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vbaProject.bin" ContentType="application/vnd.ms-office.vbaProject"/>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vmlDrawing2.vml" ContentType="application/vnd.openxmlformats-officedocument.vmlDrawing"/>
  <Override PartName="/xl/drawings/drawing3.xml" ContentType="application/vnd.openxmlformats-officedocument.drawing+xml"/>
  <Override PartName="/xl/drawings/vmlDrawing3.vml" ContentType="application/vnd.openxmlformats-officedocument.vmlDrawing"/>
  <Override PartName="/xl/drawings/vmlDrawing4.vml" ContentType="application/vnd.openxmlformats-officedocument.vmlDrawing"/>
  <Override PartName="/xl/drawings/drawing5.xml" ContentType="application/vnd.openxmlformats-officedocument.drawing+xml"/>
  <Override PartName="/xl/drawings/vmlDrawing5.vml" ContentType="application/vnd.openxmlformats-officedocument.vmlDrawing"/>
  <Override PartName="/xl/ctrlProps/ctrlProps2.xml" ContentType="application/vnd.ms-excel.controlproperties+xml"/>
  <Override PartName="/xl/ctrlProps/ctrlProps4.xml" ContentType="application/vnd.ms-excel.controlproperties+xml"/>
  <Override PartName="/xl/ctrlProps/ctrlProps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3"/>
  </bookViews>
  <sheets>
    <sheet name="Quarterly data (2)" sheetId="1" state="hidden" r:id="rId3"/>
    <sheet name="ToC data doc" sheetId="2" state="visible" r:id="rId4"/>
    <sheet name="monthly data" sheetId="3" state="visible" r:id="rId5"/>
    <sheet name="Quarterly data" sheetId="4" state="visible" r:id="rId6"/>
    <sheet name="Sheet1" sheetId="5" state="hidden" r:id="rId7"/>
    <sheet name="Dataset" sheetId="6" state="hidden" r:id="rId8"/>
  </sheets>
  <definedNames>
    <definedName function="false" hidden="false" localSheetId="5" name="_xlnm.Print_Area" vbProcedure="false">Dataset!$A$57:$E$161</definedName>
    <definedName function="false" hidden="false" localSheetId="3" name="_xlnm.Print_Area" vbProcedure="false">'Quarterly data'!$B$151:$CZ$185</definedName>
    <definedName function="false" hidden="false" name="BOP_Rwametric_Qdata" vbProcedure="false">'Quarterly data'!$O$187:$DZ$240</definedName>
    <definedName function="false" hidden="false" name="CPIolder_Rwametric_Mdata" vbProcedure="false">'monthly data'!$DF$153:$KW$184</definedName>
    <definedName function="false" hidden="false" name="CPI_Rwametric_Mdata" vbProcedure="false">'monthly data'!$FO$153:$MW$184</definedName>
    <definedName function="false" hidden="false" name="FISC_Rwametric_Mdata" vbProcedure="false">'monthly data'!$EP$281:$LY$307</definedName>
    <definedName function="false" hidden="false" name="Interest_Rwametric_Mdata" vbProcedure="false">'monthly data'!$CH$310:$MW$334</definedName>
    <definedName function="false" hidden="false" name="macro_ectric" vbProcedure="false">'Quarterly data'!$B$465:$N$769</definedName>
    <definedName function="false" hidden="false" name="Monetary_Rwametric_Mdata" vbProcedure="false">'monthly data'!$GV$244:$MK$273</definedName>
    <definedName function="false" hidden="false" name="NADEMAND_all_Rwametric_Qdata" vbProcedure="false">'Quarterly data'!$S$57:$DZ$121</definedName>
    <definedName function="false" hidden="false" name="NASUP_con_Rwametric_Qdata" vbProcedure="false">'Quarterly data'!$S$139:$DZ$149</definedName>
    <definedName function="false" hidden="false" name="NASUP_cup_Rwametric_Qdata" vbProcedure="false">'Quarterly data'!$S$125:$DZ$135</definedName>
    <definedName function="false" hidden="false" name="OUTPUT_govtdebt_Rwametric_Qdata" vbProcedure="false">'Quarterly data'!$CH$338:$DR$348</definedName>
    <definedName function="false" hidden="false" name="Qdata_INCOMEdisp" vbProcedure="false">'Quarterly data'!$B$381:$DL$387</definedName>
    <definedName function="false" hidden="false" name="Qdata_PopFactors" vbProcedure="false">'Quarterly data'!$B$390:$DL$405</definedName>
    <definedName function="false" hidden="false" name="Qdata_REER" vbProcedure="false">'Quarterly data'!$B$425:$DL$436</definedName>
    <definedName function="false" hidden="false" name="range_GEE_ALL__below_this_updated_February_2019" vbProcedure="false">'Quarterly data'!$C$42:$DZ$51</definedName>
    <definedName function="false" hidden="false" name="REAL_POPLAB_Rwametric_Qdata" vbProcedure="false">'Quarterly data'!$B$409:$DL$421</definedName>
    <definedName function="false" hidden="false" name="REAL_Rwametric_Qdata" vbProcedure="false">'Quarterly data'!$V$353:$DL$377</definedName>
    <definedName function="false" hidden="false" name="Real_sector_Quarterly" vbProcedure="false">'Quarterly data'!$B$56:$B$184</definedName>
    <definedName function="false" hidden="false" name="WEOGAS_Rwametric_Qdata" vbProcedure="false">'Quarterly data'!$D$6:$DZ$36</definedName>
    <definedName function="false" hidden="false" name="WEOGEE_Rwametric_Qdata" vbProcedure="false">'Quarterly data'!$D$40:$DZ$52</definedName>
    <definedName function="false" hidden="false" localSheetId="0" name="BOP___External_sector_Quarterly" vbProcedure="false">'Quarterly data (2)'!$BJ$159:$CS$1260</definedName>
    <definedName function="false" hidden="false" localSheetId="0" name="GEE_Rwandametric" vbProcedure="false">'Quarterly data (2)'!$BN$46:$DN$57</definedName>
    <definedName function="false" hidden="false" localSheetId="0" name="Interst_rate" vbProcedure="false">'Quarterly data (2)'!$A$1321:$A$1343</definedName>
    <definedName function="false" hidden="false" localSheetId="0" name="NADEMAND_Qdata" vbProcedure="false">'Quarterly data (2)'!$AT$63:$CS$102</definedName>
    <definedName function="false" hidden="false" localSheetId="0" name="NASupplycop_Qdata" vbProcedure="false">'Quarterly data (2)'!$AT$105:$CS$115</definedName>
    <definedName function="false" hidden="false" localSheetId="0" name="NASupplycup_Qdata" vbProcedure="false">'Quarterly data (2)'!$AT$120:$CS$130</definedName>
    <definedName function="false" hidden="false" localSheetId="0" name="Real_sector_Quarterly" vbProcedure="false">'Quarterly data (2)'!$A$61:$A$155</definedName>
    <definedName function="false" hidden="false" localSheetId="0" name="WEO_GAS" vbProcedure="false">'Quarterly data (2)'!$A$6:$A$39</definedName>
    <definedName function="false" hidden="false" localSheetId="0" name="WEO_GEE" vbProcedure="false">'Quarterly data (2)'!$A$45:$A$58</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A641" authorId="0">
      <text>
        <r>
          <rPr>
            <sz val="11"/>
            <color rgb="FF000000"/>
            <rFont val="Calibri"/>
            <family val="2"/>
            <charset val="1"/>
          </rPr>
          <t xml:space="preserve">Author:
</t>
        </r>
        <r>
          <rPr>
            <sz val="9"/>
            <color rgb="FF000000"/>
            <rFont val="Tahoma"/>
            <family val="2"/>
            <charset val="1"/>
          </rPr>
          <t xml:space="preserve">Income investment: dividends</t>
        </r>
      </text>
    </comment>
    <comment ref="A642"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A732" authorId="0">
      <text>
        <r>
          <rPr>
            <sz val="11"/>
            <color rgb="FF000000"/>
            <rFont val="Calibri"/>
            <family val="2"/>
            <charset val="1"/>
          </rPr>
          <t xml:space="preserve">Author:
</t>
        </r>
        <r>
          <rPr>
            <sz val="9"/>
            <color rgb="FF000000"/>
            <rFont val="Tahoma"/>
            <family val="2"/>
            <charset val="1"/>
          </rPr>
          <t xml:space="preserve">Including interest on public and other private n.i.e </t>
        </r>
      </text>
    </comment>
    <comment ref="A978" authorId="0">
      <text>
        <r>
          <rPr>
            <sz val="11"/>
            <color rgb="FF000000"/>
            <rFont val="Calibri"/>
            <family val="2"/>
            <charset val="1"/>
          </rPr>
          <t xml:space="preserve">Author:
</t>
        </r>
        <r>
          <rPr>
            <sz val="9"/>
            <color rgb="FF000000"/>
            <rFont val="Tahoma"/>
            <family val="2"/>
            <charset val="1"/>
          </rPr>
          <t xml:space="preserve">Foreign investor in T-bonds</t>
        </r>
      </text>
    </comment>
    <comment ref="BV775" authorId="0">
      <text>
        <r>
          <rPr>
            <sz val="11"/>
            <color rgb="FF000000"/>
            <rFont val="Calibri"/>
            <family val="2"/>
            <charset val="1"/>
          </rPr>
          <t xml:space="preserve">Author:
</t>
        </r>
        <r>
          <rPr>
            <sz val="9"/>
            <color rgb="FF000000"/>
            <rFont val="Tahoma"/>
            <family val="2"/>
            <charset val="1"/>
          </rPr>
          <t xml:space="preserve">remove PKO, have been relocated to government services</t>
        </r>
      </text>
    </comment>
    <comment ref="BV1114" authorId="0">
      <text>
        <r>
          <rPr>
            <sz val="11"/>
            <color rgb="FF000000"/>
            <rFont val="Calibri"/>
            <family val="2"/>
            <charset val="1"/>
          </rPr>
          <t xml:space="preserve">Author:
</t>
        </r>
        <r>
          <rPr>
            <sz val="9"/>
            <color rgb="FF000000"/>
            <rFont val="Tahoma"/>
            <family val="2"/>
            <charset val="1"/>
          </rPr>
          <t xml:space="preserve">of which sovoreign bon:
$400 million
budget loan: 14.20
others: 105.85</t>
        </r>
      </text>
    </comment>
    <comment ref="BZ588" authorId="0">
      <text>
        <r>
          <rPr>
            <sz val="11"/>
            <color rgb="FF000000"/>
            <rFont val="Calibri"/>
            <family val="2"/>
            <charset val="1"/>
          </rPr>
          <t xml:space="preserve">Author:
</t>
        </r>
        <r>
          <rPr>
            <sz val="9"/>
            <color rgb="FF000000"/>
            <rFont val="Tahoma"/>
            <family val="2"/>
            <charset val="1"/>
          </rPr>
          <t xml:space="preserve">including technical assistance services (PIP &amp; Humanitarian Aids)</t>
        </r>
      </text>
    </comment>
    <comment ref="BZ626" authorId="0">
      <text>
        <r>
          <rPr>
            <sz val="11"/>
            <color rgb="FF000000"/>
            <rFont val="Calibri"/>
            <family val="2"/>
            <charset val="1"/>
          </rPr>
          <t xml:space="preserve">Author:
</t>
        </r>
        <r>
          <rPr>
            <sz val="9"/>
            <color rgb="FF000000"/>
            <rFont val="Tahoma"/>
            <family val="2"/>
            <charset val="1"/>
          </rPr>
          <t xml:space="preserve">BPM5
income account
credit &amp; debit
labor services
</t>
        </r>
      </text>
    </comment>
    <comment ref="BZ921" authorId="0">
      <text>
        <r>
          <rPr>
            <sz val="11"/>
            <color rgb="FF000000"/>
            <rFont val="Calibri"/>
            <family val="2"/>
            <charset val="1"/>
          </rPr>
          <t xml:space="preserve">Author:
</t>
        </r>
        <r>
          <rPr>
            <sz val="9"/>
            <color rgb="FF000000"/>
            <rFont val="Tahoma"/>
            <family val="2"/>
            <charset val="1"/>
          </rPr>
          <t xml:space="preserve">RSSB investment </t>
        </r>
      </text>
    </comment>
    <comment ref="BZ1114" authorId="0">
      <text>
        <r>
          <rPr>
            <sz val="11"/>
            <color rgb="FF000000"/>
            <rFont val="Calibri"/>
            <family val="2"/>
            <charset val="1"/>
          </rPr>
          <t xml:space="preserve">Author:
</t>
        </r>
        <r>
          <rPr>
            <sz val="9"/>
            <color rgb="FF000000"/>
            <rFont val="Tahoma"/>
            <family val="2"/>
            <charset val="1"/>
          </rPr>
          <t xml:space="preserve">fom BPM5:
public sector capital
including current; PIP; tirage sur nouveau pret</t>
        </r>
      </text>
    </comment>
    <comment ref="CD400" authorId="0">
      <text>
        <r>
          <rPr>
            <sz val="11"/>
            <color rgb="FF000000"/>
            <rFont val="Calibri"/>
            <family val="2"/>
            <charset val="1"/>
          </rPr>
          <t xml:space="preserve">Author:
</t>
        </r>
        <r>
          <rPr>
            <sz val="9"/>
            <color rgb="FF000000"/>
            <rFont val="Tahoma"/>
            <family val="2"/>
            <charset val="1"/>
          </rPr>
          <t xml:space="preserve">Airlines only</t>
        </r>
      </text>
    </comment>
    <comment ref="CD717" authorId="0">
      <text>
        <r>
          <rPr>
            <sz val="11"/>
            <color rgb="FF000000"/>
            <rFont val="Calibri"/>
            <family val="2"/>
            <charset val="1"/>
          </rPr>
          <t xml:space="preserve">Author:
</t>
        </r>
        <r>
          <rPr>
            <sz val="9"/>
            <color rgb="FF000000"/>
            <rFont val="Tahoma"/>
            <family val="2"/>
            <charset val="1"/>
          </rPr>
          <t xml:space="preserve">Interest due portfolio/gvt bonds</t>
        </r>
      </text>
    </comment>
    <comment ref="CD1129" authorId="0">
      <text>
        <r>
          <rPr>
            <sz val="11"/>
            <color rgb="FF000000"/>
            <rFont val="Calibri"/>
            <family val="2"/>
            <charset val="1"/>
          </rPr>
          <t xml:space="preserve">Author:
</t>
        </r>
        <r>
          <rPr>
            <sz val="9"/>
            <color rgb="FF000000"/>
            <rFont val="Tahoma"/>
            <family val="2"/>
            <charset val="1"/>
          </rPr>
          <t xml:space="preserve">Pre-paid lease+semi-annual lease</t>
        </r>
      </text>
    </comment>
    <comment ref="CH729" authorId="0">
      <text>
        <r>
          <rPr>
            <sz val="11"/>
            <color rgb="FF000000"/>
            <rFont val="Calibri"/>
            <family val="2"/>
            <charset val="1"/>
          </rPr>
          <t xml:space="preserve">Author:
</t>
        </r>
        <r>
          <rPr>
            <sz val="9"/>
            <color rgb="FF000000"/>
            <rFont val="Tahoma"/>
            <family val="2"/>
            <charset val="1"/>
          </rPr>
          <t xml:space="preserve">To  check with data from MINECOFIN</t>
        </r>
      </text>
    </comment>
    <comment ref="CM698" authorId="0">
      <text>
        <r>
          <rPr>
            <sz val="11"/>
            <color rgb="FF000000"/>
            <rFont val="Calibri"/>
            <family val="2"/>
            <charset val="1"/>
          </rPr>
          <t xml:space="preserve">Author:
</t>
        </r>
        <r>
          <rPr>
            <sz val="9"/>
            <color rgb="FF000000"/>
            <rFont val="Tahoma"/>
            <family val="2"/>
            <charset val="1"/>
          </rPr>
          <t xml:space="preserve">RSSB dividends</t>
        </r>
      </text>
    </comment>
    <comment ref="CN401" authorId="0">
      <text>
        <r>
          <rPr>
            <sz val="11"/>
            <color rgb="FF000000"/>
            <rFont val="Calibri"/>
            <family val="2"/>
            <charset val="1"/>
          </rPr>
          <t xml:space="preserve">Author:
</t>
        </r>
        <r>
          <rPr>
            <sz val="9"/>
            <color rgb="FF000000"/>
            <rFont val="Tahoma"/>
            <family val="2"/>
            <charset val="1"/>
          </rPr>
          <t xml:space="preserve">Rdair only</t>
        </r>
      </text>
    </comment>
    <comment ref="CN777" authorId="0">
      <text>
        <r>
          <rPr>
            <sz val="11"/>
            <color rgb="FF000000"/>
            <rFont val="Calibri"/>
            <family val="2"/>
            <charset val="1"/>
          </rPr>
          <t xml:space="preserve">Author:
</t>
        </r>
        <r>
          <rPr>
            <sz val="9"/>
            <color rgb="FF000000"/>
            <rFont val="Tahoma"/>
            <family val="2"/>
            <charset val="1"/>
          </rPr>
          <t xml:space="preserve">IITRS data</t>
        </r>
      </text>
    </comment>
    <comment ref="CO859" authorId="0">
      <text>
        <r>
          <rPr>
            <sz val="11"/>
            <color rgb="FF000000"/>
            <rFont val="Calibri"/>
            <family val="2"/>
            <charset val="1"/>
          </rPr>
          <t xml:space="preserve">Author:
</t>
        </r>
        <r>
          <rPr>
            <sz val="9"/>
            <color rgb="FF000000"/>
            <rFont val="Tahoma"/>
            <family val="2"/>
            <charset val="1"/>
          </rPr>
          <t xml:space="preserve">There is 10M from Rdair table</t>
        </r>
      </text>
    </comment>
    <comment ref="CP642" authorId="0">
      <text>
        <r>
          <rPr>
            <sz val="11"/>
            <color rgb="FF000000"/>
            <rFont val="Calibri"/>
            <family val="2"/>
            <charset val="1"/>
          </rPr>
          <t xml:space="preserve">Author:
</t>
        </r>
        <r>
          <rPr>
            <sz val="9"/>
            <color rgb="FF000000"/>
            <rFont val="Tahoma"/>
            <family val="2"/>
            <charset val="1"/>
          </rPr>
          <t xml:space="preserve">Hint: FDI%+FDI Divident as % of stock (1.8%)</t>
        </r>
      </text>
    </comment>
    <comment ref="CQ593" authorId="0">
      <text>
        <r>
          <rPr>
            <sz val="11"/>
            <color rgb="FF000000"/>
            <rFont val="Calibri"/>
            <family val="2"/>
            <charset val="1"/>
          </rPr>
          <t xml:space="preserve">Author:
</t>
        </r>
        <r>
          <rPr>
            <sz val="9"/>
            <color rgb="FF000000"/>
            <rFont val="Tahoma"/>
            <family val="2"/>
            <charset val="1"/>
          </rPr>
          <t xml:space="preserve">Hint: World GDP and % adv deflator</t>
        </r>
      </text>
    </comment>
    <comment ref="CQ641" authorId="0">
      <text>
        <r>
          <rPr>
            <sz val="11"/>
            <color rgb="FF000000"/>
            <rFont val="Calibri"/>
            <family val="2"/>
            <charset val="1"/>
          </rPr>
          <t xml:space="preserve">Author:
</t>
        </r>
        <r>
          <rPr>
            <sz val="9"/>
            <color rgb="FF000000"/>
            <rFont val="Tahoma"/>
            <family val="2"/>
            <charset val="1"/>
          </rPr>
          <t xml:space="preserve">Hint: World GDP+CPI% of trading partners</t>
        </r>
      </text>
    </comment>
    <comment ref="CQ864" authorId="0">
      <text>
        <r>
          <rPr>
            <sz val="11"/>
            <color rgb="FF000000"/>
            <rFont val="Calibri"/>
            <family val="2"/>
            <charset val="1"/>
          </rPr>
          <t xml:space="preserve">Author:
</t>
        </r>
        <r>
          <rPr>
            <sz val="9"/>
            <color rgb="FF000000"/>
            <rFont val="Tahoma"/>
            <family val="2"/>
            <charset val="1"/>
          </rPr>
          <t xml:space="preserve">Hint: same ass as income dividend</t>
        </r>
      </text>
    </comment>
    <comment ref="CQ958" authorId="0">
      <text>
        <r>
          <rPr>
            <sz val="11"/>
            <color rgb="FF000000"/>
            <rFont val="Calibri"/>
            <family val="2"/>
            <charset val="1"/>
          </rPr>
          <t xml:space="preserve">Author:
</t>
        </r>
        <r>
          <rPr>
            <sz val="9"/>
            <color rgb="FF000000"/>
            <rFont val="Tahoma"/>
            <family val="2"/>
            <charset val="1"/>
          </rPr>
          <t xml:space="preserve">Hint: Use GDP deflator (used ass in May review))</t>
        </r>
      </text>
    </comment>
    <comment ref="CR818" authorId="0">
      <text>
        <r>
          <rPr>
            <sz val="11"/>
            <color rgb="FF000000"/>
            <rFont val="Calibri"/>
            <family val="2"/>
            <charset val="1"/>
          </rPr>
          <t xml:space="preserve">Author:
</t>
        </r>
        <r>
          <rPr>
            <sz val="9"/>
            <color rgb="FF000000"/>
            <rFont val="Tahoma"/>
            <family val="2"/>
            <charset val="1"/>
          </rPr>
          <t xml:space="preserve">ration to total private transfer paid ITRS</t>
        </r>
      </text>
    </comment>
    <comment ref="CR1116" authorId="0">
      <text>
        <r>
          <rPr>
            <sz val="11"/>
            <color rgb="FF000000"/>
            <rFont val="Calibri"/>
            <family val="2"/>
            <charset val="1"/>
          </rPr>
          <t xml:space="preserve">Author:
</t>
        </r>
        <r>
          <rPr>
            <sz val="9"/>
            <color rgb="FF000000"/>
            <rFont val="Tahoma"/>
            <family val="2"/>
            <charset val="1"/>
          </rPr>
          <t xml:space="preserve">PDT</t>
        </r>
      </text>
    </comment>
    <comment ref="CR1137" authorId="0">
      <text>
        <r>
          <rPr>
            <sz val="11"/>
            <color rgb="FF000000"/>
            <rFont val="Calibri"/>
            <family val="2"/>
            <charset val="1"/>
          </rPr>
          <t xml:space="preserve">Author:
</t>
        </r>
        <r>
          <rPr>
            <sz val="9"/>
            <color rgb="FF000000"/>
            <rFont val="Tahoma"/>
            <family val="2"/>
            <charset val="1"/>
          </rPr>
          <t xml:space="preserve">avergare growth of private debt stock and avg depreciation</t>
        </r>
      </text>
    </comment>
  </commentList>
</comments>
</file>

<file path=xl/comments3.xml><?xml version="1.0" encoding="utf-8"?>
<comments xmlns="http://schemas.openxmlformats.org/spreadsheetml/2006/main" xmlns:xdr="http://schemas.openxmlformats.org/drawingml/2006/spreadsheetDrawing">
  <authors>
    <author> </author>
  </authors>
  <commentList>
    <comment ref="A195" authorId="0">
      <text>
        <r>
          <rPr>
            <sz val="11"/>
            <color rgb="FF000000"/>
            <rFont val="Calibri"/>
            <family val="2"/>
            <charset val="1"/>
          </rPr>
          <t xml:space="preserve">Didier Tabaro:
</t>
        </r>
        <r>
          <rPr>
            <sz val="9"/>
            <color rgb="FF000000"/>
            <rFont val="Tahoma"/>
            <family val="2"/>
            <charset val="1"/>
          </rPr>
          <t xml:space="preserve">Include other minerals
</t>
        </r>
      </text>
    </comment>
    <comment ref="A218" authorId="0">
      <text>
        <r>
          <rPr>
            <sz val="11"/>
            <color rgb="FF000000"/>
            <rFont val="Calibri"/>
            <family val="2"/>
            <charset val="1"/>
          </rPr>
          <t xml:space="preserve">Didier Tabaro:
</t>
        </r>
        <r>
          <rPr>
            <sz val="9"/>
            <color rgb="FF000000"/>
            <rFont val="Tahoma"/>
            <family val="2"/>
            <charset val="1"/>
          </rPr>
          <t xml:space="preserve">Total-trans-trave</t>
        </r>
      </text>
    </comment>
    <comment ref="A222" authorId="0">
      <text>
        <r>
          <rPr>
            <sz val="11"/>
            <color rgb="FF000000"/>
            <rFont val="Calibri"/>
            <family val="2"/>
            <charset val="1"/>
          </rPr>
          <t xml:space="preserve">Didier Tabaro:
</t>
        </r>
        <r>
          <rPr>
            <sz val="9"/>
            <color rgb="FF000000"/>
            <rFont val="Tahoma"/>
            <family val="2"/>
            <charset val="1"/>
          </rPr>
          <t xml:space="preserve">total-trans-trave
</t>
        </r>
      </text>
    </comment>
    <comment ref="A307" authorId="0">
      <text>
        <r>
          <rPr>
            <sz val="11"/>
            <color rgb="FF000000"/>
            <rFont val="Calibri"/>
            <family val="2"/>
            <charset val="1"/>
          </rPr>
          <t xml:space="preserve">ak:
</t>
        </r>
        <r>
          <rPr>
            <sz val="9"/>
            <color rgb="FF000000"/>
            <rFont val="Tahoma"/>
            <family val="2"/>
            <charset val="1"/>
          </rPr>
          <t xml:space="preserve">+ excess financing: either add to spending and deficit; or deduct fr domestic nonbankfinanc</t>
        </r>
      </text>
    </comment>
    <comment ref="A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A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A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List>
</comments>
</file>

<file path=xl/comments4.xml><?xml version="1.0" encoding="utf-8"?>
<comments xmlns="http://schemas.openxmlformats.org/spreadsheetml/2006/main" xmlns:xdr="http://schemas.openxmlformats.org/drawingml/2006/spreadsheetDrawing">
  <authors>
    <author> </author>
  </authors>
  <commentList>
    <comment ref="A228" authorId="0">
      <text>
        <r>
          <rPr>
            <sz val="11"/>
            <color rgb="FF000000"/>
            <rFont val="Calibri"/>
            <family val="2"/>
            <charset val="1"/>
          </rPr>
          <t xml:space="preserve">net foreign grants govt US$ current</t>
        </r>
      </text>
    </comment>
    <comment ref="A232" authorId="0">
      <text>
        <r>
          <rPr>
            <sz val="11"/>
            <color rgb="FF000000"/>
            <rFont val="Calibri"/>
            <family val="2"/>
            <charset val="1"/>
          </rPr>
          <t xml:space="preserve">net foreign grants govt US$ current</t>
        </r>
      </text>
    </comment>
    <comment ref="B195" authorId="0">
      <text>
        <r>
          <rPr>
            <sz val="11"/>
            <color rgb="FF000000"/>
            <rFont val="Calibri"/>
            <family val="2"/>
            <charset val="1"/>
          </rPr>
          <t xml:space="preserve">Didier Tabaro:
</t>
        </r>
        <r>
          <rPr>
            <sz val="9"/>
            <color rgb="FF000000"/>
            <rFont val="Tahoma"/>
            <family val="2"/>
            <charset val="1"/>
          </rPr>
          <t xml:space="preserve">Include other minerals
</t>
        </r>
      </text>
    </comment>
    <comment ref="B218" authorId="0">
      <text>
        <r>
          <rPr>
            <sz val="11"/>
            <color rgb="FF000000"/>
            <rFont val="Calibri"/>
            <family val="2"/>
            <charset val="1"/>
          </rPr>
          <t xml:space="preserve">Didier Tabaro:
</t>
        </r>
        <r>
          <rPr>
            <sz val="9"/>
            <color rgb="FF000000"/>
            <rFont val="Tahoma"/>
            <family val="2"/>
            <charset val="1"/>
          </rPr>
          <t xml:space="preserve">Total-trans-trave</t>
        </r>
      </text>
    </comment>
    <comment ref="B222" authorId="0">
      <text>
        <r>
          <rPr>
            <sz val="11"/>
            <color rgb="FF000000"/>
            <rFont val="Calibri"/>
            <family val="2"/>
            <charset val="1"/>
          </rPr>
          <t xml:space="preserve">Didier Tabaro:
</t>
        </r>
        <r>
          <rPr>
            <sz val="9"/>
            <color rgb="FF000000"/>
            <rFont val="Tahoma"/>
            <family val="2"/>
            <charset val="1"/>
          </rPr>
          <t xml:space="preserve">total-trans-trave
</t>
        </r>
      </text>
    </comment>
    <comment ref="B303" authorId="0">
      <text>
        <r>
          <rPr>
            <sz val="11"/>
            <color rgb="FF000000"/>
            <rFont val="Calibri"/>
            <family val="2"/>
            <charset val="1"/>
          </rPr>
          <t xml:space="preserve"> (Borrowing Foreign 
 ('d' : change in stock)</t>
        </r>
      </text>
    </comment>
    <comment ref="B306" authorId="0">
      <text>
        <r>
          <rPr>
            <sz val="11"/>
            <color rgb="FF000000"/>
            <rFont val="Calibri"/>
            <family val="2"/>
            <charset val="1"/>
          </rPr>
          <t xml:space="preserve"> (Borrowing Domestic) ('d' : change in stock)</t>
        </r>
      </text>
    </comment>
    <comment ref="F396" authorId="0">
      <text>
        <r>
          <rPr>
            <sz val="11"/>
            <color rgb="FF000000"/>
            <rFont val="Calibri"/>
            <family val="2"/>
            <charset val="1"/>
          </rPr>
          <t xml:space="preserve">WB WDI: LE=34 in 1990 
</t>
        </r>
      </text>
    </comment>
    <comment ref="AV741" authorId="0">
      <text>
        <r>
          <rPr>
            <sz val="11"/>
            <color rgb="FF000000"/>
            <rFont val="Calibri"/>
            <family val="2"/>
            <charset val="1"/>
          </rPr>
          <t xml:space="preserve">set for forecast
</t>
        </r>
      </text>
    </comment>
    <comment ref="AV744" authorId="0">
      <text>
        <r>
          <rPr>
            <sz val="11"/>
            <color rgb="FF000000"/>
            <rFont val="Calibri"/>
            <family val="2"/>
            <charset val="1"/>
          </rPr>
          <t xml:space="preserve">set for forecast
</t>
        </r>
      </text>
    </comment>
    <comment ref="DG282" authorId="0">
      <text>
        <r>
          <rPr>
            <sz val="11"/>
            <color rgb="FF000000"/>
            <rFont val="Calibri"/>
            <family val="2"/>
            <charset val="1"/>
          </rPr>
          <t xml:space="preserve">Sept 23 
naiv est. Q1-2 2022 </t>
        </r>
      </text>
    </comment>
    <comment ref="DH282" authorId="0">
      <text>
        <r>
          <rPr>
            <sz val="11"/>
            <color rgb="FF000000"/>
            <rFont val="Calibri"/>
            <family val="2"/>
            <charset val="1"/>
          </rPr>
          <t xml:space="preserve">Sept 23 
naiv est. Q1-2 2022 </t>
        </r>
      </text>
    </comment>
    <comment ref="DO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O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O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P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P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Q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Q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R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R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S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S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S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T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T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T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U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U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U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V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V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V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W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W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W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X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X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X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Y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Y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Y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Z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Z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Z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List>
</comments>
</file>

<file path=xl/comments5.xml><?xml version="1.0" encoding="utf-8"?>
<comments xmlns="http://schemas.openxmlformats.org/spreadsheetml/2006/main" xmlns:xdr="http://schemas.openxmlformats.org/drawingml/2006/spreadsheetDrawing">
  <authors>
    <author> </author>
  </authors>
  <commentList>
    <comment ref="A483" authorId="0">
      <text>
        <r>
          <rPr>
            <sz val="11"/>
            <color rgb="FF000000"/>
            <rFont val="Calibri"/>
            <family val="2"/>
            <charset val="1"/>
          </rPr>
          <t xml:space="preserve">Author:
</t>
        </r>
        <r>
          <rPr>
            <sz val="9"/>
            <color rgb="FF000000"/>
            <rFont val="Tahoma"/>
            <family val="2"/>
            <charset val="1"/>
          </rPr>
          <t xml:space="preserve">Income investment: dividends</t>
        </r>
      </text>
    </comment>
    <comment ref="A484"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A574" authorId="0">
      <text>
        <r>
          <rPr>
            <sz val="11"/>
            <color rgb="FF000000"/>
            <rFont val="Calibri"/>
            <family val="2"/>
            <charset val="1"/>
          </rPr>
          <t xml:space="preserve">Author:
</t>
        </r>
        <r>
          <rPr>
            <sz val="9"/>
            <color rgb="FF000000"/>
            <rFont val="Tahoma"/>
            <family val="2"/>
            <charset val="1"/>
          </rPr>
          <t xml:space="preserve">Including interest on public and other private n.i.e </t>
        </r>
      </text>
    </comment>
    <comment ref="A820" authorId="0">
      <text>
        <r>
          <rPr>
            <sz val="11"/>
            <color rgb="FF000000"/>
            <rFont val="Calibri"/>
            <family val="2"/>
            <charset val="1"/>
          </rPr>
          <t xml:space="preserve">Author:
</t>
        </r>
        <r>
          <rPr>
            <sz val="9"/>
            <color rgb="FF000000"/>
            <rFont val="Tahoma"/>
            <family val="2"/>
            <charset val="1"/>
          </rPr>
          <t xml:space="preserve">Foreign investor in T-bonds</t>
        </r>
      </text>
    </comment>
    <comment ref="B483" authorId="0">
      <text>
        <r>
          <rPr>
            <sz val="11"/>
            <color rgb="FF000000"/>
            <rFont val="Calibri"/>
            <family val="2"/>
            <charset val="1"/>
          </rPr>
          <t xml:space="preserve">Author:
</t>
        </r>
        <r>
          <rPr>
            <sz val="9"/>
            <color rgb="FF000000"/>
            <rFont val="Tahoma"/>
            <family val="2"/>
            <charset val="1"/>
          </rPr>
          <t xml:space="preserve">Income investment: dividends</t>
        </r>
      </text>
    </comment>
    <comment ref="B484"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B818" authorId="0">
      <text>
        <r>
          <rPr>
            <sz val="11"/>
            <color rgb="FF000000"/>
            <rFont val="Calibri"/>
            <family val="2"/>
            <charset val="1"/>
          </rPr>
          <t xml:space="preserve">Author:
</t>
        </r>
        <r>
          <rPr>
            <sz val="9"/>
            <color rgb="FF000000"/>
            <rFont val="Tahoma"/>
            <family val="2"/>
            <charset val="1"/>
          </rPr>
          <t xml:space="preserve">Foreign investor in T-bonds</t>
        </r>
      </text>
    </comment>
  </commentList>
</comments>
</file>

<file path=xl/comments6.xml><?xml version="1.0" encoding="utf-8"?>
<comments xmlns="http://schemas.openxmlformats.org/spreadsheetml/2006/main" xmlns:xdr="http://schemas.openxmlformats.org/drawingml/2006/spreadsheetDrawing">
  <authors>
    <author> </author>
  </authors>
  <commentList>
    <comment ref="A165" authorId="0">
      <text>
        <r>
          <rPr>
            <sz val="11"/>
            <color rgb="FF000000"/>
            <rFont val="Calibri"/>
            <family val="2"/>
            <charset val="1"/>
          </rPr>
          <t xml:space="preserve">Didier Tabaro:
</t>
        </r>
        <r>
          <rPr>
            <sz val="9"/>
            <color rgb="FF000000"/>
            <rFont val="Tahoma"/>
            <family val="2"/>
            <charset val="1"/>
          </rPr>
          <t xml:space="preserve">Include other minerals
</t>
        </r>
      </text>
    </comment>
    <comment ref="A188" authorId="0">
      <text>
        <r>
          <rPr>
            <sz val="11"/>
            <color rgb="FF000000"/>
            <rFont val="Calibri"/>
            <family val="2"/>
            <charset val="1"/>
          </rPr>
          <t xml:space="preserve">Didier Tabaro:
</t>
        </r>
        <r>
          <rPr>
            <sz val="9"/>
            <color rgb="FF000000"/>
            <rFont val="Tahoma"/>
            <family val="2"/>
            <charset val="1"/>
          </rPr>
          <t xml:space="preserve">Total-trans-trave</t>
        </r>
      </text>
    </comment>
    <comment ref="A192" authorId="0">
      <text>
        <r>
          <rPr>
            <sz val="11"/>
            <color rgb="FF000000"/>
            <rFont val="Calibri"/>
            <family val="2"/>
            <charset val="1"/>
          </rPr>
          <t xml:space="preserve">Didier Tabaro:
</t>
        </r>
        <r>
          <rPr>
            <sz val="9"/>
            <color rgb="FF000000"/>
            <rFont val="Tahoma"/>
            <family val="2"/>
            <charset val="1"/>
          </rPr>
          <t xml:space="preserve">total-trans-trave
</t>
        </r>
      </text>
    </comment>
  </commentList>
</comments>
</file>

<file path=xl/sharedStrings.xml><?xml version="1.0" encoding="utf-8"?>
<sst xmlns="http://schemas.openxmlformats.org/spreadsheetml/2006/main" count="10138" uniqueCount="1569">
  <si>
    <t xml:space="preserve">1995Q1</t>
  </si>
  <si>
    <t xml:space="preserve">1995Q2</t>
  </si>
  <si>
    <t xml:space="preserve">1995Q3</t>
  </si>
  <si>
    <t xml:space="preserve">1995Q4</t>
  </si>
  <si>
    <t xml:space="preserve">1996Q1</t>
  </si>
  <si>
    <t xml:space="preserve">1996Q2</t>
  </si>
  <si>
    <t xml:space="preserve">1996Q3</t>
  </si>
  <si>
    <t xml:space="preserve">1996Q4</t>
  </si>
  <si>
    <t xml:space="preserve">1997Q1</t>
  </si>
  <si>
    <t xml:space="preserve">1997Q2</t>
  </si>
  <si>
    <t xml:space="preserve">1997Q3</t>
  </si>
  <si>
    <t xml:space="preserve">1997Q4</t>
  </si>
  <si>
    <t xml:space="preserve">1998Q1</t>
  </si>
  <si>
    <t xml:space="preserve">1998Q2</t>
  </si>
  <si>
    <t xml:space="preserve">1998Q3</t>
  </si>
  <si>
    <t xml:space="preserve">1998Q4</t>
  </si>
  <si>
    <t xml:space="preserve">1999Q1</t>
  </si>
  <si>
    <t xml:space="preserve">1999Q2</t>
  </si>
  <si>
    <t xml:space="preserve">1999Q3</t>
  </si>
  <si>
    <t xml:space="preserve">1999Q4</t>
  </si>
  <si>
    <t xml:space="preserve">2000Q1</t>
  </si>
  <si>
    <t xml:space="preserve">2000Q2</t>
  </si>
  <si>
    <t xml:space="preserve">2000Q3</t>
  </si>
  <si>
    <t xml:space="preserve">2000Q4</t>
  </si>
  <si>
    <t xml:space="preserve">2001Q1</t>
  </si>
  <si>
    <t xml:space="preserve">2001Q2</t>
  </si>
  <si>
    <t xml:space="preserve">2001Q3</t>
  </si>
  <si>
    <t xml:space="preserve">2001Q4</t>
  </si>
  <si>
    <t xml:space="preserve">2002Q1</t>
  </si>
  <si>
    <t xml:space="preserve">2002Q2</t>
  </si>
  <si>
    <t xml:space="preserve">2002Q3</t>
  </si>
  <si>
    <t xml:space="preserve">2002Q4</t>
  </si>
  <si>
    <t xml:space="preserve">2003Q1</t>
  </si>
  <si>
    <t xml:space="preserve">2003Q2</t>
  </si>
  <si>
    <t xml:space="preserve">2003Q3</t>
  </si>
  <si>
    <t xml:space="preserve">2003Q4</t>
  </si>
  <si>
    <t xml:space="preserve">2004Q1</t>
  </si>
  <si>
    <t xml:space="preserve">2004Q2</t>
  </si>
  <si>
    <t xml:space="preserve">2004Q3</t>
  </si>
  <si>
    <t xml:space="preserve">2004Q4</t>
  </si>
  <si>
    <t xml:space="preserve">2005Q1</t>
  </si>
  <si>
    <t xml:space="preserve">2005Q2</t>
  </si>
  <si>
    <t xml:space="preserve">2005Q3</t>
  </si>
  <si>
    <t xml:space="preserve">2005Q4</t>
  </si>
  <si>
    <t xml:space="preserve">2006Q1</t>
  </si>
  <si>
    <t xml:space="preserve">2006Q2</t>
  </si>
  <si>
    <t xml:space="preserve">2006Q3</t>
  </si>
  <si>
    <t xml:space="preserve">2006Q4</t>
  </si>
  <si>
    <t xml:space="preserve">2007Q1</t>
  </si>
  <si>
    <t xml:space="preserve">2007Q2</t>
  </si>
  <si>
    <t xml:space="preserve">2007Q3</t>
  </si>
  <si>
    <t xml:space="preserve">2007Q4</t>
  </si>
  <si>
    <t xml:space="preserve">2008Q1</t>
  </si>
  <si>
    <t xml:space="preserve">2008Q2</t>
  </si>
  <si>
    <t xml:space="preserve">2008Q3</t>
  </si>
  <si>
    <t xml:space="preserve">2008Q4</t>
  </si>
  <si>
    <t xml:space="preserve">2009Q1</t>
  </si>
  <si>
    <t xml:space="preserve">2009Q2</t>
  </si>
  <si>
    <t xml:space="preserve">2009Q3</t>
  </si>
  <si>
    <t xml:space="preserve">2009Q4</t>
  </si>
  <si>
    <t xml:space="preserve">2010Q1</t>
  </si>
  <si>
    <t xml:space="preserve">2010Q2</t>
  </si>
  <si>
    <t xml:space="preserve">2010Q3</t>
  </si>
  <si>
    <t xml:space="preserve">2010Q4</t>
  </si>
  <si>
    <t xml:space="preserve">2011Q1</t>
  </si>
  <si>
    <t xml:space="preserve">2011Q2</t>
  </si>
  <si>
    <t xml:space="preserve">2011Q3</t>
  </si>
  <si>
    <t xml:space="preserve">2011Q4</t>
  </si>
  <si>
    <t xml:space="preserve">2012Q1</t>
  </si>
  <si>
    <t xml:space="preserve">2012Q2</t>
  </si>
  <si>
    <t xml:space="preserve">2012Q3</t>
  </si>
  <si>
    <t xml:space="preserve">2012Q4</t>
  </si>
  <si>
    <t xml:space="preserve">2013Q1</t>
  </si>
  <si>
    <t xml:space="preserve">2013Q2</t>
  </si>
  <si>
    <t xml:space="preserve">2013Q3</t>
  </si>
  <si>
    <t xml:space="preserve">2013Q4</t>
  </si>
  <si>
    <t xml:space="preserve">2014Q1</t>
  </si>
  <si>
    <t xml:space="preserve">2014Q2</t>
  </si>
  <si>
    <t xml:space="preserve">2014Q3</t>
  </si>
  <si>
    <t xml:space="preserve">2014Q4</t>
  </si>
  <si>
    <t xml:space="preserve">2015Q1</t>
  </si>
  <si>
    <t xml:space="preserve">2015Q2</t>
  </si>
  <si>
    <t xml:space="preserve">2015Q3</t>
  </si>
  <si>
    <t xml:space="preserve">2015Q4</t>
  </si>
  <si>
    <t xml:space="preserve">2016Q1</t>
  </si>
  <si>
    <t xml:space="preserve">2016Q2</t>
  </si>
  <si>
    <t xml:space="preserve">2016Q3</t>
  </si>
  <si>
    <t xml:space="preserve">2016Q4</t>
  </si>
  <si>
    <t xml:space="preserve">2017Q1</t>
  </si>
  <si>
    <t xml:space="preserve">2017Q2</t>
  </si>
  <si>
    <t xml:space="preserve">2017Q3</t>
  </si>
  <si>
    <t xml:space="preserve">2017Q4</t>
  </si>
  <si>
    <t xml:space="preserve">2018Q1</t>
  </si>
  <si>
    <t xml:space="preserve">2018Q2</t>
  </si>
  <si>
    <t xml:space="preserve">2018Q3</t>
  </si>
  <si>
    <t xml:space="preserve">2018Q4</t>
  </si>
  <si>
    <t xml:space="preserve">2019Q1</t>
  </si>
  <si>
    <t xml:space="preserve">2019Q2</t>
  </si>
  <si>
    <t xml:space="preserve">2019Q3</t>
  </si>
  <si>
    <t xml:space="preserve">2019Q4</t>
  </si>
  <si>
    <t xml:space="preserve">2020Q1</t>
  </si>
  <si>
    <t xml:space="preserve">2020Q2</t>
  </si>
  <si>
    <t xml:space="preserve">2020Q3</t>
  </si>
  <si>
    <t xml:space="preserve">2020Q4</t>
  </si>
  <si>
    <t xml:space="preserve">2021Q1</t>
  </si>
  <si>
    <t xml:space="preserve">2021Q2</t>
  </si>
  <si>
    <t xml:space="preserve">2021Q3</t>
  </si>
  <si>
    <t xml:space="preserve">2021Q4</t>
  </si>
  <si>
    <t xml:space="preserve">2022Q1</t>
  </si>
  <si>
    <t xml:space="preserve">2022Q2</t>
  </si>
  <si>
    <t xml:space="preserve">2022Q3</t>
  </si>
  <si>
    <t xml:space="preserve">2022Q4</t>
  </si>
  <si>
    <t xml:space="preserve">2023Q1</t>
  </si>
  <si>
    <t xml:space="preserve">2023Q2</t>
  </si>
  <si>
    <t xml:space="preserve">2023Q3</t>
  </si>
  <si>
    <t xml:space="preserve">2023Q4</t>
  </si>
  <si>
    <t xml:space="preserve">2024Q1</t>
  </si>
  <si>
    <r>
      <rPr>
        <b val="true"/>
        <sz val="10"/>
        <rFont val="Calibri"/>
        <family val="2"/>
        <charset val="1"/>
      </rPr>
      <t xml:space="preserve">WEO-GAS EXTRACT for MUiMF</t>
    </r>
    <r>
      <rPr>
        <b val="true"/>
        <sz val="10"/>
        <color rgb="FFFF0000"/>
        <rFont val="Calibri"/>
        <family val="2"/>
        <charset val="1"/>
      </rPr>
      <t xml:space="preserve"> (version Febr 2017) </t>
    </r>
    <r>
      <rPr>
        <sz val="8"/>
        <rFont val="Calibri"/>
        <family val="2"/>
        <charset val="1"/>
      </rPr>
      <t xml:space="preserve">WEO_PRINT below this</t>
    </r>
  </si>
  <si>
    <t xml:space="preserve">OUTPUT, DEMAND, INFLATION, AND TRADE</t>
  </si>
  <si>
    <t xml:space="preserve">Real GDP</t>
  </si>
  <si>
    <t xml:space="preserve">Advanced economies</t>
  </si>
  <si>
    <t xml:space="preserve">Emerging market and developing economies</t>
  </si>
  <si>
    <t xml:space="preserve">GDP deflator</t>
  </si>
  <si>
    <t xml:space="preserve">Trade</t>
  </si>
  <si>
    <t xml:space="preserve">World trade volume (goods and services)</t>
  </si>
  <si>
    <t xml:space="preserve">Trade prices (export price deflator)</t>
  </si>
  <si>
    <t xml:space="preserve">  Excluding oil—advanced economies</t>
  </si>
  <si>
    <t xml:space="preserve">    Manufactures—advanced economies</t>
  </si>
  <si>
    <t xml:space="preserve">Commodity prices indices (except otherwise indicated)</t>
  </si>
  <si>
    <t xml:space="preserve">Fuel</t>
  </si>
  <si>
    <t xml:space="preserve">   Petroleum spot price (APSP; US$)</t>
  </si>
  <si>
    <t xml:space="preserve">   Food</t>
  </si>
  <si>
    <t xml:space="preserve">   Agricultural raw materials</t>
  </si>
  <si>
    <t xml:space="preserve">   Metals</t>
  </si>
  <si>
    <t xml:space="preserve">Coffee, other mild</t>
  </si>
  <si>
    <t xml:space="preserve">Hides</t>
  </si>
  <si>
    <t xml:space="preserve">Gold</t>
  </si>
  <si>
    <t xml:space="preserve">Tea</t>
  </si>
  <si>
    <t xml:space="preserve">Tin</t>
  </si>
  <si>
    <t xml:space="preserve">U.S. dollars per unit of national currency</t>
  </si>
  <si>
    <t xml:space="preserve">Euro area</t>
  </si>
  <si>
    <t xml:space="preserve">SDRs per U.S. dollar</t>
  </si>
  <si>
    <t xml:space="preserve">Six-month LIBOR on</t>
  </si>
  <si>
    <t xml:space="preserve">U.S. dollar deposits</t>
  </si>
  <si>
    <t xml:space="preserve">Euro</t>
  </si>
  <si>
    <t xml:space="preserve">end of GAS_all</t>
  </si>
  <si>
    <t xml:space="preserve">range GEE_ALL  below this, updated August 2018</t>
  </si>
  <si>
    <t xml:space="preserve">GEE_ALL Rwanda March 06, 2017</t>
  </si>
  <si>
    <t xml:space="preserve">World growth (Rwa export weigthed 2011-13)</t>
  </si>
  <si>
    <r>
      <rPr>
        <sz val="9"/>
        <rFont val="Arial"/>
        <family val="2"/>
        <charset val="1"/>
      </rPr>
      <t xml:space="preserve">Real GDP growth all trading partners</t>
    </r>
    <r>
      <rPr>
        <sz val="8"/>
        <rFont val="Arial"/>
        <family val="2"/>
        <charset val="1"/>
      </rPr>
      <t xml:space="preserve"> (100% of trade of reporting country)</t>
    </r>
  </si>
  <si>
    <r>
      <rPr>
        <sz val="9"/>
        <rFont val="Arial"/>
        <family val="2"/>
        <charset val="1"/>
      </rPr>
      <t xml:space="preserve">Real imports</t>
    </r>
    <r>
      <rPr>
        <sz val="8"/>
        <rFont val="Arial"/>
        <family val="2"/>
        <charset val="1"/>
      </rPr>
      <t xml:space="preserve">, goods excl. oil all trading partners (100% of trade of reporting country)</t>
    </r>
  </si>
  <si>
    <t xml:space="preserve">Rwanda's import prices (import weighted 2011-13)</t>
  </si>
  <si>
    <r>
      <rPr>
        <sz val="9"/>
        <rFont val="Arial"/>
        <family val="2"/>
        <charset val="1"/>
      </rPr>
      <t xml:space="preserve">CPI of advanced economy trading partners in US $ (for</t>
    </r>
    <r>
      <rPr>
        <b val="true"/>
        <sz val="9"/>
        <rFont val="Arial"/>
        <family val="2"/>
        <charset val="1"/>
      </rPr>
      <t xml:space="preserve"> RER</t>
    </r>
    <r>
      <rPr>
        <sz val="9"/>
        <rFont val="Arial"/>
        <family val="2"/>
        <charset val="1"/>
      </rPr>
      <t xml:space="preserve"> calc)</t>
    </r>
  </si>
  <si>
    <r>
      <rPr>
        <sz val="9"/>
        <rFont val="Arial"/>
        <family val="2"/>
        <charset val="1"/>
      </rPr>
      <t xml:space="preserve">Export deflator goods (excluding oil) in US $ (</t>
    </r>
    <r>
      <rPr>
        <b val="true"/>
        <sz val="9"/>
        <rFont val="Arial"/>
        <family val="2"/>
        <charset val="1"/>
      </rPr>
      <t xml:space="preserve">PMnonoil)</t>
    </r>
  </si>
  <si>
    <r>
      <rPr>
        <sz val="9"/>
        <rFont val="Arial"/>
        <family val="2"/>
        <charset val="1"/>
      </rPr>
      <t xml:space="preserve">Export unit value for manuf (MUV)</t>
    </r>
    <r>
      <rPr>
        <sz val="8"/>
        <rFont val="Arial"/>
        <family val="2"/>
        <charset val="1"/>
      </rPr>
      <t xml:space="preserve"> world in US $ (for </t>
    </r>
    <r>
      <rPr>
        <b val="true"/>
        <sz val="8"/>
        <rFont val="Arial"/>
        <family val="2"/>
        <charset val="1"/>
      </rPr>
      <t xml:space="preserve">PMmanuf or PEmanuf</t>
    </r>
    <r>
      <rPr>
        <sz val="8"/>
        <rFont val="Arial"/>
        <family val="2"/>
        <charset val="1"/>
      </rPr>
      <t xml:space="preserve">)</t>
    </r>
  </si>
  <si>
    <r>
      <rPr>
        <sz val="9"/>
        <rFont val="Arial"/>
        <family val="2"/>
        <charset val="1"/>
      </rPr>
      <t xml:space="preserve">Petroleum spot price (APSP) in US $ (in % change) (</t>
    </r>
    <r>
      <rPr>
        <b val="true"/>
        <sz val="9"/>
        <rFont val="Arial"/>
        <family val="2"/>
        <charset val="1"/>
      </rPr>
      <t xml:space="preserve">PMoil)</t>
    </r>
  </si>
  <si>
    <t xml:space="preserve">Rwanda's export prices (export weighted 2011-13)</t>
  </si>
  <si>
    <r>
      <rPr>
        <sz val="9"/>
        <rFont val="Arial"/>
        <family val="2"/>
        <charset val="1"/>
      </rPr>
      <t xml:space="preserve">Import deflator  goods (excluding oil) in US  $ (</t>
    </r>
    <r>
      <rPr>
        <b val="true"/>
        <sz val="9"/>
        <rFont val="Arial"/>
        <family val="2"/>
        <charset val="1"/>
      </rPr>
      <t xml:space="preserve">PEnonoil</t>
    </r>
    <r>
      <rPr>
        <sz val="9"/>
        <rFont val="Arial"/>
        <family val="2"/>
        <charset val="1"/>
      </rPr>
      <t xml:space="preserve">)</t>
    </r>
  </si>
  <si>
    <r>
      <rPr>
        <sz val="9"/>
        <rFont val="Arial"/>
        <family val="2"/>
        <charset val="1"/>
      </rPr>
      <t xml:space="preserve">Nonfuel commodity export price in US $ (</t>
    </r>
    <r>
      <rPr>
        <b val="true"/>
        <sz val="9"/>
        <rFont val="Arial"/>
        <family val="2"/>
        <charset val="1"/>
      </rPr>
      <t xml:space="preserve">PEcommodity-nonoil)</t>
    </r>
  </si>
  <si>
    <t xml:space="preserve">end of GEE_ALL</t>
  </si>
  <si>
    <t xml:space="preserve">NADEMAND_Qdata below this from 2015Q1</t>
  </si>
  <si>
    <t xml:space="preserve">     GDP demand side In current prices</t>
  </si>
  <si>
    <t xml:space="preserve">Gross Domestic Product</t>
  </si>
  <si>
    <t xml:space="preserve">Total final consumption expenditure</t>
  </si>
  <si>
    <t xml:space="preserve">    Government</t>
  </si>
  <si>
    <t xml:space="preserve">    Households and NGOs</t>
  </si>
  <si>
    <t xml:space="preserve">Gross capital formation</t>
  </si>
  <si>
    <t xml:space="preserve">    Gross fixed capital formation </t>
  </si>
  <si>
    <t xml:space="preserve">       Construction</t>
  </si>
  <si>
    <t xml:space="preserve">       Other</t>
  </si>
  <si>
    <t xml:space="preserve">    Change in inventories </t>
  </si>
  <si>
    <t xml:space="preserve">Resource balance</t>
  </si>
  <si>
    <t xml:space="preserve">    Exports of goods &amp; services</t>
  </si>
  <si>
    <t xml:space="preserve">        Goods (fob)</t>
  </si>
  <si>
    <t xml:space="preserve">         Services</t>
  </si>
  <si>
    <t xml:space="preserve">    Imports of goods &amp; services</t>
  </si>
  <si>
    <t xml:space="preserve">    GDP demand side In constant prices</t>
  </si>
  <si>
    <t xml:space="preserve">GDP  Supply side Current</t>
  </si>
  <si>
    <t xml:space="preserve">GROSS DOMESTIC PRODUCT (GDP)</t>
  </si>
  <si>
    <t xml:space="preserve">AGRICULTURE, FORESTRY &amp; FISHING</t>
  </si>
  <si>
    <t xml:space="preserve">Food crops</t>
  </si>
  <si>
    <t xml:space="preserve">Export crops</t>
  </si>
  <si>
    <t xml:space="preserve">INDUSTRY</t>
  </si>
  <si>
    <t xml:space="preserve">Mining &amp; quarrying</t>
  </si>
  <si>
    <t xml:space="preserve">TOTAL MANUFACTURING</t>
  </si>
  <si>
    <t xml:space="preserve">Construction</t>
  </si>
  <si>
    <t xml:space="preserve">SERVICES</t>
  </si>
  <si>
    <t xml:space="preserve">Public administration &amp; defense; compulsory social security</t>
  </si>
  <si>
    <t xml:space="preserve">Taxes less subsidies on products</t>
  </si>
  <si>
    <t xml:space="preserve">GDP Supply side Constant</t>
  </si>
  <si>
    <t xml:space="preserve">NASUPPLYcup_Qdata above this</t>
  </si>
  <si>
    <t xml:space="preserve">CPI_Qdata</t>
  </si>
  <si>
    <t xml:space="preserve">2024Q2</t>
  </si>
  <si>
    <t xml:space="preserve">2024Q3</t>
  </si>
  <si>
    <t xml:space="preserve">2024Q4</t>
  </si>
  <si>
    <t xml:space="preserve">Local Goods Index</t>
  </si>
  <si>
    <t xml:space="preserve">Food and non-alcoholic beverages</t>
  </si>
  <si>
    <t xml:space="preserve">      of which: fresh food (crereals, meat, milk, veggies, fruit)</t>
  </si>
  <si>
    <t xml:space="preserve">Housing, water, electricity, gas and other fuels</t>
  </si>
  <si>
    <t xml:space="preserve">       of which: energy (solid fuel, liquid fuel, electricity,…)</t>
  </si>
  <si>
    <t xml:space="preserve">Furnishing, household equipment</t>
  </si>
  <si>
    <t xml:space="preserve"> Other (alcoholic beverages, clothing and services)</t>
  </si>
  <si>
    <t xml:space="preserve">Transport</t>
  </si>
  <si>
    <t xml:space="preserve">Imported Goods Index</t>
  </si>
  <si>
    <t xml:space="preserve">Fresh Products(1) index</t>
  </si>
  <si>
    <t xml:space="preserve">Energy index</t>
  </si>
  <si>
    <t xml:space="preserve">General Index excluding fresh Products and energy(2)</t>
  </si>
  <si>
    <t xml:space="preserve">BOP # External sector Quarterly</t>
  </si>
  <si>
    <t xml:space="preserve">Current account</t>
  </si>
  <si>
    <t xml:space="preserve">Credit</t>
  </si>
  <si>
    <t xml:space="preserve">Debit</t>
  </si>
  <si>
    <t xml:space="preserve">Goods and services </t>
  </si>
  <si>
    <t xml:space="preserve">Goods </t>
  </si>
  <si>
    <t xml:space="preserve">      Credit</t>
  </si>
  <si>
    <t xml:space="preserve">      Debit</t>
  </si>
  <si>
    <t xml:space="preserve">         General merchandise on a balance of payments basis</t>
  </si>
  <si>
    <t xml:space="preserve">                   Credit</t>
  </si>
  <si>
    <t xml:space="preserve">                   Debit</t>
  </si>
  <si>
    <t xml:space="preserve">Of which  Coffee (credit)</t>
  </si>
  <si>
    <t xml:space="preserve">Net exports of goods under merchanting (credit)</t>
  </si>
  <si>
    <t xml:space="preserve">Goods acquired under merchanting (negative credit)</t>
  </si>
  <si>
    <t xml:space="preserve">Goods sold under merchanting (credit)</t>
  </si>
  <si>
    <t xml:space="preserve">Nonmonetary gold</t>
  </si>
  <si>
    <t xml:space="preserve">         Exports FOB</t>
  </si>
  <si>
    <t xml:space="preserve">         Exports FOB (% change)</t>
  </si>
  <si>
    <t xml:space="preserve">I. Coffee</t>
  </si>
  <si>
    <t xml:space="preserve">Value</t>
  </si>
  <si>
    <t xml:space="preserve">in % of Total exports of goods in trade stat</t>
  </si>
  <si>
    <t xml:space="preserve"> % change of value</t>
  </si>
  <si>
    <t xml:space="preserve">  Volume ( tons)</t>
  </si>
  <si>
    <t xml:space="preserve"> % change of volume</t>
  </si>
  <si>
    <t xml:space="preserve">Unit value (US$/kg)</t>
  </si>
  <si>
    <t xml:space="preserve"> % change of unit value</t>
  </si>
  <si>
    <t xml:space="preserve">II. Tea</t>
  </si>
  <si>
    <t xml:space="preserve">III. Minerals</t>
  </si>
  <si>
    <t xml:space="preserve">Cassiterite </t>
  </si>
  <si>
    <t xml:space="preserve">Coltan</t>
  </si>
  <si>
    <t xml:space="preserve">Wolfram</t>
  </si>
  <si>
    <t xml:space="preserve">IV . Hides and skins</t>
  </si>
  <si>
    <t xml:space="preserve">V. Pyrethrum</t>
  </si>
  <si>
    <t xml:space="preserve">VI. Other products  </t>
  </si>
  <si>
    <t xml:space="preserve">Other ordinary products</t>
  </si>
  <si>
    <t xml:space="preserve">Unit value</t>
  </si>
  <si>
    <t xml:space="preserve">    Of which Other minerals</t>
  </si>
  <si>
    <t xml:space="preserve">                     % of Total exports of goods in trade stat</t>
  </si>
  <si>
    <t xml:space="preserve">                    % change of value</t>
  </si>
  <si>
    <t xml:space="preserve">Réexportations</t>
  </si>
  <si>
    <t xml:space="preserve">      Reexport of fuel</t>
  </si>
  <si>
    <t xml:space="preserve">            Volume</t>
  </si>
  <si>
    <t xml:space="preserve">            % change volume</t>
  </si>
  <si>
    <t xml:space="preserve">            Unit value</t>
  </si>
  <si>
    <t xml:space="preserve">            % change unit value</t>
  </si>
  <si>
    <t xml:space="preserve">      Reexport of non-fuel</t>
  </si>
  <si>
    <t xml:space="preserve">Sub- Total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</si>
  <si>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</si>
  <si>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</si>
  <si>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</si>
  <si>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</si>
  <si>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</si>
  <si>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</si>
  <si>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</si>
  <si>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</si>
  <si>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</si>
  <si>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</si>
  <si>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</si>
  <si>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</si>
  <si>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</si>
  <si>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 xml:space="preserve">Exports statistics without adjustment (for consistency)</t>
  </si>
  <si>
    <t xml:space="preserve">Index Value exports fob, goods  (US$) 2011Q1=100</t>
  </si>
  <si>
    <t xml:space="preserve">% average change of volume  exports fob (previous-year weights)</t>
  </si>
  <si>
    <t xml:space="preserve">Index Volume exports fob (chained--Laspeyres) 2011Q1=100</t>
  </si>
  <si>
    <t xml:space="preserve"> % change of unit value exports fob (US$ )Paasche</t>
  </si>
  <si>
    <t xml:space="preserve">Index Unit value exports fob (US$)  Paasche (V/Q) 2011Q1=100</t>
  </si>
  <si>
    <t xml:space="preserve"> % change of unit value exports fob RWF Paasche</t>
  </si>
  <si>
    <t xml:space="preserve">Index Unit value exports fob (RWF) Paasche 2011Q1=100</t>
  </si>
  <si>
    <t xml:space="preserve">         Imports FOB</t>
  </si>
  <si>
    <t xml:space="preserve">         Imports FOB (%change)</t>
  </si>
  <si>
    <t xml:space="preserve"> I. Capital goods</t>
  </si>
  <si>
    <t xml:space="preserve">in % of Total M of goods in trade stat</t>
  </si>
  <si>
    <t xml:space="preserve">  Volume (tons)</t>
  </si>
  <si>
    <t xml:space="preserve">II.  Intermediate goods</t>
  </si>
  <si>
    <t xml:space="preserve">III . Energy products</t>
  </si>
  <si>
    <t xml:space="preserve">       Of which Motor spirits (volume)</t>
  </si>
  <si>
    <t xml:space="preserve">       Of which Gas oils (volume)</t>
  </si>
  <si>
    <t xml:space="preserve">       Of which Other carburants (volume)</t>
  </si>
  <si>
    <t xml:space="preserve">IV. Consumer goods</t>
  </si>
  <si>
    <t xml:space="preserve">1. Food</t>
  </si>
  <si>
    <t xml:space="preserve">2.Others consumer goods</t>
  </si>
  <si>
    <t xml:space="preserve">S/TOTAL</t>
  </si>
  <si>
    <t xml:space="preserve">            Imports of goods in trade statistics</t>
  </si>
  <si>
    <t xml:space="preserve">             Adjustments</t>
  </si>
  <si>
    <t xml:space="preserve">                For coverage</t>
  </si>
  <si>
    <t xml:space="preserve">                     of which electricity</t>
  </si>
  <si>
    <t xml:space="preserve">                     ICBT</t>
  </si>
  <si>
    <t xml:space="preserve">                              Volume</t>
  </si>
  <si>
    <t xml:space="preserve">                             Price</t>
  </si>
  <si>
    <t xml:space="preserve">                     RwandAir/KCC/Bugesera to be added to Imports</t>
  </si>
  <si>
    <t xml:space="preserve">                            Of which Rwandair</t>
  </si>
  <si>
    <t xml:space="preserve">                            Of which KCC</t>
  </si>
  <si>
    <t xml:space="preserve">Of which  Bugesera</t>
  </si>
  <si>
    <t xml:space="preserve">               Embassies' imports NR</t>
  </si>
  <si>
    <t xml:space="preserve">                Imports of bank notes and coins</t>
  </si>
  <si>
    <t xml:space="preserve">                For valuation</t>
  </si>
  <si>
    <t xml:space="preserve">                For timing</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</si>
  <si>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</si>
  <si>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</si>
  <si>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</si>
  <si>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</si>
  <si>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</si>
  <si>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</si>
  <si>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</si>
  <si>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 xml:space="preserve">         Imports volume fob (%change)</t>
  </si>
  <si>
    <t xml:space="preserve">Imports cif without freight (for consistency)</t>
  </si>
  <si>
    <t xml:space="preserve">Index Value imports fob, goods  (US$) 2011Q1=100</t>
  </si>
  <si>
    <t xml:space="preserve">% average change of volume  imports fob (previous-year weights)</t>
  </si>
  <si>
    <t xml:space="preserve">Index Volume imports fob (chained--Laspeyres) 2011Q1=100</t>
  </si>
  <si>
    <t xml:space="preserve"> % change of unit value imports fob (US$ )Paasche</t>
  </si>
  <si>
    <t xml:space="preserve">Index Unit value imports fob (US$)  Paasche (V/Q) 2011Q1=100</t>
  </si>
  <si>
    <t xml:space="preserve"> % change of unit value imports fob RWF Paasche</t>
  </si>
  <si>
    <t xml:space="preserve">Index Unit value imports fob (RWF) Paasche 2011=100</t>
  </si>
  <si>
    <t xml:space="preserve">Terms of trade (UVE/UVI) goods, in US$ 2011Q1=100</t>
  </si>
  <si>
    <t xml:space="preserve"> % change terms of trade in US$</t>
  </si>
  <si>
    <t xml:space="preserve">Terms of trade (UVE/UVI) goods, in RWF 2011Q1=100</t>
  </si>
  <si>
    <t xml:space="preserve">Average EXR</t>
  </si>
  <si>
    <t xml:space="preserve">Services </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</si>
  <si>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</si>
  <si>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</si>
  <si>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</si>
  <si>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</si>
  <si>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</si>
  <si>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</si>
  <si>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</si>
  <si>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</si>
  <si>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</si>
  <si>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 xml:space="preserve">Maintenance and repair services n.i.e.</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</si>
  <si>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</si>
  <si>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</si>
  <si>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</si>
  <si>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</si>
  <si>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</si>
  <si>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</si>
  <si>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</si>
  <si>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</si>
  <si>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</si>
  <si>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</si>
  <si>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</si>
  <si>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</si>
  <si>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</si>
  <si>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</si>
  <si>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</si>
  <si>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</si>
  <si>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</si>
  <si>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</si>
  <si>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</si>
  <si>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</si>
  <si>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</si>
  <si>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</si>
  <si>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</si>
  <si>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</si>
  <si>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</si>
  <si>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</si>
  <si>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</si>
  <si>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</si>
  <si>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</si>
  <si>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</si>
  <si>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</si>
  <si>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</si>
  <si>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</si>
  <si>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</si>
  <si>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</si>
  <si>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</si>
  <si>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</si>
  <si>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</si>
  <si>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</si>
  <si>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</si>
  <si>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</si>
  <si>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</si>
  <si>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</si>
  <si>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</si>
  <si>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</si>
  <si>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</si>
  <si>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</si>
  <si>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</si>
  <si>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</si>
  <si>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Travel</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</si>
  <si>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</si>
  <si>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</si>
  <si>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</si>
  <si>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</si>
  <si>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</si>
  <si>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</si>
  <si>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</si>
  <si>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</si>
  <si>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</si>
  <si>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</si>
  <si>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</si>
  <si>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</si>
  <si>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 xml:space="preserve">For both business and personal travel</t>
  </si>
  <si>
    <t xml:space="preserve">Goods</t>
  </si>
  <si>
    <t xml:space="preserve">Local transport services</t>
  </si>
  <si>
    <t xml:space="preserve">Accommodation services</t>
  </si>
  <si>
    <t xml:space="preserve">Food-serving services</t>
  </si>
  <si>
    <t xml:space="preserve">Other services</t>
  </si>
  <si>
    <t xml:space="preserve">Of which: Health services</t>
  </si>
  <si>
    <t xml:space="preserve">Of which: Education services</t>
  </si>
  <si>
    <t xml:space="preserve">               Construction</t>
  </si>
  <si>
    <t xml:space="preserve">                      Construction abroad</t>
  </si>
  <si>
    <t xml:space="preserve">                   Construction in the reporting economy</t>
  </si>
  <si>
    <t xml:space="preserve">Of whichK  KCC services</t>
  </si>
  <si>
    <t xml:space="preserve">Bugesera services</t>
  </si>
  <si>
    <t xml:space="preserve">Other</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</si>
  <si>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</si>
  <si>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</si>
  <si>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</si>
  <si>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</si>
  <si>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</si>
  <si>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</si>
  <si>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</si>
  <si>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</si>
  <si>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</si>
  <si>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</si>
  <si>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</si>
  <si>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</si>
  <si>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</si>
  <si>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</si>
  <si>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</si>
  <si>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</si>
  <si>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</si>
  <si>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</si>
  <si>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</si>
  <si>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</si>
  <si>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</si>
  <si>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</si>
  <si>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</si>
  <si>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</si>
  <si>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</si>
  <si>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</si>
  <si>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Other</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</si>
  <si>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</si>
  <si>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</si>
  <si>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</si>
  <si>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</si>
  <si>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</si>
  <si>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</si>
  <si>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</si>
  <si>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</si>
  <si>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</si>
  <si>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</si>
  <si>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</si>
  <si>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</si>
  <si>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</si>
  <si>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</si>
  <si>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</si>
  <si>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</si>
  <si>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 xml:space="preserve">Index Value exports services  (US$) 2011=100</t>
  </si>
  <si>
    <t xml:space="preserve">% average change of volume  exports services (previous-year weights)</t>
  </si>
  <si>
    <t xml:space="preserve">Index Volume exports services (implicit) 2011=100</t>
  </si>
  <si>
    <t xml:space="preserve">Index Unit value of export services (in US$) 2011=100</t>
  </si>
  <si>
    <t xml:space="preserve">Index Value exports g&amp;s  (US$) 2011=100</t>
  </si>
  <si>
    <t xml:space="preserve">% average change of volume  exports g&amp;s (previous-year weights)</t>
  </si>
  <si>
    <t xml:space="preserve">Index Volume exports g&amp;s (chained--Laspeyres) 2011=100</t>
  </si>
  <si>
    <t xml:space="preserve">Index Unit value exports g&amp;s (US$) Paasche (V/Q) 2011=100</t>
  </si>
  <si>
    <t xml:space="preserve">Index Unit value exports g&amp;s (RWF) Paasche 2011=100</t>
  </si>
  <si>
    <t xml:space="preserve">Index Value imports services  (US$) 2011=100</t>
  </si>
  <si>
    <t xml:space="preserve">% average change of volume  imports services (previous-year weights)</t>
  </si>
  <si>
    <t xml:space="preserve">Index Volume imports services (implicit) 2011=100</t>
  </si>
  <si>
    <t xml:space="preserve">Index Unit value of imports services (in US$)</t>
  </si>
  <si>
    <t xml:space="preserve">Index Value imports g&amp;s  (US$) 2011=100</t>
  </si>
  <si>
    <t xml:space="preserve">% average change of volume  imports g&amp;s (previous-year weights)</t>
  </si>
  <si>
    <t xml:space="preserve">Index Volume imports g&amp;s (chained--Laspeyres) 2011=100</t>
  </si>
  <si>
    <t xml:space="preserve">Index Unit value imports g&amp;s (US$) Paasche (V/Q) 2011=100</t>
  </si>
  <si>
    <t xml:space="preserve">Index Unit value imports g&amp;s (RWF) Paasche 2011=100</t>
  </si>
  <si>
    <t xml:space="preserve">Terms of trade (UVE/UVI) g&amp;S, in US$ 2011=100</t>
  </si>
  <si>
    <t xml:space="preserve">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</si>
  <si>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</si>
  <si>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</si>
  <si>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</si>
  <si>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</si>
  <si>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</si>
  <si>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</si>
  <si>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</si>
  <si>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</si>
  <si>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</si>
  <si>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</si>
  <si>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</si>
  <si>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</si>
  <si>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</si>
  <si>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</si>
  <si>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</si>
  <si>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</si>
  <si>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</si>
  <si>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</si>
  <si>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</si>
  <si>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</si>
  <si>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</si>
  <si>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</si>
  <si>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</si>
  <si>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</si>
  <si>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</si>
  <si>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</si>
  <si>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</si>
  <si>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</si>
  <si>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</si>
  <si>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</si>
  <si>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</si>
  <si>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</si>
  <si>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</si>
  <si>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</si>
  <si>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</si>
  <si>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</si>
  <si>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</si>
  <si>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</si>
  <si>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</si>
  <si>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</si>
  <si>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</si>
  <si>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</si>
  <si>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</si>
  <si>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</si>
  <si>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</si>
  <si>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</si>
  <si>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</si>
  <si>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</si>
  <si>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</si>
  <si>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</si>
  <si>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</si>
  <si>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</si>
  <si>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</si>
  <si>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</si>
  <si>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</si>
  <si>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Public</t>
  </si>
  <si>
    <t xml:space="preserve">Private</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</si>
  <si>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</si>
  <si>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</si>
  <si>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</si>
  <si>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</si>
  <si>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</si>
  <si>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</si>
  <si>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</si>
  <si>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</si>
  <si>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</si>
  <si>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</si>
  <si>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</si>
  <si>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</si>
  <si>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</si>
  <si>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</si>
  <si>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</si>
  <si>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</si>
  <si>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</si>
  <si>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</si>
  <si>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</si>
  <si>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</si>
  <si>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</si>
  <si>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</si>
  <si>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</si>
  <si>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</si>
  <si>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</si>
  <si>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</si>
  <si>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</si>
  <si>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</si>
  <si>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</si>
  <si>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</si>
  <si>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</si>
  <si>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</si>
  <si>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</si>
  <si>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</si>
  <si>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</si>
  <si>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</si>
  <si>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</si>
  <si>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</si>
  <si>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</si>
  <si>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</si>
  <si>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</si>
  <si>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 xml:space="preserve">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</si>
  <si>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</si>
  <si>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</si>
  <si>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</si>
  <si>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</si>
  <si>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</si>
  <si>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</si>
  <si>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</si>
  <si>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</si>
  <si>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</si>
  <si>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</si>
  <si>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</si>
  <si>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</si>
  <si>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</si>
  <si>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</si>
  <si>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 xml:space="preserve">Net lending (+) / net borrowing (-) (balance from current and capital account) </t>
  </si>
  <si>
    <t xml:space="preserve">Financial account</t>
  </si>
  <si>
    <t xml:space="preserve">Net lending (+) / net borrowing (-) (balance from financial account) (B9)</t>
  </si>
  <si>
    <t xml:space="preserve">Direct investment </t>
  </si>
  <si>
    <t xml:space="preserve">Net acquisition of financial assets</t>
  </si>
  <si>
    <t xml:space="preserve">Equity and investment fund shares </t>
  </si>
  <si>
    <t xml:space="preserve">Equity other than reinvestment of earnings</t>
  </si>
  <si>
    <t xml:space="preserve">Direct investor in direct investment  enterprises</t>
  </si>
  <si>
    <t xml:space="preserve">Direct investment enterprises in direct investor (reverse investment)</t>
  </si>
  <si>
    <t xml:space="preserve">Between fellow enterprises</t>
  </si>
  <si>
    <t xml:space="preserve">if ultimate controlling parent is resident</t>
  </si>
  <si>
    <t xml:space="preserve">if ultimate controlling parent is nonresident</t>
  </si>
  <si>
    <t xml:space="preserve">if ultimate controlling parent is unknown</t>
  </si>
  <si>
    <t xml:space="preserve">Reinvestment of earnings</t>
  </si>
  <si>
    <t xml:space="preserve">    Of which: Investment fund shares or units </t>
  </si>
  <si>
    <t xml:space="preserve">    Of which: Money market fund shares or units </t>
  </si>
  <si>
    <t xml:space="preserve">Debt instruments</t>
  </si>
  <si>
    <t xml:space="preserve">Direct investor in direct investment enterprises</t>
  </si>
  <si>
    <t xml:space="preserve">Of which: Debt securities </t>
  </si>
  <si>
    <t xml:space="preserve">Net incurrence of liabilities</t>
  </si>
  <si>
    <t xml:space="preserve">Portfolio investment </t>
  </si>
  <si>
    <t xml:space="preserve">Central bank</t>
  </si>
  <si>
    <t xml:space="preserve">Monetary authorities (where relevant)</t>
  </si>
  <si>
    <t xml:space="preserve">General government</t>
  </si>
  <si>
    <t xml:space="preserve">Deposit-taking corporations, except central bank</t>
  </si>
  <si>
    <t xml:space="preserve">Other sectors</t>
  </si>
  <si>
    <t xml:space="preserve">Other financial corporations</t>
  </si>
  <si>
    <t xml:space="preserve">Nonfinancial corporations, households, and NPISHs</t>
  </si>
  <si>
    <t xml:space="preserve">Equity securities other than investment fund shares </t>
  </si>
  <si>
    <t xml:space="preserve">Listed </t>
  </si>
  <si>
    <t xml:space="preserve">Unlisted </t>
  </si>
  <si>
    <t xml:space="preserve">Investment fund shares or units </t>
  </si>
  <si>
    <t xml:space="preserve">Of which: Reinvestment of earnings</t>
  </si>
  <si>
    <t xml:space="preserve">Of which: Money market fund shares or units </t>
  </si>
  <si>
    <t xml:space="preserve">Debt securities </t>
  </si>
  <si>
    <t xml:space="preserve">Short-term</t>
  </si>
  <si>
    <t xml:space="preserve">Long-term</t>
  </si>
  <si>
    <t xml:space="preserve">Equity securities other than investment fund shares (F51P)</t>
  </si>
  <si>
    <t xml:space="preserve">Unlisted</t>
  </si>
  <si>
    <t xml:space="preserve">Debt securities</t>
  </si>
  <si>
    <t xml:space="preserve">Financial derivatives (other than reserves) and employee stock options </t>
  </si>
  <si>
    <t xml:space="preserve"> Monetary authorities (where relevant)</t>
  </si>
  <si>
    <t xml:space="preserve">Deposit-taking corporations, except the central bank</t>
  </si>
  <si>
    <t xml:space="preserve">Nonfinancial corporations, households, NPISHs</t>
  </si>
  <si>
    <t xml:space="preserve">Financial derivatives (other than reserves) </t>
  </si>
  <si>
    <t xml:space="preserve">  Options </t>
  </si>
  <si>
    <t xml:space="preserve">  Forward-type contracts </t>
  </si>
  <si>
    <t xml:space="preserve">Employee stock options</t>
  </si>
  <si>
    <t xml:space="preserve">Financial derivatives (other than reserves)</t>
  </si>
  <si>
    <t xml:space="preserve">Other investment </t>
  </si>
  <si>
    <t xml:space="preserve">Other equity </t>
  </si>
  <si>
    <t xml:space="preserve">Currency and deposits</t>
  </si>
  <si>
    <t xml:space="preserve">Central banks</t>
  </si>
  <si>
    <t xml:space="preserve">Of which: Interbank positions</t>
  </si>
  <si>
    <t xml:space="preserve">Loans </t>
  </si>
  <si>
    <t xml:space="preserve">Credit and loans with the IMF (other than reserves)</t>
  </si>
  <si>
    <t xml:space="preserve">Other short-term</t>
  </si>
  <si>
    <t xml:space="preserve">Other long-term</t>
  </si>
  <si>
    <t xml:space="preserve">Credit and loans with the IMF</t>
  </si>
  <si>
    <t xml:space="preserve">Credit and loans with the IMF </t>
  </si>
  <si>
    <t xml:space="preserve">          of which Public debt</t>
  </si>
  <si>
    <t xml:space="preserve">                 of which budget loans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</si>
  <si>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</si>
  <si>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</si>
  <si>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</si>
  <si>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</si>
  <si>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</si>
  <si>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</si>
  <si>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</si>
  <si>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</si>
  <si>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</si>
  <si>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</si>
  <si>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 xml:space="preserve">Insurance, pension, and standardized guarantee schemes (F60)</t>
  </si>
  <si>
    <t xml:space="preserve">Nonlife insurance technical reserves (F61O)</t>
  </si>
  <si>
    <t xml:space="preserve">Life insurance and annuity entitlements (F62O)</t>
  </si>
  <si>
    <t xml:space="preserve">Pension entitlements (F63O)</t>
  </si>
  <si>
    <t xml:space="preserve">Claims of pension funds on sponsors (F64O)</t>
  </si>
  <si>
    <t xml:space="preserve">Entitlements to nonpension benefits (F65O)</t>
  </si>
  <si>
    <t xml:space="preserve">Provisions for calls under standardized guarantees (F66O)</t>
  </si>
  <si>
    <t xml:space="preserve">Deposit-taking corporations except central bank</t>
  </si>
  <si>
    <t xml:space="preserve">Nonlife insurance technical reserves </t>
  </si>
  <si>
    <t xml:space="preserve">Life insurance and annuity entitlements </t>
  </si>
  <si>
    <t xml:space="preserve">Pension entitlements</t>
  </si>
  <si>
    <t xml:space="preserve">Claims of pension funds on sponsors </t>
  </si>
  <si>
    <t xml:space="preserve">Entitlements to nonpension benefits </t>
  </si>
  <si>
    <t xml:space="preserve">Provisions for calls under standardized  guarantees (F66O)</t>
  </si>
  <si>
    <t xml:space="preserve">Trade credit and advances </t>
  </si>
  <si>
    <t xml:space="preserve">Other accounts receivable/payable </t>
  </si>
  <si>
    <t xml:space="preserve">Special drawing rights (Net incurrence of liabilities)</t>
  </si>
  <si>
    <r>
      <rPr>
        <b val="true"/>
        <sz val="10"/>
        <rFont val="Bookman Old Style"/>
        <family val="1"/>
        <charset val="1"/>
      </rPr>
      <t xml:space="preserve">Net errors and omissions </t>
    </r>
    <r>
      <rPr>
        <b val="true"/>
        <sz val="10"/>
        <color rgb="FFFF0000"/>
        <rFont val="Bookman Old Style"/>
        <family val="1"/>
        <charset val="1"/>
      </rPr>
      <t xml:space="preserve">(- Outflow)</t>
    </r>
  </si>
  <si>
    <t xml:space="preserve">Overall balance</t>
  </si>
  <si>
    <t xml:space="preserve">                                                                                #Monetary Sector Quarterly</t>
  </si>
  <si>
    <t xml:space="preserve">MONETARY SURVEY </t>
  </si>
  <si>
    <t xml:space="preserve">Net foreign assets</t>
  </si>
  <si>
    <t xml:space="preserve">        Foreign assets</t>
  </si>
  <si>
    <t xml:space="preserve">        Foreign liabilities</t>
  </si>
  <si>
    <t xml:space="preserve">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</si>
  <si>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</si>
  <si>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</si>
  <si>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</si>
  <si>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</si>
  <si>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</si>
  <si>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</si>
  <si>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</si>
  <si>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</si>
  <si>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</si>
  <si>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</si>
  <si>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 xml:space="preserve">Consistency check</t>
  </si>
  <si>
    <t xml:space="preserve">Broad money M3</t>
  </si>
  <si>
    <t xml:space="preserve">Broad money M2</t>
  </si>
  <si>
    <t xml:space="preserve">Money M1</t>
  </si>
  <si>
    <t xml:space="preserve">       Currency in circulation</t>
  </si>
  <si>
    <t xml:space="preserve">       Deposits</t>
  </si>
  <si>
    <t xml:space="preserve">       of which:  Transferable deposit in Rfw</t>
  </si>
  <si>
    <t xml:space="preserve">                          Other  deposit Rfw</t>
  </si>
  <si>
    <t xml:space="preserve">                          Foreign currency deposits</t>
  </si>
  <si>
    <t xml:space="preserve">Exchange rate USD</t>
  </si>
  <si>
    <t xml:space="preserve">Exchange rate SDR</t>
  </si>
  <si>
    <t xml:space="preserve">                          #Fiscal sector Quarterly</t>
  </si>
  <si>
    <t xml:space="preserve">III. 1FISCAL GFS 1986 PRESENTATION - DETAILED TOFE</t>
  </si>
  <si>
    <t xml:space="preserve">Total revenue</t>
  </si>
  <si>
    <t xml:space="preserve">Tax revenue</t>
  </si>
  <si>
    <t xml:space="preserve">    Direct taxes</t>
  </si>
  <si>
    <t xml:space="preserve">    Taxes on goods and services</t>
  </si>
  <si>
    <t xml:space="preserve">    Taxes on international trade</t>
  </si>
  <si>
    <t xml:space="preserve">Non-tax revenue</t>
  </si>
  <si>
    <t xml:space="preserve">  Total Grants</t>
  </si>
  <si>
    <t xml:space="preserve">Budgetary Grants</t>
  </si>
  <si>
    <t xml:space="preserve">Capital Grants</t>
  </si>
  <si>
    <t xml:space="preserve">Total expenditure</t>
  </si>
  <si>
    <t xml:space="preserve">Current expenditure</t>
  </si>
  <si>
    <t xml:space="preserve">Wages and salaries</t>
  </si>
  <si>
    <t xml:space="preserve">Purchases of goods and services</t>
  </si>
  <si>
    <t xml:space="preserve">Interest payments</t>
  </si>
  <si>
    <t xml:space="preserve">Transfers</t>
  </si>
  <si>
    <t xml:space="preserve">Capital expenditure</t>
  </si>
  <si>
    <t xml:space="preserve">Domestic</t>
  </si>
  <si>
    <t xml:space="preserve">Foreign </t>
  </si>
  <si>
    <t xml:space="preserve">Net lending</t>
  </si>
  <si>
    <t xml:space="preserve">Foreign financing (net)</t>
  </si>
  <si>
    <t xml:space="preserve">Net domestic financing</t>
  </si>
  <si>
    <t xml:space="preserve">Net bank financing (~ Monetary Survey, but sometimes diff.)</t>
  </si>
  <si>
    <t xml:space="preserve">Non bank financing (Net)</t>
  </si>
  <si>
    <t xml:space="preserve">Interst rate Quarterly</t>
  </si>
  <si>
    <t xml:space="preserve">Designation</t>
  </si>
  <si>
    <t xml:space="preserve">Key Repo Rate</t>
  </si>
  <si>
    <t xml:space="preserve">Deposit rate</t>
  </si>
  <si>
    <t xml:space="preserve">Lending rate</t>
  </si>
  <si>
    <t xml:space="preserve">Repo</t>
  </si>
  <si>
    <t xml:space="preserve">Reverse Repo</t>
  </si>
  <si>
    <t xml:space="preserve">Refinancing Facility (Discount  rate)</t>
  </si>
  <si>
    <t xml:space="preserve">Interbank  rate</t>
  </si>
  <si>
    <t xml:space="preserve">Reserve Requirement</t>
  </si>
  <si>
    <t xml:space="preserve">T-Bill market</t>
  </si>
  <si>
    <t xml:space="preserve">28 days</t>
  </si>
  <si>
    <t xml:space="preserve">91 days</t>
  </si>
  <si>
    <t xml:space="preserve">182 days</t>
  </si>
  <si>
    <t xml:space="preserve">364 days</t>
  </si>
  <si>
    <t xml:space="preserve">T-Bills Market average</t>
  </si>
  <si>
    <t xml:space="preserve">T-Bonds  market</t>
  </si>
  <si>
    <t xml:space="preserve">TBond 2 yrs</t>
  </si>
  <si>
    <t xml:space="preserve">TBond 3 yrs</t>
  </si>
  <si>
    <t xml:space="preserve">TBond 5 yrs</t>
  </si>
  <si>
    <t xml:space="preserve">TBond 7 yrs</t>
  </si>
  <si>
    <t xml:space="preserve">TBond 10 yrs</t>
  </si>
  <si>
    <t xml:space="preserve">TBond 15 yrs</t>
  </si>
  <si>
    <t xml:space="preserve">Table of Contents</t>
  </si>
  <si>
    <t xml:space="preserve">Monthly</t>
  </si>
  <si>
    <t xml:space="preserve">Quarterly</t>
  </si>
  <si>
    <t xml:space="preserve">WEOGAS</t>
  </si>
  <si>
    <t xml:space="preserve">GAS_Rwametric_Qdata</t>
  </si>
  <si>
    <t xml:space="preserve">WEOGEE</t>
  </si>
  <si>
    <t xml:space="preserve">GEE_Rwametric_Qdata</t>
  </si>
  <si>
    <t xml:space="preserve">NISR NA demand</t>
  </si>
  <si>
    <t xml:space="preserve">NADEMAND_all_Rwametric_Qdata</t>
  </si>
  <si>
    <t xml:space="preserve">NISR NA supply</t>
  </si>
  <si>
    <t xml:space="preserve">NASUP_cup_Rwametric_Qdata</t>
  </si>
  <si>
    <t xml:space="preserve">NASUP_con_Rwametric_Qdata</t>
  </si>
  <si>
    <t xml:space="preserve">CPI (NISR, BNR)</t>
  </si>
  <si>
    <t xml:space="preserve">CPI_Rwametric_Mdata</t>
  </si>
  <si>
    <t xml:space="preserve">aggregated: three month p.a. average</t>
  </si>
  <si>
    <t xml:space="preserve">BOP_Rwametric_Qdata</t>
  </si>
  <si>
    <t xml:space="preserve">Monetary (BNR)</t>
  </si>
  <si>
    <t xml:space="preserve">MON_Rwametric_Mdata</t>
  </si>
  <si>
    <t xml:space="preserve">aggregated: three end-month averages</t>
  </si>
  <si>
    <t xml:space="preserve">Fiscal (MINECOFIN)</t>
  </si>
  <si>
    <t xml:space="preserve">FISCAL_Rwametric_Mdata</t>
  </si>
  <si>
    <t xml:space="preserve">aggregated: sum over months in Q</t>
  </si>
  <si>
    <t xml:space="preserve">Interest rates (BNR)</t>
  </si>
  <si>
    <t xml:space="preserve">Interest_rwametric_Mdata</t>
  </si>
  <si>
    <t xml:space="preserve">Extract from intMF REAL</t>
  </si>
  <si>
    <r>
      <rPr>
        <sz val="11"/>
        <color rgb="FF000000"/>
        <rFont val="Calibri"/>
        <family val="2"/>
        <charset val="1"/>
      </rPr>
      <t xml:space="preserve">capital stocks, REER, disposable income,… </t>
    </r>
    <r>
      <rPr>
        <sz val="10"/>
        <color rgb="FF000000"/>
        <rFont val="Calibri"/>
        <family val="2"/>
        <charset val="1"/>
      </rPr>
      <t xml:space="preserve">annual and Q intrapolation</t>
    </r>
  </si>
  <si>
    <t xml:space="preserve">REAL_Rwametric_Qdata</t>
  </si>
  <si>
    <t xml:space="preserve">Disposable income</t>
  </si>
  <si>
    <t xml:space="preserve">calculations</t>
  </si>
  <si>
    <t xml:space="preserve">Qdata_INCOMEdisp</t>
  </si>
  <si>
    <t xml:space="preserve">Population, labor, land</t>
  </si>
  <si>
    <t xml:space="preserve">Qdata_PopFactors</t>
  </si>
  <si>
    <t xml:space="preserve">RSSB via REAL file</t>
  </si>
  <si>
    <t xml:space="preserve">social security (RSSB) data on wage bill, employment, SS premia etc.</t>
  </si>
  <si>
    <t xml:space="preserve">REAL_POPLAB_Rwametric_Qdata</t>
  </si>
  <si>
    <t xml:space="preserve">not yet</t>
  </si>
  <si>
    <t xml:space="preserve">Explanatory notes</t>
  </si>
  <si>
    <t xml:space="preserve">Land</t>
  </si>
  <si>
    <t xml:space="preserve">WB data  (AG.LND.AGRI.K2)</t>
  </si>
  <si>
    <t xml:space="preserve">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</si>
  <si>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 xml:space="preserve">USDA ERS https://www.ers.usda.gov/data-products/international-agricultural-productivity.aspx)</t>
  </si>
  <si>
    <t xml:space="preserve">1000 hectares of rainfed-cropland-equivalents (rainfed cropland, irrigated Cropland and pasturement pasture, weighted by relative quality - see Land Weights: SSA werights: rainfed: 1.00; pasture: 0.0155 and irrigated: 1.7431).</t>
  </si>
  <si>
    <t xml:space="preserve">Human capital</t>
  </si>
  <si>
    <t xml:space="preserve">Penn World Tables </t>
  </si>
  <si>
    <t xml:space="preserve">exp(non-linear function of schooling years), return to educ 0.13</t>
  </si>
  <si>
    <t xml:space="preserve">https://www.rug.nl/ggdc/docs/human_capital_in_pwt_90.pdf</t>
  </si>
  <si>
    <t xml:space="preserve">https://www.rug.nl/ggdc/productivity/pwt/pwt-releases/pwt9.0</t>
  </si>
  <si>
    <t xml:space="preserve">Population PWT 2019</t>
  </si>
  <si>
    <t xml:space="preserve">Employment PWT 2019</t>
  </si>
  <si>
    <r>
      <rPr>
        <b val="true"/>
        <sz val="10"/>
        <rFont val="Calibri"/>
        <family val="2"/>
        <charset val="1"/>
      </rPr>
      <t xml:space="preserve">WEO-GAS EXTRACT </t>
    </r>
    <r>
      <rPr>
        <b val="true"/>
        <i val="true"/>
        <sz val="10"/>
        <rFont val="Calibri"/>
        <family val="2"/>
        <charset val="1"/>
      </rPr>
      <t xml:space="preserve">pour memoire</t>
    </r>
  </si>
  <si>
    <t xml:space="preserve">End_GAS_All</t>
  </si>
  <si>
    <r>
      <rPr>
        <sz val="9"/>
        <rFont val="Arial"/>
        <family val="2"/>
        <charset val="1"/>
      </rPr>
      <t xml:space="preserve">GEE_ALL Rwanda</t>
    </r>
    <r>
      <rPr>
        <i val="true"/>
        <sz val="9"/>
        <rFont val="Arial"/>
        <family val="2"/>
        <charset val="1"/>
      </rPr>
      <t xml:space="preserve"> pour memoire</t>
    </r>
  </si>
  <si>
    <t xml:space="preserve">NADEMAND_cup_Rwametric_Mdata Below</t>
  </si>
  <si>
    <t xml:space="preserve">NADEMAND_cup_Rwametric_Mdata Above</t>
  </si>
  <si>
    <t xml:space="preserve">NADEMAND_cop_Rwametric_Mdata Below</t>
  </si>
  <si>
    <t xml:space="preserve">NADEMAND_cop_Rwametric_Mdata Above</t>
  </si>
  <si>
    <t xml:space="preserve">NADEMAND_Defl_Rwametric_Mdata Above this </t>
  </si>
  <si>
    <t xml:space="preserve">NA_Sup_cup_Rwametric_Mdata Below</t>
  </si>
  <si>
    <t xml:space="preserve">NA_Sup_cup_Rwametric_Qdata Above</t>
  </si>
  <si>
    <t xml:space="preserve">NA_Sup_cop_Rwametric_Qdata Below</t>
  </si>
  <si>
    <t xml:space="preserve">NA_Sup_cop_Rwametric_Mdata above this</t>
  </si>
  <si>
    <t xml:space="preserve">Green: degrees of freedom to  vary to proxy overall CPI</t>
  </si>
  <si>
    <t xml:space="preserve">CPIolder_Rwametric_Mdata from Jan04--Jan09</t>
  </si>
  <si>
    <t xml:space="preserve">CPI_Rwametric_Mdata  below this</t>
  </si>
  <si>
    <t xml:space="preserve">GENERAL INDEX (CPI) (Urban only) 1999-2009 from earlier data</t>
  </si>
  <si>
    <t xml:space="preserve">      of which: rest</t>
  </si>
  <si>
    <t xml:space="preserve">      Fresh products local</t>
  </si>
  <si>
    <t xml:space="preserve">      Fresh products imported</t>
  </si>
  <si>
    <t xml:space="preserve">      Energy local (wood, gaz, peat…..?)</t>
  </si>
  <si>
    <t xml:space="preserve">      Energy imported</t>
  </si>
  <si>
    <t xml:space="preserve">CPI_Rwametric_Mdata above this</t>
  </si>
  <si>
    <t xml:space="preserve">BOP_Rwametric_Mdata  below this</t>
  </si>
  <si>
    <t xml:space="preserve">Export val</t>
  </si>
  <si>
    <t xml:space="preserve">     Coffee Val</t>
  </si>
  <si>
    <t xml:space="preserve">     Coffee vol</t>
  </si>
  <si>
    <t xml:space="preserve">     Tea Val</t>
  </si>
  <si>
    <t xml:space="preserve">     Tea vol</t>
  </si>
  <si>
    <t xml:space="preserve">     3Ts Val</t>
  </si>
  <si>
    <t xml:space="preserve">     3Ts vol</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</si>
  <si>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</si>
  <si>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</si>
  <si>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</si>
  <si>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</si>
  <si>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</si>
  <si>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</si>
  <si>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Import val</t>
  </si>
  <si>
    <t xml:space="preserve">     Capital goods</t>
  </si>
  <si>
    <t xml:space="preserve">     Capital goods vol</t>
  </si>
  <si>
    <t xml:space="preserve">     Intermediate goods</t>
  </si>
  <si>
    <t xml:space="preserve">     Intermediate goods vol</t>
  </si>
  <si>
    <t xml:space="preserve">    Energy and lubricants goods Val</t>
  </si>
  <si>
    <t xml:space="preserve">    Energy and lubricants goods vol</t>
  </si>
  <si>
    <t xml:space="preserve">    Food  Val</t>
  </si>
  <si>
    <t xml:space="preserve">    Food  Vol</t>
  </si>
  <si>
    <t xml:space="preserve">    Others Consumer Goods val</t>
  </si>
  <si>
    <t xml:space="preserve">    Others Consumer Goods vol</t>
  </si>
  <si>
    <t xml:space="preserve">Services Export</t>
  </si>
  <si>
    <t xml:space="preserve">   Transport</t>
  </si>
  <si>
    <t xml:space="preserve">   Travel</t>
  </si>
  <si>
    <t xml:space="preserve">   Other</t>
  </si>
  <si>
    <t xml:space="preserve">Services Import</t>
  </si>
  <si>
    <t xml:space="preserve">Primary income (Net factor income)</t>
  </si>
  <si>
    <t xml:space="preserve">Compensation of Employees (Net)</t>
  </si>
  <si>
    <t xml:space="preserve">Investment Income (Net)</t>
  </si>
  <si>
    <t xml:space="preserve">        O/w Public Interest (Net)</t>
  </si>
  <si>
    <t xml:space="preserve">Secondary income (Net transfers)</t>
  </si>
  <si>
    <t xml:space="preserve">   General government (Net)</t>
  </si>
  <si>
    <t xml:space="preserve">Non Government</t>
  </si>
  <si>
    <t xml:space="preserve">      o/W Workers' remittances (Net)</t>
  </si>
  <si>
    <t xml:space="preserve">Capital Account</t>
  </si>
  <si>
    <t xml:space="preserve">  Captal Grants</t>
  </si>
  <si>
    <t xml:space="preserve">  Net Lending/Borrowing</t>
  </si>
  <si>
    <t xml:space="preserve">      Direct foreign investment (liabilities)</t>
  </si>
  <si>
    <t xml:space="preserve">Other net private capital inflows (excl FDI, incl FDI, E&amp;O)</t>
  </si>
  <si>
    <t xml:space="preserve">      Net borrowing by government</t>
  </si>
  <si>
    <t xml:space="preserve">      pm Errors &amp; Omissions (-/- outflow)</t>
  </si>
  <si>
    <t xml:space="preserve">  Change in NFA</t>
  </si>
  <si>
    <t xml:space="preserve">BOP_Rwametric_Mdata   above this</t>
  </si>
  <si>
    <t xml:space="preserve">MON_Rwametric_Mdata Below this</t>
  </si>
  <si>
    <t xml:space="preserve">Vertical check (Liabilities-Assets)</t>
  </si>
  <si>
    <t xml:space="preserve">Summary NBR balance sheet (bln RWF)</t>
  </si>
  <si>
    <t xml:space="preserve">Reserve money </t>
  </si>
  <si>
    <t xml:space="preserve">        Government(net)</t>
  </si>
  <si>
    <t xml:space="preserve">MON_Rwametric_Mdata  above this</t>
  </si>
  <si>
    <t xml:space="preserve">BNR NEER-REER (Jan 2005=100)</t>
  </si>
  <si>
    <t xml:space="preserve">NEER </t>
  </si>
  <si>
    <t xml:space="preserve">REER</t>
  </si>
  <si>
    <t xml:space="preserve">FISC_Rwametric_Mdata  below this</t>
  </si>
  <si>
    <r>
      <rPr>
        <b val="true"/>
        <sz val="12"/>
        <color rgb="FF000000"/>
        <rFont val="Calibri Light"/>
        <family val="1"/>
        <charset val="1"/>
      </rPr>
      <t xml:space="preserve">TOFE    </t>
    </r>
    <r>
      <rPr>
        <sz val="10"/>
        <color rgb="FF000000"/>
        <rFont val="Calibri Light"/>
        <family val="2"/>
        <charset val="1"/>
      </rPr>
      <t xml:space="preserve">month-year</t>
    </r>
  </si>
  <si>
    <t xml:space="preserve">Interest payments domestic</t>
  </si>
  <si>
    <t xml:space="preserve">Interest payments foreign</t>
  </si>
  <si>
    <t xml:space="preserve">Other expenditure</t>
  </si>
  <si>
    <t xml:space="preserve">FISC_Rwametric_Mdata  above this   check: stat discr (+unrecord outflow)</t>
  </si>
  <si>
    <t xml:space="preserve">Voluntary transfers other than grants</t>
  </si>
  <si>
    <t xml:space="preserve">Miscellaneous and unidentified revenue </t>
  </si>
  <si>
    <t xml:space="preserve">Interest_Rwametric_Mdata  below this</t>
  </si>
  <si>
    <t xml:space="preserve">EXPENSE </t>
  </si>
  <si>
    <t xml:space="preserve">interest rates (NBR file "Interest_rate")  month-year</t>
  </si>
  <si>
    <t xml:space="preserve">Central Bank Rate</t>
  </si>
  <si>
    <t xml:space="preserve">Deposit rate (weighted average) from BNR archive file</t>
  </si>
  <si>
    <t xml:space="preserve">5.91</t>
  </si>
  <si>
    <t xml:space="preserve">5.7</t>
  </si>
  <si>
    <t xml:space="preserve">6.05</t>
  </si>
  <si>
    <t xml:space="preserve">6.34</t>
  </si>
  <si>
    <t xml:space="preserve">5.98</t>
  </si>
  <si>
    <t xml:space="preserve">6.40</t>
  </si>
  <si>
    <t xml:space="preserve">6.24</t>
  </si>
  <si>
    <t xml:space="preserve">6.14</t>
  </si>
  <si>
    <t xml:space="preserve">6.72</t>
  </si>
  <si>
    <t xml:space="preserve">na</t>
  </si>
  <si>
    <t xml:space="preserve">Lending rate (weighted average)</t>
  </si>
  <si>
    <t xml:space="preserve">16.43</t>
  </si>
  <si>
    <t xml:space="preserve">16.09</t>
  </si>
  <si>
    <t xml:space="preserve">16.20</t>
  </si>
  <si>
    <t xml:space="preserve">Standing Deposit Facility</t>
  </si>
  <si>
    <t xml:space="preserve">Standing Lending Facility</t>
  </si>
  <si>
    <t xml:space="preserve">Refinancing Facility </t>
  </si>
  <si>
    <t xml:space="preserve">Interbank rate</t>
  </si>
  <si>
    <t xml:space="preserve">T-Bill market </t>
  </si>
  <si>
    <t xml:space="preserve">T-Bonds market </t>
  </si>
  <si>
    <t xml:space="preserve">               -  </t>
  </si>
  <si>
    <t xml:space="preserve">                -   </t>
  </si>
  <si>
    <t xml:space="preserve">            -   </t>
  </si>
  <si>
    <t xml:space="preserve">              -   </t>
  </si>
  <si>
    <t xml:space="preserve">          -  </t>
  </si>
  <si>
    <t xml:space="preserve">TBond 20 yrs</t>
  </si>
  <si>
    <t xml:space="preserve">-</t>
  </si>
  <si>
    <t xml:space="preserve">Interest_Rwametric_Mdata  above this</t>
  </si>
  <si>
    <t xml:space="preserve">Excluding Marriott, KCC and PKO</t>
  </si>
  <si>
    <t xml:space="preserve">Excluding COVID-19</t>
  </si>
  <si>
    <t xml:space="preserve">Excluding ERF &amp;  COVID-19 Vaccine</t>
  </si>
  <si>
    <t xml:space="preserve">Excluding Marriott, KCC, PKO, Emergencies and COVID-19</t>
  </si>
  <si>
    <t xml:space="preserve">Net lending (+) / borrowing (-) {deficit/Surplus} V86</t>
  </si>
  <si>
    <t xml:space="preserve">including grants</t>
  </si>
  <si>
    <t xml:space="preserve">excluding grants</t>
  </si>
  <si>
    <t xml:space="preserve">Overall Deficit (-) {deficit/Surplus} V1986</t>
  </si>
  <si>
    <t xml:space="preserve">including grants(Excl.  Spending Associated Excluding SDRs)</t>
  </si>
  <si>
    <t xml:space="preserve">Excluding Eurobond</t>
  </si>
  <si>
    <t xml:space="preserve">Domestic </t>
  </si>
  <si>
    <t xml:space="preserve">o/w ERF</t>
  </si>
  <si>
    <t xml:space="preserve">o/w Budget Loan</t>
  </si>
  <si>
    <t xml:space="preserve">Required</t>
  </si>
  <si>
    <t xml:space="preserve">o/w Project Loan</t>
  </si>
  <si>
    <t xml:space="preserve">o/w Amortization</t>
  </si>
  <si>
    <t xml:space="preserve">Statistical discrepancy</t>
  </si>
  <si>
    <t xml:space="preserve">Total COVID-19 </t>
  </si>
  <si>
    <t xml:space="preserve">Nominal GDP</t>
  </si>
  <si>
    <t xml:space="preserve">Exchange rate</t>
  </si>
  <si>
    <t xml:space="preserve">WEOGAS_Rwametric_Qdata   below this</t>
  </si>
  <si>
    <t xml:space="preserve">fr2010 WEOGAS_Rwametric_Qdata</t>
  </si>
  <si>
    <t xml:space="preserve">2025Q1</t>
  </si>
  <si>
    <t xml:space="preserve">2025Q2</t>
  </si>
  <si>
    <t xml:space="preserve">2025Q3</t>
  </si>
  <si>
    <t xml:space="preserve">2025Q4</t>
  </si>
  <si>
    <t xml:space="preserve">2026Q1</t>
  </si>
  <si>
    <t xml:space="preserve">2026Q3</t>
  </si>
  <si>
    <t xml:space="preserve">2026Q4</t>
  </si>
  <si>
    <t xml:space="preserve">WEO_ALL</t>
  </si>
  <si>
    <t xml:space="preserve">2026Q2</t>
  </si>
  <si>
    <t xml:space="preserve">GDP nat currency, weigthed sum growth rates, US=0.4, Euro=0.4, Japan=0.1, UK-=0.05, Canada=0.05</t>
  </si>
  <si>
    <r>
      <rPr>
        <b val="true"/>
        <sz val="10"/>
        <rFont val="Calibri"/>
        <family val="2"/>
        <charset val="1"/>
      </rPr>
      <t xml:space="preserve">Real GDP </t>
    </r>
    <r>
      <rPr>
        <b val="true"/>
        <sz val="10"/>
        <color rgb="FFFF0000"/>
        <rFont val="Calibri"/>
        <family val="2"/>
        <charset val="1"/>
      </rPr>
      <t xml:space="preserve">Q-to-Q change</t>
    </r>
  </si>
  <si>
    <t xml:space="preserve">Emerging market and developing economies </t>
  </si>
  <si>
    <t xml:space="preserve">..</t>
  </si>
  <si>
    <r>
      <rPr>
        <b val="true"/>
        <sz val="10"/>
        <rFont val="Calibri"/>
        <family val="2"/>
        <charset val="1"/>
      </rPr>
      <t xml:space="preserve">GDP deflator</t>
    </r>
    <r>
      <rPr>
        <b val="true"/>
        <sz val="10"/>
        <color rgb="FFFF0000"/>
        <rFont val="Calibri"/>
        <family val="2"/>
        <charset val="1"/>
      </rPr>
      <t xml:space="preserve"> Q-to-Q change</t>
    </r>
  </si>
  <si>
    <t xml:space="preserve">US, Canada 2012=100, Euro 2015=100, Japan 2011=100, UK 2016=100</t>
  </si>
  <si>
    <t xml:space="preserve">Advanced economies 2010Q1=100</t>
  </si>
  <si>
    <t xml:space="preserve">World trade volume (goods and services) 2005=100</t>
  </si>
  <si>
    <t xml:space="preserve">2005=100</t>
  </si>
  <si>
    <t xml:space="preserve">  Excluding oil—advanced economies 2005=100</t>
  </si>
  <si>
    <t xml:space="preserve">    Manufactures—advanced economies 2005-100</t>
  </si>
  <si>
    <r>
      <rPr>
        <sz val="10"/>
        <rFont val="Calibri"/>
        <family val="2"/>
        <charset val="1"/>
      </rPr>
      <t xml:space="preserve">Fuel</t>
    </r>
    <r>
      <rPr>
        <b val="true"/>
        <sz val="10"/>
        <color rgb="FFBF9000"/>
        <rFont val="Calibri"/>
        <family val="2"/>
        <charset val="1"/>
      </rPr>
      <t xml:space="preserve"> 2016=100</t>
    </r>
  </si>
  <si>
    <t xml:space="preserve">2016=100</t>
  </si>
  <si>
    <t xml:space="preserve">   Petroleum spot price (APSP; US$) $cts/barrel</t>
  </si>
  <si>
    <t xml:space="preserve">$cts/barrel</t>
  </si>
  <si>
    <t xml:space="preserve">foodstar</t>
  </si>
  <si>
    <r>
      <rPr>
        <sz val="10"/>
        <rFont val="Calibri"/>
        <family val="2"/>
        <charset val="1"/>
      </rPr>
      <t xml:space="preserve">   Food </t>
    </r>
    <r>
      <rPr>
        <b val="true"/>
        <sz val="10"/>
        <color rgb="FFBF9000"/>
        <rFont val="Calibri"/>
        <family val="2"/>
        <charset val="1"/>
      </rPr>
      <t xml:space="preserve">2016=100</t>
    </r>
  </si>
  <si>
    <r>
      <rPr>
        <sz val="10"/>
        <rFont val="Calibri"/>
        <family val="2"/>
        <charset val="1"/>
      </rPr>
      <t xml:space="preserve">   Agricultural raw materials </t>
    </r>
    <r>
      <rPr>
        <b val="true"/>
        <sz val="10"/>
        <color rgb="FFBF9000"/>
        <rFont val="Calibri"/>
        <family val="2"/>
        <charset val="1"/>
      </rPr>
      <t xml:space="preserve">2016=100</t>
    </r>
  </si>
  <si>
    <r>
      <rPr>
        <sz val="10"/>
        <rFont val="Calibri"/>
        <family val="2"/>
        <charset val="1"/>
      </rPr>
      <t xml:space="preserve">   Metals </t>
    </r>
    <r>
      <rPr>
        <b val="true"/>
        <sz val="10"/>
        <color rgb="FFBF9000"/>
        <rFont val="Calibri"/>
        <family val="2"/>
        <charset val="1"/>
      </rPr>
      <t xml:space="preserve">2016=100</t>
    </r>
  </si>
  <si>
    <t xml:space="preserve">Coffee, other mild (ICO, ex-dock New York) $cts/lbs 0.45 Kg/lbs</t>
  </si>
  <si>
    <t xml:space="preserve">$cts/lbs, 0.45 Kg/lbs</t>
  </si>
  <si>
    <t xml:space="preserve">Tea  $cts/lbs</t>
  </si>
  <si>
    <t xml:space="preserve">$cts/kg</t>
  </si>
  <si>
    <t xml:space="preserve">Hides  $cts/lbs</t>
  </si>
  <si>
    <t xml:space="preserve">$cts/lbs</t>
  </si>
  <si>
    <t xml:space="preserve">Gold $/ounce 30.6 grams/ounce</t>
  </si>
  <si>
    <t xml:space="preserve">$/ounce, 30.6 grams/ounce</t>
  </si>
  <si>
    <t xml:space="preserve">Tin $/MT</t>
  </si>
  <si>
    <t xml:space="preserve">$/MT</t>
  </si>
  <si>
    <t xml:space="preserve">U.S. dollars per unit of national currency (p.a)</t>
  </si>
  <si>
    <t xml:space="preserve">period average</t>
  </si>
  <si>
    <t xml:space="preserve">Euro area $/Euro</t>
  </si>
  <si>
    <t xml:space="preserve">$/Euro</t>
  </si>
  <si>
    <t xml:space="preserve">SDR/$</t>
  </si>
  <si>
    <t xml:space="preserve">istar</t>
  </si>
  <si>
    <t xml:space="preserve">U.S. dollar deposits in %</t>
  </si>
  <si>
    <t xml:space="preserve">%</t>
  </si>
  <si>
    <t xml:space="preserve">Euro in %</t>
  </si>
  <si>
    <t xml:space="preserve">end WEOGAS_Rwametric_Qdata</t>
  </si>
  <si>
    <t xml:space="preserve">WEOGAS_Rwametric_Qdata above this</t>
  </si>
  <si>
    <t xml:space="preserve">WEOGEE_Rwametric_Qdata</t>
  </si>
  <si>
    <t xml:space="preserve">fr 2011 WEOGEE_Rwametric_Qdata</t>
  </si>
  <si>
    <t xml:space="preserve">ystar</t>
  </si>
  <si>
    <t xml:space="preserve">Real GDP growth all trading partners (100% of trade of reporting country)</t>
  </si>
  <si>
    <t xml:space="preserve">Real imports, goods excl. oil all trading partners (100% of trade of reporting country)</t>
  </si>
  <si>
    <t xml:space="preserve">cpistar</t>
  </si>
  <si>
    <t xml:space="preserve">pimpstar</t>
  </si>
  <si>
    <r>
      <rPr>
        <sz val="9"/>
        <rFont val="Arial"/>
        <family val="2"/>
        <charset val="1"/>
      </rPr>
      <t xml:space="preserve">Export unit value for manuf (MUV) world in US $ (for </t>
    </r>
    <r>
      <rPr>
        <b val="true"/>
        <sz val="9"/>
        <rFont val="Arial"/>
        <family val="2"/>
        <charset val="1"/>
      </rPr>
      <t xml:space="preserve">PMmanuf or PEmanuf</t>
    </r>
    <r>
      <rPr>
        <sz val="9"/>
        <rFont val="Arial"/>
        <family val="2"/>
        <charset val="1"/>
      </rPr>
      <t xml:space="preserve">)</t>
    </r>
  </si>
  <si>
    <t xml:space="preserve">enerstar</t>
  </si>
  <si>
    <t xml:space="preserve">pexpstar</t>
  </si>
  <si>
    <t xml:space="preserve">WEOGEE_Rwametric_Qdata above this</t>
  </si>
  <si>
    <t xml:space="preserve">NADEMAND_all_Rwametric_Qdata  below this from 1999Q1</t>
  </si>
  <si>
    <t xml:space="preserve">ny</t>
  </si>
  <si>
    <r>
      <rPr>
        <b val="true"/>
        <sz val="10"/>
        <rFont val="Cambria"/>
        <family val="1"/>
        <charset val="1"/>
      </rPr>
      <t xml:space="preserve">Gross Domestic Product</t>
    </r>
    <r>
      <rPr>
        <b val="true"/>
        <sz val="10"/>
        <rFont val="Calibri"/>
        <family val="2"/>
        <charset val="1"/>
      </rPr>
      <t xml:space="preserve">−</t>
    </r>
    <r>
      <rPr>
        <b val="true"/>
        <sz val="10"/>
        <rFont val="Cambria"/>
        <family val="1"/>
        <charset val="1"/>
      </rPr>
      <t xml:space="preserve">current prices (cup)</t>
    </r>
  </si>
  <si>
    <t xml:space="preserve">ngcons</t>
  </si>
  <si>
    <t xml:space="preserve">ncons</t>
  </si>
  <si>
    <t xml:space="preserve">ninv</t>
  </si>
  <si>
    <t xml:space="preserve">nexp</t>
  </si>
  <si>
    <t xml:space="preserve">nimp</t>
  </si>
  <si>
    <t xml:space="preserve">NADEMAND_cup_Rwametric_Qdata  above this  CURRENT PRICES</t>
  </si>
  <si>
    <t xml:space="preserve">NADEMAND_cop_Rwametric_Qdata below this from 1999Q1</t>
  </si>
  <si>
    <t xml:space="preserve">y</t>
  </si>
  <si>
    <t xml:space="preserve">Gross Domestic Product−constant prices (con)</t>
  </si>
  <si>
    <t xml:space="preserve">gcons</t>
  </si>
  <si>
    <t xml:space="preserve">cons</t>
  </si>
  <si>
    <t xml:space="preserve">inv</t>
  </si>
  <si>
    <t xml:space="preserve">exp</t>
  </si>
  <si>
    <t xml:space="preserve">imp</t>
  </si>
  <si>
    <t xml:space="preserve">NADEMAND_cop_Rwametric_Qdata above this CONSTANT PRICES</t>
  </si>
  <si>
    <t xml:space="preserve">discrepancy</t>
  </si>
  <si>
    <t xml:space="preserve">NADEMAND_Defl_Rwametric_Qdata Above this </t>
  </si>
  <si>
    <t xml:space="preserve">Gross Domestic Product−deflators (implicit)</t>
  </si>
  <si>
    <t xml:space="preserve">NADEMAND_all_Rwametric_Qdata  above this </t>
  </si>
  <si>
    <t xml:space="preserve">NASUP_cup_Rwametric_Qdata  below this</t>
  </si>
  <si>
    <t xml:space="preserve">GROSS DOMESTIC PRODUCT (GDP)−current prices (cup)</t>
  </si>
  <si>
    <t xml:space="preserve">ny_agric</t>
  </si>
  <si>
    <t xml:space="preserve">NASUP_cup_Rwametric_Qdata  above this</t>
  </si>
  <si>
    <t xml:space="preserve">NASUP_con_Rwametric_Qdata  below this</t>
  </si>
  <si>
    <t xml:space="preserve">GROSS DOMESTIC PRODUCT (GDP)−−constant prices (con)</t>
  </si>
  <si>
    <t xml:space="preserve">y_agr</t>
  </si>
  <si>
    <t xml:space="preserve">NASUP_con_Qdata above this</t>
  </si>
  <si>
    <t xml:space="preserve">CPI_Rwametric_Qdata </t>
  </si>
  <si>
    <t xml:space="preserve">weight</t>
  </si>
  <si>
    <t xml:space="preserve">cpi</t>
  </si>
  <si>
    <t xml:space="preserve">GENERAL INDEX (CPI) (Urban only) Feb 2014=100</t>
  </si>
  <si>
    <t xml:space="preserve">      of which: fresh food (cereals, meat, milk, veggies, fruit)</t>
  </si>
  <si>
    <t xml:space="preserve">cpi_food</t>
  </si>
  <si>
    <t xml:space="preserve">cpi_ener</t>
  </si>
  <si>
    <t xml:space="preserve">cpi_core</t>
  </si>
  <si>
    <t xml:space="preserve">CPI_Rwametric_Qdata above</t>
  </si>
  <si>
    <t xml:space="preserve">naïve est Sept 23</t>
  </si>
  <si>
    <t xml:space="preserve">BOP_Rwametric_Qdata  below this</t>
  </si>
  <si>
    <t xml:space="preserve">years</t>
  </si>
  <si>
    <t xml:space="preserve">nexp_usd_goods</t>
  </si>
  <si>
    <t xml:space="preserve">nimp_usd_goods</t>
  </si>
  <si>
    <t xml:space="preserve">nexp_usd_serv</t>
  </si>
  <si>
    <t xml:space="preserve">nimp_usd_serv</t>
  </si>
  <si>
    <t xml:space="preserve">npriminc_usd</t>
  </si>
  <si>
    <t xml:space="preserve">nsecinc_usd</t>
  </si>
  <si>
    <t xml:space="preserve">nfg_usd_cur</t>
  </si>
  <si>
    <t xml:space="preserve">nfg_usd_cap</t>
  </si>
  <si>
    <t xml:space="preserve">dBP1_usd</t>
  </si>
  <si>
    <t xml:space="preserve">dBP2_usd</t>
  </si>
  <si>
    <t xml:space="preserve">Other net private capital inflows (excl. FDI, incl. E&amp;O)</t>
  </si>
  <si>
    <t xml:space="preserve">dBPG_usd_eurobond</t>
  </si>
  <si>
    <t xml:space="preserve">   o/w: Eurobonds (net) (govt financing (Fiscal)</t>
  </si>
  <si>
    <t xml:space="preserve">dBG_usd</t>
  </si>
  <si>
    <t xml:space="preserve">dNFA_usd</t>
  </si>
  <si>
    <t xml:space="preserve">BOP_Rwametric_Qdata   above this</t>
  </si>
  <si>
    <t xml:space="preserve">formulae in line above can be used in monetary future bloc, "blank" if no monthly data, active if data thru month3 (to avoid 0 which Matlab takes as number)</t>
  </si>
  <si>
    <t xml:space="preserve">Monetary_Rwametric_Qdata   below this, 3 mos perod average stocks</t>
  </si>
  <si>
    <t xml:space="preserve">nfa</t>
  </si>
  <si>
    <t xml:space="preserve">nda</t>
  </si>
  <si>
    <t xml:space="preserve">ncg</t>
  </si>
  <si>
    <t xml:space="preserve">md</t>
  </si>
  <si>
    <t xml:space="preserve">s</t>
  </si>
  <si>
    <t xml:space="preserve">rm</t>
  </si>
  <si>
    <t xml:space="preserve">nfa_nbr</t>
  </si>
  <si>
    <t xml:space="preserve">ncg_nbr</t>
  </si>
  <si>
    <t xml:space="preserve">Monetary_Rwametric_Qdata  above this</t>
  </si>
  <si>
    <t xml:space="preserve">BNR data NEER-REER (index January 2005=100)</t>
  </si>
  <si>
    <t xml:space="preserve">FISC_Rwametric_Mdata below</t>
  </si>
  <si>
    <t xml:space="preserve">formulae  "blank" if no monthly data, active if data thru month3 (to avoid 0 which Matlab takes as number)</t>
  </si>
  <si>
    <t xml:space="preserve">TOFE</t>
  </si>
  <si>
    <t xml:space="preserve">ngrev</t>
  </si>
  <si>
    <t xml:space="preserve">nfg</t>
  </si>
  <si>
    <t xml:space="preserve">ngexp</t>
  </si>
  <si>
    <t xml:space="preserve">nintp_lcy</t>
  </si>
  <si>
    <t xml:space="preserve">nintp_fcy</t>
  </si>
  <si>
    <t xml:space="preserve">nginv</t>
  </si>
  <si>
    <r>
      <rPr>
        <sz val="11"/>
        <color rgb="FF000000"/>
        <rFont val="Calibri"/>
        <family val="2"/>
        <charset val="1"/>
      </rPr>
      <t xml:space="preserve">dB</t>
    </r>
    <r>
      <rPr>
        <sz val="11"/>
        <color rgb="FFFF0000"/>
        <rFont val="Calibri"/>
        <family val="2"/>
        <charset val="1"/>
      </rPr>
      <t xml:space="preserve">G</t>
    </r>
  </si>
  <si>
    <r>
      <rPr>
        <sz val="11"/>
        <color rgb="FF000000"/>
        <rFont val="Calibri"/>
        <family val="2"/>
        <charset val="1"/>
      </rPr>
      <t xml:space="preserve">dB</t>
    </r>
    <r>
      <rPr>
        <sz val="11"/>
        <color rgb="FFFF0000"/>
        <rFont val="Calibri"/>
        <family val="2"/>
        <charset val="1"/>
      </rPr>
      <t xml:space="preserve">bf</t>
    </r>
  </si>
  <si>
    <t xml:space="preserve">Net bank financing (~monsurvey,at times discrepancies)</t>
  </si>
  <si>
    <r>
      <rPr>
        <sz val="11"/>
        <color rgb="FF000000"/>
        <rFont val="Calibri"/>
        <family val="2"/>
        <charset val="1"/>
      </rPr>
      <t xml:space="preserve">dB</t>
    </r>
    <r>
      <rPr>
        <sz val="11"/>
        <color rgb="FFFF0000"/>
        <rFont val="Calibri"/>
        <family val="2"/>
        <charset val="1"/>
      </rPr>
      <t xml:space="preserve">nbf</t>
    </r>
  </si>
  <si>
    <t xml:space="preserve">Nonbank financing (Net)</t>
  </si>
  <si>
    <t xml:space="preserve">FISCAL_Rwametric_Qdata above this</t>
  </si>
  <si>
    <t xml:space="preserve">E&amp;O</t>
  </si>
  <si>
    <t xml:space="preserve">Interest_rate_Rwametric quarterlized  below this</t>
  </si>
  <si>
    <t xml:space="preserve">i_pol</t>
  </si>
  <si>
    <t xml:space="preserve">i_lend</t>
  </si>
  <si>
    <t xml:space="preserve">i_repo</t>
  </si>
  <si>
    <t xml:space="preserve">i_rev_rep</t>
  </si>
  <si>
    <t xml:space="preserve">i_ib</t>
  </si>
  <si>
    <t xml:space="preserve">i_tbills</t>
  </si>
  <si>
    <t xml:space="preserve">Interest_rates_Rwametric_Mdata Above this</t>
  </si>
  <si>
    <t xml:space="preserve">OUTPUT_govtdebt_Rwametric_Qdata below this</t>
  </si>
  <si>
    <t xml:space="preserve">OUTPUT_govtdebt_Rwametric_Qdata below this fr 2015</t>
  </si>
  <si>
    <t xml:space="preserve">Sept 23: anive est.</t>
  </si>
  <si>
    <t xml:space="preserve">Public debt</t>
  </si>
  <si>
    <t xml:space="preserve">IV</t>
  </si>
  <si>
    <t xml:space="preserve">Debt central government (incl. IMF, excl. guarantees), end-year, % of GDP</t>
  </si>
  <si>
    <t xml:space="preserve">    External public debt (incl. IMF)  end-CY in % of GDP</t>
  </si>
  <si>
    <t xml:space="preserve">ndebt_fcy</t>
  </si>
  <si>
    <t xml:space="preserve">             external public debt in mln US$ (incl. IMF)</t>
  </si>
  <si>
    <t xml:space="preserve">d(ndebt_fca) = d(BF)</t>
  </si>
  <si>
    <t xml:space="preserve">             external public debt in NPV terms, mln US$ (incl. IMF)</t>
  </si>
  <si>
    <t xml:space="preserve">     Domestic public debt (excl. guarantees) end-FY in % of GDP</t>
  </si>
  <si>
    <t xml:space="preserve">link is wrong, IMF SR June 2023 18.4% of GDP</t>
  </si>
  <si>
    <t xml:space="preserve">Debt central government (incl. IMF, guarantees), end-year in % of GDP</t>
  </si>
  <si>
    <t xml:space="preserve">ndebt_lcy</t>
  </si>
  <si>
    <t xml:space="preserve">domestic debt end-CY (excl. guarantees; bln RWF)</t>
  </si>
  <si>
    <t xml:space="preserve">central bank (NBR ) debt </t>
  </si>
  <si>
    <t xml:space="preserve">commercicla bank debt</t>
  </si>
  <si>
    <t xml:space="preserve">nonbank domestic debt</t>
  </si>
  <si>
    <t xml:space="preserve">OUTPUT_govtdebt_Rwametric_Qdata above this</t>
  </si>
  <si>
    <t xml:space="preserve">REAL_Rwametric_Qdata  below this (quarterly data)</t>
  </si>
  <si>
    <t xml:space="preserve">from 1999Q1</t>
  </si>
  <si>
    <t xml:space="preserve">quarters-years</t>
  </si>
  <si>
    <t xml:space="preserve">II</t>
  </si>
  <si>
    <t xml:space="preserve">III</t>
  </si>
  <si>
    <t xml:space="preserve">Capital stocks</t>
  </si>
  <si>
    <t xml:space="preserve">Private capital stock (perpetual inventory) end-year 2014 prices (depr rate)</t>
  </si>
  <si>
    <t xml:space="preserve">depreciation rate</t>
  </si>
  <si>
    <t xml:space="preserve">Public capital stock (perpetual inventory) end-year 2014 prices (depr rate)</t>
  </si>
  <si>
    <t xml:space="preserve">fraction 0.8 of Budget</t>
  </si>
  <si>
    <t xml:space="preserve">Real exchange rate components</t>
  </si>
  <si>
    <t xml:space="preserve">fr REAL OUTPUT</t>
  </si>
  <si>
    <t xml:space="preserve">CPI period average % change</t>
  </si>
  <si>
    <t xml:space="preserve">Exchange rate RWF/US$ period average </t>
  </si>
  <si>
    <t xml:space="preserve">CPI of advanced economy trading partners, in US dollars (for RER calc)</t>
  </si>
  <si>
    <t xml:space="preserve">Export price index in Frw goods fob (2011=100)</t>
  </si>
  <si>
    <t xml:space="preserve">from BOP</t>
  </si>
  <si>
    <t xml:space="preserve">   idem of goods and services</t>
  </si>
  <si>
    <t xml:space="preserve">Import price index in Frw goods fob</t>
  </si>
  <si>
    <t xml:space="preserve">Terms of trade goods fob % change</t>
  </si>
  <si>
    <t xml:space="preserve">National accounts</t>
  </si>
  <si>
    <t xml:space="preserve">GDP RWF bln in constant 2014 prices</t>
  </si>
  <si>
    <t xml:space="preserve">series annualized</t>
  </si>
  <si>
    <t xml:space="preserve">GDP per capita in US$</t>
  </si>
  <si>
    <t xml:space="preserve">Gross National Income (GNI) US$ mln current prices</t>
  </si>
  <si>
    <t xml:space="preserve">incl ext.prim.income</t>
  </si>
  <si>
    <t xml:space="preserve">GNI per capita US$</t>
  </si>
  <si>
    <t xml:space="preserve">Net primary income BOP in constant 2014 RWF bln ($ at current ER, divided by Pgdp)</t>
  </si>
  <si>
    <t xml:space="preserve">Net secondary income BOP in constant 2014 RWF bln ($ at current ER, divided by Pgdp)</t>
  </si>
  <si>
    <t xml:space="preserve">Gross National Disposable Income (incl. prim+sec) RWF bln in current prices</t>
  </si>
  <si>
    <t xml:space="preserve">incl ext.sec. income</t>
  </si>
  <si>
    <t xml:space="preserve">Gross National Disposable Income RWF bln in constant 2014 prices</t>
  </si>
  <si>
    <t xml:space="preserve">Gross National Disposable Income, after taxes, RWF bln in constant 2014 prices</t>
  </si>
  <si>
    <t xml:space="preserve">REAL_Rwametric_Qdata above this  (Quarterly data)</t>
  </si>
  <si>
    <t xml:space="preserve">Qdata_INCOMEdisp derived income below this</t>
  </si>
  <si>
    <t xml:space="preserve">Taxes (direct and indirect, and non-tax revenue) in constant 2014 prices (Pgdp)</t>
  </si>
  <si>
    <t xml:space="preserve">Qdata_INCOMEdisp derived income above this</t>
  </si>
  <si>
    <t xml:space="preserve">Qdata_PopFactors below this</t>
  </si>
  <si>
    <t xml:space="preserve">Population and related factors</t>
  </si>
  <si>
    <t xml:space="preserve">HC index PennWT (yrs schooling (s), rate of return function(s); Rwa 1960-17</t>
  </si>
  <si>
    <t xml:space="preserve">capital stock PWT at current PPP in mln 2011 US$ (1960-2014)</t>
  </si>
  <si>
    <r>
      <rPr>
        <sz val="10"/>
        <color rgb="FF0070C0"/>
        <rFont val="Calibri"/>
        <family val="2"/>
        <charset val="1"/>
      </rPr>
      <t xml:space="preserve">average years of schooling, population 15-65, IMF fr </t>
    </r>
    <r>
      <rPr>
        <b val="true"/>
        <sz val="10"/>
        <color rgb="FF0070C0"/>
        <rFont val="Calibri"/>
        <family val="2"/>
        <charset val="1"/>
      </rPr>
      <t xml:space="preserve">Barro &amp; Lee 2012</t>
    </r>
    <r>
      <rPr>
        <sz val="10"/>
        <color rgb="FF0070C0"/>
        <rFont val="Calibri"/>
        <family val="2"/>
        <charset val="1"/>
      </rPr>
      <t xml:space="preserve"> database</t>
    </r>
  </si>
  <si>
    <r>
      <rPr>
        <sz val="10"/>
        <color rgb="FF0070C0"/>
        <rFont val="Calibri"/>
        <family val="2"/>
        <charset val="1"/>
      </rPr>
      <t xml:space="preserve">life expectancy at birth (intrapolation 1998-2015 </t>
    </r>
    <r>
      <rPr>
        <b val="true"/>
        <sz val="10"/>
        <color rgb="FF0070C0"/>
        <rFont val="Calibri"/>
        <family val="2"/>
        <charset val="1"/>
      </rPr>
      <t xml:space="preserve">UN 2015 Pop Stat</t>
    </r>
    <r>
      <rPr>
        <sz val="10"/>
        <color rgb="FF0070C0"/>
        <rFont val="Calibri"/>
        <family val="2"/>
        <charset val="1"/>
      </rPr>
      <t xml:space="preserve">s)</t>
    </r>
  </si>
  <si>
    <t xml:space="preserve">population (UN Pop Stats 2015, 1950-2015, 5-year mid-points), NISR &gt;2010</t>
  </si>
  <si>
    <r>
      <rPr>
        <sz val="10"/>
        <color rgb="FF0070C0"/>
        <rFont val="Calibri"/>
        <family val="2"/>
        <charset val="1"/>
      </rPr>
      <t xml:space="preserve">labor force (</t>
    </r>
    <r>
      <rPr>
        <b val="true"/>
        <sz val="10"/>
        <color rgb="FF0070C0"/>
        <rFont val="Calibri"/>
        <family val="2"/>
        <charset val="1"/>
      </rPr>
      <t xml:space="preserve">ILO</t>
    </r>
    <r>
      <rPr>
        <sz val="10"/>
        <color rgb="FF0070C0"/>
        <rFont val="Calibri"/>
        <family val="2"/>
        <charset val="1"/>
      </rPr>
      <t xml:space="preserve">, download in Sept 2017)</t>
    </r>
  </si>
  <si>
    <r>
      <rPr>
        <sz val="10"/>
        <color rgb="FF0070C0"/>
        <rFont val="Calibri"/>
        <family val="2"/>
        <charset val="1"/>
      </rPr>
      <t xml:space="preserve">'pop' </t>
    </r>
    <r>
      <rPr>
        <b val="true"/>
        <sz val="10"/>
        <color rgb="FF0070C0"/>
        <rFont val="Calibri"/>
        <family val="2"/>
        <charset val="1"/>
      </rPr>
      <t xml:space="preserve">PennWorldTables</t>
    </r>
    <r>
      <rPr>
        <sz val="10"/>
        <color rgb="FF0070C0"/>
        <rFont val="Calibri"/>
        <family val="2"/>
        <charset val="1"/>
      </rPr>
      <t xml:space="preserve"> (1980-2017)</t>
    </r>
  </si>
  <si>
    <r>
      <rPr>
        <sz val="10"/>
        <color rgb="FF0070C0"/>
        <rFont val="Calibri"/>
        <family val="2"/>
        <charset val="1"/>
      </rPr>
      <t xml:space="preserve">'empl' </t>
    </r>
    <r>
      <rPr>
        <b val="true"/>
        <sz val="10"/>
        <color rgb="FF0070C0"/>
        <rFont val="Calibri"/>
        <family val="2"/>
        <charset val="1"/>
      </rPr>
      <t xml:space="preserve">PennWorldTables</t>
    </r>
    <r>
      <rPr>
        <sz val="10"/>
        <color rgb="FF0070C0"/>
        <rFont val="Calibri"/>
        <family val="2"/>
        <charset val="1"/>
      </rPr>
      <t xml:space="preserve"> (1980-2017), but likely labor force</t>
    </r>
  </si>
  <si>
    <t xml:space="preserve">labor force other source (OH)</t>
  </si>
  <si>
    <r>
      <rPr>
        <sz val="10"/>
        <color rgb="FF0070C0"/>
        <rFont val="Calibri"/>
        <family val="2"/>
        <charset val="1"/>
      </rPr>
      <t xml:space="preserve">land under permanent crop/pasture (</t>
    </r>
    <r>
      <rPr>
        <b val="true"/>
        <sz val="10"/>
        <color rgb="FF0070C0"/>
        <rFont val="Calibri"/>
        <family val="2"/>
        <charset val="1"/>
      </rPr>
      <t xml:space="preserve">WB database</t>
    </r>
    <r>
      <rPr>
        <sz val="10"/>
        <color rgb="FF0070C0"/>
        <rFont val="Calibri"/>
        <family val="2"/>
        <charset val="1"/>
      </rPr>
      <t xml:space="preserve">, see ToC) square km (=100 ha)</t>
    </r>
  </si>
  <si>
    <r>
      <rPr>
        <sz val="10"/>
        <color rgb="FF0070C0"/>
        <rFont val="Calibri"/>
        <family val="2"/>
        <charset val="1"/>
      </rPr>
      <t xml:space="preserve">land in rainfed cropland equivalent (</t>
    </r>
    <r>
      <rPr>
        <b val="true"/>
        <sz val="10"/>
        <color rgb="FF0070C0"/>
        <rFont val="Calibri"/>
        <family val="2"/>
        <charset val="1"/>
      </rPr>
      <t xml:space="preserve">USDA ERS</t>
    </r>
    <r>
      <rPr>
        <sz val="10"/>
        <color rgb="FF0070C0"/>
        <rFont val="Calibri"/>
        <family val="2"/>
        <charset val="1"/>
      </rPr>
      <t xml:space="preserve">, see ToC data doc) 1000 ha</t>
    </r>
  </si>
  <si>
    <t xml:space="preserve">     value of land in 2014 prices (RWF 2.2 mln/ha 2014 prices)</t>
  </si>
  <si>
    <t xml:space="preserve">Qdata_PopFactors above this</t>
  </si>
  <si>
    <t xml:space="preserve">REAL_POPLAB_Rwametric_Qdata below this</t>
  </si>
  <si>
    <t xml:space="preserve">RSSB</t>
  </si>
  <si>
    <t xml:space="preserve">total</t>
  </si>
  <si>
    <t xml:space="preserve">Wage bill formal sector (RSSB enrolled)</t>
  </si>
  <si>
    <t xml:space="preserve">Employment formal sector (end-year)</t>
  </si>
  <si>
    <t xml:space="preserve">Average gross wage (incl. employer/ee contributions)</t>
  </si>
  <si>
    <t xml:space="preserve">Average net wage (excl. SS contributions, excl. income tax withheld)</t>
  </si>
  <si>
    <t xml:space="preserve">Average SS contributions employer/ee</t>
  </si>
  <si>
    <t xml:space="preserve">idem private sector</t>
  </si>
  <si>
    <t xml:space="preserve">Qdata_REER derived bloc below this </t>
  </si>
  <si>
    <t xml:space="preserve">Qdata_REER (1999Q4= 100)</t>
  </si>
  <si>
    <t xml:space="preserve">REER (IMF method: CPI adv tradpartners*NER/CPI) annual fr intMF</t>
  </si>
  <si>
    <r>
      <rPr>
        <sz val="11"/>
        <color rgb="FF000000"/>
        <rFont val="Times New Roman"/>
        <family val="1"/>
        <charset val="1"/>
      </rPr>
      <t xml:space="preserve"> CPI adv economy trading partn US$</t>
    </r>
    <r>
      <rPr>
        <sz val="9"/>
        <color rgb="FF000000"/>
        <rFont val="Times New Roman"/>
        <family val="1"/>
        <charset val="1"/>
      </rPr>
      <t xml:space="preserve"> </t>
    </r>
    <r>
      <rPr>
        <sz val="8"/>
        <color rgb="FF000000"/>
        <rFont val="Times New Roman"/>
        <family val="1"/>
        <charset val="1"/>
      </rPr>
      <t xml:space="preserve">(index, 1999Q4=100, quarterlized) annual data intMF</t>
    </r>
    <r>
      <rPr>
        <sz val="11"/>
        <color rgb="FF000000"/>
        <rFont val="Times New Roman"/>
        <family val="1"/>
        <charset val="1"/>
      </rPr>
      <t xml:space="preserve"> </t>
    </r>
    <r>
      <rPr>
        <b val="true"/>
        <sz val="9"/>
        <color rgb="FF000000"/>
        <rFont val="Times New Roman"/>
        <family val="1"/>
        <charset val="1"/>
      </rPr>
      <t xml:space="preserve">+depr</t>
    </r>
  </si>
  <si>
    <t xml:space="preserve">REER NBR (+ depr, check) January 2005=100</t>
  </si>
  <si>
    <t xml:space="preserve">   NER (+ depr)</t>
  </si>
  <si>
    <t xml:space="preserve">   CPI trading partners </t>
  </si>
  <si>
    <r>
      <rPr>
        <sz val="11"/>
        <color rgb="FF000000"/>
        <rFont val="Times New Roman"/>
        <family val="1"/>
        <charset val="1"/>
      </rPr>
      <t xml:space="preserve">REER (IMF method: CPI adv tradpartners*NER/CPI) fr Qdatabase </t>
    </r>
    <r>
      <rPr>
        <b val="true"/>
        <sz val="9"/>
        <color rgb="FF000000"/>
        <rFont val="Times New Roman"/>
        <family val="1"/>
        <charset val="1"/>
      </rPr>
      <t xml:space="preserve">+depr</t>
    </r>
  </si>
  <si>
    <r>
      <rPr>
        <sz val="11"/>
        <color rgb="FF000000"/>
        <rFont val="Times New Roman"/>
        <family val="1"/>
        <charset val="1"/>
      </rPr>
      <t xml:space="preserve">   CPI adv economy trading partners US $</t>
    </r>
    <r>
      <rPr>
        <sz val="9"/>
        <color rgb="FF000000"/>
        <rFont val="Times New Roman"/>
        <family val="1"/>
        <charset val="1"/>
      </rPr>
      <t xml:space="preserve"> (index, 1999Q4=100, quarterlized) quarterly data</t>
    </r>
  </si>
  <si>
    <t xml:space="preserve">REER exports EUV/CPI 1999Q4=100</t>
  </si>
  <si>
    <t xml:space="preserve">REER imports MUV/CPI 1999Q4=100</t>
  </si>
  <si>
    <t xml:space="preserve">REER exports EUV/domestic deflator 1999Q4=100</t>
  </si>
  <si>
    <t xml:space="preserve">REER imports MUV/domestic deflator 1999Q4=100</t>
  </si>
  <si>
    <t xml:space="preserve">Qdata_REER derived bloc above this </t>
  </si>
  <si>
    <t xml:space="preserve">Macroeconometric model exercise below this hidden, plse don't touch</t>
  </si>
  <si>
    <t xml:space="preserve">macro_ectric below this</t>
  </si>
  <si>
    <t xml:space="preserve">Macroeconometric model exercise</t>
  </si>
  <si>
    <t xml:space="preserve">parameters</t>
  </si>
  <si>
    <t xml:space="preserve">0. GDP and income (CP 2017)</t>
  </si>
  <si>
    <t xml:space="preserve">GDP deflator (2017=100) from intMF</t>
  </si>
  <si>
    <t xml:space="preserve">intMF</t>
  </si>
  <si>
    <t xml:space="preserve">GDP in 2017 prices</t>
  </si>
  <si>
    <t xml:space="preserve">GDP in 2017 prices intMF</t>
  </si>
  <si>
    <t xml:space="preserve">net external factor income in CP 2017</t>
  </si>
  <si>
    <t xml:space="preserve">    o/w: govt external interest in CP 2017 (BOP)</t>
  </si>
  <si>
    <t xml:space="preserve">net private external transfers  in CP 2017</t>
  </si>
  <si>
    <t xml:space="preserve">direct (incl. nontax rev) and indirect taxes in CP 2017</t>
  </si>
  <si>
    <t xml:space="preserve">private disposable income in CP 2014 (incl. net ext income, after tax)</t>
  </si>
  <si>
    <t xml:space="preserve">CPI inflation rate (p.a.) actual intMF</t>
  </si>
  <si>
    <t xml:space="preserve">weights</t>
  </si>
  <si>
    <r>
      <rPr>
        <sz val="11"/>
        <color rgb="FF000000"/>
        <rFont val="Calibri"/>
        <family val="2"/>
        <charset val="1"/>
      </rPr>
      <t xml:space="preserve">Core inflation </t>
    </r>
    <r>
      <rPr>
        <i val="true"/>
        <sz val="11"/>
        <color rgb="FF000000"/>
        <rFont val="Calibri"/>
        <family val="2"/>
        <charset val="1"/>
      </rPr>
      <t xml:space="preserve">(italics implicit)</t>
    </r>
  </si>
  <si>
    <t xml:space="preserve">Fresh food inflation</t>
  </si>
  <si>
    <t xml:space="preserve">  Prices of domestic goods incl.taxes (removing Mprices from CPI)</t>
  </si>
  <si>
    <t xml:space="preserve">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</si>
  <si>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</si>
  <si>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</si>
  <si>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</si>
  <si>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</si>
  <si>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</si>
  <si>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</si>
  <si>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 xml:space="preserve">   % change RWF/US$ exchange rate</t>
  </si>
  <si>
    <t xml:space="preserve">1.demand (IS)</t>
  </si>
  <si>
    <t xml:space="preserve">alt spec</t>
  </si>
  <si>
    <t xml:space="preserve">1.1 consumption model estimate/forecast</t>
  </si>
  <si>
    <t xml:space="preserve">consumption (real, NA)</t>
  </si>
  <si>
    <t xml:space="preserve">consumption intMF in CoP of 2017</t>
  </si>
  <si>
    <t xml:space="preserve">consumption (-1) </t>
  </si>
  <si>
    <t xml:space="preserve">disposable income</t>
  </si>
  <si>
    <t xml:space="preserve">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</si>
  <si>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</si>
  <si>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</si>
  <si>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</si>
  <si>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</si>
  <si>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 xml:space="preserve">cutoff</t>
  </si>
  <si>
    <t xml:space="preserve">real interest rate, deposit (t-1), CPI (&gt;= 2018 model interest)</t>
  </si>
  <si>
    <t xml:space="preserve">1.2 private investment model estimate/forecast</t>
  </si>
  <si>
    <t xml:space="preserve">investment (real, NA)</t>
  </si>
  <si>
    <t xml:space="preserve">private investment intMF in CP of 2014</t>
  </si>
  <si>
    <t xml:space="preserve">investment (-1)</t>
  </si>
  <si>
    <t xml:space="preserve">gdp</t>
  </si>
  <si>
    <t xml:space="preserve">gdp(-1)</t>
  </si>
  <si>
    <t xml:space="preserve">private capital stock</t>
  </si>
  <si>
    <t xml:space="preserve">rate of capacity utilization (output gap)</t>
  </si>
  <si>
    <t xml:space="preserve">   impact real interest rate investment, % change modeled</t>
  </si>
  <si>
    <t xml:space="preserve">real interest rate, lending (t-1), CPI (fr 2018 model forecast)</t>
  </si>
  <si>
    <t xml:space="preserve">1.3 exports G*S model estimate/forecast</t>
  </si>
  <si>
    <t xml:space="preserve">exports (real, NA)</t>
  </si>
  <si>
    <t xml:space="preserve">exports intMF</t>
  </si>
  <si>
    <t xml:space="preserve">exports (-1)</t>
  </si>
  <si>
    <t xml:space="preserve">      exogenous supply shift (minerals,…)</t>
  </si>
  <si>
    <t xml:space="preserve">world demand growth</t>
  </si>
  <si>
    <t xml:space="preserve">      average world demand growth (6 years)</t>
  </si>
  <si>
    <t xml:space="preserve">world demand (-1)</t>
  </si>
  <si>
    <t xml:space="preserve">agriculture supply growth (exogenous)</t>
  </si>
  <si>
    <t xml:space="preserve">   impact RER exports, % change modeled</t>
  </si>
  <si>
    <t xml:space="preserve">RERex (Rwa export price, ER; Pcpi)</t>
  </si>
  <si>
    <t xml:space="preserve">RERex (-1)</t>
  </si>
  <si>
    <t xml:space="preserve">1.4 imports G&amp;S model estimate/forecast</t>
  </si>
  <si>
    <t xml:space="preserve">imports (real, NA)</t>
  </si>
  <si>
    <t xml:space="preserve">imports intMF in CP of 2014</t>
  </si>
  <si>
    <t xml:space="preserve">imports (-1)</t>
  </si>
  <si>
    <t xml:space="preserve">      exogenous shift</t>
  </si>
  <si>
    <t xml:space="preserve">domestic demand growth</t>
  </si>
  <si>
    <t xml:space="preserve">domestic demand (-1)</t>
  </si>
  <si>
    <t xml:space="preserve">other</t>
  </si>
  <si>
    <t xml:space="preserve">   impact RER imports, % change modeled</t>
  </si>
  <si>
    <t xml:space="preserve">RERim (Rwa PMno, ER; Pcpi)</t>
  </si>
  <si>
    <t xml:space="preserve">RERim (-1)</t>
  </si>
  <si>
    <t xml:space="preserve">1.5 government fiscal stance</t>
  </si>
  <si>
    <t xml:space="preserve">Government consumption NA in CoP</t>
  </si>
  <si>
    <t xml:space="preserve">exog in CP 2014</t>
  </si>
  <si>
    <t xml:space="preserve">   in % of GDP</t>
  </si>
  <si>
    <t xml:space="preserve">% exog</t>
  </si>
  <si>
    <t xml:space="preserve">Govt investment in CoP 2017 (80% fiscal dev spending)</t>
  </si>
  <si>
    <t xml:space="preserve">Govt transfers + net lending (incl E&amp;O) +(diff Fiscal-NA) in CoP 2014</t>
  </si>
  <si>
    <t xml:space="preserve">Govt (dom &amp; ext) interest in CoP prices 2017 (Fiscal)</t>
  </si>
  <si>
    <t xml:space="preserve">    o/w: external interest in CoP prices 2017 (from BOP)</t>
  </si>
  <si>
    <t xml:space="preserve">revenue in CoP prices 2017</t>
  </si>
  <si>
    <t xml:space="preserve">endogenous</t>
  </si>
  <si>
    <t xml:space="preserve">     indirect tax/GDP (exogenous)</t>
  </si>
  <si>
    <t xml:space="preserve">     direct tax/GDP (exogenous)</t>
  </si>
  <si>
    <t xml:space="preserve">Deficit excl. grants fiscal impulse/model GDP</t>
  </si>
  <si>
    <t xml:space="preserve">        Structural deficit</t>
  </si>
  <si>
    <t xml:space="preserve">Foreign grants in CP in CP 2014 RWF</t>
  </si>
  <si>
    <t xml:space="preserve">level CP exog</t>
  </si>
  <si>
    <t xml:space="preserve">     in % of GDP</t>
  </si>
  <si>
    <t xml:space="preserve">Net foreign borrowing in CP 2014 RWF</t>
  </si>
  <si>
    <t xml:space="preserve">Net domestic borrowing in CP 2014</t>
  </si>
  <si>
    <t xml:space="preserve">mustbe endog</t>
  </si>
  <si>
    <t xml:space="preserve">check (interest, diff NA-Bu cons)</t>
  </si>
  <si>
    <t xml:space="preserve">Output gap (reduced form) model estimate/forecast</t>
  </si>
  <si>
    <t xml:space="preserve">not used</t>
  </si>
  <si>
    <t xml:space="preserve">Output gap (-1) &lt;2018 actual, &gt;=2018 model </t>
  </si>
  <si>
    <t xml:space="preserve">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</si>
  <si>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</si>
  <si>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</si>
  <si>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</si>
  <si>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</si>
  <si>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 xml:space="preserve">government fiscal stance (incl. aid shock)</t>
  </si>
  <si>
    <t xml:space="preserve">foreign output gap (IMF, BNR FPAS)</t>
  </si>
  <si>
    <t xml:space="preserve">1.1-4  Y=CP+IP+CG+IG+E-M Est.</t>
  </si>
  <si>
    <t xml:space="preserve">Y=CP+IP+CG+IG+E-M</t>
  </si>
  <si>
    <t xml:space="preserve">fr 2018 endog</t>
  </si>
  <si>
    <t xml:space="preserve"> real GDP growth</t>
  </si>
  <si>
    <t xml:space="preserve">Y=CP+IP+CG+IG+E-M intMF                                                 check</t>
  </si>
  <si>
    <t xml:space="preserve">GDPKP=Σ(demand shares)GDPKP</t>
  </si>
  <si>
    <t xml:space="preserve">2. supply (Phillips curve) &amp; capacity output</t>
  </si>
  <si>
    <t xml:space="preserve">2.1 domestic prices (core inflation excl. imports)</t>
  </si>
  <si>
    <t xml:space="preserve">PD forecast (output-rer gap, ulc) model</t>
  </si>
  <si>
    <t xml:space="preserve">PD (excl. exports) (Pgdp-/-PE or CPI local goods)</t>
  </si>
  <si>
    <t xml:space="preserve">AR(1)</t>
  </si>
  <si>
    <t xml:space="preserve">PD (-1)</t>
  </si>
  <si>
    <t xml:space="preserve">PD (+1)</t>
  </si>
  <si>
    <t xml:space="preserve">PDexp [PD(-1); PD(+1) ]  rational expectations</t>
  </si>
  <si>
    <t xml:space="preserve">     impact expected inflation on PD</t>
  </si>
  <si>
    <t xml:space="preserve">shock</t>
  </si>
  <si>
    <t xml:space="preserve">rmc (output &amp; rer gaps)</t>
  </si>
  <si>
    <t xml:space="preserve">output gap</t>
  </si>
  <si>
    <t xml:space="preserve">output gap (-1)</t>
  </si>
  <si>
    <t xml:space="preserve">     impact output gap on PD</t>
  </si>
  <si>
    <t xml:space="preserve">RER gap (fr 2018 model RER) ~Charry et al (2014)</t>
  </si>
  <si>
    <t xml:space="preserve">RER gap (-1)</t>
  </si>
  <si>
    <t xml:space="preserve">log RER gap (ln(RER/ERER))</t>
  </si>
  <si>
    <t xml:space="preserve">     impact RER gap on PD</t>
  </si>
  <si>
    <t xml:space="preserve">RER difference (t) - (t-1) ~Berg ea (2006), Laxton ea(2009)</t>
  </si>
  <si>
    <t xml:space="preserve">2A. wage rate growth</t>
  </si>
  <si>
    <t xml:space="preserve">not yet used</t>
  </si>
  <si>
    <t xml:space="preserve">actual wage rate growth (data….)</t>
  </si>
  <si>
    <t xml:space="preserve">  pass-through prodty in %  (-1)]</t>
  </si>
  <si>
    <t xml:space="preserve">passthru CPI(-1)</t>
  </si>
  <si>
    <t xml:space="preserve">  CPI (-1) &lt;2018 actual, &gt;=2018 model</t>
  </si>
  <si>
    <t xml:space="preserve">Unit Labor Cost (-1)</t>
  </si>
  <si>
    <t xml:space="preserve">  ULC % growth</t>
  </si>
  <si>
    <t xml:space="preserve">  real wage growth (model CPI(0))</t>
  </si>
  <si>
    <t xml:space="preserve">Economy-wide productivity (Y/L) (fr 2018 model Y and L)</t>
  </si>
  <si>
    <t xml:space="preserve">  % productivity growth</t>
  </si>
  <si>
    <t xml:space="preserve">change  indirect taxation</t>
  </si>
  <si>
    <t xml:space="preserve">Output gap (actual vs capacity); &gt;2017 forecast</t>
  </si>
  <si>
    <t xml:space="preserve">used</t>
  </si>
  <si>
    <t xml:space="preserve">ln output gap</t>
  </si>
  <si>
    <t xml:space="preserve">2.2  capacity output (prod.function; USED in output gap)</t>
  </si>
  <si>
    <t xml:space="preserve">       capacity output growth</t>
  </si>
  <si>
    <t xml:space="preserve">   actual output (GDP 2014 CP) forecast from 2018</t>
  </si>
  <si>
    <t xml:space="preserve">      10 year  trend growth</t>
  </si>
  <si>
    <t xml:space="preserve">private capital stock (actual est.) (fr 2018 model)</t>
  </si>
  <si>
    <t xml:space="preserve">   growth rate capital stock</t>
  </si>
  <si>
    <t xml:space="preserve">   depreciation rate</t>
  </si>
  <si>
    <r>
      <rPr>
        <sz val="11"/>
        <color rgb="FF000000"/>
        <rFont val="Times New Roman"/>
        <family val="1"/>
        <charset val="1"/>
      </rPr>
      <t xml:space="preserve">land(1000 ha) </t>
    </r>
    <r>
      <rPr>
        <sz val="11"/>
        <color rgb="FFFF0000"/>
        <rFont val="Calibri"/>
        <family val="2"/>
        <charset val="1"/>
      </rPr>
      <t xml:space="preserve">in …prices </t>
    </r>
  </si>
  <si>
    <t xml:space="preserve">labor force (exogenous)</t>
  </si>
  <si>
    <t xml:space="preserve">   growth rate labor force</t>
  </si>
  <si>
    <t xml:space="preserve">2B. employment (actual &amp; extrapolated at constant unempl rate)</t>
  </si>
  <si>
    <t xml:space="preserve">   growth rate employment</t>
  </si>
  <si>
    <t xml:space="preserve">  unemployment rate</t>
  </si>
  <si>
    <t xml:space="preserve">TFP</t>
  </si>
  <si>
    <t xml:space="preserve">   growth rate TFP</t>
  </si>
  <si>
    <t xml:space="preserve">2."" CPI model</t>
  </si>
  <si>
    <t xml:space="preserve">CPI actual (p.a.)</t>
  </si>
  <si>
    <t xml:space="preserve">PD forecast (output-rer gap, ulc) (&lt;2018 intMF Pgdp-PE)</t>
  </si>
  <si>
    <t xml:space="preserve">   o/w: food inflation PDfood</t>
  </si>
  <si>
    <t xml:space="preserve">Import price non-oil (moving average) in RWF</t>
  </si>
  <si>
    <t xml:space="preserve">Import price non-oil in RWF from WEO</t>
  </si>
  <si>
    <t xml:space="preserve">Import price PMnonoil (in US$) (3 yr average proj WEO)</t>
  </si>
  <si>
    <t xml:space="preserve">   o/w: imported food</t>
  </si>
  <si>
    <t xml:space="preserve">Import price oil (moving average) in RWF</t>
  </si>
  <si>
    <t xml:space="preserve">NER growth model forecast</t>
  </si>
  <si>
    <t xml:space="preserve">Import price oil in RWF</t>
  </si>
  <si>
    <t xml:space="preserve">Import price oil PMoil (in US$) (3 yr average proj WEO)</t>
  </si>
  <si>
    <t xml:space="preserve">GDP deflator model forecast</t>
  </si>
  <si>
    <t xml:space="preserve">PD model forecast</t>
  </si>
  <si>
    <t xml:space="preserve">PE price of exports (&lt;2018, PE$ ER intMF;&gt;=2018 model)</t>
  </si>
  <si>
    <t xml:space="preserve">PE$ ER =/= PE bop</t>
  </si>
  <si>
    <t xml:space="preserve">   PE$ export price USD nonfuel commodities (WEO-GEE)</t>
  </si>
  <si>
    <t xml:space="preserve">GDP deflator (model in-sample, PD, PE)</t>
  </si>
  <si>
    <t xml:space="preserve">GDP deflator (intMF)</t>
  </si>
  <si>
    <t xml:space="preserve">PD (excl. exports) actual from intMF</t>
  </si>
  <si>
    <t xml:space="preserve">PE price of exports RWF (actual from BOP intMF)</t>
  </si>
  <si>
    <t xml:space="preserve">    share of exports in GDP</t>
  </si>
  <si>
    <t xml:space="preserve">exogenous for now</t>
  </si>
  <si>
    <t xml:space="preserve">2B. Employment model forecast</t>
  </si>
  <si>
    <t xml:space="preserve">actual-extrapolated employment (constant unempl rate)</t>
  </si>
  <si>
    <t xml:space="preserve">employment fr production function (given Y, K*, La*, TFP*)</t>
  </si>
  <si>
    <t xml:space="preserve">estimated labor demand L USED</t>
  </si>
  <si>
    <t xml:space="preserve">   L(-1) sluggishness in employmeny adjustment</t>
  </si>
  <si>
    <t xml:space="preserve">    real GDP growth (fr 2018 model forecast)</t>
  </si>
  <si>
    <t xml:space="preserve">    real wage growth</t>
  </si>
  <si>
    <t xml:space="preserve">3. Exchange rate</t>
  </si>
  <si>
    <t xml:space="preserve">        RER gap ln( RER/RER*) actual</t>
  </si>
  <si>
    <t xml:space="preserve">not used in model</t>
  </si>
  <si>
    <t xml:space="preserve">    RER (2014=100, IMF method, CPIs) actual and intMF forecast</t>
  </si>
  <si>
    <t xml:space="preserve">    ERER 8 year moving average</t>
  </si>
  <si>
    <t xml:space="preserve">8yr aver.</t>
  </si>
  <si>
    <t xml:space="preserve">    erer (% change, + depr)</t>
  </si>
  <si>
    <t xml:space="preserve">    NER (actual, intMF)</t>
  </si>
  <si>
    <t xml:space="preserve">    ner (% change, + depr)</t>
  </si>
  <si>
    <t xml:space="preserve">(1-η)</t>
  </si>
  <si>
    <t xml:space="preserve">3i. UIP  ln ER(0)= ln (ERE(+1) - eta (R - R* - risk) model ii</t>
  </si>
  <si>
    <t xml:space="preserve">ln (ER) actual &lt;2018, and intMF &gt;=2018)</t>
  </si>
  <si>
    <t xml:space="preserve">domestic interest rate (interbank)</t>
  </si>
  <si>
    <t xml:space="preserve">     impact interest differential on NER</t>
  </si>
  <si>
    <t xml:space="preserve">  real (CPI(0) not used in INV eq.)</t>
  </si>
  <si>
    <t xml:space="preserve">  CPI inflation rate in real interest, actual (0)</t>
  </si>
  <si>
    <t xml:space="preserve">foreign interest rate (US federal funds)</t>
  </si>
  <si>
    <t xml:space="preserve">  real foreign interest rate, CPI(0)</t>
  </si>
  <si>
    <t xml:space="preserve">world inflation</t>
  </si>
  <si>
    <t xml:space="preserve">exogenous</t>
  </si>
  <si>
    <t xml:space="preserve">risk premium</t>
  </si>
  <si>
    <t xml:space="preserve">int diff par.</t>
  </si>
  <si>
    <t xml:space="preserve">interest diff (R - R*- risk) (=expected nom depr +1 if full UIP)</t>
  </si>
  <si>
    <t xml:space="preserve">expected ER [ER(-1), ER(+1)]</t>
  </si>
  <si>
    <t xml:space="preserve">real interest diff (R - R*- risk) (=expected real depr if full UIP)</t>
  </si>
  <si>
    <t xml:space="preserve">3ii. ENER path: erT = erer + PCT - PC*   model ii</t>
  </si>
  <si>
    <t xml:space="preserve">erer (relative change in ERER)</t>
  </si>
  <si>
    <t xml:space="preserve">set (ass.)</t>
  </si>
  <si>
    <t xml:space="preserve">target inflation rate PT</t>
  </si>
  <si>
    <t xml:space="preserve">foreign inflation CPI)</t>
  </si>
  <si>
    <t xml:space="preserve">erT (target exchange rate relative change)</t>
  </si>
  <si>
    <t xml:space="preserve">sluggish ENER path</t>
  </si>
  <si>
    <t xml:space="preserve">adj σ AR1</t>
  </si>
  <si>
    <t xml:space="preserve"> erT = σ erT (-1) + (1-σ) (erer + PCT - PC*)</t>
  </si>
  <si>
    <t xml:space="preserve">adj η</t>
  </si>
  <si>
    <t xml:space="preserve">ln ERT (change in ln is rel change) model ii</t>
  </si>
  <si>
    <t xml:space="preserve">Combine 3i. and 3ii. ln (ER)  model i+ii</t>
  </si>
  <si>
    <t xml:space="preserve">NER growth (model)</t>
  </si>
  <si>
    <t xml:space="preserve">    NER model forecast</t>
  </si>
  <si>
    <t xml:space="preserve">RER growth (model NER, PW=2%; model CPI)</t>
  </si>
  <si>
    <t xml:space="preserve">   RER (2014=100) (for past: intMF; &gt;=2018 RER </t>
  </si>
  <si>
    <t xml:space="preserve">   ERER (2014=100) model assumption</t>
  </si>
  <si>
    <t xml:space="preserve">       RER gap  model forecast ln( RER/ERER)</t>
  </si>
  <si>
    <t xml:space="preserve">RERex (PE*, model NER and CPI)</t>
  </si>
  <si>
    <t xml:space="preserve">RERim (PM*, model NER and CPI)</t>
  </si>
  <si>
    <t xml:space="preserve">3C. implicit BOP: E - M + NetExtTrans - Net FactorInc + FG + FP</t>
  </si>
  <si>
    <t xml:space="preserve">= autonomous balance + FP = ∆NFANBR</t>
  </si>
  <si>
    <t xml:space="preserve">private inflows FP = [(1-η)/η) (R - R* - risk - erE); GDP; trend; ...]</t>
  </si>
  <si>
    <t xml:space="preserve">real interest rate differential</t>
  </si>
  <si>
    <t xml:space="preserve">expected depreciation</t>
  </si>
  <si>
    <t xml:space="preserve">GDP</t>
  </si>
  <si>
    <t xml:space="preserve">ensuing change in NFA (explicit) affects ERT path</t>
  </si>
  <si>
    <t xml:space="preserve">4. Policy interest rate (money)</t>
  </si>
  <si>
    <t xml:space="preserve">4.1 Taylor rule (Key Repo Rate or interbank rate)</t>
  </si>
  <si>
    <t xml:space="preserve">   RIR gap (actual),  from 2018 forecast (for IS curve)</t>
  </si>
  <si>
    <t xml:space="preserve">   NIR gap (actual)  from 2018 forecast </t>
  </si>
  <si>
    <t xml:space="preserve">RIR real interbank rate, &lt;2018 actual CPI(+1), fr 2018 model</t>
  </si>
  <si>
    <t xml:space="preserve">interbank interest rate Rint (from 2018, model)</t>
  </si>
  <si>
    <t xml:space="preserve">Taylor rule</t>
  </si>
  <si>
    <t xml:space="preserve">interbank interest rate Rint (&lt;2018 actual,&gt;=2018 model)</t>
  </si>
  <si>
    <t xml:space="preserve">AR (1)</t>
  </si>
  <si>
    <t xml:space="preserve">Interbank interest rate Rint(-1)</t>
  </si>
  <si>
    <t xml:space="preserve">Equilibrium nominal interest rate</t>
  </si>
  <si>
    <t xml:space="preserve">set</t>
  </si>
  <si>
    <t xml:space="preserve">     Equilibrium real interest rate RIR*</t>
  </si>
  <si>
    <t xml:space="preserve">     Inflation target (t+1) forwardlooking</t>
  </si>
  <si>
    <t xml:space="preserve">Output gap, ln(Y/Y*)</t>
  </si>
  <si>
    <t xml:space="preserve">     impact output gap on interest rate</t>
  </si>
  <si>
    <t xml:space="preserve">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</si>
  <si>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</si>
  <si>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</si>
  <si>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</si>
  <si>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</si>
  <si>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 xml:space="preserve">Nominal exchange rate gap (only BNR FPAS has this)</t>
  </si>
  <si>
    <t xml:space="preserve">     impact exchange rate deviation on interest rate</t>
  </si>
  <si>
    <t xml:space="preserve">    ER (in ln) (before 2018 actual, &gt;=2018 model)</t>
  </si>
  <si>
    <t xml:space="preserve">    ERT  target exchange rate (in ln)</t>
  </si>
  <si>
    <t xml:space="preserve">Ad hoc adjustment or shock</t>
  </si>
  <si>
    <t xml:space="preserve">lagged adj</t>
  </si>
  <si>
    <t xml:space="preserve">Inflation target (t)</t>
  </si>
  <si>
    <t xml:space="preserve">    LT inflation target steady state π*</t>
  </si>
  <si>
    <t xml:space="preserve">    deviation ε</t>
  </si>
  <si>
    <t xml:space="preserve">Other interest rates</t>
  </si>
  <si>
    <t xml:space="preserve">Rint interbank market rate model (Taylor rule) </t>
  </si>
  <si>
    <t xml:space="preserve">Rint interbank market rate (actual)</t>
  </si>
  <si>
    <t xml:space="preserve">  spread deposit -/- interbank</t>
  </si>
  <si>
    <t xml:space="preserve">Rdep deposit rate</t>
  </si>
  <si>
    <t xml:space="preserve">RIRdep real deposit rate CPI(t)</t>
  </si>
  <si>
    <t xml:space="preserve">  spread lending -/- deposit rate</t>
  </si>
  <si>
    <t xml:space="preserve">Rlen lending rate</t>
  </si>
  <si>
    <t xml:space="preserve">RIRlen real lending rate CPI(t+1)</t>
  </si>
  <si>
    <t xml:space="preserve">CPI inflation rate for RIR (&lt;2018 actual; &gt;=2018 model)</t>
  </si>
  <si>
    <t xml:space="preserve">model CPI</t>
  </si>
  <si>
    <t xml:space="preserve">4.2  money demand MD = [MD(-1) , Y, Rint , PC, velocity] </t>
  </si>
  <si>
    <t xml:space="preserve">money demand (model forecast) </t>
  </si>
  <si>
    <t xml:space="preserve">model</t>
  </si>
  <si>
    <t xml:space="preserve">rel change money demand</t>
  </si>
  <si>
    <t xml:space="preserve">money demand (actual; &gt;= 2018 model) </t>
  </si>
  <si>
    <t xml:space="preserve">rel change money demand (-1)</t>
  </si>
  <si>
    <t xml:space="preserve">money demand (-1) </t>
  </si>
  <si>
    <t xml:space="preserve">rel change GDP</t>
  </si>
  <si>
    <t xml:space="preserve">GDP nominal (from 2018, model Y and Pgdp)</t>
  </si>
  <si>
    <t xml:space="preserve">   GDP in constant prices (&lt;2018 actual, &gt;= 2018 model)</t>
  </si>
  <si>
    <t xml:space="preserve">   GDP deflator actual (fr 2018 model)</t>
  </si>
  <si>
    <t xml:space="preserve">      GDP deflator actual (2014=100; from 2018 model)</t>
  </si>
  <si>
    <t xml:space="preserve">trend velocity</t>
  </si>
  <si>
    <t xml:space="preserve">     change in velocity (actual)</t>
  </si>
  <si>
    <t xml:space="preserve">nominal interest rate Rint (&lt;2018 intMF, &gt;=2018 model)</t>
  </si>
  <si>
    <t xml:space="preserve">4.3. Implicit money supply MD = m (NFANBR + NDANBR)</t>
  </si>
  <si>
    <t xml:space="preserve">Reserve money</t>
  </si>
  <si>
    <t xml:space="preserve">Money multiplier (intMF actual and forecast)</t>
  </si>
  <si>
    <t xml:space="preserve">NFA banking system (intMF actual and forecast)</t>
  </si>
  <si>
    <t xml:space="preserve">NDA banking system</t>
  </si>
  <si>
    <t xml:space="preserve">residual</t>
  </si>
  <si>
    <t xml:space="preserve">macro_ectric above this</t>
  </si>
  <si>
    <t xml:space="preserve">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</si>
  <si>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</si>
  <si>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</si>
  <si>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</si>
  <si>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</si>
  <si>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</si>
  <si>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</si>
  <si>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</si>
  <si>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</si>
  <si>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</si>
  <si>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</si>
  <si>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</si>
  <si>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</si>
  <si>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Index Value exports fob, goods  (US$) 2011=100</t>
  </si>
  <si>
    <t xml:space="preserve">Index Volume exports fob (chained--Laspeyres) 2011=100</t>
  </si>
  <si>
    <t xml:space="preserve">Index Unit value exports fob (US$)  Paasche (V/Q) 2011=100</t>
  </si>
  <si>
    <t xml:space="preserve">Index Unit value exports fob (RWF) Paasche 2011=100</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</si>
  <si>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</si>
  <si>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</si>
  <si>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</si>
  <si>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</si>
  <si>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</si>
  <si>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</si>
  <si>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</si>
  <si>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</si>
  <si>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</si>
  <si>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 xml:space="preserve">Index Value imports fob, goods  (US$) 2011=100</t>
  </si>
  <si>
    <t xml:space="preserve">Index Volume imports fob (chained--Laspeyres) 2011=100</t>
  </si>
  <si>
    <t xml:space="preserve">Index Unit value imports fob (US$)  Paasche (V/Q) 2011=100</t>
  </si>
  <si>
    <t xml:space="preserve">Terms of trade (UVE/UVI) goods, in US$ 2011=100</t>
  </si>
  <si>
    <t xml:space="preserve">Of which  KCC services</t>
  </si>
  <si>
    <t xml:space="preserve">                               Of which other</t>
  </si>
  <si>
    <t xml:space="preserve">Public </t>
  </si>
  <si>
    <t xml:space="preserve">Rwandair </t>
  </si>
  <si>
    <t xml:space="preserve">KCC</t>
  </si>
  <si>
    <t xml:space="preserve">                   of which Bugesera</t>
  </si>
  <si>
    <t xml:space="preserve">                   of which Other</t>
  </si>
  <si>
    <t xml:space="preserve">                 of which budget laons</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</si>
  <si>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</si>
  <si>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</si>
  <si>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</si>
  <si>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</si>
  <si>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</si>
  <si>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</si>
  <si>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</si>
  <si>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</si>
  <si>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Reserve assets </t>
  </si>
  <si>
    <t xml:space="preserve">Monetary gold </t>
  </si>
  <si>
    <t xml:space="preserve">Gold bullion</t>
  </si>
  <si>
    <t xml:space="preserve">Net errors and omissions</t>
  </si>
  <si>
    <t xml:space="preserve">Unallocated gold accounts</t>
  </si>
  <si>
    <t xml:space="preserve">Special drawing rights </t>
  </si>
  <si>
    <t xml:space="preserve">Reserve position in the IMF</t>
  </si>
  <si>
    <t xml:space="preserve">Other reserve assets</t>
  </si>
  <si>
    <t xml:space="preserve">Claims on monetary authorities</t>
  </si>
  <si>
    <t xml:space="preserve">Claims on other entities</t>
  </si>
  <si>
    <t xml:space="preserve">Securities</t>
  </si>
  <si>
    <t xml:space="preserve">Short-term </t>
  </si>
  <si>
    <t xml:space="preserve">Long-term </t>
  </si>
  <si>
    <t xml:space="preserve">Financial derivatives </t>
  </si>
  <si>
    <t xml:space="preserve">     Other claims</t>
  </si>
  <si>
    <t xml:space="preserve">NASUP_cup_Rwametric_Qdata Below</t>
  </si>
  <si>
    <t xml:space="preserve">NASUP_con_Rwametric_Qdata Below</t>
  </si>
  <si>
    <t xml:space="preserve">Financial Account</t>
  </si>
  <si>
    <t xml:space="preserve">Monetary variables for rametric(MON_Rwametric_Mdata Below this)</t>
  </si>
  <si>
    <t xml:space="preserve">FISCAL_Rwametric_Mdata Below this</t>
  </si>
  <si>
    <t xml:space="preserve">Rates</t>
  </si>
  <si>
    <t xml:space="preserve">CBR</t>
  </si>
  <si>
    <t xml:space="preserve">Deposit rates</t>
  </si>
  <si>
    <t xml:space="preserve">Lending rates</t>
  </si>
  <si>
    <t xml:space="preserve">T-bills rates</t>
  </si>
</sst>
</file>

<file path=xl/styles.xml><?xml version="1.0" encoding="utf-8"?>
<styleSheet xmlns="http://schemas.openxmlformats.org/spreadsheetml/2006/main">
  <numFmts count="36">
    <numFmt numFmtId="164" formatCode="General"/>
    <numFmt numFmtId="165" formatCode="_-* #,##0.00_-;\-* #,##0.00_-;_-* \-??_-;_-@_-"/>
    <numFmt numFmtId="166" formatCode="_-* #,##0.00\ _T_L_-;\-* #,##0.00\ _T_L_-;_-* \-??\ _T_L_-;_-@_-"/>
    <numFmt numFmtId="167" formatCode="_-* #,##0.00\ _€_-;\-* #,##0.00\ _€_-;_-* \-??\ _€_-;_-@_-"/>
    <numFmt numFmtId="168" formatCode="_-* #,##0.00\ _F_-;\-* #,##0.00\ _F_-;_-* \-??\ _F_-;_-@_-"/>
    <numFmt numFmtId="169" formatCode="_(* #,##0.00_);_(* \(#,##0.00\);_(* \-??_);_(@_)"/>
    <numFmt numFmtId="170" formatCode="#,##0.0"/>
    <numFmt numFmtId="171" formatCode="#,##0.00000000000000"/>
    <numFmt numFmtId="172" formatCode="_ * #,##0.00_ ;_ * \-#,##0.00_ ;_ * \-??_ ;_ @_ "/>
    <numFmt numFmtId="173" formatCode="0.0"/>
    <numFmt numFmtId="174" formatCode="_(\$* #,##0.00_);_(\$* \(#,##0.00\);_(\$* \-??_);_(@_)"/>
    <numFmt numFmtId="175" formatCode="_-* #,##0.00\ [$€-1]_-;\-* #,##0.00\ [$€-1]_-;_-* \-??\ [$€-1]_-"/>
    <numFmt numFmtId="176" formatCode="_([$€-2]* #,##0.00_);_([$€-2]* \(#,##0.00\);_([$€-2]* \-??_)"/>
    <numFmt numFmtId="177" formatCode="\$#,##0.00_);&quot;($&quot;#,##0.00\)"/>
    <numFmt numFmtId="178" formatCode="0%"/>
    <numFmt numFmtId="179" formatCode="0"/>
    <numFmt numFmtId="180" formatCode="0.00"/>
    <numFmt numFmtId="181" formatCode="[$-409]mmm\-yy;@"/>
    <numFmt numFmtId="182" formatCode="0.00%"/>
    <numFmt numFmtId="183" formatCode="#,##0_ ;[RED]\-#,##0\ "/>
    <numFmt numFmtId="184" formatCode="mmm\-yy"/>
    <numFmt numFmtId="185" formatCode="#,##0"/>
    <numFmt numFmtId="186" formatCode="_-* #,##0.0\ _F_-;\-* #,##0.0\ _F_-;_-* \-??\ _F_-;_-@_-"/>
    <numFmt numFmtId="187" formatCode="_-* #,##0\ _F_-;\-* #,##0\ _F_-;_-* \-??\ _F_-;_-@_-"/>
    <numFmt numFmtId="188" formatCode="0.000"/>
    <numFmt numFmtId="189" formatCode="0.0%"/>
    <numFmt numFmtId="190" formatCode="0.0_)"/>
    <numFmt numFmtId="191" formatCode="_(* #,##0_);_(* \(#,##0\);_(* \-??_);_(@_)"/>
    <numFmt numFmtId="192" formatCode="#,##0.0_);\(#,##0.0\)"/>
    <numFmt numFmtId="193" formatCode="#,##0_);\(#,##0\)"/>
    <numFmt numFmtId="194" formatCode="0.00_)"/>
    <numFmt numFmtId="195" formatCode="#,##0.00"/>
    <numFmt numFmtId="196" formatCode="_(* #,##0.0_);_(* \(#,##0.0\);_(* \-??_);_(@_)"/>
    <numFmt numFmtId="197" formatCode="General"/>
    <numFmt numFmtId="198" formatCode="0.0000"/>
    <numFmt numFmtId="199" formatCode="[$-409]mmmm\ d&quot;, &quot;yyyy;@"/>
  </numFmts>
  <fonts count="175">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sz val="10"/>
      <name val="Arial"/>
      <family val="2"/>
      <charset val="1"/>
    </font>
    <font>
      <b val="true"/>
      <sz val="11"/>
      <color rgb="FF000000"/>
      <name val="Calibri"/>
      <family val="2"/>
      <charset val="1"/>
    </font>
    <font>
      <sz val="10"/>
      <name val="Times New Roman"/>
      <family val="1"/>
      <charset val="1"/>
    </font>
    <font>
      <sz val="12"/>
      <name val="Arial MT"/>
      <family val="0"/>
      <charset val="1"/>
    </font>
    <font>
      <sz val="10"/>
      <name val="Courier New"/>
      <family val="3"/>
      <charset val="1"/>
    </font>
    <font>
      <sz val="11"/>
      <name val="Times New Roman"/>
      <family val="1"/>
      <charset val="1"/>
    </font>
    <font>
      <b val="true"/>
      <sz val="18"/>
      <color rgb="FF333399"/>
      <name val="Cambria"/>
      <family val="2"/>
      <charset val="1"/>
    </font>
    <font>
      <b val="true"/>
      <sz val="18"/>
      <color rgb="FF44546A"/>
      <name val="Calibri Light"/>
      <family val="2"/>
      <charset val="1"/>
    </font>
    <font>
      <sz val="11"/>
      <color rgb="FF000000"/>
      <name val="Times New Roman"/>
      <family val="1"/>
      <charset val="1"/>
    </font>
    <font>
      <b val="true"/>
      <sz val="12"/>
      <name val="Times New Roman"/>
      <family val="1"/>
      <charset val="1"/>
    </font>
    <font>
      <b val="true"/>
      <sz val="10"/>
      <name val="Calibri"/>
      <family val="2"/>
      <charset val="1"/>
    </font>
    <font>
      <b val="true"/>
      <sz val="10"/>
      <color rgb="FFFF0000"/>
      <name val="Calibri"/>
      <family val="2"/>
      <charset val="1"/>
    </font>
    <font>
      <sz val="8"/>
      <name val="Calibri"/>
      <family val="2"/>
      <charset val="1"/>
    </font>
    <font>
      <b val="true"/>
      <sz val="10"/>
      <name val="Times New Roman"/>
      <family val="1"/>
      <charset val="1"/>
    </font>
    <font>
      <sz val="8"/>
      <name val="Arial"/>
      <family val="2"/>
      <charset val="1"/>
    </font>
    <font>
      <sz val="9"/>
      <name val="Arial"/>
      <family val="2"/>
      <charset val="1"/>
    </font>
    <font>
      <b val="true"/>
      <sz val="9"/>
      <name val="Arial"/>
      <family val="2"/>
      <charset val="1"/>
    </font>
    <font>
      <b val="true"/>
      <sz val="8"/>
      <name val="Arial"/>
      <family val="2"/>
      <charset val="1"/>
    </font>
    <font>
      <b val="true"/>
      <sz val="11"/>
      <name val="Times New Roman"/>
      <family val="1"/>
      <charset val="1"/>
    </font>
    <font>
      <sz val="8"/>
      <name val="Times New Roman"/>
      <family val="1"/>
      <charset val="1"/>
    </font>
    <font>
      <sz val="8"/>
      <color rgb="FF000000"/>
      <name val="Calibri"/>
      <family val="2"/>
      <charset val="1"/>
    </font>
    <font>
      <b val="true"/>
      <sz val="10"/>
      <name val="Calibri Light"/>
      <family val="1"/>
      <charset val="1"/>
    </font>
    <font>
      <b val="true"/>
      <sz val="10"/>
      <name val="Cambria"/>
      <family val="1"/>
      <charset val="1"/>
    </font>
    <font>
      <sz val="10"/>
      <name val="Cambria"/>
      <family val="1"/>
      <charset val="1"/>
    </font>
    <font>
      <sz val="10"/>
      <name val="Calibri Light"/>
      <family val="1"/>
      <charset val="1"/>
    </font>
    <font>
      <sz val="11"/>
      <color rgb="FF000000"/>
      <name val="Cambria"/>
      <family val="1"/>
      <charset val="1"/>
    </font>
    <font>
      <sz val="11"/>
      <color rgb="FF000000"/>
      <name val="Calibri Light"/>
      <family val="1"/>
      <charset val="1"/>
    </font>
    <font>
      <b val="true"/>
      <sz val="12"/>
      <color rgb="FFFFFFFF"/>
      <name val="Times New Roman"/>
      <family val="1"/>
      <charset val="1"/>
    </font>
    <font>
      <sz val="10"/>
      <color rgb="FF000000"/>
      <name val="Bookman Old Style"/>
      <family val="1"/>
      <charset val="1"/>
    </font>
    <font>
      <sz val="10"/>
      <name val="Bookman Old Style"/>
      <family val="1"/>
      <charset val="1"/>
    </font>
    <font>
      <b val="true"/>
      <sz val="11"/>
      <color rgb="FF000000"/>
      <name val="Times New Roman"/>
      <family val="1"/>
      <charset val="1"/>
    </font>
    <font>
      <b val="true"/>
      <sz val="10"/>
      <name val="Bookman Old Style"/>
      <family val="1"/>
      <charset val="1"/>
    </font>
    <font>
      <b val="true"/>
      <sz val="10"/>
      <color rgb="FF000000"/>
      <name val="Bookman Old Style"/>
      <family val="1"/>
      <charset val="1"/>
    </font>
    <font>
      <i val="true"/>
      <sz val="10"/>
      <name val="Calibri"/>
      <family val="2"/>
      <charset val="1"/>
    </font>
    <font>
      <b val="true"/>
      <i val="true"/>
      <sz val="10"/>
      <name val="Bookman Old Style"/>
      <family val="1"/>
      <charset val="1"/>
    </font>
    <font>
      <sz val="10"/>
      <color rgb="FFFF0000"/>
      <name val="Bookman Old Style"/>
      <family val="1"/>
      <charset val="1"/>
    </font>
    <font>
      <b val="true"/>
      <sz val="10"/>
      <color rgb="FFFF0000"/>
      <name val="Bookman Old Style"/>
      <family val="1"/>
      <charset val="1"/>
    </font>
    <font>
      <i val="true"/>
      <sz val="10"/>
      <name val="Bookman Old Style"/>
      <family val="1"/>
      <charset val="1"/>
    </font>
    <font>
      <sz val="10"/>
      <color rgb="FFC55A11"/>
      <name val="Bookman Old Style"/>
      <family val="1"/>
      <charset val="1"/>
    </font>
    <font>
      <i val="true"/>
      <sz val="10"/>
      <color rgb="FF000000"/>
      <name val="Bookman Old Style"/>
      <family val="1"/>
      <charset val="1"/>
    </font>
    <font>
      <sz val="10"/>
      <color rgb="FF963634"/>
      <name val="Bookman Old Style"/>
      <family val="1"/>
      <charset val="1"/>
    </font>
    <font>
      <b val="true"/>
      <sz val="12"/>
      <color rgb="FF000000"/>
      <name val="Bookman Old Style"/>
      <family val="1"/>
      <charset val="1"/>
    </font>
    <font>
      <b val="true"/>
      <sz val="16"/>
      <color rgb="FF000000"/>
      <name val="Bookman Old Style"/>
      <family val="1"/>
      <charset val="1"/>
    </font>
    <font>
      <b val="true"/>
      <i val="true"/>
      <sz val="20"/>
      <name val="Bookman Old Style"/>
      <family val="1"/>
      <charset val="1"/>
    </font>
    <font>
      <b val="true"/>
      <sz val="14"/>
      <name val="Bookman Old Style"/>
      <family val="1"/>
      <charset val="1"/>
    </font>
    <font>
      <sz val="14"/>
      <name val="Bookman Old Style"/>
      <family val="1"/>
      <charset val="1"/>
    </font>
    <font>
      <i val="true"/>
      <sz val="14"/>
      <name val="Bookman Old Style"/>
      <family val="1"/>
      <charset val="1"/>
    </font>
    <font>
      <b val="true"/>
      <sz val="14"/>
      <color rgb="FFFF0000"/>
      <name val="Bookman Old Style"/>
      <family val="1"/>
      <charset val="1"/>
    </font>
    <font>
      <b val="true"/>
      <i val="true"/>
      <sz val="12"/>
      <name val="Arial"/>
      <family val="2"/>
      <charset val="1"/>
    </font>
    <font>
      <b val="true"/>
      <sz val="12"/>
      <name val="Calibri Light"/>
      <family val="1"/>
      <charset val="1"/>
    </font>
    <font>
      <b val="true"/>
      <sz val="12"/>
      <color rgb="FF000000"/>
      <name val="Calibri Light"/>
      <family val="1"/>
      <charset val="1"/>
    </font>
    <font>
      <sz val="12"/>
      <color rgb="FF000000"/>
      <name val="Calibri Light"/>
      <family val="1"/>
      <charset val="1"/>
    </font>
    <font>
      <sz val="10"/>
      <color rgb="FFC00000"/>
      <name val="Calibri"/>
      <family val="2"/>
      <charset val="1"/>
    </font>
    <font>
      <b val="true"/>
      <sz val="6.5"/>
      <color rgb="FF000000"/>
      <name val="Cambria"/>
      <family val="1"/>
      <charset val="1"/>
    </font>
    <font>
      <sz val="6.5"/>
      <color rgb="FF000000"/>
      <name val="Cambria"/>
      <family val="1"/>
      <charset val="1"/>
    </font>
    <font>
      <b val="true"/>
      <i val="true"/>
      <sz val="6.5"/>
      <color rgb="FF000000"/>
      <name val="Cambria"/>
      <family val="1"/>
      <charset val="1"/>
    </font>
    <font>
      <sz val="9"/>
      <color rgb="FF000000"/>
      <name val="Tahoma"/>
      <family val="2"/>
      <charset val="1"/>
    </font>
    <font>
      <b val="true"/>
      <sz val="10"/>
      <color rgb="FF000000"/>
      <name val="Calibri"/>
      <family val="0"/>
    </font>
    <font>
      <b val="true"/>
      <sz val="12"/>
      <color rgb="FF000000"/>
      <name val="Calibri"/>
      <family val="2"/>
      <charset val="1"/>
    </font>
    <font>
      <u val="single"/>
      <sz val="11"/>
      <color rgb="FF0563C1"/>
      <name val="Calibri"/>
      <family val="2"/>
      <charset val="1"/>
    </font>
    <font>
      <sz val="9"/>
      <color rgb="FF000000"/>
      <name val="Calibri"/>
      <family val="2"/>
      <charset val="1"/>
    </font>
    <font>
      <sz val="10"/>
      <color rgb="FF000000"/>
      <name val="Calibri"/>
      <family val="2"/>
      <charset val="1"/>
    </font>
    <font>
      <sz val="12"/>
      <color rgb="FFFF0000"/>
      <name val="Calibri"/>
      <family val="2"/>
      <charset val="1"/>
    </font>
    <font>
      <u val="single"/>
      <sz val="9"/>
      <color rgb="FF0563C1"/>
      <name val="Calibri"/>
      <family val="2"/>
      <charset val="1"/>
    </font>
    <font>
      <b val="true"/>
      <sz val="8"/>
      <color rgb="FF000000"/>
      <name val="Calibri"/>
      <family val="2"/>
      <charset val="1"/>
    </font>
    <font>
      <sz val="8"/>
      <color rgb="FF000000"/>
      <name val="Times New Roman"/>
      <family val="1"/>
      <charset val="1"/>
    </font>
    <font>
      <b val="true"/>
      <i val="true"/>
      <sz val="10"/>
      <name val="Calibri"/>
      <family val="2"/>
      <charset val="1"/>
    </font>
    <font>
      <i val="true"/>
      <sz val="9"/>
      <name val="Arial"/>
      <family val="2"/>
      <charset val="1"/>
    </font>
    <font>
      <sz val="10"/>
      <color rgb="FF000000"/>
      <name val="Calibri Light"/>
      <family val="1"/>
      <charset val="1"/>
    </font>
    <font>
      <b val="true"/>
      <sz val="14"/>
      <name val="Calibri Light"/>
      <family val="1"/>
      <charset val="1"/>
    </font>
    <font>
      <sz val="8"/>
      <name val="Calibri Light"/>
      <family val="1"/>
      <charset val="1"/>
    </font>
    <font>
      <b val="true"/>
      <sz val="10"/>
      <color rgb="FFC55A11"/>
      <name val="Times New Roman"/>
      <family val="1"/>
      <charset val="1"/>
    </font>
    <font>
      <b val="true"/>
      <sz val="9"/>
      <color rgb="FFC55A11"/>
      <name val="Arial"/>
      <family val="2"/>
      <charset val="1"/>
    </font>
    <font>
      <u val="single"/>
      <sz val="10"/>
      <name val="Times New Roman"/>
      <family val="1"/>
      <charset val="1"/>
    </font>
    <font>
      <sz val="10"/>
      <color rgb="FFFF0000"/>
      <name val="Times New Roman"/>
      <family val="1"/>
      <charset val="1"/>
    </font>
    <font>
      <sz val="11"/>
      <name val="Bookman Old Style"/>
      <family val="1"/>
      <charset val="1"/>
    </font>
    <font>
      <b val="true"/>
      <sz val="10"/>
      <color rgb="FF000000"/>
      <name val="Calibri"/>
      <family val="2"/>
      <charset val="1"/>
    </font>
    <font>
      <sz val="8"/>
      <color rgb="FF000000"/>
      <name val="Calibri Light"/>
      <family val="1"/>
      <charset val="1"/>
    </font>
    <font>
      <sz val="10"/>
      <color rgb="FF000000"/>
      <name val="Calibri Light"/>
      <family val="2"/>
      <charset val="1"/>
    </font>
    <font>
      <b val="true"/>
      <sz val="10"/>
      <color rgb="FF000000"/>
      <name val="Cambria"/>
      <family val="1"/>
      <charset val="1"/>
    </font>
    <font>
      <sz val="12"/>
      <color rgb="FF000000"/>
      <name val="Cambria"/>
      <family val="1"/>
      <charset val="1"/>
    </font>
    <font>
      <u val="single"/>
      <sz val="12"/>
      <color rgb="FF000000"/>
      <name val="Cambria"/>
      <family val="1"/>
      <charset val="1"/>
    </font>
    <font>
      <b val="true"/>
      <sz val="12"/>
      <color rgb="FFFF0000"/>
      <name val="Cambria"/>
      <family val="1"/>
      <charset val="1"/>
    </font>
    <font>
      <sz val="12"/>
      <color rgb="FFFF0000"/>
      <name val="Cambria"/>
      <family val="1"/>
      <charset val="1"/>
    </font>
    <font>
      <sz val="11"/>
      <color rgb="FFFF0000"/>
      <name val="Times New Roman"/>
      <family val="1"/>
      <charset val="1"/>
    </font>
    <font>
      <b val="true"/>
      <sz val="8"/>
      <color rgb="FFFF0000"/>
      <name val="Calibri"/>
      <family val="2"/>
      <charset val="1"/>
    </font>
    <font>
      <sz val="8"/>
      <color rgb="FF806000"/>
      <name val="Calibri Light"/>
      <family val="1"/>
      <charset val="1"/>
    </font>
    <font>
      <sz val="8"/>
      <color rgb="FFFF0000"/>
      <name val="Cambria"/>
      <family val="1"/>
      <charset val="1"/>
    </font>
    <font>
      <sz val="8"/>
      <color rgb="FFFF0000"/>
      <name val="Calibri Light"/>
      <family val="1"/>
      <charset val="1"/>
    </font>
    <font>
      <b val="true"/>
      <sz val="8"/>
      <color rgb="FFFF0000"/>
      <name val="Calibri Light"/>
      <family val="2"/>
      <charset val="1"/>
    </font>
    <font>
      <b val="true"/>
      <sz val="9"/>
      <name val="Calibri Light"/>
      <family val="1"/>
      <charset val="1"/>
    </font>
    <font>
      <b val="true"/>
      <sz val="11"/>
      <name val="Calibri Light"/>
      <family val="1"/>
      <charset val="1"/>
    </font>
    <font>
      <sz val="11"/>
      <name val="Calibri Light"/>
      <family val="1"/>
      <charset val="1"/>
    </font>
    <font>
      <sz val="11"/>
      <color rgb="FFFF0000"/>
      <name val="Calibri"/>
      <family val="2"/>
      <charset val="1"/>
    </font>
    <font>
      <b val="true"/>
      <i val="true"/>
      <sz val="11"/>
      <name val="Calibri Light"/>
      <family val="1"/>
      <charset val="1"/>
    </font>
    <font>
      <b val="true"/>
      <sz val="9"/>
      <name val="Calibri"/>
      <family val="2"/>
      <charset val="1"/>
    </font>
    <font>
      <b val="true"/>
      <sz val="9"/>
      <name val="Times New Roman"/>
      <family val="1"/>
      <charset val="1"/>
    </font>
    <font>
      <b val="true"/>
      <sz val="8"/>
      <name val="Times New Roman"/>
      <family val="1"/>
      <charset val="1"/>
    </font>
    <font>
      <sz val="10"/>
      <name val="Calibri"/>
      <family val="2"/>
      <charset val="1"/>
    </font>
    <font>
      <b val="true"/>
      <sz val="8"/>
      <color rgb="FFBF9000"/>
      <name val="Times New Roman"/>
      <family val="1"/>
      <charset val="1"/>
    </font>
    <font>
      <sz val="9"/>
      <name val="Calibri"/>
      <family val="2"/>
      <charset val="1"/>
    </font>
    <font>
      <sz val="9"/>
      <name val="Times New Roman"/>
      <family val="1"/>
      <charset val="1"/>
    </font>
    <font>
      <b val="true"/>
      <sz val="9"/>
      <color rgb="FF548235"/>
      <name val="Times New Roman"/>
      <family val="1"/>
      <charset val="1"/>
    </font>
    <font>
      <b val="true"/>
      <sz val="10"/>
      <color rgb="FFBF9000"/>
      <name val="Calibri"/>
      <family val="2"/>
      <charset val="1"/>
    </font>
    <font>
      <b val="true"/>
      <sz val="10"/>
      <color rgb="FF548235"/>
      <name val="Calibri"/>
      <family val="2"/>
      <charset val="1"/>
    </font>
    <font>
      <b val="true"/>
      <sz val="10"/>
      <color rgb="FF548235"/>
      <name val="Times New Roman"/>
      <family val="1"/>
      <charset val="1"/>
    </font>
    <font>
      <sz val="9"/>
      <color rgb="FF000000"/>
      <name val="Times New Roman"/>
      <family val="1"/>
      <charset val="1"/>
    </font>
    <font>
      <b val="true"/>
      <sz val="9"/>
      <color rgb="FF000000"/>
      <name val="Times New Roman"/>
      <family val="1"/>
      <charset val="1"/>
    </font>
    <font>
      <sz val="9"/>
      <color rgb="FF000000"/>
      <name val="Arial"/>
      <family val="2"/>
      <charset val="1"/>
    </font>
    <font>
      <sz val="8"/>
      <color rgb="FFFF0000"/>
      <name val="Calibri"/>
      <family val="2"/>
      <charset val="1"/>
    </font>
    <font>
      <b val="true"/>
      <sz val="11"/>
      <color rgb="FFC55A11"/>
      <name val="Calibri"/>
      <family val="2"/>
      <charset val="1"/>
    </font>
    <font>
      <b val="true"/>
      <sz val="10"/>
      <color rgb="FFBF9000"/>
      <name val="Times New Roman"/>
      <family val="1"/>
      <charset val="1"/>
    </font>
    <font>
      <b val="true"/>
      <sz val="8"/>
      <color rgb="FFC55A11"/>
      <name val="Times New Roman"/>
      <family val="1"/>
      <charset val="1"/>
    </font>
    <font>
      <b val="true"/>
      <sz val="8"/>
      <color rgb="FF000000"/>
      <name val="Times New Roman"/>
      <family val="1"/>
      <charset val="1"/>
    </font>
    <font>
      <b val="true"/>
      <sz val="10"/>
      <color rgb="FF000000"/>
      <name val="Times New Roman"/>
      <family val="1"/>
      <charset val="1"/>
    </font>
    <font>
      <sz val="10"/>
      <color rgb="FF000000"/>
      <name val="Times New Roman"/>
      <family val="1"/>
      <charset val="1"/>
    </font>
    <font>
      <sz val="11"/>
      <color rgb="FFC00000"/>
      <name val="Bookman Old Style"/>
      <family val="1"/>
      <charset val="1"/>
    </font>
    <font>
      <b val="true"/>
      <sz val="10"/>
      <color rgb="FFC00000"/>
      <name val="Times New Roman"/>
      <family val="1"/>
      <charset val="1"/>
    </font>
    <font>
      <b val="true"/>
      <sz val="8"/>
      <color rgb="FFFF0000"/>
      <name val="Calibri Light"/>
      <family val="1"/>
      <charset val="1"/>
    </font>
    <font>
      <sz val="11"/>
      <color rgb="FFC55A11"/>
      <name val="Calibri"/>
      <family val="2"/>
      <charset val="1"/>
    </font>
    <font>
      <b val="true"/>
      <sz val="10"/>
      <color rgb="FFC55A11"/>
      <name val="Bookman Old Style"/>
      <family val="1"/>
      <charset val="1"/>
    </font>
    <font>
      <sz val="10"/>
      <color rgb="FFC55A11"/>
      <name val="Calibri"/>
      <family val="2"/>
      <charset val="1"/>
    </font>
    <font>
      <b val="true"/>
      <sz val="9"/>
      <color rgb="FF000000"/>
      <name val="Calibri"/>
      <family val="2"/>
      <charset val="1"/>
    </font>
    <font>
      <b val="true"/>
      <sz val="8"/>
      <color rgb="FFFF0000"/>
      <name val="Times New Roman"/>
      <family val="1"/>
      <charset val="1"/>
    </font>
    <font>
      <sz val="9"/>
      <name val="Calibri Light"/>
      <family val="2"/>
      <charset val="1"/>
    </font>
    <font>
      <b val="true"/>
      <sz val="11"/>
      <name val="Calibri"/>
      <family val="2"/>
      <charset val="1"/>
    </font>
    <font>
      <sz val="11"/>
      <name val="Calibri"/>
      <family val="2"/>
      <charset val="1"/>
    </font>
    <font>
      <b val="true"/>
      <sz val="8"/>
      <name val="Calibri"/>
      <family val="2"/>
      <charset val="1"/>
    </font>
    <font>
      <sz val="10"/>
      <color rgb="FFFF0000"/>
      <name val="Calibri"/>
      <family val="2"/>
      <charset val="1"/>
    </font>
    <font>
      <sz val="10"/>
      <color rgb="FF843C0B"/>
      <name val="Calibri"/>
      <family val="2"/>
      <charset val="1"/>
    </font>
    <font>
      <i val="true"/>
      <sz val="9"/>
      <color rgb="FF000000"/>
      <name val="Calibri"/>
      <family val="2"/>
      <charset val="1"/>
    </font>
    <font>
      <i val="true"/>
      <sz val="8"/>
      <color rgb="FF000000"/>
      <name val="Calibri"/>
      <family val="2"/>
      <charset val="1"/>
    </font>
    <font>
      <sz val="9"/>
      <color rgb="FFFF0000"/>
      <name val="Calibri"/>
      <family val="2"/>
      <charset val="1"/>
    </font>
    <font>
      <i val="true"/>
      <sz val="9"/>
      <color rgb="FFFF0000"/>
      <name val="Calibri"/>
      <family val="2"/>
      <charset val="1"/>
    </font>
    <font>
      <i val="true"/>
      <sz val="10"/>
      <color rgb="FF000000"/>
      <name val="Calibri"/>
      <family val="2"/>
      <charset val="1"/>
    </font>
    <font>
      <b val="true"/>
      <sz val="9"/>
      <color rgb="FFC00000"/>
      <name val="Calibri"/>
      <family val="2"/>
      <charset val="1"/>
    </font>
    <font>
      <b val="true"/>
      <sz val="11"/>
      <color rgb="FFFF0000"/>
      <name val="Times New Roman"/>
      <family val="1"/>
      <charset val="1"/>
    </font>
    <font>
      <b val="true"/>
      <sz val="11"/>
      <color rgb="FF0070C0"/>
      <name val="Calibri"/>
      <family val="2"/>
      <charset val="1"/>
    </font>
    <font>
      <sz val="10"/>
      <color rgb="FF0070C0"/>
      <name val="Calibri"/>
      <family val="2"/>
      <charset val="1"/>
    </font>
    <font>
      <b val="true"/>
      <sz val="10"/>
      <color rgb="FF0070C0"/>
      <name val="Calibri"/>
      <family val="2"/>
      <charset val="1"/>
    </font>
    <font>
      <b val="true"/>
      <sz val="8"/>
      <color rgb="FF0070C0"/>
      <name val="Calibri"/>
      <family val="2"/>
      <charset val="1"/>
    </font>
    <font>
      <u val="single"/>
      <sz val="10"/>
      <color rgb="FF0070C0"/>
      <name val="Calibri"/>
      <family val="2"/>
      <charset val="1"/>
    </font>
    <font>
      <i val="true"/>
      <sz val="11"/>
      <color rgb="FF000000"/>
      <name val="Calibri"/>
      <family val="2"/>
      <charset val="1"/>
    </font>
    <font>
      <i val="true"/>
      <u val="single"/>
      <sz val="11"/>
      <color rgb="FF000000"/>
      <name val="Calibri"/>
      <family val="2"/>
      <charset val="1"/>
    </font>
    <font>
      <b val="true"/>
      <sz val="11"/>
      <color rgb="FF806000"/>
      <name val="Calibri"/>
      <family val="2"/>
      <charset val="1"/>
    </font>
    <font>
      <b val="true"/>
      <sz val="9"/>
      <color rgb="FF385724"/>
      <name val="Calibri"/>
      <family val="2"/>
      <charset val="1"/>
    </font>
    <font>
      <b val="true"/>
      <sz val="9"/>
      <color rgb="FF806000"/>
      <name val="Calibri"/>
      <family val="2"/>
      <charset val="1"/>
    </font>
    <font>
      <u val="single"/>
      <sz val="11"/>
      <color rgb="FF000000"/>
      <name val="Calibri"/>
      <family val="2"/>
      <charset val="1"/>
    </font>
    <font>
      <b val="true"/>
      <sz val="8"/>
      <color rgb="FF806000"/>
      <name val="Calibri"/>
      <family val="2"/>
      <charset val="1"/>
    </font>
    <font>
      <b val="true"/>
      <sz val="8"/>
      <color rgb="FF385724"/>
      <name val="Calibri"/>
      <family val="2"/>
      <charset val="1"/>
    </font>
    <font>
      <u val="single"/>
      <sz val="9"/>
      <color rgb="FF000000"/>
      <name val="Calibri"/>
      <family val="2"/>
      <charset val="1"/>
    </font>
    <font>
      <u val="single"/>
      <sz val="12"/>
      <color rgb="FF000000"/>
      <name val="Calibri"/>
      <family val="2"/>
      <charset val="1"/>
    </font>
    <font>
      <sz val="10"/>
      <color rgb="FF37441C"/>
      <name val="Calibri"/>
      <family val="2"/>
      <charset val="1"/>
    </font>
    <font>
      <b val="true"/>
      <sz val="10"/>
      <color rgb="FF806000"/>
      <name val="Calibri"/>
      <family val="2"/>
      <charset val="1"/>
    </font>
    <font>
      <b val="true"/>
      <sz val="10"/>
      <color rgb="FF37441C"/>
      <name val="Calibri"/>
      <family val="2"/>
      <charset val="1"/>
    </font>
    <font>
      <sz val="11"/>
      <color rgb="FF806000"/>
      <name val="Calibri"/>
      <family val="2"/>
      <charset val="1"/>
    </font>
    <font>
      <b val="true"/>
      <sz val="11"/>
      <color rgb="FFED7D31"/>
      <name val="Calibri"/>
      <family val="2"/>
      <charset val="1"/>
    </font>
    <font>
      <i val="true"/>
      <u val="single"/>
      <sz val="9"/>
      <color rgb="FF000000"/>
      <name val="Calibri"/>
      <family val="2"/>
      <charset val="1"/>
    </font>
    <font>
      <b val="true"/>
      <sz val="9"/>
      <color rgb="FFED7D31"/>
      <name val="Calibri"/>
      <family val="2"/>
      <charset val="1"/>
    </font>
    <font>
      <b val="true"/>
      <sz val="12"/>
      <color rgb="FF385724"/>
      <name val="Calibri"/>
      <family val="2"/>
      <charset val="1"/>
    </font>
    <font>
      <b val="true"/>
      <sz val="11"/>
      <color rgb="FF385724"/>
      <name val="Calibri"/>
      <family val="2"/>
      <charset val="1"/>
    </font>
    <font>
      <sz val="8"/>
      <color rgb="FF385724"/>
      <name val="Calibri"/>
      <family val="2"/>
      <charset val="1"/>
    </font>
    <font>
      <sz val="9"/>
      <color rgb="FF385724"/>
      <name val="Calibri"/>
      <family val="2"/>
      <charset val="1"/>
    </font>
    <font>
      <b val="true"/>
      <u val="single"/>
      <sz val="12"/>
      <color rgb="FF385724"/>
      <name val="Calibri"/>
      <family val="2"/>
      <charset val="1"/>
    </font>
    <font>
      <sz val="11"/>
      <color rgb="FF385724"/>
      <name val="Calibri"/>
      <family val="2"/>
      <charset val="1"/>
    </font>
    <font>
      <sz val="11"/>
      <color rgb="FF2F5597"/>
      <name val="Calibri"/>
      <family val="2"/>
      <charset val="1"/>
    </font>
    <font>
      <sz val="13"/>
      <color rgb="FF000000"/>
      <name val="Tahoma"/>
      <family val="2"/>
      <charset val="1"/>
    </font>
    <font>
      <i val="true"/>
      <sz val="10"/>
      <name val="Times New Roman"/>
      <family val="1"/>
      <charset val="1"/>
    </font>
    <font>
      <i val="true"/>
      <sz val="11"/>
      <name val="Times New Roman"/>
      <family val="1"/>
      <charset val="1"/>
    </font>
    <font>
      <sz val="10"/>
      <color rgb="FFC55A11"/>
      <name val="Times New Roman"/>
      <family val="1"/>
      <charset val="1"/>
    </font>
  </fonts>
  <fills count="48">
    <fill>
      <patternFill patternType="none"/>
    </fill>
    <fill>
      <patternFill patternType="gray125"/>
    </fill>
    <fill>
      <patternFill patternType="solid">
        <fgColor rgb="FFCCCCFF"/>
        <bgColor rgb="FFC5D9F1"/>
      </patternFill>
    </fill>
    <fill>
      <patternFill patternType="solid">
        <fgColor rgb="FF99CCFF"/>
        <bgColor rgb="FFC5D9F1"/>
      </patternFill>
    </fill>
    <fill>
      <patternFill patternType="solid">
        <fgColor rgb="FFFFFFCC"/>
        <bgColor rgb="FFFFFFE1"/>
      </patternFill>
    </fill>
    <fill>
      <patternFill patternType="solid">
        <fgColor rgb="FFC0C0C0"/>
        <bgColor rgb="FFC9C9C9"/>
      </patternFill>
    </fill>
    <fill>
      <patternFill patternType="solid">
        <fgColor rgb="FF969696"/>
        <bgColor rgb="FFAFABAB"/>
      </patternFill>
    </fill>
    <fill>
      <patternFill patternType="solid">
        <fgColor rgb="FFCCFFCC"/>
        <bgColor rgb="FFCCFFFF"/>
      </patternFill>
    </fill>
    <fill>
      <patternFill patternType="solid">
        <fgColor rgb="FFCCFFFF"/>
        <bgColor rgb="FFC1EFFF"/>
      </patternFill>
    </fill>
    <fill>
      <patternFill patternType="solid">
        <fgColor rgb="FFFFCC99"/>
        <bgColor rgb="FFF4B183"/>
      </patternFill>
    </fill>
    <fill>
      <patternFill patternType="darkGray">
        <fgColor rgb="FFB1B1B1"/>
        <bgColor rgb="FFAFABAB"/>
      </patternFill>
    </fill>
    <fill>
      <patternFill patternType="solid">
        <fgColor rgb="FFFF9F9F"/>
        <bgColor rgb="FFF4B183"/>
      </patternFill>
    </fill>
    <fill>
      <patternFill patternType="solid">
        <fgColor rgb="FFCFCFCF"/>
        <bgColor rgb="FFD0CECE"/>
      </patternFill>
    </fill>
    <fill>
      <patternFill patternType="solid">
        <fgColor rgb="FF00B0F0"/>
        <bgColor rgb="FF006CC0"/>
      </patternFill>
    </fill>
    <fill>
      <patternFill patternType="solid">
        <fgColor rgb="FFF4B183"/>
        <bgColor rgb="FFFF9F9F"/>
      </patternFill>
    </fill>
    <fill>
      <patternFill patternType="solid">
        <fgColor rgb="FFF2F2F2"/>
        <bgColor rgb="FFF3F3F3"/>
      </patternFill>
    </fill>
    <fill>
      <patternFill patternType="solid">
        <fgColor rgb="FFEDEDED"/>
        <bgColor rgb="FFEEECE1"/>
      </patternFill>
    </fill>
    <fill>
      <patternFill patternType="solid">
        <fgColor rgb="FFAFABAB"/>
        <bgColor rgb="FFB1B1B1"/>
      </patternFill>
    </fill>
    <fill>
      <patternFill patternType="solid">
        <fgColor rgb="FFD0CECE"/>
        <bgColor rgb="FFCFCFCF"/>
      </patternFill>
    </fill>
    <fill>
      <patternFill patternType="solid">
        <fgColor rgb="FFFFFF00"/>
        <bgColor rgb="FFFFC000"/>
      </patternFill>
    </fill>
    <fill>
      <patternFill patternType="solid">
        <fgColor rgb="FFE7E6E6"/>
        <bgColor rgb="FFEEECE1"/>
      </patternFill>
    </fill>
    <fill>
      <patternFill patternType="solid">
        <fgColor rgb="FFC5E0B4"/>
        <bgColor rgb="FFC6E6A2"/>
      </patternFill>
    </fill>
    <fill>
      <patternFill patternType="solid">
        <fgColor rgb="FFA9D18E"/>
        <bgColor rgb="FFC5E0B4"/>
      </patternFill>
    </fill>
    <fill>
      <patternFill patternType="solid">
        <fgColor rgb="FFEBF1DE"/>
        <bgColor rgb="FFEEECE1"/>
      </patternFill>
    </fill>
    <fill>
      <patternFill patternType="solid">
        <fgColor rgb="FFD6DCE5"/>
        <bgColor rgb="FFDCE6F1"/>
      </patternFill>
    </fill>
    <fill>
      <patternFill patternType="solid">
        <fgColor rgb="FFC5D9F1"/>
        <bgColor rgb="FFD6DCE5"/>
      </patternFill>
    </fill>
    <fill>
      <patternFill patternType="solid">
        <fgColor rgb="FFFF33CC"/>
        <bgColor rgb="FFC55A11"/>
      </patternFill>
    </fill>
    <fill>
      <patternFill patternType="solid">
        <fgColor rgb="FFC1EFFF"/>
        <bgColor rgb="FFB7ECFF"/>
      </patternFill>
    </fill>
    <fill>
      <patternFill patternType="solid">
        <fgColor rgb="FFC6E6A2"/>
        <bgColor rgb="FFC5E0B4"/>
      </patternFill>
    </fill>
    <fill>
      <patternFill patternType="solid">
        <fgColor rgb="FFFFFFFF"/>
        <bgColor rgb="FFFFFFEB"/>
      </patternFill>
    </fill>
    <fill>
      <patternFill patternType="solid">
        <fgColor rgb="FFEEECE1"/>
        <bgColor rgb="FFEDEDED"/>
      </patternFill>
    </fill>
    <fill>
      <patternFill patternType="solid">
        <fgColor rgb="FFC9C9C9"/>
        <bgColor rgb="FFD0CECE"/>
      </patternFill>
    </fill>
    <fill>
      <patternFill patternType="solid">
        <fgColor rgb="FFFFF6DD"/>
        <bgColor rgb="FFFFF7E1"/>
      </patternFill>
    </fill>
    <fill>
      <patternFill patternType="solid">
        <fgColor rgb="FFFFF7E1"/>
        <bgColor rgb="FFFFF6DD"/>
      </patternFill>
    </fill>
    <fill>
      <patternFill patternType="solid">
        <fgColor rgb="FFE2F0D9"/>
        <bgColor rgb="FFEBF1DE"/>
      </patternFill>
    </fill>
    <fill>
      <patternFill patternType="solid">
        <fgColor rgb="FFFFF9E7"/>
        <bgColor rgb="FFFFF7E1"/>
      </patternFill>
    </fill>
    <fill>
      <patternFill patternType="solid">
        <fgColor rgb="FFDCE6F1"/>
        <bgColor rgb="FFE7E6E6"/>
      </patternFill>
    </fill>
    <fill>
      <patternFill patternType="solid">
        <fgColor rgb="FFB7ECFF"/>
        <bgColor rgb="FFC1EFFF"/>
      </patternFill>
    </fill>
    <fill>
      <patternFill patternType="solid">
        <fgColor rgb="FFF3F3F3"/>
        <bgColor rgb="FFF2F2F2"/>
      </patternFill>
    </fill>
    <fill>
      <patternFill patternType="solid">
        <fgColor rgb="FFE8F5F8"/>
        <bgColor rgb="FFECF5E7"/>
      </patternFill>
    </fill>
    <fill>
      <patternFill patternType="solid">
        <fgColor rgb="FFECF5E7"/>
        <bgColor rgb="FFEBF1DE"/>
      </patternFill>
    </fill>
    <fill>
      <patternFill patternType="solid">
        <fgColor rgb="FFF0FEFD"/>
        <bgColor rgb="FFFFFFFF"/>
      </patternFill>
    </fill>
    <fill>
      <patternFill patternType="solid">
        <fgColor rgb="FFFFF3FF"/>
        <bgColor rgb="FFF3F3F3"/>
      </patternFill>
    </fill>
    <fill>
      <patternFill patternType="solid">
        <fgColor rgb="FFF7EAE9"/>
        <bgColor rgb="FFEEECE1"/>
      </patternFill>
    </fill>
    <fill>
      <patternFill patternType="solid">
        <fgColor rgb="FFFFFFE1"/>
        <bgColor rgb="FFFFFFEB"/>
      </patternFill>
    </fill>
    <fill>
      <patternFill patternType="solid">
        <fgColor rgb="FFFFFFEB"/>
        <bgColor rgb="FFFFFFE1"/>
      </patternFill>
    </fill>
    <fill>
      <patternFill patternType="solid">
        <fgColor rgb="FFFFC000"/>
        <bgColor rgb="FFF4B183"/>
      </patternFill>
    </fill>
    <fill>
      <patternFill patternType="darkGray">
        <fgColor rgb="FF5F933A"/>
        <bgColor rgb="FF969696"/>
      </patternFill>
    </fill>
  </fills>
  <borders count="63">
    <border diagonalUp="false" diagonalDown="false">
      <left/>
      <right/>
      <top/>
      <bottom/>
      <diagonal/>
    </border>
    <border diagonalUp="false" diagonalDown="false">
      <left style="thin">
        <color rgb="FFB1B1B1"/>
      </left>
      <right style="thin">
        <color rgb="FFB1B1B1"/>
      </right>
      <top style="thin">
        <color rgb="FFB1B1B1"/>
      </top>
      <bottom style="thin">
        <color rgb="FFB1B1B1"/>
      </bottom>
      <diagonal/>
    </border>
    <border diagonalUp="false" diagonalDown="false">
      <left style="thin"/>
      <right/>
      <top style="thin"/>
      <bottom/>
      <diagonal/>
    </border>
    <border diagonalUp="false" diagonalDown="false">
      <left style="thin"/>
      <right/>
      <top/>
      <bottom/>
      <diagonal/>
    </border>
    <border diagonalUp="false" diagonalDown="false">
      <left style="thin"/>
      <right style="thin"/>
      <top style="thin"/>
      <bottom style="thin"/>
      <diagonal/>
    </border>
    <border diagonalUp="false" diagonalDown="false">
      <left/>
      <right/>
      <top/>
      <bottom style="double"/>
      <diagonal/>
    </border>
    <border diagonalUp="false" diagonalDown="false">
      <left/>
      <right/>
      <top style="double"/>
      <bottom style="double"/>
      <diagonal/>
    </border>
    <border diagonalUp="false" diagonalDown="false">
      <left/>
      <right/>
      <top/>
      <bottom style="thin"/>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style="thick"/>
      <bottom/>
      <diagonal/>
    </border>
    <border diagonalUp="false" diagonalDown="false">
      <left style="thin"/>
      <right style="thin"/>
      <top/>
      <bottom style="thin"/>
      <diagonal/>
    </border>
    <border diagonalUp="false" diagonalDown="false">
      <left style="thin"/>
      <right style="thin"/>
      <top style="thin"/>
      <bottom style="dashed"/>
      <diagonal/>
    </border>
    <border diagonalUp="false" diagonalDown="false">
      <left style="thin"/>
      <right style="thin"/>
      <top style="dashed"/>
      <bottom style="thin"/>
      <diagonal/>
    </border>
    <border diagonalUp="false" diagonalDown="false">
      <left style="thin"/>
      <right style="thin"/>
      <top style="dashed"/>
      <bottom style="dashed"/>
      <diagonal/>
    </border>
    <border diagonalUp="false" diagonalDown="false">
      <left style="thin"/>
      <right style="thin"/>
      <top/>
      <bottom style="dotted"/>
      <diagonal/>
    </border>
    <border diagonalUp="false" diagonalDown="false">
      <left style="thin"/>
      <right style="thin"/>
      <top/>
      <bottom style="dashed"/>
      <diagonal/>
    </border>
    <border diagonalUp="false" diagonalDown="false">
      <left style="thin"/>
      <right style="thin"/>
      <top style="dashed">
        <color rgb="FFFF0000"/>
      </top>
      <bottom/>
      <diagonal/>
    </border>
    <border diagonalUp="false" diagonalDown="false">
      <left style="thin"/>
      <right style="thin"/>
      <top/>
      <bottom style="dashed">
        <color rgb="FFFF0000"/>
      </bottom>
      <diagonal/>
    </border>
    <border diagonalUp="false" diagonalDown="false">
      <left style="thin"/>
      <right style="thin"/>
      <top style="dashed"/>
      <bottom/>
      <diagonal/>
    </border>
    <border diagonalUp="false" diagonalDown="false">
      <left style="thin"/>
      <right style="thin"/>
      <top/>
      <bottom style="thick"/>
      <diagonal/>
    </border>
    <border diagonalUp="false" diagonalDown="false">
      <left style="thin"/>
      <right style="thin"/>
      <top style="dashDotDot"/>
      <bottom/>
      <diagonal/>
    </border>
    <border diagonalUp="false" diagonalDown="false">
      <left style="thin"/>
      <right style="thin"/>
      <top style="hair"/>
      <bottom/>
      <diagonal/>
    </border>
    <border diagonalUp="false" diagonalDown="false">
      <left style="thin"/>
      <right style="thin"/>
      <top/>
      <bottom style="hair"/>
      <diagonal/>
    </border>
    <border diagonalUp="false" diagonalDown="false">
      <left style="thin"/>
      <right style="thin"/>
      <top/>
      <bottom style="medium"/>
      <diagonal/>
    </border>
    <border diagonalUp="false" diagonalDown="false">
      <left style="thin"/>
      <right style="thin"/>
      <top style="medium"/>
      <bottom/>
      <diagonal/>
    </border>
    <border diagonalUp="false" diagonalDown="false">
      <left style="thin"/>
      <right style="thin"/>
      <top style="mediumDashDot"/>
      <bottom/>
      <diagonal/>
    </border>
    <border diagonalUp="false" diagonalDown="false">
      <left style="thin"/>
      <right style="thin"/>
      <top style="dashDot"/>
      <bottom/>
      <diagonal/>
    </border>
    <border diagonalUp="false" diagonalDown="false">
      <left style="thin"/>
      <right style="thin"/>
      <top style="thick"/>
      <bottom style="thick"/>
      <diagonal/>
    </border>
    <border diagonalUp="false" diagonalDown="false">
      <left style="medium"/>
      <right style="thin"/>
      <top style="medium"/>
      <bottom style="thin"/>
      <diagonal/>
    </border>
    <border diagonalUp="false" diagonalDown="false">
      <left style="medium"/>
      <right style="thin"/>
      <top/>
      <bottom/>
      <diagonal/>
    </border>
    <border diagonalUp="false" diagonalDown="false">
      <left style="medium"/>
      <right style="thin"/>
      <top/>
      <bottom style="thin"/>
      <diagonal/>
    </border>
    <border diagonalUp="false" diagonalDown="false">
      <left style="thin"/>
      <right/>
      <top style="thin"/>
      <bottom style="thin"/>
      <diagonal/>
    </border>
    <border diagonalUp="false" diagonalDown="false">
      <left style="medium"/>
      <right style="thin"/>
      <top style="thin"/>
      <bottom style="thin"/>
      <diagonal/>
    </border>
    <border diagonalUp="false" diagonalDown="false">
      <left style="medium"/>
      <right style="thin"/>
      <top style="thin"/>
      <bottom style="medium"/>
      <diagonal/>
    </border>
    <border diagonalUp="false" diagonalDown="false">
      <left/>
      <right/>
      <top/>
      <bottom style="medium"/>
      <diagonal/>
    </border>
    <border diagonalUp="false" diagonalDown="false">
      <left/>
      <right style="thin"/>
      <top/>
      <bottom/>
      <diagonal/>
    </border>
    <border diagonalUp="false" diagonalDown="false">
      <left/>
      <right/>
      <top style="medium"/>
      <bottom/>
      <diagonal/>
    </border>
    <border diagonalUp="false" diagonalDown="false">
      <left style="medium"/>
      <right style="thin"/>
      <top style="medium"/>
      <bottom style="dashed"/>
      <diagonal/>
    </border>
    <border diagonalUp="false" diagonalDown="false">
      <left style="thin"/>
      <right style="thin"/>
      <top style="medium"/>
      <bottom style="dashed"/>
      <diagonal/>
    </border>
    <border diagonalUp="false" diagonalDown="false">
      <left style="medium"/>
      <right style="medium"/>
      <top/>
      <bottom/>
      <diagonal/>
    </border>
    <border diagonalUp="false" diagonalDown="false">
      <left/>
      <right style="medium"/>
      <top/>
      <bottom/>
      <diagonal/>
    </border>
    <border diagonalUp="false" diagonalDown="false">
      <left style="medium"/>
      <right style="thin"/>
      <top style="thin"/>
      <bottom style="dashed"/>
      <diagonal/>
    </border>
    <border diagonalUp="false" diagonalDown="false">
      <left style="medium"/>
      <right/>
      <top/>
      <botto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right/>
      <top style="thin"/>
      <bottom/>
      <diagonal/>
    </border>
    <border diagonalUp="false" diagonalDown="false">
      <left/>
      <right style="double"/>
      <top/>
      <bottom/>
      <diagonal/>
    </border>
    <border diagonalUp="false" diagonalDown="false">
      <left style="thin">
        <color rgb="FFFF0000"/>
      </left>
      <right style="thin">
        <color rgb="FFFF0000"/>
      </right>
      <top style="thin">
        <color rgb="FFFF0000"/>
      </top>
      <bottom style="thin">
        <color rgb="FFFF0000"/>
      </bottom>
      <diagonal/>
    </border>
    <border diagonalUp="false" diagonalDown="false">
      <left style="thin">
        <color rgb="FFC00000"/>
      </left>
      <right/>
      <top style="thin">
        <color rgb="FFC00000"/>
      </top>
      <bottom style="thin">
        <color rgb="FFC00000"/>
      </bottom>
      <diagonal/>
    </border>
    <border diagonalUp="false" diagonalDown="false">
      <left/>
      <right/>
      <top style="thin">
        <color rgb="FFC00000"/>
      </top>
      <bottom style="thin">
        <color rgb="FFC00000"/>
      </bottom>
      <diagonal/>
    </border>
    <border diagonalUp="false" diagonalDown="false">
      <left/>
      <right style="thin">
        <color rgb="FFC00000"/>
      </right>
      <top style="thin">
        <color rgb="FFC00000"/>
      </top>
      <bottom style="thin">
        <color rgb="FFC00000"/>
      </bottom>
      <diagonal/>
    </border>
    <border diagonalUp="false" diagonalDown="false">
      <left/>
      <right/>
      <top style="mediumDashed"/>
      <bottom/>
      <diagonal/>
    </border>
    <border diagonalUp="false" diagonalDown="false">
      <left/>
      <right style="mediumDashed"/>
      <top style="mediumDashed"/>
      <bottom/>
      <diagonal/>
    </border>
    <border diagonalUp="false" diagonalDown="false">
      <left/>
      <right style="mediumDashed"/>
      <top/>
      <bottom/>
      <diagonal/>
    </border>
    <border diagonalUp="false" diagonalDown="false">
      <left style="thin">
        <color rgb="FFFF0000"/>
      </left>
      <right/>
      <top style="thin">
        <color rgb="FFFF0000"/>
      </top>
      <bottom style="thin">
        <color rgb="FFFF0000"/>
      </bottom>
      <diagonal/>
    </border>
    <border diagonalUp="false" diagonalDown="false">
      <left/>
      <right/>
      <top style="thin">
        <color rgb="FFFF0000"/>
      </top>
      <bottom style="thin">
        <color rgb="FFFF0000"/>
      </bottom>
      <diagonal/>
    </border>
    <border diagonalUp="false" diagonalDown="false">
      <left/>
      <right style="thin">
        <color rgb="FFFF0000"/>
      </right>
      <top style="thin">
        <color rgb="FFFF0000"/>
      </top>
      <bottom style="thin">
        <color rgb="FFFF0000"/>
      </bottom>
      <diagonal/>
    </border>
    <border diagonalUp="false" diagonalDown="false">
      <left/>
      <right/>
      <top/>
      <bottom style="mediumDashed"/>
      <diagonal/>
    </border>
    <border diagonalUp="false" diagonalDown="false">
      <left/>
      <right style="mediumDashed"/>
      <top/>
      <bottom style="mediumDashed"/>
      <diagonal/>
    </border>
    <border diagonalUp="false" diagonalDown="false">
      <left style="medium"/>
      <right style="medium"/>
      <top/>
      <bottom style="thin"/>
      <diagonal/>
    </border>
    <border diagonalUp="false" diagonalDown="false">
      <left/>
      <right style="thin"/>
      <top style="thin"/>
      <bottom/>
      <diagonal/>
    </border>
    <border diagonalUp="false" diagonalDown="false">
      <left/>
      <right style="thin"/>
      <top/>
      <bottom style="thin"/>
      <diagonal/>
    </border>
  </borders>
  <cellStyleXfs count="19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8" fontId="0" fillId="0" borderId="0" applyFont="true" applyBorder="false" applyAlignment="true" applyProtection="false">
      <alignment horizontal="general" vertical="bottom" textRotation="0" wrapText="false" indent="0" shrinkToFit="false"/>
    </xf>
    <xf numFmtId="164" fontId="64" fillId="0"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4" fillId="6"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4" fillId="5"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4" fillId="5"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9" borderId="0" applyFont="true" applyBorder="false" applyAlignment="true" applyProtection="false">
      <alignment horizontal="general" vertical="bottom" textRotation="0" wrapText="false" indent="0" shrinkToFit="false"/>
    </xf>
    <xf numFmtId="164" fontId="4" fillId="9"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71"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3"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74"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10" borderId="0" applyFont="true" applyBorder="false" applyAlignment="true" applyProtection="false">
      <alignment horizontal="general" vertical="bottom" textRotation="0" wrapText="false" indent="0" shrinkToFit="false"/>
    </xf>
    <xf numFmtId="164" fontId="6" fillId="11" borderId="0" applyFont="true" applyBorder="false" applyAlignment="true" applyProtection="false">
      <alignment horizontal="general" vertical="bottom" textRotation="0" wrapText="false" indent="0" shrinkToFit="false"/>
    </xf>
    <xf numFmtId="164" fontId="6" fillId="12"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7"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7" fontId="7" fillId="0" borderId="0" applyFont="true" applyBorder="false" applyAlignment="true" applyProtection="false">
      <alignment horizontal="right"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0" fillId="4" borderId="1" applyFont="true" applyBorder="tru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0" fontId="10" fillId="0"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79" fontId="5" fillId="0" borderId="0" applyFont="true" applyBorder="false" applyAlignment="true" applyProtection="true">
      <alignment horizontal="center" vertical="bottom" textRotation="0" wrapText="false" indent="0" shrinkToFit="false"/>
      <protection locked="true" hidden="false"/>
    </xf>
    <xf numFmtId="179" fontId="5" fillId="0" borderId="0" applyFont="true" applyBorder="false" applyAlignment="true" applyProtection="true">
      <alignment horizontal="center" vertical="bottom" textRotation="0" wrapText="false" indent="0" shrinkToFit="false"/>
      <protection locked="true" hidden="false"/>
    </xf>
    <xf numFmtId="164" fontId="5" fillId="0" borderId="2" applyFont="true" applyBorder="true" applyAlignment="true" applyProtection="true">
      <alignment horizontal="general" vertical="bottom" textRotation="0" wrapText="false" indent="0" shrinkToFit="false"/>
      <protection locked="true" hidden="false"/>
    </xf>
    <xf numFmtId="164" fontId="12" fillId="0" borderId="0" applyFont="true" applyBorder="false" applyAlignment="true" applyProtection="false">
      <alignment horizontal="general" vertical="bottom" textRotation="0" wrapText="false" indent="0" shrinkToFit="false"/>
    </xf>
  </cellStyleXfs>
  <cellXfs count="830">
    <xf numFmtId="164" fontId="0" fillId="0" borderId="0" xfId="0" applyFont="fals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142" applyFont="true" applyBorder="false" applyAlignment="true" applyProtection="false">
      <alignment horizontal="right" vertical="bottom" textRotation="0" wrapText="false" indent="0" shrinkToFit="false"/>
      <protection locked="true" hidden="false"/>
    </xf>
    <xf numFmtId="164" fontId="14" fillId="0" borderId="0" xfId="142" applyFont="true" applyBorder="false" applyAlignment="false" applyProtection="false">
      <alignment horizontal="general" vertical="bottom" textRotation="0" wrapText="false" indent="0" shrinkToFit="false"/>
      <protection locked="true" hidden="false"/>
    </xf>
    <xf numFmtId="164" fontId="15" fillId="13" borderId="3" xfId="0" applyFont="true" applyBorder="true" applyAlignment="false" applyProtection="false">
      <alignment horizontal="general" vertical="bottom" textRotation="0" wrapText="false" indent="0" shrinkToFit="false"/>
      <protection locked="true" hidden="false"/>
    </xf>
    <xf numFmtId="164" fontId="14" fillId="13" borderId="0" xfId="142" applyFont="true" applyBorder="false" applyAlignment="false" applyProtection="false">
      <alignment horizontal="general" vertical="bottom" textRotation="0" wrapText="false" indent="0" shrinkToFit="false"/>
      <protection locked="true" hidden="false"/>
    </xf>
    <xf numFmtId="164" fontId="18" fillId="0" borderId="0" xfId="142" applyFont="true" applyBorder="false" applyAlignment="false" applyProtection="false">
      <alignment horizontal="general" vertical="bottom" textRotation="0" wrapText="false" indent="0" shrinkToFit="false"/>
      <protection locked="true" hidden="false"/>
    </xf>
    <xf numFmtId="164" fontId="7" fillId="0" borderId="0" xfId="142"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13" fillId="14" borderId="0" xfId="0" applyFont="true" applyBorder="false" applyAlignment="false" applyProtection="false">
      <alignment horizontal="general" vertical="bottom" textRotation="0" wrapText="false" indent="0" shrinkToFit="false"/>
      <protection locked="tru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64" fontId="19" fillId="15" borderId="0" xfId="148" applyFont="true" applyBorder="false" applyAlignment="false" applyProtection="false">
      <alignment horizontal="general" vertical="bottom" textRotation="0" wrapText="false" indent="0" shrinkToFit="false"/>
      <protection locked="true" hidden="false"/>
    </xf>
    <xf numFmtId="181" fontId="5" fillId="15" borderId="0" xfId="148" applyFont="true" applyBorder="false" applyAlignment="false" applyProtection="true">
      <alignment horizontal="general" vertical="bottom" textRotation="0" wrapText="false" indent="0" shrinkToFit="false"/>
      <protection locked="false" hidden="false"/>
    </xf>
    <xf numFmtId="164" fontId="0" fillId="15" borderId="0" xfId="0" applyFont="false" applyBorder="false" applyAlignment="false" applyProtection="false">
      <alignment horizontal="general" vertical="bottom" textRotation="0" wrapText="false" indent="0" shrinkToFit="false"/>
      <protection locked="true" hidden="false"/>
    </xf>
    <xf numFmtId="164" fontId="20" fillId="13" borderId="0" xfId="148" applyFont="true" applyBorder="false" applyAlignment="false" applyProtection="false">
      <alignment horizontal="general" vertical="bottom" textRotation="0" wrapText="false" indent="0" shrinkToFit="false"/>
      <protection locked="true" hidden="false"/>
    </xf>
    <xf numFmtId="164" fontId="21" fillId="15" borderId="0" xfId="148" applyFont="true" applyBorder="false" applyAlignment="false" applyProtection="false">
      <alignment horizontal="general" vertical="bottom" textRotation="0" wrapText="false" indent="0" shrinkToFit="false"/>
      <protection locked="true" hidden="false"/>
    </xf>
    <xf numFmtId="164" fontId="20" fillId="15" borderId="0" xfId="148" applyFont="true" applyBorder="false" applyAlignment="false" applyProtection="false">
      <alignment horizontal="general" vertical="bottom" textRotation="0" wrapText="false" indent="0" shrinkToFit="false"/>
      <protection locked="true" hidden="false"/>
    </xf>
    <xf numFmtId="182" fontId="0" fillId="15" borderId="0" xfId="19" applyFont="true" applyBorder="true" applyAlignment="true" applyProtection="true">
      <alignment horizontal="general" vertical="bottom" textRotation="0" wrapText="false" indent="0" shrinkToFit="false"/>
      <protection locked="true" hidden="false"/>
    </xf>
    <xf numFmtId="164" fontId="19" fillId="0" borderId="0" xfId="148" applyFont="true" applyBorder="false" applyAlignment="false" applyProtection="false">
      <alignment horizontal="general" vertical="bottom" textRotation="0" wrapText="false" indent="0" shrinkToFit="false"/>
      <protection locked="true" hidden="false"/>
    </xf>
    <xf numFmtId="183" fontId="23" fillId="14" borderId="0" xfId="138" applyFont="true" applyBorder="false" applyAlignment="false" applyProtection="false">
      <alignment horizontal="general" vertical="bottom" textRotation="0" wrapText="false" indent="0" shrinkToFit="false"/>
      <protection locked="true" hidden="false"/>
    </xf>
    <xf numFmtId="183" fontId="24" fillId="0" borderId="0" xfId="138"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70" fontId="26" fillId="0" borderId="0" xfId="0" applyFont="true" applyBorder="false" applyAlignment="false" applyProtection="false">
      <alignment horizontal="general" vertical="bottom" textRotation="0" wrapText="false" indent="0" shrinkToFit="false"/>
      <protection locked="true" hidden="false"/>
    </xf>
    <xf numFmtId="170" fontId="23" fillId="13" borderId="4" xfId="148" applyFont="true" applyBorder="true" applyAlignment="false" applyProtection="false">
      <alignment horizontal="general" vertical="bottom" textRotation="0" wrapText="false" indent="0" shrinkToFit="false"/>
      <protection locked="true" hidden="false"/>
    </xf>
    <xf numFmtId="184" fontId="14" fillId="13" borderId="0" xfId="142" applyFont="true" applyBorder="false" applyAlignment="true" applyProtection="false">
      <alignment horizontal="right" vertical="bottom" textRotation="0" wrapText="false" indent="0" shrinkToFit="false"/>
      <protection locked="true" hidden="false"/>
    </xf>
    <xf numFmtId="170" fontId="27" fillId="7" borderId="0" xfId="46" applyFont="true" applyBorder="true" applyAlignment="true" applyProtection="true">
      <alignment horizontal="general" vertical="bottom" textRotation="0" wrapText="false" indent="0" shrinkToFit="false"/>
      <protection locked="true" hidden="false"/>
    </xf>
    <xf numFmtId="185" fontId="0" fillId="7" borderId="0" xfId="0" applyFont="false" applyBorder="false" applyAlignment="false" applyProtection="false">
      <alignment horizontal="general" vertical="bottom" textRotation="0" wrapText="false" indent="0" shrinkToFit="false"/>
      <protection locked="true" hidden="false"/>
    </xf>
    <xf numFmtId="170" fontId="28" fillId="0" borderId="0" xfId="46" applyFont="true" applyBorder="true" applyAlignment="true" applyProtection="true">
      <alignment horizontal="general" vertical="bottom" textRotation="0" wrapText="false" indent="0" shrinkToFit="false"/>
      <protection locked="true" hidden="false"/>
    </xf>
    <xf numFmtId="185" fontId="0" fillId="0" borderId="0" xfId="0" applyFont="false" applyBorder="false" applyAlignment="false" applyProtection="false">
      <alignment horizontal="general" vertical="bottom" textRotation="0" wrapText="false" indent="0" shrinkToFit="false"/>
      <protection locked="true" hidden="false"/>
    </xf>
    <xf numFmtId="185" fontId="6" fillId="7" borderId="0" xfId="0" applyFont="true" applyBorder="false" applyAlignment="false" applyProtection="false">
      <alignment horizontal="general" vertical="bottom" textRotation="0" wrapText="false" indent="0" shrinkToFit="false"/>
      <protection locked="true" hidden="false"/>
    </xf>
    <xf numFmtId="170" fontId="27" fillId="0" borderId="0" xfId="46" applyFont="true" applyBorder="true" applyAlignment="true" applyProtection="true">
      <alignment horizontal="general" vertical="bottom" textRotation="0" wrapText="false" indent="0" shrinkToFit="false"/>
      <protection locked="true" hidden="false"/>
    </xf>
    <xf numFmtId="170" fontId="28" fillId="0" borderId="5" xfId="46" applyFont="true" applyBorder="true" applyAlignment="true" applyProtection="true">
      <alignment horizontal="general" vertical="bottom" textRotation="0" wrapText="false" indent="0" shrinkToFit="false"/>
      <protection locked="true" hidden="false"/>
    </xf>
    <xf numFmtId="170" fontId="10" fillId="0" borderId="4" xfId="46" applyFont="true" applyBorder="true" applyAlignment="true" applyProtection="true">
      <alignment horizontal="left" vertical="bottom" textRotation="0" wrapText="false" indent="0" shrinkToFit="false"/>
      <protection locked="true" hidden="false"/>
    </xf>
    <xf numFmtId="185" fontId="14" fillId="13" borderId="0" xfId="142" applyFont="true" applyBorder="false" applyAlignment="true" applyProtection="false">
      <alignment horizontal="right" vertical="bottom" textRotation="0" wrapText="false" indent="0" shrinkToFit="false"/>
      <protection locked="true" hidden="false"/>
    </xf>
    <xf numFmtId="183" fontId="27" fillId="7" borderId="0" xfId="138" applyFont="true" applyBorder="false" applyAlignment="true" applyProtection="false">
      <alignment horizontal="general" vertical="center" textRotation="0" wrapText="false" indent="0" shrinkToFit="false"/>
      <protection locked="true" hidden="false"/>
    </xf>
    <xf numFmtId="183" fontId="26" fillId="7" borderId="0" xfId="138" applyFont="true" applyBorder="false" applyAlignment="true" applyProtection="false">
      <alignment horizontal="general" vertical="center" textRotation="0" wrapText="false" indent="0" shrinkToFit="false"/>
      <protection locked="true" hidden="false"/>
    </xf>
    <xf numFmtId="183" fontId="28" fillId="0" borderId="0" xfId="138" applyFont="true" applyBorder="false" applyAlignment="true" applyProtection="false">
      <alignment horizontal="general" vertical="center" textRotation="0" wrapText="false" indent="0" shrinkToFit="false"/>
      <protection locked="true" hidden="false"/>
    </xf>
    <xf numFmtId="183" fontId="29" fillId="0" borderId="0" xfId="138" applyFont="true" applyBorder="false" applyAlignment="true" applyProtection="false">
      <alignment horizontal="general" vertical="center" textRotation="0" wrapText="false" indent="0" shrinkToFit="false"/>
      <protection locked="true" hidden="false"/>
    </xf>
    <xf numFmtId="183" fontId="27" fillId="0" borderId="0" xfId="138" applyFont="true" applyBorder="false" applyAlignment="true" applyProtection="false">
      <alignment horizontal="general" vertical="center" textRotation="0" wrapText="false" indent="0" shrinkToFit="false"/>
      <protection locked="true" hidden="false"/>
    </xf>
    <xf numFmtId="183" fontId="26" fillId="0" borderId="0" xfId="138" applyFont="true" applyBorder="false" applyAlignment="true" applyProtection="false">
      <alignment horizontal="general" vertical="center" textRotation="0" wrapText="false" indent="0" shrinkToFit="false"/>
      <protection locked="true" hidden="false"/>
    </xf>
    <xf numFmtId="183" fontId="30" fillId="0" borderId="0" xfId="0" applyFont="true" applyBorder="false" applyAlignment="false" applyProtection="false">
      <alignment horizontal="general" vertical="bottom" textRotation="0" wrapText="false" indent="0" shrinkToFit="false"/>
      <protection locked="true" hidden="false"/>
    </xf>
    <xf numFmtId="183" fontId="31"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83" fontId="23" fillId="0" borderId="0" xfId="138" applyFont="true" applyBorder="false" applyAlignment="false" applyProtection="false">
      <alignment horizontal="general" vertical="bottom" textRotation="0" wrapText="false" indent="0" shrinkToFit="false"/>
      <protection locked="true" hidden="false"/>
    </xf>
    <xf numFmtId="183" fontId="14" fillId="13" borderId="0" xfId="142" applyFont="true" applyBorder="false" applyAlignment="true" applyProtection="false">
      <alignment horizontal="right"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81" fontId="18" fillId="0" borderId="6" xfId="0" applyFont="true" applyBorder="true" applyAlignment="true" applyProtection="false">
      <alignment horizontal="center" vertical="bottom" textRotation="0" wrapText="false" indent="0" shrinkToFit="false"/>
      <protection locked="true" hidden="false"/>
    </xf>
    <xf numFmtId="184" fontId="32" fillId="0" borderId="0" xfId="142" applyFont="true" applyBorder="false" applyAlignment="true" applyProtection="false">
      <alignment horizontal="right" vertical="bottom" textRotation="0" wrapText="false" indent="0" shrinkToFit="false"/>
      <protection locked="true" hidden="false"/>
    </xf>
    <xf numFmtId="186" fontId="18" fillId="7" borderId="0" xfId="48" applyFont="true" applyBorder="true" applyAlignment="true" applyProtection="true">
      <alignment horizontal="general" vertical="bottom" textRotation="0" wrapText="false" indent="0" shrinkToFit="false"/>
      <protection locked="true" hidden="false"/>
    </xf>
    <xf numFmtId="186" fontId="18" fillId="7" borderId="0" xfId="48" applyFont="true" applyBorder="true" applyAlignment="true" applyProtection="true">
      <alignment horizontal="right" vertical="bottom" textRotation="0" wrapText="false" indent="0" shrinkToFit="false"/>
      <protection locked="true" hidden="false"/>
    </xf>
    <xf numFmtId="186" fontId="7" fillId="0" borderId="0" xfId="0" applyFont="true" applyBorder="false" applyAlignment="false" applyProtection="false">
      <alignment horizontal="general" vertical="bottom" textRotation="0" wrapText="false" indent="0" shrinkToFit="false"/>
      <protection locked="true" hidden="false"/>
    </xf>
    <xf numFmtId="186" fontId="7"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86" fontId="18" fillId="7" borderId="5" xfId="48" applyFont="true" applyBorder="true" applyAlignment="true" applyProtection="true">
      <alignment horizontal="general" vertical="bottom" textRotation="0" wrapText="false" indent="0" shrinkToFit="false"/>
      <protection locked="true" hidden="false"/>
    </xf>
    <xf numFmtId="186" fontId="18" fillId="7" borderId="5" xfId="48" applyFont="true" applyBorder="true" applyAlignment="true" applyProtection="true">
      <alignment horizontal="right" vertical="bottom" textRotation="0" wrapText="false" indent="0" shrinkToFit="false"/>
      <protection locked="true" hidden="false"/>
    </xf>
    <xf numFmtId="187" fontId="18" fillId="0" borderId="0" xfId="48" applyFont="true" applyBorder="true" applyAlignment="true" applyProtection="true">
      <alignment horizontal="general" vertical="bottom" textRotation="0" wrapText="false" indent="0" shrinkToFit="false"/>
      <protection locked="true" hidden="false"/>
    </xf>
    <xf numFmtId="186" fontId="18" fillId="0" borderId="0" xfId="48" applyFont="true" applyBorder="true" applyAlignment="true" applyProtection="true">
      <alignment horizontal="right" vertical="bottom" textRotation="0" wrapText="false" indent="0" shrinkToFit="false"/>
      <protection locked="true" hidden="false"/>
    </xf>
    <xf numFmtId="164" fontId="33" fillId="0" borderId="0" xfId="0" applyFont="true" applyBorder="false" applyAlignment="true" applyProtection="false">
      <alignment horizontal="center" vertical="bottom" textRotation="0" wrapText="false" indent="0" shrinkToFit="false"/>
      <protection locked="true" hidden="false"/>
    </xf>
    <xf numFmtId="164" fontId="34" fillId="0" borderId="0" xfId="0" applyFont="true" applyBorder="false" applyAlignment="true" applyProtection="false">
      <alignment horizontal="center" vertical="bottom" textRotation="0" wrapText="true" indent="0" shrinkToFit="false"/>
      <protection locked="true" hidden="false"/>
    </xf>
    <xf numFmtId="164" fontId="35" fillId="13" borderId="7" xfId="0" applyFont="true" applyBorder="true" applyAlignment="true" applyProtection="false">
      <alignment horizontal="center" vertical="bottom" textRotation="0" wrapText="false" indent="0" shrinkToFit="false"/>
      <protection locked="true" hidden="false"/>
    </xf>
    <xf numFmtId="180" fontId="36" fillId="16" borderId="8" xfId="0" applyFont="true" applyBorder="true" applyAlignment="true" applyProtection="false">
      <alignment horizontal="left" vertical="top" textRotation="0" wrapText="false" indent="0" shrinkToFit="false"/>
      <protection locked="true" hidden="false"/>
    </xf>
    <xf numFmtId="173" fontId="36" fillId="16" borderId="8" xfId="0" applyFont="true" applyBorder="true" applyAlignment="true" applyProtection="false">
      <alignment horizontal="center" vertical="bottom" textRotation="0" wrapText="false" indent="0" shrinkToFit="false"/>
      <protection locked="true" hidden="false"/>
    </xf>
    <xf numFmtId="188" fontId="36" fillId="16" borderId="8" xfId="0" applyFont="true" applyBorder="true" applyAlignment="true" applyProtection="false">
      <alignment horizontal="center" vertical="bottom" textRotation="0" wrapText="false" indent="0" shrinkToFit="false"/>
      <protection locked="true" hidden="false"/>
    </xf>
    <xf numFmtId="173" fontId="36" fillId="0" borderId="0" xfId="0" applyFont="true" applyBorder="false" applyAlignment="true" applyProtection="false">
      <alignment horizontal="center" vertical="bottom" textRotation="0" wrapText="false" indent="0" shrinkToFit="false"/>
      <protection locked="true" hidden="false"/>
    </xf>
    <xf numFmtId="180" fontId="36" fillId="16" borderId="9" xfId="0" applyFont="true" applyBorder="true" applyAlignment="true" applyProtection="false">
      <alignment horizontal="left" vertical="top" textRotation="0" wrapText="false" indent="0" shrinkToFit="false"/>
      <protection locked="true" hidden="false"/>
    </xf>
    <xf numFmtId="173" fontId="36" fillId="16" borderId="9" xfId="0" applyFont="true" applyBorder="true" applyAlignment="true" applyProtection="false">
      <alignment horizontal="center" vertical="bottom" textRotation="0" wrapText="false" indent="0" shrinkToFit="false"/>
      <protection locked="true" hidden="false"/>
    </xf>
    <xf numFmtId="180" fontId="36" fillId="16" borderId="10" xfId="0" applyFont="true" applyBorder="true" applyAlignment="true" applyProtection="false">
      <alignment horizontal="left" vertical="top" textRotation="0" wrapText="false" indent="0" shrinkToFit="false"/>
      <protection locked="true" hidden="false"/>
    </xf>
    <xf numFmtId="173" fontId="36" fillId="16" borderId="10" xfId="0" applyFont="true" applyBorder="true" applyAlignment="true" applyProtection="false">
      <alignment horizontal="center" vertical="bottom" textRotation="0" wrapText="false" indent="0" shrinkToFit="false"/>
      <protection locked="true" hidden="false"/>
    </xf>
    <xf numFmtId="180" fontId="36" fillId="16" borderId="11" xfId="0" applyFont="true" applyBorder="true" applyAlignment="true" applyProtection="false">
      <alignment horizontal="left" vertical="top" textRotation="0" wrapText="false" indent="0" shrinkToFit="false"/>
      <protection locked="true" hidden="false"/>
    </xf>
    <xf numFmtId="180" fontId="36" fillId="16" borderId="9" xfId="0" applyFont="true" applyBorder="true" applyAlignment="true" applyProtection="false">
      <alignment horizontal="center" vertical="bottom" textRotation="0" wrapText="false" indent="0" shrinkToFit="false"/>
      <protection locked="true" hidden="false"/>
    </xf>
    <xf numFmtId="180" fontId="34" fillId="16" borderId="8" xfId="0" applyFont="true" applyBorder="true" applyAlignment="true" applyProtection="false">
      <alignment horizontal="left" vertical="top" textRotation="0" wrapText="false" indent="0" shrinkToFit="false"/>
      <protection locked="true" hidden="false"/>
    </xf>
    <xf numFmtId="180" fontId="33" fillId="16" borderId="8" xfId="0" applyFont="true" applyBorder="true" applyAlignment="true" applyProtection="false">
      <alignment horizontal="center" vertical="bottom" textRotation="0" wrapText="false" indent="0" shrinkToFit="false"/>
      <protection locked="true" hidden="false"/>
    </xf>
    <xf numFmtId="169" fontId="33" fillId="16" borderId="8" xfId="15" applyFont="true" applyBorder="true" applyAlignment="true" applyProtection="tru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top" textRotation="0" wrapText="false" indent="0" shrinkToFit="false"/>
      <protection locked="true" hidden="false"/>
    </xf>
    <xf numFmtId="180" fontId="33" fillId="16" borderId="9" xfId="0" applyFont="true" applyBorder="true" applyAlignment="true" applyProtection="false">
      <alignment horizontal="center" vertical="bottom" textRotation="0" wrapText="false" indent="0" shrinkToFit="false"/>
      <protection locked="true" hidden="false"/>
    </xf>
    <xf numFmtId="180" fontId="34" fillId="16" borderId="11" xfId="0" applyFont="true" applyBorder="true" applyAlignment="true" applyProtection="false">
      <alignment horizontal="left" vertical="top" textRotation="0" wrapText="false" indent="0" shrinkToFit="false"/>
      <protection locked="true" hidden="false"/>
    </xf>
    <xf numFmtId="180" fontId="33" fillId="16" borderId="11" xfId="0" applyFont="true" applyBorder="true" applyAlignment="true" applyProtection="false">
      <alignment horizontal="center" vertical="bottom" textRotation="0" wrapText="false" indent="0" shrinkToFit="false"/>
      <protection locked="true" hidden="false"/>
    </xf>
    <xf numFmtId="179" fontId="34" fillId="16" borderId="8" xfId="0" applyFont="true" applyBorder="true" applyAlignment="true" applyProtection="false">
      <alignment horizontal="center" vertical="top" textRotation="0" wrapText="true" indent="0" shrinkToFit="false"/>
      <protection locked="true" hidden="false"/>
    </xf>
    <xf numFmtId="179" fontId="33" fillId="16" borderId="9" xfId="0" applyFont="true" applyBorder="true" applyAlignment="true" applyProtection="fals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bottom" textRotation="0" wrapText="false" indent="0" shrinkToFit="false"/>
      <protection locked="true" hidden="false"/>
    </xf>
    <xf numFmtId="179" fontId="34" fillId="16" borderId="9" xfId="0" applyFont="true" applyBorder="true" applyAlignment="true" applyProtection="false">
      <alignment horizontal="center" vertical="bottom" textRotation="0" wrapText="false" indent="0" shrinkToFit="false"/>
      <protection locked="true" hidden="false"/>
    </xf>
    <xf numFmtId="180" fontId="36" fillId="17" borderId="8" xfId="0" applyFont="true" applyBorder="true" applyAlignment="true" applyProtection="false">
      <alignment horizontal="left" vertical="top" textRotation="0" wrapText="false" indent="0" shrinkToFit="false"/>
      <protection locked="true" hidden="false"/>
    </xf>
    <xf numFmtId="169" fontId="33" fillId="17" borderId="8" xfId="15" applyFont="true" applyBorder="true" applyAlignment="true" applyProtection="true">
      <alignment horizontal="center" vertical="bottom" textRotation="0" wrapText="false" indent="0" shrinkToFit="false"/>
      <protection locked="true" hidden="false"/>
    </xf>
    <xf numFmtId="164" fontId="36" fillId="18" borderId="12" xfId="169" applyFont="true" applyBorder="true" applyAlignment="true" applyProtection="false">
      <alignment horizontal="left" vertical="bottom" textRotation="0" wrapText="false" indent="0" shrinkToFit="false"/>
      <protection locked="true" hidden="false"/>
    </xf>
    <xf numFmtId="169" fontId="37" fillId="18" borderId="12" xfId="15" applyFont="true" applyBorder="true" applyAlignment="true" applyProtection="true">
      <alignment horizontal="center" vertical="bottom" textRotation="0" wrapText="false" indent="0" shrinkToFit="false"/>
      <protection locked="true" hidden="false"/>
    </xf>
    <xf numFmtId="164" fontId="36" fillId="18" borderId="13" xfId="169" applyFont="true" applyBorder="true" applyAlignment="true" applyProtection="false">
      <alignment horizontal="left" vertical="bottom" textRotation="0" wrapText="false" indent="0" shrinkToFit="false"/>
      <protection locked="true" hidden="false"/>
    </xf>
    <xf numFmtId="189" fontId="37" fillId="18" borderId="14" xfId="19" applyFont="true" applyBorder="true" applyAlignment="true" applyProtection="true">
      <alignment horizontal="center" vertical="bottom" textRotation="0" wrapText="false" indent="0" shrinkToFit="false"/>
      <protection locked="true" hidden="false"/>
    </xf>
    <xf numFmtId="164" fontId="36" fillId="0" borderId="9" xfId="0" applyFont="true" applyBorder="true" applyAlignment="true" applyProtection="false">
      <alignment horizontal="left" vertical="bottom" textRotation="0" wrapText="false" indent="0" shrinkToFit="false"/>
      <protection locked="true" hidden="false"/>
    </xf>
    <xf numFmtId="164" fontId="34" fillId="0" borderId="9" xfId="0" applyFont="true" applyBorder="true" applyAlignment="true" applyProtection="false">
      <alignment horizontal="center" vertical="bottom" textRotation="0" wrapText="false" indent="0" shrinkToFit="false"/>
      <protection locked="true" hidden="false"/>
    </xf>
    <xf numFmtId="190" fontId="36" fillId="0" borderId="9" xfId="0" applyFont="true" applyBorder="true" applyAlignment="true" applyProtection="false">
      <alignment horizontal="center" vertical="bottom" textRotation="0" wrapText="false" indent="0" shrinkToFit="false"/>
      <protection locked="true" hidden="false"/>
    </xf>
    <xf numFmtId="164" fontId="34" fillId="0" borderId="9" xfId="0" applyFont="true" applyBorder="true" applyAlignment="true" applyProtection="false">
      <alignment horizontal="left" vertical="bottom" textRotation="0" wrapText="false" indent="0" shrinkToFit="false"/>
      <protection locked="true" hidden="false"/>
    </xf>
    <xf numFmtId="189" fontId="34" fillId="0" borderId="9" xfId="19" applyFont="true" applyBorder="true" applyAlignment="true" applyProtection="true">
      <alignment horizontal="center" vertical="bottom" textRotation="0" wrapText="true" indent="0" shrinkToFit="false"/>
      <protection locked="true" hidden="false"/>
    </xf>
    <xf numFmtId="189" fontId="34" fillId="0" borderId="9" xfId="19" applyFont="true" applyBorder="true" applyAlignment="true" applyProtection="true">
      <alignment horizontal="center" vertical="bottom" textRotation="0" wrapText="false" indent="0" shrinkToFit="false"/>
      <protection locked="true" hidden="false"/>
    </xf>
    <xf numFmtId="191" fontId="34" fillId="0" borderId="9" xfId="15" applyFont="true" applyBorder="true" applyAlignment="true" applyProtection="true">
      <alignment horizontal="center" vertical="bottom" textRotation="0" wrapText="false" indent="0" shrinkToFit="false"/>
      <protection locked="true" hidden="false"/>
    </xf>
    <xf numFmtId="169" fontId="34" fillId="0" borderId="9" xfId="15" applyFont="true" applyBorder="true" applyAlignment="true" applyProtection="true">
      <alignment horizontal="center" vertical="bottom" textRotation="0" wrapText="false" indent="0" shrinkToFit="false"/>
      <protection locked="true" hidden="false"/>
    </xf>
    <xf numFmtId="192" fontId="36" fillId="0" borderId="9" xfId="0" applyFont="true" applyBorder="true" applyAlignment="true" applyProtection="false">
      <alignment horizontal="center" vertical="bottom" textRotation="0" wrapText="false" indent="0" shrinkToFit="false"/>
      <protection locked="true" hidden="false"/>
    </xf>
    <xf numFmtId="193" fontId="34" fillId="0" borderId="9" xfId="0" applyFont="true" applyBorder="true" applyAlignment="true" applyProtection="false">
      <alignment horizontal="center" vertical="bottom" textRotation="0" wrapText="false" indent="0" shrinkToFit="false"/>
      <protection locked="true" hidden="false"/>
    </xf>
    <xf numFmtId="189" fontId="34" fillId="0" borderId="9" xfId="0" applyFont="true" applyBorder="true" applyAlignment="true" applyProtection="false">
      <alignment horizontal="center" vertical="bottom" textRotation="0" wrapText="false" indent="0" shrinkToFit="false"/>
      <protection locked="true" hidden="false"/>
    </xf>
    <xf numFmtId="178" fontId="34" fillId="0" borderId="9" xfId="19" applyFont="true" applyBorder="true" applyAlignment="true" applyProtection="true">
      <alignment horizontal="center" vertical="bottom" textRotation="0" wrapText="false" indent="0" shrinkToFit="false"/>
      <protection locked="true" hidden="false"/>
    </xf>
    <xf numFmtId="173" fontId="36" fillId="0" borderId="9" xfId="0" applyFont="true" applyBorder="true" applyAlignment="true" applyProtection="false">
      <alignment horizontal="center" vertical="bottom" textRotation="0" wrapText="false" indent="0" shrinkToFit="false"/>
      <protection locked="true" hidden="false"/>
    </xf>
    <xf numFmtId="178" fontId="34" fillId="0" borderId="9" xfId="0" applyFont="true" applyBorder="true" applyAlignment="true" applyProtection="false">
      <alignment horizontal="center" vertical="bottom" textRotation="0" wrapText="false" indent="0" shrinkToFit="false"/>
      <protection locked="true" hidden="false"/>
    </xf>
    <xf numFmtId="164" fontId="38" fillId="19" borderId="9" xfId="0" applyFont="true" applyBorder="true" applyAlignment="false" applyProtection="false">
      <alignment horizontal="general" vertical="bottom" textRotation="0" wrapText="false" indent="0" shrinkToFit="false"/>
      <protection locked="true" hidden="false"/>
    </xf>
    <xf numFmtId="180" fontId="34" fillId="0" borderId="9" xfId="19" applyFont="true" applyBorder="true" applyAlignment="true" applyProtection="true">
      <alignment horizontal="center" vertical="bottom" textRotation="0" wrapText="false" indent="0" shrinkToFit="false"/>
      <protection locked="true" hidden="false"/>
    </xf>
    <xf numFmtId="190" fontId="34" fillId="0" borderId="9" xfId="0" applyFont="true" applyBorder="true" applyAlignment="true" applyProtection="false">
      <alignment horizontal="center" vertical="bottom" textRotation="0" wrapText="false" indent="0" shrinkToFit="false"/>
      <protection locked="true" hidden="false"/>
    </xf>
    <xf numFmtId="194" fontId="36" fillId="0" borderId="9" xfId="0" applyFont="true" applyBorder="true" applyAlignment="true" applyProtection="false">
      <alignment horizontal="center" vertical="bottom" textRotation="0" wrapText="false" indent="0" shrinkToFit="false"/>
      <protection locked="true" hidden="false"/>
    </xf>
    <xf numFmtId="185" fontId="34" fillId="0" borderId="9" xfId="0" applyFont="true" applyBorder="true" applyAlignment="true" applyProtection="false">
      <alignment horizontal="center" vertical="bottom" textRotation="0" wrapText="false" indent="0" shrinkToFit="false"/>
      <protection locked="true" hidden="false"/>
    </xf>
    <xf numFmtId="194" fontId="34" fillId="0" borderId="9" xfId="0" applyFont="true" applyBorder="true" applyAlignment="true" applyProtection="false">
      <alignment horizontal="center" vertical="bottom" textRotation="0" wrapText="false" indent="0" shrinkToFit="false"/>
      <protection locked="true" hidden="false"/>
    </xf>
    <xf numFmtId="195" fontId="34" fillId="0" borderId="9" xfId="0" applyFont="true" applyBorder="true" applyAlignment="true" applyProtection="false">
      <alignment horizontal="center" vertical="bottom" textRotation="0" wrapText="false" indent="0" shrinkToFit="false"/>
      <protection locked="true" hidden="false"/>
    </xf>
    <xf numFmtId="164" fontId="39" fillId="0" borderId="15" xfId="0" applyFont="true" applyBorder="true" applyAlignment="true" applyProtection="false">
      <alignment horizontal="left" vertical="bottom" textRotation="0" wrapText="false" indent="0" shrinkToFit="false"/>
      <protection locked="true" hidden="false"/>
    </xf>
    <xf numFmtId="169" fontId="36" fillId="0" borderId="16" xfId="15" applyFont="true" applyBorder="true" applyAlignment="true" applyProtection="true">
      <alignment horizontal="center" vertical="bottom" textRotation="0" wrapText="false" indent="0" shrinkToFit="false"/>
      <protection locked="true" hidden="false"/>
    </xf>
    <xf numFmtId="164" fontId="34" fillId="0" borderId="9" xfId="169" applyFont="true" applyBorder="true" applyAlignment="true" applyProtection="false">
      <alignment horizontal="left" vertical="bottom" textRotation="0" wrapText="false" indent="0" shrinkToFit="false"/>
      <protection locked="true" hidden="false"/>
    </xf>
    <xf numFmtId="169" fontId="33" fillId="0" borderId="9" xfId="15" applyFont="true" applyBorder="true" applyAlignment="true" applyProtection="true">
      <alignment horizontal="center" vertical="bottom" textRotation="0" wrapText="false" indent="0" shrinkToFit="false"/>
      <protection locked="true" hidden="false"/>
    </xf>
    <xf numFmtId="180" fontId="34" fillId="0" borderId="9" xfId="15" applyFont="true" applyBorder="true" applyAlignment="true" applyProtection="true">
      <alignment horizontal="center" vertical="bottom" textRotation="0" wrapText="false" indent="0" shrinkToFit="false"/>
      <protection locked="true" hidden="false"/>
    </xf>
    <xf numFmtId="164" fontId="36" fillId="19" borderId="12" xfId="169" applyFont="true" applyBorder="true" applyAlignment="true" applyProtection="false">
      <alignment horizontal="left" vertical="bottom" textRotation="0" wrapText="false" indent="0" shrinkToFit="false"/>
      <protection locked="true" hidden="false"/>
    </xf>
    <xf numFmtId="173" fontId="33" fillId="19" borderId="4" xfId="0" applyFont="true" applyBorder="true" applyAlignment="true" applyProtection="false">
      <alignment horizontal="center" vertical="bottom" textRotation="0" wrapText="false" indent="0" shrinkToFit="false"/>
      <protection locked="true" hidden="false"/>
    </xf>
    <xf numFmtId="164" fontId="40" fillId="20" borderId="9" xfId="0" applyFont="true" applyBorder="true" applyAlignment="true" applyProtection="false">
      <alignment horizontal="left" vertical="bottom" textRotation="0" wrapText="false" indent="0" shrinkToFit="false"/>
      <protection locked="true" hidden="false"/>
    </xf>
    <xf numFmtId="173" fontId="40" fillId="20" borderId="9" xfId="0" applyFont="true" applyBorder="true" applyAlignment="true" applyProtection="false">
      <alignment horizontal="center" vertical="bottom" textRotation="0" wrapText="false" indent="0" shrinkToFit="false"/>
      <protection locked="true" hidden="false"/>
    </xf>
    <xf numFmtId="189" fontId="40" fillId="20" borderId="9" xfId="19" applyFont="true" applyBorder="true" applyAlignment="true" applyProtection="true">
      <alignment horizontal="center" vertical="bottom" textRotation="0" wrapText="false" indent="0" shrinkToFit="false"/>
      <protection locked="true" hidden="false"/>
    </xf>
    <xf numFmtId="173" fontId="40" fillId="19" borderId="9" xfId="0" applyFont="true" applyBorder="true" applyAlignment="true" applyProtection="false">
      <alignment horizontal="center" vertical="bottom" textRotation="0" wrapText="false" indent="0" shrinkToFit="false"/>
      <protection locked="true" hidden="false"/>
    </xf>
    <xf numFmtId="178" fontId="40" fillId="20" borderId="9" xfId="19" applyFont="true" applyBorder="true" applyAlignment="true" applyProtection="true">
      <alignment horizontal="center" vertical="bottom" textRotation="0" wrapText="false" indent="0" shrinkToFit="false"/>
      <protection locked="true" hidden="false"/>
    </xf>
    <xf numFmtId="196" fontId="40" fillId="19" borderId="9" xfId="15" applyFont="true" applyBorder="true" applyAlignment="true" applyProtection="true">
      <alignment horizontal="center" vertical="bottom" textRotation="0" wrapText="false" indent="0" shrinkToFit="false"/>
      <protection locked="true" hidden="false"/>
    </xf>
    <xf numFmtId="196" fontId="40" fillId="20" borderId="9" xfId="15" applyFont="true" applyBorder="true" applyAlignment="true" applyProtection="true">
      <alignment horizontal="center" vertical="bottom" textRotation="0" wrapText="false" indent="0" shrinkToFit="false"/>
      <protection locked="true" hidden="false"/>
    </xf>
    <xf numFmtId="178" fontId="40" fillId="19" borderId="9" xfId="19" applyFont="true" applyBorder="true" applyAlignment="true" applyProtection="true">
      <alignment horizontal="center" vertical="bottom" textRotation="0" wrapText="false" indent="0" shrinkToFit="false"/>
      <protection locked="true" hidden="false"/>
    </xf>
    <xf numFmtId="164" fontId="41" fillId="20" borderId="9" xfId="0" applyFont="true" applyBorder="true" applyAlignment="true" applyProtection="false">
      <alignment horizontal="left" vertical="bottom" textRotation="0" wrapText="false" indent="0" shrinkToFit="false"/>
      <protection locked="true" hidden="false"/>
    </xf>
    <xf numFmtId="180" fontId="40" fillId="20" borderId="9" xfId="19" applyFont="true" applyBorder="true" applyAlignment="true" applyProtection="true">
      <alignment horizontal="center" vertical="bottom" textRotation="0" wrapText="false" indent="0" shrinkToFit="false"/>
      <protection locked="true" hidden="false"/>
    </xf>
    <xf numFmtId="164" fontId="40" fillId="20" borderId="11" xfId="0" applyFont="true" applyBorder="true" applyAlignment="true" applyProtection="false">
      <alignment horizontal="left" vertical="bottom" textRotation="0" wrapText="false" indent="0" shrinkToFit="false"/>
      <protection locked="true" hidden="false"/>
    </xf>
    <xf numFmtId="178" fontId="40" fillId="20" borderId="11" xfId="19" applyFont="true" applyBorder="true" applyAlignment="true" applyProtection="true">
      <alignment horizontal="center" vertical="bottom" textRotation="0" wrapText="false" indent="0" shrinkToFit="false"/>
      <protection locked="true" hidden="false"/>
    </xf>
    <xf numFmtId="180" fontId="40" fillId="20" borderId="11" xfId="19" applyFont="true" applyBorder="true" applyAlignment="true" applyProtection="true">
      <alignment horizontal="center" vertical="bottom" textRotation="0" wrapText="false" indent="0" shrinkToFit="false"/>
      <protection locked="true" hidden="false"/>
    </xf>
    <xf numFmtId="164" fontId="15" fillId="18" borderId="16" xfId="169" applyFont="true" applyBorder="true" applyAlignment="true" applyProtection="false">
      <alignment horizontal="left" vertical="bottom" textRotation="0" wrapText="false" indent="0" shrinkToFit="false"/>
      <protection locked="true" hidden="false"/>
    </xf>
    <xf numFmtId="173" fontId="37" fillId="18" borderId="16" xfId="0" applyFont="true" applyBorder="true" applyAlignment="true" applyProtection="false">
      <alignment horizontal="center" vertical="bottom" textRotation="0" wrapText="false" indent="0" shrinkToFit="false"/>
      <protection locked="true" hidden="false"/>
    </xf>
    <xf numFmtId="189" fontId="37" fillId="18" borderId="14" xfId="0" applyFont="true" applyBorder="true" applyAlignment="true" applyProtection="false">
      <alignment horizontal="center" vertical="bottom" textRotation="0" wrapText="false" indent="0" shrinkToFit="false"/>
      <protection locked="true" hidden="false"/>
    </xf>
    <xf numFmtId="164" fontId="36" fillId="18" borderId="16" xfId="169" applyFont="true" applyBorder="true" applyAlignment="true" applyProtection="false">
      <alignment horizontal="left" vertical="bottom" textRotation="0" wrapText="false" indent="0" shrinkToFit="false"/>
      <protection locked="true" hidden="false"/>
    </xf>
    <xf numFmtId="185" fontId="34" fillId="0" borderId="9" xfId="19" applyFont="true" applyBorder="true" applyAlignment="true" applyProtection="true">
      <alignment horizontal="center" vertical="bottom" textRotation="0" wrapText="false" indent="0" shrinkToFit="false"/>
      <protection locked="true" hidden="false"/>
    </xf>
    <xf numFmtId="196" fontId="34" fillId="0" borderId="9" xfId="15" applyFont="true" applyBorder="true" applyAlignment="true" applyProtection="true">
      <alignment horizontal="center" vertical="bottom" textRotation="0" wrapText="false" indent="0" shrinkToFit="false"/>
      <protection locked="true" hidden="false"/>
    </xf>
    <xf numFmtId="189" fontId="36" fillId="0" borderId="9" xfId="19" applyFont="true" applyBorder="true" applyAlignment="true" applyProtection="true">
      <alignment horizontal="center" vertical="bottom" textRotation="0" wrapText="false" indent="0" shrinkToFit="false"/>
      <protection locked="true" hidden="false"/>
    </xf>
    <xf numFmtId="164" fontId="34" fillId="0" borderId="17" xfId="15" applyFont="true" applyBorder="true" applyAlignment="true" applyProtection="true">
      <alignment horizontal="center" vertical="bottom" textRotation="0" wrapText="false" indent="0" shrinkToFit="false"/>
      <protection locked="true" hidden="false"/>
    </xf>
    <xf numFmtId="191" fontId="34" fillId="0" borderId="17" xfId="15" applyFont="true" applyBorder="true" applyAlignment="true" applyProtection="true">
      <alignment horizontal="left" vertical="bottom" textRotation="0" wrapText="false" indent="0" shrinkToFit="false"/>
      <protection locked="true" hidden="false"/>
    </xf>
    <xf numFmtId="191" fontId="34" fillId="0" borderId="17" xfId="15" applyFont="true" applyBorder="true" applyAlignment="true" applyProtection="true">
      <alignment horizontal="center" vertical="bottom" textRotation="0" wrapText="false" indent="0" shrinkToFit="false"/>
      <protection locked="true" hidden="false"/>
    </xf>
    <xf numFmtId="164" fontId="34" fillId="0" borderId="9" xfId="15" applyFont="true" applyBorder="true" applyAlignment="true" applyProtection="true">
      <alignment horizontal="center" vertical="bottom" textRotation="0" wrapText="false" indent="0" shrinkToFit="false"/>
      <protection locked="true" hidden="false"/>
    </xf>
    <xf numFmtId="191" fontId="34" fillId="0" borderId="9" xfId="15" applyFont="true" applyBorder="true" applyAlignment="true" applyProtection="true">
      <alignment horizontal="left" vertical="bottom" textRotation="0" wrapText="false" indent="0" shrinkToFit="false"/>
      <protection locked="true" hidden="false"/>
    </xf>
    <xf numFmtId="164" fontId="34" fillId="0" borderId="18" xfId="15" applyFont="true" applyBorder="true" applyAlignment="true" applyProtection="true">
      <alignment horizontal="center" vertical="bottom" textRotation="0" wrapText="false" indent="0" shrinkToFit="false"/>
      <protection locked="true" hidden="false"/>
    </xf>
    <xf numFmtId="191" fontId="34" fillId="0" borderId="18" xfId="15" applyFont="true" applyBorder="true" applyAlignment="true" applyProtection="true">
      <alignment horizontal="left" vertical="bottom" textRotation="0" wrapText="false" indent="0" shrinkToFit="false"/>
      <protection locked="true" hidden="false"/>
    </xf>
    <xf numFmtId="191" fontId="34" fillId="0" borderId="18" xfId="15" applyFont="true" applyBorder="true" applyAlignment="true" applyProtection="true">
      <alignment horizontal="center" vertical="bottom" textRotation="0" wrapText="false" indent="0" shrinkToFit="false"/>
      <protection locked="true" hidden="false"/>
    </xf>
    <xf numFmtId="164" fontId="36" fillId="0" borderId="16" xfId="0" applyFont="true" applyBorder="true" applyAlignment="true" applyProtection="false">
      <alignment horizontal="left" vertical="bottom" textRotation="0" wrapText="false" indent="0" shrinkToFit="false"/>
      <protection locked="true" hidden="false"/>
    </xf>
    <xf numFmtId="173" fontId="34" fillId="0" borderId="9" xfId="0" applyFont="true" applyBorder="true" applyAlignment="true" applyProtection="false">
      <alignment horizontal="center" vertical="bottom" textRotation="0" wrapText="false" indent="0" shrinkToFit="false"/>
      <protection locked="true" hidden="false"/>
    </xf>
    <xf numFmtId="164" fontId="34" fillId="0" borderId="9" xfId="0" applyFont="true" applyBorder="true" applyAlignment="true" applyProtection="false">
      <alignment horizontal="left" vertical="bottom" textRotation="0" wrapText="false" indent="9" shrinkToFit="false"/>
      <protection locked="true" hidden="false"/>
    </xf>
    <xf numFmtId="180" fontId="34" fillId="0" borderId="9" xfId="0" applyFont="true" applyBorder="true" applyAlignment="true" applyProtection="false">
      <alignment horizontal="left" vertical="bottom" textRotation="0" wrapText="false" indent="0" shrinkToFit="false"/>
      <protection locked="true" hidden="false"/>
    </xf>
    <xf numFmtId="186" fontId="37" fillId="18" borderId="16" xfId="0" applyFont="true" applyBorder="true" applyAlignment="true" applyProtection="false">
      <alignment horizontal="center" vertical="bottom" textRotation="0" wrapText="false" indent="0" shrinkToFit="false"/>
      <protection locked="true" hidden="false"/>
    </xf>
    <xf numFmtId="169" fontId="37" fillId="18" borderId="14" xfId="15" applyFont="true" applyBorder="true" applyAlignment="true" applyProtection="true">
      <alignment horizontal="center" vertical="bottom" textRotation="0" wrapText="false" indent="0" shrinkToFit="false"/>
      <protection locked="true" hidden="false"/>
    </xf>
    <xf numFmtId="189" fontId="37" fillId="18" borderId="9" xfId="0" applyFont="true" applyBorder="true" applyAlignment="true" applyProtection="false">
      <alignment horizontal="center" vertical="bottom" textRotation="0" wrapText="false" indent="0" shrinkToFit="false"/>
      <protection locked="true" hidden="false"/>
    </xf>
    <xf numFmtId="178" fontId="37" fillId="18" borderId="14" xfId="19" applyFont="true" applyBorder="true" applyAlignment="true" applyProtection="true">
      <alignment horizontal="center" vertical="bottom" textRotation="0" wrapText="false" indent="0" shrinkToFit="false"/>
      <protection locked="true" hidden="false"/>
    </xf>
    <xf numFmtId="196" fontId="37" fillId="18" borderId="9" xfId="15" applyFont="true" applyBorder="true" applyAlignment="true" applyProtection="true">
      <alignment horizontal="center" vertical="bottom" textRotation="0" wrapText="false" indent="0" shrinkToFit="false"/>
      <protection locked="true" hidden="false"/>
    </xf>
    <xf numFmtId="164" fontId="36" fillId="18" borderId="9" xfId="169" applyFont="true" applyBorder="true" applyAlignment="true" applyProtection="false">
      <alignment horizontal="left" vertical="bottom" textRotation="0" wrapText="false" indent="0" shrinkToFit="false"/>
      <protection locked="true" hidden="false"/>
    </xf>
    <xf numFmtId="196" fontId="37" fillId="18" borderId="16" xfId="15" applyFont="true" applyBorder="true" applyAlignment="true" applyProtection="true">
      <alignment horizontal="center" vertical="bottom" textRotation="0" wrapText="false" indent="0" shrinkToFit="false"/>
      <protection locked="true" hidden="false"/>
    </xf>
    <xf numFmtId="180" fontId="37" fillId="18" borderId="9" xfId="15" applyFont="true" applyBorder="true" applyAlignment="true" applyProtection="true">
      <alignment horizontal="center" vertical="bottom" textRotation="0" wrapText="false" indent="0" shrinkToFit="false"/>
      <protection locked="true" hidden="false"/>
    </xf>
    <xf numFmtId="185" fontId="37" fillId="18" borderId="9" xfId="19" applyFont="true" applyBorder="true" applyAlignment="true" applyProtection="true">
      <alignment horizontal="center" vertical="bottom" textRotation="0" wrapText="false" indent="0" shrinkToFit="false"/>
      <protection locked="true" hidden="false"/>
    </xf>
    <xf numFmtId="180" fontId="37" fillId="18" borderId="16" xfId="15" applyFont="true" applyBorder="true" applyAlignment="true" applyProtection="true">
      <alignment horizontal="center" vertical="bottom" textRotation="0" wrapText="false" indent="0" shrinkToFit="false"/>
      <protection locked="true" hidden="false"/>
    </xf>
    <xf numFmtId="189" fontId="37" fillId="18" borderId="13" xfId="0" applyFont="true" applyBorder="true" applyAlignment="true" applyProtection="false">
      <alignment horizontal="center" vertical="bottom" textRotation="0" wrapText="false" indent="0" shrinkToFit="false"/>
      <protection locked="true" hidden="false"/>
    </xf>
    <xf numFmtId="164" fontId="36" fillId="18" borderId="19" xfId="169" applyFont="true" applyBorder="true" applyAlignment="true" applyProtection="false">
      <alignment horizontal="left" vertical="bottom" textRotation="0" wrapText="false" indent="0" shrinkToFit="false"/>
      <protection locked="true" hidden="false"/>
    </xf>
    <xf numFmtId="180" fontId="37" fillId="18" borderId="9" xfId="19" applyFont="true" applyBorder="true" applyAlignment="true" applyProtection="true">
      <alignment horizontal="center" vertical="bottom" textRotation="0" wrapText="false" indent="0" shrinkToFit="false"/>
      <protection locked="true" hidden="false"/>
    </xf>
    <xf numFmtId="189" fontId="37" fillId="19" borderId="11" xfId="0" applyFont="true" applyBorder="true" applyAlignment="true" applyProtection="false">
      <alignment horizontal="center" vertical="bottom" textRotation="0" wrapText="false" indent="0" shrinkToFit="false"/>
      <protection locked="true" hidden="false"/>
    </xf>
    <xf numFmtId="180" fontId="37" fillId="18" borderId="13" xfId="0" applyFont="true" applyBorder="true" applyAlignment="true" applyProtection="false">
      <alignment horizontal="center" vertical="bottom" textRotation="0" wrapText="false" indent="0" shrinkToFit="false"/>
      <protection locked="true" hidden="false"/>
    </xf>
    <xf numFmtId="173" fontId="40" fillId="20" borderId="8" xfId="0" applyFont="true" applyBorder="true" applyAlignment="true" applyProtection="false">
      <alignment horizontal="center" vertical="bottom" textRotation="0" wrapText="false" indent="0" shrinkToFit="false"/>
      <protection locked="true" hidden="false"/>
    </xf>
    <xf numFmtId="164" fontId="36" fillId="19" borderId="11" xfId="169" applyFont="true" applyBorder="true" applyAlignment="true" applyProtection="false">
      <alignment horizontal="left" vertical="bottom" textRotation="0" wrapText="false" indent="0" shrinkToFit="false"/>
      <protection locked="true" hidden="false"/>
    </xf>
    <xf numFmtId="189" fontId="40" fillId="20" borderId="8" xfId="19" applyFont="true" applyBorder="true" applyAlignment="true" applyProtection="true">
      <alignment horizontal="center" vertical="bottom" textRotation="0" wrapText="false" indent="0" shrinkToFit="false"/>
      <protection locked="true" hidden="false"/>
    </xf>
    <xf numFmtId="169" fontId="40" fillId="17" borderId="20" xfId="15" applyFont="true" applyBorder="true" applyAlignment="true" applyProtection="true">
      <alignment horizontal="center" vertical="bottom" textRotation="0" wrapText="false" indent="0" shrinkToFit="false"/>
      <protection locked="true" hidden="false"/>
    </xf>
    <xf numFmtId="164" fontId="41" fillId="17" borderId="9" xfId="0" applyFont="true" applyBorder="true" applyAlignment="true" applyProtection="false">
      <alignment horizontal="left" vertical="bottom" textRotation="0" wrapText="false" indent="0" shrinkToFit="false"/>
      <protection locked="true" hidden="false"/>
    </xf>
    <xf numFmtId="164" fontId="33" fillId="17" borderId="20" xfId="0" applyFont="true" applyBorder="true" applyAlignment="true" applyProtection="false">
      <alignment horizontal="center" vertical="bottom" textRotation="0" wrapText="false" indent="0" shrinkToFit="false"/>
      <protection locked="true" hidden="false"/>
    </xf>
    <xf numFmtId="180" fontId="36" fillId="16" borderId="10" xfId="0" applyFont="true" applyBorder="true" applyAlignment="true" applyProtection="false">
      <alignment horizontal="center" vertical="bottom" textRotation="0" wrapText="false" indent="0" shrinkToFit="false"/>
      <protection locked="true" hidden="false"/>
    </xf>
    <xf numFmtId="180" fontId="34" fillId="21" borderId="8" xfId="15" applyFont="true" applyBorder="true" applyAlignment="true" applyProtection="true">
      <alignment horizontal="center" vertical="bottom" textRotation="0" wrapText="false" indent="0" shrinkToFit="false"/>
      <protection locked="true" hidden="false"/>
    </xf>
    <xf numFmtId="179" fontId="34" fillId="16" borderId="9" xfId="0" applyFont="true" applyBorder="true" applyAlignment="true" applyProtection="false">
      <alignment horizontal="center" vertical="top" textRotation="0" wrapText="false" indent="0" shrinkToFit="false"/>
      <protection locked="true" hidden="false"/>
    </xf>
    <xf numFmtId="180" fontId="34" fillId="21" borderId="8" xfId="15" applyFont="true" applyBorder="true" applyAlignment="true" applyProtection="true">
      <alignment horizontal="left" vertical="top" textRotation="0" wrapText="false" indent="0" shrinkToFit="false"/>
      <protection locked="true" hidden="false"/>
    </xf>
    <xf numFmtId="180" fontId="34" fillId="16" borderId="9" xfId="0" applyFont="true" applyBorder="true" applyAlignment="true" applyProtection="false">
      <alignment horizontal="center" vertical="top" textRotation="0" wrapText="false" indent="0" shrinkToFit="false"/>
      <protection locked="true" hidden="false"/>
    </xf>
    <xf numFmtId="179" fontId="33" fillId="16" borderId="8" xfId="0" applyFont="true" applyBorder="true" applyAlignment="true" applyProtection="false">
      <alignment horizontal="center" vertical="bottom" textRotation="0" wrapText="false" indent="0" shrinkToFit="false"/>
      <protection locked="true" hidden="false"/>
    </xf>
    <xf numFmtId="169" fontId="34" fillId="16" borderId="9" xfId="15" applyFont="true" applyBorder="true" applyAlignment="true" applyProtection="true">
      <alignment horizontal="center" vertical="top" textRotation="0" wrapText="false" indent="0" shrinkToFit="false"/>
      <protection locked="true" hidden="false"/>
    </xf>
    <xf numFmtId="169" fontId="34" fillId="16" borderId="9" xfId="15" applyFont="true" applyBorder="true" applyAlignment="true" applyProtection="true">
      <alignment horizontal="left" vertical="top" textRotation="0" wrapText="false" indent="0" shrinkToFit="false"/>
      <protection locked="true" hidden="false"/>
    </xf>
    <xf numFmtId="180" fontId="34" fillId="16" borderId="9" xfId="15" applyFont="true" applyBorder="true" applyAlignment="true" applyProtection="true">
      <alignment horizontal="center" vertical="top" textRotation="0" wrapText="false" indent="0" shrinkToFit="false"/>
      <protection locked="true" hidden="false"/>
    </xf>
    <xf numFmtId="180" fontId="34" fillId="21" borderId="8" xfId="0" applyFont="true" applyBorder="true" applyAlignment="true" applyProtection="false">
      <alignment horizontal="center" vertical="bottom" textRotation="0" wrapText="false" indent="0" shrinkToFit="false"/>
      <protection locked="true" hidden="false"/>
    </xf>
    <xf numFmtId="180" fontId="34" fillId="16" borderId="9" xfId="0" applyFont="true" applyBorder="true" applyAlignment="true" applyProtection="false">
      <alignment horizontal="center" vertical="bottom" textRotation="0" wrapText="false" indent="0" shrinkToFit="false"/>
      <protection locked="true" hidden="false"/>
    </xf>
    <xf numFmtId="180" fontId="34" fillId="21" borderId="8" xfId="0" applyFont="true" applyBorder="true" applyAlignment="true" applyProtection="false">
      <alignment horizontal="left" vertical="top" textRotation="0" wrapText="false" indent="0" shrinkToFit="false"/>
      <protection locked="true" hidden="false"/>
    </xf>
    <xf numFmtId="180" fontId="34" fillId="16" borderId="9" xfId="15" applyFont="true" applyBorder="true" applyAlignment="true" applyProtection="true">
      <alignment horizontal="center" vertical="bottom" textRotation="0" wrapText="false" indent="0" shrinkToFit="false"/>
      <protection locked="true" hidden="false"/>
    </xf>
    <xf numFmtId="169" fontId="34" fillId="16" borderId="9" xfId="15" applyFont="true" applyBorder="true" applyAlignment="true" applyProtection="true">
      <alignment horizontal="center" vertical="bottom" textRotation="0" wrapText="false" indent="0" shrinkToFit="false"/>
      <protection locked="true" hidden="false"/>
    </xf>
    <xf numFmtId="179" fontId="34" fillId="16" borderId="9" xfId="15" applyFont="true" applyBorder="true" applyAlignment="true" applyProtection="true">
      <alignment horizontal="center" vertical="bottom" textRotation="0" wrapText="false" indent="0" shrinkToFit="false"/>
      <protection locked="true" hidden="false"/>
    </xf>
    <xf numFmtId="169" fontId="42" fillId="16" borderId="9" xfId="15" applyFont="true" applyBorder="true" applyAlignment="true" applyProtection="true">
      <alignment horizontal="left" vertical="top" textRotation="0" wrapText="false" indent="0" shrinkToFit="false"/>
      <protection locked="true" hidden="false"/>
    </xf>
    <xf numFmtId="180" fontId="42" fillId="16" borderId="9" xfId="0" applyFont="true" applyBorder="true" applyAlignment="true" applyProtection="false">
      <alignment horizontal="left" vertical="top" textRotation="0" wrapText="false" indent="0" shrinkToFit="false"/>
      <protection locked="true" hidden="false"/>
    </xf>
    <xf numFmtId="180" fontId="34" fillId="16" borderId="8" xfId="0" applyFont="true" applyBorder="true" applyAlignment="true" applyProtection="false">
      <alignment horizontal="center" vertical="bottom" textRotation="0" wrapText="false" indent="0" shrinkToFit="false"/>
      <protection locked="true" hidden="false"/>
    </xf>
    <xf numFmtId="180" fontId="34" fillId="16" borderId="8" xfId="15" applyFont="true" applyBorder="true" applyAlignment="true" applyProtection="true">
      <alignment horizontal="center" vertical="bottom" textRotation="0" wrapText="false" indent="0" shrinkToFit="false"/>
      <protection locked="true" hidden="false"/>
    </xf>
    <xf numFmtId="173" fontId="34" fillId="16" borderId="11" xfId="0" applyFont="true" applyBorder="true" applyAlignment="true" applyProtection="false">
      <alignment horizontal="center" vertical="bottom" textRotation="0" wrapText="false" indent="0" shrinkToFit="false"/>
      <protection locked="true" hidden="false"/>
    </xf>
    <xf numFmtId="180" fontId="33" fillId="16" borderId="9" xfId="15" applyFont="true" applyBorder="true" applyAlignment="true" applyProtection="true">
      <alignment horizontal="center" vertical="bottom" textRotation="0" wrapText="false" indent="0" shrinkToFit="false"/>
      <protection locked="true" hidden="false"/>
    </xf>
    <xf numFmtId="180" fontId="34" fillId="16" borderId="11" xfId="15" applyFont="true" applyBorder="true" applyAlignment="true" applyProtection="true">
      <alignment horizontal="center" vertical="bottom" textRotation="0" wrapText="false" indent="0" shrinkToFit="false"/>
      <protection locked="true" hidden="false"/>
    </xf>
    <xf numFmtId="164" fontId="33" fillId="16" borderId="9" xfId="0" applyFont="true" applyBorder="true" applyAlignment="true" applyProtection="false">
      <alignment horizontal="center" vertical="bottom" textRotation="0" wrapText="false" indent="0" shrinkToFit="false"/>
      <protection locked="true" hidden="false"/>
    </xf>
    <xf numFmtId="164" fontId="33" fillId="16" borderId="11" xfId="0" applyFont="true" applyBorder="true" applyAlignment="true" applyProtection="false">
      <alignment horizontal="center" vertical="bottom" textRotation="0" wrapText="false" indent="0" shrinkToFit="false"/>
      <protection locked="true" hidden="false"/>
    </xf>
    <xf numFmtId="173" fontId="34" fillId="16" borderId="8" xfId="0" applyFont="true" applyBorder="true" applyAlignment="true" applyProtection="false">
      <alignment horizontal="center" vertical="bottom" textRotation="0" wrapText="false" indent="0" shrinkToFit="false"/>
      <protection locked="true" hidden="false"/>
    </xf>
    <xf numFmtId="180" fontId="33" fillId="16" borderId="11" xfId="15" applyFont="true" applyBorder="true" applyAlignment="true" applyProtection="true">
      <alignment horizontal="center" vertical="bottom" textRotation="0" wrapText="false" indent="0" shrinkToFit="false"/>
      <protection locked="true" hidden="false"/>
    </xf>
    <xf numFmtId="173" fontId="34" fillId="16" borderId="9" xfId="0" applyFont="true" applyBorder="true" applyAlignment="true" applyProtection="false">
      <alignment horizontal="center" vertical="bottom" textRotation="0" wrapText="false" indent="0" shrinkToFit="false"/>
      <protection locked="true" hidden="false"/>
    </xf>
    <xf numFmtId="173" fontId="33" fillId="16" borderId="9" xfId="0" applyFont="true" applyBorder="true" applyAlignment="true" applyProtection="false">
      <alignment horizontal="center" vertical="bottom" textRotation="0" wrapText="false" indent="0" shrinkToFit="false"/>
      <protection locked="true" hidden="false"/>
    </xf>
    <xf numFmtId="180" fontId="34" fillId="16" borderId="11" xfId="0" applyFont="true" applyBorder="true" applyAlignment="true" applyProtection="false">
      <alignment horizontal="center" vertical="bottom" textRotation="0" wrapText="false" indent="0" shrinkToFit="false"/>
      <protection locked="true" hidden="false"/>
    </xf>
    <xf numFmtId="173" fontId="34" fillId="21" borderId="8" xfId="0" applyFont="true" applyBorder="true" applyAlignment="true" applyProtection="false">
      <alignment horizontal="center" vertical="bottom" textRotation="0" wrapText="false" indent="0" shrinkToFit="false"/>
      <protection locked="true" hidden="false"/>
    </xf>
    <xf numFmtId="164" fontId="33" fillId="16" borderId="21" xfId="0" applyFont="true" applyBorder="true" applyAlignment="true" applyProtection="false">
      <alignment horizontal="center" vertical="bottom" textRotation="0" wrapText="false" indent="0" shrinkToFit="false"/>
      <protection locked="true" hidden="false"/>
    </xf>
    <xf numFmtId="180" fontId="42" fillId="16" borderId="22" xfId="0" applyFont="true" applyBorder="true" applyAlignment="true" applyProtection="false">
      <alignment horizontal="left" vertical="top" textRotation="0" wrapText="false" indent="0" shrinkToFit="false"/>
      <protection locked="true" hidden="false"/>
    </xf>
    <xf numFmtId="180" fontId="33" fillId="16" borderId="21" xfId="0" applyFont="true" applyBorder="true" applyAlignment="true" applyProtection="false">
      <alignment horizontal="center" vertical="bottom" textRotation="0" wrapText="false" indent="0" shrinkToFit="false"/>
      <protection locked="true" hidden="false"/>
    </xf>
    <xf numFmtId="180" fontId="42" fillId="16" borderId="11" xfId="0" applyFont="true" applyBorder="true" applyAlignment="true" applyProtection="false">
      <alignment horizontal="left" vertical="top" textRotation="0" wrapText="false" indent="0" shrinkToFit="false"/>
      <protection locked="true" hidden="false"/>
    </xf>
    <xf numFmtId="180" fontId="34" fillId="16" borderId="21" xfId="0" applyFont="true" applyBorder="true" applyAlignment="true" applyProtection="false">
      <alignment horizontal="center" vertical="bottom" textRotation="0" wrapText="false" indent="0" shrinkToFit="false"/>
      <protection locked="true" hidden="false"/>
    </xf>
    <xf numFmtId="180" fontId="34" fillId="16" borderId="23" xfId="0" applyFont="true" applyBorder="true" applyAlignment="true" applyProtection="false">
      <alignment horizontal="left" vertical="top" textRotation="0" wrapText="false" indent="0" shrinkToFit="false"/>
      <protection locked="true" hidden="false"/>
    </xf>
    <xf numFmtId="180" fontId="42" fillId="16" borderId="8" xfId="0" applyFont="true" applyBorder="true" applyAlignment="true" applyProtection="false">
      <alignment horizontal="left" vertical="top" textRotation="0" wrapText="false" indent="0" shrinkToFit="false"/>
      <protection locked="true" hidden="false"/>
    </xf>
    <xf numFmtId="179" fontId="33" fillId="16" borderId="11" xfId="0" applyFont="true" applyBorder="true" applyAlignment="true" applyProtection="false">
      <alignment horizontal="center" vertical="bottom" textRotation="0" wrapText="false" indent="0" shrinkToFit="false"/>
      <protection locked="true" hidden="false"/>
    </xf>
    <xf numFmtId="179" fontId="34" fillId="21" borderId="8" xfId="0" applyFont="true" applyBorder="true" applyAlignment="true" applyProtection="false">
      <alignment horizontal="center" vertical="bottom" textRotation="0" wrapText="false" indent="0" shrinkToFit="false"/>
      <protection locked="true" hidden="false"/>
    </xf>
    <xf numFmtId="179" fontId="34" fillId="16" borderId="11" xfId="0" applyFont="true" applyBorder="true" applyAlignment="true" applyProtection="false">
      <alignment horizontal="center" vertical="bottom" textRotation="0" wrapText="false" indent="0" shrinkToFit="false"/>
      <protection locked="true" hidden="false"/>
    </xf>
    <xf numFmtId="180" fontId="42" fillId="19" borderId="9" xfId="15" applyFont="true" applyBorder="true" applyAlignment="true" applyProtection="true">
      <alignment horizontal="left" vertical="top" textRotation="0" wrapText="false" indent="15" shrinkToFit="false"/>
      <protection locked="true" hidden="false"/>
    </xf>
    <xf numFmtId="180" fontId="34" fillId="16" borderId="9" xfId="15" applyFont="true" applyBorder="true" applyAlignment="true" applyProtection="true">
      <alignment horizontal="left" vertical="top" textRotation="0" wrapText="false" indent="0" shrinkToFit="false"/>
      <protection locked="true" hidden="false"/>
    </xf>
    <xf numFmtId="180" fontId="34" fillId="16" borderId="11" xfId="15" applyFont="true" applyBorder="true" applyAlignment="true" applyProtection="true">
      <alignment horizontal="left" vertical="top" textRotation="0" wrapText="false" indent="0" shrinkToFit="false"/>
      <protection locked="true" hidden="false"/>
    </xf>
    <xf numFmtId="180" fontId="34" fillId="16" borderId="11" xfId="15" applyFont="true" applyBorder="true" applyAlignment="true" applyProtection="true">
      <alignment horizontal="center" vertical="top" textRotation="0" wrapText="false" indent="0" shrinkToFit="false"/>
      <protection locked="true" hidden="false"/>
    </xf>
    <xf numFmtId="180" fontId="42" fillId="16" borderId="9" xfId="15" applyFont="true" applyBorder="true" applyAlignment="true" applyProtection="true">
      <alignment horizontal="left" vertical="top" textRotation="0" wrapText="false" indent="0" shrinkToFit="false"/>
      <protection locked="true" hidden="false"/>
    </xf>
    <xf numFmtId="180" fontId="42" fillId="16" borderId="11" xfId="15" applyFont="true" applyBorder="true" applyAlignment="true" applyProtection="true">
      <alignment horizontal="left" vertical="top" textRotation="0" wrapText="false" indent="0" shrinkToFit="false"/>
      <protection locked="true" hidden="false"/>
    </xf>
    <xf numFmtId="179" fontId="34" fillId="16" borderId="11" xfId="0" applyFont="true" applyBorder="true" applyAlignment="true" applyProtection="false">
      <alignment horizontal="center" vertical="top" textRotation="0" wrapText="false" indent="0" shrinkToFit="false"/>
      <protection locked="true" hidden="false"/>
    </xf>
    <xf numFmtId="179" fontId="33" fillId="21" borderId="8" xfId="0" applyFont="true" applyBorder="true" applyAlignment="true" applyProtection="false">
      <alignment horizontal="center" vertical="bottom" textRotation="0" wrapText="false" indent="0" shrinkToFit="false"/>
      <protection locked="true" hidden="false"/>
    </xf>
    <xf numFmtId="180" fontId="33" fillId="21" borderId="8" xfId="0" applyFont="true" applyBorder="true" applyAlignment="true" applyProtection="false">
      <alignment horizontal="center" vertical="bottom" textRotation="0" wrapText="false" indent="0" shrinkToFit="false"/>
      <protection locked="true" hidden="false"/>
    </xf>
    <xf numFmtId="169" fontId="34" fillId="21" borderId="8" xfId="15" applyFont="true" applyBorder="true" applyAlignment="true" applyProtection="true">
      <alignment horizontal="left" vertical="top" textRotation="0" wrapText="false" indent="0" shrinkToFit="false"/>
      <protection locked="true" hidden="false"/>
    </xf>
    <xf numFmtId="169" fontId="34" fillId="21" borderId="8" xfId="15" applyFont="true" applyBorder="true" applyAlignment="true" applyProtection="true">
      <alignment horizontal="center" vertical="bottom" textRotation="0" wrapText="false" indent="0" shrinkToFit="false"/>
      <protection locked="true" hidden="false"/>
    </xf>
    <xf numFmtId="169" fontId="34" fillId="16" borderId="11" xfId="15" applyFont="true" applyBorder="true" applyAlignment="true" applyProtection="true">
      <alignment horizontal="left" vertical="top" textRotation="0" wrapText="false" indent="0" shrinkToFit="false"/>
      <protection locked="true" hidden="false"/>
    </xf>
    <xf numFmtId="169" fontId="34" fillId="16" borderId="11" xfId="15" applyFont="true" applyBorder="true" applyAlignment="true" applyProtection="true">
      <alignment horizontal="center" vertical="bottom" textRotation="0" wrapText="false" indent="0" shrinkToFit="false"/>
      <protection locked="true" hidden="false"/>
    </xf>
    <xf numFmtId="169" fontId="33" fillId="16" borderId="9" xfId="15" applyFont="true" applyBorder="true" applyAlignment="true" applyProtection="true">
      <alignment horizontal="center" vertical="bottom" textRotation="0" wrapText="false" indent="0" shrinkToFit="false"/>
      <protection locked="true" hidden="false"/>
    </xf>
    <xf numFmtId="169" fontId="42" fillId="16" borderId="11" xfId="15" applyFont="true" applyBorder="true" applyAlignment="true" applyProtection="true">
      <alignment horizontal="left" vertical="top" textRotation="0" wrapText="false" indent="0" shrinkToFit="false"/>
      <protection locked="true" hidden="false"/>
    </xf>
    <xf numFmtId="169" fontId="33" fillId="16" borderId="11" xfId="15" applyFont="true" applyBorder="true" applyAlignment="true" applyProtection="true">
      <alignment horizontal="center" vertical="bottom" textRotation="0" wrapText="false" indent="0" shrinkToFit="false"/>
      <protection locked="true" hidden="false"/>
    </xf>
    <xf numFmtId="180" fontId="34" fillId="16" borderId="9" xfId="15" applyFont="true" applyBorder="true" applyAlignment="true" applyProtection="true">
      <alignment horizontal="left" vertical="top" textRotation="0" wrapText="false" indent="11" shrinkToFit="false"/>
      <protection locked="true" hidden="false"/>
    </xf>
    <xf numFmtId="179" fontId="34" fillId="21" borderId="9" xfId="0" applyFont="true" applyBorder="true" applyAlignment="true" applyProtection="false">
      <alignment horizontal="center" vertical="bottom" textRotation="0" wrapText="false" indent="0" shrinkToFit="false"/>
      <protection locked="true" hidden="false"/>
    </xf>
    <xf numFmtId="180" fontId="34" fillId="21" borderId="9" xfId="0" applyFont="true" applyBorder="true" applyAlignment="true" applyProtection="false">
      <alignment horizontal="center" vertical="bottom" textRotation="0" wrapText="false" indent="0" shrinkToFit="false"/>
      <protection locked="true" hidden="false"/>
    </xf>
    <xf numFmtId="180" fontId="33" fillId="19" borderId="9" xfId="15" applyFont="true" applyBorder="true" applyAlignment="true" applyProtection="true">
      <alignment horizontal="center" vertical="bottom" textRotation="0" wrapText="false" indent="0" shrinkToFit="false"/>
      <protection locked="true" hidden="false"/>
    </xf>
    <xf numFmtId="164" fontId="34" fillId="20" borderId="8" xfId="169" applyFont="true" applyBorder="true" applyAlignment="true" applyProtection="false">
      <alignment horizontal="left" vertical="bottom" textRotation="0" wrapText="false" indent="0" shrinkToFit="false"/>
      <protection locked="true" hidden="false"/>
    </xf>
    <xf numFmtId="164" fontId="34" fillId="20" borderId="9" xfId="169" applyFont="true" applyBorder="true" applyAlignment="true" applyProtection="false">
      <alignment horizontal="left" vertical="bottom" textRotation="0" wrapText="false" indent="0" shrinkToFit="false"/>
      <protection locked="true" hidden="false"/>
    </xf>
    <xf numFmtId="164" fontId="36" fillId="20" borderId="11" xfId="169" applyFont="true" applyBorder="true" applyAlignment="true" applyProtection="false">
      <alignment horizontal="left" vertical="bottom" textRotation="0" wrapText="false" indent="0" shrinkToFit="false"/>
      <protection locked="true" hidden="false"/>
    </xf>
    <xf numFmtId="173" fontId="40" fillId="20" borderId="11" xfId="0" applyFont="true" applyBorder="true" applyAlignment="true" applyProtection="false">
      <alignment horizontal="center" vertical="bottom" textRotation="0" wrapText="false" indent="0" shrinkToFit="false"/>
      <protection locked="true" hidden="false"/>
    </xf>
    <xf numFmtId="164" fontId="36" fillId="20" borderId="9" xfId="169" applyFont="true" applyBorder="true" applyAlignment="true" applyProtection="false">
      <alignment horizontal="left" vertical="bottom" textRotation="0" wrapText="false" indent="0" shrinkToFit="false"/>
      <protection locked="true" hidden="false"/>
    </xf>
    <xf numFmtId="173" fontId="40" fillId="20" borderId="24" xfId="0" applyFont="true" applyBorder="true" applyAlignment="true" applyProtection="false">
      <alignment horizontal="center" vertical="bottom" textRotation="0" wrapText="false" indent="0" shrinkToFit="false"/>
      <protection locked="true" hidden="false"/>
    </xf>
    <xf numFmtId="164" fontId="34" fillId="20" borderId="25" xfId="169" applyFont="true" applyBorder="true" applyAlignment="true" applyProtection="false">
      <alignment horizontal="left" vertical="bottom" textRotation="0" wrapText="false" indent="0" shrinkToFit="false"/>
      <protection locked="true" hidden="false"/>
    </xf>
    <xf numFmtId="164" fontId="34" fillId="20" borderId="9" xfId="0" applyFont="true" applyBorder="true" applyAlignment="true" applyProtection="false">
      <alignment horizontal="left" vertical="bottom" textRotation="0" wrapText="false" indent="0" shrinkToFit="false"/>
      <protection locked="true" hidden="false"/>
    </xf>
    <xf numFmtId="164" fontId="36" fillId="20" borderId="11" xfId="0" applyFont="true" applyBorder="true" applyAlignment="true" applyProtection="false">
      <alignment horizontal="left" vertical="bottom" textRotation="0" wrapText="false" indent="0" shrinkToFit="false"/>
      <protection locked="true" hidden="false"/>
    </xf>
    <xf numFmtId="164" fontId="36" fillId="20" borderId="9" xfId="0" applyFont="true" applyBorder="true" applyAlignment="true" applyProtection="false">
      <alignment horizontal="left" vertical="bottom" textRotation="0" wrapText="false" indent="0" shrinkToFit="false"/>
      <protection locked="true" hidden="false"/>
    </xf>
    <xf numFmtId="164" fontId="34" fillId="20" borderId="11" xfId="0" applyFont="true" applyBorder="true" applyAlignment="true" applyProtection="false">
      <alignment horizontal="left" vertical="bottom" textRotation="0" wrapText="false" indent="0" shrinkToFit="false"/>
      <protection locked="true" hidden="false"/>
    </xf>
    <xf numFmtId="164" fontId="36" fillId="20" borderId="8" xfId="0" applyFont="true" applyBorder="true" applyAlignment="true" applyProtection="false">
      <alignment horizontal="left" vertical="bottom" textRotation="0" wrapText="false" indent="0" shrinkToFit="false"/>
      <protection locked="true" hidden="false"/>
    </xf>
    <xf numFmtId="164" fontId="34" fillId="20" borderId="20" xfId="0" applyFont="true" applyBorder="true" applyAlignment="true" applyProtection="false">
      <alignment horizontal="left" vertical="bottom" textRotation="0" wrapText="false" indent="0" shrinkToFit="false"/>
      <protection locked="true" hidden="false"/>
    </xf>
    <xf numFmtId="173" fontId="40" fillId="20" borderId="20" xfId="0" applyFont="true" applyBorder="true" applyAlignment="true" applyProtection="false">
      <alignment horizontal="center" vertical="bottom" textRotation="0" wrapText="false" indent="0" shrinkToFit="false"/>
      <protection locked="true" hidden="false"/>
    </xf>
    <xf numFmtId="188" fontId="33" fillId="16" borderId="9" xfId="0" applyFont="true" applyBorder="true" applyAlignment="true" applyProtection="false">
      <alignment horizontal="center" vertical="bottom" textRotation="0" wrapText="false" indent="0" shrinkToFit="false"/>
      <protection locked="true" hidden="false"/>
    </xf>
    <xf numFmtId="188" fontId="40" fillId="16" borderId="9" xfId="0" applyFont="true" applyBorder="true" applyAlignment="true" applyProtection="false">
      <alignment horizontal="center" vertical="bottom" textRotation="0" wrapText="false" indent="0" shrinkToFit="false"/>
      <protection locked="true" hidden="false"/>
    </xf>
    <xf numFmtId="180" fontId="40" fillId="16" borderId="9" xfId="0" applyFont="true" applyBorder="true" applyAlignment="true" applyProtection="false">
      <alignment horizontal="center" vertical="bottom" textRotation="0" wrapText="false" indent="0" shrinkToFit="false"/>
      <protection locked="true" hidden="false"/>
    </xf>
    <xf numFmtId="189" fontId="33" fillId="16" borderId="9" xfId="19" applyFont="true" applyBorder="true" applyAlignment="true" applyProtection="true">
      <alignment horizontal="center" vertical="bottom" textRotation="0" wrapText="false" indent="0" shrinkToFit="false"/>
      <protection locked="true" hidden="false"/>
    </xf>
    <xf numFmtId="180" fontId="34" fillId="16" borderId="22" xfId="0" applyFont="true" applyBorder="true" applyAlignment="true" applyProtection="false">
      <alignment horizontal="left" vertical="top" textRotation="0" wrapText="false" indent="0" shrinkToFit="false"/>
      <protection locked="true" hidden="false"/>
    </xf>
    <xf numFmtId="180" fontId="34" fillId="16" borderId="26" xfId="0" applyFont="true" applyBorder="true" applyAlignment="true" applyProtection="false">
      <alignment horizontal="center" vertical="bottom" textRotation="0" wrapText="false" indent="0" shrinkToFit="false"/>
      <protection locked="true" hidden="false"/>
    </xf>
    <xf numFmtId="189" fontId="34" fillId="16" borderId="9" xfId="19" applyFont="true" applyBorder="true" applyAlignment="true" applyProtection="tru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top" textRotation="0" wrapText="false" indent="15" shrinkToFit="false"/>
      <protection locked="true" hidden="false"/>
    </xf>
    <xf numFmtId="180" fontId="43" fillId="16" borderId="9" xfId="0" applyFont="true" applyBorder="true" applyAlignment="true" applyProtection="false">
      <alignment horizontal="left" vertical="top" textRotation="0" wrapText="false" indent="0" shrinkToFit="false"/>
      <protection locked="true" hidden="false"/>
    </xf>
    <xf numFmtId="180" fontId="34" fillId="16" borderId="9" xfId="0" applyFont="true" applyBorder="true" applyAlignment="true" applyProtection="false">
      <alignment horizontal="center" vertical="bottom" textRotation="0" wrapText="true" indent="0" shrinkToFit="false"/>
      <protection locked="true" hidden="false"/>
    </xf>
    <xf numFmtId="180" fontId="34" fillId="16" borderId="26" xfId="15" applyFont="true" applyBorder="true" applyAlignment="true" applyProtection="true">
      <alignment horizontal="center" vertical="bottom" textRotation="0" wrapText="false" indent="0" shrinkToFit="false"/>
      <protection locked="true" hidden="false"/>
    </xf>
    <xf numFmtId="179" fontId="34" fillId="16" borderId="8" xfId="0" applyFont="true" applyBorder="true" applyAlignment="true" applyProtection="false">
      <alignment horizontal="center" vertical="bottom" textRotation="0" wrapText="false" indent="0" shrinkToFit="false"/>
      <protection locked="true" hidden="false"/>
    </xf>
    <xf numFmtId="173" fontId="36" fillId="16" borderId="11" xfId="0" applyFont="true" applyBorder="true" applyAlignment="true" applyProtection="false">
      <alignment horizontal="center" vertical="bottom" textRotation="0" wrapText="false" indent="0" shrinkToFit="false"/>
      <protection locked="true" hidden="false"/>
    </xf>
    <xf numFmtId="173" fontId="34" fillId="16" borderId="9" xfId="0" applyFont="true" applyBorder="true" applyAlignment="true" applyProtection="false">
      <alignment horizontal="center" vertical="top" textRotation="0" wrapText="false" indent="0" shrinkToFit="false"/>
      <protection locked="true" hidden="false"/>
    </xf>
    <xf numFmtId="164" fontId="33" fillId="16" borderId="27" xfId="0" applyFont="true" applyBorder="true" applyAlignment="true" applyProtection="false">
      <alignment horizontal="center" vertical="bottom" textRotation="0" wrapText="false" indent="0" shrinkToFit="false"/>
      <protection locked="true" hidden="false"/>
    </xf>
    <xf numFmtId="178" fontId="33" fillId="16" borderId="9" xfId="19" applyFont="true" applyBorder="true" applyAlignment="true" applyProtection="true">
      <alignment horizontal="center" vertical="bottom" textRotation="0" wrapText="false" indent="0" shrinkToFit="false"/>
      <protection locked="true" hidden="false"/>
    </xf>
    <xf numFmtId="169" fontId="33" fillId="16" borderId="9" xfId="0" applyFont="true" applyBorder="true" applyAlignment="true" applyProtection="false">
      <alignment horizontal="center" vertical="bottom" textRotation="0" wrapText="false" indent="0" shrinkToFit="false"/>
      <protection locked="true" hidden="false"/>
    </xf>
    <xf numFmtId="180" fontId="44" fillId="16" borderId="9" xfId="0" applyFont="true" applyBorder="true" applyAlignment="true" applyProtection="false">
      <alignment horizontal="center" vertical="bottom" textRotation="0" wrapText="false" indent="0" shrinkToFit="false"/>
      <protection locked="true" hidden="false"/>
    </xf>
    <xf numFmtId="178" fontId="34" fillId="16" borderId="21" xfId="19" applyFont="true" applyBorder="true" applyAlignment="true" applyProtection="true">
      <alignment horizontal="center" vertical="bottom" textRotation="0" wrapText="false" indent="0" shrinkToFit="false"/>
      <protection locked="true" hidden="false"/>
    </xf>
    <xf numFmtId="179" fontId="33" fillId="16" borderId="9" xfId="15" applyFont="true" applyBorder="true" applyAlignment="true" applyProtection="true">
      <alignment horizontal="center" vertical="bottom" textRotation="0" wrapText="false" indent="0" shrinkToFit="false"/>
      <protection locked="true" hidden="false"/>
    </xf>
    <xf numFmtId="180" fontId="36" fillId="16" borderId="10" xfId="15" applyFont="true" applyBorder="true" applyAlignment="true" applyProtection="true">
      <alignment horizontal="left" vertical="top" textRotation="0" wrapText="false" indent="0" shrinkToFit="false"/>
      <protection locked="true" hidden="false"/>
    </xf>
    <xf numFmtId="180" fontId="36" fillId="16" borderId="10" xfId="15" applyFont="true" applyBorder="true" applyAlignment="true" applyProtection="true">
      <alignment horizontal="center" vertical="bottom" textRotation="0" wrapText="false" indent="0" shrinkToFit="false"/>
      <protection locked="true" hidden="false"/>
    </xf>
    <xf numFmtId="180" fontId="36" fillId="16" borderId="9" xfId="15" applyFont="true" applyBorder="true" applyAlignment="true" applyProtection="true">
      <alignment horizontal="left" vertical="top" textRotation="0" wrapText="false" indent="0" shrinkToFit="false"/>
      <protection locked="true" hidden="false"/>
    </xf>
    <xf numFmtId="180" fontId="36" fillId="16" borderId="9" xfId="15" applyFont="true" applyBorder="true" applyAlignment="true" applyProtection="true">
      <alignment horizontal="center" vertical="bottom" textRotation="0" wrapText="false" indent="0" shrinkToFit="false"/>
      <protection locked="true" hidden="false"/>
    </xf>
    <xf numFmtId="180" fontId="36" fillId="16" borderId="11" xfId="15" applyFont="true" applyBorder="true" applyAlignment="true" applyProtection="true">
      <alignment horizontal="left" vertical="top" textRotation="0" wrapText="false" indent="0" shrinkToFit="false"/>
      <protection locked="true" hidden="false"/>
    </xf>
    <xf numFmtId="180" fontId="34" fillId="16" borderId="8" xfId="15" applyFont="true" applyBorder="true" applyAlignment="true" applyProtection="true">
      <alignment horizontal="left" vertical="top" textRotation="0" wrapText="false" indent="0" shrinkToFit="false"/>
      <protection locked="true" hidden="false"/>
    </xf>
    <xf numFmtId="180" fontId="34" fillId="16" borderId="22" xfId="15" applyFont="true" applyBorder="true" applyAlignment="true" applyProtection="true">
      <alignment horizontal="left" vertical="top" textRotation="0" wrapText="false" indent="0" shrinkToFit="false"/>
      <protection locked="true" hidden="false"/>
    </xf>
    <xf numFmtId="180" fontId="36" fillId="22" borderId="28" xfId="0" applyFont="true" applyBorder="true" applyAlignment="true" applyProtection="false">
      <alignment horizontal="left" vertical="top" textRotation="0" wrapText="false" indent="0" shrinkToFit="false"/>
      <protection locked="true" hidden="false"/>
    </xf>
    <xf numFmtId="173" fontId="36" fillId="22" borderId="10" xfId="0" applyFont="true" applyBorder="true" applyAlignment="true" applyProtection="false">
      <alignment horizontal="center" vertical="bottom" textRotation="0" wrapText="false" indent="0" shrinkToFit="false"/>
      <protection locked="true" hidden="false"/>
    </xf>
    <xf numFmtId="180" fontId="36" fillId="22" borderId="10" xfId="0" applyFont="true" applyBorder="true" applyAlignment="true" applyProtection="false">
      <alignment horizontal="center" vertical="bottom" textRotation="0" wrapText="false" indent="0" shrinkToFit="false"/>
      <protection locked="true" hidden="false"/>
    </xf>
    <xf numFmtId="180" fontId="36" fillId="16" borderId="4" xfId="0" applyFont="true" applyBorder="true" applyAlignment="true" applyProtection="false">
      <alignment horizontal="left" vertical="top" textRotation="0" wrapText="false" indent="0" shrinkToFit="false"/>
      <protection locked="true" hidden="false"/>
    </xf>
    <xf numFmtId="180" fontId="0" fillId="14" borderId="0" xfId="0" applyFont="false" applyBorder="false" applyAlignment="false" applyProtection="false">
      <alignment horizontal="general" vertical="bottom" textRotation="0" wrapText="false" indent="0" shrinkToFit="false"/>
      <protection locked="true" hidden="false"/>
    </xf>
    <xf numFmtId="164" fontId="33" fillId="23" borderId="9" xfId="0" applyFont="true" applyBorder="true" applyAlignment="true" applyProtection="false">
      <alignment horizontal="center" vertical="bottom" textRotation="0" wrapText="false" indent="0" shrinkToFit="false"/>
      <protection locked="true" hidden="false"/>
    </xf>
    <xf numFmtId="173" fontId="36" fillId="23" borderId="9" xfId="0" applyFont="true" applyBorder="true" applyAlignment="true" applyProtection="false">
      <alignment horizontal="center" vertical="bottom" textRotation="0" wrapText="false" indent="0" shrinkToFit="false"/>
      <protection locked="true" hidden="false"/>
    </xf>
    <xf numFmtId="180" fontId="34" fillId="16" borderId="4" xfId="0" applyFont="true" applyBorder="true" applyAlignment="true" applyProtection="false">
      <alignment horizontal="left" vertical="top" textRotation="0" wrapText="false" indent="0" shrinkToFit="false"/>
      <protection locked="true" hidden="false"/>
    </xf>
    <xf numFmtId="180" fontId="33" fillId="16" borderId="9" xfId="19" applyFont="true" applyBorder="true" applyAlignment="true" applyProtection="true">
      <alignment horizontal="center" vertical="bottom" textRotation="0" wrapText="false" indent="0" shrinkToFit="false"/>
      <protection locked="true" hidden="false"/>
    </xf>
    <xf numFmtId="179" fontId="33" fillId="23" borderId="9" xfId="0" applyFont="true" applyBorder="true" applyAlignment="true" applyProtection="false">
      <alignment horizontal="center" vertical="bottom" textRotation="0" wrapText="false" indent="0" shrinkToFit="false"/>
      <protection locked="true" hidden="false"/>
    </xf>
    <xf numFmtId="180" fontId="42" fillId="16" borderId="4" xfId="0" applyFont="true" applyBorder="true" applyAlignment="true" applyProtection="false">
      <alignment horizontal="left" vertical="top" textRotation="0" wrapText="false" indent="0" shrinkToFit="false"/>
      <protection locked="true" hidden="false"/>
    </xf>
    <xf numFmtId="180" fontId="37" fillId="16" borderId="9" xfId="15" applyFont="true" applyBorder="true" applyAlignment="true" applyProtection="true">
      <alignment horizontal="center" vertical="bottom" textRotation="0" wrapText="false" indent="0" shrinkToFit="false"/>
      <protection locked="true" hidden="false"/>
    </xf>
    <xf numFmtId="173" fontId="33" fillId="23" borderId="9" xfId="0" applyFont="true" applyBorder="true" applyAlignment="true" applyProtection="false">
      <alignment horizontal="center" vertical="bottom" textRotation="0" wrapText="false" indent="0" shrinkToFit="false"/>
      <protection locked="true" hidden="false"/>
    </xf>
    <xf numFmtId="180" fontId="37" fillId="16" borderId="9" xfId="0" applyFont="true" applyBorder="true" applyAlignment="true" applyProtection="false">
      <alignment horizontal="center" vertical="bottom" textRotation="0" wrapText="false" indent="0" shrinkToFit="false"/>
      <protection locked="true" hidden="false"/>
    </xf>
    <xf numFmtId="180" fontId="34" fillId="23" borderId="9" xfId="0" applyFont="true" applyBorder="true" applyAlignment="true" applyProtection="false">
      <alignment horizontal="center" vertical="bottom" textRotation="0" wrapText="false" indent="0" shrinkToFit="false"/>
      <protection locked="true" hidden="false"/>
    </xf>
    <xf numFmtId="180" fontId="33" fillId="23" borderId="9" xfId="0" applyFont="true" applyBorder="true" applyAlignment="true" applyProtection="false">
      <alignment horizontal="center" vertical="bottom" textRotation="0" wrapText="false" indent="0" shrinkToFit="false"/>
      <protection locked="true" hidden="false"/>
    </xf>
    <xf numFmtId="179" fontId="37" fillId="16" borderId="9" xfId="0" applyFont="true" applyBorder="true" applyAlignment="true" applyProtection="false">
      <alignment horizontal="center" vertical="bottom" textRotation="0" wrapText="false" indent="0" shrinkToFit="false"/>
      <protection locked="true" hidden="false"/>
    </xf>
    <xf numFmtId="179" fontId="37" fillId="23" borderId="9" xfId="0" applyFont="true" applyBorder="true" applyAlignment="true" applyProtection="false">
      <alignment horizontal="center" vertical="bottom" textRotation="0" wrapText="false" indent="0" shrinkToFit="false"/>
      <protection locked="true" hidden="false"/>
    </xf>
    <xf numFmtId="179" fontId="36" fillId="16" borderId="9" xfId="0" applyFont="true" applyBorder="true" applyAlignment="true" applyProtection="false">
      <alignment horizontal="center" vertical="bottom" textRotation="0" wrapText="false" indent="0" shrinkToFit="false"/>
      <protection locked="true" hidden="false"/>
    </xf>
    <xf numFmtId="179" fontId="36" fillId="23" borderId="9" xfId="0" applyFont="true" applyBorder="true" applyAlignment="true" applyProtection="false">
      <alignment horizontal="center" vertical="bottom" textRotation="0" wrapText="false" indent="0" shrinkToFit="false"/>
      <protection locked="true" hidden="false"/>
    </xf>
    <xf numFmtId="179" fontId="34" fillId="23" borderId="9" xfId="0" applyFont="true" applyBorder="true" applyAlignment="true" applyProtection="false">
      <alignment horizontal="center" vertical="bottom" textRotation="0" wrapText="false" indent="0" shrinkToFit="false"/>
      <protection locked="true" hidden="false"/>
    </xf>
    <xf numFmtId="173" fontId="36" fillId="16" borderId="9" xfId="0" applyFont="true" applyBorder="true" applyAlignment="true" applyProtection="false">
      <alignment horizontal="center" vertical="top" textRotation="0" wrapText="false" indent="0" shrinkToFit="false"/>
      <protection locked="true" hidden="false"/>
    </xf>
    <xf numFmtId="180" fontId="36" fillId="16" borderId="9" xfId="0" applyFont="true" applyBorder="true" applyAlignment="true" applyProtection="false">
      <alignment horizontal="center" vertical="top" textRotation="0" wrapText="false" indent="0" shrinkToFit="false"/>
      <protection locked="true" hidden="false"/>
    </xf>
    <xf numFmtId="173" fontId="36" fillId="23" borderId="9" xfId="0" applyFont="true" applyBorder="true" applyAlignment="true" applyProtection="false">
      <alignment horizontal="center" vertical="top" textRotation="0" wrapText="false" indent="0" shrinkToFit="false"/>
      <protection locked="true" hidden="false"/>
    </xf>
    <xf numFmtId="180" fontId="33" fillId="19" borderId="9" xfId="0" applyFont="true" applyBorder="true" applyAlignment="true" applyProtection="false">
      <alignment horizontal="center" vertical="bottom" textRotation="0" wrapText="false" indent="0" shrinkToFit="false"/>
      <protection locked="true" hidden="false"/>
    </xf>
    <xf numFmtId="179" fontId="34" fillId="23" borderId="9" xfId="0" applyFont="true" applyBorder="true" applyAlignment="true" applyProtection="false">
      <alignment horizontal="center" vertical="top" textRotation="0" wrapText="false" indent="0" shrinkToFit="false"/>
      <protection locked="true" hidden="false"/>
    </xf>
    <xf numFmtId="180" fontId="36" fillId="23" borderId="9" xfId="15" applyFont="true" applyBorder="true" applyAlignment="true" applyProtection="true">
      <alignment horizontal="center" vertical="bottom" textRotation="0" wrapText="false" indent="0" shrinkToFit="false"/>
      <protection locked="true" hidden="false"/>
    </xf>
    <xf numFmtId="173" fontId="34" fillId="23" borderId="9" xfId="0" applyFont="true" applyBorder="true" applyAlignment="true" applyProtection="false">
      <alignment horizontal="center" vertical="top" textRotation="0" wrapText="false" indent="0" shrinkToFit="false"/>
      <protection locked="true" hidden="false"/>
    </xf>
    <xf numFmtId="173" fontId="36" fillId="16" borderId="9" xfId="15" applyFont="true" applyBorder="true" applyAlignment="true" applyProtection="true">
      <alignment horizontal="center" vertical="bottom" textRotation="0" wrapText="false" indent="0" shrinkToFit="false"/>
      <protection locked="true" hidden="false"/>
    </xf>
    <xf numFmtId="164" fontId="33" fillId="16" borderId="9" xfId="15" applyFont="true" applyBorder="true" applyAlignment="true" applyProtection="true">
      <alignment horizontal="center" vertical="bottom" textRotation="0" wrapText="false" indent="0" shrinkToFit="false"/>
      <protection locked="true" hidden="false"/>
    </xf>
    <xf numFmtId="164" fontId="33" fillId="23" borderId="9" xfId="15" applyFont="true" applyBorder="true" applyAlignment="true" applyProtection="true">
      <alignment horizontal="center" vertical="bottom" textRotation="0" wrapText="false" indent="0" shrinkToFit="false"/>
      <protection locked="true" hidden="false"/>
    </xf>
    <xf numFmtId="164" fontId="34" fillId="16" borderId="9" xfId="15" applyFont="true" applyBorder="true" applyAlignment="true" applyProtection="true">
      <alignment horizontal="center" vertical="top" textRotation="0" wrapText="false" indent="0" shrinkToFit="false"/>
      <protection locked="true" hidden="false"/>
    </xf>
    <xf numFmtId="164" fontId="34" fillId="23" borderId="9" xfId="15" applyFont="true" applyBorder="true" applyAlignment="true" applyProtection="true">
      <alignment horizontal="center" vertical="top" textRotation="0" wrapText="false" indent="0" shrinkToFit="false"/>
      <protection locked="true" hidden="false"/>
    </xf>
    <xf numFmtId="180" fontId="33" fillId="23" borderId="9" xfId="15" applyFont="true" applyBorder="true" applyAlignment="true" applyProtection="true">
      <alignment horizontal="center" vertical="bottom" textRotation="0" wrapText="false" indent="0" shrinkToFit="false"/>
      <protection locked="true" hidden="false"/>
    </xf>
    <xf numFmtId="188" fontId="33" fillId="23" borderId="9" xfId="0" applyFont="true" applyBorder="true" applyAlignment="true" applyProtection="false">
      <alignment horizontal="center" vertical="bottom" textRotation="0" wrapText="false" indent="0" shrinkToFit="false"/>
      <protection locked="true" hidden="false"/>
    </xf>
    <xf numFmtId="180" fontId="34" fillId="23" borderId="9" xfId="0" applyFont="true" applyBorder="true" applyAlignment="true" applyProtection="false">
      <alignment horizontal="center" vertical="top" textRotation="0" wrapText="false" indent="0" shrinkToFit="false"/>
      <protection locked="true" hidden="false"/>
    </xf>
    <xf numFmtId="180" fontId="43" fillId="16" borderId="4" xfId="0" applyFont="true" applyBorder="true" applyAlignment="true" applyProtection="false">
      <alignment horizontal="left" vertical="top" textRotation="0" wrapText="false" indent="0" shrinkToFit="false"/>
      <protection locked="true" hidden="false"/>
    </xf>
    <xf numFmtId="188" fontId="43" fillId="16" borderId="9" xfId="0" applyFont="true" applyBorder="true" applyAlignment="true" applyProtection="false">
      <alignment horizontal="center" vertical="bottom" textRotation="0" wrapText="true" indent="0" shrinkToFit="false"/>
      <protection locked="true" hidden="false"/>
    </xf>
    <xf numFmtId="188" fontId="34" fillId="16" borderId="9" xfId="0" applyFont="true" applyBorder="true" applyAlignment="true" applyProtection="false">
      <alignment horizontal="center" vertical="bottom" textRotation="0" wrapText="true" indent="0" shrinkToFit="false"/>
      <protection locked="true" hidden="false"/>
    </xf>
    <xf numFmtId="169" fontId="34" fillId="16" borderId="9" xfId="15" applyFont="true" applyBorder="true" applyAlignment="true" applyProtection="true">
      <alignment horizontal="center" vertical="bottom" textRotation="0" wrapText="true" indent="0" shrinkToFit="false"/>
      <protection locked="true" hidden="false"/>
    </xf>
    <xf numFmtId="180" fontId="43" fillId="16" borderId="9" xfId="0" applyFont="true" applyBorder="true" applyAlignment="true" applyProtection="false">
      <alignment horizontal="center" vertical="bottom" textRotation="0" wrapText="true" indent="0" shrinkToFit="false"/>
      <protection locked="true" hidden="false"/>
    </xf>
    <xf numFmtId="188" fontId="45" fillId="23" borderId="9" xfId="0" applyFont="true" applyBorder="true" applyAlignment="true" applyProtection="false">
      <alignment horizontal="center" vertical="bottom" textRotation="0" wrapText="true" indent="0" shrinkToFit="false"/>
      <protection locked="true" hidden="false"/>
    </xf>
    <xf numFmtId="180" fontId="34" fillId="19" borderId="9" xfId="0" applyFont="true" applyBorder="true" applyAlignment="true" applyProtection="false">
      <alignment horizontal="center" vertical="bottom" textRotation="0" wrapText="true" indent="0" shrinkToFit="false"/>
      <protection locked="true" hidden="false"/>
    </xf>
    <xf numFmtId="188" fontId="33" fillId="16" borderId="9" xfId="0" applyFont="true" applyBorder="true" applyAlignment="true" applyProtection="false">
      <alignment horizontal="center" vertical="bottom" textRotation="0" wrapText="true" indent="0" shrinkToFit="false"/>
      <protection locked="true" hidden="false"/>
    </xf>
    <xf numFmtId="180" fontId="33" fillId="16" borderId="9" xfId="0" applyFont="true" applyBorder="true" applyAlignment="true" applyProtection="false">
      <alignment horizontal="center" vertical="bottom" textRotation="0" wrapText="true" indent="0" shrinkToFit="false"/>
      <protection locked="true" hidden="false"/>
    </xf>
    <xf numFmtId="173" fontId="34" fillId="16" borderId="9" xfId="0" applyFont="true" applyBorder="true" applyAlignment="true" applyProtection="false">
      <alignment horizontal="center" vertical="bottom" textRotation="0" wrapText="true" indent="0" shrinkToFit="false"/>
      <protection locked="true" hidden="false"/>
    </xf>
    <xf numFmtId="188" fontId="33" fillId="23" borderId="9" xfId="0" applyFont="true" applyBorder="true" applyAlignment="true" applyProtection="false">
      <alignment horizontal="center" vertical="bottom" textRotation="0" wrapText="true" indent="0" shrinkToFit="false"/>
      <protection locked="true" hidden="false"/>
    </xf>
    <xf numFmtId="173" fontId="34" fillId="23" borderId="9" xfId="0" applyFont="true" applyBorder="true" applyAlignment="true" applyProtection="false">
      <alignment horizontal="center" vertical="bottom" textRotation="0" wrapText="false" indent="0" shrinkToFit="false"/>
      <protection locked="true" hidden="false"/>
    </xf>
    <xf numFmtId="173" fontId="34" fillId="16" borderId="9" xfId="15" applyFont="true" applyBorder="true" applyAlignment="true" applyProtection="true">
      <alignment horizontal="center" vertical="bottom" textRotation="0" wrapText="false" indent="0" shrinkToFit="false"/>
      <protection locked="true" hidden="false"/>
    </xf>
    <xf numFmtId="173" fontId="34" fillId="23" borderId="9" xfId="15" applyFont="true" applyBorder="true" applyAlignment="true" applyProtection="true">
      <alignment horizontal="center" vertical="bottom" textRotation="0" wrapText="false" indent="0" shrinkToFit="false"/>
      <protection locked="true" hidden="false"/>
    </xf>
    <xf numFmtId="169" fontId="33" fillId="23" borderId="9" xfId="15" applyFont="true" applyBorder="true" applyAlignment="true" applyProtection="true">
      <alignment horizontal="center" vertical="bottom" textRotation="0" wrapText="false" indent="0" shrinkToFit="false"/>
      <protection locked="true" hidden="false"/>
    </xf>
    <xf numFmtId="180" fontId="36" fillId="24" borderId="11" xfId="0" applyFont="true" applyBorder="true" applyAlignment="true" applyProtection="false">
      <alignment horizontal="left" vertical="top" textRotation="0" wrapText="false" indent="0" shrinkToFit="false"/>
      <protection locked="true" hidden="false"/>
    </xf>
    <xf numFmtId="173" fontId="36" fillId="24" borderId="9" xfId="0" applyFont="true" applyBorder="true" applyAlignment="true" applyProtection="false">
      <alignment horizontal="center" vertical="bottom" textRotation="0" wrapText="false" indent="0" shrinkToFit="false"/>
      <protection locked="true" hidden="false"/>
    </xf>
    <xf numFmtId="173" fontId="33" fillId="24" borderId="20" xfId="0" applyFont="true" applyBorder="true" applyAlignment="true" applyProtection="false">
      <alignment horizontal="center" vertical="bottom" textRotation="0" wrapText="false" indent="0" shrinkToFit="false"/>
      <protection locked="true" hidden="false"/>
    </xf>
    <xf numFmtId="173" fontId="36" fillId="25" borderId="9" xfId="0" applyFont="true" applyBorder="true" applyAlignment="true" applyProtection="false">
      <alignment horizontal="center" vertical="bottom" textRotation="0" wrapText="false" indent="0" shrinkToFit="false"/>
      <protection locked="true" hidden="false"/>
    </xf>
    <xf numFmtId="180" fontId="36" fillId="0" borderId="11" xfId="0" applyFont="true" applyBorder="true" applyAlignment="true" applyProtection="false">
      <alignment horizontal="left" vertical="top" textRotation="0" wrapText="false" indent="0" shrinkToFit="false"/>
      <protection locked="true" hidden="false"/>
    </xf>
    <xf numFmtId="173" fontId="33" fillId="0" borderId="20" xfId="0" applyFont="true" applyBorder="true" applyAlignment="true" applyProtection="false">
      <alignment horizontal="center" vertical="bottom" textRotation="0" wrapText="false" indent="0" shrinkToFit="false"/>
      <protection locked="true" hidden="false"/>
    </xf>
    <xf numFmtId="164" fontId="35" fillId="13" borderId="0" xfId="0" applyFont="true" applyBorder="false" applyAlignment="false" applyProtection="false">
      <alignment horizontal="general" vertical="bottom" textRotation="0" wrapText="false" indent="0" shrinkToFit="false"/>
      <protection locked="true" hidden="false"/>
    </xf>
    <xf numFmtId="184" fontId="46" fillId="0" borderId="0" xfId="138" applyFont="true" applyBorder="false" applyAlignment="true" applyProtection="false">
      <alignment horizontal="center" vertical="center" textRotation="0" wrapText="false" indent="0" shrinkToFit="false"/>
      <protection locked="true" hidden="false"/>
    </xf>
    <xf numFmtId="184" fontId="46" fillId="0" borderId="0" xfId="140" applyFont="true" applyBorder="false" applyAlignment="true" applyProtection="false">
      <alignment horizontal="center" vertical="center" textRotation="0" wrapText="false" indent="0" shrinkToFit="false"/>
      <protection locked="true" hidden="false"/>
    </xf>
    <xf numFmtId="184" fontId="46" fillId="0" borderId="0" xfId="140" applyFont="true" applyBorder="false" applyAlignment="true" applyProtection="false">
      <alignment horizontal="center" vertical="center" textRotation="0" wrapText="true" indent="0" shrinkToFit="false"/>
      <protection locked="true" hidden="false"/>
    </xf>
    <xf numFmtId="184" fontId="47" fillId="0" borderId="0" xfId="140" applyFont="true" applyBorder="false" applyAlignment="true" applyProtection="false">
      <alignment horizontal="center" vertical="center" textRotation="0" wrapText="true" indent="0" shrinkToFit="false"/>
      <protection locked="true" hidden="false"/>
    </xf>
    <xf numFmtId="169" fontId="5" fillId="0" borderId="0" xfId="15" applyFont="true" applyBorder="true" applyAlignment="true" applyProtection="true">
      <alignment horizontal="general" vertical="bottom" textRotation="0" wrapText="false" indent="0" shrinkToFit="false"/>
      <protection locked="true" hidden="false"/>
    </xf>
    <xf numFmtId="173" fontId="48" fillId="0" borderId="29" xfId="138" applyFont="true" applyBorder="true" applyAlignment="true" applyProtection="false">
      <alignment horizontal="left" vertical="center" textRotation="0" wrapText="false" indent="0" shrinkToFit="false"/>
      <protection locked="true" hidden="false"/>
    </xf>
    <xf numFmtId="164" fontId="49" fillId="0" borderId="30" xfId="138" applyFont="true" applyBorder="true" applyAlignment="false" applyProtection="false">
      <alignment horizontal="general" vertical="bottom" textRotation="0" wrapText="false" indent="0" shrinkToFit="false"/>
      <protection locked="true" hidden="false"/>
    </xf>
    <xf numFmtId="173"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0" fillId="0" borderId="30" xfId="138" applyFont="true" applyBorder="true" applyAlignment="false" applyProtection="false">
      <alignment horizontal="general" vertical="bottom" textRotation="0" wrapText="false" indent="0" shrinkToFit="false"/>
      <protection locked="true" hidden="false"/>
    </xf>
    <xf numFmtId="173" fontId="0" fillId="0" borderId="0" xfId="0" applyFont="false" applyBorder="false" applyAlignment="false" applyProtection="false">
      <alignment horizontal="general" vertical="bottom" textRotation="0" wrapText="false" indent="0" shrinkToFit="false"/>
      <protection locked="true" hidden="false"/>
    </xf>
    <xf numFmtId="164" fontId="51" fillId="0" borderId="30" xfId="138" applyFont="true" applyBorder="true" applyAlignment="false" applyProtection="false">
      <alignment horizontal="general" vertical="bottom" textRotation="0" wrapText="false" indent="0" shrinkToFit="false"/>
      <protection locked="true" hidden="false"/>
    </xf>
    <xf numFmtId="164" fontId="52" fillId="0" borderId="30" xfId="138" applyFont="true" applyBorder="true" applyAlignment="false" applyProtection="false">
      <alignment horizontal="general" vertical="bottom" textRotation="0" wrapText="false" indent="0" shrinkToFit="false"/>
      <protection locked="true" hidden="false"/>
    </xf>
    <xf numFmtId="164" fontId="49" fillId="0" borderId="31" xfId="138" applyFont="true" applyBorder="true" applyAlignment="false" applyProtection="false">
      <alignment horizontal="general" vertical="bottom" textRotation="0" wrapText="false" indent="0" shrinkToFit="false"/>
      <protection locked="true" hidden="false"/>
    </xf>
    <xf numFmtId="173" fontId="6" fillId="0" borderId="7" xfId="0" applyFont="true" applyBorder="true" applyAlignment="false" applyProtection="false">
      <alignment horizontal="general" vertical="bottom" textRotation="0" wrapText="false" indent="0" shrinkToFit="false"/>
      <protection locked="true" hidden="false"/>
    </xf>
    <xf numFmtId="164" fontId="53" fillId="0" borderId="0" xfId="140" applyFont="true" applyBorder="false" applyAlignment="false" applyProtection="false">
      <alignment horizontal="general" vertical="bottom" textRotation="0" wrapText="false" indent="0" shrinkToFit="false"/>
      <protection locked="true" hidden="false"/>
    </xf>
    <xf numFmtId="164" fontId="53" fillId="13" borderId="0" xfId="140" applyFont="true" applyBorder="false" applyAlignment="false" applyProtection="false">
      <alignment horizontal="general" vertical="bottom" textRotation="0" wrapText="false" indent="0" shrinkToFit="false"/>
      <protection locked="true" hidden="false"/>
    </xf>
    <xf numFmtId="181" fontId="54" fillId="20" borderId="0" xfId="0" applyFont="true" applyBorder="false" applyAlignment="false" applyProtection="false">
      <alignment horizontal="general" vertical="bottom" textRotation="0" wrapText="false" indent="0" shrinkToFit="false"/>
      <protection locked="true" hidden="false"/>
    </xf>
    <xf numFmtId="164" fontId="55" fillId="20" borderId="32" xfId="0" applyFont="true" applyBorder="true" applyAlignment="false" applyProtection="false">
      <alignment horizontal="general" vertical="bottom" textRotation="0" wrapText="false" indent="0" shrinkToFit="false"/>
      <protection locked="true" hidden="false"/>
    </xf>
    <xf numFmtId="164" fontId="14" fillId="20" borderId="0" xfId="142" applyFont="true" applyBorder="false" applyAlignment="false" applyProtection="false">
      <alignment horizontal="general" vertical="bottom" textRotation="0" wrapText="false" indent="0" shrinkToFit="false"/>
      <protection locked="true" hidden="false"/>
    </xf>
    <xf numFmtId="164" fontId="55" fillId="20" borderId="0" xfId="0" applyFont="true" applyBorder="false" applyAlignment="false" applyProtection="false">
      <alignment horizontal="general" vertical="bottom" textRotation="0" wrapText="false" indent="0" shrinkToFit="false"/>
      <protection locked="true" hidden="false"/>
    </xf>
    <xf numFmtId="197" fontId="0" fillId="20" borderId="0" xfId="0" applyFont="false" applyBorder="false" applyAlignment="false" applyProtection="false">
      <alignment horizontal="general" vertical="bottom" textRotation="0" wrapText="false" indent="0" shrinkToFit="false"/>
      <protection locked="true" hidden="false"/>
    </xf>
    <xf numFmtId="164" fontId="56" fillId="20" borderId="0" xfId="0" applyFont="true" applyBorder="false" applyAlignment="false" applyProtection="false">
      <alignment horizontal="general" vertical="bottom" textRotation="0" wrapText="false" indent="0" shrinkToFit="false"/>
      <protection locked="true" hidden="false"/>
    </xf>
    <xf numFmtId="164" fontId="57" fillId="0" borderId="0" xfId="0" applyFont="true" applyBorder="false" applyAlignment="true" applyProtection="false">
      <alignment horizontal="right"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164" fontId="58" fillId="26" borderId="29" xfId="0" applyFont="true" applyBorder="true" applyAlignment="true" applyProtection="false">
      <alignment horizontal="center" vertical="top" textRotation="0" wrapText="false" indent="0" shrinkToFit="false"/>
      <protection locked="true" hidden="false"/>
    </xf>
    <xf numFmtId="164" fontId="58"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right" vertical="top" textRotation="0" wrapText="false" indent="0" shrinkToFit="false"/>
      <protection locked="true" hidden="false"/>
    </xf>
    <xf numFmtId="164" fontId="60"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general" vertical="center" textRotation="0" wrapText="false" indent="0" shrinkToFit="false"/>
      <protection locked="true" hidden="false"/>
    </xf>
    <xf numFmtId="164" fontId="59" fillId="0" borderId="34" xfId="0" applyFont="true" applyBorder="true" applyAlignment="true" applyProtection="false">
      <alignment horizontal="left" vertical="top" textRotation="0" wrapText="false" indent="0" shrinkToFit="false"/>
      <protection locked="true" hidden="false"/>
    </xf>
    <xf numFmtId="197" fontId="0" fillId="0" borderId="35" xfId="0" applyFont="false" applyBorder="true" applyAlignment="false" applyProtection="false">
      <alignment horizontal="general" vertical="bottom" textRotation="0" wrapText="false" indent="0" shrinkToFit="false"/>
      <protection locked="true" hidden="false"/>
    </xf>
    <xf numFmtId="164" fontId="63" fillId="0" borderId="0" xfId="0" applyFont="true" applyBorder="false" applyAlignment="false" applyProtection="false">
      <alignment horizontal="general" vertical="bottom" textRotation="0" wrapText="false" indent="0" shrinkToFit="false"/>
      <protection locked="true" hidden="false"/>
    </xf>
    <xf numFmtId="164" fontId="64" fillId="0" borderId="0" xfId="20" applyFont="true" applyBorder="true" applyAlignment="true" applyProtection="true">
      <alignment horizontal="general" vertical="bottom" textRotation="0" wrapText="false" indent="0" shrinkToFit="false"/>
      <protection locked="true" hidden="false"/>
    </xf>
    <xf numFmtId="164" fontId="65" fillId="0" borderId="0" xfId="0" applyFont="true" applyBorder="false" applyAlignment="false" applyProtection="false">
      <alignment horizontal="general" vertical="bottom" textRotation="0" wrapText="false" indent="0" shrinkToFit="false"/>
      <protection locked="true" hidden="false"/>
    </xf>
    <xf numFmtId="164" fontId="67" fillId="0" borderId="0" xfId="0" applyFont="true" applyBorder="false" applyAlignment="false" applyProtection="false">
      <alignment horizontal="general" vertical="bottom" textRotation="0" wrapText="false" indent="0" shrinkToFit="false"/>
      <protection locked="true" hidden="false"/>
    </xf>
    <xf numFmtId="164" fontId="68" fillId="0" borderId="0" xfId="20" applyFont="true" applyBorder="true" applyAlignment="true" applyProtection="true">
      <alignment horizontal="general" vertical="top" textRotation="0" wrapText="true" indent="0" shrinkToFit="false"/>
      <protection locked="true" hidden="false"/>
    </xf>
    <xf numFmtId="164" fontId="65" fillId="0" borderId="0" xfId="0" applyFont="true" applyBorder="false" applyAlignment="true" applyProtection="false">
      <alignment horizontal="general" vertical="bottom" textRotation="0" wrapText="true" indent="0" shrinkToFit="false"/>
      <protection locked="true" hidden="false"/>
    </xf>
    <xf numFmtId="164" fontId="65" fillId="0" borderId="0" xfId="0" applyFont="true" applyBorder="false" applyAlignment="true" applyProtection="false">
      <alignment horizontal="general" vertical="top" textRotation="0" wrapText="true" indent="0" shrinkToFit="false"/>
      <protection locked="true" hidden="false"/>
    </xf>
    <xf numFmtId="164" fontId="19" fillId="0" borderId="9" xfId="0" applyFont="true" applyBorder="true" applyAlignment="true" applyProtection="false">
      <alignment horizontal="general" vertical="center" textRotation="0" wrapText="false" indent="0" shrinkToFit="false"/>
      <protection locked="true" hidden="false"/>
    </xf>
    <xf numFmtId="198" fontId="19" fillId="0" borderId="0" xfId="0" applyFont="true" applyBorder="false" applyAlignment="true" applyProtection="false">
      <alignment horizontal="center" vertical="center" textRotation="0" wrapText="false" indent="0" shrinkToFit="false"/>
      <protection locked="true" hidden="false"/>
    </xf>
    <xf numFmtId="198" fontId="19" fillId="0" borderId="36" xfId="0" applyFont="true" applyBorder="true" applyAlignment="true" applyProtection="false">
      <alignment horizontal="center" vertical="center" textRotation="0" wrapText="false" indent="0" shrinkToFit="false"/>
      <protection locked="true" hidden="false"/>
    </xf>
    <xf numFmtId="164" fontId="68" fillId="0" borderId="0" xfId="20" applyFont="true" applyBorder="true" applyAlignment="true" applyProtection="true">
      <alignment horizontal="general" vertical="bottom" textRotation="0" wrapText="true" indent="0" shrinkToFit="false"/>
      <protection locked="true" hidden="false"/>
    </xf>
    <xf numFmtId="164" fontId="69" fillId="0" borderId="0" xfId="0" applyFont="true" applyBorder="false" applyAlignment="false" applyProtection="false">
      <alignment horizontal="general" vertical="bottom" textRotation="0" wrapText="false" indent="0" shrinkToFit="false"/>
      <protection locked="true" hidden="false"/>
    </xf>
    <xf numFmtId="173" fontId="65" fillId="0" borderId="0" xfId="0" applyFont="true" applyBorder="false" applyAlignment="false" applyProtection="false">
      <alignment horizontal="general" vertical="bottom" textRotation="0" wrapText="false" indent="0" shrinkToFit="false"/>
      <protection locked="true" hidden="false"/>
    </xf>
    <xf numFmtId="164" fontId="70" fillId="0" borderId="0" xfId="0" applyFont="true" applyBorder="false" applyAlignment="false" applyProtection="false">
      <alignment horizontal="general" vertical="bottom" textRotation="0" wrapText="false" indent="0" shrinkToFit="false"/>
      <protection locked="true" hidden="false"/>
    </xf>
    <xf numFmtId="164" fontId="15" fillId="27" borderId="3" xfId="0" applyFont="true" applyBorder="true" applyAlignment="false" applyProtection="false">
      <alignment horizontal="general" vertical="bottom" textRotation="0" wrapText="false" indent="0" shrinkToFit="false"/>
      <protection locked="true" hidden="false"/>
    </xf>
    <xf numFmtId="164" fontId="18" fillId="27" borderId="0" xfId="142" applyFont="true" applyBorder="false" applyAlignment="false" applyProtection="false">
      <alignment horizontal="general" vertical="bottom" textRotation="0" wrapText="false" indent="0" shrinkToFit="false"/>
      <protection locked="true" hidden="false"/>
    </xf>
    <xf numFmtId="164" fontId="0" fillId="27" borderId="0" xfId="0" applyFont="false" applyBorder="false" applyAlignment="false" applyProtection="false">
      <alignment horizontal="general" vertical="bottom" textRotation="0" wrapText="false" indent="0" shrinkToFit="false"/>
      <protection locked="true" hidden="false"/>
    </xf>
    <xf numFmtId="164" fontId="7" fillId="27" borderId="0" xfId="142" applyFont="true" applyBorder="false" applyAlignment="false" applyProtection="false">
      <alignment horizontal="general" vertical="bottom" textRotation="0" wrapText="false" indent="0" shrinkToFit="false"/>
      <protection locked="true" hidden="false"/>
    </xf>
    <xf numFmtId="180" fontId="0" fillId="27" borderId="0" xfId="0" applyFont="false" applyBorder="false" applyAlignment="false" applyProtection="false">
      <alignment horizontal="general" vertical="bottom" textRotation="0" wrapText="false" indent="0" shrinkToFit="false"/>
      <protection locked="true" hidden="false"/>
    </xf>
    <xf numFmtId="164" fontId="70" fillId="27" borderId="0" xfId="0" applyFont="true" applyBorder="false" applyAlignment="false" applyProtection="false">
      <alignment horizontal="general" vertical="bottom" textRotation="0" wrapText="false" indent="0" shrinkToFit="false"/>
      <protection locked="true" hidden="false"/>
    </xf>
    <xf numFmtId="164" fontId="24" fillId="0" borderId="0" xfId="142" applyFont="true" applyBorder="false" applyAlignment="false" applyProtection="false">
      <alignment horizontal="general" vertical="bottom" textRotation="0" wrapText="false" indent="0" shrinkToFit="false"/>
      <protection locked="true" hidden="false"/>
    </xf>
    <xf numFmtId="185" fontId="73" fillId="0" borderId="5" xfId="50" applyFont="true" applyBorder="true" applyAlignment="true" applyProtection="true">
      <alignment horizontal="general" vertical="bottom" textRotation="0" wrapText="false" indent="0" shrinkToFit="false"/>
      <protection locked="true" hidden="false"/>
    </xf>
    <xf numFmtId="170" fontId="26" fillId="7" borderId="0" xfId="50" applyFont="true" applyBorder="true" applyAlignment="true" applyProtection="true">
      <alignment horizontal="general" vertical="bottom" textRotation="0" wrapText="false" indent="0" shrinkToFit="false"/>
      <protection locked="true" hidden="false"/>
    </xf>
    <xf numFmtId="185" fontId="26" fillId="7" borderId="0" xfId="50" applyFont="true" applyBorder="true" applyAlignment="true" applyProtection="tru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83" fontId="74" fillId="0" borderId="0" xfId="138" applyFont="true" applyBorder="false" applyAlignment="false" applyProtection="false">
      <alignment horizontal="general" vertical="bottom" textRotation="0" wrapText="false" indent="0" shrinkToFit="false"/>
      <protection locked="true" hidden="false"/>
    </xf>
    <xf numFmtId="185" fontId="74" fillId="0" borderId="0" xfId="138"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70" fontId="29" fillId="0" borderId="0" xfId="50" applyFont="true" applyBorder="true" applyAlignment="true" applyProtection="true">
      <alignment horizontal="left" vertical="bottom" textRotation="0" wrapText="false" indent="0" shrinkToFit="false"/>
      <protection locked="true" hidden="false"/>
    </xf>
    <xf numFmtId="185" fontId="73" fillId="0" borderId="0" xfId="50" applyFont="true" applyBorder="true" applyAlignment="true" applyProtection="true">
      <alignment horizontal="general" vertical="bottom" textRotation="0" wrapText="false" indent="0" shrinkToFit="false"/>
      <protection locked="true" hidden="false"/>
    </xf>
    <xf numFmtId="170" fontId="26" fillId="0" borderId="0" xfId="50" applyFont="true" applyBorder="true" applyAlignment="true" applyProtection="true">
      <alignment horizontal="general" vertical="bottom" textRotation="0" wrapText="false" indent="0" shrinkToFit="false"/>
      <protection locked="true" hidden="false"/>
    </xf>
    <xf numFmtId="185" fontId="26" fillId="0" borderId="0" xfId="50" applyFont="true" applyBorder="true" applyAlignment="true" applyProtection="true">
      <alignment horizontal="general" vertical="bottom" textRotation="0" wrapText="false" indent="0" shrinkToFit="false"/>
      <protection locked="true" hidden="false"/>
    </xf>
    <xf numFmtId="170" fontId="29" fillId="0" borderId="5" xfId="50" applyFont="true" applyBorder="true" applyAlignment="true" applyProtection="true">
      <alignment horizontal="left" vertical="bottom" textRotation="0" wrapText="false" indent="0" shrinkToFit="false"/>
      <protection locked="true" hidden="false"/>
    </xf>
    <xf numFmtId="178" fontId="29" fillId="0" borderId="0" xfId="176" applyFont="true" applyBorder="true" applyAlignment="true" applyProtection="true">
      <alignment horizontal="general" vertical="bottom" textRotation="0" wrapText="false" indent="0" shrinkToFit="false"/>
      <protection locked="true" hidden="false"/>
    </xf>
    <xf numFmtId="186" fontId="18" fillId="28" borderId="0" xfId="0" applyFont="true" applyBorder="false" applyAlignment="true" applyProtection="false">
      <alignment horizontal="right" vertical="bottom" textRotation="0" wrapText="false" indent="0" shrinkToFit="false"/>
      <protection locked="true" hidden="false"/>
    </xf>
    <xf numFmtId="199" fontId="75" fillId="0" borderId="0" xfId="138" applyFont="true" applyBorder="false" applyAlignment="true" applyProtection="false">
      <alignment horizontal="left" vertical="bottom" textRotation="0" wrapText="false" indent="0" shrinkToFit="false"/>
      <protection locked="true" hidden="false"/>
    </xf>
    <xf numFmtId="181" fontId="76" fillId="0" borderId="0" xfId="0" applyFont="true" applyBorder="false" applyAlignment="true" applyProtection="false">
      <alignment horizontal="center" vertical="bottom" textRotation="0" wrapText="false" indent="0" shrinkToFit="false"/>
      <protection locked="true" hidden="false"/>
    </xf>
    <xf numFmtId="185" fontId="7" fillId="0" borderId="0" xfId="0" applyFont="true" applyBorder="false" applyAlignment="true" applyProtection="false">
      <alignment horizontal="center" vertical="bottom" textRotation="0" wrapText="false" indent="0" shrinkToFit="false"/>
      <protection locked="true" hidden="false"/>
    </xf>
    <xf numFmtId="184" fontId="14" fillId="0" borderId="0" xfId="142" applyFont="true" applyBorder="false" applyAlignment="true" applyProtection="false">
      <alignment horizontal="right" vertical="bottom" textRotation="0" wrapText="false" indent="0" shrinkToFit="false"/>
      <protection locked="true" hidden="false"/>
    </xf>
    <xf numFmtId="173" fontId="77" fillId="0" borderId="0" xfId="0" applyFont="true" applyBorder="false" applyAlignment="false" applyProtection="false">
      <alignment horizontal="general" vertical="bottom" textRotation="0" wrapText="false" indent="0" shrinkToFit="false"/>
      <protection locked="true" hidden="false"/>
    </xf>
    <xf numFmtId="173" fontId="76" fillId="0" borderId="0" xfId="0" applyFont="true" applyBorder="false" applyAlignment="true" applyProtection="false">
      <alignment horizontal="center" vertical="bottom" textRotation="0" wrapText="false" indent="0" shrinkToFit="false"/>
      <protection locked="true" hidden="false"/>
    </xf>
    <xf numFmtId="185" fontId="78" fillId="0" borderId="0" xfId="0" applyFont="true" applyBorder="false" applyAlignment="true" applyProtection="false">
      <alignment horizontal="center" vertical="bottom" textRotation="0" wrapText="false" indent="0" shrinkToFit="false"/>
      <protection locked="true" hidden="false"/>
    </xf>
    <xf numFmtId="185" fontId="79" fillId="0" borderId="0" xfId="0" applyFont="true" applyBorder="false" applyAlignment="true" applyProtection="false">
      <alignment horizontal="center" vertical="bottom" textRotation="0" wrapText="false" indent="0" shrinkToFit="false"/>
      <protection locked="true" hidden="false"/>
    </xf>
    <xf numFmtId="185" fontId="79" fillId="19" borderId="0" xfId="0" applyFont="true" applyBorder="false" applyAlignment="true" applyProtection="false">
      <alignment horizontal="center" vertical="bottom" textRotation="0" wrapText="false" indent="0" shrinkToFit="false"/>
      <protection locked="true" hidden="false"/>
    </xf>
    <xf numFmtId="170" fontId="79" fillId="0" borderId="0" xfId="0" applyFont="true" applyBorder="false" applyAlignment="true" applyProtection="false">
      <alignment horizontal="center" vertical="bottom" textRotation="0" wrapText="false" indent="0" shrinkToFit="false"/>
      <protection locked="true" hidden="false"/>
    </xf>
    <xf numFmtId="170" fontId="7" fillId="19" borderId="0" xfId="0" applyFont="true" applyBorder="false" applyAlignment="true" applyProtection="false">
      <alignment horizontal="center" vertical="bottom" textRotation="0" wrapText="false" indent="0" shrinkToFit="false"/>
      <protection locked="true" hidden="false"/>
    </xf>
    <xf numFmtId="185" fontId="7" fillId="0" borderId="37" xfId="0" applyFont="true" applyBorder="true" applyAlignment="true" applyProtection="false">
      <alignment horizontal="center" vertical="bottom" textRotation="0" wrapText="false" indent="0" shrinkToFit="false"/>
      <protection locked="true" hidden="false"/>
    </xf>
    <xf numFmtId="164" fontId="25" fillId="0" borderId="3" xfId="0" applyFont="true" applyBorder="true" applyAlignment="false" applyProtection="false">
      <alignment horizontal="general" vertical="bottom" textRotation="0" wrapText="false" indent="0" shrinkToFit="false"/>
      <protection locked="true" hidden="false"/>
    </xf>
    <xf numFmtId="164" fontId="36" fillId="18" borderId="38" xfId="169" applyFont="true" applyBorder="true" applyAlignment="true" applyProtection="false">
      <alignment horizontal="left" vertical="bottom" textRotation="0" wrapText="false" indent="0" shrinkToFit="false"/>
      <protection locked="true" hidden="false"/>
    </xf>
    <xf numFmtId="196" fontId="36" fillId="18" borderId="39" xfId="15" applyFont="true" applyBorder="true" applyAlignment="true" applyProtection="true">
      <alignment horizontal="left" vertical="bottom" textRotation="0" wrapText="false" indent="0" shrinkToFit="false"/>
      <protection locked="true" hidden="false"/>
    </xf>
    <xf numFmtId="164" fontId="80" fillId="29" borderId="40" xfId="150" applyFont="true" applyBorder="true" applyAlignment="true" applyProtection="false">
      <alignment horizontal="left" vertical="bottom" textRotation="0" wrapText="false" indent="0" shrinkToFit="false"/>
      <protection locked="true" hidden="false"/>
    </xf>
    <xf numFmtId="196" fontId="80" fillId="29" borderId="41" xfId="15" applyFont="true" applyBorder="true" applyAlignment="true" applyProtection="true">
      <alignment horizontal="left" vertical="bottom" textRotation="0" wrapText="false" indent="0" shrinkToFit="false"/>
      <protection locked="true" hidden="false"/>
    </xf>
    <xf numFmtId="164" fontId="36" fillId="18" borderId="42" xfId="169" applyFont="true" applyBorder="true" applyAlignment="true" applyProtection="false">
      <alignment horizontal="left" vertical="bottom" textRotation="0" wrapText="false" indent="0" shrinkToFit="false"/>
      <protection locked="true" hidden="false"/>
    </xf>
    <xf numFmtId="196" fontId="36" fillId="18" borderId="12" xfId="15" applyFont="true" applyBorder="true" applyAlignment="true" applyProtection="true">
      <alignment horizontal="left" vertical="bottom" textRotation="0" wrapText="false" indent="0" shrinkToFit="false"/>
      <protection locked="true" hidden="false"/>
    </xf>
    <xf numFmtId="164" fontId="36" fillId="18" borderId="43" xfId="169" applyFont="true" applyBorder="true" applyAlignment="true" applyProtection="false">
      <alignment horizontal="left" vertical="bottom" textRotation="0" wrapText="false" indent="0" shrinkToFit="false"/>
      <protection locked="true" hidden="false"/>
    </xf>
    <xf numFmtId="164" fontId="80" fillId="29" borderId="44" xfId="150" applyFont="true" applyBorder="true" applyAlignment="true" applyProtection="false">
      <alignment horizontal="left" vertical="bottom" textRotation="0" wrapText="false" indent="0" shrinkToFit="false"/>
      <protection locked="true" hidden="false"/>
    </xf>
    <xf numFmtId="196" fontId="80" fillId="29" borderId="45" xfId="15" applyFont="true" applyBorder="true" applyAlignment="true" applyProtection="true">
      <alignment horizontal="left"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6" fontId="80" fillId="29" borderId="0" xfId="15" applyFont="true" applyBorder="true" applyAlignment="true" applyProtection="true">
      <alignment horizontal="left" vertical="bottom" textRotation="0" wrapText="false" indent="0" shrinkToFit="false"/>
      <protection locked="true" hidden="false"/>
    </xf>
    <xf numFmtId="164" fontId="36" fillId="0" borderId="43" xfId="138" applyFont="true" applyBorder="true" applyAlignment="false" applyProtection="false">
      <alignment horizontal="general" vertical="bottom" textRotation="0" wrapText="false" indent="0" shrinkToFit="false"/>
      <protection locked="true" hidden="false"/>
    </xf>
    <xf numFmtId="173" fontId="81" fillId="0" borderId="0" xfId="0" applyFont="true" applyBorder="false" applyAlignment="false" applyProtection="false">
      <alignment horizontal="general" vertical="bottom" textRotation="0" wrapText="false" indent="0" shrinkToFit="false"/>
      <protection locked="true" hidden="false"/>
    </xf>
    <xf numFmtId="173" fontId="66" fillId="0" borderId="0" xfId="0" applyFont="true" applyBorder="false" applyAlignment="false" applyProtection="false">
      <alignment horizontal="general" vertical="bottom" textRotation="0" wrapText="false" indent="0" shrinkToFit="false"/>
      <protection locked="true" hidden="false"/>
    </xf>
    <xf numFmtId="164" fontId="36" fillId="0" borderId="30" xfId="138" applyFont="true" applyBorder="true" applyAlignment="false" applyProtection="false">
      <alignment horizontal="general" vertical="bottom" textRotation="0" wrapText="false" indent="0" shrinkToFit="false"/>
      <protection locked="true" hidden="false"/>
    </xf>
    <xf numFmtId="164" fontId="34" fillId="0" borderId="43" xfId="138" applyFont="true" applyBorder="true" applyAlignment="false" applyProtection="false">
      <alignment horizontal="general" vertical="bottom" textRotation="0" wrapText="false" indent="0" shrinkToFit="false"/>
      <protection locked="true" hidden="false"/>
    </xf>
    <xf numFmtId="164" fontId="42" fillId="0" borderId="43" xfId="138" applyFont="true" applyBorder="true" applyAlignment="false" applyProtection="false">
      <alignment horizontal="general" vertical="bottom" textRotation="0" wrapText="false" indent="0" shrinkToFit="false"/>
      <protection locked="true" hidden="false"/>
    </xf>
    <xf numFmtId="179" fontId="66" fillId="0" borderId="0" xfId="0" applyFont="true" applyBorder="false" applyAlignment="false" applyProtection="false">
      <alignment horizontal="general" vertical="bottom" textRotation="0" wrapText="false" indent="0" shrinkToFit="false"/>
      <protection locked="true" hidden="false"/>
    </xf>
    <xf numFmtId="164" fontId="41" fillId="0" borderId="30" xfId="138" applyFont="true" applyBorder="true" applyAlignment="false" applyProtection="false">
      <alignment horizontal="general" vertical="bottom" textRotation="0" wrapText="false" indent="0" shrinkToFit="false"/>
      <protection locked="true" hidden="false"/>
    </xf>
    <xf numFmtId="164" fontId="34" fillId="0" borderId="30" xfId="138" applyFont="true" applyBorder="true" applyAlignment="false" applyProtection="false">
      <alignment horizontal="general" vertical="bottom" textRotation="0" wrapText="false" indent="0" shrinkToFit="false"/>
      <protection locked="true" hidden="false"/>
    </xf>
    <xf numFmtId="164" fontId="36" fillId="0" borderId="46" xfId="138" applyFont="true" applyBorder="true" applyAlignment="false" applyProtection="false">
      <alignment horizontal="general" vertical="bottom" textRotation="0" wrapText="false" indent="0" shrinkToFit="false"/>
      <protection locked="true" hidden="false"/>
    </xf>
    <xf numFmtId="164" fontId="36" fillId="0" borderId="0" xfId="138" applyFont="true" applyBorder="false" applyAlignment="false" applyProtection="false">
      <alignment horizontal="general" vertical="bottom" textRotation="0" wrapText="false" indent="0" shrinkToFit="false"/>
      <protection locked="true" hidden="false"/>
    </xf>
    <xf numFmtId="164" fontId="36" fillId="0" borderId="7" xfId="138" applyFont="true" applyBorder="true" applyAlignment="false" applyProtection="false">
      <alignment horizontal="general" vertical="bottom" textRotation="0" wrapText="false" indent="0" shrinkToFit="false"/>
      <protection locked="true" hidden="false"/>
    </xf>
    <xf numFmtId="173" fontId="81" fillId="0" borderId="7" xfId="0" applyFont="true" applyBorder="true" applyAlignment="false" applyProtection="false">
      <alignment horizontal="general" vertical="bottom" textRotation="0" wrapText="false" indent="0" shrinkToFit="false"/>
      <protection locked="true" hidden="false"/>
    </xf>
    <xf numFmtId="164" fontId="82" fillId="0" borderId="0" xfId="0" applyFont="true" applyBorder="false" applyAlignment="false" applyProtection="false">
      <alignment horizontal="general" vertical="bottom" textRotation="0" wrapText="false" indent="0" shrinkToFit="false"/>
      <protection locked="true" hidden="false"/>
    </xf>
    <xf numFmtId="164" fontId="55" fillId="0" borderId="0" xfId="0" applyFont="true" applyBorder="false" applyAlignment="false" applyProtection="false">
      <alignment horizontal="general" vertical="bottom" textRotation="0" wrapText="false" indent="0" shrinkToFit="false"/>
      <protection locked="true" hidden="false"/>
    </xf>
    <xf numFmtId="181" fontId="84" fillId="30" borderId="0" xfId="0" applyFont="true" applyBorder="false" applyAlignment="false" applyProtection="false">
      <alignment horizontal="general" vertical="bottom" textRotation="0" wrapText="false" indent="0" shrinkToFit="false"/>
      <protection locked="true" hidden="false"/>
    </xf>
    <xf numFmtId="181" fontId="84" fillId="30" borderId="36" xfId="0" applyFont="true" applyBorder="true" applyAlignment="false" applyProtection="false">
      <alignment horizontal="general" vertical="bottom" textRotation="0" wrapText="false" indent="0" shrinkToFit="false"/>
      <protection locked="true" hidden="false"/>
    </xf>
    <xf numFmtId="181" fontId="84" fillId="30" borderId="47" xfId="0" applyFont="true" applyBorder="true" applyAlignment="false" applyProtection="false">
      <alignment horizontal="general"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1" shrinkToFit="false"/>
      <protection locked="true" hidden="false"/>
    </xf>
    <xf numFmtId="170" fontId="85" fillId="0" borderId="0" xfId="0" applyFont="true" applyBorder="false" applyAlignment="false" applyProtection="false">
      <alignment horizontal="general" vertical="bottom" textRotation="0" wrapText="false" indent="0" shrinkToFit="false"/>
      <protection locked="true" hidden="false"/>
    </xf>
    <xf numFmtId="170" fontId="85" fillId="0" borderId="36" xfId="0" applyFont="true" applyBorder="true" applyAlignment="false" applyProtection="false">
      <alignment horizontal="general" vertical="bottom" textRotation="0" wrapText="false" indent="0" shrinkToFit="false"/>
      <protection locked="true" hidden="false"/>
    </xf>
    <xf numFmtId="170" fontId="85" fillId="0" borderId="47" xfId="0" applyFont="true" applyBorder="true" applyAlignment="false" applyProtection="false">
      <alignment horizontal="general" vertical="bottom" textRotation="0" wrapText="false" indent="0" shrinkToFit="false"/>
      <protection locked="true" hidden="false"/>
    </xf>
    <xf numFmtId="170" fontId="86" fillId="0" borderId="36" xfId="0" applyFont="true" applyBorder="true" applyAlignment="false" applyProtection="false">
      <alignment horizontal="general" vertical="bottom" textRotation="0" wrapText="false" indent="0" shrinkToFit="false"/>
      <protection locked="true" hidden="false"/>
    </xf>
    <xf numFmtId="170" fontId="86" fillId="0" borderId="0" xfId="0" applyFont="true" applyBorder="false" applyAlignment="false" applyProtection="false">
      <alignment horizontal="general" vertical="bottom" textRotation="0" wrapText="false" indent="0" shrinkToFit="false"/>
      <protection locked="true" hidden="false"/>
    </xf>
    <xf numFmtId="191" fontId="7" fillId="0" borderId="0" xfId="0" applyFont="true" applyBorder="false" applyAlignment="true" applyProtection="false">
      <alignment horizontal="right"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2" shrinkToFit="false"/>
      <protection locked="true" hidden="false"/>
    </xf>
    <xf numFmtId="170" fontId="87" fillId="0" borderId="0" xfId="0" applyFont="true" applyBorder="false" applyAlignment="false" applyProtection="false">
      <alignment horizontal="general" vertical="bottom" textRotation="0" wrapText="false" indent="0" shrinkToFit="false"/>
      <protection locked="true" hidden="false"/>
    </xf>
    <xf numFmtId="164" fontId="13" fillId="0" borderId="4" xfId="0" applyFont="true" applyBorder="true" applyAlignment="true" applyProtection="false">
      <alignment horizontal="left" vertical="bottom" textRotation="0" wrapText="false" indent="2" shrinkToFit="false"/>
      <protection locked="true" hidden="false"/>
    </xf>
    <xf numFmtId="170" fontId="88" fillId="0" borderId="0" xfId="0" applyFont="true" applyBorder="false" applyAlignment="false" applyProtection="false">
      <alignment horizontal="general"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0" shrinkToFit="false"/>
      <protection locked="true" hidden="false"/>
    </xf>
    <xf numFmtId="164" fontId="35" fillId="0" borderId="4" xfId="0" applyFont="true" applyBorder="true" applyAlignment="false" applyProtection="false">
      <alignment horizontal="general" vertical="bottom" textRotation="0" wrapText="false" indent="0" shrinkToFit="false"/>
      <protection locked="true" hidden="false"/>
    </xf>
    <xf numFmtId="164" fontId="89" fillId="0" borderId="4" xfId="0" applyFont="true" applyBorder="true" applyAlignment="true" applyProtection="false">
      <alignment horizontal="left" vertical="bottom" textRotation="0" wrapText="false" indent="2" shrinkToFit="false"/>
      <protection locked="true" hidden="false"/>
    </xf>
    <xf numFmtId="170" fontId="88" fillId="0" borderId="36" xfId="0" applyFont="true" applyBorder="true" applyAlignment="false" applyProtection="false">
      <alignment horizontal="general" vertical="bottom" textRotation="0" wrapText="false" indent="0" shrinkToFit="false"/>
      <protection locked="true" hidden="false"/>
    </xf>
    <xf numFmtId="164" fontId="13" fillId="0" borderId="4" xfId="0" applyFont="true" applyBorder="true" applyAlignment="true" applyProtection="false">
      <alignment horizontal="left" vertical="bottom" textRotation="0" wrapText="false" indent="1" shrinkToFit="false"/>
      <protection locked="true" hidden="false"/>
    </xf>
    <xf numFmtId="164" fontId="90" fillId="0" borderId="0" xfId="0" applyFont="true" applyBorder="false" applyAlignment="false" applyProtection="false">
      <alignment horizontal="general" vertical="bottom" textRotation="0" wrapText="false" indent="0" shrinkToFit="false"/>
      <protection locked="true" hidden="false"/>
    </xf>
    <xf numFmtId="170" fontId="91" fillId="0" borderId="0" xfId="0" applyFont="true" applyBorder="false" applyAlignment="false" applyProtection="false">
      <alignment horizontal="general" vertical="bottom" textRotation="0" wrapText="false" indent="0" shrinkToFit="false"/>
      <protection locked="true" hidden="false"/>
    </xf>
    <xf numFmtId="170" fontId="92" fillId="0" borderId="36" xfId="0" applyFont="true" applyBorder="true" applyAlignment="false" applyProtection="false">
      <alignment horizontal="general" vertical="bottom" textRotation="0" wrapText="false" indent="0" shrinkToFit="false"/>
      <protection locked="true" hidden="false"/>
    </xf>
    <xf numFmtId="170" fontId="93" fillId="0" borderId="0" xfId="0" applyFont="true" applyBorder="false" applyAlignment="false" applyProtection="false">
      <alignment horizontal="general" vertical="bottom" textRotation="0" wrapText="false" indent="0" shrinkToFit="false"/>
      <protection locked="true" hidden="false"/>
    </xf>
    <xf numFmtId="164" fontId="94" fillId="0" borderId="4" xfId="0" applyFont="true" applyBorder="true" applyAlignment="true" applyProtection="false">
      <alignment horizontal="left" vertical="bottom" textRotation="0" wrapText="false" indent="0" shrinkToFit="false"/>
      <protection locked="true" hidden="false"/>
    </xf>
    <xf numFmtId="164" fontId="95" fillId="0" borderId="4" xfId="0" applyFont="true" applyBorder="true" applyAlignment="false" applyProtection="false">
      <alignment horizontal="general" vertical="bottom" textRotation="0" wrapText="false" indent="0" shrinkToFit="false"/>
      <protection locked="true" hidden="false"/>
    </xf>
    <xf numFmtId="164" fontId="96" fillId="0" borderId="4" xfId="0" applyFont="true" applyBorder="true" applyAlignment="false" applyProtection="false">
      <alignment horizontal="general" vertical="bottom" textRotation="0" wrapText="false" indent="0" shrinkToFit="false"/>
      <protection locked="true" hidden="false"/>
    </xf>
    <xf numFmtId="179" fontId="0" fillId="0" borderId="0" xfId="0" applyFont="false" applyBorder="false" applyAlignment="false" applyProtection="false">
      <alignment horizontal="general" vertical="bottom" textRotation="0" wrapText="false" indent="0" shrinkToFit="false"/>
      <protection locked="true" hidden="false"/>
    </xf>
    <xf numFmtId="164" fontId="97" fillId="0" borderId="4" xfId="0" applyFont="true" applyBorder="true" applyAlignment="true" applyProtection="false">
      <alignment horizontal="left" vertical="bottom" textRotation="0" wrapText="false" indent="0" shrinkToFit="false"/>
      <protection locked="true" hidden="false"/>
    </xf>
    <xf numFmtId="173" fontId="0" fillId="19" borderId="9" xfId="0" applyFont="false" applyBorder="true" applyAlignment="true" applyProtection="false">
      <alignment horizontal="center" vertical="bottom" textRotation="0" wrapText="false" indent="0" shrinkToFit="false"/>
      <protection locked="true" hidden="false"/>
    </xf>
    <xf numFmtId="173" fontId="0" fillId="31" borderId="9" xfId="0" applyFont="false" applyBorder="true" applyAlignment="true" applyProtection="false">
      <alignment horizontal="center" vertical="bottom" textRotation="0" wrapText="false" indent="0" shrinkToFit="false"/>
      <protection locked="true" hidden="false"/>
    </xf>
    <xf numFmtId="173" fontId="98" fillId="31" borderId="9" xfId="0" applyFont="true" applyBorder="true" applyAlignment="true" applyProtection="false">
      <alignment horizontal="center" vertical="bottom" textRotation="0" wrapText="false" indent="0" shrinkToFit="false"/>
      <protection locked="true" hidden="false"/>
    </xf>
    <xf numFmtId="164" fontId="96" fillId="0" borderId="4" xfId="0" applyFont="true" applyBorder="true" applyAlignment="true" applyProtection="false">
      <alignment horizontal="left" vertical="bottom" textRotation="0" wrapText="false" indent="0" shrinkToFit="false"/>
      <protection locked="true" hidden="false"/>
    </xf>
    <xf numFmtId="164" fontId="97" fillId="0" borderId="4" xfId="0" applyFont="true" applyBorder="true" applyAlignment="true" applyProtection="false">
      <alignment horizontal="right" vertical="bottom" textRotation="0" wrapText="false" indent="0" shrinkToFit="false"/>
      <protection locked="true" hidden="false"/>
    </xf>
    <xf numFmtId="179" fontId="6" fillId="0" borderId="0" xfId="0" applyFont="true" applyBorder="false" applyAlignment="false" applyProtection="false">
      <alignment horizontal="general" vertical="bottom" textRotation="0" wrapText="false" indent="0" shrinkToFit="false"/>
      <protection locked="true" hidden="false"/>
    </xf>
    <xf numFmtId="164" fontId="99" fillId="0" borderId="4" xfId="0" applyFont="true" applyBorder="true" applyAlignment="true" applyProtection="false">
      <alignment horizontal="right" vertical="center" textRotation="0" wrapText="true" indent="0" shrinkToFit="false"/>
      <protection locked="true" hidden="false"/>
    </xf>
    <xf numFmtId="173" fontId="6" fillId="0" borderId="0" xfId="0" applyFont="true" applyBorder="false" applyAlignment="true" applyProtection="false">
      <alignment horizontal="center" vertical="bottom" textRotation="0" wrapText="false" indent="0" shrinkToFit="false"/>
      <protection locked="true" hidden="false"/>
    </xf>
    <xf numFmtId="164" fontId="97" fillId="0" borderId="4" xfId="0" applyFont="true" applyBorder="true" applyAlignment="true" applyProtection="false">
      <alignment horizontal="general" vertical="center" textRotation="0" wrapText="false" indent="0" shrinkToFit="false"/>
      <protection locked="true" hidden="false"/>
    </xf>
    <xf numFmtId="179" fontId="0" fillId="0" borderId="35" xfId="0" applyFont="false" applyBorder="true" applyAlignment="false" applyProtection="false">
      <alignment horizontal="general" vertical="bottom" textRotation="0" wrapText="false" indent="0" shrinkToFit="false"/>
      <protection locked="true" hidden="false"/>
    </xf>
    <xf numFmtId="164" fontId="24" fillId="0" borderId="0" xfId="142" applyFont="true" applyBorder="false" applyAlignment="true" applyProtection="false">
      <alignment horizontal="right" vertical="bottom" textRotation="0" wrapText="false" indent="0" shrinkToFit="false"/>
      <protection locked="true" hidden="false"/>
    </xf>
    <xf numFmtId="164" fontId="100" fillId="32" borderId="3" xfId="0" applyFont="true" applyBorder="true" applyAlignment="false" applyProtection="false">
      <alignment horizontal="general" vertical="bottom" textRotation="0" wrapText="false" indent="0" shrinkToFit="false"/>
      <protection locked="true" hidden="false"/>
    </xf>
    <xf numFmtId="164" fontId="101" fillId="33" borderId="0" xfId="0" applyFont="true" applyBorder="false" applyAlignment="true" applyProtection="false">
      <alignment horizontal="right" vertical="bottom" textRotation="0" wrapText="false" indent="0" shrinkToFit="false"/>
      <protection locked="true" hidden="false"/>
    </xf>
    <xf numFmtId="164" fontId="102" fillId="34" borderId="0" xfId="0" applyFont="true" applyBorder="false" applyAlignment="true" applyProtection="false">
      <alignment horizontal="right" vertical="bottom" textRotation="0" wrapText="false" indent="0" shrinkToFit="false"/>
      <protection locked="true" hidden="false"/>
    </xf>
    <xf numFmtId="164" fontId="103" fillId="32" borderId="3" xfId="0" applyFont="true" applyBorder="true" applyAlignment="false" applyProtection="false">
      <alignment horizontal="general" vertical="bottom" textRotation="0" wrapText="false" indent="0" shrinkToFit="false"/>
      <protection locked="true" hidden="false"/>
    </xf>
    <xf numFmtId="164" fontId="104" fillId="35" borderId="48" xfId="0" applyFont="true" applyBorder="true" applyAlignment="true" applyProtection="false">
      <alignment horizontal="general" vertical="bottom" textRotation="0" wrapText="true" indent="0" shrinkToFit="false"/>
      <protection locked="true" hidden="false"/>
    </xf>
    <xf numFmtId="164" fontId="7" fillId="33" borderId="0" xfId="0" applyFont="true" applyBorder="false" applyAlignment="false" applyProtection="false">
      <alignment horizontal="general" vertical="bottom" textRotation="0" wrapText="false" indent="0" shrinkToFit="false"/>
      <protection locked="true" hidden="false"/>
    </xf>
    <xf numFmtId="164" fontId="7" fillId="34" borderId="0" xfId="0" applyFont="true" applyBorder="false" applyAlignment="false" applyProtection="false">
      <alignment horizontal="general" vertical="bottom" textRotation="0" wrapText="false" indent="0" shrinkToFit="false"/>
      <protection locked="true" hidden="false"/>
    </xf>
    <xf numFmtId="164" fontId="15" fillId="32" borderId="3" xfId="0" applyFont="true" applyBorder="true" applyAlignment="false" applyProtection="false">
      <alignment horizontal="general" vertical="bottom" textRotation="0" wrapText="false" indent="0" shrinkToFit="false"/>
      <protection locked="true" hidden="false"/>
    </xf>
    <xf numFmtId="164" fontId="7" fillId="34" borderId="0" xfId="0" applyFont="true" applyBorder="false" applyAlignment="true" applyProtection="false">
      <alignment horizontal="right" vertical="bottom" textRotation="0" wrapText="false" indent="0" shrinkToFit="false"/>
      <protection locked="true" hidden="false"/>
    </xf>
    <xf numFmtId="164" fontId="105" fillId="32" borderId="3" xfId="0" applyFont="true" applyBorder="true" applyAlignment="false" applyProtection="false">
      <alignment horizontal="general" vertical="bottom" textRotation="0" wrapText="false" indent="0" shrinkToFit="false"/>
      <protection locked="true" hidden="false"/>
    </xf>
    <xf numFmtId="180" fontId="106" fillId="33" borderId="0" xfId="0" applyFont="true" applyBorder="false" applyAlignment="true" applyProtection="false">
      <alignment horizontal="right" vertical="bottom" textRotation="0" wrapText="false" indent="0" shrinkToFit="false"/>
      <protection locked="true" hidden="false"/>
    </xf>
    <xf numFmtId="180" fontId="107" fillId="34" borderId="0" xfId="0" applyFont="true" applyBorder="false" applyAlignment="true" applyProtection="false">
      <alignment horizontal="right" vertical="bottom" textRotation="0" wrapText="false" indent="0" shrinkToFit="false"/>
      <protection locked="true" hidden="false"/>
    </xf>
    <xf numFmtId="182" fontId="107" fillId="34" borderId="0" xfId="0" applyFont="true" applyBorder="false" applyAlignment="true" applyProtection="false">
      <alignment horizontal="right" vertical="bottom" textRotation="0" wrapText="false" indent="0" shrinkToFit="false"/>
      <protection locked="true" hidden="false"/>
    </xf>
    <xf numFmtId="180" fontId="7" fillId="33" borderId="0" xfId="0" applyFont="true" applyBorder="false" applyAlignment="true" applyProtection="false">
      <alignment horizontal="right" vertical="bottom" textRotation="0" wrapText="false" indent="0" shrinkToFit="false"/>
      <protection locked="true" hidden="false"/>
    </xf>
    <xf numFmtId="180" fontId="7" fillId="34" borderId="0" xfId="0" applyFont="true" applyBorder="false" applyAlignment="true" applyProtection="false">
      <alignment horizontal="right" vertical="bottom" textRotation="0" wrapText="false" indent="0" shrinkToFit="false"/>
      <protection locked="true" hidden="false"/>
    </xf>
    <xf numFmtId="164" fontId="7" fillId="33" borderId="0" xfId="0" applyFont="true" applyBorder="false" applyAlignment="true" applyProtection="false">
      <alignment horizontal="right" vertical="bottom" textRotation="0" wrapText="false" indent="0" shrinkToFit="false"/>
      <protection locked="true" hidden="false"/>
    </xf>
    <xf numFmtId="164" fontId="103" fillId="34" borderId="3" xfId="0" applyFont="true" applyBorder="true" applyAlignment="false" applyProtection="false">
      <alignment horizontal="general" vertical="bottom" textRotation="0" wrapText="false" indent="0" shrinkToFit="false"/>
      <protection locked="true" hidden="false"/>
    </xf>
    <xf numFmtId="173" fontId="106" fillId="33" borderId="0" xfId="0" applyFont="true" applyBorder="false" applyAlignment="true" applyProtection="false">
      <alignment horizontal="right" vertical="bottom" textRotation="0" wrapText="false" indent="0" shrinkToFit="false"/>
      <protection locked="true" hidden="false"/>
    </xf>
    <xf numFmtId="173" fontId="7" fillId="34" borderId="0" xfId="0" applyFont="true" applyBorder="false" applyAlignment="true" applyProtection="false">
      <alignment horizontal="right" vertical="bottom" textRotation="0" wrapText="false" indent="0" shrinkToFit="false"/>
      <protection locked="true" hidden="false"/>
    </xf>
    <xf numFmtId="173" fontId="7" fillId="33" borderId="0" xfId="0" applyFont="true" applyBorder="false" applyAlignment="true" applyProtection="false">
      <alignment horizontal="right" vertical="bottom" textRotation="0" wrapText="false" indent="0" shrinkToFit="false"/>
      <protection locked="true" hidden="false"/>
    </xf>
    <xf numFmtId="164" fontId="66" fillId="0" borderId="0" xfId="0" applyFont="true" applyBorder="false" applyAlignment="false" applyProtection="false">
      <alignment horizontal="general" vertical="bottom" textRotation="0" wrapText="false" indent="0" shrinkToFit="false"/>
      <protection locked="true" hidden="false"/>
    </xf>
    <xf numFmtId="164" fontId="109" fillId="34" borderId="3" xfId="0" applyFont="true" applyBorder="true" applyAlignment="false" applyProtection="false">
      <alignment horizontal="general" vertical="bottom" textRotation="0" wrapText="false" indent="0" shrinkToFit="false"/>
      <protection locked="true" hidden="false"/>
    </xf>
    <xf numFmtId="173" fontId="110" fillId="33" borderId="0" xfId="0" applyFont="true" applyBorder="false" applyAlignment="true" applyProtection="false">
      <alignment horizontal="right" vertical="bottom" textRotation="0" wrapText="false" indent="0" shrinkToFit="false"/>
      <protection locked="true" hidden="false"/>
    </xf>
    <xf numFmtId="173" fontId="110" fillId="34" borderId="0" xfId="0" applyFont="true" applyBorder="false" applyAlignment="true" applyProtection="false">
      <alignment horizontal="right" vertical="bottom" textRotation="0" wrapText="false" indent="0" shrinkToFit="false"/>
      <protection locked="true" hidden="false"/>
    </xf>
    <xf numFmtId="173" fontId="110" fillId="34" borderId="49" xfId="0" applyFont="true" applyBorder="true" applyAlignment="true" applyProtection="false">
      <alignment horizontal="right" vertical="bottom" textRotation="0" wrapText="false" indent="0" shrinkToFit="false"/>
      <protection locked="true" hidden="false"/>
    </xf>
    <xf numFmtId="173" fontId="110" fillId="34" borderId="50" xfId="0" applyFont="true" applyBorder="true" applyAlignment="true" applyProtection="false">
      <alignment horizontal="right" vertical="bottom" textRotation="0" wrapText="false" indent="0" shrinkToFit="false"/>
      <protection locked="true" hidden="false"/>
    </xf>
    <xf numFmtId="173" fontId="110" fillId="34" borderId="51" xfId="0" applyFont="true" applyBorder="true" applyAlignment="true" applyProtection="false">
      <alignment horizontal="right" vertical="bottom" textRotation="0" wrapText="false" indent="0" shrinkToFit="false"/>
      <protection locked="true" hidden="false"/>
    </xf>
    <xf numFmtId="179" fontId="7" fillId="33" borderId="0" xfId="0" applyFont="true" applyBorder="false" applyAlignment="true" applyProtection="false">
      <alignment horizontal="right" vertical="bottom" textRotation="0" wrapText="false" indent="0" shrinkToFit="false"/>
      <protection locked="true" hidden="false"/>
    </xf>
    <xf numFmtId="179" fontId="7" fillId="34" borderId="0" xfId="0" applyFont="true" applyBorder="false" applyAlignment="true" applyProtection="false">
      <alignment horizontal="right" vertical="bottom" textRotation="0" wrapText="false" indent="0" shrinkToFit="false"/>
      <protection locked="true" hidden="false"/>
    </xf>
    <xf numFmtId="164" fontId="17" fillId="32" borderId="3" xfId="0" applyFont="true" applyBorder="true" applyAlignment="false" applyProtection="false">
      <alignment horizontal="general" vertical="bottom" textRotation="0" wrapText="false" indent="0" shrinkToFit="false"/>
      <protection locked="true" hidden="false"/>
    </xf>
    <xf numFmtId="173" fontId="103" fillId="33" borderId="0" xfId="0" applyFont="true" applyBorder="false" applyAlignment="true" applyProtection="false">
      <alignment horizontal="right" vertical="bottom" textRotation="0" wrapText="false" indent="0" shrinkToFit="false"/>
      <protection locked="true" hidden="false"/>
    </xf>
    <xf numFmtId="173" fontId="103" fillId="34" borderId="0" xfId="0" applyFont="true" applyBorder="false" applyAlignment="true" applyProtection="false">
      <alignment horizontal="right" vertical="bottom" textRotation="0" wrapText="false" indent="0" shrinkToFit="false"/>
      <protection locked="true" hidden="false"/>
    </xf>
    <xf numFmtId="180" fontId="106" fillId="16" borderId="0" xfId="148" applyFont="true" applyBorder="false" applyAlignment="false" applyProtection="false">
      <alignment horizontal="general" vertical="bottom" textRotation="0" wrapText="false" indent="0" shrinkToFit="false"/>
      <protection locked="true" hidden="false"/>
    </xf>
    <xf numFmtId="181" fontId="5" fillId="0" borderId="0" xfId="148" applyFont="true" applyBorder="false" applyAlignment="false" applyProtection="true">
      <alignment horizontal="general" vertical="bottom" textRotation="0" wrapText="false" indent="0" shrinkToFit="false"/>
      <protection locked="false" hidden="false"/>
    </xf>
    <xf numFmtId="181" fontId="19" fillId="0" borderId="0" xfId="148" applyFont="true" applyBorder="false" applyAlignment="false" applyProtection="true">
      <alignment horizontal="general" vertical="bottom" textRotation="0" wrapText="false" indent="0" shrinkToFit="false"/>
      <protection locked="false" hidden="false"/>
    </xf>
    <xf numFmtId="180" fontId="111" fillId="16" borderId="0" xfId="0" applyFont="true" applyBorder="false" applyAlignment="false" applyProtection="false">
      <alignment horizontal="general" vertical="bottom" textRotation="0" wrapText="false" indent="0" shrinkToFit="false"/>
      <protection locked="true" hidden="false"/>
    </xf>
    <xf numFmtId="164" fontId="112" fillId="16" borderId="0" xfId="0" applyFont="true" applyBorder="false" applyAlignment="true" applyProtection="false">
      <alignment horizontal="right" vertical="bottom" textRotation="0" wrapText="false" indent="0" shrinkToFit="false"/>
      <protection locked="true" hidden="false"/>
    </xf>
    <xf numFmtId="164" fontId="22" fillId="36" borderId="52" xfId="0" applyFont="true" applyBorder="true" applyAlignment="true" applyProtection="false">
      <alignment horizontal="right" vertical="bottom" textRotation="0" wrapText="false" indent="0" shrinkToFit="false"/>
      <protection locked="true" hidden="false"/>
    </xf>
    <xf numFmtId="164" fontId="22" fillId="36" borderId="53" xfId="0" applyFont="true" applyBorder="true" applyAlignment="true" applyProtection="false">
      <alignment horizontal="right" vertical="bottom" textRotation="0" wrapText="false" indent="0" shrinkToFit="false"/>
      <protection locked="true" hidden="false"/>
    </xf>
    <xf numFmtId="164" fontId="0" fillId="16" borderId="0" xfId="0" applyFont="false" applyBorder="false" applyAlignment="false" applyProtection="false">
      <alignment horizontal="general" vertical="bottom" textRotation="0" wrapText="false" indent="0" shrinkToFit="false"/>
      <protection locked="true" hidden="false"/>
    </xf>
    <xf numFmtId="164" fontId="20" fillId="36" borderId="0" xfId="0" applyFont="true" applyBorder="false" applyAlignment="false" applyProtection="false">
      <alignment horizontal="general" vertical="bottom" textRotation="0" wrapText="false" indent="0" shrinkToFit="false"/>
      <protection locked="true" hidden="false"/>
    </xf>
    <xf numFmtId="164" fontId="20" fillId="36" borderId="54" xfId="0" applyFont="true" applyBorder="true" applyAlignment="false" applyProtection="false">
      <alignment horizontal="general" vertical="bottom" textRotation="0" wrapText="false" indent="0" shrinkToFit="false"/>
      <protection locked="true" hidden="false"/>
    </xf>
    <xf numFmtId="164" fontId="113" fillId="0" borderId="0" xfId="0" applyFont="true" applyBorder="false" applyAlignment="false" applyProtection="false">
      <alignment horizontal="general" vertical="bottom" textRotation="0" wrapText="false" indent="0" shrinkToFit="false"/>
      <protection locked="true" hidden="false"/>
    </xf>
    <xf numFmtId="189" fontId="20" fillId="16" borderId="0" xfId="0" applyFont="true" applyBorder="false" applyAlignment="false" applyProtection="false">
      <alignment horizontal="general" vertical="bottom" textRotation="0" wrapText="false" indent="0" shrinkToFit="false"/>
      <protection locked="true" hidden="false"/>
    </xf>
    <xf numFmtId="180" fontId="20" fillId="16" borderId="0" xfId="0" applyFont="true" applyBorder="false" applyAlignment="false" applyProtection="false">
      <alignment horizontal="general" vertical="bottom" textRotation="0" wrapText="false" indent="0" shrinkToFit="false"/>
      <protection locked="true" hidden="false"/>
    </xf>
    <xf numFmtId="180" fontId="20" fillId="36" borderId="0" xfId="0" applyFont="true" applyBorder="false" applyAlignment="false" applyProtection="false">
      <alignment horizontal="general" vertical="bottom" textRotation="0" wrapText="false" indent="0" shrinkToFit="false"/>
      <protection locked="true" hidden="false"/>
    </xf>
    <xf numFmtId="180" fontId="20" fillId="36" borderId="54" xfId="0" applyFont="true" applyBorder="true" applyAlignment="false" applyProtection="false">
      <alignment horizontal="general" vertical="bottom" textRotation="0" wrapText="false" indent="0" shrinkToFit="false"/>
      <protection locked="true" hidden="false"/>
    </xf>
    <xf numFmtId="180" fontId="20" fillId="36" borderId="49" xfId="0" applyFont="true" applyBorder="true" applyAlignment="false" applyProtection="false">
      <alignment horizontal="general" vertical="bottom" textRotation="0" wrapText="false" indent="0" shrinkToFit="false"/>
      <protection locked="true" hidden="false"/>
    </xf>
    <xf numFmtId="180" fontId="20" fillId="36" borderId="50" xfId="0" applyFont="true" applyBorder="true" applyAlignment="false" applyProtection="false">
      <alignment horizontal="general" vertical="bottom" textRotation="0" wrapText="false" indent="0" shrinkToFit="false"/>
      <protection locked="true" hidden="false"/>
    </xf>
    <xf numFmtId="180" fontId="20" fillId="36" borderId="51" xfId="0" applyFont="true" applyBorder="true" applyAlignment="false" applyProtection="false">
      <alignment horizontal="general" vertical="bottom" textRotation="0" wrapText="false" indent="0" shrinkToFit="false"/>
      <protection locked="true" hidden="false"/>
    </xf>
    <xf numFmtId="180" fontId="20" fillId="36" borderId="55" xfId="0" applyFont="true" applyBorder="true" applyAlignment="false" applyProtection="false">
      <alignment horizontal="general" vertical="bottom" textRotation="0" wrapText="false" indent="0" shrinkToFit="false"/>
      <protection locked="true" hidden="false"/>
    </xf>
    <xf numFmtId="180" fontId="20" fillId="36" borderId="56" xfId="0" applyFont="true" applyBorder="true" applyAlignment="false" applyProtection="false">
      <alignment horizontal="general" vertical="bottom" textRotation="0" wrapText="false" indent="0" shrinkToFit="false"/>
      <protection locked="true" hidden="false"/>
    </xf>
    <xf numFmtId="180" fontId="20" fillId="36" borderId="57" xfId="0" applyFont="true" applyBorder="true" applyAlignment="false" applyProtection="false">
      <alignment horizontal="general" vertical="bottom" textRotation="0" wrapText="false" indent="0" shrinkToFit="false"/>
      <protection locked="true" hidden="false"/>
    </xf>
    <xf numFmtId="164" fontId="20" fillId="16" borderId="0" xfId="0" applyFont="true" applyBorder="false" applyAlignment="false" applyProtection="false">
      <alignment horizontal="general" vertical="bottom" textRotation="0" wrapText="false" indent="0" shrinkToFit="false"/>
      <protection locked="true" hidden="false"/>
    </xf>
    <xf numFmtId="189" fontId="0" fillId="36" borderId="58" xfId="0" applyFont="false" applyBorder="true" applyAlignment="false" applyProtection="false">
      <alignment horizontal="general" vertical="bottom" textRotation="0" wrapText="false" indent="0" shrinkToFit="false"/>
      <protection locked="true" hidden="false"/>
    </xf>
    <xf numFmtId="189" fontId="0" fillId="36" borderId="59" xfId="0" applyFont="false" applyBorder="true" applyAlignment="false" applyProtection="false">
      <alignment horizontal="general" vertical="bottom" textRotation="0" wrapText="false" indent="0" shrinkToFit="false"/>
      <protection locked="true" hidden="false"/>
    </xf>
    <xf numFmtId="164" fontId="113" fillId="14" borderId="0" xfId="0" applyFont="true" applyBorder="false" applyAlignment="false" applyProtection="false">
      <alignment horizontal="general" vertical="bottom" textRotation="0" wrapText="false" indent="0" shrinkToFit="false"/>
      <protection locked="true" hidden="false"/>
    </xf>
    <xf numFmtId="164" fontId="65" fillId="37" borderId="0" xfId="0" applyFont="true" applyBorder="false" applyAlignment="false" applyProtection="false">
      <alignment horizontal="general" vertical="bottom" textRotation="0" wrapText="false" indent="0" shrinkToFit="false"/>
      <protection locked="true" hidden="false"/>
    </xf>
    <xf numFmtId="183" fontId="106" fillId="37" borderId="0" xfId="138" applyFont="true" applyBorder="false" applyAlignment="false" applyProtection="false">
      <alignment horizontal="general" vertical="bottom" textRotation="0" wrapText="false" indent="0" shrinkToFit="false"/>
      <protection locked="true" hidden="false"/>
    </xf>
    <xf numFmtId="164" fontId="114" fillId="0" borderId="0" xfId="0" applyFont="true" applyBorder="false" applyAlignment="true" applyProtection="false">
      <alignment horizontal="right" vertical="bottom" textRotation="0" wrapText="false" indent="0" shrinkToFit="false"/>
      <protection locked="true" hidden="false"/>
    </xf>
    <xf numFmtId="184" fontId="101" fillId="37" borderId="0" xfId="142" applyFont="true" applyBorder="false" applyAlignment="true" applyProtection="false">
      <alignment horizontal="right" vertical="bottom" textRotation="0" wrapText="false" indent="0" shrinkToFit="false"/>
      <protection locked="true" hidden="false"/>
    </xf>
    <xf numFmtId="164" fontId="115" fillId="0" borderId="0" xfId="0" applyFont="true" applyBorder="false" applyAlignment="false" applyProtection="false">
      <alignment horizontal="general" vertical="bottom" textRotation="0" wrapText="false" indent="0" shrinkToFit="false"/>
      <protection locked="true" hidden="false"/>
    </xf>
    <xf numFmtId="179" fontId="116" fillId="0" borderId="0" xfId="0" applyFont="true" applyBorder="false" applyAlignment="true" applyProtection="false">
      <alignment horizontal="center" vertical="bottom" textRotation="0" wrapText="false" indent="0" shrinkToFit="false"/>
      <protection locked="true" hidden="false"/>
    </xf>
    <xf numFmtId="186" fontId="117" fillId="0" borderId="0" xfId="0" applyFont="true" applyBorder="false" applyAlignment="true" applyProtection="false">
      <alignment horizontal="right" vertical="bottom" textRotation="0" wrapText="false" indent="0" shrinkToFit="false"/>
      <protection locked="true" hidden="false"/>
    </xf>
    <xf numFmtId="186" fontId="76" fillId="0" borderId="0" xfId="0" applyFont="true" applyBorder="false" applyAlignment="true" applyProtection="false">
      <alignment horizontal="right" vertical="bottom" textRotation="0" wrapText="false" indent="0" shrinkToFit="false"/>
      <protection locked="true" hidden="false"/>
    </xf>
    <xf numFmtId="179" fontId="116" fillId="7" borderId="0" xfId="48" applyFont="true" applyBorder="true" applyAlignment="true" applyProtection="true">
      <alignment horizontal="right" vertical="bottom" textRotation="0" wrapText="false" indent="0" shrinkToFit="false"/>
      <protection locked="true" hidden="false"/>
    </xf>
    <xf numFmtId="186" fontId="102" fillId="7" borderId="0" xfId="48" applyFont="true" applyBorder="true" applyAlignment="true" applyProtection="true">
      <alignment horizontal="right" vertical="bottom" textRotation="0" wrapText="false" indent="0" shrinkToFit="false"/>
      <protection locked="true" hidden="false"/>
    </xf>
    <xf numFmtId="179" fontId="116" fillId="0" borderId="0" xfId="0" applyFont="true" applyBorder="false" applyAlignment="true" applyProtection="false">
      <alignment horizontal="right" vertical="bottom" textRotation="0" wrapText="false" indent="0" shrinkToFit="false"/>
      <protection locked="true" hidden="false"/>
    </xf>
    <xf numFmtId="186" fontId="24" fillId="0" borderId="0" xfId="0" applyFont="true" applyBorder="false" applyAlignment="true" applyProtection="false">
      <alignment horizontal="right" vertical="bottom" textRotation="0" wrapText="false" indent="0" shrinkToFit="false"/>
      <protection locked="true" hidden="false"/>
    </xf>
    <xf numFmtId="186" fontId="102" fillId="7" borderId="5" xfId="48" applyFont="true" applyBorder="true" applyAlignment="true" applyProtection="true">
      <alignment horizontal="right" vertical="bottom" textRotation="0" wrapText="false" indent="0" shrinkToFit="false"/>
      <protection locked="true" hidden="false"/>
    </xf>
    <xf numFmtId="164" fontId="98" fillId="0" borderId="0" xfId="0" applyFont="true" applyBorder="false" applyAlignment="false" applyProtection="false">
      <alignment horizontal="general" vertical="bottom" textRotation="0" wrapText="false" indent="0" shrinkToFit="false"/>
      <protection locked="true" hidden="false"/>
    </xf>
    <xf numFmtId="164" fontId="25" fillId="29" borderId="3" xfId="0" applyFont="true" applyBorder="true" applyAlignment="true" applyProtection="false">
      <alignment horizontal="left" vertical="bottom" textRotation="0" wrapText="false" indent="0" shrinkToFit="false"/>
      <protection locked="true" hidden="false"/>
    </xf>
    <xf numFmtId="164" fontId="25" fillId="29" borderId="0" xfId="0" applyFont="true" applyBorder="false" applyAlignment="true" applyProtection="false">
      <alignment horizontal="right" vertical="bottom" textRotation="0" wrapText="false" indent="0" shrinkToFit="false"/>
      <protection locked="true" hidden="false"/>
    </xf>
    <xf numFmtId="164" fontId="118" fillId="29" borderId="0" xfId="142" applyFont="true" applyBorder="false" applyAlignment="true" applyProtection="false">
      <alignment horizontal="right" vertical="bottom" textRotation="0" wrapText="false" indent="0" shrinkToFit="false"/>
      <protection locked="true" hidden="false"/>
    </xf>
    <xf numFmtId="164" fontId="102" fillId="29" borderId="0" xfId="142" applyFont="true" applyBorder="false" applyAlignment="true" applyProtection="false">
      <alignment horizontal="right" vertical="bottom" textRotation="0" wrapText="false" indent="0" shrinkToFit="false"/>
      <protection locked="true" hidden="false"/>
    </xf>
    <xf numFmtId="179" fontId="36" fillId="18" borderId="39" xfId="15" applyFont="true" applyBorder="true" applyAlignment="true" applyProtection="true">
      <alignment horizontal="right" vertical="bottom" textRotation="0" wrapText="false" indent="0" shrinkToFit="false"/>
      <protection locked="true" hidden="false"/>
    </xf>
    <xf numFmtId="179" fontId="119" fillId="18" borderId="39" xfId="15" applyFont="true" applyBorder="true" applyAlignment="true" applyProtection="true">
      <alignment horizontal="right" vertical="bottom" textRotation="0" wrapText="false" indent="0" shrinkToFit="false"/>
      <protection locked="true" hidden="false"/>
    </xf>
    <xf numFmtId="196" fontId="36" fillId="18" borderId="39" xfId="15" applyFont="true" applyBorder="true" applyAlignment="true" applyProtection="true">
      <alignment horizontal="right" vertical="bottom" textRotation="0" wrapText="false" indent="0" shrinkToFit="false"/>
      <protection locked="true" hidden="false"/>
    </xf>
    <xf numFmtId="179" fontId="34" fillId="29" borderId="41" xfId="15" applyFont="true" applyBorder="true" applyAlignment="true" applyProtection="true">
      <alignment horizontal="right" vertical="bottom" textRotation="0" wrapText="false" indent="0" shrinkToFit="false"/>
      <protection locked="true" hidden="false"/>
    </xf>
    <xf numFmtId="179" fontId="120" fillId="29" borderId="41" xfId="15" applyFont="true" applyBorder="true" applyAlignment="true" applyProtection="true">
      <alignment horizontal="right" vertical="bottom" textRotation="0" wrapText="false" indent="0" shrinkToFit="false"/>
      <protection locked="true" hidden="false"/>
    </xf>
    <xf numFmtId="179" fontId="7" fillId="29" borderId="41" xfId="15" applyFont="true" applyBorder="true" applyAlignment="true" applyProtection="true">
      <alignment horizontal="right" vertical="bottom" textRotation="0" wrapText="false" indent="0" shrinkToFit="false"/>
      <protection locked="true" hidden="false"/>
    </xf>
    <xf numFmtId="196" fontId="34" fillId="29" borderId="41" xfId="15" applyFont="true" applyBorder="true" applyAlignment="true" applyProtection="true">
      <alignment horizontal="right" vertical="bottom" textRotation="0" wrapText="false" indent="0" shrinkToFit="false"/>
      <protection locked="true" hidden="false"/>
    </xf>
    <xf numFmtId="179" fontId="36" fillId="18" borderId="12" xfId="15" applyFont="true" applyBorder="true" applyAlignment="true" applyProtection="true">
      <alignment horizontal="right" vertical="bottom" textRotation="0" wrapText="false" indent="0" shrinkToFit="false"/>
      <protection locked="true" hidden="false"/>
    </xf>
    <xf numFmtId="179" fontId="119" fillId="18" borderId="12" xfId="15" applyFont="true" applyBorder="true" applyAlignment="true" applyProtection="true">
      <alignment horizontal="right" vertical="bottom" textRotation="0" wrapText="false" indent="0" shrinkToFit="false"/>
      <protection locked="true" hidden="false"/>
    </xf>
    <xf numFmtId="196" fontId="36" fillId="18" borderId="12" xfId="15" applyFont="true" applyBorder="true" applyAlignment="true" applyProtection="true">
      <alignment horizontal="right" vertical="bottom" textRotation="0" wrapText="false" indent="0" shrinkToFit="false"/>
      <protection locked="true" hidden="false"/>
    </xf>
    <xf numFmtId="179" fontId="18" fillId="18" borderId="12" xfId="15" applyFont="true" applyBorder="true" applyAlignment="true" applyProtection="true">
      <alignment horizontal="right" vertical="bottom" textRotation="0" wrapText="false" indent="0" shrinkToFit="false"/>
      <protection locked="true" hidden="false"/>
    </xf>
    <xf numFmtId="179" fontId="120" fillId="29" borderId="40" xfId="15" applyFont="true" applyBorder="true" applyAlignment="true" applyProtection="true">
      <alignment horizontal="right" vertical="bottom" textRotation="0" wrapText="false" indent="0" shrinkToFit="false"/>
      <protection locked="true" hidden="false"/>
    </xf>
    <xf numFmtId="179" fontId="7" fillId="29" borderId="40" xfId="15" applyFont="true" applyBorder="true" applyAlignment="true" applyProtection="true">
      <alignment horizontal="right" vertical="bottom" textRotation="0" wrapText="false" indent="0" shrinkToFit="false"/>
      <protection locked="true" hidden="false"/>
    </xf>
    <xf numFmtId="179" fontId="120" fillId="0" borderId="40" xfId="0" applyFont="true" applyBorder="true" applyAlignment="true" applyProtection="false">
      <alignment horizontal="right" vertical="bottom" textRotation="0" wrapText="false" indent="0" shrinkToFit="false"/>
      <protection locked="true" hidden="false"/>
    </xf>
    <xf numFmtId="179" fontId="7" fillId="0" borderId="40" xfId="0" applyFont="true" applyBorder="true" applyAlignment="true" applyProtection="false">
      <alignment horizontal="right" vertical="bottom" textRotation="0" wrapText="false" indent="0" shrinkToFit="false"/>
      <protection locked="true" hidden="false"/>
    </xf>
    <xf numFmtId="164" fontId="121" fillId="29" borderId="40" xfId="150" applyFont="true" applyBorder="true" applyAlignment="true" applyProtection="false">
      <alignment horizontal="left" vertical="bottom" textRotation="0" wrapText="false" indent="0" shrinkToFit="false"/>
      <protection locked="true" hidden="false"/>
    </xf>
    <xf numFmtId="179" fontId="122" fillId="19" borderId="40" xfId="0" applyFont="true" applyBorder="true" applyAlignment="true" applyProtection="false">
      <alignment horizontal="right" vertical="bottom" textRotation="0" wrapText="false" indent="0" shrinkToFit="false"/>
      <protection locked="true" hidden="false"/>
    </xf>
    <xf numFmtId="179" fontId="120" fillId="29" borderId="60" xfId="15" applyFont="true" applyBorder="true" applyAlignment="true" applyProtection="true">
      <alignment horizontal="right" vertical="bottom" textRotation="0" wrapText="false" indent="0" shrinkToFit="false"/>
      <protection locked="true" hidden="false"/>
    </xf>
    <xf numFmtId="179" fontId="7" fillId="29" borderId="60" xfId="15" applyFont="true" applyBorder="true" applyAlignment="true" applyProtection="true">
      <alignment horizontal="right" vertical="bottom" textRotation="0" wrapText="false" indent="0" shrinkToFit="false"/>
      <protection locked="true" hidden="false"/>
    </xf>
    <xf numFmtId="179" fontId="34" fillId="29" borderId="45" xfId="15" applyFont="true" applyBorder="true" applyAlignment="true" applyProtection="true">
      <alignment horizontal="right" vertical="bottom" textRotation="0" wrapText="false" indent="0" shrinkToFit="false"/>
      <protection locked="true" hidden="false"/>
    </xf>
    <xf numFmtId="179" fontId="120" fillId="29" borderId="45" xfId="15" applyFont="true" applyBorder="true" applyAlignment="true" applyProtection="true">
      <alignment horizontal="right" vertical="bottom" textRotation="0" wrapText="false" indent="0" shrinkToFit="false"/>
      <protection locked="true" hidden="false"/>
    </xf>
    <xf numFmtId="179" fontId="7" fillId="29" borderId="45" xfId="15" applyFont="true" applyBorder="true" applyAlignment="true" applyProtection="true">
      <alignment horizontal="right" vertical="bottom" textRotation="0" wrapText="false" indent="0" shrinkToFit="false"/>
      <protection locked="true" hidden="false"/>
    </xf>
    <xf numFmtId="196" fontId="34" fillId="29" borderId="45" xfId="15" applyFont="true" applyBorder="true" applyAlignment="true" applyProtection="true">
      <alignment horizontal="right" vertical="bottom" textRotation="0" wrapText="false" indent="0" shrinkToFit="false"/>
      <protection locked="true" hidden="false"/>
    </xf>
    <xf numFmtId="173" fontId="81" fillId="0" borderId="55" xfId="0" applyFont="true" applyBorder="true" applyAlignment="false" applyProtection="false">
      <alignment horizontal="general" vertical="bottom" textRotation="0" wrapText="false" indent="0" shrinkToFit="false"/>
      <protection locked="true" hidden="false"/>
    </xf>
    <xf numFmtId="173" fontId="81" fillId="0" borderId="56" xfId="0" applyFont="true" applyBorder="true" applyAlignment="false" applyProtection="false">
      <alignment horizontal="general" vertical="bottom" textRotation="0" wrapText="false" indent="0" shrinkToFit="false"/>
      <protection locked="true" hidden="false"/>
    </xf>
    <xf numFmtId="173" fontId="81" fillId="0" borderId="57" xfId="0" applyFont="true" applyBorder="true" applyAlignment="false" applyProtection="false">
      <alignment horizontal="general" vertical="bottom" textRotation="0" wrapText="false" indent="0" shrinkToFit="false"/>
      <protection locked="true" hidden="false"/>
    </xf>
    <xf numFmtId="181" fontId="123" fillId="2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42" fillId="0" borderId="30" xfId="138" applyFont="true" applyBorder="true" applyAlignment="false" applyProtection="false">
      <alignment horizontal="general" vertical="bottom" textRotation="0" wrapText="false" indent="0" shrinkToFit="false"/>
      <protection locked="true" hidden="false"/>
    </xf>
    <xf numFmtId="164" fontId="124" fillId="0" borderId="0" xfId="0" applyFont="true" applyBorder="false" applyAlignment="false" applyProtection="false">
      <alignment horizontal="general" vertical="bottom" textRotation="0" wrapText="false" indent="0" shrinkToFit="false"/>
      <protection locked="true" hidden="false"/>
    </xf>
    <xf numFmtId="164" fontId="125" fillId="0" borderId="30" xfId="138" applyFont="true" applyBorder="true" applyAlignment="false" applyProtection="false">
      <alignment horizontal="general" vertical="bottom" textRotation="0" wrapText="false" indent="0" shrinkToFit="false"/>
      <protection locked="true" hidden="false"/>
    </xf>
    <xf numFmtId="173" fontId="126" fillId="0" borderId="0" xfId="0" applyFont="true" applyBorder="false" applyAlignment="false" applyProtection="false">
      <alignment horizontal="general" vertical="bottom" textRotation="0" wrapText="false" indent="0" shrinkToFit="false"/>
      <protection locked="true" hidden="false"/>
    </xf>
    <xf numFmtId="164" fontId="36" fillId="0" borderId="31" xfId="138" applyFont="true" applyBorder="true" applyAlignment="false" applyProtection="false">
      <alignment horizontal="general" vertical="bottom" textRotation="0" wrapText="false" indent="0" shrinkToFit="false"/>
      <protection locked="true" hidden="false"/>
    </xf>
    <xf numFmtId="197" fontId="36" fillId="0" borderId="61" xfId="138" applyFont="true" applyBorder="true" applyAlignment="false" applyProtection="false">
      <alignment horizontal="general" vertical="bottom" textRotation="0" wrapText="false" indent="0" shrinkToFit="false"/>
      <protection locked="true" hidden="false"/>
    </xf>
    <xf numFmtId="173" fontId="81" fillId="0" borderId="46" xfId="0" applyFont="true" applyBorder="true" applyAlignment="false" applyProtection="false">
      <alignment horizontal="general" vertical="bottom" textRotation="0" wrapText="false" indent="0" shrinkToFit="false"/>
      <protection locked="true" hidden="false"/>
    </xf>
    <xf numFmtId="197" fontId="36" fillId="0" borderId="36" xfId="138" applyFont="true" applyBorder="true" applyAlignment="false" applyProtection="false">
      <alignment horizontal="general" vertical="bottom" textRotation="0" wrapText="false" indent="0" shrinkToFit="false"/>
      <protection locked="true" hidden="false"/>
    </xf>
    <xf numFmtId="173" fontId="127" fillId="0" borderId="0" xfId="0" applyFont="true" applyBorder="false" applyAlignment="false" applyProtection="false">
      <alignment horizontal="general" vertical="bottom" textRotation="0" wrapText="false" indent="0" shrinkToFit="false"/>
      <protection locked="true" hidden="false"/>
    </xf>
    <xf numFmtId="197" fontId="36" fillId="0" borderId="62" xfId="138" applyFont="true" applyBorder="true" applyAlignment="false" applyProtection="false">
      <alignment horizontal="general" vertical="bottom" textRotation="0" wrapText="false" indent="0" shrinkToFit="false"/>
      <protection locked="true" hidden="false"/>
    </xf>
    <xf numFmtId="173" fontId="127" fillId="0" borderId="7" xfId="0" applyFont="true" applyBorder="true" applyAlignment="false" applyProtection="false">
      <alignment horizontal="general" vertical="bottom" textRotation="0" wrapText="false" indent="0" shrinkToFit="false"/>
      <protection locked="true" hidden="false"/>
    </xf>
    <xf numFmtId="164" fontId="0" fillId="20" borderId="55" xfId="0" applyFont="false" applyBorder="true" applyAlignment="false" applyProtection="false">
      <alignment horizontal="general" vertical="bottom" textRotation="0" wrapText="false" indent="0" shrinkToFit="false"/>
      <protection locked="true" hidden="false"/>
    </xf>
    <xf numFmtId="164" fontId="0" fillId="20" borderId="56" xfId="0" applyFont="false" applyBorder="true" applyAlignment="false" applyProtection="false">
      <alignment horizontal="general" vertical="bottom" textRotation="0" wrapText="false" indent="0" shrinkToFit="false"/>
      <protection locked="true" hidden="false"/>
    </xf>
    <xf numFmtId="179" fontId="0" fillId="20" borderId="0" xfId="0" applyFont="false" applyBorder="false" applyAlignment="false" applyProtection="false">
      <alignment horizontal="general" vertical="bottom" textRotation="0" wrapText="false" indent="0" shrinkToFit="false"/>
      <protection locked="true" hidden="false"/>
    </xf>
    <xf numFmtId="179" fontId="114" fillId="0" borderId="0" xfId="0" applyFont="true" applyBorder="false" applyAlignment="false" applyProtection="false">
      <alignment horizontal="general" vertical="bottom" textRotation="0" wrapText="false" indent="0" shrinkToFit="false"/>
      <protection locked="true" hidden="false"/>
    </xf>
    <xf numFmtId="183" fontId="24" fillId="14" borderId="0" xfId="138" applyFont="true" applyBorder="false" applyAlignment="false" applyProtection="false">
      <alignment horizontal="general" vertical="bottom" textRotation="0" wrapText="false" indent="0" shrinkToFit="false"/>
      <protection locked="true" hidden="false"/>
    </xf>
    <xf numFmtId="164" fontId="128" fillId="0" borderId="0" xfId="0" applyFont="true" applyBorder="false" applyAlignment="false" applyProtection="false">
      <alignment horizontal="general" vertical="bottom" textRotation="0" wrapText="false" indent="0" shrinkToFit="false"/>
      <protection locked="true" hidden="false"/>
    </xf>
    <xf numFmtId="197" fontId="129" fillId="0" borderId="4" xfId="0" applyFont="true" applyBorder="true" applyAlignment="true" applyProtection="false">
      <alignment horizontal="left" vertical="bottom" textRotation="0" wrapText="false" indent="0" shrinkToFit="false"/>
      <protection locked="true" hidden="false"/>
    </xf>
    <xf numFmtId="164" fontId="130" fillId="38" borderId="0" xfId="0" applyFont="true" applyBorder="false" applyAlignment="true" applyProtection="false">
      <alignment horizontal="left" vertical="bottom" textRotation="0" wrapText="false" indent="0" shrinkToFit="false"/>
      <protection locked="true" hidden="false"/>
    </xf>
    <xf numFmtId="189" fontId="131" fillId="38" borderId="0" xfId="0" applyFont="true" applyBorder="false" applyAlignment="false" applyProtection="false">
      <alignment horizontal="general" vertical="bottom" textRotation="0" wrapText="false" indent="0" shrinkToFit="false"/>
      <protection locked="true" hidden="false"/>
    </xf>
    <xf numFmtId="164" fontId="132" fillId="38" borderId="0" xfId="0" applyFont="true" applyBorder="false" applyAlignment="true" applyProtection="false">
      <alignment horizontal="right" vertical="bottom" textRotation="0" wrapText="false" indent="0" shrinkToFit="false"/>
      <protection locked="true" hidden="false"/>
    </xf>
    <xf numFmtId="179" fontId="15" fillId="38" borderId="0" xfId="0" applyFont="true" applyBorder="false" applyAlignment="false" applyProtection="false">
      <alignment horizontal="general" vertical="bottom" textRotation="0" wrapText="false" indent="0" shrinkToFit="false"/>
      <protection locked="true" hidden="false"/>
    </xf>
    <xf numFmtId="189" fontId="131" fillId="38" borderId="0" xfId="0" applyFont="true" applyBorder="false" applyAlignment="true" applyProtection="false">
      <alignment horizontal="right" vertical="bottom" textRotation="0" wrapText="false" indent="0" shrinkToFit="false"/>
      <protection locked="true" hidden="false"/>
    </xf>
    <xf numFmtId="164" fontId="103" fillId="38" borderId="0" xfId="0" applyFont="true" applyBorder="false" applyAlignment="true" applyProtection="false">
      <alignment horizontal="left" vertical="bottom" textRotation="0" wrapText="false" indent="0" shrinkToFit="false"/>
      <protection locked="true" hidden="false"/>
    </xf>
    <xf numFmtId="189" fontId="103" fillId="38" borderId="0" xfId="0" applyFont="true" applyBorder="false" applyAlignment="false" applyProtection="false">
      <alignment horizontal="general" vertical="bottom" textRotation="0" wrapText="false" indent="0" shrinkToFit="false"/>
      <protection locked="true" hidden="false"/>
    </xf>
    <xf numFmtId="179" fontId="103" fillId="38" borderId="0" xfId="0" applyFont="true" applyBorder="false" applyAlignment="false" applyProtection="false">
      <alignment horizontal="general" vertical="bottom" textRotation="0" wrapText="false" indent="0" shrinkToFit="false"/>
      <protection locked="true" hidden="false"/>
    </xf>
    <xf numFmtId="179" fontId="130" fillId="38" borderId="0" xfId="0" applyFont="true" applyBorder="false" applyAlignment="true" applyProtection="false">
      <alignment horizontal="right" vertical="bottom" textRotation="0" wrapText="false" indent="0" shrinkToFit="false"/>
      <protection locked="true" hidden="false"/>
    </xf>
    <xf numFmtId="179" fontId="133" fillId="38" borderId="0" xfId="0" applyFont="true" applyBorder="false" applyAlignment="false" applyProtection="false">
      <alignment horizontal="general" vertical="bottom" textRotation="0" wrapText="false" indent="0" shrinkToFit="false"/>
      <protection locked="true" hidden="false"/>
    </xf>
    <xf numFmtId="179" fontId="131" fillId="38" borderId="0" xfId="0" applyFont="true" applyBorder="false" applyAlignment="true" applyProtection="false">
      <alignment horizontal="right" vertical="bottom" textRotation="0" wrapText="false" indent="0" shrinkToFit="false"/>
      <protection locked="true" hidden="false"/>
    </xf>
    <xf numFmtId="164" fontId="15" fillId="38" borderId="0" xfId="0" applyFont="true" applyBorder="false" applyAlignment="true" applyProtection="false">
      <alignment horizontal="left" vertical="bottom" textRotation="0" wrapText="false" indent="0" shrinkToFit="false"/>
      <protection locked="true" hidden="false"/>
    </xf>
    <xf numFmtId="164" fontId="134" fillId="38" borderId="0" xfId="0" applyFont="true" applyBorder="false" applyAlignment="true" applyProtection="false">
      <alignment horizontal="right" vertical="bottom" textRotation="0" wrapText="false" indent="0" shrinkToFit="false"/>
      <protection locked="true" hidden="false"/>
    </xf>
    <xf numFmtId="164" fontId="25" fillId="39" borderId="0" xfId="0" applyFont="true" applyBorder="false" applyAlignment="true" applyProtection="false">
      <alignment horizontal="right" vertical="bottom" textRotation="0" wrapText="false" indent="0" shrinkToFit="false"/>
      <protection locked="true" hidden="false"/>
    </xf>
    <xf numFmtId="164" fontId="69" fillId="39" borderId="0" xfId="0" applyFont="true" applyBorder="false" applyAlignment="false" applyProtection="false">
      <alignment horizontal="general" vertical="bottom" textRotation="0" wrapText="false" indent="0" shrinkToFit="false"/>
      <protection locked="true" hidden="false"/>
    </xf>
    <xf numFmtId="164" fontId="69" fillId="39" borderId="0" xfId="0" applyFont="true" applyBorder="false" applyAlignment="true" applyProtection="false">
      <alignment horizontal="center" vertical="bottom" textRotation="0" wrapText="false" indent="0" shrinkToFit="false"/>
      <protection locked="true" hidden="false"/>
    </xf>
    <xf numFmtId="164" fontId="69" fillId="39" borderId="0" xfId="0" applyFont="true" applyBorder="false" applyAlignment="true" applyProtection="false">
      <alignment horizontal="left" vertical="bottom" textRotation="0" wrapText="false" indent="0" shrinkToFit="false"/>
      <protection locked="true" hidden="false"/>
    </xf>
    <xf numFmtId="164" fontId="69" fillId="39" borderId="0" xfId="0" applyFont="true" applyBorder="false" applyAlignment="true" applyProtection="false">
      <alignment horizontal="right" vertical="bottom" textRotation="0" wrapText="false" indent="0" shrinkToFit="false"/>
      <protection locked="true" hidden="false"/>
    </xf>
    <xf numFmtId="164" fontId="81" fillId="39" borderId="0" xfId="0" applyFont="true" applyBorder="false" applyAlignment="false" applyProtection="false">
      <alignment horizontal="general" vertical="bottom" textRotation="0" wrapText="false" indent="0" shrinkToFit="false"/>
      <protection locked="true" hidden="false"/>
    </xf>
    <xf numFmtId="164" fontId="65" fillId="39" borderId="0" xfId="0" applyFont="true" applyBorder="false" applyAlignment="true" applyProtection="false">
      <alignment horizontal="left" vertical="bottom" textRotation="0" wrapText="false" indent="0" shrinkToFit="false"/>
      <protection locked="true" hidden="false"/>
    </xf>
    <xf numFmtId="164" fontId="0" fillId="39" borderId="0" xfId="0" applyFont="false" applyBorder="false" applyAlignment="true" applyProtection="false">
      <alignment horizontal="right" vertical="bottom" textRotation="0" wrapText="false" indent="0" shrinkToFit="false"/>
      <protection locked="true" hidden="false"/>
    </xf>
    <xf numFmtId="164" fontId="25" fillId="39" borderId="54" xfId="0" applyFont="true" applyBorder="true" applyAlignment="false" applyProtection="false">
      <alignment horizontal="general" vertical="bottom" textRotation="0" wrapText="false" indent="0" shrinkToFit="false"/>
      <protection locked="true" hidden="false"/>
    </xf>
    <xf numFmtId="164" fontId="66" fillId="39" borderId="0" xfId="0" applyFont="true" applyBorder="false" applyAlignment="false" applyProtection="false">
      <alignment horizontal="general" vertical="bottom" textRotation="0" wrapText="false" indent="0" shrinkToFit="false"/>
      <protection locked="true" hidden="false"/>
    </xf>
    <xf numFmtId="164" fontId="25" fillId="39" borderId="0" xfId="0" applyFont="true" applyBorder="false" applyAlignment="false" applyProtection="false">
      <alignment horizontal="general" vertical="bottom" textRotation="0" wrapText="false" indent="0" shrinkToFit="false"/>
      <protection locked="true" hidden="false"/>
    </xf>
    <xf numFmtId="179" fontId="65" fillId="39" borderId="54" xfId="0" applyFont="true" applyBorder="true" applyAlignment="false" applyProtection="false">
      <alignment horizontal="general" vertical="bottom" textRotation="0" wrapText="false" indent="0" shrinkToFit="false"/>
      <protection locked="true" hidden="false"/>
    </xf>
    <xf numFmtId="179" fontId="135" fillId="39" borderId="0" xfId="0" applyFont="true" applyBorder="false" applyAlignment="false" applyProtection="false">
      <alignment horizontal="general" vertical="bottom" textRotation="0" wrapText="false" indent="0" shrinkToFit="false"/>
      <protection locked="true" hidden="false"/>
    </xf>
    <xf numFmtId="164" fontId="65" fillId="39" borderId="0" xfId="0" applyFont="true" applyBorder="false" applyAlignment="false" applyProtection="false">
      <alignment horizontal="general" vertical="bottom" textRotation="0" wrapText="false" indent="0" shrinkToFit="false"/>
      <protection locked="true" hidden="false"/>
    </xf>
    <xf numFmtId="178" fontId="25" fillId="39" borderId="54" xfId="0" applyFont="true" applyBorder="true" applyAlignment="false" applyProtection="false">
      <alignment horizontal="general" vertical="bottom" textRotation="0" wrapText="false" indent="0" shrinkToFit="false"/>
      <protection locked="true" hidden="false"/>
    </xf>
    <xf numFmtId="189" fontId="25" fillId="39" borderId="54" xfId="0" applyFont="true" applyBorder="true" applyAlignment="false" applyProtection="false">
      <alignment horizontal="general" vertical="bottom" textRotation="0" wrapText="false" indent="0" shrinkToFit="false"/>
      <protection locked="true" hidden="false"/>
    </xf>
    <xf numFmtId="164" fontId="136" fillId="39" borderId="0" xfId="0" applyFont="true" applyBorder="false" applyAlignment="false" applyProtection="false">
      <alignment horizontal="general" vertical="bottom" textRotation="0" wrapText="false" indent="0" shrinkToFit="false"/>
      <protection locked="true" hidden="false"/>
    </xf>
    <xf numFmtId="180" fontId="66" fillId="39" borderId="0" xfId="0" applyFont="true" applyBorder="false" applyAlignment="false" applyProtection="false">
      <alignment horizontal="general" vertical="bottom" textRotation="0" wrapText="false" indent="0" shrinkToFit="false"/>
      <protection locked="true" hidden="false"/>
    </xf>
    <xf numFmtId="189" fontId="65" fillId="39" borderId="54" xfId="0" applyFont="true" applyBorder="true" applyAlignment="false" applyProtection="false">
      <alignment horizontal="general" vertical="bottom" textRotation="0" wrapText="false" indent="0" shrinkToFit="false"/>
      <protection locked="true" hidden="false"/>
    </xf>
    <xf numFmtId="189" fontId="135" fillId="39" borderId="0" xfId="0" applyFont="true" applyBorder="false" applyAlignment="false" applyProtection="false">
      <alignment horizontal="general" vertical="bottom" textRotation="0" wrapText="false" indent="0" shrinkToFit="false"/>
      <protection locked="true" hidden="false"/>
    </xf>
    <xf numFmtId="189" fontId="135" fillId="39" borderId="54" xfId="0" applyFont="true" applyBorder="true" applyAlignment="false" applyProtection="false">
      <alignment horizontal="general" vertical="bottom" textRotation="0" wrapText="false" indent="0" shrinkToFit="false"/>
      <protection locked="true" hidden="false"/>
    </xf>
    <xf numFmtId="189" fontId="137" fillId="39" borderId="54" xfId="0" applyFont="true" applyBorder="true" applyAlignment="false" applyProtection="false">
      <alignment horizontal="general" vertical="bottom" textRotation="0" wrapText="false" indent="0" shrinkToFit="false"/>
      <protection locked="true" hidden="false"/>
    </xf>
    <xf numFmtId="173" fontId="66" fillId="39" borderId="54" xfId="0" applyFont="true" applyBorder="true" applyAlignment="false" applyProtection="false">
      <alignment horizontal="general" vertical="bottom" textRotation="0" wrapText="false" indent="0" shrinkToFit="false"/>
      <protection locked="true" hidden="false"/>
    </xf>
    <xf numFmtId="179" fontId="66" fillId="39" borderId="54" xfId="0" applyFont="true" applyBorder="true" applyAlignment="false" applyProtection="false">
      <alignment horizontal="general" vertical="bottom" textRotation="0" wrapText="false" indent="0" shrinkToFit="false"/>
      <protection locked="true" hidden="false"/>
    </xf>
    <xf numFmtId="179" fontId="133" fillId="39" borderId="54" xfId="0" applyFont="true" applyBorder="true" applyAlignment="false" applyProtection="false">
      <alignment horizontal="general" vertical="bottom" textRotation="0" wrapText="false" indent="0" shrinkToFit="false"/>
      <protection locked="true" hidden="false"/>
    </xf>
    <xf numFmtId="179" fontId="138" fillId="39" borderId="0" xfId="0" applyFont="true" applyBorder="false" applyAlignment="false" applyProtection="false">
      <alignment horizontal="general" vertical="bottom" textRotation="0" wrapText="false" indent="0" shrinkToFit="false"/>
      <protection locked="true" hidden="false"/>
    </xf>
    <xf numFmtId="173" fontId="133" fillId="39" borderId="54" xfId="0" applyFont="true" applyBorder="true" applyAlignment="false" applyProtection="false">
      <alignment horizontal="general" vertical="bottom" textRotation="0" wrapText="false" indent="0" shrinkToFit="false"/>
      <protection locked="true" hidden="false"/>
    </xf>
    <xf numFmtId="189" fontId="66" fillId="39" borderId="54" xfId="0" applyFont="true" applyBorder="true" applyAlignment="false" applyProtection="false">
      <alignment horizontal="general" vertical="bottom" textRotation="0" wrapText="false" indent="0" shrinkToFit="false"/>
      <protection locked="true" hidden="false"/>
    </xf>
    <xf numFmtId="189" fontId="139" fillId="39" borderId="0" xfId="0" applyFont="true" applyBorder="false" applyAlignment="false" applyProtection="false">
      <alignment horizontal="general" vertical="bottom" textRotation="0" wrapText="false" indent="0" shrinkToFit="false"/>
      <protection locked="true" hidden="false"/>
    </xf>
    <xf numFmtId="189" fontId="139" fillId="39" borderId="54" xfId="0" applyFont="true" applyBorder="true" applyAlignment="false" applyProtection="false">
      <alignment horizontal="general" vertical="bottom" textRotation="0" wrapText="false" indent="0" shrinkToFit="false"/>
      <protection locked="true" hidden="false"/>
    </xf>
    <xf numFmtId="180" fontId="81" fillId="39" borderId="0" xfId="0" applyFont="true" applyBorder="false" applyAlignment="false" applyProtection="false">
      <alignment horizontal="general" vertical="bottom" textRotation="0" wrapText="false" indent="0" shrinkToFit="false"/>
      <protection locked="true" hidden="false"/>
    </xf>
    <xf numFmtId="164" fontId="140" fillId="39" borderId="0" xfId="0" applyFont="true" applyBorder="false" applyAlignment="false" applyProtection="false">
      <alignment horizontal="general" vertical="bottom" textRotation="0" wrapText="false" indent="0" shrinkToFit="false"/>
      <protection locked="true" hidden="false"/>
    </xf>
    <xf numFmtId="179" fontId="25" fillId="39" borderId="54" xfId="0" applyFont="true" applyBorder="true" applyAlignment="false" applyProtection="false">
      <alignment horizontal="general" vertical="bottom" textRotation="0" wrapText="false" indent="0" shrinkToFit="false"/>
      <protection locked="true" hidden="false"/>
    </xf>
    <xf numFmtId="189" fontId="66" fillId="39" borderId="0" xfId="0" applyFont="true" applyBorder="false" applyAlignment="false" applyProtection="false">
      <alignment horizontal="general" vertical="bottom" textRotation="0" wrapText="false" indent="0" shrinkToFit="false"/>
      <protection locked="true" hidden="false"/>
    </xf>
    <xf numFmtId="189" fontId="25" fillId="39" borderId="0" xfId="0" applyFont="true" applyBorder="false" applyAlignment="false" applyProtection="false">
      <alignment horizontal="general" vertical="bottom" textRotation="0" wrapText="false" indent="0" shrinkToFit="false"/>
      <protection locked="true" hidden="false"/>
    </xf>
    <xf numFmtId="185" fontId="66" fillId="39" borderId="54" xfId="0" applyFont="true" applyBorder="true" applyAlignment="false" applyProtection="false">
      <alignment horizontal="general" vertical="bottom" textRotation="0" wrapText="false" indent="0" shrinkToFit="false"/>
      <protection locked="true" hidden="false"/>
    </xf>
    <xf numFmtId="185" fontId="65" fillId="39" borderId="54" xfId="0" applyFont="true" applyBorder="true" applyAlignment="false" applyProtection="false">
      <alignment horizontal="general" vertical="bottom" textRotation="0" wrapText="false" indent="0" shrinkToFit="false"/>
      <protection locked="true" hidden="false"/>
    </xf>
    <xf numFmtId="164" fontId="81" fillId="40" borderId="0" xfId="0" applyFont="true" applyBorder="false" applyAlignment="false" applyProtection="false">
      <alignment horizontal="general" vertical="bottom" textRotation="0" wrapText="false" indent="0" shrinkToFit="false"/>
      <protection locked="true" hidden="false"/>
    </xf>
    <xf numFmtId="164" fontId="69" fillId="40" borderId="0" xfId="0" applyFont="true" applyBorder="false" applyAlignment="true" applyProtection="false">
      <alignment horizontal="right" vertical="bottom" textRotation="0" wrapText="false" indent="0" shrinkToFit="false"/>
      <protection locked="true" hidden="false"/>
    </xf>
    <xf numFmtId="197" fontId="66" fillId="40" borderId="0" xfId="0" applyFont="true" applyBorder="false" applyAlignment="false" applyProtection="false">
      <alignment horizontal="general" vertical="bottom" textRotation="0" wrapText="false" indent="0" shrinkToFit="false"/>
      <protection locked="true" hidden="false"/>
    </xf>
    <xf numFmtId="179" fontId="65" fillId="40" borderId="0" xfId="0" applyFont="true" applyBorder="false" applyAlignment="false" applyProtection="false">
      <alignment horizontal="general" vertical="bottom" textRotation="0" wrapText="false" indent="0" shrinkToFit="false"/>
      <protection locked="true" hidden="false"/>
    </xf>
    <xf numFmtId="164" fontId="141" fillId="0" borderId="0" xfId="0" applyFont="true" applyBorder="false" applyAlignment="false" applyProtection="false">
      <alignment horizontal="general" vertical="bottom" textRotation="0" wrapText="false" indent="0" shrinkToFit="false"/>
      <protection locked="true" hidden="false"/>
    </xf>
    <xf numFmtId="164" fontId="142" fillId="41" borderId="0" xfId="0" applyFont="true" applyBorder="false" applyAlignment="true" applyProtection="false">
      <alignment horizontal="left" vertical="bottom" textRotation="0" wrapText="false" indent="0" shrinkToFit="false"/>
      <protection locked="true" hidden="false"/>
    </xf>
    <xf numFmtId="164" fontId="143" fillId="41" borderId="0" xfId="0" applyFont="true" applyBorder="false" applyAlignment="true" applyProtection="false">
      <alignment horizontal="left" vertical="bottom" textRotation="0" wrapText="false" indent="0" shrinkToFit="false"/>
      <protection locked="true" hidden="false"/>
    </xf>
    <xf numFmtId="180" fontId="25" fillId="39" borderId="0" xfId="0" applyFont="true" applyBorder="false" applyAlignment="false" applyProtection="false">
      <alignment horizontal="general" vertical="bottom" textRotation="0" wrapText="false" indent="0" shrinkToFit="false"/>
      <protection locked="true" hidden="false"/>
    </xf>
    <xf numFmtId="179" fontId="25" fillId="39" borderId="0" xfId="0" applyFont="true" applyBorder="false" applyAlignment="false" applyProtection="false">
      <alignment horizontal="general" vertical="bottom" textRotation="0" wrapText="false" indent="0" shrinkToFit="false"/>
      <protection locked="true" hidden="false"/>
    </xf>
    <xf numFmtId="164" fontId="145" fillId="41" borderId="0" xfId="0" applyFont="tru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43" fillId="41" borderId="0" xfId="0" applyFont="true" applyBorder="false" applyAlignment="true" applyProtection="false">
      <alignment horizontal="right" vertical="bottom" textRotation="0" wrapText="false" indent="0" shrinkToFit="false"/>
      <protection locked="true" hidden="false"/>
    </xf>
    <xf numFmtId="185" fontId="143" fillId="41" borderId="0" xfId="0" applyFont="true" applyBorder="false" applyAlignment="true" applyProtection="false">
      <alignment horizontal="right" vertical="bottom" textRotation="0" wrapText="false" indent="0" shrinkToFit="false"/>
      <protection locked="true" hidden="false"/>
    </xf>
    <xf numFmtId="164" fontId="90" fillId="0" borderId="0" xfId="0" applyFont="true" applyBorder="false" applyAlignment="true" applyProtection="false">
      <alignment horizontal="left"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64" fontId="143" fillId="0" borderId="0" xfId="0" applyFont="true" applyBorder="false" applyAlignment="true" applyProtection="false">
      <alignment horizontal="left" vertical="bottom" textRotation="0" wrapText="false" indent="0" shrinkToFit="false"/>
      <protection locked="true" hidden="false"/>
    </xf>
    <xf numFmtId="164" fontId="142" fillId="15" borderId="0" xfId="0" applyFont="true" applyBorder="false" applyAlignment="true" applyProtection="false">
      <alignment horizontal="left" vertical="bottom" textRotation="0" wrapText="false" indent="0" shrinkToFit="false"/>
      <protection locked="true" hidden="false"/>
    </xf>
    <xf numFmtId="164" fontId="146" fillId="15" borderId="0" xfId="0" applyFont="true" applyBorder="false" applyAlignment="true" applyProtection="false">
      <alignment horizontal="left" vertical="bottom" textRotation="0" wrapText="false" indent="0" shrinkToFit="false"/>
      <protection locked="true" hidden="false"/>
    </xf>
    <xf numFmtId="164" fontId="65" fillId="15" borderId="0" xfId="0" applyFont="true" applyBorder="false" applyAlignment="false" applyProtection="false">
      <alignment horizontal="general" vertical="bottom" textRotation="0" wrapText="false" indent="0" shrinkToFit="false"/>
      <protection locked="true" hidden="false"/>
    </xf>
    <xf numFmtId="164" fontId="143" fillId="15" borderId="0" xfId="0" applyFont="true" applyBorder="false" applyAlignment="true" applyProtection="false">
      <alignment horizontal="left" vertical="bottom" textRotation="0" wrapText="false" indent="0" shrinkToFit="false"/>
      <protection locked="true" hidden="false"/>
    </xf>
    <xf numFmtId="164" fontId="35" fillId="42" borderId="0" xfId="0" applyFont="true" applyBorder="false" applyAlignment="false" applyProtection="false">
      <alignment horizontal="general" vertical="bottom" textRotation="0" wrapText="false" indent="0" shrinkToFit="false"/>
      <protection locked="true" hidden="false"/>
    </xf>
    <xf numFmtId="164" fontId="13" fillId="42" borderId="0" xfId="0" applyFont="true" applyBorder="false" applyAlignment="false" applyProtection="false">
      <alignment horizontal="general" vertical="bottom" textRotation="0" wrapText="false" indent="0" shrinkToFit="false"/>
      <protection locked="true" hidden="false"/>
    </xf>
    <xf numFmtId="164" fontId="0" fillId="42" borderId="0" xfId="0" applyFont="false" applyBorder="false" applyAlignment="false" applyProtection="false">
      <alignment horizontal="general" vertical="bottom" textRotation="0" wrapText="false" indent="0" shrinkToFit="false"/>
      <protection locked="true" hidden="false"/>
    </xf>
    <xf numFmtId="173" fontId="0" fillId="42" borderId="0" xfId="0" applyFont="false" applyBorder="false" applyAlignment="false" applyProtection="false">
      <alignment horizontal="general" vertical="bottom" textRotation="0" wrapText="false" indent="0" shrinkToFit="false"/>
      <protection locked="true" hidden="false"/>
    </xf>
    <xf numFmtId="164" fontId="120" fillId="42" borderId="0" xfId="0" applyFont="true" applyBorder="false" applyAlignment="false" applyProtection="false">
      <alignment horizontal="general" vertical="bottom" textRotation="0" wrapText="false" indent="0" shrinkToFit="false"/>
      <protection locked="true" hidden="false"/>
    </xf>
    <xf numFmtId="164" fontId="66" fillId="42" borderId="0" xfId="0" applyFont="true" applyBorder="false" applyAlignment="false" applyProtection="false">
      <alignment horizontal="general" vertical="bottom" textRotation="0" wrapText="false" indent="0" shrinkToFit="false"/>
      <protection locked="true" hidden="false"/>
    </xf>
    <xf numFmtId="173" fontId="66" fillId="42" borderId="0" xfId="0" applyFont="true" applyBorder="false" applyAlignment="false" applyProtection="false">
      <alignment horizontal="general" vertical="bottom" textRotation="0" wrapText="false" indent="0" shrinkToFit="false"/>
      <protection locked="true" hidden="false"/>
    </xf>
    <xf numFmtId="197" fontId="65" fillId="42" borderId="0" xfId="0" applyFont="true" applyBorder="false" applyAlignment="false" applyProtection="false">
      <alignment horizontal="general" vertical="bottom" textRotation="0" wrapText="false" indent="0" shrinkToFit="false"/>
      <protection locked="true" hidden="false"/>
    </xf>
    <xf numFmtId="164" fontId="111" fillId="0" borderId="0" xfId="0" applyFont="true" applyBorder="false" applyAlignment="false" applyProtection="false">
      <alignment horizontal="general" vertical="bottom" textRotation="0" wrapText="false" indent="0" shrinkToFit="false"/>
      <protection locked="true" hidden="false"/>
    </xf>
    <xf numFmtId="164" fontId="69" fillId="0" borderId="0" xfId="0" applyFont="true" applyBorder="false" applyAlignment="true" applyProtection="false">
      <alignment horizontal="right" vertical="bottom" textRotation="0" wrapText="false" indent="0" shrinkToFit="false"/>
      <protection locked="true" hidden="false"/>
    </xf>
    <xf numFmtId="164" fontId="25" fillId="0" borderId="0" xfId="0" applyFont="true" applyBorder="false" applyAlignment="true" applyProtection="false">
      <alignment horizontal="right" vertical="bottom" textRotation="0" wrapText="false" indent="0" shrinkToFit="false"/>
      <protection locked="true" hidden="false"/>
    </xf>
    <xf numFmtId="164" fontId="6" fillId="43" borderId="0" xfId="0" applyFont="true" applyBorder="false" applyAlignment="false" applyProtection="false">
      <alignment horizontal="general" vertical="bottom" textRotation="0" wrapText="false" indent="0" shrinkToFit="false"/>
      <protection locked="true" hidden="false"/>
    </xf>
    <xf numFmtId="164" fontId="69" fillId="43" borderId="0" xfId="0" applyFont="true" applyBorder="false" applyAlignment="true" applyProtection="false">
      <alignment horizontal="right" vertical="bottom" textRotation="0" wrapText="false" indent="0" shrinkToFit="false"/>
      <protection locked="true" hidden="false"/>
    </xf>
    <xf numFmtId="164" fontId="0" fillId="43" borderId="0" xfId="0" applyFont="true" applyBorder="false" applyAlignment="false" applyProtection="false">
      <alignment horizontal="general" vertical="bottom" textRotation="0" wrapText="false" indent="0" shrinkToFit="false"/>
      <protection locked="true" hidden="false"/>
    </xf>
    <xf numFmtId="164" fontId="65" fillId="43" borderId="0" xfId="0" applyFont="true" applyBorder="false" applyAlignment="false" applyProtection="false">
      <alignment horizontal="general" vertical="bottom" textRotation="0" wrapText="false" indent="0" shrinkToFit="false"/>
      <protection locked="true" hidden="false"/>
    </xf>
    <xf numFmtId="180" fontId="65" fillId="43" borderId="0" xfId="0" applyFont="true" applyBorder="false" applyAlignment="false" applyProtection="false">
      <alignment horizontal="general" vertical="bottom" textRotation="0" wrapText="false" indent="0" shrinkToFit="false"/>
      <protection locked="true" hidden="false"/>
    </xf>
    <xf numFmtId="179" fontId="0" fillId="43" borderId="0" xfId="0" applyFont="false" applyBorder="false" applyAlignment="false" applyProtection="false">
      <alignment horizontal="general" vertical="bottom" textRotation="0" wrapText="false" indent="0" shrinkToFit="false"/>
      <protection locked="true" hidden="false"/>
    </xf>
    <xf numFmtId="164" fontId="114" fillId="0" borderId="8" xfId="0" applyFont="true" applyBorder="true" applyAlignment="true" applyProtection="false">
      <alignment horizontal="right" vertical="bottom" textRotation="0" wrapText="false" indent="0" shrinkToFit="false"/>
      <protection locked="true" hidden="false"/>
    </xf>
    <xf numFmtId="164" fontId="148" fillId="0" borderId="0" xfId="0" applyFont="true" applyBorder="false" applyAlignment="false" applyProtection="false">
      <alignment horizontal="general" vertical="bottom" textRotation="0" wrapText="false" indent="0" shrinkToFit="false"/>
      <protection locked="true" hidden="false"/>
    </xf>
    <xf numFmtId="164" fontId="114" fillId="0" borderId="11" xfId="0" applyFont="true" applyBorder="true" applyAlignment="false" applyProtection="false">
      <alignment horizontal="general" vertical="bottom" textRotation="0" wrapText="false" indent="0" shrinkToFit="false"/>
      <protection locked="true" hidden="false"/>
    </xf>
    <xf numFmtId="164" fontId="149" fillId="0" borderId="0" xfId="0" applyFont="true" applyBorder="false" applyAlignment="false" applyProtection="false">
      <alignment horizontal="general" vertical="bottom" textRotation="0" wrapText="false" indent="0" shrinkToFit="false"/>
      <protection locked="true" hidden="false"/>
    </xf>
    <xf numFmtId="164" fontId="150" fillId="0" borderId="0" xfId="0" applyFont="true" applyBorder="false" applyAlignment="false" applyProtection="false">
      <alignment horizontal="general" vertical="bottom" textRotation="0" wrapText="false" indent="0" shrinkToFit="false"/>
      <protection locked="true" hidden="false"/>
    </xf>
    <xf numFmtId="164" fontId="151" fillId="0" borderId="0" xfId="0" applyFont="true" applyBorder="false" applyAlignment="false" applyProtection="false">
      <alignment horizontal="general" vertical="bottom" textRotation="0" wrapText="false" indent="0" shrinkToFit="false"/>
      <protection locked="true" hidden="false"/>
    </xf>
    <xf numFmtId="164" fontId="137" fillId="0" borderId="0" xfId="0" applyFont="true" applyBorder="false" applyAlignment="true" applyProtection="false">
      <alignment horizontal="right" vertical="bottom" textRotation="0" wrapText="false" indent="0" shrinkToFit="false"/>
      <protection locked="true" hidden="false"/>
    </xf>
    <xf numFmtId="164" fontId="114" fillId="0" borderId="11" xfId="0" applyFont="true" applyBorder="true" applyAlignment="true" applyProtection="false">
      <alignment horizontal="right" vertical="bottom" textRotation="0" wrapText="false" indent="0" shrinkToFit="false"/>
      <protection locked="true" hidden="false"/>
    </xf>
    <xf numFmtId="164" fontId="152" fillId="0" borderId="0" xfId="0" applyFont="true" applyBorder="false" applyAlignment="false" applyProtection="false">
      <alignment horizontal="general" vertical="bottom" textRotation="0" wrapText="false" indent="0" shrinkToFit="false"/>
      <protection locked="true" hidden="false"/>
    </xf>
    <xf numFmtId="164" fontId="153" fillId="0" borderId="0" xfId="0" applyFont="true" applyBorder="false" applyAlignment="false" applyProtection="false">
      <alignment horizontal="general" vertical="bottom" textRotation="0" wrapText="false" indent="0" shrinkToFit="false"/>
      <protection locked="true" hidden="false"/>
    </xf>
    <xf numFmtId="164" fontId="137" fillId="0" borderId="0" xfId="0" applyFont="true" applyBorder="false" applyAlignment="false" applyProtection="false">
      <alignment horizontal="general" vertical="bottom" textRotation="0" wrapText="false" indent="0" shrinkToFit="false"/>
      <protection locked="true" hidden="false"/>
    </xf>
    <xf numFmtId="164" fontId="132" fillId="0" borderId="0" xfId="0" applyFont="true" applyBorder="false" applyAlignment="false" applyProtection="false">
      <alignment horizontal="general" vertical="bottom" textRotation="0" wrapText="false" indent="0" shrinkToFit="false"/>
      <protection locked="true" hidden="false"/>
    </xf>
    <xf numFmtId="164" fontId="154" fillId="0" borderId="0" xfId="0" applyFont="true" applyBorder="false" applyAlignment="false" applyProtection="false">
      <alignment horizontal="general" vertical="bottom" textRotation="0" wrapText="false" indent="0" shrinkToFit="false"/>
      <protection locked="true" hidden="false"/>
    </xf>
    <xf numFmtId="164" fontId="69" fillId="0" borderId="0" xfId="0" applyFont="true" applyBorder="false" applyAlignment="true" applyProtection="false">
      <alignment horizontal="left" vertical="bottom" textRotation="0" wrapText="false" indent="0" shrinkToFit="false"/>
      <protection locked="true" hidden="false"/>
    </xf>
    <xf numFmtId="164" fontId="6" fillId="44" borderId="0" xfId="0" applyFont="true" applyBorder="false" applyAlignment="false" applyProtection="false">
      <alignment horizontal="general" vertical="bottom" textRotation="0" wrapText="false" indent="0" shrinkToFit="false"/>
      <protection locked="true" hidden="false"/>
    </xf>
    <xf numFmtId="164" fontId="145" fillId="44" borderId="0" xfId="0" applyFont="true" applyBorder="false" applyAlignment="true" applyProtection="false">
      <alignment horizontal="right" vertical="bottom" textRotation="0" wrapText="false" indent="0" shrinkToFit="false"/>
      <protection locked="true" hidden="false"/>
    </xf>
    <xf numFmtId="164" fontId="0" fillId="44" borderId="0" xfId="0" applyFont="true" applyBorder="false" applyAlignment="false" applyProtection="false">
      <alignment horizontal="general" vertical="bottom" textRotation="0" wrapText="false" indent="0" shrinkToFit="false"/>
      <protection locked="true" hidden="false"/>
    </xf>
    <xf numFmtId="164" fontId="149" fillId="44" borderId="0" xfId="0" applyFont="true" applyBorder="false" applyAlignment="false" applyProtection="false">
      <alignment horizontal="general" vertical="bottom" textRotation="0" wrapText="false" indent="0" shrinkToFit="false"/>
      <protection locked="true" hidden="false"/>
    </xf>
    <xf numFmtId="164" fontId="155" fillId="44" borderId="0" xfId="0" applyFont="true" applyBorder="false" applyAlignment="false" applyProtection="false">
      <alignment horizontal="general" vertical="bottom" textRotation="0" wrapText="false" indent="0" shrinkToFit="false"/>
      <protection locked="true" hidden="false"/>
    </xf>
    <xf numFmtId="164" fontId="65" fillId="44" borderId="0" xfId="0" applyFont="true" applyBorder="false" applyAlignment="false" applyProtection="false">
      <alignment horizontal="general" vertical="bottom" textRotation="0" wrapText="false" indent="0" shrinkToFit="false"/>
      <protection locked="true" hidden="false"/>
    </xf>
    <xf numFmtId="164" fontId="65" fillId="44" borderId="0" xfId="0" applyFont="true" applyBorder="false" applyAlignment="true" applyProtection="false">
      <alignment horizontal="left" vertical="bottom" textRotation="0" wrapText="false" indent="0" shrinkToFit="false"/>
      <protection locked="true" hidden="false"/>
    </xf>
    <xf numFmtId="164" fontId="66" fillId="44" borderId="0" xfId="0" applyFont="true" applyBorder="false" applyAlignment="false" applyProtection="false">
      <alignment horizontal="general" vertical="bottom" textRotation="0" wrapText="false" indent="0" shrinkToFit="false"/>
      <protection locked="true" hidden="false"/>
    </xf>
    <xf numFmtId="164" fontId="145" fillId="0" borderId="0" xfId="0" applyFont="true" applyBorder="false" applyAlignment="false" applyProtection="false">
      <alignment horizontal="general" vertical="bottom" textRotation="0" wrapText="false" indent="0" shrinkToFit="false"/>
      <protection locked="true" hidden="false"/>
    </xf>
    <xf numFmtId="164" fontId="156" fillId="0" borderId="0" xfId="0" applyFont="true" applyBorder="false" applyAlignment="true" applyProtection="false">
      <alignment horizontal="left" vertical="bottom" textRotation="0" wrapText="false" indent="0" shrinkToFit="false"/>
      <protection locked="true" hidden="false"/>
    </xf>
    <xf numFmtId="164" fontId="147" fillId="0" borderId="0" xfId="0" applyFont="true" applyBorder="false" applyAlignment="false" applyProtection="false">
      <alignment horizontal="general" vertical="bottom" textRotation="0" wrapText="false" indent="0" shrinkToFit="false"/>
      <protection locked="true" hidden="false"/>
    </xf>
    <xf numFmtId="164" fontId="157" fillId="0" borderId="0" xfId="0" applyFont="true" applyBorder="false" applyAlignment="false" applyProtection="false">
      <alignment horizontal="general" vertical="bottom" textRotation="0" wrapText="false" indent="0" shrinkToFit="false"/>
      <protection locked="true" hidden="false"/>
    </xf>
    <xf numFmtId="164" fontId="158" fillId="0" borderId="0" xfId="0" applyFont="true" applyBorder="false" applyAlignment="false" applyProtection="false">
      <alignment horizontal="general" vertical="bottom" textRotation="0" wrapText="false" indent="0" shrinkToFit="false"/>
      <protection locked="true" hidden="false"/>
    </xf>
    <xf numFmtId="164" fontId="15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160" fillId="0" borderId="0" xfId="0" applyFont="true" applyBorder="false" applyAlignment="false" applyProtection="false">
      <alignment horizontal="general" vertical="bottom" textRotation="0" wrapText="false" indent="0" shrinkToFit="false"/>
      <protection locked="true" hidden="false"/>
    </xf>
    <xf numFmtId="164" fontId="154" fillId="0" borderId="8" xfId="0" applyFont="true" applyBorder="true" applyAlignment="true" applyProtection="false">
      <alignment horizontal="right" vertical="bottom" textRotation="0" wrapText="false" indent="0" shrinkToFit="false"/>
      <protection locked="true" hidden="false"/>
    </xf>
    <xf numFmtId="164" fontId="151" fillId="0" borderId="9" xfId="0" applyFont="true" applyBorder="true" applyAlignment="true" applyProtection="false">
      <alignment horizontal="right"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6" fillId="45" borderId="0" xfId="0" applyFont="true" applyBorder="false" applyAlignment="false" applyProtection="false">
      <alignment horizontal="general" vertical="bottom" textRotation="0" wrapText="false" indent="0" shrinkToFit="false"/>
      <protection locked="true" hidden="false"/>
    </xf>
    <xf numFmtId="164" fontId="69" fillId="45" borderId="0" xfId="0" applyFont="true" applyBorder="false" applyAlignment="false" applyProtection="false">
      <alignment horizontal="general" vertical="bottom" textRotation="0" wrapText="false" indent="0" shrinkToFit="false"/>
      <protection locked="true" hidden="false"/>
    </xf>
    <xf numFmtId="164" fontId="152" fillId="45" borderId="0" xfId="0" applyFont="true" applyBorder="false" applyAlignment="false" applyProtection="false">
      <alignment horizontal="general" vertical="bottom" textRotation="0" wrapText="false" indent="0" shrinkToFit="false"/>
      <protection locked="true" hidden="false"/>
    </xf>
    <xf numFmtId="164" fontId="0" fillId="45" borderId="0" xfId="0" applyFont="false" applyBorder="false" applyAlignment="false" applyProtection="false">
      <alignment horizontal="general" vertical="bottom" textRotation="0" wrapText="false" indent="0" shrinkToFit="false"/>
      <protection locked="true" hidden="false"/>
    </xf>
    <xf numFmtId="164" fontId="149" fillId="45" borderId="0" xfId="0" applyFont="true" applyBorder="false" applyAlignment="false" applyProtection="false">
      <alignment horizontal="general" vertical="bottom" textRotation="0" wrapText="false" indent="0" shrinkToFit="false"/>
      <protection locked="true" hidden="false"/>
    </xf>
    <xf numFmtId="164" fontId="127" fillId="45" borderId="0" xfId="0" applyFont="true" applyBorder="false" applyAlignment="false" applyProtection="false">
      <alignment horizontal="general" vertical="bottom" textRotation="0" wrapText="false" indent="0" shrinkToFit="false"/>
      <protection locked="true" hidden="false"/>
    </xf>
    <xf numFmtId="164" fontId="160" fillId="45" borderId="0" xfId="0" applyFont="true" applyBorder="false" applyAlignment="false" applyProtection="false">
      <alignment horizontal="general" vertical="bottom" textRotation="0" wrapText="false" indent="0" shrinkToFit="false"/>
      <protection locked="true" hidden="false"/>
    </xf>
    <xf numFmtId="164" fontId="161" fillId="0" borderId="0" xfId="0" applyFont="true" applyBorder="false" applyAlignment="false" applyProtection="false">
      <alignment horizontal="general" vertical="bottom" textRotation="0" wrapText="false" indent="0" shrinkToFit="false"/>
      <protection locked="true" hidden="false"/>
    </xf>
    <xf numFmtId="164" fontId="156" fillId="0" borderId="0" xfId="0" applyFont="true" applyBorder="false" applyAlignment="false" applyProtection="false">
      <alignment horizontal="general" vertical="bottom" textRotation="0" wrapText="false" indent="0" shrinkToFit="false"/>
      <protection locked="true" hidden="false"/>
    </xf>
    <xf numFmtId="164" fontId="162" fillId="0" borderId="0" xfId="0" applyFont="true" applyBorder="false" applyAlignment="false" applyProtection="false">
      <alignment horizontal="general" vertical="bottom" textRotation="0" wrapText="false" indent="0" shrinkToFit="false"/>
      <protection locked="true" hidden="false"/>
    </xf>
    <xf numFmtId="180" fontId="127" fillId="0" borderId="0" xfId="0" applyFont="true" applyBorder="false" applyAlignment="false" applyProtection="false">
      <alignment horizontal="general" vertical="bottom" textRotation="0" wrapText="false" indent="0" shrinkToFit="false"/>
      <protection locked="true" hidden="false"/>
    </xf>
    <xf numFmtId="180" fontId="65" fillId="0" borderId="0" xfId="0" applyFont="true" applyBorder="false" applyAlignment="false" applyProtection="false">
      <alignment horizontal="general" vertical="bottom" textRotation="0" wrapText="false" indent="0" shrinkToFit="false"/>
      <protection locked="true" hidden="false"/>
    </xf>
    <xf numFmtId="164" fontId="163" fillId="4" borderId="0" xfId="0" applyFont="true" applyBorder="false" applyAlignment="false" applyProtection="false">
      <alignment horizontal="general" vertical="bottom" textRotation="0" wrapText="false" indent="0" shrinkToFit="false"/>
      <protection locked="true" hidden="false"/>
    </xf>
    <xf numFmtId="164" fontId="25" fillId="4"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9" fontId="69" fillId="4" borderId="0" xfId="0" applyFont="true" applyBorder="false" applyAlignment="true" applyProtection="false">
      <alignment horizontal="right" vertical="bottom" textRotation="0" wrapText="false" indent="0" shrinkToFit="false"/>
      <protection locked="true" hidden="false"/>
    </xf>
    <xf numFmtId="164" fontId="150" fillId="0" borderId="0" xfId="0" applyFont="true" applyBorder="false" applyAlignment="true" applyProtection="false">
      <alignment horizontal="right" vertical="bottom" textRotation="0" wrapText="false" indent="0" shrinkToFit="false"/>
      <protection locked="true" hidden="false"/>
    </xf>
    <xf numFmtId="164" fontId="164" fillId="0" borderId="0" xfId="0" applyFont="true" applyBorder="false" applyAlignment="false" applyProtection="false">
      <alignment horizontal="general" vertical="bottom" textRotation="0" wrapText="false" indent="0" shrinkToFit="false"/>
      <protection locked="true" hidden="false"/>
    </xf>
    <xf numFmtId="164" fontId="135" fillId="0" borderId="0" xfId="0" applyFont="true" applyBorder="false" applyAlignment="false" applyProtection="false">
      <alignment horizontal="general" vertical="bottom" textRotation="0" wrapText="false" indent="0" shrinkToFit="false"/>
      <protection locked="true" hidden="false"/>
    </xf>
    <xf numFmtId="164" fontId="165" fillId="0" borderId="0" xfId="0" applyFont="true" applyBorder="false" applyAlignment="false" applyProtection="false">
      <alignment horizontal="general" vertical="bottom" textRotation="0" wrapText="false" indent="0" shrinkToFit="false"/>
      <protection locked="true" hidden="false"/>
    </xf>
    <xf numFmtId="164" fontId="25" fillId="0" borderId="8" xfId="0" applyFont="true" applyBorder="true" applyAlignment="true" applyProtection="false">
      <alignment horizontal="left" vertical="bottom" textRotation="0" wrapText="false" indent="0" shrinkToFit="false"/>
      <protection locked="true" hidden="false"/>
    </xf>
    <xf numFmtId="164" fontId="166" fillId="0" borderId="0" xfId="0" applyFont="true" applyBorder="false" applyAlignment="true" applyProtection="false">
      <alignment horizontal="right" vertical="bottom" textRotation="0" wrapText="false" indent="0" shrinkToFit="false"/>
      <protection locked="true" hidden="false"/>
    </xf>
    <xf numFmtId="164" fontId="164" fillId="0" borderId="0" xfId="0" applyFont="true" applyBorder="false" applyAlignment="true" applyProtection="false">
      <alignment horizontal="left" vertical="bottom" textRotation="0" wrapText="false" indent="0" shrinkToFit="false"/>
      <protection locked="true" hidden="false"/>
    </xf>
    <xf numFmtId="164" fontId="127" fillId="0" borderId="0" xfId="0" applyFont="true" applyBorder="false" applyAlignment="true" applyProtection="false">
      <alignment horizontal="right" vertical="bottom" textRotation="0" wrapText="false" indent="0" shrinkToFit="false"/>
      <protection locked="true" hidden="false"/>
    </xf>
    <xf numFmtId="164" fontId="167" fillId="0" borderId="0" xfId="0" applyFont="true" applyBorder="false" applyAlignment="true" applyProtection="false">
      <alignment horizontal="right" vertical="bottom" textRotation="0" wrapText="false" indent="0" shrinkToFit="false"/>
      <protection locked="true" hidden="false"/>
    </xf>
    <xf numFmtId="164" fontId="168" fillId="0" borderId="0" xfId="0" applyFont="true" applyBorder="false" applyAlignment="false" applyProtection="false">
      <alignment horizontal="general" vertical="bottom" textRotation="0" wrapText="false" indent="0" shrinkToFit="false"/>
      <protection locked="true" hidden="false"/>
    </xf>
    <xf numFmtId="164" fontId="169" fillId="0" borderId="0" xfId="0" applyFont="true" applyBorder="false" applyAlignment="false" applyProtection="false">
      <alignment horizontal="general" vertical="bottom" textRotation="0" wrapText="false" indent="0" shrinkToFit="false"/>
      <protection locked="true" hidden="false"/>
    </xf>
    <xf numFmtId="164" fontId="163" fillId="0" borderId="0" xfId="0" applyFont="true" applyBorder="false" applyAlignment="false" applyProtection="false">
      <alignment horizontal="general" vertical="bottom" textRotation="0" wrapText="false" indent="0" shrinkToFit="false"/>
      <protection locked="true" hidden="false"/>
    </xf>
    <xf numFmtId="164" fontId="170" fillId="0" borderId="0" xfId="0" applyFont="true" applyBorder="false" applyAlignment="false" applyProtection="false">
      <alignment horizontal="general" vertical="bottom" textRotation="0" wrapText="false" indent="0" shrinkToFit="false"/>
      <protection locked="true" hidden="false"/>
    </xf>
    <xf numFmtId="164" fontId="154" fillId="0" borderId="0" xfId="0" applyFont="true" applyBorder="false" applyAlignment="true" applyProtection="false">
      <alignment horizontal="right" vertical="bottom" textRotation="0" wrapText="false" indent="0" shrinkToFit="false"/>
      <protection locked="true" hidden="false"/>
    </xf>
    <xf numFmtId="164" fontId="65" fillId="0" borderId="0" xfId="0" applyFont="true" applyBorder="false" applyAlignment="true" applyProtection="false">
      <alignment horizontal="right" vertical="bottom" textRotation="0" wrapText="false" indent="0" shrinkToFit="false"/>
      <protection locked="true" hidden="false"/>
    </xf>
    <xf numFmtId="180" fontId="18" fillId="16" borderId="8" xfId="0" applyFont="true" applyBorder="true" applyAlignment="true" applyProtection="false">
      <alignment horizontal="left" vertical="top" textRotation="0" wrapText="false" indent="0" shrinkToFit="false"/>
      <protection locked="true" hidden="false"/>
    </xf>
    <xf numFmtId="180" fontId="18" fillId="16" borderId="9" xfId="0" applyFont="true" applyBorder="true" applyAlignment="true" applyProtection="false">
      <alignment horizontal="left" vertical="top" textRotation="0" wrapText="false" indent="0" shrinkToFit="false"/>
      <protection locked="true" hidden="false"/>
    </xf>
    <xf numFmtId="180" fontId="18" fillId="16" borderId="10" xfId="0" applyFont="true" applyBorder="true" applyAlignment="true" applyProtection="false">
      <alignment horizontal="left" vertical="top" textRotation="0" wrapText="false" indent="0" shrinkToFit="false"/>
      <protection locked="true" hidden="false"/>
    </xf>
    <xf numFmtId="180" fontId="18" fillId="16" borderId="11" xfId="0" applyFont="true" applyBorder="true" applyAlignment="true" applyProtection="false">
      <alignment horizontal="left" vertical="top" textRotation="0" wrapText="false" indent="0" shrinkToFit="false"/>
      <protection locked="true" hidden="false"/>
    </xf>
    <xf numFmtId="180" fontId="7" fillId="16" borderId="8" xfId="0" applyFont="true" applyBorder="true" applyAlignment="true" applyProtection="false">
      <alignment horizontal="left" vertical="top" textRotation="0" wrapText="false" indent="0" shrinkToFit="false"/>
      <protection locked="true" hidden="false"/>
    </xf>
    <xf numFmtId="180" fontId="7" fillId="16" borderId="9" xfId="0" applyFont="true" applyBorder="true" applyAlignment="true" applyProtection="false">
      <alignment horizontal="left" vertical="top" textRotation="0" wrapText="false" indent="0" shrinkToFit="false"/>
      <protection locked="true" hidden="false"/>
    </xf>
    <xf numFmtId="180" fontId="172" fillId="16" borderId="11" xfId="0" applyFont="true" applyBorder="true" applyAlignment="true" applyProtection="false">
      <alignment horizontal="left" vertical="top" textRotation="0" wrapText="false" indent="0" shrinkToFit="false"/>
      <protection locked="true" hidden="false"/>
    </xf>
    <xf numFmtId="180" fontId="7" fillId="16" borderId="9" xfId="0" applyFont="true" applyBorder="true" applyAlignment="true" applyProtection="false">
      <alignment horizontal="left" vertical="bottom" textRotation="0" wrapText="false" indent="0" shrinkToFit="false"/>
      <protection locked="true" hidden="false"/>
    </xf>
    <xf numFmtId="180" fontId="18" fillId="17" borderId="8" xfId="0" applyFont="true" applyBorder="true" applyAlignment="true" applyProtection="false">
      <alignment horizontal="left" vertical="top" textRotation="0" wrapText="false" indent="0" shrinkToFit="false"/>
      <protection locked="true" hidden="false"/>
    </xf>
    <xf numFmtId="164" fontId="15" fillId="18" borderId="12" xfId="169" applyFont="true" applyBorder="true" applyAlignment="true" applyProtection="false">
      <alignment horizontal="left" vertical="bottom" textRotation="0" wrapText="false" indent="0" shrinkToFit="false"/>
      <protection locked="true" hidden="false"/>
    </xf>
    <xf numFmtId="164" fontId="15" fillId="18" borderId="13" xfId="169" applyFont="true" applyBorder="true" applyAlignment="true" applyProtection="false">
      <alignment horizontal="left" vertical="bottom" textRotation="0" wrapText="false" indent="0" shrinkToFit="false"/>
      <protection locked="true" hidden="false"/>
    </xf>
    <xf numFmtId="164" fontId="15" fillId="0" borderId="9" xfId="0" applyFont="true" applyBorder="true" applyAlignment="true" applyProtection="false">
      <alignment horizontal="left" vertical="bottom" textRotation="0" wrapText="false" indent="0" shrinkToFit="false"/>
      <protection locked="true" hidden="false"/>
    </xf>
    <xf numFmtId="164" fontId="103" fillId="0" borderId="9" xfId="0" applyFont="true" applyBorder="true" applyAlignment="true" applyProtection="false">
      <alignment horizontal="left" vertical="bottom" textRotation="0" wrapText="false" indent="0" shrinkToFit="false"/>
      <protection locked="true" hidden="false"/>
    </xf>
    <xf numFmtId="164" fontId="103" fillId="46" borderId="9" xfId="0" applyFont="true" applyBorder="true" applyAlignment="true" applyProtection="false">
      <alignment horizontal="left" vertical="bottom" textRotation="0" wrapText="false" indent="0" shrinkToFit="false"/>
      <protection locked="true" hidden="false"/>
    </xf>
    <xf numFmtId="164" fontId="71" fillId="0" borderId="15" xfId="0" applyFont="true" applyBorder="true" applyAlignment="true" applyProtection="false">
      <alignment horizontal="left" vertical="bottom" textRotation="0" wrapText="false" indent="0" shrinkToFit="false"/>
      <protection locked="true" hidden="false"/>
    </xf>
    <xf numFmtId="164" fontId="103" fillId="0" borderId="9" xfId="169" applyFont="true" applyBorder="true" applyAlignment="true" applyProtection="false">
      <alignment horizontal="left" vertical="bottom" textRotation="0" wrapText="false" indent="0" shrinkToFit="false"/>
      <protection locked="true" hidden="false"/>
    </xf>
    <xf numFmtId="164" fontId="103" fillId="19" borderId="9" xfId="0" applyFont="true" applyBorder="true" applyAlignment="true" applyProtection="false">
      <alignment horizontal="left" vertical="bottom" textRotation="0" wrapText="false" indent="0" shrinkToFit="false"/>
      <protection locked="true" hidden="false"/>
    </xf>
    <xf numFmtId="164" fontId="15" fillId="19" borderId="12" xfId="169" applyFont="true" applyBorder="true" applyAlignment="true" applyProtection="false">
      <alignment horizontal="left" vertical="bottom" textRotation="0" wrapText="false" indent="0" shrinkToFit="false"/>
      <protection locked="true" hidden="false"/>
    </xf>
    <xf numFmtId="164" fontId="133" fillId="20" borderId="9" xfId="0" applyFont="true" applyBorder="true" applyAlignment="true" applyProtection="false">
      <alignment horizontal="left" vertical="bottom" textRotation="0" wrapText="false" indent="0" shrinkToFit="false"/>
      <protection locked="true" hidden="false"/>
    </xf>
    <xf numFmtId="164" fontId="16" fillId="20" borderId="9" xfId="0" applyFont="true" applyBorder="true" applyAlignment="true" applyProtection="false">
      <alignment horizontal="left" vertical="bottom" textRotation="0" wrapText="false" indent="0" shrinkToFit="false"/>
      <protection locked="true" hidden="false"/>
    </xf>
    <xf numFmtId="164" fontId="133" fillId="20" borderId="11" xfId="0" applyFont="true" applyBorder="true" applyAlignment="true" applyProtection="false">
      <alignment horizontal="left" vertical="bottom" textRotation="0" wrapText="false" indent="0" shrinkToFit="false"/>
      <protection locked="true" hidden="false"/>
    </xf>
    <xf numFmtId="164" fontId="103" fillId="0" borderId="17" xfId="0" applyFont="true" applyBorder="true" applyAlignment="true" applyProtection="false">
      <alignment horizontal="left" vertical="bottom" textRotation="0" wrapText="false" indent="0" shrinkToFit="false"/>
      <protection locked="true" hidden="false"/>
    </xf>
    <xf numFmtId="164" fontId="103" fillId="0" borderId="18" xfId="0" applyFont="true" applyBorder="true" applyAlignment="true" applyProtection="false">
      <alignment horizontal="left" vertical="bottom" textRotation="0" wrapText="false" indent="0" shrinkToFit="false"/>
      <protection locked="true" hidden="false"/>
    </xf>
    <xf numFmtId="164" fontId="15" fillId="0" borderId="16" xfId="0" applyFont="true" applyBorder="true" applyAlignment="true" applyProtection="false">
      <alignment horizontal="left" vertical="bottom" textRotation="0" wrapText="false" indent="0" shrinkToFit="false"/>
      <protection locked="true" hidden="false"/>
    </xf>
    <xf numFmtId="164" fontId="131" fillId="19" borderId="9" xfId="0" applyFont="true" applyBorder="true" applyAlignment="true" applyProtection="false">
      <alignment horizontal="left" vertical="bottom" textRotation="0" wrapText="false" indent="0" shrinkToFit="false"/>
      <protection locked="true" hidden="false"/>
    </xf>
    <xf numFmtId="164" fontId="15" fillId="18" borderId="9" xfId="169" applyFont="true" applyBorder="true" applyAlignment="true" applyProtection="false">
      <alignment horizontal="left" vertical="bottom" textRotation="0" wrapText="false" indent="0" shrinkToFit="false"/>
      <protection locked="true" hidden="false"/>
    </xf>
    <xf numFmtId="164" fontId="15" fillId="18" borderId="19" xfId="169" applyFont="true" applyBorder="true" applyAlignment="true" applyProtection="false">
      <alignment horizontal="left" vertical="bottom" textRotation="0" wrapText="false" indent="0" shrinkToFit="false"/>
      <protection locked="true" hidden="false"/>
    </xf>
    <xf numFmtId="164" fontId="15" fillId="19" borderId="11" xfId="169" applyFont="true" applyBorder="true" applyAlignment="true" applyProtection="false">
      <alignment horizontal="left" vertical="bottom" textRotation="0" wrapText="false" indent="0" shrinkToFit="false"/>
      <protection locked="true" hidden="false"/>
    </xf>
    <xf numFmtId="164" fontId="133" fillId="17" borderId="9" xfId="0" applyFont="true" applyBorder="true" applyAlignment="true" applyProtection="false">
      <alignment horizontal="left" vertical="bottom" textRotation="0" wrapText="false" indent="0" shrinkToFit="false"/>
      <protection locked="true" hidden="false"/>
    </xf>
    <xf numFmtId="180" fontId="7" fillId="21" borderId="8" xfId="0" applyFont="true" applyBorder="true" applyAlignment="true" applyProtection="false">
      <alignment horizontal="left" vertical="top" textRotation="0" wrapText="false" indent="0" shrinkToFit="false"/>
      <protection locked="true" hidden="false"/>
    </xf>
    <xf numFmtId="180" fontId="7" fillId="16" borderId="11" xfId="0" applyFont="true" applyBorder="true" applyAlignment="true" applyProtection="false">
      <alignment horizontal="left" vertical="top" textRotation="0" wrapText="false" indent="0" shrinkToFit="false"/>
      <protection locked="true" hidden="false"/>
    </xf>
    <xf numFmtId="180" fontId="172" fillId="16" borderId="9" xfId="0" applyFont="true" applyBorder="true" applyAlignment="true" applyProtection="false">
      <alignment horizontal="left" vertical="top" textRotation="0" wrapText="false" indent="0" shrinkToFit="false"/>
      <protection locked="true" hidden="false"/>
    </xf>
    <xf numFmtId="180" fontId="172" fillId="16" borderId="22" xfId="0" applyFont="true" applyBorder="true" applyAlignment="true" applyProtection="false">
      <alignment horizontal="left" vertical="top" textRotation="0" wrapText="false" indent="0" shrinkToFit="false"/>
      <protection locked="true" hidden="false"/>
    </xf>
    <xf numFmtId="180" fontId="7" fillId="16" borderId="23" xfId="0" applyFont="true" applyBorder="true" applyAlignment="true" applyProtection="false">
      <alignment horizontal="left" vertical="top" textRotation="0" wrapText="false" indent="0" shrinkToFit="false"/>
      <protection locked="true" hidden="false"/>
    </xf>
    <xf numFmtId="180" fontId="172" fillId="16" borderId="8" xfId="0" applyFont="true" applyBorder="true" applyAlignment="true" applyProtection="false">
      <alignment horizontal="left" vertical="top" textRotation="0" wrapText="false" indent="0" shrinkToFit="false"/>
      <protection locked="true" hidden="false"/>
    </xf>
    <xf numFmtId="180" fontId="173" fillId="19" borderId="9" xfId="0" applyFont="true" applyBorder="true" applyAlignment="true" applyProtection="false">
      <alignment horizontal="left" vertical="top" textRotation="0" wrapText="false" indent="15" shrinkToFit="false"/>
      <protection locked="true" hidden="false"/>
    </xf>
    <xf numFmtId="180" fontId="7" fillId="21" borderId="9" xfId="0" applyFont="true" applyBorder="true" applyAlignment="true" applyProtection="false">
      <alignment horizontal="left" vertical="top" textRotation="0" wrapText="false" indent="0" shrinkToFit="false"/>
      <protection locked="true" hidden="false"/>
    </xf>
    <xf numFmtId="180" fontId="7" fillId="19" borderId="9" xfId="0" applyFont="true" applyBorder="true" applyAlignment="true" applyProtection="false">
      <alignment horizontal="left" vertical="top" textRotation="0" wrapText="false" indent="0" shrinkToFit="false"/>
      <protection locked="true" hidden="false"/>
    </xf>
    <xf numFmtId="180" fontId="7" fillId="19" borderId="11" xfId="0" applyFont="true" applyBorder="true" applyAlignment="true" applyProtection="false">
      <alignment horizontal="left" vertical="top" textRotation="0" wrapText="false" indent="0" shrinkToFit="false"/>
      <protection locked="true" hidden="false"/>
    </xf>
    <xf numFmtId="164" fontId="103" fillId="20" borderId="8" xfId="169" applyFont="true" applyBorder="true" applyAlignment="true" applyProtection="false">
      <alignment horizontal="left" vertical="bottom" textRotation="0" wrapText="false" indent="0" shrinkToFit="false"/>
      <protection locked="true" hidden="false"/>
    </xf>
    <xf numFmtId="164" fontId="103" fillId="20" borderId="9" xfId="169" applyFont="true" applyBorder="true" applyAlignment="true" applyProtection="false">
      <alignment horizontal="left" vertical="bottom" textRotation="0" wrapText="false" indent="0" shrinkToFit="false"/>
      <protection locked="true" hidden="false"/>
    </xf>
    <xf numFmtId="164" fontId="15" fillId="20" borderId="11" xfId="169" applyFont="true" applyBorder="true" applyAlignment="true" applyProtection="false">
      <alignment horizontal="left" vertical="bottom" textRotation="0" wrapText="false" indent="0" shrinkToFit="false"/>
      <protection locked="true" hidden="false"/>
    </xf>
    <xf numFmtId="164" fontId="15" fillId="20" borderId="9" xfId="169" applyFont="true" applyBorder="true" applyAlignment="true" applyProtection="false">
      <alignment horizontal="left" vertical="bottom" textRotation="0" wrapText="false" indent="0" shrinkToFit="false"/>
      <protection locked="true" hidden="false"/>
    </xf>
    <xf numFmtId="164" fontId="103" fillId="20" borderId="25" xfId="169" applyFont="true" applyBorder="true" applyAlignment="true" applyProtection="false">
      <alignment horizontal="left" vertical="bottom" textRotation="0" wrapText="false" indent="0" shrinkToFit="false"/>
      <protection locked="true" hidden="false"/>
    </xf>
    <xf numFmtId="164" fontId="103" fillId="20" borderId="9" xfId="0" applyFont="true" applyBorder="true" applyAlignment="true" applyProtection="false">
      <alignment horizontal="left" vertical="bottom" textRotation="0" wrapText="false" indent="0" shrinkToFit="false"/>
      <protection locked="true" hidden="false"/>
    </xf>
    <xf numFmtId="164" fontId="15" fillId="20" borderId="11" xfId="0" applyFont="true" applyBorder="true" applyAlignment="true" applyProtection="false">
      <alignment horizontal="left" vertical="bottom" textRotation="0" wrapText="false" indent="0" shrinkToFit="false"/>
      <protection locked="true" hidden="false"/>
    </xf>
    <xf numFmtId="164" fontId="15" fillId="20" borderId="9" xfId="0" applyFont="true" applyBorder="true" applyAlignment="true" applyProtection="false">
      <alignment horizontal="left" vertical="bottom" textRotation="0" wrapText="false" indent="0" shrinkToFit="false"/>
      <protection locked="true" hidden="false"/>
    </xf>
    <xf numFmtId="164" fontId="103" fillId="20" borderId="11" xfId="0" applyFont="true" applyBorder="true" applyAlignment="true" applyProtection="false">
      <alignment horizontal="left" vertical="bottom" textRotation="0" wrapText="false" indent="0" shrinkToFit="false"/>
      <protection locked="true" hidden="false"/>
    </xf>
    <xf numFmtId="164" fontId="15" fillId="20" borderId="8" xfId="0" applyFont="true" applyBorder="true" applyAlignment="true" applyProtection="false">
      <alignment horizontal="left" vertical="bottom" textRotation="0" wrapText="false" indent="0" shrinkToFit="false"/>
      <protection locked="true" hidden="false"/>
    </xf>
    <xf numFmtId="164" fontId="103" fillId="20" borderId="20" xfId="0" applyFont="true" applyBorder="true" applyAlignment="true" applyProtection="false">
      <alignment horizontal="left" vertical="bottom" textRotation="0" wrapText="false" indent="0" shrinkToFit="false"/>
      <protection locked="true" hidden="false"/>
    </xf>
    <xf numFmtId="180" fontId="7" fillId="16" borderId="22" xfId="0" applyFont="true" applyBorder="true" applyAlignment="true" applyProtection="false">
      <alignment horizontal="left" vertical="top" textRotation="0" wrapText="false" indent="0" shrinkToFit="false"/>
      <protection locked="true" hidden="false"/>
    </xf>
    <xf numFmtId="180" fontId="79" fillId="16" borderId="9" xfId="0" applyFont="true" applyBorder="true" applyAlignment="true" applyProtection="false">
      <alignment horizontal="left" vertical="top" textRotation="0" wrapText="false" indent="9" shrinkToFit="false"/>
      <protection locked="true" hidden="false"/>
    </xf>
    <xf numFmtId="180" fontId="79" fillId="16" borderId="9" xfId="0" applyFont="true" applyBorder="true" applyAlignment="true" applyProtection="false">
      <alignment horizontal="left" vertical="top" textRotation="0" wrapText="false" indent="11" shrinkToFit="false"/>
      <protection locked="true" hidden="false"/>
    </xf>
    <xf numFmtId="180" fontId="79" fillId="16" borderId="9" xfId="0" applyFont="true" applyBorder="true" applyAlignment="true" applyProtection="false">
      <alignment horizontal="left" vertical="top" textRotation="0" wrapText="false" indent="8" shrinkToFit="false"/>
      <protection locked="true" hidden="false"/>
    </xf>
    <xf numFmtId="180" fontId="174" fillId="16" borderId="9" xfId="0" applyFont="true" applyBorder="true" applyAlignment="true" applyProtection="false">
      <alignment horizontal="left" vertical="top" textRotation="0" wrapText="false" indent="3" shrinkToFit="false"/>
      <protection locked="true" hidden="false"/>
    </xf>
    <xf numFmtId="180" fontId="18" fillId="22" borderId="28" xfId="0" applyFont="true" applyBorder="true" applyAlignment="true" applyProtection="false">
      <alignment horizontal="left" vertical="top" textRotation="0" wrapText="false" indent="0" shrinkToFit="false"/>
      <protection locked="true" hidden="false"/>
    </xf>
    <xf numFmtId="180" fontId="18" fillId="16" borderId="4" xfId="0" applyFont="true" applyBorder="true" applyAlignment="true" applyProtection="false">
      <alignment horizontal="left" vertical="top" textRotation="0" wrapText="false" indent="0" shrinkToFit="false"/>
      <protection locked="true" hidden="false"/>
    </xf>
    <xf numFmtId="180" fontId="7" fillId="16" borderId="4" xfId="0" applyFont="true" applyBorder="true" applyAlignment="true" applyProtection="false">
      <alignment horizontal="left" vertical="top" textRotation="0" wrapText="false" indent="0" shrinkToFit="false"/>
      <protection locked="true" hidden="false"/>
    </xf>
    <xf numFmtId="180" fontId="172" fillId="16" borderId="4" xfId="0" applyFont="true" applyBorder="true" applyAlignment="true" applyProtection="false">
      <alignment horizontal="left" vertical="top" textRotation="0" wrapText="false" indent="0" shrinkToFit="false"/>
      <protection locked="true" hidden="false"/>
    </xf>
    <xf numFmtId="180" fontId="7" fillId="16" borderId="4" xfId="0" applyFont="true" applyBorder="true" applyAlignment="true" applyProtection="false">
      <alignment horizontal="left" vertical="top" textRotation="0" wrapText="false" indent="3" shrinkToFit="false"/>
      <protection locked="true" hidden="false"/>
    </xf>
    <xf numFmtId="180" fontId="7" fillId="19" borderId="4" xfId="0" applyFont="true" applyBorder="true" applyAlignment="true" applyProtection="false">
      <alignment horizontal="left" vertical="top" textRotation="0" wrapText="false" indent="0" shrinkToFit="false"/>
      <protection locked="true" hidden="false"/>
    </xf>
    <xf numFmtId="180" fontId="174" fillId="16" borderId="4" xfId="0" applyFont="true" applyBorder="true" applyAlignment="true" applyProtection="false">
      <alignment horizontal="left" vertical="top" textRotation="0" wrapText="false" indent="0" shrinkToFit="false"/>
      <protection locked="true" hidden="false"/>
    </xf>
    <xf numFmtId="180" fontId="18" fillId="24" borderId="11" xfId="0" applyFont="true" applyBorder="true" applyAlignment="true" applyProtection="false">
      <alignment horizontal="left" vertical="top" textRotation="0" wrapText="false" indent="0" shrinkToFit="false"/>
      <protection locked="true" hidden="false"/>
    </xf>
    <xf numFmtId="173" fontId="14" fillId="0" borderId="0" xfId="142" applyFont="true" applyBorder="false" applyAlignment="true" applyProtection="false">
      <alignment horizontal="right" vertical="bottom" textRotation="0" wrapText="false" indent="0" shrinkToFit="false"/>
      <protection locked="true" hidden="false"/>
    </xf>
    <xf numFmtId="173" fontId="14" fillId="0" borderId="0" xfId="142" applyFont="true" applyBorder="false" applyAlignment="false" applyProtection="false">
      <alignment horizontal="general" vertical="bottom" textRotation="0" wrapText="false" indent="0" shrinkToFit="false"/>
      <protection locked="true" hidden="false"/>
    </xf>
    <xf numFmtId="173" fontId="14" fillId="13" borderId="0" xfId="142" applyFont="true" applyBorder="false" applyAlignment="false" applyProtection="false">
      <alignment horizontal="general" vertical="bottom" textRotation="0" wrapText="false" indent="0" shrinkToFit="false"/>
      <protection locked="true" hidden="false"/>
    </xf>
    <xf numFmtId="164" fontId="13" fillId="47"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73" fontId="21" fillId="0" borderId="0" xfId="0" applyFont="true" applyBorder="false" applyAlignment="false" applyProtection="false">
      <alignment horizontal="general" vertical="bottom" textRotation="0" wrapText="false" indent="0" shrinkToFit="false"/>
      <protection locked="true" hidden="false"/>
    </xf>
    <xf numFmtId="173" fontId="20" fillId="0" borderId="0" xfId="0" applyFont="true" applyBorder="false" applyAlignment="false" applyProtection="false">
      <alignment horizontal="general" vertical="bottom" textRotation="0" wrapText="false" indent="0" shrinkToFit="false"/>
      <protection locked="true" hidden="false"/>
    </xf>
    <xf numFmtId="180" fontId="20" fillId="0" borderId="0" xfId="0" applyFont="true" applyBorder="false" applyAlignment="false" applyProtection="false">
      <alignment horizontal="general" vertical="bottom" textRotation="0" wrapText="false" indent="0" shrinkToFit="false"/>
      <protection locked="true" hidden="false"/>
    </xf>
    <xf numFmtId="180" fontId="21" fillId="0" borderId="0" xfId="0" applyFont="true" applyBorder="false" applyAlignment="false" applyProtection="false">
      <alignment horizontal="general" vertical="bottom" textRotation="0" wrapText="false" indent="0" shrinkToFit="false"/>
      <protection locked="true" hidden="false"/>
    </xf>
    <xf numFmtId="173" fontId="0" fillId="14" borderId="0" xfId="0" applyFont="false" applyBorder="false" applyAlignment="false" applyProtection="false">
      <alignment horizontal="general" vertical="bottom" textRotation="0" wrapText="false" indent="0" shrinkToFit="false"/>
      <protection locked="true" hidden="false"/>
    </xf>
    <xf numFmtId="173" fontId="14" fillId="13" borderId="0" xfId="142" applyFont="true" applyBorder="false" applyAlignment="true" applyProtection="false">
      <alignment horizontal="right" vertical="bottom" textRotation="0" wrapText="false" indent="0" shrinkToFit="false"/>
      <protection locked="true" hidden="false"/>
    </xf>
    <xf numFmtId="164" fontId="23" fillId="0" borderId="4" xfId="46" applyFont="true" applyBorder="true" applyAlignment="true" applyProtection="true">
      <alignment horizontal="general" vertical="bottom" textRotation="0" wrapText="false" indent="0" shrinkToFit="false"/>
      <protection locked="true" hidden="false"/>
    </xf>
    <xf numFmtId="173" fontId="13" fillId="0" borderId="11" xfId="0" applyFont="true" applyBorder="true" applyAlignment="false" applyProtection="false">
      <alignment horizontal="general" vertical="bottom" textRotation="0" wrapText="false" indent="0" shrinkToFit="false"/>
      <protection locked="true" hidden="false"/>
    </xf>
    <xf numFmtId="173" fontId="13" fillId="0" borderId="0" xfId="0" applyFont="true" applyBorder="false" applyAlignment="false" applyProtection="false">
      <alignment horizontal="general" vertical="bottom" textRotation="0" wrapText="false" indent="0" shrinkToFit="false"/>
      <protection locked="true" hidden="false"/>
    </xf>
    <xf numFmtId="164" fontId="10" fillId="0" borderId="4" xfId="46" applyFont="true" applyBorder="true" applyAlignment="true" applyProtection="true">
      <alignment horizontal="left" vertical="bottom" textRotation="0" wrapText="false" indent="0" shrinkToFit="false"/>
      <protection locked="true" hidden="false"/>
    </xf>
    <xf numFmtId="164" fontId="10" fillId="0" borderId="8" xfId="0" applyFont="true" applyBorder="true" applyAlignment="true" applyProtection="false">
      <alignment horizontal="left" vertical="bottom" textRotation="0" wrapText="false" indent="1" shrinkToFit="false"/>
      <protection locked="true" hidden="false"/>
    </xf>
    <xf numFmtId="164" fontId="10" fillId="0" borderId="8" xfId="0" applyFont="true" applyBorder="true" applyAlignment="true" applyProtection="false">
      <alignment horizontal="left" vertical="top" textRotation="0" wrapText="false" indent="1" shrinkToFit="false"/>
      <protection locked="true" hidden="false"/>
    </xf>
    <xf numFmtId="164" fontId="10" fillId="0" borderId="4" xfId="46" applyFont="true" applyBorder="true" applyAlignment="true" applyProtection="true">
      <alignment horizontal="left" vertical="bottom" textRotation="0" wrapText="false" indent="1" shrinkToFit="false"/>
      <protection locked="true" hidden="false"/>
    </xf>
    <xf numFmtId="164" fontId="6" fillId="0" borderId="3" xfId="0" applyFont="true" applyBorder="true" applyAlignment="false" applyProtection="false">
      <alignment horizontal="general" vertical="bottom" textRotation="0" wrapText="false" indent="0" shrinkToFit="false"/>
      <protection locked="true" hidden="false"/>
    </xf>
    <xf numFmtId="170" fontId="23" fillId="0" borderId="4" xfId="46" applyFont="true" applyBorder="true" applyAlignment="true" applyProtection="true">
      <alignment horizontal="general" vertical="bottom" textRotation="0" wrapText="false" indent="0" shrinkToFit="false"/>
      <protection locked="true" hidden="false"/>
    </xf>
    <xf numFmtId="170" fontId="10" fillId="0" borderId="0" xfId="46" applyFont="true" applyBorder="true" applyAlignment="true" applyProtection="true">
      <alignment horizontal="left" vertical="bottom" textRotation="0" wrapText="false" indent="0" shrinkToFit="false"/>
      <protection locked="true" hidden="false"/>
    </xf>
    <xf numFmtId="164" fontId="10" fillId="0" borderId="32" xfId="46" applyFont="true" applyBorder="true" applyAlignment="true" applyProtection="true">
      <alignment horizontal="left" vertical="bottom" textRotation="0" wrapText="false" indent="0" shrinkToFit="false"/>
      <protection locked="true" hidden="false"/>
    </xf>
  </cellXfs>
  <cellStyles count="180">
    <cellStyle name="Normal" xfId="0" builtinId="0"/>
    <cellStyle name="Comma" xfId="15" builtinId="3"/>
    <cellStyle name="Comma [0]" xfId="16" builtinId="6"/>
    <cellStyle name="Currency" xfId="17" builtinId="4"/>
    <cellStyle name="Currency [0]" xfId="18" builtinId="7"/>
    <cellStyle name="Percent" xfId="19" builtinId="5"/>
    <cellStyle name="Accent1 - 20%" xfId="21"/>
    <cellStyle name="Accent1 - 40%" xfId="22"/>
    <cellStyle name="Accent1 - 60%" xfId="23"/>
    <cellStyle name="Accent2 - 20%" xfId="24"/>
    <cellStyle name="Accent2 - 40%" xfId="25"/>
    <cellStyle name="Accent2 - 60%" xfId="26"/>
    <cellStyle name="Accent3 - 20%" xfId="27"/>
    <cellStyle name="Accent3 - 40%" xfId="28"/>
    <cellStyle name="Accent3 - 60%" xfId="29"/>
    <cellStyle name="Accent4 - 20%" xfId="30"/>
    <cellStyle name="Accent4 - 40%" xfId="31"/>
    <cellStyle name="Accent4 - 60%" xfId="32"/>
    <cellStyle name="Accent5 - 20%" xfId="33"/>
    <cellStyle name="Accent5 - 40%" xfId="34"/>
    <cellStyle name="Accent5 - 60%" xfId="35"/>
    <cellStyle name="Accent6 - 20%" xfId="36"/>
    <cellStyle name="Accent6 - 40%" xfId="37"/>
    <cellStyle name="Accent6 - 60%" xfId="38"/>
    <cellStyle name="Comma 10 2" xfId="39"/>
    <cellStyle name="Comma 10 3" xfId="40"/>
    <cellStyle name="Comma 11 2" xfId="41"/>
    <cellStyle name="Comma 11 3" xfId="42"/>
    <cellStyle name="Comma 12" xfId="43"/>
    <cellStyle name="Comma 13" xfId="44"/>
    <cellStyle name="Comma 15" xfId="45"/>
    <cellStyle name="Comma 2" xfId="46"/>
    <cellStyle name="Comma 2 10" xfId="47"/>
    <cellStyle name="Comma 2 11" xfId="48"/>
    <cellStyle name="Comma 2 12" xfId="49"/>
    <cellStyle name="Comma 2 2" xfId="50"/>
    <cellStyle name="Comma 2 2 2" xfId="51"/>
    <cellStyle name="Comma 2 3" xfId="52"/>
    <cellStyle name="Comma 2 3 2" xfId="53"/>
    <cellStyle name="Comma 2 4" xfId="54"/>
    <cellStyle name="Comma 2 4 2" xfId="55"/>
    <cellStyle name="Comma 2 4 3" xfId="56"/>
    <cellStyle name="Comma 2 5" xfId="57"/>
    <cellStyle name="Comma 2 5 2" xfId="58"/>
    <cellStyle name="Comma 2 5 3" xfId="59"/>
    <cellStyle name="Comma 2 6" xfId="60"/>
    <cellStyle name="Comma 2 7" xfId="61"/>
    <cellStyle name="Comma 2 8" xfId="62"/>
    <cellStyle name="Comma 2 9" xfId="63"/>
    <cellStyle name="Comma 21" xfId="64"/>
    <cellStyle name="Comma 22" xfId="65"/>
    <cellStyle name="Comma 22 2" xfId="66"/>
    <cellStyle name="Comma 23" xfId="67"/>
    <cellStyle name="Comma 24" xfId="68"/>
    <cellStyle name="Comma 25" xfId="69"/>
    <cellStyle name="Comma 26" xfId="70"/>
    <cellStyle name="Comma 27" xfId="71"/>
    <cellStyle name="Comma 28" xfId="72"/>
    <cellStyle name="Comma 29" xfId="73"/>
    <cellStyle name="Comma 2_Commerc. Bank dd" xfId="74"/>
    <cellStyle name="Comma 3" xfId="75"/>
    <cellStyle name="Comma 3 2" xfId="76"/>
    <cellStyle name="Comma 3 3" xfId="77"/>
    <cellStyle name="Comma 3 4" xfId="78"/>
    <cellStyle name="Comma 30" xfId="79"/>
    <cellStyle name="Comma 31" xfId="80"/>
    <cellStyle name="Comma 32" xfId="81"/>
    <cellStyle name="Comma 33" xfId="82"/>
    <cellStyle name="Comma 34" xfId="83"/>
    <cellStyle name="Comma 35" xfId="84"/>
    <cellStyle name="Comma 36" xfId="85"/>
    <cellStyle name="Comma 37" xfId="86"/>
    <cellStyle name="Comma 38" xfId="87"/>
    <cellStyle name="Comma 39" xfId="88"/>
    <cellStyle name="Comma 4" xfId="89"/>
    <cellStyle name="Comma 4 2" xfId="90"/>
    <cellStyle name="Comma 4 3" xfId="91"/>
    <cellStyle name="Comma 4 4" xfId="92"/>
    <cellStyle name="Comma 4 5" xfId="93"/>
    <cellStyle name="Comma 40" xfId="94"/>
    <cellStyle name="Comma 41" xfId="95"/>
    <cellStyle name="Comma 42" xfId="96"/>
    <cellStyle name="Comma 43" xfId="97"/>
    <cellStyle name="Comma 44" xfId="98"/>
    <cellStyle name="Comma 45" xfId="99"/>
    <cellStyle name="Comma 46" xfId="100"/>
    <cellStyle name="Comma 47" xfId="101"/>
    <cellStyle name="Comma 5" xfId="102"/>
    <cellStyle name="Comma 5 2" xfId="103"/>
    <cellStyle name="Comma 5 2 2" xfId="104"/>
    <cellStyle name="Comma 5 2 3" xfId="105"/>
    <cellStyle name="Comma 5 3" xfId="106"/>
    <cellStyle name="Comma 5 3 2" xfId="107"/>
    <cellStyle name="Comma 6" xfId="108"/>
    <cellStyle name="Comma 6 2" xfId="109"/>
    <cellStyle name="Comma 6 3" xfId="110"/>
    <cellStyle name="Comma 7" xfId="111"/>
    <cellStyle name="Comma 7 2" xfId="112"/>
    <cellStyle name="Comma 7 3" xfId="113"/>
    <cellStyle name="Comma 7 4" xfId="114"/>
    <cellStyle name="Comma 8 2" xfId="115"/>
    <cellStyle name="Comma 9 2" xfId="116"/>
    <cellStyle name="Currency 2" xfId="117"/>
    <cellStyle name="Currency [0] 2" xfId="118"/>
    <cellStyle name="Emphasis 1" xfId="119"/>
    <cellStyle name="Emphasis 2" xfId="120"/>
    <cellStyle name="Emphasis 3" xfId="121"/>
    <cellStyle name="Euro" xfId="122"/>
    <cellStyle name="Euro 2" xfId="123"/>
    <cellStyle name="Euro 3" xfId="124"/>
    <cellStyle name="Euro 3 2" xfId="125"/>
    <cellStyle name="Euro 4" xfId="126"/>
    <cellStyle name="Euro 5" xfId="127"/>
    <cellStyle name="Milliers 2" xfId="128"/>
    <cellStyle name="Milliers 2 2" xfId="129"/>
    <cellStyle name="Milliers 3" xfId="130"/>
    <cellStyle name="Normal 10" xfId="131"/>
    <cellStyle name="Normal 10 2" xfId="132"/>
    <cellStyle name="Normal 100" xfId="133"/>
    <cellStyle name="Normal 11" xfId="134"/>
    <cellStyle name="Normal 11 2" xfId="135"/>
    <cellStyle name="Normal 15" xfId="136"/>
    <cellStyle name="Normal 15 2" xfId="137"/>
    <cellStyle name="Normal 2" xfId="138"/>
    <cellStyle name="Normal 2 2" xfId="139"/>
    <cellStyle name="Normal 2 2 2" xfId="140"/>
    <cellStyle name="Normal 2 3" xfId="141"/>
    <cellStyle name="Normal 2 3 2" xfId="142"/>
    <cellStyle name="Normal 2 4" xfId="143"/>
    <cellStyle name="Normal 2 5" xfId="144"/>
    <cellStyle name="Normal 2 6" xfId="145"/>
    <cellStyle name="Normal 25" xfId="146"/>
    <cellStyle name="Normal 2_Commerc. Bank dd" xfId="147"/>
    <cellStyle name="Normal 3" xfId="148"/>
    <cellStyle name="Normal 3 2" xfId="149"/>
    <cellStyle name="Normal 3 2 2" xfId="150"/>
    <cellStyle name="Normal 3 2 3" xfId="151"/>
    <cellStyle name="Normal 3 3" xfId="152"/>
    <cellStyle name="Normal 3 4" xfId="153"/>
    <cellStyle name="Normal 3 5" xfId="154"/>
    <cellStyle name="Normal 4" xfId="155"/>
    <cellStyle name="Normal 4 2" xfId="156"/>
    <cellStyle name="Normal 4 3" xfId="157"/>
    <cellStyle name="Normal 4 3 28 3" xfId="158"/>
    <cellStyle name="Normal 4 4" xfId="159"/>
    <cellStyle name="Normal 4 5" xfId="160"/>
    <cellStyle name="Normal 5" xfId="161"/>
    <cellStyle name="Normal 5 2" xfId="162"/>
    <cellStyle name="Normal 6 2" xfId="163"/>
    <cellStyle name="Normal 7" xfId="164"/>
    <cellStyle name="Normal 7 2" xfId="165"/>
    <cellStyle name="Normal 8 2" xfId="166"/>
    <cellStyle name="Normal 9" xfId="167"/>
    <cellStyle name="Normal 9 2" xfId="168"/>
    <cellStyle name="Normal_Template" xfId="169"/>
    <cellStyle name="Note 2" xfId="170"/>
    <cellStyle name="Percent 15" xfId="171"/>
    <cellStyle name="Percent 16" xfId="172"/>
    <cellStyle name="Percent 17" xfId="173"/>
    <cellStyle name="Percent 18" xfId="174"/>
    <cellStyle name="Percent 2" xfId="175"/>
    <cellStyle name="Percent 2 2" xfId="176"/>
    <cellStyle name="Percent 2 2 2" xfId="177"/>
    <cellStyle name="Percent 2 3" xfId="178"/>
    <cellStyle name="Percent 3" xfId="179"/>
    <cellStyle name="Percent 3 2" xfId="180"/>
    <cellStyle name="Percent 3 3" xfId="181"/>
    <cellStyle name="Percent 4 2" xfId="182"/>
    <cellStyle name="Percent 5 2" xfId="183"/>
    <cellStyle name="Percent 5 2 2" xfId="184"/>
    <cellStyle name="Percent 7 2" xfId="185"/>
    <cellStyle name="Pourcentage 2" xfId="186"/>
    <cellStyle name="Pourcentage 2 2" xfId="187"/>
    <cellStyle name="Richard" xfId="188"/>
    <cellStyle name="Sheet Title" xfId="189"/>
    <cellStyle name="ta" xfId="190"/>
    <cellStyle name="tabl" xfId="191"/>
    <cellStyle name="tableau" xfId="192"/>
    <cellStyle name="Title 2" xfId="193"/>
    <cellStyle name="*unknown*" xfId="20" builtinId="8"/>
  </cellStyles>
  <colors>
    <indexedColors>
      <rgbColor rgb="FF000000"/>
      <rgbColor rgb="FFFFFFFF"/>
      <rgbColor rgb="FFFF0000"/>
      <rgbColor rgb="FFE2F0D9"/>
      <rgbColor rgb="FFF0FEFD"/>
      <rgbColor rgb="FFFFFF00"/>
      <rgbColor rgb="FFFF33CC"/>
      <rgbColor rgb="FFC5D9F1"/>
      <rgbColor rgb="FFC00000"/>
      <rgbColor rgb="FFEBF1DE"/>
      <rgbColor rgb="FFFFFFE1"/>
      <rgbColor rgb="FFCFCFCF"/>
      <rgbColor rgb="FFF2F2F2"/>
      <rgbColor rgb="FFDCE6F1"/>
      <rgbColor rgb="FFC0C0C0"/>
      <rgbColor rgb="FFC9C9C9"/>
      <rgbColor rgb="FFAFABAB"/>
      <rgbColor rgb="FFC55A11"/>
      <rgbColor rgb="FFFFFFCC"/>
      <rgbColor rgb="FFCCFFFF"/>
      <rgbColor rgb="FFF3F3F3"/>
      <rgbColor rgb="FFF4B183"/>
      <rgbColor rgb="FF006CC0"/>
      <rgbColor rgb="FFCCCCFF"/>
      <rgbColor rgb="FFFFFFEB"/>
      <rgbColor rgb="FFF7EAE9"/>
      <rgbColor rgb="FFC6E6A2"/>
      <rgbColor rgb="FFC5E0B4"/>
      <rgbColor rgb="FFECF5E7"/>
      <rgbColor rgb="FFFFF7E1"/>
      <rgbColor rgb="FFEEECE1"/>
      <rgbColor rgb="FFFFF9E7"/>
      <rgbColor rgb="FF00B0F0"/>
      <rgbColor rgb="FFC1EFFF"/>
      <rgbColor rgb="FFCCFFCC"/>
      <rgbColor rgb="FFFFF6DD"/>
      <rgbColor rgb="FF99CCFF"/>
      <rgbColor rgb="FFFF9F9F"/>
      <rgbColor rgb="FFB1B1B1"/>
      <rgbColor rgb="FFFFCC99"/>
      <rgbColor rgb="FFD6DCE5"/>
      <rgbColor rgb="FFB7ECFF"/>
      <rgbColor rgb="FFA9D18E"/>
      <rgbColor rgb="FFFFC000"/>
      <rgbColor rgb="FFBF9000"/>
      <rgbColor rgb="FFED7D31"/>
      <rgbColor rgb="FFD0CECE"/>
      <rgbColor rgb="FF969696"/>
      <rgbColor rgb="FFE8F5F8"/>
      <rgbColor rgb="FF5F933A"/>
      <rgbColor rgb="FFFFF3FF"/>
      <rgbColor rgb="FFEDEDED"/>
      <rgbColor rgb="FF835001"/>
      <rgbColor rgb="FFE7E6E6"/>
      <rgbColor rgb="FF354489"/>
      <rgbColor rgb="FF385321"/>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ommandButton1" descr="integrate Source files" hidden="0"/>
            <xdr:cNvSpPr/>
          </xdr:nvSpPr>
          <xdr:spPr>
            <a:xfrm>
              <a:off x="0" y="0"/>
              <a:ext cx="0" cy="0"/>
            </a:xfrm>
            <a:prstGeom prst="rect">
              <a:avLst/>
            </a:prstGeom>
          </xdr:spPr>
          <xdr:txBody>
            <a:bodyPr anchor="ctr">
              <a:noAutofit/>
            </a:bodyPr>
            <a:p>
              <a:r>
                <a:t>integrate Source files</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ommandButton1" descr="integrate Source files" hidden="0"/>
            <xdr:cNvSpPr/>
          </xdr:nvSpPr>
          <xdr:spPr>
            <a:xfrm>
              <a:off x="0" y="0"/>
              <a:ext cx="0" cy="0"/>
            </a:xfrm>
            <a:prstGeom prst="rect">
              <a:avLst/>
            </a:prstGeom>
          </xdr:spPr>
          <xdr:txBody>
            <a:bodyPr anchor="ctr">
              <a:noAutofit/>
            </a:bodyPr>
            <a:p>
              <a:r>
                <a:t>integrate Source files</a:t>
              </a:r>
            </a:p>
          </xdr:txBody>
        </xdr:sp>
        <xdr:clientData/>
      </xdr:twoCellAnchor>
    </mc:Choice>
  </mc:AlternateContent>
</xdr:wsDr>
</file>

<file path=xl/drawings/drawing5.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ommandButton1" descr="integrate Source files" hidden="0"/>
            <xdr:cNvSpPr/>
          </xdr:nvSpPr>
          <xdr:spPr>
            <a:xfrm>
              <a:off x="0" y="0"/>
              <a:ext cx="0" cy="0"/>
            </a:xfrm>
            <a:prstGeom prst="rect">
              <a:avLst/>
            </a:prstGeom>
          </xdr:spPr>
          <xdr:txBody>
            <a:bodyPr anchor="ctr">
              <a:noAutofit/>
            </a:bodyPr>
            <a:p>
              <a:r>
                <a:t>integrate Source files</a:t>
              </a:r>
            </a:p>
          </xdr:txBody>
        </xdr:sp>
        <xdr:clientData/>
      </xdr:twoCellAnchor>
    </mc:Choice>
  </mc:AlternateContent>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hyperlink" Target="https://data.worldbank.org/indicator/AG.LND.AGRI.K2" TargetMode="External"/><Relationship Id="rId2" Type="http://schemas.openxmlformats.org/officeDocument/2006/relationships/hyperlink" Target="https://www.ers.usda.gov/data-products/international-agricultural-productivity.aspx)" TargetMode="External"/><Relationship Id="rId3" Type="http://schemas.openxmlformats.org/officeDocument/2006/relationships/hyperlink" Target="https://www.rug.nl/ggdc/docs/human_capital_in_pwt_90.pdf" TargetMode="External"/><Relationship Id="rId4" Type="http://schemas.openxmlformats.org/officeDocument/2006/relationships/hyperlink" Target="https://www.rug.nl/ggdc/productivity/pwt/pwt-releases/pwt9.0" TargetMode="Externa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3.xml"/><Relationship Id="rId3" Type="http://schemas.openxmlformats.org/officeDocument/2006/relationships/vmlDrawing" Target="../drawings/vmlDrawing3.vml"/><Relationship Id="rId4" Type="http://schemas.openxmlformats.org/officeDocument/2006/relationships/ctrlProp" Target="../ctrlProps/ctrlProps4.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4.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5.xml"/><Relationship Id="rId3" Type="http://schemas.openxmlformats.org/officeDocument/2006/relationships/vmlDrawing" Target="../drawings/vmlDrawing5.vml"/><Relationship Id="rId4" Type="http://schemas.openxmlformats.org/officeDocument/2006/relationships/ctrlProp" Target="../ctrlProps/ctrlProps6.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MW1343"/>
  <sheetViews>
    <sheetView showFormulas="false" showGridLines="true" showRowColHeaders="true" showZeros="false" rightToLeft="false" tabSelected="false" showOutlineSymbols="true" defaultGridColor="true" view="normal" topLeftCell="U76" colorId="64" zoomScale="90" zoomScaleNormal="90" zoomScalePageLayoutView="100" workbookViewId="0">
      <selection pane="topLeft" activeCell="AX101" activeCellId="1" sqref="DK282:DZ306 AX101"/>
    </sheetView>
  </sheetViews>
  <sheetFormatPr defaultColWidth="8.54296875" defaultRowHeight="15" zeroHeight="false" outlineLevelRow="0" outlineLevelCol="1"/>
  <cols>
    <col collapsed="false" customWidth="true" hidden="false" outlineLevel="0" max="1" min="1" style="1" width="57.86"/>
    <col collapsed="false" customWidth="true" hidden="false" outlineLevel="1" max="45" min="2" style="0" width="8.42"/>
    <col collapsed="false" customWidth="true" hidden="false" outlineLevel="0" max="46" min="46" style="0" width="8.42"/>
    <col collapsed="false" customWidth="true" hidden="false" outlineLevel="1" max="48" min="47" style="0" width="8.42"/>
    <col collapsed="false" customWidth="false" hidden="false" outlineLevel="1" max="61" min="49" style="0" width="8.57"/>
    <col collapsed="false" customWidth="true" hidden="false" outlineLevel="1" max="63" min="62" style="0" width="10"/>
    <col collapsed="false" customWidth="true" hidden="false" outlineLevel="1" max="64" min="64" style="0" width="9.86"/>
    <col collapsed="false" customWidth="true" hidden="false" outlineLevel="1" max="65" min="65" style="0" width="10"/>
    <col collapsed="false" customWidth="true" hidden="false" outlineLevel="1" max="66" min="66" style="0" width="9.86"/>
    <col collapsed="false" customWidth="true" hidden="false" outlineLevel="1" max="67" min="67" style="0" width="10"/>
    <col collapsed="false" customWidth="true" hidden="false" outlineLevel="1" max="68" min="68" style="0" width="9.86"/>
    <col collapsed="false" customWidth="true" hidden="false" outlineLevel="1" max="69" min="69" style="0" width="9.71"/>
    <col collapsed="false" customWidth="true" hidden="false" outlineLevel="1" max="70" min="70" style="0" width="9.86"/>
    <col collapsed="false" customWidth="true" hidden="false" outlineLevel="1" max="73" min="71" style="0" width="9.71"/>
    <col collapsed="false" customWidth="true" hidden="false" outlineLevel="1" max="74" min="74" style="0" width="9.86"/>
    <col collapsed="false" customWidth="true" hidden="false" outlineLevel="1" max="75" min="75" style="0" width="9.71"/>
    <col collapsed="false" customWidth="true" hidden="false" outlineLevel="1" max="76" min="76" style="0" width="9.57"/>
    <col collapsed="false" customWidth="true" hidden="false" outlineLevel="1" max="80" min="77" style="0" width="9.86"/>
    <col collapsed="false" customWidth="true" hidden="false" outlineLevel="1" max="81" min="81" style="0" width="10.14"/>
    <col collapsed="false" customWidth="true" hidden="false" outlineLevel="0" max="116" min="82" style="0" width="9.57"/>
    <col collapsed="false" customWidth="true" hidden="false" outlineLevel="0" max="118" min="117" style="0" width="8.42"/>
  </cols>
  <sheetData>
    <row r="5" customFormat="false" ht="15.75" hidden="false" customHeight="false" outlineLevel="0" collapsed="false">
      <c r="B5" s="2" t="s">
        <v>0</v>
      </c>
      <c r="C5" s="2" t="s">
        <v>1</v>
      </c>
      <c r="D5" s="2" t="s">
        <v>2</v>
      </c>
      <c r="E5" s="2" t="s">
        <v>3</v>
      </c>
      <c r="F5" s="2" t="s">
        <v>4</v>
      </c>
      <c r="G5" s="2" t="s">
        <v>5</v>
      </c>
      <c r="H5" s="2" t="s">
        <v>6</v>
      </c>
      <c r="I5" s="2" t="s">
        <v>7</v>
      </c>
      <c r="J5" s="2" t="s">
        <v>8</v>
      </c>
      <c r="K5" s="2" t="s">
        <v>9</v>
      </c>
      <c r="L5" s="2" t="s">
        <v>10</v>
      </c>
      <c r="M5" s="2" t="s">
        <v>11</v>
      </c>
      <c r="N5" s="2" t="s">
        <v>12</v>
      </c>
      <c r="O5" s="2" t="s">
        <v>13</v>
      </c>
      <c r="P5" s="2" t="s">
        <v>14</v>
      </c>
      <c r="Q5" s="2" t="s">
        <v>15</v>
      </c>
      <c r="R5" s="2" t="s">
        <v>16</v>
      </c>
      <c r="S5" s="2" t="s">
        <v>17</v>
      </c>
      <c r="T5" s="2" t="s">
        <v>18</v>
      </c>
      <c r="U5" s="2" t="s">
        <v>19</v>
      </c>
      <c r="V5" s="2" t="s">
        <v>20</v>
      </c>
      <c r="W5" s="2" t="s">
        <v>21</v>
      </c>
      <c r="X5" s="2" t="s">
        <v>22</v>
      </c>
      <c r="Y5" s="2" t="s">
        <v>23</v>
      </c>
      <c r="Z5" s="2" t="s">
        <v>24</v>
      </c>
      <c r="AA5" s="2" t="s">
        <v>25</v>
      </c>
      <c r="AB5" s="2" t="s">
        <v>26</v>
      </c>
      <c r="AC5" s="2" t="s">
        <v>27</v>
      </c>
      <c r="AD5" s="2" t="s">
        <v>28</v>
      </c>
      <c r="AE5" s="2" t="s">
        <v>29</v>
      </c>
      <c r="AF5" s="2" t="s">
        <v>30</v>
      </c>
      <c r="AG5" s="3" t="s">
        <v>31</v>
      </c>
      <c r="AH5" s="3" t="s">
        <v>32</v>
      </c>
      <c r="AI5" s="3" t="s">
        <v>33</v>
      </c>
      <c r="AJ5" s="3" t="s">
        <v>34</v>
      </c>
      <c r="AK5" s="3" t="s">
        <v>35</v>
      </c>
      <c r="AL5" s="3" t="s">
        <v>36</v>
      </c>
      <c r="AM5" s="3" t="s">
        <v>37</v>
      </c>
      <c r="AN5" s="3" t="s">
        <v>38</v>
      </c>
      <c r="AO5" s="3" t="s">
        <v>39</v>
      </c>
      <c r="AP5" s="3" t="s">
        <v>40</v>
      </c>
      <c r="AQ5" s="3" t="s">
        <v>41</v>
      </c>
      <c r="AR5" s="3" t="s">
        <v>42</v>
      </c>
      <c r="AS5" s="3" t="s">
        <v>43</v>
      </c>
      <c r="AT5" s="3" t="s">
        <v>44</v>
      </c>
      <c r="AU5" s="3" t="s">
        <v>45</v>
      </c>
      <c r="AV5" s="3" t="s">
        <v>46</v>
      </c>
      <c r="AW5" s="3" t="s">
        <v>47</v>
      </c>
      <c r="AX5" s="3" t="s">
        <v>48</v>
      </c>
      <c r="AY5" s="3" t="s">
        <v>49</v>
      </c>
      <c r="AZ5" s="3" t="s">
        <v>50</v>
      </c>
      <c r="BA5" s="3" t="s">
        <v>51</v>
      </c>
      <c r="BB5" s="3" t="s">
        <v>52</v>
      </c>
      <c r="BC5" s="3" t="s">
        <v>53</v>
      </c>
      <c r="BD5" s="3" t="s">
        <v>54</v>
      </c>
      <c r="BE5" s="3" t="s">
        <v>55</v>
      </c>
      <c r="BF5" s="3" t="s">
        <v>56</v>
      </c>
      <c r="BG5" s="3" t="s">
        <v>57</v>
      </c>
      <c r="BH5" s="3" t="s">
        <v>58</v>
      </c>
      <c r="BI5" s="3" t="s">
        <v>59</v>
      </c>
      <c r="BJ5" s="3" t="s">
        <v>60</v>
      </c>
      <c r="BK5" s="3" t="s">
        <v>61</v>
      </c>
      <c r="BL5" s="3" t="s">
        <v>62</v>
      </c>
      <c r="BM5" s="3" t="s">
        <v>63</v>
      </c>
      <c r="BN5" s="3" t="s">
        <v>64</v>
      </c>
      <c r="BO5" s="3" t="s">
        <v>65</v>
      </c>
      <c r="BP5" s="3" t="s">
        <v>66</v>
      </c>
      <c r="BQ5" s="3" t="s">
        <v>67</v>
      </c>
      <c r="BR5" s="3" t="s">
        <v>68</v>
      </c>
      <c r="BS5" s="3" t="s">
        <v>69</v>
      </c>
      <c r="BT5" s="3" t="s">
        <v>70</v>
      </c>
      <c r="BU5" s="3" t="s">
        <v>71</v>
      </c>
      <c r="BV5" s="3" t="s">
        <v>72</v>
      </c>
      <c r="BW5" s="3" t="s">
        <v>73</v>
      </c>
      <c r="BX5" s="3" t="s">
        <v>74</v>
      </c>
      <c r="BY5" s="3" t="s">
        <v>75</v>
      </c>
      <c r="BZ5" s="3" t="s">
        <v>76</v>
      </c>
      <c r="CA5" s="3" t="s">
        <v>77</v>
      </c>
      <c r="CB5" s="3" t="s">
        <v>78</v>
      </c>
      <c r="CC5" s="3" t="s">
        <v>79</v>
      </c>
      <c r="CD5" s="3" t="s">
        <v>80</v>
      </c>
      <c r="CE5" s="3" t="s">
        <v>81</v>
      </c>
      <c r="CF5" s="3" t="s">
        <v>82</v>
      </c>
      <c r="CG5" s="3" t="s">
        <v>83</v>
      </c>
      <c r="CH5" s="3" t="s">
        <v>84</v>
      </c>
      <c r="CI5" s="3" t="s">
        <v>85</v>
      </c>
      <c r="CJ5" s="3" t="s">
        <v>86</v>
      </c>
      <c r="CK5" s="3" t="s">
        <v>87</v>
      </c>
      <c r="CL5" s="3" t="s">
        <v>88</v>
      </c>
      <c r="CM5" s="3" t="s">
        <v>89</v>
      </c>
      <c r="CN5" s="3" t="s">
        <v>90</v>
      </c>
      <c r="CO5" s="3" t="s">
        <v>91</v>
      </c>
      <c r="CP5" s="3" t="s">
        <v>92</v>
      </c>
      <c r="CQ5" s="3" t="s">
        <v>93</v>
      </c>
      <c r="CR5" s="3" t="s">
        <v>94</v>
      </c>
      <c r="CS5" s="3" t="s">
        <v>95</v>
      </c>
      <c r="CT5" s="3" t="s">
        <v>96</v>
      </c>
      <c r="CU5" s="3" t="s">
        <v>97</v>
      </c>
      <c r="CV5" s="3" t="s">
        <v>98</v>
      </c>
      <c r="CW5" s="3" t="s">
        <v>99</v>
      </c>
      <c r="CX5" s="3" t="s">
        <v>100</v>
      </c>
      <c r="CY5" s="3" t="s">
        <v>101</v>
      </c>
      <c r="CZ5" s="3" t="s">
        <v>102</v>
      </c>
      <c r="DA5" s="3" t="s">
        <v>103</v>
      </c>
      <c r="DB5" s="3" t="s">
        <v>104</v>
      </c>
      <c r="DC5" s="3" t="s">
        <v>105</v>
      </c>
      <c r="DD5" s="3" t="s">
        <v>106</v>
      </c>
      <c r="DE5" s="3" t="s">
        <v>107</v>
      </c>
      <c r="DF5" s="3" t="s">
        <v>108</v>
      </c>
      <c r="DG5" s="3" t="s">
        <v>109</v>
      </c>
      <c r="DH5" s="3" t="s">
        <v>110</v>
      </c>
      <c r="DI5" s="3" t="s">
        <v>111</v>
      </c>
      <c r="DJ5" s="3" t="s">
        <v>112</v>
      </c>
      <c r="DK5" s="3" t="s">
        <v>113</v>
      </c>
      <c r="DL5" s="3" t="s">
        <v>114</v>
      </c>
      <c r="DM5" s="3" t="s">
        <v>115</v>
      </c>
      <c r="DN5" s="3" t="s">
        <v>116</v>
      </c>
    </row>
    <row r="6" customFormat="false" ht="15.75" hidden="false" customHeight="false" outlineLevel="0" collapsed="false">
      <c r="A6" s="4" t="s">
        <v>117</v>
      </c>
      <c r="B6" s="5" t="s">
        <v>0</v>
      </c>
      <c r="C6" s="5" t="s">
        <v>1</v>
      </c>
      <c r="D6" s="5" t="s">
        <v>2</v>
      </c>
      <c r="E6" s="5" t="s">
        <v>3</v>
      </c>
      <c r="F6" s="5" t="s">
        <v>4</v>
      </c>
      <c r="G6" s="5" t="s">
        <v>5</v>
      </c>
      <c r="H6" s="5" t="s">
        <v>6</v>
      </c>
      <c r="I6" s="5" t="s">
        <v>7</v>
      </c>
      <c r="J6" s="5" t="s">
        <v>8</v>
      </c>
      <c r="K6" s="5" t="s">
        <v>9</v>
      </c>
      <c r="L6" s="5" t="s">
        <v>10</v>
      </c>
      <c r="M6" s="5" t="s">
        <v>11</v>
      </c>
      <c r="N6" s="5" t="s">
        <v>12</v>
      </c>
      <c r="O6" s="5" t="s">
        <v>13</v>
      </c>
      <c r="P6" s="5" t="s">
        <v>14</v>
      </c>
      <c r="Q6" s="5" t="s">
        <v>15</v>
      </c>
      <c r="R6" s="5" t="s">
        <v>16</v>
      </c>
      <c r="S6" s="5" t="s">
        <v>17</v>
      </c>
      <c r="T6" s="5" t="s">
        <v>18</v>
      </c>
      <c r="U6" s="5" t="s">
        <v>19</v>
      </c>
      <c r="V6" s="5" t="s">
        <v>20</v>
      </c>
      <c r="W6" s="5" t="s">
        <v>21</v>
      </c>
      <c r="X6" s="5" t="s">
        <v>22</v>
      </c>
      <c r="Y6" s="5" t="s">
        <v>23</v>
      </c>
      <c r="Z6" s="5" t="s">
        <v>24</v>
      </c>
      <c r="AA6" s="5" t="s">
        <v>25</v>
      </c>
      <c r="AB6" s="5" t="s">
        <v>26</v>
      </c>
      <c r="AC6" s="5" t="s">
        <v>27</v>
      </c>
      <c r="AD6" s="5" t="s">
        <v>28</v>
      </c>
      <c r="AE6" s="5" t="s">
        <v>29</v>
      </c>
      <c r="AF6" s="5" t="s">
        <v>30</v>
      </c>
      <c r="AG6" s="5" t="s">
        <v>31</v>
      </c>
      <c r="AH6" s="5" t="s">
        <v>32</v>
      </c>
      <c r="AI6" s="5" t="s">
        <v>33</v>
      </c>
      <c r="AJ6" s="5" t="s">
        <v>34</v>
      </c>
      <c r="AK6" s="5" t="s">
        <v>35</v>
      </c>
      <c r="AL6" s="5" t="s">
        <v>36</v>
      </c>
      <c r="AM6" s="5" t="s">
        <v>37</v>
      </c>
      <c r="AN6" s="5" t="s">
        <v>38</v>
      </c>
      <c r="AO6" s="5" t="s">
        <v>39</v>
      </c>
      <c r="AP6" s="5" t="s">
        <v>40</v>
      </c>
      <c r="AQ6" s="5" t="s">
        <v>41</v>
      </c>
      <c r="AR6" s="5" t="s">
        <v>42</v>
      </c>
      <c r="AS6" s="5" t="s">
        <v>43</v>
      </c>
      <c r="AT6" s="5" t="s">
        <v>44</v>
      </c>
      <c r="AU6" s="5" t="s">
        <v>45</v>
      </c>
      <c r="AV6" s="5" t="s">
        <v>46</v>
      </c>
      <c r="AW6" s="5" t="s">
        <v>47</v>
      </c>
      <c r="AX6" s="5" t="s">
        <v>48</v>
      </c>
      <c r="AY6" s="5" t="s">
        <v>49</v>
      </c>
      <c r="AZ6" s="5" t="s">
        <v>50</v>
      </c>
      <c r="BA6" s="5" t="s">
        <v>51</v>
      </c>
      <c r="BB6" s="5" t="s">
        <v>52</v>
      </c>
      <c r="BC6" s="5" t="s">
        <v>53</v>
      </c>
      <c r="BD6" s="5" t="s">
        <v>54</v>
      </c>
      <c r="BE6" s="5" t="s">
        <v>55</v>
      </c>
      <c r="BF6" s="5" t="s">
        <v>56</v>
      </c>
      <c r="BG6" s="5" t="s">
        <v>57</v>
      </c>
      <c r="BH6" s="5" t="s">
        <v>58</v>
      </c>
      <c r="BI6" s="5" t="s">
        <v>59</v>
      </c>
      <c r="BJ6" s="5" t="s">
        <v>60</v>
      </c>
      <c r="BK6" s="5" t="s">
        <v>61</v>
      </c>
      <c r="BL6" s="5" t="s">
        <v>62</v>
      </c>
      <c r="BM6" s="5" t="s">
        <v>63</v>
      </c>
      <c r="BN6" s="5" t="s">
        <v>64</v>
      </c>
      <c r="BO6" s="5" t="s">
        <v>65</v>
      </c>
      <c r="BP6" s="5" t="s">
        <v>66</v>
      </c>
      <c r="BQ6" s="5" t="s">
        <v>67</v>
      </c>
      <c r="BR6" s="5" t="s">
        <v>68</v>
      </c>
      <c r="BS6" s="5" t="s">
        <v>69</v>
      </c>
      <c r="BT6" s="5" t="s">
        <v>70</v>
      </c>
      <c r="BU6" s="5" t="s">
        <v>71</v>
      </c>
      <c r="BV6" s="5" t="s">
        <v>72</v>
      </c>
      <c r="BW6" s="5" t="s">
        <v>73</v>
      </c>
      <c r="BX6" s="5" t="s">
        <v>74</v>
      </c>
      <c r="BY6" s="5" t="s">
        <v>75</v>
      </c>
      <c r="BZ6" s="5" t="s">
        <v>76</v>
      </c>
      <c r="CA6" s="5" t="s">
        <v>77</v>
      </c>
      <c r="CB6" s="5" t="s">
        <v>78</v>
      </c>
      <c r="CC6" s="5" t="s">
        <v>79</v>
      </c>
      <c r="CD6" s="5" t="s">
        <v>80</v>
      </c>
      <c r="CE6" s="5" t="s">
        <v>81</v>
      </c>
      <c r="CF6" s="5" t="s">
        <v>82</v>
      </c>
      <c r="CG6" s="5" t="s">
        <v>83</v>
      </c>
      <c r="CH6" s="5" t="s">
        <v>84</v>
      </c>
      <c r="CI6" s="5" t="s">
        <v>85</v>
      </c>
      <c r="CJ6" s="5" t="s">
        <v>86</v>
      </c>
      <c r="CK6" s="5" t="s">
        <v>87</v>
      </c>
      <c r="CL6" s="5" t="s">
        <v>88</v>
      </c>
      <c r="CM6" s="5" t="s">
        <v>89</v>
      </c>
      <c r="CN6" s="5" t="s">
        <v>90</v>
      </c>
      <c r="CO6" s="5" t="s">
        <v>91</v>
      </c>
      <c r="CP6" s="5" t="s">
        <v>92</v>
      </c>
      <c r="CQ6" s="5" t="s">
        <v>93</v>
      </c>
      <c r="CR6" s="5" t="s">
        <v>94</v>
      </c>
      <c r="CS6" s="5" t="s">
        <v>95</v>
      </c>
      <c r="CT6" s="5" t="s">
        <v>96</v>
      </c>
      <c r="CU6" s="5" t="s">
        <v>97</v>
      </c>
      <c r="CV6" s="5" t="s">
        <v>98</v>
      </c>
      <c r="CW6" s="5" t="s">
        <v>99</v>
      </c>
      <c r="CX6" s="5" t="s">
        <v>100</v>
      </c>
      <c r="CY6" s="5" t="s">
        <v>101</v>
      </c>
      <c r="CZ6" s="5" t="s">
        <v>102</v>
      </c>
      <c r="DA6" s="5" t="s">
        <v>103</v>
      </c>
      <c r="DB6" s="5" t="s">
        <v>104</v>
      </c>
      <c r="DC6" s="5" t="s">
        <v>105</v>
      </c>
      <c r="DD6" s="5" t="s">
        <v>106</v>
      </c>
      <c r="DE6" s="5" t="s">
        <v>107</v>
      </c>
      <c r="DF6" s="5" t="s">
        <v>108</v>
      </c>
      <c r="DG6" s="5" t="s">
        <v>109</v>
      </c>
      <c r="DH6" s="5" t="s">
        <v>110</v>
      </c>
      <c r="DI6" s="5" t="s">
        <v>111</v>
      </c>
      <c r="DJ6" s="5" t="s">
        <v>112</v>
      </c>
      <c r="DK6" s="5" t="s">
        <v>113</v>
      </c>
      <c r="DL6" s="5" t="s">
        <v>114</v>
      </c>
      <c r="DM6" s="5" t="s">
        <v>115</v>
      </c>
      <c r="DN6" s="5" t="s">
        <v>116</v>
      </c>
    </row>
    <row r="7" customFormat="false" ht="15" hidden="false" customHeight="false" outlineLevel="0" collapsed="false">
      <c r="A7" s="6" t="s">
        <v>118</v>
      </c>
    </row>
    <row r="8" customFormat="false" ht="15" hidden="false" customHeight="false" outlineLevel="0" collapsed="false">
      <c r="A8" s="7"/>
    </row>
    <row r="9" customFormat="false" ht="15" hidden="false" customHeight="false" outlineLevel="0" collapsed="false">
      <c r="A9" s="7"/>
    </row>
    <row r="10" customFormat="false" ht="15" hidden="false" customHeight="false" outlineLevel="0" collapsed="false">
      <c r="A10" s="6" t="s">
        <v>119</v>
      </c>
    </row>
    <row r="11" customFormat="false" ht="15" hidden="false" customHeight="false" outlineLevel="0" collapsed="false">
      <c r="A11" s="7" t="s">
        <v>120</v>
      </c>
    </row>
    <row r="12" customFormat="false" ht="15" hidden="false" customHeight="false" outlineLevel="0" collapsed="false">
      <c r="A12" s="7" t="s">
        <v>121</v>
      </c>
    </row>
    <row r="13" customFormat="false" ht="15" hidden="false" customHeight="false" outlineLevel="0" collapsed="false">
      <c r="A13" s="6" t="s">
        <v>122</v>
      </c>
    </row>
    <row r="14" customFormat="false" ht="15" hidden="false" customHeight="false" outlineLevel="0" collapsed="false">
      <c r="A14" s="7" t="s">
        <v>120</v>
      </c>
      <c r="B14" s="8" t="n">
        <v>87.0908255525594</v>
      </c>
      <c r="C14" s="8" t="n">
        <v>85.401805872388</v>
      </c>
      <c r="D14" s="8" t="n">
        <v>84.3032366499547</v>
      </c>
      <c r="E14" s="8" t="n">
        <v>82.8344064076376</v>
      </c>
      <c r="F14" s="8" t="n">
        <v>88.9753429302634</v>
      </c>
      <c r="G14" s="8" t="n">
        <v>87.1142356267008</v>
      </c>
      <c r="H14" s="8" t="n">
        <v>85.8344540854288</v>
      </c>
      <c r="I14" s="8" t="n">
        <v>84.1479904750558</v>
      </c>
      <c r="J14" s="8" t="n">
        <v>90.1873188064699</v>
      </c>
      <c r="K14" s="8" t="n">
        <v>88.4861221711804</v>
      </c>
      <c r="L14" s="8" t="n">
        <v>87.2370770388154</v>
      </c>
      <c r="M14" s="8" t="n">
        <v>85.4864886022291</v>
      </c>
      <c r="N14" s="8" t="n">
        <v>91.5899144161012</v>
      </c>
      <c r="O14" s="8" t="n">
        <v>89.5803383877157</v>
      </c>
      <c r="P14" s="8" t="n">
        <v>88.1408559335898</v>
      </c>
      <c r="Q14" s="8" t="n">
        <v>86.4388966149059</v>
      </c>
      <c r="R14" s="8" t="n">
        <v>92.4280932967191</v>
      </c>
      <c r="S14" s="8" t="n">
        <v>90.3692838278076</v>
      </c>
      <c r="T14" s="8" t="n">
        <v>88.9551905874337</v>
      </c>
      <c r="U14" s="8" t="n">
        <v>87.2315626855193</v>
      </c>
      <c r="V14" s="8" t="n">
        <v>93.8308194131589</v>
      </c>
      <c r="W14" s="8" t="n">
        <v>91.8293974191636</v>
      </c>
      <c r="X14" s="8" t="n">
        <v>90.6006452646986</v>
      </c>
      <c r="Y14" s="8" t="n">
        <v>88.8585113384029</v>
      </c>
      <c r="Z14" s="8" t="n">
        <v>95.6926574187172</v>
      </c>
      <c r="AA14" s="8" t="n">
        <v>93.6954350834209</v>
      </c>
      <c r="AB14" s="8" t="n">
        <v>92.1432241733161</v>
      </c>
      <c r="AC14" s="8" t="n">
        <v>90.2446364128688</v>
      </c>
      <c r="AD14" s="8" t="n">
        <v>97.0971107672105</v>
      </c>
      <c r="AE14" s="8" t="n">
        <v>94.971402858917</v>
      </c>
      <c r="AF14" s="8" t="n">
        <v>93.5819572892001</v>
      </c>
      <c r="AG14" s="8" t="n">
        <v>91.8554603083787</v>
      </c>
      <c r="AH14" s="8" t="n">
        <v>98.7364547260582</v>
      </c>
      <c r="AI14" s="8" t="n">
        <v>96.4841754017235</v>
      </c>
      <c r="AJ14" s="8" t="n">
        <v>95.2120086123526</v>
      </c>
      <c r="AK14" s="8" t="n">
        <v>93.2937801210498</v>
      </c>
      <c r="AL14" s="8" t="n">
        <v>100.392702768557</v>
      </c>
      <c r="AM14" s="8" t="n">
        <v>98.4832048157895</v>
      </c>
      <c r="AN14" s="8" t="n">
        <v>97.1623127644075</v>
      </c>
      <c r="AO14" s="8" t="n">
        <v>95.5093334988346</v>
      </c>
      <c r="AP14" s="8" t="n">
        <v>102.493534823895</v>
      </c>
      <c r="AQ14" s="8" t="n">
        <v>100.63415018018</v>
      </c>
      <c r="AR14" s="8" t="n">
        <v>99.2387978299368</v>
      </c>
      <c r="AS14" s="8" t="n">
        <v>97.6335171659883</v>
      </c>
      <c r="AT14" s="8" t="n">
        <v>104.85451513971</v>
      </c>
      <c r="AU14" s="8" t="n">
        <v>102.784229918493</v>
      </c>
      <c r="AV14" s="8" t="n">
        <v>101.437922220896</v>
      </c>
      <c r="AW14" s="8" t="n">
        <v>99.5098047425327</v>
      </c>
      <c r="AX14" s="8" t="n">
        <v>107.364149961105</v>
      </c>
      <c r="AY14" s="8" t="n">
        <v>105.140641307968</v>
      </c>
      <c r="AZ14" s="8" t="n">
        <v>103.623652178624</v>
      </c>
      <c r="BA14" s="8" t="n">
        <v>101.81692037286</v>
      </c>
      <c r="BB14" s="8" t="n">
        <v>109.368843393253</v>
      </c>
      <c r="BC14" s="8" t="n">
        <v>107.433662959643</v>
      </c>
      <c r="BD14" s="8" t="n">
        <v>105.830208476922</v>
      </c>
      <c r="BE14" s="8" t="n">
        <v>103.711701635267</v>
      </c>
      <c r="BF14" s="8" t="n">
        <v>110.981616571764</v>
      </c>
      <c r="BG14" s="8" t="n">
        <v>108.098286358803</v>
      </c>
      <c r="BH14" s="8" t="n">
        <v>106.213551295381</v>
      </c>
      <c r="BI14" s="8" t="n">
        <v>104.039010934367</v>
      </c>
      <c r="BJ14" s="8" t="n">
        <v>111.557375198354</v>
      </c>
      <c r="BK14" s="8" t="n">
        <v>109.169917421775</v>
      </c>
      <c r="BL14" s="8" t="n">
        <v>107.377950004656</v>
      </c>
      <c r="BM14" s="8" t="n">
        <v>105.323618864801</v>
      </c>
      <c r="BN14" s="8" t="n">
        <v>113.192732957753</v>
      </c>
      <c r="BO14" s="8" t="n">
        <v>110.696281454851</v>
      </c>
      <c r="BP14" s="8" t="n">
        <v>109.000111834497</v>
      </c>
      <c r="BQ14" s="8" t="n">
        <v>106.764231939059</v>
      </c>
      <c r="BR14" s="8" t="n">
        <v>114.756982436512</v>
      </c>
      <c r="BS14" s="8" t="n">
        <v>111.993997052239</v>
      </c>
      <c r="BT14" s="8" t="n">
        <v>110.299113887191</v>
      </c>
      <c r="BU14" s="8" t="n">
        <v>108.134059912429</v>
      </c>
      <c r="BV14" s="8" t="n">
        <v>116.056094666438</v>
      </c>
      <c r="BW14" s="8" t="n">
        <v>113.481456539197</v>
      </c>
      <c r="BX14" s="8" t="n">
        <v>111.786120520987</v>
      </c>
      <c r="BY14" s="8" t="n">
        <v>109.511654534173</v>
      </c>
      <c r="BZ14" s="8" t="n">
        <v>117.58547195704</v>
      </c>
      <c r="CA14" s="8" t="n">
        <v>115.234401987112</v>
      </c>
      <c r="CB14" s="8" t="n">
        <v>113.440430112959</v>
      </c>
      <c r="CC14" s="8" t="n">
        <v>110.994266842752</v>
      </c>
      <c r="CD14" s="8" t="n">
        <v>119.10012631994</v>
      </c>
      <c r="CE14" s="8" t="n">
        <v>116.672257752161</v>
      </c>
      <c r="CF14" s="8" t="n">
        <v>114.832605408126</v>
      </c>
      <c r="CG14" s="8" t="n">
        <v>112.273904788937</v>
      </c>
      <c r="CH14" s="8" t="n">
        <v>120.106642795531</v>
      </c>
      <c r="CI14" s="8" t="n">
        <v>117.762778901829</v>
      </c>
      <c r="CJ14" s="8" t="n">
        <v>115.731512919994</v>
      </c>
      <c r="CK14" s="8" t="n">
        <v>113.635672335794</v>
      </c>
      <c r="CL14" s="8" t="n">
        <v>122.056140693739</v>
      </c>
      <c r="CM14" s="8" t="n">
        <v>119.32999690815</v>
      </c>
      <c r="CN14" s="8" t="n">
        <v>117.499010944434</v>
      </c>
      <c r="CO14" s="8" t="n">
        <v>115.322947766094</v>
      </c>
      <c r="CP14" s="8" t="n">
        <v>123.843262612194</v>
      </c>
      <c r="CQ14" s="8" t="n">
        <v>121.487810177084</v>
      </c>
      <c r="CR14" s="8" t="n">
        <v>119.61264263906</v>
      </c>
      <c r="CS14" s="8" t="n">
        <v>117.473880655732</v>
      </c>
      <c r="CT14" s="8" t="n">
        <v>126.372416965111</v>
      </c>
      <c r="CU14" s="8" t="n">
        <v>123.691527952614</v>
      </c>
      <c r="CV14" s="8" t="n">
        <v>121.835289451062</v>
      </c>
      <c r="CW14" s="8" t="n">
        <v>119.685840326274</v>
      </c>
      <c r="CX14" s="8"/>
      <c r="CY14" s="8"/>
      <c r="CZ14" s="8"/>
      <c r="DA14" s="8"/>
      <c r="DB14" s="8"/>
      <c r="DC14" s="8"/>
      <c r="DD14" s="8"/>
      <c r="DE14" s="8"/>
      <c r="DF14" s="8"/>
      <c r="DG14" s="8"/>
      <c r="DH14" s="8"/>
      <c r="DI14" s="8"/>
      <c r="DJ14" s="8"/>
      <c r="DK14" s="8"/>
      <c r="DL14" s="8"/>
      <c r="DM14" s="8"/>
      <c r="DN14" s="8"/>
    </row>
    <row r="15" customFormat="false" ht="15" hidden="false" customHeight="false" outlineLevel="0" collapsed="false">
      <c r="A15" s="6" t="s">
        <v>123</v>
      </c>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row>
    <row r="16" customFormat="false" ht="15" hidden="false" customHeight="false" outlineLevel="0" collapsed="false">
      <c r="A16" s="7" t="s">
        <v>124</v>
      </c>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row>
    <row r="17" customFormat="false" ht="15" hidden="false" customHeight="false" outlineLevel="0" collapsed="false">
      <c r="A17" s="6" t="s">
        <v>125</v>
      </c>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row>
    <row r="18" customFormat="false" ht="15" hidden="false" customHeight="false" outlineLevel="0" collapsed="false">
      <c r="A18" s="7" t="s">
        <v>126</v>
      </c>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row>
    <row r="19" customFormat="false" ht="15" hidden="false" customHeight="false" outlineLevel="0" collapsed="false">
      <c r="A19" s="7" t="s">
        <v>127</v>
      </c>
      <c r="B19" s="8" t="n">
        <v>98.5610833991671</v>
      </c>
      <c r="C19" s="8" t="n">
        <v>99.7289954323698</v>
      </c>
      <c r="D19" s="8" t="n">
        <v>100.813653795218</v>
      </c>
      <c r="E19" s="8" t="n">
        <v>101.627737458398</v>
      </c>
      <c r="F19" s="8" t="n">
        <v>102.161507673145</v>
      </c>
      <c r="G19" s="8" t="n">
        <v>102.084310768055</v>
      </c>
      <c r="H19" s="8" t="n">
        <v>101.563742489288</v>
      </c>
      <c r="I19" s="8" t="n">
        <v>100.70409991084</v>
      </c>
      <c r="J19" s="8" t="n">
        <v>99.3823740546414</v>
      </c>
      <c r="K19" s="8" t="n">
        <v>98.2286308058885</v>
      </c>
      <c r="L19" s="8" t="n">
        <v>97.067418734091</v>
      </c>
      <c r="M19" s="8" t="n">
        <v>95.9438938912862</v>
      </c>
      <c r="N19" s="8" t="n">
        <v>94.7698377627405</v>
      </c>
      <c r="O19" s="8" t="n">
        <v>93.8297050755135</v>
      </c>
      <c r="P19" s="8" t="n">
        <v>93.0654548125862</v>
      </c>
      <c r="Q19" s="8" t="n">
        <v>92.5422167728325</v>
      </c>
      <c r="R19" s="8" t="n">
        <v>92.3786453122786</v>
      </c>
      <c r="S19" s="8" t="n">
        <v>92.3786199340314</v>
      </c>
      <c r="T19" s="8" t="n">
        <v>92.5265331417243</v>
      </c>
      <c r="U19" s="8" t="n">
        <v>92.6727182845885</v>
      </c>
      <c r="V19" s="8" t="n">
        <v>92.8639119143351</v>
      </c>
      <c r="W19" s="8" t="n">
        <v>92.6009615730285</v>
      </c>
      <c r="X19" s="8" t="n">
        <v>92.0645583765289</v>
      </c>
      <c r="Y19" s="8" t="n">
        <v>91.3195358267067</v>
      </c>
      <c r="Z19" s="8" t="n">
        <v>90.2485605901765</v>
      </c>
      <c r="AA19" s="8" t="n">
        <v>89.4327663748528</v>
      </c>
      <c r="AB19" s="8" t="n">
        <v>88.7231831173245</v>
      </c>
      <c r="AC19" s="8" t="n">
        <v>88.1592640708556</v>
      </c>
      <c r="AD19" s="8" t="n">
        <v>87.6679614721646</v>
      </c>
      <c r="AE19" s="8" t="n">
        <v>87.44741215715</v>
      </c>
      <c r="AF19" s="8" t="n">
        <v>87.4595937763943</v>
      </c>
      <c r="AG19" s="8" t="n">
        <v>87.7762915484929</v>
      </c>
      <c r="AH19" s="8" t="n">
        <v>88.4791346732574</v>
      </c>
      <c r="AI19" s="8" t="n">
        <v>89.5337674599028</v>
      </c>
      <c r="AJ19" s="8" t="n">
        <v>90.890638888772</v>
      </c>
      <c r="AK19" s="8" t="n">
        <v>92.4106653971579</v>
      </c>
      <c r="AL19" s="8" t="n">
        <v>94.1865725237689</v>
      </c>
      <c r="AM19" s="8" t="n">
        <v>95.5757911286896</v>
      </c>
      <c r="AN19" s="8" t="n">
        <v>96.780070829779</v>
      </c>
      <c r="AO19" s="8" t="n">
        <v>97.8235580907351</v>
      </c>
      <c r="AP19" s="8" t="n">
        <v>98.7130643791185</v>
      </c>
      <c r="AQ19" s="8" t="n">
        <v>99.6159953333092</v>
      </c>
      <c r="AR19" s="8" t="n">
        <v>100.467184016774</v>
      </c>
      <c r="AS19" s="8" t="n">
        <v>101.203756270798</v>
      </c>
      <c r="AT19" s="8" t="n">
        <v>101.711245597262</v>
      </c>
      <c r="AU19" s="8" t="n">
        <v>102.058343817336</v>
      </c>
      <c r="AV19" s="8" t="n">
        <v>102.296110723123</v>
      </c>
      <c r="AW19" s="8" t="n">
        <v>102.619210577697</v>
      </c>
      <c r="AX19" s="8" t="n">
        <v>103.02399476706</v>
      </c>
      <c r="AY19" s="8" t="n">
        <v>104.127103821691</v>
      </c>
      <c r="AZ19" s="8" t="n">
        <v>105.683763666521</v>
      </c>
      <c r="BA19" s="8" t="n">
        <v>107.483118620432</v>
      </c>
      <c r="BB19" s="8" t="n">
        <v>109.835449631923</v>
      </c>
      <c r="BC19" s="8" t="n">
        <v>111.058970133298</v>
      </c>
      <c r="BD19" s="8" t="n">
        <v>111.587896663677</v>
      </c>
      <c r="BE19" s="8" t="n">
        <v>111.4273455154</v>
      </c>
      <c r="BF19" s="8" t="n">
        <v>110.115430663396</v>
      </c>
      <c r="BG19" s="8" t="n">
        <v>109.43295876315</v>
      </c>
      <c r="BH19" s="8" t="n">
        <v>109.049573983969</v>
      </c>
      <c r="BI19" s="8" t="n">
        <v>109.192336693994</v>
      </c>
      <c r="BJ19" s="8" t="n">
        <v>110.100212677477</v>
      </c>
      <c r="BK19" s="8" t="n">
        <v>111.182332245544</v>
      </c>
      <c r="BL19" s="8" t="n">
        <v>112.430381073822</v>
      </c>
      <c r="BM19" s="8" t="n">
        <v>113.660430470152</v>
      </c>
      <c r="BN19" s="8" t="n">
        <v>114.847238173017</v>
      </c>
      <c r="BO19" s="8" t="n">
        <v>115.925407602061</v>
      </c>
      <c r="BP19" s="8" t="n">
        <v>116.998506443256</v>
      </c>
      <c r="BQ19" s="8" t="n">
        <v>118.058520550912</v>
      </c>
      <c r="BR19" s="8" t="n">
        <v>119.347625181579</v>
      </c>
      <c r="BS19" s="8" t="n">
        <v>119.929226840603</v>
      </c>
      <c r="BT19" s="8" t="n">
        <v>119.967460083865</v>
      </c>
      <c r="BU19" s="8" t="n">
        <v>119.387063304101</v>
      </c>
      <c r="BV19" s="8" t="n">
        <v>117.731570160635</v>
      </c>
      <c r="BW19" s="8" t="n">
        <v>116.460921940557</v>
      </c>
      <c r="BX19" s="8" t="n">
        <v>115.373744110671</v>
      </c>
      <c r="BY19" s="8" t="n">
        <v>114.767000354357</v>
      </c>
      <c r="BZ19" s="8" t="n">
        <v>115.042910804854</v>
      </c>
      <c r="CA19" s="8" t="n">
        <v>115.399737219215</v>
      </c>
      <c r="CB19" s="8" t="n">
        <v>115.792641491727</v>
      </c>
      <c r="CC19" s="8" t="n">
        <v>115.817133055194</v>
      </c>
      <c r="CD19" s="8" t="n">
        <v>115.278142484721</v>
      </c>
      <c r="CE19" s="8" t="n">
        <v>113.957483073572</v>
      </c>
      <c r="CF19" s="8" t="n">
        <v>112.147911302187</v>
      </c>
      <c r="CG19" s="8" t="n">
        <v>110.222305516264</v>
      </c>
      <c r="CH19" s="8" t="n">
        <v>107.991034009414</v>
      </c>
      <c r="CI19" s="8" t="n">
        <v>106.915860324579</v>
      </c>
      <c r="CJ19" s="8" t="n">
        <v>106.50933883394</v>
      </c>
      <c r="CK19" s="8" t="n">
        <v>106.689614229807</v>
      </c>
      <c r="CL19" s="8" t="n">
        <v>107.672514178531</v>
      </c>
      <c r="CM19" s="8" t="n">
        <v>108.425874343645</v>
      </c>
      <c r="CN19" s="8" t="n">
        <v>109.199987976671</v>
      </c>
      <c r="CO19" s="8" t="n">
        <v>109.915511153042</v>
      </c>
      <c r="CP19" s="8" t="n">
        <v>110.589759841974</v>
      </c>
      <c r="CQ19" s="8" t="n">
        <v>111.162210094291</v>
      </c>
      <c r="CR19" s="8" t="n">
        <v>111.66636442341</v>
      </c>
      <c r="CS19" s="8" t="n">
        <v>112.085359758383</v>
      </c>
      <c r="CT19" s="8" t="n">
        <v>112.384540127371</v>
      </c>
      <c r="CU19" s="8" t="n">
        <v>112.594296920228</v>
      </c>
      <c r="CV19" s="8" t="n">
        <v>112.728179560913</v>
      </c>
      <c r="CW19" s="8" t="n">
        <v>112.83552820177</v>
      </c>
      <c r="CX19" s="8" t="n">
        <v>112.927788711199</v>
      </c>
      <c r="CY19" s="8" t="n">
        <v>113.093829665601</v>
      </c>
      <c r="CZ19" s="8" t="n">
        <v>113.283137923178</v>
      </c>
      <c r="DA19" s="8" t="n">
        <v>113.456035207631</v>
      </c>
      <c r="DB19" s="8" t="n">
        <v>113.60027985978</v>
      </c>
      <c r="DC19" s="8" t="n">
        <v>113.646508896176</v>
      </c>
      <c r="DD19" s="8" t="n">
        <v>113.636704004187</v>
      </c>
      <c r="DE19" s="8" t="n">
        <v>113.605663883112</v>
      </c>
      <c r="DF19" s="8" t="n">
        <v>113.566932644311</v>
      </c>
      <c r="DG19" s="8" t="n">
        <v>113.567662505519</v>
      </c>
      <c r="DH19" s="8" t="n">
        <v>113.573376979008</v>
      </c>
      <c r="DI19" s="8" t="n">
        <v>113.555204598068</v>
      </c>
      <c r="DJ19" s="8" t="n">
        <v>113.47734721253</v>
      </c>
      <c r="DK19" s="8" t="n">
        <v>113.377648931305</v>
      </c>
      <c r="DL19" s="8" t="n">
        <v>113.272619873274</v>
      </c>
      <c r="DM19" s="8" t="n">
        <v>113.205174279976</v>
      </c>
      <c r="DN19" s="8"/>
    </row>
    <row r="20" customFormat="false" ht="15" hidden="false" customHeight="false" outlineLevel="0" collapsed="false">
      <c r="A20" s="7"/>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row>
    <row r="21" customFormat="false" ht="15" hidden="false" customHeight="false" outlineLevel="0" collapsed="false">
      <c r="A21" s="7"/>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row>
    <row r="22" customFormat="false" ht="15" hidden="false" customHeight="false" outlineLevel="0" collapsed="false">
      <c r="A22" s="6" t="s">
        <v>128</v>
      </c>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row>
    <row r="23" customFormat="false" ht="15" hidden="false" customHeight="false" outlineLevel="0" collapsed="false">
      <c r="A23" s="7" t="s">
        <v>129</v>
      </c>
      <c r="B23" s="8" t="n">
        <v>34.7359072355156</v>
      </c>
      <c r="C23" s="8" t="n">
        <v>36.5456388441551</v>
      </c>
      <c r="D23" s="8" t="n">
        <v>33.7967273212229</v>
      </c>
      <c r="E23" s="8" t="n">
        <v>34.7616400751528</v>
      </c>
      <c r="F23" s="8" t="n">
        <v>37.2143210162848</v>
      </c>
      <c r="G23" s="8" t="n">
        <v>38.7383312635378</v>
      </c>
      <c r="H23" s="8" t="n">
        <v>40.5195675536648</v>
      </c>
      <c r="I23" s="8" t="n">
        <v>45.0081383037654</v>
      </c>
      <c r="J23" s="8" t="n">
        <v>41.4942537702873</v>
      </c>
      <c r="K23" s="8" t="n">
        <v>36.9330656212233</v>
      </c>
      <c r="L23" s="8" t="n">
        <v>37.1498519638254</v>
      </c>
      <c r="M23" s="8" t="n">
        <v>37.2668062975462</v>
      </c>
      <c r="N23" s="8" t="n">
        <v>29.2253965170214</v>
      </c>
      <c r="O23" s="8" t="n">
        <v>27.4799031208911</v>
      </c>
      <c r="P23" s="8" t="n">
        <v>26.6424578040771</v>
      </c>
      <c r="Q23" s="8" t="n">
        <v>24.4905905108136</v>
      </c>
      <c r="R23" s="8" t="n">
        <v>23.9180291162487</v>
      </c>
      <c r="S23" s="8" t="n">
        <v>31.0892652741959</v>
      </c>
      <c r="T23" s="8" t="n">
        <v>38.5011215760483</v>
      </c>
      <c r="U23" s="8" t="n">
        <v>44.3467968816257</v>
      </c>
      <c r="V23" s="8" t="n">
        <v>49.8388604232148</v>
      </c>
      <c r="W23" s="8" t="n">
        <v>50.7707198032224</v>
      </c>
      <c r="X23" s="8" t="n">
        <v>56.6077213930327</v>
      </c>
      <c r="Y23" s="8" t="n">
        <v>57.5535578011544</v>
      </c>
      <c r="Z23" s="8" t="n">
        <v>51.9007724004835</v>
      </c>
      <c r="AA23" s="8" t="n">
        <v>52.5541627804675</v>
      </c>
      <c r="AB23" s="8" t="n">
        <v>49.1175044920651</v>
      </c>
      <c r="AC23" s="8" t="n">
        <v>38.5475717682953</v>
      </c>
      <c r="AD23" s="8" t="n">
        <v>40.5409666449472</v>
      </c>
      <c r="AE23" s="8" t="n">
        <v>47.5987068844463</v>
      </c>
      <c r="AF23" s="8" t="n">
        <v>50.2112472969245</v>
      </c>
      <c r="AG23" s="8" t="n">
        <v>50.5820078524219</v>
      </c>
      <c r="AH23" s="8" t="n">
        <v>59.0552510922827</v>
      </c>
      <c r="AI23" s="8" t="n">
        <v>51.2223019712928</v>
      </c>
      <c r="AJ23" s="8" t="n">
        <v>54.2350609437709</v>
      </c>
      <c r="AK23" s="8" t="n">
        <v>56.4139043903008</v>
      </c>
      <c r="AL23" s="8" t="n">
        <v>61.7788776842664</v>
      </c>
      <c r="AM23" s="8" t="n">
        <v>68.9455240587835</v>
      </c>
      <c r="AN23" s="8" t="n">
        <v>77.2757373484392</v>
      </c>
      <c r="AO23" s="8" t="n">
        <v>81.1169391659763</v>
      </c>
      <c r="AP23" s="8" t="n">
        <v>86.7324355866408</v>
      </c>
      <c r="AQ23" s="8" t="n">
        <v>95.2273520744388</v>
      </c>
      <c r="AR23" s="8" t="n">
        <v>111.256769576842</v>
      </c>
      <c r="AS23" s="8" t="n">
        <v>106.783442762078</v>
      </c>
      <c r="AT23" s="8" t="n">
        <v>113.691647175229</v>
      </c>
      <c r="AU23" s="8" t="n">
        <v>126.060560314949</v>
      </c>
      <c r="AV23" s="8" t="n">
        <v>126.922059921963</v>
      </c>
      <c r="AW23" s="8" t="n">
        <v>111.046448788289</v>
      </c>
      <c r="AX23" s="8" t="n">
        <v>108.522882277856</v>
      </c>
      <c r="AY23" s="8" t="n">
        <v>122.994482894055</v>
      </c>
      <c r="AZ23" s="8" t="n">
        <v>135.259498865673</v>
      </c>
      <c r="BA23" s="8" t="n">
        <v>160.717268099513</v>
      </c>
      <c r="BB23" s="8" t="n">
        <v>178.193526877353</v>
      </c>
      <c r="BC23" s="8" t="n">
        <v>223.893369733136</v>
      </c>
      <c r="BD23" s="8" t="n">
        <v>219.915364836715</v>
      </c>
      <c r="BE23" s="8" t="n">
        <v>117.488942927571</v>
      </c>
      <c r="BF23" s="8" t="n">
        <v>92.8220745466326</v>
      </c>
      <c r="BG23" s="8" t="n">
        <v>111.51036001625</v>
      </c>
      <c r="BH23" s="8" t="n">
        <v>125.014133776985</v>
      </c>
      <c r="BI23" s="8" t="n">
        <v>137.716490464156</v>
      </c>
      <c r="BJ23" s="8" t="n">
        <v>142.969326056904</v>
      </c>
      <c r="BK23" s="8" t="n">
        <v>145.647673158703</v>
      </c>
      <c r="BL23" s="8" t="n">
        <v>141.030917232484</v>
      </c>
      <c r="BM23" s="8" t="n">
        <v>158.432223674615</v>
      </c>
      <c r="BN23" s="8" t="n">
        <v>184.508554037386</v>
      </c>
      <c r="BO23" s="8" t="n">
        <v>203.106188855415</v>
      </c>
      <c r="BP23" s="8" t="n">
        <v>193.651622437117</v>
      </c>
      <c r="BQ23" s="8" t="n">
        <v>193.928236314683</v>
      </c>
      <c r="BR23" s="8" t="n">
        <v>208.411104061331</v>
      </c>
      <c r="BS23" s="8" t="n">
        <v>192.471443557537</v>
      </c>
      <c r="BT23" s="8" t="n">
        <v>190.648444297693</v>
      </c>
      <c r="BU23" s="8" t="n">
        <v>188.931524858136</v>
      </c>
      <c r="BV23" s="8" t="n">
        <v>194.495046974527</v>
      </c>
      <c r="BW23" s="8" t="n">
        <v>184.618790080582</v>
      </c>
      <c r="BX23" s="8" t="n">
        <v>195.723992727612</v>
      </c>
      <c r="BY23" s="8" t="n">
        <v>192.086955355725</v>
      </c>
      <c r="BZ23" s="8" t="n">
        <v>190.999685300382</v>
      </c>
      <c r="CA23" s="8" t="n">
        <v>194.299133049537</v>
      </c>
      <c r="CB23" s="8" t="n">
        <v>183.226847143018</v>
      </c>
      <c r="CC23" s="8" t="n">
        <v>141.472300861074</v>
      </c>
      <c r="CD23" s="8" t="n">
        <v>103.229667077215</v>
      </c>
      <c r="CE23" s="8" t="n">
        <v>113.001148416802</v>
      </c>
      <c r="CF23" s="8" t="n">
        <v>93.8230889403638</v>
      </c>
      <c r="CG23" s="8" t="n">
        <v>81.8717240650638</v>
      </c>
      <c r="CH23" s="8" t="n">
        <v>64.7354370701951</v>
      </c>
      <c r="CI23" s="8" t="n">
        <v>83.0258090112152</v>
      </c>
      <c r="CJ23" s="8" t="n">
        <v>84.7011828730016</v>
      </c>
      <c r="CK23" s="8" t="n">
        <v>94.3763326444965</v>
      </c>
      <c r="CL23" s="8" t="n">
        <v>100.828316704878</v>
      </c>
      <c r="CM23" s="8" t="n">
        <v>93.5733116387002</v>
      </c>
      <c r="CN23" s="8" t="n">
        <v>96.598283560848</v>
      </c>
      <c r="CO23" s="8" t="n">
        <v>112.936982176403</v>
      </c>
      <c r="CP23" s="8" t="n">
        <v>123.812735480849</v>
      </c>
      <c r="CQ23" s="8" t="n">
        <v>133.960298059017</v>
      </c>
      <c r="CR23" s="8" t="n">
        <v>135.700695663637</v>
      </c>
      <c r="CS23" s="8" t="n">
        <v>134.281895961544</v>
      </c>
      <c r="CT23" s="8" t="n">
        <v>133.375622532235</v>
      </c>
      <c r="CU23" s="8" t="n">
        <v>129.728523488122</v>
      </c>
      <c r="CV23" s="8" t="n">
        <v>128.047890786284</v>
      </c>
      <c r="CW23" s="8" t="n">
        <v>127.448238861759</v>
      </c>
      <c r="CX23" s="8"/>
      <c r="CY23" s="8"/>
      <c r="CZ23" s="8"/>
      <c r="DA23" s="8"/>
      <c r="DB23" s="8"/>
      <c r="DC23" s="8"/>
      <c r="DD23" s="8"/>
      <c r="DE23" s="8"/>
      <c r="DF23" s="8"/>
      <c r="DG23" s="8"/>
      <c r="DH23" s="8"/>
      <c r="DI23" s="8"/>
      <c r="DJ23" s="8"/>
      <c r="DK23" s="8"/>
      <c r="DL23" s="8"/>
      <c r="DM23" s="8"/>
      <c r="DN23" s="8"/>
    </row>
    <row r="24" customFormat="false" ht="15" hidden="false" customHeight="false" outlineLevel="0" collapsed="false">
      <c r="A24" s="7" t="s">
        <v>130</v>
      </c>
      <c r="B24" s="8" t="n">
        <v>17.2233333333333</v>
      </c>
      <c r="C24" s="8" t="n">
        <v>18.1766666666667</v>
      </c>
      <c r="D24" s="8" t="n">
        <v>16.44</v>
      </c>
      <c r="E24" s="8" t="n">
        <v>16.9766666666667</v>
      </c>
      <c r="F24" s="8" t="n">
        <v>18.3133333333333</v>
      </c>
      <c r="G24" s="8" t="n">
        <v>19.4866666666667</v>
      </c>
      <c r="H24" s="8" t="n">
        <v>20.63</v>
      </c>
      <c r="I24" s="8" t="n">
        <v>23.0633333333333</v>
      </c>
      <c r="J24" s="8" t="n">
        <v>21.0833333333333</v>
      </c>
      <c r="K24" s="8" t="n">
        <v>18.49</v>
      </c>
      <c r="L24" s="8" t="n">
        <v>18.6566666666667</v>
      </c>
      <c r="M24" s="8" t="n">
        <v>18.84</v>
      </c>
      <c r="N24" s="8" t="n">
        <v>14.1633333333333</v>
      </c>
      <c r="O24" s="8" t="n">
        <v>13.28</v>
      </c>
      <c r="P24" s="8" t="n">
        <v>13.0033333333333</v>
      </c>
      <c r="Q24" s="8" t="n">
        <v>11.85</v>
      </c>
      <c r="R24" s="8" t="n">
        <v>11.6433333333333</v>
      </c>
      <c r="S24" s="8" t="n">
        <v>16.03</v>
      </c>
      <c r="T24" s="8" t="n">
        <v>20.4433333333333</v>
      </c>
      <c r="U24" s="8" t="n">
        <v>23.8066666666667</v>
      </c>
      <c r="V24" s="8" t="n">
        <v>26.6166666666667</v>
      </c>
      <c r="W24" s="8" t="n">
        <v>26.7666666666667</v>
      </c>
      <c r="X24" s="8" t="n">
        <v>29.8833333333333</v>
      </c>
      <c r="Y24" s="8" t="n">
        <v>29.67</v>
      </c>
      <c r="Z24" s="8" t="n">
        <v>26.07</v>
      </c>
      <c r="AA24" s="8" t="n">
        <v>26.7266666666667</v>
      </c>
      <c r="AB24" s="8" t="n">
        <v>25.2133333333333</v>
      </c>
      <c r="AC24" s="8" t="n">
        <v>19.3133333333333</v>
      </c>
      <c r="AD24" s="8" t="n">
        <v>20.9233333333333</v>
      </c>
      <c r="AE24" s="8" t="n">
        <v>25.2033333333333</v>
      </c>
      <c r="AF24" s="8" t="n">
        <v>26.9366666666667</v>
      </c>
      <c r="AG24" s="8" t="n">
        <v>26.7366666666667</v>
      </c>
      <c r="AH24" s="8" t="n">
        <v>31.3366666666667</v>
      </c>
      <c r="AI24" s="8" t="n">
        <v>26.4866666666667</v>
      </c>
      <c r="AJ24" s="8" t="n">
        <v>28.3833333333333</v>
      </c>
      <c r="AK24" s="8" t="n">
        <v>29.36</v>
      </c>
      <c r="AL24" s="8" t="n">
        <v>32.13</v>
      </c>
      <c r="AM24" s="8" t="n">
        <v>35.6266666666667</v>
      </c>
      <c r="AN24" s="8" t="n">
        <v>40.5533333333333</v>
      </c>
      <c r="AO24" s="8" t="n">
        <v>42.73</v>
      </c>
      <c r="AP24" s="8" t="n">
        <v>46.1266666666667</v>
      </c>
      <c r="AQ24" s="8" t="n">
        <v>50.78</v>
      </c>
      <c r="AR24" s="8" t="n">
        <v>59.9633333333333</v>
      </c>
      <c r="AS24" s="8" t="n">
        <v>56.5466666666667</v>
      </c>
      <c r="AT24" s="8" t="n">
        <v>61</v>
      </c>
      <c r="AU24" s="8" t="n">
        <v>68.3</v>
      </c>
      <c r="AV24" s="8" t="n">
        <v>68.7633333333333</v>
      </c>
      <c r="AW24" s="8" t="n">
        <v>59.0266666666667</v>
      </c>
      <c r="AX24" s="8" t="n">
        <v>57.1933333333333</v>
      </c>
      <c r="AY24" s="8" t="n">
        <v>66.13</v>
      </c>
      <c r="AZ24" s="8" t="n">
        <v>73.57</v>
      </c>
      <c r="BA24" s="8" t="n">
        <v>87.6166666666667</v>
      </c>
      <c r="BB24" s="8" t="n">
        <v>95.47</v>
      </c>
      <c r="BC24" s="8" t="n">
        <v>121.113333333333</v>
      </c>
      <c r="BD24" s="8" t="n">
        <v>115.47</v>
      </c>
      <c r="BE24" s="8" t="n">
        <v>56.0866666666667</v>
      </c>
      <c r="BF24" s="8" t="n">
        <v>44.2082927689594</v>
      </c>
      <c r="BG24" s="8" t="n">
        <v>59.1693802308802</v>
      </c>
      <c r="BH24" s="8" t="n">
        <v>68.2219408369408</v>
      </c>
      <c r="BI24" s="8" t="n">
        <v>75.5081414141414</v>
      </c>
      <c r="BJ24" s="8" t="n">
        <v>77.0447826086956</v>
      </c>
      <c r="BK24" s="8" t="n">
        <v>78.1328403078403</v>
      </c>
      <c r="BL24" s="8" t="n">
        <v>75.5022222222222</v>
      </c>
      <c r="BM24" s="8" t="n">
        <v>85.4407238011586</v>
      </c>
      <c r="BN24" s="8" t="n">
        <v>99.6803449505406</v>
      </c>
      <c r="BO24" s="8" t="n">
        <v>110.115156325156</v>
      </c>
      <c r="BP24" s="8" t="n">
        <v>103.055468661773</v>
      </c>
      <c r="BQ24" s="8" t="n">
        <v>103.181914381914</v>
      </c>
      <c r="BR24" s="8" t="n">
        <v>112.460613275613</v>
      </c>
      <c r="BS24" s="8" t="n">
        <v>102.879054520359</v>
      </c>
      <c r="BT24" s="8" t="n">
        <v>102.782851998243</v>
      </c>
      <c r="BU24" s="8" t="n">
        <v>101.907136583224</v>
      </c>
      <c r="BV24" s="8" t="n">
        <v>105.103980446285</v>
      </c>
      <c r="BW24" s="8" t="n">
        <v>99.3142990777339</v>
      </c>
      <c r="BX24" s="8" t="n">
        <v>107.348770311814</v>
      </c>
      <c r="BY24" s="8" t="n">
        <v>104.510550013594</v>
      </c>
      <c r="BZ24" s="8" t="n">
        <v>103.704691511387</v>
      </c>
      <c r="CA24" s="8" t="n">
        <v>106.34917989418</v>
      </c>
      <c r="CB24" s="8" t="n">
        <v>100.389463161637</v>
      </c>
      <c r="CC24" s="8" t="n">
        <v>74.546</v>
      </c>
      <c r="CD24" s="8" t="n">
        <v>51.7375050505051</v>
      </c>
      <c r="CE24" s="8" t="n">
        <v>60.4073665223665</v>
      </c>
      <c r="CF24" s="8" t="n">
        <v>48.8127650208085</v>
      </c>
      <c r="CG24" s="8" t="n">
        <v>42.214531338227</v>
      </c>
      <c r="CH24" s="8" t="n">
        <v>32.7704462847941</v>
      </c>
      <c r="CI24" s="8" t="n">
        <v>44.805796055796</v>
      </c>
      <c r="CJ24" s="8" t="n">
        <v>44.7082992450384</v>
      </c>
      <c r="CK24" s="8" t="n">
        <v>49.0618734968735</v>
      </c>
      <c r="CL24" s="8" t="n">
        <v>52.963356609574</v>
      </c>
      <c r="CM24" s="8" t="n">
        <v>49.4236526130874</v>
      </c>
      <c r="CN24" s="8" t="n">
        <v>50.1726685070163</v>
      </c>
      <c r="CO24" s="8" t="n">
        <v>58.6956373256373</v>
      </c>
      <c r="CP24" s="8" t="n">
        <v>64.5965994729908</v>
      </c>
      <c r="CQ24" s="8" t="n">
        <v>71.3675431331953</v>
      </c>
      <c r="CR24" s="8" t="n">
        <v>71.331</v>
      </c>
      <c r="CS24" s="8" t="n">
        <v>70.2131773333333</v>
      </c>
      <c r="CT24" s="8" t="n">
        <v>69.7870433333333</v>
      </c>
      <c r="CU24" s="8" t="n">
        <v>69.1583666666667</v>
      </c>
      <c r="CV24" s="8" t="n">
        <v>68.421386</v>
      </c>
      <c r="CW24" s="8" t="n">
        <v>67.6677436666667</v>
      </c>
      <c r="CX24" s="8"/>
      <c r="CY24" s="8"/>
      <c r="CZ24" s="8"/>
      <c r="DA24" s="8"/>
      <c r="DB24" s="8"/>
      <c r="DC24" s="8"/>
      <c r="DD24" s="8"/>
      <c r="DE24" s="8"/>
      <c r="DF24" s="8"/>
      <c r="DG24" s="8"/>
      <c r="DH24" s="8"/>
      <c r="DI24" s="8"/>
      <c r="DJ24" s="8"/>
      <c r="DK24" s="8"/>
      <c r="DL24" s="8"/>
      <c r="DM24" s="8"/>
      <c r="DN24" s="8"/>
    </row>
    <row r="25" customFormat="false" ht="15" hidden="false" customHeight="false" outlineLevel="0" collapsed="false">
      <c r="A25" s="7" t="s">
        <v>131</v>
      </c>
      <c r="B25" s="8" t="n">
        <v>102.243325742394</v>
      </c>
      <c r="C25" s="8" t="n">
        <v>103.882399280218</v>
      </c>
      <c r="D25" s="8" t="n">
        <v>109.546960648016</v>
      </c>
      <c r="E25" s="8" t="n">
        <v>109.985848744774</v>
      </c>
      <c r="F25" s="8" t="n">
        <v>113.034209592073</v>
      </c>
      <c r="G25" s="8" t="n">
        <v>121.542451037961</v>
      </c>
      <c r="H25" s="8" t="n">
        <v>114.170792184017</v>
      </c>
      <c r="I25" s="8" t="n">
        <v>104.911543685606</v>
      </c>
      <c r="J25" s="8" t="n">
        <v>108.073314312692</v>
      </c>
      <c r="K25" s="8" t="n">
        <v>107.104285346736</v>
      </c>
      <c r="L25" s="8" t="n">
        <v>100.802016541251</v>
      </c>
      <c r="M25" s="8" t="n">
        <v>98.8674166909637</v>
      </c>
      <c r="N25" s="8" t="n">
        <v>95.2710643728125</v>
      </c>
      <c r="O25" s="8" t="n">
        <v>96.7697191527583</v>
      </c>
      <c r="P25" s="8" t="n">
        <v>89.1716951946325</v>
      </c>
      <c r="Q25" s="8" t="n">
        <v>86.4870383187871</v>
      </c>
      <c r="R25" s="8" t="n">
        <v>82.5134848654985</v>
      </c>
      <c r="S25" s="8" t="n">
        <v>79.4904227627334</v>
      </c>
      <c r="T25" s="8" t="n">
        <v>78.0398475338403</v>
      </c>
      <c r="U25" s="8" t="n">
        <v>78.1756386911295</v>
      </c>
      <c r="V25" s="8" t="n">
        <v>81.5289732596906</v>
      </c>
      <c r="W25" s="8" t="n">
        <v>84.4491499670557</v>
      </c>
      <c r="X25" s="8" t="n">
        <v>80.233959692342</v>
      </c>
      <c r="Y25" s="8" t="n">
        <v>78.6404177226697</v>
      </c>
      <c r="Z25" s="8" t="n">
        <v>80.1328650146127</v>
      </c>
      <c r="AA25" s="8" t="n">
        <v>81.565227400583</v>
      </c>
      <c r="AB25" s="8" t="n">
        <v>84.502921425903</v>
      </c>
      <c r="AC25" s="8" t="n">
        <v>77.3613537358763</v>
      </c>
      <c r="AD25" s="8" t="n">
        <v>77.3837798508669</v>
      </c>
      <c r="AE25" s="8" t="n">
        <v>79.0751320085792</v>
      </c>
      <c r="AF25" s="8" t="n">
        <v>86.5129453541795</v>
      </c>
      <c r="AG25" s="8" t="n">
        <v>87.439007888481</v>
      </c>
      <c r="AH25" s="8" t="n">
        <v>87.7595102239079</v>
      </c>
      <c r="AI25" s="8" t="n">
        <v>87.1220628409048</v>
      </c>
      <c r="AJ25" s="8" t="n">
        <v>85.1436911269073</v>
      </c>
      <c r="AK25" s="8" t="n">
        <v>93.8940506026466</v>
      </c>
      <c r="AL25" s="8" t="n">
        <v>101.975667604204</v>
      </c>
      <c r="AM25" s="8" t="n">
        <v>107.50356276095</v>
      </c>
      <c r="AN25" s="8" t="n">
        <v>98.2259050573282</v>
      </c>
      <c r="AO25" s="8" t="n">
        <v>93.2016294196556</v>
      </c>
      <c r="AP25" s="8" t="n">
        <v>98.1541040495572</v>
      </c>
      <c r="AQ25" s="8" t="n">
        <v>100.479818005759</v>
      </c>
      <c r="AR25" s="8" t="n">
        <v>101.030569739838</v>
      </c>
      <c r="AS25" s="8" t="n">
        <v>100.335508204846</v>
      </c>
      <c r="AT25" s="8" t="n">
        <v>105.185692766725</v>
      </c>
      <c r="AU25" s="8" t="n">
        <v>114.495391844728</v>
      </c>
      <c r="AV25" s="8" t="n">
        <v>112.470782882642</v>
      </c>
      <c r="AW25" s="8" t="n">
        <v>112.664339144542</v>
      </c>
      <c r="AX25" s="8" t="n">
        <v>116.811069871035</v>
      </c>
      <c r="AY25" s="8" t="n">
        <v>120.957035680485</v>
      </c>
      <c r="AZ25" s="8" t="n">
        <v>130.083545263461</v>
      </c>
      <c r="BA25" s="8" t="n">
        <v>140.225068976106</v>
      </c>
      <c r="BB25" s="8" t="n">
        <v>165.51509226576</v>
      </c>
      <c r="BC25" s="8" t="n">
        <v>176.361477484159</v>
      </c>
      <c r="BD25" s="8" t="n">
        <v>167.827144743761</v>
      </c>
      <c r="BE25" s="8" t="n">
        <v>123.910971378427</v>
      </c>
      <c r="BF25" s="8" t="n">
        <v>126.532189029417</v>
      </c>
      <c r="BG25" s="8" t="n">
        <v>140.340670118867</v>
      </c>
      <c r="BH25" s="8" t="n">
        <v>136.774747590564</v>
      </c>
      <c r="BI25" s="8" t="n">
        <v>138.061858100615</v>
      </c>
      <c r="BJ25" s="8" t="n">
        <v>140.144240923101</v>
      </c>
      <c r="BK25" s="8" t="n">
        <v>142.134984331963</v>
      </c>
      <c r="BL25" s="8" t="n">
        <v>153.620856555854</v>
      </c>
      <c r="BM25" s="8" t="n">
        <v>172.37489001155</v>
      </c>
      <c r="BN25" s="8" t="n">
        <v>191.015405437741</v>
      </c>
      <c r="BO25" s="8" t="n">
        <v>191.225747978375</v>
      </c>
      <c r="BP25" s="8" t="n">
        <v>183.759022867849</v>
      </c>
      <c r="BQ25" s="8" t="n">
        <v>167.03496772188</v>
      </c>
      <c r="BR25" s="8" t="n">
        <v>171.83630979737</v>
      </c>
      <c r="BS25" s="8" t="n">
        <v>173.011202320425</v>
      </c>
      <c r="BT25" s="8" t="n">
        <v>186.933782631059</v>
      </c>
      <c r="BU25" s="8" t="n">
        <v>179.922479668727</v>
      </c>
      <c r="BV25" s="8" t="n">
        <v>182.417009725938</v>
      </c>
      <c r="BW25" s="8" t="n">
        <v>184.509506443872</v>
      </c>
      <c r="BX25" s="8" t="n">
        <v>177.375311570371</v>
      </c>
      <c r="BY25" s="8" t="n">
        <v>170.293327209123</v>
      </c>
      <c r="BZ25" s="8" t="n">
        <v>177.198260513195</v>
      </c>
      <c r="CA25" s="8" t="n">
        <v>182.277200997301</v>
      </c>
      <c r="CB25" s="8" t="n">
        <v>167.062397239785</v>
      </c>
      <c r="CC25" s="8" t="n">
        <v>158.433812101889</v>
      </c>
      <c r="CD25" s="8" t="n">
        <v>149.077180950445</v>
      </c>
      <c r="CE25" s="8" t="n">
        <v>143.320103082424</v>
      </c>
      <c r="CF25" s="8" t="n">
        <v>140.700238178887</v>
      </c>
      <c r="CG25" s="8" t="n">
        <v>132.829900763625</v>
      </c>
      <c r="CH25" s="8" t="n">
        <v>137.27801736248</v>
      </c>
      <c r="CI25" s="8" t="n">
        <v>150.578922433545</v>
      </c>
      <c r="CJ25" s="8" t="n">
        <v>147.776580521859</v>
      </c>
      <c r="CK25" s="8" t="n">
        <v>145.782963862696</v>
      </c>
      <c r="CL25" s="8" t="n">
        <v>152.347493730818</v>
      </c>
      <c r="CM25" s="8" t="n">
        <v>150.861676044486</v>
      </c>
      <c r="CN25" s="8" t="n">
        <v>148.834863649168</v>
      </c>
      <c r="CO25" s="8" t="n">
        <v>142.31226303803</v>
      </c>
      <c r="CP25" s="8" t="n">
        <v>153.015092825209</v>
      </c>
      <c r="CQ25" s="8" t="n">
        <v>159.380522068786</v>
      </c>
      <c r="CR25" s="8" t="n">
        <v>146.346638630231</v>
      </c>
      <c r="CS25" s="8" t="n">
        <v>149.415578652141</v>
      </c>
      <c r="CT25" s="8" t="n">
        <v>153.743648144022</v>
      </c>
      <c r="CU25" s="8" t="n">
        <v>156.075028689805</v>
      </c>
      <c r="CV25" s="8" t="n">
        <v>154.468623272929</v>
      </c>
      <c r="CW25" s="8" t="n">
        <v>154.313210382105</v>
      </c>
      <c r="CX25" s="8"/>
      <c r="CY25" s="8"/>
      <c r="CZ25" s="8"/>
      <c r="DA25" s="8"/>
      <c r="DB25" s="8"/>
      <c r="DC25" s="8"/>
      <c r="DD25" s="8"/>
      <c r="DE25" s="8"/>
      <c r="DF25" s="8"/>
      <c r="DG25" s="8"/>
      <c r="DH25" s="8"/>
      <c r="DI25" s="8"/>
      <c r="DJ25" s="8"/>
      <c r="DK25" s="8"/>
      <c r="DL25" s="8"/>
      <c r="DM25" s="8"/>
      <c r="DN25" s="8"/>
    </row>
    <row r="26" customFormat="false" ht="15" hidden="false" customHeight="false" outlineLevel="0" collapsed="false">
      <c r="A26" s="7" t="s">
        <v>132</v>
      </c>
      <c r="B26" s="8" t="n">
        <v>124.666830743625</v>
      </c>
      <c r="C26" s="8" t="n">
        <v>129.380320634007</v>
      </c>
      <c r="D26" s="8" t="n">
        <v>115.167458503382</v>
      </c>
      <c r="E26" s="8" t="n">
        <v>111.091083562825</v>
      </c>
      <c r="F26" s="8" t="n">
        <v>109.584413316562</v>
      </c>
      <c r="G26" s="8" t="n">
        <v>114.951127423196</v>
      </c>
      <c r="H26" s="8" t="n">
        <v>119.896805323753</v>
      </c>
      <c r="I26" s="8" t="n">
        <v>118.727609151535</v>
      </c>
      <c r="J26" s="8" t="n">
        <v>118.728905498794</v>
      </c>
      <c r="K26" s="8" t="n">
        <v>114.68638334772</v>
      </c>
      <c r="L26" s="8" t="n">
        <v>108.640339259945</v>
      </c>
      <c r="M26" s="8" t="n">
        <v>104.169001895132</v>
      </c>
      <c r="N26" s="8" t="n">
        <v>95.7549720624127</v>
      </c>
      <c r="O26" s="8" t="n">
        <v>98.7870764662492</v>
      </c>
      <c r="P26" s="8" t="n">
        <v>93.7054667296651</v>
      </c>
      <c r="Q26" s="8" t="n">
        <v>87.7941059979419</v>
      </c>
      <c r="R26" s="8" t="n">
        <v>90.710537024861</v>
      </c>
      <c r="S26" s="8" t="n">
        <v>90.3687017406332</v>
      </c>
      <c r="T26" s="8" t="n">
        <v>93.6038550957024</v>
      </c>
      <c r="U26" s="8" t="n">
        <v>98.3140846602698</v>
      </c>
      <c r="V26" s="8" t="n">
        <v>97.9440689428414</v>
      </c>
      <c r="W26" s="8" t="n">
        <v>99.5863803527705</v>
      </c>
      <c r="X26" s="8" t="n">
        <v>98.059512196159</v>
      </c>
      <c r="Y26" s="8" t="n">
        <v>98.0339456829028</v>
      </c>
      <c r="Z26" s="8" t="n">
        <v>99.300926663355</v>
      </c>
      <c r="AA26" s="8" t="n">
        <v>104.640587449912</v>
      </c>
      <c r="AB26" s="8" t="n">
        <v>91.8062409310134</v>
      </c>
      <c r="AC26" s="8" t="n">
        <v>84.4822008468004</v>
      </c>
      <c r="AD26" s="8" t="n">
        <v>86.7675106022049</v>
      </c>
      <c r="AE26" s="8" t="n">
        <v>93.6377325278198</v>
      </c>
      <c r="AF26" s="8" t="n">
        <v>99.7775025701346</v>
      </c>
      <c r="AG26" s="8" t="n">
        <v>99.2515430531776</v>
      </c>
      <c r="AH26" s="8" t="n">
        <v>95.3626086948442</v>
      </c>
      <c r="AI26" s="8" t="n">
        <v>92.5551016089067</v>
      </c>
      <c r="AJ26" s="8" t="n">
        <v>95.1964547616997</v>
      </c>
      <c r="AK26" s="8" t="n">
        <v>98.5688494923509</v>
      </c>
      <c r="AL26" s="8" t="n">
        <v>100.151902453421</v>
      </c>
      <c r="AM26" s="8" t="n">
        <v>99.1466496152955</v>
      </c>
      <c r="AN26" s="8" t="n">
        <v>100.785258638953</v>
      </c>
      <c r="AO26" s="8" t="n">
        <v>97.081913769246</v>
      </c>
      <c r="AP26" s="8" t="n">
        <v>98.9346839794535</v>
      </c>
      <c r="AQ26" s="8" t="n">
        <v>99.1654574302079</v>
      </c>
      <c r="AR26" s="8" t="n">
        <v>100.793045485497</v>
      </c>
      <c r="AS26" s="8" t="n">
        <v>101.106813104842</v>
      </c>
      <c r="AT26" s="8" t="n">
        <v>104.068305873288</v>
      </c>
      <c r="AU26" s="8" t="n">
        <v>108.921489827613</v>
      </c>
      <c r="AV26" s="8" t="n">
        <v>110.760995874296</v>
      </c>
      <c r="AW26" s="8" t="n">
        <v>111.161178832081</v>
      </c>
      <c r="AX26" s="8" t="n">
        <v>117.152301896113</v>
      </c>
      <c r="AY26" s="8" t="n">
        <v>117.406985802558</v>
      </c>
      <c r="AZ26" s="8" t="n">
        <v>109.427742854167</v>
      </c>
      <c r="BA26" s="8" t="n">
        <v>112.671325853533</v>
      </c>
      <c r="BB26" s="8" t="n">
        <v>116.257195200332</v>
      </c>
      <c r="BC26" s="8" t="n">
        <v>118.161564655376</v>
      </c>
      <c r="BD26" s="8" t="n">
        <v>118.638301704402</v>
      </c>
      <c r="BE26" s="8" t="n">
        <v>100.410271141473</v>
      </c>
      <c r="BF26" s="8" t="n">
        <v>86.0916102979144</v>
      </c>
      <c r="BG26" s="8" t="n">
        <v>85.4032048864122</v>
      </c>
      <c r="BH26" s="8" t="n">
        <v>98.1216230029117</v>
      </c>
      <c r="BI26" s="8" t="n">
        <v>106.100275100129</v>
      </c>
      <c r="BJ26" s="8" t="n">
        <v>114.969832847814</v>
      </c>
      <c r="BK26" s="8" t="n">
        <v>122.40966212188</v>
      </c>
      <c r="BL26" s="8" t="n">
        <v>122.951584758058</v>
      </c>
      <c r="BM26" s="8" t="n">
        <v>140.100831092622</v>
      </c>
      <c r="BN26" s="8" t="n">
        <v>161.517176962163</v>
      </c>
      <c r="BO26" s="8" t="n">
        <v>164.596618770059</v>
      </c>
      <c r="BP26" s="8" t="n">
        <v>152.903267617338</v>
      </c>
      <c r="BQ26" s="8" t="n">
        <v>134.784405149243</v>
      </c>
      <c r="BR26" s="8" t="n">
        <v>135.575327917015</v>
      </c>
      <c r="BS26" s="8" t="n">
        <v>136.611056715274</v>
      </c>
      <c r="BT26" s="8" t="n">
        <v>131.840062895691</v>
      </c>
      <c r="BU26" s="8" t="n">
        <v>132.004180403105</v>
      </c>
      <c r="BV26" s="8" t="n">
        <v>133.150792850264</v>
      </c>
      <c r="BW26" s="8" t="n">
        <v>136.998382912349</v>
      </c>
      <c r="BX26" s="8" t="n">
        <v>135.015918938163</v>
      </c>
      <c r="BY26" s="8" t="n">
        <v>139.342319625445</v>
      </c>
      <c r="BZ26" s="8" t="n">
        <v>141.324268126938</v>
      </c>
      <c r="CA26" s="8" t="n">
        <v>141.950129526401</v>
      </c>
      <c r="CB26" s="8" t="n">
        <v>137.731266546477</v>
      </c>
      <c r="CC26" s="8" t="n">
        <v>134.253631184136</v>
      </c>
      <c r="CD26" s="8" t="n">
        <v>129.605096728662</v>
      </c>
      <c r="CE26" s="8" t="n">
        <v>125.985615251105</v>
      </c>
      <c r="CF26" s="8" t="n">
        <v>113.960906212807</v>
      </c>
      <c r="CG26" s="8" t="n">
        <v>110.947880280485</v>
      </c>
      <c r="CH26" s="8" t="n">
        <v>107.555374358185</v>
      </c>
      <c r="CI26" s="8" t="n">
        <v>113.651438054074</v>
      </c>
      <c r="CJ26" s="8" t="n">
        <v>115.532112954514</v>
      </c>
      <c r="CK26" s="8" t="n">
        <v>116.268431436081</v>
      </c>
      <c r="CL26" s="8" t="n">
        <v>120.750162895365</v>
      </c>
      <c r="CM26" s="8" t="n">
        <v>117.165892555578</v>
      </c>
      <c r="CN26" s="8" t="n">
        <v>112.901452813586</v>
      </c>
      <c r="CO26" s="8" t="n">
        <v>112.393367969911</v>
      </c>
      <c r="CP26" s="8" t="n">
        <v>120.053781047634</v>
      </c>
      <c r="CQ26" s="8" t="n">
        <v>118.537174906951</v>
      </c>
      <c r="CR26" s="8" t="n">
        <v>116.349580524076</v>
      </c>
      <c r="CS26" s="8" t="n">
        <v>115.301250662915</v>
      </c>
      <c r="CT26" s="8" t="n">
        <v>115.595615889346</v>
      </c>
      <c r="CU26" s="8" t="n">
        <v>116.106629889398</v>
      </c>
      <c r="CV26" s="8" t="n">
        <v>116.122940823059</v>
      </c>
      <c r="CW26" s="8" t="n">
        <v>115.208883481874</v>
      </c>
      <c r="CX26" s="8"/>
      <c r="CY26" s="8"/>
      <c r="CZ26" s="8"/>
      <c r="DA26" s="8"/>
      <c r="DB26" s="8"/>
      <c r="DC26" s="8"/>
      <c r="DD26" s="8"/>
      <c r="DE26" s="8"/>
      <c r="DF26" s="8"/>
      <c r="DG26" s="8"/>
      <c r="DH26" s="8"/>
      <c r="DI26" s="8"/>
      <c r="DJ26" s="8"/>
      <c r="DK26" s="8"/>
      <c r="DL26" s="8"/>
      <c r="DM26" s="8"/>
      <c r="DN26" s="8"/>
    </row>
    <row r="27" customFormat="false" ht="15" hidden="false" customHeight="false" outlineLevel="0" collapsed="false">
      <c r="A27" s="7" t="s">
        <v>133</v>
      </c>
      <c r="B27" s="8" t="n">
        <v>78.3764350908055</v>
      </c>
      <c r="C27" s="8" t="n">
        <v>74.9846978240625</v>
      </c>
      <c r="D27" s="8" t="n">
        <v>77.5031908868985</v>
      </c>
      <c r="E27" s="8" t="n">
        <v>73.1381442123136</v>
      </c>
      <c r="F27" s="8" t="n">
        <v>70.4066578368203</v>
      </c>
      <c r="G27" s="8" t="n">
        <v>69.2247656483924</v>
      </c>
      <c r="H27" s="8" t="n">
        <v>62.7709044886154</v>
      </c>
      <c r="I27" s="8" t="n">
        <v>63.1613091528435</v>
      </c>
      <c r="J27" s="8" t="n">
        <v>69.1818572938804</v>
      </c>
      <c r="K27" s="8" t="n">
        <v>69.4208050285632</v>
      </c>
      <c r="L27" s="8" t="n">
        <v>69.2976366320186</v>
      </c>
      <c r="M27" s="8" t="n">
        <v>63.603644021555</v>
      </c>
      <c r="N27" s="8" t="n">
        <v>58.7470152945402</v>
      </c>
      <c r="O27" s="8" t="n">
        <v>56.721885331073</v>
      </c>
      <c r="P27" s="8" t="n">
        <v>54.4859283614208</v>
      </c>
      <c r="Q27" s="8" t="n">
        <v>52.2487570819804</v>
      </c>
      <c r="R27" s="8" t="n">
        <v>49.6114154390737</v>
      </c>
      <c r="S27" s="8" t="n">
        <v>52.9296063460855</v>
      </c>
      <c r="T27" s="8" t="n">
        <v>58.1505433103257</v>
      </c>
      <c r="U27" s="8" t="n">
        <v>60.8250500245228</v>
      </c>
      <c r="V27" s="8" t="n">
        <v>65.1652136575342</v>
      </c>
      <c r="W27" s="8" t="n">
        <v>61.3139182031313</v>
      </c>
      <c r="X27" s="8" t="n">
        <v>63.322113670595</v>
      </c>
      <c r="Y27" s="8" t="n">
        <v>60.993961573281</v>
      </c>
      <c r="Z27" s="8" t="n">
        <v>61.0961362026419</v>
      </c>
      <c r="AA27" s="8" t="n">
        <v>58.6878251140729</v>
      </c>
      <c r="AB27" s="8" t="n">
        <v>53.6028463556033</v>
      </c>
      <c r="AC27" s="8" t="n">
        <v>51.6859310310739</v>
      </c>
      <c r="AD27" s="8" t="n">
        <v>54.6090234803341</v>
      </c>
      <c r="AE27" s="8" t="n">
        <v>54.9763977534157</v>
      </c>
      <c r="AF27" s="8" t="n">
        <v>53.1778422094505</v>
      </c>
      <c r="AG27" s="8" t="n">
        <v>54.5151870574652</v>
      </c>
      <c r="AH27" s="8" t="n">
        <v>57.6874695816234</v>
      </c>
      <c r="AI27" s="8" t="n">
        <v>57.352226553536</v>
      </c>
      <c r="AJ27" s="8" t="n">
        <v>60.3985322553822</v>
      </c>
      <c r="AK27" s="8" t="n">
        <v>67.3846115471859</v>
      </c>
      <c r="AL27" s="8" t="n">
        <v>79.2927440734435</v>
      </c>
      <c r="AM27" s="8" t="n">
        <v>79.302392502164</v>
      </c>
      <c r="AN27" s="8" t="n">
        <v>81.5691951071526</v>
      </c>
      <c r="AO27" s="8" t="n">
        <v>86.6543949477831</v>
      </c>
      <c r="AP27" s="8" t="n">
        <v>96.2163345785338</v>
      </c>
      <c r="AQ27" s="8" t="n">
        <v>96.3717200201085</v>
      </c>
      <c r="AR27" s="8" t="n">
        <v>98.7723431705367</v>
      </c>
      <c r="AS27" s="8" t="n">
        <v>108.639602230821</v>
      </c>
      <c r="AT27" s="8" t="n">
        <v>127.654777836995</v>
      </c>
      <c r="AU27" s="8" t="n">
        <v>157.173623739238</v>
      </c>
      <c r="AV27" s="8" t="n">
        <v>164.956681129823</v>
      </c>
      <c r="AW27" s="8" t="n">
        <v>174.999608592734</v>
      </c>
      <c r="AX27" s="8" t="n">
        <v>176.182480576682</v>
      </c>
      <c r="AY27" s="8" t="n">
        <v>201.56122746324</v>
      </c>
      <c r="AZ27" s="8" t="n">
        <v>183.773292662944</v>
      </c>
      <c r="BA27" s="8" t="n">
        <v>171.731989210854</v>
      </c>
      <c r="BB27" s="8" t="n">
        <v>190.098813529849</v>
      </c>
      <c r="BC27" s="8" t="n">
        <v>191.89380307019</v>
      </c>
      <c r="BD27" s="8" t="n">
        <v>175.684839363155</v>
      </c>
      <c r="BE27" s="8" t="n">
        <v>118.374877731867</v>
      </c>
      <c r="BF27" s="8" t="n">
        <v>107.682650137343</v>
      </c>
      <c r="BG27" s="8" t="n">
        <v>120.602197310582</v>
      </c>
      <c r="BH27" s="8" t="n">
        <v>150.867776897135</v>
      </c>
      <c r="BI27" s="8" t="n">
        <v>166.968586363433</v>
      </c>
      <c r="BJ27" s="8" t="n">
        <v>191.132608443685</v>
      </c>
      <c r="BK27" s="8" t="n">
        <v>200.764922100798</v>
      </c>
      <c r="BL27" s="8" t="n">
        <v>193.208946313866</v>
      </c>
      <c r="BM27" s="8" t="n">
        <v>224.17258104406</v>
      </c>
      <c r="BN27" s="8" t="n">
        <v>248.642160876094</v>
      </c>
      <c r="BO27" s="8" t="n">
        <v>241.752801069003</v>
      </c>
      <c r="BP27" s="8" t="n">
        <v>233.05383471535</v>
      </c>
      <c r="BQ27" s="8" t="n">
        <v>195.427768148849</v>
      </c>
      <c r="BR27" s="8" t="n">
        <v>205.355470108916</v>
      </c>
      <c r="BS27" s="8" t="n">
        <v>194.170761965435</v>
      </c>
      <c r="BT27" s="8" t="n">
        <v>178.521502247808</v>
      </c>
      <c r="BU27" s="8" t="n">
        <v>186.088825131258</v>
      </c>
      <c r="BV27" s="8" t="n">
        <v>199.387623706294</v>
      </c>
      <c r="BW27" s="8" t="n">
        <v>176.535367957521</v>
      </c>
      <c r="BX27" s="8" t="n">
        <v>177.039760771108</v>
      </c>
      <c r="BY27" s="8" t="n">
        <v>178.644819387247</v>
      </c>
      <c r="BZ27" s="8" t="n">
        <v>171.115484333583</v>
      </c>
      <c r="CA27" s="8" t="n">
        <v>165.297097361571</v>
      </c>
      <c r="CB27" s="8" t="n">
        <v>166.745228014287</v>
      </c>
      <c r="CC27" s="8" t="n">
        <v>154.343635031043</v>
      </c>
      <c r="CD27" s="8" t="n">
        <v>138.001186347412</v>
      </c>
      <c r="CE27" s="8" t="n">
        <v>135.617892383229</v>
      </c>
      <c r="CF27" s="8" t="n">
        <v>121.476215819384</v>
      </c>
      <c r="CG27" s="8" t="n">
        <v>111.199646511451</v>
      </c>
      <c r="CH27" s="8" t="n">
        <v>109.858130656812</v>
      </c>
      <c r="CI27" s="8" t="n">
        <v>115.591533178546</v>
      </c>
      <c r="CJ27" s="8" t="n">
        <v>120.577925567294</v>
      </c>
      <c r="CK27" s="8" t="n">
        <v>132.893541430488</v>
      </c>
      <c r="CL27" s="8" t="n">
        <v>147.827201985014</v>
      </c>
      <c r="CM27" s="8" t="n">
        <v>135.546648114645</v>
      </c>
      <c r="CN27" s="8" t="n">
        <v>148.298873890373</v>
      </c>
      <c r="CO27" s="8" t="n">
        <v>153.586703670828</v>
      </c>
      <c r="CP27" s="8" t="n">
        <v>161.632671522196</v>
      </c>
      <c r="CQ27" s="8" t="n">
        <v>158.774393160295</v>
      </c>
      <c r="CR27" s="8" t="n">
        <v>147.762043083922</v>
      </c>
      <c r="CS27" s="8" t="n">
        <v>148.092263437608</v>
      </c>
      <c r="CT27" s="8" t="n">
        <v>148.188602620258</v>
      </c>
      <c r="CU27" s="8" t="n">
        <v>148.365695189209</v>
      </c>
      <c r="CV27" s="8" t="n">
        <v>148.560409335018</v>
      </c>
      <c r="CW27" s="8" t="n">
        <v>148.666528017613</v>
      </c>
      <c r="CX27" s="8"/>
      <c r="CY27" s="8"/>
      <c r="CZ27" s="8"/>
      <c r="DA27" s="8"/>
      <c r="DB27" s="8"/>
      <c r="DC27" s="8"/>
      <c r="DD27" s="8"/>
      <c r="DE27" s="8"/>
      <c r="DF27" s="8"/>
      <c r="DG27" s="8"/>
      <c r="DH27" s="8"/>
      <c r="DI27" s="8"/>
      <c r="DJ27" s="8"/>
      <c r="DK27" s="8"/>
      <c r="DL27" s="8"/>
      <c r="DM27" s="8"/>
      <c r="DN27" s="8"/>
    </row>
    <row r="28" customFormat="false" ht="15" hidden="false" customHeight="false" outlineLevel="0" collapsed="false">
      <c r="A28" s="7"/>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row>
    <row r="29" customFormat="false" ht="15" hidden="false" customHeight="false" outlineLevel="0" collapsed="false">
      <c r="A29" s="7" t="s">
        <v>134</v>
      </c>
      <c r="B29" s="8" t="n">
        <v>173.087229410808</v>
      </c>
      <c r="C29" s="8" t="n">
        <v>164.628819783529</v>
      </c>
      <c r="D29" s="8" t="n">
        <v>142.371775309245</v>
      </c>
      <c r="E29" s="8" t="n">
        <v>117.534523010254</v>
      </c>
      <c r="F29" s="8" t="n">
        <v>117.405395507812</v>
      </c>
      <c r="G29" s="8" t="n">
        <v>126.158541361491</v>
      </c>
      <c r="H29" s="8" t="n">
        <v>119.000968933106</v>
      </c>
      <c r="I29" s="8" t="n">
        <v>118.411649068196</v>
      </c>
      <c r="J29" s="8" t="n">
        <v>164.282165527344</v>
      </c>
      <c r="K29" s="8" t="n">
        <v>227.158437093099</v>
      </c>
      <c r="L29" s="8" t="n">
        <v>185.356836954753</v>
      </c>
      <c r="M29" s="8" t="n">
        <v>163.282836914062</v>
      </c>
      <c r="N29" s="8" t="n">
        <v>168.576619466146</v>
      </c>
      <c r="O29" s="8" t="n">
        <v>134.328722635905</v>
      </c>
      <c r="P29" s="8" t="n">
        <v>113.941429138184</v>
      </c>
      <c r="Q29" s="8" t="n">
        <v>112.748074849447</v>
      </c>
      <c r="R29" s="8" t="n">
        <v>105.982373129047</v>
      </c>
      <c r="S29" s="8" t="n">
        <v>104.269095238095</v>
      </c>
      <c r="T29" s="8" t="n">
        <v>86.5161904761905</v>
      </c>
      <c r="U29" s="8" t="n">
        <v>109.926844192963</v>
      </c>
      <c r="V29" s="8" t="n">
        <v>102.919111111111</v>
      </c>
      <c r="W29" s="8" t="n">
        <v>89.4746666666667</v>
      </c>
      <c r="X29" s="8" t="n">
        <v>77.676538647343</v>
      </c>
      <c r="Y29" s="8" t="n">
        <v>70.1127089314195</v>
      </c>
      <c r="Z29" s="8" t="n">
        <v>65.9510043290043</v>
      </c>
      <c r="AA29" s="8" t="n">
        <v>66.0373086124402</v>
      </c>
      <c r="AB29" s="8" t="n">
        <v>58.6204458247067</v>
      </c>
      <c r="AC29" s="8" t="n">
        <v>57.0289678680397</v>
      </c>
      <c r="AD29" s="8" t="n">
        <v>61.4080626566416</v>
      </c>
      <c r="AE29" s="8" t="n">
        <v>59.791606060606</v>
      </c>
      <c r="AF29" s="8" t="n">
        <v>54.2287987012987</v>
      </c>
      <c r="AG29" s="8" t="n">
        <v>66.03313089487</v>
      </c>
      <c r="AH29" s="8" t="n">
        <v>64.8251587301587</v>
      </c>
      <c r="AI29" s="8" t="n">
        <v>64.2811693121693</v>
      </c>
      <c r="AJ29" s="8" t="n">
        <v>63.7972301587302</v>
      </c>
      <c r="AK29" s="8" t="n">
        <v>63.2762377569385</v>
      </c>
      <c r="AL29" s="8" t="n">
        <v>76.2353877192982</v>
      </c>
      <c r="AM29" s="8" t="n">
        <v>77.4366900584795</v>
      </c>
      <c r="AN29" s="8" t="n">
        <v>76.0400501253133</v>
      </c>
      <c r="AO29" s="8" t="n">
        <v>90.6303733291562</v>
      </c>
      <c r="AP29" s="8" t="n">
        <v>121.34232978279</v>
      </c>
      <c r="AQ29" s="8" t="n">
        <v>124.978126566416</v>
      </c>
      <c r="AR29" s="8" t="n">
        <v>105.017290890269</v>
      </c>
      <c r="AS29" s="8" t="n">
        <v>105.977841269841</v>
      </c>
      <c r="AT29" s="8" t="n">
        <v>118.359733494364</v>
      </c>
      <c r="AU29" s="8" t="n">
        <v>107.95991087344</v>
      </c>
      <c r="AV29" s="8" t="n">
        <v>108.085775362319</v>
      </c>
      <c r="AW29" s="8" t="n">
        <v>121.477742424242</v>
      </c>
      <c r="AX29" s="8" t="n">
        <v>121.141245614035</v>
      </c>
      <c r="AY29" s="8" t="n">
        <v>115.26</v>
      </c>
      <c r="AZ29" s="8" t="n">
        <v>122.821162755373</v>
      </c>
      <c r="BA29" s="8" t="n">
        <v>133.791470985155</v>
      </c>
      <c r="BB29" s="8" t="n">
        <v>148.442666666667</v>
      </c>
      <c r="BC29" s="8" t="n">
        <v>140.517126984127</v>
      </c>
      <c r="BD29" s="8" t="n">
        <v>143.891929824561</v>
      </c>
      <c r="BE29" s="8" t="n">
        <v>119.605193850267</v>
      </c>
      <c r="BF29" s="8" t="n">
        <v>128.100465803546</v>
      </c>
      <c r="BG29" s="8" t="n">
        <v>142.225096073517</v>
      </c>
      <c r="BH29" s="8" t="n">
        <v>143.376595238095</v>
      </c>
      <c r="BI29" s="8" t="n">
        <v>152.679622920939</v>
      </c>
      <c r="BJ29" s="8" t="n">
        <v>157.492829900839</v>
      </c>
      <c r="BK29" s="8" t="n">
        <v>179.541850965798</v>
      </c>
      <c r="BL29" s="8" t="n">
        <v>213.382229437229</v>
      </c>
      <c r="BM29" s="8" t="n">
        <v>227.041547619048</v>
      </c>
      <c r="BN29" s="8" t="n">
        <v>281.837124332571</v>
      </c>
      <c r="BO29" s="8" t="n">
        <v>291.181606668186</v>
      </c>
      <c r="BP29" s="8" t="n">
        <v>272.768906455863</v>
      </c>
      <c r="BQ29" s="8" t="n">
        <v>247.047174603175</v>
      </c>
      <c r="BR29" s="8" t="n">
        <v>222.74496969697</v>
      </c>
      <c r="BS29" s="8" t="n">
        <v>183.162144300144</v>
      </c>
      <c r="BT29" s="8" t="n">
        <v>182.114323853111</v>
      </c>
      <c r="BU29" s="8" t="n">
        <v>162.413446969697</v>
      </c>
      <c r="BV29" s="8" t="n">
        <v>154.760952380952</v>
      </c>
      <c r="BW29" s="8" t="n">
        <v>147.746666666667</v>
      </c>
      <c r="BX29" s="8" t="n">
        <v>135.616507936508</v>
      </c>
      <c r="BY29" s="8" t="n">
        <v>126.10460825978</v>
      </c>
      <c r="BZ29" s="8" t="n">
        <v>175.789724310777</v>
      </c>
      <c r="CA29" s="8" t="n">
        <v>213.711428571429</v>
      </c>
      <c r="CB29" s="8" t="n">
        <v>208.365382395382</v>
      </c>
      <c r="CC29" s="8" t="n">
        <v>213.525225442834</v>
      </c>
      <c r="CD29" s="8" t="n">
        <v>176.953535353535</v>
      </c>
      <c r="CE29" s="8" t="n">
        <v>160.964927849928</v>
      </c>
      <c r="CF29" s="8" t="n">
        <v>153.240916305916</v>
      </c>
      <c r="CG29" s="8" t="n">
        <v>150.779382974482</v>
      </c>
      <c r="CH29" s="8" t="n">
        <v>150.732950558214</v>
      </c>
      <c r="CI29" s="8" t="n">
        <v>158.485093795094</v>
      </c>
      <c r="CJ29" s="8" t="n">
        <v>173.588542097999</v>
      </c>
      <c r="CK29" s="8" t="n">
        <v>175.304669312169</v>
      </c>
      <c r="CL29" s="8" t="n">
        <v>164.258185805423</v>
      </c>
      <c r="CM29" s="8" t="n">
        <v>150.392751196172</v>
      </c>
      <c r="CN29" s="8" t="n">
        <v>151.999057971015</v>
      </c>
      <c r="CO29" s="8" t="n">
        <v>143.078383838384</v>
      </c>
      <c r="CP29" s="8" t="n">
        <v>142.427677527151</v>
      </c>
      <c r="CQ29" s="8" t="n">
        <v>140.584720496894</v>
      </c>
      <c r="CR29" s="8" t="n">
        <v>131.53</v>
      </c>
      <c r="CS29" s="8" t="n">
        <v>133.37</v>
      </c>
      <c r="CT29" s="8" t="n">
        <v>137.34</v>
      </c>
      <c r="CU29" s="8" t="n">
        <v>140.21</v>
      </c>
      <c r="CV29" s="8" t="n">
        <v>144.605</v>
      </c>
      <c r="CW29" s="8" t="n">
        <v>150.28</v>
      </c>
      <c r="CX29" s="8"/>
      <c r="CY29" s="8"/>
      <c r="CZ29" s="8"/>
      <c r="DA29" s="8"/>
      <c r="DB29" s="8"/>
      <c r="DC29" s="8"/>
      <c r="DD29" s="8"/>
      <c r="DE29" s="8"/>
      <c r="DF29" s="8"/>
      <c r="DG29" s="8"/>
      <c r="DH29" s="8"/>
      <c r="DI29" s="8"/>
      <c r="DJ29" s="8"/>
      <c r="DK29" s="8"/>
      <c r="DL29" s="8"/>
      <c r="DM29" s="8"/>
      <c r="DN29" s="8"/>
    </row>
    <row r="30" customFormat="false" ht="15" hidden="false" customHeight="false" outlineLevel="0" collapsed="false">
      <c r="A30" s="7" t="s">
        <v>135</v>
      </c>
      <c r="B30" s="8" t="n">
        <v>93.1631724039714</v>
      </c>
      <c r="C30" s="8" t="n">
        <v>98.1204147338867</v>
      </c>
      <c r="D30" s="8" t="n">
        <v>83.5325317382812</v>
      </c>
      <c r="E30" s="8" t="n">
        <v>77.7382939656575</v>
      </c>
      <c r="F30" s="8" t="n">
        <v>75.5583750406901</v>
      </c>
      <c r="G30" s="8" t="n">
        <v>84.7875849405924</v>
      </c>
      <c r="H30" s="8" t="n">
        <v>94.8820902506511</v>
      </c>
      <c r="I30" s="8" t="n">
        <v>94.0555292765299</v>
      </c>
      <c r="J30" s="8" t="n">
        <v>94.3240229288737</v>
      </c>
      <c r="K30" s="8" t="n">
        <v>89.8979059855143</v>
      </c>
      <c r="L30" s="8" t="n">
        <v>82.8510767618815</v>
      </c>
      <c r="M30" s="8" t="n">
        <v>85.9380315144857</v>
      </c>
      <c r="N30" s="8" t="n">
        <v>75.6738459269206</v>
      </c>
      <c r="O30" s="8" t="n">
        <v>83.9991353352865</v>
      </c>
      <c r="P30" s="8" t="n">
        <v>79.1934865315755</v>
      </c>
      <c r="Q30" s="8" t="n">
        <v>67.9036026000977</v>
      </c>
      <c r="R30" s="8" t="n">
        <v>69.9173944624644</v>
      </c>
      <c r="S30" s="8" t="n">
        <v>66.6345238095238</v>
      </c>
      <c r="T30" s="8" t="n">
        <v>72.7327561327562</v>
      </c>
      <c r="U30" s="8" t="n">
        <v>79.3154761904762</v>
      </c>
      <c r="V30" s="8" t="n">
        <v>76.6863815789474</v>
      </c>
      <c r="W30" s="8" t="n">
        <v>77.6586452762923</v>
      </c>
      <c r="X30" s="8" t="n">
        <v>81.524154589372</v>
      </c>
      <c r="Y30" s="8" t="n">
        <v>85.0301136363636</v>
      </c>
      <c r="Z30" s="8" t="n">
        <v>87.6936264822135</v>
      </c>
      <c r="AA30" s="8" t="n">
        <v>100.377864952236</v>
      </c>
      <c r="AB30" s="8" t="n">
        <v>79.2964328063241</v>
      </c>
      <c r="AC30" s="8" t="n">
        <v>71.0325133485889</v>
      </c>
      <c r="AD30" s="8" t="n">
        <v>73.6318979266348</v>
      </c>
      <c r="AE30" s="8" t="n">
        <v>84.9369318181818</v>
      </c>
      <c r="AF30" s="8" t="n">
        <v>85.2536796536796</v>
      </c>
      <c r="AG30" s="8" t="n">
        <v>79.1736499309869</v>
      </c>
      <c r="AH30" s="8" t="n">
        <v>70.2799665831245</v>
      </c>
      <c r="AI30" s="8" t="n">
        <v>64.2684444444444</v>
      </c>
      <c r="AJ30" s="8" t="n">
        <v>67.8361111111111</v>
      </c>
      <c r="AK30" s="8" t="n">
        <v>70.8243922558923</v>
      </c>
      <c r="AL30" s="8" t="n">
        <v>69.7541103059581</v>
      </c>
      <c r="AM30" s="8" t="n">
        <v>63.8985137085137</v>
      </c>
      <c r="AN30" s="8" t="n">
        <v>68.2441702741702</v>
      </c>
      <c r="AO30" s="8" t="n">
        <v>66.6034001670844</v>
      </c>
      <c r="AP30" s="8" t="n">
        <v>65.8966209150327</v>
      </c>
      <c r="AQ30" s="8" t="n">
        <v>64.9011279461279</v>
      </c>
      <c r="AR30" s="8" t="n">
        <v>66.0519242424243</v>
      </c>
      <c r="AS30" s="8" t="n">
        <v>65.7146031746032</v>
      </c>
      <c r="AT30" s="8" t="n">
        <v>66.185094629156</v>
      </c>
      <c r="AU30" s="8" t="n">
        <v>68.6942592592593</v>
      </c>
      <c r="AV30" s="8" t="n">
        <v>69.185994458653</v>
      </c>
      <c r="AW30" s="8" t="n">
        <v>71.6565437710438</v>
      </c>
      <c r="AX30" s="8" t="n">
        <v>77.077196969697</v>
      </c>
      <c r="AY30" s="8" t="n">
        <v>75.9788492063492</v>
      </c>
      <c r="AZ30" s="8" t="n">
        <v>67.6760622895623</v>
      </c>
      <c r="BA30" s="8" t="n">
        <v>67.8176241327957</v>
      </c>
      <c r="BB30" s="8" t="n">
        <v>65.5490944240944</v>
      </c>
      <c r="BC30" s="8" t="n">
        <v>67.3483862433862</v>
      </c>
      <c r="BD30" s="8" t="n">
        <v>68.4415343915344</v>
      </c>
      <c r="BE30" s="8" t="n">
        <v>55.0932743452835</v>
      </c>
      <c r="BF30" s="8" t="n">
        <v>33.8107263107263</v>
      </c>
      <c r="BG30" s="8" t="n">
        <v>32.2762222222222</v>
      </c>
      <c r="BH30" s="8" t="n">
        <v>53.8299836601307</v>
      </c>
      <c r="BI30" s="8" t="n">
        <v>59.5639214513557</v>
      </c>
      <c r="BJ30" s="8" t="n">
        <v>67.4141787439613</v>
      </c>
      <c r="BK30" s="8" t="n">
        <v>72.6614379084967</v>
      </c>
      <c r="BL30" s="8" t="n">
        <v>72.5776246170983</v>
      </c>
      <c r="BM30" s="8" t="n">
        <v>75.1665482333284</v>
      </c>
      <c r="BN30" s="8" t="n">
        <v>78.7626262626263</v>
      </c>
      <c r="BO30" s="8" t="n">
        <v>88</v>
      </c>
      <c r="BP30" s="8" t="n">
        <v>85.8703703703704</v>
      </c>
      <c r="BQ30" s="8" t="n">
        <v>75.5416666666667</v>
      </c>
      <c r="BR30" s="8" t="n">
        <v>77.3214285714286</v>
      </c>
      <c r="BS30" s="8" t="n">
        <v>84</v>
      </c>
      <c r="BT30" s="8" t="n">
        <v>85.3333333333333</v>
      </c>
      <c r="BU30" s="8" t="n">
        <v>86</v>
      </c>
      <c r="BV30" s="8" t="n">
        <v>86</v>
      </c>
      <c r="BW30" s="8" t="n">
        <v>93.7857142857143</v>
      </c>
      <c r="BX30" s="8" t="n">
        <v>95.9388888888889</v>
      </c>
      <c r="BY30" s="8" t="n">
        <v>103.125</v>
      </c>
      <c r="BZ30" s="8" t="n">
        <v>107.566666666667</v>
      </c>
      <c r="CA30" s="8" t="n">
        <v>109.791666666667</v>
      </c>
      <c r="CB30" s="8" t="n">
        <v>110.841666666667</v>
      </c>
      <c r="CC30" s="8" t="n">
        <v>112.669047619048</v>
      </c>
      <c r="CD30" s="8" t="n">
        <v>105.780092592593</v>
      </c>
      <c r="CE30" s="8" t="n">
        <v>96.7777777777778</v>
      </c>
      <c r="CF30" s="8" t="n">
        <v>76.1</v>
      </c>
      <c r="CG30" s="8" t="n">
        <v>72.1717171717172</v>
      </c>
      <c r="CH30" s="8" t="n">
        <v>72.7725468975469</v>
      </c>
      <c r="CI30" s="8" t="n">
        <v>73.475468975469</v>
      </c>
      <c r="CJ30" s="8" t="n">
        <v>74.2046583850932</v>
      </c>
      <c r="CK30" s="8" t="n">
        <v>75.8611111111111</v>
      </c>
      <c r="CL30" s="8" t="n">
        <v>76.5199275362319</v>
      </c>
      <c r="CM30" s="8" t="n">
        <v>70.7931818181818</v>
      </c>
      <c r="CN30" s="8" t="n">
        <v>62.4445652173913</v>
      </c>
      <c r="CO30" s="8" t="n">
        <v>61.807215007215</v>
      </c>
      <c r="CP30" s="8" t="n">
        <v>65.9720133667502</v>
      </c>
      <c r="CQ30" s="8" t="n">
        <v>61.9066597653554</v>
      </c>
      <c r="CR30" s="8" t="n">
        <v>56.4</v>
      </c>
      <c r="CS30" s="8" t="n">
        <v>56.4</v>
      </c>
      <c r="CT30" s="8" t="n">
        <v>56.4</v>
      </c>
      <c r="CU30" s="8" t="n">
        <v>56.4</v>
      </c>
      <c r="CV30" s="8" t="n">
        <v>56.4</v>
      </c>
      <c r="CW30" s="8" t="n">
        <v>56.4</v>
      </c>
      <c r="CX30" s="8"/>
      <c r="CY30" s="8"/>
      <c r="CZ30" s="8"/>
      <c r="DA30" s="8"/>
      <c r="DB30" s="8"/>
      <c r="DC30" s="8"/>
      <c r="DD30" s="8"/>
      <c r="DE30" s="8"/>
      <c r="DF30" s="8"/>
      <c r="DG30" s="8"/>
      <c r="DH30" s="8"/>
      <c r="DI30" s="8"/>
      <c r="DJ30" s="8"/>
      <c r="DK30" s="8"/>
      <c r="DL30" s="8"/>
      <c r="DM30" s="8"/>
      <c r="DN30" s="8"/>
    </row>
    <row r="31" customFormat="false" ht="15" hidden="false" customHeight="false" outlineLevel="0" collapsed="false">
      <c r="A31" s="7" t="s">
        <v>136</v>
      </c>
      <c r="B31" s="8" t="n">
        <v>378.90571085612</v>
      </c>
      <c r="C31" s="8" t="n">
        <v>387.917989095052</v>
      </c>
      <c r="D31" s="8" t="n">
        <v>384.38520304362</v>
      </c>
      <c r="E31" s="8" t="n">
        <v>385.434336344401</v>
      </c>
      <c r="F31" s="8" t="n">
        <v>400.293711344401</v>
      </c>
      <c r="G31" s="8" t="n">
        <v>390.1201171875</v>
      </c>
      <c r="H31" s="8" t="n">
        <v>384.67426554362</v>
      </c>
      <c r="I31" s="8" t="n">
        <v>376.18901570638</v>
      </c>
      <c r="J31" s="8" t="n">
        <v>351.239491780599</v>
      </c>
      <c r="K31" s="8" t="n">
        <v>342.920817057292</v>
      </c>
      <c r="L31" s="8" t="n">
        <v>324.204935709636</v>
      </c>
      <c r="M31" s="8" t="n">
        <v>305.616495768229</v>
      </c>
      <c r="N31" s="8" t="n">
        <v>294.30327351888</v>
      </c>
      <c r="O31" s="8" t="n">
        <v>299.934193929036</v>
      </c>
      <c r="P31" s="8" t="n">
        <v>288.614685058594</v>
      </c>
      <c r="Q31" s="8" t="n">
        <v>293.703542073568</v>
      </c>
      <c r="R31" s="8" t="n">
        <v>286.935155</v>
      </c>
      <c r="S31" s="8" t="n">
        <v>273.613712133333</v>
      </c>
      <c r="T31" s="8" t="n">
        <v>259.303104866667</v>
      </c>
      <c r="U31" s="8" t="n">
        <v>295.6394338</v>
      </c>
      <c r="V31" s="8" t="n">
        <v>290.234875</v>
      </c>
      <c r="W31" s="8" t="n">
        <v>280.708452966667</v>
      </c>
      <c r="X31" s="8" t="n">
        <v>276.513571433333</v>
      </c>
      <c r="Y31" s="8" t="n">
        <v>269.225313266667</v>
      </c>
      <c r="Z31" s="8" t="n">
        <v>263.53437</v>
      </c>
      <c r="AA31" s="8" t="n">
        <v>267.542039466667</v>
      </c>
      <c r="AB31" s="8" t="n">
        <v>274.6968829</v>
      </c>
      <c r="AC31" s="8" t="n">
        <v>278.4290774</v>
      </c>
      <c r="AD31" s="8" t="n">
        <v>290.111666666667</v>
      </c>
      <c r="AE31" s="8" t="n">
        <v>312.7847643</v>
      </c>
      <c r="AF31" s="8" t="n">
        <v>314.235990333333</v>
      </c>
      <c r="AG31" s="8" t="n">
        <v>323.009449033333</v>
      </c>
      <c r="AH31" s="8" t="n">
        <v>352.126363633333</v>
      </c>
      <c r="AI31" s="8" t="n">
        <v>346.738293666667</v>
      </c>
      <c r="AJ31" s="8" t="n">
        <v>363.244173233333</v>
      </c>
      <c r="AK31" s="8" t="n">
        <v>392.082355066667</v>
      </c>
      <c r="AL31" s="8" t="n">
        <v>408.444328833333</v>
      </c>
      <c r="AM31" s="8" t="n">
        <v>393.1372249</v>
      </c>
      <c r="AN31" s="8" t="n">
        <v>401.291810966667</v>
      </c>
      <c r="AO31" s="8" t="n">
        <v>433.972744366667</v>
      </c>
      <c r="AP31" s="8" t="n">
        <v>427.233809533333</v>
      </c>
      <c r="AQ31" s="8" t="n">
        <v>427.254217166667</v>
      </c>
      <c r="AR31" s="8" t="n">
        <v>439.4852814</v>
      </c>
      <c r="AS31" s="8" t="n">
        <v>485.553583433333</v>
      </c>
      <c r="AT31" s="8" t="n">
        <v>553.984254666667</v>
      </c>
      <c r="AU31" s="8" t="n">
        <v>627.3970298</v>
      </c>
      <c r="AV31" s="8" t="n">
        <v>621.496139966667</v>
      </c>
      <c r="AW31" s="8" t="n">
        <v>614.465998233333</v>
      </c>
      <c r="AX31" s="8" t="n">
        <v>650.268787866667</v>
      </c>
      <c r="AY31" s="8" t="n">
        <v>667.2394737</v>
      </c>
      <c r="AZ31" s="8" t="n">
        <v>681.1197727</v>
      </c>
      <c r="BA31" s="8" t="n">
        <v>788.018338766667</v>
      </c>
      <c r="BB31" s="8" t="n">
        <v>926.775761333333</v>
      </c>
      <c r="BC31" s="8" t="n">
        <v>895.951713566667</v>
      </c>
      <c r="BD31" s="8" t="n">
        <v>869.576185766667</v>
      </c>
      <c r="BE31" s="8" t="n">
        <v>794.5247235</v>
      </c>
      <c r="BF31" s="8" t="n">
        <v>908.708567833333</v>
      </c>
      <c r="BG31" s="8" t="n">
        <v>921.505063766667</v>
      </c>
      <c r="BH31" s="8" t="n">
        <v>960.064723333333</v>
      </c>
      <c r="BI31" s="8" t="n">
        <v>1101.63949633333</v>
      </c>
      <c r="BJ31" s="8" t="n">
        <v>1108.92717391304</v>
      </c>
      <c r="BK31" s="8" t="n">
        <v>1195.6926076555</v>
      </c>
      <c r="BL31" s="8" t="n">
        <v>1226.58423520924</v>
      </c>
      <c r="BM31" s="8" t="n">
        <v>1367.48760157971</v>
      </c>
      <c r="BN31" s="8" t="n">
        <v>1384.37862318841</v>
      </c>
      <c r="BO31" s="8" t="n">
        <v>1504.30071548822</v>
      </c>
      <c r="BP31" s="8" t="n">
        <v>1700.15620490621</v>
      </c>
      <c r="BQ31" s="8" t="n">
        <v>1685.49903799904</v>
      </c>
      <c r="BR31" s="8" t="n">
        <v>1690.83694083694</v>
      </c>
      <c r="BS31" s="8" t="n">
        <v>1610.75590111643</v>
      </c>
      <c r="BT31" s="8" t="n">
        <v>1654.79772727273</v>
      </c>
      <c r="BU31" s="8" t="n">
        <v>1718.89221498876</v>
      </c>
      <c r="BV31" s="8" t="n">
        <v>1630.5536976912</v>
      </c>
      <c r="BW31" s="8" t="n">
        <v>1413.64861111111</v>
      </c>
      <c r="BX31" s="8" t="n">
        <v>1327.53892339545</v>
      </c>
      <c r="BY31" s="8" t="n">
        <v>1272.46966298597</v>
      </c>
      <c r="BZ31" s="8" t="n">
        <v>1293.95126262626</v>
      </c>
      <c r="CA31" s="8" t="n">
        <v>1288.54007936508</v>
      </c>
      <c r="CB31" s="8" t="n">
        <v>1281.92435770751</v>
      </c>
      <c r="CC31" s="8" t="n">
        <v>1200.35953470633</v>
      </c>
      <c r="CD31" s="8" t="n">
        <v>1219.22076118326</v>
      </c>
      <c r="CE31" s="8" t="n">
        <v>1192.8223923445</v>
      </c>
      <c r="CF31" s="8" t="n">
        <v>1124.01459156785</v>
      </c>
      <c r="CG31" s="8" t="n">
        <v>1104.40015569226</v>
      </c>
      <c r="CH31" s="8" t="n">
        <v>1181.20833333333</v>
      </c>
      <c r="CI31" s="8" t="n">
        <v>1259.35465007215</v>
      </c>
      <c r="CJ31" s="8" t="n">
        <v>1334.81479076479</v>
      </c>
      <c r="CK31" s="8" t="n">
        <v>1217.98379028379</v>
      </c>
      <c r="CL31" s="8" t="n">
        <v>1219.35588164251</v>
      </c>
      <c r="CM31" s="8" t="n">
        <v>1256.96311928812</v>
      </c>
      <c r="CN31" s="8" t="n">
        <v>1277.83863636364</v>
      </c>
      <c r="CO31" s="8" t="n">
        <v>1274.35120320856</v>
      </c>
      <c r="CP31" s="8" t="n">
        <v>1329.28268398268</v>
      </c>
      <c r="CQ31" s="8" t="n">
        <v>1306.17624933546</v>
      </c>
      <c r="CR31" s="8" t="n">
        <v>1211.93</v>
      </c>
      <c r="CS31" s="8" t="n">
        <v>1196.55</v>
      </c>
      <c r="CT31" s="8" t="n">
        <v>1204.4</v>
      </c>
      <c r="CU31" s="8" t="n">
        <v>1213</v>
      </c>
      <c r="CV31" s="8" t="n">
        <v>1222</v>
      </c>
      <c r="CW31" s="8" t="n">
        <v>1231.45</v>
      </c>
      <c r="CX31" s="8"/>
      <c r="CY31" s="8"/>
      <c r="CZ31" s="8"/>
      <c r="DA31" s="8"/>
      <c r="DB31" s="8"/>
      <c r="DC31" s="8"/>
      <c r="DD31" s="8"/>
      <c r="DE31" s="8"/>
      <c r="DF31" s="8"/>
      <c r="DG31" s="8"/>
      <c r="DH31" s="8"/>
      <c r="DI31" s="8"/>
      <c r="DJ31" s="8"/>
      <c r="DK31" s="8"/>
      <c r="DL31" s="8"/>
      <c r="DM31" s="8"/>
      <c r="DN31" s="8"/>
    </row>
    <row r="32" customFormat="false" ht="15" hidden="false" customHeight="false" outlineLevel="0" collapsed="false">
      <c r="A32" s="7" t="s">
        <v>137</v>
      </c>
      <c r="B32" s="8" t="n">
        <v>168.23019917806</v>
      </c>
      <c r="C32" s="8" t="n">
        <v>159.288630167643</v>
      </c>
      <c r="D32" s="8" t="n">
        <v>152.375198364258</v>
      </c>
      <c r="E32" s="8" t="n">
        <v>176.729995727539</v>
      </c>
      <c r="F32" s="8" t="n">
        <v>173.369201660156</v>
      </c>
      <c r="G32" s="8" t="n">
        <v>173.243637084961</v>
      </c>
      <c r="H32" s="8" t="n">
        <v>171.840403238932</v>
      </c>
      <c r="I32" s="8" t="n">
        <v>190.207733154297</v>
      </c>
      <c r="J32" s="8" t="n">
        <v>198.702102661133</v>
      </c>
      <c r="K32" s="8" t="n">
        <v>239.285898844401</v>
      </c>
      <c r="L32" s="8" t="n">
        <v>250.01813252767</v>
      </c>
      <c r="M32" s="8" t="n">
        <v>260.749735514323</v>
      </c>
      <c r="N32" s="8" t="n">
        <v>302.662801106771</v>
      </c>
      <c r="O32" s="8" t="n">
        <v>214.17073059082</v>
      </c>
      <c r="P32" s="8" t="n">
        <v>229.733332316081</v>
      </c>
      <c r="Q32" s="8" t="n">
        <v>207.683334350586</v>
      </c>
      <c r="R32" s="8" t="n">
        <v>227.333333333333</v>
      </c>
      <c r="S32" s="8" t="n">
        <v>222</v>
      </c>
      <c r="T32" s="8" t="n">
        <v>217.866666666667</v>
      </c>
      <c r="U32" s="8" t="n">
        <v>262.226666666667</v>
      </c>
      <c r="V32" s="8" t="n">
        <v>238.443333333333</v>
      </c>
      <c r="W32" s="8" t="n">
        <v>247.346666666667</v>
      </c>
      <c r="X32" s="8" t="n">
        <v>256.926666666667</v>
      </c>
      <c r="Y32" s="8" t="n">
        <v>249.75</v>
      </c>
      <c r="Z32" s="8" t="n">
        <v>230.303333333333</v>
      </c>
      <c r="AA32" s="8" t="n">
        <v>199.64</v>
      </c>
      <c r="AB32" s="8" t="n">
        <v>194.91</v>
      </c>
      <c r="AC32" s="8" t="n">
        <v>167.64</v>
      </c>
      <c r="AD32" s="8" t="n">
        <v>179.333333333333</v>
      </c>
      <c r="AE32" s="8" t="n">
        <v>172.743333333333</v>
      </c>
      <c r="AF32" s="8" t="n">
        <v>183.573333333333</v>
      </c>
      <c r="AG32" s="8" t="n">
        <v>181.1</v>
      </c>
      <c r="AH32" s="8" t="n">
        <v>188.943333333333</v>
      </c>
      <c r="AI32" s="8" t="n">
        <v>189.18</v>
      </c>
      <c r="AJ32" s="8" t="n">
        <v>197.28</v>
      </c>
      <c r="AK32" s="8" t="n">
        <v>201.9</v>
      </c>
      <c r="AL32" s="8" t="n">
        <v>197.566666666667</v>
      </c>
      <c r="AM32" s="8" t="n">
        <v>183.72</v>
      </c>
      <c r="AN32" s="8" t="n">
        <v>212.636666666667</v>
      </c>
      <c r="AO32" s="8" t="n">
        <v>198.68</v>
      </c>
      <c r="AP32" s="8" t="n">
        <v>245.43</v>
      </c>
      <c r="AQ32" s="8" t="n">
        <v>204.813333333333</v>
      </c>
      <c r="AR32" s="8" t="n">
        <v>212.54</v>
      </c>
      <c r="AS32" s="8" t="n">
        <v>202.733333333333</v>
      </c>
      <c r="AT32" s="8" t="n">
        <v>254.546666666667</v>
      </c>
      <c r="AU32" s="8" t="n">
        <v>239.616666666667</v>
      </c>
      <c r="AV32" s="8" t="n">
        <v>246.946666666667</v>
      </c>
      <c r="AW32" s="8" t="n">
        <v>225.69</v>
      </c>
      <c r="AX32" s="8" t="n">
        <v>221.823333333333</v>
      </c>
      <c r="AY32" s="8" t="n">
        <v>194.713333333333</v>
      </c>
      <c r="AZ32" s="8" t="n">
        <v>217.85</v>
      </c>
      <c r="BA32" s="8" t="n">
        <v>213.33</v>
      </c>
      <c r="BB32" s="8" t="n">
        <v>246.886666666667</v>
      </c>
      <c r="BC32" s="8" t="n">
        <v>270.19</v>
      </c>
      <c r="BD32" s="8" t="n">
        <v>310.323333333333</v>
      </c>
      <c r="BE32" s="8" t="n">
        <v>250.623333333333</v>
      </c>
      <c r="BF32" s="8" t="n">
        <v>264.816666666667</v>
      </c>
      <c r="BG32" s="8" t="n">
        <v>284.183333333333</v>
      </c>
      <c r="BH32" s="8" t="n">
        <v>346.813333333333</v>
      </c>
      <c r="BI32" s="8" t="n">
        <v>360.013333333333</v>
      </c>
      <c r="BJ32" s="8" t="n">
        <v>334.541787439614</v>
      </c>
      <c r="BK32" s="8" t="n">
        <v>287.365800865801</v>
      </c>
      <c r="BL32" s="8" t="n">
        <v>303.818181818182</v>
      </c>
      <c r="BM32" s="8" t="n">
        <v>341.223131940523</v>
      </c>
      <c r="BN32" s="8" t="n">
        <v>349.499137336094</v>
      </c>
      <c r="BO32" s="8" t="n">
        <v>329.020202020202</v>
      </c>
      <c r="BP32" s="8" t="n">
        <v>358.863165819688</v>
      </c>
      <c r="BQ32" s="8" t="n">
        <v>347.25974025974</v>
      </c>
      <c r="BR32" s="8" t="n">
        <v>339.757575757576</v>
      </c>
      <c r="BS32" s="8" t="n">
        <v>341</v>
      </c>
      <c r="BT32" s="8" t="n">
        <v>352.332342028986</v>
      </c>
      <c r="BU32" s="8" t="n">
        <v>362.570580170232</v>
      </c>
      <c r="BV32" s="8" t="n">
        <v>319.054692799632</v>
      </c>
      <c r="BW32" s="8" t="n">
        <v>265.793700483092</v>
      </c>
      <c r="BX32" s="8" t="n">
        <v>244.896976305498</v>
      </c>
      <c r="BY32" s="8" t="n">
        <v>234.220681849551</v>
      </c>
      <c r="BZ32" s="8" t="n">
        <v>247.900834230504</v>
      </c>
      <c r="CA32" s="8" t="n">
        <v>222.208</v>
      </c>
      <c r="CB32" s="8" t="n">
        <v>233.708593512767</v>
      </c>
      <c r="CC32" s="8" t="n">
        <v>247.612784541063</v>
      </c>
      <c r="CD32" s="8" t="n">
        <v>291.1768</v>
      </c>
      <c r="CE32" s="8" t="n">
        <v>320.141756613757</v>
      </c>
      <c r="CF32" s="8" t="n">
        <v>387.193237635151</v>
      </c>
      <c r="CG32" s="8" t="n">
        <v>363.034916954221</v>
      </c>
      <c r="CH32" s="8" t="n">
        <v>290.264973544974</v>
      </c>
      <c r="CI32" s="8" t="n">
        <v>251.385396825397</v>
      </c>
      <c r="CJ32" s="8" t="n">
        <v>284.671110190936</v>
      </c>
      <c r="CK32" s="8" t="n">
        <v>323.396592592593</v>
      </c>
      <c r="CL32" s="8" t="n">
        <v>369.237435748793</v>
      </c>
      <c r="CM32" s="8" t="n">
        <v>371.598767149759</v>
      </c>
      <c r="CN32" s="8" t="n">
        <v>365.196173913044</v>
      </c>
      <c r="CO32" s="8" t="n">
        <v>342.773466734295</v>
      </c>
      <c r="CP32" s="8" t="n">
        <v>334.741914465111</v>
      </c>
      <c r="CQ32" s="8" t="n">
        <v>297.516964626549</v>
      </c>
      <c r="CR32" s="8" t="n">
        <v>285.72</v>
      </c>
      <c r="CS32" s="8" t="n">
        <v>285.72</v>
      </c>
      <c r="CT32" s="8" t="n">
        <v>285.72</v>
      </c>
      <c r="CU32" s="8" t="n">
        <v>285.72</v>
      </c>
      <c r="CV32" s="8" t="n">
        <v>285.72</v>
      </c>
      <c r="CW32" s="8" t="n">
        <v>285.72</v>
      </c>
      <c r="CX32" s="8"/>
      <c r="CY32" s="8"/>
      <c r="CZ32" s="8"/>
      <c r="DA32" s="8"/>
      <c r="DB32" s="8"/>
      <c r="DC32" s="8"/>
      <c r="DD32" s="8"/>
      <c r="DE32" s="8"/>
      <c r="DF32" s="8"/>
      <c r="DG32" s="8"/>
      <c r="DH32" s="8"/>
      <c r="DI32" s="8"/>
      <c r="DJ32" s="8"/>
      <c r="DK32" s="8"/>
      <c r="DL32" s="8"/>
      <c r="DM32" s="8"/>
      <c r="DN32" s="8"/>
    </row>
    <row r="33" customFormat="false" ht="15" hidden="false" customHeight="false" outlineLevel="0" collapsed="false">
      <c r="A33" s="7" t="s">
        <v>138</v>
      </c>
      <c r="B33" s="8" t="n">
        <v>5711.64117574361</v>
      </c>
      <c r="C33" s="8" t="n">
        <v>6141.92882167358</v>
      </c>
      <c r="D33" s="8" t="n">
        <v>6646.87884025269</v>
      </c>
      <c r="E33" s="8" t="n">
        <v>6289.00059532064</v>
      </c>
      <c r="F33" s="8" t="n">
        <v>6217.22597794393</v>
      </c>
      <c r="G33" s="8" t="n">
        <v>6350.9683047404</v>
      </c>
      <c r="H33" s="8" t="n">
        <v>6149.58659292602</v>
      </c>
      <c r="I33" s="8" t="n">
        <v>5917.72853932699</v>
      </c>
      <c r="J33" s="8" t="n">
        <v>5882.25600976156</v>
      </c>
      <c r="K33" s="8" t="n">
        <v>5657.5754627533</v>
      </c>
      <c r="L33" s="8" t="n">
        <v>5450.85297915039</v>
      </c>
      <c r="M33" s="8" t="n">
        <v>5571.23737737223</v>
      </c>
      <c r="N33" s="8" t="n">
        <v>5301.87876089681</v>
      </c>
      <c r="O33" s="8" t="n">
        <v>5847.67157174886</v>
      </c>
      <c r="P33" s="8" t="n">
        <v>5607.07534764099</v>
      </c>
      <c r="Q33" s="8" t="n">
        <v>5388.28939618123</v>
      </c>
      <c r="R33" s="8" t="n">
        <v>5219.31817004552</v>
      </c>
      <c r="S33" s="8" t="n">
        <v>5429.21172248804</v>
      </c>
      <c r="T33" s="8" t="n">
        <v>5257.18614718615</v>
      </c>
      <c r="U33" s="8" t="n">
        <v>5659.86100500806</v>
      </c>
      <c r="V33" s="8" t="n">
        <v>5686.35</v>
      </c>
      <c r="W33" s="8" t="n">
        <v>5432.39611330698</v>
      </c>
      <c r="X33" s="8" t="n">
        <v>5371.97308488613</v>
      </c>
      <c r="Y33" s="8" t="n">
        <v>5252.89090909091</v>
      </c>
      <c r="Z33" s="8" t="n">
        <v>5113.12878787879</v>
      </c>
      <c r="AA33" s="8" t="n">
        <v>4910.49067112225</v>
      </c>
      <c r="AB33" s="8" t="n">
        <v>3990.47129186603</v>
      </c>
      <c r="AC33" s="8" t="n">
        <v>3943.65422769898</v>
      </c>
      <c r="AD33" s="8" t="n">
        <v>3814.43855218855</v>
      </c>
      <c r="AE33" s="8" t="n">
        <v>4160.8759018759</v>
      </c>
      <c r="AF33" s="8" t="n">
        <v>4035.92753623188</v>
      </c>
      <c r="AG33" s="8" t="n">
        <v>4232.74327122153</v>
      </c>
      <c r="AH33" s="8" t="n">
        <v>4536.74646464647</v>
      </c>
      <c r="AI33" s="8" t="n">
        <v>4657.76587301587</v>
      </c>
      <c r="AJ33" s="8" t="n">
        <v>4814.36119894598</v>
      </c>
      <c r="AK33" s="8" t="n">
        <v>5549.73064182195</v>
      </c>
      <c r="AL33" s="8" t="n">
        <v>6899.13153899241</v>
      </c>
      <c r="AM33" s="8" t="n">
        <v>9153.08931419458</v>
      </c>
      <c r="AN33" s="8" t="n">
        <v>9019.67316017316</v>
      </c>
      <c r="AO33" s="8" t="n">
        <v>8851.85952380953</v>
      </c>
      <c r="AP33" s="8" t="n">
        <v>8084.7376984127</v>
      </c>
      <c r="AQ33" s="8" t="n">
        <v>7945.80772005772</v>
      </c>
      <c r="AR33" s="8" t="n">
        <v>7059.88225108225</v>
      </c>
      <c r="AS33" s="8" t="n">
        <v>6450.56479076479</v>
      </c>
      <c r="AT33" s="8" t="n">
        <v>7601.74954796411</v>
      </c>
      <c r="AU33" s="8" t="n">
        <v>8503.86498316499</v>
      </c>
      <c r="AV33" s="8" t="n">
        <v>8589.38203463204</v>
      </c>
      <c r="AW33" s="8" t="n">
        <v>10324.6188197767</v>
      </c>
      <c r="AX33" s="8" t="n">
        <v>12669.6348484848</v>
      </c>
      <c r="AY33" s="8" t="n">
        <v>14064.6060985798</v>
      </c>
      <c r="AZ33" s="8" t="n">
        <v>14922.9181818182</v>
      </c>
      <c r="BA33" s="8" t="n">
        <v>16324.6142585273</v>
      </c>
      <c r="BB33" s="8" t="n">
        <v>17793.2734297866</v>
      </c>
      <c r="BC33" s="8" t="n">
        <v>22544.3504329004</v>
      </c>
      <c r="BD33" s="8" t="n">
        <v>20399.0737812912</v>
      </c>
      <c r="BE33" s="8" t="n">
        <v>13129.8802277433</v>
      </c>
      <c r="BF33" s="8" t="n">
        <v>11109.1724747475</v>
      </c>
      <c r="BG33" s="8" t="n">
        <v>13570.3682539682</v>
      </c>
      <c r="BH33" s="8" t="n">
        <v>14533.8227272727</v>
      </c>
      <c r="BI33" s="8" t="n">
        <v>15197.4141414142</v>
      </c>
      <c r="BJ33" s="8" t="n">
        <v>17190.5434782609</v>
      </c>
      <c r="BK33" s="8" t="n">
        <v>17819.1178628389</v>
      </c>
      <c r="BL33" s="8" t="n">
        <v>20544.6525974026</v>
      </c>
      <c r="BM33" s="8" t="n">
        <v>25914.6810966811</v>
      </c>
      <c r="BN33" s="8" t="n">
        <v>29883.3115942029</v>
      </c>
      <c r="BO33" s="8" t="n">
        <v>28812.9254208754</v>
      </c>
      <c r="BP33" s="8" t="n">
        <v>24660.4749278499</v>
      </c>
      <c r="BQ33" s="8" t="n">
        <v>20849.0866341991</v>
      </c>
      <c r="BR33" s="8" t="n">
        <v>22942.1479076479</v>
      </c>
      <c r="BS33" s="8" t="n">
        <v>20555.0873205742</v>
      </c>
      <c r="BT33" s="8" t="n">
        <v>19330.9700757576</v>
      </c>
      <c r="BU33" s="8" t="n">
        <v>21609.2195236114</v>
      </c>
      <c r="BV33" s="8" t="n">
        <v>24037.5450757576</v>
      </c>
      <c r="BW33" s="8" t="n">
        <v>20879.553968254</v>
      </c>
      <c r="BX33" s="8" t="n">
        <v>21312.3706004141</v>
      </c>
      <c r="BY33" s="8" t="n">
        <v>22896.8643029676</v>
      </c>
      <c r="BZ33" s="8" t="n">
        <v>22636.2827200577</v>
      </c>
      <c r="CA33" s="8" t="n">
        <v>23146.15</v>
      </c>
      <c r="CB33" s="8" t="n">
        <v>21915.1945322793</v>
      </c>
      <c r="CC33" s="8" t="n">
        <v>19897.8674430642</v>
      </c>
      <c r="CD33" s="8" t="n">
        <v>18369.9802128427</v>
      </c>
      <c r="CE33" s="8" t="n">
        <v>15589.8034290271</v>
      </c>
      <c r="CF33" s="8" t="n">
        <v>15229.5495059289</v>
      </c>
      <c r="CG33" s="8" t="n">
        <v>15077.1966089466</v>
      </c>
      <c r="CH33" s="8" t="n">
        <v>15438.6043650794</v>
      </c>
      <c r="CI33" s="8" t="n">
        <v>16902.1191558442</v>
      </c>
      <c r="CJ33" s="8" t="n">
        <v>18584.2572150072</v>
      </c>
      <c r="CK33" s="8" t="n">
        <v>20810.0676046176</v>
      </c>
      <c r="CL33" s="8" t="n">
        <v>20004.4854554865</v>
      </c>
      <c r="CM33" s="8" t="n">
        <v>19923.1645622896</v>
      </c>
      <c r="CN33" s="8" t="n">
        <v>20513.6984126984</v>
      </c>
      <c r="CO33" s="8" t="n">
        <v>19803.3273524721</v>
      </c>
      <c r="CP33" s="8" t="n">
        <v>21186.7998556999</v>
      </c>
      <c r="CQ33" s="8" t="n">
        <v>20942.4772347536</v>
      </c>
      <c r="CR33" s="8" t="n">
        <v>19542.71</v>
      </c>
      <c r="CS33" s="8" t="n">
        <v>19383.3333333333</v>
      </c>
      <c r="CT33" s="8" t="n">
        <v>19316.6666666667</v>
      </c>
      <c r="CU33" s="8" t="n">
        <v>19255</v>
      </c>
      <c r="CV33" s="8" t="n">
        <v>19185</v>
      </c>
      <c r="CW33" s="8" t="n">
        <v>19122.5</v>
      </c>
      <c r="CX33" s="8"/>
      <c r="CY33" s="8"/>
      <c r="CZ33" s="8"/>
      <c r="DA33" s="8"/>
      <c r="DB33" s="8"/>
      <c r="DC33" s="8"/>
      <c r="DD33" s="8"/>
      <c r="DE33" s="8"/>
      <c r="DF33" s="8"/>
      <c r="DG33" s="8"/>
      <c r="DH33" s="8"/>
      <c r="DI33" s="8"/>
      <c r="DJ33" s="8"/>
      <c r="DK33" s="8"/>
      <c r="DL33" s="8"/>
      <c r="DM33" s="8"/>
      <c r="DN33" s="8"/>
    </row>
    <row r="34" customFormat="false" ht="15" hidden="false" customHeight="false" outlineLevel="0" collapsed="false">
      <c r="A34" s="6" t="s">
        <v>139</v>
      </c>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row>
    <row r="35" customFormat="false" ht="15" hidden="false" customHeight="false" outlineLevel="0" collapsed="false">
      <c r="A35" s="7" t="s">
        <v>140</v>
      </c>
      <c r="B35" s="8" t="n">
        <v>1.28742</v>
      </c>
      <c r="C35" s="8" t="n">
        <v>1.34669333333333</v>
      </c>
      <c r="D35" s="8" t="n">
        <v>1.33298333333333</v>
      </c>
      <c r="E35" s="8" t="n">
        <v>1.33942</v>
      </c>
      <c r="F35" s="8" t="n">
        <v>1.31231333333333</v>
      </c>
      <c r="G35" s="8" t="n">
        <v>1.27886333333333</v>
      </c>
      <c r="H35" s="8" t="n">
        <v>1.29880666666667</v>
      </c>
      <c r="I35" s="8" t="n">
        <v>1.27791</v>
      </c>
      <c r="J35" s="8" t="n">
        <v>1.18335333333333</v>
      </c>
      <c r="K35" s="8" t="n">
        <v>1.14287333333333</v>
      </c>
      <c r="L35" s="8" t="n">
        <v>1.08630333333333</v>
      </c>
      <c r="M35" s="8" t="n">
        <v>1.11783333333333</v>
      </c>
      <c r="N35" s="8" t="n">
        <v>1.07687666666667</v>
      </c>
      <c r="O35" s="8" t="n">
        <v>1.09152666666667</v>
      </c>
      <c r="P35" s="8" t="n">
        <v>1.11128</v>
      </c>
      <c r="Q35" s="8" t="n">
        <v>1.17633</v>
      </c>
      <c r="R35" s="8" t="n">
        <v>1.12320760581625</v>
      </c>
      <c r="S35" s="8" t="n">
        <v>1.05691998557491</v>
      </c>
      <c r="T35" s="8" t="n">
        <v>1.04836834472355</v>
      </c>
      <c r="U35" s="8" t="n">
        <v>1.03866104569054</v>
      </c>
      <c r="V35" s="8" t="n">
        <v>0.987027386960711</v>
      </c>
      <c r="W35" s="8" t="n">
        <v>0.933841947084249</v>
      </c>
      <c r="X35" s="8" t="n">
        <v>0.905135023925089</v>
      </c>
      <c r="Y35" s="8" t="n">
        <v>0.869343789991965</v>
      </c>
      <c r="Z35" s="8" t="n">
        <v>0.922948311364136</v>
      </c>
      <c r="AA35" s="8" t="n">
        <v>0.872944796546535</v>
      </c>
      <c r="AB35" s="8" t="n">
        <v>0.8905384378344</v>
      </c>
      <c r="AC35" s="8" t="n">
        <v>0.89542975027931</v>
      </c>
      <c r="AD35" s="8" t="n">
        <v>0.876293041865995</v>
      </c>
      <c r="AE35" s="8" t="n">
        <v>0.919259969641933</v>
      </c>
      <c r="AF35" s="8" t="n">
        <v>0.983544685244301</v>
      </c>
      <c r="AG35" s="8" t="n">
        <v>0.996893632832058</v>
      </c>
      <c r="AH35" s="8" t="n">
        <v>1.07321014698432</v>
      </c>
      <c r="AI35" s="8" t="n">
        <v>1.13581717125128</v>
      </c>
      <c r="AJ35" s="8" t="n">
        <v>1.12409687630362</v>
      </c>
      <c r="AK35" s="8" t="n">
        <v>1.18931235613655</v>
      </c>
      <c r="AL35" s="8" t="n">
        <v>1.25060349043586</v>
      </c>
      <c r="AM35" s="8" t="n">
        <v>1.20410842968405</v>
      </c>
      <c r="AN35" s="8" t="n">
        <v>1.22188750764442</v>
      </c>
      <c r="AO35" s="8" t="n">
        <v>1.29509117592372</v>
      </c>
      <c r="AP35" s="8" t="n">
        <v>1.31488412903645</v>
      </c>
      <c r="AQ35" s="8" t="n">
        <v>1.25977858382624</v>
      </c>
      <c r="AR35" s="8" t="n">
        <v>1.21941853513144</v>
      </c>
      <c r="AS35" s="8" t="n">
        <v>1.18848304043476</v>
      </c>
      <c r="AT35" s="8" t="n">
        <v>1.2019845041182</v>
      </c>
      <c r="AU35" s="8" t="n">
        <v>1.25625626033657</v>
      </c>
      <c r="AV35" s="8" t="n">
        <v>1.27404811424776</v>
      </c>
      <c r="AW35" s="8" t="n">
        <v>1.29009228962248</v>
      </c>
      <c r="AX35" s="8" t="n">
        <v>1.31043132643542</v>
      </c>
      <c r="AY35" s="8" t="n">
        <v>1.34815385994095</v>
      </c>
      <c r="AZ35" s="8" t="n">
        <v>1.37435450934254</v>
      </c>
      <c r="BA35" s="8" t="n">
        <v>1.44960282936081</v>
      </c>
      <c r="BB35" s="8" t="n">
        <v>1.49955827314385</v>
      </c>
      <c r="BC35" s="8" t="n">
        <v>1.56190623228044</v>
      </c>
      <c r="BD35" s="8" t="n">
        <v>1.50346045343954</v>
      </c>
      <c r="BE35" s="8" t="n">
        <v>1.32193318969833</v>
      </c>
      <c r="BF35" s="8" t="n">
        <v>1.30206804345154</v>
      </c>
      <c r="BG35" s="8" t="n">
        <v>1.36106217216231</v>
      </c>
      <c r="BH35" s="8" t="n">
        <v>1.43046174718615</v>
      </c>
      <c r="BI35" s="8" t="n">
        <v>1.47759763655136</v>
      </c>
      <c r="BJ35" s="8" t="n">
        <v>1.38488976551435</v>
      </c>
      <c r="BK35" s="8" t="n">
        <v>1.27245612437332</v>
      </c>
      <c r="BL35" s="8" t="n">
        <v>1.29125638661756</v>
      </c>
      <c r="BM35" s="8" t="n">
        <v>1.35897365582037</v>
      </c>
      <c r="BN35" s="8" t="n">
        <v>1.36693333333333</v>
      </c>
      <c r="BO35" s="8" t="n">
        <v>1.4392575262576</v>
      </c>
      <c r="BP35" s="8" t="n">
        <v>1.41140501898563</v>
      </c>
      <c r="BQ35" s="8" t="n">
        <v>1.34803490418566</v>
      </c>
      <c r="BR35" s="8" t="n">
        <v>1.31099999986381</v>
      </c>
      <c r="BS35" s="8" t="n">
        <v>1.28256664711808</v>
      </c>
      <c r="BT35" s="8" t="n">
        <v>1.25135898518446</v>
      </c>
      <c r="BU35" s="8" t="n">
        <v>1.29736851418757</v>
      </c>
      <c r="BV35" s="8" t="n">
        <v>1.32036590244422</v>
      </c>
      <c r="BW35" s="8" t="n">
        <v>1.30656255568548</v>
      </c>
      <c r="BX35" s="8" t="n">
        <v>1.3246</v>
      </c>
      <c r="BY35" s="8" t="n">
        <v>1.36109472597057</v>
      </c>
      <c r="BZ35" s="8" t="n">
        <v>1.36973333333333</v>
      </c>
      <c r="CA35" s="8" t="n">
        <v>1.37123333333333</v>
      </c>
      <c r="CB35" s="8" t="n">
        <v>1.3252</v>
      </c>
      <c r="CC35" s="8" t="n">
        <v>1.24920000004756</v>
      </c>
      <c r="CD35" s="8" t="n">
        <v>1.12696666666667</v>
      </c>
      <c r="CE35" s="8" t="n">
        <v>1.10473333333333</v>
      </c>
      <c r="CF35" s="8" t="n">
        <v>1.11186666666667</v>
      </c>
      <c r="CG35" s="8" t="n">
        <v>1.09493333351459</v>
      </c>
      <c r="CH35" s="8" t="n">
        <v>1.10176666666667</v>
      </c>
      <c r="CI35" s="8" t="n">
        <v>1.1293</v>
      </c>
      <c r="CJ35" s="8" t="n">
        <v>1.11643333333333</v>
      </c>
      <c r="CK35" s="8" t="n">
        <v>1.07893333333333</v>
      </c>
      <c r="CL35" s="8" t="n">
        <v>1.06473333333333</v>
      </c>
      <c r="CM35" s="8" t="n">
        <v>1.1000500206309</v>
      </c>
      <c r="CN35" s="8" t="n">
        <v>1.1746090509642</v>
      </c>
      <c r="CO35" s="8" t="n">
        <v>1.17721301070027</v>
      </c>
      <c r="CP35" s="8" t="n">
        <v>1.2291152740545</v>
      </c>
      <c r="CQ35" s="8" t="n">
        <v>1.19240712305886</v>
      </c>
      <c r="CR35" s="8" t="n">
        <v>1.16151012179723</v>
      </c>
      <c r="CS35" s="8" t="n">
        <v>1.16110576020118</v>
      </c>
      <c r="CT35" s="8" t="n">
        <v>1.16379345280799</v>
      </c>
      <c r="CU35" s="8" t="n">
        <v>1.16821841818616</v>
      </c>
      <c r="CV35" s="8" t="n">
        <v>1.17255605692648</v>
      </c>
      <c r="CW35" s="8" t="n">
        <v>1.17647686170513</v>
      </c>
      <c r="CX35" s="8" t="n">
        <v>1.18315613302392</v>
      </c>
      <c r="CY35" s="8" t="n">
        <v>1.18539339270487</v>
      </c>
      <c r="CZ35" s="8" t="n">
        <v>1.18701195312797</v>
      </c>
      <c r="DA35" s="8" t="n">
        <v>1.18845344439436</v>
      </c>
      <c r="DB35" s="8" t="n">
        <v>1.18917716822982</v>
      </c>
      <c r="DC35" s="8" t="n">
        <v>1.19144894212179</v>
      </c>
      <c r="DD35" s="8" t="n">
        <v>1.19412177941447</v>
      </c>
      <c r="DE35" s="8" t="n">
        <v>1.19691310581029</v>
      </c>
      <c r="DF35" s="8" t="n">
        <v>1.20037441899575</v>
      </c>
      <c r="DG35" s="8" t="n">
        <v>1.20260091645823</v>
      </c>
      <c r="DH35" s="8" t="n">
        <v>1.20429956846312</v>
      </c>
      <c r="DI35" s="8" t="n">
        <v>1.20537810144089</v>
      </c>
      <c r="DJ35" s="8" t="n">
        <v>1.20649861931733</v>
      </c>
      <c r="DK35" s="8" t="n">
        <v>1.20780715170739</v>
      </c>
      <c r="DL35" s="8" t="n">
        <v>1.20910354803488</v>
      </c>
      <c r="DM35" s="8" t="n">
        <v>1.21038796778866</v>
      </c>
      <c r="DN35" s="8"/>
    </row>
    <row r="36" customFormat="false" ht="15" hidden="false" customHeight="false" outlineLevel="0" collapsed="false">
      <c r="A36" s="7" t="s">
        <v>141</v>
      </c>
      <c r="B36" s="8" t="n">
        <v>0.66990849614174</v>
      </c>
      <c r="C36" s="8" t="n">
        <v>0.638573486725943</v>
      </c>
      <c r="D36" s="8" t="n">
        <v>0.659274258448473</v>
      </c>
      <c r="E36" s="8" t="n">
        <v>0.669900084844779</v>
      </c>
      <c r="F36" s="8" t="n">
        <v>0.682463912252774</v>
      </c>
      <c r="G36" s="8" t="n">
        <v>0.691503025506673</v>
      </c>
      <c r="H36" s="8" t="n">
        <v>0.688642046340085</v>
      </c>
      <c r="I36" s="8" t="n">
        <v>0.692727273306246</v>
      </c>
      <c r="J36" s="8" t="n">
        <v>0.718198083457509</v>
      </c>
      <c r="K36" s="8" t="n">
        <v>0.72343846765401</v>
      </c>
      <c r="L36" s="8" t="n">
        <v>0.733425879945756</v>
      </c>
      <c r="M36" s="8" t="n">
        <v>0.732082407217611</v>
      </c>
      <c r="N36" s="8" t="n">
        <v>0.743069115275866</v>
      </c>
      <c r="O36" s="8" t="n">
        <v>0.746205334408592</v>
      </c>
      <c r="P36" s="8" t="n">
        <v>0.745939527431036</v>
      </c>
      <c r="Q36" s="8" t="n">
        <v>0.714033828892429</v>
      </c>
      <c r="R36" s="8" t="n">
        <v>0.723387167422318</v>
      </c>
      <c r="S36" s="8" t="n">
        <v>0.741931899946122</v>
      </c>
      <c r="T36" s="8" t="n">
        <v>0.735474966994216</v>
      </c>
      <c r="U36" s="8" t="n">
        <v>0.724921572274299</v>
      </c>
      <c r="V36" s="8" t="n">
        <v>0.739273834924951</v>
      </c>
      <c r="W36" s="8" t="n">
        <v>0.753717649571198</v>
      </c>
      <c r="X36" s="8" t="n">
        <v>0.764214392381267</v>
      </c>
      <c r="Y36" s="8" t="n">
        <v>0.77647684270464</v>
      </c>
      <c r="Z36" s="8" t="n">
        <v>0.774142307858433</v>
      </c>
      <c r="AA36" s="8" t="n">
        <v>0.793658214174594</v>
      </c>
      <c r="AB36" s="8" t="n">
        <v>0.787064196379708</v>
      </c>
      <c r="AC36" s="8" t="n">
        <v>0.787447942068937</v>
      </c>
      <c r="AD36" s="8" t="n">
        <v>0.800543841320044</v>
      </c>
      <c r="AE36" s="8" t="n">
        <v>0.782531061554263</v>
      </c>
      <c r="AF36" s="8" t="n">
        <v>0.755070309415668</v>
      </c>
      <c r="AG36" s="8" t="n">
        <v>0.752147609553804</v>
      </c>
      <c r="AH36" s="8" t="n">
        <v>0.730663289022801</v>
      </c>
      <c r="AI36" s="8" t="n">
        <v>0.715775794719562</v>
      </c>
      <c r="AJ36" s="8" t="n">
        <v>0.717795185975276</v>
      </c>
      <c r="AK36" s="8" t="n">
        <v>0.692397041956839</v>
      </c>
      <c r="AL36" s="8" t="n">
        <v>0.672595010614829</v>
      </c>
      <c r="AM36" s="8" t="n">
        <v>0.685301481959836</v>
      </c>
      <c r="AN36" s="8" t="n">
        <v>0.68148504860005</v>
      </c>
      <c r="AO36" s="8" t="n">
        <v>0.661898703536694</v>
      </c>
      <c r="AP36" s="8" t="n">
        <v>0.656250223245938</v>
      </c>
      <c r="AQ36" s="8" t="n">
        <v>0.670477416160314</v>
      </c>
      <c r="AR36" s="8" t="n">
        <v>0.684542185705982</v>
      </c>
      <c r="AS36" s="8" t="n">
        <v>0.697087198003345</v>
      </c>
      <c r="AT36" s="8" t="n">
        <v>0.694196462075165</v>
      </c>
      <c r="AU36" s="8" t="n">
        <v>0.679121853268643</v>
      </c>
      <c r="AV36" s="8" t="n">
        <v>0.674724314672435</v>
      </c>
      <c r="AW36" s="8" t="n">
        <v>0.671048945791229</v>
      </c>
      <c r="AX36" s="8" t="n">
        <v>0.666767719438787</v>
      </c>
      <c r="AY36" s="8" t="n">
        <v>0.659538593041002</v>
      </c>
      <c r="AZ36" s="8" t="n">
        <v>0.651870693959755</v>
      </c>
      <c r="BA36" s="8" t="n">
        <v>0.635538736660927</v>
      </c>
      <c r="BB36" s="8" t="n">
        <v>0.624899682897102</v>
      </c>
      <c r="BC36" s="8" t="n">
        <v>0.614882172605903</v>
      </c>
      <c r="BD36" s="8" t="n">
        <v>0.628995676164972</v>
      </c>
      <c r="BE36" s="8" t="n">
        <v>0.663993605812925</v>
      </c>
      <c r="BF36" s="8" t="n">
        <v>0.668350651719873</v>
      </c>
      <c r="BG36" s="8" t="n">
        <v>0.658041011239607</v>
      </c>
      <c r="BH36" s="8" t="n">
        <v>0.63969492002011</v>
      </c>
      <c r="BI36" s="8" t="n">
        <v>0.628728737891719</v>
      </c>
      <c r="BJ36" s="8" t="n">
        <v>0.64794535186239</v>
      </c>
      <c r="BK36" s="8" t="n">
        <v>0.671980909641206</v>
      </c>
      <c r="BL36" s="8" t="n">
        <v>0.659523857277133</v>
      </c>
      <c r="BM36" s="8" t="n">
        <v>0.642804163171225</v>
      </c>
      <c r="BN36" s="8" t="n">
        <v>0.639760950641825</v>
      </c>
      <c r="BO36" s="8" t="n">
        <v>0.625626380065303</v>
      </c>
      <c r="BP36" s="8" t="n">
        <v>0.628274385456651</v>
      </c>
      <c r="BQ36" s="8" t="n">
        <v>0.640294551026939</v>
      </c>
      <c r="BR36" s="8" t="n">
        <v>0.648531638404741</v>
      </c>
      <c r="BS36" s="8" t="n">
        <v>0.653720421461409</v>
      </c>
      <c r="BT36" s="8" t="n">
        <v>0.658374079100532</v>
      </c>
      <c r="BU36" s="8" t="n">
        <v>0.650964915090122</v>
      </c>
      <c r="BV36" s="8" t="n">
        <v>0.657140289083757</v>
      </c>
      <c r="BW36" s="8" t="n">
        <v>0.664096128466706</v>
      </c>
      <c r="BX36" s="8" t="n">
        <v>0.66005364900385</v>
      </c>
      <c r="BY36" s="8" t="n">
        <v>0.651067171950999</v>
      </c>
      <c r="BZ36" s="8" t="n">
        <v>0.648971139123196</v>
      </c>
      <c r="CA36" s="8" t="n">
        <v>0.647530095997009</v>
      </c>
      <c r="CB36" s="8" t="n">
        <v>0.657023369783622</v>
      </c>
      <c r="CC36" s="8" t="n">
        <v>0.680303143780085</v>
      </c>
      <c r="CD36" s="8" t="n">
        <v>0.711301439252907</v>
      </c>
      <c r="CE36" s="8" t="n">
        <v>0.715490298290555</v>
      </c>
      <c r="CF36" s="8" t="n">
        <v>0.713502347050739</v>
      </c>
      <c r="CG36" s="8" t="n">
        <v>0.718761720872639</v>
      </c>
      <c r="CH36" s="8" t="n">
        <v>0.71943221969862</v>
      </c>
      <c r="CI36" s="8" t="n">
        <v>0.709598744651506</v>
      </c>
      <c r="CJ36" s="8" t="n">
        <v>0.716254035203394</v>
      </c>
      <c r="CK36" s="8" t="n">
        <v>0.732729239523961</v>
      </c>
      <c r="CL36" s="8" t="n">
        <v>0.738625166611804</v>
      </c>
      <c r="CM36" s="8" t="n">
        <v>0.728303874189538</v>
      </c>
      <c r="CN36" s="8" t="n">
        <v>0.709775085572649</v>
      </c>
      <c r="CO36" s="8" t="n">
        <v>0.708702997782167</v>
      </c>
      <c r="CP36" s="8" t="n">
        <v>0.690838407983429</v>
      </c>
      <c r="CQ36" s="8" t="n">
        <v>0.699750758922367</v>
      </c>
      <c r="CR36" s="8" t="n">
        <v>0.713983786228782</v>
      </c>
      <c r="CS36" s="8" t="n">
        <v>0.714364281495143</v>
      </c>
      <c r="CT36" s="8" t="n">
        <v>0.713239579083548</v>
      </c>
      <c r="CU36" s="8" t="n">
        <v>0.712013590674045</v>
      </c>
      <c r="CV36" s="8" t="n">
        <v>0.710829062030625</v>
      </c>
      <c r="CW36" s="8" t="n">
        <v>0.709762391070727</v>
      </c>
      <c r="CX36" s="8" t="n">
        <v>0.708128742282244</v>
      </c>
      <c r="CY36" s="8" t="n">
        <v>0.70746829974237</v>
      </c>
      <c r="CZ36" s="8" t="n">
        <v>0.706935104949619</v>
      </c>
      <c r="DA36" s="8" t="n">
        <v>0.706410664343683</v>
      </c>
      <c r="DB36" s="8" t="n">
        <v>0.706249020857667</v>
      </c>
      <c r="DC36" s="8" t="n">
        <v>0.705439614307415</v>
      </c>
      <c r="DD36" s="8" t="n">
        <v>0.704505767763932</v>
      </c>
      <c r="DE36" s="8" t="n">
        <v>0.703533394571373</v>
      </c>
      <c r="DF36" s="8" t="n">
        <v>0.702463096453014</v>
      </c>
      <c r="DG36" s="8" t="n">
        <v>0.701646368721853</v>
      </c>
      <c r="DH36" s="8" t="n">
        <v>0.700973720830645</v>
      </c>
      <c r="DI36" s="8" t="n">
        <v>0.700467396477705</v>
      </c>
      <c r="DJ36" s="8" t="n">
        <v>0.699958158108183</v>
      </c>
      <c r="DK36" s="8" t="n">
        <v>0.699389463161385</v>
      </c>
      <c r="DL36" s="8" t="n">
        <v>0.698823288151633</v>
      </c>
      <c r="DM36" s="8" t="n">
        <v>0.698263662921307</v>
      </c>
      <c r="DN36" s="8"/>
    </row>
    <row r="37" customFormat="false" ht="15" hidden="false" customHeight="false" outlineLevel="0" collapsed="false">
      <c r="A37" s="6" t="s">
        <v>142</v>
      </c>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row>
    <row r="38" customFormat="false" ht="15" hidden="false" customHeight="false" outlineLevel="0" collapsed="false">
      <c r="A38" s="7" t="s">
        <v>143</v>
      </c>
      <c r="B38" s="8" t="n">
        <v>6.60113333333333</v>
      </c>
      <c r="C38" s="8" t="n">
        <v>6.15783333333333</v>
      </c>
      <c r="D38" s="8" t="n">
        <v>5.8858</v>
      </c>
      <c r="E38" s="8" t="n">
        <v>5.7482</v>
      </c>
      <c r="F38" s="8" t="n">
        <v>5.33786666666667</v>
      </c>
      <c r="G38" s="8" t="n">
        <v>5.63873333333333</v>
      </c>
      <c r="H38" s="8" t="n">
        <v>5.79533333333333</v>
      </c>
      <c r="I38" s="8" t="n">
        <v>5.59376666666667</v>
      </c>
      <c r="J38" s="8" t="n">
        <v>5.68896666666667</v>
      </c>
      <c r="K38" s="8" t="n">
        <v>5.9713</v>
      </c>
      <c r="L38" s="8" t="n">
        <v>5.83856666666667</v>
      </c>
      <c r="M38" s="8" t="n">
        <v>5.87896666666667</v>
      </c>
      <c r="N38" s="8" t="n">
        <v>5.67166666666667</v>
      </c>
      <c r="O38" s="8" t="n">
        <v>5.75076666666667</v>
      </c>
      <c r="P38" s="8" t="n">
        <v>5.6299</v>
      </c>
      <c r="Q38" s="8" t="n">
        <v>5.10076666666667</v>
      </c>
      <c r="R38" s="8" t="n">
        <v>5.04623333333333</v>
      </c>
      <c r="S38" s="8" t="n">
        <v>5.18473333333333</v>
      </c>
      <c r="T38" s="8" t="n">
        <v>5.80263333333333</v>
      </c>
      <c r="U38" s="8" t="n">
        <v>6.0828</v>
      </c>
      <c r="V38" s="8" t="n">
        <v>6.31866666666667</v>
      </c>
      <c r="W38" s="8" t="n">
        <v>6.8272</v>
      </c>
      <c r="X38" s="8" t="n">
        <v>6.84163333333333</v>
      </c>
      <c r="Y38" s="8" t="n">
        <v>6.61006666666667</v>
      </c>
      <c r="Z38" s="8" t="n">
        <v>5.18066666666667</v>
      </c>
      <c r="AA38" s="8" t="n">
        <v>4.13003333333333</v>
      </c>
      <c r="AB38" s="8" t="n">
        <v>3.45443333333333</v>
      </c>
      <c r="AC38" s="8" t="n">
        <v>2.1458</v>
      </c>
      <c r="AD38" s="8" t="n">
        <v>2.06836666666667</v>
      </c>
      <c r="AE38" s="8" t="n">
        <v>2.1031</v>
      </c>
      <c r="AF38" s="8" t="n">
        <v>1.81633333333333</v>
      </c>
      <c r="AG38" s="8" t="n">
        <v>1.5402</v>
      </c>
      <c r="AH38" s="8" t="n">
        <v>1.32686666666667</v>
      </c>
      <c r="AI38" s="8" t="n">
        <v>1.19803333333333</v>
      </c>
      <c r="AJ38" s="8" t="n">
        <v>1.16806666666667</v>
      </c>
      <c r="AK38" s="8" t="n">
        <v>1.2273</v>
      </c>
      <c r="AL38" s="8" t="n">
        <v>1.17793333333333</v>
      </c>
      <c r="AM38" s="8" t="n">
        <v>1.536</v>
      </c>
      <c r="AN38" s="8" t="n">
        <v>1.9739</v>
      </c>
      <c r="AO38" s="8" t="n">
        <v>2.47913333333333</v>
      </c>
      <c r="AP38" s="8" t="n">
        <v>3.07453333333333</v>
      </c>
      <c r="AQ38" s="8" t="n">
        <v>3.49423333333333</v>
      </c>
      <c r="AR38" s="8" t="n">
        <v>3.9671</v>
      </c>
      <c r="AS38" s="8" t="n">
        <v>4.5247</v>
      </c>
      <c r="AT38" s="8" t="n">
        <v>4.90273333333333</v>
      </c>
      <c r="AU38" s="8" t="n">
        <v>5.32856666666667</v>
      </c>
      <c r="AV38" s="8" t="n">
        <v>5.49026666666667</v>
      </c>
      <c r="AW38" s="8" t="n">
        <v>5.37223333333333</v>
      </c>
      <c r="AX38" s="8" t="n">
        <v>5.36303333333333</v>
      </c>
      <c r="AY38" s="8" t="n">
        <v>5.37223333333333</v>
      </c>
      <c r="AZ38" s="8" t="n">
        <v>5.36796666666667</v>
      </c>
      <c r="BA38" s="8" t="n">
        <v>4.9029</v>
      </c>
      <c r="BB38" s="8" t="n">
        <v>3.1544</v>
      </c>
      <c r="BC38" s="8" t="n">
        <v>2.93256666666667</v>
      </c>
      <c r="BD38" s="8" t="n">
        <v>3.18746666666667</v>
      </c>
      <c r="BE38" s="8" t="n">
        <v>2.90466666666667</v>
      </c>
      <c r="BF38" s="8" t="n">
        <v>1.73543333333333</v>
      </c>
      <c r="BG38" s="8" t="n">
        <v>1.39576666666667</v>
      </c>
      <c r="BH38" s="8" t="n">
        <v>0.833866666666667</v>
      </c>
      <c r="BI38" s="8" t="n">
        <v>0.5198</v>
      </c>
      <c r="BJ38" s="8" t="n">
        <v>0.399266666666667</v>
      </c>
      <c r="BK38" s="8" t="n">
        <v>0.629</v>
      </c>
      <c r="BL38" s="8" t="n">
        <v>0.5918</v>
      </c>
      <c r="BM38" s="8" t="n">
        <v>0.453133333333333</v>
      </c>
      <c r="BN38" s="8" t="n">
        <v>0.4601</v>
      </c>
      <c r="BO38" s="8" t="n">
        <v>0.418</v>
      </c>
      <c r="BP38" s="8" t="n">
        <v>0.465133333333333</v>
      </c>
      <c r="BQ38" s="8" t="n">
        <v>0.6852</v>
      </c>
      <c r="BR38" s="8" t="n">
        <v>0.7652</v>
      </c>
      <c r="BS38" s="8" t="n">
        <v>0.7336</v>
      </c>
      <c r="BT38" s="8" t="n">
        <v>0.706566666666667</v>
      </c>
      <c r="BU38" s="8" t="n">
        <v>0.541733333333333</v>
      </c>
      <c r="BV38" s="8" t="n">
        <v>0.466433333333333</v>
      </c>
      <c r="BW38" s="8" t="n">
        <v>0.4238</v>
      </c>
      <c r="BX38" s="8" t="n">
        <v>0.392766666666667</v>
      </c>
      <c r="BY38" s="8" t="n">
        <v>0.352733333333333</v>
      </c>
      <c r="BZ38" s="8" t="n">
        <v>0.3333</v>
      </c>
      <c r="CA38" s="8" t="n">
        <v>0.323733333333333</v>
      </c>
      <c r="CB38" s="8" t="n">
        <v>0.329333333333333</v>
      </c>
      <c r="CC38" s="8" t="n">
        <v>0.331133333333333</v>
      </c>
      <c r="CD38" s="8" t="n">
        <v>0.377933333333333</v>
      </c>
      <c r="CE38" s="8" t="n">
        <v>0.4203</v>
      </c>
      <c r="CF38" s="8" t="n">
        <v>0.506166666666667</v>
      </c>
      <c r="CG38" s="8" t="n">
        <v>0.632866666666667</v>
      </c>
      <c r="CH38" s="8" t="n">
        <v>0.8756</v>
      </c>
      <c r="CI38" s="8" t="n">
        <v>0.924</v>
      </c>
      <c r="CJ38" s="8" t="n">
        <v>1.148</v>
      </c>
      <c r="CK38" s="8" t="n">
        <v>1.27816666666667</v>
      </c>
      <c r="CL38" s="8" t="n">
        <v>1.3725</v>
      </c>
      <c r="CM38" s="8" t="n">
        <v>1.4245</v>
      </c>
      <c r="CN38" s="8" t="n">
        <v>1.46133333333333</v>
      </c>
      <c r="CO38" s="8" t="n">
        <v>1.6455</v>
      </c>
      <c r="CP38" s="8" t="n">
        <v>2.11376666666667</v>
      </c>
      <c r="CQ38" s="8" t="n">
        <v>2.49643333333333</v>
      </c>
      <c r="CR38" s="8" t="n">
        <v>2.51589630769231</v>
      </c>
      <c r="CS38" s="8" t="n">
        <v>2.83305037948718</v>
      </c>
      <c r="CT38" s="8" t="n">
        <v>3.15020445128205</v>
      </c>
      <c r="CU38" s="8" t="n">
        <v>3.34235852307692</v>
      </c>
      <c r="CV38" s="8" t="n">
        <v>3.5345125948718</v>
      </c>
      <c r="CW38" s="8" t="n">
        <v>3.72666666666667</v>
      </c>
      <c r="CX38" s="8" t="n">
        <v>3.935</v>
      </c>
      <c r="CY38" s="8" t="n">
        <v>3.935</v>
      </c>
      <c r="CZ38" s="8" t="n">
        <v>3.89333333333333</v>
      </c>
      <c r="DA38" s="8" t="n">
        <v>3.685</v>
      </c>
      <c r="DB38" s="8" t="n">
        <v>3.685</v>
      </c>
      <c r="DC38" s="8" t="n">
        <v>3.64333333333333</v>
      </c>
      <c r="DD38" s="8" t="n">
        <v>3.39333333333333</v>
      </c>
      <c r="DE38" s="8" t="n">
        <v>3.185</v>
      </c>
      <c r="DF38" s="8" t="n">
        <v>3.185</v>
      </c>
      <c r="DG38" s="8" t="n">
        <v>3.185</v>
      </c>
      <c r="DH38" s="8" t="n">
        <v>3.185</v>
      </c>
      <c r="DI38" s="8" t="n">
        <v>3.185</v>
      </c>
      <c r="DJ38" s="8" t="n">
        <v>3.185</v>
      </c>
      <c r="DK38" s="8" t="n">
        <v>3.185</v>
      </c>
      <c r="DL38" s="8" t="n">
        <v>3.185</v>
      </c>
      <c r="DM38" s="8" t="n">
        <v>3.185</v>
      </c>
      <c r="DN38" s="8"/>
    </row>
    <row r="39" customFormat="false" ht="15" hidden="false" customHeight="false" outlineLevel="0" collapsed="false">
      <c r="A39" s="7" t="s">
        <v>144</v>
      </c>
      <c r="B39" s="8"/>
      <c r="C39" s="8"/>
      <c r="D39" s="8"/>
      <c r="E39" s="8"/>
      <c r="F39" s="8"/>
      <c r="G39" s="8"/>
      <c r="H39" s="8"/>
      <c r="I39" s="8"/>
      <c r="J39" s="8"/>
      <c r="K39" s="8"/>
      <c r="L39" s="8"/>
      <c r="M39" s="8"/>
      <c r="N39" s="8"/>
      <c r="O39" s="8"/>
      <c r="P39" s="8"/>
      <c r="Q39" s="8"/>
      <c r="R39" s="8" t="n">
        <v>3.09014016666667</v>
      </c>
      <c r="S39" s="8" t="n">
        <v>2.63346933333333</v>
      </c>
      <c r="T39" s="8" t="n">
        <v>2.69835333333333</v>
      </c>
      <c r="U39" s="8" t="n">
        <v>3.42963</v>
      </c>
      <c r="V39" s="8" t="n">
        <v>3.52833666666667</v>
      </c>
      <c r="W39" s="8" t="n">
        <v>4.33467</v>
      </c>
      <c r="X39" s="8" t="n">
        <v>4.73547333333333</v>
      </c>
      <c r="Y39" s="8" t="n">
        <v>5.02156</v>
      </c>
      <c r="Z39" s="8" t="n">
        <v>4.74252</v>
      </c>
      <c r="AA39" s="8" t="n">
        <v>4.59074</v>
      </c>
      <c r="AB39" s="8" t="n">
        <v>4.26661</v>
      </c>
      <c r="AC39" s="8" t="n">
        <v>3.4421</v>
      </c>
      <c r="AD39" s="8" t="n">
        <v>3.36153</v>
      </c>
      <c r="AE39" s="8" t="n">
        <v>3.44379333333333</v>
      </c>
      <c r="AF39" s="8" t="n">
        <v>3.35539</v>
      </c>
      <c r="AG39" s="8" t="n">
        <v>3.10536333333333</v>
      </c>
      <c r="AH39" s="8" t="n">
        <v>2.68061333333333</v>
      </c>
      <c r="AI39" s="8" t="n">
        <v>2.36162</v>
      </c>
      <c r="AJ39" s="8" t="n">
        <v>2.1369</v>
      </c>
      <c r="AK39" s="8" t="n">
        <v>2.14713666666667</v>
      </c>
      <c r="AL39" s="8" t="n">
        <v>2.06093</v>
      </c>
      <c r="AM39" s="8" t="n">
        <v>2.08177</v>
      </c>
      <c r="AN39" s="8" t="n">
        <v>2.11587333333333</v>
      </c>
      <c r="AO39" s="8" t="n">
        <v>2.16353666666667</v>
      </c>
      <c r="AP39" s="8" t="n">
        <v>2.13920333333333</v>
      </c>
      <c r="AQ39" s="8" t="n">
        <v>2.12479</v>
      </c>
      <c r="AR39" s="8" t="n">
        <v>2.13080333333333</v>
      </c>
      <c r="AS39" s="8" t="n">
        <v>2.34308666666667</v>
      </c>
      <c r="AT39" s="8" t="n">
        <v>2.61224666666667</v>
      </c>
      <c r="AU39" s="8" t="n">
        <v>2.89013</v>
      </c>
      <c r="AV39" s="8" t="n">
        <v>3.22168666666667</v>
      </c>
      <c r="AW39" s="8" t="n">
        <v>3.59475</v>
      </c>
      <c r="AX39" s="8" t="n">
        <v>3.82097</v>
      </c>
      <c r="AY39" s="8" t="n">
        <v>4.06483333333333</v>
      </c>
      <c r="AZ39" s="8" t="n">
        <v>4.50313</v>
      </c>
      <c r="BA39" s="8" t="n">
        <v>4.72213333333333</v>
      </c>
      <c r="BB39" s="8" t="n">
        <v>4.48063</v>
      </c>
      <c r="BC39" s="8" t="n">
        <v>4.859935</v>
      </c>
      <c r="BD39" s="8" t="n">
        <v>4.9773</v>
      </c>
      <c r="BE39" s="8" t="n">
        <v>4.20979</v>
      </c>
      <c r="BF39" s="8" t="n">
        <v>2.00955666666667</v>
      </c>
      <c r="BG39" s="8" t="n">
        <v>1.31063333333333</v>
      </c>
      <c r="BH39" s="8" t="n">
        <v>0.8692</v>
      </c>
      <c r="BI39" s="8" t="n">
        <v>0.7219</v>
      </c>
      <c r="BJ39" s="8" t="n">
        <v>0.662166666666667</v>
      </c>
      <c r="BK39" s="8" t="n">
        <v>0.686266666666667</v>
      </c>
      <c r="BL39" s="8" t="n">
        <v>0.874933333333333</v>
      </c>
      <c r="BM39" s="8" t="n">
        <v>1.02046666666667</v>
      </c>
      <c r="BN39" s="8" t="n">
        <v>1.09313333333333</v>
      </c>
      <c r="BO39" s="8" t="n">
        <v>1.41163333333333</v>
      </c>
      <c r="BP39" s="8" t="n">
        <v>1.56206666666667</v>
      </c>
      <c r="BQ39" s="8" t="n">
        <v>1.49556666666667</v>
      </c>
      <c r="BR39" s="8" t="n">
        <v>1.04293333333333</v>
      </c>
      <c r="BS39" s="8" t="n">
        <v>0.696033333333333</v>
      </c>
      <c r="BT39" s="8" t="n">
        <v>0.358566666666667</v>
      </c>
      <c r="BU39" s="8" t="n">
        <v>0.1951</v>
      </c>
      <c r="BV39" s="8" t="n">
        <v>0.211466666666667</v>
      </c>
      <c r="BW39" s="8" t="n">
        <v>0.2068</v>
      </c>
      <c r="BX39" s="8" t="n">
        <v>0.2235</v>
      </c>
      <c r="BY39" s="8" t="n">
        <v>0.2409</v>
      </c>
      <c r="BZ39" s="8" t="n">
        <v>0.295</v>
      </c>
      <c r="CA39" s="8" t="n">
        <v>0.3</v>
      </c>
      <c r="CB39" s="8" t="n">
        <v>0.165</v>
      </c>
      <c r="CC39" s="8" t="n">
        <v>0.081</v>
      </c>
      <c r="CD39" s="8" t="n">
        <v>0.046</v>
      </c>
      <c r="CE39" s="8" t="n">
        <v>-0.006</v>
      </c>
      <c r="CF39" s="8" t="n">
        <v>-0.028</v>
      </c>
      <c r="CG39" s="8" t="n">
        <v>-0.09</v>
      </c>
      <c r="CH39" s="8" t="n">
        <v>-0.188</v>
      </c>
      <c r="CI39" s="8" t="n">
        <v>-0.258</v>
      </c>
      <c r="CJ39" s="8" t="n">
        <v>-0.298</v>
      </c>
      <c r="CK39" s="8" t="n">
        <v>-0.313</v>
      </c>
      <c r="CL39" s="8" t="n">
        <v>-0.328</v>
      </c>
      <c r="CM39" s="8" t="n">
        <v>-0.33</v>
      </c>
      <c r="CN39" s="8" t="n">
        <v>-0.33</v>
      </c>
      <c r="CO39" s="8" t="n">
        <v>-0.329</v>
      </c>
      <c r="CP39" s="8" t="n">
        <v>-0.328</v>
      </c>
      <c r="CQ39" s="8" t="n">
        <v>-0.325</v>
      </c>
      <c r="CR39" s="8" t="n">
        <v>-0.33807777777777</v>
      </c>
      <c r="CS39" s="8" t="n">
        <v>-0.269999999999996</v>
      </c>
      <c r="CT39" s="8" t="n">
        <v>-0.254999999999995</v>
      </c>
      <c r="CU39" s="8" t="n">
        <v>-0.239999999999995</v>
      </c>
      <c r="CV39" s="8" t="n">
        <v>-0.185000000000002</v>
      </c>
      <c r="CW39" s="8" t="n">
        <v>-0.114999999999995</v>
      </c>
      <c r="CX39" s="8" t="n">
        <v>-0.0450000000000017</v>
      </c>
      <c r="CY39" s="8" t="n">
        <v>0.0300000000000011</v>
      </c>
      <c r="CZ39" s="8" t="n">
        <v>0.105000000000004</v>
      </c>
      <c r="DA39" s="8" t="n">
        <v>0.185000000000002</v>
      </c>
      <c r="DB39" s="8" t="n">
        <v>0.265000000000001</v>
      </c>
      <c r="DC39" s="8" t="n">
        <v>0.344999999999999</v>
      </c>
      <c r="DD39" s="8" t="n">
        <v>0.430000000000007</v>
      </c>
      <c r="DE39" s="8" t="n">
        <v>0.519999999999996</v>
      </c>
      <c r="DF39" s="8" t="n">
        <v>0.594999999999999</v>
      </c>
      <c r="DG39" s="8" t="n">
        <v>0.670000000000002</v>
      </c>
      <c r="DH39" s="8" t="n">
        <v>0.75</v>
      </c>
      <c r="DI39" s="8" t="n">
        <v>0.829999999999998</v>
      </c>
      <c r="DJ39" s="8" t="n">
        <v>0.894999999999996</v>
      </c>
      <c r="DK39" s="8" t="n">
        <v>0.965000000000003</v>
      </c>
      <c r="DL39" s="8" t="n">
        <v>1.03</v>
      </c>
      <c r="DM39" s="8" t="n">
        <v>1.09999999999999</v>
      </c>
      <c r="DN39" s="8"/>
    </row>
    <row r="40" customFormat="false" ht="15" hidden="false" customHeight="false" outlineLevel="0" collapsed="false">
      <c r="A40" s="7" t="s">
        <v>145</v>
      </c>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row>
    <row r="41" customFormat="false" ht="15" hidden="false" customHeight="false" outlineLevel="0" collapsed="false">
      <c r="A41" s="7"/>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row>
    <row r="42" s="10" customFormat="true" ht="15" hidden="false" customHeight="false" outlineLevel="0" collapsed="false">
      <c r="A42" s="9"/>
    </row>
    <row r="44" customFormat="false" ht="15" hidden="false" customHeight="false" outlineLevel="0" collapsed="false">
      <c r="A44" s="11" t="s">
        <v>146</v>
      </c>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3"/>
    </row>
    <row r="45" customFormat="false" ht="15.75" hidden="false" customHeight="false" outlineLevel="0" collapsed="false">
      <c r="A45" s="14" t="s">
        <v>147</v>
      </c>
      <c r="B45" s="5" t="s">
        <v>0</v>
      </c>
      <c r="C45" s="5" t="s">
        <v>1</v>
      </c>
      <c r="D45" s="5" t="s">
        <v>2</v>
      </c>
      <c r="E45" s="5" t="s">
        <v>3</v>
      </c>
      <c r="F45" s="5" t="s">
        <v>4</v>
      </c>
      <c r="G45" s="5" t="s">
        <v>5</v>
      </c>
      <c r="H45" s="5" t="s">
        <v>6</v>
      </c>
      <c r="I45" s="5" t="s">
        <v>7</v>
      </c>
      <c r="J45" s="5" t="s">
        <v>8</v>
      </c>
      <c r="K45" s="5" t="s">
        <v>9</v>
      </c>
      <c r="L45" s="5" t="s">
        <v>10</v>
      </c>
      <c r="M45" s="5" t="s">
        <v>11</v>
      </c>
      <c r="N45" s="5" t="s">
        <v>12</v>
      </c>
      <c r="O45" s="5" t="s">
        <v>13</v>
      </c>
      <c r="P45" s="5" t="s">
        <v>14</v>
      </c>
      <c r="Q45" s="5" t="s">
        <v>15</v>
      </c>
      <c r="R45" s="5" t="s">
        <v>16</v>
      </c>
      <c r="S45" s="5" t="s">
        <v>17</v>
      </c>
      <c r="T45" s="5" t="s">
        <v>18</v>
      </c>
      <c r="U45" s="5" t="s">
        <v>19</v>
      </c>
      <c r="V45" s="5" t="s">
        <v>20</v>
      </c>
      <c r="W45" s="5" t="s">
        <v>21</v>
      </c>
      <c r="X45" s="5" t="s">
        <v>22</v>
      </c>
      <c r="Y45" s="5" t="s">
        <v>23</v>
      </c>
      <c r="Z45" s="5" t="s">
        <v>24</v>
      </c>
      <c r="AA45" s="5" t="s">
        <v>25</v>
      </c>
      <c r="AB45" s="5" t="s">
        <v>26</v>
      </c>
      <c r="AC45" s="5" t="s">
        <v>27</v>
      </c>
      <c r="AD45" s="5" t="s">
        <v>28</v>
      </c>
      <c r="AE45" s="5" t="s">
        <v>29</v>
      </c>
      <c r="AF45" s="5" t="s">
        <v>30</v>
      </c>
      <c r="AG45" s="5" t="s">
        <v>31</v>
      </c>
      <c r="AH45" s="5" t="s">
        <v>32</v>
      </c>
      <c r="AI45" s="5" t="s">
        <v>33</v>
      </c>
      <c r="AJ45" s="5" t="s">
        <v>34</v>
      </c>
      <c r="AK45" s="5" t="s">
        <v>35</v>
      </c>
      <c r="AL45" s="5" t="s">
        <v>36</v>
      </c>
      <c r="AM45" s="5" t="s">
        <v>37</v>
      </c>
      <c r="AN45" s="5" t="s">
        <v>38</v>
      </c>
      <c r="AO45" s="5" t="s">
        <v>39</v>
      </c>
      <c r="AP45" s="5" t="s">
        <v>40</v>
      </c>
      <c r="AQ45" s="5" t="s">
        <v>41</v>
      </c>
      <c r="AR45" s="5" t="s">
        <v>42</v>
      </c>
      <c r="AS45" s="5" t="s">
        <v>43</v>
      </c>
      <c r="AT45" s="5" t="s">
        <v>44</v>
      </c>
      <c r="AU45" s="5" t="s">
        <v>45</v>
      </c>
      <c r="AV45" s="5" t="s">
        <v>46</v>
      </c>
      <c r="AW45" s="5" t="s">
        <v>47</v>
      </c>
      <c r="AX45" s="5" t="s">
        <v>48</v>
      </c>
      <c r="AY45" s="5" t="s">
        <v>49</v>
      </c>
      <c r="AZ45" s="5" t="s">
        <v>50</v>
      </c>
      <c r="BA45" s="5" t="s">
        <v>51</v>
      </c>
      <c r="BB45" s="5" t="s">
        <v>52</v>
      </c>
      <c r="BC45" s="5" t="s">
        <v>53</v>
      </c>
      <c r="BD45" s="5" t="s">
        <v>54</v>
      </c>
      <c r="BE45" s="5" t="s">
        <v>55</v>
      </c>
      <c r="BF45" s="5" t="s">
        <v>56</v>
      </c>
      <c r="BG45" s="5" t="s">
        <v>57</v>
      </c>
      <c r="BH45" s="5" t="s">
        <v>58</v>
      </c>
      <c r="BI45" s="5" t="s">
        <v>59</v>
      </c>
      <c r="BJ45" s="5" t="s">
        <v>60</v>
      </c>
      <c r="BK45" s="5" t="s">
        <v>61</v>
      </c>
      <c r="BL45" s="5" t="s">
        <v>62</v>
      </c>
      <c r="BM45" s="5" t="s">
        <v>63</v>
      </c>
      <c r="BN45" s="5" t="s">
        <v>64</v>
      </c>
      <c r="BO45" s="5" t="s">
        <v>65</v>
      </c>
      <c r="BP45" s="5" t="s">
        <v>66</v>
      </c>
      <c r="BQ45" s="5" t="s">
        <v>67</v>
      </c>
      <c r="BR45" s="5" t="s">
        <v>68</v>
      </c>
      <c r="BS45" s="5" t="s">
        <v>69</v>
      </c>
      <c r="BT45" s="5" t="s">
        <v>70</v>
      </c>
      <c r="BU45" s="5" t="s">
        <v>71</v>
      </c>
      <c r="BV45" s="5" t="s">
        <v>72</v>
      </c>
      <c r="BW45" s="5" t="s">
        <v>73</v>
      </c>
      <c r="BX45" s="5" t="s">
        <v>74</v>
      </c>
      <c r="BY45" s="5" t="s">
        <v>75</v>
      </c>
      <c r="BZ45" s="5" t="s">
        <v>76</v>
      </c>
      <c r="CA45" s="5" t="s">
        <v>77</v>
      </c>
      <c r="CB45" s="5" t="s">
        <v>78</v>
      </c>
      <c r="CC45" s="5" t="s">
        <v>79</v>
      </c>
      <c r="CD45" s="5" t="s">
        <v>80</v>
      </c>
      <c r="CE45" s="5" t="s">
        <v>81</v>
      </c>
      <c r="CF45" s="5" t="s">
        <v>82</v>
      </c>
      <c r="CG45" s="5" t="s">
        <v>83</v>
      </c>
      <c r="CH45" s="5" t="s">
        <v>84</v>
      </c>
      <c r="CI45" s="5" t="s">
        <v>85</v>
      </c>
      <c r="CJ45" s="5" t="s">
        <v>86</v>
      </c>
      <c r="CK45" s="5" t="s">
        <v>87</v>
      </c>
      <c r="CL45" s="5" t="s">
        <v>88</v>
      </c>
      <c r="CM45" s="5" t="s">
        <v>89</v>
      </c>
      <c r="CN45" s="5" t="s">
        <v>90</v>
      </c>
      <c r="CO45" s="5" t="s">
        <v>91</v>
      </c>
      <c r="CP45" s="5" t="s">
        <v>92</v>
      </c>
      <c r="CQ45" s="5" t="s">
        <v>93</v>
      </c>
      <c r="CR45" s="5" t="s">
        <v>94</v>
      </c>
      <c r="CS45" s="5" t="s">
        <v>95</v>
      </c>
      <c r="CT45" s="5" t="s">
        <v>96</v>
      </c>
      <c r="CU45" s="5" t="s">
        <v>97</v>
      </c>
      <c r="CV45" s="5" t="s">
        <v>98</v>
      </c>
      <c r="CW45" s="5" t="s">
        <v>99</v>
      </c>
      <c r="CX45" s="5" t="s">
        <v>100</v>
      </c>
      <c r="CY45" s="5" t="s">
        <v>101</v>
      </c>
      <c r="CZ45" s="5" t="s">
        <v>102</v>
      </c>
      <c r="DA45" s="5" t="s">
        <v>103</v>
      </c>
      <c r="DB45" s="5" t="s">
        <v>104</v>
      </c>
      <c r="DC45" s="5" t="s">
        <v>105</v>
      </c>
      <c r="DD45" s="5" t="s">
        <v>106</v>
      </c>
      <c r="DE45" s="5" t="s">
        <v>107</v>
      </c>
      <c r="DF45" s="5" t="s">
        <v>108</v>
      </c>
      <c r="DG45" s="5" t="s">
        <v>109</v>
      </c>
      <c r="DH45" s="5" t="s">
        <v>110</v>
      </c>
      <c r="DI45" s="5" t="s">
        <v>111</v>
      </c>
      <c r="DJ45" s="5" t="s">
        <v>112</v>
      </c>
      <c r="DK45" s="5" t="s">
        <v>113</v>
      </c>
      <c r="DL45" s="5" t="s">
        <v>114</v>
      </c>
      <c r="DM45" s="5" t="s">
        <v>115</v>
      </c>
      <c r="DN45" s="5" t="s">
        <v>116</v>
      </c>
      <c r="DO45" s="13"/>
    </row>
    <row r="46" customFormat="false" ht="15" hidden="false" customHeight="false" outlineLevel="0" collapsed="false">
      <c r="A46" s="15" t="s">
        <v>148</v>
      </c>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c r="CV46" s="13"/>
      <c r="CW46" s="13"/>
      <c r="CX46" s="13"/>
      <c r="CY46" s="13"/>
      <c r="CZ46" s="13"/>
      <c r="DA46" s="13"/>
      <c r="DB46" s="13"/>
      <c r="DC46" s="13"/>
      <c r="DD46" s="13"/>
      <c r="DE46" s="13"/>
      <c r="DF46" s="13"/>
      <c r="DG46" s="13"/>
      <c r="DH46" s="13"/>
      <c r="DI46" s="13"/>
      <c r="DJ46" s="13"/>
      <c r="DK46" s="13"/>
      <c r="DL46" s="13"/>
      <c r="DM46" s="13"/>
      <c r="DN46" s="13"/>
      <c r="DO46" s="13"/>
    </row>
    <row r="47" customFormat="false" ht="15" hidden="false" customHeight="false" outlineLevel="0" collapsed="false">
      <c r="A47" s="16" t="s">
        <v>149</v>
      </c>
      <c r="B47" s="17"/>
      <c r="C47" s="17"/>
      <c r="D47" s="17"/>
      <c r="E47" s="17"/>
      <c r="F47" s="17"/>
      <c r="G47" s="17"/>
      <c r="H47" s="17"/>
      <c r="I47" s="17"/>
      <c r="J47" s="17"/>
      <c r="K47" s="17"/>
      <c r="L47" s="17"/>
      <c r="M47" s="17"/>
      <c r="N47" s="17"/>
      <c r="O47" s="17"/>
      <c r="P47" s="17"/>
      <c r="Q47" s="17"/>
      <c r="R47" s="17"/>
      <c r="S47" s="17"/>
      <c r="T47" s="17"/>
      <c r="U47" s="17"/>
      <c r="V47" s="17" t="n">
        <v>0.0142854767634124</v>
      </c>
      <c r="W47" s="17" t="n">
        <v>0.00892407897043838</v>
      </c>
      <c r="X47" s="17" t="n">
        <v>0.00909173055023375</v>
      </c>
      <c r="Y47" s="17" t="n">
        <v>0.00718423185273815</v>
      </c>
      <c r="Z47" s="17" t="n">
        <v>0.000762162992498256</v>
      </c>
      <c r="AA47" s="17" t="n">
        <v>-0.00118021234178767</v>
      </c>
      <c r="AB47" s="17" t="n">
        <v>-0.00331617210374023</v>
      </c>
      <c r="AC47" s="17" t="n">
        <v>0.00166462420194403</v>
      </c>
      <c r="AD47" s="17" t="n">
        <v>0.00847506472216518</v>
      </c>
      <c r="AE47" s="17" t="n">
        <v>0.00808210531431513</v>
      </c>
      <c r="AF47" s="17" t="n">
        <v>0.0102090872951712</v>
      </c>
      <c r="AG47" s="17" t="n">
        <v>0.00927851298526618</v>
      </c>
      <c r="AH47" s="17" t="n">
        <v>0.00649555763622419</v>
      </c>
      <c r="AI47" s="17" t="n">
        <v>0.010856644942772</v>
      </c>
      <c r="AJ47" s="17" t="n">
        <v>0.0169889249209481</v>
      </c>
      <c r="AK47" s="17" t="n">
        <v>0.0149489012104062</v>
      </c>
      <c r="AL47" s="17" t="n">
        <v>0.0154554725864989</v>
      </c>
      <c r="AM47" s="17" t="n">
        <v>0.0131327465018701</v>
      </c>
      <c r="AN47" s="17" t="n">
        <v>0.0123894877697909</v>
      </c>
      <c r="AO47" s="17" t="n">
        <v>0.0130747653711918</v>
      </c>
      <c r="AP47" s="17" t="n">
        <v>0.0139672936834783</v>
      </c>
      <c r="AQ47" s="17" t="n">
        <v>0.0140812111626027</v>
      </c>
      <c r="AR47" s="17" t="n">
        <v>0.014430316681065</v>
      </c>
      <c r="AS47" s="17" t="n">
        <v>0.0141210621141379</v>
      </c>
      <c r="AT47" s="17" t="n">
        <v>0.0138921565801545</v>
      </c>
      <c r="AU47" s="17" t="n">
        <v>0.0133696144941666</v>
      </c>
      <c r="AV47" s="17" t="n">
        <v>0.0140242726326632</v>
      </c>
      <c r="AW47" s="17" t="n">
        <v>0.0156877304402863</v>
      </c>
      <c r="AX47" s="17" t="n">
        <v>0.0198509351128934</v>
      </c>
      <c r="AY47" s="17" t="n">
        <v>0.0116514420017605</v>
      </c>
      <c r="AZ47" s="17" t="n">
        <v>0.0113635760194279</v>
      </c>
      <c r="BA47" s="17" t="n">
        <v>0.00980307318657396</v>
      </c>
      <c r="BB47" s="17" t="n">
        <v>0.0150502899747435</v>
      </c>
      <c r="BC47" s="17" t="n">
        <v>0.00438337360656567</v>
      </c>
      <c r="BD47" s="17" t="n">
        <v>0.00385639495414818</v>
      </c>
      <c r="BE47" s="17" t="n">
        <v>-0.001513624805293</v>
      </c>
      <c r="BF47" s="17" t="n">
        <v>-0.0093868581269985</v>
      </c>
      <c r="BG47" s="17" t="n">
        <v>0.0132374579599958</v>
      </c>
      <c r="BH47" s="17" t="n">
        <v>0.0147253098570559</v>
      </c>
      <c r="BI47" s="17" t="n">
        <v>0.0133182248575356</v>
      </c>
      <c r="BJ47" s="17" t="n">
        <v>0.0153467720057562</v>
      </c>
      <c r="BK47" s="17" t="n">
        <v>0.0166453180834184</v>
      </c>
      <c r="BL47" s="17" t="n">
        <v>0.0123437795905407</v>
      </c>
      <c r="BM47" s="17" t="n">
        <v>0.0145508358928532</v>
      </c>
      <c r="BN47" s="17" t="n">
        <v>0.0397601267061407</v>
      </c>
      <c r="BO47" s="17" t="n">
        <v>0.0247626846418239</v>
      </c>
      <c r="BP47" s="17" t="n">
        <v>0.0259632775229083</v>
      </c>
      <c r="BQ47" s="17" t="n">
        <v>0.0202181415000276</v>
      </c>
      <c r="BR47" s="17" t="n">
        <v>0.0156434937411306</v>
      </c>
      <c r="BS47" s="17" t="n">
        <v>0.0156034785625576</v>
      </c>
      <c r="BT47" s="17" t="n">
        <v>0.013706476550704</v>
      </c>
      <c r="BU47" s="17" t="n">
        <v>0.0143213443245251</v>
      </c>
      <c r="BV47" s="17" t="n">
        <v>0.0145827563995152</v>
      </c>
      <c r="BW47" s="17" t="n">
        <v>0.0200903625482839</v>
      </c>
      <c r="BX47" s="17" t="n">
        <v>0.0256425698255549</v>
      </c>
      <c r="BY47" s="17" t="n">
        <v>0.0250724610643523</v>
      </c>
      <c r="BZ47" s="17" t="n">
        <v>0.0257969875001957</v>
      </c>
      <c r="CA47" s="17" t="n">
        <v>0.0217941807483153</v>
      </c>
      <c r="CB47" s="17" t="n">
        <v>0.0240776521506397</v>
      </c>
      <c r="CC47" s="17" t="n">
        <v>0.0284278894460243</v>
      </c>
      <c r="CD47" s="17" t="n">
        <v>0.0233046469152659</v>
      </c>
      <c r="CE47" s="17" t="n">
        <v>0.0447247672607042</v>
      </c>
      <c r="CF47" s="17" t="n">
        <v>0.0402486677682839</v>
      </c>
      <c r="CG47" s="17" t="n">
        <v>0.0355755584768982</v>
      </c>
      <c r="CH47" s="17" t="n">
        <v>0.0307955903997479</v>
      </c>
      <c r="CI47" s="17" t="n">
        <v>0.0304280933194413</v>
      </c>
      <c r="CJ47" s="17" t="n">
        <v>0.0291004576361103</v>
      </c>
      <c r="CK47" s="17" t="n">
        <v>0.0286855589373133</v>
      </c>
      <c r="CL47" s="17" t="n">
        <v>0.0239549112406801</v>
      </c>
      <c r="CM47" s="17" t="n">
        <v>0.0255872846195804</v>
      </c>
      <c r="CN47" s="17" t="n">
        <v>0.0287934061049497</v>
      </c>
      <c r="CO47" s="17" t="n">
        <v>0.0304895202135848</v>
      </c>
      <c r="CP47" s="17" t="n">
        <v>0.033526578088331</v>
      </c>
      <c r="CQ47" s="17" t="n">
        <v>0.0338289502181515</v>
      </c>
      <c r="CR47" s="17" t="n">
        <v>0.0321913035789994</v>
      </c>
      <c r="CS47" s="17" t="n">
        <v>0.0324082272000305</v>
      </c>
      <c r="CT47" s="17" t="n">
        <v>0.0104479627366843</v>
      </c>
      <c r="CU47" s="17" t="n">
        <v>0.0106318639605681</v>
      </c>
      <c r="CV47" s="17" t="n">
        <v>0.01053549171709</v>
      </c>
      <c r="CW47" s="17" t="n">
        <v>0.0104511646694126</v>
      </c>
      <c r="CX47" s="17" t="n">
        <v>0.0105405658486094</v>
      </c>
      <c r="CY47" s="17" t="n">
        <v>0.0102090933742002</v>
      </c>
      <c r="CZ47" s="17" t="n">
        <v>0.0102090933742002</v>
      </c>
      <c r="DA47" s="17" t="n">
        <v>0.0102090933742002</v>
      </c>
      <c r="DB47" s="17" t="n">
        <v>0.0102718329357223</v>
      </c>
      <c r="DC47" s="17" t="n">
        <v>0.0101670632471381</v>
      </c>
      <c r="DD47" s="17" t="n">
        <v>0.0101670632471381</v>
      </c>
      <c r="DE47" s="17" t="n">
        <v>0.010167063247138</v>
      </c>
      <c r="DF47" s="17" t="n">
        <v>0.0102869845754942</v>
      </c>
      <c r="DG47" s="17" t="n">
        <v>0.0100890698225248</v>
      </c>
      <c r="DH47" s="17" t="n">
        <v>0.0100890698225248</v>
      </c>
      <c r="DI47" s="17" t="n">
        <v>0.0100890698225248</v>
      </c>
      <c r="DJ47" s="17" t="n">
        <v>0.0100890698225248</v>
      </c>
      <c r="DK47" s="17" t="n">
        <v>0.0100890698225248</v>
      </c>
      <c r="DL47" s="17" t="n">
        <v>0.0100890698225248</v>
      </c>
      <c r="DM47" s="17" t="n">
        <v>0.0100890698225248</v>
      </c>
      <c r="DN47" s="17" t="n">
        <v>0</v>
      </c>
      <c r="DO47" s="17"/>
    </row>
    <row r="48" customFormat="false" ht="15" hidden="false" customHeight="false" outlineLevel="0" collapsed="false">
      <c r="A48" s="16" t="s">
        <v>150</v>
      </c>
      <c r="B48" s="17"/>
      <c r="C48" s="17"/>
      <c r="D48" s="17"/>
      <c r="E48" s="17"/>
      <c r="F48" s="17"/>
      <c r="G48" s="17"/>
      <c r="H48" s="17"/>
      <c r="I48" s="17"/>
      <c r="J48" s="17"/>
      <c r="K48" s="17"/>
      <c r="L48" s="17"/>
      <c r="M48" s="17"/>
      <c r="N48" s="17"/>
      <c r="O48" s="17"/>
      <c r="P48" s="17"/>
      <c r="Q48" s="17"/>
      <c r="R48" s="17"/>
      <c r="S48" s="17"/>
      <c r="T48" s="17"/>
      <c r="U48" s="17"/>
      <c r="V48" s="17" t="n">
        <v>0.0344458185892161</v>
      </c>
      <c r="W48" s="17" t="n">
        <v>0.0156473473922599</v>
      </c>
      <c r="X48" s="17" t="n">
        <v>0.0156473473922599</v>
      </c>
      <c r="Y48" s="17" t="n">
        <v>0.0156473473922598</v>
      </c>
      <c r="Z48" s="17" t="n">
        <v>-0.00314065364570211</v>
      </c>
      <c r="AA48" s="17" t="n">
        <v>0.0291227960823642</v>
      </c>
      <c r="AB48" s="17" t="n">
        <v>0.0291227960823641</v>
      </c>
      <c r="AC48" s="17" t="n">
        <v>0.0291227960823641</v>
      </c>
      <c r="AD48" s="17" t="n">
        <v>0.0615390617289272</v>
      </c>
      <c r="AE48" s="17" t="n">
        <v>0.00935351803953553</v>
      </c>
      <c r="AF48" s="17" t="n">
        <v>0.00935351803953553</v>
      </c>
      <c r="AG48" s="17" t="n">
        <v>0.00935351803953555</v>
      </c>
      <c r="AH48" s="17" t="n">
        <v>-0.0271018699793562</v>
      </c>
      <c r="AI48" s="17" t="n">
        <v>0.0347238385686139</v>
      </c>
      <c r="AJ48" s="17" t="n">
        <v>0.0347238385686139</v>
      </c>
      <c r="AK48" s="17" t="n">
        <v>0.0347238385686139</v>
      </c>
      <c r="AL48" s="17" t="n">
        <v>0.0243025058873188</v>
      </c>
      <c r="AM48" s="17" t="n">
        <v>0.0426078156053272</v>
      </c>
      <c r="AN48" s="17" t="n">
        <v>0.0426078156053272</v>
      </c>
      <c r="AO48" s="17" t="n">
        <v>0.0426078156053271</v>
      </c>
      <c r="AP48" s="17" t="n">
        <v>0.083786103168164</v>
      </c>
      <c r="AQ48" s="17" t="n">
        <v>0.0178205170051885</v>
      </c>
      <c r="AR48" s="17" t="n">
        <v>0.0178205170051885</v>
      </c>
      <c r="AS48" s="17" t="n">
        <v>0.0178205170051885</v>
      </c>
      <c r="AT48" s="17" t="n">
        <v>-0.0404626912865045</v>
      </c>
      <c r="AU48" s="17" t="n">
        <v>0.0610712008560764</v>
      </c>
      <c r="AV48" s="17" t="n">
        <v>0.0610712008560764</v>
      </c>
      <c r="AW48" s="17" t="n">
        <v>0.0610712008560764</v>
      </c>
      <c r="AX48" s="17" t="n">
        <v>0.137893951482305</v>
      </c>
      <c r="AY48" s="17" t="n">
        <v>0.0203440042774011</v>
      </c>
      <c r="AZ48" s="17" t="n">
        <v>0.0203440042774011</v>
      </c>
      <c r="BA48" s="17" t="n">
        <v>0.0203440042774011</v>
      </c>
      <c r="BB48" s="17" t="n">
        <v>0.0791581015555843</v>
      </c>
      <c r="BC48" s="17" t="n">
        <v>-0.0138877617814764</v>
      </c>
      <c r="BD48" s="17" t="n">
        <v>-0.0138877617814764</v>
      </c>
      <c r="BE48" s="17" t="n">
        <v>-0.0138877617814764</v>
      </c>
      <c r="BF48" s="17" t="n">
        <v>-0.0677488628337941</v>
      </c>
      <c r="BG48" s="17" t="n">
        <v>0.0294908198444855</v>
      </c>
      <c r="BH48" s="17" t="n">
        <v>0.0294908198444855</v>
      </c>
      <c r="BI48" s="17" t="n">
        <v>0.0294908198444855</v>
      </c>
      <c r="BJ48" s="17" t="n">
        <v>0.0470777557414222</v>
      </c>
      <c r="BK48" s="17" t="n">
        <v>0.0221325684866824</v>
      </c>
      <c r="BL48" s="17" t="n">
        <v>0.0221325684866825</v>
      </c>
      <c r="BM48" s="17" t="n">
        <v>0.0221325684866825</v>
      </c>
      <c r="BN48" s="17" t="n">
        <v>0.119559055987672</v>
      </c>
      <c r="BO48" s="17" t="n">
        <v>0.0994563490686092</v>
      </c>
      <c r="BP48" s="17" t="n">
        <v>0.0797146046403701</v>
      </c>
      <c r="BQ48" s="17" t="n">
        <v>0.060327341291257</v>
      </c>
      <c r="BR48" s="17" t="n">
        <v>-0.0136832581399081</v>
      </c>
      <c r="BS48" s="17" t="n">
        <v>0.00438211528959544</v>
      </c>
      <c r="BT48" s="17" t="n">
        <v>0.0227783740253059</v>
      </c>
      <c r="BU48" s="17" t="n">
        <v>0.0415115785611451</v>
      </c>
      <c r="BV48" s="17" t="n">
        <v>0.102888053627892</v>
      </c>
      <c r="BW48" s="17" t="n">
        <v>0.0951099089830107</v>
      </c>
      <c r="BX48" s="17" t="n">
        <v>0.0873866198911636</v>
      </c>
      <c r="BY48" s="17" t="n">
        <v>0.0797177994822379</v>
      </c>
      <c r="BZ48" s="17" t="n">
        <v>0.0902595229967263</v>
      </c>
      <c r="CA48" s="17" t="n">
        <v>0.0711316850438083</v>
      </c>
      <c r="CB48" s="17" t="n">
        <v>0.0523394315797532</v>
      </c>
      <c r="CC48" s="17" t="n">
        <v>0.0338768750102895</v>
      </c>
      <c r="CD48" s="17" t="n">
        <v>-0.0170249473386835</v>
      </c>
      <c r="CE48" s="17" t="n">
        <v>-0.0146920226446746</v>
      </c>
      <c r="CF48" s="17" t="n">
        <v>-0.012353561149286</v>
      </c>
      <c r="CG48" s="17" t="n">
        <v>-0.0100095497118577</v>
      </c>
      <c r="CH48" s="17" t="n">
        <v>-0.0208117182438049</v>
      </c>
      <c r="CI48" s="17" t="n">
        <v>-0.00911383704044657</v>
      </c>
      <c r="CJ48" s="17" t="n">
        <v>0.0027237930010028</v>
      </c>
      <c r="CK48" s="17" t="n">
        <v>0.0147028413912357</v>
      </c>
      <c r="CL48" s="17" t="n">
        <v>0.0641457077921636</v>
      </c>
      <c r="CM48" s="17" t="n">
        <v>0.0511938917822918</v>
      </c>
      <c r="CN48" s="17" t="n">
        <v>0.0383997135251503</v>
      </c>
      <c r="CO48" s="17" t="n">
        <v>0.0257612543970439</v>
      </c>
      <c r="CP48" s="17" t="n">
        <v>-0.0196972816237089</v>
      </c>
      <c r="CQ48" s="17" t="n">
        <v>-0.0104174875909446</v>
      </c>
      <c r="CR48" s="17" t="n">
        <v>-0.00104984867549626</v>
      </c>
      <c r="CS48" s="17" t="n">
        <v>0.0084064666845635</v>
      </c>
      <c r="CT48" s="17" t="n">
        <v>0.022837634674967</v>
      </c>
      <c r="CU48" s="17" t="n">
        <v>0.0164649253743275</v>
      </c>
      <c r="CV48" s="17" t="n">
        <v>0.0164649253743275</v>
      </c>
      <c r="CW48" s="17" t="n">
        <v>0.0164649253743275</v>
      </c>
      <c r="CX48" s="17" t="n">
        <v>0.0219453219711786</v>
      </c>
      <c r="CY48" s="17" t="n">
        <v>0.0129127254971292</v>
      </c>
      <c r="CZ48" s="17" t="n">
        <v>0.0129127254971293</v>
      </c>
      <c r="DA48" s="17" t="n">
        <v>0.0129127254971292</v>
      </c>
      <c r="DB48" s="17" t="n">
        <v>0.0161626550110914</v>
      </c>
      <c r="DC48" s="17" t="n">
        <v>0.0107953547199763</v>
      </c>
      <c r="DD48" s="17" t="n">
        <v>0.0107953547199763</v>
      </c>
      <c r="DE48" s="17" t="n">
        <v>0.0107953547199763</v>
      </c>
      <c r="DF48" s="17" t="n">
        <v>0.0114138538048955</v>
      </c>
      <c r="DG48" s="17" t="n">
        <v>0.0104078269150133</v>
      </c>
      <c r="DH48" s="17" t="n">
        <v>0.0104078269150133</v>
      </c>
      <c r="DI48" s="17" t="n">
        <v>0.0104078269150134</v>
      </c>
      <c r="DJ48" s="17" t="n">
        <v>0.0104078269150134</v>
      </c>
      <c r="DK48" s="17" t="n">
        <v>0.0104078269150134</v>
      </c>
      <c r="DL48" s="17" t="n">
        <v>0.0104078269150133</v>
      </c>
      <c r="DM48" s="17" t="n">
        <v>0.0104078269150134</v>
      </c>
      <c r="DN48" s="17" t="n">
        <v>0</v>
      </c>
      <c r="DO48" s="17"/>
    </row>
    <row r="49" customFormat="false" ht="15" hidden="false" customHeight="false" outlineLevel="0" collapsed="false">
      <c r="A49" s="15" t="s">
        <v>151</v>
      </c>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row>
    <row r="50" customFormat="false" ht="15" hidden="false" customHeight="false" outlineLevel="0" collapsed="false">
      <c r="A50" s="16" t="s">
        <v>152</v>
      </c>
      <c r="B50" s="17"/>
      <c r="C50" s="17"/>
      <c r="D50" s="17"/>
      <c r="E50" s="17"/>
      <c r="F50" s="17"/>
      <c r="G50" s="17"/>
      <c r="H50" s="17"/>
      <c r="I50" s="17"/>
      <c r="J50" s="17"/>
      <c r="K50" s="17"/>
      <c r="L50" s="17"/>
      <c r="M50" s="17"/>
      <c r="N50" s="17"/>
      <c r="O50" s="17"/>
      <c r="P50" s="17"/>
      <c r="Q50" s="17"/>
      <c r="R50" s="17"/>
      <c r="S50" s="17"/>
      <c r="T50" s="17"/>
      <c r="U50" s="17"/>
      <c r="V50" s="17" t="n">
        <v>-0.0245041289681435</v>
      </c>
      <c r="W50" s="17" t="n">
        <v>-0.02950687338727</v>
      </c>
      <c r="X50" s="17" t="n">
        <v>-0.0158049824572237</v>
      </c>
      <c r="Y50" s="17" t="n">
        <v>-0.0246046836648738</v>
      </c>
      <c r="Z50" s="17" t="n">
        <v>0.0238438642295866</v>
      </c>
      <c r="AA50" s="17" t="n">
        <v>-0.0315228854355679</v>
      </c>
      <c r="AB50" s="17" t="n">
        <v>0.0156984699084751</v>
      </c>
      <c r="AC50" s="17" t="n">
        <v>0.00193929264742242</v>
      </c>
      <c r="AD50" s="17" t="n">
        <v>-0.0172800647300832</v>
      </c>
      <c r="AE50" s="17" t="n">
        <v>0.0426600837560332</v>
      </c>
      <c r="AF50" s="17" t="n">
        <v>0.0587630674399234</v>
      </c>
      <c r="AG50" s="17" t="n">
        <v>0.00884679013850325</v>
      </c>
      <c r="AH50" s="17" t="n">
        <v>0.0572145956012561</v>
      </c>
      <c r="AI50" s="17" t="n">
        <v>0.0358651265265159</v>
      </c>
      <c r="AJ50" s="17" t="n">
        <v>-0.000819154033463315</v>
      </c>
      <c r="AK50" s="17" t="n">
        <v>0.0532287029935013</v>
      </c>
      <c r="AL50" s="17" t="n">
        <v>0.0423416537060773</v>
      </c>
      <c r="AM50" s="17" t="n">
        <v>-0.0204325685521933</v>
      </c>
      <c r="AN50" s="17" t="n">
        <v>0.0138991308421057</v>
      </c>
      <c r="AO50" s="17" t="n">
        <v>0.0530647199474328</v>
      </c>
      <c r="AP50" s="17" t="n">
        <v>0.017446233153873</v>
      </c>
      <c r="AQ50" s="17" t="n">
        <v>-0.0238695330622037</v>
      </c>
      <c r="AR50" s="17" t="n">
        <v>-0.0199736017686394</v>
      </c>
      <c r="AS50" s="17" t="n">
        <v>-0.0173315265645437</v>
      </c>
      <c r="AT50" s="17" t="n">
        <v>0.0148360257725859</v>
      </c>
      <c r="AU50" s="17" t="n">
        <v>0.041077336568377</v>
      </c>
      <c r="AV50" s="17" t="n">
        <v>0.0136674376456723</v>
      </c>
      <c r="AW50" s="17" t="n">
        <v>0.0105100515757646</v>
      </c>
      <c r="AX50" s="17" t="n">
        <v>0.0120415468307409</v>
      </c>
      <c r="AY50" s="17" t="n">
        <v>0.0248698572908147</v>
      </c>
      <c r="AZ50" s="17" t="n">
        <v>0.0211428042096603</v>
      </c>
      <c r="BA50" s="17" t="n">
        <v>0.0520279606714645</v>
      </c>
      <c r="BB50" s="17" t="n">
        <v>0.0336585462037709</v>
      </c>
      <c r="BC50" s="17" t="n">
        <v>0.0333288816068257</v>
      </c>
      <c r="BD50" s="17" t="n">
        <v>-0.0220314885856231</v>
      </c>
      <c r="BE50" s="17" t="n">
        <v>-0.0951590901809445</v>
      </c>
      <c r="BF50" s="17" t="n">
        <v>-0.0223860544987975</v>
      </c>
      <c r="BG50" s="17" t="n">
        <v>0.039787013575465</v>
      </c>
      <c r="BH50" s="17" t="n">
        <v>0.0481234375406161</v>
      </c>
      <c r="BI50" s="17" t="n">
        <v>0.0336585689198303</v>
      </c>
      <c r="BJ50" s="17" t="n">
        <v>-0.0324355452990425</v>
      </c>
      <c r="BK50" s="17" t="n">
        <v>-0.0465398347847684</v>
      </c>
      <c r="BL50" s="17" t="n">
        <v>0.0250952511441669</v>
      </c>
      <c r="BM50" s="17" t="n">
        <v>0.0492711582136518</v>
      </c>
      <c r="BN50" s="17" t="n">
        <v>0.0422083983681639</v>
      </c>
      <c r="BO50" s="17" t="n">
        <v>0.14011452701507</v>
      </c>
      <c r="BP50" s="17" t="n">
        <v>0.112687448271167</v>
      </c>
      <c r="BQ50" s="17" t="n">
        <v>0.031801783414258</v>
      </c>
      <c r="BR50" s="17" t="n">
        <v>0.00549675888684628</v>
      </c>
      <c r="BS50" s="17" t="n">
        <v>-0.0476823007541303</v>
      </c>
      <c r="BT50" s="17" t="n">
        <v>-0.0527209952472469</v>
      </c>
      <c r="BU50" s="17" t="n">
        <v>-0.00296800381774398</v>
      </c>
      <c r="BV50" s="17" t="n">
        <v>0.00302809404927184</v>
      </c>
      <c r="BW50" s="17" t="n">
        <v>-0.00112463497188559</v>
      </c>
      <c r="BX50" s="17" t="n">
        <v>0.0159933946265869</v>
      </c>
      <c r="BY50" s="17" t="n">
        <v>0.0117927581623616</v>
      </c>
      <c r="BZ50" s="17" t="n">
        <v>0.0177290603250132</v>
      </c>
      <c r="CA50" s="17" t="n">
        <v>0.0438003762980259</v>
      </c>
      <c r="CB50" s="17" t="n">
        <v>0.0100712813391978</v>
      </c>
      <c r="CC50" s="17" t="n">
        <v>-0.0628527047478821</v>
      </c>
      <c r="CD50" s="17" t="n">
        <v>-0.128277877599397</v>
      </c>
      <c r="CE50" s="17" t="n">
        <v>-0.141952442541627</v>
      </c>
      <c r="CF50" s="17" t="n">
        <v>-0.125522429308128</v>
      </c>
      <c r="CG50" s="17" t="n">
        <v>-0.0841467274591897</v>
      </c>
      <c r="CH50" s="17" t="n">
        <v>-0.0142344377196792</v>
      </c>
      <c r="CI50" s="17" t="n">
        <v>0.0242301336825028</v>
      </c>
      <c r="CJ50" s="17" t="n">
        <v>0.0279956896018395</v>
      </c>
      <c r="CK50" s="17" t="n">
        <v>0.00728363725411556</v>
      </c>
      <c r="CL50" s="17" t="n">
        <v>-0.00192970089541514</v>
      </c>
      <c r="CM50" s="17" t="n">
        <v>-0.00811863213712289</v>
      </c>
      <c r="CN50" s="17" t="n">
        <v>0.0356205982823049</v>
      </c>
      <c r="CO50" s="17" t="n">
        <v>0.0698930579565579</v>
      </c>
      <c r="CP50" s="17" t="n">
        <v>0.119336289392847</v>
      </c>
      <c r="CQ50" s="17" t="n">
        <v>0.0714064715605053</v>
      </c>
      <c r="CR50" s="17" t="n">
        <v>0.00885233419930191</v>
      </c>
      <c r="CS50" s="17" t="n">
        <v>-0.00523400060878663</v>
      </c>
      <c r="CT50" s="17" t="n">
        <v>0.00640629913087508</v>
      </c>
      <c r="CU50" s="17" t="n">
        <v>0.00712509780717717</v>
      </c>
      <c r="CV50" s="17" t="n">
        <v>0.00728707952743948</v>
      </c>
      <c r="CW50" s="17" t="n">
        <v>0.00799948230557796</v>
      </c>
      <c r="CX50" s="17" t="n">
        <v>0.00879351619179562</v>
      </c>
      <c r="CY50" s="17" t="n">
        <v>0.00630594558412905</v>
      </c>
      <c r="CZ50" s="17" t="n">
        <v>0.00600289835699152</v>
      </c>
      <c r="DA50" s="17" t="n">
        <v>0.00599880916787797</v>
      </c>
      <c r="DB50" s="17" t="n">
        <v>0.00472752340831255</v>
      </c>
      <c r="DC50" s="17" t="n">
        <v>0.00694080195467017</v>
      </c>
      <c r="DD50" s="17" t="n">
        <v>0.00729696772265883</v>
      </c>
      <c r="DE50" s="17" t="n">
        <v>0.00743873952801233</v>
      </c>
      <c r="DF50" s="17" t="n">
        <v>0.00749165607795524</v>
      </c>
      <c r="DG50" s="17" t="n">
        <v>0.00722503126723297</v>
      </c>
      <c r="DH50" s="17" t="n">
        <v>0.00687546360457004</v>
      </c>
      <c r="DI50" s="17" t="n">
        <v>0.00644966378820428</v>
      </c>
      <c r="DJ50" s="17" t="n">
        <v>0.00645729103615114</v>
      </c>
      <c r="DK50" s="17" t="n">
        <v>0.00658645982983274</v>
      </c>
      <c r="DL50" s="17" t="n">
        <v>0.00657268084021041</v>
      </c>
      <c r="DM50" s="17" t="n">
        <v>0.00655908364412727</v>
      </c>
      <c r="DN50" s="17" t="n">
        <v>0</v>
      </c>
      <c r="DO50" s="17"/>
    </row>
    <row r="51" customFormat="false" ht="15" hidden="false" customHeight="false" outlineLevel="0" collapsed="false">
      <c r="A51" s="16" t="s">
        <v>153</v>
      </c>
      <c r="B51" s="17"/>
      <c r="C51" s="17"/>
      <c r="D51" s="17"/>
      <c r="E51" s="17"/>
      <c r="F51" s="17"/>
      <c r="G51" s="17"/>
      <c r="H51" s="17"/>
      <c r="I51" s="17"/>
      <c r="J51" s="17"/>
      <c r="K51" s="17"/>
      <c r="L51" s="17"/>
      <c r="M51" s="17"/>
      <c r="N51" s="17"/>
      <c r="O51" s="17"/>
      <c r="P51" s="17"/>
      <c r="Q51" s="17"/>
      <c r="R51" s="17"/>
      <c r="S51" s="17"/>
      <c r="T51" s="17"/>
      <c r="U51" s="17"/>
      <c r="V51" s="17" t="n">
        <v>0.00020675577624716</v>
      </c>
      <c r="W51" s="17" t="n">
        <v>-0.0144377490701367</v>
      </c>
      <c r="X51" s="17" t="n">
        <v>-0.0144377490701367</v>
      </c>
      <c r="Y51" s="17" t="n">
        <v>-0.0144377490701367</v>
      </c>
      <c r="Z51" s="17" t="n">
        <v>-0.0318865450189812</v>
      </c>
      <c r="AA51" s="17" t="n">
        <v>-0.00219526251914522</v>
      </c>
      <c r="AB51" s="17" t="n">
        <v>-0.00219526251914525</v>
      </c>
      <c r="AC51" s="17" t="n">
        <v>-0.00219526251914527</v>
      </c>
      <c r="AD51" s="17" t="n">
        <v>-0.0365177357552824</v>
      </c>
      <c r="AE51" s="17" t="n">
        <v>0.0214574162669353</v>
      </c>
      <c r="AF51" s="17" t="n">
        <v>0.0214574162669353</v>
      </c>
      <c r="AG51" s="17" t="n">
        <v>0.0214574162669353</v>
      </c>
      <c r="AH51" s="17" t="n">
        <v>0.0200613124671037</v>
      </c>
      <c r="AI51" s="17" t="n">
        <v>0.0227714359376653</v>
      </c>
      <c r="AJ51" s="17" t="n">
        <v>0.0227714359376653</v>
      </c>
      <c r="AK51" s="17" t="n">
        <v>0.0227714359376652</v>
      </c>
      <c r="AL51" s="17" t="n">
        <v>0.0376986149507667</v>
      </c>
      <c r="AM51" s="17" t="n">
        <v>0.0140325660194564</v>
      </c>
      <c r="AN51" s="17" t="n">
        <v>0.0140325660194563</v>
      </c>
      <c r="AO51" s="17" t="n">
        <v>0.0140325660194564</v>
      </c>
      <c r="AP51" s="17" t="n">
        <v>0.0128419691648956</v>
      </c>
      <c r="AQ51" s="17" t="n">
        <v>0.0155072107142358</v>
      </c>
      <c r="AR51" s="17" t="n">
        <v>0.0155072107142358</v>
      </c>
      <c r="AS51" s="17" t="n">
        <v>0.0155072107142358</v>
      </c>
      <c r="AT51" s="17" t="n">
        <v>0.00559714649168071</v>
      </c>
      <c r="AU51" s="17" t="n">
        <v>0.0228816363648495</v>
      </c>
      <c r="AV51" s="17" t="n">
        <v>0.0228816363648495</v>
      </c>
      <c r="AW51" s="17" t="n">
        <v>0.0228816363648495</v>
      </c>
      <c r="AX51" s="17" t="n">
        <v>0.0178501149906152</v>
      </c>
      <c r="AY51" s="17" t="n">
        <v>0.0268123262263715</v>
      </c>
      <c r="AZ51" s="17" t="n">
        <v>0.0268123262263715</v>
      </c>
      <c r="BA51" s="17" t="n">
        <v>0.0268123262263715</v>
      </c>
      <c r="BB51" s="17" t="n">
        <v>0.0903943165855622</v>
      </c>
      <c r="BC51" s="17" t="n">
        <v>-0.0129047405842928</v>
      </c>
      <c r="BD51" s="17" t="n">
        <v>-0.0129047405842927</v>
      </c>
      <c r="BE51" s="17" t="n">
        <v>-0.0129047405842928</v>
      </c>
      <c r="BF51" s="17" t="n">
        <v>-0.0568514961114626</v>
      </c>
      <c r="BG51" s="17" t="n">
        <v>0.0183477774857173</v>
      </c>
      <c r="BH51" s="17" t="n">
        <v>0.0183477774857173</v>
      </c>
      <c r="BI51" s="17" t="n">
        <v>0.0183477774857173</v>
      </c>
      <c r="BJ51" s="17" t="n">
        <v>0.0107006470783777</v>
      </c>
      <c r="BK51" s="17" t="n">
        <v>0.0248848501588959</v>
      </c>
      <c r="BL51" s="17" t="n">
        <v>0.024884850158896</v>
      </c>
      <c r="BM51" s="17" t="n">
        <v>0.0248848501588959</v>
      </c>
      <c r="BN51" s="17" t="n">
        <v>0.156622424927343</v>
      </c>
      <c r="BO51" s="17" t="n">
        <v>0.12360437902876</v>
      </c>
      <c r="BP51" s="17" t="n">
        <v>0.0915288977316111</v>
      </c>
      <c r="BQ51" s="17" t="n">
        <v>0.0603690736886041</v>
      </c>
      <c r="BR51" s="17" t="n">
        <v>-0.0141971742362249</v>
      </c>
      <c r="BS51" s="17" t="n">
        <v>-0.0150704775848234</v>
      </c>
      <c r="BT51" s="17" t="n">
        <v>-0.0159430072911486</v>
      </c>
      <c r="BU51" s="17" t="n">
        <v>-0.0168147640405556</v>
      </c>
      <c r="BV51" s="17" t="n">
        <v>-0.0212358889704068</v>
      </c>
      <c r="BW51" s="17" t="n">
        <v>-0.0198464347940409</v>
      </c>
      <c r="BX51" s="17" t="n">
        <v>-0.0184550081476114</v>
      </c>
      <c r="BY51" s="17" t="n">
        <v>-0.0170616062309986</v>
      </c>
      <c r="BZ51" s="17" t="n">
        <v>0.0110590918277618</v>
      </c>
      <c r="CA51" s="17" t="n">
        <v>-0.00548738494335855</v>
      </c>
      <c r="CB51" s="17" t="n">
        <v>-0.0217630705255664</v>
      </c>
      <c r="CC51" s="17" t="n">
        <v>-0.0377723965491718</v>
      </c>
      <c r="CD51" s="17" t="n">
        <v>-0.0878702070813897</v>
      </c>
      <c r="CE51" s="17" t="n">
        <v>-0.0796684501419911</v>
      </c>
      <c r="CF51" s="17" t="n">
        <v>-0.0713929440306931</v>
      </c>
      <c r="CG51" s="17" t="n">
        <v>-0.0630430256041715</v>
      </c>
      <c r="CH51" s="17" t="n">
        <v>-0.0711159222626406</v>
      </c>
      <c r="CI51" s="17" t="n">
        <v>-0.0522745557634156</v>
      </c>
      <c r="CJ51" s="17" t="n">
        <v>-0.0330510133823269</v>
      </c>
      <c r="CK51" s="17" t="n">
        <v>-0.0134375431123913</v>
      </c>
      <c r="CL51" s="17" t="n">
        <v>0.0429053679785275</v>
      </c>
      <c r="CM51" s="17" t="n">
        <v>0.0391844546708003</v>
      </c>
      <c r="CN51" s="17" t="n">
        <v>0.0354768169643583</v>
      </c>
      <c r="CO51" s="17" t="n">
        <v>0.0317824074940592</v>
      </c>
      <c r="CP51" s="17" t="n">
        <v>0.0322675922481272</v>
      </c>
      <c r="CQ51" s="17" t="n">
        <v>0.0256985370716728</v>
      </c>
      <c r="CR51" s="17" t="n">
        <v>0.0191712854800986</v>
      </c>
      <c r="CS51" s="17" t="n">
        <v>0.012685571447368</v>
      </c>
      <c r="CT51" s="17" t="n">
        <v>-2.5135915152182E-005</v>
      </c>
      <c r="CU51" s="17" t="n">
        <v>0.00230128552161702</v>
      </c>
      <c r="CV51" s="17" t="n">
        <v>0.00230128552161703</v>
      </c>
      <c r="CW51" s="17" t="n">
        <v>0.00230128552161702</v>
      </c>
      <c r="CX51" s="17" t="n">
        <v>0.00320848741817129</v>
      </c>
      <c r="CY51" s="17" t="n">
        <v>0.00170063401835061</v>
      </c>
      <c r="CZ51" s="17" t="n">
        <v>0.00170063401835063</v>
      </c>
      <c r="DA51" s="17" t="n">
        <v>0.00170063401835062</v>
      </c>
      <c r="DB51" s="17" t="n">
        <v>0.0028805171153162</v>
      </c>
      <c r="DC51" s="17" t="n">
        <v>0.000918758937391279</v>
      </c>
      <c r="DD51" s="17" t="n">
        <v>0.000918758937391276</v>
      </c>
      <c r="DE51" s="17" t="n">
        <v>0.000918758937391281</v>
      </c>
      <c r="DF51" s="17" t="n">
        <v>0.000420690310129214</v>
      </c>
      <c r="DG51" s="17" t="n">
        <v>0.00125498092449377</v>
      </c>
      <c r="DH51" s="17" t="n">
        <v>0.00125498092449378</v>
      </c>
      <c r="DI51" s="17" t="n">
        <v>0.00125498092449378</v>
      </c>
      <c r="DJ51" s="17" t="n">
        <v>0.00125498092449362</v>
      </c>
      <c r="DK51" s="17" t="n">
        <v>0.00125498092449376</v>
      </c>
      <c r="DL51" s="17" t="n">
        <v>0.00125498092449376</v>
      </c>
      <c r="DM51" s="17" t="n">
        <v>0.00125498092449377</v>
      </c>
      <c r="DN51" s="17" t="n">
        <v>0</v>
      </c>
      <c r="DO51" s="17"/>
    </row>
    <row r="52" customFormat="false" ht="15" hidden="false" customHeight="false" outlineLevel="0" collapsed="false">
      <c r="A52" s="16" t="s">
        <v>154</v>
      </c>
      <c r="B52" s="17"/>
      <c r="C52" s="17"/>
      <c r="D52" s="17"/>
      <c r="E52" s="17"/>
      <c r="F52" s="17"/>
      <c r="G52" s="17"/>
      <c r="H52" s="17"/>
      <c r="I52" s="17"/>
      <c r="J52" s="17"/>
      <c r="K52" s="17"/>
      <c r="L52" s="17"/>
      <c r="M52" s="17"/>
      <c r="N52" s="17"/>
      <c r="O52" s="17"/>
      <c r="P52" s="17"/>
      <c r="Q52" s="17"/>
      <c r="R52" s="17"/>
      <c r="S52" s="17"/>
      <c r="T52" s="17"/>
      <c r="U52" s="17"/>
      <c r="V52" s="17" t="n">
        <v>0.00206310587717381</v>
      </c>
      <c r="W52" s="17" t="n">
        <v>-0.00283156649214975</v>
      </c>
      <c r="X52" s="17" t="n">
        <v>-0.00579263095531241</v>
      </c>
      <c r="Y52" s="17" t="n">
        <v>-0.0080923925879841</v>
      </c>
      <c r="Z52" s="17" t="n">
        <v>-0.0117277779265386</v>
      </c>
      <c r="AA52" s="17" t="n">
        <v>-0.00903941525481213</v>
      </c>
      <c r="AB52" s="17" t="n">
        <v>-0.00793426488177849</v>
      </c>
      <c r="AC52" s="17" t="n">
        <v>-0.00635593794829416</v>
      </c>
      <c r="AD52" s="17" t="n">
        <v>-0.00557289813916915</v>
      </c>
      <c r="AE52" s="17" t="n">
        <v>-0.00251573449765526</v>
      </c>
      <c r="AF52" s="17" t="n">
        <v>0.000139302226832832</v>
      </c>
      <c r="AG52" s="17" t="n">
        <v>0.0036210752694365</v>
      </c>
      <c r="AH52" s="17" t="n">
        <v>0.0080072091491377</v>
      </c>
      <c r="AI52" s="17" t="n">
        <v>0.0119195648843093</v>
      </c>
      <c r="AJ52" s="17" t="n">
        <v>0.0151548568474662</v>
      </c>
      <c r="AK52" s="17" t="n">
        <v>0.0167236860359856</v>
      </c>
      <c r="AL52" s="17" t="n">
        <v>0.019217555884686</v>
      </c>
      <c r="AM52" s="17" t="n">
        <v>0.0147496460238023</v>
      </c>
      <c r="AN52" s="17" t="n">
        <v>0.0126002587775375</v>
      </c>
      <c r="AO52" s="17" t="n">
        <v>0.0107820468822707</v>
      </c>
      <c r="AP52" s="17" t="n">
        <v>0.00909296600680052</v>
      </c>
      <c r="AQ52" s="17" t="n">
        <v>0.00914702587615876</v>
      </c>
      <c r="AR52" s="17" t="n">
        <v>0.00854469887708997</v>
      </c>
      <c r="AS52" s="17" t="n">
        <v>0.00733147107916909</v>
      </c>
      <c r="AT52" s="17" t="n">
        <v>0.00501453053881902</v>
      </c>
      <c r="AU52" s="17" t="n">
        <v>0.00341258449875956</v>
      </c>
      <c r="AV52" s="17" t="n">
        <v>0.00232971550284986</v>
      </c>
      <c r="AW52" s="17" t="n">
        <v>0.00315847642975364</v>
      </c>
      <c r="AX52" s="17" t="n">
        <v>0.00394452643987073</v>
      </c>
      <c r="AY52" s="17" t="n">
        <v>0.0107073022855032</v>
      </c>
      <c r="AZ52" s="17" t="n">
        <v>0.0149496124226788</v>
      </c>
      <c r="BA52" s="17" t="n">
        <v>0.0170258409758076</v>
      </c>
      <c r="BB52" s="17" t="n">
        <v>0.0218855857708997</v>
      </c>
      <c r="BC52" s="17" t="n">
        <v>0.0111395774813628</v>
      </c>
      <c r="BD52" s="17" t="n">
        <v>0.00476257370065673</v>
      </c>
      <c r="BE52" s="17" t="n">
        <v>-0.00143878640137152</v>
      </c>
      <c r="BF52" s="17" t="n">
        <v>-0.0117737243576541</v>
      </c>
      <c r="BG52" s="17" t="n">
        <v>-0.00619778623335904</v>
      </c>
      <c r="BH52" s="17" t="n">
        <v>-0.00350337579751584</v>
      </c>
      <c r="BI52" s="17" t="n">
        <v>0.00130915422049739</v>
      </c>
      <c r="BJ52" s="17" t="n">
        <v>0.00831446611521325</v>
      </c>
      <c r="BK52" s="17" t="n">
        <v>0.00982849661913647</v>
      </c>
      <c r="BL52" s="17" t="n">
        <v>0.0112252441828802</v>
      </c>
      <c r="BM52" s="17" t="n">
        <v>0.0109405428015254</v>
      </c>
      <c r="BN52" s="17" t="n">
        <v>0.0423494885250617</v>
      </c>
      <c r="BO52" s="17" t="n">
        <v>0.0423579054948495</v>
      </c>
      <c r="BP52" s="17" t="n">
        <v>0.0409939879299953</v>
      </c>
      <c r="BQ52" s="17" t="n">
        <v>0.0395434470715995</v>
      </c>
      <c r="BR52" s="17" t="n">
        <v>0.040075482717822</v>
      </c>
      <c r="BS52" s="17" t="n">
        <v>0.034865258220574</v>
      </c>
      <c r="BT52" s="17" t="n">
        <v>0.0248669869336422</v>
      </c>
      <c r="BU52" s="17" t="n">
        <v>0.010108908629881</v>
      </c>
      <c r="BV52" s="17" t="n">
        <v>-0.0148254011197733</v>
      </c>
      <c r="BW52" s="17" t="n">
        <v>-0.0295461131136239</v>
      </c>
      <c r="BX52" s="17" t="n">
        <v>-0.0378667528383046</v>
      </c>
      <c r="BY52" s="17" t="n">
        <v>-0.0373791728185951</v>
      </c>
      <c r="BZ52" s="17" t="n">
        <v>-0.0210599766959097</v>
      </c>
      <c r="CA52" s="17" t="n">
        <v>-0.00811188444288785</v>
      </c>
      <c r="CB52" s="17" t="n">
        <v>0.0031588695041906</v>
      </c>
      <c r="CC52" s="17" t="n">
        <v>0.00729082127277046</v>
      </c>
      <c r="CD52" s="17" t="n">
        <v>-0.000754961880250839</v>
      </c>
      <c r="CE52" s="17" t="n">
        <v>-0.0142951884181691</v>
      </c>
      <c r="CF52" s="17" t="n">
        <v>-0.0312281425060094</v>
      </c>
      <c r="CG52" s="17" t="n">
        <v>-0.0460273846036115</v>
      </c>
      <c r="CH52" s="17" t="n">
        <v>-0.0585857528367993</v>
      </c>
      <c r="CI52" s="17" t="n">
        <v>-0.0588067658758486</v>
      </c>
      <c r="CJ52" s="17" t="n">
        <v>-0.0515627087830566</v>
      </c>
      <c r="CK52" s="17" t="n">
        <v>-0.039407382848817</v>
      </c>
      <c r="CL52" s="17" t="n">
        <v>-0.0201730876146409</v>
      </c>
      <c r="CM52" s="17" t="n">
        <v>-0.00685804021077266</v>
      </c>
      <c r="CN52" s="17" t="n">
        <v>0.0044872544698805</v>
      </c>
      <c r="CO52" s="17" t="n">
        <v>0.0136996504212918</v>
      </c>
      <c r="CP52" s="17" t="n">
        <v>0.0215511286189672</v>
      </c>
      <c r="CQ52" s="17" t="n">
        <v>0.0264111376336611</v>
      </c>
      <c r="CR52" s="17" t="n">
        <v>0.0281964613466496</v>
      </c>
      <c r="CS52" s="17" t="n">
        <v>0.0262614013910031</v>
      </c>
      <c r="CT52" s="17" t="n">
        <v>0.00266921897411915</v>
      </c>
      <c r="CU52" s="17" t="n">
        <v>0.00186642035123049</v>
      </c>
      <c r="CV52" s="17" t="n">
        <v>0.0011890712438101</v>
      </c>
      <c r="CW52" s="17" t="n">
        <v>0.000952278669582032</v>
      </c>
      <c r="CX52" s="17" t="n">
        <v>0.000817654783908797</v>
      </c>
      <c r="CY52" s="17" t="n">
        <v>0.00147032857277389</v>
      </c>
      <c r="CZ52" s="17" t="n">
        <v>0.00167390438661654</v>
      </c>
      <c r="DA52" s="17" t="n">
        <v>0.00152624024742519</v>
      </c>
      <c r="DB52" s="17" t="n">
        <v>0.00127137046420739</v>
      </c>
      <c r="DC52" s="17" t="n">
        <v>0.00040694474039315</v>
      </c>
      <c r="DD52" s="17" t="n">
        <v>-8.62753469911219E-005</v>
      </c>
      <c r="DE52" s="17" t="n">
        <v>-0.000273152247303901</v>
      </c>
      <c r="DF52" s="17" t="n">
        <v>-0.000340927005542885</v>
      </c>
      <c r="DG52" s="17" t="n">
        <v>6.42670530174902E-006</v>
      </c>
      <c r="DH52" s="17" t="n">
        <v>5.03177873247532E-005</v>
      </c>
      <c r="DI52" s="17" t="n">
        <v>-0.000160005640610558</v>
      </c>
      <c r="DJ52" s="17" t="n">
        <v>-0.000685634672704788</v>
      </c>
      <c r="DK52" s="17" t="n">
        <v>-0.000878574302925163</v>
      </c>
      <c r="DL52" s="17" t="n">
        <v>-0.000926364755490909</v>
      </c>
      <c r="DM52" s="17" t="n">
        <v>-0.000595427150655901</v>
      </c>
      <c r="DN52" s="17" t="n">
        <v>0</v>
      </c>
      <c r="DO52" s="17"/>
    </row>
    <row r="53" customFormat="false" ht="15" hidden="false" customHeight="false" outlineLevel="0" collapsed="false">
      <c r="A53" s="16" t="s">
        <v>155</v>
      </c>
      <c r="B53" s="17"/>
      <c r="C53" s="17"/>
      <c r="D53" s="17"/>
      <c r="E53" s="17"/>
      <c r="F53" s="17"/>
      <c r="G53" s="17"/>
      <c r="H53" s="17"/>
      <c r="I53" s="17"/>
      <c r="J53" s="17"/>
      <c r="K53" s="17"/>
      <c r="L53" s="17"/>
      <c r="M53" s="17"/>
      <c r="N53" s="17"/>
      <c r="O53" s="17"/>
      <c r="P53" s="17"/>
      <c r="Q53" s="17"/>
      <c r="R53" s="17"/>
      <c r="S53" s="17"/>
      <c r="T53" s="17"/>
      <c r="U53" s="17"/>
      <c r="V53" s="17" t="n">
        <v>0</v>
      </c>
      <c r="W53" s="17" t="n">
        <v>0</v>
      </c>
      <c r="X53" s="17" t="n">
        <v>0</v>
      </c>
      <c r="Y53" s="17" t="n">
        <v>0</v>
      </c>
      <c r="Z53" s="17" t="n">
        <v>0</v>
      </c>
      <c r="AA53" s="17" t="n">
        <v>0</v>
      </c>
      <c r="AB53" s="17" t="n">
        <v>0</v>
      </c>
      <c r="AC53" s="17" t="n">
        <v>0</v>
      </c>
      <c r="AD53" s="17" t="n">
        <v>0</v>
      </c>
      <c r="AE53" s="17" t="n">
        <v>0</v>
      </c>
      <c r="AF53" s="17" t="n">
        <v>0</v>
      </c>
      <c r="AG53" s="17" t="n">
        <v>0</v>
      </c>
      <c r="AH53" s="17" t="n">
        <v>0</v>
      </c>
      <c r="AI53" s="17" t="n">
        <v>0</v>
      </c>
      <c r="AJ53" s="17" t="n">
        <v>0</v>
      </c>
      <c r="AK53" s="17" t="n">
        <v>0</v>
      </c>
      <c r="AL53" s="17" t="n">
        <v>0</v>
      </c>
      <c r="AM53" s="17" t="n">
        <v>0</v>
      </c>
      <c r="AN53" s="17" t="n">
        <v>0</v>
      </c>
      <c r="AO53" s="17" t="n">
        <v>0</v>
      </c>
      <c r="AP53" s="17" t="n">
        <v>0</v>
      </c>
      <c r="AQ53" s="17" t="n">
        <v>0</v>
      </c>
      <c r="AR53" s="17" t="n">
        <v>0</v>
      </c>
      <c r="AS53" s="17" t="n">
        <v>0</v>
      </c>
      <c r="AT53" s="17" t="n">
        <v>0</v>
      </c>
      <c r="AU53" s="17" t="n">
        <v>0</v>
      </c>
      <c r="AV53" s="17" t="n">
        <v>0</v>
      </c>
      <c r="AW53" s="17" t="n">
        <v>0</v>
      </c>
      <c r="AX53" s="17" t="n">
        <v>0</v>
      </c>
      <c r="AY53" s="17" t="n">
        <v>0</v>
      </c>
      <c r="AZ53" s="17" t="n">
        <v>0</v>
      </c>
      <c r="BA53" s="17" t="n">
        <v>0</v>
      </c>
      <c r="BB53" s="17" t="n">
        <v>0</v>
      </c>
      <c r="BC53" s="17" t="n">
        <v>0</v>
      </c>
      <c r="BD53" s="17" t="n">
        <v>0</v>
      </c>
      <c r="BE53" s="17" t="n">
        <v>0</v>
      </c>
      <c r="BF53" s="17" t="n">
        <v>0</v>
      </c>
      <c r="BG53" s="17" t="n">
        <v>0</v>
      </c>
      <c r="BH53" s="17" t="n">
        <v>0</v>
      </c>
      <c r="BI53" s="17" t="n">
        <v>0</v>
      </c>
      <c r="BJ53" s="17" t="n">
        <v>0</v>
      </c>
      <c r="BK53" s="17" t="n">
        <v>0</v>
      </c>
      <c r="BL53" s="17" t="n">
        <v>0</v>
      </c>
      <c r="BM53" s="17" t="n">
        <v>0</v>
      </c>
      <c r="BN53" s="17" t="n">
        <v>0.293486134771197</v>
      </c>
      <c r="BO53" s="17" t="n">
        <v>0.409332566067059</v>
      </c>
      <c r="BP53" s="17" t="n">
        <v>0.367241431612957</v>
      </c>
      <c r="BQ53" s="17" t="n">
        <v>0.20764388106188</v>
      </c>
      <c r="BR53" s="17" t="n">
        <v>0.128212550990903</v>
      </c>
      <c r="BS53" s="17" t="n">
        <v>-0.0657139493443588</v>
      </c>
      <c r="BT53" s="17" t="n">
        <v>-0.00432931719607956</v>
      </c>
      <c r="BU53" s="17" t="n">
        <v>-0.012355169630915</v>
      </c>
      <c r="BV53" s="17" t="n">
        <v>-0.0654151939514964</v>
      </c>
      <c r="BW53" s="17" t="n">
        <v>-0.0346499630973916</v>
      </c>
      <c r="BX53" s="17" t="n">
        <v>0.0444234493386021</v>
      </c>
      <c r="BY53" s="17" t="n">
        <v>0.0255479129027972</v>
      </c>
      <c r="BZ53" s="17" t="n">
        <v>-0.013313377180922</v>
      </c>
      <c r="CA53" s="17" t="n">
        <v>0.0708350538827511</v>
      </c>
      <c r="CB53" s="17" t="n">
        <v>-0.0648289314506861</v>
      </c>
      <c r="CC53" s="17" t="n">
        <v>-0.286713850496166</v>
      </c>
      <c r="CD53" s="17" t="n">
        <v>-0.501107381966185</v>
      </c>
      <c r="CE53" s="17" t="n">
        <v>-0.43199057548855</v>
      </c>
      <c r="CF53" s="17" t="n">
        <v>-0.513766285883373</v>
      </c>
      <c r="CG53" s="17" t="n">
        <v>-0.433711650011711</v>
      </c>
      <c r="CH53" s="17" t="n">
        <v>-0.366599860755526</v>
      </c>
      <c r="CI53" s="17" t="n">
        <v>-0.258271771386374</v>
      </c>
      <c r="CJ53" s="17" t="n">
        <v>-0.0840859101921478</v>
      </c>
      <c r="CK53" s="17" t="n">
        <v>0.162205831775915</v>
      </c>
      <c r="CL53" s="17" t="n">
        <v>0.616187951664372</v>
      </c>
      <c r="CM53" s="17" t="n">
        <v>0.103062518707282</v>
      </c>
      <c r="CN53" s="17" t="n">
        <v>0.12222270482777</v>
      </c>
      <c r="CO53" s="17" t="n">
        <v>0.196358043485262</v>
      </c>
      <c r="CP53" s="17" t="n">
        <v>0.219647008953241</v>
      </c>
      <c r="CQ53" s="17" t="n">
        <v>0.44416273034723</v>
      </c>
      <c r="CR53" s="17" t="n">
        <v>0.455846599372919</v>
      </c>
      <c r="CS53" s="17" t="n">
        <v>0.0954676080835616</v>
      </c>
      <c r="CT53" s="17" t="n">
        <v>0</v>
      </c>
      <c r="CU53" s="17" t="n">
        <v>0</v>
      </c>
      <c r="CV53" s="17" t="n">
        <v>0</v>
      </c>
      <c r="CW53" s="17" t="n">
        <v>0</v>
      </c>
      <c r="CX53" s="17" t="n">
        <v>0</v>
      </c>
      <c r="CY53" s="17" t="n">
        <v>0</v>
      </c>
      <c r="CZ53" s="17" t="n">
        <v>0</v>
      </c>
      <c r="DA53" s="17" t="n">
        <v>0</v>
      </c>
      <c r="DB53" s="17" t="n">
        <v>0</v>
      </c>
      <c r="DC53" s="17" t="n">
        <v>0</v>
      </c>
      <c r="DD53" s="17" t="n">
        <v>0</v>
      </c>
      <c r="DE53" s="17" t="n">
        <v>0</v>
      </c>
      <c r="DF53" s="17" t="n">
        <v>0</v>
      </c>
      <c r="DG53" s="17" t="n">
        <v>0</v>
      </c>
      <c r="DH53" s="17" t="n">
        <v>0</v>
      </c>
      <c r="DI53" s="17" t="n">
        <v>0</v>
      </c>
      <c r="DJ53" s="17" t="n">
        <v>0</v>
      </c>
      <c r="DK53" s="17" t="n">
        <v>0</v>
      </c>
      <c r="DL53" s="17" t="n">
        <v>0</v>
      </c>
      <c r="DM53" s="17" t="n">
        <v>0</v>
      </c>
      <c r="DN53" s="17" t="n">
        <v>0</v>
      </c>
      <c r="DO53" s="17"/>
    </row>
    <row r="54" customFormat="false" ht="15" hidden="false" customHeight="false" outlineLevel="0" collapsed="false">
      <c r="A54" s="15" t="s">
        <v>156</v>
      </c>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row>
    <row r="55" customFormat="false" ht="15" hidden="false" customHeight="false" outlineLevel="0" collapsed="false">
      <c r="A55" s="16" t="s">
        <v>157</v>
      </c>
      <c r="B55" s="17"/>
      <c r="C55" s="17"/>
      <c r="D55" s="17"/>
      <c r="E55" s="17"/>
      <c r="F55" s="17"/>
      <c r="G55" s="17"/>
      <c r="H55" s="17"/>
      <c r="I55" s="17"/>
      <c r="J55" s="17"/>
      <c r="K55" s="17"/>
      <c r="L55" s="17"/>
      <c r="M55" s="17"/>
      <c r="N55" s="17"/>
      <c r="O55" s="17"/>
      <c r="P55" s="17"/>
      <c r="Q55" s="17"/>
      <c r="R55" s="17"/>
      <c r="S55" s="17"/>
      <c r="T55" s="17"/>
      <c r="U55" s="17"/>
      <c r="V55" s="17" t="n">
        <v>-0.00383467080923529</v>
      </c>
      <c r="W55" s="17" t="n">
        <v>0.00213994475165441</v>
      </c>
      <c r="X55" s="17" t="n">
        <v>0.00213994475165442</v>
      </c>
      <c r="Y55" s="17" t="n">
        <v>0.00213994475165439</v>
      </c>
      <c r="Z55" s="17" t="n">
        <v>0.0168622835291248</v>
      </c>
      <c r="AA55" s="17" t="n">
        <v>-0.00627324073186429</v>
      </c>
      <c r="AB55" s="17" t="n">
        <v>-0.00627324073186426</v>
      </c>
      <c r="AC55" s="17" t="n">
        <v>-0.00627324073186428</v>
      </c>
      <c r="AD55" s="17" t="n">
        <v>-0.0498462971032134</v>
      </c>
      <c r="AE55" s="17" t="n">
        <v>0.024191477314436</v>
      </c>
      <c r="AF55" s="17" t="n">
        <v>0.024191477314436</v>
      </c>
      <c r="AG55" s="17" t="n">
        <v>0.024191477314436</v>
      </c>
      <c r="AH55" s="17" t="n">
        <v>0.0288316160864147</v>
      </c>
      <c r="AI55" s="17" t="n">
        <v>0.0215485694525431</v>
      </c>
      <c r="AJ55" s="17" t="n">
        <v>0.0215485694525431</v>
      </c>
      <c r="AK55" s="17" t="n">
        <v>0.0215485694525431</v>
      </c>
      <c r="AL55" s="17" t="n">
        <v>0.0438922430291641</v>
      </c>
      <c r="AM55" s="17" t="n">
        <v>0.00723886708319987</v>
      </c>
      <c r="AN55" s="17" t="n">
        <v>0.00723886708319986</v>
      </c>
      <c r="AO55" s="17" t="n">
        <v>0.00723886708319985</v>
      </c>
      <c r="AP55" s="17" t="n">
        <v>-0.00799695352202022</v>
      </c>
      <c r="AQ55" s="17" t="n">
        <v>0.0177365889031202</v>
      </c>
      <c r="AR55" s="17" t="n">
        <v>0.0177365889031202</v>
      </c>
      <c r="AS55" s="17" t="n">
        <v>0.0177365889031202</v>
      </c>
      <c r="AT55" s="17" t="n">
        <v>0.00903361524781131</v>
      </c>
      <c r="AU55" s="17" t="n">
        <v>0.0239609378030952</v>
      </c>
      <c r="AV55" s="17" t="n">
        <v>0.0239609378030952</v>
      </c>
      <c r="AW55" s="17" t="n">
        <v>0.0239609378030952</v>
      </c>
      <c r="AX55" s="17" t="n">
        <v>0.0244445094955689</v>
      </c>
      <c r="AY55" s="17" t="n">
        <v>0.0245621839347987</v>
      </c>
      <c r="AZ55" s="17" t="n">
        <v>0.0245621839347987</v>
      </c>
      <c r="BA55" s="17" t="n">
        <v>0.0245621839347987</v>
      </c>
      <c r="BB55" s="17" t="n">
        <v>0.0917594176301674</v>
      </c>
      <c r="BC55" s="17" t="n">
        <v>-0.0161931763158743</v>
      </c>
      <c r="BD55" s="17" t="n">
        <v>-0.0161931763158744</v>
      </c>
      <c r="BE55" s="17" t="n">
        <v>-0.0161931763158743</v>
      </c>
      <c r="BF55" s="17" t="n">
        <v>-0.068371715086483</v>
      </c>
      <c r="BG55" s="17" t="n">
        <v>0.0227135311458113</v>
      </c>
      <c r="BH55" s="17" t="n">
        <v>0.0227135311458113</v>
      </c>
      <c r="BI55" s="17" t="n">
        <v>0.0227135311458113</v>
      </c>
      <c r="BJ55" s="17" t="n">
        <v>0.026570517417853</v>
      </c>
      <c r="BK55" s="17" t="n">
        <v>0.0215610549072544</v>
      </c>
      <c r="BL55" s="17" t="n">
        <v>0.0215610549072544</v>
      </c>
      <c r="BM55" s="17" t="n">
        <v>0.0215610549072544</v>
      </c>
      <c r="BN55" s="17" t="n">
        <v>0.130733443610421</v>
      </c>
      <c r="BO55" s="17" t="n">
        <v>0.109827121771417</v>
      </c>
      <c r="BP55" s="17" t="n">
        <v>0.089307340452026</v>
      </c>
      <c r="BQ55" s="17" t="n">
        <v>0.0691669528392175</v>
      </c>
      <c r="BR55" s="17" t="n">
        <v>0.0358804935289432</v>
      </c>
      <c r="BS55" s="17" t="n">
        <v>0.024991280653673</v>
      </c>
      <c r="BT55" s="17" t="n">
        <v>0.0142165355744306</v>
      </c>
      <c r="BU55" s="17" t="n">
        <v>0.00355505500164277</v>
      </c>
      <c r="BV55" s="17" t="n">
        <v>-0.0249921799623538</v>
      </c>
      <c r="BW55" s="17" t="n">
        <v>-0.0236384012267582</v>
      </c>
      <c r="BX55" s="17" t="n">
        <v>-0.0222827427966335</v>
      </c>
      <c r="BY55" s="17" t="n">
        <v>-0.0209252020620625</v>
      </c>
      <c r="BZ55" s="17" t="n">
        <v>-0.00189726263827984</v>
      </c>
      <c r="CA55" s="17" t="n">
        <v>-0.0121510320074922</v>
      </c>
      <c r="CB55" s="17" t="n">
        <v>-0.0222994617334579</v>
      </c>
      <c r="CC55" s="17" t="n">
        <v>-0.032343633997767</v>
      </c>
      <c r="CD55" s="17" t="n">
        <v>-0.0755085851183473</v>
      </c>
      <c r="CE55" s="17" t="n">
        <v>-0.062464461641795</v>
      </c>
      <c r="CF55" s="17" t="n">
        <v>-0.0492362919377362</v>
      </c>
      <c r="CG55" s="17" t="n">
        <v>-0.0358214792035623</v>
      </c>
      <c r="CH55" s="17" t="n">
        <v>-0.015655051568905</v>
      </c>
      <c r="CI55" s="17" t="n">
        <v>-0.00689399405890404</v>
      </c>
      <c r="CJ55" s="17" t="n">
        <v>0.00194504031156272</v>
      </c>
      <c r="CK55" s="17" t="n">
        <v>0.0108627455672466</v>
      </c>
      <c r="CL55" s="17" t="n">
        <v>0.0333074284531154</v>
      </c>
      <c r="CM55" s="17" t="n">
        <v>0.0331267260555115</v>
      </c>
      <c r="CN55" s="17" t="n">
        <v>0.0329460552587218</v>
      </c>
      <c r="CO55" s="17" t="n">
        <v>0.032765416057221</v>
      </c>
      <c r="CP55" s="17" t="n">
        <v>0.0453085136276643</v>
      </c>
      <c r="CQ55" s="17" t="n">
        <v>0.0366901768538249</v>
      </c>
      <c r="CR55" s="17" t="n">
        <v>0.0281428963545488</v>
      </c>
      <c r="CS55" s="17" t="n">
        <v>0.0196660862866166</v>
      </c>
      <c r="CT55" s="17" t="n">
        <v>0.00577905165419135</v>
      </c>
      <c r="CU55" s="17" t="n">
        <v>0.00249262585006593</v>
      </c>
      <c r="CV55" s="17" t="n">
        <v>0.00249262585006595</v>
      </c>
      <c r="CW55" s="17" t="n">
        <v>0.00249262585006593</v>
      </c>
      <c r="CX55" s="17" t="n">
        <v>0.00318830046070774</v>
      </c>
      <c r="CY55" s="17" t="n">
        <v>0.00203244487374546</v>
      </c>
      <c r="CZ55" s="17" t="n">
        <v>0.00203244487374551</v>
      </c>
      <c r="DA55" s="17" t="n">
        <v>0.00203244487374548</v>
      </c>
      <c r="DB55" s="17" t="n">
        <v>0.00254904730743572</v>
      </c>
      <c r="DC55" s="17" t="n">
        <v>0.00169181984397496</v>
      </c>
      <c r="DD55" s="17" t="n">
        <v>0.00169181984397496</v>
      </c>
      <c r="DE55" s="17" t="n">
        <v>0.00169181984397493</v>
      </c>
      <c r="DF55" s="17" t="n">
        <v>0.00220923119666941</v>
      </c>
      <c r="DG55" s="17" t="n">
        <v>0.00134822712191986</v>
      </c>
      <c r="DH55" s="17" t="n">
        <v>0.00134822712191989</v>
      </c>
      <c r="DI55" s="17" t="n">
        <v>0.0013482271219199</v>
      </c>
      <c r="DJ55" s="17" t="n">
        <v>0.0013482271219199</v>
      </c>
      <c r="DK55" s="17" t="n">
        <v>0.00134822712191987</v>
      </c>
      <c r="DL55" s="17" t="n">
        <v>0.00134822712191987</v>
      </c>
      <c r="DM55" s="17" t="n">
        <v>0.00134822712191987</v>
      </c>
      <c r="DN55" s="17" t="n">
        <v>0</v>
      </c>
      <c r="DO55" s="17"/>
    </row>
    <row r="56" customFormat="false" ht="15" hidden="false" customHeight="false" outlineLevel="0" collapsed="false">
      <c r="A56" s="16" t="s">
        <v>158</v>
      </c>
      <c r="B56" s="17"/>
      <c r="C56" s="17"/>
      <c r="D56" s="17"/>
      <c r="E56" s="17"/>
      <c r="F56" s="17"/>
      <c r="G56" s="17"/>
      <c r="H56" s="17"/>
      <c r="I56" s="17"/>
      <c r="J56" s="17"/>
      <c r="K56" s="17"/>
      <c r="L56" s="17"/>
      <c r="M56" s="17"/>
      <c r="N56" s="17"/>
      <c r="O56" s="17"/>
      <c r="P56" s="17"/>
      <c r="Q56" s="17"/>
      <c r="R56" s="17"/>
      <c r="S56" s="17"/>
      <c r="T56" s="17"/>
      <c r="U56" s="17"/>
      <c r="V56" s="17" t="n">
        <v>-0.00563934674785001</v>
      </c>
      <c r="W56" s="17" t="n">
        <v>-0.0343166583144946</v>
      </c>
      <c r="X56" s="17" t="n">
        <v>-0.0172486156867501</v>
      </c>
      <c r="Y56" s="17" t="n">
        <v>-0.0262778616140057</v>
      </c>
      <c r="Z56" s="17" t="n">
        <v>-0.0259361131753926</v>
      </c>
      <c r="AA56" s="17" t="n">
        <v>-0.0414349162453126</v>
      </c>
      <c r="AB56" s="17" t="n">
        <v>-0.0447045433532419</v>
      </c>
      <c r="AC56" s="17" t="n">
        <v>-0.0562693182402028</v>
      </c>
      <c r="AD56" s="17" t="n">
        <v>0.049692418497793</v>
      </c>
      <c r="AE56" s="17" t="n">
        <v>0.00900306628365448</v>
      </c>
      <c r="AF56" s="17" t="n">
        <v>0.0348765085129719</v>
      </c>
      <c r="AG56" s="17" t="n">
        <v>0.0348337312756282</v>
      </c>
      <c r="AH56" s="17" t="n">
        <v>0.0175968962952778</v>
      </c>
      <c r="AI56" s="17" t="n">
        <v>-0.0123414069038113</v>
      </c>
      <c r="AJ56" s="17" t="n">
        <v>0.0244548810273132</v>
      </c>
      <c r="AK56" s="17" t="n">
        <v>0.0661243019522932</v>
      </c>
      <c r="AL56" s="17" t="n">
        <v>0.0953592377117681</v>
      </c>
      <c r="AM56" s="17" t="n">
        <v>-0.00225338101282924</v>
      </c>
      <c r="AN56" s="17" t="n">
        <v>0.0107450387725064</v>
      </c>
      <c r="AO56" s="17" t="n">
        <v>0.0306180590423493</v>
      </c>
      <c r="AP56" s="17" t="n">
        <v>0.131587469642692</v>
      </c>
      <c r="AQ56" s="17" t="n">
        <v>-0.0231550749991277</v>
      </c>
      <c r="AR56" s="17" t="n">
        <v>-0.00518305546602255</v>
      </c>
      <c r="AS56" s="17" t="n">
        <v>0.0392897108074646</v>
      </c>
      <c r="AT56" s="17" t="n">
        <v>0.145104648844537</v>
      </c>
      <c r="AU56" s="17" t="n">
        <v>0.0954152348515591</v>
      </c>
      <c r="AV56" s="17" t="n">
        <v>0.0262281465544827</v>
      </c>
      <c r="AW56" s="17" t="n">
        <v>0.0357347842213593</v>
      </c>
      <c r="AX56" s="17" t="n">
        <v>0.0133823062216103</v>
      </c>
      <c r="AY56" s="17" t="n">
        <v>0.0512613324793736</v>
      </c>
      <c r="AZ56" s="17" t="n">
        <v>-0.00344343145981346</v>
      </c>
      <c r="BA56" s="17" t="n">
        <v>0.0185938445911383</v>
      </c>
      <c r="BB56" s="17" t="n">
        <v>0.150272773014644</v>
      </c>
      <c r="BC56" s="17" t="n">
        <v>0.0424013396635829</v>
      </c>
      <c r="BD56" s="17" t="n">
        <v>-0.0423200991059491</v>
      </c>
      <c r="BE56" s="17" t="n">
        <v>-0.246214200927578</v>
      </c>
      <c r="BF56" s="17" t="n">
        <v>0.0126598154164806</v>
      </c>
      <c r="BG56" s="17" t="n">
        <v>0.0701376819890039</v>
      </c>
      <c r="BH56" s="17" t="n">
        <v>0.109493066738278</v>
      </c>
      <c r="BI56" s="17" t="n">
        <v>0.0727335193520785</v>
      </c>
      <c r="BJ56" s="17" t="n">
        <v>0.0444938246514631</v>
      </c>
      <c r="BK56" s="17" t="n">
        <v>0.0194514338052683</v>
      </c>
      <c r="BL56" s="17" t="n">
        <v>0.0430113287926254</v>
      </c>
      <c r="BM56" s="17" t="n">
        <v>0.131000487778686</v>
      </c>
      <c r="BN56" s="17" t="n">
        <v>0.325866905586237</v>
      </c>
      <c r="BO56" s="17" t="n">
        <v>0.295999439687537</v>
      </c>
      <c r="BP56" s="17" t="n">
        <v>0.260892225525556</v>
      </c>
      <c r="BQ56" s="17" t="n">
        <v>0.0234767508182873</v>
      </c>
      <c r="BR56" s="17" t="n">
        <v>-0.0747724488987107</v>
      </c>
      <c r="BS56" s="17" t="n">
        <v>-0.12525737445787</v>
      </c>
      <c r="BT56" s="17" t="n">
        <v>-0.130400038676768</v>
      </c>
      <c r="BU56" s="17" t="n">
        <v>-0.0436798034773746</v>
      </c>
      <c r="BV56" s="17" t="n">
        <v>-0.0583001197568855</v>
      </c>
      <c r="BW56" s="17" t="n">
        <v>-0.102292639217996</v>
      </c>
      <c r="BX56" s="17" t="n">
        <v>-0.147741426288013</v>
      </c>
      <c r="BY56" s="17" t="n">
        <v>-0.180956090122165</v>
      </c>
      <c r="BZ56" s="17" t="n">
        <v>-0.131272051594581</v>
      </c>
      <c r="CA56" s="17" t="n">
        <v>-0.0296158131164302</v>
      </c>
      <c r="CB56" s="17" t="n">
        <v>-0.00868943953922178</v>
      </c>
      <c r="CC56" s="17" t="n">
        <v>-0.0175594244256798</v>
      </c>
      <c r="CD56" s="17" t="n">
        <v>-0.0977178581637299</v>
      </c>
      <c r="CE56" s="17" t="n">
        <v>-0.123757596376494</v>
      </c>
      <c r="CF56" s="17" t="n">
        <v>-0.115678445782466</v>
      </c>
      <c r="CG56" s="17" t="n">
        <v>-0.125208653453155</v>
      </c>
      <c r="CH56" s="17" t="n">
        <v>-0.108429839954594</v>
      </c>
      <c r="CI56" s="17" t="n">
        <v>-0.0649196936576342</v>
      </c>
      <c r="CJ56" s="17" t="n">
        <v>0.000705208295203537</v>
      </c>
      <c r="CK56" s="17" t="n">
        <v>0.0698505234494975</v>
      </c>
      <c r="CL56" s="17" t="n">
        <v>0.15836361650705</v>
      </c>
      <c r="CM56" s="17" t="n">
        <v>0.092273228257047</v>
      </c>
      <c r="CN56" s="17" t="n">
        <v>0.0618522644571536</v>
      </c>
      <c r="CO56" s="17" t="n">
        <v>0.0291650525514952</v>
      </c>
      <c r="CP56" s="17" t="n">
        <v>0.0140308513708905</v>
      </c>
      <c r="CQ56" s="17" t="n">
        <v>0.0230068638959226</v>
      </c>
      <c r="CR56" s="17" t="n">
        <v>-0.0637155888879301</v>
      </c>
      <c r="CS56" s="17" t="n">
        <v>-0.0417725088603464</v>
      </c>
      <c r="CT56" s="17" t="n">
        <v>0.0110275757684205</v>
      </c>
      <c r="CU56" s="17" t="n">
        <v>0.00717564531300828</v>
      </c>
      <c r="CV56" s="17" t="n">
        <v>0.00532364466391933</v>
      </c>
      <c r="CW56" s="17" t="n">
        <v>0.00741408633869663</v>
      </c>
      <c r="CX56" s="17" t="n">
        <v>0.00809635541678486</v>
      </c>
      <c r="CY56" s="17" t="n">
        <v>0.00451743288522994</v>
      </c>
      <c r="CZ56" s="17" t="n">
        <v>0.00454990360282889</v>
      </c>
      <c r="DA56" s="17" t="n">
        <v>0.00458258635931601</v>
      </c>
      <c r="DB56" s="17" t="n">
        <v>0.00940278933140841</v>
      </c>
      <c r="DC56" s="17" t="n">
        <v>0.00149498872199594</v>
      </c>
      <c r="DD56" s="17" t="n">
        <v>0.00150235445465636</v>
      </c>
      <c r="DE56" s="17" t="n">
        <v>0.0015097542419675</v>
      </c>
      <c r="DF56" s="17" t="n">
        <v>0.00147300173213225</v>
      </c>
      <c r="DG56" s="17" t="n">
        <v>0.00155462786564532</v>
      </c>
      <c r="DH56" s="17" t="n">
        <v>0.00156130651796107</v>
      </c>
      <c r="DI56" s="17" t="n">
        <v>0.00156801288796581</v>
      </c>
      <c r="DJ56" s="17" t="n">
        <v>0.00157474700865646</v>
      </c>
      <c r="DK56" s="17" t="n">
        <v>0.00158150891207681</v>
      </c>
      <c r="DL56" s="17" t="n">
        <v>0.00158829862930649</v>
      </c>
      <c r="DM56" s="17" t="n">
        <v>0.00159511619045062</v>
      </c>
      <c r="DN56" s="17" t="n">
        <v>0</v>
      </c>
      <c r="DO56" s="17"/>
    </row>
    <row r="57" s="10" customFormat="true" ht="18.75" hidden="false" customHeight="true" outlineLevel="0" collapsed="false">
      <c r="A57" s="16" t="s">
        <v>159</v>
      </c>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row>
    <row r="58" customFormat="false" ht="18.75" hidden="false" customHeight="true" outlineLevel="0" collapsed="false">
      <c r="A58" s="18"/>
    </row>
    <row r="59" customFormat="false" ht="15" hidden="false" customHeight="false" outlineLevel="0" collapsed="false">
      <c r="A59" s="19"/>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c r="DM59" s="10"/>
      <c r="DN59" s="10"/>
      <c r="DO59" s="10"/>
    </row>
    <row r="60" customFormat="false" ht="15" hidden="false" customHeight="false" outlineLevel="0" collapsed="false">
      <c r="A60" s="20" t="s">
        <v>160</v>
      </c>
      <c r="CD60" s="21" t="str">
        <f aca="false">+A60</f>
        <v>NADEMAND_Qdata below this from 2015Q1</v>
      </c>
    </row>
    <row r="61" customFormat="false" ht="15" hidden="false" customHeight="false" outlineLevel="0" collapsed="false">
      <c r="A61" s="22"/>
    </row>
    <row r="62" customFormat="false" ht="15.75" hidden="false" customHeight="false" outlineLevel="0" collapsed="false">
      <c r="A62" s="23" t="s">
        <v>161</v>
      </c>
      <c r="B62" s="24" t="s">
        <v>0</v>
      </c>
      <c r="C62" s="24" t="s">
        <v>1</v>
      </c>
      <c r="D62" s="24" t="s">
        <v>2</v>
      </c>
      <c r="E62" s="24" t="s">
        <v>3</v>
      </c>
      <c r="F62" s="24" t="s">
        <v>4</v>
      </c>
      <c r="G62" s="24" t="s">
        <v>5</v>
      </c>
      <c r="H62" s="24" t="s">
        <v>6</v>
      </c>
      <c r="I62" s="24" t="s">
        <v>7</v>
      </c>
      <c r="J62" s="24" t="s">
        <v>8</v>
      </c>
      <c r="K62" s="24" t="s">
        <v>9</v>
      </c>
      <c r="L62" s="24" t="s">
        <v>10</v>
      </c>
      <c r="M62" s="24" t="s">
        <v>11</v>
      </c>
      <c r="N62" s="24" t="s">
        <v>12</v>
      </c>
      <c r="O62" s="24" t="s">
        <v>13</v>
      </c>
      <c r="P62" s="24" t="s">
        <v>14</v>
      </c>
      <c r="Q62" s="24" t="s">
        <v>15</v>
      </c>
      <c r="R62" s="24" t="s">
        <v>16</v>
      </c>
      <c r="S62" s="24" t="s">
        <v>17</v>
      </c>
      <c r="T62" s="24" t="s">
        <v>18</v>
      </c>
      <c r="U62" s="24" t="s">
        <v>19</v>
      </c>
      <c r="V62" s="24" t="s">
        <v>20</v>
      </c>
      <c r="W62" s="24" t="s">
        <v>21</v>
      </c>
      <c r="X62" s="24" t="s">
        <v>22</v>
      </c>
      <c r="Y62" s="24" t="s">
        <v>23</v>
      </c>
      <c r="Z62" s="24" t="s">
        <v>24</v>
      </c>
      <c r="AA62" s="24" t="s">
        <v>25</v>
      </c>
      <c r="AB62" s="24" t="s">
        <v>26</v>
      </c>
      <c r="AC62" s="24" t="s">
        <v>27</v>
      </c>
      <c r="AD62" s="24" t="s">
        <v>28</v>
      </c>
      <c r="AE62" s="24" t="s">
        <v>29</v>
      </c>
      <c r="AF62" s="24" t="s">
        <v>30</v>
      </c>
      <c r="AG62" s="24" t="s">
        <v>31</v>
      </c>
      <c r="AH62" s="24" t="s">
        <v>32</v>
      </c>
      <c r="AI62" s="24" t="s">
        <v>33</v>
      </c>
      <c r="AJ62" s="24" t="s">
        <v>34</v>
      </c>
      <c r="AK62" s="24" t="s">
        <v>35</v>
      </c>
      <c r="AL62" s="24" t="s">
        <v>36</v>
      </c>
      <c r="AM62" s="24" t="s">
        <v>37</v>
      </c>
      <c r="AN62" s="24" t="s">
        <v>38</v>
      </c>
      <c r="AO62" s="24" t="s">
        <v>39</v>
      </c>
      <c r="AP62" s="24" t="s">
        <v>40</v>
      </c>
      <c r="AQ62" s="24" t="s">
        <v>41</v>
      </c>
      <c r="AR62" s="24" t="s">
        <v>42</v>
      </c>
      <c r="AS62" s="24" t="s">
        <v>43</v>
      </c>
      <c r="AT62" s="24" t="s">
        <v>44</v>
      </c>
      <c r="AU62" s="24" t="s">
        <v>45</v>
      </c>
      <c r="AV62" s="24" t="s">
        <v>46</v>
      </c>
      <c r="AW62" s="24" t="s">
        <v>47</v>
      </c>
      <c r="AX62" s="24" t="s">
        <v>48</v>
      </c>
      <c r="AY62" s="24" t="s">
        <v>49</v>
      </c>
      <c r="AZ62" s="24" t="s">
        <v>50</v>
      </c>
      <c r="BA62" s="24" t="s">
        <v>51</v>
      </c>
      <c r="BB62" s="24" t="s">
        <v>52</v>
      </c>
      <c r="BC62" s="24" t="s">
        <v>53</v>
      </c>
      <c r="BD62" s="24" t="s">
        <v>54</v>
      </c>
      <c r="BE62" s="24" t="s">
        <v>55</v>
      </c>
      <c r="BF62" s="24" t="s">
        <v>56</v>
      </c>
      <c r="BG62" s="24" t="s">
        <v>57</v>
      </c>
      <c r="BH62" s="24" t="s">
        <v>58</v>
      </c>
      <c r="BI62" s="24" t="s">
        <v>59</v>
      </c>
      <c r="BJ62" s="24" t="s">
        <v>60</v>
      </c>
      <c r="BK62" s="24" t="s">
        <v>61</v>
      </c>
      <c r="BL62" s="24" t="s">
        <v>62</v>
      </c>
      <c r="BM62" s="24" t="s">
        <v>63</v>
      </c>
      <c r="BN62" s="24" t="s">
        <v>64</v>
      </c>
      <c r="BO62" s="24" t="s">
        <v>65</v>
      </c>
      <c r="BP62" s="24" t="s">
        <v>66</v>
      </c>
      <c r="BQ62" s="24" t="s">
        <v>67</v>
      </c>
      <c r="BR62" s="24" t="s">
        <v>68</v>
      </c>
      <c r="BS62" s="24" t="s">
        <v>69</v>
      </c>
      <c r="BT62" s="24" t="s">
        <v>70</v>
      </c>
      <c r="BU62" s="24" t="s">
        <v>71</v>
      </c>
      <c r="BV62" s="24" t="s">
        <v>72</v>
      </c>
      <c r="BW62" s="24" t="s">
        <v>73</v>
      </c>
      <c r="BX62" s="24" t="s">
        <v>74</v>
      </c>
      <c r="BY62" s="24" t="s">
        <v>75</v>
      </c>
      <c r="BZ62" s="24" t="s">
        <v>76</v>
      </c>
      <c r="CA62" s="24" t="s">
        <v>77</v>
      </c>
      <c r="CB62" s="24" t="s">
        <v>78</v>
      </c>
      <c r="CC62" s="24" t="s">
        <v>79</v>
      </c>
      <c r="CD62" s="24" t="s">
        <v>80</v>
      </c>
      <c r="CE62" s="24" t="s">
        <v>81</v>
      </c>
      <c r="CF62" s="24" t="s">
        <v>82</v>
      </c>
      <c r="CG62" s="24" t="s">
        <v>83</v>
      </c>
      <c r="CH62" s="24" t="s">
        <v>84</v>
      </c>
      <c r="CI62" s="24" t="s">
        <v>85</v>
      </c>
      <c r="CJ62" s="24" t="s">
        <v>86</v>
      </c>
      <c r="CK62" s="24" t="s">
        <v>87</v>
      </c>
      <c r="CL62" s="24" t="s">
        <v>88</v>
      </c>
      <c r="CM62" s="24" t="s">
        <v>89</v>
      </c>
      <c r="CN62" s="24" t="s">
        <v>90</v>
      </c>
      <c r="CO62" s="24" t="s">
        <v>91</v>
      </c>
      <c r="CP62" s="24" t="s">
        <v>92</v>
      </c>
      <c r="CQ62" s="24" t="s">
        <v>93</v>
      </c>
      <c r="CR62" s="24" t="s">
        <v>94</v>
      </c>
      <c r="CS62" s="24" t="s">
        <v>95</v>
      </c>
      <c r="CT62" s="24" t="s">
        <v>96</v>
      </c>
      <c r="CU62" s="24" t="s">
        <v>97</v>
      </c>
      <c r="CV62" s="24" t="s">
        <v>98</v>
      </c>
      <c r="CW62" s="24" t="s">
        <v>99</v>
      </c>
      <c r="CX62" s="24" t="s">
        <v>100</v>
      </c>
      <c r="CY62" s="24" t="s">
        <v>101</v>
      </c>
      <c r="CZ62" s="24" t="s">
        <v>102</v>
      </c>
      <c r="DA62" s="24" t="s">
        <v>103</v>
      </c>
      <c r="DB62" s="24" t="s">
        <v>104</v>
      </c>
      <c r="DC62" s="24" t="s">
        <v>105</v>
      </c>
      <c r="DD62" s="24" t="s">
        <v>106</v>
      </c>
      <c r="DE62" s="24" t="s">
        <v>107</v>
      </c>
      <c r="DF62" s="24" t="s">
        <v>108</v>
      </c>
      <c r="DG62" s="24" t="s">
        <v>109</v>
      </c>
      <c r="DH62" s="24" t="s">
        <v>110</v>
      </c>
      <c r="DI62" s="24" t="s">
        <v>111</v>
      </c>
      <c r="DJ62" s="24" t="s">
        <v>112</v>
      </c>
      <c r="DK62" s="24" t="s">
        <v>113</v>
      </c>
      <c r="DL62" s="24" t="s">
        <v>114</v>
      </c>
      <c r="DM62" s="24" t="s">
        <v>115</v>
      </c>
      <c r="DN62" s="24" t="s">
        <v>116</v>
      </c>
    </row>
    <row r="63" customFormat="false" ht="15" hidden="false" customHeight="false" outlineLevel="0" collapsed="false">
      <c r="A63" s="25" t="s">
        <v>162</v>
      </c>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t="n">
        <v>380</v>
      </c>
      <c r="AU63" s="26" t="n">
        <v>431</v>
      </c>
      <c r="AV63" s="26" t="n">
        <v>464</v>
      </c>
      <c r="AW63" s="26" t="n">
        <v>488</v>
      </c>
      <c r="AX63" s="26" t="n">
        <v>484</v>
      </c>
      <c r="AY63" s="26" t="n">
        <v>519</v>
      </c>
      <c r="AZ63" s="26" t="n">
        <v>547</v>
      </c>
      <c r="BA63" s="26" t="n">
        <v>571</v>
      </c>
      <c r="BB63" s="26" t="n">
        <v>575</v>
      </c>
      <c r="BC63" s="26" t="n">
        <v>653</v>
      </c>
      <c r="BD63" s="26" t="n">
        <v>715</v>
      </c>
      <c r="BE63" s="26" t="n">
        <v>750</v>
      </c>
      <c r="BF63" s="26" t="n">
        <v>753</v>
      </c>
      <c r="BG63" s="26" t="n">
        <v>741</v>
      </c>
      <c r="BH63" s="26" t="n">
        <v>776</v>
      </c>
      <c r="BI63" s="26" t="n">
        <v>828</v>
      </c>
      <c r="BJ63" s="26" t="n">
        <v>819</v>
      </c>
      <c r="BK63" s="26" t="n">
        <v>818</v>
      </c>
      <c r="BL63" s="26" t="n">
        <v>866</v>
      </c>
      <c r="BM63" s="26" t="n">
        <v>908</v>
      </c>
      <c r="BN63" s="26" t="n">
        <v>930</v>
      </c>
      <c r="BO63" s="26" t="n">
        <v>968</v>
      </c>
      <c r="BP63" s="26" t="n">
        <v>1038</v>
      </c>
      <c r="BQ63" s="26" t="n">
        <v>1055</v>
      </c>
      <c r="BR63" s="26" t="n">
        <v>1074</v>
      </c>
      <c r="BS63" s="26" t="n">
        <v>1109</v>
      </c>
      <c r="BT63" s="26" t="n">
        <v>1175</v>
      </c>
      <c r="BU63" s="26" t="n">
        <v>1205</v>
      </c>
      <c r="BV63" s="26" t="n">
        <v>1186</v>
      </c>
      <c r="BW63" s="26" t="n">
        <v>1224</v>
      </c>
      <c r="BX63" s="26" t="n">
        <v>1225</v>
      </c>
      <c r="BY63" s="26" t="n">
        <v>1293</v>
      </c>
      <c r="BZ63" s="26" t="n">
        <v>1321</v>
      </c>
      <c r="CA63" s="26" t="n">
        <v>1354</v>
      </c>
      <c r="CB63" s="26" t="n">
        <v>1396</v>
      </c>
      <c r="CC63" s="26" t="n">
        <v>1395</v>
      </c>
      <c r="CD63" s="26" t="n">
        <v>1422</v>
      </c>
      <c r="CE63" s="26" t="n">
        <v>1457</v>
      </c>
      <c r="CF63" s="26" t="n">
        <v>1522</v>
      </c>
      <c r="CG63" s="26" t="n">
        <v>1567</v>
      </c>
      <c r="CH63" s="26" t="n">
        <v>1596</v>
      </c>
      <c r="CI63" s="26" t="n">
        <v>1636</v>
      </c>
      <c r="CJ63" s="26" t="n">
        <v>1689</v>
      </c>
      <c r="CK63" s="26" t="n">
        <v>1751</v>
      </c>
      <c r="CL63" s="26" t="n">
        <v>1820</v>
      </c>
      <c r="CM63" s="26" t="n">
        <v>1869</v>
      </c>
      <c r="CN63" s="26" t="n">
        <v>1927</v>
      </c>
      <c r="CO63" s="26" t="n">
        <v>1985</v>
      </c>
      <c r="CP63" s="26" t="n">
        <v>1987</v>
      </c>
      <c r="CQ63" s="26" t="n">
        <v>2001</v>
      </c>
      <c r="CR63" s="26" t="n">
        <v>2065</v>
      </c>
      <c r="CS63" s="26" t="n">
        <v>2137</v>
      </c>
      <c r="CT63" s="26"/>
      <c r="CU63" s="26"/>
      <c r="CV63" s="26"/>
      <c r="CW63" s="26"/>
      <c r="CX63" s="26"/>
      <c r="CY63" s="26"/>
      <c r="CZ63" s="26"/>
      <c r="DA63" s="26"/>
      <c r="DB63" s="26"/>
      <c r="DC63" s="26"/>
      <c r="DD63" s="26"/>
      <c r="DE63" s="26"/>
      <c r="DF63" s="26"/>
      <c r="DG63" s="26"/>
      <c r="DH63" s="26"/>
      <c r="DI63" s="26"/>
      <c r="DJ63" s="26"/>
      <c r="DK63" s="26"/>
      <c r="DL63" s="26"/>
      <c r="DM63" s="26"/>
      <c r="DN63" s="26"/>
    </row>
    <row r="64" customFormat="false" ht="15" hidden="false" customHeight="false" outlineLevel="0" collapsed="false">
      <c r="A64" s="27"/>
    </row>
    <row r="65" customFormat="false" ht="10.5" hidden="false" customHeight="true" outlineLevel="0" collapsed="false">
      <c r="A65" s="25" t="s">
        <v>163</v>
      </c>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t="n">
        <v>368</v>
      </c>
      <c r="AU65" s="26" t="n">
        <v>408</v>
      </c>
      <c r="AV65" s="26" t="n">
        <v>453</v>
      </c>
      <c r="AW65" s="26" t="n">
        <v>463</v>
      </c>
      <c r="AX65" s="26" t="n">
        <v>430</v>
      </c>
      <c r="AY65" s="26" t="n">
        <v>470</v>
      </c>
      <c r="AZ65" s="26" t="n">
        <v>500</v>
      </c>
      <c r="BA65" s="26" t="n">
        <v>524</v>
      </c>
      <c r="BB65" s="26" t="n">
        <v>544</v>
      </c>
      <c r="BC65" s="26" t="n">
        <v>601</v>
      </c>
      <c r="BD65" s="26" t="n">
        <v>682</v>
      </c>
      <c r="BE65" s="26" t="n">
        <v>689</v>
      </c>
      <c r="BF65" s="26" t="n">
        <v>694</v>
      </c>
      <c r="BG65" s="26" t="n">
        <v>700</v>
      </c>
      <c r="BH65" s="26" t="n">
        <v>748</v>
      </c>
      <c r="BI65" s="26" t="n">
        <v>790</v>
      </c>
      <c r="BJ65" s="26" t="n">
        <v>777</v>
      </c>
      <c r="BK65" s="26" t="n">
        <v>784</v>
      </c>
      <c r="BL65" s="26" t="n">
        <v>824</v>
      </c>
      <c r="BM65" s="26" t="n">
        <v>857</v>
      </c>
      <c r="BN65" s="26" t="n">
        <v>846</v>
      </c>
      <c r="BO65" s="26" t="n">
        <v>926</v>
      </c>
      <c r="BP65" s="26" t="n">
        <v>981</v>
      </c>
      <c r="BQ65" s="26" t="n">
        <v>977</v>
      </c>
      <c r="BR65" s="26" t="n">
        <v>998</v>
      </c>
      <c r="BS65" s="26" t="n">
        <v>1064</v>
      </c>
      <c r="BT65" s="26" t="n">
        <v>1130</v>
      </c>
      <c r="BU65" s="26" t="n">
        <v>1069</v>
      </c>
      <c r="BV65" s="26" t="n">
        <v>1069</v>
      </c>
      <c r="BW65" s="26" t="n">
        <v>1094</v>
      </c>
      <c r="BX65" s="26" t="n">
        <v>1132</v>
      </c>
      <c r="BY65" s="26" t="n">
        <v>1206</v>
      </c>
      <c r="BZ65" s="26" t="n">
        <v>1239</v>
      </c>
      <c r="CA65" s="26" t="n">
        <v>1254</v>
      </c>
      <c r="CB65" s="26" t="n">
        <v>1341</v>
      </c>
      <c r="CC65" s="26" t="n">
        <v>1244</v>
      </c>
      <c r="CD65" s="26" t="n">
        <v>1382</v>
      </c>
      <c r="CE65" s="26" t="n">
        <v>1443</v>
      </c>
      <c r="CF65" s="26" t="n">
        <v>1512</v>
      </c>
      <c r="CG65" s="26" t="n">
        <v>1489</v>
      </c>
      <c r="CH65" s="26" t="n">
        <v>1417</v>
      </c>
      <c r="CI65" s="26" t="n">
        <v>1575</v>
      </c>
      <c r="CJ65" s="26" t="n">
        <v>1550</v>
      </c>
      <c r="CK65" s="26" t="n">
        <v>1616</v>
      </c>
      <c r="CL65" s="26" t="n">
        <v>1621</v>
      </c>
      <c r="CM65" s="26" t="n">
        <v>1758</v>
      </c>
      <c r="CN65" s="26" t="n">
        <v>1773</v>
      </c>
      <c r="CO65" s="26" t="n">
        <v>1742</v>
      </c>
      <c r="CP65" s="26" t="n">
        <v>1818</v>
      </c>
      <c r="CQ65" s="26" t="n">
        <v>1876</v>
      </c>
      <c r="CR65" s="26" t="n">
        <v>1947</v>
      </c>
      <c r="CS65" s="26" t="n">
        <v>1926</v>
      </c>
      <c r="CT65" s="26"/>
      <c r="CU65" s="26"/>
      <c r="CV65" s="26"/>
      <c r="CW65" s="26"/>
      <c r="CX65" s="26"/>
      <c r="CY65" s="26"/>
      <c r="CZ65" s="26"/>
      <c r="DA65" s="26"/>
      <c r="DB65" s="26"/>
      <c r="DC65" s="26"/>
      <c r="DD65" s="26"/>
      <c r="DE65" s="26"/>
      <c r="DF65" s="26"/>
      <c r="DG65" s="26"/>
      <c r="DH65" s="26"/>
      <c r="DI65" s="26"/>
      <c r="DJ65" s="26"/>
      <c r="DK65" s="26"/>
      <c r="DL65" s="26"/>
      <c r="DM65" s="26"/>
      <c r="DN65" s="26"/>
    </row>
    <row r="66" customFormat="false" ht="15" hidden="false" customHeight="false" outlineLevel="0" collapsed="false">
      <c r="A66" s="27" t="s">
        <v>164</v>
      </c>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t="n">
        <v>66</v>
      </c>
      <c r="AU66" s="28" t="n">
        <v>82</v>
      </c>
      <c r="AV66" s="28" t="n">
        <v>80</v>
      </c>
      <c r="AW66" s="28" t="n">
        <v>74</v>
      </c>
      <c r="AX66" s="28" t="n">
        <v>77</v>
      </c>
      <c r="AY66" s="28" t="n">
        <v>73</v>
      </c>
      <c r="AZ66" s="28" t="n">
        <v>83</v>
      </c>
      <c r="BA66" s="28" t="n">
        <v>90</v>
      </c>
      <c r="BB66" s="28" t="n">
        <v>83</v>
      </c>
      <c r="BC66" s="28" t="n">
        <v>83</v>
      </c>
      <c r="BD66" s="28" t="n">
        <v>92</v>
      </c>
      <c r="BE66" s="28" t="n">
        <v>99</v>
      </c>
      <c r="BF66" s="28" t="n">
        <v>103</v>
      </c>
      <c r="BG66" s="28" t="n">
        <v>108</v>
      </c>
      <c r="BH66" s="28" t="n">
        <v>104</v>
      </c>
      <c r="BI66" s="28" t="n">
        <v>107</v>
      </c>
      <c r="BJ66" s="28" t="n">
        <v>111</v>
      </c>
      <c r="BK66" s="28" t="n">
        <v>122</v>
      </c>
      <c r="BL66" s="28" t="n">
        <v>118</v>
      </c>
      <c r="BM66" s="28" t="n">
        <v>129</v>
      </c>
      <c r="BN66" s="28" t="n">
        <v>98</v>
      </c>
      <c r="BO66" s="28" t="n">
        <v>119</v>
      </c>
      <c r="BP66" s="28" t="n">
        <v>140</v>
      </c>
      <c r="BQ66" s="28" t="n">
        <v>153</v>
      </c>
      <c r="BR66" s="28" t="n">
        <v>150</v>
      </c>
      <c r="BS66" s="28" t="n">
        <v>178</v>
      </c>
      <c r="BT66" s="28" t="n">
        <v>139</v>
      </c>
      <c r="BU66" s="28" t="n">
        <v>157</v>
      </c>
      <c r="BV66" s="28" t="n">
        <v>150</v>
      </c>
      <c r="BW66" s="28" t="n">
        <v>179</v>
      </c>
      <c r="BX66" s="28" t="n">
        <v>156</v>
      </c>
      <c r="BY66" s="28" t="n">
        <v>182</v>
      </c>
      <c r="BZ66" s="28" t="n">
        <v>197</v>
      </c>
      <c r="CA66" s="28" t="n">
        <v>235</v>
      </c>
      <c r="CB66" s="28" t="n">
        <v>203</v>
      </c>
      <c r="CC66" s="28" t="n">
        <v>189</v>
      </c>
      <c r="CD66" s="28" t="n">
        <v>212</v>
      </c>
      <c r="CE66" s="28" t="n">
        <v>218</v>
      </c>
      <c r="CF66" s="28" t="n">
        <v>223</v>
      </c>
      <c r="CG66" s="28" t="n">
        <v>221</v>
      </c>
      <c r="CH66" s="28" t="n">
        <v>241</v>
      </c>
      <c r="CI66" s="28" t="n">
        <v>225</v>
      </c>
      <c r="CJ66" s="28" t="n">
        <v>271</v>
      </c>
      <c r="CK66" s="28" t="n">
        <v>269</v>
      </c>
      <c r="CL66" s="28" t="n">
        <v>272</v>
      </c>
      <c r="CM66" s="28" t="n">
        <v>279</v>
      </c>
      <c r="CN66" s="28" t="n">
        <v>303</v>
      </c>
      <c r="CO66" s="28" t="n">
        <v>302</v>
      </c>
      <c r="CP66" s="28" t="n">
        <v>276</v>
      </c>
      <c r="CQ66" s="28" t="n">
        <v>286</v>
      </c>
      <c r="CR66" s="28" t="n">
        <v>326</v>
      </c>
      <c r="CS66" s="28" t="n">
        <v>332</v>
      </c>
      <c r="CT66" s="28"/>
      <c r="CU66" s="28"/>
      <c r="CV66" s="28"/>
      <c r="CW66" s="28"/>
      <c r="CX66" s="28"/>
      <c r="CY66" s="28"/>
      <c r="CZ66" s="28"/>
      <c r="DA66" s="28"/>
      <c r="DB66" s="28"/>
      <c r="DC66" s="28"/>
      <c r="DD66" s="28"/>
      <c r="DE66" s="28"/>
      <c r="DF66" s="28"/>
      <c r="DG66" s="28"/>
      <c r="DH66" s="28"/>
      <c r="DI66" s="28"/>
      <c r="DJ66" s="28"/>
      <c r="DK66" s="28"/>
      <c r="DL66" s="28"/>
      <c r="DM66" s="28"/>
      <c r="DN66" s="28"/>
    </row>
    <row r="67" customFormat="false" ht="15" hidden="false" customHeight="false" outlineLevel="0" collapsed="false">
      <c r="A67" s="27" t="s">
        <v>165</v>
      </c>
      <c r="B67" s="28"/>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t="n">
        <v>303</v>
      </c>
      <c r="AU67" s="28" t="n">
        <v>326</v>
      </c>
      <c r="AV67" s="28" t="n">
        <v>373</v>
      </c>
      <c r="AW67" s="28" t="n">
        <v>389</v>
      </c>
      <c r="AX67" s="28" t="n">
        <v>353</v>
      </c>
      <c r="AY67" s="28" t="n">
        <v>397</v>
      </c>
      <c r="AZ67" s="28" t="n">
        <v>417</v>
      </c>
      <c r="BA67" s="28" t="n">
        <v>433</v>
      </c>
      <c r="BB67" s="28" t="n">
        <v>462</v>
      </c>
      <c r="BC67" s="28" t="n">
        <v>517</v>
      </c>
      <c r="BD67" s="28" t="n">
        <v>590</v>
      </c>
      <c r="BE67" s="28" t="n">
        <v>590</v>
      </c>
      <c r="BF67" s="28" t="n">
        <v>591</v>
      </c>
      <c r="BG67" s="28" t="n">
        <v>592</v>
      </c>
      <c r="BH67" s="28" t="n">
        <v>643</v>
      </c>
      <c r="BI67" s="28" t="n">
        <v>683</v>
      </c>
      <c r="BJ67" s="28" t="n">
        <v>666</v>
      </c>
      <c r="BK67" s="28" t="n">
        <v>663</v>
      </c>
      <c r="BL67" s="28" t="n">
        <v>706</v>
      </c>
      <c r="BM67" s="28" t="n">
        <v>728</v>
      </c>
      <c r="BN67" s="28" t="n">
        <v>748</v>
      </c>
      <c r="BO67" s="28" t="n">
        <v>807</v>
      </c>
      <c r="BP67" s="28" t="n">
        <v>841</v>
      </c>
      <c r="BQ67" s="28" t="n">
        <v>824</v>
      </c>
      <c r="BR67" s="28" t="n">
        <v>848</v>
      </c>
      <c r="BS67" s="28" t="n">
        <v>886</v>
      </c>
      <c r="BT67" s="28" t="n">
        <v>991</v>
      </c>
      <c r="BU67" s="28" t="n">
        <v>911</v>
      </c>
      <c r="BV67" s="28" t="n">
        <v>919</v>
      </c>
      <c r="BW67" s="28" t="n">
        <v>914</v>
      </c>
      <c r="BX67" s="28" t="n">
        <v>975</v>
      </c>
      <c r="BY67" s="28" t="n">
        <v>1024</v>
      </c>
      <c r="BZ67" s="28" t="n">
        <v>1043</v>
      </c>
      <c r="CA67" s="28" t="n">
        <v>1019</v>
      </c>
      <c r="CB67" s="28" t="n">
        <v>1138</v>
      </c>
      <c r="CC67" s="28" t="n">
        <v>1055</v>
      </c>
      <c r="CD67" s="28" t="n">
        <v>1170</v>
      </c>
      <c r="CE67" s="28" t="n">
        <v>1226</v>
      </c>
      <c r="CF67" s="28" t="n">
        <v>1289</v>
      </c>
      <c r="CG67" s="28" t="n">
        <v>1268</v>
      </c>
      <c r="CH67" s="28" t="n">
        <v>1176</v>
      </c>
      <c r="CI67" s="28" t="n">
        <v>1351</v>
      </c>
      <c r="CJ67" s="28" t="n">
        <v>1279</v>
      </c>
      <c r="CK67" s="28" t="n">
        <v>1348</v>
      </c>
      <c r="CL67" s="28" t="n">
        <v>1349</v>
      </c>
      <c r="CM67" s="28" t="n">
        <v>1479</v>
      </c>
      <c r="CN67" s="28" t="n">
        <v>1470</v>
      </c>
      <c r="CO67" s="28" t="n">
        <v>1440</v>
      </c>
      <c r="CP67" s="28" t="n">
        <v>1542</v>
      </c>
      <c r="CQ67" s="28" t="n">
        <v>1590</v>
      </c>
      <c r="CR67" s="28" t="n">
        <v>1622</v>
      </c>
      <c r="CS67" s="28" t="n">
        <v>1593</v>
      </c>
      <c r="CT67" s="28"/>
      <c r="CU67" s="28"/>
      <c r="CV67" s="28"/>
      <c r="CW67" s="28"/>
      <c r="CX67" s="28"/>
      <c r="CY67" s="28"/>
      <c r="CZ67" s="28"/>
      <c r="DA67" s="28"/>
      <c r="DB67" s="28"/>
      <c r="DC67" s="28"/>
      <c r="DD67" s="28"/>
      <c r="DE67" s="28"/>
      <c r="DF67" s="28"/>
      <c r="DG67" s="28"/>
      <c r="DH67" s="28"/>
      <c r="DI67" s="28"/>
      <c r="DJ67" s="28"/>
      <c r="DK67" s="28"/>
      <c r="DL67" s="28"/>
      <c r="DM67" s="28"/>
      <c r="DN67" s="28"/>
    </row>
    <row r="68" customFormat="false" ht="15" hidden="false" customHeight="false" outlineLevel="0" collapsed="false">
      <c r="A68" s="27"/>
    </row>
    <row r="69" customFormat="false" ht="22.5" hidden="false" customHeight="true" outlineLevel="0" collapsed="false">
      <c r="A69" s="25" t="s">
        <v>166</v>
      </c>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t="n">
        <v>62</v>
      </c>
      <c r="AU69" s="29" t="n">
        <v>76</v>
      </c>
      <c r="AV69" s="29" t="n">
        <v>72</v>
      </c>
      <c r="AW69" s="29" t="n">
        <v>82</v>
      </c>
      <c r="AX69" s="29" t="n">
        <v>92</v>
      </c>
      <c r="AY69" s="29" t="n">
        <v>91</v>
      </c>
      <c r="AZ69" s="29" t="n">
        <v>100</v>
      </c>
      <c r="BA69" s="29" t="n">
        <v>112</v>
      </c>
      <c r="BB69" s="29" t="n">
        <v>116</v>
      </c>
      <c r="BC69" s="29" t="n">
        <v>164</v>
      </c>
      <c r="BD69" s="29" t="n">
        <v>165</v>
      </c>
      <c r="BE69" s="29" t="n">
        <v>191</v>
      </c>
      <c r="BF69" s="29" t="n">
        <v>201</v>
      </c>
      <c r="BG69" s="29" t="n">
        <v>180</v>
      </c>
      <c r="BH69" s="29" t="n">
        <v>161</v>
      </c>
      <c r="BI69" s="29" t="n">
        <v>172</v>
      </c>
      <c r="BJ69" s="29" t="n">
        <v>197</v>
      </c>
      <c r="BK69" s="29" t="n">
        <v>176</v>
      </c>
      <c r="BL69" s="29" t="n">
        <v>183</v>
      </c>
      <c r="BM69" s="29" t="n">
        <v>218</v>
      </c>
      <c r="BN69" s="29" t="n">
        <v>234</v>
      </c>
      <c r="BO69" s="29" t="n">
        <v>205</v>
      </c>
      <c r="BP69" s="29" t="n">
        <v>223</v>
      </c>
      <c r="BQ69" s="29" t="n">
        <v>252</v>
      </c>
      <c r="BR69" s="29" t="n">
        <v>272</v>
      </c>
      <c r="BS69" s="29" t="n">
        <v>258</v>
      </c>
      <c r="BT69" s="29" t="n">
        <v>288</v>
      </c>
      <c r="BU69" s="29" t="n">
        <v>340</v>
      </c>
      <c r="BV69" s="29" t="n">
        <v>324</v>
      </c>
      <c r="BW69" s="29" t="n">
        <v>318</v>
      </c>
      <c r="BX69" s="29" t="n">
        <v>314</v>
      </c>
      <c r="BY69" s="29" t="n">
        <v>352</v>
      </c>
      <c r="BZ69" s="29" t="n">
        <v>346</v>
      </c>
      <c r="CA69" s="29" t="n">
        <v>344</v>
      </c>
      <c r="CB69" s="29" t="n">
        <v>296</v>
      </c>
      <c r="CC69" s="29" t="n">
        <v>397</v>
      </c>
      <c r="CD69" s="29" t="n">
        <v>381</v>
      </c>
      <c r="CE69" s="29" t="n">
        <v>384</v>
      </c>
      <c r="CF69" s="29" t="n">
        <v>370</v>
      </c>
      <c r="CG69" s="29" t="n">
        <v>443</v>
      </c>
      <c r="CH69" s="29" t="n">
        <v>482</v>
      </c>
      <c r="CI69" s="29" t="n">
        <v>398</v>
      </c>
      <c r="CJ69" s="29" t="n">
        <v>443</v>
      </c>
      <c r="CK69" s="29" t="n">
        <v>404</v>
      </c>
      <c r="CL69" s="29" t="n">
        <v>499</v>
      </c>
      <c r="CM69" s="29" t="n">
        <v>395</v>
      </c>
      <c r="CN69" s="29" t="n">
        <v>452</v>
      </c>
      <c r="CO69" s="29" t="n">
        <v>464</v>
      </c>
      <c r="CP69" s="29" t="n">
        <v>499</v>
      </c>
      <c r="CQ69" s="29" t="n">
        <v>431</v>
      </c>
      <c r="CR69" s="29" t="n">
        <v>474</v>
      </c>
      <c r="CS69" s="29" t="n">
        <v>591</v>
      </c>
      <c r="CT69" s="29"/>
      <c r="CU69" s="29"/>
      <c r="CV69" s="29"/>
      <c r="CW69" s="29"/>
      <c r="CX69" s="29"/>
      <c r="CY69" s="29"/>
      <c r="CZ69" s="29"/>
      <c r="DA69" s="29"/>
      <c r="DB69" s="29"/>
      <c r="DC69" s="29"/>
      <c r="DD69" s="29"/>
      <c r="DE69" s="29"/>
      <c r="DF69" s="29"/>
      <c r="DG69" s="29"/>
      <c r="DH69" s="29"/>
      <c r="DI69" s="29"/>
      <c r="DJ69" s="29"/>
      <c r="DK69" s="29"/>
      <c r="DL69" s="29"/>
      <c r="DM69" s="29"/>
      <c r="DN69" s="29"/>
    </row>
    <row r="70" customFormat="false" ht="15" hidden="false" customHeight="false" outlineLevel="0" collapsed="false">
      <c r="A70" s="30" t="s">
        <v>167</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t="n">
        <v>60</v>
      </c>
      <c r="AU70" s="28" t="n">
        <v>72</v>
      </c>
      <c r="AV70" s="28" t="n">
        <v>69</v>
      </c>
      <c r="AW70" s="28" t="n">
        <v>79</v>
      </c>
      <c r="AX70" s="28" t="n">
        <v>88</v>
      </c>
      <c r="AY70" s="28" t="n">
        <v>87</v>
      </c>
      <c r="AZ70" s="28" t="n">
        <v>97</v>
      </c>
      <c r="BA70" s="28" t="n">
        <v>108</v>
      </c>
      <c r="BB70" s="28" t="n">
        <v>112</v>
      </c>
      <c r="BC70" s="28" t="n">
        <v>159</v>
      </c>
      <c r="BD70" s="28" t="n">
        <v>160</v>
      </c>
      <c r="BE70" s="28" t="n">
        <v>186</v>
      </c>
      <c r="BF70" s="28" t="n">
        <v>196</v>
      </c>
      <c r="BG70" s="28" t="n">
        <v>174</v>
      </c>
      <c r="BH70" s="28" t="n">
        <v>156</v>
      </c>
      <c r="BI70" s="28" t="n">
        <v>166</v>
      </c>
      <c r="BJ70" s="28" t="n">
        <v>190</v>
      </c>
      <c r="BK70" s="28" t="n">
        <v>169</v>
      </c>
      <c r="BL70" s="28" t="n">
        <v>177</v>
      </c>
      <c r="BM70" s="28" t="n">
        <v>212</v>
      </c>
      <c r="BN70" s="28" t="n">
        <v>230</v>
      </c>
      <c r="BO70" s="28" t="n">
        <v>201</v>
      </c>
      <c r="BP70" s="28" t="n">
        <v>211</v>
      </c>
      <c r="BQ70" s="28" t="n">
        <v>245</v>
      </c>
      <c r="BR70" s="28" t="n">
        <v>264</v>
      </c>
      <c r="BS70" s="28" t="n">
        <v>244</v>
      </c>
      <c r="BT70" s="28" t="n">
        <v>282</v>
      </c>
      <c r="BU70" s="28" t="n">
        <v>329</v>
      </c>
      <c r="BV70" s="28" t="n">
        <v>311</v>
      </c>
      <c r="BW70" s="28" t="n">
        <v>294</v>
      </c>
      <c r="BX70" s="28" t="n">
        <v>306</v>
      </c>
      <c r="BY70" s="28" t="n">
        <v>343</v>
      </c>
      <c r="BZ70" s="28" t="n">
        <v>335</v>
      </c>
      <c r="CA70" s="28" t="n">
        <v>321</v>
      </c>
      <c r="CB70" s="28" t="n">
        <v>290</v>
      </c>
      <c r="CC70" s="28" t="n">
        <v>386</v>
      </c>
      <c r="CD70" s="28" t="n">
        <v>373</v>
      </c>
      <c r="CE70" s="28" t="n">
        <v>370</v>
      </c>
      <c r="CF70" s="28" t="n">
        <v>361</v>
      </c>
      <c r="CG70" s="28" t="n">
        <v>437</v>
      </c>
      <c r="CH70" s="28" t="n">
        <v>472</v>
      </c>
      <c r="CI70" s="28" t="n">
        <v>385</v>
      </c>
      <c r="CJ70" s="28" t="n">
        <v>435</v>
      </c>
      <c r="CK70" s="28" t="n">
        <v>397</v>
      </c>
      <c r="CL70" s="28" t="n">
        <v>491</v>
      </c>
      <c r="CM70" s="28" t="n">
        <v>388</v>
      </c>
      <c r="CN70" s="28" t="n">
        <v>442</v>
      </c>
      <c r="CO70" s="28" t="n">
        <v>454</v>
      </c>
      <c r="CP70" s="28" t="n">
        <v>482</v>
      </c>
      <c r="CQ70" s="28" t="n">
        <v>417</v>
      </c>
      <c r="CR70" s="28" t="n">
        <v>463</v>
      </c>
      <c r="CS70" s="28" t="n">
        <v>577</v>
      </c>
      <c r="CT70" s="28"/>
      <c r="CU70" s="28"/>
      <c r="CV70" s="28"/>
      <c r="CW70" s="28"/>
      <c r="CX70" s="28"/>
      <c r="CY70" s="28"/>
      <c r="CZ70" s="28"/>
      <c r="DA70" s="28"/>
      <c r="DB70" s="28"/>
      <c r="DC70" s="28"/>
      <c r="DD70" s="28"/>
      <c r="DE70" s="28"/>
      <c r="DF70" s="28"/>
      <c r="DG70" s="28"/>
      <c r="DH70" s="28"/>
      <c r="DI70" s="28"/>
      <c r="DJ70" s="28"/>
      <c r="DK70" s="28"/>
      <c r="DL70" s="28"/>
      <c r="DM70" s="28"/>
      <c r="DN70" s="28"/>
    </row>
    <row r="71" customFormat="false" ht="15" hidden="false" customHeight="false" outlineLevel="0" collapsed="false">
      <c r="A71" s="27" t="s">
        <v>168</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t="n">
        <v>47</v>
      </c>
      <c r="AU71" s="28" t="n">
        <v>53</v>
      </c>
      <c r="AV71" s="28" t="n">
        <v>54</v>
      </c>
      <c r="AW71" s="28" t="n">
        <v>60</v>
      </c>
      <c r="AX71" s="28" t="n">
        <v>67</v>
      </c>
      <c r="AY71" s="28" t="n">
        <v>62</v>
      </c>
      <c r="AZ71" s="28" t="n">
        <v>66</v>
      </c>
      <c r="BA71" s="28" t="n">
        <v>72</v>
      </c>
      <c r="BB71" s="28" t="n">
        <v>81</v>
      </c>
      <c r="BC71" s="28" t="n">
        <v>90</v>
      </c>
      <c r="BD71" s="28" t="n">
        <v>106</v>
      </c>
      <c r="BE71" s="28" t="n">
        <v>117</v>
      </c>
      <c r="BF71" s="28" t="n">
        <v>123</v>
      </c>
      <c r="BG71" s="28" t="n">
        <v>102</v>
      </c>
      <c r="BH71" s="28" t="n">
        <v>98</v>
      </c>
      <c r="BI71" s="28" t="n">
        <v>117</v>
      </c>
      <c r="BJ71" s="28" t="n">
        <v>130</v>
      </c>
      <c r="BK71" s="28" t="n">
        <v>109</v>
      </c>
      <c r="BL71" s="28" t="n">
        <v>113</v>
      </c>
      <c r="BM71" s="28" t="n">
        <v>138</v>
      </c>
      <c r="BN71" s="28" t="n">
        <v>167</v>
      </c>
      <c r="BO71" s="28" t="n">
        <v>135</v>
      </c>
      <c r="BP71" s="28" t="n">
        <v>148</v>
      </c>
      <c r="BQ71" s="28" t="n">
        <v>185</v>
      </c>
      <c r="BR71" s="28" t="n">
        <v>176</v>
      </c>
      <c r="BS71" s="28" t="n">
        <v>167</v>
      </c>
      <c r="BT71" s="28" t="n">
        <v>195</v>
      </c>
      <c r="BU71" s="28" t="n">
        <v>235</v>
      </c>
      <c r="BV71" s="28" t="n">
        <v>226</v>
      </c>
      <c r="BW71" s="28" t="n">
        <v>203</v>
      </c>
      <c r="BX71" s="28" t="n">
        <v>221</v>
      </c>
      <c r="BY71" s="28" t="n">
        <v>243</v>
      </c>
      <c r="BZ71" s="28" t="n">
        <v>251</v>
      </c>
      <c r="CA71" s="28" t="n">
        <v>218</v>
      </c>
      <c r="CB71" s="28" t="n">
        <v>199</v>
      </c>
      <c r="CC71" s="28" t="n">
        <v>285</v>
      </c>
      <c r="CD71" s="28" t="n">
        <v>286</v>
      </c>
      <c r="CE71" s="28" t="n">
        <v>260</v>
      </c>
      <c r="CF71" s="28" t="n">
        <v>259</v>
      </c>
      <c r="CG71" s="28" t="n">
        <v>311</v>
      </c>
      <c r="CH71" s="28" t="n">
        <v>334</v>
      </c>
      <c r="CI71" s="28" t="n">
        <v>246</v>
      </c>
      <c r="CJ71" s="28" t="n">
        <v>312</v>
      </c>
      <c r="CK71" s="28" t="n">
        <v>299</v>
      </c>
      <c r="CL71" s="28" t="n">
        <v>382</v>
      </c>
      <c r="CM71" s="28" t="n">
        <v>262</v>
      </c>
      <c r="CN71" s="28" t="n">
        <v>297</v>
      </c>
      <c r="CO71" s="28" t="n">
        <v>308</v>
      </c>
      <c r="CP71" s="28" t="n">
        <v>323</v>
      </c>
      <c r="CQ71" s="28" t="n">
        <v>279</v>
      </c>
      <c r="CR71" s="28" t="n">
        <v>295</v>
      </c>
      <c r="CS71" s="28" t="n">
        <v>414</v>
      </c>
      <c r="CT71" s="28"/>
      <c r="CU71" s="28"/>
      <c r="CV71" s="28"/>
      <c r="CW71" s="28"/>
      <c r="CX71" s="28"/>
      <c r="CY71" s="28"/>
      <c r="CZ71" s="28"/>
      <c r="DA71" s="28"/>
      <c r="DB71" s="28"/>
      <c r="DC71" s="28"/>
      <c r="DD71" s="28"/>
      <c r="DE71" s="28"/>
      <c r="DF71" s="28"/>
      <c r="DG71" s="28"/>
      <c r="DH71" s="28"/>
      <c r="DI71" s="28"/>
      <c r="DJ71" s="28"/>
      <c r="DK71" s="28"/>
      <c r="DL71" s="28"/>
      <c r="DM71" s="28"/>
      <c r="DN71" s="28"/>
    </row>
    <row r="72" customFormat="false" ht="15" hidden="false" customHeight="false" outlineLevel="0" collapsed="false">
      <c r="A72" s="27" t="s">
        <v>169</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t="n">
        <v>13</v>
      </c>
      <c r="AU72" s="28" t="n">
        <v>19</v>
      </c>
      <c r="AV72" s="28" t="n">
        <v>15</v>
      </c>
      <c r="AW72" s="28" t="n">
        <v>19</v>
      </c>
      <c r="AX72" s="28" t="n">
        <v>21</v>
      </c>
      <c r="AY72" s="28" t="n">
        <v>25</v>
      </c>
      <c r="AZ72" s="28" t="n">
        <v>30</v>
      </c>
      <c r="BA72" s="28" t="n">
        <v>36</v>
      </c>
      <c r="BB72" s="28" t="n">
        <v>30</v>
      </c>
      <c r="BC72" s="28" t="n">
        <v>69</v>
      </c>
      <c r="BD72" s="28" t="n">
        <v>55</v>
      </c>
      <c r="BE72" s="28" t="n">
        <v>70</v>
      </c>
      <c r="BF72" s="28" t="n">
        <v>73</v>
      </c>
      <c r="BG72" s="28" t="n">
        <v>72</v>
      </c>
      <c r="BH72" s="28" t="n">
        <v>58</v>
      </c>
      <c r="BI72" s="28" t="n">
        <v>49</v>
      </c>
      <c r="BJ72" s="28" t="n">
        <v>60</v>
      </c>
      <c r="BK72" s="28" t="n">
        <v>60</v>
      </c>
      <c r="BL72" s="28" t="n">
        <v>65</v>
      </c>
      <c r="BM72" s="28" t="n">
        <v>74</v>
      </c>
      <c r="BN72" s="28" t="n">
        <v>63</v>
      </c>
      <c r="BO72" s="28" t="n">
        <v>66</v>
      </c>
      <c r="BP72" s="28" t="n">
        <v>63</v>
      </c>
      <c r="BQ72" s="28" t="n">
        <v>61</v>
      </c>
      <c r="BR72" s="28" t="n">
        <v>87</v>
      </c>
      <c r="BS72" s="28" t="n">
        <v>77</v>
      </c>
      <c r="BT72" s="28" t="n">
        <v>86</v>
      </c>
      <c r="BU72" s="28" t="n">
        <v>93</v>
      </c>
      <c r="BV72" s="28" t="n">
        <v>85</v>
      </c>
      <c r="BW72" s="28" t="n">
        <v>91</v>
      </c>
      <c r="BX72" s="28" t="n">
        <v>85</v>
      </c>
      <c r="BY72" s="28" t="n">
        <v>100</v>
      </c>
      <c r="BZ72" s="28" t="n">
        <v>83</v>
      </c>
      <c r="CA72" s="28" t="n">
        <v>104</v>
      </c>
      <c r="CB72" s="28" t="n">
        <v>92</v>
      </c>
      <c r="CC72" s="28" t="n">
        <v>101</v>
      </c>
      <c r="CD72" s="28" t="n">
        <v>87</v>
      </c>
      <c r="CE72" s="28" t="n">
        <v>110</v>
      </c>
      <c r="CF72" s="28" t="n">
        <v>103</v>
      </c>
      <c r="CG72" s="28" t="n">
        <v>125</v>
      </c>
      <c r="CH72" s="28" t="n">
        <v>138</v>
      </c>
      <c r="CI72" s="28" t="n">
        <v>139</v>
      </c>
      <c r="CJ72" s="28" t="n">
        <v>123</v>
      </c>
      <c r="CK72" s="28" t="n">
        <v>98</v>
      </c>
      <c r="CL72" s="28" t="n">
        <v>109</v>
      </c>
      <c r="CM72" s="28" t="n">
        <v>126</v>
      </c>
      <c r="CN72" s="28" t="n">
        <v>145</v>
      </c>
      <c r="CO72" s="28" t="n">
        <v>146</v>
      </c>
      <c r="CP72" s="28" t="n">
        <v>160</v>
      </c>
      <c r="CQ72" s="28" t="n">
        <v>138</v>
      </c>
      <c r="CR72" s="28" t="n">
        <v>168</v>
      </c>
      <c r="CS72" s="28" t="n">
        <v>163</v>
      </c>
      <c r="CT72" s="28"/>
      <c r="CU72" s="28"/>
      <c r="CV72" s="28"/>
      <c r="CW72" s="28"/>
      <c r="CX72" s="28"/>
      <c r="CY72" s="28"/>
      <c r="CZ72" s="28"/>
      <c r="DA72" s="28"/>
      <c r="DB72" s="28"/>
      <c r="DC72" s="28"/>
      <c r="DD72" s="28"/>
      <c r="DE72" s="28"/>
      <c r="DF72" s="28"/>
      <c r="DG72" s="28"/>
      <c r="DH72" s="28"/>
      <c r="DI72" s="28"/>
      <c r="DJ72" s="28"/>
      <c r="DK72" s="28"/>
      <c r="DL72" s="28"/>
      <c r="DM72" s="28"/>
      <c r="DN72" s="28"/>
    </row>
    <row r="73" customFormat="false" ht="15" hidden="false" customHeight="false" outlineLevel="0" collapsed="false">
      <c r="A73" s="30" t="s">
        <v>170</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t="n">
        <v>3</v>
      </c>
      <c r="AU73" s="28" t="n">
        <v>4</v>
      </c>
      <c r="AV73" s="28" t="n">
        <v>3</v>
      </c>
      <c r="AW73" s="28" t="n">
        <v>3</v>
      </c>
      <c r="AX73" s="28" t="n">
        <v>4</v>
      </c>
      <c r="AY73" s="28" t="n">
        <v>4</v>
      </c>
      <c r="AZ73" s="28" t="n">
        <v>3</v>
      </c>
      <c r="BA73" s="28" t="n">
        <v>4</v>
      </c>
      <c r="BB73" s="28" t="n">
        <v>4</v>
      </c>
      <c r="BC73" s="28" t="n">
        <v>5</v>
      </c>
      <c r="BD73" s="28" t="n">
        <v>5</v>
      </c>
      <c r="BE73" s="28" t="n">
        <v>5</v>
      </c>
      <c r="BF73" s="28" t="n">
        <v>6</v>
      </c>
      <c r="BG73" s="28" t="n">
        <v>6</v>
      </c>
      <c r="BH73" s="28" t="n">
        <v>5</v>
      </c>
      <c r="BI73" s="28" t="n">
        <v>5</v>
      </c>
      <c r="BJ73" s="28" t="n">
        <v>6</v>
      </c>
      <c r="BK73" s="28" t="n">
        <v>7</v>
      </c>
      <c r="BL73" s="28" t="n">
        <v>6</v>
      </c>
      <c r="BM73" s="28" t="n">
        <v>6</v>
      </c>
      <c r="BN73" s="28" t="n">
        <v>4</v>
      </c>
      <c r="BO73" s="28" t="n">
        <v>4</v>
      </c>
      <c r="BP73" s="28" t="n">
        <v>12</v>
      </c>
      <c r="BQ73" s="28" t="n">
        <v>7</v>
      </c>
      <c r="BR73" s="28" t="n">
        <v>9</v>
      </c>
      <c r="BS73" s="28" t="n">
        <v>14</v>
      </c>
      <c r="BT73" s="28" t="n">
        <v>7</v>
      </c>
      <c r="BU73" s="28" t="n">
        <v>11</v>
      </c>
      <c r="BV73" s="28" t="n">
        <v>13</v>
      </c>
      <c r="BW73" s="28" t="n">
        <v>24</v>
      </c>
      <c r="BX73" s="28" t="n">
        <v>7</v>
      </c>
      <c r="BY73" s="28" t="n">
        <v>9</v>
      </c>
      <c r="BZ73" s="28" t="n">
        <v>11</v>
      </c>
      <c r="CA73" s="28" t="n">
        <v>22</v>
      </c>
      <c r="CB73" s="28" t="n">
        <v>5</v>
      </c>
      <c r="CC73" s="28" t="n">
        <v>11</v>
      </c>
      <c r="CD73" s="28" t="n">
        <v>8</v>
      </c>
      <c r="CE73" s="28" t="n">
        <v>14</v>
      </c>
      <c r="CF73" s="28" t="n">
        <v>9</v>
      </c>
      <c r="CG73" s="28" t="n">
        <v>7</v>
      </c>
      <c r="CH73" s="28" t="n">
        <v>10</v>
      </c>
      <c r="CI73" s="28" t="n">
        <v>13</v>
      </c>
      <c r="CJ73" s="28" t="n">
        <v>8</v>
      </c>
      <c r="CK73" s="28" t="n">
        <v>7</v>
      </c>
      <c r="CL73" s="28" t="n">
        <v>8</v>
      </c>
      <c r="CM73" s="28" t="n">
        <v>8</v>
      </c>
      <c r="CN73" s="28" t="n">
        <v>11</v>
      </c>
      <c r="CO73" s="28" t="n">
        <v>10</v>
      </c>
      <c r="CP73" s="28" t="n">
        <v>17</v>
      </c>
      <c r="CQ73" s="28" t="n">
        <v>14</v>
      </c>
      <c r="CR73" s="28" t="n">
        <v>11</v>
      </c>
      <c r="CS73" s="28" t="n">
        <v>13</v>
      </c>
      <c r="CT73" s="28"/>
      <c r="CU73" s="28"/>
      <c r="CV73" s="28"/>
      <c r="CW73" s="28"/>
      <c r="CX73" s="28"/>
      <c r="CY73" s="28"/>
      <c r="CZ73" s="28"/>
      <c r="DA73" s="28"/>
      <c r="DB73" s="28"/>
      <c r="DC73" s="28"/>
      <c r="DD73" s="28"/>
      <c r="DE73" s="28"/>
      <c r="DF73" s="28"/>
      <c r="DG73" s="28"/>
      <c r="DH73" s="28"/>
      <c r="DI73" s="28"/>
      <c r="DJ73" s="28"/>
      <c r="DK73" s="28"/>
      <c r="DL73" s="28"/>
      <c r="DM73" s="28"/>
      <c r="DN73" s="28"/>
    </row>
    <row r="74" customFormat="false" ht="15" hidden="false" customHeight="false" outlineLevel="0" collapsed="false">
      <c r="A74" s="27"/>
    </row>
    <row r="75" customFormat="false" ht="17.25" hidden="false" customHeight="true" outlineLevel="0" collapsed="false">
      <c r="A75" s="25" t="s">
        <v>171</v>
      </c>
      <c r="B75" s="29"/>
      <c r="C75" s="29"/>
      <c r="D75" s="29"/>
      <c r="E75" s="29"/>
      <c r="F75" s="29"/>
      <c r="G75" s="29"/>
      <c r="H75" s="29"/>
      <c r="I75" s="29"/>
      <c r="J75" s="29"/>
      <c r="K75" s="29"/>
      <c r="L75" s="29"/>
      <c r="M75" s="29"/>
      <c r="N75" s="29"/>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c r="AT75" s="29" t="n">
        <v>-51</v>
      </c>
      <c r="AU75" s="29" t="n">
        <v>-53</v>
      </c>
      <c r="AV75" s="29" t="n">
        <v>-61</v>
      </c>
      <c r="AW75" s="29" t="n">
        <v>-58</v>
      </c>
      <c r="AX75" s="29" t="n">
        <v>-38</v>
      </c>
      <c r="AY75" s="29" t="n">
        <v>-43</v>
      </c>
      <c r="AZ75" s="29" t="n">
        <v>-54</v>
      </c>
      <c r="BA75" s="29" t="n">
        <v>-65</v>
      </c>
      <c r="BB75" s="29" t="n">
        <v>-86</v>
      </c>
      <c r="BC75" s="29" t="n">
        <v>-112</v>
      </c>
      <c r="BD75" s="29" t="n">
        <v>-132</v>
      </c>
      <c r="BE75" s="29" t="n">
        <v>-130</v>
      </c>
      <c r="BF75" s="29" t="n">
        <v>-143</v>
      </c>
      <c r="BG75" s="29" t="n">
        <v>-139</v>
      </c>
      <c r="BH75" s="29" t="n">
        <v>-133</v>
      </c>
      <c r="BI75" s="29" t="n">
        <v>-134</v>
      </c>
      <c r="BJ75" s="29" t="n">
        <v>-155</v>
      </c>
      <c r="BK75" s="29" t="n">
        <v>-142</v>
      </c>
      <c r="BL75" s="29" t="n">
        <v>-141</v>
      </c>
      <c r="BM75" s="29" t="n">
        <v>-167</v>
      </c>
      <c r="BN75" s="29" t="n">
        <v>-150</v>
      </c>
      <c r="BO75" s="29" t="n">
        <v>-163</v>
      </c>
      <c r="BP75" s="29" t="n">
        <v>-167</v>
      </c>
      <c r="BQ75" s="29" t="n">
        <v>-174</v>
      </c>
      <c r="BR75" s="29" t="n">
        <v>-197</v>
      </c>
      <c r="BS75" s="29" t="n">
        <v>-212</v>
      </c>
      <c r="BT75" s="29" t="n">
        <v>-244</v>
      </c>
      <c r="BU75" s="29" t="n">
        <v>-203</v>
      </c>
      <c r="BV75" s="29" t="n">
        <v>-206</v>
      </c>
      <c r="BW75" s="29" t="n">
        <v>-188</v>
      </c>
      <c r="BX75" s="29" t="n">
        <v>-220</v>
      </c>
      <c r="BY75" s="29" t="n">
        <v>-265</v>
      </c>
      <c r="BZ75" s="29" t="n">
        <v>-264</v>
      </c>
      <c r="CA75" s="29" t="n">
        <v>-243</v>
      </c>
      <c r="CB75" s="29" t="n">
        <v>-241</v>
      </c>
      <c r="CC75" s="29" t="n">
        <v>-246</v>
      </c>
      <c r="CD75" s="29" t="n">
        <v>-341</v>
      </c>
      <c r="CE75" s="29" t="n">
        <v>-371</v>
      </c>
      <c r="CF75" s="29" t="n">
        <v>-360</v>
      </c>
      <c r="CG75" s="29" t="n">
        <v>-365</v>
      </c>
      <c r="CH75" s="29" t="n">
        <v>-304</v>
      </c>
      <c r="CI75" s="29" t="n">
        <v>-337</v>
      </c>
      <c r="CJ75" s="29" t="n">
        <v>-303</v>
      </c>
      <c r="CK75" s="29" t="n">
        <v>-269</v>
      </c>
      <c r="CL75" s="29" t="n">
        <v>-300</v>
      </c>
      <c r="CM75" s="29" t="n">
        <v>-284</v>
      </c>
      <c r="CN75" s="29" t="n">
        <v>-298</v>
      </c>
      <c r="CO75" s="29" t="n">
        <v>-221</v>
      </c>
      <c r="CP75" s="29" t="n">
        <v>-330</v>
      </c>
      <c r="CQ75" s="29" t="n">
        <v>-307</v>
      </c>
      <c r="CR75" s="29" t="n">
        <v>-356</v>
      </c>
      <c r="CS75" s="29" t="n">
        <v>-379</v>
      </c>
      <c r="CT75" s="29"/>
      <c r="CU75" s="29"/>
      <c r="CV75" s="29"/>
      <c r="CW75" s="29"/>
      <c r="CX75" s="29"/>
      <c r="CY75" s="29"/>
      <c r="CZ75" s="29"/>
      <c r="DA75" s="29"/>
      <c r="DB75" s="29"/>
      <c r="DC75" s="29"/>
      <c r="DD75" s="29"/>
      <c r="DE75" s="29"/>
      <c r="DF75" s="29"/>
      <c r="DG75" s="29"/>
      <c r="DH75" s="29"/>
      <c r="DI75" s="29"/>
      <c r="DJ75" s="29"/>
      <c r="DK75" s="29"/>
      <c r="DL75" s="29"/>
      <c r="DM75" s="29"/>
      <c r="DN75" s="29"/>
    </row>
    <row r="76" customFormat="false" ht="15" hidden="false" customHeight="false" outlineLevel="0" collapsed="false">
      <c r="A76" s="30" t="s">
        <v>172</v>
      </c>
      <c r="B76" s="28"/>
      <c r="C76" s="28"/>
      <c r="D76" s="28"/>
      <c r="E76" s="28"/>
      <c r="F76" s="28"/>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t="n">
        <v>44</v>
      </c>
      <c r="AU76" s="28" t="n">
        <v>60</v>
      </c>
      <c r="AV76" s="28" t="n">
        <v>53</v>
      </c>
      <c r="AW76" s="28" t="n">
        <v>54</v>
      </c>
      <c r="AX76" s="28" t="n">
        <v>75</v>
      </c>
      <c r="AY76" s="28" t="n">
        <v>82</v>
      </c>
      <c r="AZ76" s="28" t="n">
        <v>87</v>
      </c>
      <c r="BA76" s="28" t="n">
        <v>84</v>
      </c>
      <c r="BB76" s="28" t="n">
        <v>74</v>
      </c>
      <c r="BC76" s="28" t="n">
        <v>87</v>
      </c>
      <c r="BD76" s="28" t="n">
        <v>86</v>
      </c>
      <c r="BE76" s="28" t="n">
        <v>86</v>
      </c>
      <c r="BF76" s="28" t="n">
        <v>87</v>
      </c>
      <c r="BG76" s="28" t="n">
        <v>84</v>
      </c>
      <c r="BH76" s="28" t="n">
        <v>96</v>
      </c>
      <c r="BI76" s="28" t="n">
        <v>91</v>
      </c>
      <c r="BJ76" s="28" t="n">
        <v>90</v>
      </c>
      <c r="BK76" s="28" t="n">
        <v>97</v>
      </c>
      <c r="BL76" s="28" t="n">
        <v>112</v>
      </c>
      <c r="BM76" s="28" t="n">
        <v>106</v>
      </c>
      <c r="BN76" s="28" t="n">
        <v>121</v>
      </c>
      <c r="BO76" s="28" t="n">
        <v>119</v>
      </c>
      <c r="BP76" s="28" t="n">
        <v>155</v>
      </c>
      <c r="BQ76" s="28" t="n">
        <v>143</v>
      </c>
      <c r="BR76" s="28" t="n">
        <v>140</v>
      </c>
      <c r="BS76" s="28" t="n">
        <v>128</v>
      </c>
      <c r="BT76" s="28" t="n">
        <v>154</v>
      </c>
      <c r="BU76" s="28" t="n">
        <v>155</v>
      </c>
      <c r="BV76" s="28" t="n">
        <v>155</v>
      </c>
      <c r="BW76" s="28" t="n">
        <v>193</v>
      </c>
      <c r="BX76" s="28" t="n">
        <v>181</v>
      </c>
      <c r="BY76" s="28" t="n">
        <v>166</v>
      </c>
      <c r="BZ76" s="28" t="n">
        <v>181</v>
      </c>
      <c r="CA76" s="28" t="n">
        <v>194</v>
      </c>
      <c r="CB76" s="28" t="n">
        <v>218</v>
      </c>
      <c r="CC76" s="28" t="n">
        <v>212</v>
      </c>
      <c r="CD76" s="28" t="n">
        <v>208</v>
      </c>
      <c r="CE76" s="28" t="n">
        <v>208</v>
      </c>
      <c r="CF76" s="28" t="n">
        <v>218</v>
      </c>
      <c r="CG76" s="28" t="n">
        <v>215</v>
      </c>
      <c r="CH76" s="28" t="n">
        <v>229</v>
      </c>
      <c r="CI76" s="28" t="n">
        <v>236</v>
      </c>
      <c r="CJ76" s="28" t="n">
        <v>264</v>
      </c>
      <c r="CK76" s="28" t="n">
        <v>266</v>
      </c>
      <c r="CL76" s="28" t="n">
        <v>279</v>
      </c>
      <c r="CM76" s="28" t="n">
        <v>319</v>
      </c>
      <c r="CN76" s="28" t="n">
        <v>356</v>
      </c>
      <c r="CO76" s="28" t="n">
        <v>432</v>
      </c>
      <c r="CP76" s="28" t="n">
        <v>336</v>
      </c>
      <c r="CQ76" s="28" t="n">
        <v>351</v>
      </c>
      <c r="CR76" s="28" t="n">
        <v>345</v>
      </c>
      <c r="CS76" s="28" t="n">
        <v>391</v>
      </c>
      <c r="CT76" s="28"/>
      <c r="CU76" s="28"/>
      <c r="CV76" s="28"/>
      <c r="CW76" s="28"/>
      <c r="CX76" s="28"/>
      <c r="CY76" s="28"/>
      <c r="CZ76" s="28"/>
      <c r="DA76" s="28"/>
      <c r="DB76" s="28"/>
      <c r="DC76" s="28"/>
      <c r="DD76" s="28"/>
      <c r="DE76" s="28"/>
      <c r="DF76" s="28"/>
      <c r="DG76" s="28"/>
      <c r="DH76" s="28"/>
      <c r="DI76" s="28"/>
      <c r="DJ76" s="28"/>
      <c r="DK76" s="28"/>
      <c r="DL76" s="28"/>
      <c r="DM76" s="28"/>
      <c r="DN76" s="28"/>
    </row>
    <row r="77" customFormat="false" ht="15" hidden="false" customHeight="false" outlineLevel="0" collapsed="false">
      <c r="A77" s="27" t="s">
        <v>173</v>
      </c>
      <c r="B77" s="28"/>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t="n">
        <v>11</v>
      </c>
      <c r="AU77" s="28" t="n">
        <v>27</v>
      </c>
      <c r="AV77" s="28" t="n">
        <v>20</v>
      </c>
      <c r="AW77" s="28" t="n">
        <v>21</v>
      </c>
      <c r="AX77" s="28" t="n">
        <v>17</v>
      </c>
      <c r="AY77" s="28" t="n">
        <v>25</v>
      </c>
      <c r="AZ77" s="28" t="n">
        <v>29</v>
      </c>
      <c r="BA77" s="28" t="n">
        <v>26</v>
      </c>
      <c r="BB77" s="28" t="n">
        <v>28</v>
      </c>
      <c r="BC77" s="28" t="n">
        <v>41</v>
      </c>
      <c r="BD77" s="28" t="n">
        <v>39</v>
      </c>
      <c r="BE77" s="28" t="n">
        <v>39</v>
      </c>
      <c r="BF77" s="28" t="n">
        <v>26</v>
      </c>
      <c r="BG77" s="28" t="n">
        <v>23</v>
      </c>
      <c r="BH77" s="28" t="n">
        <v>35</v>
      </c>
      <c r="BI77" s="28" t="n">
        <v>29</v>
      </c>
      <c r="BJ77" s="28" t="n">
        <v>29</v>
      </c>
      <c r="BK77" s="28" t="n">
        <v>35</v>
      </c>
      <c r="BL77" s="28" t="n">
        <v>50</v>
      </c>
      <c r="BM77" s="28" t="n">
        <v>43</v>
      </c>
      <c r="BN77" s="28" t="n">
        <v>57</v>
      </c>
      <c r="BO77" s="28" t="n">
        <v>54</v>
      </c>
      <c r="BP77" s="28" t="n">
        <v>90</v>
      </c>
      <c r="BQ77" s="28" t="n">
        <v>78</v>
      </c>
      <c r="BR77" s="28" t="n">
        <v>75</v>
      </c>
      <c r="BS77" s="28" t="n">
        <v>63</v>
      </c>
      <c r="BT77" s="28" t="n">
        <v>89</v>
      </c>
      <c r="BU77" s="28" t="n">
        <v>88</v>
      </c>
      <c r="BV77" s="28" t="n">
        <v>81</v>
      </c>
      <c r="BW77" s="28" t="n">
        <v>118</v>
      </c>
      <c r="BX77" s="28" t="n">
        <v>105</v>
      </c>
      <c r="BY77" s="28" t="n">
        <v>88</v>
      </c>
      <c r="BZ77" s="28" t="n">
        <v>81</v>
      </c>
      <c r="CA77" s="28" t="n">
        <v>93</v>
      </c>
      <c r="CB77" s="28" t="n">
        <v>116</v>
      </c>
      <c r="CC77" s="28" t="n">
        <v>110</v>
      </c>
      <c r="CD77" s="28" t="n">
        <v>93</v>
      </c>
      <c r="CE77" s="28" t="n">
        <v>90</v>
      </c>
      <c r="CF77" s="28" t="n">
        <v>99</v>
      </c>
      <c r="CG77" s="28" t="n">
        <v>94</v>
      </c>
      <c r="CH77" s="28" t="n">
        <v>90</v>
      </c>
      <c r="CI77" s="28" t="n">
        <v>94</v>
      </c>
      <c r="CJ77" s="28" t="n">
        <v>117</v>
      </c>
      <c r="CK77" s="28" t="n">
        <v>117</v>
      </c>
      <c r="CL77" s="28" t="n">
        <v>112</v>
      </c>
      <c r="CM77" s="28" t="n">
        <v>151</v>
      </c>
      <c r="CN77" s="28" t="n">
        <v>187</v>
      </c>
      <c r="CO77" s="28" t="n">
        <v>261</v>
      </c>
      <c r="CP77" s="28" t="n">
        <v>148</v>
      </c>
      <c r="CQ77" s="28" t="n">
        <v>161</v>
      </c>
      <c r="CR77" s="28" t="n">
        <v>154</v>
      </c>
      <c r="CS77" s="28" t="n">
        <v>197</v>
      </c>
      <c r="CT77" s="28"/>
      <c r="CU77" s="28"/>
      <c r="CV77" s="28"/>
      <c r="CW77" s="28"/>
      <c r="CX77" s="28"/>
      <c r="CY77" s="28"/>
      <c r="CZ77" s="28"/>
      <c r="DA77" s="28"/>
      <c r="DB77" s="28"/>
      <c r="DC77" s="28"/>
      <c r="DD77" s="28"/>
      <c r="DE77" s="28"/>
      <c r="DF77" s="28"/>
      <c r="DG77" s="28"/>
      <c r="DH77" s="28"/>
      <c r="DI77" s="28"/>
      <c r="DJ77" s="28"/>
      <c r="DK77" s="28"/>
      <c r="DL77" s="28"/>
      <c r="DM77" s="28"/>
      <c r="DN77" s="28"/>
    </row>
    <row r="78" customFormat="false" ht="15" hidden="false" customHeight="false" outlineLevel="0" collapsed="false">
      <c r="A78" s="27" t="s">
        <v>174</v>
      </c>
      <c r="B78" s="28"/>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t="n">
        <v>33</v>
      </c>
      <c r="AU78" s="28" t="n">
        <v>33</v>
      </c>
      <c r="AV78" s="28" t="n">
        <v>33</v>
      </c>
      <c r="AW78" s="28" t="n">
        <v>33</v>
      </c>
      <c r="AX78" s="28" t="n">
        <v>58</v>
      </c>
      <c r="AY78" s="28" t="n">
        <v>57</v>
      </c>
      <c r="AZ78" s="28" t="n">
        <v>58</v>
      </c>
      <c r="BA78" s="28" t="n">
        <v>57</v>
      </c>
      <c r="BB78" s="28" t="n">
        <v>46</v>
      </c>
      <c r="BC78" s="28" t="n">
        <v>46</v>
      </c>
      <c r="BD78" s="28" t="n">
        <v>47</v>
      </c>
      <c r="BE78" s="28" t="n">
        <v>47</v>
      </c>
      <c r="BF78" s="28" t="n">
        <v>61</v>
      </c>
      <c r="BG78" s="28" t="n">
        <v>61</v>
      </c>
      <c r="BH78" s="28" t="n">
        <v>61</v>
      </c>
      <c r="BI78" s="28" t="n">
        <v>61</v>
      </c>
      <c r="BJ78" s="28" t="n">
        <v>61</v>
      </c>
      <c r="BK78" s="28" t="n">
        <v>62</v>
      </c>
      <c r="BL78" s="28" t="n">
        <v>63</v>
      </c>
      <c r="BM78" s="28" t="n">
        <v>63</v>
      </c>
      <c r="BN78" s="28" t="n">
        <v>65</v>
      </c>
      <c r="BO78" s="28" t="n">
        <v>65</v>
      </c>
      <c r="BP78" s="28" t="n">
        <v>65</v>
      </c>
      <c r="BQ78" s="28" t="n">
        <v>65</v>
      </c>
      <c r="BR78" s="28" t="n">
        <v>64</v>
      </c>
      <c r="BS78" s="28" t="n">
        <v>65</v>
      </c>
      <c r="BT78" s="28" t="n">
        <v>65</v>
      </c>
      <c r="BU78" s="28" t="n">
        <v>67</v>
      </c>
      <c r="BV78" s="28" t="n">
        <v>74</v>
      </c>
      <c r="BW78" s="28" t="n">
        <v>75</v>
      </c>
      <c r="BX78" s="28" t="n">
        <v>76</v>
      </c>
      <c r="BY78" s="28" t="n">
        <v>78</v>
      </c>
      <c r="BZ78" s="28" t="n">
        <v>100</v>
      </c>
      <c r="CA78" s="28" t="n">
        <v>101</v>
      </c>
      <c r="CB78" s="28" t="n">
        <v>101</v>
      </c>
      <c r="CC78" s="28" t="n">
        <v>102</v>
      </c>
      <c r="CD78" s="28" t="n">
        <v>116</v>
      </c>
      <c r="CE78" s="28" t="n">
        <v>117</v>
      </c>
      <c r="CF78" s="28" t="n">
        <v>119</v>
      </c>
      <c r="CG78" s="28" t="n">
        <v>122</v>
      </c>
      <c r="CH78" s="28" t="n">
        <v>139</v>
      </c>
      <c r="CI78" s="28" t="n">
        <v>142</v>
      </c>
      <c r="CJ78" s="28" t="n">
        <v>146</v>
      </c>
      <c r="CK78" s="28" t="n">
        <v>149</v>
      </c>
      <c r="CL78" s="28" t="n">
        <v>167</v>
      </c>
      <c r="CM78" s="28" t="n">
        <v>168</v>
      </c>
      <c r="CN78" s="28" t="n">
        <v>169</v>
      </c>
      <c r="CO78" s="28" t="n">
        <v>170</v>
      </c>
      <c r="CP78" s="28" t="n">
        <v>188</v>
      </c>
      <c r="CQ78" s="28" t="n">
        <v>190</v>
      </c>
      <c r="CR78" s="28" t="n">
        <v>192</v>
      </c>
      <c r="CS78" s="28" t="n">
        <v>194</v>
      </c>
      <c r="CT78" s="28"/>
      <c r="CU78" s="28"/>
      <c r="CV78" s="28"/>
      <c r="CW78" s="28"/>
      <c r="CX78" s="28"/>
      <c r="CY78" s="28"/>
      <c r="CZ78" s="28"/>
      <c r="DA78" s="28"/>
      <c r="DB78" s="28"/>
      <c r="DC78" s="28"/>
      <c r="DD78" s="28"/>
      <c r="DE78" s="28"/>
      <c r="DF78" s="28"/>
      <c r="DG78" s="28"/>
      <c r="DH78" s="28"/>
      <c r="DI78" s="28"/>
      <c r="DJ78" s="28"/>
      <c r="DK78" s="28"/>
      <c r="DL78" s="28"/>
      <c r="DM78" s="28"/>
      <c r="DN78" s="28"/>
    </row>
    <row r="79" customFormat="false" ht="15" hidden="false" customHeight="false" outlineLevel="0" collapsed="false">
      <c r="A79" s="30" t="s">
        <v>175</v>
      </c>
      <c r="B79" s="28"/>
      <c r="C79" s="28"/>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t="n">
        <v>95</v>
      </c>
      <c r="AU79" s="28" t="n">
        <v>113</v>
      </c>
      <c r="AV79" s="28" t="n">
        <v>114</v>
      </c>
      <c r="AW79" s="28" t="n">
        <v>112</v>
      </c>
      <c r="AX79" s="28" t="n">
        <v>113</v>
      </c>
      <c r="AY79" s="28" t="n">
        <v>125</v>
      </c>
      <c r="AZ79" s="28" t="n">
        <v>141</v>
      </c>
      <c r="BA79" s="28" t="n">
        <v>149</v>
      </c>
      <c r="BB79" s="28" t="n">
        <v>160</v>
      </c>
      <c r="BC79" s="28" t="n">
        <v>199</v>
      </c>
      <c r="BD79" s="28" t="n">
        <v>218</v>
      </c>
      <c r="BE79" s="28" t="n">
        <v>216</v>
      </c>
      <c r="BF79" s="28" t="n">
        <v>230</v>
      </c>
      <c r="BG79" s="28" t="n">
        <v>223</v>
      </c>
      <c r="BH79" s="28" t="n">
        <v>229</v>
      </c>
      <c r="BI79" s="28" t="n">
        <v>225</v>
      </c>
      <c r="BJ79" s="28" t="n">
        <v>245</v>
      </c>
      <c r="BK79" s="28" t="n">
        <v>239</v>
      </c>
      <c r="BL79" s="28" t="n">
        <v>253</v>
      </c>
      <c r="BM79" s="28" t="n">
        <v>273</v>
      </c>
      <c r="BN79" s="28" t="n">
        <v>272</v>
      </c>
      <c r="BO79" s="28" t="n">
        <v>282</v>
      </c>
      <c r="BP79" s="28" t="n">
        <v>322</v>
      </c>
      <c r="BQ79" s="28" t="n">
        <v>316</v>
      </c>
      <c r="BR79" s="28" t="n">
        <v>337</v>
      </c>
      <c r="BS79" s="28" t="n">
        <v>340</v>
      </c>
      <c r="BT79" s="28" t="n">
        <v>398</v>
      </c>
      <c r="BU79" s="28" t="n">
        <v>358</v>
      </c>
      <c r="BV79" s="28" t="n">
        <v>361</v>
      </c>
      <c r="BW79" s="28" t="n">
        <v>380</v>
      </c>
      <c r="BX79" s="28" t="n">
        <v>401</v>
      </c>
      <c r="BY79" s="28" t="n">
        <v>431</v>
      </c>
      <c r="BZ79" s="28" t="n">
        <v>446</v>
      </c>
      <c r="CA79" s="28" t="n">
        <v>437</v>
      </c>
      <c r="CB79" s="28" t="n">
        <v>458</v>
      </c>
      <c r="CC79" s="28" t="n">
        <v>458</v>
      </c>
      <c r="CD79" s="28" t="n">
        <v>549</v>
      </c>
      <c r="CE79" s="28" t="n">
        <v>579</v>
      </c>
      <c r="CF79" s="28" t="n">
        <v>578</v>
      </c>
      <c r="CG79" s="28" t="n">
        <v>581</v>
      </c>
      <c r="CH79" s="28" t="n">
        <v>533</v>
      </c>
      <c r="CI79" s="28" t="n">
        <v>573</v>
      </c>
      <c r="CJ79" s="28" t="n">
        <v>567</v>
      </c>
      <c r="CK79" s="28" t="n">
        <v>535</v>
      </c>
      <c r="CL79" s="28" t="n">
        <v>579</v>
      </c>
      <c r="CM79" s="28" t="n">
        <v>603</v>
      </c>
      <c r="CN79" s="28" t="n">
        <v>655</v>
      </c>
      <c r="CO79" s="28" t="n">
        <v>653</v>
      </c>
      <c r="CP79" s="28" t="n">
        <v>666</v>
      </c>
      <c r="CQ79" s="28" t="n">
        <v>657</v>
      </c>
      <c r="CR79" s="28" t="n">
        <v>702</v>
      </c>
      <c r="CS79" s="28" t="n">
        <v>770</v>
      </c>
      <c r="CT79" s="28"/>
      <c r="CU79" s="28"/>
      <c r="CV79" s="28"/>
      <c r="CW79" s="28"/>
      <c r="CX79" s="28"/>
      <c r="CY79" s="28"/>
      <c r="CZ79" s="28"/>
      <c r="DA79" s="28"/>
      <c r="DB79" s="28"/>
      <c r="DC79" s="28"/>
      <c r="DD79" s="28"/>
      <c r="DE79" s="28"/>
      <c r="DF79" s="28"/>
      <c r="DG79" s="28"/>
      <c r="DH79" s="28"/>
      <c r="DI79" s="28"/>
      <c r="DJ79" s="28"/>
      <c r="DK79" s="28"/>
      <c r="DL79" s="28"/>
      <c r="DM79" s="28"/>
      <c r="DN79" s="28"/>
    </row>
    <row r="80" customFormat="false" ht="15" hidden="false" customHeight="false" outlineLevel="0" collapsed="false">
      <c r="A80" s="27" t="s">
        <v>173</v>
      </c>
      <c r="B80" s="28"/>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t="n">
        <v>49</v>
      </c>
      <c r="AU80" s="28" t="n">
        <v>67</v>
      </c>
      <c r="AV80" s="28" t="n">
        <v>68</v>
      </c>
      <c r="AW80" s="28" t="n">
        <v>66</v>
      </c>
      <c r="AX80" s="28" t="n">
        <v>63</v>
      </c>
      <c r="AY80" s="28" t="n">
        <v>75</v>
      </c>
      <c r="AZ80" s="28" t="n">
        <v>91</v>
      </c>
      <c r="BA80" s="28" t="n">
        <v>99</v>
      </c>
      <c r="BB80" s="28" t="n">
        <v>88</v>
      </c>
      <c r="BC80" s="28" t="n">
        <v>127</v>
      </c>
      <c r="BD80" s="28" t="n">
        <v>146</v>
      </c>
      <c r="BE80" s="28" t="n">
        <v>143</v>
      </c>
      <c r="BF80" s="28" t="n">
        <v>153</v>
      </c>
      <c r="BG80" s="28" t="n">
        <v>145</v>
      </c>
      <c r="BH80" s="28" t="n">
        <v>155</v>
      </c>
      <c r="BI80" s="28" t="n">
        <v>151</v>
      </c>
      <c r="BJ80" s="28" t="n">
        <v>172</v>
      </c>
      <c r="BK80" s="28" t="n">
        <v>164</v>
      </c>
      <c r="BL80" s="28" t="n">
        <v>179</v>
      </c>
      <c r="BM80" s="28" t="n">
        <v>194</v>
      </c>
      <c r="BN80" s="28" t="n">
        <v>189</v>
      </c>
      <c r="BO80" s="28" t="n">
        <v>199</v>
      </c>
      <c r="BP80" s="28" t="n">
        <v>233</v>
      </c>
      <c r="BQ80" s="28" t="n">
        <v>228</v>
      </c>
      <c r="BR80" s="28" t="n">
        <v>251</v>
      </c>
      <c r="BS80" s="28" t="n">
        <v>253</v>
      </c>
      <c r="BT80" s="28" t="n">
        <v>302</v>
      </c>
      <c r="BU80" s="28" t="n">
        <v>264</v>
      </c>
      <c r="BV80" s="28" t="n">
        <v>255</v>
      </c>
      <c r="BW80" s="28" t="n">
        <v>269</v>
      </c>
      <c r="BX80" s="28" t="n">
        <v>288</v>
      </c>
      <c r="BY80" s="28" t="n">
        <v>314</v>
      </c>
      <c r="BZ80" s="28" t="n">
        <v>314</v>
      </c>
      <c r="CA80" s="28" t="n">
        <v>306</v>
      </c>
      <c r="CB80" s="28" t="n">
        <v>322</v>
      </c>
      <c r="CC80" s="28" t="n">
        <v>323</v>
      </c>
      <c r="CD80" s="28" t="n">
        <v>303</v>
      </c>
      <c r="CE80" s="28" t="n">
        <v>339</v>
      </c>
      <c r="CF80" s="28" t="n">
        <v>337</v>
      </c>
      <c r="CG80" s="28" t="n">
        <v>335</v>
      </c>
      <c r="CH80" s="28" t="n">
        <v>329</v>
      </c>
      <c r="CI80" s="28" t="n">
        <v>365</v>
      </c>
      <c r="CJ80" s="28" t="n">
        <v>356</v>
      </c>
      <c r="CK80" s="28" t="n">
        <v>320</v>
      </c>
      <c r="CL80" s="28" t="n">
        <v>319</v>
      </c>
      <c r="CM80" s="28" t="n">
        <v>342</v>
      </c>
      <c r="CN80" s="28" t="n">
        <v>382</v>
      </c>
      <c r="CO80" s="28" t="n">
        <v>380</v>
      </c>
      <c r="CP80" s="28" t="n">
        <v>393</v>
      </c>
      <c r="CQ80" s="28" t="n">
        <v>378</v>
      </c>
      <c r="CR80" s="28" t="n">
        <v>414</v>
      </c>
      <c r="CS80" s="28" t="n">
        <v>472</v>
      </c>
      <c r="CT80" s="28"/>
      <c r="CU80" s="28"/>
      <c r="CV80" s="28"/>
      <c r="CW80" s="28"/>
      <c r="CX80" s="28"/>
      <c r="CY80" s="28"/>
      <c r="CZ80" s="28"/>
      <c r="DA80" s="28"/>
      <c r="DB80" s="28"/>
      <c r="DC80" s="28"/>
      <c r="DD80" s="28"/>
      <c r="DE80" s="28"/>
      <c r="DF80" s="28"/>
      <c r="DG80" s="28"/>
      <c r="DH80" s="28"/>
      <c r="DI80" s="28"/>
      <c r="DJ80" s="28"/>
      <c r="DK80" s="28"/>
      <c r="DL80" s="28"/>
      <c r="DM80" s="28"/>
      <c r="DN80" s="28"/>
    </row>
    <row r="81" customFormat="false" ht="15.75" hidden="false" customHeight="true" outlineLevel="0" collapsed="false">
      <c r="A81" s="31" t="s">
        <v>174</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t="n">
        <v>46</v>
      </c>
      <c r="AU81" s="28" t="n">
        <v>46</v>
      </c>
      <c r="AV81" s="28" t="n">
        <v>46</v>
      </c>
      <c r="AW81" s="28" t="n">
        <v>46</v>
      </c>
      <c r="AX81" s="28" t="n">
        <v>50</v>
      </c>
      <c r="AY81" s="28" t="n">
        <v>50</v>
      </c>
      <c r="AZ81" s="28" t="n">
        <v>50</v>
      </c>
      <c r="BA81" s="28" t="n">
        <v>50</v>
      </c>
      <c r="BB81" s="28" t="n">
        <v>72</v>
      </c>
      <c r="BC81" s="28" t="n">
        <v>72</v>
      </c>
      <c r="BD81" s="28" t="n">
        <v>72</v>
      </c>
      <c r="BE81" s="28" t="n">
        <v>73</v>
      </c>
      <c r="BF81" s="28" t="n">
        <v>77</v>
      </c>
      <c r="BG81" s="28" t="n">
        <v>79</v>
      </c>
      <c r="BH81" s="28" t="n">
        <v>73</v>
      </c>
      <c r="BI81" s="28" t="n">
        <v>74</v>
      </c>
      <c r="BJ81" s="28" t="n">
        <v>72</v>
      </c>
      <c r="BK81" s="28" t="n">
        <v>74</v>
      </c>
      <c r="BL81" s="28" t="n">
        <v>75</v>
      </c>
      <c r="BM81" s="28" t="n">
        <v>78</v>
      </c>
      <c r="BN81" s="28" t="n">
        <v>82</v>
      </c>
      <c r="BO81" s="28" t="n">
        <v>83</v>
      </c>
      <c r="BP81" s="28" t="n">
        <v>88</v>
      </c>
      <c r="BQ81" s="28" t="n">
        <v>88</v>
      </c>
      <c r="BR81" s="28" t="n">
        <v>86</v>
      </c>
      <c r="BS81" s="28" t="n">
        <v>87</v>
      </c>
      <c r="BT81" s="28" t="n">
        <v>95</v>
      </c>
      <c r="BU81" s="28" t="n">
        <v>94</v>
      </c>
      <c r="BV81" s="28" t="n">
        <v>106</v>
      </c>
      <c r="BW81" s="28" t="n">
        <v>111</v>
      </c>
      <c r="BX81" s="28" t="n">
        <v>114</v>
      </c>
      <c r="BY81" s="28" t="n">
        <v>117</v>
      </c>
      <c r="BZ81" s="28" t="n">
        <v>132</v>
      </c>
      <c r="CA81" s="28" t="n">
        <v>131</v>
      </c>
      <c r="CB81" s="28" t="n">
        <v>137</v>
      </c>
      <c r="CC81" s="28" t="n">
        <v>135</v>
      </c>
      <c r="CD81" s="28" t="n">
        <v>246</v>
      </c>
      <c r="CE81" s="28" t="n">
        <v>240</v>
      </c>
      <c r="CF81" s="28" t="n">
        <v>241</v>
      </c>
      <c r="CG81" s="28" t="n">
        <v>246</v>
      </c>
      <c r="CH81" s="28" t="n">
        <v>204</v>
      </c>
      <c r="CI81" s="28" t="n">
        <v>208</v>
      </c>
      <c r="CJ81" s="28" t="n">
        <v>211</v>
      </c>
      <c r="CK81" s="28" t="n">
        <v>215</v>
      </c>
      <c r="CL81" s="28" t="n">
        <v>260</v>
      </c>
      <c r="CM81" s="28" t="n">
        <v>261</v>
      </c>
      <c r="CN81" s="28" t="n">
        <v>273</v>
      </c>
      <c r="CO81" s="28" t="n">
        <v>273</v>
      </c>
      <c r="CP81" s="28" t="n">
        <v>273</v>
      </c>
      <c r="CQ81" s="28" t="n">
        <v>279</v>
      </c>
      <c r="CR81" s="28" t="n">
        <v>288</v>
      </c>
      <c r="CS81" s="28" t="n">
        <v>298</v>
      </c>
      <c r="CT81" s="28"/>
      <c r="CU81" s="28"/>
      <c r="CV81" s="28"/>
      <c r="CW81" s="28"/>
      <c r="CX81" s="28"/>
      <c r="CY81" s="28"/>
      <c r="CZ81" s="28"/>
      <c r="DA81" s="28"/>
      <c r="DB81" s="28"/>
      <c r="DC81" s="28"/>
      <c r="DD81" s="28"/>
      <c r="DE81" s="28"/>
      <c r="DF81" s="28"/>
      <c r="DG81" s="28"/>
      <c r="DH81" s="28"/>
      <c r="DI81" s="28"/>
      <c r="DJ81" s="28"/>
      <c r="DK81" s="28"/>
      <c r="DL81" s="28"/>
      <c r="DM81" s="28"/>
      <c r="DN81" s="28"/>
    </row>
    <row r="82" customFormat="false" ht="15.75" hidden="false" customHeight="false" outlineLevel="0" collapsed="false">
      <c r="A82" s="32"/>
    </row>
    <row r="83" customFormat="false" ht="21" hidden="false" customHeight="true" outlineLevel="0" collapsed="false">
      <c r="A83" s="23" t="s">
        <v>176</v>
      </c>
      <c r="B83" s="33" t="s">
        <v>0</v>
      </c>
      <c r="C83" s="33" t="s">
        <v>1</v>
      </c>
      <c r="D83" s="33" t="s">
        <v>2</v>
      </c>
      <c r="E83" s="33" t="s">
        <v>3</v>
      </c>
      <c r="F83" s="33" t="s">
        <v>4</v>
      </c>
      <c r="G83" s="33" t="s">
        <v>5</v>
      </c>
      <c r="H83" s="33" t="s">
        <v>6</v>
      </c>
      <c r="I83" s="33" t="s">
        <v>7</v>
      </c>
      <c r="J83" s="33" t="s">
        <v>8</v>
      </c>
      <c r="K83" s="33" t="s">
        <v>9</v>
      </c>
      <c r="L83" s="33" t="s">
        <v>10</v>
      </c>
      <c r="M83" s="33" t="s">
        <v>11</v>
      </c>
      <c r="N83" s="33" t="s">
        <v>12</v>
      </c>
      <c r="O83" s="33" t="s">
        <v>13</v>
      </c>
      <c r="P83" s="33" t="s">
        <v>14</v>
      </c>
      <c r="Q83" s="33" t="s">
        <v>15</v>
      </c>
      <c r="R83" s="33" t="s">
        <v>16</v>
      </c>
      <c r="S83" s="33" t="s">
        <v>17</v>
      </c>
      <c r="T83" s="33" t="s">
        <v>18</v>
      </c>
      <c r="U83" s="33" t="s">
        <v>19</v>
      </c>
      <c r="V83" s="33" t="s">
        <v>20</v>
      </c>
      <c r="W83" s="33" t="s">
        <v>21</v>
      </c>
      <c r="X83" s="33" t="s">
        <v>22</v>
      </c>
      <c r="Y83" s="33" t="s">
        <v>23</v>
      </c>
      <c r="Z83" s="33" t="s">
        <v>24</v>
      </c>
      <c r="AA83" s="33" t="s">
        <v>25</v>
      </c>
      <c r="AB83" s="33" t="s">
        <v>26</v>
      </c>
      <c r="AC83" s="33" t="s">
        <v>27</v>
      </c>
      <c r="AD83" s="33" t="s">
        <v>28</v>
      </c>
      <c r="AE83" s="33" t="s">
        <v>29</v>
      </c>
      <c r="AF83" s="33" t="s">
        <v>30</v>
      </c>
      <c r="AG83" s="33" t="s">
        <v>31</v>
      </c>
      <c r="AH83" s="33" t="s">
        <v>32</v>
      </c>
      <c r="AI83" s="33" t="s">
        <v>33</v>
      </c>
      <c r="AJ83" s="33" t="s">
        <v>34</v>
      </c>
      <c r="AK83" s="33" t="s">
        <v>35</v>
      </c>
      <c r="AL83" s="33" t="s">
        <v>36</v>
      </c>
      <c r="AM83" s="33" t="s">
        <v>37</v>
      </c>
      <c r="AN83" s="33" t="s">
        <v>38</v>
      </c>
      <c r="AO83" s="33" t="s">
        <v>39</v>
      </c>
      <c r="AP83" s="33" t="s">
        <v>40</v>
      </c>
      <c r="AQ83" s="33" t="s">
        <v>41</v>
      </c>
      <c r="AR83" s="33" t="s">
        <v>42</v>
      </c>
      <c r="AS83" s="33" t="s">
        <v>43</v>
      </c>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t="s">
        <v>96</v>
      </c>
      <c r="CU83" s="33" t="s">
        <v>97</v>
      </c>
      <c r="CV83" s="33" t="s">
        <v>98</v>
      </c>
      <c r="CW83" s="33" t="s">
        <v>99</v>
      </c>
      <c r="CX83" s="33" t="s">
        <v>100</v>
      </c>
      <c r="CY83" s="33" t="s">
        <v>101</v>
      </c>
      <c r="CZ83" s="33" t="s">
        <v>102</v>
      </c>
      <c r="DA83" s="33" t="s">
        <v>103</v>
      </c>
      <c r="DB83" s="33" t="s">
        <v>104</v>
      </c>
      <c r="DC83" s="33" t="s">
        <v>105</v>
      </c>
      <c r="DD83" s="33" t="s">
        <v>106</v>
      </c>
      <c r="DE83" s="33" t="s">
        <v>107</v>
      </c>
      <c r="DF83" s="33" t="s">
        <v>108</v>
      </c>
      <c r="DG83" s="33" t="s">
        <v>109</v>
      </c>
      <c r="DH83" s="33" t="s">
        <v>110</v>
      </c>
      <c r="DI83" s="33" t="s">
        <v>111</v>
      </c>
      <c r="DJ83" s="33" t="s">
        <v>112</v>
      </c>
      <c r="DK83" s="33" t="s">
        <v>113</v>
      </c>
      <c r="DL83" s="33" t="s">
        <v>114</v>
      </c>
      <c r="DM83" s="33" t="s">
        <v>115</v>
      </c>
      <c r="DN83" s="33" t="s">
        <v>116</v>
      </c>
    </row>
    <row r="84" customFormat="false" ht="14.25" hidden="false" customHeight="true" outlineLevel="0" collapsed="false">
      <c r="A84" s="25" t="s">
        <v>162</v>
      </c>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t="n">
        <v>703</v>
      </c>
      <c r="AU84" s="26" t="n">
        <v>760</v>
      </c>
      <c r="AV84" s="26" t="n">
        <v>801</v>
      </c>
      <c r="AW84" s="26" t="n">
        <v>807</v>
      </c>
      <c r="AX84" s="26" t="n">
        <v>798</v>
      </c>
      <c r="AY84" s="26" t="n">
        <v>819</v>
      </c>
      <c r="AZ84" s="26" t="n">
        <v>830</v>
      </c>
      <c r="BA84" s="26" t="n">
        <v>860</v>
      </c>
      <c r="BB84" s="26" t="n">
        <v>873</v>
      </c>
      <c r="BC84" s="26" t="n">
        <v>929</v>
      </c>
      <c r="BD84" s="26" t="n">
        <v>929</v>
      </c>
      <c r="BE84" s="26" t="n">
        <v>946</v>
      </c>
      <c r="BF84" s="26" t="n">
        <v>980</v>
      </c>
      <c r="BG84" s="26" t="n">
        <v>975</v>
      </c>
      <c r="BH84" s="26" t="n">
        <v>961</v>
      </c>
      <c r="BI84" s="26" t="n">
        <v>990</v>
      </c>
      <c r="BJ84" s="26" t="n">
        <v>1030</v>
      </c>
      <c r="BK84" s="26" t="n">
        <v>1038</v>
      </c>
      <c r="BL84" s="26" t="n">
        <v>1038</v>
      </c>
      <c r="BM84" s="26" t="n">
        <v>1086</v>
      </c>
      <c r="BN84" s="26" t="n">
        <v>1095</v>
      </c>
      <c r="BO84" s="26" t="n">
        <v>1080</v>
      </c>
      <c r="BP84" s="26" t="n">
        <v>1164</v>
      </c>
      <c r="BQ84" s="26" t="n">
        <v>1180</v>
      </c>
      <c r="BR84" s="26" t="n">
        <v>1192</v>
      </c>
      <c r="BS84" s="26" t="n">
        <v>1200</v>
      </c>
      <c r="BT84" s="26" t="n">
        <v>1249</v>
      </c>
      <c r="BU84" s="26" t="n">
        <v>1276</v>
      </c>
      <c r="BV84" s="26" t="n">
        <v>1248</v>
      </c>
      <c r="BW84" s="26" t="n">
        <v>1286</v>
      </c>
      <c r="BX84" s="26" t="n">
        <v>1285</v>
      </c>
      <c r="BY84" s="26" t="n">
        <v>1329</v>
      </c>
      <c r="BZ84" s="26" t="n">
        <v>1323</v>
      </c>
      <c r="CA84" s="26" t="n">
        <v>1344</v>
      </c>
      <c r="CB84" s="26" t="n">
        <v>1399</v>
      </c>
      <c r="CC84" s="26" t="n">
        <v>1400</v>
      </c>
      <c r="CD84" s="26" t="n">
        <v>1429</v>
      </c>
      <c r="CE84" s="26" t="n">
        <v>1468</v>
      </c>
      <c r="CF84" s="26" t="n">
        <v>1513</v>
      </c>
      <c r="CG84" s="26" t="n">
        <v>1540</v>
      </c>
      <c r="CH84" s="26" t="n">
        <v>1557</v>
      </c>
      <c r="CI84" s="26" t="n">
        <v>1578</v>
      </c>
      <c r="CJ84" s="26" t="n">
        <v>1594</v>
      </c>
      <c r="CK84" s="26" t="n">
        <v>1577</v>
      </c>
      <c r="CL84" s="26" t="n">
        <v>1587</v>
      </c>
      <c r="CM84" s="26" t="n">
        <v>1642</v>
      </c>
      <c r="CN84" s="26" t="n">
        <v>1722</v>
      </c>
      <c r="CO84" s="26" t="n">
        <v>1743</v>
      </c>
      <c r="CP84" s="26" t="n">
        <v>1752</v>
      </c>
      <c r="CQ84" s="26" t="n">
        <v>1752</v>
      </c>
      <c r="CR84" s="26" t="n">
        <v>1855</v>
      </c>
      <c r="CS84" s="26" t="n">
        <v>1909</v>
      </c>
      <c r="CT84" s="26"/>
      <c r="CU84" s="26"/>
      <c r="CV84" s="26"/>
      <c r="CW84" s="26"/>
      <c r="CX84" s="26"/>
      <c r="CY84" s="26"/>
      <c r="CZ84" s="26"/>
      <c r="DA84" s="26"/>
      <c r="DB84" s="26"/>
      <c r="DC84" s="26"/>
      <c r="DD84" s="26"/>
      <c r="DE84" s="26"/>
      <c r="DF84" s="26"/>
      <c r="DG84" s="26"/>
      <c r="DH84" s="26"/>
      <c r="DI84" s="26"/>
      <c r="DJ84" s="26"/>
      <c r="DK84" s="26"/>
      <c r="DL84" s="26"/>
      <c r="DM84" s="26"/>
      <c r="DN84" s="26"/>
    </row>
    <row r="85" customFormat="false" ht="15" hidden="false" customHeight="false" outlineLevel="0" collapsed="false">
      <c r="A85" s="27"/>
    </row>
    <row r="86" customFormat="false" ht="6.75" hidden="false" customHeight="true" outlineLevel="0" collapsed="false">
      <c r="A86" s="25" t="s">
        <v>163</v>
      </c>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t="n">
        <v>691</v>
      </c>
      <c r="AU86" s="26" t="n">
        <v>744</v>
      </c>
      <c r="AV86" s="26" t="n">
        <v>809</v>
      </c>
      <c r="AW86" s="26" t="n">
        <v>808</v>
      </c>
      <c r="AX86" s="26" t="n">
        <v>738</v>
      </c>
      <c r="AY86" s="26" t="n">
        <v>760</v>
      </c>
      <c r="AZ86" s="26" t="n">
        <v>785</v>
      </c>
      <c r="BA86" s="26" t="n">
        <v>804</v>
      </c>
      <c r="BB86" s="26" t="n">
        <v>770</v>
      </c>
      <c r="BC86" s="26" t="n">
        <v>814</v>
      </c>
      <c r="BD86" s="26" t="n">
        <v>839</v>
      </c>
      <c r="BE86" s="26" t="n">
        <v>856</v>
      </c>
      <c r="BF86" s="26" t="n">
        <v>886</v>
      </c>
      <c r="BG86" s="26" t="n">
        <v>914</v>
      </c>
      <c r="BH86" s="26" t="n">
        <v>913</v>
      </c>
      <c r="BI86" s="26" t="n">
        <v>952</v>
      </c>
      <c r="BJ86" s="26" t="n">
        <v>932</v>
      </c>
      <c r="BK86" s="26" t="n">
        <v>964</v>
      </c>
      <c r="BL86" s="26" t="n">
        <v>958</v>
      </c>
      <c r="BM86" s="26" t="n">
        <v>1021</v>
      </c>
      <c r="BN86" s="26" t="n">
        <v>970</v>
      </c>
      <c r="BO86" s="26" t="n">
        <v>1025</v>
      </c>
      <c r="BP86" s="26" t="n">
        <v>1091</v>
      </c>
      <c r="BQ86" s="26" t="n">
        <v>1110</v>
      </c>
      <c r="BR86" s="26" t="n">
        <v>1079</v>
      </c>
      <c r="BS86" s="26" t="n">
        <v>1140</v>
      </c>
      <c r="BT86" s="26" t="n">
        <v>1186</v>
      </c>
      <c r="BU86" s="26" t="n">
        <v>1151</v>
      </c>
      <c r="BV86" s="26" t="n">
        <v>1121</v>
      </c>
      <c r="BW86" s="26" t="n">
        <v>1144</v>
      </c>
      <c r="BX86" s="26" t="n">
        <v>1181</v>
      </c>
      <c r="BY86" s="26" t="n">
        <v>1254</v>
      </c>
      <c r="BZ86" s="26" t="n">
        <v>1262</v>
      </c>
      <c r="CA86" s="26" t="n">
        <v>1224</v>
      </c>
      <c r="CB86" s="26" t="n">
        <v>1303</v>
      </c>
      <c r="CC86" s="26" t="n">
        <v>1288</v>
      </c>
      <c r="CD86" s="26" t="n">
        <v>1447</v>
      </c>
      <c r="CE86" s="26" t="n">
        <v>1448</v>
      </c>
      <c r="CF86" s="26" t="n">
        <v>1499</v>
      </c>
      <c r="CG86" s="26" t="n">
        <v>1500</v>
      </c>
      <c r="CH86" s="26" t="n">
        <v>1448</v>
      </c>
      <c r="CI86" s="26" t="n">
        <v>1522</v>
      </c>
      <c r="CJ86" s="26" t="n">
        <v>1506</v>
      </c>
      <c r="CK86" s="26" t="n">
        <v>1473</v>
      </c>
      <c r="CL86" s="26" t="n">
        <v>1526</v>
      </c>
      <c r="CM86" s="26" t="n">
        <v>1530</v>
      </c>
      <c r="CN86" s="26" t="n">
        <v>1592</v>
      </c>
      <c r="CO86" s="26" t="n">
        <v>1490</v>
      </c>
      <c r="CP86" s="26" t="n">
        <v>1603</v>
      </c>
      <c r="CQ86" s="26" t="n">
        <v>1577</v>
      </c>
      <c r="CR86" s="26" t="n">
        <v>1621</v>
      </c>
      <c r="CS86" s="26" t="n">
        <v>1706</v>
      </c>
      <c r="CT86" s="26"/>
      <c r="CU86" s="26"/>
      <c r="CV86" s="26"/>
      <c r="CW86" s="26"/>
      <c r="CX86" s="26"/>
      <c r="CY86" s="26"/>
      <c r="CZ86" s="26"/>
      <c r="DA86" s="26"/>
      <c r="DB86" s="26"/>
      <c r="DC86" s="26"/>
      <c r="DD86" s="26"/>
      <c r="DE86" s="26"/>
      <c r="DF86" s="26"/>
      <c r="DG86" s="26"/>
      <c r="DH86" s="26"/>
      <c r="DI86" s="26"/>
      <c r="DJ86" s="26"/>
      <c r="DK86" s="26"/>
      <c r="DL86" s="26"/>
      <c r="DM86" s="26"/>
      <c r="DN86" s="26"/>
    </row>
    <row r="87" customFormat="false" ht="15" hidden="false" customHeight="false" outlineLevel="0" collapsed="false">
      <c r="A87" s="27" t="s">
        <v>164</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t="n">
        <v>97</v>
      </c>
      <c r="AU87" s="28" t="n">
        <v>121</v>
      </c>
      <c r="AV87" s="28" t="n">
        <v>119</v>
      </c>
      <c r="AW87" s="28" t="n">
        <v>109</v>
      </c>
      <c r="AX87" s="28" t="n">
        <v>107</v>
      </c>
      <c r="AY87" s="28" t="n">
        <v>102</v>
      </c>
      <c r="AZ87" s="28" t="n">
        <v>117</v>
      </c>
      <c r="BA87" s="28" t="n">
        <v>126</v>
      </c>
      <c r="BB87" s="28" t="n">
        <v>109</v>
      </c>
      <c r="BC87" s="28" t="n">
        <v>109</v>
      </c>
      <c r="BD87" s="28" t="n">
        <v>119</v>
      </c>
      <c r="BE87" s="28" t="n">
        <v>124</v>
      </c>
      <c r="BF87" s="28" t="n">
        <v>126</v>
      </c>
      <c r="BG87" s="28" t="n">
        <v>133</v>
      </c>
      <c r="BH87" s="28" t="n">
        <v>127</v>
      </c>
      <c r="BI87" s="28" t="n">
        <v>129</v>
      </c>
      <c r="BJ87" s="28" t="n">
        <v>131</v>
      </c>
      <c r="BK87" s="28" t="n">
        <v>143</v>
      </c>
      <c r="BL87" s="28" t="n">
        <v>141</v>
      </c>
      <c r="BM87" s="28" t="n">
        <v>154</v>
      </c>
      <c r="BN87" s="28" t="n">
        <v>115</v>
      </c>
      <c r="BO87" s="28" t="n">
        <v>137</v>
      </c>
      <c r="BP87" s="28" t="n">
        <v>161</v>
      </c>
      <c r="BQ87" s="28" t="n">
        <v>177</v>
      </c>
      <c r="BR87" s="28" t="n">
        <v>169</v>
      </c>
      <c r="BS87" s="28" t="n">
        <v>191</v>
      </c>
      <c r="BT87" s="28" t="n">
        <v>153</v>
      </c>
      <c r="BU87" s="28" t="n">
        <v>171</v>
      </c>
      <c r="BV87" s="28" t="n">
        <v>155</v>
      </c>
      <c r="BW87" s="28" t="n">
        <v>184</v>
      </c>
      <c r="BX87" s="28" t="n">
        <v>159</v>
      </c>
      <c r="BY87" s="28" t="n">
        <v>185</v>
      </c>
      <c r="BZ87" s="28" t="n">
        <v>196</v>
      </c>
      <c r="CA87" s="28" t="n">
        <v>233</v>
      </c>
      <c r="CB87" s="28" t="n">
        <v>204</v>
      </c>
      <c r="CC87" s="28" t="n">
        <v>190</v>
      </c>
      <c r="CD87" s="28" t="n">
        <v>213</v>
      </c>
      <c r="CE87" s="28" t="n">
        <v>218</v>
      </c>
      <c r="CF87" s="28" t="n">
        <v>219</v>
      </c>
      <c r="CG87" s="28" t="n">
        <v>215</v>
      </c>
      <c r="CH87" s="28" t="n">
        <v>233</v>
      </c>
      <c r="CI87" s="28" t="n">
        <v>217</v>
      </c>
      <c r="CJ87" s="28" t="n">
        <v>248</v>
      </c>
      <c r="CK87" s="28" t="n">
        <v>247</v>
      </c>
      <c r="CL87" s="28" t="n">
        <v>248</v>
      </c>
      <c r="CM87" s="28" t="n">
        <v>256</v>
      </c>
      <c r="CN87" s="28" t="n">
        <v>271</v>
      </c>
      <c r="CO87" s="28" t="n">
        <v>273</v>
      </c>
      <c r="CP87" s="28" t="n">
        <v>247</v>
      </c>
      <c r="CQ87" s="28" t="n">
        <v>254</v>
      </c>
      <c r="CR87" s="28" t="n">
        <v>285</v>
      </c>
      <c r="CS87" s="28" t="n">
        <v>296</v>
      </c>
      <c r="CT87" s="28"/>
      <c r="CU87" s="28"/>
      <c r="CV87" s="28"/>
      <c r="CW87" s="28"/>
      <c r="CX87" s="28"/>
      <c r="CY87" s="28"/>
      <c r="CZ87" s="28"/>
      <c r="DA87" s="28"/>
      <c r="DB87" s="28"/>
      <c r="DC87" s="28"/>
      <c r="DD87" s="28"/>
      <c r="DE87" s="28"/>
      <c r="DF87" s="28"/>
      <c r="DG87" s="28"/>
      <c r="DH87" s="28"/>
      <c r="DI87" s="28"/>
      <c r="DJ87" s="28"/>
      <c r="DK87" s="28"/>
      <c r="DL87" s="28"/>
      <c r="DM87" s="28"/>
      <c r="DN87" s="28"/>
    </row>
    <row r="88" customFormat="false" ht="15" hidden="false" customHeight="false" outlineLevel="0" collapsed="false">
      <c r="A88" s="27" t="s">
        <v>165</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t="n">
        <v>594</v>
      </c>
      <c r="AU88" s="28" t="n">
        <v>623</v>
      </c>
      <c r="AV88" s="28" t="n">
        <v>689</v>
      </c>
      <c r="AW88" s="28" t="n">
        <v>700</v>
      </c>
      <c r="AX88" s="28" t="n">
        <v>630</v>
      </c>
      <c r="AY88" s="28" t="n">
        <v>658</v>
      </c>
      <c r="AZ88" s="28" t="n">
        <v>669</v>
      </c>
      <c r="BA88" s="28" t="n">
        <v>679</v>
      </c>
      <c r="BB88" s="28" t="n">
        <v>661</v>
      </c>
      <c r="BC88" s="28" t="n">
        <v>705</v>
      </c>
      <c r="BD88" s="28" t="n">
        <v>720</v>
      </c>
      <c r="BE88" s="28" t="n">
        <v>732</v>
      </c>
      <c r="BF88" s="28" t="n">
        <v>760</v>
      </c>
      <c r="BG88" s="28" t="n">
        <v>781</v>
      </c>
      <c r="BH88" s="28" t="n">
        <v>786</v>
      </c>
      <c r="BI88" s="28" t="n">
        <v>823</v>
      </c>
      <c r="BJ88" s="28" t="n">
        <v>802</v>
      </c>
      <c r="BK88" s="28" t="n">
        <v>821</v>
      </c>
      <c r="BL88" s="28" t="n">
        <v>817</v>
      </c>
      <c r="BM88" s="28" t="n">
        <v>867</v>
      </c>
      <c r="BN88" s="28" t="n">
        <v>854</v>
      </c>
      <c r="BO88" s="28" t="n">
        <v>888</v>
      </c>
      <c r="BP88" s="28" t="n">
        <v>929</v>
      </c>
      <c r="BQ88" s="28" t="n">
        <v>933</v>
      </c>
      <c r="BR88" s="28" t="n">
        <v>910</v>
      </c>
      <c r="BS88" s="28" t="n">
        <v>949</v>
      </c>
      <c r="BT88" s="28" t="n">
        <v>1033</v>
      </c>
      <c r="BU88" s="28" t="n">
        <v>980</v>
      </c>
      <c r="BV88" s="28" t="n">
        <v>966</v>
      </c>
      <c r="BW88" s="28" t="n">
        <v>960</v>
      </c>
      <c r="BX88" s="28" t="n">
        <v>1022</v>
      </c>
      <c r="BY88" s="28" t="n">
        <v>1069</v>
      </c>
      <c r="BZ88" s="28" t="n">
        <v>1066</v>
      </c>
      <c r="CA88" s="28" t="n">
        <v>991</v>
      </c>
      <c r="CB88" s="28" t="n">
        <v>1099</v>
      </c>
      <c r="CC88" s="28" t="n">
        <v>1098</v>
      </c>
      <c r="CD88" s="28" t="n">
        <v>1234</v>
      </c>
      <c r="CE88" s="28" t="n">
        <v>1229</v>
      </c>
      <c r="CF88" s="28" t="n">
        <v>1280</v>
      </c>
      <c r="CG88" s="28" t="n">
        <v>1284</v>
      </c>
      <c r="CH88" s="28" t="n">
        <v>1215</v>
      </c>
      <c r="CI88" s="28" t="n">
        <v>1305</v>
      </c>
      <c r="CJ88" s="28" t="n">
        <v>1257</v>
      </c>
      <c r="CK88" s="28" t="n">
        <v>1226</v>
      </c>
      <c r="CL88" s="28" t="n">
        <v>1278</v>
      </c>
      <c r="CM88" s="28" t="n">
        <v>1274</v>
      </c>
      <c r="CN88" s="28" t="n">
        <v>1321</v>
      </c>
      <c r="CO88" s="28" t="n">
        <v>1217</v>
      </c>
      <c r="CP88" s="28" t="n">
        <v>1355</v>
      </c>
      <c r="CQ88" s="28" t="n">
        <v>1323</v>
      </c>
      <c r="CR88" s="28" t="n">
        <v>1335</v>
      </c>
      <c r="CS88" s="28" t="n">
        <v>1410</v>
      </c>
      <c r="CT88" s="28"/>
      <c r="CU88" s="28"/>
      <c r="CV88" s="28"/>
      <c r="CW88" s="28"/>
      <c r="CX88" s="28"/>
      <c r="CY88" s="28"/>
      <c r="CZ88" s="28"/>
      <c r="DA88" s="28"/>
      <c r="DB88" s="28"/>
      <c r="DC88" s="28"/>
      <c r="DD88" s="28"/>
      <c r="DE88" s="28"/>
      <c r="DF88" s="28"/>
      <c r="DG88" s="28"/>
      <c r="DH88" s="28"/>
      <c r="DI88" s="28"/>
      <c r="DJ88" s="28"/>
      <c r="DK88" s="28"/>
      <c r="DL88" s="28"/>
      <c r="DM88" s="28"/>
      <c r="DN88" s="28"/>
    </row>
    <row r="89" customFormat="false" ht="15" hidden="false" customHeight="false" outlineLevel="0" collapsed="false">
      <c r="A89" s="27"/>
    </row>
    <row r="90" customFormat="false" ht="15" hidden="false" customHeight="true" outlineLevel="0" collapsed="false">
      <c r="A90" s="25" t="s">
        <v>166</v>
      </c>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t="n">
        <v>96</v>
      </c>
      <c r="AU90" s="26" t="n">
        <v>125</v>
      </c>
      <c r="AV90" s="26" t="n">
        <v>122</v>
      </c>
      <c r="AW90" s="26" t="n">
        <v>136</v>
      </c>
      <c r="AX90" s="26" t="n">
        <v>138</v>
      </c>
      <c r="AY90" s="26" t="n">
        <v>152</v>
      </c>
      <c r="AZ90" s="26" t="n">
        <v>149</v>
      </c>
      <c r="BA90" s="26" t="n">
        <v>169</v>
      </c>
      <c r="BB90" s="26" t="n">
        <v>158</v>
      </c>
      <c r="BC90" s="26" t="n">
        <v>209</v>
      </c>
      <c r="BD90" s="26" t="n">
        <v>211</v>
      </c>
      <c r="BE90" s="26" t="n">
        <v>224</v>
      </c>
      <c r="BF90" s="26" t="n">
        <v>221</v>
      </c>
      <c r="BG90" s="26" t="n">
        <v>218</v>
      </c>
      <c r="BH90" s="26" t="n">
        <v>186</v>
      </c>
      <c r="BI90" s="26" t="n">
        <v>200</v>
      </c>
      <c r="BJ90" s="26" t="n">
        <v>217</v>
      </c>
      <c r="BK90" s="26" t="n">
        <v>201</v>
      </c>
      <c r="BL90" s="26" t="n">
        <v>213</v>
      </c>
      <c r="BM90" s="26" t="n">
        <v>250</v>
      </c>
      <c r="BN90" s="26" t="n">
        <v>249</v>
      </c>
      <c r="BO90" s="26" t="n">
        <v>220</v>
      </c>
      <c r="BP90" s="26" t="n">
        <v>237</v>
      </c>
      <c r="BQ90" s="26" t="n">
        <v>257</v>
      </c>
      <c r="BR90" s="26" t="n">
        <v>275</v>
      </c>
      <c r="BS90" s="26" t="n">
        <v>270</v>
      </c>
      <c r="BT90" s="26" t="n">
        <v>298</v>
      </c>
      <c r="BU90" s="26" t="n">
        <v>333</v>
      </c>
      <c r="BV90" s="26" t="n">
        <v>310</v>
      </c>
      <c r="BW90" s="26" t="n">
        <v>319</v>
      </c>
      <c r="BX90" s="26" t="n">
        <v>305</v>
      </c>
      <c r="BY90" s="26" t="n">
        <v>336</v>
      </c>
      <c r="BZ90" s="26" t="n">
        <v>326</v>
      </c>
      <c r="CA90" s="26" t="n">
        <v>357</v>
      </c>
      <c r="CB90" s="26" t="n">
        <v>340</v>
      </c>
      <c r="CC90" s="26" t="n">
        <v>359</v>
      </c>
      <c r="CD90" s="26" t="n">
        <v>354</v>
      </c>
      <c r="CE90" s="26" t="n">
        <v>403</v>
      </c>
      <c r="CF90" s="26" t="n">
        <v>406</v>
      </c>
      <c r="CG90" s="26" t="n">
        <v>464</v>
      </c>
      <c r="CH90" s="26" t="n">
        <v>468</v>
      </c>
      <c r="CI90" s="26" t="n">
        <v>465</v>
      </c>
      <c r="CJ90" s="26" t="n">
        <v>434</v>
      </c>
      <c r="CK90" s="26" t="n">
        <v>424</v>
      </c>
      <c r="CL90" s="26" t="n">
        <v>409</v>
      </c>
      <c r="CM90" s="26" t="n">
        <v>457</v>
      </c>
      <c r="CN90" s="26" t="n">
        <v>502</v>
      </c>
      <c r="CO90" s="26" t="n">
        <v>538</v>
      </c>
      <c r="CP90" s="26" t="n">
        <v>557</v>
      </c>
      <c r="CQ90" s="26" t="n">
        <v>552</v>
      </c>
      <c r="CR90" s="26" t="n">
        <v>634</v>
      </c>
      <c r="CS90" s="26" t="n">
        <v>610</v>
      </c>
      <c r="CT90" s="26"/>
      <c r="CU90" s="26"/>
      <c r="CV90" s="26"/>
      <c r="CW90" s="26"/>
      <c r="CX90" s="26"/>
      <c r="CY90" s="26"/>
      <c r="CZ90" s="26"/>
      <c r="DA90" s="26"/>
      <c r="DB90" s="26"/>
      <c r="DC90" s="26"/>
      <c r="DD90" s="26"/>
      <c r="DE90" s="26"/>
      <c r="DF90" s="26"/>
      <c r="DG90" s="26"/>
      <c r="DH90" s="26"/>
      <c r="DI90" s="26"/>
      <c r="DJ90" s="26"/>
      <c r="DK90" s="26"/>
      <c r="DL90" s="26"/>
      <c r="DM90" s="26"/>
      <c r="DN90" s="26"/>
    </row>
    <row r="91" customFormat="false" ht="15" hidden="false" customHeight="false" outlineLevel="0" collapsed="false">
      <c r="A91" s="30" t="s">
        <v>167</v>
      </c>
      <c r="B91" s="28"/>
      <c r="C91" s="28"/>
      <c r="D91" s="28"/>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t="n">
        <v>93</v>
      </c>
      <c r="AU91" s="28" t="n">
        <v>122</v>
      </c>
      <c r="AV91" s="28" t="n">
        <v>117</v>
      </c>
      <c r="AW91" s="28" t="n">
        <v>131</v>
      </c>
      <c r="AX91" s="28" t="n">
        <v>134</v>
      </c>
      <c r="AY91" s="28" t="n">
        <v>149</v>
      </c>
      <c r="AZ91" s="28" t="n">
        <v>144</v>
      </c>
      <c r="BA91" s="28" t="n">
        <v>163</v>
      </c>
      <c r="BB91" s="28" t="n">
        <v>154</v>
      </c>
      <c r="BC91" s="28" t="n">
        <v>206</v>
      </c>
      <c r="BD91" s="28" t="n">
        <v>205</v>
      </c>
      <c r="BE91" s="28" t="n">
        <v>218</v>
      </c>
      <c r="BF91" s="28" t="n">
        <v>217</v>
      </c>
      <c r="BG91" s="28" t="n">
        <v>215</v>
      </c>
      <c r="BH91" s="28" t="n">
        <v>179</v>
      </c>
      <c r="BI91" s="28" t="n">
        <v>193</v>
      </c>
      <c r="BJ91" s="28" t="n">
        <v>212</v>
      </c>
      <c r="BK91" s="28" t="n">
        <v>197</v>
      </c>
      <c r="BL91" s="28" t="n">
        <v>206</v>
      </c>
      <c r="BM91" s="28" t="n">
        <v>243</v>
      </c>
      <c r="BN91" s="28" t="n">
        <v>247</v>
      </c>
      <c r="BO91" s="28" t="n">
        <v>220</v>
      </c>
      <c r="BP91" s="28" t="n">
        <v>223</v>
      </c>
      <c r="BQ91" s="28" t="n">
        <v>250</v>
      </c>
      <c r="BR91" s="28" t="n">
        <v>269</v>
      </c>
      <c r="BS91" s="28" t="n">
        <v>262</v>
      </c>
      <c r="BT91" s="28" t="n">
        <v>291</v>
      </c>
      <c r="BU91" s="28" t="n">
        <v>322</v>
      </c>
      <c r="BV91" s="28" t="n">
        <v>301</v>
      </c>
      <c r="BW91" s="28" t="n">
        <v>303</v>
      </c>
      <c r="BX91" s="28" t="n">
        <v>297</v>
      </c>
      <c r="BY91" s="28" t="n">
        <v>327</v>
      </c>
      <c r="BZ91" s="28" t="n">
        <v>317</v>
      </c>
      <c r="CA91" s="28" t="n">
        <v>335</v>
      </c>
      <c r="CB91" s="28" t="n">
        <v>331</v>
      </c>
      <c r="CC91" s="28" t="n">
        <v>350</v>
      </c>
      <c r="CD91" s="28" t="n">
        <v>345</v>
      </c>
      <c r="CE91" s="28" t="n">
        <v>384</v>
      </c>
      <c r="CF91" s="28" t="n">
        <v>396</v>
      </c>
      <c r="CG91" s="28" t="n">
        <v>456</v>
      </c>
      <c r="CH91" s="28" t="n">
        <v>455</v>
      </c>
      <c r="CI91" s="28" t="n">
        <v>453</v>
      </c>
      <c r="CJ91" s="28" t="n">
        <v>425</v>
      </c>
      <c r="CK91" s="28" t="n">
        <v>416</v>
      </c>
      <c r="CL91" s="28" t="n">
        <v>401</v>
      </c>
      <c r="CM91" s="28" t="n">
        <v>446</v>
      </c>
      <c r="CN91" s="28" t="n">
        <v>490</v>
      </c>
      <c r="CO91" s="28" t="n">
        <v>528</v>
      </c>
      <c r="CP91" s="28" t="n">
        <v>541</v>
      </c>
      <c r="CQ91" s="28" t="n">
        <v>537</v>
      </c>
      <c r="CR91" s="28" t="n">
        <v>624</v>
      </c>
      <c r="CS91" s="28" t="n">
        <v>587</v>
      </c>
      <c r="CT91" s="28"/>
      <c r="CU91" s="28"/>
      <c r="CV91" s="28"/>
      <c r="CW91" s="28"/>
      <c r="CX91" s="28"/>
      <c r="CY91" s="28"/>
      <c r="CZ91" s="28"/>
      <c r="DA91" s="28"/>
      <c r="DB91" s="28"/>
      <c r="DC91" s="28"/>
      <c r="DD91" s="28"/>
      <c r="DE91" s="28"/>
      <c r="DF91" s="28"/>
      <c r="DG91" s="28"/>
      <c r="DH91" s="28"/>
      <c r="DI91" s="28"/>
      <c r="DJ91" s="28"/>
      <c r="DK91" s="28"/>
      <c r="DL91" s="28"/>
      <c r="DM91" s="28"/>
      <c r="DN91" s="28"/>
    </row>
    <row r="92" customFormat="false" ht="15" hidden="false" customHeight="false" outlineLevel="0" collapsed="false">
      <c r="A92" s="27" t="s">
        <v>168</v>
      </c>
      <c r="B92" s="28"/>
      <c r="C92" s="28"/>
      <c r="D92" s="28"/>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t="n">
        <v>72</v>
      </c>
      <c r="AU92" s="28" t="n">
        <v>86</v>
      </c>
      <c r="AV92" s="28" t="n">
        <v>82</v>
      </c>
      <c r="AW92" s="28" t="n">
        <v>87</v>
      </c>
      <c r="AX92" s="28" t="n">
        <v>94</v>
      </c>
      <c r="AY92" s="28" t="n">
        <v>93</v>
      </c>
      <c r="AZ92" s="28" t="n">
        <v>94</v>
      </c>
      <c r="BA92" s="28" t="n">
        <v>98</v>
      </c>
      <c r="BB92" s="28" t="n">
        <v>109</v>
      </c>
      <c r="BC92" s="28" t="n">
        <v>123</v>
      </c>
      <c r="BD92" s="28" t="n">
        <v>130</v>
      </c>
      <c r="BE92" s="28" t="n">
        <v>129</v>
      </c>
      <c r="BF92" s="28" t="n">
        <v>138</v>
      </c>
      <c r="BG92" s="28" t="n">
        <v>123</v>
      </c>
      <c r="BH92" s="28" t="n">
        <v>110</v>
      </c>
      <c r="BI92" s="28" t="n">
        <v>126</v>
      </c>
      <c r="BJ92" s="28" t="n">
        <v>144</v>
      </c>
      <c r="BK92" s="28" t="n">
        <v>127</v>
      </c>
      <c r="BL92" s="28" t="n">
        <v>124</v>
      </c>
      <c r="BM92" s="28" t="n">
        <v>147</v>
      </c>
      <c r="BN92" s="28" t="n">
        <v>180</v>
      </c>
      <c r="BO92" s="28" t="n">
        <v>153</v>
      </c>
      <c r="BP92" s="28" t="n">
        <v>155</v>
      </c>
      <c r="BQ92" s="28" t="n">
        <v>186</v>
      </c>
      <c r="BR92" s="28" t="n">
        <v>178</v>
      </c>
      <c r="BS92" s="28" t="n">
        <v>178</v>
      </c>
      <c r="BT92" s="28" t="n">
        <v>194</v>
      </c>
      <c r="BU92" s="28" t="n">
        <v>227</v>
      </c>
      <c r="BV92" s="28" t="n">
        <v>218</v>
      </c>
      <c r="BW92" s="28" t="n">
        <v>209</v>
      </c>
      <c r="BX92" s="28" t="n">
        <v>213</v>
      </c>
      <c r="BY92" s="28" t="n">
        <v>226</v>
      </c>
      <c r="BZ92" s="28" t="n">
        <v>235</v>
      </c>
      <c r="CA92" s="28" t="n">
        <v>234</v>
      </c>
      <c r="CB92" s="28" t="n">
        <v>240</v>
      </c>
      <c r="CC92" s="28" t="n">
        <v>245</v>
      </c>
      <c r="CD92" s="28" t="n">
        <v>251</v>
      </c>
      <c r="CE92" s="28" t="n">
        <v>264</v>
      </c>
      <c r="CF92" s="28" t="n">
        <v>281</v>
      </c>
      <c r="CG92" s="28" t="n">
        <v>304</v>
      </c>
      <c r="CH92" s="28" t="n">
        <v>290</v>
      </c>
      <c r="CI92" s="28" t="n">
        <v>283</v>
      </c>
      <c r="CJ92" s="28" t="n">
        <v>285</v>
      </c>
      <c r="CK92" s="28" t="n">
        <v>295</v>
      </c>
      <c r="CL92" s="28" t="n">
        <v>269</v>
      </c>
      <c r="CM92" s="28" t="n">
        <v>272</v>
      </c>
      <c r="CN92" s="28" t="n">
        <v>284</v>
      </c>
      <c r="CO92" s="28" t="n">
        <v>293</v>
      </c>
      <c r="CP92" s="28" t="n">
        <v>291</v>
      </c>
      <c r="CQ92" s="28" t="n">
        <v>300</v>
      </c>
      <c r="CR92" s="28" t="n">
        <v>332</v>
      </c>
      <c r="CS92" s="28" t="n">
        <v>352</v>
      </c>
      <c r="CT92" s="28"/>
      <c r="CU92" s="28"/>
      <c r="CV92" s="28"/>
      <c r="CW92" s="28"/>
      <c r="CX92" s="28"/>
      <c r="CY92" s="28"/>
      <c r="CZ92" s="28"/>
      <c r="DA92" s="28"/>
      <c r="DB92" s="28"/>
      <c r="DC92" s="28"/>
      <c r="DD92" s="28"/>
      <c r="DE92" s="28"/>
      <c r="DF92" s="28"/>
      <c r="DG92" s="28"/>
      <c r="DH92" s="28"/>
      <c r="DI92" s="28"/>
      <c r="DJ92" s="28"/>
      <c r="DK92" s="28"/>
      <c r="DL92" s="28"/>
      <c r="DM92" s="28"/>
      <c r="DN92" s="28"/>
    </row>
    <row r="93" customFormat="false" ht="15" hidden="false" customHeight="false" outlineLevel="0" collapsed="false">
      <c r="A93" s="27" t="s">
        <v>169</v>
      </c>
      <c r="B93" s="28"/>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t="n">
        <v>21</v>
      </c>
      <c r="AU93" s="28" t="n">
        <v>36</v>
      </c>
      <c r="AV93" s="28" t="n">
        <v>34</v>
      </c>
      <c r="AW93" s="28" t="n">
        <v>44</v>
      </c>
      <c r="AX93" s="28" t="n">
        <v>39</v>
      </c>
      <c r="AY93" s="28" t="n">
        <v>55</v>
      </c>
      <c r="AZ93" s="28" t="n">
        <v>48</v>
      </c>
      <c r="BA93" s="28" t="n">
        <v>64</v>
      </c>
      <c r="BB93" s="28" t="n">
        <v>45</v>
      </c>
      <c r="BC93" s="28" t="n">
        <v>81</v>
      </c>
      <c r="BD93" s="28" t="n">
        <v>72</v>
      </c>
      <c r="BE93" s="28" t="n">
        <v>88</v>
      </c>
      <c r="BF93" s="28" t="n">
        <v>76</v>
      </c>
      <c r="BG93" s="28" t="n">
        <v>89</v>
      </c>
      <c r="BH93" s="28" t="n">
        <v>66</v>
      </c>
      <c r="BI93" s="28" t="n">
        <v>67</v>
      </c>
      <c r="BJ93" s="28" t="n">
        <v>67</v>
      </c>
      <c r="BK93" s="28" t="n">
        <v>69</v>
      </c>
      <c r="BL93" s="28" t="n">
        <v>78</v>
      </c>
      <c r="BM93" s="28" t="n">
        <v>95</v>
      </c>
      <c r="BN93" s="28" t="n">
        <v>67</v>
      </c>
      <c r="BO93" s="28" t="n">
        <v>67</v>
      </c>
      <c r="BP93" s="28" t="n">
        <v>67</v>
      </c>
      <c r="BQ93" s="28" t="n">
        <v>64</v>
      </c>
      <c r="BR93" s="28" t="n">
        <v>88</v>
      </c>
      <c r="BS93" s="28" t="n">
        <v>84</v>
      </c>
      <c r="BT93" s="28" t="n">
        <v>94</v>
      </c>
      <c r="BU93" s="28" t="n">
        <v>95</v>
      </c>
      <c r="BV93" s="28" t="n">
        <v>83</v>
      </c>
      <c r="BW93" s="28" t="n">
        <v>94</v>
      </c>
      <c r="BX93" s="28" t="n">
        <v>84</v>
      </c>
      <c r="BY93" s="28" t="n">
        <v>101</v>
      </c>
      <c r="BZ93" s="28" t="n">
        <v>82</v>
      </c>
      <c r="CA93" s="28" t="n">
        <v>101</v>
      </c>
      <c r="CB93" s="28" t="n">
        <v>91</v>
      </c>
      <c r="CC93" s="28" t="n">
        <v>106</v>
      </c>
      <c r="CD93" s="28" t="n">
        <v>94</v>
      </c>
      <c r="CE93" s="28" t="n">
        <v>120</v>
      </c>
      <c r="CF93" s="28" t="n">
        <v>115</v>
      </c>
      <c r="CG93" s="28" t="n">
        <v>152</v>
      </c>
      <c r="CH93" s="28" t="n">
        <v>165</v>
      </c>
      <c r="CI93" s="28" t="n">
        <v>170</v>
      </c>
      <c r="CJ93" s="28" t="n">
        <v>140</v>
      </c>
      <c r="CK93" s="28" t="n">
        <v>121</v>
      </c>
      <c r="CL93" s="28" t="n">
        <v>132</v>
      </c>
      <c r="CM93" s="28" t="n">
        <v>175</v>
      </c>
      <c r="CN93" s="28" t="n">
        <v>207</v>
      </c>
      <c r="CO93" s="28" t="n">
        <v>234</v>
      </c>
      <c r="CP93" s="28" t="n">
        <v>250</v>
      </c>
      <c r="CQ93" s="28" t="n">
        <v>237</v>
      </c>
      <c r="CR93" s="28" t="n">
        <v>292</v>
      </c>
      <c r="CS93" s="28" t="n">
        <v>235</v>
      </c>
      <c r="CT93" s="28"/>
      <c r="CU93" s="28"/>
      <c r="CV93" s="28"/>
      <c r="CW93" s="28"/>
      <c r="CX93" s="28"/>
      <c r="CY93" s="28"/>
      <c r="CZ93" s="28"/>
      <c r="DA93" s="28"/>
      <c r="DB93" s="28"/>
      <c r="DC93" s="28"/>
      <c r="DD93" s="28"/>
      <c r="DE93" s="28"/>
      <c r="DF93" s="28"/>
      <c r="DG93" s="28"/>
      <c r="DH93" s="28"/>
      <c r="DI93" s="28"/>
      <c r="DJ93" s="28"/>
      <c r="DK93" s="28"/>
      <c r="DL93" s="28"/>
      <c r="DM93" s="28"/>
      <c r="DN93" s="28"/>
    </row>
    <row r="94" customFormat="false" ht="15" hidden="false" customHeight="false" outlineLevel="0" collapsed="false">
      <c r="A94" s="30" t="s">
        <v>170</v>
      </c>
      <c r="B94" s="28"/>
      <c r="C94" s="28"/>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t="n">
        <v>3</v>
      </c>
      <c r="AU94" s="28" t="n">
        <v>4</v>
      </c>
      <c r="AV94" s="28" t="n">
        <v>5</v>
      </c>
      <c r="AW94" s="28" t="n">
        <v>5</v>
      </c>
      <c r="AX94" s="28" t="n">
        <v>4</v>
      </c>
      <c r="AY94" s="28" t="n">
        <v>4</v>
      </c>
      <c r="AZ94" s="28" t="n">
        <v>5</v>
      </c>
      <c r="BA94" s="28" t="n">
        <v>6</v>
      </c>
      <c r="BB94" s="28" t="n">
        <v>4</v>
      </c>
      <c r="BC94" s="28" t="n">
        <v>4</v>
      </c>
      <c r="BD94" s="28" t="n">
        <v>6</v>
      </c>
      <c r="BE94" s="28" t="n">
        <v>6</v>
      </c>
      <c r="BF94" s="28" t="n">
        <v>4</v>
      </c>
      <c r="BG94" s="28" t="n">
        <v>5</v>
      </c>
      <c r="BH94" s="28" t="n">
        <v>6</v>
      </c>
      <c r="BI94" s="28" t="n">
        <v>7</v>
      </c>
      <c r="BJ94" s="28" t="n">
        <v>5</v>
      </c>
      <c r="BK94" s="28" t="n">
        <v>5</v>
      </c>
      <c r="BL94" s="28" t="n">
        <v>7</v>
      </c>
      <c r="BM94" s="28" t="n">
        <v>7</v>
      </c>
      <c r="BN94" s="28" t="n">
        <v>3</v>
      </c>
      <c r="BO94" s="28" t="n">
        <v>3</v>
      </c>
      <c r="BP94" s="28" t="n">
        <v>14</v>
      </c>
      <c r="BQ94" s="28" t="n">
        <v>7</v>
      </c>
      <c r="BR94" s="28" t="n">
        <v>6</v>
      </c>
      <c r="BS94" s="28" t="n">
        <v>9</v>
      </c>
      <c r="BT94" s="28" t="n">
        <v>7</v>
      </c>
      <c r="BU94" s="28" t="n">
        <v>11</v>
      </c>
      <c r="BV94" s="28" t="n">
        <v>8</v>
      </c>
      <c r="BW94" s="28" t="n">
        <v>16</v>
      </c>
      <c r="BX94" s="28" t="n">
        <v>8</v>
      </c>
      <c r="BY94" s="28" t="n">
        <v>9</v>
      </c>
      <c r="BZ94" s="28" t="n">
        <v>10</v>
      </c>
      <c r="CA94" s="28" t="n">
        <v>22</v>
      </c>
      <c r="CB94" s="28" t="n">
        <v>9</v>
      </c>
      <c r="CC94" s="28" t="n">
        <v>9</v>
      </c>
      <c r="CD94" s="28" t="n">
        <v>9</v>
      </c>
      <c r="CE94" s="28" t="n">
        <v>19</v>
      </c>
      <c r="CF94" s="28" t="n">
        <v>10</v>
      </c>
      <c r="CG94" s="28" t="n">
        <v>8</v>
      </c>
      <c r="CH94" s="28" t="n">
        <v>13</v>
      </c>
      <c r="CI94" s="28" t="n">
        <v>12</v>
      </c>
      <c r="CJ94" s="28" t="n">
        <v>9</v>
      </c>
      <c r="CK94" s="28" t="n">
        <v>8</v>
      </c>
      <c r="CL94" s="28" t="n">
        <v>9</v>
      </c>
      <c r="CM94" s="28" t="n">
        <v>11</v>
      </c>
      <c r="CN94" s="28" t="n">
        <v>11</v>
      </c>
      <c r="CO94" s="28" t="n">
        <v>10</v>
      </c>
      <c r="CP94" s="28" t="n">
        <v>15</v>
      </c>
      <c r="CQ94" s="28" t="n">
        <v>15</v>
      </c>
      <c r="CR94" s="28" t="n">
        <v>10</v>
      </c>
      <c r="CS94" s="28" t="n">
        <v>23</v>
      </c>
      <c r="CT94" s="28"/>
      <c r="CU94" s="28"/>
      <c r="CV94" s="28"/>
      <c r="CW94" s="28"/>
      <c r="CX94" s="28"/>
      <c r="CY94" s="28"/>
      <c r="CZ94" s="28"/>
      <c r="DA94" s="28"/>
      <c r="DB94" s="28"/>
      <c r="DC94" s="28"/>
      <c r="DD94" s="28"/>
      <c r="DE94" s="28"/>
      <c r="DF94" s="28"/>
      <c r="DG94" s="28"/>
      <c r="DH94" s="28"/>
      <c r="DI94" s="28"/>
      <c r="DJ94" s="28"/>
      <c r="DK94" s="28"/>
      <c r="DL94" s="28"/>
      <c r="DM94" s="28"/>
      <c r="DN94" s="28"/>
    </row>
    <row r="95" customFormat="false" ht="15" hidden="false" customHeight="false" outlineLevel="0" collapsed="false">
      <c r="A95" s="27"/>
    </row>
    <row r="96" customFormat="false" ht="18.75" hidden="false" customHeight="true" outlineLevel="0" collapsed="false">
      <c r="A96" s="25" t="s">
        <v>171</v>
      </c>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t="n">
        <v>-79</v>
      </c>
      <c r="AU96" s="26" t="n">
        <v>-103</v>
      </c>
      <c r="AV96" s="26" t="n">
        <v>-123</v>
      </c>
      <c r="AW96" s="26" t="n">
        <v>-131</v>
      </c>
      <c r="AX96" s="26" t="n">
        <v>-79</v>
      </c>
      <c r="AY96" s="26" t="n">
        <v>-92</v>
      </c>
      <c r="AZ96" s="26" t="n">
        <v>-102</v>
      </c>
      <c r="BA96" s="26" t="n">
        <v>-110</v>
      </c>
      <c r="BB96" s="26" t="n">
        <v>-64</v>
      </c>
      <c r="BC96" s="26" t="n">
        <v>-97</v>
      </c>
      <c r="BD96" s="26" t="n">
        <v>-122</v>
      </c>
      <c r="BE96" s="26" t="n">
        <v>-135</v>
      </c>
      <c r="BF96" s="26" t="n">
        <v>-129</v>
      </c>
      <c r="BG96" s="26" t="n">
        <v>-152</v>
      </c>
      <c r="BH96" s="26" t="n">
        <v>-134</v>
      </c>
      <c r="BI96" s="26" t="n">
        <v>-157</v>
      </c>
      <c r="BJ96" s="26" t="n">
        <v>-121</v>
      </c>
      <c r="BK96" s="26" t="n">
        <v>-125</v>
      </c>
      <c r="BL96" s="26" t="n">
        <v>-132</v>
      </c>
      <c r="BM96" s="26" t="n">
        <v>-183</v>
      </c>
      <c r="BN96" s="26" t="n">
        <v>-129</v>
      </c>
      <c r="BO96" s="26" t="n">
        <v>-159</v>
      </c>
      <c r="BP96" s="26" t="n">
        <v>-162</v>
      </c>
      <c r="BQ96" s="26" t="n">
        <v>-184</v>
      </c>
      <c r="BR96" s="26" t="n">
        <v>-162</v>
      </c>
      <c r="BS96" s="26" t="n">
        <v>-203</v>
      </c>
      <c r="BT96" s="26" t="n">
        <v>-231</v>
      </c>
      <c r="BU96" s="26" t="n">
        <v>-211</v>
      </c>
      <c r="BV96" s="26" t="n">
        <v>-182</v>
      </c>
      <c r="BW96" s="26" t="n">
        <v>-177</v>
      </c>
      <c r="BX96" s="26" t="n">
        <v>-201</v>
      </c>
      <c r="BY96" s="26" t="n">
        <v>-260</v>
      </c>
      <c r="BZ96" s="26" t="n">
        <v>-265</v>
      </c>
      <c r="CA96" s="26" t="n">
        <v>-237</v>
      </c>
      <c r="CB96" s="26" t="n">
        <v>-244</v>
      </c>
      <c r="CC96" s="26" t="n">
        <v>-248</v>
      </c>
      <c r="CD96" s="26" t="n">
        <v>-372</v>
      </c>
      <c r="CE96" s="26" t="n">
        <v>-382</v>
      </c>
      <c r="CF96" s="26" t="n">
        <v>-392</v>
      </c>
      <c r="CG96" s="26" t="n">
        <v>-424</v>
      </c>
      <c r="CH96" s="26" t="n">
        <v>-359</v>
      </c>
      <c r="CI96" s="26" t="n">
        <v>-409</v>
      </c>
      <c r="CJ96" s="26" t="n">
        <v>-345</v>
      </c>
      <c r="CK96" s="26" t="n">
        <v>-319</v>
      </c>
      <c r="CL96" s="26" t="n">
        <v>-349</v>
      </c>
      <c r="CM96" s="26" t="n">
        <v>-345</v>
      </c>
      <c r="CN96" s="26" t="n">
        <v>-372</v>
      </c>
      <c r="CO96" s="26" t="n">
        <v>-285</v>
      </c>
      <c r="CP96" s="26" t="n">
        <v>-407</v>
      </c>
      <c r="CQ96" s="26" t="n">
        <v>-376</v>
      </c>
      <c r="CR96" s="26" t="n">
        <v>-400</v>
      </c>
      <c r="CS96" s="26" t="n">
        <v>-406</v>
      </c>
      <c r="CT96" s="26"/>
      <c r="CU96" s="26"/>
      <c r="CV96" s="26"/>
      <c r="CW96" s="26"/>
      <c r="CX96" s="26"/>
      <c r="CY96" s="26"/>
      <c r="CZ96" s="26"/>
      <c r="DA96" s="26"/>
      <c r="DB96" s="26"/>
      <c r="DC96" s="26"/>
      <c r="DD96" s="26"/>
      <c r="DE96" s="26"/>
      <c r="DF96" s="26"/>
      <c r="DG96" s="26"/>
      <c r="DH96" s="26"/>
      <c r="DI96" s="26"/>
      <c r="DJ96" s="26"/>
      <c r="DK96" s="26"/>
      <c r="DL96" s="26"/>
      <c r="DM96" s="26"/>
      <c r="DN96" s="26"/>
    </row>
    <row r="97" customFormat="false" ht="15" hidden="false" customHeight="false" outlineLevel="0" collapsed="false">
      <c r="A97" s="30" t="s">
        <v>172</v>
      </c>
      <c r="B97" s="28"/>
      <c r="C97" s="28"/>
      <c r="D97" s="28"/>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t="n">
        <v>85</v>
      </c>
      <c r="AU97" s="28" t="n">
        <v>101</v>
      </c>
      <c r="AV97" s="28" t="n">
        <v>81</v>
      </c>
      <c r="AW97" s="28" t="n">
        <v>83</v>
      </c>
      <c r="AX97" s="28" t="n">
        <v>126</v>
      </c>
      <c r="AY97" s="28" t="n">
        <v>132</v>
      </c>
      <c r="AZ97" s="28" t="n">
        <v>122</v>
      </c>
      <c r="BA97" s="28" t="n">
        <v>123</v>
      </c>
      <c r="BB97" s="28" t="n">
        <v>119</v>
      </c>
      <c r="BC97" s="28" t="n">
        <v>123</v>
      </c>
      <c r="BD97" s="28" t="n">
        <v>102</v>
      </c>
      <c r="BE97" s="28" t="n">
        <v>102</v>
      </c>
      <c r="BF97" s="28" t="n">
        <v>115</v>
      </c>
      <c r="BG97" s="28" t="n">
        <v>110</v>
      </c>
      <c r="BH97" s="28" t="n">
        <v>108</v>
      </c>
      <c r="BI97" s="28" t="n">
        <v>100</v>
      </c>
      <c r="BJ97" s="28" t="n">
        <v>113</v>
      </c>
      <c r="BK97" s="28" t="n">
        <v>120</v>
      </c>
      <c r="BL97" s="28" t="n">
        <v>123</v>
      </c>
      <c r="BM97" s="28" t="n">
        <v>112</v>
      </c>
      <c r="BN97" s="28" t="n">
        <v>150</v>
      </c>
      <c r="BO97" s="28" t="n">
        <v>130</v>
      </c>
      <c r="BP97" s="28" t="n">
        <v>153</v>
      </c>
      <c r="BQ97" s="28" t="n">
        <v>146</v>
      </c>
      <c r="BR97" s="28" t="n">
        <v>165</v>
      </c>
      <c r="BS97" s="28" t="n">
        <v>146</v>
      </c>
      <c r="BT97" s="28" t="n">
        <v>163</v>
      </c>
      <c r="BU97" s="28" t="n">
        <v>158</v>
      </c>
      <c r="BV97" s="28" t="n">
        <v>168</v>
      </c>
      <c r="BW97" s="28" t="n">
        <v>206</v>
      </c>
      <c r="BX97" s="28" t="n">
        <v>198</v>
      </c>
      <c r="BY97" s="28" t="n">
        <v>178</v>
      </c>
      <c r="BZ97" s="28" t="n">
        <v>188</v>
      </c>
      <c r="CA97" s="28" t="n">
        <v>195</v>
      </c>
      <c r="CB97" s="28" t="n">
        <v>212</v>
      </c>
      <c r="CC97" s="28" t="n">
        <v>210</v>
      </c>
      <c r="CD97" s="28" t="n">
        <v>211</v>
      </c>
      <c r="CE97" s="28" t="n">
        <v>213</v>
      </c>
      <c r="CF97" s="28" t="n">
        <v>215</v>
      </c>
      <c r="CG97" s="28" t="n">
        <v>216</v>
      </c>
      <c r="CH97" s="28" t="n">
        <v>228</v>
      </c>
      <c r="CI97" s="28" t="n">
        <v>230</v>
      </c>
      <c r="CJ97" s="28" t="n">
        <v>252</v>
      </c>
      <c r="CK97" s="28" t="n">
        <v>256</v>
      </c>
      <c r="CL97" s="28" t="n">
        <v>261</v>
      </c>
      <c r="CM97" s="28" t="n">
        <v>297</v>
      </c>
      <c r="CN97" s="28" t="n">
        <v>329</v>
      </c>
      <c r="CO97" s="28" t="n">
        <v>403</v>
      </c>
      <c r="CP97" s="28" t="n">
        <v>306</v>
      </c>
      <c r="CQ97" s="28" t="n">
        <v>312</v>
      </c>
      <c r="CR97" s="28" t="n">
        <v>314</v>
      </c>
      <c r="CS97" s="28" t="n">
        <v>367</v>
      </c>
      <c r="CT97" s="28"/>
      <c r="CU97" s="28"/>
      <c r="CV97" s="28"/>
      <c r="CW97" s="28"/>
      <c r="CX97" s="28"/>
      <c r="CY97" s="28"/>
      <c r="CZ97" s="28"/>
      <c r="DA97" s="28"/>
      <c r="DB97" s="28"/>
      <c r="DC97" s="28"/>
      <c r="DD97" s="28"/>
      <c r="DE97" s="28"/>
      <c r="DF97" s="28"/>
      <c r="DG97" s="28"/>
      <c r="DH97" s="28"/>
      <c r="DI97" s="28"/>
      <c r="DJ97" s="28"/>
      <c r="DK97" s="28"/>
      <c r="DL97" s="28"/>
      <c r="DM97" s="28"/>
      <c r="DN97" s="28"/>
    </row>
    <row r="98" customFormat="false" ht="15" hidden="false" customHeight="false" outlineLevel="0" collapsed="false">
      <c r="A98" s="27" t="s">
        <v>173</v>
      </c>
      <c r="B98" s="28"/>
      <c r="C98" s="28"/>
      <c r="D98" s="28"/>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t="n">
        <v>25</v>
      </c>
      <c r="AU98" s="28" t="n">
        <v>45</v>
      </c>
      <c r="AV98" s="28" t="n">
        <v>29</v>
      </c>
      <c r="AW98" s="28" t="n">
        <v>31</v>
      </c>
      <c r="AX98" s="28" t="n">
        <v>34</v>
      </c>
      <c r="AY98" s="28" t="n">
        <v>42</v>
      </c>
      <c r="AZ98" s="28" t="n">
        <v>38</v>
      </c>
      <c r="BA98" s="28" t="n">
        <v>38</v>
      </c>
      <c r="BB98" s="28" t="n">
        <v>48</v>
      </c>
      <c r="BC98" s="28" t="n">
        <v>57</v>
      </c>
      <c r="BD98" s="28" t="n">
        <v>43</v>
      </c>
      <c r="BE98" s="28" t="n">
        <v>43</v>
      </c>
      <c r="BF98" s="28" t="n">
        <v>36</v>
      </c>
      <c r="BG98" s="28" t="n">
        <v>34</v>
      </c>
      <c r="BH98" s="28" t="n">
        <v>38</v>
      </c>
      <c r="BI98" s="28" t="n">
        <v>31</v>
      </c>
      <c r="BJ98" s="28" t="n">
        <v>39</v>
      </c>
      <c r="BK98" s="28" t="n">
        <v>47</v>
      </c>
      <c r="BL98" s="28" t="n">
        <v>52</v>
      </c>
      <c r="BM98" s="28" t="n">
        <v>40</v>
      </c>
      <c r="BN98" s="28" t="n">
        <v>74</v>
      </c>
      <c r="BO98" s="28" t="n">
        <v>57</v>
      </c>
      <c r="BP98" s="28" t="n">
        <v>83</v>
      </c>
      <c r="BQ98" s="28" t="n">
        <v>76</v>
      </c>
      <c r="BR98" s="28" t="n">
        <v>95</v>
      </c>
      <c r="BS98" s="28" t="n">
        <v>78</v>
      </c>
      <c r="BT98" s="28" t="n">
        <v>95</v>
      </c>
      <c r="BU98" s="28" t="n">
        <v>88</v>
      </c>
      <c r="BV98" s="28" t="n">
        <v>91</v>
      </c>
      <c r="BW98" s="28" t="n">
        <v>130</v>
      </c>
      <c r="BX98" s="28" t="n">
        <v>121</v>
      </c>
      <c r="BY98" s="28" t="n">
        <v>100</v>
      </c>
      <c r="BZ98" s="28" t="n">
        <v>87</v>
      </c>
      <c r="CA98" s="28" t="n">
        <v>94</v>
      </c>
      <c r="CB98" s="28" t="n">
        <v>111</v>
      </c>
      <c r="CC98" s="28" t="n">
        <v>108</v>
      </c>
      <c r="CD98" s="28" t="n">
        <v>96</v>
      </c>
      <c r="CE98" s="28" t="n">
        <v>98</v>
      </c>
      <c r="CF98" s="28" t="n">
        <v>99</v>
      </c>
      <c r="CG98" s="28" t="n">
        <v>99</v>
      </c>
      <c r="CH98" s="28" t="n">
        <v>95</v>
      </c>
      <c r="CI98" s="28" t="n">
        <v>98</v>
      </c>
      <c r="CJ98" s="28" t="n">
        <v>118</v>
      </c>
      <c r="CK98" s="28" t="n">
        <v>123</v>
      </c>
      <c r="CL98" s="28" t="n">
        <v>114</v>
      </c>
      <c r="CM98" s="28" t="n">
        <v>149</v>
      </c>
      <c r="CN98" s="28" t="n">
        <v>180</v>
      </c>
      <c r="CO98" s="28" t="n">
        <v>254</v>
      </c>
      <c r="CP98" s="28" t="n">
        <v>141</v>
      </c>
      <c r="CQ98" s="28" t="n">
        <v>149</v>
      </c>
      <c r="CR98" s="28" t="n">
        <v>148</v>
      </c>
      <c r="CS98" s="28" t="n">
        <v>198</v>
      </c>
      <c r="CT98" s="28"/>
      <c r="CU98" s="28"/>
      <c r="CV98" s="28"/>
      <c r="CW98" s="28"/>
      <c r="CX98" s="28"/>
      <c r="CY98" s="28"/>
      <c r="CZ98" s="28"/>
      <c r="DA98" s="28"/>
      <c r="DB98" s="28"/>
      <c r="DC98" s="28"/>
      <c r="DD98" s="28"/>
      <c r="DE98" s="28"/>
      <c r="DF98" s="28"/>
      <c r="DG98" s="28"/>
      <c r="DH98" s="28"/>
      <c r="DI98" s="28"/>
      <c r="DJ98" s="28"/>
      <c r="DK98" s="28"/>
      <c r="DL98" s="28"/>
      <c r="DM98" s="28"/>
      <c r="DN98" s="28"/>
    </row>
    <row r="99" customFormat="false" ht="15" hidden="false" customHeight="false" outlineLevel="0" collapsed="false">
      <c r="A99" s="27" t="s">
        <v>174</v>
      </c>
      <c r="B99" s="28"/>
      <c r="C99" s="28"/>
      <c r="D99" s="28"/>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t="n">
        <v>59</v>
      </c>
      <c r="AU99" s="28" t="n">
        <v>56</v>
      </c>
      <c r="AV99" s="28" t="n">
        <v>55</v>
      </c>
      <c r="AW99" s="28" t="n">
        <v>54</v>
      </c>
      <c r="AX99" s="28" t="n">
        <v>90</v>
      </c>
      <c r="AY99" s="28" t="n">
        <v>91</v>
      </c>
      <c r="AZ99" s="28" t="n">
        <v>90</v>
      </c>
      <c r="BA99" s="28" t="n">
        <v>89</v>
      </c>
      <c r="BB99" s="28" t="n">
        <v>71</v>
      </c>
      <c r="BC99" s="28" t="n">
        <v>67</v>
      </c>
      <c r="BD99" s="28" t="n">
        <v>62</v>
      </c>
      <c r="BE99" s="28" t="n">
        <v>61</v>
      </c>
      <c r="BF99" s="28" t="n">
        <v>78</v>
      </c>
      <c r="BG99" s="28" t="n">
        <v>76</v>
      </c>
      <c r="BH99" s="28" t="n">
        <v>75</v>
      </c>
      <c r="BI99" s="28" t="n">
        <v>73</v>
      </c>
      <c r="BJ99" s="28" t="n">
        <v>73</v>
      </c>
      <c r="BK99" s="28" t="n">
        <v>73</v>
      </c>
      <c r="BL99" s="28" t="n">
        <v>74</v>
      </c>
      <c r="BM99" s="28" t="n">
        <v>75</v>
      </c>
      <c r="BN99" s="28" t="n">
        <v>76</v>
      </c>
      <c r="BO99" s="28" t="n">
        <v>73</v>
      </c>
      <c r="BP99" s="28" t="n">
        <v>72</v>
      </c>
      <c r="BQ99" s="28" t="n">
        <v>71</v>
      </c>
      <c r="BR99" s="28" t="n">
        <v>70</v>
      </c>
      <c r="BS99" s="28" t="n">
        <v>68</v>
      </c>
      <c r="BT99" s="28" t="n">
        <v>69</v>
      </c>
      <c r="BU99" s="28" t="n">
        <v>70</v>
      </c>
      <c r="BV99" s="28" t="n">
        <v>77</v>
      </c>
      <c r="BW99" s="28" t="n">
        <v>76</v>
      </c>
      <c r="BX99" s="28" t="n">
        <v>77</v>
      </c>
      <c r="BY99" s="28" t="n">
        <v>78</v>
      </c>
      <c r="BZ99" s="28" t="n">
        <v>101</v>
      </c>
      <c r="CA99" s="28" t="n">
        <v>101</v>
      </c>
      <c r="CB99" s="28" t="n">
        <v>101</v>
      </c>
      <c r="CC99" s="28" t="n">
        <v>102</v>
      </c>
      <c r="CD99" s="28" t="n">
        <v>115</v>
      </c>
      <c r="CE99" s="28" t="n">
        <v>115</v>
      </c>
      <c r="CF99" s="28" t="n">
        <v>116</v>
      </c>
      <c r="CG99" s="28" t="n">
        <v>116</v>
      </c>
      <c r="CH99" s="28" t="n">
        <v>133</v>
      </c>
      <c r="CI99" s="28" t="n">
        <v>133</v>
      </c>
      <c r="CJ99" s="28" t="n">
        <v>134</v>
      </c>
      <c r="CK99" s="28" t="n">
        <v>133</v>
      </c>
      <c r="CL99" s="28" t="n">
        <v>148</v>
      </c>
      <c r="CM99" s="28" t="n">
        <v>148</v>
      </c>
      <c r="CN99" s="28" t="n">
        <v>149</v>
      </c>
      <c r="CO99" s="28" t="n">
        <v>149</v>
      </c>
      <c r="CP99" s="28" t="n">
        <v>165</v>
      </c>
      <c r="CQ99" s="28" t="n">
        <v>163</v>
      </c>
      <c r="CR99" s="28" t="n">
        <v>166</v>
      </c>
      <c r="CS99" s="28" t="n">
        <v>169</v>
      </c>
      <c r="CT99" s="28"/>
      <c r="CU99" s="28"/>
      <c r="CV99" s="28"/>
      <c r="CW99" s="28"/>
      <c r="CX99" s="28"/>
      <c r="CY99" s="28"/>
      <c r="CZ99" s="28"/>
      <c r="DA99" s="28"/>
      <c r="DB99" s="28"/>
      <c r="DC99" s="28"/>
      <c r="DD99" s="28"/>
      <c r="DE99" s="28"/>
      <c r="DF99" s="28"/>
      <c r="DG99" s="28"/>
      <c r="DH99" s="28"/>
      <c r="DI99" s="28"/>
      <c r="DJ99" s="28"/>
      <c r="DK99" s="28"/>
      <c r="DL99" s="28"/>
      <c r="DM99" s="28"/>
      <c r="DN99" s="28"/>
    </row>
    <row r="100" customFormat="false" ht="15" hidden="false" customHeight="false" outlineLevel="0" collapsed="false">
      <c r="A100" s="30" t="s">
        <v>175</v>
      </c>
      <c r="B100" s="28"/>
      <c r="C100" s="28"/>
      <c r="D100" s="28"/>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t="n">
        <v>162</v>
      </c>
      <c r="AU100" s="28" t="n">
        <v>205</v>
      </c>
      <c r="AV100" s="28" t="n">
        <v>203</v>
      </c>
      <c r="AW100" s="28" t="n">
        <v>214</v>
      </c>
      <c r="AX100" s="28" t="n">
        <v>199</v>
      </c>
      <c r="AY100" s="28" t="n">
        <v>223</v>
      </c>
      <c r="AZ100" s="28" t="n">
        <v>224</v>
      </c>
      <c r="BA100" s="28" t="n">
        <v>236</v>
      </c>
      <c r="BB100" s="28" t="n">
        <v>177</v>
      </c>
      <c r="BC100" s="28" t="n">
        <v>220</v>
      </c>
      <c r="BD100" s="28" t="n">
        <v>224</v>
      </c>
      <c r="BE100" s="28" t="n">
        <v>237</v>
      </c>
      <c r="BF100" s="28" t="n">
        <v>244</v>
      </c>
      <c r="BG100" s="28" t="n">
        <v>263</v>
      </c>
      <c r="BH100" s="28" t="n">
        <v>242</v>
      </c>
      <c r="BI100" s="28" t="n">
        <v>257</v>
      </c>
      <c r="BJ100" s="28" t="n">
        <v>234</v>
      </c>
      <c r="BK100" s="28" t="n">
        <v>245</v>
      </c>
      <c r="BL100" s="28" t="n">
        <v>255</v>
      </c>
      <c r="BM100" s="28" t="n">
        <v>294</v>
      </c>
      <c r="BN100" s="28" t="n">
        <v>275</v>
      </c>
      <c r="BO100" s="28" t="n">
        <v>290</v>
      </c>
      <c r="BP100" s="28" t="n">
        <v>315</v>
      </c>
      <c r="BQ100" s="28" t="n">
        <v>331</v>
      </c>
      <c r="BR100" s="28" t="n">
        <v>326</v>
      </c>
      <c r="BS100" s="28" t="n">
        <v>351</v>
      </c>
      <c r="BT100" s="28" t="n">
        <v>393</v>
      </c>
      <c r="BU100" s="28" t="n">
        <v>369</v>
      </c>
      <c r="BV100" s="28" t="n">
        <v>351</v>
      </c>
      <c r="BW100" s="28" t="n">
        <v>383</v>
      </c>
      <c r="BX100" s="28" t="n">
        <v>398</v>
      </c>
      <c r="BY100" s="28" t="n">
        <v>438</v>
      </c>
      <c r="BZ100" s="28" t="n">
        <v>453</v>
      </c>
      <c r="CA100" s="28" t="n">
        <v>433</v>
      </c>
      <c r="CB100" s="28" t="n">
        <v>456</v>
      </c>
      <c r="CC100" s="28" t="n">
        <v>457</v>
      </c>
      <c r="CD100" s="28" t="n">
        <v>583</v>
      </c>
      <c r="CE100" s="28" t="n">
        <v>595</v>
      </c>
      <c r="CF100" s="28" t="n">
        <v>607</v>
      </c>
      <c r="CG100" s="28" t="n">
        <v>639</v>
      </c>
      <c r="CH100" s="28" t="n">
        <v>587</v>
      </c>
      <c r="CI100" s="28" t="n">
        <v>640</v>
      </c>
      <c r="CJ100" s="28" t="n">
        <v>597</v>
      </c>
      <c r="CK100" s="28" t="n">
        <v>575</v>
      </c>
      <c r="CL100" s="28" t="n">
        <v>610</v>
      </c>
      <c r="CM100" s="28" t="n">
        <v>642</v>
      </c>
      <c r="CN100" s="28" t="n">
        <v>701</v>
      </c>
      <c r="CO100" s="28" t="n">
        <v>688</v>
      </c>
      <c r="CP100" s="28" t="n">
        <v>714</v>
      </c>
      <c r="CQ100" s="28" t="n">
        <v>688</v>
      </c>
      <c r="CR100" s="28" t="n">
        <v>714</v>
      </c>
      <c r="CS100" s="28" t="n">
        <v>774</v>
      </c>
      <c r="CT100" s="28"/>
      <c r="CU100" s="28"/>
      <c r="CV100" s="28"/>
      <c r="CW100" s="28"/>
      <c r="CX100" s="28"/>
      <c r="CY100" s="28"/>
      <c r="CZ100" s="28"/>
      <c r="DA100" s="28"/>
      <c r="DB100" s="28"/>
      <c r="DC100" s="28"/>
      <c r="DD100" s="28"/>
      <c r="DE100" s="28"/>
      <c r="DF100" s="28"/>
      <c r="DG100" s="28"/>
      <c r="DH100" s="28"/>
      <c r="DI100" s="28"/>
      <c r="DJ100" s="28"/>
      <c r="DK100" s="28"/>
      <c r="DL100" s="28"/>
      <c r="DM100" s="28"/>
      <c r="DN100" s="28"/>
    </row>
    <row r="101" customFormat="false" ht="15" hidden="false" customHeight="false" outlineLevel="0" collapsed="false">
      <c r="A101" s="27" t="s">
        <v>173</v>
      </c>
      <c r="B101" s="28"/>
      <c r="C101" s="28"/>
      <c r="D101" s="28"/>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t="n">
        <v>69</v>
      </c>
      <c r="AU101" s="28" t="n">
        <v>104</v>
      </c>
      <c r="AV101" s="28" t="n">
        <v>103</v>
      </c>
      <c r="AW101" s="28" t="n">
        <v>108</v>
      </c>
      <c r="AX101" s="28" t="n">
        <v>96</v>
      </c>
      <c r="AY101" s="28" t="n">
        <v>118</v>
      </c>
      <c r="AZ101" s="28" t="n">
        <v>128</v>
      </c>
      <c r="BA101" s="28" t="n">
        <v>140</v>
      </c>
      <c r="BB101" s="28" t="n">
        <v>103</v>
      </c>
      <c r="BC101" s="28" t="n">
        <v>147</v>
      </c>
      <c r="BD101" s="28" t="n">
        <v>155</v>
      </c>
      <c r="BE101" s="28" t="n">
        <v>164</v>
      </c>
      <c r="BF101" s="28" t="n">
        <v>158</v>
      </c>
      <c r="BG101" s="28" t="n">
        <v>168</v>
      </c>
      <c r="BH101" s="28" t="n">
        <v>160</v>
      </c>
      <c r="BI101" s="28" t="n">
        <v>169</v>
      </c>
      <c r="BJ101" s="28" t="n">
        <v>161</v>
      </c>
      <c r="BK101" s="28" t="n">
        <v>167</v>
      </c>
      <c r="BL101" s="28" t="n">
        <v>177</v>
      </c>
      <c r="BM101" s="28" t="n">
        <v>210</v>
      </c>
      <c r="BN101" s="28" t="n">
        <v>192</v>
      </c>
      <c r="BO101" s="28" t="n">
        <v>203</v>
      </c>
      <c r="BP101" s="28" t="n">
        <v>225</v>
      </c>
      <c r="BQ101" s="28" t="n">
        <v>240</v>
      </c>
      <c r="BR101" s="28" t="n">
        <v>238</v>
      </c>
      <c r="BS101" s="28" t="n">
        <v>258</v>
      </c>
      <c r="BT101" s="28" t="n">
        <v>290</v>
      </c>
      <c r="BU101" s="28" t="n">
        <v>270</v>
      </c>
      <c r="BV101" s="28" t="n">
        <v>245</v>
      </c>
      <c r="BW101" s="28" t="n">
        <v>269</v>
      </c>
      <c r="BX101" s="28" t="n">
        <v>283</v>
      </c>
      <c r="BY101" s="28" t="n">
        <v>320</v>
      </c>
      <c r="BZ101" s="28" t="n">
        <v>322</v>
      </c>
      <c r="CA101" s="28" t="n">
        <v>304</v>
      </c>
      <c r="CB101" s="28" t="n">
        <v>318</v>
      </c>
      <c r="CC101" s="28" t="n">
        <v>320</v>
      </c>
      <c r="CD101" s="28" t="n">
        <v>333</v>
      </c>
      <c r="CE101" s="28" t="n">
        <v>350</v>
      </c>
      <c r="CF101" s="28" t="n">
        <v>354</v>
      </c>
      <c r="CG101" s="28" t="n">
        <v>371</v>
      </c>
      <c r="CH101" s="28" t="n">
        <v>368</v>
      </c>
      <c r="CI101" s="28" t="n">
        <v>416</v>
      </c>
      <c r="CJ101" s="28" t="n">
        <v>376</v>
      </c>
      <c r="CK101" s="28" t="n">
        <v>346</v>
      </c>
      <c r="CL101" s="28" t="n">
        <v>337</v>
      </c>
      <c r="CM101" s="28" t="n">
        <v>367</v>
      </c>
      <c r="CN101" s="28" t="n">
        <v>411</v>
      </c>
      <c r="CO101" s="28" t="n">
        <v>401</v>
      </c>
      <c r="CP101" s="28" t="n">
        <v>424</v>
      </c>
      <c r="CQ101" s="28" t="n">
        <v>398</v>
      </c>
      <c r="CR101" s="28" t="n">
        <v>427</v>
      </c>
      <c r="CS101" s="28" t="n">
        <v>481</v>
      </c>
      <c r="CT101" s="28"/>
      <c r="CU101" s="28"/>
      <c r="CV101" s="28"/>
      <c r="CW101" s="28"/>
      <c r="CX101" s="28"/>
      <c r="CY101" s="28"/>
      <c r="CZ101" s="28"/>
      <c r="DA101" s="28"/>
      <c r="DB101" s="28"/>
      <c r="DC101" s="28"/>
      <c r="DD101" s="28"/>
      <c r="DE101" s="28"/>
      <c r="DF101" s="28"/>
      <c r="DG101" s="28"/>
      <c r="DH101" s="28"/>
      <c r="DI101" s="28"/>
      <c r="DJ101" s="28"/>
      <c r="DK101" s="28"/>
      <c r="DL101" s="28"/>
      <c r="DM101" s="28"/>
      <c r="DN101" s="28"/>
    </row>
    <row r="102" customFormat="false" ht="15.75" hidden="false" customHeight="false" outlineLevel="0" collapsed="false">
      <c r="A102" s="31" t="s">
        <v>174</v>
      </c>
      <c r="B102" s="28"/>
      <c r="C102" s="28"/>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t="n">
        <v>103</v>
      </c>
      <c r="AU102" s="28" t="n">
        <v>109</v>
      </c>
      <c r="AV102" s="28" t="n">
        <v>109</v>
      </c>
      <c r="AW102" s="28" t="n">
        <v>115</v>
      </c>
      <c r="AX102" s="28" t="n">
        <v>113</v>
      </c>
      <c r="AY102" s="28" t="n">
        <v>113</v>
      </c>
      <c r="AZ102" s="28" t="n">
        <v>103</v>
      </c>
      <c r="BA102" s="28" t="n">
        <v>101</v>
      </c>
      <c r="BB102" s="28" t="n">
        <v>78</v>
      </c>
      <c r="BC102" s="28" t="n">
        <v>75</v>
      </c>
      <c r="BD102" s="28" t="n">
        <v>70</v>
      </c>
      <c r="BE102" s="28" t="n">
        <v>75</v>
      </c>
      <c r="BF102" s="28" t="n">
        <v>90</v>
      </c>
      <c r="BG102" s="28" t="n">
        <v>98</v>
      </c>
      <c r="BH102" s="28" t="n">
        <v>85</v>
      </c>
      <c r="BI102" s="28" t="n">
        <v>91</v>
      </c>
      <c r="BJ102" s="28" t="n">
        <v>74</v>
      </c>
      <c r="BK102" s="28" t="n">
        <v>79</v>
      </c>
      <c r="BL102" s="28" t="n">
        <v>79</v>
      </c>
      <c r="BM102" s="28" t="n">
        <v>85</v>
      </c>
      <c r="BN102" s="28" t="n">
        <v>83</v>
      </c>
      <c r="BO102" s="28" t="n">
        <v>88</v>
      </c>
      <c r="BP102" s="28" t="n">
        <v>90</v>
      </c>
      <c r="BQ102" s="28" t="n">
        <v>91</v>
      </c>
      <c r="BR102" s="28" t="n">
        <v>85</v>
      </c>
      <c r="BS102" s="28" t="n">
        <v>92</v>
      </c>
      <c r="BT102" s="28" t="n">
        <v>100</v>
      </c>
      <c r="BU102" s="28" t="n">
        <v>99</v>
      </c>
      <c r="BV102" s="28" t="n">
        <v>106</v>
      </c>
      <c r="BW102" s="28" t="n">
        <v>113</v>
      </c>
      <c r="BX102" s="28" t="n">
        <v>115</v>
      </c>
      <c r="BY102" s="28" t="n">
        <v>119</v>
      </c>
      <c r="BZ102" s="28" t="n">
        <v>131</v>
      </c>
      <c r="CA102" s="28" t="n">
        <v>129</v>
      </c>
      <c r="CB102" s="28" t="n">
        <v>138</v>
      </c>
      <c r="CC102" s="28" t="n">
        <v>138</v>
      </c>
      <c r="CD102" s="28" t="n">
        <v>250</v>
      </c>
      <c r="CE102" s="28" t="n">
        <v>245</v>
      </c>
      <c r="CF102" s="28" t="n">
        <v>253</v>
      </c>
      <c r="CG102" s="28" t="n">
        <v>268</v>
      </c>
      <c r="CH102" s="28" t="n">
        <v>219</v>
      </c>
      <c r="CI102" s="28" t="n">
        <v>223</v>
      </c>
      <c r="CJ102" s="28" t="n">
        <v>221</v>
      </c>
      <c r="CK102" s="28" t="n">
        <v>230</v>
      </c>
      <c r="CL102" s="28" t="n">
        <v>273</v>
      </c>
      <c r="CM102" s="28" t="n">
        <v>275</v>
      </c>
      <c r="CN102" s="28" t="n">
        <v>290</v>
      </c>
      <c r="CO102" s="28" t="n">
        <v>287</v>
      </c>
      <c r="CP102" s="28" t="n">
        <v>290</v>
      </c>
      <c r="CQ102" s="28" t="n">
        <v>290</v>
      </c>
      <c r="CR102" s="28" t="n">
        <v>287</v>
      </c>
      <c r="CS102" s="28" t="n">
        <v>293</v>
      </c>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customFormat="false" ht="15.75" hidden="false" customHeight="false" outlineLevel="0" collapsed="false">
      <c r="A103" s="32"/>
    </row>
    <row r="104" customFormat="false" ht="15.75" hidden="false" customHeight="false" outlineLevel="0" collapsed="false">
      <c r="A104" s="23" t="s">
        <v>177</v>
      </c>
      <c r="B104" s="5" t="s">
        <v>0</v>
      </c>
      <c r="C104" s="5" t="s">
        <v>1</v>
      </c>
      <c r="D104" s="5" t="s">
        <v>2</v>
      </c>
      <c r="E104" s="5" t="s">
        <v>3</v>
      </c>
      <c r="F104" s="5" t="s">
        <v>4</v>
      </c>
      <c r="G104" s="5" t="s">
        <v>5</v>
      </c>
      <c r="H104" s="5" t="s">
        <v>6</v>
      </c>
      <c r="I104" s="5" t="s">
        <v>7</v>
      </c>
      <c r="J104" s="5" t="s">
        <v>8</v>
      </c>
      <c r="K104" s="5" t="s">
        <v>9</v>
      </c>
      <c r="L104" s="5" t="s">
        <v>10</v>
      </c>
      <c r="M104" s="5" t="s">
        <v>11</v>
      </c>
      <c r="N104" s="5" t="s">
        <v>12</v>
      </c>
      <c r="O104" s="5" t="s">
        <v>13</v>
      </c>
      <c r="P104" s="5" t="s">
        <v>14</v>
      </c>
      <c r="Q104" s="5" t="s">
        <v>15</v>
      </c>
      <c r="R104" s="5" t="s">
        <v>16</v>
      </c>
      <c r="S104" s="5" t="s">
        <v>17</v>
      </c>
      <c r="T104" s="5" t="s">
        <v>18</v>
      </c>
      <c r="U104" s="5" t="s">
        <v>19</v>
      </c>
      <c r="V104" s="5" t="s">
        <v>20</v>
      </c>
      <c r="W104" s="5" t="s">
        <v>21</v>
      </c>
      <c r="X104" s="5" t="s">
        <v>22</v>
      </c>
      <c r="Y104" s="5" t="s">
        <v>23</v>
      </c>
      <c r="Z104" s="5" t="s">
        <v>24</v>
      </c>
      <c r="AA104" s="5" t="s">
        <v>25</v>
      </c>
      <c r="AB104" s="5" t="s">
        <v>26</v>
      </c>
      <c r="AC104" s="5" t="s">
        <v>27</v>
      </c>
      <c r="AD104" s="5" t="s">
        <v>28</v>
      </c>
      <c r="AE104" s="5" t="s">
        <v>29</v>
      </c>
      <c r="AF104" s="5" t="s">
        <v>30</v>
      </c>
      <c r="AG104" s="5" t="s">
        <v>31</v>
      </c>
      <c r="AH104" s="5" t="s">
        <v>32</v>
      </c>
      <c r="AI104" s="5" t="s">
        <v>33</v>
      </c>
      <c r="AJ104" s="5" t="s">
        <v>34</v>
      </c>
      <c r="AK104" s="5" t="s">
        <v>35</v>
      </c>
      <c r="AL104" s="5" t="s">
        <v>36</v>
      </c>
      <c r="AM104" s="5" t="s">
        <v>37</v>
      </c>
      <c r="AN104" s="5" t="s">
        <v>38</v>
      </c>
      <c r="AO104" s="5" t="s">
        <v>39</v>
      </c>
      <c r="AP104" s="5" t="s">
        <v>40</v>
      </c>
      <c r="AQ104" s="5" t="s">
        <v>41</v>
      </c>
      <c r="AR104" s="5" t="s">
        <v>42</v>
      </c>
      <c r="AS104" s="5" t="s">
        <v>43</v>
      </c>
      <c r="AT104" s="5" t="s">
        <v>44</v>
      </c>
      <c r="AU104" s="5" t="s">
        <v>45</v>
      </c>
      <c r="AV104" s="5" t="s">
        <v>46</v>
      </c>
      <c r="AW104" s="5" t="s">
        <v>47</v>
      </c>
      <c r="AX104" s="5" t="s">
        <v>48</v>
      </c>
      <c r="AY104" s="5" t="s">
        <v>49</v>
      </c>
      <c r="AZ104" s="5" t="s">
        <v>50</v>
      </c>
      <c r="BA104" s="5" t="s">
        <v>51</v>
      </c>
      <c r="BB104" s="5" t="s">
        <v>52</v>
      </c>
      <c r="BC104" s="5" t="s">
        <v>53</v>
      </c>
      <c r="BD104" s="5" t="s">
        <v>54</v>
      </c>
      <c r="BE104" s="5" t="s">
        <v>55</v>
      </c>
      <c r="BF104" s="5" t="s">
        <v>56</v>
      </c>
      <c r="BG104" s="5" t="s">
        <v>57</v>
      </c>
      <c r="BH104" s="5" t="s">
        <v>58</v>
      </c>
      <c r="BI104" s="5" t="s">
        <v>59</v>
      </c>
      <c r="BJ104" s="5" t="s">
        <v>60</v>
      </c>
      <c r="BK104" s="5" t="s">
        <v>61</v>
      </c>
      <c r="BL104" s="5" t="s">
        <v>62</v>
      </c>
      <c r="BM104" s="5" t="s">
        <v>63</v>
      </c>
      <c r="BN104" s="5" t="s">
        <v>64</v>
      </c>
      <c r="BO104" s="5" t="s">
        <v>65</v>
      </c>
      <c r="BP104" s="5" t="s">
        <v>66</v>
      </c>
      <c r="BQ104" s="5" t="s">
        <v>67</v>
      </c>
      <c r="BR104" s="5" t="s">
        <v>68</v>
      </c>
      <c r="BS104" s="5" t="s">
        <v>69</v>
      </c>
      <c r="BT104" s="5" t="s">
        <v>70</v>
      </c>
      <c r="BU104" s="5" t="s">
        <v>71</v>
      </c>
      <c r="BV104" s="5" t="s">
        <v>72</v>
      </c>
      <c r="BW104" s="5" t="s">
        <v>73</v>
      </c>
      <c r="BX104" s="5" t="s">
        <v>74</v>
      </c>
      <c r="BY104" s="5" t="s">
        <v>75</v>
      </c>
      <c r="BZ104" s="5" t="s">
        <v>76</v>
      </c>
      <c r="CA104" s="5" t="s">
        <v>77</v>
      </c>
      <c r="CB104" s="5" t="s">
        <v>78</v>
      </c>
      <c r="CC104" s="5" t="s">
        <v>79</v>
      </c>
      <c r="CD104" s="5" t="s">
        <v>80</v>
      </c>
      <c r="CE104" s="5" t="s">
        <v>81</v>
      </c>
      <c r="CF104" s="5" t="s">
        <v>82</v>
      </c>
      <c r="CG104" s="5" t="s">
        <v>83</v>
      </c>
      <c r="CH104" s="5" t="s">
        <v>84</v>
      </c>
      <c r="CI104" s="5" t="s">
        <v>85</v>
      </c>
      <c r="CJ104" s="5" t="s">
        <v>86</v>
      </c>
      <c r="CK104" s="5" t="s">
        <v>87</v>
      </c>
      <c r="CL104" s="5" t="s">
        <v>88</v>
      </c>
      <c r="CM104" s="5" t="s">
        <v>89</v>
      </c>
      <c r="CN104" s="5" t="s">
        <v>90</v>
      </c>
      <c r="CO104" s="5" t="s">
        <v>91</v>
      </c>
      <c r="CP104" s="5" t="s">
        <v>92</v>
      </c>
      <c r="CQ104" s="5" t="s">
        <v>93</v>
      </c>
      <c r="CR104" s="5" t="s">
        <v>94</v>
      </c>
      <c r="CS104" s="5" t="s">
        <v>95</v>
      </c>
      <c r="CT104" s="5" t="s">
        <v>96</v>
      </c>
      <c r="CU104" s="5" t="s">
        <v>97</v>
      </c>
      <c r="CV104" s="5" t="s">
        <v>98</v>
      </c>
      <c r="CW104" s="5" t="s">
        <v>99</v>
      </c>
      <c r="CX104" s="5" t="s">
        <v>100</v>
      </c>
      <c r="CY104" s="5" t="s">
        <v>101</v>
      </c>
      <c r="CZ104" s="5" t="s">
        <v>102</v>
      </c>
      <c r="DA104" s="5" t="s">
        <v>103</v>
      </c>
      <c r="DB104" s="5" t="s">
        <v>104</v>
      </c>
      <c r="DC104" s="5" t="s">
        <v>105</v>
      </c>
      <c r="DD104" s="5" t="s">
        <v>106</v>
      </c>
      <c r="DE104" s="5" t="s">
        <v>107</v>
      </c>
      <c r="DF104" s="5" t="s">
        <v>108</v>
      </c>
      <c r="DG104" s="5" t="s">
        <v>109</v>
      </c>
      <c r="DH104" s="5" t="s">
        <v>110</v>
      </c>
      <c r="DI104" s="5" t="s">
        <v>111</v>
      </c>
      <c r="DJ104" s="5" t="s">
        <v>112</v>
      </c>
      <c r="DK104" s="5" t="s">
        <v>113</v>
      </c>
      <c r="DL104" s="5" t="s">
        <v>114</v>
      </c>
      <c r="DM104" s="5" t="s">
        <v>115</v>
      </c>
      <c r="DN104" s="5" t="s">
        <v>116</v>
      </c>
    </row>
    <row r="105" customFormat="false" ht="15" hidden="false" customHeight="false" outlineLevel="0" collapsed="false">
      <c r="A105" s="34" t="s">
        <v>178</v>
      </c>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35" t="n">
        <v>693</v>
      </c>
      <c r="AU105" s="35" t="n">
        <v>744</v>
      </c>
      <c r="AV105" s="35" t="n">
        <v>817</v>
      </c>
      <c r="AW105" s="35" t="n">
        <v>819</v>
      </c>
      <c r="AX105" s="35" t="n">
        <v>786</v>
      </c>
      <c r="AY105" s="35" t="n">
        <v>801</v>
      </c>
      <c r="AZ105" s="35" t="n">
        <v>847</v>
      </c>
      <c r="BA105" s="35" t="n">
        <v>872</v>
      </c>
      <c r="BB105" s="35" t="n">
        <v>860</v>
      </c>
      <c r="BC105" s="35" t="n">
        <v>909</v>
      </c>
      <c r="BD105" s="35" t="n">
        <v>948</v>
      </c>
      <c r="BE105" s="35" t="n">
        <v>960</v>
      </c>
      <c r="BF105" s="35" t="n">
        <v>965</v>
      </c>
      <c r="BG105" s="35" t="n">
        <v>955</v>
      </c>
      <c r="BH105" s="35" t="n">
        <v>981</v>
      </c>
      <c r="BI105" s="35" t="n">
        <v>1005</v>
      </c>
      <c r="BJ105" s="35" t="n">
        <v>1014</v>
      </c>
      <c r="BK105" s="35" t="n">
        <v>1016</v>
      </c>
      <c r="BL105" s="35" t="n">
        <v>1060</v>
      </c>
      <c r="BM105" s="35" t="n">
        <v>1102</v>
      </c>
      <c r="BN105" s="35" t="n">
        <v>1100</v>
      </c>
      <c r="BO105" s="35" t="n">
        <v>1076</v>
      </c>
      <c r="BP105" s="35" t="n">
        <v>1169</v>
      </c>
      <c r="BQ105" s="35" t="n">
        <v>1180</v>
      </c>
      <c r="BR105" s="35" t="n">
        <v>1192</v>
      </c>
      <c r="BS105" s="35" t="n">
        <v>1191</v>
      </c>
      <c r="BT105" s="35" t="n">
        <v>1253</v>
      </c>
      <c r="BU105" s="35" t="n">
        <v>1280</v>
      </c>
      <c r="BV105" s="35" t="n">
        <v>1248</v>
      </c>
      <c r="BW105" s="35" t="n">
        <v>1286</v>
      </c>
      <c r="BX105" s="35" t="n">
        <v>1285</v>
      </c>
      <c r="BY105" s="35" t="n">
        <v>1329</v>
      </c>
      <c r="BZ105" s="35" t="n">
        <v>1323</v>
      </c>
      <c r="CA105" s="35" t="n">
        <v>1344</v>
      </c>
      <c r="CB105" s="35" t="n">
        <v>1399</v>
      </c>
      <c r="CC105" s="35" t="n">
        <v>1400</v>
      </c>
      <c r="CD105" s="35" t="n">
        <v>1429</v>
      </c>
      <c r="CE105" s="35" t="n">
        <v>1468</v>
      </c>
      <c r="CF105" s="35" t="n">
        <v>1513</v>
      </c>
      <c r="CG105" s="35" t="n">
        <v>1540</v>
      </c>
      <c r="CH105" s="35" t="n">
        <v>1557</v>
      </c>
      <c r="CI105" s="35" t="n">
        <v>1578</v>
      </c>
      <c r="CJ105" s="35" t="n">
        <v>1594</v>
      </c>
      <c r="CK105" s="35" t="n">
        <v>1577</v>
      </c>
      <c r="CL105" s="35" t="n">
        <v>1587</v>
      </c>
      <c r="CM105" s="35" t="n">
        <v>1642</v>
      </c>
      <c r="CN105" s="35" t="n">
        <v>1722</v>
      </c>
      <c r="CO105" s="35" t="n">
        <v>1743</v>
      </c>
      <c r="CP105" s="35" t="n">
        <v>1752</v>
      </c>
      <c r="CQ105" s="35" t="n">
        <v>1752</v>
      </c>
      <c r="CR105" s="35" t="n">
        <v>1855</v>
      </c>
      <c r="CS105" s="35" t="n">
        <v>1909</v>
      </c>
      <c r="CT105" s="35"/>
      <c r="CU105" s="35"/>
      <c r="CV105" s="35"/>
      <c r="CW105" s="35"/>
      <c r="CX105" s="35"/>
      <c r="CY105" s="35"/>
      <c r="CZ105" s="35"/>
      <c r="DA105" s="35"/>
      <c r="DB105" s="35"/>
      <c r="DC105" s="35"/>
      <c r="DD105" s="35"/>
      <c r="DE105" s="35"/>
      <c r="DF105" s="35"/>
      <c r="DG105" s="35"/>
      <c r="DH105" s="35"/>
      <c r="DI105" s="35"/>
      <c r="DJ105" s="35"/>
      <c r="DK105" s="35"/>
      <c r="DL105" s="35"/>
      <c r="DM105" s="35"/>
      <c r="DN105" s="35"/>
    </row>
    <row r="106" customFormat="false" ht="17.25" hidden="false" customHeight="true" outlineLevel="0" collapsed="false">
      <c r="A106" s="34" t="s">
        <v>179</v>
      </c>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35"/>
      <c r="AS106" s="35"/>
      <c r="AT106" s="35" t="n">
        <v>237</v>
      </c>
      <c r="AU106" s="35" t="n">
        <v>240</v>
      </c>
      <c r="AV106" s="35" t="n">
        <v>279</v>
      </c>
      <c r="AW106" s="35" t="n">
        <v>280</v>
      </c>
      <c r="AX106" s="35" t="n">
        <v>255</v>
      </c>
      <c r="AY106" s="35" t="n">
        <v>255</v>
      </c>
      <c r="AZ106" s="35" t="n">
        <v>276</v>
      </c>
      <c r="BA106" s="35" t="n">
        <v>276</v>
      </c>
      <c r="BB106" s="35" t="n">
        <v>277</v>
      </c>
      <c r="BC106" s="35" t="n">
        <v>281</v>
      </c>
      <c r="BD106" s="35" t="n">
        <v>287</v>
      </c>
      <c r="BE106" s="35" t="n">
        <v>287</v>
      </c>
      <c r="BF106" s="35" t="n">
        <v>299</v>
      </c>
      <c r="BG106" s="35" t="n">
        <v>301</v>
      </c>
      <c r="BH106" s="35" t="n">
        <v>310</v>
      </c>
      <c r="BI106" s="35" t="n">
        <v>310</v>
      </c>
      <c r="BJ106" s="35" t="n">
        <v>311</v>
      </c>
      <c r="BK106" s="35" t="n">
        <v>313</v>
      </c>
      <c r="BL106" s="35" t="n">
        <v>329</v>
      </c>
      <c r="BM106" s="35" t="n">
        <v>327</v>
      </c>
      <c r="BN106" s="35" t="n">
        <v>325</v>
      </c>
      <c r="BO106" s="35" t="n">
        <v>326</v>
      </c>
      <c r="BP106" s="35" t="n">
        <v>349</v>
      </c>
      <c r="BQ106" s="35" t="n">
        <v>336</v>
      </c>
      <c r="BR106" s="35" t="n">
        <v>346</v>
      </c>
      <c r="BS106" s="35" t="n">
        <v>351</v>
      </c>
      <c r="BT106" s="35" t="n">
        <v>360</v>
      </c>
      <c r="BU106" s="35" t="n">
        <v>371</v>
      </c>
      <c r="BV106" s="35" t="n">
        <v>368</v>
      </c>
      <c r="BW106" s="35" t="n">
        <v>376</v>
      </c>
      <c r="BX106" s="35" t="n">
        <v>363</v>
      </c>
      <c r="BY106" s="35" t="n">
        <v>367</v>
      </c>
      <c r="BZ106" s="35" t="n">
        <v>385</v>
      </c>
      <c r="CA106" s="35" t="n">
        <v>392</v>
      </c>
      <c r="CB106" s="35" t="n">
        <v>397</v>
      </c>
      <c r="CC106" s="35" t="n">
        <v>398</v>
      </c>
      <c r="CD106" s="35" t="n">
        <v>402</v>
      </c>
      <c r="CE106" s="35" t="n">
        <v>413</v>
      </c>
      <c r="CF106" s="35" t="n">
        <v>418</v>
      </c>
      <c r="CG106" s="35" t="n">
        <v>417</v>
      </c>
      <c r="CH106" s="35" t="n">
        <v>434</v>
      </c>
      <c r="CI106" s="35" t="n">
        <v>427</v>
      </c>
      <c r="CJ106" s="35" t="n">
        <v>424</v>
      </c>
      <c r="CK106" s="35" t="n">
        <v>429</v>
      </c>
      <c r="CL106" s="35" t="n">
        <v>446</v>
      </c>
      <c r="CM106" s="35" t="n">
        <v>451</v>
      </c>
      <c r="CN106" s="35" t="n">
        <v>457</v>
      </c>
      <c r="CO106" s="35" t="n">
        <v>472</v>
      </c>
      <c r="CP106" s="35" t="n">
        <v>484</v>
      </c>
      <c r="CQ106" s="35" t="n">
        <v>481</v>
      </c>
      <c r="CR106" s="35" t="n">
        <v>479</v>
      </c>
      <c r="CS106" s="35" t="n">
        <v>490</v>
      </c>
      <c r="CT106" s="35"/>
      <c r="CU106" s="35"/>
      <c r="CV106" s="35"/>
      <c r="CW106" s="35"/>
      <c r="CX106" s="35"/>
      <c r="CY106" s="35"/>
      <c r="CZ106" s="35"/>
      <c r="DA106" s="35"/>
      <c r="DB106" s="35"/>
      <c r="DC106" s="35"/>
      <c r="DD106" s="35"/>
      <c r="DE106" s="35"/>
      <c r="DF106" s="35"/>
      <c r="DG106" s="35"/>
      <c r="DH106" s="35"/>
      <c r="DI106" s="35"/>
      <c r="DJ106" s="35"/>
      <c r="DK106" s="35"/>
      <c r="DL106" s="35"/>
      <c r="DM106" s="35"/>
      <c r="DN106" s="35"/>
    </row>
    <row r="107" customFormat="false" ht="15" hidden="false" customHeight="true" outlineLevel="0" collapsed="false">
      <c r="A107" s="36" t="s">
        <v>180</v>
      </c>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37"/>
      <c r="AS107" s="37"/>
      <c r="AT107" s="37" t="n">
        <v>132</v>
      </c>
      <c r="AU107" s="37" t="n">
        <v>132</v>
      </c>
      <c r="AV107" s="37" t="n">
        <v>159</v>
      </c>
      <c r="AW107" s="37" t="n">
        <v>159</v>
      </c>
      <c r="AX107" s="37" t="n">
        <v>145</v>
      </c>
      <c r="AY107" s="37" t="n">
        <v>145</v>
      </c>
      <c r="AZ107" s="37" t="n">
        <v>158</v>
      </c>
      <c r="BA107" s="37" t="n">
        <v>158</v>
      </c>
      <c r="BB107" s="37" t="n">
        <v>158</v>
      </c>
      <c r="BC107" s="37" t="n">
        <v>158</v>
      </c>
      <c r="BD107" s="37" t="n">
        <v>163</v>
      </c>
      <c r="BE107" s="37" t="n">
        <v>163</v>
      </c>
      <c r="BF107" s="37" t="n">
        <v>173</v>
      </c>
      <c r="BG107" s="37" t="n">
        <v>173</v>
      </c>
      <c r="BH107" s="37" t="n">
        <v>179</v>
      </c>
      <c r="BI107" s="37" t="n">
        <v>179</v>
      </c>
      <c r="BJ107" s="37" t="n">
        <v>179</v>
      </c>
      <c r="BK107" s="37" t="n">
        <v>179</v>
      </c>
      <c r="BL107" s="37" t="n">
        <v>189</v>
      </c>
      <c r="BM107" s="37" t="n">
        <v>189</v>
      </c>
      <c r="BN107" s="37" t="n">
        <v>192</v>
      </c>
      <c r="BO107" s="37" t="n">
        <v>192</v>
      </c>
      <c r="BP107" s="37" t="n">
        <v>189</v>
      </c>
      <c r="BQ107" s="37" t="n">
        <v>189</v>
      </c>
      <c r="BR107" s="37" t="n">
        <v>213</v>
      </c>
      <c r="BS107" s="37" t="n">
        <v>213</v>
      </c>
      <c r="BT107" s="37" t="n">
        <v>200</v>
      </c>
      <c r="BU107" s="37" t="n">
        <v>200</v>
      </c>
      <c r="BV107" s="37" t="n">
        <v>228</v>
      </c>
      <c r="BW107" s="37" t="n">
        <v>228</v>
      </c>
      <c r="BX107" s="37" t="n">
        <v>202</v>
      </c>
      <c r="BY107" s="37" t="n">
        <v>202</v>
      </c>
      <c r="BZ107" s="37" t="n">
        <v>239</v>
      </c>
      <c r="CA107" s="37" t="n">
        <v>239</v>
      </c>
      <c r="CB107" s="37" t="n">
        <v>228</v>
      </c>
      <c r="CC107" s="37" t="n">
        <v>228</v>
      </c>
      <c r="CD107" s="37" t="n">
        <v>248</v>
      </c>
      <c r="CE107" s="37" t="n">
        <v>248</v>
      </c>
      <c r="CF107" s="37" t="n">
        <v>236</v>
      </c>
      <c r="CG107" s="37" t="n">
        <v>236</v>
      </c>
      <c r="CH107" s="37" t="n">
        <v>260</v>
      </c>
      <c r="CI107" s="37" t="n">
        <v>260</v>
      </c>
      <c r="CJ107" s="37" t="n">
        <v>239</v>
      </c>
      <c r="CK107" s="37" t="n">
        <v>239</v>
      </c>
      <c r="CL107" s="37" t="n">
        <v>270</v>
      </c>
      <c r="CM107" s="37" t="n">
        <v>270</v>
      </c>
      <c r="CN107" s="37" t="n">
        <v>265</v>
      </c>
      <c r="CO107" s="37" t="n">
        <v>265</v>
      </c>
      <c r="CP107" s="37" t="n">
        <v>286</v>
      </c>
      <c r="CQ107" s="37" t="n">
        <v>286</v>
      </c>
      <c r="CR107" s="37" t="n">
        <v>273</v>
      </c>
      <c r="CS107" s="37" t="n">
        <v>273</v>
      </c>
      <c r="CT107" s="37"/>
      <c r="CU107" s="37"/>
      <c r="CV107" s="37"/>
      <c r="CW107" s="37"/>
      <c r="CX107" s="37"/>
      <c r="CY107" s="37"/>
      <c r="CZ107" s="37"/>
      <c r="DA107" s="37"/>
      <c r="DB107" s="37"/>
      <c r="DC107" s="37"/>
      <c r="DD107" s="37"/>
      <c r="DE107" s="37"/>
      <c r="DF107" s="37"/>
      <c r="DG107" s="37"/>
      <c r="DH107" s="37"/>
      <c r="DI107" s="37"/>
      <c r="DJ107" s="37"/>
      <c r="DK107" s="37"/>
      <c r="DL107" s="37"/>
      <c r="DM107" s="37"/>
      <c r="DN107" s="37"/>
    </row>
    <row r="108" customFormat="false" ht="10.5" hidden="false" customHeight="true" outlineLevel="0" collapsed="false">
      <c r="A108" s="36" t="s">
        <v>181</v>
      </c>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37"/>
      <c r="AS108" s="37"/>
      <c r="AT108" s="37" t="n">
        <v>25</v>
      </c>
      <c r="AU108" s="37" t="n">
        <v>31</v>
      </c>
      <c r="AV108" s="37" t="n">
        <v>28</v>
      </c>
      <c r="AW108" s="37" t="n">
        <v>32</v>
      </c>
      <c r="AX108" s="37" t="n">
        <v>18</v>
      </c>
      <c r="AY108" s="37" t="n">
        <v>19</v>
      </c>
      <c r="AZ108" s="37" t="n">
        <v>23</v>
      </c>
      <c r="BA108" s="37" t="n">
        <v>21</v>
      </c>
      <c r="BB108" s="37" t="n">
        <v>22</v>
      </c>
      <c r="BC108" s="37" t="n">
        <v>31</v>
      </c>
      <c r="BD108" s="37" t="n">
        <v>28</v>
      </c>
      <c r="BE108" s="37" t="n">
        <v>25</v>
      </c>
      <c r="BF108" s="37" t="n">
        <v>18</v>
      </c>
      <c r="BG108" s="37" t="n">
        <v>24</v>
      </c>
      <c r="BH108" s="37" t="n">
        <v>25</v>
      </c>
      <c r="BI108" s="37" t="n">
        <v>22</v>
      </c>
      <c r="BJ108" s="37" t="n">
        <v>21</v>
      </c>
      <c r="BK108" s="37" t="n">
        <v>26</v>
      </c>
      <c r="BL108" s="37" t="n">
        <v>31</v>
      </c>
      <c r="BM108" s="37" t="n">
        <v>24</v>
      </c>
      <c r="BN108" s="37" t="n">
        <v>16</v>
      </c>
      <c r="BO108" s="37" t="n">
        <v>18</v>
      </c>
      <c r="BP108" s="37" t="n">
        <v>43</v>
      </c>
      <c r="BQ108" s="37" t="n">
        <v>28</v>
      </c>
      <c r="BR108" s="37" t="n">
        <v>13</v>
      </c>
      <c r="BS108" s="37" t="n">
        <v>17</v>
      </c>
      <c r="BT108" s="37" t="n">
        <v>38</v>
      </c>
      <c r="BU108" s="37" t="n">
        <v>47</v>
      </c>
      <c r="BV108" s="37" t="n">
        <v>16</v>
      </c>
      <c r="BW108" s="37" t="n">
        <v>23</v>
      </c>
      <c r="BX108" s="37" t="n">
        <v>34</v>
      </c>
      <c r="BY108" s="37" t="n">
        <v>37</v>
      </c>
      <c r="BZ108" s="37" t="n">
        <v>16</v>
      </c>
      <c r="CA108" s="37" t="n">
        <v>21</v>
      </c>
      <c r="CB108" s="37" t="n">
        <v>35</v>
      </c>
      <c r="CC108" s="37" t="n">
        <v>35</v>
      </c>
      <c r="CD108" s="37" t="n">
        <v>17</v>
      </c>
      <c r="CE108" s="37" t="n">
        <v>27</v>
      </c>
      <c r="CF108" s="37" t="n">
        <v>41</v>
      </c>
      <c r="CG108" s="37" t="n">
        <v>37</v>
      </c>
      <c r="CH108" s="37" t="n">
        <v>30</v>
      </c>
      <c r="CI108" s="37" t="n">
        <v>21</v>
      </c>
      <c r="CJ108" s="37" t="n">
        <v>35</v>
      </c>
      <c r="CK108" s="37" t="n">
        <v>38</v>
      </c>
      <c r="CL108" s="37" t="n">
        <v>23</v>
      </c>
      <c r="CM108" s="37" t="n">
        <v>26</v>
      </c>
      <c r="CN108" s="37" t="n">
        <v>34</v>
      </c>
      <c r="CO108" s="37" t="n">
        <v>46</v>
      </c>
      <c r="CP108" s="37" t="n">
        <v>33</v>
      </c>
      <c r="CQ108" s="37" t="n">
        <v>27</v>
      </c>
      <c r="CR108" s="37" t="n">
        <v>36</v>
      </c>
      <c r="CS108" s="37" t="n">
        <v>44</v>
      </c>
      <c r="CT108" s="37"/>
      <c r="CU108" s="37"/>
      <c r="CV108" s="37"/>
      <c r="CW108" s="37"/>
      <c r="CX108" s="37"/>
      <c r="CY108" s="37"/>
      <c r="CZ108" s="37"/>
      <c r="DA108" s="37"/>
      <c r="DB108" s="37"/>
      <c r="DC108" s="37"/>
      <c r="DD108" s="37"/>
      <c r="DE108" s="37"/>
      <c r="DF108" s="37"/>
      <c r="DG108" s="37"/>
      <c r="DH108" s="37"/>
      <c r="DI108" s="37"/>
      <c r="DJ108" s="37"/>
      <c r="DK108" s="37"/>
      <c r="DL108" s="37"/>
      <c r="DM108" s="37"/>
      <c r="DN108" s="37"/>
    </row>
    <row r="109" customFormat="false" ht="21" hidden="false" customHeight="true" outlineLevel="0" collapsed="false">
      <c r="A109" s="34" t="s">
        <v>182</v>
      </c>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 t="n">
        <v>101</v>
      </c>
      <c r="AU109" s="35" t="n">
        <v>114</v>
      </c>
      <c r="AV109" s="35" t="n">
        <v>128</v>
      </c>
      <c r="AW109" s="35" t="n">
        <v>133</v>
      </c>
      <c r="AX109" s="35" t="n">
        <v>123</v>
      </c>
      <c r="AY109" s="35" t="n">
        <v>120</v>
      </c>
      <c r="AZ109" s="35" t="n">
        <v>135</v>
      </c>
      <c r="BA109" s="35" t="n">
        <v>140</v>
      </c>
      <c r="BB109" s="35" t="n">
        <v>136</v>
      </c>
      <c r="BC109" s="35" t="n">
        <v>146</v>
      </c>
      <c r="BD109" s="35" t="n">
        <v>158</v>
      </c>
      <c r="BE109" s="35" t="n">
        <v>158</v>
      </c>
      <c r="BF109" s="35" t="n">
        <v>155</v>
      </c>
      <c r="BG109" s="35" t="n">
        <v>144</v>
      </c>
      <c r="BH109" s="35" t="n">
        <v>147</v>
      </c>
      <c r="BI109" s="35" t="n">
        <v>158</v>
      </c>
      <c r="BJ109" s="35" t="n">
        <v>166</v>
      </c>
      <c r="BK109" s="35" t="n">
        <v>151</v>
      </c>
      <c r="BL109" s="35" t="n">
        <v>161</v>
      </c>
      <c r="BM109" s="35" t="n">
        <v>179</v>
      </c>
      <c r="BN109" s="35" t="n">
        <v>191</v>
      </c>
      <c r="BO109" s="35" t="n">
        <v>172</v>
      </c>
      <c r="BP109" s="35" t="n">
        <v>196</v>
      </c>
      <c r="BQ109" s="35" t="n">
        <v>215</v>
      </c>
      <c r="BR109" s="35" t="n">
        <v>197</v>
      </c>
      <c r="BS109" s="35" t="n">
        <v>189</v>
      </c>
      <c r="BT109" s="35" t="n">
        <v>216</v>
      </c>
      <c r="BU109" s="35" t="n">
        <v>236</v>
      </c>
      <c r="BV109" s="35" t="n">
        <v>224</v>
      </c>
      <c r="BW109" s="35" t="n">
        <v>224</v>
      </c>
      <c r="BX109" s="35" t="n">
        <v>233</v>
      </c>
      <c r="BY109" s="35" t="n">
        <v>235</v>
      </c>
      <c r="BZ109" s="35" t="n">
        <v>224</v>
      </c>
      <c r="CA109" s="35" t="n">
        <v>225</v>
      </c>
      <c r="CB109" s="35" t="n">
        <v>253</v>
      </c>
      <c r="CC109" s="35" t="n">
        <v>238</v>
      </c>
      <c r="CD109" s="35" t="n">
        <v>238</v>
      </c>
      <c r="CE109" s="35" t="n">
        <v>245</v>
      </c>
      <c r="CF109" s="35" t="n">
        <v>265</v>
      </c>
      <c r="CG109" s="35" t="n">
        <v>275</v>
      </c>
      <c r="CH109" s="35" t="n">
        <v>265</v>
      </c>
      <c r="CI109" s="35" t="n">
        <v>268</v>
      </c>
      <c r="CJ109" s="35" t="n">
        <v>282</v>
      </c>
      <c r="CK109" s="35" t="n">
        <v>277</v>
      </c>
      <c r="CL109" s="35" t="n">
        <v>266</v>
      </c>
      <c r="CM109" s="35" t="n">
        <v>271</v>
      </c>
      <c r="CN109" s="35" t="n">
        <v>301</v>
      </c>
      <c r="CO109" s="35" t="n">
        <v>304</v>
      </c>
      <c r="CP109" s="35" t="n">
        <v>282</v>
      </c>
      <c r="CQ109" s="35" t="n">
        <v>299</v>
      </c>
      <c r="CR109" s="35" t="n">
        <v>337</v>
      </c>
      <c r="CS109" s="35" t="n">
        <v>341</v>
      </c>
      <c r="CT109" s="35"/>
      <c r="CU109" s="35"/>
      <c r="CV109" s="35"/>
      <c r="CW109" s="35"/>
      <c r="CX109" s="35"/>
      <c r="CY109" s="35"/>
      <c r="CZ109" s="35"/>
      <c r="DA109" s="35"/>
      <c r="DB109" s="35"/>
      <c r="DC109" s="35"/>
      <c r="DD109" s="35"/>
      <c r="DE109" s="35"/>
      <c r="DF109" s="35"/>
      <c r="DG109" s="35"/>
      <c r="DH109" s="35"/>
      <c r="DI109" s="35"/>
      <c r="DJ109" s="35"/>
      <c r="DK109" s="35"/>
      <c r="DL109" s="35"/>
      <c r="DM109" s="35"/>
      <c r="DN109" s="35"/>
    </row>
    <row r="110" customFormat="false" ht="15" hidden="false" customHeight="false" outlineLevel="0" collapsed="false">
      <c r="A110" s="36" t="s">
        <v>183</v>
      </c>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37"/>
      <c r="AS110" s="37"/>
      <c r="AT110" s="37" t="n">
        <v>14</v>
      </c>
      <c r="AU110" s="37" t="n">
        <v>20</v>
      </c>
      <c r="AV110" s="37" t="n">
        <v>22</v>
      </c>
      <c r="AW110" s="37" t="n">
        <v>24</v>
      </c>
      <c r="AX110" s="37" t="n">
        <v>29</v>
      </c>
      <c r="AY110" s="37" t="n">
        <v>28</v>
      </c>
      <c r="AZ110" s="37" t="n">
        <v>25</v>
      </c>
      <c r="BA110" s="37" t="n">
        <v>32</v>
      </c>
      <c r="BB110" s="37" t="n">
        <v>22</v>
      </c>
      <c r="BC110" s="37" t="n">
        <v>29</v>
      </c>
      <c r="BD110" s="37" t="n">
        <v>23</v>
      </c>
      <c r="BE110" s="37" t="n">
        <v>23</v>
      </c>
      <c r="BF110" s="37" t="n">
        <v>20</v>
      </c>
      <c r="BG110" s="37" t="n">
        <v>19</v>
      </c>
      <c r="BH110" s="37" t="n">
        <v>22</v>
      </c>
      <c r="BI110" s="37" t="n">
        <v>17</v>
      </c>
      <c r="BJ110" s="37" t="n">
        <v>12</v>
      </c>
      <c r="BK110" s="37" t="n">
        <v>20</v>
      </c>
      <c r="BL110" s="37" t="n">
        <v>20</v>
      </c>
      <c r="BM110" s="37" t="n">
        <v>19</v>
      </c>
      <c r="BN110" s="37" t="n">
        <v>26</v>
      </c>
      <c r="BO110" s="37" t="n">
        <v>22</v>
      </c>
      <c r="BP110" s="37" t="n">
        <v>27</v>
      </c>
      <c r="BQ110" s="37" t="n">
        <v>30</v>
      </c>
      <c r="BR110" s="37" t="n">
        <v>25</v>
      </c>
      <c r="BS110" s="37" t="n">
        <v>22</v>
      </c>
      <c r="BT110" s="37" t="n">
        <v>25</v>
      </c>
      <c r="BU110" s="37" t="n">
        <v>27</v>
      </c>
      <c r="BV110" s="37" t="n">
        <v>28</v>
      </c>
      <c r="BW110" s="37" t="n">
        <v>29</v>
      </c>
      <c r="BX110" s="37" t="n">
        <v>30</v>
      </c>
      <c r="BY110" s="37" t="n">
        <v>31</v>
      </c>
      <c r="BZ110" s="37" t="n">
        <v>32</v>
      </c>
      <c r="CA110" s="37" t="n">
        <v>30</v>
      </c>
      <c r="CB110" s="37" t="n">
        <v>51</v>
      </c>
      <c r="CC110" s="37" t="n">
        <v>34</v>
      </c>
      <c r="CD110" s="37" t="n">
        <v>31</v>
      </c>
      <c r="CE110" s="37" t="n">
        <v>31</v>
      </c>
      <c r="CF110" s="37" t="n">
        <v>39</v>
      </c>
      <c r="CG110" s="37" t="n">
        <v>39</v>
      </c>
      <c r="CH110" s="37" t="n">
        <v>34</v>
      </c>
      <c r="CI110" s="37" t="n">
        <v>36</v>
      </c>
      <c r="CJ110" s="37" t="n">
        <v>46</v>
      </c>
      <c r="CK110" s="37" t="n">
        <v>38</v>
      </c>
      <c r="CL110" s="37" t="n">
        <v>37</v>
      </c>
      <c r="CM110" s="37" t="n">
        <v>37</v>
      </c>
      <c r="CN110" s="37" t="n">
        <v>58</v>
      </c>
      <c r="CO110" s="37" t="n">
        <v>58</v>
      </c>
      <c r="CP110" s="37" t="n">
        <v>35</v>
      </c>
      <c r="CQ110" s="37" t="n">
        <v>40</v>
      </c>
      <c r="CR110" s="37" t="n">
        <v>62</v>
      </c>
      <c r="CS110" s="37" t="n">
        <v>56</v>
      </c>
      <c r="CT110" s="37"/>
      <c r="CU110" s="37"/>
      <c r="CV110" s="37"/>
      <c r="CW110" s="37"/>
      <c r="CX110" s="37"/>
      <c r="CY110" s="37"/>
      <c r="CZ110" s="37"/>
      <c r="DA110" s="37"/>
      <c r="DB110" s="37"/>
      <c r="DC110" s="37"/>
      <c r="DD110" s="37"/>
      <c r="DE110" s="37"/>
      <c r="DF110" s="37"/>
      <c r="DG110" s="37"/>
      <c r="DH110" s="37"/>
      <c r="DI110" s="37"/>
      <c r="DJ110" s="37"/>
      <c r="DK110" s="37"/>
      <c r="DL110" s="37"/>
      <c r="DM110" s="37"/>
      <c r="DN110" s="37"/>
    </row>
    <row r="111" customFormat="false" ht="15" hidden="false" customHeight="false" outlineLevel="0" collapsed="false">
      <c r="A111" s="38" t="s">
        <v>184</v>
      </c>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t="n">
        <v>52</v>
      </c>
      <c r="AU111" s="39" t="n">
        <v>59</v>
      </c>
      <c r="AV111" s="39" t="n">
        <v>73</v>
      </c>
      <c r="AW111" s="39" t="n">
        <v>74</v>
      </c>
      <c r="AX111" s="39" t="n">
        <v>57</v>
      </c>
      <c r="AY111" s="39" t="n">
        <v>58</v>
      </c>
      <c r="AZ111" s="39" t="n">
        <v>72</v>
      </c>
      <c r="BA111" s="39" t="n">
        <v>71</v>
      </c>
      <c r="BB111" s="39" t="n">
        <v>62</v>
      </c>
      <c r="BC111" s="39" t="n">
        <v>67</v>
      </c>
      <c r="BD111" s="39" t="n">
        <v>73</v>
      </c>
      <c r="BE111" s="39" t="n">
        <v>71</v>
      </c>
      <c r="BF111" s="39" t="n">
        <v>64</v>
      </c>
      <c r="BG111" s="39" t="n">
        <v>67</v>
      </c>
      <c r="BH111" s="39" t="n">
        <v>74</v>
      </c>
      <c r="BI111" s="39" t="n">
        <v>75</v>
      </c>
      <c r="BJ111" s="39" t="n">
        <v>74</v>
      </c>
      <c r="BK111" s="39" t="n">
        <v>71</v>
      </c>
      <c r="BL111" s="39" t="n">
        <v>80</v>
      </c>
      <c r="BM111" s="39" t="n">
        <v>82</v>
      </c>
      <c r="BN111" s="39" t="n">
        <v>74</v>
      </c>
      <c r="BO111" s="39" t="n">
        <v>76</v>
      </c>
      <c r="BP111" s="39" t="n">
        <v>92</v>
      </c>
      <c r="BQ111" s="39" t="n">
        <v>90</v>
      </c>
      <c r="BR111" s="39" t="n">
        <v>81</v>
      </c>
      <c r="BS111" s="39" t="n">
        <v>82</v>
      </c>
      <c r="BT111" s="39" t="n">
        <v>95</v>
      </c>
      <c r="BU111" s="39" t="n">
        <v>95</v>
      </c>
      <c r="BV111" s="39" t="n">
        <v>89</v>
      </c>
      <c r="BW111" s="39" t="n">
        <v>91</v>
      </c>
      <c r="BX111" s="39" t="n">
        <v>97</v>
      </c>
      <c r="BY111" s="39" t="n">
        <v>92</v>
      </c>
      <c r="BZ111" s="39" t="n">
        <v>76</v>
      </c>
      <c r="CA111" s="39" t="n">
        <v>79</v>
      </c>
      <c r="CB111" s="39" t="n">
        <v>84</v>
      </c>
      <c r="CC111" s="39" t="n">
        <v>83</v>
      </c>
      <c r="CD111" s="39" t="n">
        <v>84</v>
      </c>
      <c r="CE111" s="39" t="n">
        <v>85</v>
      </c>
      <c r="CF111" s="39" t="n">
        <v>90</v>
      </c>
      <c r="CG111" s="39" t="n">
        <v>90</v>
      </c>
      <c r="CH111" s="39" t="n">
        <v>90</v>
      </c>
      <c r="CI111" s="39" t="n">
        <v>93</v>
      </c>
      <c r="CJ111" s="39" t="n">
        <v>96</v>
      </c>
      <c r="CK111" s="39" t="n">
        <v>94</v>
      </c>
      <c r="CL111" s="39" t="n">
        <v>96</v>
      </c>
      <c r="CM111" s="39" t="n">
        <v>98</v>
      </c>
      <c r="CN111" s="39" t="n">
        <v>101</v>
      </c>
      <c r="CO111" s="39" t="n">
        <v>101</v>
      </c>
      <c r="CP111" s="39" t="n">
        <v>103</v>
      </c>
      <c r="CQ111" s="39" t="n">
        <v>111</v>
      </c>
      <c r="CR111" s="39" t="n">
        <v>112</v>
      </c>
      <c r="CS111" s="39" t="n">
        <v>114</v>
      </c>
      <c r="CT111" s="39"/>
      <c r="CU111" s="39"/>
      <c r="CV111" s="39"/>
      <c r="CW111" s="39"/>
      <c r="CX111" s="39"/>
      <c r="CY111" s="39"/>
      <c r="CZ111" s="39"/>
      <c r="DA111" s="39"/>
      <c r="DB111" s="39"/>
      <c r="DC111" s="39"/>
      <c r="DD111" s="39"/>
      <c r="DE111" s="39"/>
      <c r="DF111" s="39"/>
      <c r="DG111" s="39"/>
      <c r="DH111" s="39"/>
      <c r="DI111" s="39"/>
      <c r="DJ111" s="39"/>
      <c r="DK111" s="39"/>
      <c r="DL111" s="39"/>
      <c r="DM111" s="39"/>
      <c r="DN111" s="39"/>
    </row>
    <row r="112" customFormat="false" ht="15" hidden="false" customHeight="false" outlineLevel="0" collapsed="false">
      <c r="A112" s="40" t="s">
        <v>185</v>
      </c>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t="n">
        <v>32</v>
      </c>
      <c r="AU112" s="41" t="n">
        <v>35</v>
      </c>
      <c r="AV112" s="41" t="n">
        <v>35</v>
      </c>
      <c r="AW112" s="41" t="n">
        <v>38</v>
      </c>
      <c r="AX112" s="41" t="n">
        <v>41</v>
      </c>
      <c r="AY112" s="41" t="n">
        <v>38</v>
      </c>
      <c r="AZ112" s="41" t="n">
        <v>40</v>
      </c>
      <c r="BA112" s="41" t="n">
        <v>43</v>
      </c>
      <c r="BB112" s="41" t="n">
        <v>47</v>
      </c>
      <c r="BC112" s="41" t="n">
        <v>49</v>
      </c>
      <c r="BD112" s="41" t="n">
        <v>55</v>
      </c>
      <c r="BE112" s="41" t="n">
        <v>56</v>
      </c>
      <c r="BF112" s="41" t="n">
        <v>59</v>
      </c>
      <c r="BG112" s="41" t="n">
        <v>50</v>
      </c>
      <c r="BH112" s="41" t="n">
        <v>47</v>
      </c>
      <c r="BI112" s="41" t="n">
        <v>54</v>
      </c>
      <c r="BJ112" s="41" t="n">
        <v>61</v>
      </c>
      <c r="BK112" s="41" t="n">
        <v>51</v>
      </c>
      <c r="BL112" s="41" t="n">
        <v>52</v>
      </c>
      <c r="BM112" s="41" t="n">
        <v>63</v>
      </c>
      <c r="BN112" s="41" t="n">
        <v>76</v>
      </c>
      <c r="BO112" s="41" t="n">
        <v>61</v>
      </c>
      <c r="BP112" s="41" t="n">
        <v>65</v>
      </c>
      <c r="BQ112" s="41" t="n">
        <v>79</v>
      </c>
      <c r="BR112" s="41" t="n">
        <v>75</v>
      </c>
      <c r="BS112" s="41" t="n">
        <v>71</v>
      </c>
      <c r="BT112" s="41" t="n">
        <v>81</v>
      </c>
      <c r="BU112" s="41" t="n">
        <v>95</v>
      </c>
      <c r="BV112" s="41" t="n">
        <v>90</v>
      </c>
      <c r="BW112" s="41" t="n">
        <v>86</v>
      </c>
      <c r="BX112" s="41" t="n">
        <v>88</v>
      </c>
      <c r="BY112" s="41" t="n">
        <v>93</v>
      </c>
      <c r="BZ112" s="41" t="n">
        <v>97</v>
      </c>
      <c r="CA112" s="41" t="n">
        <v>96</v>
      </c>
      <c r="CB112" s="41" t="n">
        <v>99</v>
      </c>
      <c r="CC112" s="41" t="n">
        <v>101</v>
      </c>
      <c r="CD112" s="41" t="n">
        <v>104</v>
      </c>
      <c r="CE112" s="41" t="n">
        <v>109</v>
      </c>
      <c r="CF112" s="41" t="n">
        <v>115</v>
      </c>
      <c r="CG112" s="41" t="n">
        <v>125</v>
      </c>
      <c r="CH112" s="41" t="n">
        <v>119</v>
      </c>
      <c r="CI112" s="41" t="n">
        <v>117</v>
      </c>
      <c r="CJ112" s="41" t="n">
        <v>117</v>
      </c>
      <c r="CK112" s="41" t="n">
        <v>122</v>
      </c>
      <c r="CL112" s="41" t="n">
        <v>111</v>
      </c>
      <c r="CM112" s="41" t="n">
        <v>112</v>
      </c>
      <c r="CN112" s="41" t="n">
        <v>117</v>
      </c>
      <c r="CO112" s="41" t="n">
        <v>121</v>
      </c>
      <c r="CP112" s="41" t="n">
        <v>120</v>
      </c>
      <c r="CQ112" s="41" t="n">
        <v>124</v>
      </c>
      <c r="CR112" s="41" t="n">
        <v>137</v>
      </c>
      <c r="CS112" s="41" t="n">
        <v>145</v>
      </c>
      <c r="CT112" s="41"/>
      <c r="CU112" s="41"/>
      <c r="CV112" s="41"/>
      <c r="CW112" s="41"/>
      <c r="CX112" s="41"/>
      <c r="CY112" s="41"/>
      <c r="CZ112" s="41"/>
      <c r="DA112" s="41"/>
      <c r="DB112" s="41"/>
      <c r="DC112" s="41"/>
      <c r="DD112" s="41"/>
      <c r="DE112" s="41"/>
      <c r="DF112" s="41"/>
      <c r="DG112" s="41"/>
      <c r="DH112" s="41"/>
      <c r="DI112" s="41"/>
      <c r="DJ112" s="41"/>
      <c r="DK112" s="41"/>
      <c r="DL112" s="41"/>
      <c r="DM112" s="41"/>
      <c r="DN112" s="41"/>
    </row>
    <row r="113" customFormat="false" ht="15" hidden="false" customHeight="false" outlineLevel="0" collapsed="false">
      <c r="A113" s="34" t="s">
        <v>186</v>
      </c>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35"/>
      <c r="AS113" s="35"/>
      <c r="AT113" s="35" t="n">
        <v>286</v>
      </c>
      <c r="AU113" s="35" t="n">
        <v>326</v>
      </c>
      <c r="AV113" s="35" t="n">
        <v>338</v>
      </c>
      <c r="AW113" s="35" t="n">
        <v>332</v>
      </c>
      <c r="AX113" s="35" t="n">
        <v>332</v>
      </c>
      <c r="AY113" s="35" t="n">
        <v>358</v>
      </c>
      <c r="AZ113" s="35" t="n">
        <v>366</v>
      </c>
      <c r="BA113" s="35" t="n">
        <v>383</v>
      </c>
      <c r="BB113" s="35" t="n">
        <v>367</v>
      </c>
      <c r="BC113" s="35" t="n">
        <v>411</v>
      </c>
      <c r="BD113" s="35" t="n">
        <v>423</v>
      </c>
      <c r="BE113" s="35" t="n">
        <v>438</v>
      </c>
      <c r="BF113" s="35" t="n">
        <v>429</v>
      </c>
      <c r="BG113" s="35" t="n">
        <v>427</v>
      </c>
      <c r="BH113" s="35" t="n">
        <v>437</v>
      </c>
      <c r="BI113" s="35" t="n">
        <v>446</v>
      </c>
      <c r="BJ113" s="35" t="n">
        <v>454</v>
      </c>
      <c r="BK113" s="35" t="n">
        <v>462</v>
      </c>
      <c r="BL113" s="35" t="n">
        <v>478</v>
      </c>
      <c r="BM113" s="35" t="n">
        <v>506</v>
      </c>
      <c r="BN113" s="35" t="n">
        <v>495</v>
      </c>
      <c r="BO113" s="35" t="n">
        <v>488</v>
      </c>
      <c r="BP113" s="35" t="n">
        <v>533</v>
      </c>
      <c r="BQ113" s="35" t="n">
        <v>537</v>
      </c>
      <c r="BR113" s="35" t="n">
        <v>555</v>
      </c>
      <c r="BS113" s="35" t="n">
        <v>561</v>
      </c>
      <c r="BT113" s="35" t="n">
        <v>585</v>
      </c>
      <c r="BU113" s="35" t="n">
        <v>589</v>
      </c>
      <c r="BV113" s="35" t="n">
        <v>578</v>
      </c>
      <c r="BW113" s="35" t="n">
        <v>599</v>
      </c>
      <c r="BX113" s="35" t="n">
        <v>600</v>
      </c>
      <c r="BY113" s="35" t="n">
        <v>633</v>
      </c>
      <c r="BZ113" s="35" t="n">
        <v>623</v>
      </c>
      <c r="CA113" s="35" t="n">
        <v>635</v>
      </c>
      <c r="CB113" s="35" t="n">
        <v>655</v>
      </c>
      <c r="CC113" s="35" t="n">
        <v>665</v>
      </c>
      <c r="CD113" s="35" t="n">
        <v>687</v>
      </c>
      <c r="CE113" s="35" t="n">
        <v>702</v>
      </c>
      <c r="CF113" s="35" t="n">
        <v>721</v>
      </c>
      <c r="CG113" s="35" t="n">
        <v>736</v>
      </c>
      <c r="CH113" s="35" t="n">
        <v>746</v>
      </c>
      <c r="CI113" s="35" t="n">
        <v>765</v>
      </c>
      <c r="CJ113" s="35" t="n">
        <v>773</v>
      </c>
      <c r="CK113" s="35" t="n">
        <v>768</v>
      </c>
      <c r="CL113" s="35" t="n">
        <v>774</v>
      </c>
      <c r="CM113" s="35" t="n">
        <v>814</v>
      </c>
      <c r="CN113" s="35" t="n">
        <v>851</v>
      </c>
      <c r="CO113" s="35" t="n">
        <v>855</v>
      </c>
      <c r="CP113" s="35" t="n">
        <v>868</v>
      </c>
      <c r="CQ113" s="35" t="n">
        <v>857</v>
      </c>
      <c r="CR113" s="35" t="n">
        <v>913</v>
      </c>
      <c r="CS113" s="35" t="n">
        <v>945</v>
      </c>
      <c r="CT113" s="35"/>
      <c r="CU113" s="35"/>
      <c r="CV113" s="35"/>
      <c r="CW113" s="35"/>
      <c r="CX113" s="35"/>
      <c r="CY113" s="35"/>
      <c r="CZ113" s="35"/>
      <c r="DA113" s="35"/>
      <c r="DB113" s="35"/>
      <c r="DC113" s="35"/>
      <c r="DD113" s="35"/>
      <c r="DE113" s="35"/>
      <c r="DF113" s="35"/>
      <c r="DG113" s="35"/>
      <c r="DH113" s="35"/>
      <c r="DI113" s="35"/>
      <c r="DJ113" s="35"/>
      <c r="DK113" s="35"/>
      <c r="DL113" s="35"/>
      <c r="DM113" s="35"/>
      <c r="DN113" s="35"/>
    </row>
    <row r="114" customFormat="false" ht="15" hidden="false" customHeight="false" outlineLevel="0" collapsed="false">
      <c r="A114" s="40" t="s">
        <v>187</v>
      </c>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t="n">
        <v>26</v>
      </c>
      <c r="AU114" s="41" t="n">
        <v>29</v>
      </c>
      <c r="AV114" s="41" t="n">
        <v>31</v>
      </c>
      <c r="AW114" s="41" t="n">
        <v>31</v>
      </c>
      <c r="AX114" s="41" t="n">
        <v>32</v>
      </c>
      <c r="AY114" s="41" t="n">
        <v>31</v>
      </c>
      <c r="AZ114" s="41" t="n">
        <v>30</v>
      </c>
      <c r="BA114" s="41" t="n">
        <v>31</v>
      </c>
      <c r="BB114" s="41" t="n">
        <v>32</v>
      </c>
      <c r="BC114" s="41" t="n">
        <v>32</v>
      </c>
      <c r="BD114" s="41" t="n">
        <v>33</v>
      </c>
      <c r="BE114" s="41" t="n">
        <v>33</v>
      </c>
      <c r="BF114" s="41" t="n">
        <v>35</v>
      </c>
      <c r="BG114" s="41" t="n">
        <v>35</v>
      </c>
      <c r="BH114" s="41" t="n">
        <v>35</v>
      </c>
      <c r="BI114" s="41" t="n">
        <v>35</v>
      </c>
      <c r="BJ114" s="41" t="n">
        <v>36</v>
      </c>
      <c r="BK114" s="41" t="n">
        <v>40</v>
      </c>
      <c r="BL114" s="41" t="n">
        <v>40</v>
      </c>
      <c r="BM114" s="41" t="n">
        <v>43</v>
      </c>
      <c r="BN114" s="41" t="n">
        <v>39</v>
      </c>
      <c r="BO114" s="41" t="n">
        <v>39</v>
      </c>
      <c r="BP114" s="41" t="n">
        <v>52</v>
      </c>
      <c r="BQ114" s="41" t="n">
        <v>54</v>
      </c>
      <c r="BR114" s="41" t="n">
        <v>55</v>
      </c>
      <c r="BS114" s="41" t="n">
        <v>48</v>
      </c>
      <c r="BT114" s="41" t="n">
        <v>57</v>
      </c>
      <c r="BU114" s="41" t="n">
        <v>63</v>
      </c>
      <c r="BV114" s="41" t="n">
        <v>59</v>
      </c>
      <c r="BW114" s="41" t="n">
        <v>57</v>
      </c>
      <c r="BX114" s="41" t="n">
        <v>61</v>
      </c>
      <c r="BY114" s="41" t="n">
        <v>67</v>
      </c>
      <c r="BZ114" s="41" t="n">
        <v>62</v>
      </c>
      <c r="CA114" s="41" t="n">
        <v>62</v>
      </c>
      <c r="CB114" s="41" t="n">
        <v>69</v>
      </c>
      <c r="CC114" s="41" t="n">
        <v>67</v>
      </c>
      <c r="CD114" s="41" t="n">
        <v>69</v>
      </c>
      <c r="CE114" s="41" t="n">
        <v>64</v>
      </c>
      <c r="CF114" s="41" t="n">
        <v>69</v>
      </c>
      <c r="CG114" s="41" t="n">
        <v>73</v>
      </c>
      <c r="CH114" s="41" t="n">
        <v>75</v>
      </c>
      <c r="CI114" s="41" t="n">
        <v>71</v>
      </c>
      <c r="CJ114" s="41" t="n">
        <v>80</v>
      </c>
      <c r="CK114" s="41" t="n">
        <v>80</v>
      </c>
      <c r="CL114" s="41" t="n">
        <v>74</v>
      </c>
      <c r="CM114" s="41" t="n">
        <v>78</v>
      </c>
      <c r="CN114" s="41" t="n">
        <v>94</v>
      </c>
      <c r="CO114" s="41" t="n">
        <v>73</v>
      </c>
      <c r="CP114" s="41" t="n">
        <v>85</v>
      </c>
      <c r="CQ114" s="41" t="n">
        <v>81</v>
      </c>
      <c r="CR114" s="41" t="n">
        <v>90</v>
      </c>
      <c r="CS114" s="41" t="n">
        <v>92</v>
      </c>
      <c r="CT114" s="41"/>
      <c r="CU114" s="41"/>
      <c r="CV114" s="41"/>
      <c r="CW114" s="41"/>
      <c r="CX114" s="41"/>
      <c r="CY114" s="41"/>
      <c r="CZ114" s="41"/>
      <c r="DA114" s="41"/>
      <c r="DB114" s="41"/>
      <c r="DC114" s="41"/>
      <c r="DD114" s="41"/>
      <c r="DE114" s="41"/>
      <c r="DF114" s="41"/>
      <c r="DG114" s="41"/>
      <c r="DH114" s="41"/>
      <c r="DI114" s="41"/>
      <c r="DJ114" s="41"/>
      <c r="DK114" s="41"/>
      <c r="DL114" s="41"/>
      <c r="DM114" s="41"/>
      <c r="DN114" s="41"/>
    </row>
    <row r="115" customFormat="false" ht="15" hidden="false" customHeight="false" outlineLevel="0" collapsed="false">
      <c r="A115" s="34" t="s">
        <v>188</v>
      </c>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35" t="n">
        <v>66</v>
      </c>
      <c r="AU115" s="35" t="n">
        <v>60</v>
      </c>
      <c r="AV115" s="35" t="n">
        <v>67</v>
      </c>
      <c r="AW115" s="35" t="n">
        <v>68</v>
      </c>
      <c r="AX115" s="35" t="n">
        <v>75</v>
      </c>
      <c r="AY115" s="35" t="n">
        <v>63</v>
      </c>
      <c r="AZ115" s="35" t="n">
        <v>64</v>
      </c>
      <c r="BA115" s="35" t="n">
        <v>70</v>
      </c>
      <c r="BB115" s="35" t="n">
        <v>79</v>
      </c>
      <c r="BC115" s="35" t="n">
        <v>68</v>
      </c>
      <c r="BD115" s="35" t="n">
        <v>80</v>
      </c>
      <c r="BE115" s="35" t="n">
        <v>77</v>
      </c>
      <c r="BF115" s="35" t="n">
        <v>80</v>
      </c>
      <c r="BG115" s="35" t="n">
        <v>79</v>
      </c>
      <c r="BH115" s="35" t="n">
        <v>83</v>
      </c>
      <c r="BI115" s="35" t="n">
        <v>91</v>
      </c>
      <c r="BJ115" s="35" t="n">
        <v>82</v>
      </c>
      <c r="BK115" s="35" t="n">
        <v>88</v>
      </c>
      <c r="BL115" s="35" t="n">
        <v>89</v>
      </c>
      <c r="BM115" s="35" t="n">
        <v>90</v>
      </c>
      <c r="BN115" s="35" t="n">
        <v>85</v>
      </c>
      <c r="BO115" s="35" t="n">
        <v>86</v>
      </c>
      <c r="BP115" s="35" t="n">
        <v>91</v>
      </c>
      <c r="BQ115" s="35" t="n">
        <v>92</v>
      </c>
      <c r="BR115" s="35" t="n">
        <v>92</v>
      </c>
      <c r="BS115" s="35" t="n">
        <v>88</v>
      </c>
      <c r="BT115" s="35" t="n">
        <v>97</v>
      </c>
      <c r="BU115" s="35" t="n">
        <v>84</v>
      </c>
      <c r="BV115" s="35" t="n">
        <v>79</v>
      </c>
      <c r="BW115" s="35" t="n">
        <v>87</v>
      </c>
      <c r="BX115" s="35" t="n">
        <v>90</v>
      </c>
      <c r="BY115" s="35" t="n">
        <v>93</v>
      </c>
      <c r="BZ115" s="35" t="n">
        <v>91</v>
      </c>
      <c r="CA115" s="35" t="n">
        <v>92</v>
      </c>
      <c r="CB115" s="35" t="n">
        <v>95</v>
      </c>
      <c r="CC115" s="35" t="n">
        <v>98</v>
      </c>
      <c r="CD115" s="35" t="n">
        <v>102</v>
      </c>
      <c r="CE115" s="35" t="n">
        <v>108</v>
      </c>
      <c r="CF115" s="35" t="n">
        <v>108</v>
      </c>
      <c r="CG115" s="35" t="n">
        <v>112</v>
      </c>
      <c r="CH115" s="35" t="n">
        <v>112</v>
      </c>
      <c r="CI115" s="35" t="n">
        <v>119</v>
      </c>
      <c r="CJ115" s="35" t="n">
        <v>115</v>
      </c>
      <c r="CK115" s="35" t="n">
        <v>104</v>
      </c>
      <c r="CL115" s="35" t="n">
        <v>101</v>
      </c>
      <c r="CM115" s="35" t="n">
        <v>105</v>
      </c>
      <c r="CN115" s="35" t="n">
        <v>113</v>
      </c>
      <c r="CO115" s="35" t="n">
        <v>112</v>
      </c>
      <c r="CP115" s="35" t="n">
        <v>118</v>
      </c>
      <c r="CQ115" s="35" t="n">
        <v>116</v>
      </c>
      <c r="CR115" s="35" t="n">
        <v>125</v>
      </c>
      <c r="CS115" s="35" t="n">
        <v>133</v>
      </c>
      <c r="CT115" s="35"/>
      <c r="CU115" s="35"/>
      <c r="CV115" s="35"/>
      <c r="CW115" s="35"/>
      <c r="CX115" s="35"/>
      <c r="CY115" s="35"/>
      <c r="CZ115" s="35"/>
      <c r="DA115" s="35"/>
      <c r="DB115" s="35"/>
      <c r="DC115" s="35"/>
      <c r="DD115" s="35"/>
      <c r="DE115" s="35"/>
      <c r="DF115" s="35"/>
      <c r="DG115" s="35"/>
      <c r="DH115" s="35"/>
      <c r="DI115" s="35"/>
      <c r="DJ115" s="35"/>
      <c r="DK115" s="35"/>
      <c r="DL115" s="35"/>
      <c r="DM115" s="35"/>
      <c r="DN115" s="35"/>
    </row>
    <row r="116" customFormat="false" ht="15" hidden="false" customHeight="false" outlineLevel="0" collapsed="false">
      <c r="A116" s="42"/>
    </row>
    <row r="117" customFormat="false" ht="15" hidden="false" customHeight="false" outlineLevel="0" collapsed="false">
      <c r="A117" s="19"/>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c r="CA117" s="10"/>
      <c r="CB117" s="10"/>
      <c r="CC117" s="10"/>
      <c r="CD117" s="10"/>
      <c r="CE117" s="10"/>
      <c r="CF117" s="10"/>
      <c r="CG117" s="10"/>
      <c r="CH117" s="10"/>
      <c r="CI117" s="10"/>
      <c r="CJ117" s="10"/>
      <c r="CK117" s="10"/>
      <c r="CL117" s="10"/>
      <c r="CM117" s="10"/>
      <c r="CN117" s="10"/>
      <c r="CO117" s="10"/>
      <c r="CP117" s="10"/>
      <c r="CQ117" s="10"/>
      <c r="CR117" s="10"/>
      <c r="CS117" s="10"/>
      <c r="CT117" s="10"/>
      <c r="CU117" s="10"/>
      <c r="CV117" s="10"/>
      <c r="CW117" s="10"/>
      <c r="CX117" s="10"/>
      <c r="CY117" s="10"/>
      <c r="CZ117" s="10"/>
      <c r="DA117" s="10"/>
      <c r="DB117" s="10"/>
      <c r="DC117" s="10"/>
      <c r="DD117" s="10"/>
      <c r="DE117" s="10"/>
      <c r="DF117" s="10"/>
      <c r="DG117" s="10"/>
      <c r="DH117" s="10"/>
      <c r="DI117" s="10"/>
      <c r="DJ117" s="10"/>
      <c r="DK117" s="10"/>
      <c r="DL117" s="10"/>
      <c r="DM117" s="10"/>
      <c r="DN117" s="10"/>
    </row>
    <row r="118" customFormat="false" ht="15" hidden="false" customHeight="false" outlineLevel="0" collapsed="false">
      <c r="A118" s="43"/>
    </row>
    <row r="119" customFormat="false" ht="15.75" hidden="false" customHeight="false" outlineLevel="0" collapsed="false">
      <c r="A119" s="23" t="s">
        <v>189</v>
      </c>
      <c r="B119" s="44" t="s">
        <v>0</v>
      </c>
      <c r="C119" s="44" t="s">
        <v>1</v>
      </c>
      <c r="D119" s="44" t="s">
        <v>2</v>
      </c>
      <c r="E119" s="44" t="s">
        <v>3</v>
      </c>
      <c r="F119" s="44" t="s">
        <v>4</v>
      </c>
      <c r="G119" s="44" t="s">
        <v>5</v>
      </c>
      <c r="H119" s="44" t="s">
        <v>6</v>
      </c>
      <c r="I119" s="44" t="s">
        <v>7</v>
      </c>
      <c r="J119" s="44" t="s">
        <v>8</v>
      </c>
      <c r="K119" s="44" t="s">
        <v>9</v>
      </c>
      <c r="L119" s="44" t="s">
        <v>10</v>
      </c>
      <c r="M119" s="44" t="s">
        <v>11</v>
      </c>
      <c r="N119" s="44" t="s">
        <v>12</v>
      </c>
      <c r="O119" s="44" t="s">
        <v>13</v>
      </c>
      <c r="P119" s="44" t="s">
        <v>14</v>
      </c>
      <c r="Q119" s="44" t="s">
        <v>15</v>
      </c>
      <c r="R119" s="44" t="s">
        <v>16</v>
      </c>
      <c r="S119" s="44" t="s">
        <v>17</v>
      </c>
      <c r="T119" s="44" t="s">
        <v>18</v>
      </c>
      <c r="U119" s="44" t="s">
        <v>19</v>
      </c>
      <c r="V119" s="44" t="s">
        <v>20</v>
      </c>
      <c r="W119" s="44" t="s">
        <v>21</v>
      </c>
      <c r="X119" s="44" t="s">
        <v>22</v>
      </c>
      <c r="Y119" s="44" t="s">
        <v>23</v>
      </c>
      <c r="Z119" s="44" t="s">
        <v>24</v>
      </c>
      <c r="AA119" s="44" t="s">
        <v>25</v>
      </c>
      <c r="AB119" s="44" t="s">
        <v>26</v>
      </c>
      <c r="AC119" s="44" t="s">
        <v>27</v>
      </c>
      <c r="AD119" s="44" t="s">
        <v>28</v>
      </c>
      <c r="AE119" s="44" t="s">
        <v>29</v>
      </c>
      <c r="AF119" s="44" t="s">
        <v>30</v>
      </c>
      <c r="AG119" s="44" t="s">
        <v>31</v>
      </c>
      <c r="AH119" s="44" t="s">
        <v>32</v>
      </c>
      <c r="AI119" s="44" t="s">
        <v>33</v>
      </c>
      <c r="AJ119" s="44" t="s">
        <v>34</v>
      </c>
      <c r="AK119" s="44" t="s">
        <v>35</v>
      </c>
      <c r="AL119" s="44" t="s">
        <v>36</v>
      </c>
      <c r="AM119" s="44" t="s">
        <v>37</v>
      </c>
      <c r="AN119" s="44" t="s">
        <v>38</v>
      </c>
      <c r="AO119" s="44" t="s">
        <v>39</v>
      </c>
      <c r="AP119" s="44" t="s">
        <v>40</v>
      </c>
      <c r="AQ119" s="44" t="s">
        <v>41</v>
      </c>
      <c r="AR119" s="44" t="s">
        <v>42</v>
      </c>
      <c r="AS119" s="44" t="s">
        <v>43</v>
      </c>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t="s">
        <v>96</v>
      </c>
      <c r="CU119" s="44" t="s">
        <v>97</v>
      </c>
      <c r="CV119" s="44" t="s">
        <v>98</v>
      </c>
      <c r="CW119" s="44" t="s">
        <v>99</v>
      </c>
      <c r="CX119" s="44" t="s">
        <v>100</v>
      </c>
      <c r="CY119" s="44" t="s">
        <v>101</v>
      </c>
      <c r="CZ119" s="44" t="s">
        <v>102</v>
      </c>
      <c r="DA119" s="44" t="s">
        <v>103</v>
      </c>
      <c r="DB119" s="44" t="s">
        <v>104</v>
      </c>
      <c r="DC119" s="44" t="s">
        <v>105</v>
      </c>
      <c r="DD119" s="44" t="s">
        <v>106</v>
      </c>
      <c r="DE119" s="44" t="s">
        <v>107</v>
      </c>
      <c r="DF119" s="44" t="s">
        <v>108</v>
      </c>
      <c r="DG119" s="44" t="s">
        <v>109</v>
      </c>
      <c r="DH119" s="44" t="s">
        <v>110</v>
      </c>
      <c r="DI119" s="44" t="s">
        <v>111</v>
      </c>
      <c r="DJ119" s="44" t="s">
        <v>112</v>
      </c>
      <c r="DK119" s="44" t="s">
        <v>113</v>
      </c>
      <c r="DL119" s="44" t="s">
        <v>114</v>
      </c>
      <c r="DM119" s="44" t="s">
        <v>115</v>
      </c>
      <c r="DN119" s="44" t="s">
        <v>116</v>
      </c>
    </row>
    <row r="120" customFormat="false" ht="15" hidden="false" customHeight="false" outlineLevel="0" collapsed="false">
      <c r="A120" s="34" t="s">
        <v>178</v>
      </c>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35" t="n">
        <v>380</v>
      </c>
      <c r="AU120" s="35" t="n">
        <v>431</v>
      </c>
      <c r="AV120" s="35" t="n">
        <v>464</v>
      </c>
      <c r="AW120" s="35" t="n">
        <v>488</v>
      </c>
      <c r="AX120" s="35" t="n">
        <v>484</v>
      </c>
      <c r="AY120" s="35" t="n">
        <v>519</v>
      </c>
      <c r="AZ120" s="35" t="n">
        <v>547</v>
      </c>
      <c r="BA120" s="35" t="n">
        <v>571</v>
      </c>
      <c r="BB120" s="35" t="n">
        <v>575</v>
      </c>
      <c r="BC120" s="35" t="n">
        <v>653</v>
      </c>
      <c r="BD120" s="35" t="n">
        <v>715</v>
      </c>
      <c r="BE120" s="35" t="n">
        <v>750</v>
      </c>
      <c r="BF120" s="35" t="n">
        <v>753</v>
      </c>
      <c r="BG120" s="35" t="n">
        <v>741</v>
      </c>
      <c r="BH120" s="35" t="n">
        <v>776</v>
      </c>
      <c r="BI120" s="35" t="n">
        <v>828</v>
      </c>
      <c r="BJ120" s="35" t="n">
        <v>819</v>
      </c>
      <c r="BK120" s="35" t="n">
        <v>818</v>
      </c>
      <c r="BL120" s="35" t="n">
        <v>866</v>
      </c>
      <c r="BM120" s="35" t="n">
        <v>908</v>
      </c>
      <c r="BN120" s="35" t="n">
        <v>930</v>
      </c>
      <c r="BO120" s="35" t="n">
        <v>968</v>
      </c>
      <c r="BP120" s="35" t="n">
        <v>1038</v>
      </c>
      <c r="BQ120" s="35" t="n">
        <v>1055</v>
      </c>
      <c r="BR120" s="35" t="n">
        <v>1074</v>
      </c>
      <c r="BS120" s="35" t="n">
        <v>1109</v>
      </c>
      <c r="BT120" s="35" t="n">
        <v>1175</v>
      </c>
      <c r="BU120" s="35" t="n">
        <v>1205</v>
      </c>
      <c r="BV120" s="35" t="n">
        <v>1186</v>
      </c>
      <c r="BW120" s="35" t="n">
        <v>1224</v>
      </c>
      <c r="BX120" s="35" t="n">
        <v>1225</v>
      </c>
      <c r="BY120" s="35" t="n">
        <v>1293</v>
      </c>
      <c r="BZ120" s="35" t="n">
        <v>1321</v>
      </c>
      <c r="CA120" s="35" t="n">
        <v>1354</v>
      </c>
      <c r="CB120" s="35" t="n">
        <v>1396</v>
      </c>
      <c r="CC120" s="35" t="n">
        <v>1395</v>
      </c>
      <c r="CD120" s="35" t="n">
        <v>1422</v>
      </c>
      <c r="CE120" s="35" t="n">
        <v>1457</v>
      </c>
      <c r="CF120" s="35" t="n">
        <v>1522</v>
      </c>
      <c r="CG120" s="35" t="n">
        <v>1567</v>
      </c>
      <c r="CH120" s="35" t="n">
        <v>1596</v>
      </c>
      <c r="CI120" s="35" t="n">
        <v>1636</v>
      </c>
      <c r="CJ120" s="35" t="n">
        <v>1689</v>
      </c>
      <c r="CK120" s="35" t="n">
        <v>1751</v>
      </c>
      <c r="CL120" s="35" t="n">
        <v>1820</v>
      </c>
      <c r="CM120" s="35" t="n">
        <v>1869</v>
      </c>
      <c r="CN120" s="35" t="n">
        <v>1927</v>
      </c>
      <c r="CO120" s="35" t="n">
        <v>1985</v>
      </c>
      <c r="CP120" s="35" t="n">
        <v>1987</v>
      </c>
      <c r="CQ120" s="35" t="n">
        <v>2001</v>
      </c>
      <c r="CR120" s="35" t="n">
        <v>2065</v>
      </c>
      <c r="CS120" s="35" t="n">
        <v>2137</v>
      </c>
      <c r="CT120" s="35"/>
      <c r="CU120" s="35"/>
      <c r="CV120" s="35"/>
      <c r="CW120" s="35"/>
      <c r="CX120" s="35"/>
      <c r="CY120" s="35"/>
      <c r="CZ120" s="35"/>
      <c r="DA120" s="35"/>
      <c r="DB120" s="35"/>
      <c r="DC120" s="35"/>
      <c r="DD120" s="35"/>
      <c r="DE120" s="35"/>
      <c r="DF120" s="35"/>
      <c r="DG120" s="35"/>
      <c r="DH120" s="35"/>
      <c r="DI120" s="35"/>
      <c r="DJ120" s="35"/>
      <c r="DK120" s="35"/>
      <c r="DL120" s="35"/>
      <c r="DM120" s="35"/>
      <c r="DN120" s="35"/>
    </row>
    <row r="121" customFormat="false" ht="15" hidden="false" customHeight="false" outlineLevel="0" collapsed="false">
      <c r="A121" s="34" t="s">
        <v>179</v>
      </c>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35"/>
      <c r="AS121" s="35"/>
      <c r="AT121" s="35" t="n">
        <v>124</v>
      </c>
      <c r="AU121" s="35" t="n">
        <v>141</v>
      </c>
      <c r="AV121" s="35" t="n">
        <v>157</v>
      </c>
      <c r="AW121" s="35" t="n">
        <v>170</v>
      </c>
      <c r="AX121" s="35" t="n">
        <v>155</v>
      </c>
      <c r="AY121" s="35" t="n">
        <v>153</v>
      </c>
      <c r="AZ121" s="35" t="n">
        <v>163</v>
      </c>
      <c r="BA121" s="35" t="n">
        <v>164</v>
      </c>
      <c r="BB121" s="35" t="n">
        <v>167</v>
      </c>
      <c r="BC121" s="35" t="n">
        <v>182</v>
      </c>
      <c r="BD121" s="35" t="n">
        <v>195</v>
      </c>
      <c r="BE121" s="35" t="n">
        <v>207</v>
      </c>
      <c r="BF121" s="35" t="n">
        <v>211</v>
      </c>
      <c r="BG121" s="35" t="n">
        <v>215</v>
      </c>
      <c r="BH121" s="35" t="n">
        <v>223</v>
      </c>
      <c r="BI121" s="35" t="n">
        <v>246</v>
      </c>
      <c r="BJ121" s="35" t="n">
        <v>233</v>
      </c>
      <c r="BK121" s="35" t="n">
        <v>231</v>
      </c>
      <c r="BL121" s="35" t="n">
        <v>240</v>
      </c>
      <c r="BM121" s="35" t="n">
        <v>245</v>
      </c>
      <c r="BN121" s="35" t="n">
        <v>246</v>
      </c>
      <c r="BO121" s="35" t="n">
        <v>277</v>
      </c>
      <c r="BP121" s="35" t="n">
        <v>294</v>
      </c>
      <c r="BQ121" s="35" t="n">
        <v>295</v>
      </c>
      <c r="BR121" s="35" t="n">
        <v>298</v>
      </c>
      <c r="BS121" s="35" t="n">
        <v>323</v>
      </c>
      <c r="BT121" s="35" t="n">
        <v>342</v>
      </c>
      <c r="BU121" s="35" t="n">
        <v>353</v>
      </c>
      <c r="BV121" s="35" t="n">
        <v>346</v>
      </c>
      <c r="BW121" s="35" t="n">
        <v>361</v>
      </c>
      <c r="BX121" s="35" t="n">
        <v>348</v>
      </c>
      <c r="BY121" s="35" t="n">
        <v>369</v>
      </c>
      <c r="BZ121" s="35" t="n">
        <v>386</v>
      </c>
      <c r="CA121" s="35" t="n">
        <v>393</v>
      </c>
      <c r="CB121" s="35" t="n">
        <v>398</v>
      </c>
      <c r="CC121" s="35" t="n">
        <v>395</v>
      </c>
      <c r="CD121" s="35" t="n">
        <v>399</v>
      </c>
      <c r="CE121" s="35" t="n">
        <v>414</v>
      </c>
      <c r="CF121" s="35" t="n">
        <v>423</v>
      </c>
      <c r="CG121" s="35" t="n">
        <v>434</v>
      </c>
      <c r="CH121" s="35" t="n">
        <v>466</v>
      </c>
      <c r="CI121" s="35" t="n">
        <v>470</v>
      </c>
      <c r="CJ121" s="35" t="n">
        <v>481</v>
      </c>
      <c r="CK121" s="35" t="n">
        <v>539</v>
      </c>
      <c r="CL121" s="35" t="n">
        <v>577</v>
      </c>
      <c r="CM121" s="35" t="n">
        <v>581</v>
      </c>
      <c r="CN121" s="35" t="n">
        <v>580</v>
      </c>
      <c r="CO121" s="35" t="n">
        <v>614</v>
      </c>
      <c r="CP121" s="35" t="n">
        <v>611</v>
      </c>
      <c r="CQ121" s="35" t="n">
        <v>607</v>
      </c>
      <c r="CR121" s="35" t="n">
        <v>574</v>
      </c>
      <c r="CS121" s="35" t="n">
        <v>586</v>
      </c>
      <c r="CT121" s="35"/>
      <c r="CU121" s="35"/>
      <c r="CV121" s="35"/>
      <c r="CW121" s="35"/>
      <c r="CX121" s="35"/>
      <c r="CY121" s="35"/>
      <c r="CZ121" s="35"/>
      <c r="DA121" s="35"/>
      <c r="DB121" s="35"/>
      <c r="DC121" s="35"/>
      <c r="DD121" s="35"/>
      <c r="DE121" s="35"/>
      <c r="DF121" s="35"/>
      <c r="DG121" s="35"/>
      <c r="DH121" s="35"/>
      <c r="DI121" s="35"/>
      <c r="DJ121" s="35"/>
      <c r="DK121" s="35"/>
      <c r="DL121" s="35"/>
      <c r="DM121" s="35"/>
      <c r="DN121" s="35"/>
    </row>
    <row r="122" customFormat="false" ht="15" hidden="false" customHeight="false" outlineLevel="0" collapsed="false">
      <c r="A122" s="36" t="s">
        <v>180</v>
      </c>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37"/>
      <c r="AS122" s="37"/>
      <c r="AT122" s="37" t="n">
        <v>62</v>
      </c>
      <c r="AU122" s="37" t="n">
        <v>69</v>
      </c>
      <c r="AV122" s="37" t="n">
        <v>84</v>
      </c>
      <c r="AW122" s="37" t="n">
        <v>93</v>
      </c>
      <c r="AX122" s="37" t="n">
        <v>87</v>
      </c>
      <c r="AY122" s="37" t="n">
        <v>85</v>
      </c>
      <c r="AZ122" s="37" t="n">
        <v>90</v>
      </c>
      <c r="BA122" s="37" t="n">
        <v>91</v>
      </c>
      <c r="BB122" s="37" t="n">
        <v>90</v>
      </c>
      <c r="BC122" s="37" t="n">
        <v>94</v>
      </c>
      <c r="BD122" s="37" t="n">
        <v>102</v>
      </c>
      <c r="BE122" s="37" t="n">
        <v>112</v>
      </c>
      <c r="BF122" s="37" t="n">
        <v>117</v>
      </c>
      <c r="BG122" s="37" t="n">
        <v>116</v>
      </c>
      <c r="BH122" s="37" t="n">
        <v>122</v>
      </c>
      <c r="BI122" s="37" t="n">
        <v>141</v>
      </c>
      <c r="BJ122" s="37" t="n">
        <v>132</v>
      </c>
      <c r="BK122" s="37" t="n">
        <v>124</v>
      </c>
      <c r="BL122" s="37" t="n">
        <v>129</v>
      </c>
      <c r="BM122" s="37" t="n">
        <v>134</v>
      </c>
      <c r="BN122" s="37" t="n">
        <v>137</v>
      </c>
      <c r="BO122" s="37" t="n">
        <v>157</v>
      </c>
      <c r="BP122" s="37" t="n">
        <v>151</v>
      </c>
      <c r="BQ122" s="37" t="n">
        <v>161</v>
      </c>
      <c r="BR122" s="37" t="n">
        <v>174</v>
      </c>
      <c r="BS122" s="37" t="n">
        <v>191</v>
      </c>
      <c r="BT122" s="37" t="n">
        <v>188</v>
      </c>
      <c r="BU122" s="37" t="n">
        <v>187</v>
      </c>
      <c r="BV122" s="37" t="n">
        <v>211</v>
      </c>
      <c r="BW122" s="37" t="n">
        <v>218</v>
      </c>
      <c r="BX122" s="37" t="n">
        <v>198</v>
      </c>
      <c r="BY122" s="37" t="n">
        <v>212</v>
      </c>
      <c r="BZ122" s="37" t="n">
        <v>240</v>
      </c>
      <c r="CA122" s="37" t="n">
        <v>241</v>
      </c>
      <c r="CB122" s="37" t="n">
        <v>230</v>
      </c>
      <c r="CC122" s="37" t="n">
        <v>224</v>
      </c>
      <c r="CD122" s="37" t="n">
        <v>243</v>
      </c>
      <c r="CE122" s="37" t="n">
        <v>246</v>
      </c>
      <c r="CF122" s="37" t="n">
        <v>243</v>
      </c>
      <c r="CG122" s="37" t="n">
        <v>260</v>
      </c>
      <c r="CH122" s="37" t="n">
        <v>282</v>
      </c>
      <c r="CI122" s="37" t="n">
        <v>293</v>
      </c>
      <c r="CJ122" s="37" t="n">
        <v>294</v>
      </c>
      <c r="CK122" s="37" t="n">
        <v>340</v>
      </c>
      <c r="CL122" s="37" t="n">
        <v>391</v>
      </c>
      <c r="CM122" s="37" t="n">
        <v>386</v>
      </c>
      <c r="CN122" s="37" t="n">
        <v>360</v>
      </c>
      <c r="CO122" s="37" t="n">
        <v>367</v>
      </c>
      <c r="CP122" s="37" t="n">
        <v>369</v>
      </c>
      <c r="CQ122" s="37" t="n">
        <v>358</v>
      </c>
      <c r="CR122" s="37" t="n">
        <v>309</v>
      </c>
      <c r="CS122" s="37" t="n">
        <v>307</v>
      </c>
      <c r="CT122" s="37"/>
      <c r="CU122" s="37"/>
      <c r="CV122" s="37"/>
      <c r="CW122" s="37"/>
      <c r="CX122" s="37"/>
      <c r="CY122" s="37"/>
      <c r="CZ122" s="37"/>
      <c r="DA122" s="37"/>
      <c r="DB122" s="37"/>
      <c r="DC122" s="37"/>
      <c r="DD122" s="37"/>
      <c r="DE122" s="37"/>
      <c r="DF122" s="37"/>
      <c r="DG122" s="37"/>
      <c r="DH122" s="37"/>
      <c r="DI122" s="37"/>
      <c r="DJ122" s="37"/>
      <c r="DK122" s="37"/>
      <c r="DL122" s="37"/>
      <c r="DM122" s="37"/>
      <c r="DN122" s="37"/>
    </row>
    <row r="123" customFormat="false" ht="15" hidden="false" customHeight="false" outlineLevel="0" collapsed="false">
      <c r="A123" s="36" t="s">
        <v>181</v>
      </c>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37"/>
      <c r="AS123" s="37"/>
      <c r="AT123" s="37" t="n">
        <v>15</v>
      </c>
      <c r="AU123" s="37" t="n">
        <v>18</v>
      </c>
      <c r="AV123" s="37" t="n">
        <v>17</v>
      </c>
      <c r="AW123" s="37" t="n">
        <v>20</v>
      </c>
      <c r="AX123" s="37" t="n">
        <v>11</v>
      </c>
      <c r="AY123" s="37" t="n">
        <v>11</v>
      </c>
      <c r="AZ123" s="37" t="n">
        <v>14</v>
      </c>
      <c r="BA123" s="37" t="n">
        <v>13</v>
      </c>
      <c r="BB123" s="37" t="n">
        <v>13</v>
      </c>
      <c r="BC123" s="37" t="n">
        <v>19</v>
      </c>
      <c r="BD123" s="37" t="n">
        <v>18</v>
      </c>
      <c r="BE123" s="37" t="n">
        <v>16</v>
      </c>
      <c r="BF123" s="37" t="n">
        <v>14</v>
      </c>
      <c r="BG123" s="37" t="n">
        <v>17</v>
      </c>
      <c r="BH123" s="37" t="n">
        <v>18</v>
      </c>
      <c r="BI123" s="37" t="n">
        <v>16</v>
      </c>
      <c r="BJ123" s="37" t="n">
        <v>16</v>
      </c>
      <c r="BK123" s="37" t="n">
        <v>21</v>
      </c>
      <c r="BL123" s="37" t="n">
        <v>23</v>
      </c>
      <c r="BM123" s="37" t="n">
        <v>19</v>
      </c>
      <c r="BN123" s="37" t="n">
        <v>13</v>
      </c>
      <c r="BO123" s="37" t="n">
        <v>14</v>
      </c>
      <c r="BP123" s="37" t="n">
        <v>34</v>
      </c>
      <c r="BQ123" s="37" t="n">
        <v>22</v>
      </c>
      <c r="BR123" s="37" t="n">
        <v>11</v>
      </c>
      <c r="BS123" s="37" t="n">
        <v>15</v>
      </c>
      <c r="BT123" s="37" t="n">
        <v>35</v>
      </c>
      <c r="BU123" s="37" t="n">
        <v>44</v>
      </c>
      <c r="BV123" s="37" t="n">
        <v>14</v>
      </c>
      <c r="BW123" s="37" t="n">
        <v>18</v>
      </c>
      <c r="BX123" s="37" t="n">
        <v>24</v>
      </c>
      <c r="BY123" s="37" t="n">
        <v>28</v>
      </c>
      <c r="BZ123" s="37" t="n">
        <v>17</v>
      </c>
      <c r="CA123" s="37" t="n">
        <v>21</v>
      </c>
      <c r="CB123" s="37" t="n">
        <v>34</v>
      </c>
      <c r="CC123" s="37" t="n">
        <v>35</v>
      </c>
      <c r="CD123" s="37" t="n">
        <v>18</v>
      </c>
      <c r="CE123" s="37" t="n">
        <v>27</v>
      </c>
      <c r="CF123" s="37" t="n">
        <v>37</v>
      </c>
      <c r="CG123" s="37" t="n">
        <v>28</v>
      </c>
      <c r="CH123" s="37" t="n">
        <v>34</v>
      </c>
      <c r="CI123" s="37" t="n">
        <v>24</v>
      </c>
      <c r="CJ123" s="37" t="n">
        <v>31</v>
      </c>
      <c r="CK123" s="37" t="n">
        <v>40</v>
      </c>
      <c r="CL123" s="37" t="n">
        <v>31</v>
      </c>
      <c r="CM123" s="37" t="n">
        <v>35</v>
      </c>
      <c r="CN123" s="37" t="n">
        <v>44</v>
      </c>
      <c r="CO123" s="37" t="n">
        <v>62</v>
      </c>
      <c r="CP123" s="37" t="n">
        <v>46</v>
      </c>
      <c r="CQ123" s="37" t="n">
        <v>38</v>
      </c>
      <c r="CR123" s="37" t="n">
        <v>46</v>
      </c>
      <c r="CS123" s="37" t="n">
        <v>56</v>
      </c>
      <c r="CT123" s="37"/>
      <c r="CU123" s="37"/>
      <c r="CV123" s="37"/>
      <c r="CW123" s="37"/>
      <c r="CX123" s="37"/>
      <c r="CY123" s="37"/>
      <c r="CZ123" s="37"/>
      <c r="DA123" s="37"/>
      <c r="DB123" s="37"/>
      <c r="DC123" s="37"/>
      <c r="DD123" s="37"/>
      <c r="DE123" s="37"/>
      <c r="DF123" s="37"/>
      <c r="DG123" s="37"/>
      <c r="DH123" s="37"/>
      <c r="DI123" s="37"/>
      <c r="DJ123" s="37"/>
      <c r="DK123" s="37"/>
      <c r="DL123" s="37"/>
      <c r="DM123" s="37"/>
      <c r="DN123" s="37"/>
    </row>
    <row r="124" customFormat="false" ht="15" hidden="false" customHeight="false" outlineLevel="0" collapsed="false">
      <c r="A124" s="34" t="s">
        <v>182</v>
      </c>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35"/>
      <c r="AS124" s="35"/>
      <c r="AT124" s="35" t="n">
        <v>51</v>
      </c>
      <c r="AU124" s="35" t="n">
        <v>59</v>
      </c>
      <c r="AV124" s="35" t="n">
        <v>67</v>
      </c>
      <c r="AW124" s="35" t="n">
        <v>72</v>
      </c>
      <c r="AX124" s="35" t="n">
        <v>74</v>
      </c>
      <c r="AY124" s="35" t="n">
        <v>76</v>
      </c>
      <c r="AZ124" s="35" t="n">
        <v>84</v>
      </c>
      <c r="BA124" s="35" t="n">
        <v>89</v>
      </c>
      <c r="BB124" s="35" t="n">
        <v>87</v>
      </c>
      <c r="BC124" s="35" t="n">
        <v>100</v>
      </c>
      <c r="BD124" s="35" t="n">
        <v>113</v>
      </c>
      <c r="BE124" s="35" t="n">
        <v>117</v>
      </c>
      <c r="BF124" s="35" t="n">
        <v>117</v>
      </c>
      <c r="BG124" s="35" t="n">
        <v>108</v>
      </c>
      <c r="BH124" s="35" t="n">
        <v>116</v>
      </c>
      <c r="BI124" s="35" t="n">
        <v>129</v>
      </c>
      <c r="BJ124" s="35" t="n">
        <v>127</v>
      </c>
      <c r="BK124" s="35" t="n">
        <v>122</v>
      </c>
      <c r="BL124" s="35" t="n">
        <v>137</v>
      </c>
      <c r="BM124" s="35" t="n">
        <v>154</v>
      </c>
      <c r="BN124" s="35" t="n">
        <v>167</v>
      </c>
      <c r="BO124" s="35" t="n">
        <v>156</v>
      </c>
      <c r="BP124" s="35" t="n">
        <v>180</v>
      </c>
      <c r="BQ124" s="35" t="n">
        <v>196</v>
      </c>
      <c r="BR124" s="35" t="n">
        <v>183</v>
      </c>
      <c r="BS124" s="35" t="n">
        <v>180</v>
      </c>
      <c r="BT124" s="35" t="n">
        <v>210</v>
      </c>
      <c r="BU124" s="35" t="n">
        <v>231</v>
      </c>
      <c r="BV124" s="35" t="n">
        <v>210</v>
      </c>
      <c r="BW124" s="35" t="n">
        <v>209</v>
      </c>
      <c r="BX124" s="35" t="n">
        <v>212</v>
      </c>
      <c r="BY124" s="35" t="n">
        <v>217</v>
      </c>
      <c r="BZ124" s="35" t="n">
        <v>224</v>
      </c>
      <c r="CA124" s="35" t="n">
        <v>226</v>
      </c>
      <c r="CB124" s="35" t="n">
        <v>249</v>
      </c>
      <c r="CC124" s="35" t="n">
        <v>241</v>
      </c>
      <c r="CD124" s="35" t="n">
        <v>240</v>
      </c>
      <c r="CE124" s="35" t="n">
        <v>241</v>
      </c>
      <c r="CF124" s="35" t="n">
        <v>260</v>
      </c>
      <c r="CG124" s="35" t="n">
        <v>272</v>
      </c>
      <c r="CH124" s="35" t="n">
        <v>266</v>
      </c>
      <c r="CI124" s="35" t="n">
        <v>263</v>
      </c>
      <c r="CJ124" s="35" t="n">
        <v>278</v>
      </c>
      <c r="CK124" s="35" t="n">
        <v>285</v>
      </c>
      <c r="CL124" s="35" t="n">
        <v>285</v>
      </c>
      <c r="CM124" s="35" t="n">
        <v>287</v>
      </c>
      <c r="CN124" s="35" t="n">
        <v>311</v>
      </c>
      <c r="CO124" s="35" t="n">
        <v>318</v>
      </c>
      <c r="CP124" s="35" t="n">
        <v>300</v>
      </c>
      <c r="CQ124" s="35" t="n">
        <v>316</v>
      </c>
      <c r="CR124" s="35" t="n">
        <v>354</v>
      </c>
      <c r="CS124" s="35" t="n">
        <v>359</v>
      </c>
      <c r="CT124" s="35"/>
      <c r="CU124" s="35"/>
      <c r="CV124" s="35"/>
      <c r="CW124" s="35"/>
      <c r="CX124" s="35"/>
      <c r="CY124" s="35"/>
      <c r="CZ124" s="35"/>
      <c r="DA124" s="35"/>
      <c r="DB124" s="35"/>
      <c r="DC124" s="35"/>
      <c r="DD124" s="35"/>
      <c r="DE124" s="35"/>
      <c r="DF124" s="35"/>
      <c r="DG124" s="35"/>
      <c r="DH124" s="35"/>
      <c r="DI124" s="35"/>
      <c r="DJ124" s="35"/>
      <c r="DK124" s="35"/>
      <c r="DL124" s="35"/>
      <c r="DM124" s="35"/>
      <c r="DN124" s="35"/>
    </row>
    <row r="125" customFormat="false" ht="15" hidden="false" customHeight="false" outlineLevel="0" collapsed="false">
      <c r="A125" s="36" t="s">
        <v>183</v>
      </c>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t="n">
        <v>4</v>
      </c>
      <c r="AU125" s="37" t="n">
        <v>6</v>
      </c>
      <c r="AV125" s="37" t="n">
        <v>6</v>
      </c>
      <c r="AW125" s="37" t="n">
        <v>7</v>
      </c>
      <c r="AX125" s="37" t="n">
        <v>9</v>
      </c>
      <c r="AY125" s="37" t="n">
        <v>11</v>
      </c>
      <c r="AZ125" s="37" t="n">
        <v>10</v>
      </c>
      <c r="BA125" s="37" t="n">
        <v>13</v>
      </c>
      <c r="BB125" s="37" t="n">
        <v>11</v>
      </c>
      <c r="BC125" s="37" t="n">
        <v>16</v>
      </c>
      <c r="BD125" s="37" t="n">
        <v>13</v>
      </c>
      <c r="BE125" s="37" t="n">
        <v>11</v>
      </c>
      <c r="BF125" s="37" t="n">
        <v>9</v>
      </c>
      <c r="BG125" s="37" t="n">
        <v>7</v>
      </c>
      <c r="BH125" s="37" t="n">
        <v>9</v>
      </c>
      <c r="BI125" s="37" t="n">
        <v>8</v>
      </c>
      <c r="BJ125" s="37" t="n">
        <v>6</v>
      </c>
      <c r="BK125" s="37" t="n">
        <v>10</v>
      </c>
      <c r="BL125" s="37" t="n">
        <v>12</v>
      </c>
      <c r="BM125" s="37" t="n">
        <v>17</v>
      </c>
      <c r="BN125" s="37" t="n">
        <v>25</v>
      </c>
      <c r="BO125" s="37" t="n">
        <v>23</v>
      </c>
      <c r="BP125" s="37" t="n">
        <v>27</v>
      </c>
      <c r="BQ125" s="37" t="n">
        <v>28</v>
      </c>
      <c r="BR125" s="37" t="n">
        <v>24</v>
      </c>
      <c r="BS125" s="37" t="n">
        <v>21</v>
      </c>
      <c r="BT125" s="37" t="n">
        <v>25</v>
      </c>
      <c r="BU125" s="37" t="n">
        <v>26</v>
      </c>
      <c r="BV125" s="37" t="n">
        <v>29</v>
      </c>
      <c r="BW125" s="37" t="n">
        <v>32</v>
      </c>
      <c r="BX125" s="37" t="n">
        <v>31</v>
      </c>
      <c r="BY125" s="37" t="n">
        <v>32</v>
      </c>
      <c r="BZ125" s="37" t="n">
        <v>34</v>
      </c>
      <c r="CA125" s="37" t="n">
        <v>32</v>
      </c>
      <c r="CB125" s="37" t="n">
        <v>47</v>
      </c>
      <c r="CC125" s="37" t="n">
        <v>35</v>
      </c>
      <c r="CD125" s="37" t="n">
        <v>33</v>
      </c>
      <c r="CE125" s="37" t="n">
        <v>30</v>
      </c>
      <c r="CF125" s="37" t="n">
        <v>36</v>
      </c>
      <c r="CG125" s="37" t="n">
        <v>33</v>
      </c>
      <c r="CH125" s="37" t="n">
        <v>32</v>
      </c>
      <c r="CI125" s="37" t="n">
        <v>30</v>
      </c>
      <c r="CJ125" s="37" t="n">
        <v>39</v>
      </c>
      <c r="CK125" s="37" t="n">
        <v>36</v>
      </c>
      <c r="CL125" s="37" t="n">
        <v>39</v>
      </c>
      <c r="CM125" s="37" t="n">
        <v>35</v>
      </c>
      <c r="CN125" s="37" t="n">
        <v>52</v>
      </c>
      <c r="CO125" s="37" t="n">
        <v>56</v>
      </c>
      <c r="CP125" s="37" t="n">
        <v>38</v>
      </c>
      <c r="CQ125" s="37" t="n">
        <v>42</v>
      </c>
      <c r="CR125" s="37" t="n">
        <v>65</v>
      </c>
      <c r="CS125" s="37" t="n">
        <v>59</v>
      </c>
      <c r="CT125" s="37"/>
      <c r="CU125" s="37"/>
      <c r="CV125" s="37"/>
      <c r="CW125" s="37"/>
      <c r="CX125" s="37"/>
      <c r="CY125" s="37"/>
      <c r="CZ125" s="37"/>
      <c r="DA125" s="37"/>
      <c r="DB125" s="37"/>
      <c r="DC125" s="37"/>
      <c r="DD125" s="37"/>
      <c r="DE125" s="37"/>
      <c r="DF125" s="37"/>
      <c r="DG125" s="37"/>
      <c r="DH125" s="37"/>
      <c r="DI125" s="37"/>
      <c r="DJ125" s="37"/>
      <c r="DK125" s="37"/>
      <c r="DL125" s="37"/>
      <c r="DM125" s="37"/>
      <c r="DN125" s="37"/>
    </row>
    <row r="126" customFormat="false" ht="15" hidden="false" customHeight="false" outlineLevel="0" collapsed="false">
      <c r="A126" s="38" t="s">
        <v>184</v>
      </c>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t="n">
        <v>26</v>
      </c>
      <c r="AU126" s="39" t="n">
        <v>29</v>
      </c>
      <c r="AV126" s="39" t="n">
        <v>36</v>
      </c>
      <c r="AW126" s="39" t="n">
        <v>37</v>
      </c>
      <c r="AX126" s="39" t="n">
        <v>30</v>
      </c>
      <c r="AY126" s="39" t="n">
        <v>31</v>
      </c>
      <c r="AZ126" s="39" t="n">
        <v>39</v>
      </c>
      <c r="BA126" s="39" t="n">
        <v>40</v>
      </c>
      <c r="BB126" s="39" t="n">
        <v>36</v>
      </c>
      <c r="BC126" s="39" t="n">
        <v>41</v>
      </c>
      <c r="BD126" s="39" t="n">
        <v>51</v>
      </c>
      <c r="BE126" s="39" t="n">
        <v>53</v>
      </c>
      <c r="BF126" s="39" t="n">
        <v>49</v>
      </c>
      <c r="BG126" s="39" t="n">
        <v>51</v>
      </c>
      <c r="BH126" s="39" t="n">
        <v>60</v>
      </c>
      <c r="BI126" s="39" t="n">
        <v>65</v>
      </c>
      <c r="BJ126" s="39" t="n">
        <v>56</v>
      </c>
      <c r="BK126" s="39" t="n">
        <v>57</v>
      </c>
      <c r="BL126" s="39" t="n">
        <v>70</v>
      </c>
      <c r="BM126" s="39" t="n">
        <v>71</v>
      </c>
      <c r="BN126" s="39" t="n">
        <v>61</v>
      </c>
      <c r="BO126" s="39" t="n">
        <v>65</v>
      </c>
      <c r="BP126" s="39" t="n">
        <v>82</v>
      </c>
      <c r="BQ126" s="39" t="n">
        <v>80</v>
      </c>
      <c r="BR126" s="39" t="n">
        <v>72</v>
      </c>
      <c r="BS126" s="39" t="n">
        <v>76</v>
      </c>
      <c r="BT126" s="39" t="n">
        <v>91</v>
      </c>
      <c r="BU126" s="39" t="n">
        <v>92</v>
      </c>
      <c r="BV126" s="39" t="n">
        <v>71</v>
      </c>
      <c r="BW126" s="39" t="n">
        <v>72</v>
      </c>
      <c r="BX126" s="39" t="n">
        <v>75</v>
      </c>
      <c r="BY126" s="39" t="n">
        <v>73</v>
      </c>
      <c r="BZ126" s="39" t="n">
        <v>75</v>
      </c>
      <c r="CA126" s="39" t="n">
        <v>79</v>
      </c>
      <c r="CB126" s="39" t="n">
        <v>84</v>
      </c>
      <c r="CC126" s="39" t="n">
        <v>84</v>
      </c>
      <c r="CD126" s="39" t="n">
        <v>84</v>
      </c>
      <c r="CE126" s="39" t="n">
        <v>85</v>
      </c>
      <c r="CF126" s="39" t="n">
        <v>91</v>
      </c>
      <c r="CG126" s="39" t="n">
        <v>92</v>
      </c>
      <c r="CH126" s="39" t="n">
        <v>92</v>
      </c>
      <c r="CI126" s="39" t="n">
        <v>95</v>
      </c>
      <c r="CJ126" s="39" t="n">
        <v>99</v>
      </c>
      <c r="CK126" s="39" t="n">
        <v>103</v>
      </c>
      <c r="CL126" s="39" t="n">
        <v>109</v>
      </c>
      <c r="CM126" s="39" t="n">
        <v>113</v>
      </c>
      <c r="CN126" s="39" t="n">
        <v>114</v>
      </c>
      <c r="CO126" s="39" t="n">
        <v>115</v>
      </c>
      <c r="CP126" s="39" t="n">
        <v>114</v>
      </c>
      <c r="CQ126" s="39" t="n">
        <v>123</v>
      </c>
      <c r="CR126" s="39" t="n">
        <v>122</v>
      </c>
      <c r="CS126" s="39" t="n">
        <v>123</v>
      </c>
      <c r="CT126" s="39"/>
      <c r="CU126" s="39"/>
      <c r="CV126" s="39"/>
      <c r="CW126" s="39"/>
      <c r="CX126" s="39"/>
      <c r="CY126" s="39"/>
      <c r="CZ126" s="39"/>
      <c r="DA126" s="39"/>
      <c r="DB126" s="39"/>
      <c r="DC126" s="39"/>
      <c r="DD126" s="39"/>
      <c r="DE126" s="39"/>
      <c r="DF126" s="39"/>
      <c r="DG126" s="39"/>
      <c r="DH126" s="39"/>
      <c r="DI126" s="39"/>
      <c r="DJ126" s="39"/>
      <c r="DK126" s="39"/>
      <c r="DL126" s="39"/>
      <c r="DM126" s="39"/>
      <c r="DN126" s="39"/>
    </row>
    <row r="127" customFormat="false" ht="15" hidden="false" customHeight="false" outlineLevel="0" collapsed="false">
      <c r="A127" s="40" t="s">
        <v>185</v>
      </c>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c r="AA127" s="41"/>
      <c r="AB127" s="41"/>
      <c r="AC127" s="41"/>
      <c r="AD127" s="41"/>
      <c r="AE127" s="41"/>
      <c r="AF127" s="41"/>
      <c r="AG127" s="41"/>
      <c r="AH127" s="41"/>
      <c r="AI127" s="41"/>
      <c r="AJ127" s="41"/>
      <c r="AK127" s="41"/>
      <c r="AL127" s="41"/>
      <c r="AM127" s="41"/>
      <c r="AN127" s="41"/>
      <c r="AO127" s="41"/>
      <c r="AP127" s="41"/>
      <c r="AQ127" s="41"/>
      <c r="AR127" s="41"/>
      <c r="AS127" s="41"/>
      <c r="AT127" s="41" t="n">
        <v>18</v>
      </c>
      <c r="AU127" s="41" t="n">
        <v>21</v>
      </c>
      <c r="AV127" s="41" t="n">
        <v>21</v>
      </c>
      <c r="AW127" s="41" t="n">
        <v>23</v>
      </c>
      <c r="AX127" s="41" t="n">
        <v>26</v>
      </c>
      <c r="AY127" s="41" t="n">
        <v>24</v>
      </c>
      <c r="AZ127" s="41" t="n">
        <v>26</v>
      </c>
      <c r="BA127" s="41" t="n">
        <v>28</v>
      </c>
      <c r="BB127" s="41" t="n">
        <v>32</v>
      </c>
      <c r="BC127" s="41" t="n">
        <v>36</v>
      </c>
      <c r="BD127" s="41" t="n">
        <v>42</v>
      </c>
      <c r="BE127" s="41" t="n">
        <v>45</v>
      </c>
      <c r="BF127" s="41" t="n">
        <v>49</v>
      </c>
      <c r="BG127" s="41" t="n">
        <v>41</v>
      </c>
      <c r="BH127" s="41" t="n">
        <v>39</v>
      </c>
      <c r="BI127" s="41" t="n">
        <v>47</v>
      </c>
      <c r="BJ127" s="41" t="n">
        <v>52</v>
      </c>
      <c r="BK127" s="41" t="n">
        <v>45</v>
      </c>
      <c r="BL127" s="41" t="n">
        <v>46</v>
      </c>
      <c r="BM127" s="41" t="n">
        <v>55</v>
      </c>
      <c r="BN127" s="41" t="n">
        <v>68</v>
      </c>
      <c r="BO127" s="41" t="n">
        <v>56</v>
      </c>
      <c r="BP127" s="41" t="n">
        <v>61</v>
      </c>
      <c r="BQ127" s="41" t="n">
        <v>74</v>
      </c>
      <c r="BR127" s="41" t="n">
        <v>71</v>
      </c>
      <c r="BS127" s="41" t="n">
        <v>69</v>
      </c>
      <c r="BT127" s="41" t="n">
        <v>79</v>
      </c>
      <c r="BU127" s="41" t="n">
        <v>94</v>
      </c>
      <c r="BV127" s="41" t="n">
        <v>92</v>
      </c>
      <c r="BW127" s="41" t="n">
        <v>87</v>
      </c>
      <c r="BX127" s="41" t="n">
        <v>88</v>
      </c>
      <c r="BY127" s="41" t="n">
        <v>92</v>
      </c>
      <c r="BZ127" s="41" t="n">
        <v>96</v>
      </c>
      <c r="CA127" s="41" t="n">
        <v>96</v>
      </c>
      <c r="CB127" s="41" t="n">
        <v>99</v>
      </c>
      <c r="CC127" s="41" t="n">
        <v>102</v>
      </c>
      <c r="CD127" s="41" t="n">
        <v>103</v>
      </c>
      <c r="CE127" s="41" t="n">
        <v>106</v>
      </c>
      <c r="CF127" s="41" t="n">
        <v>111</v>
      </c>
      <c r="CG127" s="41" t="n">
        <v>120</v>
      </c>
      <c r="CH127" s="41" t="n">
        <v>113</v>
      </c>
      <c r="CI127" s="41" t="n">
        <v>110</v>
      </c>
      <c r="CJ127" s="41" t="n">
        <v>111</v>
      </c>
      <c r="CK127" s="41" t="n">
        <v>116</v>
      </c>
      <c r="CL127" s="41" t="n">
        <v>107</v>
      </c>
      <c r="CM127" s="41" t="n">
        <v>108</v>
      </c>
      <c r="CN127" s="41" t="n">
        <v>112</v>
      </c>
      <c r="CO127" s="41" t="n">
        <v>115</v>
      </c>
      <c r="CP127" s="41" t="n">
        <v>115</v>
      </c>
      <c r="CQ127" s="41" t="n">
        <v>118</v>
      </c>
      <c r="CR127" s="41" t="n">
        <v>133</v>
      </c>
      <c r="CS127" s="41" t="n">
        <v>142</v>
      </c>
      <c r="CT127" s="41"/>
      <c r="CU127" s="41"/>
      <c r="CV127" s="41"/>
      <c r="CW127" s="41"/>
      <c r="CX127" s="41"/>
      <c r="CY127" s="41"/>
      <c r="CZ127" s="41"/>
      <c r="DA127" s="41"/>
      <c r="DB127" s="41"/>
      <c r="DC127" s="41"/>
      <c r="DD127" s="41"/>
      <c r="DE127" s="41"/>
      <c r="DF127" s="41"/>
      <c r="DG127" s="41"/>
      <c r="DH127" s="41"/>
      <c r="DI127" s="41"/>
      <c r="DJ127" s="41"/>
      <c r="DK127" s="41"/>
      <c r="DL127" s="41"/>
      <c r="DM127" s="41"/>
      <c r="DN127" s="41"/>
    </row>
    <row r="128" customFormat="false" ht="15" hidden="false" customHeight="false" outlineLevel="0" collapsed="false">
      <c r="A128" s="34" t="s">
        <v>186</v>
      </c>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35" t="n">
        <v>170</v>
      </c>
      <c r="AU128" s="35" t="n">
        <v>193</v>
      </c>
      <c r="AV128" s="35" t="n">
        <v>200</v>
      </c>
      <c r="AW128" s="35" t="n">
        <v>203</v>
      </c>
      <c r="AX128" s="35" t="n">
        <v>215</v>
      </c>
      <c r="AY128" s="35" t="n">
        <v>247</v>
      </c>
      <c r="AZ128" s="35" t="n">
        <v>257</v>
      </c>
      <c r="BA128" s="35" t="n">
        <v>273</v>
      </c>
      <c r="BB128" s="35" t="n">
        <v>273</v>
      </c>
      <c r="BC128" s="35" t="n">
        <v>321</v>
      </c>
      <c r="BD128" s="35" t="n">
        <v>351</v>
      </c>
      <c r="BE128" s="35" t="n">
        <v>362</v>
      </c>
      <c r="BF128" s="35" t="n">
        <v>362</v>
      </c>
      <c r="BG128" s="35" t="n">
        <v>356</v>
      </c>
      <c r="BH128" s="35" t="n">
        <v>377</v>
      </c>
      <c r="BI128" s="35" t="n">
        <v>388</v>
      </c>
      <c r="BJ128" s="35" t="n">
        <v>396</v>
      </c>
      <c r="BK128" s="35" t="n">
        <v>402</v>
      </c>
      <c r="BL128" s="35" t="n">
        <v>421</v>
      </c>
      <c r="BM128" s="35" t="n">
        <v>438</v>
      </c>
      <c r="BN128" s="35" t="n">
        <v>434</v>
      </c>
      <c r="BO128" s="35" t="n">
        <v>446</v>
      </c>
      <c r="BP128" s="35" t="n">
        <v>483</v>
      </c>
      <c r="BQ128" s="35" t="n">
        <v>487</v>
      </c>
      <c r="BR128" s="35" t="n">
        <v>512</v>
      </c>
      <c r="BS128" s="35" t="n">
        <v>529</v>
      </c>
      <c r="BT128" s="35" t="n">
        <v>549</v>
      </c>
      <c r="BU128" s="35" t="n">
        <v>557</v>
      </c>
      <c r="BV128" s="35" t="n">
        <v>562</v>
      </c>
      <c r="BW128" s="35" t="n">
        <v>579</v>
      </c>
      <c r="BX128" s="35" t="n">
        <v>585</v>
      </c>
      <c r="BY128" s="35" t="n">
        <v>627</v>
      </c>
      <c r="BZ128" s="35" t="n">
        <v>623</v>
      </c>
      <c r="CA128" s="35" t="n">
        <v>634</v>
      </c>
      <c r="CB128" s="35" t="n">
        <v>653</v>
      </c>
      <c r="CC128" s="35" t="n">
        <v>668</v>
      </c>
      <c r="CD128" s="35" t="n">
        <v>691</v>
      </c>
      <c r="CE128" s="35" t="n">
        <v>696</v>
      </c>
      <c r="CF128" s="35" t="n">
        <v>729</v>
      </c>
      <c r="CG128" s="35" t="n">
        <v>741</v>
      </c>
      <c r="CH128" s="35" t="n">
        <v>755</v>
      </c>
      <c r="CI128" s="35" t="n">
        <v>776</v>
      </c>
      <c r="CJ128" s="35" t="n">
        <v>813</v>
      </c>
      <c r="CK128" s="35" t="n">
        <v>811</v>
      </c>
      <c r="CL128" s="35" t="n">
        <v>834</v>
      </c>
      <c r="CM128" s="35" t="n">
        <v>868</v>
      </c>
      <c r="CN128" s="35" t="n">
        <v>909</v>
      </c>
      <c r="CO128" s="35" t="n">
        <v>913</v>
      </c>
      <c r="CP128" s="35" t="n">
        <v>940</v>
      </c>
      <c r="CQ128" s="35" t="n">
        <v>932</v>
      </c>
      <c r="CR128" s="35" t="n">
        <v>998</v>
      </c>
      <c r="CS128" s="35" t="n">
        <v>1044</v>
      </c>
      <c r="CT128" s="35"/>
      <c r="CU128" s="35"/>
      <c r="CV128" s="35"/>
      <c r="CW128" s="35"/>
      <c r="CX128" s="35"/>
      <c r="CY128" s="35"/>
      <c r="CZ128" s="35"/>
      <c r="DA128" s="35"/>
      <c r="DB128" s="35"/>
      <c r="DC128" s="35"/>
      <c r="DD128" s="35"/>
      <c r="DE128" s="35"/>
      <c r="DF128" s="35"/>
      <c r="DG128" s="35"/>
      <c r="DH128" s="35"/>
      <c r="DI128" s="35"/>
      <c r="DJ128" s="35"/>
      <c r="DK128" s="35"/>
      <c r="DL128" s="35"/>
      <c r="DM128" s="35"/>
      <c r="DN128" s="35"/>
    </row>
    <row r="129" customFormat="false" ht="15" hidden="false" customHeight="false" outlineLevel="0" collapsed="false">
      <c r="A129" s="40" t="s">
        <v>187</v>
      </c>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t="n">
        <v>16</v>
      </c>
      <c r="AU129" s="41" t="n">
        <v>19</v>
      </c>
      <c r="AV129" s="41" t="n">
        <v>20</v>
      </c>
      <c r="AW129" s="41" t="n">
        <v>21</v>
      </c>
      <c r="AX129" s="41" t="n">
        <v>22</v>
      </c>
      <c r="AY129" s="41" t="n">
        <v>22</v>
      </c>
      <c r="AZ129" s="41" t="n">
        <v>21</v>
      </c>
      <c r="BA129" s="41" t="n">
        <v>22</v>
      </c>
      <c r="BB129" s="41" t="n">
        <v>23</v>
      </c>
      <c r="BC129" s="41" t="n">
        <v>24</v>
      </c>
      <c r="BD129" s="41" t="n">
        <v>26</v>
      </c>
      <c r="BE129" s="41" t="n">
        <v>26</v>
      </c>
      <c r="BF129" s="41" t="n">
        <v>28</v>
      </c>
      <c r="BG129" s="41" t="n">
        <v>29</v>
      </c>
      <c r="BH129" s="41" t="n">
        <v>29</v>
      </c>
      <c r="BI129" s="41" t="n">
        <v>29</v>
      </c>
      <c r="BJ129" s="41" t="n">
        <v>31</v>
      </c>
      <c r="BK129" s="41" t="n">
        <v>35</v>
      </c>
      <c r="BL129" s="41" t="n">
        <v>34</v>
      </c>
      <c r="BM129" s="41" t="n">
        <v>37</v>
      </c>
      <c r="BN129" s="41" t="n">
        <v>34</v>
      </c>
      <c r="BO129" s="41" t="n">
        <v>35</v>
      </c>
      <c r="BP129" s="41" t="n">
        <v>47</v>
      </c>
      <c r="BQ129" s="41" t="n">
        <v>50</v>
      </c>
      <c r="BR129" s="41" t="n">
        <v>51</v>
      </c>
      <c r="BS129" s="41" t="n">
        <v>46</v>
      </c>
      <c r="BT129" s="41" t="n">
        <v>54</v>
      </c>
      <c r="BU129" s="41" t="n">
        <v>59</v>
      </c>
      <c r="BV129" s="41" t="n">
        <v>57</v>
      </c>
      <c r="BW129" s="41" t="n">
        <v>56</v>
      </c>
      <c r="BX129" s="41" t="n">
        <v>60</v>
      </c>
      <c r="BY129" s="41" t="n">
        <v>66</v>
      </c>
      <c r="BZ129" s="41" t="n">
        <v>62</v>
      </c>
      <c r="CA129" s="41" t="n">
        <v>62</v>
      </c>
      <c r="CB129" s="41" t="n">
        <v>69</v>
      </c>
      <c r="CC129" s="41" t="n">
        <v>68</v>
      </c>
      <c r="CD129" s="41" t="n">
        <v>70</v>
      </c>
      <c r="CE129" s="41" t="n">
        <v>65</v>
      </c>
      <c r="CF129" s="41" t="n">
        <v>72</v>
      </c>
      <c r="CG129" s="41" t="n">
        <v>76</v>
      </c>
      <c r="CH129" s="41" t="n">
        <v>79</v>
      </c>
      <c r="CI129" s="41" t="n">
        <v>76</v>
      </c>
      <c r="CJ129" s="41" t="n">
        <v>87</v>
      </c>
      <c r="CK129" s="41" t="n">
        <v>87</v>
      </c>
      <c r="CL129" s="41" t="n">
        <v>83</v>
      </c>
      <c r="CM129" s="41" t="n">
        <v>87</v>
      </c>
      <c r="CN129" s="41" t="n">
        <v>105</v>
      </c>
      <c r="CO129" s="41" t="n">
        <v>81</v>
      </c>
      <c r="CP129" s="41" t="n">
        <v>96</v>
      </c>
      <c r="CQ129" s="41" t="n">
        <v>93</v>
      </c>
      <c r="CR129" s="41" t="n">
        <v>103</v>
      </c>
      <c r="CS129" s="41" t="n">
        <v>104</v>
      </c>
      <c r="CT129" s="41"/>
      <c r="CU129" s="41"/>
      <c r="CV129" s="41"/>
      <c r="CW129" s="41"/>
      <c r="CX129" s="41"/>
      <c r="CY129" s="41"/>
      <c r="CZ129" s="41"/>
      <c r="DA129" s="41"/>
      <c r="DB129" s="41"/>
      <c r="DC129" s="41"/>
      <c r="DD129" s="41"/>
      <c r="DE129" s="41"/>
      <c r="DF129" s="41"/>
      <c r="DG129" s="41"/>
      <c r="DH129" s="41"/>
      <c r="DI129" s="41"/>
      <c r="DJ129" s="41"/>
      <c r="DK129" s="41"/>
      <c r="DL129" s="41"/>
      <c r="DM129" s="41"/>
      <c r="DN129" s="41"/>
    </row>
    <row r="130" customFormat="false" ht="15" hidden="false" customHeight="false" outlineLevel="0" collapsed="false">
      <c r="A130" s="34" t="s">
        <v>188</v>
      </c>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35" t="n">
        <v>29</v>
      </c>
      <c r="AU130" s="35" t="n">
        <v>31</v>
      </c>
      <c r="AV130" s="35" t="n">
        <v>34</v>
      </c>
      <c r="AW130" s="35" t="n">
        <v>34</v>
      </c>
      <c r="AX130" s="35" t="n">
        <v>36</v>
      </c>
      <c r="AY130" s="35" t="n">
        <v>40</v>
      </c>
      <c r="AZ130" s="35" t="n">
        <v>39</v>
      </c>
      <c r="BA130" s="35" t="n">
        <v>43</v>
      </c>
      <c r="BB130" s="35" t="n">
        <v>46</v>
      </c>
      <c r="BC130" s="35" t="n">
        <v>48</v>
      </c>
      <c r="BD130" s="35" t="n">
        <v>57</v>
      </c>
      <c r="BE130" s="35" t="n">
        <v>64</v>
      </c>
      <c r="BF130" s="35" t="n">
        <v>62</v>
      </c>
      <c r="BG130" s="35" t="n">
        <v>59</v>
      </c>
      <c r="BH130" s="35" t="n">
        <v>57</v>
      </c>
      <c r="BI130" s="35" t="n">
        <v>61</v>
      </c>
      <c r="BJ130" s="35" t="n">
        <v>62</v>
      </c>
      <c r="BK130" s="35" t="n">
        <v>61</v>
      </c>
      <c r="BL130" s="35" t="n">
        <v>68</v>
      </c>
      <c r="BM130" s="35" t="n">
        <v>75</v>
      </c>
      <c r="BN130" s="35" t="n">
        <v>81</v>
      </c>
      <c r="BO130" s="35" t="n">
        <v>86</v>
      </c>
      <c r="BP130" s="35" t="n">
        <v>82</v>
      </c>
      <c r="BQ130" s="35" t="n">
        <v>79</v>
      </c>
      <c r="BR130" s="35" t="n">
        <v>81</v>
      </c>
      <c r="BS130" s="35" t="n">
        <v>75</v>
      </c>
      <c r="BT130" s="35" t="n">
        <v>79</v>
      </c>
      <c r="BU130" s="35" t="n">
        <v>67</v>
      </c>
      <c r="BV130" s="35" t="n">
        <v>68</v>
      </c>
      <c r="BW130" s="35" t="n">
        <v>74</v>
      </c>
      <c r="BX130" s="35" t="n">
        <v>80</v>
      </c>
      <c r="BY130" s="35" t="n">
        <v>82</v>
      </c>
      <c r="BZ130" s="35" t="n">
        <v>88</v>
      </c>
      <c r="CA130" s="35" t="n">
        <v>101</v>
      </c>
      <c r="CB130" s="35" t="n">
        <v>97</v>
      </c>
      <c r="CC130" s="35" t="n">
        <v>92</v>
      </c>
      <c r="CD130" s="35" t="n">
        <v>92</v>
      </c>
      <c r="CE130" s="35" t="n">
        <v>106</v>
      </c>
      <c r="CF130" s="35" t="n">
        <v>110</v>
      </c>
      <c r="CG130" s="35" t="n">
        <v>119</v>
      </c>
      <c r="CH130" s="35" t="n">
        <v>110</v>
      </c>
      <c r="CI130" s="35" t="n">
        <v>127</v>
      </c>
      <c r="CJ130" s="35" t="n">
        <v>117</v>
      </c>
      <c r="CK130" s="35" t="n">
        <v>116</v>
      </c>
      <c r="CL130" s="35" t="n">
        <v>124</v>
      </c>
      <c r="CM130" s="35" t="n">
        <v>134</v>
      </c>
      <c r="CN130" s="35" t="n">
        <v>126</v>
      </c>
      <c r="CO130" s="35" t="n">
        <v>139</v>
      </c>
      <c r="CP130" s="35" t="n">
        <v>136</v>
      </c>
      <c r="CQ130" s="35" t="n">
        <v>146</v>
      </c>
      <c r="CR130" s="35" t="n">
        <v>138</v>
      </c>
      <c r="CS130" s="35" t="n">
        <v>148</v>
      </c>
      <c r="CT130" s="35"/>
      <c r="CU130" s="35"/>
      <c r="CV130" s="35"/>
      <c r="CW130" s="35"/>
      <c r="CX130" s="35"/>
      <c r="CY130" s="35"/>
      <c r="CZ130" s="35"/>
      <c r="DA130" s="35"/>
      <c r="DB130" s="35"/>
      <c r="DC130" s="35"/>
      <c r="DD130" s="35"/>
      <c r="DE130" s="35"/>
      <c r="DF130" s="35"/>
      <c r="DG130" s="35"/>
      <c r="DH130" s="35"/>
      <c r="DI130" s="35"/>
      <c r="DJ130" s="35"/>
      <c r="DK130" s="35"/>
      <c r="DL130" s="35"/>
      <c r="DM130" s="35"/>
      <c r="DN130" s="35"/>
      <c r="DR130" s="45"/>
      <c r="DS130" s="45"/>
      <c r="DT130" s="45"/>
      <c r="DU130" s="45"/>
      <c r="DV130" s="45"/>
      <c r="DW130" s="45"/>
      <c r="DX130" s="45"/>
      <c r="DY130" s="45"/>
      <c r="DZ130" s="45"/>
      <c r="EA130" s="45"/>
      <c r="EB130" s="45"/>
      <c r="EC130" s="45"/>
      <c r="ED130" s="45"/>
      <c r="EE130" s="45"/>
      <c r="EF130" s="45"/>
      <c r="EG130" s="45"/>
      <c r="EH130" s="45"/>
      <c r="EI130" s="45"/>
      <c r="EJ130" s="45"/>
      <c r="EK130" s="45"/>
      <c r="EL130" s="45"/>
      <c r="EM130" s="45"/>
      <c r="EN130" s="45"/>
      <c r="EO130" s="45"/>
      <c r="EP130" s="45"/>
      <c r="EQ130" s="45"/>
      <c r="ER130" s="45"/>
      <c r="ES130" s="45"/>
      <c r="ET130" s="45"/>
      <c r="EU130" s="45"/>
      <c r="EV130" s="45"/>
      <c r="EW130" s="45"/>
      <c r="EX130" s="45"/>
      <c r="EY130" s="45"/>
      <c r="EZ130" s="45"/>
      <c r="FA130" s="45"/>
      <c r="FB130" s="45"/>
      <c r="FC130" s="45"/>
      <c r="FD130" s="45"/>
      <c r="FE130" s="45"/>
      <c r="FF130" s="45"/>
      <c r="FG130" s="45"/>
      <c r="FH130" s="45"/>
      <c r="FI130" s="45"/>
      <c r="FJ130" s="45"/>
      <c r="FK130" s="45"/>
      <c r="FL130" s="45"/>
      <c r="FM130" s="45"/>
      <c r="FN130" s="45"/>
      <c r="FO130" s="45"/>
      <c r="FP130" s="45"/>
      <c r="FQ130" s="45"/>
      <c r="FR130" s="45"/>
      <c r="FS130" s="45"/>
      <c r="FT130" s="45"/>
      <c r="FU130" s="45"/>
      <c r="FV130" s="45"/>
      <c r="FW130" s="45"/>
      <c r="FX130" s="45"/>
      <c r="FY130" s="45"/>
      <c r="FZ130" s="45"/>
      <c r="GA130" s="45"/>
      <c r="GB130" s="45"/>
      <c r="GC130" s="45"/>
      <c r="GD130" s="45"/>
      <c r="GE130" s="45"/>
      <c r="GF130" s="45"/>
      <c r="GG130" s="45"/>
      <c r="GH130" s="45"/>
      <c r="GI130" s="45"/>
      <c r="GJ130" s="45"/>
      <c r="GK130" s="45"/>
      <c r="GL130" s="45"/>
      <c r="GM130" s="45"/>
      <c r="GN130" s="45"/>
      <c r="GO130" s="45"/>
      <c r="GP130" s="45"/>
      <c r="GQ130" s="45"/>
      <c r="GR130" s="45"/>
      <c r="GS130" s="45"/>
      <c r="GT130" s="45"/>
      <c r="GU130" s="45"/>
      <c r="GV130" s="45"/>
      <c r="GW130" s="45"/>
      <c r="GX130" s="45"/>
      <c r="GY130" s="45"/>
      <c r="GZ130" s="45"/>
      <c r="HA130" s="45"/>
      <c r="HB130" s="45"/>
      <c r="HC130" s="45"/>
      <c r="HD130" s="45"/>
      <c r="HE130" s="45"/>
      <c r="HF130" s="45"/>
      <c r="HG130" s="45"/>
      <c r="HH130" s="45"/>
      <c r="HI130" s="45"/>
      <c r="HJ130" s="45"/>
      <c r="HK130" s="45"/>
      <c r="HL130" s="45"/>
      <c r="HM130" s="45"/>
      <c r="HN130" s="45"/>
      <c r="HO130" s="45"/>
      <c r="HP130" s="45"/>
      <c r="HQ130" s="45"/>
      <c r="HR130" s="45"/>
      <c r="HS130" s="45"/>
      <c r="HT130" s="45"/>
      <c r="HU130" s="45"/>
      <c r="HV130" s="45"/>
      <c r="HW130" s="45"/>
      <c r="HX130" s="45"/>
      <c r="HY130" s="45"/>
      <c r="HZ130" s="45"/>
      <c r="IA130" s="45"/>
      <c r="IB130" s="45"/>
      <c r="IC130" s="45"/>
    </row>
    <row r="131" customFormat="false" ht="16.5" hidden="false" customHeight="true" outlineLevel="0" collapsed="false">
      <c r="A131" s="20" t="s">
        <v>190</v>
      </c>
      <c r="DR131" s="45"/>
      <c r="DS131" s="45"/>
      <c r="DT131" s="45"/>
      <c r="DU131" s="45"/>
      <c r="DV131" s="45"/>
      <c r="DW131" s="45"/>
      <c r="DX131" s="45"/>
      <c r="DY131" s="45"/>
      <c r="DZ131" s="45"/>
      <c r="EA131" s="45"/>
      <c r="EB131" s="45"/>
      <c r="EC131" s="45"/>
      <c r="ED131" s="45"/>
      <c r="EE131" s="45"/>
      <c r="EF131" s="45"/>
      <c r="EG131" s="45"/>
      <c r="EH131" s="45"/>
      <c r="EI131" s="45"/>
      <c r="EJ131" s="45"/>
      <c r="EK131" s="45"/>
      <c r="EL131" s="45"/>
      <c r="EM131" s="45"/>
      <c r="EN131" s="45"/>
      <c r="EO131" s="45"/>
      <c r="EP131" s="45"/>
      <c r="EQ131" s="45"/>
      <c r="ER131" s="45"/>
      <c r="ES131" s="45"/>
      <c r="ET131" s="45"/>
      <c r="EU131" s="45"/>
      <c r="EV131" s="45"/>
      <c r="EW131" s="45"/>
      <c r="EX131" s="45"/>
      <c r="EY131" s="45"/>
      <c r="EZ131" s="45"/>
      <c r="FA131" s="45"/>
      <c r="FB131" s="45"/>
      <c r="FC131" s="45"/>
      <c r="FD131" s="45"/>
      <c r="FE131" s="45"/>
      <c r="FF131" s="45"/>
      <c r="FG131" s="45"/>
      <c r="FH131" s="45"/>
      <c r="FI131" s="45"/>
      <c r="FJ131" s="45"/>
      <c r="FK131" s="45"/>
      <c r="FL131" s="45"/>
      <c r="FM131" s="45"/>
      <c r="FN131" s="45"/>
      <c r="FO131" s="45"/>
      <c r="FP131" s="45"/>
      <c r="FQ131" s="45"/>
      <c r="FR131" s="45"/>
      <c r="FS131" s="45"/>
      <c r="FT131" s="45"/>
      <c r="FU131" s="45"/>
      <c r="FV131" s="45"/>
      <c r="FW131" s="45"/>
      <c r="FX131" s="45"/>
      <c r="FY131" s="45"/>
      <c r="FZ131" s="45"/>
      <c r="GA131" s="45"/>
      <c r="GB131" s="45"/>
      <c r="GC131" s="45"/>
      <c r="GD131" s="45"/>
      <c r="GE131" s="45"/>
      <c r="GF131" s="45"/>
      <c r="GG131" s="45"/>
      <c r="GH131" s="45"/>
      <c r="GI131" s="45"/>
      <c r="GJ131" s="45"/>
      <c r="GK131" s="45"/>
      <c r="GL131" s="45"/>
      <c r="GM131" s="45"/>
      <c r="GN131" s="45"/>
      <c r="GO131" s="45"/>
      <c r="GP131" s="45"/>
      <c r="GQ131" s="45"/>
      <c r="GR131" s="45"/>
      <c r="GS131" s="45"/>
      <c r="GT131" s="45"/>
      <c r="GU131" s="45"/>
      <c r="GV131" s="45"/>
      <c r="GW131" s="45"/>
      <c r="GX131" s="45"/>
      <c r="GY131" s="45"/>
      <c r="GZ131" s="45"/>
      <c r="HA131" s="45"/>
      <c r="HB131" s="45"/>
      <c r="HC131" s="45"/>
      <c r="HD131" s="45"/>
      <c r="HE131" s="45"/>
      <c r="HF131" s="45"/>
      <c r="HG131" s="45"/>
      <c r="HH131" s="45"/>
      <c r="HI131" s="45"/>
      <c r="HJ131" s="45"/>
      <c r="HK131" s="45"/>
      <c r="HL131" s="45"/>
      <c r="HM131" s="45"/>
      <c r="HN131" s="45"/>
      <c r="HO131" s="45"/>
      <c r="HP131" s="45"/>
      <c r="HQ131" s="45"/>
      <c r="HR131" s="45"/>
      <c r="HS131" s="45"/>
      <c r="HT131" s="45"/>
      <c r="HU131" s="45"/>
      <c r="HV131" s="45"/>
      <c r="HW131" s="45"/>
      <c r="HX131" s="45"/>
      <c r="HY131" s="45"/>
      <c r="HZ131" s="45"/>
      <c r="IA131" s="45"/>
      <c r="IB131" s="45"/>
      <c r="IC131" s="45"/>
    </row>
    <row r="132" s="10" customFormat="true" ht="18.75" hidden="false" customHeight="true" outlineLevel="0" collapsed="false">
      <c r="A132" s="19"/>
      <c r="DR132" s="45"/>
      <c r="DS132" s="45"/>
      <c r="DT132" s="45"/>
      <c r="DU132" s="45"/>
      <c r="DV132" s="45"/>
      <c r="DW132" s="45"/>
      <c r="DX132" s="45"/>
      <c r="DY132" s="45"/>
      <c r="DZ132" s="45"/>
      <c r="EA132" s="45"/>
      <c r="EB132" s="45"/>
      <c r="EC132" s="45"/>
      <c r="ED132" s="45"/>
      <c r="EE132" s="45"/>
      <c r="EF132" s="45"/>
      <c r="EG132" s="45"/>
      <c r="EH132" s="45"/>
      <c r="EI132" s="45"/>
      <c r="EJ132" s="45"/>
      <c r="EK132" s="45"/>
      <c r="EL132" s="45"/>
      <c r="EM132" s="45"/>
      <c r="EN132" s="45"/>
      <c r="EO132" s="45"/>
      <c r="EP132" s="45"/>
      <c r="EQ132" s="45"/>
      <c r="ER132" s="45"/>
      <c r="ES132" s="45"/>
      <c r="ET132" s="45"/>
      <c r="EU132" s="45"/>
      <c r="EV132" s="45"/>
      <c r="EW132" s="45"/>
      <c r="EX132" s="45"/>
      <c r="EY132" s="45"/>
      <c r="EZ132" s="45"/>
      <c r="FA132" s="45"/>
      <c r="FB132" s="45"/>
      <c r="FC132" s="45"/>
      <c r="FD132" s="45"/>
      <c r="FE132" s="45"/>
      <c r="FF132" s="45"/>
      <c r="FG132" s="45"/>
      <c r="FH132" s="45"/>
      <c r="FI132" s="45"/>
      <c r="FJ132" s="45"/>
      <c r="FK132" s="45"/>
      <c r="FL132" s="45"/>
      <c r="FM132" s="45"/>
      <c r="FN132" s="45"/>
      <c r="FO132" s="45"/>
      <c r="FP132" s="45"/>
      <c r="FQ132" s="45"/>
      <c r="FR132" s="45"/>
      <c r="FS132" s="45"/>
      <c r="FT132" s="45"/>
      <c r="FU132" s="45"/>
      <c r="FV132" s="45"/>
      <c r="FW132" s="45"/>
      <c r="FX132" s="45"/>
      <c r="FY132" s="45"/>
      <c r="FZ132" s="45"/>
      <c r="GA132" s="45"/>
      <c r="GB132" s="45"/>
      <c r="GC132" s="45"/>
      <c r="GD132" s="45"/>
      <c r="GE132" s="45"/>
      <c r="GF132" s="45"/>
      <c r="GG132" s="45"/>
      <c r="GH132" s="45"/>
      <c r="GI132" s="45"/>
      <c r="GJ132" s="45"/>
      <c r="GK132" s="45"/>
      <c r="GL132" s="45"/>
      <c r="GM132" s="45"/>
      <c r="GN132" s="45"/>
      <c r="GO132" s="45"/>
      <c r="GP132" s="45"/>
      <c r="GQ132" s="45"/>
      <c r="GR132" s="45"/>
      <c r="GS132" s="45"/>
      <c r="GT132" s="45"/>
      <c r="GU132" s="45"/>
      <c r="GV132" s="45"/>
      <c r="GW132" s="45"/>
      <c r="GX132" s="45"/>
      <c r="GY132" s="45"/>
      <c r="GZ132" s="45"/>
      <c r="HA132" s="45"/>
      <c r="HB132" s="45"/>
      <c r="HC132" s="45"/>
      <c r="HD132" s="45"/>
      <c r="HE132" s="45"/>
      <c r="HF132" s="45"/>
      <c r="HG132" s="45"/>
      <c r="HH132" s="45"/>
      <c r="HI132" s="45"/>
      <c r="HJ132" s="45"/>
      <c r="HK132" s="45"/>
      <c r="HL132" s="45"/>
      <c r="HM132" s="45"/>
      <c r="HN132" s="45"/>
      <c r="HO132" s="45"/>
      <c r="HP132" s="45"/>
      <c r="HQ132" s="45"/>
      <c r="HR132" s="45"/>
      <c r="HS132" s="45"/>
      <c r="HT132" s="45"/>
      <c r="HU132" s="45"/>
      <c r="HV132" s="45"/>
      <c r="HW132" s="45"/>
      <c r="HX132" s="45"/>
      <c r="HY132" s="45"/>
      <c r="HZ132" s="45"/>
      <c r="IA132" s="45"/>
      <c r="IB132" s="45"/>
      <c r="IC132" s="45"/>
    </row>
    <row r="133" s="10" customFormat="true" ht="15.75" hidden="false" customHeight="false" outlineLevel="0" collapsed="false">
      <c r="A133" s="20" t="s">
        <v>191</v>
      </c>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20"/>
      <c r="BG133" s="20"/>
      <c r="BH133" s="20"/>
      <c r="BI133" s="20"/>
      <c r="BJ133" s="20"/>
      <c r="BK133" s="20"/>
      <c r="BL133" s="20"/>
      <c r="BM133" s="20"/>
      <c r="BN133" s="20"/>
      <c r="BO133" s="20"/>
      <c r="BP133" s="20"/>
      <c r="BQ133" s="20"/>
      <c r="BR133" s="20"/>
      <c r="BS133" s="20"/>
      <c r="BT133" s="20"/>
      <c r="BU133" s="20"/>
      <c r="BV133" s="20"/>
      <c r="BW133" s="20"/>
      <c r="BX133" s="20"/>
      <c r="BY133" s="20"/>
      <c r="BZ133" s="20"/>
      <c r="CA133" s="20"/>
      <c r="CB133" s="20"/>
      <c r="CC133" s="20"/>
      <c r="CD133" s="20"/>
      <c r="CE133" s="20"/>
      <c r="CF133" s="20"/>
      <c r="CG133" s="20"/>
      <c r="CH133" s="20"/>
      <c r="CI133" s="20"/>
      <c r="CJ133" s="20"/>
      <c r="CK133" s="20"/>
      <c r="CL133" s="20"/>
      <c r="CM133" s="20"/>
      <c r="CN133" s="20"/>
      <c r="CO133" s="20"/>
      <c r="CP133" s="20"/>
      <c r="CQ133" s="20"/>
      <c r="CR133" s="20"/>
      <c r="CS133" s="20"/>
      <c r="CT133" s="20"/>
      <c r="CU133" s="20"/>
      <c r="CV133" s="20"/>
      <c r="CW133" s="20"/>
      <c r="CX133" s="20"/>
      <c r="CY133" s="20"/>
      <c r="CZ133" s="20"/>
      <c r="DA133" s="20"/>
      <c r="DB133" s="20"/>
      <c r="DC133" s="20"/>
      <c r="DD133" s="20"/>
      <c r="DE133" s="20"/>
      <c r="DF133" s="20"/>
      <c r="DG133" s="20"/>
      <c r="DH133" s="20"/>
      <c r="DI133" s="20"/>
      <c r="DJ133" s="20"/>
      <c r="DK133" s="20"/>
      <c r="DL133" s="20"/>
      <c r="DM133" s="20"/>
      <c r="DN133" s="20"/>
      <c r="DO133" s="20"/>
      <c r="DR133" s="45"/>
      <c r="DS133" s="45"/>
      <c r="DT133" s="45"/>
      <c r="DU133" s="45"/>
      <c r="DV133" s="45"/>
      <c r="DW133" s="45"/>
      <c r="DX133" s="45"/>
      <c r="DY133" s="45"/>
      <c r="DZ133" s="45"/>
      <c r="EA133" s="45"/>
      <c r="EB133" s="45"/>
      <c r="EC133" s="45"/>
      <c r="ED133" s="45"/>
      <c r="EE133" s="45"/>
      <c r="EF133" s="45"/>
      <c r="EG133" s="45"/>
      <c r="EH133" s="45"/>
      <c r="EI133" s="45"/>
      <c r="EJ133" s="45"/>
      <c r="EK133" s="45"/>
      <c r="EL133" s="45"/>
      <c r="EM133" s="45"/>
      <c r="EN133" s="45"/>
      <c r="EO133" s="45"/>
      <c r="EP133" s="45"/>
      <c r="EQ133" s="45"/>
      <c r="ER133" s="45"/>
      <c r="ES133" s="45"/>
      <c r="ET133" s="45"/>
      <c r="EU133" s="45"/>
      <c r="EV133" s="45"/>
      <c r="EW133" s="45"/>
      <c r="EX133" s="45"/>
      <c r="EY133" s="45"/>
      <c r="EZ133" s="45"/>
      <c r="FA133" s="45"/>
      <c r="FB133" s="45"/>
      <c r="FC133" s="45"/>
      <c r="FD133" s="45"/>
      <c r="FE133" s="45"/>
      <c r="FF133" s="45"/>
      <c r="FG133" s="45"/>
      <c r="FH133" s="45"/>
      <c r="FI133" s="45"/>
      <c r="FJ133" s="45"/>
      <c r="FK133" s="45"/>
      <c r="FL133" s="45"/>
      <c r="FM133" s="45"/>
      <c r="FN133" s="45"/>
      <c r="FO133" s="45"/>
      <c r="FP133" s="45"/>
      <c r="FQ133" s="45"/>
      <c r="FR133" s="45"/>
      <c r="FS133" s="45"/>
      <c r="FT133" s="45"/>
      <c r="FU133" s="45"/>
      <c r="FV133" s="45"/>
      <c r="FW133" s="45"/>
      <c r="FX133" s="45"/>
      <c r="FY133" s="45"/>
      <c r="FZ133" s="45"/>
      <c r="GA133" s="45"/>
      <c r="GB133" s="45"/>
      <c r="GC133" s="45"/>
      <c r="GD133" s="45"/>
      <c r="GE133" s="45"/>
      <c r="GF133" s="45"/>
      <c r="GG133" s="45"/>
      <c r="GH133" s="45"/>
      <c r="GI133" s="45"/>
      <c r="GJ133" s="45"/>
      <c r="GK133" s="45"/>
      <c r="GL133" s="45"/>
      <c r="GM133" s="45"/>
      <c r="GN133" s="45"/>
      <c r="GO133" s="45"/>
      <c r="GP133" s="45"/>
      <c r="GQ133" s="45"/>
      <c r="GR133" s="45"/>
      <c r="GS133" s="45"/>
      <c r="GT133" s="45"/>
      <c r="GU133" s="45"/>
      <c r="GV133" s="45"/>
      <c r="GW133" s="45"/>
      <c r="GX133" s="45"/>
      <c r="GY133" s="45"/>
      <c r="GZ133" s="45"/>
      <c r="HA133" s="45"/>
      <c r="HB133" s="45"/>
      <c r="HC133" s="45"/>
      <c r="HD133" s="45"/>
      <c r="HE133" s="45"/>
      <c r="HF133" s="45"/>
      <c r="HG133" s="45"/>
      <c r="HH133" s="45"/>
      <c r="HI133" s="45"/>
      <c r="HJ133" s="45"/>
      <c r="HK133" s="45"/>
      <c r="HL133" s="45"/>
      <c r="HM133" s="45"/>
      <c r="HN133" s="45"/>
      <c r="HO133" s="45"/>
      <c r="HP133" s="45"/>
      <c r="HQ133" s="45"/>
      <c r="HR133" s="45"/>
      <c r="HS133" s="45"/>
      <c r="HT133" s="45"/>
      <c r="HU133" s="45"/>
      <c r="HV133" s="45"/>
      <c r="HW133" s="45"/>
      <c r="HX133" s="45"/>
      <c r="HY133" s="45"/>
      <c r="HZ133" s="45"/>
      <c r="IA133" s="45"/>
      <c r="IB133" s="45"/>
      <c r="IC133" s="45"/>
    </row>
    <row r="134" customFormat="false" ht="17.25" hidden="false" customHeight="false" outlineLevel="0" collapsed="false">
      <c r="A134" s="46"/>
      <c r="B134" s="5" t="s">
        <v>0</v>
      </c>
      <c r="C134" s="5" t="s">
        <v>1</v>
      </c>
      <c r="D134" s="5" t="s">
        <v>2</v>
      </c>
      <c r="E134" s="5" t="s">
        <v>3</v>
      </c>
      <c r="F134" s="5" t="s">
        <v>4</v>
      </c>
      <c r="G134" s="5" t="s">
        <v>5</v>
      </c>
      <c r="H134" s="5" t="s">
        <v>6</v>
      </c>
      <c r="I134" s="5" t="s">
        <v>7</v>
      </c>
      <c r="J134" s="5" t="s">
        <v>8</v>
      </c>
      <c r="K134" s="5" t="s">
        <v>9</v>
      </c>
      <c r="L134" s="5" t="s">
        <v>10</v>
      </c>
      <c r="M134" s="5" t="s">
        <v>11</v>
      </c>
      <c r="N134" s="5" t="s">
        <v>12</v>
      </c>
      <c r="O134" s="5" t="s">
        <v>13</v>
      </c>
      <c r="P134" s="5" t="s">
        <v>14</v>
      </c>
      <c r="Q134" s="5" t="s">
        <v>15</v>
      </c>
      <c r="R134" s="5" t="s">
        <v>16</v>
      </c>
      <c r="S134" s="5" t="s">
        <v>17</v>
      </c>
      <c r="T134" s="5" t="s">
        <v>18</v>
      </c>
      <c r="U134" s="5" t="s">
        <v>19</v>
      </c>
      <c r="V134" s="5" t="s">
        <v>20</v>
      </c>
      <c r="W134" s="5" t="s">
        <v>21</v>
      </c>
      <c r="X134" s="5" t="s">
        <v>22</v>
      </c>
      <c r="Y134" s="5" t="s">
        <v>23</v>
      </c>
      <c r="Z134" s="5" t="s">
        <v>24</v>
      </c>
      <c r="AA134" s="5" t="s">
        <v>25</v>
      </c>
      <c r="AB134" s="5" t="s">
        <v>26</v>
      </c>
      <c r="AC134" s="5" t="s">
        <v>27</v>
      </c>
      <c r="AD134" s="5" t="s">
        <v>28</v>
      </c>
      <c r="AE134" s="5" t="s">
        <v>29</v>
      </c>
      <c r="AF134" s="5" t="s">
        <v>30</v>
      </c>
      <c r="AG134" s="5" t="s">
        <v>31</v>
      </c>
      <c r="AH134" s="5" t="s">
        <v>32</v>
      </c>
      <c r="AI134" s="5" t="s">
        <v>33</v>
      </c>
      <c r="AJ134" s="5" t="s">
        <v>34</v>
      </c>
      <c r="AK134" s="5" t="s">
        <v>35</v>
      </c>
      <c r="AL134" s="5" t="s">
        <v>36</v>
      </c>
      <c r="AM134" s="5" t="s">
        <v>37</v>
      </c>
      <c r="AN134" s="5" t="s">
        <v>38</v>
      </c>
      <c r="AO134" s="5" t="s">
        <v>39</v>
      </c>
      <c r="AP134" s="5" t="s">
        <v>40</v>
      </c>
      <c r="AQ134" s="5" t="s">
        <v>41</v>
      </c>
      <c r="AR134" s="5" t="s">
        <v>42</v>
      </c>
      <c r="AS134" s="5" t="s">
        <v>43</v>
      </c>
      <c r="AT134" s="5" t="s">
        <v>44</v>
      </c>
      <c r="AU134" s="5" t="s">
        <v>45</v>
      </c>
      <c r="AV134" s="5" t="s">
        <v>46</v>
      </c>
      <c r="AW134" s="5" t="s">
        <v>47</v>
      </c>
      <c r="AX134" s="5" t="s">
        <v>48</v>
      </c>
      <c r="AY134" s="5" t="s">
        <v>49</v>
      </c>
      <c r="AZ134" s="5" t="s">
        <v>50</v>
      </c>
      <c r="BA134" s="5" t="s">
        <v>51</v>
      </c>
      <c r="BB134" s="5" t="s">
        <v>52</v>
      </c>
      <c r="BC134" s="5" t="s">
        <v>53</v>
      </c>
      <c r="BD134" s="5" t="s">
        <v>54</v>
      </c>
      <c r="BE134" s="5" t="s">
        <v>55</v>
      </c>
      <c r="BF134" s="5" t="s">
        <v>56</v>
      </c>
      <c r="BG134" s="5" t="s">
        <v>57</v>
      </c>
      <c r="BH134" s="5" t="s">
        <v>58</v>
      </c>
      <c r="BI134" s="5" t="s">
        <v>59</v>
      </c>
      <c r="BJ134" s="5" t="s">
        <v>60</v>
      </c>
      <c r="BK134" s="5" t="s">
        <v>61</v>
      </c>
      <c r="BL134" s="5" t="s">
        <v>62</v>
      </c>
      <c r="BM134" s="5" t="s">
        <v>63</v>
      </c>
      <c r="BN134" s="5" t="s">
        <v>64</v>
      </c>
      <c r="BO134" s="5" t="s">
        <v>65</v>
      </c>
      <c r="BP134" s="5" t="s">
        <v>66</v>
      </c>
      <c r="BQ134" s="5" t="s">
        <v>67</v>
      </c>
      <c r="BR134" s="5" t="s">
        <v>68</v>
      </c>
      <c r="BS134" s="5" t="s">
        <v>69</v>
      </c>
      <c r="BT134" s="5" t="s">
        <v>70</v>
      </c>
      <c r="BU134" s="5" t="s">
        <v>71</v>
      </c>
      <c r="BV134" s="5" t="s">
        <v>72</v>
      </c>
      <c r="BW134" s="5" t="s">
        <v>73</v>
      </c>
      <c r="BX134" s="5" t="s">
        <v>74</v>
      </c>
      <c r="BY134" s="5" t="s">
        <v>75</v>
      </c>
      <c r="BZ134" s="5" t="s">
        <v>76</v>
      </c>
      <c r="CA134" s="5" t="s">
        <v>77</v>
      </c>
      <c r="CB134" s="5" t="s">
        <v>78</v>
      </c>
      <c r="CC134" s="5" t="s">
        <v>79</v>
      </c>
      <c r="CD134" s="5" t="s">
        <v>80</v>
      </c>
      <c r="CE134" s="5" t="s">
        <v>81</v>
      </c>
      <c r="CF134" s="5" t="s">
        <v>82</v>
      </c>
      <c r="CG134" s="5" t="s">
        <v>83</v>
      </c>
      <c r="CH134" s="5" t="s">
        <v>84</v>
      </c>
      <c r="CI134" s="5" t="s">
        <v>85</v>
      </c>
      <c r="CJ134" s="5" t="s">
        <v>86</v>
      </c>
      <c r="CK134" s="5" t="s">
        <v>87</v>
      </c>
      <c r="CL134" s="5" t="s">
        <v>88</v>
      </c>
      <c r="CM134" s="5" t="s">
        <v>89</v>
      </c>
      <c r="CN134" s="5" t="s">
        <v>90</v>
      </c>
      <c r="CO134" s="5" t="s">
        <v>91</v>
      </c>
      <c r="CP134" s="5" t="s">
        <v>92</v>
      </c>
      <c r="CQ134" s="5" t="s">
        <v>93</v>
      </c>
      <c r="CR134" s="5" t="s">
        <v>94</v>
      </c>
      <c r="CS134" s="5" t="s">
        <v>95</v>
      </c>
      <c r="CT134" s="5" t="s">
        <v>96</v>
      </c>
      <c r="CU134" s="5" t="s">
        <v>97</v>
      </c>
      <c r="CV134" s="5" t="s">
        <v>98</v>
      </c>
      <c r="CW134" s="5" t="s">
        <v>99</v>
      </c>
      <c r="CX134" s="5" t="s">
        <v>100</v>
      </c>
      <c r="CY134" s="5" t="s">
        <v>101</v>
      </c>
      <c r="CZ134" s="5" t="s">
        <v>102</v>
      </c>
      <c r="DA134" s="5" t="s">
        <v>103</v>
      </c>
      <c r="DB134" s="5" t="s">
        <v>104</v>
      </c>
      <c r="DC134" s="5" t="s">
        <v>105</v>
      </c>
      <c r="DD134" s="5" t="s">
        <v>106</v>
      </c>
      <c r="DE134" s="5" t="s">
        <v>107</v>
      </c>
      <c r="DF134" s="5" t="s">
        <v>108</v>
      </c>
      <c r="DG134" s="5" t="s">
        <v>109</v>
      </c>
      <c r="DH134" s="5" t="s">
        <v>110</v>
      </c>
      <c r="DI134" s="5" t="s">
        <v>111</v>
      </c>
      <c r="DJ134" s="5" t="s">
        <v>112</v>
      </c>
      <c r="DK134" s="5" t="s">
        <v>113</v>
      </c>
      <c r="DL134" s="5" t="s">
        <v>114</v>
      </c>
      <c r="DM134" s="5" t="s">
        <v>115</v>
      </c>
      <c r="DN134" s="5" t="s">
        <v>116</v>
      </c>
      <c r="DO134" s="5" t="s">
        <v>192</v>
      </c>
      <c r="DP134" s="5" t="s">
        <v>193</v>
      </c>
      <c r="DQ134" s="5" t="s">
        <v>194</v>
      </c>
      <c r="DR134" s="47"/>
      <c r="DS134" s="47"/>
      <c r="DT134" s="47"/>
      <c r="DU134" s="47"/>
      <c r="DV134" s="47"/>
      <c r="DW134" s="47"/>
      <c r="DX134" s="47"/>
      <c r="DY134" s="47"/>
      <c r="DZ134" s="47"/>
      <c r="EA134" s="47"/>
      <c r="EB134" s="47"/>
      <c r="EC134" s="47"/>
      <c r="ED134" s="47"/>
      <c r="EE134" s="47"/>
      <c r="EF134" s="47"/>
      <c r="EG134" s="47"/>
      <c r="EH134" s="47"/>
      <c r="EI134" s="47"/>
      <c r="EJ134" s="47"/>
      <c r="EK134" s="47"/>
      <c r="EL134" s="47"/>
      <c r="EM134" s="47"/>
      <c r="EN134" s="47"/>
      <c r="EO134" s="47"/>
      <c r="EP134" s="47"/>
      <c r="EQ134" s="47"/>
      <c r="ER134" s="47"/>
      <c r="ES134" s="47"/>
      <c r="ET134" s="47"/>
      <c r="EU134" s="47"/>
      <c r="EV134" s="47"/>
      <c r="EW134" s="47"/>
      <c r="EX134" s="47"/>
      <c r="EY134" s="47"/>
      <c r="EZ134" s="47"/>
      <c r="FA134" s="47"/>
      <c r="FB134" s="47"/>
      <c r="FC134" s="47"/>
      <c r="FD134" s="47"/>
      <c r="FE134" s="47"/>
      <c r="FF134" s="47"/>
      <c r="FG134" s="47"/>
      <c r="FH134" s="47"/>
      <c r="FI134" s="47"/>
      <c r="FJ134" s="47"/>
      <c r="FK134" s="47"/>
      <c r="FL134" s="47"/>
      <c r="FM134" s="47"/>
      <c r="FN134" s="47"/>
      <c r="FO134" s="47"/>
      <c r="FP134" s="47"/>
      <c r="FQ134" s="47"/>
      <c r="FR134" s="47"/>
      <c r="FS134" s="47"/>
      <c r="FT134" s="47"/>
      <c r="FU134" s="47"/>
      <c r="FV134" s="47"/>
      <c r="FW134" s="47"/>
      <c r="FX134" s="47"/>
      <c r="FY134" s="47"/>
      <c r="FZ134" s="47"/>
      <c r="GA134" s="47"/>
      <c r="GB134" s="47"/>
      <c r="GC134" s="47"/>
      <c r="GD134" s="47"/>
      <c r="GE134" s="47"/>
      <c r="GF134" s="47"/>
      <c r="GG134" s="47"/>
      <c r="GH134" s="47"/>
      <c r="GI134" s="47"/>
      <c r="GJ134" s="47"/>
      <c r="GK134" s="47"/>
      <c r="GL134" s="47"/>
      <c r="GM134" s="47"/>
      <c r="GN134" s="47"/>
      <c r="GO134" s="47"/>
      <c r="GP134" s="47"/>
      <c r="GQ134" s="47"/>
      <c r="GR134" s="47"/>
      <c r="GS134" s="47"/>
      <c r="GT134" s="47"/>
      <c r="GU134" s="47"/>
      <c r="GV134" s="47"/>
      <c r="GW134" s="47"/>
      <c r="GX134" s="47"/>
      <c r="GY134" s="47"/>
      <c r="GZ134" s="47"/>
      <c r="HA134" s="47"/>
      <c r="HB134" s="47"/>
      <c r="HC134" s="47"/>
      <c r="HD134" s="47"/>
      <c r="HE134" s="47"/>
      <c r="HF134" s="47"/>
      <c r="HG134" s="47"/>
      <c r="HH134" s="47"/>
      <c r="HI134" s="47"/>
      <c r="HJ134" s="47"/>
      <c r="HK134" s="47"/>
      <c r="HL134" s="47"/>
      <c r="HM134" s="47"/>
      <c r="HN134" s="47"/>
      <c r="HO134" s="47"/>
      <c r="HP134" s="47"/>
      <c r="HQ134" s="47"/>
      <c r="HR134" s="47"/>
      <c r="HS134" s="47"/>
      <c r="HT134" s="47"/>
      <c r="HU134" s="47"/>
      <c r="HV134" s="47"/>
      <c r="HW134" s="47"/>
      <c r="HX134" s="47"/>
      <c r="HY134" s="47"/>
      <c r="HZ134" s="47"/>
      <c r="IA134" s="47"/>
      <c r="IB134" s="47"/>
      <c r="IC134" s="47"/>
      <c r="ID134" s="24"/>
      <c r="IE134" s="24"/>
      <c r="IF134" s="24"/>
      <c r="IG134" s="24"/>
      <c r="IH134" s="24"/>
      <c r="II134" s="24"/>
      <c r="IJ134" s="24"/>
      <c r="IK134" s="24"/>
      <c r="IL134" s="24"/>
      <c r="IM134" s="24"/>
      <c r="IN134" s="24"/>
      <c r="IO134" s="24"/>
      <c r="IP134" s="24"/>
      <c r="IQ134" s="24"/>
      <c r="IR134" s="24"/>
      <c r="IS134" s="24"/>
      <c r="IT134" s="24"/>
      <c r="IU134" s="24"/>
      <c r="IV134" s="24"/>
      <c r="IW134" s="24"/>
      <c r="IX134" s="24"/>
      <c r="IY134" s="24"/>
      <c r="IZ134" s="24"/>
      <c r="JA134" s="24"/>
      <c r="JB134" s="24"/>
      <c r="JC134" s="24"/>
      <c r="JD134" s="24"/>
      <c r="JE134" s="24"/>
      <c r="JF134" s="24"/>
      <c r="JG134" s="24"/>
      <c r="JH134" s="24"/>
      <c r="JI134" s="24"/>
      <c r="JJ134" s="24"/>
      <c r="JK134" s="24"/>
      <c r="JL134" s="24"/>
      <c r="JM134" s="24"/>
      <c r="JN134" s="24"/>
      <c r="JO134" s="24"/>
      <c r="JP134" s="24"/>
      <c r="JQ134" s="24"/>
      <c r="JR134" s="24"/>
      <c r="JS134" s="24"/>
      <c r="JT134" s="24"/>
      <c r="JU134" s="24"/>
      <c r="JV134" s="24"/>
      <c r="JW134" s="24"/>
      <c r="JX134" s="24"/>
      <c r="JY134" s="24"/>
      <c r="JZ134" s="24"/>
      <c r="KA134" s="24"/>
      <c r="KB134" s="24"/>
      <c r="KC134" s="24"/>
      <c r="KD134" s="24"/>
      <c r="KE134" s="24"/>
      <c r="KF134" s="24"/>
      <c r="KG134" s="24"/>
      <c r="KH134" s="24"/>
      <c r="KI134" s="24"/>
      <c r="KJ134" s="24"/>
      <c r="KK134" s="24"/>
      <c r="KL134" s="24"/>
      <c r="KM134" s="24"/>
      <c r="KN134" s="24"/>
      <c r="KO134" s="24"/>
      <c r="KP134" s="24"/>
      <c r="KQ134" s="24"/>
      <c r="KR134" s="24"/>
      <c r="KS134" s="24"/>
      <c r="KT134" s="24"/>
      <c r="KU134" s="24"/>
      <c r="KV134" s="24"/>
      <c r="KW134" s="24"/>
      <c r="KX134" s="24"/>
      <c r="KY134" s="24"/>
      <c r="KZ134" s="24"/>
      <c r="LA134" s="24"/>
      <c r="LB134" s="24"/>
      <c r="LC134" s="24"/>
      <c r="LD134" s="24"/>
      <c r="LE134" s="24"/>
      <c r="LF134" s="24"/>
      <c r="LG134" s="24"/>
      <c r="LH134" s="24"/>
      <c r="LI134" s="24"/>
      <c r="LJ134" s="24"/>
      <c r="LK134" s="24"/>
      <c r="LL134" s="24"/>
      <c r="LM134" s="24"/>
      <c r="LN134" s="24"/>
      <c r="LO134" s="24"/>
      <c r="LP134" s="24"/>
      <c r="LQ134" s="24"/>
      <c r="LR134" s="24"/>
      <c r="LS134" s="24"/>
      <c r="LT134" s="24"/>
      <c r="LU134" s="24"/>
      <c r="LV134" s="24"/>
      <c r="LW134" s="24"/>
      <c r="LX134" s="24"/>
      <c r="LY134" s="24"/>
      <c r="LZ134" s="24"/>
      <c r="MA134" s="24"/>
      <c r="MB134" s="24"/>
      <c r="MC134" s="24"/>
      <c r="MD134" s="24"/>
      <c r="ME134" s="24"/>
      <c r="MF134" s="24"/>
      <c r="MG134" s="24"/>
      <c r="MH134" s="24"/>
      <c r="MI134" s="24"/>
      <c r="MJ134" s="24"/>
      <c r="MK134" s="24"/>
      <c r="ML134" s="24"/>
      <c r="MM134" s="24"/>
      <c r="MN134" s="24"/>
      <c r="MO134" s="24"/>
      <c r="MP134" s="24"/>
      <c r="MQ134" s="24"/>
      <c r="MR134" s="24"/>
      <c r="MS134" s="24"/>
      <c r="MT134" s="24"/>
      <c r="MU134" s="24"/>
      <c r="MV134" s="24"/>
      <c r="MW134" s="24"/>
    </row>
    <row r="135" customFormat="false" ht="15.75" hidden="false" customHeight="false" outlineLevel="0" collapsed="false">
      <c r="A135" s="48" t="s">
        <v>195</v>
      </c>
      <c r="B135" s="49" t="n">
        <f aca="false">AVERAGE('monthly data'!B154:D154)</f>
        <v>7731.09824280034</v>
      </c>
      <c r="C135" s="49" t="e">
        <f aca="false">AVERAGE('monthly data'!E154:G154)</f>
        <v>#DIV/0!</v>
      </c>
      <c r="D135" s="49" t="e">
        <f aca="false">AVERAGE('monthly data'!H154:J154)</f>
        <v>#DIV/0!</v>
      </c>
      <c r="E135" s="49" t="e">
        <f aca="false">AVERAGE('monthly data'!K154:M154)</f>
        <v>#DIV/0!</v>
      </c>
      <c r="F135" s="49" t="e">
        <f aca="false">AVERAGE('monthly data'!N154:P154)</f>
        <v>#DIV/0!</v>
      </c>
      <c r="G135" s="49" t="e">
        <f aca="false">AVERAGE('monthly data'!Q154:S154)</f>
        <v>#DIV/0!</v>
      </c>
      <c r="H135" s="49" t="e">
        <f aca="false">AVERAGE('monthly data'!T154:V154)</f>
        <v>#DIV/0!</v>
      </c>
      <c r="I135" s="49" t="e">
        <f aca="false">AVERAGE('monthly data'!W154:Y154)</f>
        <v>#DIV/0!</v>
      </c>
      <c r="J135" s="49" t="e">
        <f aca="false">AVERAGE('monthly data'!Z154:AB154)</f>
        <v>#DIV/0!</v>
      </c>
      <c r="K135" s="49" t="e">
        <f aca="false">AVERAGE('monthly data'!AC154:AE154)</f>
        <v>#DIV/0!</v>
      </c>
      <c r="L135" s="49" t="e">
        <f aca="false">AVERAGE('monthly data'!AF154:AH154)</f>
        <v>#DIV/0!</v>
      </c>
      <c r="M135" s="49" t="e">
        <f aca="false">AVERAGE('monthly data'!AI154:AK154)</f>
        <v>#DIV/0!</v>
      </c>
      <c r="N135" s="49" t="e">
        <f aca="false">AVERAGE('monthly data'!AL154:AN154)</f>
        <v>#DIV/0!</v>
      </c>
      <c r="O135" s="49" t="e">
        <f aca="false">AVERAGE('monthly data'!AO154:AQ154)</f>
        <v>#DIV/0!</v>
      </c>
      <c r="P135" s="49" t="e">
        <f aca="false">AVERAGE('monthly data'!AR154:AT154)</f>
        <v>#DIV/0!</v>
      </c>
      <c r="Q135" s="49" t="e">
        <f aca="false">AVERAGE('monthly data'!AU154:AW154)</f>
        <v>#DIV/0!</v>
      </c>
      <c r="R135" s="49" t="e">
        <f aca="false">AVERAGE('monthly data'!AX154:AZ154)</f>
        <v>#DIV/0!</v>
      </c>
      <c r="S135" s="49" t="e">
        <f aca="false">AVERAGE('monthly data'!BA154:BC154)</f>
        <v>#DIV/0!</v>
      </c>
      <c r="T135" s="49" t="e">
        <f aca="false">AVERAGE('monthly data'!BD154:BF154)</f>
        <v>#DIV/0!</v>
      </c>
      <c r="U135" s="49" t="e">
        <f aca="false">AVERAGE('monthly data'!BG154:BI154)</f>
        <v>#DIV/0!</v>
      </c>
      <c r="V135" s="49" t="e">
        <f aca="false">AVERAGE('monthly data'!BJ154:BL154)</f>
        <v>#DIV/0!</v>
      </c>
      <c r="W135" s="49" t="e">
        <f aca="false">AVERAGE('monthly data'!BM154:BO154)</f>
        <v>#DIV/0!</v>
      </c>
      <c r="X135" s="49" t="e">
        <f aca="false">AVERAGE('monthly data'!BP154:BR154)</f>
        <v>#DIV/0!</v>
      </c>
      <c r="Y135" s="49" t="e">
        <f aca="false">AVERAGE('monthly data'!BS154:BU154)</f>
        <v>#DIV/0!</v>
      </c>
      <c r="Z135" s="49" t="e">
        <f aca="false">AVERAGE('monthly data'!BV154:BX154)</f>
        <v>#DIV/0!</v>
      </c>
      <c r="AA135" s="49" t="e">
        <f aca="false">AVERAGE('monthly data'!BY154:CA154)</f>
        <v>#DIV/0!</v>
      </c>
      <c r="AB135" s="49" t="e">
        <f aca="false">AVERAGE('monthly data'!CB154:CD154)</f>
        <v>#DIV/0!</v>
      </c>
      <c r="AC135" s="49" t="e">
        <f aca="false">AVERAGE('monthly data'!CE154:CG154)</f>
        <v>#DIV/0!</v>
      </c>
      <c r="AD135" s="49" t="e">
        <f aca="false">AVERAGE('monthly data'!CH154:CJ154)</f>
        <v>#DIV/0!</v>
      </c>
      <c r="AE135" s="49" t="e">
        <f aca="false">AVERAGE('monthly data'!CK154:CM154)</f>
        <v>#DIV/0!</v>
      </c>
      <c r="AF135" s="49" t="e">
        <f aca="false">AVERAGE('monthly data'!CN154:CP154)</f>
        <v>#DIV/0!</v>
      </c>
      <c r="AG135" s="49" t="e">
        <f aca="false">AVERAGE('monthly data'!CQ154:CS154)</f>
        <v>#DIV/0!</v>
      </c>
      <c r="AH135" s="49" t="e">
        <f aca="false">AVERAGE('monthly data'!CT154:CV154)</f>
        <v>#DIV/0!</v>
      </c>
      <c r="AI135" s="49" t="e">
        <f aca="false">AVERAGE('monthly data'!CW154:CY154)</f>
        <v>#DIV/0!</v>
      </c>
      <c r="AJ135" s="49" t="e">
        <f aca="false">AVERAGE('monthly data'!CZ154:DB154)</f>
        <v>#DIV/0!</v>
      </c>
      <c r="AK135" s="49" t="e">
        <f aca="false">AVERAGE('monthly data'!DC154:DE154)</f>
        <v>#DIV/0!</v>
      </c>
      <c r="AL135" s="49" t="n">
        <f aca="false">AVERAGE('monthly data'!DF154:DH154)</f>
        <v>45.0593409849085</v>
      </c>
      <c r="AM135" s="49" t="n">
        <f aca="false">AVERAGE('monthly data'!DI154:DK154)</f>
        <v>46.2407227767156</v>
      </c>
      <c r="AN135" s="49" t="n">
        <f aca="false">AVERAGE('monthly data'!DL154:DN154)</f>
        <v>47.9645570215888</v>
      </c>
      <c r="AO135" s="49" t="n">
        <f aca="false">AVERAGE('monthly data'!DO154:DQ154)</f>
        <v>49.4299239067375</v>
      </c>
      <c r="AP135" s="49" t="n">
        <f aca="false">AVERAGE('monthly data'!DR154:DT154)</f>
        <v>51.0888524841304</v>
      </c>
      <c r="AQ135" s="49" t="n">
        <f aca="false">AVERAGE('monthly data'!DU154:DW154)</f>
        <v>51.9116223058693</v>
      </c>
      <c r="AR135" s="49" t="n">
        <f aca="false">AVERAGE('monthly data'!DX154:DZ154)</f>
        <v>52.349135405043</v>
      </c>
      <c r="AS135" s="49" t="n">
        <f aca="false">AVERAGE('monthly data'!EA154:EC154)</f>
        <v>52.0025902211398</v>
      </c>
      <c r="AT135" s="49" t="n">
        <f aca="false">AVERAGE('monthly data'!ED154:EF154)</f>
        <v>55.5453572530077</v>
      </c>
      <c r="AU135" s="49" t="n">
        <f aca="false">AVERAGE('monthly data'!EG154:EI154)</f>
        <v>57.2920647607009</v>
      </c>
      <c r="AV135" s="49" t="n">
        <f aca="false">AVERAGE('monthly data'!EJ154:EL154)</f>
        <v>58.3452875898239</v>
      </c>
      <c r="AW135" s="49" t="n">
        <f aca="false">AVERAGE('monthly data'!EM154:EO154)</f>
        <v>59.3329252198984</v>
      </c>
      <c r="AX135" s="49" t="n">
        <f aca="false">AVERAGE('monthly data'!EP154:ER154)</f>
        <v>63.6579860181255</v>
      </c>
      <c r="AY135" s="49" t="n">
        <f aca="false">AVERAGE('monthly data'!ES154:EU154)</f>
        <v>64.1619220379522</v>
      </c>
      <c r="AZ135" s="49" t="n">
        <f aca="false">AVERAGE('monthly data'!EV154:EX154)</f>
        <v>64.8411373324455</v>
      </c>
      <c r="BA135" s="49" t="n">
        <f aca="false">AVERAGE('monthly data'!EY154:FA154)</f>
        <v>64.979561776569</v>
      </c>
      <c r="BB135" s="49" t="n">
        <f aca="false">AVERAGE('monthly data'!FB154:FD154)</f>
        <v>67.2446201132984</v>
      </c>
      <c r="BC135" s="49" t="n">
        <f aca="false">AVERAGE('monthly data'!FE154:FG154)</f>
        <v>71.3492634943351</v>
      </c>
      <c r="BD135" s="49" t="n">
        <f aca="false">AVERAGE('monthly data'!FH154:FJ154)</f>
        <v>76.7584024797532</v>
      </c>
      <c r="BE135" s="49" t="n">
        <f aca="false">AVERAGE('monthly data'!FK154:FM154)</f>
        <v>79.6376317471815</v>
      </c>
      <c r="BF135" s="49" t="n">
        <f aca="false">AVERAGE('monthly data'!FN154:FP154)</f>
        <v>79.9259809092627</v>
      </c>
      <c r="BG135" s="49" t="n">
        <f aca="false">AVERAGE('monthly data'!FQ154:FS154)</f>
        <v>80.05357832816</v>
      </c>
      <c r="BH135" s="49" t="n">
        <f aca="false">AVERAGE('monthly data'!FT154:FV154)</f>
        <v>82.0772225693307</v>
      </c>
      <c r="BI135" s="49" t="n">
        <f aca="false">AVERAGE('monthly data'!FW154:FY154)</f>
        <v>84.7378934819062</v>
      </c>
      <c r="BJ135" s="49" t="n">
        <f aca="false">AVERAGE('monthly data'!FZ154:GB154)</f>
        <v>83.1117917575579</v>
      </c>
      <c r="BK135" s="49" t="n">
        <f aca="false">AVERAGE('monthly data'!GC154:GE154)</f>
        <v>84.0608912103256</v>
      </c>
      <c r="BL135" s="49" t="n">
        <f aca="false">AVERAGE('monthly data'!GF154:GH154)</f>
        <v>84.3970957428381</v>
      </c>
      <c r="BM135" s="49" t="n">
        <f aca="false">AVERAGE('monthly data'!GI154:GK154)</f>
        <v>84.7934987379563</v>
      </c>
      <c r="BN135" s="49" t="n">
        <f aca="false">AVERAGE('monthly data'!GL154:GN154)</f>
        <v>85.0394325131084</v>
      </c>
      <c r="BO135" s="49" t="n">
        <f aca="false">AVERAGE('monthly data'!GO154:GQ154)</f>
        <v>87.4888026151604</v>
      </c>
      <c r="BP135" s="49" t="n">
        <f aca="false">AVERAGE('monthly data'!GR154:GT154)</f>
        <v>88.9633915880631</v>
      </c>
      <c r="BQ135" s="49" t="n">
        <f aca="false">AVERAGE('monthly data'!GU154:GW154)</f>
        <v>90.2501770852141</v>
      </c>
      <c r="BR135" s="49" t="n">
        <f aca="false">AVERAGE('monthly data'!GX154:GZ154)</f>
        <v>91.4816091376113</v>
      </c>
      <c r="BS135" s="49" t="n">
        <f aca="false">AVERAGE('monthly data'!HA154:HC154)</f>
        <v>93.9899514024431</v>
      </c>
      <c r="BT135" s="49" t="n">
        <f aca="false">AVERAGE('monthly data'!HD154:HF154)</f>
        <v>94.4221804824774</v>
      </c>
      <c r="BU135" s="49" t="n">
        <f aca="false">AVERAGE('monthly data'!HG154:HI154)</f>
        <v>94.2221826931247</v>
      </c>
      <c r="BV135" s="49" t="n">
        <f aca="false">AVERAGE('monthly data'!HJ154:HL154)</f>
        <v>95.5360928670306</v>
      </c>
      <c r="BW135" s="49" t="n">
        <f aca="false">AVERAGE('monthly data'!HM154:HO154)</f>
        <v>97.475197154725</v>
      </c>
      <c r="BX135" s="49" t="n">
        <f aca="false">AVERAGE('monthly data'!HP154:HR154)</f>
        <v>98.7922584276719</v>
      </c>
      <c r="BY135" s="49" t="n">
        <f aca="false">AVERAGE('monthly data'!HS154:HU154)</f>
        <v>98.3337600690064</v>
      </c>
      <c r="BZ135" s="49" t="n">
        <f aca="false">AVERAGE('monthly data'!HV154:HX154)</f>
        <v>98.6439292062887</v>
      </c>
      <c r="CA135" s="49" t="n">
        <f aca="false">AVERAGE('monthly data'!HY154:IA154)</f>
        <v>99.6315924211492</v>
      </c>
      <c r="CB135" s="49" t="n">
        <f aca="false">AVERAGE('monthly data'!IB154:ID154)</f>
        <v>99.396649704272</v>
      </c>
      <c r="CC135" s="49" t="n">
        <f aca="false">AVERAGE('monthly data'!IE154:IG154)</f>
        <v>99.6604722639613</v>
      </c>
      <c r="CD135" s="49" t="n">
        <f aca="false">AVERAGE('monthly data'!IH154:IJ154)</f>
        <v>99.2434492769639</v>
      </c>
      <c r="CE135" s="49" t="n">
        <f aca="false">AVERAGE('monthly data'!IK154:IM154)</f>
        <v>101.264158554444</v>
      </c>
      <c r="CF135" s="49" t="n">
        <f aca="false">AVERAGE('monthly data'!IN154:IP154)</f>
        <v>102.261598963745</v>
      </c>
      <c r="CG135" s="49" t="n">
        <f aca="false">AVERAGE('monthly data'!IQ154:IS154)</f>
        <v>104.172393301234</v>
      </c>
      <c r="CH135" s="49" t="n">
        <f aca="false">AVERAGE('monthly data'!IT154:IV154)</f>
        <v>104.400453503977</v>
      </c>
      <c r="CI135" s="49" t="n">
        <f aca="false">AVERAGE('monthly data'!IW154:IY154)</f>
        <v>106.62770342141</v>
      </c>
      <c r="CJ135" s="49" t="n">
        <f aca="false">AVERAGE('monthly data'!IZ154:JB154)</f>
        <v>109.160907486857</v>
      </c>
      <c r="CK135" s="49" t="n">
        <f aca="false">AVERAGE('monthly data'!JC154:JE154)</f>
        <v>111.315512248085</v>
      </c>
      <c r="CL135" s="49" t="n">
        <f aca="false">AVERAGE('monthly data'!JF154:JH154)</f>
        <v>112.229512961325</v>
      </c>
      <c r="CM135" s="49" t="n">
        <f aca="false">AVERAGE('monthly data'!JI154:JK154)</f>
        <v>112.88508698968</v>
      </c>
      <c r="CN135" s="49" t="n">
        <f aca="false">AVERAGE('monthly data'!JL154:JN154)</f>
        <v>112.774193536278</v>
      </c>
      <c r="CO135" s="49" t="n">
        <f aca="false">AVERAGE('monthly data'!JO154:JQ154)</f>
        <v>113.074680792208</v>
      </c>
      <c r="CP135" s="49" t="n">
        <f aca="false">AVERAGE('monthly data'!JR154:JT154)</f>
        <v>112.193847471935</v>
      </c>
      <c r="CQ135" s="49" t="n">
        <f aca="false">AVERAGE('monthly data'!JU154:JW154)</f>
        <v>115.377529681874</v>
      </c>
      <c r="CR135" s="49" t="n">
        <f aca="false">AVERAGE('monthly data'!JX154:JZ154)</f>
        <v>113.758097787438</v>
      </c>
      <c r="CS135" s="49" t="n">
        <f aca="false">AVERAGE('monthly data'!KA154:KC154)</f>
        <v>112.505275360678</v>
      </c>
      <c r="CT135" s="49" t="n">
        <f aca="false">AVERAGE('monthly data'!KD154:KF154)</f>
        <v>113.040275511291</v>
      </c>
      <c r="CU135" s="49" t="n">
        <f aca="false">AVERAGE('monthly data'!KG154:KI154)</f>
        <v>114.982229234843</v>
      </c>
      <c r="CV135" s="49" t="n">
        <f aca="false">AVERAGE('monthly data'!KJ154:KL154)</f>
        <v>116.016853515838</v>
      </c>
      <c r="CW135" s="49" t="n">
        <f aca="false">AVERAGE('monthly data'!KM154:KO154)</f>
        <v>119.883934158309</v>
      </c>
      <c r="CX135" s="49" t="n">
        <f aca="false">AVERAGE('monthly data'!KP154:KR154)</f>
        <v>123.225098433004</v>
      </c>
      <c r="CY135" s="49" t="n">
        <f aca="false">AVERAGE('monthly data'!KS154:KU154)</f>
        <v>126.151602737537</v>
      </c>
      <c r="CZ135" s="49" t="n">
        <f aca="false">AVERAGE('monthly data'!KV154:KX154)</f>
        <v>128.000329278934</v>
      </c>
      <c r="DA135" s="49" t="n">
        <f aca="false">AVERAGE('monthly data'!KY154:LA154)</f>
        <v>126.122899342227</v>
      </c>
      <c r="DB135" s="49" t="n">
        <f aca="false">AVERAGE('monthly data'!LB154:LD154)</f>
        <v>124.690321386494</v>
      </c>
      <c r="DC135" s="49" t="n">
        <f aca="false">AVERAGE('monthly data'!LE154:LG154)</f>
        <v>125.050358296965</v>
      </c>
      <c r="DD135" s="49" t="n">
        <f aca="false">AVERAGE('monthly data'!LH154:LJ154)</f>
        <v>124.700050408998</v>
      </c>
      <c r="DE135" s="49" t="n">
        <f aca="false">AVERAGE('monthly data'!LK154:LM154)</f>
        <v>125.229569545685</v>
      </c>
      <c r="DF135" s="49" t="n">
        <f aca="false">AVERAGE('monthly data'!LN154:LP154)</f>
        <v>130.527068759984</v>
      </c>
      <c r="DG135" s="49" t="n">
        <f aca="false">AVERAGE('monthly data'!LQ154:LS154)</f>
        <v>139.131043779597</v>
      </c>
      <c r="DH135" s="49" t="n">
        <f aca="false">AVERAGE('monthly data'!LT154:LV154)</f>
        <v>144.563159607749</v>
      </c>
      <c r="DI135" s="49" t="n">
        <f aca="false">AVERAGE('monthly data'!LW154:LY154)</f>
        <v>152.945489606427</v>
      </c>
      <c r="DJ135" s="49" t="n">
        <f aca="false">AVERAGE('monthly data'!LZ154:MB154)</f>
        <v>159.196427345177</v>
      </c>
      <c r="DK135" s="49" t="n">
        <f aca="false">AVERAGE('monthly data'!MC154:ME154)</f>
        <v>163.351747639195</v>
      </c>
      <c r="DL135" s="49" t="e">
        <f aca="false">AVERAGE('monthly data'!MF154:MH154)</f>
        <v>#DIV/0!</v>
      </c>
      <c r="DM135" s="49" t="e">
        <f aca="false">AVERAGE('monthly data'!MI154:MK154)</f>
        <v>#DIV/0!</v>
      </c>
      <c r="DN135" s="49" t="e">
        <f aca="false">AVERAGE('monthly data'!ML154:MN154)</f>
        <v>#DIV/0!</v>
      </c>
      <c r="DO135" s="49" t="e">
        <f aca="false">AVERAGE('monthly data'!MO154:MQ154)</f>
        <v>#DIV/0!</v>
      </c>
      <c r="DP135" s="49" t="e">
        <f aca="false">AVERAGE('monthly data'!MR154:MT154)</f>
        <v>#DIV/0!</v>
      </c>
      <c r="DQ135" s="49" t="e">
        <f aca="false">AVERAGE('monthly data'!MU154:MW154)</f>
        <v>#DIV/0!</v>
      </c>
      <c r="DR135" s="45"/>
      <c r="DS135" s="45"/>
      <c r="DT135" s="45"/>
      <c r="DU135" s="45"/>
      <c r="DV135" s="45"/>
      <c r="DW135" s="45"/>
      <c r="DX135" s="45"/>
      <c r="DY135" s="45"/>
      <c r="DZ135" s="45"/>
      <c r="EA135" s="45"/>
      <c r="EB135" s="45"/>
      <c r="EC135" s="45"/>
      <c r="ED135" s="45"/>
      <c r="EE135" s="45"/>
      <c r="EF135" s="45"/>
      <c r="EG135" s="45"/>
      <c r="EH135" s="45"/>
      <c r="EI135" s="45"/>
      <c r="EJ135" s="45"/>
      <c r="EK135" s="45"/>
      <c r="EL135" s="45"/>
      <c r="EM135" s="45"/>
      <c r="EN135" s="45"/>
      <c r="EO135" s="45"/>
      <c r="EP135" s="45"/>
      <c r="EQ135" s="45"/>
      <c r="ER135" s="45"/>
      <c r="ES135" s="45"/>
      <c r="ET135" s="45"/>
      <c r="EU135" s="45"/>
      <c r="EV135" s="45"/>
      <c r="EW135" s="45"/>
      <c r="EX135" s="45"/>
      <c r="EY135" s="45"/>
      <c r="EZ135" s="45"/>
      <c r="FA135" s="45"/>
      <c r="FB135" s="45"/>
      <c r="FC135" s="45"/>
      <c r="FD135" s="45"/>
      <c r="FE135" s="45"/>
      <c r="FF135" s="45"/>
      <c r="FG135" s="45"/>
      <c r="FH135" s="45"/>
      <c r="FI135" s="45"/>
      <c r="FJ135" s="45"/>
      <c r="FK135" s="45"/>
      <c r="FL135" s="45"/>
      <c r="FM135" s="45"/>
      <c r="FN135" s="45"/>
      <c r="FO135" s="45"/>
      <c r="FP135" s="45"/>
      <c r="FQ135" s="45"/>
      <c r="FR135" s="45"/>
      <c r="FS135" s="45"/>
      <c r="FT135" s="45"/>
      <c r="FU135" s="45"/>
      <c r="FV135" s="45"/>
      <c r="FW135" s="45"/>
      <c r="FX135" s="45"/>
      <c r="FY135" s="45"/>
      <c r="FZ135" s="45"/>
      <c r="GA135" s="45"/>
      <c r="GB135" s="45"/>
      <c r="GC135" s="45"/>
      <c r="GD135" s="45"/>
      <c r="GE135" s="45"/>
      <c r="GF135" s="45"/>
      <c r="GG135" s="45"/>
      <c r="GH135" s="45"/>
      <c r="GI135" s="45"/>
      <c r="GJ135" s="45"/>
      <c r="GK135" s="45"/>
      <c r="GL135" s="45"/>
      <c r="GM135" s="45"/>
      <c r="GN135" s="45"/>
      <c r="GO135" s="45"/>
      <c r="GP135" s="45"/>
      <c r="GQ135" s="45"/>
      <c r="GR135" s="45"/>
      <c r="GS135" s="45"/>
      <c r="GT135" s="45"/>
      <c r="GU135" s="45"/>
      <c r="GV135" s="45"/>
      <c r="GW135" s="45"/>
      <c r="GX135" s="45"/>
      <c r="GY135" s="45"/>
      <c r="GZ135" s="45"/>
      <c r="HA135" s="45"/>
      <c r="HB135" s="45"/>
      <c r="HC135" s="45"/>
      <c r="HD135" s="45"/>
      <c r="HE135" s="45"/>
      <c r="HF135" s="45"/>
      <c r="HG135" s="45"/>
      <c r="HH135" s="45"/>
      <c r="HI135" s="45"/>
      <c r="HJ135" s="45"/>
      <c r="HK135" s="45"/>
      <c r="HL135" s="45"/>
      <c r="HM135" s="45"/>
      <c r="HN135" s="45"/>
      <c r="HO135" s="45"/>
      <c r="HP135" s="45"/>
      <c r="HQ135" s="45"/>
      <c r="HR135" s="45"/>
      <c r="HS135" s="45"/>
      <c r="HT135" s="45"/>
      <c r="HU135" s="45"/>
      <c r="HV135" s="45"/>
      <c r="HW135" s="45"/>
      <c r="HX135" s="45"/>
      <c r="HY135" s="45"/>
      <c r="HZ135" s="45"/>
      <c r="IA135" s="45"/>
      <c r="IB135" s="45"/>
      <c r="IC135" s="45"/>
    </row>
    <row r="136" customFormat="false" ht="15" hidden="false" customHeight="false" outlineLevel="0" collapsed="false">
      <c r="A136" s="50" t="s">
        <v>196</v>
      </c>
      <c r="B136" s="51" t="n">
        <f aca="false">AVERAGE('monthly data'!B155:D155)</f>
        <v>2082.23206060664</v>
      </c>
      <c r="C136" s="51" t="e">
        <f aca="false">AVERAGE('monthly data'!E155:G155)</f>
        <v>#DIV/0!</v>
      </c>
      <c r="D136" s="51" t="e">
        <f aca="false">AVERAGE('monthly data'!H155:J155)</f>
        <v>#DIV/0!</v>
      </c>
      <c r="E136" s="51" t="e">
        <f aca="false">AVERAGE('monthly data'!K155:M155)</f>
        <v>#DIV/0!</v>
      </c>
      <c r="F136" s="51" t="e">
        <f aca="false">AVERAGE('monthly data'!N155:P155)</f>
        <v>#DIV/0!</v>
      </c>
      <c r="G136" s="51" t="e">
        <f aca="false">AVERAGE('monthly data'!Q155:S155)</f>
        <v>#DIV/0!</v>
      </c>
      <c r="H136" s="51" t="e">
        <f aca="false">AVERAGE('monthly data'!T155:V155)</f>
        <v>#DIV/0!</v>
      </c>
      <c r="I136" s="51" t="e">
        <f aca="false">AVERAGE('monthly data'!W155:Y155)</f>
        <v>#DIV/0!</v>
      </c>
      <c r="J136" s="51" t="e">
        <f aca="false">AVERAGE('monthly data'!Z155:AB155)</f>
        <v>#DIV/0!</v>
      </c>
      <c r="K136" s="51" t="e">
        <f aca="false">AVERAGE('monthly data'!AC155:AE155)</f>
        <v>#DIV/0!</v>
      </c>
      <c r="L136" s="51" t="e">
        <f aca="false">AVERAGE('monthly data'!AF155:AH155)</f>
        <v>#DIV/0!</v>
      </c>
      <c r="M136" s="51" t="e">
        <f aca="false">AVERAGE('monthly data'!AI155:AK155)</f>
        <v>#DIV/0!</v>
      </c>
      <c r="N136" s="51" t="e">
        <f aca="false">AVERAGE('monthly data'!AL155:AN155)</f>
        <v>#DIV/0!</v>
      </c>
      <c r="O136" s="51" t="e">
        <f aca="false">AVERAGE('monthly data'!AO155:AQ155)</f>
        <v>#DIV/0!</v>
      </c>
      <c r="P136" s="51" t="e">
        <f aca="false">AVERAGE('monthly data'!AR155:AT155)</f>
        <v>#DIV/0!</v>
      </c>
      <c r="Q136" s="51" t="e">
        <f aca="false">AVERAGE('monthly data'!AU155:AW155)</f>
        <v>#DIV/0!</v>
      </c>
      <c r="R136" s="51" t="e">
        <f aca="false">AVERAGE('monthly data'!AX155:AZ155)</f>
        <v>#DIV/0!</v>
      </c>
      <c r="S136" s="51" t="e">
        <f aca="false">AVERAGE('monthly data'!BA155:BC155)</f>
        <v>#DIV/0!</v>
      </c>
      <c r="T136" s="51" t="e">
        <f aca="false">AVERAGE('monthly data'!BD155:BF155)</f>
        <v>#DIV/0!</v>
      </c>
      <c r="U136" s="51" t="e">
        <f aca="false">AVERAGE('monthly data'!BG155:BI155)</f>
        <v>#DIV/0!</v>
      </c>
      <c r="V136" s="51" t="e">
        <f aca="false">AVERAGE('monthly data'!BJ155:BL155)</f>
        <v>#DIV/0!</v>
      </c>
      <c r="W136" s="51" t="e">
        <f aca="false">AVERAGE('monthly data'!BM155:BO155)</f>
        <v>#DIV/0!</v>
      </c>
      <c r="X136" s="51" t="e">
        <f aca="false">AVERAGE('monthly data'!BP155:BR155)</f>
        <v>#DIV/0!</v>
      </c>
      <c r="Y136" s="51" t="e">
        <f aca="false">AVERAGE('monthly data'!BS155:BU155)</f>
        <v>#DIV/0!</v>
      </c>
      <c r="Z136" s="51" t="e">
        <f aca="false">AVERAGE('monthly data'!BV155:BX155)</f>
        <v>#DIV/0!</v>
      </c>
      <c r="AA136" s="51" t="e">
        <f aca="false">AVERAGE('monthly data'!BY155:CA155)</f>
        <v>#DIV/0!</v>
      </c>
      <c r="AB136" s="51" t="e">
        <f aca="false">AVERAGE('monthly data'!CB155:CD155)</f>
        <v>#DIV/0!</v>
      </c>
      <c r="AC136" s="51" t="e">
        <f aca="false">AVERAGE('monthly data'!CE155:CG155)</f>
        <v>#DIV/0!</v>
      </c>
      <c r="AD136" s="51" t="e">
        <f aca="false">AVERAGE('monthly data'!CH155:CJ155)</f>
        <v>#DIV/0!</v>
      </c>
      <c r="AE136" s="51" t="e">
        <f aca="false">AVERAGE('monthly data'!CK155:CM155)</f>
        <v>#DIV/0!</v>
      </c>
      <c r="AF136" s="51" t="e">
        <f aca="false">AVERAGE('monthly data'!CN155:CP155)</f>
        <v>#DIV/0!</v>
      </c>
      <c r="AG136" s="51" t="e">
        <f aca="false">AVERAGE('monthly data'!CQ155:CS155)</f>
        <v>#DIV/0!</v>
      </c>
      <c r="AH136" s="51" t="e">
        <f aca="false">AVERAGE('monthly data'!CT155:CV155)</f>
        <v>#DIV/0!</v>
      </c>
      <c r="AI136" s="51" t="e">
        <f aca="false">AVERAGE('monthly data'!CW155:CY155)</f>
        <v>#DIV/0!</v>
      </c>
      <c r="AJ136" s="51" t="e">
        <f aca="false">AVERAGE('monthly data'!CZ155:DB155)</f>
        <v>#DIV/0!</v>
      </c>
      <c r="AK136" s="51" t="e">
        <f aca="false">AVERAGE('monthly data'!DC155:DE155)</f>
        <v>#DIV/0!</v>
      </c>
      <c r="AL136" s="51" t="e">
        <f aca="false">AVERAGE('monthly data'!DF155:DH155)</f>
        <v>#DIV/0!</v>
      </c>
      <c r="AM136" s="51" t="e">
        <f aca="false">AVERAGE('monthly data'!DI155:DK155)</f>
        <v>#DIV/0!</v>
      </c>
      <c r="AN136" s="51" t="e">
        <f aca="false">AVERAGE('monthly data'!DL155:DN155)</f>
        <v>#DIV/0!</v>
      </c>
      <c r="AO136" s="51" t="e">
        <f aca="false">AVERAGE('monthly data'!DO155:DQ155)</f>
        <v>#DIV/0!</v>
      </c>
      <c r="AP136" s="51" t="e">
        <f aca="false">AVERAGE('monthly data'!DR155:DT155)</f>
        <v>#DIV/0!</v>
      </c>
      <c r="AQ136" s="51" t="e">
        <f aca="false">AVERAGE('monthly data'!DU155:DW155)</f>
        <v>#DIV/0!</v>
      </c>
      <c r="AR136" s="51" t="e">
        <f aca="false">AVERAGE('monthly data'!DX155:DZ155)</f>
        <v>#DIV/0!</v>
      </c>
      <c r="AS136" s="51" t="e">
        <f aca="false">AVERAGE('monthly data'!EA155:EC155)</f>
        <v>#DIV/0!</v>
      </c>
      <c r="AT136" s="51" t="e">
        <f aca="false">AVERAGE('monthly data'!ED155:EF155)</f>
        <v>#DIV/0!</v>
      </c>
      <c r="AU136" s="51" t="e">
        <f aca="false">AVERAGE('monthly data'!EG155:EI155)</f>
        <v>#DIV/0!</v>
      </c>
      <c r="AV136" s="51" t="e">
        <f aca="false">AVERAGE('monthly data'!EJ155:EL155)</f>
        <v>#DIV/0!</v>
      </c>
      <c r="AW136" s="51" t="e">
        <f aca="false">AVERAGE('monthly data'!EM155:EO155)</f>
        <v>#DIV/0!</v>
      </c>
      <c r="AX136" s="51" t="e">
        <f aca="false">AVERAGE('monthly data'!EP155:ER155)</f>
        <v>#DIV/0!</v>
      </c>
      <c r="AY136" s="51" t="e">
        <f aca="false">AVERAGE('monthly data'!ES155:EU155)</f>
        <v>#DIV/0!</v>
      </c>
      <c r="AZ136" s="51" t="e">
        <f aca="false">AVERAGE('monthly data'!EV155:EX155)</f>
        <v>#DIV/0!</v>
      </c>
      <c r="BA136" s="51" t="e">
        <f aca="false">AVERAGE('monthly data'!EY155:FA155)</f>
        <v>#DIV/0!</v>
      </c>
      <c r="BB136" s="51" t="e">
        <f aca="false">AVERAGE('monthly data'!FB155:FD155)</f>
        <v>#DIV/0!</v>
      </c>
      <c r="BC136" s="51" t="e">
        <f aca="false">AVERAGE('monthly data'!FE155:FG155)</f>
        <v>#DIV/0!</v>
      </c>
      <c r="BD136" s="51" t="e">
        <f aca="false">AVERAGE('monthly data'!FH155:FJ155)</f>
        <v>#DIV/0!</v>
      </c>
      <c r="BE136" s="51" t="e">
        <f aca="false">AVERAGE('monthly data'!FK155:FM155)</f>
        <v>#DIV/0!</v>
      </c>
      <c r="BF136" s="51" t="n">
        <f aca="false">AVERAGE('monthly data'!FN155:FP155)</f>
        <v>76.1907761329707</v>
      </c>
      <c r="BG136" s="51" t="n">
        <f aca="false">AVERAGE('monthly data'!FQ155:FS155)</f>
        <v>75.3879553352721</v>
      </c>
      <c r="BH136" s="51" t="n">
        <f aca="false">AVERAGE('monthly data'!FT155:FV155)</f>
        <v>77.5926291888933</v>
      </c>
      <c r="BI136" s="51" t="n">
        <f aca="false">AVERAGE('monthly data'!FW155:FY155)</f>
        <v>82.9945499241945</v>
      </c>
      <c r="BJ136" s="51" t="n">
        <f aca="false">AVERAGE('monthly data'!FZ155:GB155)</f>
        <v>78.8076866431726</v>
      </c>
      <c r="BK136" s="51" t="n">
        <f aca="false">AVERAGE('monthly data'!GC155:GE155)</f>
        <v>80.0323534397756</v>
      </c>
      <c r="BL136" s="51" t="n">
        <f aca="false">AVERAGE('monthly data'!GF155:GH155)</f>
        <v>79.8202617728761</v>
      </c>
      <c r="BM136" s="51" t="n">
        <f aca="false">AVERAGE('monthly data'!GI155:GK155)</f>
        <v>80.4598624679294</v>
      </c>
      <c r="BN136" s="51" t="n">
        <f aca="false">AVERAGE('monthly data'!GL155:GN155)</f>
        <v>79.4683841064497</v>
      </c>
      <c r="BO136" s="51" t="n">
        <f aca="false">AVERAGE('monthly data'!GO155:GQ155)</f>
        <v>84.3751691966493</v>
      </c>
      <c r="BP136" s="51" t="n">
        <f aca="false">AVERAGE('monthly data'!GR155:GT155)</f>
        <v>85.9418604786294</v>
      </c>
      <c r="BQ136" s="51" t="n">
        <f aca="false">AVERAGE('monthly data'!GU155:GW155)</f>
        <v>87.557210641524</v>
      </c>
      <c r="BR136" s="51" t="n">
        <f aca="false">AVERAGE('monthly data'!GX155:GZ155)</f>
        <v>91.3307791171183</v>
      </c>
      <c r="BS136" s="51" t="n">
        <f aca="false">AVERAGE('monthly data'!HA155:HC155)</f>
        <v>96.1502297409458</v>
      </c>
      <c r="BT136" s="51" t="n">
        <f aca="false">AVERAGE('monthly data'!HD155:HF155)</f>
        <v>97.4869696613329</v>
      </c>
      <c r="BU136" s="51" t="n">
        <f aca="false">AVERAGE('monthly data'!HG155:HI155)</f>
        <v>96.8897558456079</v>
      </c>
      <c r="BV136" s="51" t="n">
        <f aca="false">AVERAGE('monthly data'!HJ155:HL155)</f>
        <v>95.5663816869475</v>
      </c>
      <c r="BW136" s="51" t="n">
        <f aca="false">AVERAGE('monthly data'!HM155:HO155)</f>
        <v>99.5766737849313</v>
      </c>
      <c r="BX136" s="51" t="n">
        <f aca="false">AVERAGE('monthly data'!HP155:HR155)</f>
        <v>103.246764922833</v>
      </c>
      <c r="BY136" s="51" t="n">
        <f aca="false">AVERAGE('monthly data'!HS155:HU155)</f>
        <v>103.263410066049</v>
      </c>
      <c r="BZ136" s="51" t="n">
        <f aca="false">AVERAGE('monthly data'!HV155:HX155)</f>
        <v>99.7777828500491</v>
      </c>
      <c r="CA136" s="51" t="n">
        <f aca="false">AVERAGE('monthly data'!HY155:IA155)</f>
        <v>102.371426673516</v>
      </c>
      <c r="CB136" s="51" t="n">
        <f aca="false">AVERAGE('monthly data'!IB155:ID155)</f>
        <v>101.883101306477</v>
      </c>
      <c r="CC136" s="51" t="n">
        <f aca="false">AVERAGE('monthly data'!IE155:IG155)</f>
        <v>99.8935425673143</v>
      </c>
      <c r="CD136" s="51" t="n">
        <f aca="false">AVERAGE('monthly data'!IH155:IJ155)</f>
        <v>98.9385204106641</v>
      </c>
      <c r="CE136" s="51" t="n">
        <f aca="false">AVERAGE('monthly data'!IK155:IM155)</f>
        <v>104.9507127346</v>
      </c>
      <c r="CF136" s="51" t="n">
        <f aca="false">AVERAGE('monthly data'!IN155:IP155)</f>
        <v>105.110186563794</v>
      </c>
      <c r="CG136" s="51" t="n">
        <f aca="false">AVERAGE('monthly data'!IQ155:IS155)</f>
        <v>109.996019548814</v>
      </c>
      <c r="CH136" s="51" t="n">
        <f aca="false">AVERAGE('monthly data'!IT155:IV155)</f>
        <v>108.798786964152</v>
      </c>
      <c r="CI136" s="51" t="n">
        <f aca="false">AVERAGE('monthly data'!IW155:IY155)</f>
        <v>113.506752753737</v>
      </c>
      <c r="CJ136" s="51" t="n">
        <f aca="false">AVERAGE('monthly data'!IZ155:JB155)</f>
        <v>120.243607330044</v>
      </c>
      <c r="CK136" s="51" t="n">
        <f aca="false">AVERAGE('monthly data'!JC155:JE155)</f>
        <v>129.173837987366</v>
      </c>
      <c r="CL136" s="51" t="n">
        <f aca="false">AVERAGE('monthly data'!JF155:JH155)</f>
        <v>129.268722866269</v>
      </c>
      <c r="CM136" s="51" t="n">
        <f aca="false">AVERAGE('monthly data'!JI155:JK155)</f>
        <v>130.178012536365</v>
      </c>
      <c r="CN136" s="51" t="n">
        <f aca="false">AVERAGE('monthly data'!JL155:JN155)</f>
        <v>129.372112353384</v>
      </c>
      <c r="CO136" s="51" t="n">
        <f aca="false">AVERAGE('monthly data'!JO155:JQ155)</f>
        <v>130.674290783453</v>
      </c>
      <c r="CP136" s="51" t="n">
        <f aca="false">AVERAGE('monthly data'!JR155:JT155)</f>
        <v>124.823308756168</v>
      </c>
      <c r="CQ136" s="51" t="n">
        <f aca="false">AVERAGE('monthly data'!JU155:JW155)</f>
        <v>130.183191550856</v>
      </c>
      <c r="CR136" s="51" t="n">
        <f aca="false">AVERAGE('monthly data'!JX155:JZ155)</f>
        <v>125.140311046501</v>
      </c>
      <c r="CS136" s="51" t="n">
        <f aca="false">AVERAGE('monthly data'!KA155:KC155)</f>
        <v>118.458209178643</v>
      </c>
      <c r="CT136" s="51" t="n">
        <f aca="false">AVERAGE('monthly data'!KD155:KF155)</f>
        <v>118.836921593451</v>
      </c>
      <c r="CU136" s="51" t="n">
        <f aca="false">AVERAGE('monthly data'!KG155:KI155)</f>
        <v>125.0568857937</v>
      </c>
      <c r="CV136" s="51" t="n">
        <f aca="false">AVERAGE('monthly data'!KJ155:KL155)</f>
        <v>128.420767238942</v>
      </c>
      <c r="CW136" s="51" t="n">
        <f aca="false">AVERAGE('monthly data'!KM155:KO155)</f>
        <v>138.211357645331</v>
      </c>
      <c r="CX136" s="51" t="n">
        <f aca="false">AVERAGE('monthly data'!KP155:KR155)</f>
        <v>145.453692137154</v>
      </c>
      <c r="CY136" s="51" t="n">
        <f aca="false">AVERAGE('monthly data'!KS155:KU155)</f>
        <v>143.995376857486</v>
      </c>
      <c r="CZ136" s="51" t="n">
        <f aca="false">AVERAGE('monthly data'!KV155:KX155)</f>
        <v>145.851260638535</v>
      </c>
      <c r="DA136" s="51" t="n">
        <f aca="false">AVERAGE('monthly data'!KY155:LA155)</f>
        <v>147.294806317662</v>
      </c>
      <c r="DB136" s="51" t="n">
        <f aca="false">AVERAGE('monthly data'!LB155:LD155)</f>
        <v>141.882435729176</v>
      </c>
      <c r="DC136" s="51" t="n">
        <f aca="false">AVERAGE('monthly data'!LE155:LG155)</f>
        <v>141.09377645104</v>
      </c>
      <c r="DD136" s="51" t="n">
        <f aca="false">AVERAGE('monthly data'!LH155:LJ155)</f>
        <v>138.98356321096</v>
      </c>
      <c r="DE136" s="51" t="n">
        <f aca="false">AVERAGE('monthly data'!LK155:LM155)</f>
        <v>137.568670638242</v>
      </c>
      <c r="DF136" s="51" t="n">
        <f aca="false">AVERAGE('monthly data'!LN155:LP155)</f>
        <v>149.037894921685</v>
      </c>
      <c r="DG136" s="51" t="n">
        <f aca="false">AVERAGE('monthly data'!LQ155:LS155)</f>
        <v>169.757125388135</v>
      </c>
      <c r="DH136" s="51" t="n">
        <f aca="false">AVERAGE('monthly data'!LT155:LV155)</f>
        <v>182.558065137235</v>
      </c>
      <c r="DI136" s="51" t="n">
        <f aca="false">AVERAGE('monthly data'!LW155:LY155)</f>
        <v>203.677446897913</v>
      </c>
      <c r="DJ136" s="51" t="n">
        <f aca="false">AVERAGE('monthly data'!LZ155:MB155)</f>
        <v>221.102666909726</v>
      </c>
      <c r="DK136" s="51" t="n">
        <f aca="false">AVERAGE('monthly data'!MC155:ME155)</f>
        <v>232.22294986714</v>
      </c>
      <c r="DL136" s="51" t="e">
        <f aca="false">AVERAGE('monthly data'!MF155:MH155)</f>
        <v>#DIV/0!</v>
      </c>
      <c r="DM136" s="51" t="e">
        <f aca="false">AVERAGE('monthly data'!MI155:MK155)</f>
        <v>#DIV/0!</v>
      </c>
      <c r="DN136" s="51" t="e">
        <f aca="false">AVERAGE('monthly data'!ML155:MN155)</f>
        <v>#DIV/0!</v>
      </c>
      <c r="DO136" s="51" t="e">
        <f aca="false">AVERAGE('monthly data'!MO155:MQ155)</f>
        <v>#DIV/0!</v>
      </c>
      <c r="DP136" s="51" t="e">
        <f aca="false">AVERAGE('monthly data'!MR155:MT155)</f>
        <v>#DIV/0!</v>
      </c>
      <c r="DQ136" s="51" t="e">
        <f aca="false">AVERAGE('monthly data'!MU155:MW155)</f>
        <v>#DIV/0!</v>
      </c>
      <c r="DR136" s="45"/>
      <c r="DS136" s="45"/>
      <c r="DT136" s="45"/>
      <c r="DU136" s="45"/>
      <c r="DV136" s="45"/>
      <c r="DW136" s="45"/>
      <c r="DX136" s="45"/>
      <c r="DY136" s="45"/>
      <c r="DZ136" s="45"/>
      <c r="EA136" s="45"/>
      <c r="EB136" s="45"/>
      <c r="EC136" s="45"/>
      <c r="ED136" s="45"/>
      <c r="EE136" s="45"/>
      <c r="EF136" s="45"/>
      <c r="EG136" s="45"/>
      <c r="EH136" s="45"/>
      <c r="EI136" s="45"/>
      <c r="EJ136" s="45"/>
      <c r="EK136" s="45"/>
      <c r="EL136" s="45"/>
      <c r="EM136" s="45"/>
      <c r="EN136" s="45"/>
      <c r="EO136" s="45"/>
      <c r="EP136" s="45"/>
      <c r="EQ136" s="45"/>
      <c r="ER136" s="45"/>
      <c r="ES136" s="45"/>
      <c r="ET136" s="45"/>
      <c r="EU136" s="45"/>
      <c r="EV136" s="45"/>
      <c r="EW136" s="45"/>
      <c r="EX136" s="45"/>
      <c r="EY136" s="45"/>
      <c r="EZ136" s="45"/>
      <c r="FA136" s="45"/>
      <c r="FB136" s="45"/>
      <c r="FC136" s="45"/>
      <c r="FD136" s="45"/>
      <c r="FE136" s="45"/>
      <c r="FF136" s="45"/>
      <c r="FG136" s="45"/>
      <c r="FH136" s="45"/>
      <c r="FI136" s="45"/>
      <c r="FJ136" s="45"/>
      <c r="FK136" s="45"/>
      <c r="FL136" s="45"/>
      <c r="FM136" s="45"/>
      <c r="FN136" s="45"/>
      <c r="FO136" s="45"/>
      <c r="FP136" s="45"/>
      <c r="FQ136" s="45"/>
      <c r="FR136" s="45"/>
      <c r="FS136" s="45"/>
      <c r="FT136" s="45"/>
      <c r="FU136" s="45"/>
      <c r="FV136" s="45"/>
      <c r="FW136" s="45"/>
      <c r="FX136" s="45"/>
      <c r="FY136" s="45"/>
      <c r="FZ136" s="45"/>
      <c r="GA136" s="45"/>
      <c r="GB136" s="45"/>
      <c r="GC136" s="45"/>
      <c r="GD136" s="45"/>
      <c r="GE136" s="45"/>
      <c r="GF136" s="45"/>
      <c r="GG136" s="45"/>
      <c r="GH136" s="45"/>
      <c r="GI136" s="45"/>
      <c r="GJ136" s="45"/>
      <c r="GK136" s="45"/>
      <c r="GL136" s="45"/>
      <c r="GM136" s="45"/>
      <c r="GN136" s="45"/>
      <c r="GO136" s="45"/>
      <c r="GP136" s="45"/>
      <c r="GQ136" s="45"/>
      <c r="GR136" s="45"/>
      <c r="GS136" s="45"/>
      <c r="GT136" s="45"/>
      <c r="GU136" s="45"/>
      <c r="GV136" s="45"/>
      <c r="GW136" s="45"/>
      <c r="GX136" s="45"/>
      <c r="GY136" s="45"/>
      <c r="GZ136" s="45"/>
      <c r="HA136" s="45"/>
      <c r="HB136" s="45"/>
      <c r="HC136" s="45"/>
      <c r="HD136" s="45"/>
      <c r="HE136" s="45"/>
      <c r="HF136" s="45"/>
      <c r="HG136" s="45"/>
      <c r="HH136" s="45"/>
      <c r="HI136" s="45"/>
      <c r="HJ136" s="45"/>
      <c r="HK136" s="45"/>
      <c r="HL136" s="45"/>
      <c r="HM136" s="45"/>
      <c r="HN136" s="45"/>
      <c r="HO136" s="45"/>
      <c r="HP136" s="45"/>
      <c r="HQ136" s="45"/>
      <c r="HR136" s="45"/>
      <c r="HS136" s="45"/>
      <c r="HT136" s="45"/>
      <c r="HU136" s="45"/>
      <c r="HV136" s="45"/>
      <c r="HW136" s="45"/>
      <c r="HX136" s="45"/>
      <c r="HY136" s="45"/>
      <c r="HZ136" s="45"/>
      <c r="IA136" s="45"/>
      <c r="IB136" s="45"/>
      <c r="IC136" s="45"/>
    </row>
    <row r="137" customFormat="false" ht="15" hidden="false" customHeight="false" outlineLevel="0" collapsed="false">
      <c r="A137" s="52" t="s">
        <v>197</v>
      </c>
      <c r="B137" s="51" t="n">
        <f aca="false">AVERAGE('monthly data'!B156:D156)</f>
        <v>1418.88366033055</v>
      </c>
      <c r="C137" s="51" t="e">
        <f aca="false">AVERAGE('monthly data'!E156:G156)</f>
        <v>#DIV/0!</v>
      </c>
      <c r="D137" s="51" t="e">
        <f aca="false">AVERAGE('monthly data'!H156:J156)</f>
        <v>#DIV/0!</v>
      </c>
      <c r="E137" s="51" t="e">
        <f aca="false">AVERAGE('monthly data'!K156:M156)</f>
        <v>#DIV/0!</v>
      </c>
      <c r="F137" s="51" t="e">
        <f aca="false">AVERAGE('monthly data'!N156:P156)</f>
        <v>#DIV/0!</v>
      </c>
      <c r="G137" s="51" t="e">
        <f aca="false">AVERAGE('monthly data'!Q156:S156)</f>
        <v>#DIV/0!</v>
      </c>
      <c r="H137" s="51" t="e">
        <f aca="false">AVERAGE('monthly data'!T156:V156)</f>
        <v>#DIV/0!</v>
      </c>
      <c r="I137" s="51" t="e">
        <f aca="false">AVERAGE('monthly data'!W156:Y156)</f>
        <v>#DIV/0!</v>
      </c>
      <c r="J137" s="51" t="e">
        <f aca="false">AVERAGE('monthly data'!Z156:AB156)</f>
        <v>#DIV/0!</v>
      </c>
      <c r="K137" s="51" t="e">
        <f aca="false">AVERAGE('monthly data'!AC156:AE156)</f>
        <v>#DIV/0!</v>
      </c>
      <c r="L137" s="51" t="e">
        <f aca="false">AVERAGE('monthly data'!AF156:AH156)</f>
        <v>#DIV/0!</v>
      </c>
      <c r="M137" s="51" t="e">
        <f aca="false">AVERAGE('monthly data'!AI156:AK156)</f>
        <v>#DIV/0!</v>
      </c>
      <c r="N137" s="51" t="e">
        <f aca="false">AVERAGE('monthly data'!AL156:AN156)</f>
        <v>#DIV/0!</v>
      </c>
      <c r="O137" s="51" t="e">
        <f aca="false">AVERAGE('monthly data'!AO156:AQ156)</f>
        <v>#DIV/0!</v>
      </c>
      <c r="P137" s="51" t="e">
        <f aca="false">AVERAGE('monthly data'!AR156:AT156)</f>
        <v>#DIV/0!</v>
      </c>
      <c r="Q137" s="51" t="e">
        <f aca="false">AVERAGE('monthly data'!AU156:AW156)</f>
        <v>#DIV/0!</v>
      </c>
      <c r="R137" s="51" t="e">
        <f aca="false">AVERAGE('monthly data'!AX156:AZ156)</f>
        <v>#DIV/0!</v>
      </c>
      <c r="S137" s="51" t="e">
        <f aca="false">AVERAGE('monthly data'!BA156:BC156)</f>
        <v>#DIV/0!</v>
      </c>
      <c r="T137" s="51" t="e">
        <f aca="false">AVERAGE('monthly data'!BD156:BF156)</f>
        <v>#DIV/0!</v>
      </c>
      <c r="U137" s="51" t="e">
        <f aca="false">AVERAGE('monthly data'!BG156:BI156)</f>
        <v>#DIV/0!</v>
      </c>
      <c r="V137" s="51" t="e">
        <f aca="false">AVERAGE('monthly data'!BJ156:BL156)</f>
        <v>#DIV/0!</v>
      </c>
      <c r="W137" s="51" t="e">
        <f aca="false">AVERAGE('monthly data'!BM156:BO156)</f>
        <v>#DIV/0!</v>
      </c>
      <c r="X137" s="51" t="e">
        <f aca="false">AVERAGE('monthly data'!BP156:BR156)</f>
        <v>#DIV/0!</v>
      </c>
      <c r="Y137" s="51" t="e">
        <f aca="false">AVERAGE('monthly data'!BS156:BU156)</f>
        <v>#DIV/0!</v>
      </c>
      <c r="Z137" s="51" t="e">
        <f aca="false">AVERAGE('monthly data'!BV156:BX156)</f>
        <v>#DIV/0!</v>
      </c>
      <c r="AA137" s="51" t="e">
        <f aca="false">AVERAGE('monthly data'!BY156:CA156)</f>
        <v>#DIV/0!</v>
      </c>
      <c r="AB137" s="51" t="e">
        <f aca="false">AVERAGE('monthly data'!CB156:CD156)</f>
        <v>#DIV/0!</v>
      </c>
      <c r="AC137" s="51" t="e">
        <f aca="false">AVERAGE('monthly data'!CE156:CG156)</f>
        <v>#DIV/0!</v>
      </c>
      <c r="AD137" s="51" t="e">
        <f aca="false">AVERAGE('monthly data'!CH156:CJ156)</f>
        <v>#DIV/0!</v>
      </c>
      <c r="AE137" s="51" t="e">
        <f aca="false">AVERAGE('monthly data'!CK156:CM156)</f>
        <v>#DIV/0!</v>
      </c>
      <c r="AF137" s="51" t="e">
        <f aca="false">AVERAGE('monthly data'!CN156:CP156)</f>
        <v>#DIV/0!</v>
      </c>
      <c r="AG137" s="51" t="e">
        <f aca="false">AVERAGE('monthly data'!CQ156:CS156)</f>
        <v>#DIV/0!</v>
      </c>
      <c r="AH137" s="51" t="e">
        <f aca="false">AVERAGE('monthly data'!CT156:CV156)</f>
        <v>#DIV/0!</v>
      </c>
      <c r="AI137" s="51" t="e">
        <f aca="false">AVERAGE('monthly data'!CW156:CY156)</f>
        <v>#DIV/0!</v>
      </c>
      <c r="AJ137" s="51" t="e">
        <f aca="false">AVERAGE('monthly data'!CZ156:DB156)</f>
        <v>#DIV/0!</v>
      </c>
      <c r="AK137" s="51" t="e">
        <f aca="false">AVERAGE('monthly data'!DC156:DE156)</f>
        <v>#DIV/0!</v>
      </c>
      <c r="AL137" s="51" t="e">
        <f aca="false">AVERAGE('monthly data'!DF156:DH156)</f>
        <v>#DIV/0!</v>
      </c>
      <c r="AM137" s="51" t="e">
        <f aca="false">AVERAGE('monthly data'!DI156:DK156)</f>
        <v>#DIV/0!</v>
      </c>
      <c r="AN137" s="51" t="e">
        <f aca="false">AVERAGE('monthly data'!DL156:DN156)</f>
        <v>#DIV/0!</v>
      </c>
      <c r="AO137" s="51" t="e">
        <f aca="false">AVERAGE('monthly data'!DO156:DQ156)</f>
        <v>#DIV/0!</v>
      </c>
      <c r="AP137" s="51" t="e">
        <f aca="false">AVERAGE('monthly data'!DR156:DT156)</f>
        <v>#DIV/0!</v>
      </c>
      <c r="AQ137" s="51" t="e">
        <f aca="false">AVERAGE('monthly data'!DU156:DW156)</f>
        <v>#DIV/0!</v>
      </c>
      <c r="AR137" s="51" t="e">
        <f aca="false">AVERAGE('monthly data'!DX156:DZ156)</f>
        <v>#DIV/0!</v>
      </c>
      <c r="AS137" s="51" t="e">
        <f aca="false">AVERAGE('monthly data'!EA156:EC156)</f>
        <v>#DIV/0!</v>
      </c>
      <c r="AT137" s="51" t="e">
        <f aca="false">AVERAGE('monthly data'!ED156:EF156)</f>
        <v>#DIV/0!</v>
      </c>
      <c r="AU137" s="51" t="e">
        <f aca="false">AVERAGE('monthly data'!EG156:EI156)</f>
        <v>#DIV/0!</v>
      </c>
      <c r="AV137" s="51" t="e">
        <f aca="false">AVERAGE('monthly data'!EJ156:EL156)</f>
        <v>#DIV/0!</v>
      </c>
      <c r="AW137" s="51" t="e">
        <f aca="false">AVERAGE('monthly data'!EM156:EO156)</f>
        <v>#DIV/0!</v>
      </c>
      <c r="AX137" s="51" t="e">
        <f aca="false">AVERAGE('monthly data'!EP156:ER156)</f>
        <v>#DIV/0!</v>
      </c>
      <c r="AY137" s="51" t="e">
        <f aca="false">AVERAGE('monthly data'!ES156:EU156)</f>
        <v>#DIV/0!</v>
      </c>
      <c r="AZ137" s="51" t="e">
        <f aca="false">AVERAGE('monthly data'!EV156:EX156)</f>
        <v>#DIV/0!</v>
      </c>
      <c r="BA137" s="51" t="e">
        <f aca="false">AVERAGE('monthly data'!EY156:FA156)</f>
        <v>#DIV/0!</v>
      </c>
      <c r="BB137" s="51" t="e">
        <f aca="false">AVERAGE('monthly data'!FB156:FD156)</f>
        <v>#DIV/0!</v>
      </c>
      <c r="BC137" s="51" t="e">
        <f aca="false">AVERAGE('monthly data'!FE156:FG156)</f>
        <v>#DIV/0!</v>
      </c>
      <c r="BD137" s="51" t="e">
        <f aca="false">AVERAGE('monthly data'!FH156:FJ156)</f>
        <v>#DIV/0!</v>
      </c>
      <c r="BE137" s="51" t="e">
        <f aca="false">AVERAGE('monthly data'!FK156:FM156)</f>
        <v>#DIV/0!</v>
      </c>
      <c r="BF137" s="51" t="n">
        <f aca="false">AVERAGE('monthly data'!FN156:FP156)</f>
        <v>67.8706854144869</v>
      </c>
      <c r="BG137" s="51" t="n">
        <f aca="false">AVERAGE('monthly data'!FQ156:FS156)</f>
        <v>67.5264419730621</v>
      </c>
      <c r="BH137" s="51" t="n">
        <f aca="false">AVERAGE('monthly data'!FT156:FV156)</f>
        <v>74.0447708679653</v>
      </c>
      <c r="BI137" s="51" t="n">
        <f aca="false">AVERAGE('monthly data'!FW156:FY156)</f>
        <v>83.0874541612448</v>
      </c>
      <c r="BJ137" s="51" t="n">
        <f aca="false">AVERAGE('monthly data'!FZ156:GB156)</f>
        <v>72.4707311636914</v>
      </c>
      <c r="BK137" s="51" t="n">
        <f aca="false">AVERAGE('monthly data'!GC156:GE156)</f>
        <v>76.6070249396983</v>
      </c>
      <c r="BL137" s="51" t="n">
        <f aca="false">AVERAGE('monthly data'!GF156:GH156)</f>
        <v>80.2339706432981</v>
      </c>
      <c r="BM137" s="51" t="n">
        <f aca="false">AVERAGE('monthly data'!GI156:GK156)</f>
        <v>81.0956294528721</v>
      </c>
      <c r="BN137" s="51" t="n">
        <f aca="false">AVERAGE('monthly data'!GL156:GN156)</f>
        <v>77.7350389420573</v>
      </c>
      <c r="BO137" s="51" t="n">
        <f aca="false">AVERAGE('monthly data'!GO156:GQ156)</f>
        <v>82.5871628416252</v>
      </c>
      <c r="BP137" s="51" t="n">
        <f aca="false">AVERAGE('monthly data'!GR156:GT156)</f>
        <v>81.1079693682922</v>
      </c>
      <c r="BQ137" s="51" t="n">
        <f aca="false">AVERAGE('monthly data'!GU156:GW156)</f>
        <v>84.2290868452685</v>
      </c>
      <c r="BR137" s="51" t="n">
        <f aca="false">AVERAGE('monthly data'!GX156:GZ156)</f>
        <v>91.8426440581817</v>
      </c>
      <c r="BS137" s="51" t="n">
        <f aca="false">AVERAGE('monthly data'!HA156:HC156)</f>
        <v>98.8354738297948</v>
      </c>
      <c r="BT137" s="51" t="n">
        <f aca="false">AVERAGE('monthly data'!HD156:HF156)</f>
        <v>100.441850067107</v>
      </c>
      <c r="BU137" s="51" t="n">
        <f aca="false">AVERAGE('monthly data'!HG156:HI156)</f>
        <v>96.7012192454407</v>
      </c>
      <c r="BV137" s="51" t="n">
        <f aca="false">AVERAGE('monthly data'!HJ156:HL156)</f>
        <v>93.7326369950471</v>
      </c>
      <c r="BW137" s="51" t="n">
        <f aca="false">AVERAGE('monthly data'!HM156:HO156)</f>
        <v>100.766260903556</v>
      </c>
      <c r="BX137" s="51" t="n">
        <f aca="false">AVERAGE('monthly data'!HP156:HR156)</f>
        <v>109.611474760255</v>
      </c>
      <c r="BY137" s="51" t="n">
        <f aca="false">AVERAGE('monthly data'!HS156:HU156)</f>
        <v>107.853570314322</v>
      </c>
      <c r="BZ137" s="51" t="n">
        <f aca="false">AVERAGE('monthly data'!HV156:HX156)</f>
        <v>99.5042901113439</v>
      </c>
      <c r="CA137" s="51" t="n">
        <f aca="false">AVERAGE('monthly data'!HY156:IA156)</f>
        <v>103.569725470746</v>
      </c>
      <c r="CB137" s="51" t="n">
        <f aca="false">AVERAGE('monthly data'!IB156:ID156)</f>
        <v>101.868730696079</v>
      </c>
      <c r="CC137" s="51" t="n">
        <f aca="false">AVERAGE('monthly data'!IE156:IG156)</f>
        <v>98.6030637997902</v>
      </c>
      <c r="CD137" s="51" t="n">
        <f aca="false">AVERAGE('monthly data'!IH156:IJ156)</f>
        <v>96.9529907774469</v>
      </c>
      <c r="CE137" s="51" t="n">
        <f aca="false">AVERAGE('monthly data'!IK156:IM156)</f>
        <v>105.374416472295</v>
      </c>
      <c r="CF137" s="51" t="n">
        <f aca="false">AVERAGE('monthly data'!IN156:IP156)</f>
        <v>106.836837285454</v>
      </c>
      <c r="CG137" s="51" t="n">
        <f aca="false">AVERAGE('monthly data'!IQ156:IS156)</f>
        <v>113.656398529712</v>
      </c>
      <c r="CH137" s="51" t="n">
        <f aca="false">AVERAGE('monthly data'!IT156:IV156)</f>
        <v>110.244460497222</v>
      </c>
      <c r="CI137" s="51" t="n">
        <f aca="false">AVERAGE('monthly data'!IW156:IY156)</f>
        <v>115.659260482574</v>
      </c>
      <c r="CJ137" s="51" t="n">
        <f aca="false">AVERAGE('monthly data'!IZ156:JB156)</f>
        <v>124.520152272672</v>
      </c>
      <c r="CK137" s="51" t="n">
        <f aca="false">AVERAGE('monthly data'!JC156:JE156)</f>
        <v>133.65091362079</v>
      </c>
      <c r="CL137" s="51" t="n">
        <f aca="false">AVERAGE('monthly data'!JF156:JH156)</f>
        <v>131.879963018313</v>
      </c>
      <c r="CM137" s="51" t="n">
        <f aca="false">AVERAGE('monthly data'!JI156:JK156)</f>
        <v>131.089767008356</v>
      </c>
      <c r="CN137" s="51" t="n">
        <f aca="false">AVERAGE('monthly data'!JL156:JN156)</f>
        <v>130.076582102333</v>
      </c>
      <c r="CO137" s="51" t="n">
        <f aca="false">AVERAGE('monthly data'!JO156:JQ156)</f>
        <v>132.296787014683</v>
      </c>
      <c r="CP137" s="51" t="n">
        <f aca="false">AVERAGE('monthly data'!JR156:JT156)</f>
        <v>124.913566957521</v>
      </c>
      <c r="CQ137" s="51" t="n">
        <f aca="false">AVERAGE('monthly data'!JU156:JW156)</f>
        <v>133.617224195095</v>
      </c>
      <c r="CR137" s="51" t="n">
        <f aca="false">AVERAGE('monthly data'!JX156:JZ156)</f>
        <v>129.061307242974</v>
      </c>
      <c r="CS137" s="51" t="n">
        <f aca="false">AVERAGE('monthly data'!KA156:KC156)</f>
        <v>121.065057552437</v>
      </c>
      <c r="CT137" s="51" t="n">
        <f aca="false">AVERAGE('monthly data'!KD156:KF156)</f>
        <v>121.516551528158</v>
      </c>
      <c r="CU137" s="51" t="n">
        <f aca="false">AVERAGE('monthly data'!KG156:KI156)</f>
        <v>128.709158782528</v>
      </c>
      <c r="CV137" s="51" t="n">
        <f aca="false">AVERAGE('monthly data'!KJ156:KL156)</f>
        <v>132.915689074617</v>
      </c>
      <c r="CW137" s="51" t="n">
        <f aca="false">AVERAGE('monthly data'!KM156:KO156)</f>
        <v>148.426198807219</v>
      </c>
      <c r="CX137" s="51" t="n">
        <f aca="false">AVERAGE('monthly data'!KP156:KR156)</f>
        <v>155.645975238613</v>
      </c>
      <c r="CY137" s="51" t="n">
        <f aca="false">AVERAGE('monthly data'!KS156:KU156)</f>
        <v>152.137270675081</v>
      </c>
      <c r="CZ137" s="51" t="n">
        <f aca="false">AVERAGE('monthly data'!KV156:KX156)</f>
        <v>159.183264027117</v>
      </c>
      <c r="DA137" s="51" t="n">
        <f aca="false">AVERAGE('monthly data'!KY156:LA156)</f>
        <v>161.131696663986</v>
      </c>
      <c r="DB137" s="51" t="n">
        <f aca="false">AVERAGE('monthly data'!LB156:LD156)</f>
        <v>151.456106511425</v>
      </c>
      <c r="DC137" s="51" t="n">
        <f aca="false">AVERAGE('monthly data'!LE156:LG156)</f>
        <v>150.218531205868</v>
      </c>
      <c r="DD137" s="51" t="n">
        <f aca="false">AVERAGE('monthly data'!LH156:LJ156)</f>
        <v>147.68290566524</v>
      </c>
      <c r="DE137" s="51" t="n">
        <f aca="false">AVERAGE('monthly data'!LK156:LM156)</f>
        <v>144.36578936155</v>
      </c>
      <c r="DF137" s="51" t="n">
        <f aca="false">AVERAGE('monthly data'!LN156:LP156)</f>
        <v>155.927351629923</v>
      </c>
      <c r="DG137" s="51" t="n">
        <f aca="false">AVERAGE('monthly data'!LQ156:LS156)</f>
        <v>173.163192229059</v>
      </c>
      <c r="DH137" s="51" t="n">
        <f aca="false">AVERAGE('monthly data'!LT156:LV156)</f>
        <v>191.931178952117</v>
      </c>
      <c r="DI137" s="51" t="n">
        <f aca="false">AVERAGE('monthly data'!LW156:LY156)</f>
        <v>216.90642658424</v>
      </c>
      <c r="DJ137" s="51" t="n">
        <f aca="false">AVERAGE('monthly data'!LZ156:MB156)</f>
        <v>236.890786725925</v>
      </c>
      <c r="DK137" s="51" t="n">
        <f aca="false">AVERAGE('monthly data'!MC156:ME156)</f>
        <v>249.686915500398</v>
      </c>
      <c r="DL137" s="51" t="e">
        <f aca="false">AVERAGE('monthly data'!MF156:MH156)</f>
        <v>#DIV/0!</v>
      </c>
      <c r="DM137" s="51" t="e">
        <f aca="false">AVERAGE('monthly data'!MI156:MK156)</f>
        <v>#DIV/0!</v>
      </c>
      <c r="DN137" s="51" t="e">
        <f aca="false">AVERAGE('monthly data'!ML156:MN156)</f>
        <v>#DIV/0!</v>
      </c>
      <c r="DO137" s="51" t="e">
        <f aca="false">AVERAGE('monthly data'!MO156:MQ156)</f>
        <v>#DIV/0!</v>
      </c>
      <c r="DP137" s="51" t="e">
        <f aca="false">AVERAGE('monthly data'!MR156:MT156)</f>
        <v>#DIV/0!</v>
      </c>
      <c r="DQ137" s="51" t="e">
        <f aca="false">AVERAGE('monthly data'!MU156:MW156)</f>
        <v>#DIV/0!</v>
      </c>
      <c r="DR137" s="45"/>
      <c r="DS137" s="45"/>
      <c r="DT137" s="45"/>
      <c r="DU137" s="45"/>
      <c r="DV137" s="45"/>
      <c r="DW137" s="45"/>
      <c r="DX137" s="45"/>
      <c r="DY137" s="45"/>
      <c r="DZ137" s="45"/>
      <c r="EA137" s="45"/>
      <c r="EB137" s="45"/>
      <c r="EC137" s="45"/>
      <c r="ED137" s="45"/>
      <c r="EE137" s="45"/>
      <c r="EF137" s="45"/>
      <c r="EG137" s="45"/>
      <c r="EH137" s="45"/>
      <c r="EI137" s="45"/>
      <c r="EJ137" s="45"/>
      <c r="EK137" s="45"/>
      <c r="EL137" s="45"/>
      <c r="EM137" s="45"/>
      <c r="EN137" s="45"/>
      <c r="EO137" s="45"/>
      <c r="EP137" s="45"/>
      <c r="EQ137" s="45"/>
      <c r="ER137" s="45"/>
      <c r="ES137" s="45"/>
      <c r="ET137" s="45"/>
      <c r="EU137" s="45"/>
      <c r="EV137" s="45"/>
      <c r="EW137" s="45"/>
      <c r="EX137" s="45"/>
      <c r="EY137" s="45"/>
      <c r="EZ137" s="45"/>
      <c r="FA137" s="45"/>
      <c r="FB137" s="45"/>
      <c r="FC137" s="45"/>
      <c r="FD137" s="45"/>
      <c r="FE137" s="45"/>
      <c r="FF137" s="45"/>
      <c r="FG137" s="45"/>
      <c r="FH137" s="45"/>
      <c r="FI137" s="45"/>
      <c r="FJ137" s="45"/>
      <c r="FK137" s="45"/>
      <c r="FL137" s="45"/>
      <c r="FM137" s="45"/>
      <c r="FN137" s="45"/>
      <c r="FO137" s="45"/>
      <c r="FP137" s="45"/>
      <c r="FQ137" s="45"/>
      <c r="FR137" s="45"/>
      <c r="FS137" s="45"/>
      <c r="FT137" s="45"/>
      <c r="FU137" s="45"/>
      <c r="FV137" s="45"/>
      <c r="FW137" s="45"/>
      <c r="FX137" s="45"/>
      <c r="FY137" s="45"/>
      <c r="FZ137" s="45"/>
      <c r="GA137" s="45"/>
      <c r="GB137" s="45"/>
      <c r="GC137" s="45"/>
      <c r="GD137" s="45"/>
      <c r="GE137" s="45"/>
      <c r="GF137" s="45"/>
      <c r="GG137" s="45"/>
      <c r="GH137" s="45"/>
      <c r="GI137" s="45"/>
      <c r="GJ137" s="45"/>
      <c r="GK137" s="45"/>
      <c r="GL137" s="45"/>
      <c r="GM137" s="45"/>
      <c r="GN137" s="45"/>
      <c r="GO137" s="45"/>
      <c r="GP137" s="45"/>
      <c r="GQ137" s="45"/>
      <c r="GR137" s="45"/>
      <c r="GS137" s="45"/>
      <c r="GT137" s="45"/>
      <c r="GU137" s="45"/>
      <c r="GV137" s="45"/>
      <c r="GW137" s="45"/>
      <c r="GX137" s="45"/>
      <c r="GY137" s="45"/>
      <c r="GZ137" s="45"/>
      <c r="HA137" s="45"/>
      <c r="HB137" s="45"/>
      <c r="HC137" s="45"/>
      <c r="HD137" s="45"/>
      <c r="HE137" s="45"/>
      <c r="HF137" s="45"/>
      <c r="HG137" s="45"/>
      <c r="HH137" s="45"/>
      <c r="HI137" s="45"/>
      <c r="HJ137" s="45"/>
      <c r="HK137" s="45"/>
      <c r="HL137" s="45"/>
      <c r="HM137" s="45"/>
      <c r="HN137" s="45"/>
      <c r="HO137" s="45"/>
      <c r="HP137" s="45"/>
      <c r="HQ137" s="45"/>
      <c r="HR137" s="45"/>
      <c r="HS137" s="45"/>
      <c r="HT137" s="45"/>
      <c r="HU137" s="45"/>
      <c r="HV137" s="45"/>
      <c r="HW137" s="45"/>
      <c r="HX137" s="45"/>
      <c r="HY137" s="45"/>
      <c r="HZ137" s="45"/>
      <c r="IA137" s="45"/>
      <c r="IB137" s="45"/>
      <c r="IC137" s="45"/>
    </row>
    <row r="138" customFormat="false" ht="15" hidden="false" customHeight="false" outlineLevel="0" collapsed="false">
      <c r="A138" s="50" t="s">
        <v>198</v>
      </c>
      <c r="B138" s="51" t="n">
        <f aca="false">AVERAGE('monthly data'!B158:D158)</f>
        <v>2071.16530322404</v>
      </c>
      <c r="C138" s="51" t="e">
        <f aca="false">AVERAGE('monthly data'!E158:G158)</f>
        <v>#DIV/0!</v>
      </c>
      <c r="D138" s="51" t="e">
        <f aca="false">AVERAGE('monthly data'!H158:J158)</f>
        <v>#DIV/0!</v>
      </c>
      <c r="E138" s="51" t="e">
        <f aca="false">AVERAGE('monthly data'!K158:M158)</f>
        <v>#DIV/0!</v>
      </c>
      <c r="F138" s="51" t="e">
        <f aca="false">AVERAGE('monthly data'!N158:P158)</f>
        <v>#DIV/0!</v>
      </c>
      <c r="G138" s="51" t="e">
        <f aca="false">AVERAGE('monthly data'!Q158:S158)</f>
        <v>#DIV/0!</v>
      </c>
      <c r="H138" s="51" t="e">
        <f aca="false">AVERAGE('monthly data'!T158:V158)</f>
        <v>#DIV/0!</v>
      </c>
      <c r="I138" s="51" t="e">
        <f aca="false">AVERAGE('monthly data'!W158:Y158)</f>
        <v>#DIV/0!</v>
      </c>
      <c r="J138" s="51" t="e">
        <f aca="false">AVERAGE('monthly data'!Z158:AB158)</f>
        <v>#DIV/0!</v>
      </c>
      <c r="K138" s="51" t="e">
        <f aca="false">AVERAGE('monthly data'!AC158:AE158)</f>
        <v>#DIV/0!</v>
      </c>
      <c r="L138" s="51" t="e">
        <f aca="false">AVERAGE('monthly data'!AF158:AH158)</f>
        <v>#DIV/0!</v>
      </c>
      <c r="M138" s="51" t="e">
        <f aca="false">AVERAGE('monthly data'!AI158:AK158)</f>
        <v>#DIV/0!</v>
      </c>
      <c r="N138" s="51" t="e">
        <f aca="false">AVERAGE('monthly data'!AL158:AN158)</f>
        <v>#DIV/0!</v>
      </c>
      <c r="O138" s="51" t="e">
        <f aca="false">AVERAGE('monthly data'!AO158:AQ158)</f>
        <v>#DIV/0!</v>
      </c>
      <c r="P138" s="51" t="e">
        <f aca="false">AVERAGE('monthly data'!AR158:AT158)</f>
        <v>#DIV/0!</v>
      </c>
      <c r="Q138" s="51" t="e">
        <f aca="false">AVERAGE('monthly data'!AU158:AW158)</f>
        <v>#DIV/0!</v>
      </c>
      <c r="R138" s="51" t="e">
        <f aca="false">AVERAGE('monthly data'!AX158:AZ158)</f>
        <v>#DIV/0!</v>
      </c>
      <c r="S138" s="51" t="e">
        <f aca="false">AVERAGE('monthly data'!BA158:BC158)</f>
        <v>#DIV/0!</v>
      </c>
      <c r="T138" s="51" t="e">
        <f aca="false">AVERAGE('monthly data'!BD158:BF158)</f>
        <v>#DIV/0!</v>
      </c>
      <c r="U138" s="51" t="e">
        <f aca="false">AVERAGE('monthly data'!BG158:BI158)</f>
        <v>#DIV/0!</v>
      </c>
      <c r="V138" s="51" t="e">
        <f aca="false">AVERAGE('monthly data'!BJ158:BL158)</f>
        <v>#DIV/0!</v>
      </c>
      <c r="W138" s="51" t="e">
        <f aca="false">AVERAGE('monthly data'!BM158:BO158)</f>
        <v>#DIV/0!</v>
      </c>
      <c r="X138" s="51" t="e">
        <f aca="false">AVERAGE('monthly data'!BP158:BR158)</f>
        <v>#DIV/0!</v>
      </c>
      <c r="Y138" s="51" t="e">
        <f aca="false">AVERAGE('monthly data'!BS158:BU158)</f>
        <v>#DIV/0!</v>
      </c>
      <c r="Z138" s="51" t="e">
        <f aca="false">AVERAGE('monthly data'!BV158:BX158)</f>
        <v>#DIV/0!</v>
      </c>
      <c r="AA138" s="51" t="e">
        <f aca="false">AVERAGE('monthly data'!BY158:CA158)</f>
        <v>#DIV/0!</v>
      </c>
      <c r="AB138" s="51" t="e">
        <f aca="false">AVERAGE('monthly data'!CB158:CD158)</f>
        <v>#DIV/0!</v>
      </c>
      <c r="AC138" s="51" t="e">
        <f aca="false">AVERAGE('monthly data'!CE158:CG158)</f>
        <v>#DIV/0!</v>
      </c>
      <c r="AD138" s="51" t="e">
        <f aca="false">AVERAGE('monthly data'!CH158:CJ158)</f>
        <v>#DIV/0!</v>
      </c>
      <c r="AE138" s="51" t="e">
        <f aca="false">AVERAGE('monthly data'!CK158:CM158)</f>
        <v>#DIV/0!</v>
      </c>
      <c r="AF138" s="51" t="e">
        <f aca="false">AVERAGE('monthly data'!CN158:CP158)</f>
        <v>#DIV/0!</v>
      </c>
      <c r="AG138" s="51" t="e">
        <f aca="false">AVERAGE('monthly data'!CQ158:CS158)</f>
        <v>#DIV/0!</v>
      </c>
      <c r="AH138" s="51" t="e">
        <f aca="false">AVERAGE('monthly data'!CT158:CV158)</f>
        <v>#DIV/0!</v>
      </c>
      <c r="AI138" s="51" t="e">
        <f aca="false">AVERAGE('monthly data'!CW158:CY158)</f>
        <v>#DIV/0!</v>
      </c>
      <c r="AJ138" s="51" t="e">
        <f aca="false">AVERAGE('monthly data'!CZ158:DB158)</f>
        <v>#DIV/0!</v>
      </c>
      <c r="AK138" s="51" t="e">
        <f aca="false">AVERAGE('monthly data'!DC158:DE158)</f>
        <v>#DIV/0!</v>
      </c>
      <c r="AL138" s="51" t="e">
        <f aca="false">AVERAGE('monthly data'!DF158:DH158)</f>
        <v>#DIV/0!</v>
      </c>
      <c r="AM138" s="51" t="e">
        <f aca="false">AVERAGE('monthly data'!DI158:DK158)</f>
        <v>#DIV/0!</v>
      </c>
      <c r="AN138" s="51" t="e">
        <f aca="false">AVERAGE('monthly data'!DL158:DN158)</f>
        <v>#DIV/0!</v>
      </c>
      <c r="AO138" s="51" t="e">
        <f aca="false">AVERAGE('monthly data'!DO158:DQ158)</f>
        <v>#DIV/0!</v>
      </c>
      <c r="AP138" s="51" t="e">
        <f aca="false">AVERAGE('monthly data'!DR158:DT158)</f>
        <v>#DIV/0!</v>
      </c>
      <c r="AQ138" s="51" t="e">
        <f aca="false">AVERAGE('monthly data'!DU158:DW158)</f>
        <v>#DIV/0!</v>
      </c>
      <c r="AR138" s="51" t="e">
        <f aca="false">AVERAGE('monthly data'!DX158:DZ158)</f>
        <v>#DIV/0!</v>
      </c>
      <c r="AS138" s="51" t="e">
        <f aca="false">AVERAGE('monthly data'!EA158:EC158)</f>
        <v>#DIV/0!</v>
      </c>
      <c r="AT138" s="51" t="e">
        <f aca="false">AVERAGE('monthly data'!ED158:EF158)</f>
        <v>#DIV/0!</v>
      </c>
      <c r="AU138" s="51" t="e">
        <f aca="false">AVERAGE('monthly data'!EG158:EI158)</f>
        <v>#DIV/0!</v>
      </c>
      <c r="AV138" s="51" t="e">
        <f aca="false">AVERAGE('monthly data'!EJ158:EL158)</f>
        <v>#DIV/0!</v>
      </c>
      <c r="AW138" s="51" t="e">
        <f aca="false">AVERAGE('monthly data'!EM158:EO158)</f>
        <v>#DIV/0!</v>
      </c>
      <c r="AX138" s="51" t="e">
        <f aca="false">AVERAGE('monthly data'!EP158:ER158)</f>
        <v>#DIV/0!</v>
      </c>
      <c r="AY138" s="51" t="e">
        <f aca="false">AVERAGE('monthly data'!ES158:EU158)</f>
        <v>#DIV/0!</v>
      </c>
      <c r="AZ138" s="51" t="e">
        <f aca="false">AVERAGE('monthly data'!EV158:EX158)</f>
        <v>#DIV/0!</v>
      </c>
      <c r="BA138" s="51" t="e">
        <f aca="false">AVERAGE('monthly data'!EY158:FA158)</f>
        <v>#DIV/0!</v>
      </c>
      <c r="BB138" s="51" t="e">
        <f aca="false">AVERAGE('monthly data'!FB158:FD158)</f>
        <v>#DIV/0!</v>
      </c>
      <c r="BC138" s="51" t="e">
        <f aca="false">AVERAGE('monthly data'!FE158:FG158)</f>
        <v>#DIV/0!</v>
      </c>
      <c r="BD138" s="51" t="e">
        <f aca="false">AVERAGE('monthly data'!FH158:FJ158)</f>
        <v>#DIV/0!</v>
      </c>
      <c r="BE138" s="51" t="e">
        <f aca="false">AVERAGE('monthly data'!FK158:FM158)</f>
        <v>#DIV/0!</v>
      </c>
      <c r="BF138" s="51" t="n">
        <f aca="false">AVERAGE('monthly data'!FN158:FP158)</f>
        <v>89.9186127480414</v>
      </c>
      <c r="BG138" s="51" t="n">
        <f aca="false">AVERAGE('monthly data'!FQ158:FS158)</f>
        <v>90.3206867225968</v>
      </c>
      <c r="BH138" s="51" t="n">
        <f aca="false">AVERAGE('monthly data'!FT158:FV158)</f>
        <v>90.1512351048547</v>
      </c>
      <c r="BI138" s="51" t="n">
        <f aca="false">AVERAGE('monthly data'!FW158:FY158)</f>
        <v>90.753073962778</v>
      </c>
      <c r="BJ138" s="51" t="n">
        <f aca="false">AVERAGE('monthly data'!FZ158:GB158)</f>
        <v>89.4765506379633</v>
      </c>
      <c r="BK138" s="51" t="n">
        <f aca="false">AVERAGE('monthly data'!GC158:GE158)</f>
        <v>91.1240785411343</v>
      </c>
      <c r="BL138" s="51" t="n">
        <f aca="false">AVERAGE('monthly data'!GF158:GH158)</f>
        <v>92.1131018511388</v>
      </c>
      <c r="BM138" s="51" t="n">
        <f aca="false">AVERAGE('monthly data'!GI158:GK158)</f>
        <v>92.3709303471395</v>
      </c>
      <c r="BN138" s="51" t="n">
        <f aca="false">AVERAGE('monthly data'!GL158:GN158)</f>
        <v>92.0241544286966</v>
      </c>
      <c r="BO138" s="51" t="n">
        <f aca="false">AVERAGE('monthly data'!GO158:GQ158)</f>
        <v>93.5501076685734</v>
      </c>
      <c r="BP138" s="51" t="n">
        <f aca="false">AVERAGE('monthly data'!GR158:GT158)</f>
        <v>95.0518536998995</v>
      </c>
      <c r="BQ138" s="51" t="n">
        <f aca="false">AVERAGE('monthly data'!GU158:GW158)</f>
        <v>97.906491585813</v>
      </c>
      <c r="BR138" s="51" t="n">
        <f aca="false">AVERAGE('monthly data'!GX158:GZ158)</f>
        <v>96.8465144880278</v>
      </c>
      <c r="BS138" s="51" t="n">
        <f aca="false">AVERAGE('monthly data'!HA158:HC158)</f>
        <v>100.112187023158</v>
      </c>
      <c r="BT138" s="51" t="n">
        <f aca="false">AVERAGE('monthly data'!HD158:HF158)</f>
        <v>99.5567293963392</v>
      </c>
      <c r="BU138" s="51" t="n">
        <f aca="false">AVERAGE('monthly data'!HG158:HI158)</f>
        <v>99.9144580035192</v>
      </c>
      <c r="BV138" s="51" t="n">
        <f aca="false">AVERAGE('monthly data'!HJ158:HL158)</f>
        <v>99.7217202567659</v>
      </c>
      <c r="BW138" s="51" t="n">
        <f aca="false">AVERAGE('monthly data'!HM158:HO158)</f>
        <v>100.876840417018</v>
      </c>
      <c r="BX138" s="51" t="n">
        <f aca="false">AVERAGE('monthly data'!HP158:HR158)</f>
        <v>99.7841806441554</v>
      </c>
      <c r="BY138" s="51" t="n">
        <f aca="false">AVERAGE('monthly data'!HS158:HU158)</f>
        <v>99.7969056493101</v>
      </c>
      <c r="BZ138" s="51" t="n">
        <f aca="false">AVERAGE('monthly data'!HV158:HX158)</f>
        <v>99.8478702959187</v>
      </c>
      <c r="CA138" s="51" t="n">
        <f aca="false">AVERAGE('monthly data'!HY158:IA158)</f>
        <v>100.541786771133</v>
      </c>
      <c r="CB138" s="51" t="n">
        <f aca="false">AVERAGE('monthly data'!IB158:ID158)</f>
        <v>100.850359493823</v>
      </c>
      <c r="CC138" s="51" t="n">
        <f aca="false">AVERAGE('monthly data'!IE158:IG158)</f>
        <v>102.806966909998</v>
      </c>
      <c r="CD138" s="51" t="n">
        <f aca="false">AVERAGE('monthly data'!IH158:IJ158)</f>
        <v>103.595426625016</v>
      </c>
      <c r="CE138" s="51" t="n">
        <f aca="false">AVERAGE('monthly data'!IK158:IM158)</f>
        <v>104.552842188599</v>
      </c>
      <c r="CF138" s="51" t="n">
        <f aca="false">AVERAGE('monthly data'!IN158:IP158)</f>
        <v>105.729606833438</v>
      </c>
      <c r="CG138" s="51" t="n">
        <f aca="false">AVERAGE('monthly data'!IQ158:IS158)</f>
        <v>106.488194327059</v>
      </c>
      <c r="CH138" s="51" t="n">
        <f aca="false">AVERAGE('monthly data'!IT158:IV158)</f>
        <v>106.733710661893</v>
      </c>
      <c r="CI138" s="51" t="n">
        <f aca="false">AVERAGE('monthly data'!IW158:IY158)</f>
        <v>108.051220051143</v>
      </c>
      <c r="CJ138" s="51" t="n">
        <f aca="false">AVERAGE('monthly data'!IZ158:JB158)</f>
        <v>108.162396764365</v>
      </c>
      <c r="CK138" s="51" t="n">
        <f aca="false">AVERAGE('monthly data'!JC158:JE158)</f>
        <v>107.917979271049</v>
      </c>
      <c r="CL138" s="51" t="n">
        <f aca="false">AVERAGE('monthly data'!JF158:JH158)</f>
        <v>108.980236376976</v>
      </c>
      <c r="CM138" s="51" t="n">
        <f aca="false">AVERAGE('monthly data'!JI158:JK158)</f>
        <v>110.112149732759</v>
      </c>
      <c r="CN138" s="51" t="n">
        <f aca="false">AVERAGE('monthly data'!JL158:JN158)</f>
        <v>110.035500866481</v>
      </c>
      <c r="CO138" s="51" t="n">
        <f aca="false">AVERAGE('monthly data'!JO158:JQ158)</f>
        <v>110.377132862343</v>
      </c>
      <c r="CP138" s="51" t="n">
        <f aca="false">AVERAGE('monthly data'!JR158:JT158)</f>
        <v>111.641557537043</v>
      </c>
      <c r="CQ138" s="51" t="n">
        <f aca="false">AVERAGE('monthly data'!JU158:JW158)</f>
        <v>114.93854510713</v>
      </c>
      <c r="CR138" s="51" t="n">
        <f aca="false">AVERAGE('monthly data'!JX158:JZ158)</f>
        <v>113.97743625436</v>
      </c>
      <c r="CS138" s="51" t="n">
        <f aca="false">AVERAGE('monthly data'!KA158:KC158)</f>
        <v>113.636486942201</v>
      </c>
      <c r="CT138" s="51" t="n">
        <f aca="false">AVERAGE('monthly data'!KD158:KF158)</f>
        <v>113.482908878442</v>
      </c>
      <c r="CU138" s="51" t="n">
        <f aca="false">AVERAGE('monthly data'!KG158:KI158)</f>
        <v>114.374704652679</v>
      </c>
      <c r="CV138" s="51" t="n">
        <f aca="false">AVERAGE('monthly data'!KJ158:KL158)</f>
        <v>114.454623940163</v>
      </c>
      <c r="CW138" s="51" t="n">
        <f aca="false">AVERAGE('monthly data'!KM158:KO158)</f>
        <v>115.257750563031</v>
      </c>
      <c r="CX138" s="51" t="n">
        <f aca="false">AVERAGE('monthly data'!KP158:KR158)</f>
        <v>117.719198430039</v>
      </c>
      <c r="CY138" s="51" t="n">
        <f aca="false">AVERAGE('monthly data'!KS158:KU158)</f>
        <v>120.627851106571</v>
      </c>
      <c r="CZ138" s="51" t="n">
        <f aca="false">AVERAGE('monthly data'!KV158:KX158)</f>
        <v>119.762478215342</v>
      </c>
      <c r="DA138" s="51" t="n">
        <f aca="false">AVERAGE('monthly data'!KY158:LA158)</f>
        <v>121.124071440021</v>
      </c>
      <c r="DB138" s="51" t="n">
        <f aca="false">AVERAGE('monthly data'!LB158:LD158)</f>
        <v>121.14657967957</v>
      </c>
      <c r="DC138" s="51" t="n">
        <f aca="false">AVERAGE('monthly data'!LE158:LG158)</f>
        <v>121.643156396898</v>
      </c>
      <c r="DD138" s="51" t="n">
        <f aca="false">AVERAGE('monthly data'!LH158:LJ158)</f>
        <v>121.940720454149</v>
      </c>
      <c r="DE138" s="51" t="n">
        <f aca="false">AVERAGE('monthly data'!LK158:LM158)</f>
        <v>122.787465659408</v>
      </c>
      <c r="DF138" s="51" t="n">
        <f aca="false">AVERAGE('monthly data'!LN158:LP158)</f>
        <v>127.288792761003</v>
      </c>
      <c r="DG138" s="51" t="n">
        <f aca="false">AVERAGE('monthly data'!LQ158:LS158)</f>
        <v>131.654145982127</v>
      </c>
      <c r="DH138" s="51" t="n">
        <f aca="false">AVERAGE('monthly data'!LT158:LV158)</f>
        <v>131.222131022871</v>
      </c>
      <c r="DI138" s="51" t="n">
        <f aca="false">AVERAGE('monthly data'!LW158:LY158)</f>
        <v>133.716026743438</v>
      </c>
      <c r="DJ138" s="51" t="n">
        <f aca="false">AVERAGE('monthly data'!LZ158:MB158)</f>
        <v>135.179621874271</v>
      </c>
      <c r="DK138" s="51" t="n">
        <f aca="false">AVERAGE('monthly data'!MC158:ME158)</f>
        <v>136.095600385926</v>
      </c>
      <c r="DL138" s="51" t="e">
        <f aca="false">AVERAGE('monthly data'!MF158:MH158)</f>
        <v>#DIV/0!</v>
      </c>
      <c r="DM138" s="51" t="e">
        <f aca="false">AVERAGE('monthly data'!MI158:MK158)</f>
        <v>#DIV/0!</v>
      </c>
      <c r="DN138" s="51" t="e">
        <f aca="false">AVERAGE('monthly data'!ML158:MN158)</f>
        <v>#DIV/0!</v>
      </c>
      <c r="DO138" s="51" t="e">
        <f aca="false">AVERAGE('monthly data'!MO158:MQ158)</f>
        <v>#DIV/0!</v>
      </c>
      <c r="DP138" s="51" t="e">
        <f aca="false">AVERAGE('monthly data'!MR158:MT158)</f>
        <v>#DIV/0!</v>
      </c>
      <c r="DQ138" s="51" t="e">
        <f aca="false">AVERAGE('monthly data'!MU158:MW158)</f>
        <v>#DIV/0!</v>
      </c>
      <c r="DR138" s="45"/>
      <c r="DS138" s="45"/>
      <c r="DT138" s="45"/>
      <c r="DU138" s="45"/>
      <c r="DV138" s="45"/>
      <c r="DW138" s="45"/>
      <c r="DX138" s="45"/>
      <c r="DY138" s="45"/>
      <c r="DZ138" s="45"/>
      <c r="EA138" s="45"/>
      <c r="EB138" s="45"/>
      <c r="EC138" s="45"/>
      <c r="ED138" s="45"/>
      <c r="EE138" s="45"/>
      <c r="EF138" s="45"/>
      <c r="EG138" s="45"/>
      <c r="EH138" s="45"/>
      <c r="EI138" s="45"/>
      <c r="EJ138" s="45"/>
      <c r="EK138" s="45"/>
      <c r="EL138" s="45"/>
      <c r="EM138" s="45"/>
      <c r="EN138" s="45"/>
      <c r="EO138" s="45"/>
      <c r="EP138" s="45"/>
      <c r="EQ138" s="45"/>
      <c r="ER138" s="45"/>
      <c r="ES138" s="45"/>
      <c r="ET138" s="45"/>
      <c r="EU138" s="45"/>
      <c r="EV138" s="45"/>
      <c r="EW138" s="45"/>
      <c r="EX138" s="45"/>
      <c r="EY138" s="45"/>
      <c r="EZ138" s="45"/>
      <c r="FA138" s="45"/>
      <c r="FB138" s="45"/>
      <c r="FC138" s="45"/>
      <c r="FD138" s="45"/>
      <c r="FE138" s="45"/>
      <c r="FF138" s="45"/>
      <c r="FG138" s="45"/>
      <c r="FH138" s="45"/>
      <c r="FI138" s="45"/>
      <c r="FJ138" s="45"/>
      <c r="FK138" s="45"/>
      <c r="FL138" s="45"/>
      <c r="FM138" s="45"/>
      <c r="FN138" s="45"/>
      <c r="FO138" s="45"/>
      <c r="FP138" s="45"/>
      <c r="FQ138" s="45"/>
      <c r="FR138" s="45"/>
      <c r="FS138" s="45"/>
      <c r="FT138" s="45"/>
      <c r="FU138" s="45"/>
      <c r="FV138" s="45"/>
      <c r="FW138" s="45"/>
      <c r="FX138" s="45"/>
      <c r="FY138" s="45"/>
      <c r="FZ138" s="45"/>
      <c r="GA138" s="45"/>
      <c r="GB138" s="45"/>
      <c r="GC138" s="45"/>
      <c r="GD138" s="45"/>
      <c r="GE138" s="45"/>
      <c r="GF138" s="45"/>
      <c r="GG138" s="45"/>
      <c r="GH138" s="45"/>
      <c r="GI138" s="45"/>
      <c r="GJ138" s="45"/>
      <c r="GK138" s="45"/>
      <c r="GL138" s="45"/>
      <c r="GM138" s="45"/>
      <c r="GN138" s="45"/>
      <c r="GO138" s="45"/>
      <c r="GP138" s="45"/>
      <c r="GQ138" s="45"/>
      <c r="GR138" s="45"/>
      <c r="GS138" s="45"/>
      <c r="GT138" s="45"/>
      <c r="GU138" s="45"/>
      <c r="GV138" s="45"/>
      <c r="GW138" s="45"/>
      <c r="GX138" s="45"/>
      <c r="GY138" s="45"/>
      <c r="GZ138" s="45"/>
      <c r="HA138" s="45"/>
      <c r="HB138" s="45"/>
      <c r="HC138" s="45"/>
      <c r="HD138" s="45"/>
      <c r="HE138" s="45"/>
      <c r="HF138" s="45"/>
      <c r="HG138" s="45"/>
      <c r="HH138" s="45"/>
      <c r="HI138" s="45"/>
      <c r="HJ138" s="45"/>
      <c r="HK138" s="45"/>
      <c r="HL138" s="45"/>
      <c r="HM138" s="45"/>
      <c r="HN138" s="45"/>
      <c r="HO138" s="45"/>
      <c r="HP138" s="45"/>
      <c r="HQ138" s="45"/>
      <c r="HR138" s="45"/>
      <c r="HS138" s="45"/>
      <c r="HT138" s="45"/>
      <c r="HU138" s="45"/>
      <c r="HV138" s="45"/>
      <c r="HW138" s="45"/>
      <c r="HX138" s="45"/>
      <c r="HY138" s="45"/>
      <c r="HZ138" s="45"/>
      <c r="IA138" s="45"/>
      <c r="IB138" s="45"/>
      <c r="IC138" s="45"/>
    </row>
    <row r="139" customFormat="false" ht="15" hidden="false" customHeight="false" outlineLevel="0" collapsed="false">
      <c r="A139" s="52" t="s">
        <v>199</v>
      </c>
      <c r="B139" s="51" t="n">
        <f aca="false">AVERAGE('monthly data'!B159:D159)</f>
        <v>510.996969595812</v>
      </c>
      <c r="C139" s="51" t="e">
        <f aca="false">AVERAGE('monthly data'!E159:G159)</f>
        <v>#DIV/0!</v>
      </c>
      <c r="D139" s="51" t="e">
        <f aca="false">AVERAGE('monthly data'!H159:J159)</f>
        <v>#DIV/0!</v>
      </c>
      <c r="E139" s="51" t="e">
        <f aca="false">AVERAGE('monthly data'!K159:M159)</f>
        <v>#DIV/0!</v>
      </c>
      <c r="F139" s="51" t="e">
        <f aca="false">AVERAGE('monthly data'!N159:P159)</f>
        <v>#DIV/0!</v>
      </c>
      <c r="G139" s="51" t="e">
        <f aca="false">AVERAGE('monthly data'!Q159:S159)</f>
        <v>#DIV/0!</v>
      </c>
      <c r="H139" s="51" t="e">
        <f aca="false">AVERAGE('monthly data'!T159:V159)</f>
        <v>#DIV/0!</v>
      </c>
      <c r="I139" s="51" t="e">
        <f aca="false">AVERAGE('monthly data'!W159:Y159)</f>
        <v>#DIV/0!</v>
      </c>
      <c r="J139" s="51" t="e">
        <f aca="false">AVERAGE('monthly data'!Z159:AB159)</f>
        <v>#DIV/0!</v>
      </c>
      <c r="K139" s="51" t="e">
        <f aca="false">AVERAGE('monthly data'!AC159:AE159)</f>
        <v>#DIV/0!</v>
      </c>
      <c r="L139" s="51" t="e">
        <f aca="false">AVERAGE('monthly data'!AF159:AH159)</f>
        <v>#DIV/0!</v>
      </c>
      <c r="M139" s="51" t="e">
        <f aca="false">AVERAGE('monthly data'!AI159:AK159)</f>
        <v>#DIV/0!</v>
      </c>
      <c r="N139" s="51" t="e">
        <f aca="false">AVERAGE('monthly data'!AL159:AN159)</f>
        <v>#DIV/0!</v>
      </c>
      <c r="O139" s="51" t="e">
        <f aca="false">AVERAGE('monthly data'!AO159:AQ159)</f>
        <v>#DIV/0!</v>
      </c>
      <c r="P139" s="51" t="e">
        <f aca="false">AVERAGE('monthly data'!AR159:AT159)</f>
        <v>#DIV/0!</v>
      </c>
      <c r="Q139" s="51" t="e">
        <f aca="false">AVERAGE('monthly data'!AU159:AW159)</f>
        <v>#DIV/0!</v>
      </c>
      <c r="R139" s="51" t="e">
        <f aca="false">AVERAGE('monthly data'!AX159:AZ159)</f>
        <v>#DIV/0!</v>
      </c>
      <c r="S139" s="51" t="e">
        <f aca="false">AVERAGE('monthly data'!BA159:BC159)</f>
        <v>#DIV/0!</v>
      </c>
      <c r="T139" s="51" t="e">
        <f aca="false">AVERAGE('monthly data'!BD159:BF159)</f>
        <v>#DIV/0!</v>
      </c>
      <c r="U139" s="51" t="e">
        <f aca="false">AVERAGE('monthly data'!BG159:BI159)</f>
        <v>#DIV/0!</v>
      </c>
      <c r="V139" s="51" t="e">
        <f aca="false">AVERAGE('monthly data'!BJ159:BL159)</f>
        <v>#DIV/0!</v>
      </c>
      <c r="W139" s="51" t="e">
        <f aca="false">AVERAGE('monthly data'!BM159:BO159)</f>
        <v>#DIV/0!</v>
      </c>
      <c r="X139" s="51" t="e">
        <f aca="false">AVERAGE('monthly data'!BP159:BR159)</f>
        <v>#DIV/0!</v>
      </c>
      <c r="Y139" s="51" t="e">
        <f aca="false">AVERAGE('monthly data'!BS159:BU159)</f>
        <v>#DIV/0!</v>
      </c>
      <c r="Z139" s="51" t="e">
        <f aca="false">AVERAGE('monthly data'!BV159:BX159)</f>
        <v>#DIV/0!</v>
      </c>
      <c r="AA139" s="51" t="e">
        <f aca="false">AVERAGE('monthly data'!BY159:CA159)</f>
        <v>#DIV/0!</v>
      </c>
      <c r="AB139" s="51" t="e">
        <f aca="false">AVERAGE('monthly data'!CB159:CD159)</f>
        <v>#DIV/0!</v>
      </c>
      <c r="AC139" s="51" t="e">
        <f aca="false">AVERAGE('monthly data'!CE159:CG159)</f>
        <v>#DIV/0!</v>
      </c>
      <c r="AD139" s="51" t="e">
        <f aca="false">AVERAGE('monthly data'!CH159:CJ159)</f>
        <v>#DIV/0!</v>
      </c>
      <c r="AE139" s="51" t="e">
        <f aca="false">AVERAGE('monthly data'!CK159:CM159)</f>
        <v>#DIV/0!</v>
      </c>
      <c r="AF139" s="51" t="e">
        <f aca="false">AVERAGE('monthly data'!CN159:CP159)</f>
        <v>#DIV/0!</v>
      </c>
      <c r="AG139" s="51" t="e">
        <f aca="false">AVERAGE('monthly data'!CQ159:CS159)</f>
        <v>#DIV/0!</v>
      </c>
      <c r="AH139" s="51" t="e">
        <f aca="false">AVERAGE('monthly data'!CT159:CV159)</f>
        <v>#DIV/0!</v>
      </c>
      <c r="AI139" s="51" t="e">
        <f aca="false">AVERAGE('monthly data'!CW159:CY159)</f>
        <v>#DIV/0!</v>
      </c>
      <c r="AJ139" s="51" t="e">
        <f aca="false">AVERAGE('monthly data'!CZ159:DB159)</f>
        <v>#DIV/0!</v>
      </c>
      <c r="AK139" s="51" t="e">
        <f aca="false">AVERAGE('monthly data'!DC159:DE159)</f>
        <v>#DIV/0!</v>
      </c>
      <c r="AL139" s="51" t="e">
        <f aca="false">AVERAGE('monthly data'!DF159:DH159)</f>
        <v>#DIV/0!</v>
      </c>
      <c r="AM139" s="51" t="e">
        <f aca="false">AVERAGE('monthly data'!DI159:DK159)</f>
        <v>#DIV/0!</v>
      </c>
      <c r="AN139" s="51" t="e">
        <f aca="false">AVERAGE('monthly data'!DL159:DN159)</f>
        <v>#DIV/0!</v>
      </c>
      <c r="AO139" s="51" t="e">
        <f aca="false">AVERAGE('monthly data'!DO159:DQ159)</f>
        <v>#DIV/0!</v>
      </c>
      <c r="AP139" s="51" t="e">
        <f aca="false">AVERAGE('monthly data'!DR159:DT159)</f>
        <v>#DIV/0!</v>
      </c>
      <c r="AQ139" s="51" t="e">
        <f aca="false">AVERAGE('monthly data'!DU159:DW159)</f>
        <v>#DIV/0!</v>
      </c>
      <c r="AR139" s="51" t="e">
        <f aca="false">AVERAGE('monthly data'!DX159:DZ159)</f>
        <v>#DIV/0!</v>
      </c>
      <c r="AS139" s="51" t="e">
        <f aca="false">AVERAGE('monthly data'!EA159:EC159)</f>
        <v>#DIV/0!</v>
      </c>
      <c r="AT139" s="51" t="e">
        <f aca="false">AVERAGE('monthly data'!ED159:EF159)</f>
        <v>#DIV/0!</v>
      </c>
      <c r="AU139" s="51" t="e">
        <f aca="false">AVERAGE('monthly data'!EG159:EI159)</f>
        <v>#DIV/0!</v>
      </c>
      <c r="AV139" s="51" t="e">
        <f aca="false">AVERAGE('monthly data'!EJ159:EL159)</f>
        <v>#DIV/0!</v>
      </c>
      <c r="AW139" s="51" t="e">
        <f aca="false">AVERAGE('monthly data'!EM159:EO159)</f>
        <v>#DIV/0!</v>
      </c>
      <c r="AX139" s="51" t="e">
        <f aca="false">AVERAGE('monthly data'!EP159:ER159)</f>
        <v>#DIV/0!</v>
      </c>
      <c r="AY139" s="51" t="e">
        <f aca="false">AVERAGE('monthly data'!ES159:EU159)</f>
        <v>#DIV/0!</v>
      </c>
      <c r="AZ139" s="51" t="e">
        <f aca="false">AVERAGE('monthly data'!EV159:EX159)</f>
        <v>#DIV/0!</v>
      </c>
      <c r="BA139" s="51" t="e">
        <f aca="false">AVERAGE('monthly data'!EY159:FA159)</f>
        <v>#DIV/0!</v>
      </c>
      <c r="BB139" s="51" t="e">
        <f aca="false">AVERAGE('monthly data'!FB159:FD159)</f>
        <v>#DIV/0!</v>
      </c>
      <c r="BC139" s="51" t="e">
        <f aca="false">AVERAGE('monthly data'!FE159:FG159)</f>
        <v>#DIV/0!</v>
      </c>
      <c r="BD139" s="51" t="e">
        <f aca="false">AVERAGE('monthly data'!FH159:FJ159)</f>
        <v>#DIV/0!</v>
      </c>
      <c r="BE139" s="51" t="e">
        <f aca="false">AVERAGE('monthly data'!FK159:FM159)</f>
        <v>#DIV/0!</v>
      </c>
      <c r="BF139" s="51" t="n">
        <f aca="false">AVERAGE('monthly data'!FN159:FP159)</f>
        <v>81.4671101482253</v>
      </c>
      <c r="BG139" s="51" t="n">
        <f aca="false">AVERAGE('monthly data'!FQ159:FS159)</f>
        <v>82.5584722231288</v>
      </c>
      <c r="BH139" s="51" t="n">
        <f aca="false">AVERAGE('monthly data'!FT159:FV159)</f>
        <v>83.1052105106278</v>
      </c>
      <c r="BI139" s="51" t="n">
        <f aca="false">AVERAGE('monthly data'!FW159:FY159)</f>
        <v>84.6224663841497</v>
      </c>
      <c r="BJ139" s="51" t="n">
        <f aca="false">AVERAGE('monthly data'!FZ159:GB159)</f>
        <v>83.2502689071501</v>
      </c>
      <c r="BK139" s="51" t="n">
        <f aca="false">AVERAGE('monthly data'!GC159:GE159)</f>
        <v>87.2068079201566</v>
      </c>
      <c r="BL139" s="51" t="n">
        <f aca="false">AVERAGE('monthly data'!GF159:GH159)</f>
        <v>86.8050974023657</v>
      </c>
      <c r="BM139" s="51" t="n">
        <f aca="false">AVERAGE('monthly data'!GI159:GK159)</f>
        <v>87.6976038239256</v>
      </c>
      <c r="BN139" s="51" t="n">
        <f aca="false">AVERAGE('monthly data'!GL159:GN159)</f>
        <v>86.3154515489694</v>
      </c>
      <c r="BO139" s="51" t="n">
        <f aca="false">AVERAGE('monthly data'!GO159:GQ159)</f>
        <v>91.3743299305032</v>
      </c>
      <c r="BP139" s="51" t="n">
        <f aca="false">AVERAGE('monthly data'!GR159:GT159)</f>
        <v>92.7341571286076</v>
      </c>
      <c r="BQ139" s="51" t="n">
        <f aca="false">AVERAGE('monthly data'!GU159:GW159)</f>
        <v>94.4854031190192</v>
      </c>
      <c r="BR139" s="51" t="n">
        <f aca="false">AVERAGE('monthly data'!GX159:GZ159)</f>
        <v>92.7885203368272</v>
      </c>
      <c r="BS139" s="51" t="n">
        <f aca="false">AVERAGE('monthly data'!HA159:HC159)</f>
        <v>98.7963474892595</v>
      </c>
      <c r="BT139" s="51" t="n">
        <f aca="false">AVERAGE('monthly data'!HD159:HF159)</f>
        <v>97.9475008596602</v>
      </c>
      <c r="BU139" s="51" t="n">
        <f aca="false">AVERAGE('monthly data'!HG159:HI159)</f>
        <v>99.8740170503223</v>
      </c>
      <c r="BV139" s="51" t="n">
        <f aca="false">AVERAGE('monthly data'!HJ159:HL159)</f>
        <v>98.5356428547494</v>
      </c>
      <c r="BW139" s="51" t="n">
        <f aca="false">AVERAGE('monthly data'!HM159:HO159)</f>
        <v>101.986683624302</v>
      </c>
      <c r="BX139" s="51" t="n">
        <f aca="false">AVERAGE('monthly data'!HP159:HR159)</f>
        <v>99.2294567050724</v>
      </c>
      <c r="BY139" s="51" t="n">
        <f aca="false">AVERAGE('monthly data'!HS159:HU159)</f>
        <v>100.05366099924</v>
      </c>
      <c r="BZ139" s="51" t="n">
        <f aca="false">AVERAGE('monthly data'!HV159:HX159)</f>
        <v>99.815866582365</v>
      </c>
      <c r="CA139" s="51" t="n">
        <f aca="false">AVERAGE('monthly data'!HY159:IA159)</f>
        <v>100.435200815064</v>
      </c>
      <c r="CB139" s="51" t="n">
        <f aca="false">AVERAGE('monthly data'!IB159:ID159)</f>
        <v>100.618161276541</v>
      </c>
      <c r="CC139" s="51" t="n">
        <f aca="false">AVERAGE('monthly data'!IE159:IG159)</f>
        <v>101.208386101769</v>
      </c>
      <c r="CD139" s="51" t="n">
        <f aca="false">AVERAGE('monthly data'!IH159:IJ159)</f>
        <v>99.5088404561324</v>
      </c>
      <c r="CE139" s="51" t="n">
        <f aca="false">AVERAGE('monthly data'!IK159:IM159)</f>
        <v>99.8314734378144</v>
      </c>
      <c r="CF139" s="51" t="n">
        <f aca="false">AVERAGE('monthly data'!IN159:IP159)</f>
        <v>102.848368268739</v>
      </c>
      <c r="CG139" s="51" t="n">
        <f aca="false">AVERAGE('monthly data'!IQ159:IS159)</f>
        <v>104.154409199763</v>
      </c>
      <c r="CH139" s="51" t="n">
        <f aca="false">AVERAGE('monthly data'!IT159:IV159)</f>
        <v>103.669127648715</v>
      </c>
      <c r="CI139" s="51" t="n">
        <f aca="false">AVERAGE('monthly data'!IW159:IY159)</f>
        <v>106.005925591413</v>
      </c>
      <c r="CJ139" s="51" t="n">
        <f aca="false">AVERAGE('monthly data'!IZ159:JB159)</f>
        <v>106.824554890953</v>
      </c>
      <c r="CK139" s="51" t="n">
        <f aca="false">AVERAGE('monthly data'!JC159:JE159)</f>
        <v>105.898501519867</v>
      </c>
      <c r="CL139" s="51" t="n">
        <f aca="false">AVERAGE('monthly data'!JF159:JH159)</f>
        <v>108.080121501517</v>
      </c>
      <c r="CM139" s="51" t="n">
        <f aca="false">AVERAGE('monthly data'!JI159:JK159)</f>
        <v>111.560743413891</v>
      </c>
      <c r="CN139" s="51" t="n">
        <f aca="false">AVERAGE('monthly data'!JL159:JN159)</f>
        <v>110.585558119739</v>
      </c>
      <c r="CO139" s="51" t="n">
        <f aca="false">AVERAGE('monthly data'!JO159:JQ159)</f>
        <v>112.605986944649</v>
      </c>
      <c r="CP139" s="51" t="n">
        <f aca="false">AVERAGE('monthly data'!JR159:JT159)</f>
        <v>115.929664607185</v>
      </c>
      <c r="CQ139" s="51" t="n">
        <f aca="false">AVERAGE('monthly data'!JU159:JW159)</f>
        <v>125.698900196255</v>
      </c>
      <c r="CR139" s="51" t="n">
        <f aca="false">AVERAGE('monthly data'!JX159:JZ159)</f>
        <v>122.712079241443</v>
      </c>
      <c r="CS139" s="51" t="n">
        <f aca="false">AVERAGE('monthly data'!KA159:KC159)</f>
        <v>121.999767571438</v>
      </c>
      <c r="CT139" s="51" t="n">
        <f aca="false">AVERAGE('monthly data'!KD159:KF159)</f>
        <v>118.198670511126</v>
      </c>
      <c r="CU139" s="51" t="n">
        <f aca="false">AVERAGE('monthly data'!KG159:KI159)</f>
        <v>120.561630639839</v>
      </c>
      <c r="CV139" s="51" t="n">
        <f aca="false">AVERAGE('monthly data'!KJ159:KL159)</f>
        <v>120.459511427626</v>
      </c>
      <c r="CW139" s="51" t="n">
        <f aca="false">AVERAGE('monthly data'!KM159:KO159)</f>
        <v>122.669462761346</v>
      </c>
      <c r="CX139" s="51" t="n">
        <f aca="false">AVERAGE('monthly data'!KP159:KR159)</f>
        <v>129.038075849861</v>
      </c>
      <c r="CY139" s="51" t="n">
        <f aca="false">AVERAGE('monthly data'!KS159:KU159)</f>
        <v>133.971422646063</v>
      </c>
      <c r="CZ139" s="51" t="n">
        <f aca="false">AVERAGE('monthly data'!KV159:KX159)</f>
        <v>126.786634976633</v>
      </c>
      <c r="DA139" s="51" t="n">
        <f aca="false">AVERAGE('monthly data'!KY159:LA159)</f>
        <v>129.684361512285</v>
      </c>
      <c r="DB139" s="51" t="n">
        <f aca="false">AVERAGE('monthly data'!LB159:LD159)</f>
        <v>130.638241321181</v>
      </c>
      <c r="DC139" s="51" t="n">
        <f aca="false">AVERAGE('monthly data'!LE159:LG159)</f>
        <v>131.874573036785</v>
      </c>
      <c r="DD139" s="51" t="n">
        <f aca="false">AVERAGE('monthly data'!LH159:LJ159)</f>
        <v>131.689834466641</v>
      </c>
      <c r="DE139" s="51" t="n">
        <f aca="false">AVERAGE('monthly data'!LK159:LM159)</f>
        <v>134.106519413251</v>
      </c>
      <c r="DF139" s="51" t="n">
        <f aca="false">AVERAGE('monthly data'!LN159:LP159)</f>
        <v>144.871661066293</v>
      </c>
      <c r="DG139" s="51" t="n">
        <f aca="false">AVERAGE('monthly data'!LQ159:LS159)</f>
        <v>156.541302990126</v>
      </c>
      <c r="DH139" s="51" t="n">
        <f aca="false">AVERAGE('monthly data'!LT159:LV159)</f>
        <v>156.567763420889</v>
      </c>
      <c r="DI139" s="51" t="n">
        <f aca="false">AVERAGE('monthly data'!LW159:LY159)</f>
        <v>162.595281551432</v>
      </c>
      <c r="DJ139" s="51" t="n">
        <f aca="false">AVERAGE('monthly data'!LZ159:MB159)</f>
        <v>164.308924092292</v>
      </c>
      <c r="DK139" s="51" t="n">
        <f aca="false">AVERAGE('monthly data'!MC159:ME159)</f>
        <v>164.46045459001</v>
      </c>
      <c r="DL139" s="51" t="e">
        <f aca="false">AVERAGE('monthly data'!MF159:MH159)</f>
        <v>#DIV/0!</v>
      </c>
      <c r="DM139" s="51" t="e">
        <f aca="false">AVERAGE('monthly data'!MI159:MK159)</f>
        <v>#DIV/0!</v>
      </c>
      <c r="DN139" s="51" t="e">
        <f aca="false">AVERAGE('monthly data'!ML159:MN159)</f>
        <v>#DIV/0!</v>
      </c>
      <c r="DO139" s="51" t="e">
        <f aca="false">AVERAGE('monthly data'!MO159:MQ159)</f>
        <v>#DIV/0!</v>
      </c>
      <c r="DP139" s="51" t="e">
        <f aca="false">AVERAGE('monthly data'!MR159:MT159)</f>
        <v>#DIV/0!</v>
      </c>
      <c r="DQ139" s="51" t="e">
        <f aca="false">AVERAGE('monthly data'!MU159:MW159)</f>
        <v>#DIV/0!</v>
      </c>
      <c r="DR139" s="45"/>
      <c r="DS139" s="45"/>
      <c r="DT139" s="45"/>
      <c r="DU139" s="45"/>
      <c r="DV139" s="45"/>
      <c r="DW139" s="45"/>
      <c r="DX139" s="45"/>
      <c r="DY139" s="45"/>
      <c r="DZ139" s="45"/>
      <c r="EA139" s="45"/>
      <c r="EB139" s="45"/>
      <c r="EC139" s="45"/>
      <c r="ED139" s="45"/>
      <c r="EE139" s="45"/>
      <c r="EF139" s="45"/>
      <c r="EG139" s="45"/>
      <c r="EH139" s="45"/>
      <c r="EI139" s="45"/>
      <c r="EJ139" s="45"/>
      <c r="EK139" s="45"/>
      <c r="EL139" s="45"/>
      <c r="EM139" s="45"/>
      <c r="EN139" s="45"/>
      <c r="EO139" s="45"/>
      <c r="EP139" s="45"/>
      <c r="EQ139" s="45"/>
      <c r="ER139" s="45"/>
      <c r="ES139" s="45"/>
      <c r="ET139" s="45"/>
      <c r="EU139" s="45"/>
      <c r="EV139" s="45"/>
      <c r="EW139" s="45"/>
      <c r="EX139" s="45"/>
      <c r="EY139" s="45"/>
      <c r="EZ139" s="45"/>
      <c r="FA139" s="45"/>
      <c r="FB139" s="45"/>
      <c r="FC139" s="45"/>
      <c r="FD139" s="45"/>
      <c r="FE139" s="45"/>
      <c r="FF139" s="45"/>
      <c r="FG139" s="45"/>
      <c r="FH139" s="45"/>
      <c r="FI139" s="45"/>
      <c r="FJ139" s="45"/>
      <c r="FK139" s="45"/>
      <c r="FL139" s="45"/>
      <c r="FM139" s="45"/>
      <c r="FN139" s="45"/>
      <c r="FO139" s="45"/>
      <c r="FP139" s="45"/>
      <c r="FQ139" s="45"/>
      <c r="FR139" s="45"/>
      <c r="FS139" s="45"/>
      <c r="FT139" s="45"/>
      <c r="FU139" s="45"/>
      <c r="FV139" s="45"/>
      <c r="FW139" s="45"/>
      <c r="FX139" s="45"/>
      <c r="FY139" s="45"/>
      <c r="FZ139" s="45"/>
      <c r="GA139" s="45"/>
      <c r="GB139" s="45"/>
      <c r="GC139" s="45"/>
      <c r="GD139" s="45"/>
      <c r="GE139" s="45"/>
      <c r="GF139" s="45"/>
      <c r="GG139" s="45"/>
      <c r="GH139" s="45"/>
      <c r="GI139" s="45"/>
      <c r="GJ139" s="45"/>
      <c r="GK139" s="45"/>
      <c r="GL139" s="45"/>
      <c r="GM139" s="45"/>
      <c r="GN139" s="45"/>
      <c r="GO139" s="45"/>
      <c r="GP139" s="45"/>
      <c r="GQ139" s="45"/>
      <c r="GR139" s="45"/>
      <c r="GS139" s="45"/>
      <c r="GT139" s="45"/>
      <c r="GU139" s="45"/>
      <c r="GV139" s="45"/>
      <c r="GW139" s="45"/>
      <c r="GX139" s="45"/>
      <c r="GY139" s="45"/>
      <c r="GZ139" s="45"/>
      <c r="HA139" s="45"/>
      <c r="HB139" s="45"/>
      <c r="HC139" s="45"/>
      <c r="HD139" s="45"/>
      <c r="HE139" s="45"/>
      <c r="HF139" s="45"/>
      <c r="HG139" s="45"/>
      <c r="HH139" s="45"/>
      <c r="HI139" s="45"/>
      <c r="HJ139" s="45"/>
      <c r="HK139" s="45"/>
      <c r="HL139" s="45"/>
      <c r="HM139" s="45"/>
      <c r="HN139" s="45"/>
      <c r="HO139" s="45"/>
      <c r="HP139" s="45"/>
      <c r="HQ139" s="45"/>
      <c r="HR139" s="45"/>
      <c r="HS139" s="45"/>
      <c r="HT139" s="45"/>
      <c r="HU139" s="45"/>
      <c r="HV139" s="45"/>
      <c r="HW139" s="45"/>
      <c r="HX139" s="45"/>
      <c r="HY139" s="45"/>
      <c r="HZ139" s="45"/>
      <c r="IA139" s="45"/>
      <c r="IB139" s="45"/>
      <c r="IC139" s="45"/>
    </row>
    <row r="140" customFormat="false" ht="15" hidden="false" customHeight="false" outlineLevel="0" collapsed="false">
      <c r="A140" s="50" t="s">
        <v>200</v>
      </c>
      <c r="B140" s="51" t="n">
        <f aca="false">AVERAGE('monthly data'!B161:D161)</f>
        <v>157.703029009152</v>
      </c>
      <c r="C140" s="51" t="e">
        <f aca="false">AVERAGE('monthly data'!E161:G161)</f>
        <v>#DIV/0!</v>
      </c>
      <c r="D140" s="51" t="e">
        <f aca="false">AVERAGE('monthly data'!H161:J161)</f>
        <v>#DIV/0!</v>
      </c>
      <c r="E140" s="51" t="e">
        <f aca="false">AVERAGE('monthly data'!K161:M161)</f>
        <v>#DIV/0!</v>
      </c>
      <c r="F140" s="51" t="e">
        <f aca="false">AVERAGE('monthly data'!N161:P161)</f>
        <v>#DIV/0!</v>
      </c>
      <c r="G140" s="51" t="e">
        <f aca="false">AVERAGE('monthly data'!Q161:S161)</f>
        <v>#DIV/0!</v>
      </c>
      <c r="H140" s="51" t="e">
        <f aca="false">AVERAGE('monthly data'!T161:V161)</f>
        <v>#DIV/0!</v>
      </c>
      <c r="I140" s="51" t="e">
        <f aca="false">AVERAGE('monthly data'!W161:Y161)</f>
        <v>#DIV/0!</v>
      </c>
      <c r="J140" s="51" t="e">
        <f aca="false">AVERAGE('monthly data'!Z161:AB161)</f>
        <v>#DIV/0!</v>
      </c>
      <c r="K140" s="51" t="e">
        <f aca="false">AVERAGE('monthly data'!AC161:AE161)</f>
        <v>#DIV/0!</v>
      </c>
      <c r="L140" s="51" t="e">
        <f aca="false">AVERAGE('monthly data'!AF161:AH161)</f>
        <v>#DIV/0!</v>
      </c>
      <c r="M140" s="51" t="e">
        <f aca="false">AVERAGE('monthly data'!AI161:AK161)</f>
        <v>#DIV/0!</v>
      </c>
      <c r="N140" s="51" t="e">
        <f aca="false">AVERAGE('monthly data'!AL161:AN161)</f>
        <v>#DIV/0!</v>
      </c>
      <c r="O140" s="51" t="e">
        <f aca="false">AVERAGE('monthly data'!AO161:AQ161)</f>
        <v>#DIV/0!</v>
      </c>
      <c r="P140" s="51" t="e">
        <f aca="false">AVERAGE('monthly data'!AR161:AT161)</f>
        <v>#DIV/0!</v>
      </c>
      <c r="Q140" s="51" t="e">
        <f aca="false">AVERAGE('monthly data'!AU161:AW161)</f>
        <v>#DIV/0!</v>
      </c>
      <c r="R140" s="51" t="e">
        <f aca="false">AVERAGE('monthly data'!AX161:AZ161)</f>
        <v>#DIV/0!</v>
      </c>
      <c r="S140" s="51" t="e">
        <f aca="false">AVERAGE('monthly data'!BA161:BC161)</f>
        <v>#DIV/0!</v>
      </c>
      <c r="T140" s="51" t="e">
        <f aca="false">AVERAGE('monthly data'!BD161:BF161)</f>
        <v>#DIV/0!</v>
      </c>
      <c r="U140" s="51" t="e">
        <f aca="false">AVERAGE('monthly data'!BG161:BI161)</f>
        <v>#DIV/0!</v>
      </c>
      <c r="V140" s="51" t="e">
        <f aca="false">AVERAGE('monthly data'!BJ161:BL161)</f>
        <v>#DIV/0!</v>
      </c>
      <c r="W140" s="51" t="e">
        <f aca="false">AVERAGE('monthly data'!BM161:BO161)</f>
        <v>#DIV/0!</v>
      </c>
      <c r="X140" s="51" t="e">
        <f aca="false">AVERAGE('monthly data'!BP161:BR161)</f>
        <v>#DIV/0!</v>
      </c>
      <c r="Y140" s="51" t="e">
        <f aca="false">AVERAGE('monthly data'!BS161:BU161)</f>
        <v>#DIV/0!</v>
      </c>
      <c r="Z140" s="51" t="e">
        <f aca="false">AVERAGE('monthly data'!BV161:BX161)</f>
        <v>#DIV/0!</v>
      </c>
      <c r="AA140" s="51" t="e">
        <f aca="false">AVERAGE('monthly data'!BY161:CA161)</f>
        <v>#DIV/0!</v>
      </c>
      <c r="AB140" s="51" t="e">
        <f aca="false">AVERAGE('monthly data'!CB161:CD161)</f>
        <v>#DIV/0!</v>
      </c>
      <c r="AC140" s="51" t="e">
        <f aca="false">AVERAGE('monthly data'!CE161:CG161)</f>
        <v>#DIV/0!</v>
      </c>
      <c r="AD140" s="51" t="e">
        <f aca="false">AVERAGE('monthly data'!CH161:CJ161)</f>
        <v>#DIV/0!</v>
      </c>
      <c r="AE140" s="51" t="e">
        <f aca="false">AVERAGE('monthly data'!CK161:CM161)</f>
        <v>#DIV/0!</v>
      </c>
      <c r="AF140" s="51" t="e">
        <f aca="false">AVERAGE('monthly data'!CN161:CP161)</f>
        <v>#DIV/0!</v>
      </c>
      <c r="AG140" s="51" t="e">
        <f aca="false">AVERAGE('monthly data'!CQ161:CS161)</f>
        <v>#DIV/0!</v>
      </c>
      <c r="AH140" s="51" t="e">
        <f aca="false">AVERAGE('monthly data'!CT161:CV161)</f>
        <v>#DIV/0!</v>
      </c>
      <c r="AI140" s="51" t="e">
        <f aca="false">AVERAGE('monthly data'!CW161:CY161)</f>
        <v>#DIV/0!</v>
      </c>
      <c r="AJ140" s="51" t="e">
        <f aca="false">AVERAGE('monthly data'!CZ161:DB161)</f>
        <v>#DIV/0!</v>
      </c>
      <c r="AK140" s="51" t="e">
        <f aca="false">AVERAGE('monthly data'!DC161:DE161)</f>
        <v>#DIV/0!</v>
      </c>
      <c r="AL140" s="51" t="e">
        <f aca="false">AVERAGE('monthly data'!DF161:DH161)</f>
        <v>#DIV/0!</v>
      </c>
      <c r="AM140" s="51" t="e">
        <f aca="false">AVERAGE('monthly data'!DI161:DK161)</f>
        <v>#DIV/0!</v>
      </c>
      <c r="AN140" s="51" t="e">
        <f aca="false">AVERAGE('monthly data'!DL161:DN161)</f>
        <v>#DIV/0!</v>
      </c>
      <c r="AO140" s="51" t="e">
        <f aca="false">AVERAGE('monthly data'!DO161:DQ161)</f>
        <v>#DIV/0!</v>
      </c>
      <c r="AP140" s="51" t="e">
        <f aca="false">AVERAGE('monthly data'!DR161:DT161)</f>
        <v>#DIV/0!</v>
      </c>
      <c r="AQ140" s="51" t="e">
        <f aca="false">AVERAGE('monthly data'!DU161:DW161)</f>
        <v>#DIV/0!</v>
      </c>
      <c r="AR140" s="51" t="e">
        <f aca="false">AVERAGE('monthly data'!DX161:DZ161)</f>
        <v>#DIV/0!</v>
      </c>
      <c r="AS140" s="51" t="e">
        <f aca="false">AVERAGE('monthly data'!EA161:EC161)</f>
        <v>#DIV/0!</v>
      </c>
      <c r="AT140" s="51" t="e">
        <f aca="false">AVERAGE('monthly data'!ED161:EF161)</f>
        <v>#DIV/0!</v>
      </c>
      <c r="AU140" s="51" t="e">
        <f aca="false">AVERAGE('monthly data'!EG161:EI161)</f>
        <v>#DIV/0!</v>
      </c>
      <c r="AV140" s="51" t="e">
        <f aca="false">AVERAGE('monthly data'!EJ161:EL161)</f>
        <v>#DIV/0!</v>
      </c>
      <c r="AW140" s="51" t="e">
        <f aca="false">AVERAGE('monthly data'!EM161:EO161)</f>
        <v>#DIV/0!</v>
      </c>
      <c r="AX140" s="51" t="e">
        <f aca="false">AVERAGE('monthly data'!EP161:ER161)</f>
        <v>#DIV/0!</v>
      </c>
      <c r="AY140" s="51" t="e">
        <f aca="false">AVERAGE('monthly data'!ES161:EU161)</f>
        <v>#DIV/0!</v>
      </c>
      <c r="AZ140" s="51" t="e">
        <f aca="false">AVERAGE('monthly data'!EV161:EX161)</f>
        <v>#DIV/0!</v>
      </c>
      <c r="BA140" s="51" t="e">
        <f aca="false">AVERAGE('monthly data'!EY161:FA161)</f>
        <v>#DIV/0!</v>
      </c>
      <c r="BB140" s="51" t="e">
        <f aca="false">AVERAGE('monthly data'!FB161:FD161)</f>
        <v>#DIV/0!</v>
      </c>
      <c r="BC140" s="51" t="e">
        <f aca="false">AVERAGE('monthly data'!FE161:FG161)</f>
        <v>#DIV/0!</v>
      </c>
      <c r="BD140" s="51" t="e">
        <f aca="false">AVERAGE('monthly data'!FH161:FJ161)</f>
        <v>#DIV/0!</v>
      </c>
      <c r="BE140" s="51" t="e">
        <f aca="false">AVERAGE('monthly data'!FK161:FM161)</f>
        <v>#DIV/0!</v>
      </c>
      <c r="BF140" s="51" t="n">
        <f aca="false">AVERAGE('monthly data'!FN161:FP161)</f>
        <v>85.3022891280092</v>
      </c>
      <c r="BG140" s="51" t="n">
        <f aca="false">AVERAGE('monthly data'!FQ161:FS161)</f>
        <v>85.3113323787691</v>
      </c>
      <c r="BH140" s="51" t="n">
        <f aca="false">AVERAGE('monthly data'!FT161:FV161)</f>
        <v>85.2037926254444</v>
      </c>
      <c r="BI140" s="51" t="n">
        <f aca="false">AVERAGE('monthly data'!FW161:FY161)</f>
        <v>84.3988354238517</v>
      </c>
      <c r="BJ140" s="51" t="n">
        <f aca="false">AVERAGE('monthly data'!FZ161:GB161)</f>
        <v>83.9491532202869</v>
      </c>
      <c r="BK140" s="51" t="n">
        <f aca="false">AVERAGE('monthly data'!GC161:GE161)</f>
        <v>84.1143284009899</v>
      </c>
      <c r="BL140" s="51" t="n">
        <f aca="false">AVERAGE('monthly data'!GF161:GH161)</f>
        <v>82.8107217569759</v>
      </c>
      <c r="BM140" s="51" t="n">
        <f aca="false">AVERAGE('monthly data'!GI161:GK161)</f>
        <v>82.1736480976172</v>
      </c>
      <c r="BN140" s="51" t="n">
        <f aca="false">AVERAGE('monthly data'!GL161:GN161)</f>
        <v>83.3988471626365</v>
      </c>
      <c r="BO140" s="51" t="n">
        <f aca="false">AVERAGE('monthly data'!GO161:GQ161)</f>
        <v>84.3994303818021</v>
      </c>
      <c r="BP140" s="51" t="n">
        <f aca="false">AVERAGE('monthly data'!GR161:GT161)</f>
        <v>85.9750237559702</v>
      </c>
      <c r="BQ140" s="51" t="n">
        <f aca="false">AVERAGE('monthly data'!GU161:GW161)</f>
        <v>86.9011880324175</v>
      </c>
      <c r="BR140" s="51" t="n">
        <f aca="false">AVERAGE('monthly data'!GX161:GZ161)</f>
        <v>87.5467251845146</v>
      </c>
      <c r="BS140" s="51" t="n">
        <f aca="false">AVERAGE('monthly data'!HA161:HC161)</f>
        <v>88.1448737898122</v>
      </c>
      <c r="BT140" s="51" t="n">
        <f aca="false">AVERAGE('monthly data'!HD161:HF161)</f>
        <v>90.3075325354622</v>
      </c>
      <c r="BU140" s="51" t="n">
        <f aca="false">AVERAGE('monthly data'!HG161:HI161)</f>
        <v>91.253555646335</v>
      </c>
      <c r="BV140" s="51" t="n">
        <f aca="false">AVERAGE('monthly data'!HJ161:HL161)</f>
        <v>91.8076528301264</v>
      </c>
      <c r="BW140" s="51" t="n">
        <f aca="false">AVERAGE('monthly data'!HM161:HO161)</f>
        <v>92.3344021371522</v>
      </c>
      <c r="BX140" s="51" t="n">
        <f aca="false">AVERAGE('monthly data'!HP161:HR161)</f>
        <v>92.0734961062917</v>
      </c>
      <c r="BY140" s="51" t="n">
        <f aca="false">AVERAGE('monthly data'!HS161:HU161)</f>
        <v>91.582252787522</v>
      </c>
      <c r="BZ140" s="51" t="n">
        <f aca="false">AVERAGE('monthly data'!HV161:HX161)</f>
        <v>92.2188333921358</v>
      </c>
      <c r="CA140" s="51" t="n">
        <f aca="false">AVERAGE('monthly data'!HY161:IA161)</f>
        <v>92.6740240783568</v>
      </c>
      <c r="CB140" s="51" t="n">
        <f aca="false">AVERAGE('monthly data'!IB161:ID161)</f>
        <v>93.4654017018731</v>
      </c>
      <c r="CC140" s="51" t="n">
        <f aca="false">AVERAGE('monthly data'!IE161:IG161)</f>
        <v>93.287021682718</v>
      </c>
      <c r="CD140" s="51" t="n">
        <f aca="false">AVERAGE('monthly data'!IH161:IJ161)</f>
        <v>93.2935064312394</v>
      </c>
      <c r="CE140" s="51" t="n">
        <f aca="false">AVERAGE('monthly data'!IK161:IM161)</f>
        <v>93.3574123907325</v>
      </c>
      <c r="CF140" s="51" t="n">
        <f aca="false">AVERAGE('monthly data'!IN161:IP161)</f>
        <v>95.624422406298</v>
      </c>
      <c r="CG140" s="51" t="n">
        <f aca="false">AVERAGE('monthly data'!IQ161:IS161)</f>
        <v>96.1407173354162</v>
      </c>
      <c r="CH140" s="51" t="n">
        <f aca="false">AVERAGE('monthly data'!IT161:IV161)</f>
        <v>96.8249844749019</v>
      </c>
      <c r="CI140" s="51" t="n">
        <f aca="false">AVERAGE('monthly data'!IW161:IY161)</f>
        <v>97.3764453197213</v>
      </c>
      <c r="CJ140" s="51" t="n">
        <f aca="false">AVERAGE('monthly data'!IZ161:JB161)</f>
        <v>97.9394376281839</v>
      </c>
      <c r="CK140" s="51" t="n">
        <f aca="false">AVERAGE('monthly data'!JC161:JE161)</f>
        <v>99.4834733178104</v>
      </c>
      <c r="CL140" s="51" t="n">
        <f aca="false">AVERAGE('monthly data'!JF161:JH161)</f>
        <v>100.610321575225</v>
      </c>
      <c r="CM140" s="51" t="n">
        <f aca="false">AVERAGE('monthly data'!JI161:JK161)</f>
        <v>100.798550260716</v>
      </c>
      <c r="CN140" s="51" t="n">
        <f aca="false">AVERAGE('monthly data'!JL161:JN161)</f>
        <v>101.123093009621</v>
      </c>
      <c r="CO140" s="51" t="n">
        <f aca="false">AVERAGE('monthly data'!JO161:JQ161)</f>
        <v>101.296777397968</v>
      </c>
      <c r="CP140" s="51" t="n">
        <f aca="false">AVERAGE('monthly data'!JR161:JT161)</f>
        <v>101.972535425401</v>
      </c>
      <c r="CQ140" s="51" t="n">
        <f aca="false">AVERAGE('monthly data'!JU161:JW161)</f>
        <v>102.981334465137</v>
      </c>
      <c r="CR140" s="51" t="n">
        <f aca="false">AVERAGE('monthly data'!JX161:JZ161)</f>
        <v>103.880237787205</v>
      </c>
      <c r="CS140" s="51" t="n">
        <f aca="false">AVERAGE('monthly data'!KA161:KC161)</f>
        <v>105.540247112995</v>
      </c>
      <c r="CT140" s="51" t="n">
        <f aca="false">AVERAGE('monthly data'!KD161:KF161)</f>
        <v>106.397363940776</v>
      </c>
      <c r="CU140" s="51" t="n">
        <f aca="false">AVERAGE('monthly data'!KG161:KI161)</f>
        <v>107.030241730721</v>
      </c>
      <c r="CV140" s="51" t="n">
        <f aca="false">AVERAGE('monthly data'!KJ161:KL161)</f>
        <v>107.84594641725</v>
      </c>
      <c r="CW140" s="51" t="n">
        <f aca="false">AVERAGE('monthly data'!KM161:KO161)</f>
        <v>108.099872759513</v>
      </c>
      <c r="CX140" s="51" t="n">
        <f aca="false">AVERAGE('monthly data'!KP161:KR161)</f>
        <v>108.495018100549</v>
      </c>
      <c r="CY140" s="51" t="n">
        <f aca="false">AVERAGE('monthly data'!KS161:KU161)</f>
        <v>109.369389350451</v>
      </c>
      <c r="CZ140" s="51" t="n">
        <f aca="false">AVERAGE('monthly data'!KV161:KX161)</f>
        <v>109.885046538268</v>
      </c>
      <c r="DA140" s="51" t="n">
        <f aca="false">AVERAGE('monthly data'!KY161:LA161)</f>
        <v>111.171613206155</v>
      </c>
      <c r="DB140" s="51" t="n">
        <f aca="false">AVERAGE('monthly data'!LB161:LD161)</f>
        <v>112.280475768947</v>
      </c>
      <c r="DC140" s="51" t="n">
        <f aca="false">AVERAGE('monthly data'!LE161:LG161)</f>
        <v>114.118067261088</v>
      </c>
      <c r="DD140" s="51" t="n">
        <f aca="false">AVERAGE('monthly data'!LH161:LJ161)</f>
        <v>115.32526522705</v>
      </c>
      <c r="DE140" s="51" t="n">
        <f aca="false">AVERAGE('monthly data'!LK161:LM161)</f>
        <v>119.527833107286</v>
      </c>
      <c r="DF140" s="51" t="n">
        <f aca="false">AVERAGE('monthly data'!LN161:LP161)</f>
        <v>123.134084745194</v>
      </c>
      <c r="DG140" s="51" t="n">
        <f aca="false">AVERAGE('monthly data'!LQ161:LS161)</f>
        <v>126.382268030253</v>
      </c>
      <c r="DH140" s="51" t="n">
        <f aca="false">AVERAGE('monthly data'!LT161:LV161)</f>
        <v>135.674199135632</v>
      </c>
      <c r="DI140" s="51" t="n">
        <f aca="false">AVERAGE('monthly data'!LW161:LY161)</f>
        <v>138.545492175407</v>
      </c>
      <c r="DJ140" s="51" t="n">
        <f aca="false">AVERAGE('monthly data'!LZ161:MB161)</f>
        <v>140.632491587896</v>
      </c>
      <c r="DK140" s="51" t="n">
        <f aca="false">AVERAGE('monthly data'!MC161:ME161)</f>
        <v>141.934303560482</v>
      </c>
      <c r="DL140" s="51" t="e">
        <f aca="false">AVERAGE('monthly data'!MF161:MH161)</f>
        <v>#DIV/0!</v>
      </c>
      <c r="DM140" s="51" t="e">
        <f aca="false">AVERAGE('monthly data'!MI161:MK161)</f>
        <v>#DIV/0!</v>
      </c>
      <c r="DN140" s="51" t="e">
        <f aca="false">AVERAGE('monthly data'!ML161:MN161)</f>
        <v>#DIV/0!</v>
      </c>
      <c r="DO140" s="51" t="e">
        <f aca="false">AVERAGE('monthly data'!MO161:MQ161)</f>
        <v>#DIV/0!</v>
      </c>
      <c r="DP140" s="51" t="e">
        <f aca="false">AVERAGE('monthly data'!MR161:MT161)</f>
        <v>#DIV/0!</v>
      </c>
      <c r="DQ140" s="51" t="e">
        <f aca="false">AVERAGE('monthly data'!MU161:MW161)</f>
        <v>#DIV/0!</v>
      </c>
      <c r="DR140" s="45"/>
      <c r="DS140" s="45"/>
      <c r="DT140" s="45"/>
      <c r="DU140" s="45"/>
      <c r="DV140" s="45"/>
      <c r="DW140" s="45"/>
      <c r="DX140" s="45"/>
      <c r="DY140" s="45"/>
      <c r="DZ140" s="45"/>
      <c r="EA140" s="45"/>
      <c r="EB140" s="45"/>
      <c r="EC140" s="45"/>
      <c r="ED140" s="45"/>
      <c r="EE140" s="45"/>
      <c r="EF140" s="45"/>
      <c r="EG140" s="45"/>
      <c r="EH140" s="45"/>
      <c r="EI140" s="45"/>
      <c r="EJ140" s="45"/>
      <c r="EK140" s="45"/>
      <c r="EL140" s="45"/>
      <c r="EM140" s="45"/>
      <c r="EN140" s="45"/>
      <c r="EO140" s="45"/>
      <c r="EP140" s="45"/>
      <c r="EQ140" s="45"/>
      <c r="ER140" s="45"/>
      <c r="ES140" s="45"/>
      <c r="ET140" s="45"/>
      <c r="EU140" s="45"/>
      <c r="EV140" s="45"/>
      <c r="EW140" s="45"/>
      <c r="EX140" s="45"/>
      <c r="EY140" s="45"/>
      <c r="EZ140" s="45"/>
      <c r="FA140" s="45"/>
      <c r="FB140" s="45"/>
      <c r="FC140" s="45"/>
      <c r="FD140" s="45"/>
      <c r="FE140" s="45"/>
      <c r="FF140" s="45"/>
      <c r="FG140" s="45"/>
      <c r="FH140" s="45"/>
      <c r="FI140" s="45"/>
      <c r="FJ140" s="45"/>
      <c r="FK140" s="45"/>
      <c r="FL140" s="45"/>
      <c r="FM140" s="45"/>
      <c r="FN140" s="45"/>
      <c r="FO140" s="45"/>
      <c r="FP140" s="45"/>
      <c r="FQ140" s="45"/>
      <c r="FR140" s="45"/>
      <c r="FS140" s="45"/>
      <c r="FT140" s="45"/>
      <c r="FU140" s="45"/>
      <c r="FV140" s="45"/>
      <c r="FW140" s="45"/>
      <c r="FX140" s="45"/>
      <c r="FY140" s="45"/>
      <c r="FZ140" s="45"/>
      <c r="GA140" s="45"/>
      <c r="GB140" s="45"/>
      <c r="GC140" s="45"/>
      <c r="GD140" s="45"/>
      <c r="GE140" s="45"/>
      <c r="GF140" s="45"/>
      <c r="GG140" s="45"/>
      <c r="GH140" s="45"/>
      <c r="GI140" s="45"/>
      <c r="GJ140" s="45"/>
      <c r="GK140" s="45"/>
      <c r="GL140" s="45"/>
      <c r="GM140" s="45"/>
      <c r="GN140" s="45"/>
      <c r="GO140" s="45"/>
      <c r="GP140" s="45"/>
      <c r="GQ140" s="45"/>
      <c r="GR140" s="45"/>
      <c r="GS140" s="45"/>
      <c r="GT140" s="45"/>
      <c r="GU140" s="45"/>
      <c r="GV140" s="45"/>
      <c r="GW140" s="45"/>
      <c r="GX140" s="45"/>
      <c r="GY140" s="45"/>
      <c r="GZ140" s="45"/>
      <c r="HA140" s="45"/>
      <c r="HB140" s="45"/>
      <c r="HC140" s="45"/>
      <c r="HD140" s="45"/>
      <c r="HE140" s="45"/>
      <c r="HF140" s="45"/>
      <c r="HG140" s="45"/>
      <c r="HH140" s="45"/>
      <c r="HI140" s="45"/>
      <c r="HJ140" s="45"/>
      <c r="HK140" s="45"/>
      <c r="HL140" s="45"/>
      <c r="HM140" s="45"/>
      <c r="HN140" s="45"/>
      <c r="HO140" s="45"/>
      <c r="HP140" s="45"/>
      <c r="HQ140" s="45"/>
      <c r="HR140" s="45"/>
      <c r="HS140" s="45"/>
      <c r="HT140" s="45"/>
      <c r="HU140" s="45"/>
      <c r="HV140" s="45"/>
      <c r="HW140" s="45"/>
      <c r="HX140" s="45"/>
      <c r="HY140" s="45"/>
      <c r="HZ140" s="45"/>
      <c r="IA140" s="45"/>
      <c r="IB140" s="45"/>
      <c r="IC140" s="45"/>
    </row>
    <row r="141" customFormat="false" ht="15" hidden="false" customHeight="false" outlineLevel="0" collapsed="false">
      <c r="A141" s="52" t="s">
        <v>201</v>
      </c>
      <c r="B141" s="51" t="n">
        <f aca="false">AVERAGE('monthly data'!B162:D162)</f>
        <v>2777.44471803125</v>
      </c>
      <c r="C141" s="51" t="e">
        <f aca="false">AVERAGE('monthly data'!E162:G162)</f>
        <v>#DIV/0!</v>
      </c>
      <c r="D141" s="51" t="e">
        <f aca="false">AVERAGE('monthly data'!H162:J162)</f>
        <v>#DIV/0!</v>
      </c>
      <c r="E141" s="51" t="e">
        <f aca="false">AVERAGE('monthly data'!K162:M162)</f>
        <v>#DIV/0!</v>
      </c>
      <c r="F141" s="51" t="e">
        <f aca="false">AVERAGE('monthly data'!N162:P162)</f>
        <v>#DIV/0!</v>
      </c>
      <c r="G141" s="51" t="e">
        <f aca="false">AVERAGE('monthly data'!Q162:S162)</f>
        <v>#DIV/0!</v>
      </c>
      <c r="H141" s="51" t="e">
        <f aca="false">AVERAGE('monthly data'!T162:V162)</f>
        <v>#DIV/0!</v>
      </c>
      <c r="I141" s="51" t="e">
        <f aca="false">AVERAGE('monthly data'!W162:Y162)</f>
        <v>#DIV/0!</v>
      </c>
      <c r="J141" s="51" t="e">
        <f aca="false">AVERAGE('monthly data'!Z162:AB162)</f>
        <v>#DIV/0!</v>
      </c>
      <c r="K141" s="51" t="e">
        <f aca="false">AVERAGE('monthly data'!AC162:AE162)</f>
        <v>#DIV/0!</v>
      </c>
      <c r="L141" s="51" t="e">
        <f aca="false">AVERAGE('monthly data'!AF162:AH162)</f>
        <v>#DIV/0!</v>
      </c>
      <c r="M141" s="51" t="e">
        <f aca="false">AVERAGE('monthly data'!AI162:AK162)</f>
        <v>#DIV/0!</v>
      </c>
      <c r="N141" s="51" t="e">
        <f aca="false">AVERAGE('monthly data'!AL162:AN162)</f>
        <v>#DIV/0!</v>
      </c>
      <c r="O141" s="51" t="e">
        <f aca="false">AVERAGE('monthly data'!AO162:AQ162)</f>
        <v>#DIV/0!</v>
      </c>
      <c r="P141" s="51" t="e">
        <f aca="false">AVERAGE('monthly data'!AR162:AT162)</f>
        <v>#DIV/0!</v>
      </c>
      <c r="Q141" s="51" t="e">
        <f aca="false">AVERAGE('monthly data'!AU162:AW162)</f>
        <v>#DIV/0!</v>
      </c>
      <c r="R141" s="51" t="e">
        <f aca="false">AVERAGE('monthly data'!AX162:AZ162)</f>
        <v>#DIV/0!</v>
      </c>
      <c r="S141" s="51" t="e">
        <f aca="false">AVERAGE('monthly data'!BA162:BC162)</f>
        <v>#DIV/0!</v>
      </c>
      <c r="T141" s="51" t="e">
        <f aca="false">AVERAGE('monthly data'!BD162:BF162)</f>
        <v>#DIV/0!</v>
      </c>
      <c r="U141" s="51" t="e">
        <f aca="false">AVERAGE('monthly data'!BG162:BI162)</f>
        <v>#DIV/0!</v>
      </c>
      <c r="V141" s="51" t="e">
        <f aca="false">AVERAGE('monthly data'!BJ162:BL162)</f>
        <v>#DIV/0!</v>
      </c>
      <c r="W141" s="51" t="e">
        <f aca="false">AVERAGE('monthly data'!BM162:BO162)</f>
        <v>#DIV/0!</v>
      </c>
      <c r="X141" s="51" t="e">
        <f aca="false">AVERAGE('monthly data'!BP162:BR162)</f>
        <v>#DIV/0!</v>
      </c>
      <c r="Y141" s="51" t="e">
        <f aca="false">AVERAGE('monthly data'!BS162:BU162)</f>
        <v>#DIV/0!</v>
      </c>
      <c r="Z141" s="51" t="e">
        <f aca="false">AVERAGE('monthly data'!BV162:BX162)</f>
        <v>#DIV/0!</v>
      </c>
      <c r="AA141" s="51" t="e">
        <f aca="false">AVERAGE('monthly data'!BY162:CA162)</f>
        <v>#DIV/0!</v>
      </c>
      <c r="AB141" s="51" t="e">
        <f aca="false">AVERAGE('monthly data'!CB162:CD162)</f>
        <v>#DIV/0!</v>
      </c>
      <c r="AC141" s="51" t="e">
        <f aca="false">AVERAGE('monthly data'!CE162:CG162)</f>
        <v>#DIV/0!</v>
      </c>
      <c r="AD141" s="51" t="e">
        <f aca="false">AVERAGE('monthly data'!CH162:CJ162)</f>
        <v>#DIV/0!</v>
      </c>
      <c r="AE141" s="51" t="e">
        <f aca="false">AVERAGE('monthly data'!CK162:CM162)</f>
        <v>#DIV/0!</v>
      </c>
      <c r="AF141" s="51" t="e">
        <f aca="false">AVERAGE('monthly data'!CN162:CP162)</f>
        <v>#DIV/0!</v>
      </c>
      <c r="AG141" s="51" t="e">
        <f aca="false">AVERAGE('monthly data'!CQ162:CS162)</f>
        <v>#DIV/0!</v>
      </c>
      <c r="AH141" s="51" t="e">
        <f aca="false">AVERAGE('monthly data'!CT162:CV162)</f>
        <v>#DIV/0!</v>
      </c>
      <c r="AI141" s="51" t="e">
        <f aca="false">AVERAGE('monthly data'!CW162:CY162)</f>
        <v>#DIV/0!</v>
      </c>
      <c r="AJ141" s="51" t="e">
        <f aca="false">AVERAGE('monthly data'!CZ162:DB162)</f>
        <v>#DIV/0!</v>
      </c>
      <c r="AK141" s="51" t="e">
        <f aca="false">AVERAGE('monthly data'!DC162:DE162)</f>
        <v>#DIV/0!</v>
      </c>
      <c r="AL141" s="51" t="e">
        <f aca="false">AVERAGE('monthly data'!DF162:DH162)</f>
        <v>#DIV/0!</v>
      </c>
      <c r="AM141" s="51" t="e">
        <f aca="false">AVERAGE('monthly data'!DI162:DK162)</f>
        <v>#DIV/0!</v>
      </c>
      <c r="AN141" s="51" t="e">
        <f aca="false">AVERAGE('monthly data'!DL162:DN162)</f>
        <v>#DIV/0!</v>
      </c>
      <c r="AO141" s="51" t="e">
        <f aca="false">AVERAGE('monthly data'!DO162:DQ162)</f>
        <v>#DIV/0!</v>
      </c>
      <c r="AP141" s="51" t="e">
        <f aca="false">AVERAGE('monthly data'!DR162:DT162)</f>
        <v>#DIV/0!</v>
      </c>
      <c r="AQ141" s="51" t="e">
        <f aca="false">AVERAGE('monthly data'!DU162:DW162)</f>
        <v>#DIV/0!</v>
      </c>
      <c r="AR141" s="51" t="e">
        <f aca="false">AVERAGE('monthly data'!DX162:DZ162)</f>
        <v>#DIV/0!</v>
      </c>
      <c r="AS141" s="51" t="e">
        <f aca="false">AVERAGE('monthly data'!EA162:EC162)</f>
        <v>#DIV/0!</v>
      </c>
      <c r="AT141" s="51" t="e">
        <f aca="false">AVERAGE('monthly data'!ED162:EF162)</f>
        <v>#DIV/0!</v>
      </c>
      <c r="AU141" s="51" t="e">
        <f aca="false">AVERAGE('monthly data'!EG162:EI162)</f>
        <v>#DIV/0!</v>
      </c>
      <c r="AV141" s="51" t="e">
        <f aca="false">AVERAGE('monthly data'!EJ162:EL162)</f>
        <v>#DIV/0!</v>
      </c>
      <c r="AW141" s="51" t="e">
        <f aca="false">AVERAGE('monthly data'!EM162:EO162)</f>
        <v>#DIV/0!</v>
      </c>
      <c r="AX141" s="51" t="e">
        <f aca="false">AVERAGE('monthly data'!EP162:ER162)</f>
        <v>#DIV/0!</v>
      </c>
      <c r="AY141" s="51" t="e">
        <f aca="false">AVERAGE('monthly data'!ES162:EU162)</f>
        <v>#DIV/0!</v>
      </c>
      <c r="AZ141" s="51" t="e">
        <f aca="false">AVERAGE('monthly data'!EV162:EX162)</f>
        <v>#DIV/0!</v>
      </c>
      <c r="BA141" s="51" t="e">
        <f aca="false">AVERAGE('monthly data'!EY162:FA162)</f>
        <v>#DIV/0!</v>
      </c>
      <c r="BB141" s="51" t="e">
        <f aca="false">AVERAGE('monthly data'!FB162:FD162)</f>
        <v>#DIV/0!</v>
      </c>
      <c r="BC141" s="51" t="e">
        <f aca="false">AVERAGE('monthly data'!FE162:FG162)</f>
        <v>#DIV/0!</v>
      </c>
      <c r="BD141" s="51" t="e">
        <f aca="false">AVERAGE('monthly data'!FH162:FJ162)</f>
        <v>#DIV/0!</v>
      </c>
      <c r="BE141" s="51" t="e">
        <f aca="false">AVERAGE('monthly data'!FK162:FM162)</f>
        <v>#DIV/0!</v>
      </c>
      <c r="BF141" s="51" t="n">
        <f aca="false">AVERAGE('monthly data'!FN162:FP162)</f>
        <v>76.5585007353645</v>
      </c>
      <c r="BG141" s="51" t="n">
        <f aca="false">AVERAGE('monthly data'!FQ162:FS162)</f>
        <v>76.1854134364227</v>
      </c>
      <c r="BH141" s="51" t="n">
        <f aca="false">AVERAGE('monthly data'!FT162:FV162)</f>
        <v>78.1566748489626</v>
      </c>
      <c r="BI141" s="51" t="n">
        <f aca="false">AVERAGE('monthly data'!FW162:FY162)</f>
        <v>80.6558814312362</v>
      </c>
      <c r="BJ141" s="51" t="n">
        <f aca="false">AVERAGE('monthly data'!FZ162:GB162)</f>
        <v>80.2127673525392</v>
      </c>
      <c r="BK141" s="51" t="n">
        <f aca="false">AVERAGE('monthly data'!GC162:GE162)</f>
        <v>80.7467049363621</v>
      </c>
      <c r="BL141" s="51" t="n">
        <f aca="false">AVERAGE('monthly data'!GF162:GH162)</f>
        <v>81.1959110374078</v>
      </c>
      <c r="BM141" s="51" t="n">
        <f aca="false">AVERAGE('monthly data'!GI162:GK162)</f>
        <v>81.3978969630624</v>
      </c>
      <c r="BN141" s="51" t="n">
        <f aca="false">AVERAGE('monthly data'!GL162:GN162)</f>
        <v>82.7524351670135</v>
      </c>
      <c r="BO141" s="51" t="n">
        <f aca="false">AVERAGE('monthly data'!GO162:GQ162)</f>
        <v>83.7808917879259</v>
      </c>
      <c r="BP141" s="51" t="n">
        <f aca="false">AVERAGE('monthly data'!GR162:GT162)</f>
        <v>84.3206019826534</v>
      </c>
      <c r="BQ141" s="51" t="n">
        <f aca="false">AVERAGE('monthly data'!GU162:GW162)</f>
        <v>84.4464222294565</v>
      </c>
      <c r="BR141" s="51" t="n">
        <f aca="false">AVERAGE('monthly data'!GX162:GZ162)</f>
        <v>86.1444038376866</v>
      </c>
      <c r="BS141" s="51" t="n">
        <f aca="false">AVERAGE('monthly data'!HA162:HC162)</f>
        <v>87.0758085521906</v>
      </c>
      <c r="BT141" s="51" t="n">
        <f aca="false">AVERAGE('monthly data'!HD162:HF162)</f>
        <v>87.5130726979339</v>
      </c>
      <c r="BU141" s="51" t="n">
        <f aca="false">AVERAGE('monthly data'!HG162:HI162)</f>
        <v>87.0378004093362</v>
      </c>
      <c r="BV141" s="51" t="n">
        <f aca="false">AVERAGE('monthly data'!HJ162:HL162)</f>
        <v>91.6963525823044</v>
      </c>
      <c r="BW141" s="51" t="n">
        <f aca="false">AVERAGE('monthly data'!HM162:HO162)</f>
        <v>93.1318611206715</v>
      </c>
      <c r="BX141" s="51" t="n">
        <f aca="false">AVERAGE('monthly data'!HP162:HR162)</f>
        <v>94.8858163869417</v>
      </c>
      <c r="BY141" s="51" t="n">
        <f aca="false">AVERAGE('monthly data'!HS162:HU162)</f>
        <v>93.518767452922</v>
      </c>
      <c r="BZ141" s="51" t="n">
        <f aca="false">AVERAGE('monthly data'!HV162:HX162)</f>
        <v>96.9560257103299</v>
      </c>
      <c r="CA141" s="51" t="n">
        <f aca="false">AVERAGE('monthly data'!HY162:IA162)</f>
        <v>97.2535739698055</v>
      </c>
      <c r="CB141" s="51" t="n">
        <f aca="false">AVERAGE('monthly data'!IB162:ID162)</f>
        <v>96.714882803956</v>
      </c>
      <c r="CC141" s="51" t="n">
        <f aca="false">AVERAGE('monthly data'!IE162:IG162)</f>
        <v>97.4573483709696</v>
      </c>
      <c r="CD141" s="51" t="n">
        <f aca="false">AVERAGE('monthly data'!IH162:IJ162)</f>
        <v>96.6571137854661</v>
      </c>
      <c r="CE141" s="51" t="n">
        <f aca="false">AVERAGE('monthly data'!IK162:IM162)</f>
        <v>97.0061480215317</v>
      </c>
      <c r="CF141" s="51" t="n">
        <f aca="false">AVERAGE('monthly data'!IN162:IP162)</f>
        <v>98.5264033059242</v>
      </c>
      <c r="CG141" s="51" t="n">
        <f aca="false">AVERAGE('monthly data'!IQ162:IS162)</f>
        <v>98.6206199066419</v>
      </c>
      <c r="CH141" s="51" t="n">
        <f aca="false">AVERAGE('monthly data'!IT162:IV162)</f>
        <v>99.4517610122704</v>
      </c>
      <c r="CI141" s="51" t="n">
        <f aca="false">AVERAGE('monthly data'!IW162:IY162)</f>
        <v>101.10079610447</v>
      </c>
      <c r="CJ141" s="51" t="n">
        <f aca="false">AVERAGE('monthly data'!IZ162:JB162)</f>
        <v>103.0060275155</v>
      </c>
      <c r="CK141" s="51" t="n">
        <f aca="false">AVERAGE('monthly data'!JC162:JE162)</f>
        <v>102.382633354776</v>
      </c>
      <c r="CL141" s="51" t="n">
        <f aca="false">AVERAGE('monthly data'!JF162:JH162)</f>
        <v>103.926365952839</v>
      </c>
      <c r="CM141" s="51" t="n">
        <f aca="false">AVERAGE('monthly data'!JI162:JK162)</f>
        <v>104.259465944673</v>
      </c>
      <c r="CN141" s="51" t="n">
        <f aca="false">AVERAGE('monthly data'!JL162:JN162)</f>
        <v>104.639330878985</v>
      </c>
      <c r="CO141" s="51" t="n">
        <f aca="false">AVERAGE('monthly data'!JO162:JQ162)</f>
        <v>104.140580158404</v>
      </c>
      <c r="CP141" s="51" t="n">
        <f aca="false">AVERAGE('monthly data'!JR162:JT162)</f>
        <v>105.029885796812</v>
      </c>
      <c r="CQ141" s="51" t="n">
        <f aca="false">AVERAGE('monthly data'!JU162:JW162)</f>
        <v>105.619438743711</v>
      </c>
      <c r="CR141" s="51" t="n">
        <f aca="false">AVERAGE('monthly data'!JX162:JZ162)</f>
        <v>105.16226967004</v>
      </c>
      <c r="CS141" s="51" t="n">
        <f aca="false">AVERAGE('monthly data'!KA162:KC162)</f>
        <v>106.433962468599</v>
      </c>
      <c r="CT141" s="51" t="n">
        <f aca="false">AVERAGE('monthly data'!KD162:KF162)</f>
        <v>107.568449905851</v>
      </c>
      <c r="CU141" s="51" t="n">
        <f aca="false">AVERAGE('monthly data'!KG162:KI162)</f>
        <v>107.603071460007</v>
      </c>
      <c r="CV141" s="51" t="n">
        <f aca="false">AVERAGE('monthly data'!KJ162:KL162)</f>
        <v>107.705576559727</v>
      </c>
      <c r="CW141" s="51" t="n">
        <f aca="false">AVERAGE('monthly data'!KM162:KO162)</f>
        <v>110.457281286164</v>
      </c>
      <c r="CX141" s="51" t="n">
        <f aca="false">AVERAGE('monthly data'!KP162:KR162)</f>
        <v>112.302714715703</v>
      </c>
      <c r="CY141" s="51" t="n">
        <f aca="false">AVERAGE('monthly data'!KS162:KU162)</f>
        <v>112.6619436827</v>
      </c>
      <c r="CZ141" s="51" t="n">
        <f aca="false">AVERAGE('monthly data'!KV162:KX162)</f>
        <v>114.093540168636</v>
      </c>
      <c r="DA141" s="51" t="n">
        <f aca="false">AVERAGE('monthly data'!KY162:LA162)</f>
        <v>115.07942718662</v>
      </c>
      <c r="DB141" s="51" t="n">
        <f aca="false">AVERAGE('monthly data'!LB162:LD162)</f>
        <v>116.248865276424</v>
      </c>
      <c r="DC141" s="51" t="n">
        <f aca="false">AVERAGE('monthly data'!LE162:LG162)</f>
        <v>117.418032734809</v>
      </c>
      <c r="DD141" s="51" t="n">
        <f aca="false">AVERAGE('monthly data'!LH162:LJ162)</f>
        <v>117.865790749959</v>
      </c>
      <c r="DE141" s="51" t="n">
        <f aca="false">AVERAGE('monthly data'!LK162:LM162)</f>
        <v>119.697809073037</v>
      </c>
      <c r="DF141" s="51" t="n">
        <f aca="false">AVERAGE('monthly data'!LN162:LP162)</f>
        <v>122.537937525108</v>
      </c>
      <c r="DG141" s="51" t="n">
        <f aca="false">AVERAGE('monthly data'!LQ162:LS162)</f>
        <v>126.435861447462</v>
      </c>
      <c r="DH141" s="51" t="n">
        <f aca="false">AVERAGE('monthly data'!LT162:LV162)</f>
        <v>130.884587425096</v>
      </c>
      <c r="DI141" s="51" t="n">
        <f aca="false">AVERAGE('monthly data'!LW162:LY162)</f>
        <v>136.092762919393</v>
      </c>
      <c r="DJ141" s="51" t="n">
        <f aca="false">AVERAGE('monthly data'!LZ162:MB162)</f>
        <v>139.130624369469</v>
      </c>
      <c r="DK141" s="51" t="n">
        <f aca="false">AVERAGE('monthly data'!MC162:ME162)</f>
        <v>141.601714750208</v>
      </c>
      <c r="DL141" s="51" t="e">
        <f aca="false">AVERAGE('monthly data'!MF162:MH162)</f>
        <v>#DIV/0!</v>
      </c>
      <c r="DM141" s="51" t="e">
        <f aca="false">AVERAGE('monthly data'!MI162:MK162)</f>
        <v>#DIV/0!</v>
      </c>
      <c r="DN141" s="51" t="e">
        <f aca="false">AVERAGE('monthly data'!ML162:MN162)</f>
        <v>#DIV/0!</v>
      </c>
      <c r="DO141" s="51" t="e">
        <f aca="false">AVERAGE('monthly data'!MO162:MQ162)</f>
        <v>#DIV/0!</v>
      </c>
      <c r="DP141" s="51" t="e">
        <f aca="false">AVERAGE('monthly data'!MR162:MT162)</f>
        <v>#DIV/0!</v>
      </c>
      <c r="DQ141" s="51" t="e">
        <f aca="false">AVERAGE('monthly data'!MU162:MW162)</f>
        <v>#DIV/0!</v>
      </c>
      <c r="DR141" s="45"/>
      <c r="DS141" s="45"/>
      <c r="DT141" s="45"/>
      <c r="DU141" s="45"/>
      <c r="DV141" s="45"/>
      <c r="DW141" s="45"/>
      <c r="DX141" s="45"/>
      <c r="DY141" s="45"/>
      <c r="DZ141" s="45"/>
      <c r="EA141" s="45"/>
      <c r="EB141" s="45"/>
      <c r="EC141" s="45"/>
      <c r="ED141" s="45"/>
      <c r="EE141" s="45"/>
      <c r="EF141" s="45"/>
      <c r="EG141" s="45"/>
      <c r="EH141" s="45"/>
      <c r="EI141" s="45"/>
      <c r="EJ141" s="45"/>
      <c r="EK141" s="45"/>
      <c r="EL141" s="45"/>
      <c r="EM141" s="45"/>
      <c r="EN141" s="45"/>
      <c r="EO141" s="45"/>
      <c r="EP141" s="45"/>
      <c r="EQ141" s="45"/>
      <c r="ER141" s="45"/>
      <c r="ES141" s="45"/>
      <c r="ET141" s="45"/>
      <c r="EU141" s="45"/>
      <c r="EV141" s="45"/>
      <c r="EW141" s="45"/>
      <c r="EX141" s="45"/>
      <c r="EY141" s="45"/>
      <c r="EZ141" s="45"/>
      <c r="FA141" s="45"/>
      <c r="FB141" s="45"/>
      <c r="FC141" s="45"/>
      <c r="FD141" s="45"/>
      <c r="FE141" s="45"/>
      <c r="FF141" s="45"/>
      <c r="FG141" s="45"/>
      <c r="FH141" s="45"/>
      <c r="FI141" s="45"/>
      <c r="FJ141" s="45"/>
      <c r="FK141" s="45"/>
      <c r="FL141" s="45"/>
      <c r="FM141" s="45"/>
      <c r="FN141" s="45"/>
      <c r="FO141" s="45"/>
      <c r="FP141" s="45"/>
      <c r="FQ141" s="45"/>
      <c r="FR141" s="45"/>
      <c r="FS141" s="45"/>
      <c r="FT141" s="45"/>
      <c r="FU141" s="45"/>
      <c r="FV141" s="45"/>
      <c r="FW141" s="45"/>
      <c r="FX141" s="45"/>
      <c r="FY141" s="45"/>
      <c r="FZ141" s="45"/>
      <c r="GA141" s="45"/>
      <c r="GB141" s="45"/>
      <c r="GC141" s="45"/>
      <c r="GD141" s="45"/>
      <c r="GE141" s="45"/>
      <c r="GF141" s="45"/>
      <c r="GG141" s="45"/>
      <c r="GH141" s="45"/>
      <c r="GI141" s="45"/>
      <c r="GJ141" s="45"/>
      <c r="GK141" s="45"/>
      <c r="GL141" s="45"/>
      <c r="GM141" s="45"/>
      <c r="GN141" s="45"/>
      <c r="GO141" s="45"/>
      <c r="GP141" s="45"/>
      <c r="GQ141" s="45"/>
      <c r="GR141" s="45"/>
      <c r="GS141" s="45"/>
      <c r="GT141" s="45"/>
      <c r="GU141" s="45"/>
      <c r="GV141" s="45"/>
      <c r="GW141" s="45"/>
      <c r="GX141" s="45"/>
      <c r="GY141" s="45"/>
      <c r="GZ141" s="45"/>
      <c r="HA141" s="45"/>
      <c r="HB141" s="45"/>
      <c r="HC141" s="45"/>
      <c r="HD141" s="45"/>
      <c r="HE141" s="45"/>
      <c r="HF141" s="45"/>
      <c r="HG141" s="45"/>
      <c r="HH141" s="45"/>
      <c r="HI141" s="45"/>
      <c r="HJ141" s="45"/>
      <c r="HK141" s="45"/>
      <c r="HL141" s="45"/>
      <c r="HM141" s="45"/>
      <c r="HN141" s="45"/>
      <c r="HO141" s="45"/>
      <c r="HP141" s="45"/>
      <c r="HQ141" s="45"/>
      <c r="HR141" s="45"/>
      <c r="HS141" s="45"/>
      <c r="HT141" s="45"/>
      <c r="HU141" s="45"/>
      <c r="HV141" s="45"/>
      <c r="HW141" s="45"/>
      <c r="HX141" s="45"/>
      <c r="HY141" s="45"/>
      <c r="HZ141" s="45"/>
      <c r="IA141" s="45"/>
      <c r="IB141" s="45"/>
      <c r="IC141" s="45"/>
    </row>
    <row r="142" customFormat="false" ht="15" hidden="false" customHeight="false" outlineLevel="0" collapsed="false">
      <c r="A142" s="50" t="s">
        <v>202</v>
      </c>
      <c r="B142" s="51" t="n">
        <f aca="false">AVERAGE('monthly data'!B163:D163)</f>
        <v>642.553131929255</v>
      </c>
      <c r="C142" s="51" t="e">
        <f aca="false">AVERAGE('monthly data'!E163:G163)</f>
        <v>#DIV/0!</v>
      </c>
      <c r="D142" s="51" t="e">
        <f aca="false">AVERAGE('monthly data'!H163:J163)</f>
        <v>#DIV/0!</v>
      </c>
      <c r="E142" s="51" t="e">
        <f aca="false">AVERAGE('monthly data'!K163:M163)</f>
        <v>#DIV/0!</v>
      </c>
      <c r="F142" s="51" t="e">
        <f aca="false">AVERAGE('monthly data'!N163:P163)</f>
        <v>#DIV/0!</v>
      </c>
      <c r="G142" s="51" t="e">
        <f aca="false">AVERAGE('monthly data'!Q163:S163)</f>
        <v>#DIV/0!</v>
      </c>
      <c r="H142" s="51" t="e">
        <f aca="false">AVERAGE('monthly data'!T163:V163)</f>
        <v>#DIV/0!</v>
      </c>
      <c r="I142" s="51" t="e">
        <f aca="false">AVERAGE('monthly data'!W163:Y163)</f>
        <v>#DIV/0!</v>
      </c>
      <c r="J142" s="51" t="e">
        <f aca="false">AVERAGE('monthly data'!Z163:AB163)</f>
        <v>#DIV/0!</v>
      </c>
      <c r="K142" s="51" t="e">
        <f aca="false">AVERAGE('monthly data'!AC163:AE163)</f>
        <v>#DIV/0!</v>
      </c>
      <c r="L142" s="51" t="e">
        <f aca="false">AVERAGE('monthly data'!AF163:AH163)</f>
        <v>#DIV/0!</v>
      </c>
      <c r="M142" s="51" t="e">
        <f aca="false">AVERAGE('monthly data'!AI163:AK163)</f>
        <v>#DIV/0!</v>
      </c>
      <c r="N142" s="51" t="e">
        <f aca="false">AVERAGE('monthly data'!AL163:AN163)</f>
        <v>#DIV/0!</v>
      </c>
      <c r="O142" s="51" t="e">
        <f aca="false">AVERAGE('monthly data'!AO163:AQ163)</f>
        <v>#DIV/0!</v>
      </c>
      <c r="P142" s="51" t="e">
        <f aca="false">AVERAGE('monthly data'!AR163:AT163)</f>
        <v>#DIV/0!</v>
      </c>
      <c r="Q142" s="51" t="e">
        <f aca="false">AVERAGE('monthly data'!AU163:AW163)</f>
        <v>#DIV/0!</v>
      </c>
      <c r="R142" s="51" t="e">
        <f aca="false">AVERAGE('monthly data'!AX163:AZ163)</f>
        <v>#DIV/0!</v>
      </c>
      <c r="S142" s="51" t="e">
        <f aca="false">AVERAGE('monthly data'!BA163:BC163)</f>
        <v>#DIV/0!</v>
      </c>
      <c r="T142" s="51" t="e">
        <f aca="false">AVERAGE('monthly data'!BD163:BF163)</f>
        <v>#DIV/0!</v>
      </c>
      <c r="U142" s="51" t="e">
        <f aca="false">AVERAGE('monthly data'!BG163:BI163)</f>
        <v>#DIV/0!</v>
      </c>
      <c r="V142" s="51" t="e">
        <f aca="false">AVERAGE('monthly data'!BJ163:BL163)</f>
        <v>#DIV/0!</v>
      </c>
      <c r="W142" s="51" t="e">
        <f aca="false">AVERAGE('monthly data'!BM163:BO163)</f>
        <v>#DIV/0!</v>
      </c>
      <c r="X142" s="51" t="e">
        <f aca="false">AVERAGE('monthly data'!BP163:BR163)</f>
        <v>#DIV/0!</v>
      </c>
      <c r="Y142" s="51" t="e">
        <f aca="false">AVERAGE('monthly data'!BS163:BU163)</f>
        <v>#DIV/0!</v>
      </c>
      <c r="Z142" s="51" t="e">
        <f aca="false">AVERAGE('monthly data'!BV163:BX163)</f>
        <v>#DIV/0!</v>
      </c>
      <c r="AA142" s="51" t="e">
        <f aca="false">AVERAGE('monthly data'!BY163:CA163)</f>
        <v>#DIV/0!</v>
      </c>
      <c r="AB142" s="51" t="e">
        <f aca="false">AVERAGE('monthly data'!CB163:CD163)</f>
        <v>#DIV/0!</v>
      </c>
      <c r="AC142" s="51" t="e">
        <f aca="false">AVERAGE('monthly data'!CE163:CG163)</f>
        <v>#DIV/0!</v>
      </c>
      <c r="AD142" s="51" t="e">
        <f aca="false">AVERAGE('monthly data'!CH163:CJ163)</f>
        <v>#DIV/0!</v>
      </c>
      <c r="AE142" s="51" t="e">
        <f aca="false">AVERAGE('monthly data'!CK163:CM163)</f>
        <v>#DIV/0!</v>
      </c>
      <c r="AF142" s="51" t="e">
        <f aca="false">AVERAGE('monthly data'!CN163:CP163)</f>
        <v>#DIV/0!</v>
      </c>
      <c r="AG142" s="51" t="e">
        <f aca="false">AVERAGE('monthly data'!CQ163:CS163)</f>
        <v>#DIV/0!</v>
      </c>
      <c r="AH142" s="51" t="e">
        <f aca="false">AVERAGE('monthly data'!CT163:CV163)</f>
        <v>#DIV/0!</v>
      </c>
      <c r="AI142" s="51" t="e">
        <f aca="false">AVERAGE('monthly data'!CW163:CY163)</f>
        <v>#DIV/0!</v>
      </c>
      <c r="AJ142" s="51" t="e">
        <f aca="false">AVERAGE('monthly data'!CZ163:DB163)</f>
        <v>#DIV/0!</v>
      </c>
      <c r="AK142" s="51" t="e">
        <f aca="false">AVERAGE('monthly data'!DC163:DE163)</f>
        <v>#DIV/0!</v>
      </c>
      <c r="AL142" s="51" t="e">
        <f aca="false">AVERAGE('monthly data'!DF163:DH163)</f>
        <v>#DIV/0!</v>
      </c>
      <c r="AM142" s="51" t="e">
        <f aca="false">AVERAGE('monthly data'!DI163:DK163)</f>
        <v>#DIV/0!</v>
      </c>
      <c r="AN142" s="51" t="e">
        <f aca="false">AVERAGE('monthly data'!DL163:DN163)</f>
        <v>#DIV/0!</v>
      </c>
      <c r="AO142" s="51" t="e">
        <f aca="false">AVERAGE('monthly data'!DO163:DQ163)</f>
        <v>#DIV/0!</v>
      </c>
      <c r="AP142" s="51" t="e">
        <f aca="false">AVERAGE('monthly data'!DR163:DT163)</f>
        <v>#DIV/0!</v>
      </c>
      <c r="AQ142" s="51" t="e">
        <f aca="false">AVERAGE('monthly data'!DU163:DW163)</f>
        <v>#DIV/0!</v>
      </c>
      <c r="AR142" s="51" t="e">
        <f aca="false">AVERAGE('monthly data'!DX163:DZ163)</f>
        <v>#DIV/0!</v>
      </c>
      <c r="AS142" s="51" t="e">
        <f aca="false">AVERAGE('monthly data'!EA163:EC163)</f>
        <v>#DIV/0!</v>
      </c>
      <c r="AT142" s="51" t="e">
        <f aca="false">AVERAGE('monthly data'!ED163:EF163)</f>
        <v>#DIV/0!</v>
      </c>
      <c r="AU142" s="51" t="e">
        <f aca="false">AVERAGE('monthly data'!EG163:EI163)</f>
        <v>#DIV/0!</v>
      </c>
      <c r="AV142" s="51" t="e">
        <f aca="false">AVERAGE('monthly data'!EJ163:EL163)</f>
        <v>#DIV/0!</v>
      </c>
      <c r="AW142" s="51" t="e">
        <f aca="false">AVERAGE('monthly data'!EM163:EO163)</f>
        <v>#DIV/0!</v>
      </c>
      <c r="AX142" s="51" t="e">
        <f aca="false">AVERAGE('monthly data'!EP163:ER163)</f>
        <v>#DIV/0!</v>
      </c>
      <c r="AY142" s="51" t="e">
        <f aca="false">AVERAGE('monthly data'!ES163:EU163)</f>
        <v>#DIV/0!</v>
      </c>
      <c r="AZ142" s="51" t="e">
        <f aca="false">AVERAGE('monthly data'!EV163:EX163)</f>
        <v>#DIV/0!</v>
      </c>
      <c r="BA142" s="51" t="e">
        <f aca="false">AVERAGE('monthly data'!EY163:FA163)</f>
        <v>#DIV/0!</v>
      </c>
      <c r="BB142" s="51" t="e">
        <f aca="false">AVERAGE('monthly data'!FB163:FD163)</f>
        <v>#DIV/0!</v>
      </c>
      <c r="BC142" s="51" t="e">
        <f aca="false">AVERAGE('monthly data'!FE163:FG163)</f>
        <v>#DIV/0!</v>
      </c>
      <c r="BD142" s="51" t="e">
        <f aca="false">AVERAGE('monthly data'!FH163:FJ163)</f>
        <v>#DIV/0!</v>
      </c>
      <c r="BE142" s="51" t="e">
        <f aca="false">AVERAGE('monthly data'!FK163:FM163)</f>
        <v>#DIV/0!</v>
      </c>
      <c r="BF142" s="51" t="n">
        <f aca="false">AVERAGE('monthly data'!FN163:FP163)</f>
        <v>78.4807848548929</v>
      </c>
      <c r="BG142" s="51" t="n">
        <f aca="false">AVERAGE('monthly data'!FQ163:FS163)</f>
        <v>77.5082347545806</v>
      </c>
      <c r="BH142" s="51" t="n">
        <f aca="false">AVERAGE('monthly data'!FT163:FV163)</f>
        <v>86.7638147497833</v>
      </c>
      <c r="BI142" s="51" t="n">
        <f aca="false">AVERAGE('monthly data'!FW163:FY163)</f>
        <v>88.7261178145012</v>
      </c>
      <c r="BJ142" s="51" t="n">
        <f aca="false">AVERAGE('monthly data'!FZ163:GB163)</f>
        <v>88.8692977180667</v>
      </c>
      <c r="BK142" s="51" t="n">
        <f aca="false">AVERAGE('monthly data'!GC163:GE163)</f>
        <v>88.6610772197671</v>
      </c>
      <c r="BL142" s="51" t="n">
        <f aca="false">AVERAGE('monthly data'!GF163:GH163)</f>
        <v>88.583824743015</v>
      </c>
      <c r="BM142" s="51" t="n">
        <f aca="false">AVERAGE('monthly data'!GI163:GK163)</f>
        <v>89.7328218569406</v>
      </c>
      <c r="BN142" s="51" t="n">
        <f aca="false">AVERAGE('monthly data'!GL163:GN163)</f>
        <v>90.8668664036553</v>
      </c>
      <c r="BO142" s="51" t="n">
        <f aca="false">AVERAGE('monthly data'!GO163:GQ163)</f>
        <v>94.8268157331234</v>
      </c>
      <c r="BP142" s="51" t="n">
        <f aca="false">AVERAGE('monthly data'!GR163:GT163)</f>
        <v>99.9316419121775</v>
      </c>
      <c r="BQ142" s="51" t="n">
        <f aca="false">AVERAGE('monthly data'!GU163:GW163)</f>
        <v>100.206773344244</v>
      </c>
      <c r="BR142" s="51" t="n">
        <f aca="false">AVERAGE('monthly data'!GX163:GZ163)</f>
        <v>98.7133738651192</v>
      </c>
      <c r="BS142" s="51" t="n">
        <f aca="false">AVERAGE('monthly data'!HA163:HC163)</f>
        <v>98.576456432078</v>
      </c>
      <c r="BT142" s="51" t="n">
        <f aca="false">AVERAGE('monthly data'!HD163:HF163)</f>
        <v>98.8147441188182</v>
      </c>
      <c r="BU142" s="51" t="n">
        <f aca="false">AVERAGE('monthly data'!HG163:HI163)</f>
        <v>99.0128163222201</v>
      </c>
      <c r="BV142" s="51" t="n">
        <f aca="false">AVERAGE('monthly data'!HJ163:HL163)</f>
        <v>99.4586604505122</v>
      </c>
      <c r="BW142" s="51" t="n">
        <f aca="false">AVERAGE('monthly data'!HM163:HO163)</f>
        <v>99.7364376454569</v>
      </c>
      <c r="BX142" s="51" t="n">
        <f aca="false">AVERAGE('monthly data'!HP163:HR163)</f>
        <v>99.6945104533885</v>
      </c>
      <c r="BY142" s="51" t="n">
        <f aca="false">AVERAGE('monthly data'!HS163:HU163)</f>
        <v>100.112628258843</v>
      </c>
      <c r="BZ142" s="51" t="n">
        <f aca="false">AVERAGE('monthly data'!HV163:HX163)</f>
        <v>99.9618097952127</v>
      </c>
      <c r="CA142" s="51" t="n">
        <f aca="false">AVERAGE('monthly data'!HY163:IA163)</f>
        <v>99.8057581139109</v>
      </c>
      <c r="CB142" s="51" t="n">
        <f aca="false">AVERAGE('monthly data'!IB163:ID163)</f>
        <v>99.7010487617255</v>
      </c>
      <c r="CC142" s="51" t="n">
        <f aca="false">AVERAGE('monthly data'!IE163:IG163)</f>
        <v>99.8502624617407</v>
      </c>
      <c r="CD142" s="51" t="n">
        <f aca="false">AVERAGE('monthly data'!IH163:IJ163)</f>
        <v>98.8434761849381</v>
      </c>
      <c r="CE142" s="51" t="n">
        <f aca="false">AVERAGE('monthly data'!IK163:IM163)</f>
        <v>99.0629988533024</v>
      </c>
      <c r="CF142" s="51" t="n">
        <f aca="false">AVERAGE('monthly data'!IN163:IP163)</f>
        <v>99.6264305747975</v>
      </c>
      <c r="CG142" s="51" t="n">
        <f aca="false">AVERAGE('monthly data'!IQ163:IS163)</f>
        <v>103.804821056265</v>
      </c>
      <c r="CH142" s="51" t="n">
        <f aca="false">AVERAGE('monthly data'!IT163:IV163)</f>
        <v>105.876568044828</v>
      </c>
      <c r="CI142" s="51" t="n">
        <f aca="false">AVERAGE('monthly data'!IW163:IY163)</f>
        <v>105.907942928336</v>
      </c>
      <c r="CJ142" s="51" t="n">
        <f aca="false">AVERAGE('monthly data'!IZ163:JB163)</f>
        <v>105.82394839588</v>
      </c>
      <c r="CK142" s="51" t="n">
        <f aca="false">AVERAGE('monthly data'!JC163:JE163)</f>
        <v>105.912378819463</v>
      </c>
      <c r="CL142" s="51" t="n">
        <f aca="false">AVERAGE('monthly data'!JF163:JH163)</f>
        <v>106.228629050226</v>
      </c>
      <c r="CM142" s="51" t="n">
        <f aca="false">AVERAGE('monthly data'!JI163:JK163)</f>
        <v>106.03521998547</v>
      </c>
      <c r="CN142" s="51" t="n">
        <f aca="false">AVERAGE('monthly data'!JL163:JN163)</f>
        <v>105.837975998422</v>
      </c>
      <c r="CO142" s="51" t="n">
        <f aca="false">AVERAGE('monthly data'!JO163:JQ163)</f>
        <v>106.24563798251</v>
      </c>
      <c r="CP142" s="51" t="n">
        <f aca="false">AVERAGE('monthly data'!JR163:JT163)</f>
        <v>106.522493808348</v>
      </c>
      <c r="CQ142" s="51" t="n">
        <f aca="false">AVERAGE('monthly data'!JU163:JW163)</f>
        <v>114.035790779267</v>
      </c>
      <c r="CR142" s="51" t="n">
        <f aca="false">AVERAGE('monthly data'!JX163:JZ163)</f>
        <v>115.746276179882</v>
      </c>
      <c r="CS142" s="51" t="n">
        <f aca="false">AVERAGE('monthly data'!KA163:KC163)</f>
        <v>117.520932411553</v>
      </c>
      <c r="CT142" s="51" t="n">
        <f aca="false">AVERAGE('monthly data'!KD163:KF163)</f>
        <v>118.111562307123</v>
      </c>
      <c r="CU142" s="51" t="n">
        <f aca="false">AVERAGE('monthly data'!KG163:KI163)</f>
        <v>118.141137268128</v>
      </c>
      <c r="CV142" s="51" t="n">
        <f aca="false">AVERAGE('monthly data'!KJ163:KL163)</f>
        <v>118.787827391974</v>
      </c>
      <c r="CW142" s="51" t="n">
        <f aca="false">AVERAGE('monthly data'!KM163:KO163)</f>
        <v>119.043585878606</v>
      </c>
      <c r="CX142" s="51" t="n">
        <f aca="false">AVERAGE('monthly data'!KP163:KR163)</f>
        <v>119.766760027218</v>
      </c>
      <c r="CY142" s="51" t="n">
        <f aca="false">AVERAGE('monthly data'!KS163:KU163)</f>
        <v>148.560819385803</v>
      </c>
      <c r="CZ142" s="51" t="n">
        <f aca="false">AVERAGE('monthly data'!KV163:KX163)</f>
        <v>161.265037773841</v>
      </c>
      <c r="DA142" s="51" t="n">
        <f aca="false">AVERAGE('monthly data'!KY163:LA163)</f>
        <v>125.032050932639</v>
      </c>
      <c r="DB142" s="51" t="n">
        <f aca="false">AVERAGE('monthly data'!LB163:LD163)</f>
        <v>119.934996532692</v>
      </c>
      <c r="DC142" s="51" t="n">
        <f aca="false">AVERAGE('monthly data'!LE163:LG163)</f>
        <v>119.717221804305</v>
      </c>
      <c r="DD142" s="51" t="n">
        <f aca="false">AVERAGE('monthly data'!LH163:LJ163)</f>
        <v>119.149770995001</v>
      </c>
      <c r="DE142" s="51" t="n">
        <f aca="false">AVERAGE('monthly data'!LK163:LM163)</f>
        <v>118.426192785818</v>
      </c>
      <c r="DF142" s="51" t="n">
        <f aca="false">AVERAGE('monthly data'!LN163:LP163)</f>
        <v>117.32728174334</v>
      </c>
      <c r="DG142" s="51" t="n">
        <f aca="false">AVERAGE('monthly data'!LQ163:LS163)</f>
        <v>121.990002035</v>
      </c>
      <c r="DH142" s="51" t="n">
        <f aca="false">AVERAGE('monthly data'!LT163:LV163)</f>
        <v>125.748465120948</v>
      </c>
      <c r="DI142" s="51" t="n">
        <f aca="false">AVERAGE('monthly data'!LW163:LY163)</f>
        <v>126.908931813854</v>
      </c>
      <c r="DJ142" s="51" t="n">
        <f aca="false">AVERAGE('monthly data'!LZ163:MB163)</f>
        <v>127.290684175689</v>
      </c>
      <c r="DK142" s="51" t="n">
        <f aca="false">AVERAGE('monthly data'!MC163:ME163)</f>
        <v>127.297563291697</v>
      </c>
      <c r="DL142" s="51" t="e">
        <f aca="false">AVERAGE('monthly data'!MF163:MH163)</f>
        <v>#DIV/0!</v>
      </c>
      <c r="DM142" s="51" t="e">
        <f aca="false">AVERAGE('monthly data'!MI163:MK163)</f>
        <v>#DIV/0!</v>
      </c>
      <c r="DN142" s="51" t="e">
        <f aca="false">AVERAGE('monthly data'!ML163:MN163)</f>
        <v>#DIV/0!</v>
      </c>
      <c r="DO142" s="51" t="e">
        <f aca="false">AVERAGE('monthly data'!MO163:MQ163)</f>
        <v>#DIV/0!</v>
      </c>
      <c r="DP142" s="51" t="e">
        <f aca="false">AVERAGE('monthly data'!MR163:MT163)</f>
        <v>#DIV/0!</v>
      </c>
      <c r="DQ142" s="51" t="e">
        <f aca="false">AVERAGE('monthly data'!MU163:MW163)</f>
        <v>#DIV/0!</v>
      </c>
    </row>
    <row r="143" customFormat="false" ht="15" hidden="false" customHeight="false" outlineLevel="0" collapsed="false">
      <c r="A143" s="52" t="s">
        <v>199</v>
      </c>
      <c r="B143" s="51" t="n">
        <f aca="false">AVERAGE('monthly data'!B164:D164)</f>
        <v>0</v>
      </c>
      <c r="C143" s="51" t="e">
        <f aca="false">AVERAGE('monthly data'!E164:G164)</f>
        <v>#DIV/0!</v>
      </c>
      <c r="D143" s="51" t="e">
        <f aca="false">AVERAGE('monthly data'!H164:J164)</f>
        <v>#DIV/0!</v>
      </c>
      <c r="E143" s="51" t="e">
        <f aca="false">AVERAGE('monthly data'!K164:M164)</f>
        <v>#DIV/0!</v>
      </c>
      <c r="F143" s="51" t="e">
        <f aca="false">AVERAGE('monthly data'!N164:P164)</f>
        <v>#DIV/0!</v>
      </c>
      <c r="G143" s="51" t="e">
        <f aca="false">AVERAGE('monthly data'!Q164:S164)</f>
        <v>#DIV/0!</v>
      </c>
      <c r="H143" s="51" t="e">
        <f aca="false">AVERAGE('monthly data'!T164:V164)</f>
        <v>#DIV/0!</v>
      </c>
      <c r="I143" s="51" t="e">
        <f aca="false">AVERAGE('monthly data'!W164:Y164)</f>
        <v>#DIV/0!</v>
      </c>
      <c r="J143" s="51" t="e">
        <f aca="false">AVERAGE('monthly data'!Z164:AB164)</f>
        <v>#DIV/0!</v>
      </c>
      <c r="K143" s="51" t="e">
        <f aca="false">AVERAGE('monthly data'!AC164:AE164)</f>
        <v>#DIV/0!</v>
      </c>
      <c r="L143" s="51" t="e">
        <f aca="false">AVERAGE('monthly data'!AF164:AH164)</f>
        <v>#DIV/0!</v>
      </c>
      <c r="M143" s="51" t="e">
        <f aca="false">AVERAGE('monthly data'!AI164:AK164)</f>
        <v>#DIV/0!</v>
      </c>
      <c r="N143" s="51" t="e">
        <f aca="false">AVERAGE('monthly data'!AL164:AN164)</f>
        <v>#DIV/0!</v>
      </c>
      <c r="O143" s="51" t="e">
        <f aca="false">AVERAGE('monthly data'!AO164:AQ164)</f>
        <v>#DIV/0!</v>
      </c>
      <c r="P143" s="51" t="e">
        <f aca="false">AVERAGE('monthly data'!AR164:AT164)</f>
        <v>#DIV/0!</v>
      </c>
      <c r="Q143" s="51" t="e">
        <f aca="false">AVERAGE('monthly data'!AU164:AW164)</f>
        <v>#DIV/0!</v>
      </c>
      <c r="R143" s="51" t="e">
        <f aca="false">AVERAGE('monthly data'!AX164:AZ164)</f>
        <v>#DIV/0!</v>
      </c>
      <c r="S143" s="51" t="e">
        <f aca="false">AVERAGE('monthly data'!BA164:BC164)</f>
        <v>#DIV/0!</v>
      </c>
      <c r="T143" s="51" t="e">
        <f aca="false">AVERAGE('monthly data'!BD164:BF164)</f>
        <v>#DIV/0!</v>
      </c>
      <c r="U143" s="51" t="e">
        <f aca="false">AVERAGE('monthly data'!BG164:BI164)</f>
        <v>#DIV/0!</v>
      </c>
      <c r="V143" s="51" t="e">
        <f aca="false">AVERAGE('monthly data'!BJ164:BL164)</f>
        <v>#DIV/0!</v>
      </c>
      <c r="W143" s="51" t="e">
        <f aca="false">AVERAGE('monthly data'!BM164:BO164)</f>
        <v>#DIV/0!</v>
      </c>
      <c r="X143" s="51" t="e">
        <f aca="false">AVERAGE('monthly data'!BP164:BR164)</f>
        <v>#DIV/0!</v>
      </c>
      <c r="Y143" s="51" t="e">
        <f aca="false">AVERAGE('monthly data'!BS164:BU164)</f>
        <v>#DIV/0!</v>
      </c>
      <c r="Z143" s="51" t="e">
        <f aca="false">AVERAGE('monthly data'!BV164:BX164)</f>
        <v>#DIV/0!</v>
      </c>
      <c r="AA143" s="51" t="e">
        <f aca="false">AVERAGE('monthly data'!BY164:CA164)</f>
        <v>#DIV/0!</v>
      </c>
      <c r="AB143" s="51" t="e">
        <f aca="false">AVERAGE('monthly data'!CB164:CD164)</f>
        <v>#DIV/0!</v>
      </c>
      <c r="AC143" s="51" t="e">
        <f aca="false">AVERAGE('monthly data'!CE164:CG164)</f>
        <v>#DIV/0!</v>
      </c>
      <c r="AD143" s="51" t="e">
        <f aca="false">AVERAGE('monthly data'!CH164:CJ164)</f>
        <v>#DIV/0!</v>
      </c>
      <c r="AE143" s="51" t="e">
        <f aca="false">AVERAGE('monthly data'!CK164:CM164)</f>
        <v>#DIV/0!</v>
      </c>
      <c r="AF143" s="51" t="e">
        <f aca="false">AVERAGE('monthly data'!CN164:CP164)</f>
        <v>#DIV/0!</v>
      </c>
      <c r="AG143" s="51" t="e">
        <f aca="false">AVERAGE('monthly data'!CQ164:CS164)</f>
        <v>#DIV/0!</v>
      </c>
      <c r="AH143" s="51" t="e">
        <f aca="false">AVERAGE('monthly data'!CT164:CV164)</f>
        <v>#DIV/0!</v>
      </c>
      <c r="AI143" s="51" t="e">
        <f aca="false">AVERAGE('monthly data'!CW164:CY164)</f>
        <v>#DIV/0!</v>
      </c>
      <c r="AJ143" s="51" t="e">
        <f aca="false">AVERAGE('monthly data'!CZ164:DB164)</f>
        <v>#DIV/0!</v>
      </c>
      <c r="AK143" s="51" t="e">
        <f aca="false">AVERAGE('monthly data'!DC164:DE164)</f>
        <v>#DIV/0!</v>
      </c>
      <c r="AL143" s="51" t="e">
        <f aca="false">AVERAGE('monthly data'!DF164:DH164)</f>
        <v>#DIV/0!</v>
      </c>
      <c r="AM143" s="51" t="e">
        <f aca="false">AVERAGE('monthly data'!DI164:DK164)</f>
        <v>#DIV/0!</v>
      </c>
      <c r="AN143" s="51" t="e">
        <f aca="false">AVERAGE('monthly data'!DL164:DN164)</f>
        <v>#DIV/0!</v>
      </c>
      <c r="AO143" s="51" t="e">
        <f aca="false">AVERAGE('monthly data'!DO164:DQ164)</f>
        <v>#DIV/0!</v>
      </c>
      <c r="AP143" s="51" t="e">
        <f aca="false">AVERAGE('monthly data'!DR164:DT164)</f>
        <v>#DIV/0!</v>
      </c>
      <c r="AQ143" s="51" t="e">
        <f aca="false">AVERAGE('monthly data'!DU164:DW164)</f>
        <v>#DIV/0!</v>
      </c>
      <c r="AR143" s="51" t="e">
        <f aca="false">AVERAGE('monthly data'!DX164:DZ164)</f>
        <v>#DIV/0!</v>
      </c>
      <c r="AS143" s="51" t="e">
        <f aca="false">AVERAGE('monthly data'!EA164:EC164)</f>
        <v>#DIV/0!</v>
      </c>
      <c r="AT143" s="51" t="e">
        <f aca="false">AVERAGE('monthly data'!ED164:EF164)</f>
        <v>#DIV/0!</v>
      </c>
      <c r="AU143" s="51" t="e">
        <f aca="false">AVERAGE('monthly data'!EG164:EI164)</f>
        <v>#DIV/0!</v>
      </c>
      <c r="AV143" s="51" t="e">
        <f aca="false">AVERAGE('monthly data'!EJ164:EL164)</f>
        <v>#DIV/0!</v>
      </c>
      <c r="AW143" s="51" t="e">
        <f aca="false">AVERAGE('monthly data'!EM164:EO164)</f>
        <v>#DIV/0!</v>
      </c>
      <c r="AX143" s="51" t="e">
        <f aca="false">AVERAGE('monthly data'!EP164:ER164)</f>
        <v>#DIV/0!</v>
      </c>
      <c r="AY143" s="51" t="e">
        <f aca="false">AVERAGE('monthly data'!ES164:EU164)</f>
        <v>#DIV/0!</v>
      </c>
      <c r="AZ143" s="51" t="e">
        <f aca="false">AVERAGE('monthly data'!EV164:EX164)</f>
        <v>#DIV/0!</v>
      </c>
      <c r="BA143" s="51" t="e">
        <f aca="false">AVERAGE('monthly data'!EY164:FA164)</f>
        <v>#DIV/0!</v>
      </c>
      <c r="BB143" s="51" t="e">
        <f aca="false">AVERAGE('monthly data'!FB164:FD164)</f>
        <v>#DIV/0!</v>
      </c>
      <c r="BC143" s="51" t="e">
        <f aca="false">AVERAGE('monthly data'!FE164:FG164)</f>
        <v>#DIV/0!</v>
      </c>
      <c r="BD143" s="51" t="e">
        <f aca="false">AVERAGE('monthly data'!FH164:FJ164)</f>
        <v>#DIV/0!</v>
      </c>
      <c r="BE143" s="51" t="e">
        <f aca="false">AVERAGE('monthly data'!FK164:FM164)</f>
        <v>#DIV/0!</v>
      </c>
      <c r="BF143" s="51" t="n">
        <f aca="false">AVERAGE('monthly data'!FN164:FP164)</f>
        <v>81.4671101482253</v>
      </c>
      <c r="BG143" s="51" t="n">
        <f aca="false">AVERAGE('monthly data'!FQ164:FS164)</f>
        <v>82.5584722231288</v>
      </c>
      <c r="BH143" s="51" t="n">
        <f aca="false">AVERAGE('monthly data'!FT164:FV164)</f>
        <v>83.1052105106278</v>
      </c>
      <c r="BI143" s="51" t="n">
        <f aca="false">AVERAGE('monthly data'!FW164:FY164)</f>
        <v>84.6224663841497</v>
      </c>
      <c r="BJ143" s="51" t="n">
        <f aca="false">AVERAGE('monthly data'!FZ164:GB164)</f>
        <v>83.2502689071501</v>
      </c>
      <c r="BK143" s="51" t="n">
        <f aca="false">AVERAGE('monthly data'!GC164:GE164)</f>
        <v>87.2068079201566</v>
      </c>
      <c r="BL143" s="51" t="n">
        <f aca="false">AVERAGE('monthly data'!GF164:GH164)</f>
        <v>86.8050974023657</v>
      </c>
      <c r="BM143" s="51" t="n">
        <f aca="false">AVERAGE('monthly data'!GI164:GK164)</f>
        <v>87.6976038239256</v>
      </c>
      <c r="BN143" s="51" t="n">
        <f aca="false">AVERAGE('monthly data'!GL164:GN164)</f>
        <v>86.3154515489694</v>
      </c>
      <c r="BO143" s="51" t="n">
        <f aca="false">AVERAGE('monthly data'!GO164:GQ164)</f>
        <v>91.3743299305032</v>
      </c>
      <c r="BP143" s="51" t="n">
        <f aca="false">AVERAGE('monthly data'!GR164:GT164)</f>
        <v>92.7341571286076</v>
      </c>
      <c r="BQ143" s="51" t="n">
        <f aca="false">AVERAGE('monthly data'!GU164:GW164)</f>
        <v>94.4854031190192</v>
      </c>
      <c r="BR143" s="51" t="n">
        <f aca="false">AVERAGE('monthly data'!GX164:GZ164)</f>
        <v>92.7885203368272</v>
      </c>
      <c r="BS143" s="51" t="n">
        <f aca="false">AVERAGE('monthly data'!HA164:HC164)</f>
        <v>98.7963474892595</v>
      </c>
      <c r="BT143" s="51" t="n">
        <f aca="false">AVERAGE('monthly data'!HD164:HF164)</f>
        <v>97.9475008596602</v>
      </c>
      <c r="BU143" s="51" t="n">
        <f aca="false">AVERAGE('monthly data'!HG164:HI164)</f>
        <v>99.8740170503223</v>
      </c>
      <c r="BV143" s="51" t="n">
        <f aca="false">AVERAGE('monthly data'!HJ164:HL164)</f>
        <v>98.5356428547494</v>
      </c>
      <c r="BW143" s="51" t="n">
        <f aca="false">AVERAGE('monthly data'!HM164:HO164)</f>
        <v>101.986683624302</v>
      </c>
      <c r="BX143" s="51" t="n">
        <f aca="false">AVERAGE('monthly data'!HP164:HR164)</f>
        <v>99.2294567050724</v>
      </c>
      <c r="BY143" s="51" t="n">
        <f aca="false">AVERAGE('monthly data'!HS164:HU164)</f>
        <v>100.05366099924</v>
      </c>
      <c r="BZ143" s="51" t="n">
        <f aca="false">AVERAGE('monthly data'!HV164:HX164)</f>
        <v>99.815866582365</v>
      </c>
      <c r="CA143" s="51" t="n">
        <f aca="false">AVERAGE('monthly data'!HY164:IA164)</f>
        <v>100.435200815064</v>
      </c>
      <c r="CB143" s="51" t="n">
        <f aca="false">AVERAGE('monthly data'!IB164:ID164)</f>
        <v>100.618161276541</v>
      </c>
      <c r="CC143" s="51" t="n">
        <f aca="false">AVERAGE('monthly data'!IE164:IG164)</f>
        <v>101.208386101769</v>
      </c>
      <c r="CD143" s="51" t="n">
        <f aca="false">AVERAGE('monthly data'!IH164:IJ164)</f>
        <v>99.5088404561324</v>
      </c>
      <c r="CE143" s="51" t="n">
        <f aca="false">AVERAGE('monthly data'!IK164:IM164)</f>
        <v>99.8314734378144</v>
      </c>
      <c r="CF143" s="51" t="n">
        <f aca="false">AVERAGE('monthly data'!IN164:IP164)</f>
        <v>102.848368268739</v>
      </c>
      <c r="CG143" s="51" t="n">
        <f aca="false">AVERAGE('monthly data'!IQ164:IS164)</f>
        <v>104.154409199763</v>
      </c>
      <c r="CH143" s="51" t="n">
        <f aca="false">AVERAGE('monthly data'!IT164:IV164)</f>
        <v>103.669127648715</v>
      </c>
      <c r="CI143" s="51" t="n">
        <f aca="false">AVERAGE('monthly data'!IW164:IY164)</f>
        <v>106.005925591413</v>
      </c>
      <c r="CJ143" s="51" t="n">
        <f aca="false">AVERAGE('monthly data'!IZ164:JB164)</f>
        <v>106.824554890953</v>
      </c>
      <c r="CK143" s="51" t="n">
        <f aca="false">AVERAGE('monthly data'!JC164:JE164)</f>
        <v>105.898501519867</v>
      </c>
      <c r="CL143" s="51" t="n">
        <f aca="false">AVERAGE('monthly data'!JF164:JH164)</f>
        <v>108.080121501517</v>
      </c>
      <c r="CM143" s="51" t="n">
        <f aca="false">AVERAGE('monthly data'!JI164:JK164)</f>
        <v>111.560743413891</v>
      </c>
      <c r="CN143" s="51" t="n">
        <f aca="false">AVERAGE('monthly data'!JL164:JN164)</f>
        <v>110.585558119739</v>
      </c>
      <c r="CO143" s="51" t="n">
        <f aca="false">AVERAGE('monthly data'!JO164:JQ164)</f>
        <v>112.605986944649</v>
      </c>
      <c r="CP143" s="51" t="n">
        <f aca="false">AVERAGE('monthly data'!JR164:JT164)</f>
        <v>115.929664607185</v>
      </c>
      <c r="CQ143" s="51" t="n">
        <f aca="false">AVERAGE('monthly data'!JU164:JW164)</f>
        <v>125.698900196255</v>
      </c>
      <c r="CR143" s="51" t="n">
        <f aca="false">AVERAGE('monthly data'!JX164:JZ164)</f>
        <v>122.712079241443</v>
      </c>
      <c r="CS143" s="51" t="n">
        <f aca="false">AVERAGE('monthly data'!KA164:KC164)</f>
        <v>121.999767571438</v>
      </c>
      <c r="CT143" s="51" t="n">
        <f aca="false">AVERAGE('monthly data'!KD164:KF164)</f>
        <v>118.198670511126</v>
      </c>
      <c r="CU143" s="51" t="n">
        <f aca="false">AVERAGE('monthly data'!KG164:KI164)</f>
        <v>120.561630639839</v>
      </c>
      <c r="CV143" s="51" t="n">
        <f aca="false">AVERAGE('monthly data'!KJ164:KL164)</f>
        <v>120.459511427626</v>
      </c>
      <c r="CW143" s="51" t="n">
        <f aca="false">AVERAGE('monthly data'!KM164:KO164)</f>
        <v>122.669462761346</v>
      </c>
      <c r="CX143" s="51" t="n">
        <f aca="false">AVERAGE('monthly data'!KP164:KR164)</f>
        <v>129.038075849861</v>
      </c>
      <c r="CY143" s="51" t="n">
        <f aca="false">AVERAGE('monthly data'!KS164:KU164)</f>
        <v>133.971422646063</v>
      </c>
      <c r="CZ143" s="51" t="n">
        <f aca="false">AVERAGE('monthly data'!KV164:KX164)</f>
        <v>126.786634976633</v>
      </c>
      <c r="DA143" s="51" t="n">
        <f aca="false">AVERAGE('monthly data'!KY164:LA164)</f>
        <v>129.684361512285</v>
      </c>
      <c r="DB143" s="51" t="n">
        <f aca="false">AVERAGE('monthly data'!LB164:LD164)</f>
        <v>130.638241321181</v>
      </c>
      <c r="DC143" s="51" t="n">
        <f aca="false">AVERAGE('monthly data'!LE164:LG164)</f>
        <v>131.874573036785</v>
      </c>
      <c r="DD143" s="51" t="n">
        <f aca="false">AVERAGE('monthly data'!LH164:LJ164)</f>
        <v>131.689834466641</v>
      </c>
      <c r="DE143" s="51" t="n">
        <f aca="false">AVERAGE('monthly data'!LK164:LM164)</f>
        <v>134.106519413251</v>
      </c>
      <c r="DF143" s="51" t="n">
        <f aca="false">AVERAGE('monthly data'!LN164:LP164)</f>
        <v>144.871661066293</v>
      </c>
      <c r="DG143" s="51" t="n">
        <f aca="false">AVERAGE('monthly data'!LQ164:LS164)</f>
        <v>156.541302990126</v>
      </c>
      <c r="DH143" s="51" t="n">
        <f aca="false">AVERAGE('monthly data'!LT164:LV164)</f>
        <v>156.567763420889</v>
      </c>
      <c r="DI143" s="51" t="n">
        <f aca="false">AVERAGE('monthly data'!LW164:LY164)</f>
        <v>162.595281551432</v>
      </c>
      <c r="DJ143" s="51" t="n">
        <f aca="false">AVERAGE('monthly data'!LZ164:MB164)</f>
        <v>164.308924092292</v>
      </c>
      <c r="DK143" s="51" t="n">
        <f aca="false">AVERAGE('monthly data'!MC164:ME164)</f>
        <v>164.46045459001</v>
      </c>
      <c r="DL143" s="51" t="e">
        <f aca="false">AVERAGE('monthly data'!MF164:MH164)</f>
        <v>#DIV/0!</v>
      </c>
      <c r="DM143" s="51" t="e">
        <f aca="false">AVERAGE('monthly data'!MI164:MK164)</f>
        <v>#DIV/0!</v>
      </c>
      <c r="DN143" s="51" t="e">
        <f aca="false">AVERAGE('monthly data'!ML164:MN164)</f>
        <v>#DIV/0!</v>
      </c>
      <c r="DO143" s="51" t="e">
        <f aca="false">AVERAGE('monthly data'!MO164:MQ164)</f>
        <v>#DIV/0!</v>
      </c>
      <c r="DP143" s="51" t="e">
        <f aca="false">AVERAGE('monthly data'!MR164:MT164)</f>
        <v>#DIV/0!</v>
      </c>
      <c r="DQ143" s="51" t="e">
        <f aca="false">AVERAGE('monthly data'!MU164:MW164)</f>
        <v>#DIV/0!</v>
      </c>
    </row>
    <row r="144" customFormat="false" ht="15" hidden="false" customHeight="false" outlineLevel="0" collapsed="false">
      <c r="A144" s="48" t="s">
        <v>203</v>
      </c>
      <c r="B144" s="49" t="n">
        <f aca="false">AVERAGE('monthly data'!B166:D166)</f>
        <v>2268.90175719966</v>
      </c>
      <c r="C144" s="49" t="e">
        <f aca="false">AVERAGE('monthly data'!E166:G166)</f>
        <v>#DIV/0!</v>
      </c>
      <c r="D144" s="49" t="e">
        <f aca="false">AVERAGE('monthly data'!H166:J166)</f>
        <v>#DIV/0!</v>
      </c>
      <c r="E144" s="49" t="e">
        <f aca="false">AVERAGE('monthly data'!K166:M166)</f>
        <v>#DIV/0!</v>
      </c>
      <c r="F144" s="49" t="e">
        <f aca="false">AVERAGE('monthly data'!N166:P166)</f>
        <v>#DIV/0!</v>
      </c>
      <c r="G144" s="49" t="e">
        <f aca="false">AVERAGE('monthly data'!Q166:S166)</f>
        <v>#DIV/0!</v>
      </c>
      <c r="H144" s="49" t="e">
        <f aca="false">AVERAGE('monthly data'!T166:V166)</f>
        <v>#DIV/0!</v>
      </c>
      <c r="I144" s="49" t="e">
        <f aca="false">AVERAGE('monthly data'!W166:Y166)</f>
        <v>#DIV/0!</v>
      </c>
      <c r="J144" s="49" t="e">
        <f aca="false">AVERAGE('monthly data'!Z166:AB166)</f>
        <v>#DIV/0!</v>
      </c>
      <c r="K144" s="49" t="e">
        <f aca="false">AVERAGE('monthly data'!AC166:AE166)</f>
        <v>#DIV/0!</v>
      </c>
      <c r="L144" s="49" t="e">
        <f aca="false">AVERAGE('monthly data'!AF166:AH166)</f>
        <v>#DIV/0!</v>
      </c>
      <c r="M144" s="49" t="e">
        <f aca="false">AVERAGE('monthly data'!AI166:AK166)</f>
        <v>#DIV/0!</v>
      </c>
      <c r="N144" s="49" t="e">
        <f aca="false">AVERAGE('monthly data'!AL166:AN166)</f>
        <v>#DIV/0!</v>
      </c>
      <c r="O144" s="49" t="e">
        <f aca="false">AVERAGE('monthly data'!AO166:AQ166)</f>
        <v>#DIV/0!</v>
      </c>
      <c r="P144" s="49" t="e">
        <f aca="false">AVERAGE('monthly data'!AR166:AT166)</f>
        <v>#DIV/0!</v>
      </c>
      <c r="Q144" s="49" t="e">
        <f aca="false">AVERAGE('monthly data'!AU166:AW166)</f>
        <v>#DIV/0!</v>
      </c>
      <c r="R144" s="49" t="e">
        <f aca="false">AVERAGE('monthly data'!AX166:AZ166)</f>
        <v>#DIV/0!</v>
      </c>
      <c r="S144" s="49" t="e">
        <f aca="false">AVERAGE('monthly data'!BA166:BC166)</f>
        <v>#DIV/0!</v>
      </c>
      <c r="T144" s="49" t="e">
        <f aca="false">AVERAGE('monthly data'!BD166:BF166)</f>
        <v>#DIV/0!</v>
      </c>
      <c r="U144" s="49" t="e">
        <f aca="false">AVERAGE('monthly data'!BG166:BI166)</f>
        <v>#DIV/0!</v>
      </c>
      <c r="V144" s="49" t="e">
        <f aca="false">AVERAGE('monthly data'!BJ166:BL166)</f>
        <v>#DIV/0!</v>
      </c>
      <c r="W144" s="49" t="e">
        <f aca="false">AVERAGE('monthly data'!BM166:BO166)</f>
        <v>#DIV/0!</v>
      </c>
      <c r="X144" s="49" t="e">
        <f aca="false">AVERAGE('monthly data'!BP166:BR166)</f>
        <v>#DIV/0!</v>
      </c>
      <c r="Y144" s="49" t="e">
        <f aca="false">AVERAGE('monthly data'!BS166:BU166)</f>
        <v>#DIV/0!</v>
      </c>
      <c r="Z144" s="49" t="e">
        <f aca="false">AVERAGE('monthly data'!BV166:BX166)</f>
        <v>#DIV/0!</v>
      </c>
      <c r="AA144" s="49" t="e">
        <f aca="false">AVERAGE('monthly data'!BY166:CA166)</f>
        <v>#DIV/0!</v>
      </c>
      <c r="AB144" s="49" t="e">
        <f aca="false">AVERAGE('monthly data'!CB166:CD166)</f>
        <v>#DIV/0!</v>
      </c>
      <c r="AC144" s="49" t="e">
        <f aca="false">AVERAGE('monthly data'!CE166:CG166)</f>
        <v>#DIV/0!</v>
      </c>
      <c r="AD144" s="49" t="e">
        <f aca="false">AVERAGE('monthly data'!CH166:CJ166)</f>
        <v>#DIV/0!</v>
      </c>
      <c r="AE144" s="49" t="e">
        <f aca="false">AVERAGE('monthly data'!CK166:CM166)</f>
        <v>#DIV/0!</v>
      </c>
      <c r="AF144" s="49" t="e">
        <f aca="false">AVERAGE('monthly data'!CN166:CP166)</f>
        <v>#DIV/0!</v>
      </c>
      <c r="AG144" s="49" t="e">
        <f aca="false">AVERAGE('monthly data'!CQ166:CS166)</f>
        <v>#DIV/0!</v>
      </c>
      <c r="AH144" s="49" t="e">
        <f aca="false">AVERAGE('monthly data'!CT166:CV166)</f>
        <v>#DIV/0!</v>
      </c>
      <c r="AI144" s="49" t="e">
        <f aca="false">AVERAGE('monthly data'!CW166:CY166)</f>
        <v>#DIV/0!</v>
      </c>
      <c r="AJ144" s="49" t="e">
        <f aca="false">AVERAGE('monthly data'!CZ166:DB166)</f>
        <v>#DIV/0!</v>
      </c>
      <c r="AK144" s="49" t="e">
        <f aca="false">AVERAGE('monthly data'!DC166:DE166)</f>
        <v>#DIV/0!</v>
      </c>
      <c r="AL144" s="49" t="n">
        <f aca="false">AVERAGE('monthly data'!DF166:DH166)</f>
        <v>57.7702276730456</v>
      </c>
      <c r="AM144" s="49" t="n">
        <f aca="false">AVERAGE('monthly data'!DI166:DK166)</f>
        <v>58.8531240388435</v>
      </c>
      <c r="AN144" s="49" t="n">
        <f aca="false">AVERAGE('monthly data'!DL166:DN166)</f>
        <v>60.4948563127625</v>
      </c>
      <c r="AO144" s="49" t="n">
        <f aca="false">AVERAGE('monthly data'!DO166:DQ166)</f>
        <v>62.5773039007428</v>
      </c>
      <c r="AP144" s="49" t="n">
        <f aca="false">AVERAGE('monthly data'!DR166:DT166)</f>
        <v>63.7458256844022</v>
      </c>
      <c r="AQ144" s="49" t="n">
        <f aca="false">AVERAGE('monthly data'!DU166:DW166)</f>
        <v>64.9016524814856</v>
      </c>
      <c r="AR144" s="49" t="n">
        <f aca="false">AVERAGE('monthly data'!DX166:DZ166)</f>
        <v>64.7717792006949</v>
      </c>
      <c r="AS144" s="49" t="n">
        <f aca="false">AVERAGE('monthly data'!EA166:EC166)</f>
        <v>64.231016782242</v>
      </c>
      <c r="AT144" s="49" t="n">
        <f aca="false">AVERAGE('monthly data'!ED166:EF166)</f>
        <v>64.6543834178066</v>
      </c>
      <c r="AU144" s="49" t="n">
        <f aca="false">AVERAGE('monthly data'!EG166:EI166)</f>
        <v>66.3982756781286</v>
      </c>
      <c r="AV144" s="49" t="n">
        <f aca="false">AVERAGE('monthly data'!EJ166:EL166)</f>
        <v>66.9870463983824</v>
      </c>
      <c r="AW144" s="49" t="n">
        <f aca="false">AVERAGE('monthly data'!EM166:EO166)</f>
        <v>66.8930294599264</v>
      </c>
      <c r="AX144" s="49" t="n">
        <f aca="false">AVERAGE('monthly data'!EP166:ER166)</f>
        <v>67.666433288654</v>
      </c>
      <c r="AY144" s="49" t="n">
        <f aca="false">AVERAGE('monthly data'!ES166:EU166)</f>
        <v>66.5448000201119</v>
      </c>
      <c r="AZ144" s="49" t="n">
        <f aca="false">AVERAGE('monthly data'!EV166:EX166)</f>
        <v>67.3558305540876</v>
      </c>
      <c r="BA144" s="49" t="n">
        <f aca="false">AVERAGE('monthly data'!EY166:FA166)</f>
        <v>68.8636708957993</v>
      </c>
      <c r="BB144" s="49" t="n">
        <f aca="false">AVERAGE('monthly data'!FB166:FD166)</f>
        <v>72.791347364384</v>
      </c>
      <c r="BC144" s="49" t="n">
        <f aca="false">AVERAGE('monthly data'!FE166:FG166)</f>
        <v>79.1381791194495</v>
      </c>
      <c r="BD144" s="49" t="n">
        <f aca="false">AVERAGE('monthly data'!FH166:FJ166)</f>
        <v>83.8870584762849</v>
      </c>
      <c r="BE144" s="49" t="n">
        <f aca="false">AVERAGE('monthly data'!FK166:FM166)</f>
        <v>84.6005439506838</v>
      </c>
      <c r="BF144" s="49" t="n">
        <f aca="false">AVERAGE('monthly data'!FN166:FP166)</f>
        <v>86.6729835855502</v>
      </c>
      <c r="BG144" s="49" t="n">
        <f aca="false">AVERAGE('monthly data'!FQ166:FS166)</f>
        <v>86.8319672402509</v>
      </c>
      <c r="BH144" s="49" t="n">
        <f aca="false">AVERAGE('monthly data'!FT166:FV166)</f>
        <v>85.8369246870892</v>
      </c>
      <c r="BI144" s="49" t="n">
        <f aca="false">AVERAGE('monthly data'!FW166:FY166)</f>
        <v>85.0957648933345</v>
      </c>
      <c r="BJ144" s="49" t="n">
        <f aca="false">AVERAGE('monthly data'!FZ166:GB166)</f>
        <v>85.8444192517496</v>
      </c>
      <c r="BK144" s="49" t="n">
        <f aca="false">AVERAGE('monthly data'!GC166:GE166)</f>
        <v>86.315301075926</v>
      </c>
      <c r="BL144" s="49" t="n">
        <f aca="false">AVERAGE('monthly data'!GF166:GH166)</f>
        <v>85.1684757792479</v>
      </c>
      <c r="BM144" s="49" t="n">
        <f aca="false">AVERAGE('monthly data'!GI166:GK166)</f>
        <v>85.7754781248162</v>
      </c>
      <c r="BN144" s="49" t="n">
        <f aca="false">AVERAGE('monthly data'!GL166:GN166)</f>
        <v>88.6780158768728</v>
      </c>
      <c r="BO144" s="49" t="n">
        <f aca="false">AVERAGE('monthly data'!GO166:GQ166)</f>
        <v>94.0831058539145</v>
      </c>
      <c r="BP144" s="49" t="n">
        <f aca="false">AVERAGE('monthly data'!GR166:GT166)</f>
        <v>96.6331259270842</v>
      </c>
      <c r="BQ144" s="49" t="n">
        <f aca="false">AVERAGE('monthly data'!GU166:GW166)</f>
        <v>96.4840081688895</v>
      </c>
      <c r="BR144" s="49" t="n">
        <f aca="false">AVERAGE('monthly data'!GX166:GZ166)</f>
        <v>96.1954390491626</v>
      </c>
      <c r="BS144" s="49" t="n">
        <f aca="false">AVERAGE('monthly data'!HA166:HC166)</f>
        <v>98.5596285746</v>
      </c>
      <c r="BT144" s="49" t="n">
        <f aca="false">AVERAGE('monthly data'!HD166:HF166)</f>
        <v>99.4894011370076</v>
      </c>
      <c r="BU144" s="49" t="n">
        <f aca="false">AVERAGE('monthly data'!HG166:HI166)</f>
        <v>100.666213740738</v>
      </c>
      <c r="BV144" s="49" t="n">
        <f aca="false">AVERAGE('monthly data'!HJ166:HL166)</f>
        <v>101.055721894547</v>
      </c>
      <c r="BW144" s="49" t="n">
        <f aca="false">AVERAGE('monthly data'!HM166:HO166)</f>
        <v>102.172346095279</v>
      </c>
      <c r="BX144" s="49" t="n">
        <f aca="false">AVERAGE('monthly data'!HP166:HR166)</f>
        <v>102.286706585455</v>
      </c>
      <c r="BY144" s="49" t="n">
        <f aca="false">AVERAGE('monthly data'!HS166:HU166)</f>
        <v>103.290180330166</v>
      </c>
      <c r="BZ144" s="49" t="n">
        <f aca="false">AVERAGE('monthly data'!HV166:HX166)</f>
        <v>103.690488665331</v>
      </c>
      <c r="CA144" s="49" t="n">
        <f aca="false">AVERAGE('monthly data'!HY166:IA166)</f>
        <v>103.853842644629</v>
      </c>
      <c r="CB144" s="49" t="n">
        <f aca="false">AVERAGE('monthly data'!IB166:ID166)</f>
        <v>105.197325955037</v>
      </c>
      <c r="CC144" s="49" t="n">
        <f aca="false">AVERAGE('monthly data'!IE166:IG166)</f>
        <v>106.563732382176</v>
      </c>
      <c r="CD144" s="49" t="n">
        <f aca="false">AVERAGE('monthly data'!IH166:IJ166)</f>
        <v>106.436543349438</v>
      </c>
      <c r="CE144" s="49" t="n">
        <f aca="false">AVERAGE('monthly data'!IK166:IM166)</f>
        <v>107.020896536773</v>
      </c>
      <c r="CF144" s="49" t="n">
        <f aca="false">AVERAGE('monthly data'!IN166:IP166)</f>
        <v>108.034086911031</v>
      </c>
      <c r="CG144" s="49" t="n">
        <f aca="false">AVERAGE('monthly data'!IQ166:IS166)</f>
        <v>107.980582047153</v>
      </c>
      <c r="CH144" s="49" t="n">
        <f aca="false">AVERAGE('monthly data'!IT166:IV166)</f>
        <v>107.921205413318</v>
      </c>
      <c r="CI144" s="49" t="n">
        <f aca="false">AVERAGE('monthly data'!IW166:IY166)</f>
        <v>110.456391707794</v>
      </c>
      <c r="CJ144" s="49" t="n">
        <f aca="false">AVERAGE('monthly data'!IZ166:JB166)</f>
        <v>113.112629653859</v>
      </c>
      <c r="CK144" s="49" t="n">
        <f aca="false">AVERAGE('monthly data'!JC166:JE166)</f>
        <v>115.602305998198</v>
      </c>
      <c r="CL144" s="49" t="n">
        <f aca="false">AVERAGE('monthly data'!JF166:JH166)</f>
        <v>116.467440000524</v>
      </c>
      <c r="CM144" s="49" t="n">
        <f aca="false">AVERAGE('monthly data'!JI166:JK166)</f>
        <v>117.725295187858</v>
      </c>
      <c r="CN144" s="49" t="n">
        <f aca="false">AVERAGE('monthly data'!JL166:JN166)</f>
        <v>117.95126070349</v>
      </c>
      <c r="CO144" s="49" t="n">
        <f aca="false">AVERAGE('monthly data'!JO166:JQ166)</f>
        <v>120.319007013897</v>
      </c>
      <c r="CP144" s="49" t="n">
        <f aca="false">AVERAGE('monthly data'!JR166:JT166)</f>
        <v>120.920813496308</v>
      </c>
      <c r="CQ144" s="49" t="n">
        <f aca="false">AVERAGE('monthly data'!JU166:JW166)</f>
        <v>122.448708416241</v>
      </c>
      <c r="CR144" s="49" t="n">
        <f aca="false">AVERAGE('monthly data'!JX166:JZ166)</f>
        <v>122.802936045034</v>
      </c>
      <c r="CS144" s="49" t="n">
        <f aca="false">AVERAGE('monthly data'!KA166:KC166)</f>
        <v>123.070854661213</v>
      </c>
      <c r="CT144" s="49" t="n">
        <f aca="false">AVERAGE('monthly data'!KD166:KF166)</f>
        <v>122.850541795486</v>
      </c>
      <c r="CU144" s="49" t="n">
        <f aca="false">AVERAGE('monthly data'!KG166:KI166)</f>
        <v>125.171298821673</v>
      </c>
      <c r="CV144" s="49" t="n">
        <f aca="false">AVERAGE('monthly data'!KJ166:KL166)</f>
        <v>127.526795586965</v>
      </c>
      <c r="CW144" s="49" t="n">
        <f aca="false">AVERAGE('monthly data'!KM166:KO166)</f>
        <v>127.168043774382</v>
      </c>
      <c r="CX144" s="49" t="n">
        <f aca="false">AVERAGE('monthly data'!KP166:KR166)</f>
        <v>128.641786272022</v>
      </c>
      <c r="CY144" s="49" t="n">
        <f aca="false">AVERAGE('monthly data'!KS166:KU166)</f>
        <v>132.363026178982</v>
      </c>
      <c r="CZ144" s="49" t="n">
        <f aca="false">AVERAGE('monthly data'!KV166:KX166)</f>
        <v>134.131341022193</v>
      </c>
      <c r="DA144" s="49" t="n">
        <f aca="false">AVERAGE('monthly data'!KY166:LA166)</f>
        <v>133.805940919415</v>
      </c>
      <c r="DB144" s="49" t="n">
        <f aca="false">AVERAGE('monthly data'!LB166:LD166)</f>
        <v>136.932103044289</v>
      </c>
      <c r="DC144" s="49" t="n">
        <f aca="false">AVERAGE('monthly data'!LE166:LG166)</f>
        <v>142.137181944711</v>
      </c>
      <c r="DD144" s="49" t="n">
        <f aca="false">AVERAGE('monthly data'!LH166:LJ166)</f>
        <v>144.115183201393</v>
      </c>
      <c r="DE144" s="49" t="n">
        <f aca="false">AVERAGE('monthly data'!LK166:LM166)</f>
        <v>146.639898943424</v>
      </c>
      <c r="DF144" s="49" t="n">
        <f aca="false">AVERAGE('monthly data'!LN166:LP166)</f>
        <v>155.238322797613</v>
      </c>
      <c r="DG144" s="49" t="n">
        <f aca="false">AVERAGE('monthly data'!LQ166:LS166)</f>
        <v>172.144041012834</v>
      </c>
      <c r="DH144" s="49" t="n">
        <f aca="false">AVERAGE('monthly data'!LT166:LV166)</f>
        <v>179.119692625272</v>
      </c>
      <c r="DI144" s="49" t="n">
        <f aca="false">AVERAGE('monthly data'!LW166:LY166)</f>
        <v>182.540172473757</v>
      </c>
      <c r="DJ144" s="49" t="n">
        <f aca="false">AVERAGE('monthly data'!LZ166:MB166)</f>
        <v>184.912636556027</v>
      </c>
      <c r="DK144" s="49" t="n">
        <f aca="false">AVERAGE('monthly data'!MC166:ME166)</f>
        <v>186.218750095769</v>
      </c>
      <c r="DL144" s="49" t="e">
        <f aca="false">AVERAGE('monthly data'!MF166:MH166)</f>
        <v>#DIV/0!</v>
      </c>
      <c r="DM144" s="49" t="e">
        <f aca="false">AVERAGE('monthly data'!MI166:MK166)</f>
        <v>#DIV/0!</v>
      </c>
      <c r="DN144" s="49" t="e">
        <f aca="false">AVERAGE('monthly data'!ML166:MN166)</f>
        <v>#DIV/0!</v>
      </c>
      <c r="DO144" s="49" t="e">
        <f aca="false">AVERAGE('monthly data'!MO166:MQ166)</f>
        <v>#DIV/0!</v>
      </c>
      <c r="DP144" s="49" t="e">
        <f aca="false">AVERAGE('monthly data'!MR166:MT166)</f>
        <v>#DIV/0!</v>
      </c>
      <c r="DQ144" s="49" t="e">
        <f aca="false">AVERAGE('monthly data'!MU166:MW166)</f>
        <v>#DIV/0!</v>
      </c>
    </row>
    <row r="145" customFormat="false" ht="15" hidden="false" customHeight="false" outlineLevel="0" collapsed="false">
      <c r="A145" s="50" t="s">
        <v>196</v>
      </c>
      <c r="B145" s="51" t="n">
        <f aca="false">AVERAGE('monthly data'!B167:D167)</f>
        <v>655.673769670017</v>
      </c>
      <c r="C145" s="51" t="e">
        <f aca="false">AVERAGE('monthly data'!E167:G167)</f>
        <v>#DIV/0!</v>
      </c>
      <c r="D145" s="51" t="e">
        <f aca="false">AVERAGE('monthly data'!H167:J167)</f>
        <v>#DIV/0!</v>
      </c>
      <c r="E145" s="51" t="e">
        <f aca="false">AVERAGE('monthly data'!K167:M167)</f>
        <v>#DIV/0!</v>
      </c>
      <c r="F145" s="51" t="e">
        <f aca="false">AVERAGE('monthly data'!N167:P167)</f>
        <v>#DIV/0!</v>
      </c>
      <c r="G145" s="51" t="e">
        <f aca="false">AVERAGE('monthly data'!Q167:S167)</f>
        <v>#DIV/0!</v>
      </c>
      <c r="H145" s="51" t="e">
        <f aca="false">AVERAGE('monthly data'!T167:V167)</f>
        <v>#DIV/0!</v>
      </c>
      <c r="I145" s="51" t="e">
        <f aca="false">AVERAGE('monthly data'!W167:Y167)</f>
        <v>#DIV/0!</v>
      </c>
      <c r="J145" s="51" t="e">
        <f aca="false">AVERAGE('monthly data'!Z167:AB167)</f>
        <v>#DIV/0!</v>
      </c>
      <c r="K145" s="51" t="e">
        <f aca="false">AVERAGE('monthly data'!AC167:AE167)</f>
        <v>#DIV/0!</v>
      </c>
      <c r="L145" s="51" t="e">
        <f aca="false">AVERAGE('monthly data'!AF167:AH167)</f>
        <v>#DIV/0!</v>
      </c>
      <c r="M145" s="51" t="e">
        <f aca="false">AVERAGE('monthly data'!AI167:AK167)</f>
        <v>#DIV/0!</v>
      </c>
      <c r="N145" s="51" t="e">
        <f aca="false">AVERAGE('monthly data'!AL167:AN167)</f>
        <v>#DIV/0!</v>
      </c>
      <c r="O145" s="51" t="e">
        <f aca="false">AVERAGE('monthly data'!AO167:AQ167)</f>
        <v>#DIV/0!</v>
      </c>
      <c r="P145" s="51" t="e">
        <f aca="false">AVERAGE('monthly data'!AR167:AT167)</f>
        <v>#DIV/0!</v>
      </c>
      <c r="Q145" s="51" t="e">
        <f aca="false">AVERAGE('monthly data'!AU167:AW167)</f>
        <v>#DIV/0!</v>
      </c>
      <c r="R145" s="51" t="e">
        <f aca="false">AVERAGE('monthly data'!AX167:AZ167)</f>
        <v>#DIV/0!</v>
      </c>
      <c r="S145" s="51" t="e">
        <f aca="false">AVERAGE('monthly data'!BA167:BC167)</f>
        <v>#DIV/0!</v>
      </c>
      <c r="T145" s="51" t="e">
        <f aca="false">AVERAGE('monthly data'!BD167:BF167)</f>
        <v>#DIV/0!</v>
      </c>
      <c r="U145" s="51" t="e">
        <f aca="false">AVERAGE('monthly data'!BG167:BI167)</f>
        <v>#DIV/0!</v>
      </c>
      <c r="V145" s="51" t="e">
        <f aca="false">AVERAGE('monthly data'!BJ167:BL167)</f>
        <v>#DIV/0!</v>
      </c>
      <c r="W145" s="51" t="e">
        <f aca="false">AVERAGE('monthly data'!BM167:BO167)</f>
        <v>#DIV/0!</v>
      </c>
      <c r="X145" s="51" t="e">
        <f aca="false">AVERAGE('monthly data'!BP167:BR167)</f>
        <v>#DIV/0!</v>
      </c>
      <c r="Y145" s="51" t="e">
        <f aca="false">AVERAGE('monthly data'!BS167:BU167)</f>
        <v>#DIV/0!</v>
      </c>
      <c r="Z145" s="51" t="e">
        <f aca="false">AVERAGE('monthly data'!BV167:BX167)</f>
        <v>#DIV/0!</v>
      </c>
      <c r="AA145" s="51" t="e">
        <f aca="false">AVERAGE('monthly data'!BY167:CA167)</f>
        <v>#DIV/0!</v>
      </c>
      <c r="AB145" s="51" t="e">
        <f aca="false">AVERAGE('monthly data'!CB167:CD167)</f>
        <v>#DIV/0!</v>
      </c>
      <c r="AC145" s="51" t="e">
        <f aca="false">AVERAGE('monthly data'!CE167:CG167)</f>
        <v>#DIV/0!</v>
      </c>
      <c r="AD145" s="51" t="e">
        <f aca="false">AVERAGE('monthly data'!CH167:CJ167)</f>
        <v>#DIV/0!</v>
      </c>
      <c r="AE145" s="51" t="e">
        <f aca="false">AVERAGE('monthly data'!CK167:CM167)</f>
        <v>#DIV/0!</v>
      </c>
      <c r="AF145" s="51" t="e">
        <f aca="false">AVERAGE('monthly data'!CN167:CP167)</f>
        <v>#DIV/0!</v>
      </c>
      <c r="AG145" s="51" t="e">
        <f aca="false">AVERAGE('monthly data'!CQ167:CS167)</f>
        <v>#DIV/0!</v>
      </c>
      <c r="AH145" s="51" t="e">
        <f aca="false">AVERAGE('monthly data'!CT167:CV167)</f>
        <v>#DIV/0!</v>
      </c>
      <c r="AI145" s="51" t="e">
        <f aca="false">AVERAGE('monthly data'!CW167:CY167)</f>
        <v>#DIV/0!</v>
      </c>
      <c r="AJ145" s="51" t="e">
        <f aca="false">AVERAGE('monthly data'!CZ167:DB167)</f>
        <v>#DIV/0!</v>
      </c>
      <c r="AK145" s="51" t="e">
        <f aca="false">AVERAGE('monthly data'!DC167:DE167)</f>
        <v>#DIV/0!</v>
      </c>
      <c r="AL145" s="51" t="e">
        <f aca="false">AVERAGE('monthly data'!DF167:DH167)</f>
        <v>#DIV/0!</v>
      </c>
      <c r="AM145" s="51" t="e">
        <f aca="false">AVERAGE('monthly data'!DI167:DK167)</f>
        <v>#DIV/0!</v>
      </c>
      <c r="AN145" s="51" t="e">
        <f aca="false">AVERAGE('monthly data'!DL167:DN167)</f>
        <v>#DIV/0!</v>
      </c>
      <c r="AO145" s="51" t="e">
        <f aca="false">AVERAGE('monthly data'!DO167:DQ167)</f>
        <v>#DIV/0!</v>
      </c>
      <c r="AP145" s="51" t="e">
        <f aca="false">AVERAGE('monthly data'!DR167:DT167)</f>
        <v>#DIV/0!</v>
      </c>
      <c r="AQ145" s="51" t="e">
        <f aca="false">AVERAGE('monthly data'!DU167:DW167)</f>
        <v>#DIV/0!</v>
      </c>
      <c r="AR145" s="51" t="e">
        <f aca="false">AVERAGE('monthly data'!DX167:DZ167)</f>
        <v>#DIV/0!</v>
      </c>
      <c r="AS145" s="51" t="e">
        <f aca="false">AVERAGE('monthly data'!EA167:EC167)</f>
        <v>#DIV/0!</v>
      </c>
      <c r="AT145" s="51" t="e">
        <f aca="false">AVERAGE('monthly data'!ED167:EF167)</f>
        <v>#DIV/0!</v>
      </c>
      <c r="AU145" s="51" t="e">
        <f aca="false">AVERAGE('monthly data'!EG167:EI167)</f>
        <v>#DIV/0!</v>
      </c>
      <c r="AV145" s="51" t="e">
        <f aca="false">AVERAGE('monthly data'!EJ167:EL167)</f>
        <v>#DIV/0!</v>
      </c>
      <c r="AW145" s="51" t="e">
        <f aca="false">AVERAGE('monthly data'!EM167:EO167)</f>
        <v>#DIV/0!</v>
      </c>
      <c r="AX145" s="51" t="e">
        <f aca="false">AVERAGE('monthly data'!EP167:ER167)</f>
        <v>#DIV/0!</v>
      </c>
      <c r="AY145" s="51" t="e">
        <f aca="false">AVERAGE('monthly data'!ES167:EU167)</f>
        <v>#DIV/0!</v>
      </c>
      <c r="AZ145" s="51" t="e">
        <f aca="false">AVERAGE('monthly data'!EV167:EX167)</f>
        <v>#DIV/0!</v>
      </c>
      <c r="BA145" s="51" t="e">
        <f aca="false">AVERAGE('monthly data'!EY167:FA167)</f>
        <v>#DIV/0!</v>
      </c>
      <c r="BB145" s="51" t="e">
        <f aca="false">AVERAGE('monthly data'!FB167:FD167)</f>
        <v>#DIV/0!</v>
      </c>
      <c r="BC145" s="51" t="e">
        <f aca="false">AVERAGE('monthly data'!FE167:FG167)</f>
        <v>#DIV/0!</v>
      </c>
      <c r="BD145" s="51" t="e">
        <f aca="false">AVERAGE('monthly data'!FH167:FJ167)</f>
        <v>#DIV/0!</v>
      </c>
      <c r="BE145" s="51" t="e">
        <f aca="false">AVERAGE('monthly data'!FK167:FM167)</f>
        <v>#DIV/0!</v>
      </c>
      <c r="BF145" s="51" t="n">
        <f aca="false">AVERAGE('monthly data'!FN167:FP167)</f>
        <v>83.8596771297243</v>
      </c>
      <c r="BG145" s="51" t="n">
        <f aca="false">AVERAGE('monthly data'!FQ167:FS167)</f>
        <v>82.7648702058565</v>
      </c>
      <c r="BH145" s="51" t="n">
        <f aca="false">AVERAGE('monthly data'!FT167:FV167)</f>
        <v>79.9001974580544</v>
      </c>
      <c r="BI145" s="51" t="n">
        <f aca="false">AVERAGE('monthly data'!FW167:FY167)</f>
        <v>78.2968436833205</v>
      </c>
      <c r="BJ145" s="51" t="n">
        <f aca="false">AVERAGE('monthly data'!FZ167:GB167)</f>
        <v>78.932329998238</v>
      </c>
      <c r="BK145" s="51" t="n">
        <f aca="false">AVERAGE('monthly data'!GC167:GE167)</f>
        <v>78.9306560652841</v>
      </c>
      <c r="BL145" s="51" t="n">
        <f aca="false">AVERAGE('monthly data'!GF167:GH167)</f>
        <v>77.0578351927722</v>
      </c>
      <c r="BM145" s="51" t="n">
        <f aca="false">AVERAGE('monthly data'!GI167:GK167)</f>
        <v>77.1699364326196</v>
      </c>
      <c r="BN145" s="51" t="n">
        <f aca="false">AVERAGE('monthly data'!GL167:GN167)</f>
        <v>80.8267038951761</v>
      </c>
      <c r="BO145" s="51" t="n">
        <f aca="false">AVERAGE('monthly data'!GO167:GQ167)</f>
        <v>86.5742472077912</v>
      </c>
      <c r="BP145" s="51" t="n">
        <f aca="false">AVERAGE('monthly data'!GR167:GT167)</f>
        <v>90.3144269705624</v>
      </c>
      <c r="BQ145" s="51" t="n">
        <f aca="false">AVERAGE('monthly data'!GU167:GW167)</f>
        <v>90.4299195443568</v>
      </c>
      <c r="BR145" s="51" t="n">
        <f aca="false">AVERAGE('monthly data'!GX167:GZ167)</f>
        <v>91.0765864762383</v>
      </c>
      <c r="BS145" s="51" t="n">
        <f aca="false">AVERAGE('monthly data'!HA167:HC167)</f>
        <v>93.54605333627</v>
      </c>
      <c r="BT145" s="51" t="n">
        <f aca="false">AVERAGE('monthly data'!HD167:HF167)</f>
        <v>95.200583052605</v>
      </c>
      <c r="BU145" s="51" t="n">
        <f aca="false">AVERAGE('monthly data'!HG167:HI167)</f>
        <v>95.7275933789337</v>
      </c>
      <c r="BV145" s="51" t="n">
        <f aca="false">AVERAGE('monthly data'!HJ167:HL167)</f>
        <v>96.7929319105732</v>
      </c>
      <c r="BW145" s="51" t="n">
        <f aca="false">AVERAGE('monthly data'!HM167:HO167)</f>
        <v>97.7477267403111</v>
      </c>
      <c r="BX145" s="51" t="n">
        <f aca="false">AVERAGE('monthly data'!HP167:HR167)</f>
        <v>98.6054938171962</v>
      </c>
      <c r="BY145" s="51" t="n">
        <f aca="false">AVERAGE('monthly data'!HS167:HU167)</f>
        <v>99.5222379477453</v>
      </c>
      <c r="BZ145" s="51" t="n">
        <f aca="false">AVERAGE('monthly data'!HV167:HX167)</f>
        <v>99.8543525977393</v>
      </c>
      <c r="CA145" s="51" t="n">
        <f aca="false">AVERAGE('monthly data'!HY167:IA167)</f>
        <v>101.233470135491</v>
      </c>
      <c r="CB145" s="51" t="n">
        <f aca="false">AVERAGE('monthly data'!IB167:ID167)</f>
        <v>103.699508124765</v>
      </c>
      <c r="CC145" s="51" t="n">
        <f aca="false">AVERAGE('monthly data'!IE167:IG167)</f>
        <v>104.775197193515</v>
      </c>
      <c r="CD145" s="51" t="n">
        <f aca="false">AVERAGE('monthly data'!IH167:IJ167)</f>
        <v>106.384214011545</v>
      </c>
      <c r="CE145" s="51" t="n">
        <f aca="false">AVERAGE('monthly data'!IK167:IM167)</f>
        <v>106.955357413098</v>
      </c>
      <c r="CF145" s="51" t="n">
        <f aca="false">AVERAGE('monthly data'!IN167:IP167)</f>
        <v>107.068362019635</v>
      </c>
      <c r="CG145" s="51" t="n">
        <f aca="false">AVERAGE('monthly data'!IQ167:IS167)</f>
        <v>107.356976439819</v>
      </c>
      <c r="CH145" s="51" t="n">
        <f aca="false">AVERAGE('monthly data'!IT167:IV167)</f>
        <v>107.516105950553</v>
      </c>
      <c r="CI145" s="51" t="n">
        <f aca="false">AVERAGE('monthly data'!IW167:IY167)</f>
        <v>109.445702372693</v>
      </c>
      <c r="CJ145" s="51" t="n">
        <f aca="false">AVERAGE('monthly data'!IZ167:JB167)</f>
        <v>110.946406784405</v>
      </c>
      <c r="CK145" s="51" t="n">
        <f aca="false">AVERAGE('monthly data'!JC167:JE167)</f>
        <v>114.461085709894</v>
      </c>
      <c r="CL145" s="51" t="n">
        <f aca="false">AVERAGE('monthly data'!JF167:JH167)</f>
        <v>115.035492388006</v>
      </c>
      <c r="CM145" s="51" t="n">
        <f aca="false">AVERAGE('monthly data'!JI167:JK167)</f>
        <v>116.74788279212</v>
      </c>
      <c r="CN145" s="51" t="n">
        <f aca="false">AVERAGE('monthly data'!JL167:JN167)</f>
        <v>117.343866855996</v>
      </c>
      <c r="CO145" s="51" t="n">
        <f aca="false">AVERAGE('monthly data'!JO167:JQ167)</f>
        <v>119.46762685142</v>
      </c>
      <c r="CP145" s="51" t="n">
        <f aca="false">AVERAGE('monthly data'!JR167:JT167)</f>
        <v>119.324986249637</v>
      </c>
      <c r="CQ145" s="51" t="n">
        <f aca="false">AVERAGE('monthly data'!JU167:JW167)</f>
        <v>119.789954089884</v>
      </c>
      <c r="CR145" s="51" t="n">
        <f aca="false">AVERAGE('monthly data'!JX167:JZ167)</f>
        <v>119.466382795296</v>
      </c>
      <c r="CS145" s="51" t="n">
        <f aca="false">AVERAGE('monthly data'!KA167:KC167)</f>
        <v>119.139547937037</v>
      </c>
      <c r="CT145" s="51" t="n">
        <f aca="false">AVERAGE('monthly data'!KD167:KF167)</f>
        <v>119.643741425689</v>
      </c>
      <c r="CU145" s="51" t="n">
        <f aca="false">AVERAGE('monthly data'!KG167:KI167)</f>
        <v>122.205208905281</v>
      </c>
      <c r="CV145" s="51" t="n">
        <f aca="false">AVERAGE('monthly data'!KJ167:KL167)</f>
        <v>125.627469528443</v>
      </c>
      <c r="CW145" s="51" t="n">
        <f aca="false">AVERAGE('monthly data'!KM167:KO167)</f>
        <v>124.392399834548</v>
      </c>
      <c r="CX145" s="51" t="n">
        <f aca="false">AVERAGE('monthly data'!KP167:KR167)</f>
        <v>126.134866102203</v>
      </c>
      <c r="CY145" s="51" t="n">
        <f aca="false">AVERAGE('monthly data'!KS167:KU167)</f>
        <v>129.019518049289</v>
      </c>
      <c r="CZ145" s="51" t="n">
        <f aca="false">AVERAGE('monthly data'!KV167:KX167)</f>
        <v>130.933749744538</v>
      </c>
      <c r="DA145" s="51" t="n">
        <f aca="false">AVERAGE('monthly data'!KY167:LA167)</f>
        <v>130.36131810376</v>
      </c>
      <c r="DB145" s="51" t="n">
        <f aca="false">AVERAGE('monthly data'!LB167:LD167)</f>
        <v>134.580566823815</v>
      </c>
      <c r="DC145" s="51" t="n">
        <f aca="false">AVERAGE('monthly data'!LE167:LG167)</f>
        <v>141.32726486746</v>
      </c>
      <c r="DD145" s="51" t="n">
        <f aca="false">AVERAGE('monthly data'!LH167:LJ167)</f>
        <v>143.337600093791</v>
      </c>
      <c r="DE145" s="51" t="n">
        <f aca="false">AVERAGE('monthly data'!LK167:LM167)</f>
        <v>144.706332419695</v>
      </c>
      <c r="DF145" s="51" t="n">
        <f aca="false">AVERAGE('monthly data'!LN167:LP167)</f>
        <v>155.556681228402</v>
      </c>
      <c r="DG145" s="51" t="n">
        <f aca="false">AVERAGE('monthly data'!LQ167:LS167)</f>
        <v>177.490998590541</v>
      </c>
      <c r="DH145" s="51" t="n">
        <f aca="false">AVERAGE('monthly data'!LT167:LV167)</f>
        <v>182.473935364238</v>
      </c>
      <c r="DI145" s="51" t="n">
        <f aca="false">AVERAGE('monthly data'!LW167:LY167)</f>
        <v>186.06761657817</v>
      </c>
      <c r="DJ145" s="51" t="n">
        <f aca="false">AVERAGE('monthly data'!LZ167:MB167)</f>
        <v>189.047080842445</v>
      </c>
      <c r="DK145" s="51" t="n">
        <f aca="false">AVERAGE('monthly data'!MC167:ME167)</f>
        <v>190.533480202745</v>
      </c>
      <c r="DL145" s="51" t="e">
        <f aca="false">AVERAGE('monthly data'!MF167:MH167)</f>
        <v>#DIV/0!</v>
      </c>
      <c r="DM145" s="51" t="e">
        <f aca="false">AVERAGE('monthly data'!MI167:MK167)</f>
        <v>#DIV/0!</v>
      </c>
      <c r="DN145" s="51" t="e">
        <f aca="false">AVERAGE('monthly data'!ML167:MN167)</f>
        <v>#DIV/0!</v>
      </c>
      <c r="DO145" s="51" t="e">
        <f aca="false">AVERAGE('monthly data'!MO167:MQ167)</f>
        <v>#DIV/0!</v>
      </c>
      <c r="DP145" s="51" t="e">
        <f aca="false">AVERAGE('monthly data'!MR167:MT167)</f>
        <v>#DIV/0!</v>
      </c>
      <c r="DQ145" s="51" t="e">
        <f aca="false">AVERAGE('monthly data'!MU167:MW167)</f>
        <v>#DIV/0!</v>
      </c>
    </row>
    <row r="146" customFormat="false" ht="15" hidden="false" customHeight="false" outlineLevel="0" collapsed="false">
      <c r="A146" s="52" t="s">
        <v>197</v>
      </c>
      <c r="B146" s="51" t="n">
        <f aca="false">AVERAGE('monthly data'!B168:D168)</f>
        <v>157.653740036727</v>
      </c>
      <c r="C146" s="51" t="e">
        <f aca="false">AVERAGE('monthly data'!E168:G168)</f>
        <v>#DIV/0!</v>
      </c>
      <c r="D146" s="51" t="e">
        <f aca="false">AVERAGE('monthly data'!H168:J168)</f>
        <v>#DIV/0!</v>
      </c>
      <c r="E146" s="51" t="e">
        <f aca="false">AVERAGE('monthly data'!K168:M168)</f>
        <v>#DIV/0!</v>
      </c>
      <c r="F146" s="51" t="e">
        <f aca="false">AVERAGE('monthly data'!N168:P168)</f>
        <v>#DIV/0!</v>
      </c>
      <c r="G146" s="51" t="e">
        <f aca="false">AVERAGE('monthly data'!Q168:S168)</f>
        <v>#DIV/0!</v>
      </c>
      <c r="H146" s="51" t="e">
        <f aca="false">AVERAGE('monthly data'!T168:V168)</f>
        <v>#DIV/0!</v>
      </c>
      <c r="I146" s="51" t="e">
        <f aca="false">AVERAGE('monthly data'!W168:Y168)</f>
        <v>#DIV/0!</v>
      </c>
      <c r="J146" s="51" t="e">
        <f aca="false">AVERAGE('monthly data'!Z168:AB168)</f>
        <v>#DIV/0!</v>
      </c>
      <c r="K146" s="51" t="e">
        <f aca="false">AVERAGE('monthly data'!AC168:AE168)</f>
        <v>#DIV/0!</v>
      </c>
      <c r="L146" s="51" t="e">
        <f aca="false">AVERAGE('monthly data'!AF168:AH168)</f>
        <v>#DIV/0!</v>
      </c>
      <c r="M146" s="51" t="e">
        <f aca="false">AVERAGE('monthly data'!AI168:AK168)</f>
        <v>#DIV/0!</v>
      </c>
      <c r="N146" s="51" t="e">
        <f aca="false">AVERAGE('monthly data'!AL168:AN168)</f>
        <v>#DIV/0!</v>
      </c>
      <c r="O146" s="51" t="e">
        <f aca="false">AVERAGE('monthly data'!AO168:AQ168)</f>
        <v>#DIV/0!</v>
      </c>
      <c r="P146" s="51" t="e">
        <f aca="false">AVERAGE('monthly data'!AR168:AT168)</f>
        <v>#DIV/0!</v>
      </c>
      <c r="Q146" s="51" t="e">
        <f aca="false">AVERAGE('monthly data'!AU168:AW168)</f>
        <v>#DIV/0!</v>
      </c>
      <c r="R146" s="51" t="e">
        <f aca="false">AVERAGE('monthly data'!AX168:AZ168)</f>
        <v>#DIV/0!</v>
      </c>
      <c r="S146" s="51" t="e">
        <f aca="false">AVERAGE('monthly data'!BA168:BC168)</f>
        <v>#DIV/0!</v>
      </c>
      <c r="T146" s="51" t="e">
        <f aca="false">AVERAGE('monthly data'!BD168:BF168)</f>
        <v>#DIV/0!</v>
      </c>
      <c r="U146" s="51" t="e">
        <f aca="false">AVERAGE('monthly data'!BG168:BI168)</f>
        <v>#DIV/0!</v>
      </c>
      <c r="V146" s="51" t="e">
        <f aca="false">AVERAGE('monthly data'!BJ168:BL168)</f>
        <v>#DIV/0!</v>
      </c>
      <c r="W146" s="51" t="e">
        <f aca="false">AVERAGE('monthly data'!BM168:BO168)</f>
        <v>#DIV/0!</v>
      </c>
      <c r="X146" s="51" t="e">
        <f aca="false">AVERAGE('monthly data'!BP168:BR168)</f>
        <v>#DIV/0!</v>
      </c>
      <c r="Y146" s="51" t="e">
        <f aca="false">AVERAGE('monthly data'!BS168:BU168)</f>
        <v>#DIV/0!</v>
      </c>
      <c r="Z146" s="51" t="e">
        <f aca="false">AVERAGE('monthly data'!BV168:BX168)</f>
        <v>#DIV/0!</v>
      </c>
      <c r="AA146" s="51" t="e">
        <f aca="false">AVERAGE('monthly data'!BY168:CA168)</f>
        <v>#DIV/0!</v>
      </c>
      <c r="AB146" s="51" t="e">
        <f aca="false">AVERAGE('monthly data'!CB168:CD168)</f>
        <v>#DIV/0!</v>
      </c>
      <c r="AC146" s="51" t="e">
        <f aca="false">AVERAGE('monthly data'!CE168:CG168)</f>
        <v>#DIV/0!</v>
      </c>
      <c r="AD146" s="51" t="e">
        <f aca="false">AVERAGE('monthly data'!CH168:CJ168)</f>
        <v>#DIV/0!</v>
      </c>
      <c r="AE146" s="51" t="e">
        <f aca="false">AVERAGE('monthly data'!CK168:CM168)</f>
        <v>#DIV/0!</v>
      </c>
      <c r="AF146" s="51" t="e">
        <f aca="false">AVERAGE('monthly data'!CN168:CP168)</f>
        <v>#DIV/0!</v>
      </c>
      <c r="AG146" s="51" t="e">
        <f aca="false">AVERAGE('monthly data'!CQ168:CS168)</f>
        <v>#DIV/0!</v>
      </c>
      <c r="AH146" s="51" t="e">
        <f aca="false">AVERAGE('monthly data'!CT168:CV168)</f>
        <v>#DIV/0!</v>
      </c>
      <c r="AI146" s="51" t="e">
        <f aca="false">AVERAGE('monthly data'!CW168:CY168)</f>
        <v>#DIV/0!</v>
      </c>
      <c r="AJ146" s="51" t="e">
        <f aca="false">AVERAGE('monthly data'!CZ168:DB168)</f>
        <v>#DIV/0!</v>
      </c>
      <c r="AK146" s="51" t="e">
        <f aca="false">AVERAGE('monthly data'!DC168:DE168)</f>
        <v>#DIV/0!</v>
      </c>
      <c r="AL146" s="51" t="e">
        <f aca="false">AVERAGE('monthly data'!DF168:DH168)</f>
        <v>#DIV/0!</v>
      </c>
      <c r="AM146" s="51" t="e">
        <f aca="false">AVERAGE('monthly data'!DI168:DK168)</f>
        <v>#DIV/0!</v>
      </c>
      <c r="AN146" s="51" t="e">
        <f aca="false">AVERAGE('monthly data'!DL168:DN168)</f>
        <v>#DIV/0!</v>
      </c>
      <c r="AO146" s="51" t="e">
        <f aca="false">AVERAGE('monthly data'!DO168:DQ168)</f>
        <v>#DIV/0!</v>
      </c>
      <c r="AP146" s="51" t="e">
        <f aca="false">AVERAGE('monthly data'!DR168:DT168)</f>
        <v>#DIV/0!</v>
      </c>
      <c r="AQ146" s="51" t="e">
        <f aca="false">AVERAGE('monthly data'!DU168:DW168)</f>
        <v>#DIV/0!</v>
      </c>
      <c r="AR146" s="51" t="e">
        <f aca="false">AVERAGE('monthly data'!DX168:DZ168)</f>
        <v>#DIV/0!</v>
      </c>
      <c r="AS146" s="51" t="e">
        <f aca="false">AVERAGE('monthly data'!EA168:EC168)</f>
        <v>#DIV/0!</v>
      </c>
      <c r="AT146" s="51" t="e">
        <f aca="false">AVERAGE('monthly data'!ED168:EF168)</f>
        <v>#DIV/0!</v>
      </c>
      <c r="AU146" s="51" t="e">
        <f aca="false">AVERAGE('monthly data'!EG168:EI168)</f>
        <v>#DIV/0!</v>
      </c>
      <c r="AV146" s="51" t="e">
        <f aca="false">AVERAGE('monthly data'!EJ168:EL168)</f>
        <v>#DIV/0!</v>
      </c>
      <c r="AW146" s="51" t="e">
        <f aca="false">AVERAGE('monthly data'!EM168:EO168)</f>
        <v>#DIV/0!</v>
      </c>
      <c r="AX146" s="51" t="e">
        <f aca="false">AVERAGE('monthly data'!EP168:ER168)</f>
        <v>#DIV/0!</v>
      </c>
      <c r="AY146" s="51" t="e">
        <f aca="false">AVERAGE('monthly data'!ES168:EU168)</f>
        <v>#DIV/0!</v>
      </c>
      <c r="AZ146" s="51" t="e">
        <f aca="false">AVERAGE('monthly data'!EV168:EX168)</f>
        <v>#DIV/0!</v>
      </c>
      <c r="BA146" s="51" t="e">
        <f aca="false">AVERAGE('monthly data'!EY168:FA168)</f>
        <v>#DIV/0!</v>
      </c>
      <c r="BB146" s="51" t="e">
        <f aca="false">AVERAGE('monthly data'!FB168:FD168)</f>
        <v>#DIV/0!</v>
      </c>
      <c r="BC146" s="51" t="e">
        <f aca="false">AVERAGE('monthly data'!FE168:FG168)</f>
        <v>#DIV/0!</v>
      </c>
      <c r="BD146" s="51" t="e">
        <f aca="false">AVERAGE('monthly data'!FH168:FJ168)</f>
        <v>#DIV/0!</v>
      </c>
      <c r="BE146" s="51" t="e">
        <f aca="false">AVERAGE('monthly data'!FK168:FM168)</f>
        <v>#DIV/0!</v>
      </c>
      <c r="BF146" s="51" t="n">
        <f aca="false">AVERAGE('monthly data'!FN168:FP168)</f>
        <v>83.8596771297243</v>
      </c>
      <c r="BG146" s="51" t="n">
        <f aca="false">AVERAGE('monthly data'!FQ168:FS168)</f>
        <v>82.7648702058565</v>
      </c>
      <c r="BH146" s="51" t="n">
        <f aca="false">AVERAGE('monthly data'!FT168:FV168)</f>
        <v>79.9001974580544</v>
      </c>
      <c r="BI146" s="51" t="n">
        <f aca="false">AVERAGE('monthly data'!FW168:FY168)</f>
        <v>78.2968436833205</v>
      </c>
      <c r="BJ146" s="51" t="n">
        <f aca="false">AVERAGE('monthly data'!FZ168:GB168)</f>
        <v>78.932329998238</v>
      </c>
      <c r="BK146" s="51" t="n">
        <f aca="false">AVERAGE('monthly data'!GC168:GE168)</f>
        <v>78.9306560652841</v>
      </c>
      <c r="BL146" s="51" t="n">
        <f aca="false">AVERAGE('monthly data'!GF168:GH168)</f>
        <v>77.0578351927722</v>
      </c>
      <c r="BM146" s="51" t="n">
        <f aca="false">AVERAGE('monthly data'!GI168:GK168)</f>
        <v>77.1699364326196</v>
      </c>
      <c r="BN146" s="51" t="n">
        <f aca="false">AVERAGE('monthly data'!GL168:GN168)</f>
        <v>80.8267038951761</v>
      </c>
      <c r="BO146" s="51" t="n">
        <f aca="false">AVERAGE('monthly data'!GO168:GQ168)</f>
        <v>86.5742472077912</v>
      </c>
      <c r="BP146" s="51" t="n">
        <f aca="false">AVERAGE('monthly data'!GR168:GT168)</f>
        <v>90.3144269705624</v>
      </c>
      <c r="BQ146" s="51" t="n">
        <f aca="false">AVERAGE('monthly data'!GU168:GW168)</f>
        <v>90.4299195443568</v>
      </c>
      <c r="BR146" s="51" t="n">
        <f aca="false">AVERAGE('monthly data'!GX168:GZ168)</f>
        <v>91.0765864762383</v>
      </c>
      <c r="BS146" s="51" t="n">
        <f aca="false">AVERAGE('monthly data'!HA168:HC168)</f>
        <v>93.54605333627</v>
      </c>
      <c r="BT146" s="51" t="n">
        <f aca="false">AVERAGE('monthly data'!HD168:HF168)</f>
        <v>95.200583052605</v>
      </c>
      <c r="BU146" s="51" t="n">
        <f aca="false">AVERAGE('monthly data'!HG168:HI168)</f>
        <v>95.7275933789337</v>
      </c>
      <c r="BV146" s="51" t="n">
        <f aca="false">AVERAGE('monthly data'!HJ168:HL168)</f>
        <v>96.7929319105732</v>
      </c>
      <c r="BW146" s="51" t="n">
        <f aca="false">AVERAGE('monthly data'!HM168:HO168)</f>
        <v>97.7477267403111</v>
      </c>
      <c r="BX146" s="51" t="n">
        <f aca="false">AVERAGE('monthly data'!HP168:HR168)</f>
        <v>98.6054938171962</v>
      </c>
      <c r="BY146" s="51" t="n">
        <f aca="false">AVERAGE('monthly data'!HS168:HU168)</f>
        <v>99.5222379477453</v>
      </c>
      <c r="BZ146" s="51" t="n">
        <f aca="false">AVERAGE('monthly data'!HV168:HX168)</f>
        <v>99.8543525977393</v>
      </c>
      <c r="CA146" s="51" t="n">
        <f aca="false">AVERAGE('monthly data'!HY168:IA168)</f>
        <v>101.233470135491</v>
      </c>
      <c r="CB146" s="51" t="n">
        <f aca="false">AVERAGE('monthly data'!IB168:ID168)</f>
        <v>103.699508124765</v>
      </c>
      <c r="CC146" s="51" t="n">
        <f aca="false">AVERAGE('monthly data'!IE168:IG168)</f>
        <v>104.775197193515</v>
      </c>
      <c r="CD146" s="51" t="n">
        <f aca="false">AVERAGE('monthly data'!IH168:IJ168)</f>
        <v>106.384214011545</v>
      </c>
      <c r="CE146" s="51" t="n">
        <f aca="false">AVERAGE('monthly data'!IK168:IM168)</f>
        <v>106.955357413098</v>
      </c>
      <c r="CF146" s="51" t="n">
        <f aca="false">AVERAGE('monthly data'!IN168:IP168)</f>
        <v>107.068362019635</v>
      </c>
      <c r="CG146" s="51" t="n">
        <f aca="false">AVERAGE('monthly data'!IQ168:IS168)</f>
        <v>107.356976439819</v>
      </c>
      <c r="CH146" s="51" t="n">
        <f aca="false">AVERAGE('monthly data'!IT168:IV168)</f>
        <v>107.516105950553</v>
      </c>
      <c r="CI146" s="51" t="n">
        <f aca="false">AVERAGE('monthly data'!IW168:IY168)</f>
        <v>109.445702372693</v>
      </c>
      <c r="CJ146" s="51" t="n">
        <f aca="false">AVERAGE('monthly data'!IZ168:JB168)</f>
        <v>110.946406784405</v>
      </c>
      <c r="CK146" s="51" t="n">
        <f aca="false">AVERAGE('monthly data'!JC168:JE168)</f>
        <v>114.461085709894</v>
      </c>
      <c r="CL146" s="51" t="n">
        <f aca="false">AVERAGE('monthly data'!JF168:JH168)</f>
        <v>115.035492388006</v>
      </c>
      <c r="CM146" s="51" t="n">
        <f aca="false">AVERAGE('monthly data'!JI168:JK168)</f>
        <v>116.74788279212</v>
      </c>
      <c r="CN146" s="51" t="n">
        <f aca="false">AVERAGE('monthly data'!JL168:JN168)</f>
        <v>117.343866855996</v>
      </c>
      <c r="CO146" s="51" t="n">
        <f aca="false">AVERAGE('monthly data'!JO168:JQ168)</f>
        <v>119.46762685142</v>
      </c>
      <c r="CP146" s="51" t="n">
        <f aca="false">AVERAGE('monthly data'!JR168:JT168)</f>
        <v>119.324986249637</v>
      </c>
      <c r="CQ146" s="51" t="n">
        <f aca="false">AVERAGE('monthly data'!JU168:JW168)</f>
        <v>119.789954089884</v>
      </c>
      <c r="CR146" s="51" t="n">
        <f aca="false">AVERAGE('monthly data'!JX168:JZ168)</f>
        <v>119.466382795296</v>
      </c>
      <c r="CS146" s="51" t="n">
        <f aca="false">AVERAGE('monthly data'!KA168:KC168)</f>
        <v>119.139547937037</v>
      </c>
      <c r="CT146" s="51" t="n">
        <f aca="false">AVERAGE('monthly data'!KD168:KF168)</f>
        <v>119.643741425689</v>
      </c>
      <c r="CU146" s="51" t="n">
        <f aca="false">AVERAGE('monthly data'!KG168:KI168)</f>
        <v>122.205208905281</v>
      </c>
      <c r="CV146" s="51" t="n">
        <f aca="false">AVERAGE('monthly data'!KJ168:KL168)</f>
        <v>125.627469528443</v>
      </c>
      <c r="CW146" s="51" t="n">
        <f aca="false">AVERAGE('monthly data'!KM168:KO168)</f>
        <v>124.392399834548</v>
      </c>
      <c r="CX146" s="51" t="n">
        <f aca="false">AVERAGE('monthly data'!KP168:KR168)</f>
        <v>126.134866102203</v>
      </c>
      <c r="CY146" s="51" t="n">
        <f aca="false">AVERAGE('monthly data'!KS168:KU168)</f>
        <v>129.019518049289</v>
      </c>
      <c r="CZ146" s="51" t="n">
        <f aca="false">AVERAGE('monthly data'!KV168:KX168)</f>
        <v>130.933749744538</v>
      </c>
      <c r="DA146" s="51" t="n">
        <f aca="false">AVERAGE('monthly data'!KY168:LA168)</f>
        <v>130.36131810376</v>
      </c>
      <c r="DB146" s="51" t="n">
        <f aca="false">AVERAGE('monthly data'!LB168:LD168)</f>
        <v>134.580566823815</v>
      </c>
      <c r="DC146" s="51" t="n">
        <f aca="false">AVERAGE('monthly data'!LE168:LG168)</f>
        <v>141.32726486746</v>
      </c>
      <c r="DD146" s="51" t="n">
        <f aca="false">AVERAGE('monthly data'!LH168:LJ168)</f>
        <v>143.337600093791</v>
      </c>
      <c r="DE146" s="51" t="n">
        <f aca="false">AVERAGE('monthly data'!LK168:LM168)</f>
        <v>144.706332419695</v>
      </c>
      <c r="DF146" s="51" t="n">
        <f aca="false">AVERAGE('monthly data'!LN168:LP168)</f>
        <v>155.556681228402</v>
      </c>
      <c r="DG146" s="51" t="n">
        <f aca="false">AVERAGE('monthly data'!LQ168:LS168)</f>
        <v>177.490998590541</v>
      </c>
      <c r="DH146" s="51" t="n">
        <f aca="false">AVERAGE('monthly data'!LT168:LV168)</f>
        <v>182.473935364238</v>
      </c>
      <c r="DI146" s="51" t="n">
        <f aca="false">AVERAGE('monthly data'!LW168:LY168)</f>
        <v>186.06761657817</v>
      </c>
      <c r="DJ146" s="51" t="n">
        <f aca="false">AVERAGE('monthly data'!LZ168:MB168)</f>
        <v>189.047080842445</v>
      </c>
      <c r="DK146" s="51" t="n">
        <f aca="false">AVERAGE('monthly data'!MC168:ME168)</f>
        <v>190.533480202745</v>
      </c>
      <c r="DL146" s="51" t="e">
        <f aca="false">AVERAGE('monthly data'!MF168:MH168)</f>
        <v>#DIV/0!</v>
      </c>
      <c r="DM146" s="51" t="e">
        <f aca="false">AVERAGE('monthly data'!MI168:MK168)</f>
        <v>#DIV/0!</v>
      </c>
      <c r="DN146" s="51" t="e">
        <f aca="false">AVERAGE('monthly data'!ML168:MN168)</f>
        <v>#DIV/0!</v>
      </c>
      <c r="DO146" s="51" t="e">
        <f aca="false">AVERAGE('monthly data'!MO168:MQ168)</f>
        <v>#DIV/0!</v>
      </c>
      <c r="DP146" s="51" t="e">
        <f aca="false">AVERAGE('monthly data'!MR168:MT168)</f>
        <v>#DIV/0!</v>
      </c>
      <c r="DQ146" s="51" t="e">
        <f aca="false">AVERAGE('monthly data'!MU168:MW168)</f>
        <v>#DIV/0!</v>
      </c>
    </row>
    <row r="147" customFormat="false" ht="15" hidden="false" customHeight="false" outlineLevel="0" collapsed="false">
      <c r="A147" s="50" t="s">
        <v>198</v>
      </c>
      <c r="B147" s="51" t="n">
        <f aca="false">AVERAGE('monthly data'!B170:D170)</f>
        <v>4.0001</v>
      </c>
      <c r="C147" s="51" t="e">
        <f aca="false">AVERAGE('monthly data'!E170:G170)</f>
        <v>#DIV/0!</v>
      </c>
      <c r="D147" s="51" t="e">
        <f aca="false">AVERAGE('monthly data'!H170:J170)</f>
        <v>#DIV/0!</v>
      </c>
      <c r="E147" s="51" t="e">
        <f aca="false">AVERAGE('monthly data'!K170:M170)</f>
        <v>#DIV/0!</v>
      </c>
      <c r="F147" s="51" t="e">
        <f aca="false">AVERAGE('monthly data'!N170:P170)</f>
        <v>#DIV/0!</v>
      </c>
      <c r="G147" s="51" t="e">
        <f aca="false">AVERAGE('monthly data'!Q170:S170)</f>
        <v>#DIV/0!</v>
      </c>
      <c r="H147" s="51" t="e">
        <f aca="false">AVERAGE('monthly data'!T170:V170)</f>
        <v>#DIV/0!</v>
      </c>
      <c r="I147" s="51" t="e">
        <f aca="false">AVERAGE('monthly data'!W170:Y170)</f>
        <v>#DIV/0!</v>
      </c>
      <c r="J147" s="51" t="e">
        <f aca="false">AVERAGE('monthly data'!Z170:AB170)</f>
        <v>#DIV/0!</v>
      </c>
      <c r="K147" s="51" t="e">
        <f aca="false">AVERAGE('monthly data'!AC170:AE170)</f>
        <v>#DIV/0!</v>
      </c>
      <c r="L147" s="51" t="e">
        <f aca="false">AVERAGE('monthly data'!AF170:AH170)</f>
        <v>#DIV/0!</v>
      </c>
      <c r="M147" s="51" t="e">
        <f aca="false">AVERAGE('monthly data'!AI170:AK170)</f>
        <v>#DIV/0!</v>
      </c>
      <c r="N147" s="51" t="e">
        <f aca="false">AVERAGE('monthly data'!AL170:AN170)</f>
        <v>#DIV/0!</v>
      </c>
      <c r="O147" s="51" t="e">
        <f aca="false">AVERAGE('monthly data'!AO170:AQ170)</f>
        <v>#DIV/0!</v>
      </c>
      <c r="P147" s="51" t="e">
        <f aca="false">AVERAGE('monthly data'!AR170:AT170)</f>
        <v>#DIV/0!</v>
      </c>
      <c r="Q147" s="51" t="e">
        <f aca="false">AVERAGE('monthly data'!AU170:AW170)</f>
        <v>#DIV/0!</v>
      </c>
      <c r="R147" s="51" t="e">
        <f aca="false">AVERAGE('monthly data'!AX170:AZ170)</f>
        <v>#DIV/0!</v>
      </c>
      <c r="S147" s="51" t="e">
        <f aca="false">AVERAGE('monthly data'!BA170:BC170)</f>
        <v>#DIV/0!</v>
      </c>
      <c r="T147" s="51" t="e">
        <f aca="false">AVERAGE('monthly data'!BD170:BF170)</f>
        <v>#DIV/0!</v>
      </c>
      <c r="U147" s="51" t="e">
        <f aca="false">AVERAGE('monthly data'!BG170:BI170)</f>
        <v>#DIV/0!</v>
      </c>
      <c r="V147" s="51" t="e">
        <f aca="false">AVERAGE('monthly data'!BJ170:BL170)</f>
        <v>#DIV/0!</v>
      </c>
      <c r="W147" s="51" t="e">
        <f aca="false">AVERAGE('monthly data'!BM170:BO170)</f>
        <v>#DIV/0!</v>
      </c>
      <c r="X147" s="51" t="e">
        <f aca="false">AVERAGE('monthly data'!BP170:BR170)</f>
        <v>#DIV/0!</v>
      </c>
      <c r="Y147" s="51" t="e">
        <f aca="false">AVERAGE('monthly data'!BS170:BU170)</f>
        <v>#DIV/0!</v>
      </c>
      <c r="Z147" s="51" t="e">
        <f aca="false">AVERAGE('monthly data'!BV170:BX170)</f>
        <v>#DIV/0!</v>
      </c>
      <c r="AA147" s="51" t="e">
        <f aca="false">AVERAGE('monthly data'!BY170:CA170)</f>
        <v>#DIV/0!</v>
      </c>
      <c r="AB147" s="51" t="e">
        <f aca="false">AVERAGE('monthly data'!CB170:CD170)</f>
        <v>#DIV/0!</v>
      </c>
      <c r="AC147" s="51" t="e">
        <f aca="false">AVERAGE('monthly data'!CE170:CG170)</f>
        <v>#DIV/0!</v>
      </c>
      <c r="AD147" s="51" t="e">
        <f aca="false">AVERAGE('monthly data'!CH170:CJ170)</f>
        <v>#DIV/0!</v>
      </c>
      <c r="AE147" s="51" t="e">
        <f aca="false">AVERAGE('monthly data'!CK170:CM170)</f>
        <v>#DIV/0!</v>
      </c>
      <c r="AF147" s="51" t="e">
        <f aca="false">AVERAGE('monthly data'!CN170:CP170)</f>
        <v>#DIV/0!</v>
      </c>
      <c r="AG147" s="51" t="e">
        <f aca="false">AVERAGE('monthly data'!CQ170:CS170)</f>
        <v>#DIV/0!</v>
      </c>
      <c r="AH147" s="51" t="e">
        <f aca="false">AVERAGE('monthly data'!CT170:CV170)</f>
        <v>#DIV/0!</v>
      </c>
      <c r="AI147" s="51" t="e">
        <f aca="false">AVERAGE('monthly data'!CW170:CY170)</f>
        <v>#DIV/0!</v>
      </c>
      <c r="AJ147" s="51" t="e">
        <f aca="false">AVERAGE('monthly data'!CZ170:DB170)</f>
        <v>#DIV/0!</v>
      </c>
      <c r="AK147" s="51" t="e">
        <f aca="false">AVERAGE('monthly data'!DC170:DE170)</f>
        <v>#DIV/0!</v>
      </c>
      <c r="AL147" s="51" t="e">
        <f aca="false">AVERAGE('monthly data'!DF170:DH170)</f>
        <v>#DIV/0!</v>
      </c>
      <c r="AM147" s="51" t="e">
        <f aca="false">AVERAGE('monthly data'!DI170:DK170)</f>
        <v>#DIV/0!</v>
      </c>
      <c r="AN147" s="51" t="e">
        <f aca="false">AVERAGE('monthly data'!DL170:DN170)</f>
        <v>#DIV/0!</v>
      </c>
      <c r="AO147" s="51" t="e">
        <f aca="false">AVERAGE('monthly data'!DO170:DQ170)</f>
        <v>#DIV/0!</v>
      </c>
      <c r="AP147" s="51" t="e">
        <f aca="false">AVERAGE('monthly data'!DR170:DT170)</f>
        <v>#DIV/0!</v>
      </c>
      <c r="AQ147" s="51" t="e">
        <f aca="false">AVERAGE('monthly data'!DU170:DW170)</f>
        <v>#DIV/0!</v>
      </c>
      <c r="AR147" s="51" t="e">
        <f aca="false">AVERAGE('monthly data'!DX170:DZ170)</f>
        <v>#DIV/0!</v>
      </c>
      <c r="AS147" s="51" t="e">
        <f aca="false">AVERAGE('monthly data'!EA170:EC170)</f>
        <v>#DIV/0!</v>
      </c>
      <c r="AT147" s="51" t="e">
        <f aca="false">AVERAGE('monthly data'!ED170:EF170)</f>
        <v>#DIV/0!</v>
      </c>
      <c r="AU147" s="51" t="e">
        <f aca="false">AVERAGE('monthly data'!EG170:EI170)</f>
        <v>#DIV/0!</v>
      </c>
      <c r="AV147" s="51" t="e">
        <f aca="false">AVERAGE('monthly data'!EJ170:EL170)</f>
        <v>#DIV/0!</v>
      </c>
      <c r="AW147" s="51" t="e">
        <f aca="false">AVERAGE('monthly data'!EM170:EO170)</f>
        <v>#DIV/0!</v>
      </c>
      <c r="AX147" s="51" t="e">
        <f aca="false">AVERAGE('monthly data'!EP170:ER170)</f>
        <v>#DIV/0!</v>
      </c>
      <c r="AY147" s="51" t="e">
        <f aca="false">AVERAGE('monthly data'!ES170:EU170)</f>
        <v>#DIV/0!</v>
      </c>
      <c r="AZ147" s="51" t="e">
        <f aca="false">AVERAGE('monthly data'!EV170:EX170)</f>
        <v>#DIV/0!</v>
      </c>
      <c r="BA147" s="51" t="e">
        <f aca="false">AVERAGE('monthly data'!EY170:FA170)</f>
        <v>#DIV/0!</v>
      </c>
      <c r="BB147" s="51" t="e">
        <f aca="false">AVERAGE('monthly data'!FB170:FD170)</f>
        <v>#DIV/0!</v>
      </c>
      <c r="BC147" s="51" t="e">
        <f aca="false">AVERAGE('monthly data'!FE170:FG170)</f>
        <v>#DIV/0!</v>
      </c>
      <c r="BD147" s="51" t="e">
        <f aca="false">AVERAGE('monthly data'!FH170:FJ170)</f>
        <v>#DIV/0!</v>
      </c>
      <c r="BE147" s="51" t="e">
        <f aca="false">AVERAGE('monthly data'!FK170:FM170)</f>
        <v>#DIV/0!</v>
      </c>
      <c r="BF147" s="51" t="n">
        <f aca="false">AVERAGE('monthly data'!FN170:FP170)</f>
        <v>81.4671101482253</v>
      </c>
      <c r="BG147" s="51" t="n">
        <f aca="false">AVERAGE('monthly data'!FQ170:FS170)</f>
        <v>82.5584722231288</v>
      </c>
      <c r="BH147" s="51" t="n">
        <f aca="false">AVERAGE('monthly data'!FT170:FV170)</f>
        <v>83.1052105106278</v>
      </c>
      <c r="BI147" s="51" t="n">
        <f aca="false">AVERAGE('monthly data'!FW170:FY170)</f>
        <v>84.6224663841497</v>
      </c>
      <c r="BJ147" s="51" t="n">
        <f aca="false">AVERAGE('monthly data'!FZ170:GB170)</f>
        <v>83.2502689071501</v>
      </c>
      <c r="BK147" s="51" t="n">
        <f aca="false">AVERAGE('monthly data'!GC170:GE170)</f>
        <v>87.2068079201566</v>
      </c>
      <c r="BL147" s="51" t="n">
        <f aca="false">AVERAGE('monthly data'!GF170:GH170)</f>
        <v>86.8050974023657</v>
      </c>
      <c r="BM147" s="51" t="n">
        <f aca="false">AVERAGE('monthly data'!GI170:GK170)</f>
        <v>87.6976038239256</v>
      </c>
      <c r="BN147" s="51" t="n">
        <f aca="false">AVERAGE('monthly data'!GL170:GN170)</f>
        <v>86.3154515489694</v>
      </c>
      <c r="BO147" s="51" t="n">
        <f aca="false">AVERAGE('monthly data'!GO170:GQ170)</f>
        <v>91.3743299305032</v>
      </c>
      <c r="BP147" s="51" t="n">
        <f aca="false">AVERAGE('monthly data'!GR170:GT170)</f>
        <v>92.7341571286076</v>
      </c>
      <c r="BQ147" s="51" t="n">
        <f aca="false">AVERAGE('monthly data'!GU170:GW170)</f>
        <v>94.4854031190191</v>
      </c>
      <c r="BR147" s="51" t="n">
        <f aca="false">AVERAGE('monthly data'!GX170:GZ170)</f>
        <v>92.7885203368272</v>
      </c>
      <c r="BS147" s="51" t="n">
        <f aca="false">AVERAGE('monthly data'!HA170:HC170)</f>
        <v>98.7963474892595</v>
      </c>
      <c r="BT147" s="51" t="n">
        <f aca="false">AVERAGE('monthly data'!HD170:HF170)</f>
        <v>97.9475008596602</v>
      </c>
      <c r="BU147" s="51" t="n">
        <f aca="false">AVERAGE('monthly data'!HG170:HI170)</f>
        <v>99.8740170503223</v>
      </c>
      <c r="BV147" s="51" t="n">
        <f aca="false">AVERAGE('monthly data'!HJ170:HL170)</f>
        <v>98.5356428547494</v>
      </c>
      <c r="BW147" s="51" t="n">
        <f aca="false">AVERAGE('monthly data'!HM170:HO170)</f>
        <v>101.986683624302</v>
      </c>
      <c r="BX147" s="51" t="n">
        <f aca="false">AVERAGE('monthly data'!HP170:HR170)</f>
        <v>99.2294567050724</v>
      </c>
      <c r="BY147" s="51" t="n">
        <f aca="false">AVERAGE('monthly data'!HS170:HU170)</f>
        <v>100.05366099924</v>
      </c>
      <c r="BZ147" s="51" t="n">
        <f aca="false">AVERAGE('monthly data'!HV170:HX170)</f>
        <v>99.815866582365</v>
      </c>
      <c r="CA147" s="51" t="n">
        <f aca="false">AVERAGE('monthly data'!HY170:IA170)</f>
        <v>100.435200815064</v>
      </c>
      <c r="CB147" s="51" t="n">
        <f aca="false">AVERAGE('monthly data'!IB170:ID170)</f>
        <v>100.618161276541</v>
      </c>
      <c r="CC147" s="51" t="n">
        <f aca="false">AVERAGE('monthly data'!IE170:IG170)</f>
        <v>101.208386101769</v>
      </c>
      <c r="CD147" s="51" t="n">
        <f aca="false">AVERAGE('monthly data'!IH170:IJ170)</f>
        <v>99.5088404561324</v>
      </c>
      <c r="CE147" s="51" t="n">
        <f aca="false">AVERAGE('monthly data'!IK170:IM170)</f>
        <v>99.8314734378143</v>
      </c>
      <c r="CF147" s="51" t="n">
        <f aca="false">AVERAGE('monthly data'!IN170:IP170)</f>
        <v>102.848368268739</v>
      </c>
      <c r="CG147" s="51" t="n">
        <f aca="false">AVERAGE('monthly data'!IQ170:IS170)</f>
        <v>104.154409199763</v>
      </c>
      <c r="CH147" s="51" t="n">
        <f aca="false">AVERAGE('monthly data'!IT170:IV170)</f>
        <v>103.669127648715</v>
      </c>
      <c r="CI147" s="51" t="n">
        <f aca="false">AVERAGE('monthly data'!IW170:IY170)</f>
        <v>106.005925591413</v>
      </c>
      <c r="CJ147" s="51" t="n">
        <f aca="false">AVERAGE('monthly data'!IZ170:JB170)</f>
        <v>106.824554890953</v>
      </c>
      <c r="CK147" s="51" t="n">
        <f aca="false">AVERAGE('monthly data'!JC170:JE170)</f>
        <v>105.898501519867</v>
      </c>
      <c r="CL147" s="51" t="n">
        <f aca="false">AVERAGE('monthly data'!JF170:JH170)</f>
        <v>108.080121501517</v>
      </c>
      <c r="CM147" s="51" t="n">
        <f aca="false">AVERAGE('monthly data'!JI170:JK170)</f>
        <v>111.560743413891</v>
      </c>
      <c r="CN147" s="51" t="n">
        <f aca="false">AVERAGE('monthly data'!JL170:JN170)</f>
        <v>110.585558119739</v>
      </c>
      <c r="CO147" s="51" t="n">
        <f aca="false">AVERAGE('monthly data'!JO170:JQ170)</f>
        <v>112.605986944649</v>
      </c>
      <c r="CP147" s="51" t="n">
        <f aca="false">AVERAGE('monthly data'!JR170:JT170)</f>
        <v>115.929664607185</v>
      </c>
      <c r="CQ147" s="51" t="n">
        <f aca="false">AVERAGE('monthly data'!JU170:JW170)</f>
        <v>125.698900196255</v>
      </c>
      <c r="CR147" s="51" t="n">
        <f aca="false">AVERAGE('monthly data'!JX170:JZ170)</f>
        <v>122.712079241443</v>
      </c>
      <c r="CS147" s="51" t="n">
        <f aca="false">AVERAGE('monthly data'!KA170:KC170)</f>
        <v>121.999767571438</v>
      </c>
      <c r="CT147" s="51" t="n">
        <f aca="false">AVERAGE('monthly data'!KD170:KF170)</f>
        <v>118.198670511126</v>
      </c>
      <c r="CU147" s="51" t="n">
        <f aca="false">AVERAGE('monthly data'!KG170:KI170)</f>
        <v>120.561630639838</v>
      </c>
      <c r="CV147" s="51" t="n">
        <f aca="false">AVERAGE('monthly data'!KJ170:KL170)</f>
        <v>120.459511427626</v>
      </c>
      <c r="CW147" s="51" t="n">
        <f aca="false">AVERAGE('monthly data'!KM170:KO170)</f>
        <v>122.669462761346</v>
      </c>
      <c r="CX147" s="51" t="n">
        <f aca="false">AVERAGE('monthly data'!KP170:KR170)</f>
        <v>129.038075849861</v>
      </c>
      <c r="CY147" s="51" t="n">
        <f aca="false">AVERAGE('monthly data'!KS170:KU170)</f>
        <v>133.971422646063</v>
      </c>
      <c r="CZ147" s="51" t="n">
        <f aca="false">AVERAGE('monthly data'!KV170:KX170)</f>
        <v>126.786634976633</v>
      </c>
      <c r="DA147" s="51" t="n">
        <f aca="false">AVERAGE('monthly data'!KY170:LA170)</f>
        <v>129.684361512285</v>
      </c>
      <c r="DB147" s="51" t="n">
        <f aca="false">AVERAGE('monthly data'!LB170:LD170)</f>
        <v>130.638241321181</v>
      </c>
      <c r="DC147" s="51" t="n">
        <f aca="false">AVERAGE('monthly data'!LE170:LG170)</f>
        <v>131.874573036785</v>
      </c>
      <c r="DD147" s="51" t="n">
        <f aca="false">AVERAGE('monthly data'!LH170:LJ170)</f>
        <v>131.689834466641</v>
      </c>
      <c r="DE147" s="51" t="n">
        <f aca="false">AVERAGE('monthly data'!LK170:LM170)</f>
        <v>134.106519413251</v>
      </c>
      <c r="DF147" s="51" t="n">
        <f aca="false">AVERAGE('monthly data'!LN170:LP170)</f>
        <v>144.871661066293</v>
      </c>
      <c r="DG147" s="51" t="n">
        <f aca="false">AVERAGE('monthly data'!LQ170:LS170)</f>
        <v>156.541302990126</v>
      </c>
      <c r="DH147" s="51" t="n">
        <f aca="false">AVERAGE('monthly data'!LT170:LV170)</f>
        <v>156.567763420889</v>
      </c>
      <c r="DI147" s="51" t="n">
        <f aca="false">AVERAGE('monthly data'!LW170:LY170)</f>
        <v>162.595281551432</v>
      </c>
      <c r="DJ147" s="51" t="n">
        <f aca="false">AVERAGE('monthly data'!LZ170:MB170)</f>
        <v>164.308924092292</v>
      </c>
      <c r="DK147" s="51" t="n">
        <f aca="false">AVERAGE('monthly data'!MC170:ME170)</f>
        <v>164.46045459001</v>
      </c>
      <c r="DL147" s="51" t="e">
        <f aca="false">AVERAGE('monthly data'!MF170:MH170)</f>
        <v>#DIV/0!</v>
      </c>
      <c r="DM147" s="51" t="e">
        <f aca="false">AVERAGE('monthly data'!MI170:MK170)</f>
        <v>#DIV/0!</v>
      </c>
      <c r="DN147" s="51" t="e">
        <f aca="false">AVERAGE('monthly data'!ML170:MN170)</f>
        <v>#DIV/0!</v>
      </c>
      <c r="DO147" s="51" t="e">
        <f aca="false">AVERAGE('monthly data'!MO170:MQ170)</f>
        <v>#DIV/0!</v>
      </c>
      <c r="DP147" s="51" t="e">
        <f aca="false">AVERAGE('monthly data'!MR170:MT170)</f>
        <v>#DIV/0!</v>
      </c>
      <c r="DQ147" s="51" t="e">
        <f aca="false">AVERAGE('monthly data'!MU170:MW170)</f>
        <v>#DIV/0!</v>
      </c>
    </row>
    <row r="148" customFormat="false" ht="15" hidden="false" customHeight="false" outlineLevel="0" collapsed="false">
      <c r="A148" s="52" t="s">
        <v>199</v>
      </c>
      <c r="B148" s="51" t="n">
        <f aca="false">AVERAGE('monthly data'!B171:D171)</f>
        <v>4</v>
      </c>
      <c r="C148" s="51" t="e">
        <f aca="false">AVERAGE('monthly data'!E171:G171)</f>
        <v>#DIV/0!</v>
      </c>
      <c r="D148" s="51" t="e">
        <f aca="false">AVERAGE('monthly data'!H171:J171)</f>
        <v>#DIV/0!</v>
      </c>
      <c r="E148" s="51" t="e">
        <f aca="false">AVERAGE('monthly data'!K171:M171)</f>
        <v>#DIV/0!</v>
      </c>
      <c r="F148" s="51" t="e">
        <f aca="false">AVERAGE('monthly data'!N171:P171)</f>
        <v>#DIV/0!</v>
      </c>
      <c r="G148" s="51" t="e">
        <f aca="false">AVERAGE('monthly data'!Q171:S171)</f>
        <v>#DIV/0!</v>
      </c>
      <c r="H148" s="51" t="e">
        <f aca="false">AVERAGE('monthly data'!T171:V171)</f>
        <v>#DIV/0!</v>
      </c>
      <c r="I148" s="51" t="e">
        <f aca="false">AVERAGE('monthly data'!W171:Y171)</f>
        <v>#DIV/0!</v>
      </c>
      <c r="J148" s="51" t="e">
        <f aca="false">AVERAGE('monthly data'!Z171:AB171)</f>
        <v>#DIV/0!</v>
      </c>
      <c r="K148" s="51" t="e">
        <f aca="false">AVERAGE('monthly data'!AC171:AE171)</f>
        <v>#DIV/0!</v>
      </c>
      <c r="L148" s="51" t="e">
        <f aca="false">AVERAGE('monthly data'!AF171:AH171)</f>
        <v>#DIV/0!</v>
      </c>
      <c r="M148" s="51" t="e">
        <f aca="false">AVERAGE('monthly data'!AI171:AK171)</f>
        <v>#DIV/0!</v>
      </c>
      <c r="N148" s="51" t="e">
        <f aca="false">AVERAGE('monthly data'!AL171:AN171)</f>
        <v>#DIV/0!</v>
      </c>
      <c r="O148" s="51" t="e">
        <f aca="false">AVERAGE('monthly data'!AO171:AQ171)</f>
        <v>#DIV/0!</v>
      </c>
      <c r="P148" s="51" t="e">
        <f aca="false">AVERAGE('monthly data'!AR171:AT171)</f>
        <v>#DIV/0!</v>
      </c>
      <c r="Q148" s="51" t="e">
        <f aca="false">AVERAGE('monthly data'!AU171:AW171)</f>
        <v>#DIV/0!</v>
      </c>
      <c r="R148" s="51" t="e">
        <f aca="false">AVERAGE('monthly data'!AX171:AZ171)</f>
        <v>#DIV/0!</v>
      </c>
      <c r="S148" s="51" t="e">
        <f aca="false">AVERAGE('monthly data'!BA171:BC171)</f>
        <v>#DIV/0!</v>
      </c>
      <c r="T148" s="51" t="e">
        <f aca="false">AVERAGE('monthly data'!BD171:BF171)</f>
        <v>#DIV/0!</v>
      </c>
      <c r="U148" s="51" t="e">
        <f aca="false">AVERAGE('monthly data'!BG171:BI171)</f>
        <v>#DIV/0!</v>
      </c>
      <c r="V148" s="51" t="e">
        <f aca="false">AVERAGE('monthly data'!BJ171:BL171)</f>
        <v>#DIV/0!</v>
      </c>
      <c r="W148" s="51" t="e">
        <f aca="false">AVERAGE('monthly data'!BM171:BO171)</f>
        <v>#DIV/0!</v>
      </c>
      <c r="X148" s="51" t="e">
        <f aca="false">AVERAGE('monthly data'!BP171:BR171)</f>
        <v>#DIV/0!</v>
      </c>
      <c r="Y148" s="51" t="e">
        <f aca="false">AVERAGE('monthly data'!BS171:BU171)</f>
        <v>#DIV/0!</v>
      </c>
      <c r="Z148" s="51" t="e">
        <f aca="false">AVERAGE('monthly data'!BV171:BX171)</f>
        <v>#DIV/0!</v>
      </c>
      <c r="AA148" s="51" t="e">
        <f aca="false">AVERAGE('monthly data'!BY171:CA171)</f>
        <v>#DIV/0!</v>
      </c>
      <c r="AB148" s="51" t="e">
        <f aca="false">AVERAGE('monthly data'!CB171:CD171)</f>
        <v>#DIV/0!</v>
      </c>
      <c r="AC148" s="51" t="e">
        <f aca="false">AVERAGE('monthly data'!CE171:CG171)</f>
        <v>#DIV/0!</v>
      </c>
      <c r="AD148" s="51" t="e">
        <f aca="false">AVERAGE('monthly data'!CH171:CJ171)</f>
        <v>#DIV/0!</v>
      </c>
      <c r="AE148" s="51" t="e">
        <f aca="false">AVERAGE('monthly data'!CK171:CM171)</f>
        <v>#DIV/0!</v>
      </c>
      <c r="AF148" s="51" t="e">
        <f aca="false">AVERAGE('monthly data'!CN171:CP171)</f>
        <v>#DIV/0!</v>
      </c>
      <c r="AG148" s="51" t="e">
        <f aca="false">AVERAGE('monthly data'!CQ171:CS171)</f>
        <v>#DIV/0!</v>
      </c>
      <c r="AH148" s="51" t="e">
        <f aca="false">AVERAGE('monthly data'!CT171:CV171)</f>
        <v>#DIV/0!</v>
      </c>
      <c r="AI148" s="51" t="e">
        <f aca="false">AVERAGE('monthly data'!CW171:CY171)</f>
        <v>#DIV/0!</v>
      </c>
      <c r="AJ148" s="51" t="e">
        <f aca="false">AVERAGE('monthly data'!CZ171:DB171)</f>
        <v>#DIV/0!</v>
      </c>
      <c r="AK148" s="51" t="e">
        <f aca="false">AVERAGE('monthly data'!DC171:DE171)</f>
        <v>#DIV/0!</v>
      </c>
      <c r="AL148" s="51" t="e">
        <f aca="false">AVERAGE('monthly data'!DF171:DH171)</f>
        <v>#DIV/0!</v>
      </c>
      <c r="AM148" s="51" t="e">
        <f aca="false">AVERAGE('monthly data'!DI171:DK171)</f>
        <v>#DIV/0!</v>
      </c>
      <c r="AN148" s="51" t="e">
        <f aca="false">AVERAGE('monthly data'!DL171:DN171)</f>
        <v>#DIV/0!</v>
      </c>
      <c r="AO148" s="51" t="e">
        <f aca="false">AVERAGE('monthly data'!DO171:DQ171)</f>
        <v>#DIV/0!</v>
      </c>
      <c r="AP148" s="51" t="e">
        <f aca="false">AVERAGE('monthly data'!DR171:DT171)</f>
        <v>#DIV/0!</v>
      </c>
      <c r="AQ148" s="51" t="e">
        <f aca="false">AVERAGE('monthly data'!DU171:DW171)</f>
        <v>#DIV/0!</v>
      </c>
      <c r="AR148" s="51" t="e">
        <f aca="false">AVERAGE('monthly data'!DX171:DZ171)</f>
        <v>#DIV/0!</v>
      </c>
      <c r="AS148" s="51" t="e">
        <f aca="false">AVERAGE('monthly data'!EA171:EC171)</f>
        <v>#DIV/0!</v>
      </c>
      <c r="AT148" s="51" t="e">
        <f aca="false">AVERAGE('monthly data'!ED171:EF171)</f>
        <v>#DIV/0!</v>
      </c>
      <c r="AU148" s="51" t="e">
        <f aca="false">AVERAGE('monthly data'!EG171:EI171)</f>
        <v>#DIV/0!</v>
      </c>
      <c r="AV148" s="51" t="e">
        <f aca="false">AVERAGE('monthly data'!EJ171:EL171)</f>
        <v>#DIV/0!</v>
      </c>
      <c r="AW148" s="51" t="e">
        <f aca="false">AVERAGE('monthly data'!EM171:EO171)</f>
        <v>#DIV/0!</v>
      </c>
      <c r="AX148" s="51" t="e">
        <f aca="false">AVERAGE('monthly data'!EP171:ER171)</f>
        <v>#DIV/0!</v>
      </c>
      <c r="AY148" s="51" t="e">
        <f aca="false">AVERAGE('monthly data'!ES171:EU171)</f>
        <v>#DIV/0!</v>
      </c>
      <c r="AZ148" s="51" t="e">
        <f aca="false">AVERAGE('monthly data'!EV171:EX171)</f>
        <v>#DIV/0!</v>
      </c>
      <c r="BA148" s="51" t="e">
        <f aca="false">AVERAGE('monthly data'!EY171:FA171)</f>
        <v>#DIV/0!</v>
      </c>
      <c r="BB148" s="51" t="e">
        <f aca="false">AVERAGE('monthly data'!FB171:FD171)</f>
        <v>#DIV/0!</v>
      </c>
      <c r="BC148" s="51" t="e">
        <f aca="false">AVERAGE('monthly data'!FE171:FG171)</f>
        <v>#DIV/0!</v>
      </c>
      <c r="BD148" s="51" t="e">
        <f aca="false">AVERAGE('monthly data'!FH171:FJ171)</f>
        <v>#DIV/0!</v>
      </c>
      <c r="BE148" s="51" t="e">
        <f aca="false">AVERAGE('monthly data'!FK171:FM171)</f>
        <v>#DIV/0!</v>
      </c>
      <c r="BF148" s="51" t="n">
        <f aca="false">AVERAGE('monthly data'!FN171:FP171)</f>
        <v>81.4671101482253</v>
      </c>
      <c r="BG148" s="51" t="n">
        <f aca="false">AVERAGE('monthly data'!FQ171:FS171)</f>
        <v>82.5584722231288</v>
      </c>
      <c r="BH148" s="51" t="n">
        <f aca="false">AVERAGE('monthly data'!FT171:FV171)</f>
        <v>83.1052105106278</v>
      </c>
      <c r="BI148" s="51" t="n">
        <f aca="false">AVERAGE('monthly data'!FW171:FY171)</f>
        <v>84.6224663841497</v>
      </c>
      <c r="BJ148" s="51" t="n">
        <f aca="false">AVERAGE('monthly data'!FZ171:GB171)</f>
        <v>83.2502689071501</v>
      </c>
      <c r="BK148" s="51" t="n">
        <f aca="false">AVERAGE('monthly data'!GC171:GE171)</f>
        <v>87.2068079201566</v>
      </c>
      <c r="BL148" s="51" t="n">
        <f aca="false">AVERAGE('monthly data'!GF171:GH171)</f>
        <v>86.8050974023657</v>
      </c>
      <c r="BM148" s="51" t="n">
        <f aca="false">AVERAGE('monthly data'!GI171:GK171)</f>
        <v>87.6976038239256</v>
      </c>
      <c r="BN148" s="51" t="n">
        <f aca="false">AVERAGE('monthly data'!GL171:GN171)</f>
        <v>86.3154515489694</v>
      </c>
      <c r="BO148" s="51" t="n">
        <f aca="false">AVERAGE('monthly data'!GO171:GQ171)</f>
        <v>91.3743299305032</v>
      </c>
      <c r="BP148" s="51" t="n">
        <f aca="false">AVERAGE('monthly data'!GR171:GT171)</f>
        <v>92.7341571286076</v>
      </c>
      <c r="BQ148" s="51" t="n">
        <f aca="false">AVERAGE('monthly data'!GU171:GW171)</f>
        <v>94.4854031190191</v>
      </c>
      <c r="BR148" s="51" t="n">
        <f aca="false">AVERAGE('monthly data'!GX171:GZ171)</f>
        <v>92.7885203368272</v>
      </c>
      <c r="BS148" s="51" t="n">
        <f aca="false">AVERAGE('monthly data'!HA171:HC171)</f>
        <v>98.7963474892595</v>
      </c>
      <c r="BT148" s="51" t="n">
        <f aca="false">AVERAGE('monthly data'!HD171:HF171)</f>
        <v>97.9475008596602</v>
      </c>
      <c r="BU148" s="51" t="n">
        <f aca="false">AVERAGE('monthly data'!HG171:HI171)</f>
        <v>99.8740170503223</v>
      </c>
      <c r="BV148" s="51" t="n">
        <f aca="false">AVERAGE('monthly data'!HJ171:HL171)</f>
        <v>98.5356428547494</v>
      </c>
      <c r="BW148" s="51" t="n">
        <f aca="false">AVERAGE('monthly data'!HM171:HO171)</f>
        <v>101.986683624302</v>
      </c>
      <c r="BX148" s="51" t="n">
        <f aca="false">AVERAGE('monthly data'!HP171:HR171)</f>
        <v>99.2294567050724</v>
      </c>
      <c r="BY148" s="51" t="n">
        <f aca="false">AVERAGE('monthly data'!HS171:HU171)</f>
        <v>100.05366099924</v>
      </c>
      <c r="BZ148" s="51" t="n">
        <f aca="false">AVERAGE('monthly data'!HV171:HX171)</f>
        <v>99.815866582365</v>
      </c>
      <c r="CA148" s="51" t="n">
        <f aca="false">AVERAGE('monthly data'!HY171:IA171)</f>
        <v>100.435200815064</v>
      </c>
      <c r="CB148" s="51" t="n">
        <f aca="false">AVERAGE('monthly data'!IB171:ID171)</f>
        <v>100.618161276541</v>
      </c>
      <c r="CC148" s="51" t="n">
        <f aca="false">AVERAGE('monthly data'!IE171:IG171)</f>
        <v>101.208386101769</v>
      </c>
      <c r="CD148" s="51" t="n">
        <f aca="false">AVERAGE('monthly data'!IH171:IJ171)</f>
        <v>99.5088404561324</v>
      </c>
      <c r="CE148" s="51" t="n">
        <f aca="false">AVERAGE('monthly data'!IK171:IM171)</f>
        <v>99.8314734378143</v>
      </c>
      <c r="CF148" s="51" t="n">
        <f aca="false">AVERAGE('monthly data'!IN171:IP171)</f>
        <v>102.848368268739</v>
      </c>
      <c r="CG148" s="51" t="n">
        <f aca="false">AVERAGE('monthly data'!IQ171:IS171)</f>
        <v>104.154409199763</v>
      </c>
      <c r="CH148" s="51" t="n">
        <f aca="false">AVERAGE('monthly data'!IT171:IV171)</f>
        <v>103.669127648715</v>
      </c>
      <c r="CI148" s="51" t="n">
        <f aca="false">AVERAGE('monthly data'!IW171:IY171)</f>
        <v>106.005925591413</v>
      </c>
      <c r="CJ148" s="51" t="n">
        <f aca="false">AVERAGE('monthly data'!IZ171:JB171)</f>
        <v>106.824554890953</v>
      </c>
      <c r="CK148" s="51" t="n">
        <f aca="false">AVERAGE('monthly data'!JC171:JE171)</f>
        <v>105.898501519867</v>
      </c>
      <c r="CL148" s="51" t="n">
        <f aca="false">AVERAGE('monthly data'!JF171:JH171)</f>
        <v>108.080121501517</v>
      </c>
      <c r="CM148" s="51" t="n">
        <f aca="false">AVERAGE('monthly data'!JI171:JK171)</f>
        <v>111.560743413891</v>
      </c>
      <c r="CN148" s="51" t="n">
        <f aca="false">AVERAGE('monthly data'!JL171:JN171)</f>
        <v>110.585558119739</v>
      </c>
      <c r="CO148" s="51" t="n">
        <f aca="false">AVERAGE('monthly data'!JO171:JQ171)</f>
        <v>112.605986944649</v>
      </c>
      <c r="CP148" s="51" t="n">
        <f aca="false">AVERAGE('monthly data'!JR171:JT171)</f>
        <v>115.929664607185</v>
      </c>
      <c r="CQ148" s="51" t="n">
        <f aca="false">AVERAGE('monthly data'!JU171:JW171)</f>
        <v>125.698900196255</v>
      </c>
      <c r="CR148" s="51" t="n">
        <f aca="false">AVERAGE('monthly data'!JX171:JZ171)</f>
        <v>122.712079241443</v>
      </c>
      <c r="CS148" s="51" t="n">
        <f aca="false">AVERAGE('monthly data'!KA171:KC171)</f>
        <v>121.999767571438</v>
      </c>
      <c r="CT148" s="51" t="n">
        <f aca="false">AVERAGE('monthly data'!KD171:KF171)</f>
        <v>118.198670511126</v>
      </c>
      <c r="CU148" s="51" t="n">
        <f aca="false">AVERAGE('monthly data'!KG171:KI171)</f>
        <v>120.561630639838</v>
      </c>
      <c r="CV148" s="51" t="n">
        <f aca="false">AVERAGE('monthly data'!KJ171:KL171)</f>
        <v>120.459511427626</v>
      </c>
      <c r="CW148" s="51" t="n">
        <f aca="false">AVERAGE('monthly data'!KM171:KO171)</f>
        <v>122.669462761346</v>
      </c>
      <c r="CX148" s="51" t="n">
        <f aca="false">AVERAGE('monthly data'!KP171:KR171)</f>
        <v>129.038075849861</v>
      </c>
      <c r="CY148" s="51" t="n">
        <f aca="false">AVERAGE('monthly data'!KS171:KU171)</f>
        <v>133.971422646063</v>
      </c>
      <c r="CZ148" s="51" t="n">
        <f aca="false">AVERAGE('monthly data'!KV171:KX171)</f>
        <v>126.786634976633</v>
      </c>
      <c r="DA148" s="51" t="n">
        <f aca="false">AVERAGE('monthly data'!KY171:LA171)</f>
        <v>129.684361512285</v>
      </c>
      <c r="DB148" s="51" t="n">
        <f aca="false">AVERAGE('monthly data'!LB171:LD171)</f>
        <v>130.638241321181</v>
      </c>
      <c r="DC148" s="51" t="n">
        <f aca="false">AVERAGE('monthly data'!LE171:LG171)</f>
        <v>131.874573036785</v>
      </c>
      <c r="DD148" s="51" t="n">
        <f aca="false">AVERAGE('monthly data'!LH171:LJ171)</f>
        <v>131.689834466641</v>
      </c>
      <c r="DE148" s="51" t="n">
        <f aca="false">AVERAGE('monthly data'!LK171:LM171)</f>
        <v>134.106519413251</v>
      </c>
      <c r="DF148" s="51" t="n">
        <f aca="false">AVERAGE('monthly data'!LN171:LP171)</f>
        <v>144.871661066293</v>
      </c>
      <c r="DG148" s="51" t="n">
        <f aca="false">AVERAGE('monthly data'!LQ171:LS171)</f>
        <v>156.541302990126</v>
      </c>
      <c r="DH148" s="51" t="n">
        <f aca="false">AVERAGE('monthly data'!LT171:LV171)</f>
        <v>156.567763420889</v>
      </c>
      <c r="DI148" s="51" t="n">
        <f aca="false">AVERAGE('monthly data'!LW171:LY171)</f>
        <v>162.595281551432</v>
      </c>
      <c r="DJ148" s="51" t="n">
        <f aca="false">AVERAGE('monthly data'!LZ171:MB171)</f>
        <v>164.308924092292</v>
      </c>
      <c r="DK148" s="51" t="n">
        <f aca="false">AVERAGE('monthly data'!MC171:ME171)</f>
        <v>164.46045459001</v>
      </c>
      <c r="DL148" s="51" t="e">
        <f aca="false">AVERAGE('monthly data'!MF171:MH171)</f>
        <v>#DIV/0!</v>
      </c>
      <c r="DM148" s="51" t="e">
        <f aca="false">AVERAGE('monthly data'!MI171:MK171)</f>
        <v>#DIV/0!</v>
      </c>
      <c r="DN148" s="51" t="e">
        <f aca="false">AVERAGE('monthly data'!ML171:MN171)</f>
        <v>#DIV/0!</v>
      </c>
      <c r="DO148" s="51" t="e">
        <f aca="false">AVERAGE('monthly data'!MO171:MQ171)</f>
        <v>#DIV/0!</v>
      </c>
      <c r="DP148" s="51" t="e">
        <f aca="false">AVERAGE('monthly data'!MR171:MT171)</f>
        <v>#DIV/0!</v>
      </c>
      <c r="DQ148" s="51" t="e">
        <f aca="false">AVERAGE('monthly data'!MU171:MW171)</f>
        <v>#DIV/0!</v>
      </c>
    </row>
    <row r="149" customFormat="false" ht="15" hidden="false" customHeight="false" outlineLevel="0" collapsed="false">
      <c r="A149" s="50" t="s">
        <v>200</v>
      </c>
      <c r="B149" s="51" t="n">
        <f aca="false">AVERAGE('monthly data'!B173:D173)</f>
        <v>217.138949334406</v>
      </c>
      <c r="C149" s="51" t="e">
        <f aca="false">AVERAGE('monthly data'!E173:G173)</f>
        <v>#DIV/0!</v>
      </c>
      <c r="D149" s="51" t="e">
        <f aca="false">AVERAGE('monthly data'!H173:J173)</f>
        <v>#DIV/0!</v>
      </c>
      <c r="E149" s="51" t="e">
        <f aca="false">AVERAGE('monthly data'!K173:M173)</f>
        <v>#DIV/0!</v>
      </c>
      <c r="F149" s="51" t="e">
        <f aca="false">AVERAGE('monthly data'!N173:P173)</f>
        <v>#DIV/0!</v>
      </c>
      <c r="G149" s="51" t="e">
        <f aca="false">AVERAGE('monthly data'!Q173:S173)</f>
        <v>#DIV/0!</v>
      </c>
      <c r="H149" s="51" t="e">
        <f aca="false">AVERAGE('monthly data'!T173:V173)</f>
        <v>#DIV/0!</v>
      </c>
      <c r="I149" s="51" t="e">
        <f aca="false">AVERAGE('monthly data'!W173:Y173)</f>
        <v>#DIV/0!</v>
      </c>
      <c r="J149" s="51" t="e">
        <f aca="false">AVERAGE('monthly data'!Z173:AB173)</f>
        <v>#DIV/0!</v>
      </c>
      <c r="K149" s="51" t="e">
        <f aca="false">AVERAGE('monthly data'!AC173:AE173)</f>
        <v>#DIV/0!</v>
      </c>
      <c r="L149" s="51" t="e">
        <f aca="false">AVERAGE('monthly data'!AF173:AH173)</f>
        <v>#DIV/0!</v>
      </c>
      <c r="M149" s="51" t="e">
        <f aca="false">AVERAGE('monthly data'!AI173:AK173)</f>
        <v>#DIV/0!</v>
      </c>
      <c r="N149" s="51" t="e">
        <f aca="false">AVERAGE('monthly data'!AL173:AN173)</f>
        <v>#DIV/0!</v>
      </c>
      <c r="O149" s="51" t="e">
        <f aca="false">AVERAGE('monthly data'!AO173:AQ173)</f>
        <v>#DIV/0!</v>
      </c>
      <c r="P149" s="51" t="e">
        <f aca="false">AVERAGE('monthly data'!AR173:AT173)</f>
        <v>#DIV/0!</v>
      </c>
      <c r="Q149" s="51" t="e">
        <f aca="false">AVERAGE('monthly data'!AU173:AW173)</f>
        <v>#DIV/0!</v>
      </c>
      <c r="R149" s="51" t="e">
        <f aca="false">AVERAGE('monthly data'!AX173:AZ173)</f>
        <v>#DIV/0!</v>
      </c>
      <c r="S149" s="51" t="e">
        <f aca="false">AVERAGE('monthly data'!BA173:BC173)</f>
        <v>#DIV/0!</v>
      </c>
      <c r="T149" s="51" t="e">
        <f aca="false">AVERAGE('monthly data'!BD173:BF173)</f>
        <v>#DIV/0!</v>
      </c>
      <c r="U149" s="51" t="e">
        <f aca="false">AVERAGE('monthly data'!BG173:BI173)</f>
        <v>#DIV/0!</v>
      </c>
      <c r="V149" s="51" t="e">
        <f aca="false">AVERAGE('monthly data'!BJ173:BL173)</f>
        <v>#DIV/0!</v>
      </c>
      <c r="W149" s="51" t="e">
        <f aca="false">AVERAGE('monthly data'!BM173:BO173)</f>
        <v>#DIV/0!</v>
      </c>
      <c r="X149" s="51" t="e">
        <f aca="false">AVERAGE('monthly data'!BP173:BR173)</f>
        <v>#DIV/0!</v>
      </c>
      <c r="Y149" s="51" t="e">
        <f aca="false">AVERAGE('monthly data'!BS173:BU173)</f>
        <v>#DIV/0!</v>
      </c>
      <c r="Z149" s="51" t="e">
        <f aca="false">AVERAGE('monthly data'!BV173:BX173)</f>
        <v>#DIV/0!</v>
      </c>
      <c r="AA149" s="51" t="e">
        <f aca="false">AVERAGE('monthly data'!BY173:CA173)</f>
        <v>#DIV/0!</v>
      </c>
      <c r="AB149" s="51" t="e">
        <f aca="false">AVERAGE('monthly data'!CB173:CD173)</f>
        <v>#DIV/0!</v>
      </c>
      <c r="AC149" s="51" t="e">
        <f aca="false">AVERAGE('monthly data'!CE173:CG173)</f>
        <v>#DIV/0!</v>
      </c>
      <c r="AD149" s="51" t="e">
        <f aca="false">AVERAGE('monthly data'!CH173:CJ173)</f>
        <v>#DIV/0!</v>
      </c>
      <c r="AE149" s="51" t="e">
        <f aca="false">AVERAGE('monthly data'!CK173:CM173)</f>
        <v>#DIV/0!</v>
      </c>
      <c r="AF149" s="51" t="e">
        <f aca="false">AVERAGE('monthly data'!CN173:CP173)</f>
        <v>#DIV/0!</v>
      </c>
      <c r="AG149" s="51" t="e">
        <f aca="false">AVERAGE('monthly data'!CQ173:CS173)</f>
        <v>#DIV/0!</v>
      </c>
      <c r="AH149" s="51" t="e">
        <f aca="false">AVERAGE('monthly data'!CT173:CV173)</f>
        <v>#DIV/0!</v>
      </c>
      <c r="AI149" s="51" t="e">
        <f aca="false">AVERAGE('monthly data'!CW173:CY173)</f>
        <v>#DIV/0!</v>
      </c>
      <c r="AJ149" s="51" t="e">
        <f aca="false">AVERAGE('monthly data'!CZ173:DB173)</f>
        <v>#DIV/0!</v>
      </c>
      <c r="AK149" s="51" t="e">
        <f aca="false">AVERAGE('monthly data'!DC173:DE173)</f>
        <v>#DIV/0!</v>
      </c>
      <c r="AL149" s="51" t="e">
        <f aca="false">AVERAGE('monthly data'!DF173:DH173)</f>
        <v>#DIV/0!</v>
      </c>
      <c r="AM149" s="51" t="e">
        <f aca="false">AVERAGE('monthly data'!DI173:DK173)</f>
        <v>#DIV/0!</v>
      </c>
      <c r="AN149" s="51" t="e">
        <f aca="false">AVERAGE('monthly data'!DL173:DN173)</f>
        <v>#DIV/0!</v>
      </c>
      <c r="AO149" s="51" t="e">
        <f aca="false">AVERAGE('monthly data'!DO173:DQ173)</f>
        <v>#DIV/0!</v>
      </c>
      <c r="AP149" s="51" t="e">
        <f aca="false">AVERAGE('monthly data'!DR173:DT173)</f>
        <v>#DIV/0!</v>
      </c>
      <c r="AQ149" s="51" t="e">
        <f aca="false">AVERAGE('monthly data'!DU173:DW173)</f>
        <v>#DIV/0!</v>
      </c>
      <c r="AR149" s="51" t="e">
        <f aca="false">AVERAGE('monthly data'!DX173:DZ173)</f>
        <v>#DIV/0!</v>
      </c>
      <c r="AS149" s="51" t="e">
        <f aca="false">AVERAGE('monthly data'!EA173:EC173)</f>
        <v>#DIV/0!</v>
      </c>
      <c r="AT149" s="51" t="e">
        <f aca="false">AVERAGE('monthly data'!ED173:EF173)</f>
        <v>#DIV/0!</v>
      </c>
      <c r="AU149" s="51" t="e">
        <f aca="false">AVERAGE('monthly data'!EG173:EI173)</f>
        <v>#DIV/0!</v>
      </c>
      <c r="AV149" s="51" t="e">
        <f aca="false">AVERAGE('monthly data'!EJ173:EL173)</f>
        <v>#DIV/0!</v>
      </c>
      <c r="AW149" s="51" t="e">
        <f aca="false">AVERAGE('monthly data'!EM173:EO173)</f>
        <v>#DIV/0!</v>
      </c>
      <c r="AX149" s="51" t="e">
        <f aca="false">AVERAGE('monthly data'!EP173:ER173)</f>
        <v>#DIV/0!</v>
      </c>
      <c r="AY149" s="51" t="e">
        <f aca="false">AVERAGE('monthly data'!ES173:EU173)</f>
        <v>#DIV/0!</v>
      </c>
      <c r="AZ149" s="51" t="e">
        <f aca="false">AVERAGE('monthly data'!EV173:EX173)</f>
        <v>#DIV/0!</v>
      </c>
      <c r="BA149" s="51" t="e">
        <f aca="false">AVERAGE('monthly data'!EY173:FA173)</f>
        <v>#DIV/0!</v>
      </c>
      <c r="BB149" s="51" t="e">
        <f aca="false">AVERAGE('monthly data'!FB173:FD173)</f>
        <v>#DIV/0!</v>
      </c>
      <c r="BC149" s="51" t="e">
        <f aca="false">AVERAGE('monthly data'!FE173:FG173)</f>
        <v>#DIV/0!</v>
      </c>
      <c r="BD149" s="51" t="e">
        <f aca="false">AVERAGE('monthly data'!FH173:FJ173)</f>
        <v>#DIV/0!</v>
      </c>
      <c r="BE149" s="51" t="e">
        <f aca="false">AVERAGE('monthly data'!FK173:FM173)</f>
        <v>#DIV/0!</v>
      </c>
      <c r="BF149" s="51" t="n">
        <f aca="false">AVERAGE('monthly data'!FN173:FP173)</f>
        <v>100.133811381471</v>
      </c>
      <c r="BG149" s="51" t="n">
        <f aca="false">AVERAGE('monthly data'!FQ173:FS173)</f>
        <v>100.044989889193</v>
      </c>
      <c r="BH149" s="51" t="n">
        <f aca="false">AVERAGE('monthly data'!FT173:FV173)</f>
        <v>99.064984369212</v>
      </c>
      <c r="BI149" s="51" t="n">
        <f aca="false">AVERAGE('monthly data'!FW173:FY173)</f>
        <v>96.8714899800528</v>
      </c>
      <c r="BJ149" s="51" t="n">
        <f aca="false">AVERAGE('monthly data'!FZ173:GB173)</f>
        <v>95.5110711722111</v>
      </c>
      <c r="BK149" s="51" t="n">
        <f aca="false">AVERAGE('monthly data'!GC173:GE173)</f>
        <v>94.9158834004293</v>
      </c>
      <c r="BL149" s="51" t="n">
        <f aca="false">AVERAGE('monthly data'!GF173:GH173)</f>
        <v>93.9769983056415</v>
      </c>
      <c r="BM149" s="51" t="n">
        <f aca="false">AVERAGE('monthly data'!GI173:GK173)</f>
        <v>92.9800114811173</v>
      </c>
      <c r="BN149" s="51" t="n">
        <f aca="false">AVERAGE('monthly data'!GL173:GN173)</f>
        <v>93.3809575185956</v>
      </c>
      <c r="BO149" s="51" t="n">
        <f aca="false">AVERAGE('monthly data'!GO173:GQ173)</f>
        <v>95.387098828689</v>
      </c>
      <c r="BP149" s="51" t="n">
        <f aca="false">AVERAGE('monthly data'!GR173:GT173)</f>
        <v>96.7405082260986</v>
      </c>
      <c r="BQ149" s="51" t="n">
        <f aca="false">AVERAGE('monthly data'!GU173:GW173)</f>
        <v>97.1604623789987</v>
      </c>
      <c r="BR149" s="51" t="n">
        <f aca="false">AVERAGE('monthly data'!GX173:GZ173)</f>
        <v>96.7067467054798</v>
      </c>
      <c r="BS149" s="51" t="n">
        <f aca="false">AVERAGE('monthly data'!HA173:HC173)</f>
        <v>97.4676490161309</v>
      </c>
      <c r="BT149" s="51" t="n">
        <f aca="false">AVERAGE('monthly data'!HD173:HF173)</f>
        <v>97.9726853713896</v>
      </c>
      <c r="BU149" s="51" t="n">
        <f aca="false">AVERAGE('monthly data'!HG173:HI173)</f>
        <v>99.2905312049902</v>
      </c>
      <c r="BV149" s="51" t="n">
        <f aca="false">AVERAGE('monthly data'!HJ173:HL173)</f>
        <v>100.262741264976</v>
      </c>
      <c r="BW149" s="51" t="n">
        <f aca="false">AVERAGE('monthly data'!HM173:HO173)</f>
        <v>100.971103837577</v>
      </c>
      <c r="BX149" s="51" t="n">
        <f aca="false">AVERAGE('monthly data'!HP173:HR173)</f>
        <v>100.474088346237</v>
      </c>
      <c r="BY149" s="51" t="n">
        <f aca="false">AVERAGE('monthly data'!HS173:HU173)</f>
        <v>99.5493737601625</v>
      </c>
      <c r="BZ149" s="51" t="n">
        <f aca="false">AVERAGE('monthly data'!HV173:HX173)</f>
        <v>100.824148553097</v>
      </c>
      <c r="CA149" s="51" t="n">
        <f aca="false">AVERAGE('monthly data'!HY173:IA173)</f>
        <v>101.346837639539</v>
      </c>
      <c r="CB149" s="51" t="n">
        <f aca="false">AVERAGE('monthly data'!IB173:ID173)</f>
        <v>102.39572038829</v>
      </c>
      <c r="CC149" s="51" t="n">
        <f aca="false">AVERAGE('monthly data'!IE173:IG173)</f>
        <v>102.15759211719</v>
      </c>
      <c r="CD149" s="51" t="n">
        <f aca="false">AVERAGE('monthly data'!IH173:IJ173)</f>
        <v>101.577091564821</v>
      </c>
      <c r="CE149" s="51" t="n">
        <f aca="false">AVERAGE('monthly data'!IK173:IM173)</f>
        <v>101.598023303803</v>
      </c>
      <c r="CF149" s="51" t="n">
        <f aca="false">AVERAGE('monthly data'!IN173:IP173)</f>
        <v>102.113305520892</v>
      </c>
      <c r="CG149" s="51" t="n">
        <f aca="false">AVERAGE('monthly data'!IQ173:IS173)</f>
        <v>101.942076676286</v>
      </c>
      <c r="CH149" s="51" t="n">
        <f aca="false">AVERAGE('monthly data'!IT173:IV173)</f>
        <v>101.617376145225</v>
      </c>
      <c r="CI149" s="51" t="n">
        <f aca="false">AVERAGE('monthly data'!IW173:IY173)</f>
        <v>100.895284980355</v>
      </c>
      <c r="CJ149" s="51" t="n">
        <f aca="false">AVERAGE('monthly data'!IZ173:JB173)</f>
        <v>101.446386022888</v>
      </c>
      <c r="CK149" s="51" t="n">
        <f aca="false">AVERAGE('monthly data'!JC173:JE173)</f>
        <v>103.533406989858</v>
      </c>
      <c r="CL149" s="51" t="n">
        <f aca="false">AVERAGE('monthly data'!JF173:JH173)</f>
        <v>103.521259917163</v>
      </c>
      <c r="CM149" s="51" t="n">
        <f aca="false">AVERAGE('monthly data'!JI173:JK173)</f>
        <v>103.459368346716</v>
      </c>
      <c r="CN149" s="51" t="n">
        <f aca="false">AVERAGE('monthly data'!JL173:JN173)</f>
        <v>103.411382492558</v>
      </c>
      <c r="CO149" s="51" t="n">
        <f aca="false">AVERAGE('monthly data'!JO173:JQ173)</f>
        <v>103.722827127996</v>
      </c>
      <c r="CP149" s="51" t="n">
        <f aca="false">AVERAGE('monthly data'!JR173:JT173)</f>
        <v>104.513588850529</v>
      </c>
      <c r="CQ149" s="51" t="n">
        <f aca="false">AVERAGE('monthly data'!JU173:JW173)</f>
        <v>105.168406391841</v>
      </c>
      <c r="CR149" s="51" t="n">
        <f aca="false">AVERAGE('monthly data'!JX173:JZ173)</f>
        <v>105.312938081807</v>
      </c>
      <c r="CS149" s="51" t="n">
        <f aca="false">AVERAGE('monthly data'!KA173:KC173)</f>
        <v>106.336776468764</v>
      </c>
      <c r="CT149" s="51" t="n">
        <f aca="false">AVERAGE('monthly data'!KD173:KF173)</f>
        <v>107.205190170235</v>
      </c>
      <c r="CU149" s="51" t="n">
        <f aca="false">AVERAGE('monthly data'!KG173:KI173)</f>
        <v>107.986183162735</v>
      </c>
      <c r="CV149" s="51" t="n">
        <f aca="false">AVERAGE('monthly data'!KJ173:KL173)</f>
        <v>109.391236900293</v>
      </c>
      <c r="CW149" s="51" t="n">
        <f aca="false">AVERAGE('monthly data'!KM173:KO173)</f>
        <v>109.737589750278</v>
      </c>
      <c r="CX149" s="51" t="n">
        <f aca="false">AVERAGE('monthly data'!KP173:KR173)</f>
        <v>110.174525917924</v>
      </c>
      <c r="CY149" s="51" t="n">
        <f aca="false">AVERAGE('monthly data'!KS173:KU173)</f>
        <v>111.119695331966</v>
      </c>
      <c r="CZ149" s="51" t="n">
        <f aca="false">AVERAGE('monthly data'!KV173:KX173)</f>
        <v>111.863464751364</v>
      </c>
      <c r="DA149" s="51" t="n">
        <f aca="false">AVERAGE('monthly data'!KY173:LA173)</f>
        <v>113.774135562259</v>
      </c>
      <c r="DB149" s="51" t="n">
        <f aca="false">AVERAGE('monthly data'!LB173:LD173)</f>
        <v>114.903796659602</v>
      </c>
      <c r="DC149" s="51" t="n">
        <f aca="false">AVERAGE('monthly data'!LE173:LG173)</f>
        <v>116.324394356643</v>
      </c>
      <c r="DD149" s="51" t="n">
        <f aca="false">AVERAGE('monthly data'!LH173:LJ173)</f>
        <v>117.793659065692</v>
      </c>
      <c r="DE149" s="51" t="n">
        <f aca="false">AVERAGE('monthly data'!LK173:LM173)</f>
        <v>123.574990588506</v>
      </c>
      <c r="DF149" s="51" t="n">
        <f aca="false">AVERAGE('monthly data'!LN173:LP173)</f>
        <v>127.130444283612</v>
      </c>
      <c r="DG149" s="51" t="n">
        <f aca="false">AVERAGE('monthly data'!LQ173:LS173)</f>
        <v>131.80230274355</v>
      </c>
      <c r="DH149" s="51" t="n">
        <f aca="false">AVERAGE('monthly data'!LT173:LV173)</f>
        <v>145.279614509399</v>
      </c>
      <c r="DI149" s="51" t="n">
        <f aca="false">AVERAGE('monthly data'!LW173:LY173)</f>
        <v>148.132279095882</v>
      </c>
      <c r="DJ149" s="51" t="n">
        <f aca="false">AVERAGE('monthly data'!LZ173:MB173)</f>
        <v>150.241596750488</v>
      </c>
      <c r="DK149" s="51" t="n">
        <f aca="false">AVERAGE('monthly data'!MC173:ME173)</f>
        <v>151.853003767088</v>
      </c>
      <c r="DL149" s="51" t="e">
        <f aca="false">AVERAGE('monthly data'!MF173:MH173)</f>
        <v>#DIV/0!</v>
      </c>
      <c r="DM149" s="51" t="e">
        <f aca="false">AVERAGE('monthly data'!MI173:MK173)</f>
        <v>#DIV/0!</v>
      </c>
      <c r="DN149" s="51" t="e">
        <f aca="false">AVERAGE('monthly data'!ML173:MN173)</f>
        <v>#DIV/0!</v>
      </c>
      <c r="DO149" s="51" t="e">
        <f aca="false">AVERAGE('monthly data'!MO173:MQ173)</f>
        <v>#DIV/0!</v>
      </c>
      <c r="DP149" s="51" t="e">
        <f aca="false">AVERAGE('monthly data'!MR173:MT173)</f>
        <v>#DIV/0!</v>
      </c>
      <c r="DQ149" s="51" t="e">
        <f aca="false">AVERAGE('monthly data'!MU173:MW173)</f>
        <v>#DIV/0!</v>
      </c>
    </row>
    <row r="150" customFormat="false" ht="15" hidden="false" customHeight="false" outlineLevel="0" collapsed="false">
      <c r="A150" s="52" t="s">
        <v>201</v>
      </c>
      <c r="B150" s="51" t="n">
        <f aca="false">AVERAGE('monthly data'!B174:D174)</f>
        <v>789.471785548962</v>
      </c>
      <c r="C150" s="51" t="e">
        <f aca="false">AVERAGE('monthly data'!E174:G174)</f>
        <v>#DIV/0!</v>
      </c>
      <c r="D150" s="51" t="e">
        <f aca="false">AVERAGE('monthly data'!H174:J174)</f>
        <v>#DIV/0!</v>
      </c>
      <c r="E150" s="51" t="e">
        <f aca="false">AVERAGE('monthly data'!K174:M174)</f>
        <v>#DIV/0!</v>
      </c>
      <c r="F150" s="51" t="e">
        <f aca="false">AVERAGE('monthly data'!N174:P174)</f>
        <v>#DIV/0!</v>
      </c>
      <c r="G150" s="51" t="e">
        <f aca="false">AVERAGE('monthly data'!Q174:S174)</f>
        <v>#DIV/0!</v>
      </c>
      <c r="H150" s="51" t="e">
        <f aca="false">AVERAGE('monthly data'!T174:V174)</f>
        <v>#DIV/0!</v>
      </c>
      <c r="I150" s="51" t="e">
        <f aca="false">AVERAGE('monthly data'!W174:Y174)</f>
        <v>#DIV/0!</v>
      </c>
      <c r="J150" s="51" t="e">
        <f aca="false">AVERAGE('monthly data'!Z174:AB174)</f>
        <v>#DIV/0!</v>
      </c>
      <c r="K150" s="51" t="e">
        <f aca="false">AVERAGE('monthly data'!AC174:AE174)</f>
        <v>#DIV/0!</v>
      </c>
      <c r="L150" s="51" t="e">
        <f aca="false">AVERAGE('monthly data'!AF174:AH174)</f>
        <v>#DIV/0!</v>
      </c>
      <c r="M150" s="51" t="e">
        <f aca="false">AVERAGE('monthly data'!AI174:AK174)</f>
        <v>#DIV/0!</v>
      </c>
      <c r="N150" s="51" t="e">
        <f aca="false">AVERAGE('monthly data'!AL174:AN174)</f>
        <v>#DIV/0!</v>
      </c>
      <c r="O150" s="51" t="e">
        <f aca="false">AVERAGE('monthly data'!AO174:AQ174)</f>
        <v>#DIV/0!</v>
      </c>
      <c r="P150" s="51" t="e">
        <f aca="false">AVERAGE('monthly data'!AR174:AT174)</f>
        <v>#DIV/0!</v>
      </c>
      <c r="Q150" s="51" t="e">
        <f aca="false">AVERAGE('monthly data'!AU174:AW174)</f>
        <v>#DIV/0!</v>
      </c>
      <c r="R150" s="51" t="e">
        <f aca="false">AVERAGE('monthly data'!AX174:AZ174)</f>
        <v>#DIV/0!</v>
      </c>
      <c r="S150" s="51" t="e">
        <f aca="false">AVERAGE('monthly data'!BA174:BC174)</f>
        <v>#DIV/0!</v>
      </c>
      <c r="T150" s="51" t="e">
        <f aca="false">AVERAGE('monthly data'!BD174:BF174)</f>
        <v>#DIV/0!</v>
      </c>
      <c r="U150" s="51" t="e">
        <f aca="false">AVERAGE('monthly data'!BG174:BI174)</f>
        <v>#DIV/0!</v>
      </c>
      <c r="V150" s="51" t="e">
        <f aca="false">AVERAGE('monthly data'!BJ174:BL174)</f>
        <v>#DIV/0!</v>
      </c>
      <c r="W150" s="51" t="e">
        <f aca="false">AVERAGE('monthly data'!BM174:BO174)</f>
        <v>#DIV/0!</v>
      </c>
      <c r="X150" s="51" t="e">
        <f aca="false">AVERAGE('monthly data'!BP174:BR174)</f>
        <v>#DIV/0!</v>
      </c>
      <c r="Y150" s="51" t="e">
        <f aca="false">AVERAGE('monthly data'!BS174:BU174)</f>
        <v>#DIV/0!</v>
      </c>
      <c r="Z150" s="51" t="e">
        <f aca="false">AVERAGE('monthly data'!BV174:BX174)</f>
        <v>#DIV/0!</v>
      </c>
      <c r="AA150" s="51" t="e">
        <f aca="false">AVERAGE('monthly data'!BY174:CA174)</f>
        <v>#DIV/0!</v>
      </c>
      <c r="AB150" s="51" t="e">
        <f aca="false">AVERAGE('monthly data'!CB174:CD174)</f>
        <v>#DIV/0!</v>
      </c>
      <c r="AC150" s="51" t="e">
        <f aca="false">AVERAGE('monthly data'!CE174:CG174)</f>
        <v>#DIV/0!</v>
      </c>
      <c r="AD150" s="51" t="e">
        <f aca="false">AVERAGE('monthly data'!CH174:CJ174)</f>
        <v>#DIV/0!</v>
      </c>
      <c r="AE150" s="51" t="e">
        <f aca="false">AVERAGE('monthly data'!CK174:CM174)</f>
        <v>#DIV/0!</v>
      </c>
      <c r="AF150" s="51" t="e">
        <f aca="false">AVERAGE('monthly data'!CN174:CP174)</f>
        <v>#DIV/0!</v>
      </c>
      <c r="AG150" s="51" t="e">
        <f aca="false">AVERAGE('monthly data'!CQ174:CS174)</f>
        <v>#DIV/0!</v>
      </c>
      <c r="AH150" s="51" t="e">
        <f aca="false">AVERAGE('monthly data'!CT174:CV174)</f>
        <v>#DIV/0!</v>
      </c>
      <c r="AI150" s="51" t="e">
        <f aca="false">AVERAGE('monthly data'!CW174:CY174)</f>
        <v>#DIV/0!</v>
      </c>
      <c r="AJ150" s="51" t="e">
        <f aca="false">AVERAGE('monthly data'!CZ174:DB174)</f>
        <v>#DIV/0!</v>
      </c>
      <c r="AK150" s="51" t="e">
        <f aca="false">AVERAGE('monthly data'!DC174:DE174)</f>
        <v>#DIV/0!</v>
      </c>
      <c r="AL150" s="51" t="e">
        <f aca="false">AVERAGE('monthly data'!DF174:DH174)</f>
        <v>#DIV/0!</v>
      </c>
      <c r="AM150" s="51" t="e">
        <f aca="false">AVERAGE('monthly data'!DI174:DK174)</f>
        <v>#DIV/0!</v>
      </c>
      <c r="AN150" s="51" t="e">
        <f aca="false">AVERAGE('monthly data'!DL174:DN174)</f>
        <v>#DIV/0!</v>
      </c>
      <c r="AO150" s="51" t="e">
        <f aca="false">AVERAGE('monthly data'!DO174:DQ174)</f>
        <v>#DIV/0!</v>
      </c>
      <c r="AP150" s="51" t="e">
        <f aca="false">AVERAGE('monthly data'!DR174:DT174)</f>
        <v>#DIV/0!</v>
      </c>
      <c r="AQ150" s="51" t="e">
        <f aca="false">AVERAGE('monthly data'!DU174:DW174)</f>
        <v>#DIV/0!</v>
      </c>
      <c r="AR150" s="51" t="e">
        <f aca="false">AVERAGE('monthly data'!DX174:DZ174)</f>
        <v>#DIV/0!</v>
      </c>
      <c r="AS150" s="51" t="e">
        <f aca="false">AVERAGE('monthly data'!EA174:EC174)</f>
        <v>#DIV/0!</v>
      </c>
      <c r="AT150" s="51" t="e">
        <f aca="false">AVERAGE('monthly data'!ED174:EF174)</f>
        <v>#DIV/0!</v>
      </c>
      <c r="AU150" s="51" t="e">
        <f aca="false">AVERAGE('monthly data'!EG174:EI174)</f>
        <v>#DIV/0!</v>
      </c>
      <c r="AV150" s="51" t="e">
        <f aca="false">AVERAGE('monthly data'!EJ174:EL174)</f>
        <v>#DIV/0!</v>
      </c>
      <c r="AW150" s="51" t="e">
        <f aca="false">AVERAGE('monthly data'!EM174:EO174)</f>
        <v>#DIV/0!</v>
      </c>
      <c r="AX150" s="51" t="e">
        <f aca="false">AVERAGE('monthly data'!EP174:ER174)</f>
        <v>#DIV/0!</v>
      </c>
      <c r="AY150" s="51" t="e">
        <f aca="false">AVERAGE('monthly data'!ES174:EU174)</f>
        <v>#DIV/0!</v>
      </c>
      <c r="AZ150" s="51" t="e">
        <f aca="false">AVERAGE('monthly data'!EV174:EX174)</f>
        <v>#DIV/0!</v>
      </c>
      <c r="BA150" s="51" t="e">
        <f aca="false">AVERAGE('monthly data'!EY174:FA174)</f>
        <v>#DIV/0!</v>
      </c>
      <c r="BB150" s="51" t="e">
        <f aca="false">AVERAGE('monthly data'!FB174:FD174)</f>
        <v>#DIV/0!</v>
      </c>
      <c r="BC150" s="51" t="e">
        <f aca="false">AVERAGE('monthly data'!FE174:FG174)</f>
        <v>#DIV/0!</v>
      </c>
      <c r="BD150" s="51" t="e">
        <f aca="false">AVERAGE('monthly data'!FH174:FJ174)</f>
        <v>#DIV/0!</v>
      </c>
      <c r="BE150" s="51" t="e">
        <f aca="false">AVERAGE('monthly data'!FK174:FM174)</f>
        <v>#DIV/0!</v>
      </c>
      <c r="BF150" s="51" t="n">
        <f aca="false">AVERAGE('monthly data'!FN174:FP174)</f>
        <v>94.8596771297243</v>
      </c>
      <c r="BG150" s="51" t="n">
        <f aca="false">AVERAGE('monthly data'!FQ174:FS174)</f>
        <v>93.7648702058565</v>
      </c>
      <c r="BH150" s="51" t="n">
        <f aca="false">AVERAGE('monthly data'!FT174:FV174)</f>
        <v>90.9001974580544</v>
      </c>
      <c r="BI150" s="51" t="n">
        <f aca="false">AVERAGE('monthly data'!FW174:FY174)</f>
        <v>89.2968436833205</v>
      </c>
      <c r="BJ150" s="51" t="n">
        <f aca="false">AVERAGE('monthly data'!FZ174:GB174)</f>
        <v>89.932329998238</v>
      </c>
      <c r="BK150" s="51" t="n">
        <f aca="false">AVERAGE('monthly data'!GC174:GE174)</f>
        <v>89.9306560652841</v>
      </c>
      <c r="BL150" s="51" t="n">
        <f aca="false">AVERAGE('monthly data'!GF174:GH174)</f>
        <v>88.0578351927722</v>
      </c>
      <c r="BM150" s="51" t="n">
        <f aca="false">AVERAGE('monthly data'!GI174:GK174)</f>
        <v>88.1699364326196</v>
      </c>
      <c r="BN150" s="51" t="n">
        <f aca="false">AVERAGE('monthly data'!GL174:GN174)</f>
        <v>91.8267038951761</v>
      </c>
      <c r="BO150" s="51" t="n">
        <f aca="false">AVERAGE('monthly data'!GO174:GQ174)</f>
        <v>97.5742472077912</v>
      </c>
      <c r="BP150" s="51" t="n">
        <f aca="false">AVERAGE('monthly data'!GR174:GT174)</f>
        <v>101.314426970562</v>
      </c>
      <c r="BQ150" s="51" t="n">
        <f aca="false">AVERAGE('monthly data'!GU174:GW174)</f>
        <v>101.429919544357</v>
      </c>
      <c r="BR150" s="51" t="n">
        <f aca="false">AVERAGE('monthly data'!GX174:GZ174)</f>
        <v>102.076586476238</v>
      </c>
      <c r="BS150" s="51" t="n">
        <f aca="false">AVERAGE('monthly data'!HA174:HC174)</f>
        <v>104.54605333627</v>
      </c>
      <c r="BT150" s="51" t="n">
        <f aca="false">AVERAGE('monthly data'!HD174:HF174)</f>
        <v>106.200583052605</v>
      </c>
      <c r="BU150" s="51" t="n">
        <f aca="false">AVERAGE('monthly data'!HG174:HI174)</f>
        <v>106.727593378934</v>
      </c>
      <c r="BV150" s="51" t="n">
        <f aca="false">AVERAGE('monthly data'!HJ174:HL174)</f>
        <v>107.792931910573</v>
      </c>
      <c r="BW150" s="51" t="n">
        <f aca="false">AVERAGE('monthly data'!HM174:HO174)</f>
        <v>108.747726740311</v>
      </c>
      <c r="BX150" s="51" t="n">
        <f aca="false">AVERAGE('monthly data'!HP174:HR174)</f>
        <v>109.605493817196</v>
      </c>
      <c r="BY150" s="51" t="n">
        <f aca="false">AVERAGE('monthly data'!HS174:HU174)</f>
        <v>110.522237947745</v>
      </c>
      <c r="BZ150" s="51" t="n">
        <f aca="false">AVERAGE('monthly data'!HV174:HX174)</f>
        <v>110.854352597739</v>
      </c>
      <c r="CA150" s="51" t="n">
        <f aca="false">AVERAGE('monthly data'!HY174:IA174)</f>
        <v>112.233470135491</v>
      </c>
      <c r="CB150" s="51" t="n">
        <f aca="false">AVERAGE('monthly data'!IB174:ID174)</f>
        <v>114.699508124765</v>
      </c>
      <c r="CC150" s="51" t="n">
        <f aca="false">AVERAGE('monthly data'!IE174:IG174)</f>
        <v>115.775197193515</v>
      </c>
      <c r="CD150" s="51" t="n">
        <f aca="false">AVERAGE('monthly data'!IH174:IJ174)</f>
        <v>117.384214011545</v>
      </c>
      <c r="CE150" s="51" t="n">
        <f aca="false">AVERAGE('monthly data'!IK174:IM174)</f>
        <v>117.955357413098</v>
      </c>
      <c r="CF150" s="51" t="n">
        <f aca="false">AVERAGE('monthly data'!IN174:IP174)</f>
        <v>118.068362019635</v>
      </c>
      <c r="CG150" s="51" t="n">
        <f aca="false">AVERAGE('monthly data'!IQ174:IS174)</f>
        <v>118.356976439819</v>
      </c>
      <c r="CH150" s="51" t="n">
        <f aca="false">AVERAGE('monthly data'!IT174:IV174)</f>
        <v>118.516105950553</v>
      </c>
      <c r="CI150" s="51" t="n">
        <f aca="false">AVERAGE('monthly data'!IW174:IY174)</f>
        <v>120.445702372693</v>
      </c>
      <c r="CJ150" s="51" t="n">
        <f aca="false">AVERAGE('monthly data'!IZ174:JB174)</f>
        <v>121.946406784405</v>
      </c>
      <c r="CK150" s="51" t="n">
        <f aca="false">AVERAGE('monthly data'!JC174:JE174)</f>
        <v>125.461085709894</v>
      </c>
      <c r="CL150" s="51" t="n">
        <f aca="false">AVERAGE('monthly data'!JF174:JH174)</f>
        <v>126.035492388006</v>
      </c>
      <c r="CM150" s="51" t="n">
        <f aca="false">AVERAGE('monthly data'!JI174:JK174)</f>
        <v>127.74788279212</v>
      </c>
      <c r="CN150" s="51" t="n">
        <f aca="false">AVERAGE('monthly data'!JL174:JN174)</f>
        <v>128.343866855996</v>
      </c>
      <c r="CO150" s="51" t="n">
        <f aca="false">AVERAGE('monthly data'!JO174:JQ174)</f>
        <v>130.46762685142</v>
      </c>
      <c r="CP150" s="51" t="n">
        <f aca="false">AVERAGE('monthly data'!JR174:JT174)</f>
        <v>130.324986249637</v>
      </c>
      <c r="CQ150" s="51" t="n">
        <f aca="false">AVERAGE('monthly data'!JU174:JW174)</f>
        <v>130.789954089884</v>
      </c>
      <c r="CR150" s="51" t="n">
        <f aca="false">AVERAGE('monthly data'!JX174:JZ174)</f>
        <v>130.466382795296</v>
      </c>
      <c r="CS150" s="51" t="n">
        <f aca="false">AVERAGE('monthly data'!KA174:KC174)</f>
        <v>130.139547937037</v>
      </c>
      <c r="CT150" s="51" t="n">
        <f aca="false">AVERAGE('monthly data'!KD174:KF174)</f>
        <v>130.643741425689</v>
      </c>
      <c r="CU150" s="51" t="n">
        <f aca="false">AVERAGE('monthly data'!KG174:KI174)</f>
        <v>133.205208905281</v>
      </c>
      <c r="CV150" s="51" t="n">
        <f aca="false">AVERAGE('monthly data'!KJ174:KL174)</f>
        <v>136.627469528443</v>
      </c>
      <c r="CW150" s="51" t="n">
        <f aca="false">AVERAGE('monthly data'!KM174:KO174)</f>
        <v>135.392399834548</v>
      </c>
      <c r="CX150" s="51" t="n">
        <f aca="false">AVERAGE('monthly data'!KP174:KR174)</f>
        <v>137.134866102203</v>
      </c>
      <c r="CY150" s="51" t="n">
        <f aca="false">AVERAGE('monthly data'!KS174:KU174)</f>
        <v>140.019518049289</v>
      </c>
      <c r="CZ150" s="51" t="n">
        <f aca="false">AVERAGE('monthly data'!KV174:KX174)</f>
        <v>141.933749744538</v>
      </c>
      <c r="DA150" s="51" t="n">
        <f aca="false">AVERAGE('monthly data'!KY174:LA174)</f>
        <v>141.36131810376</v>
      </c>
      <c r="DB150" s="51" t="n">
        <f aca="false">AVERAGE('monthly data'!LB174:LD174)</f>
        <v>145.580566823815</v>
      </c>
      <c r="DC150" s="51" t="n">
        <f aca="false">AVERAGE('monthly data'!LE174:LG174)</f>
        <v>152.32726486746</v>
      </c>
      <c r="DD150" s="51" t="n">
        <f aca="false">AVERAGE('monthly data'!LH174:LJ174)</f>
        <v>154.337600093791</v>
      </c>
      <c r="DE150" s="51" t="n">
        <f aca="false">AVERAGE('monthly data'!LK174:LM174)</f>
        <v>155.706332419695</v>
      </c>
      <c r="DF150" s="51" t="n">
        <f aca="false">AVERAGE('monthly data'!LN174:LP174)</f>
        <v>166.556681228402</v>
      </c>
      <c r="DG150" s="51" t="n">
        <f aca="false">AVERAGE('monthly data'!LQ174:LS174)</f>
        <v>188.490998590541</v>
      </c>
      <c r="DH150" s="51" t="n">
        <f aca="false">AVERAGE('monthly data'!LT174:LV174)</f>
        <v>193.473935364238</v>
      </c>
      <c r="DI150" s="51" t="n">
        <f aca="false">AVERAGE('monthly data'!LW174:LY174)</f>
        <v>197.06761657817</v>
      </c>
      <c r="DJ150" s="51" t="n">
        <f aca="false">AVERAGE('monthly data'!LZ174:MB174)</f>
        <v>200.047080842445</v>
      </c>
      <c r="DK150" s="51" t="n">
        <f aca="false">AVERAGE('monthly data'!MC174:ME174)</f>
        <v>201.533480202745</v>
      </c>
      <c r="DL150" s="51" t="e">
        <f aca="false">AVERAGE('monthly data'!MF174:MH174)</f>
        <v>#DIV/0!</v>
      </c>
      <c r="DM150" s="51" t="e">
        <f aca="false">AVERAGE('monthly data'!MI174:MK174)</f>
        <v>#DIV/0!</v>
      </c>
      <c r="DN150" s="51" t="e">
        <f aca="false">AVERAGE('monthly data'!ML174:MN174)</f>
        <v>#DIV/0!</v>
      </c>
      <c r="DO150" s="51" t="e">
        <f aca="false">AVERAGE('monthly data'!MO174:MQ174)</f>
        <v>#DIV/0!</v>
      </c>
      <c r="DP150" s="51" t="e">
        <f aca="false">AVERAGE('monthly data'!MR174:MT174)</f>
        <v>#DIV/0!</v>
      </c>
      <c r="DQ150" s="51" t="e">
        <f aca="false">AVERAGE('monthly data'!MU174:MW174)</f>
        <v>#DIV/0!</v>
      </c>
    </row>
    <row r="151" customFormat="false" ht="15" hidden="false" customHeight="false" outlineLevel="0" collapsed="false">
      <c r="A151" s="50" t="s">
        <v>202</v>
      </c>
      <c r="B151" s="51" t="n">
        <f aca="false">AVERAGE('monthly data'!B175:D175)</f>
        <v>602.617152646275</v>
      </c>
      <c r="C151" s="51" t="e">
        <f aca="false">AVERAGE('monthly data'!E175:G175)</f>
        <v>#DIV/0!</v>
      </c>
      <c r="D151" s="51" t="e">
        <f aca="false">AVERAGE('monthly data'!H175:J175)</f>
        <v>#DIV/0!</v>
      </c>
      <c r="E151" s="51" t="e">
        <f aca="false">AVERAGE('monthly data'!K175:M175)</f>
        <v>#DIV/0!</v>
      </c>
      <c r="F151" s="51" t="e">
        <f aca="false">AVERAGE('monthly data'!N175:P175)</f>
        <v>#DIV/0!</v>
      </c>
      <c r="G151" s="51" t="e">
        <f aca="false">AVERAGE('monthly data'!Q175:S175)</f>
        <v>#DIV/0!</v>
      </c>
      <c r="H151" s="51" t="e">
        <f aca="false">AVERAGE('monthly data'!T175:V175)</f>
        <v>#DIV/0!</v>
      </c>
      <c r="I151" s="51" t="e">
        <f aca="false">AVERAGE('monthly data'!W175:Y175)</f>
        <v>#DIV/0!</v>
      </c>
      <c r="J151" s="51" t="e">
        <f aca="false">AVERAGE('monthly data'!Z175:AB175)</f>
        <v>#DIV/0!</v>
      </c>
      <c r="K151" s="51" t="e">
        <f aca="false">AVERAGE('monthly data'!AC175:AE175)</f>
        <v>#DIV/0!</v>
      </c>
      <c r="L151" s="51" t="e">
        <f aca="false">AVERAGE('monthly data'!AF175:AH175)</f>
        <v>#DIV/0!</v>
      </c>
      <c r="M151" s="51" t="e">
        <f aca="false">AVERAGE('monthly data'!AI175:AK175)</f>
        <v>#DIV/0!</v>
      </c>
      <c r="N151" s="51" t="e">
        <f aca="false">AVERAGE('monthly data'!AL175:AN175)</f>
        <v>#DIV/0!</v>
      </c>
      <c r="O151" s="51" t="e">
        <f aca="false">AVERAGE('monthly data'!AO175:AQ175)</f>
        <v>#DIV/0!</v>
      </c>
      <c r="P151" s="51" t="e">
        <f aca="false">AVERAGE('monthly data'!AR175:AT175)</f>
        <v>#DIV/0!</v>
      </c>
      <c r="Q151" s="51" t="e">
        <f aca="false">AVERAGE('monthly data'!AU175:AW175)</f>
        <v>#DIV/0!</v>
      </c>
      <c r="R151" s="51" t="e">
        <f aca="false">AVERAGE('monthly data'!AX175:AZ175)</f>
        <v>#DIV/0!</v>
      </c>
      <c r="S151" s="51" t="e">
        <f aca="false">AVERAGE('monthly data'!BA175:BC175)</f>
        <v>#DIV/0!</v>
      </c>
      <c r="T151" s="51" t="e">
        <f aca="false">AVERAGE('monthly data'!BD175:BF175)</f>
        <v>#DIV/0!</v>
      </c>
      <c r="U151" s="51" t="e">
        <f aca="false">AVERAGE('monthly data'!BG175:BI175)</f>
        <v>#DIV/0!</v>
      </c>
      <c r="V151" s="51" t="e">
        <f aca="false">AVERAGE('monthly data'!BJ175:BL175)</f>
        <v>#DIV/0!</v>
      </c>
      <c r="W151" s="51" t="e">
        <f aca="false">AVERAGE('monthly data'!BM175:BO175)</f>
        <v>#DIV/0!</v>
      </c>
      <c r="X151" s="51" t="e">
        <f aca="false">AVERAGE('monthly data'!BP175:BR175)</f>
        <v>#DIV/0!</v>
      </c>
      <c r="Y151" s="51" t="e">
        <f aca="false">AVERAGE('monthly data'!BS175:BU175)</f>
        <v>#DIV/0!</v>
      </c>
      <c r="Z151" s="51" t="e">
        <f aca="false">AVERAGE('monthly data'!BV175:BX175)</f>
        <v>#DIV/0!</v>
      </c>
      <c r="AA151" s="51" t="e">
        <f aca="false">AVERAGE('monthly data'!BY175:CA175)</f>
        <v>#DIV/0!</v>
      </c>
      <c r="AB151" s="51" t="e">
        <f aca="false">AVERAGE('monthly data'!CB175:CD175)</f>
        <v>#DIV/0!</v>
      </c>
      <c r="AC151" s="51" t="e">
        <f aca="false">AVERAGE('monthly data'!CE175:CG175)</f>
        <v>#DIV/0!</v>
      </c>
      <c r="AD151" s="51" t="e">
        <f aca="false">AVERAGE('monthly data'!CH175:CJ175)</f>
        <v>#DIV/0!</v>
      </c>
      <c r="AE151" s="51" t="e">
        <f aca="false">AVERAGE('monthly data'!CK175:CM175)</f>
        <v>#DIV/0!</v>
      </c>
      <c r="AF151" s="51" t="e">
        <f aca="false">AVERAGE('monthly data'!CN175:CP175)</f>
        <v>#DIV/0!</v>
      </c>
      <c r="AG151" s="51" t="e">
        <f aca="false">AVERAGE('monthly data'!CQ175:CS175)</f>
        <v>#DIV/0!</v>
      </c>
      <c r="AH151" s="51" t="e">
        <f aca="false">AVERAGE('monthly data'!CT175:CV175)</f>
        <v>#DIV/0!</v>
      </c>
      <c r="AI151" s="51" t="e">
        <f aca="false">AVERAGE('monthly data'!CW175:CY175)</f>
        <v>#DIV/0!</v>
      </c>
      <c r="AJ151" s="51" t="e">
        <f aca="false">AVERAGE('monthly data'!CZ175:DB175)</f>
        <v>#DIV/0!</v>
      </c>
      <c r="AK151" s="51" t="e">
        <f aca="false">AVERAGE('monthly data'!DC175:DE175)</f>
        <v>#DIV/0!</v>
      </c>
      <c r="AL151" s="51" t="e">
        <f aca="false">AVERAGE('monthly data'!DF175:DH175)</f>
        <v>#DIV/0!</v>
      </c>
      <c r="AM151" s="51" t="e">
        <f aca="false">AVERAGE('monthly data'!DI175:DK175)</f>
        <v>#DIV/0!</v>
      </c>
      <c r="AN151" s="51" t="e">
        <f aca="false">AVERAGE('monthly data'!DL175:DN175)</f>
        <v>#DIV/0!</v>
      </c>
      <c r="AO151" s="51" t="e">
        <f aca="false">AVERAGE('monthly data'!DO175:DQ175)</f>
        <v>#DIV/0!</v>
      </c>
      <c r="AP151" s="51" t="e">
        <f aca="false">AVERAGE('monthly data'!DR175:DT175)</f>
        <v>#DIV/0!</v>
      </c>
      <c r="AQ151" s="51" t="e">
        <f aca="false">AVERAGE('monthly data'!DU175:DW175)</f>
        <v>#DIV/0!</v>
      </c>
      <c r="AR151" s="51" t="e">
        <f aca="false">AVERAGE('monthly data'!DX175:DZ175)</f>
        <v>#DIV/0!</v>
      </c>
      <c r="AS151" s="51" t="e">
        <f aca="false">AVERAGE('monthly data'!EA175:EC175)</f>
        <v>#DIV/0!</v>
      </c>
      <c r="AT151" s="51" t="e">
        <f aca="false">AVERAGE('monthly data'!ED175:EF175)</f>
        <v>#DIV/0!</v>
      </c>
      <c r="AU151" s="51" t="e">
        <f aca="false">AVERAGE('monthly data'!EG175:EI175)</f>
        <v>#DIV/0!</v>
      </c>
      <c r="AV151" s="51" t="e">
        <f aca="false">AVERAGE('monthly data'!EJ175:EL175)</f>
        <v>#DIV/0!</v>
      </c>
      <c r="AW151" s="51" t="e">
        <f aca="false">AVERAGE('monthly data'!EM175:EO175)</f>
        <v>#DIV/0!</v>
      </c>
      <c r="AX151" s="51" t="e">
        <f aca="false">AVERAGE('monthly data'!EP175:ER175)</f>
        <v>#DIV/0!</v>
      </c>
      <c r="AY151" s="51" t="e">
        <f aca="false">AVERAGE('monthly data'!ES175:EU175)</f>
        <v>#DIV/0!</v>
      </c>
      <c r="AZ151" s="51" t="e">
        <f aca="false">AVERAGE('monthly data'!EV175:EX175)</f>
        <v>#DIV/0!</v>
      </c>
      <c r="BA151" s="51" t="e">
        <f aca="false">AVERAGE('monthly data'!EY175:FA175)</f>
        <v>#DIV/0!</v>
      </c>
      <c r="BB151" s="51" t="e">
        <f aca="false">AVERAGE('monthly data'!FB175:FD175)</f>
        <v>#DIV/0!</v>
      </c>
      <c r="BC151" s="51" t="e">
        <f aca="false">AVERAGE('monthly data'!FE175:FG175)</f>
        <v>#DIV/0!</v>
      </c>
      <c r="BD151" s="51" t="e">
        <f aca="false">AVERAGE('monthly data'!FH175:FJ175)</f>
        <v>#DIV/0!</v>
      </c>
      <c r="BE151" s="51" t="e">
        <f aca="false">AVERAGE('monthly data'!FK175:FM175)</f>
        <v>#DIV/0!</v>
      </c>
      <c r="BF151" s="51" t="n">
        <f aca="false">AVERAGE('monthly data'!FN175:FP175)</f>
        <v>77.286112985335</v>
      </c>
      <c r="BG151" s="51" t="n">
        <f aca="false">AVERAGE('monthly data'!FQ175:FS175)</f>
        <v>77.4419094524899</v>
      </c>
      <c r="BH151" s="51" t="n">
        <f aca="false">AVERAGE('monthly data'!FT175:FV175)</f>
        <v>80.9148037158259</v>
      </c>
      <c r="BI151" s="51" t="n">
        <f aca="false">AVERAGE('monthly data'!FW175:FY175)</f>
        <v>82.7496083003657</v>
      </c>
      <c r="BJ151" s="51" t="n">
        <f aca="false">AVERAGE('monthly data'!FZ175:GB175)</f>
        <v>84.5436856825103</v>
      </c>
      <c r="BK151" s="51" t="n">
        <f aca="false">AVERAGE('monthly data'!GC175:GE175)</f>
        <v>86.5088065981536</v>
      </c>
      <c r="BL151" s="51" t="n">
        <f aca="false">AVERAGE('monthly data'!GF175:GH175)</f>
        <v>87.0231302159054</v>
      </c>
      <c r="BM151" s="51" t="n">
        <f aca="false">AVERAGE('monthly data'!GI175:GK175)</f>
        <v>89.3930273062109</v>
      </c>
      <c r="BN151" s="51" t="n">
        <f aca="false">AVERAGE('monthly data'!GL175:GN175)</f>
        <v>91.4166661980658</v>
      </c>
      <c r="BO151" s="51" t="n">
        <f aca="false">AVERAGE('monthly data'!GO175:GQ175)</f>
        <v>97.2275430109758</v>
      </c>
      <c r="BP151" s="51" t="n">
        <f aca="false">AVERAGE('monthly data'!GR175:GT175)</f>
        <v>97.3624935767125</v>
      </c>
      <c r="BQ151" s="51" t="n">
        <f aca="false">AVERAGE('monthly data'!GU175:GW175)</f>
        <v>96.3611435765622</v>
      </c>
      <c r="BR151" s="51" t="n">
        <f aca="false">AVERAGE('monthly data'!GX175:GZ175)</f>
        <v>93.8986252543414</v>
      </c>
      <c r="BS151" s="51" t="n">
        <f aca="false">AVERAGE('monthly data'!HA175:HC175)</f>
        <v>96.5638684644892</v>
      </c>
      <c r="BT151" s="51" t="n">
        <f aca="false">AVERAGE('monthly data'!HD175:HF175)</f>
        <v>95.9204396219024</v>
      </c>
      <c r="BU151" s="51" t="n">
        <f aca="false">AVERAGE('monthly data'!HG175:HI175)</f>
        <v>98.5997587047596</v>
      </c>
      <c r="BV151" s="51" t="n">
        <f aca="false">AVERAGE('monthly data'!HJ175:HL175)</f>
        <v>97.1700540477739</v>
      </c>
      <c r="BW151" s="51" t="n">
        <f aca="false">AVERAGE('monthly data'!HM175:HO175)</f>
        <v>98.8063756983541</v>
      </c>
      <c r="BX151" s="51" t="n">
        <f aca="false">AVERAGE('monthly data'!HP175:HR175)</f>
        <v>97.3773175431297</v>
      </c>
      <c r="BY151" s="51" t="n">
        <f aca="false">AVERAGE('monthly data'!HS175:HU175)</f>
        <v>99.2847463080627</v>
      </c>
      <c r="BZ151" s="51" t="n">
        <f aca="false">AVERAGE('monthly data'!HV175:HX175)</f>
        <v>99.5377331611859</v>
      </c>
      <c r="CA151" s="51" t="n">
        <f aca="false">AVERAGE('monthly data'!HY175:IA175)</f>
        <v>96.6530409491902</v>
      </c>
      <c r="CB151" s="51" t="n">
        <f aca="false">AVERAGE('monthly data'!IB175:ID175)</f>
        <v>95.4183642554361</v>
      </c>
      <c r="CC151" s="51" t="n">
        <f aca="false">AVERAGE('monthly data'!IE175:IG175)</f>
        <v>98.0652531206958</v>
      </c>
      <c r="CD151" s="51" t="n">
        <f aca="false">AVERAGE('monthly data'!IH175:IJ175)</f>
        <v>93.9482191476928</v>
      </c>
      <c r="CE151" s="51" t="n">
        <f aca="false">AVERAGE('monthly data'!IK175:IM175)</f>
        <v>94.7690038917879</v>
      </c>
      <c r="CF151" s="51" t="n">
        <f aca="false">AVERAGE('monthly data'!IN175:IP175)</f>
        <v>98.1070529111367</v>
      </c>
      <c r="CG151" s="51" t="n">
        <f aca="false">AVERAGE('monthly data'!IQ175:IS175)</f>
        <v>97.2665010502043</v>
      </c>
      <c r="CH151" s="51" t="n">
        <f aca="false">AVERAGE('monthly data'!IT175:IV175)</f>
        <v>96.7815517821512</v>
      </c>
      <c r="CI151" s="51" t="n">
        <f aca="false">AVERAGE('monthly data'!IW175:IY175)</f>
        <v>101.944012928993</v>
      </c>
      <c r="CJ151" s="51" t="n">
        <f aca="false">AVERAGE('monthly data'!IZ175:JB175)</f>
        <v>108.142088301174</v>
      </c>
      <c r="CK151" s="51" t="n">
        <f aca="false">AVERAGE('monthly data'!JC175:JE175)</f>
        <v>108.341450650706</v>
      </c>
      <c r="CL151" s="51" t="n">
        <f aca="false">AVERAGE('monthly data'!JF175:JH175)</f>
        <v>110.211151338606</v>
      </c>
      <c r="CM151" s="51" t="n">
        <f aca="false">AVERAGE('monthly data'!JI175:JK175)</f>
        <v>110.839763877671</v>
      </c>
      <c r="CN151" s="51" t="n">
        <f aca="false">AVERAGE('monthly data'!JL175:JN175)</f>
        <v>110.285067206176</v>
      </c>
      <c r="CO151" s="51" t="n">
        <f aca="false">AVERAGE('monthly data'!JO175:JQ175)</f>
        <v>113.981166393708</v>
      </c>
      <c r="CP151" s="51" t="n">
        <f aca="false">AVERAGE('monthly data'!JR175:JT175)</f>
        <v>116.282089954189</v>
      </c>
      <c r="CQ151" s="51" t="n">
        <f aca="false">AVERAGE('monthly data'!JU175:JW175)</f>
        <v>120.618894735329</v>
      </c>
      <c r="CR151" s="51" t="n">
        <f aca="false">AVERAGE('monthly data'!JX175:JZ175)</f>
        <v>122.696298979943</v>
      </c>
      <c r="CS151" s="51" t="n">
        <f aca="false">AVERAGE('monthly data'!KA175:KC175)</f>
        <v>124.124633842697</v>
      </c>
      <c r="CT151" s="51" t="n">
        <f aca="false">AVERAGE('monthly data'!KD175:KF175)</f>
        <v>121.798342777969</v>
      </c>
      <c r="CU151" s="51" t="n">
        <f aca="false">AVERAGE('monthly data'!KG175:KI175)</f>
        <v>124.096386023267</v>
      </c>
      <c r="CV151" s="51" t="n">
        <f aca="false">AVERAGE('monthly data'!KJ175:KL175)</f>
        <v>124.252443008704</v>
      </c>
      <c r="CW151" s="51" t="n">
        <f aca="false">AVERAGE('monthly data'!KM175:KO175)</f>
        <v>125.724084060375</v>
      </c>
      <c r="CX151" s="51" t="n">
        <f aca="false">AVERAGE('monthly data'!KP175:KR175)</f>
        <v>126.894493180083</v>
      </c>
      <c r="CY151" s="51" t="n">
        <f aca="false">AVERAGE('monthly data'!KS175:KU175)</f>
        <v>133.614213706403</v>
      </c>
      <c r="CZ151" s="51" t="n">
        <f aca="false">AVERAGE('monthly data'!KV175:KX175)</f>
        <v>135.461203595406</v>
      </c>
      <c r="DA151" s="51" t="n">
        <f aca="false">AVERAGE('monthly data'!KY175:LA175)</f>
        <v>134.90110325561</v>
      </c>
      <c r="DB151" s="51" t="n">
        <f aca="false">AVERAGE('monthly data'!LB175:LD175)</f>
        <v>136.139729077299</v>
      </c>
      <c r="DC151" s="51" t="n">
        <f aca="false">AVERAGE('monthly data'!LE175:LG175)</f>
        <v>139.037820218293</v>
      </c>
      <c r="DD151" s="51" t="n">
        <f aca="false">AVERAGE('monthly data'!LH175:LJ175)</f>
        <v>141.13594816268</v>
      </c>
      <c r="DE151" s="51" t="n">
        <f aca="false">AVERAGE('monthly data'!LK175:LM175)</f>
        <v>145.260117714561</v>
      </c>
      <c r="DF151" s="51" t="n">
        <f aca="false">AVERAGE('monthly data'!LN175:LP175)</f>
        <v>150.260898894315</v>
      </c>
      <c r="DG151" s="51" t="n">
        <f aca="false">AVERAGE('monthly data'!LQ175:LS175)</f>
        <v>159.550396091512</v>
      </c>
      <c r="DH151" s="51" t="n">
        <f aca="false">AVERAGE('monthly data'!LT175:LV175)</f>
        <v>169.00821534631</v>
      </c>
      <c r="DI151" s="51" t="n">
        <f aca="false">AVERAGE('monthly data'!LW175:LY175)</f>
        <v>172.200632008649</v>
      </c>
      <c r="DJ151" s="51" t="n">
        <f aca="false">AVERAGE('monthly data'!LZ175:MB175)</f>
        <v>173.216631342814</v>
      </c>
      <c r="DK151" s="51" t="n">
        <f aca="false">AVERAGE('monthly data'!MC175:ME175)</f>
        <v>173.988057298556</v>
      </c>
      <c r="DL151" s="51" t="e">
        <f aca="false">AVERAGE('monthly data'!MF175:MH175)</f>
        <v>#DIV/0!</v>
      </c>
      <c r="DM151" s="51" t="e">
        <f aca="false">AVERAGE('monthly data'!MI175:MK175)</f>
        <v>#DIV/0!</v>
      </c>
      <c r="DN151" s="51" t="e">
        <f aca="false">AVERAGE('monthly data'!ML175:MN175)</f>
        <v>#DIV/0!</v>
      </c>
      <c r="DO151" s="51" t="e">
        <f aca="false">AVERAGE('monthly data'!MO175:MQ175)</f>
        <v>#DIV/0!</v>
      </c>
      <c r="DP151" s="51" t="e">
        <f aca="false">AVERAGE('monthly data'!MR175:MT175)</f>
        <v>#DIV/0!</v>
      </c>
      <c r="DQ151" s="51" t="e">
        <f aca="false">AVERAGE('monthly data'!MU175:MW175)</f>
        <v>#DIV/0!</v>
      </c>
    </row>
    <row r="152" customFormat="false" ht="15" hidden="false" customHeight="false" outlineLevel="0" collapsed="false">
      <c r="A152" s="52" t="s">
        <v>199</v>
      </c>
      <c r="B152" s="51" t="n">
        <f aca="false">AVERAGE('monthly data'!B176:D176)</f>
        <v>160.987539017171</v>
      </c>
      <c r="C152" s="51" t="e">
        <f aca="false">AVERAGE('monthly data'!E176:G176)</f>
        <v>#DIV/0!</v>
      </c>
      <c r="D152" s="51" t="e">
        <f aca="false">AVERAGE('monthly data'!H176:J176)</f>
        <v>#DIV/0!</v>
      </c>
      <c r="E152" s="51" t="e">
        <f aca="false">AVERAGE('monthly data'!K176:M176)</f>
        <v>#DIV/0!</v>
      </c>
      <c r="F152" s="51" t="e">
        <f aca="false">AVERAGE('monthly data'!N176:P176)</f>
        <v>#DIV/0!</v>
      </c>
      <c r="G152" s="51" t="e">
        <f aca="false">AVERAGE('monthly data'!Q176:S176)</f>
        <v>#DIV/0!</v>
      </c>
      <c r="H152" s="51" t="e">
        <f aca="false">AVERAGE('monthly data'!T176:V176)</f>
        <v>#DIV/0!</v>
      </c>
      <c r="I152" s="51" t="e">
        <f aca="false">AVERAGE('monthly data'!W176:Y176)</f>
        <v>#DIV/0!</v>
      </c>
      <c r="J152" s="51" t="e">
        <f aca="false">AVERAGE('monthly data'!Z176:AB176)</f>
        <v>#DIV/0!</v>
      </c>
      <c r="K152" s="51" t="e">
        <f aca="false">AVERAGE('monthly data'!AC176:AE176)</f>
        <v>#DIV/0!</v>
      </c>
      <c r="L152" s="51" t="e">
        <f aca="false">AVERAGE('monthly data'!AF176:AH176)</f>
        <v>#DIV/0!</v>
      </c>
      <c r="M152" s="51" t="e">
        <f aca="false">AVERAGE('monthly data'!AI176:AK176)</f>
        <v>#DIV/0!</v>
      </c>
      <c r="N152" s="51" t="e">
        <f aca="false">AVERAGE('monthly data'!AL176:AN176)</f>
        <v>#DIV/0!</v>
      </c>
      <c r="O152" s="51" t="e">
        <f aca="false">AVERAGE('monthly data'!AO176:AQ176)</f>
        <v>#DIV/0!</v>
      </c>
      <c r="P152" s="51" t="e">
        <f aca="false">AVERAGE('monthly data'!AR176:AT176)</f>
        <v>#DIV/0!</v>
      </c>
      <c r="Q152" s="51" t="e">
        <f aca="false">AVERAGE('monthly data'!AU176:AW176)</f>
        <v>#DIV/0!</v>
      </c>
      <c r="R152" s="51" t="e">
        <f aca="false">AVERAGE('monthly data'!AX176:AZ176)</f>
        <v>#DIV/0!</v>
      </c>
      <c r="S152" s="51" t="e">
        <f aca="false">AVERAGE('monthly data'!BA176:BC176)</f>
        <v>#DIV/0!</v>
      </c>
      <c r="T152" s="51" t="e">
        <f aca="false">AVERAGE('monthly data'!BD176:BF176)</f>
        <v>#DIV/0!</v>
      </c>
      <c r="U152" s="51" t="e">
        <f aca="false">AVERAGE('monthly data'!BG176:BI176)</f>
        <v>#DIV/0!</v>
      </c>
      <c r="V152" s="51" t="e">
        <f aca="false">AVERAGE('monthly data'!BJ176:BL176)</f>
        <v>#DIV/0!</v>
      </c>
      <c r="W152" s="51" t="e">
        <f aca="false">AVERAGE('monthly data'!BM176:BO176)</f>
        <v>#DIV/0!</v>
      </c>
      <c r="X152" s="51" t="e">
        <f aca="false">AVERAGE('monthly data'!BP176:BR176)</f>
        <v>#DIV/0!</v>
      </c>
      <c r="Y152" s="51" t="e">
        <f aca="false">AVERAGE('monthly data'!BS176:BU176)</f>
        <v>#DIV/0!</v>
      </c>
      <c r="Z152" s="51" t="e">
        <f aca="false">AVERAGE('monthly data'!BV176:BX176)</f>
        <v>#DIV/0!</v>
      </c>
      <c r="AA152" s="51" t="e">
        <f aca="false">AVERAGE('monthly data'!BY176:CA176)</f>
        <v>#DIV/0!</v>
      </c>
      <c r="AB152" s="51" t="e">
        <f aca="false">AVERAGE('monthly data'!CB176:CD176)</f>
        <v>#DIV/0!</v>
      </c>
      <c r="AC152" s="51" t="e">
        <f aca="false">AVERAGE('monthly data'!CE176:CG176)</f>
        <v>#DIV/0!</v>
      </c>
      <c r="AD152" s="51" t="e">
        <f aca="false">AVERAGE('monthly data'!CH176:CJ176)</f>
        <v>#DIV/0!</v>
      </c>
      <c r="AE152" s="51" t="e">
        <f aca="false">AVERAGE('monthly data'!CK176:CM176)</f>
        <v>#DIV/0!</v>
      </c>
      <c r="AF152" s="51" t="e">
        <f aca="false">AVERAGE('monthly data'!CN176:CP176)</f>
        <v>#DIV/0!</v>
      </c>
      <c r="AG152" s="51" t="e">
        <f aca="false">AVERAGE('monthly data'!CQ176:CS176)</f>
        <v>#DIV/0!</v>
      </c>
      <c r="AH152" s="51" t="e">
        <f aca="false">AVERAGE('monthly data'!CT176:CV176)</f>
        <v>#DIV/0!</v>
      </c>
      <c r="AI152" s="51" t="e">
        <f aca="false">AVERAGE('monthly data'!CW176:CY176)</f>
        <v>#DIV/0!</v>
      </c>
      <c r="AJ152" s="51" t="e">
        <f aca="false">AVERAGE('monthly data'!CZ176:DB176)</f>
        <v>#DIV/0!</v>
      </c>
      <c r="AK152" s="51" t="e">
        <f aca="false">AVERAGE('monthly data'!DC176:DE176)</f>
        <v>#DIV/0!</v>
      </c>
      <c r="AL152" s="51" t="e">
        <f aca="false">AVERAGE('monthly data'!DF176:DH176)</f>
        <v>#DIV/0!</v>
      </c>
      <c r="AM152" s="51" t="e">
        <f aca="false">AVERAGE('monthly data'!DI176:DK176)</f>
        <v>#DIV/0!</v>
      </c>
      <c r="AN152" s="51" t="e">
        <f aca="false">AVERAGE('monthly data'!DL176:DN176)</f>
        <v>#DIV/0!</v>
      </c>
      <c r="AO152" s="51" t="e">
        <f aca="false">AVERAGE('monthly data'!DO176:DQ176)</f>
        <v>#DIV/0!</v>
      </c>
      <c r="AP152" s="51" t="e">
        <f aca="false">AVERAGE('monthly data'!DR176:DT176)</f>
        <v>#DIV/0!</v>
      </c>
      <c r="AQ152" s="51" t="e">
        <f aca="false">AVERAGE('monthly data'!DU176:DW176)</f>
        <v>#DIV/0!</v>
      </c>
      <c r="AR152" s="51" t="e">
        <f aca="false">AVERAGE('monthly data'!DX176:DZ176)</f>
        <v>#DIV/0!</v>
      </c>
      <c r="AS152" s="51" t="e">
        <f aca="false">AVERAGE('monthly data'!EA176:EC176)</f>
        <v>#DIV/0!</v>
      </c>
      <c r="AT152" s="51" t="e">
        <f aca="false">AVERAGE('monthly data'!ED176:EF176)</f>
        <v>#DIV/0!</v>
      </c>
      <c r="AU152" s="51" t="e">
        <f aca="false">AVERAGE('monthly data'!EG176:EI176)</f>
        <v>#DIV/0!</v>
      </c>
      <c r="AV152" s="51" t="e">
        <f aca="false">AVERAGE('monthly data'!EJ176:EL176)</f>
        <v>#DIV/0!</v>
      </c>
      <c r="AW152" s="51" t="e">
        <f aca="false">AVERAGE('monthly data'!EM176:EO176)</f>
        <v>#DIV/0!</v>
      </c>
      <c r="AX152" s="51" t="e">
        <f aca="false">AVERAGE('monthly data'!EP176:ER176)</f>
        <v>#DIV/0!</v>
      </c>
      <c r="AY152" s="51" t="e">
        <f aca="false">AVERAGE('monthly data'!ES176:EU176)</f>
        <v>#DIV/0!</v>
      </c>
      <c r="AZ152" s="51" t="e">
        <f aca="false">AVERAGE('monthly data'!EV176:EX176)</f>
        <v>#DIV/0!</v>
      </c>
      <c r="BA152" s="51" t="e">
        <f aca="false">AVERAGE('monthly data'!EY176:FA176)</f>
        <v>#DIV/0!</v>
      </c>
      <c r="BB152" s="51" t="e">
        <f aca="false">AVERAGE('monthly data'!FB176:FD176)</f>
        <v>#DIV/0!</v>
      </c>
      <c r="BC152" s="51" t="e">
        <f aca="false">AVERAGE('monthly data'!FE176:FG176)</f>
        <v>#DIV/0!</v>
      </c>
      <c r="BD152" s="51" t="e">
        <f aca="false">AVERAGE('monthly data'!FH176:FJ176)</f>
        <v>#DIV/0!</v>
      </c>
      <c r="BE152" s="51" t="e">
        <f aca="false">AVERAGE('monthly data'!FK176:FM176)</f>
        <v>#DIV/0!</v>
      </c>
      <c r="BF152" s="51" t="n">
        <f aca="false">AVERAGE('monthly data'!FN176:FP176)</f>
        <v>81.4671101482253</v>
      </c>
      <c r="BG152" s="51" t="n">
        <f aca="false">AVERAGE('monthly data'!FQ176:FS176)</f>
        <v>82.5584722231288</v>
      </c>
      <c r="BH152" s="51" t="n">
        <f aca="false">AVERAGE('monthly data'!FT176:FV176)</f>
        <v>83.1052105106278</v>
      </c>
      <c r="BI152" s="51" t="n">
        <f aca="false">AVERAGE('monthly data'!FW176:FY176)</f>
        <v>84.6224663841497</v>
      </c>
      <c r="BJ152" s="51" t="n">
        <f aca="false">AVERAGE('monthly data'!FZ176:GB176)</f>
        <v>83.2502689071501</v>
      </c>
      <c r="BK152" s="51" t="n">
        <f aca="false">AVERAGE('monthly data'!GC176:GE176)</f>
        <v>87.2068079201566</v>
      </c>
      <c r="BL152" s="51" t="n">
        <f aca="false">AVERAGE('monthly data'!GF176:GH176)</f>
        <v>86.8050974023657</v>
      </c>
      <c r="BM152" s="51" t="n">
        <f aca="false">AVERAGE('monthly data'!GI176:GK176)</f>
        <v>87.6976038239256</v>
      </c>
      <c r="BN152" s="51" t="n">
        <f aca="false">AVERAGE('monthly data'!GL176:GN176)</f>
        <v>86.3154515489694</v>
      </c>
      <c r="BO152" s="51" t="n">
        <f aca="false">AVERAGE('monthly data'!GO176:GQ176)</f>
        <v>91.3743299305032</v>
      </c>
      <c r="BP152" s="51" t="n">
        <f aca="false">AVERAGE('monthly data'!GR176:GT176)</f>
        <v>92.7341571286076</v>
      </c>
      <c r="BQ152" s="51" t="n">
        <f aca="false">AVERAGE('monthly data'!GU176:GW176)</f>
        <v>94.4854031190191</v>
      </c>
      <c r="BR152" s="51" t="n">
        <f aca="false">AVERAGE('monthly data'!GX176:GZ176)</f>
        <v>92.7885203368272</v>
      </c>
      <c r="BS152" s="51" t="n">
        <f aca="false">AVERAGE('monthly data'!HA176:HC176)</f>
        <v>98.7963474892595</v>
      </c>
      <c r="BT152" s="51" t="n">
        <f aca="false">AVERAGE('monthly data'!HD176:HF176)</f>
        <v>97.9475008596602</v>
      </c>
      <c r="BU152" s="51" t="n">
        <f aca="false">AVERAGE('monthly data'!HG176:HI176)</f>
        <v>99.8740170503223</v>
      </c>
      <c r="BV152" s="51" t="n">
        <f aca="false">AVERAGE('monthly data'!HJ176:HL176)</f>
        <v>98.5356428547494</v>
      </c>
      <c r="BW152" s="51" t="n">
        <f aca="false">AVERAGE('monthly data'!HM176:HO176)</f>
        <v>101.986683624302</v>
      </c>
      <c r="BX152" s="51" t="n">
        <f aca="false">AVERAGE('monthly data'!HP176:HR176)</f>
        <v>99.2294567050724</v>
      </c>
      <c r="BY152" s="51" t="n">
        <f aca="false">AVERAGE('monthly data'!HS176:HU176)</f>
        <v>100.05366099924</v>
      </c>
      <c r="BZ152" s="51" t="n">
        <f aca="false">AVERAGE('monthly data'!HV176:HX176)</f>
        <v>99.815866582365</v>
      </c>
      <c r="CA152" s="51" t="n">
        <f aca="false">AVERAGE('monthly data'!HY176:IA176)</f>
        <v>100.435200815064</v>
      </c>
      <c r="CB152" s="51" t="n">
        <f aca="false">AVERAGE('monthly data'!IB176:ID176)</f>
        <v>100.618161276541</v>
      </c>
      <c r="CC152" s="51" t="n">
        <f aca="false">AVERAGE('monthly data'!IE176:IG176)</f>
        <v>101.208386101769</v>
      </c>
      <c r="CD152" s="51" t="n">
        <f aca="false">AVERAGE('monthly data'!IH176:IJ176)</f>
        <v>99.5088404561324</v>
      </c>
      <c r="CE152" s="51" t="n">
        <f aca="false">AVERAGE('monthly data'!IK176:IM176)</f>
        <v>99.8314734378143</v>
      </c>
      <c r="CF152" s="51" t="n">
        <f aca="false">AVERAGE('monthly data'!IN176:IP176)</f>
        <v>102.848368268739</v>
      </c>
      <c r="CG152" s="51" t="n">
        <f aca="false">AVERAGE('monthly data'!IQ176:IS176)</f>
        <v>104.154409199763</v>
      </c>
      <c r="CH152" s="51" t="n">
        <f aca="false">AVERAGE('monthly data'!IT176:IV176)</f>
        <v>103.669127648715</v>
      </c>
      <c r="CI152" s="51" t="n">
        <f aca="false">AVERAGE('monthly data'!IW176:IY176)</f>
        <v>106.005925591413</v>
      </c>
      <c r="CJ152" s="51" t="n">
        <f aca="false">AVERAGE('monthly data'!IZ176:JB176)</f>
        <v>106.824554890953</v>
      </c>
      <c r="CK152" s="51" t="n">
        <f aca="false">AVERAGE('monthly data'!JC176:JE176)</f>
        <v>105.898501519867</v>
      </c>
      <c r="CL152" s="51" t="n">
        <f aca="false">AVERAGE('monthly data'!JF176:JH176)</f>
        <v>108.080121501517</v>
      </c>
      <c r="CM152" s="51" t="n">
        <f aca="false">AVERAGE('monthly data'!JI176:JK176)</f>
        <v>111.560743413891</v>
      </c>
      <c r="CN152" s="51" t="n">
        <f aca="false">AVERAGE('monthly data'!JL176:JN176)</f>
        <v>110.585558119739</v>
      </c>
      <c r="CO152" s="51" t="n">
        <f aca="false">AVERAGE('monthly data'!JO176:JQ176)</f>
        <v>112.605986944649</v>
      </c>
      <c r="CP152" s="51" t="n">
        <f aca="false">AVERAGE('monthly data'!JR176:JT176)</f>
        <v>115.929664607185</v>
      </c>
      <c r="CQ152" s="51" t="n">
        <f aca="false">AVERAGE('monthly data'!JU176:JW176)</f>
        <v>125.698900196255</v>
      </c>
      <c r="CR152" s="51" t="n">
        <f aca="false">AVERAGE('monthly data'!JX176:JZ176)</f>
        <v>122.712079241443</v>
      </c>
      <c r="CS152" s="51" t="n">
        <f aca="false">AVERAGE('monthly data'!KA176:KC176)</f>
        <v>121.999767571438</v>
      </c>
      <c r="CT152" s="51" t="n">
        <f aca="false">AVERAGE('monthly data'!KD176:KF176)</f>
        <v>118.198670511126</v>
      </c>
      <c r="CU152" s="51" t="n">
        <f aca="false">AVERAGE('monthly data'!KG176:KI176)</f>
        <v>120.561630639838</v>
      </c>
      <c r="CV152" s="51" t="n">
        <f aca="false">AVERAGE('monthly data'!KJ176:KL176)</f>
        <v>120.459511427626</v>
      </c>
      <c r="CW152" s="51" t="n">
        <f aca="false">AVERAGE('monthly data'!KM176:KO176)</f>
        <v>122.669462761346</v>
      </c>
      <c r="CX152" s="51" t="n">
        <f aca="false">AVERAGE('monthly data'!KP176:KR176)</f>
        <v>129.038075849861</v>
      </c>
      <c r="CY152" s="51" t="n">
        <f aca="false">AVERAGE('monthly data'!KS176:KU176)</f>
        <v>133.971422646063</v>
      </c>
      <c r="CZ152" s="51" t="n">
        <f aca="false">AVERAGE('monthly data'!KV176:KX176)</f>
        <v>126.786634976633</v>
      </c>
      <c r="DA152" s="51" t="n">
        <f aca="false">AVERAGE('monthly data'!KY176:LA176)</f>
        <v>129.684361512285</v>
      </c>
      <c r="DB152" s="51" t="n">
        <f aca="false">AVERAGE('monthly data'!LB176:LD176)</f>
        <v>130.638241321181</v>
      </c>
      <c r="DC152" s="51" t="n">
        <f aca="false">AVERAGE('monthly data'!LE176:LG176)</f>
        <v>131.874573036785</v>
      </c>
      <c r="DD152" s="51" t="n">
        <f aca="false">AVERAGE('monthly data'!LH176:LJ176)</f>
        <v>131.689834466641</v>
      </c>
      <c r="DE152" s="51" t="n">
        <f aca="false">AVERAGE('monthly data'!LK176:LM176)</f>
        <v>134.106519413251</v>
      </c>
      <c r="DF152" s="51" t="n">
        <f aca="false">AVERAGE('monthly data'!LN176:LP176)</f>
        <v>144.871661066293</v>
      </c>
      <c r="DG152" s="51" t="n">
        <f aca="false">AVERAGE('monthly data'!LQ176:LS176)</f>
        <v>156.541302990126</v>
      </c>
      <c r="DH152" s="51" t="n">
        <f aca="false">AVERAGE('monthly data'!LT176:LV176)</f>
        <v>156.567763420889</v>
      </c>
      <c r="DI152" s="51" t="n">
        <f aca="false">AVERAGE('monthly data'!LW176:LY176)</f>
        <v>162.595281551432</v>
      </c>
      <c r="DJ152" s="51" t="n">
        <f aca="false">AVERAGE('monthly data'!LZ176:MB176)</f>
        <v>164.308924092292</v>
      </c>
      <c r="DK152" s="51" t="n">
        <f aca="false">AVERAGE('monthly data'!MC176:ME176)</f>
        <v>164.46045459001</v>
      </c>
      <c r="DL152" s="51" t="e">
        <f aca="false">AVERAGE('monthly data'!MF176:MH176)</f>
        <v>#DIV/0!</v>
      </c>
      <c r="DM152" s="51" t="e">
        <f aca="false">AVERAGE('monthly data'!MI176:MK176)</f>
        <v>#DIV/0!</v>
      </c>
      <c r="DN152" s="51" t="e">
        <f aca="false">AVERAGE('monthly data'!ML176:MN176)</f>
        <v>#DIV/0!</v>
      </c>
      <c r="DO152" s="51" t="e">
        <f aca="false">AVERAGE('monthly data'!MO176:MQ176)</f>
        <v>#DIV/0!</v>
      </c>
      <c r="DP152" s="51" t="e">
        <f aca="false">AVERAGE('monthly data'!MR176:MT176)</f>
        <v>#DIV/0!</v>
      </c>
      <c r="DQ152" s="51" t="e">
        <f aca="false">AVERAGE('monthly data'!MU176:MW176)</f>
        <v>#DIV/0!</v>
      </c>
    </row>
    <row r="153" customFormat="false" ht="15" hidden="false" customHeight="false" outlineLevel="0" collapsed="false">
      <c r="A153" s="48" t="s">
        <v>204</v>
      </c>
      <c r="B153" s="49" t="n">
        <f aca="false">AVERAGE('monthly data'!B178:D178)</f>
        <v>1576.53740036727</v>
      </c>
      <c r="C153" s="49" t="e">
        <f aca="false">AVERAGE('monthly data'!E178:G178)</f>
        <v>#DIV/0!</v>
      </c>
      <c r="D153" s="49" t="e">
        <f aca="false">AVERAGE('monthly data'!H178:J178)</f>
        <v>#DIV/0!</v>
      </c>
      <c r="E153" s="49" t="e">
        <f aca="false">AVERAGE('monthly data'!K178:M178)</f>
        <v>#DIV/0!</v>
      </c>
      <c r="F153" s="49" t="e">
        <f aca="false">AVERAGE('monthly data'!N178:P178)</f>
        <v>#DIV/0!</v>
      </c>
      <c r="G153" s="49" t="e">
        <f aca="false">AVERAGE('monthly data'!Q178:S178)</f>
        <v>#DIV/0!</v>
      </c>
      <c r="H153" s="49" t="e">
        <f aca="false">AVERAGE('monthly data'!T178:V178)</f>
        <v>#DIV/0!</v>
      </c>
      <c r="I153" s="49" t="e">
        <f aca="false">AVERAGE('monthly data'!W178:Y178)</f>
        <v>#DIV/0!</v>
      </c>
      <c r="J153" s="49" t="e">
        <f aca="false">AVERAGE('monthly data'!Z178:AB178)</f>
        <v>#DIV/0!</v>
      </c>
      <c r="K153" s="49" t="e">
        <f aca="false">AVERAGE('monthly data'!AC178:AE178)</f>
        <v>#DIV/0!</v>
      </c>
      <c r="L153" s="49" t="e">
        <f aca="false">AVERAGE('monthly data'!AF178:AH178)</f>
        <v>#DIV/0!</v>
      </c>
      <c r="M153" s="49" t="e">
        <f aca="false">AVERAGE('monthly data'!AI178:AK178)</f>
        <v>#DIV/0!</v>
      </c>
      <c r="N153" s="49" t="e">
        <f aca="false">AVERAGE('monthly data'!AL178:AN178)</f>
        <v>#DIV/0!</v>
      </c>
      <c r="O153" s="49" t="e">
        <f aca="false">AVERAGE('monthly data'!AO178:AQ178)</f>
        <v>#DIV/0!</v>
      </c>
      <c r="P153" s="49" t="e">
        <f aca="false">AVERAGE('monthly data'!AR178:AT178)</f>
        <v>#DIV/0!</v>
      </c>
      <c r="Q153" s="49" t="e">
        <f aca="false">AVERAGE('monthly data'!AU178:AW178)</f>
        <v>#DIV/0!</v>
      </c>
      <c r="R153" s="49" t="e">
        <f aca="false">AVERAGE('monthly data'!AX178:AZ178)</f>
        <v>#DIV/0!</v>
      </c>
      <c r="S153" s="49" t="e">
        <f aca="false">AVERAGE('monthly data'!BA178:BC178)</f>
        <v>#DIV/0!</v>
      </c>
      <c r="T153" s="49" t="e">
        <f aca="false">AVERAGE('monthly data'!BD178:BF178)</f>
        <v>#DIV/0!</v>
      </c>
      <c r="U153" s="49" t="e">
        <f aca="false">AVERAGE('monthly data'!BG178:BI178)</f>
        <v>#DIV/0!</v>
      </c>
      <c r="V153" s="49" t="e">
        <f aca="false">AVERAGE('monthly data'!BJ178:BL178)</f>
        <v>#DIV/0!</v>
      </c>
      <c r="W153" s="49" t="e">
        <f aca="false">AVERAGE('monthly data'!BM178:BO178)</f>
        <v>#DIV/0!</v>
      </c>
      <c r="X153" s="49" t="e">
        <f aca="false">AVERAGE('monthly data'!BP178:BR178)</f>
        <v>#DIV/0!</v>
      </c>
      <c r="Y153" s="49" t="e">
        <f aca="false">AVERAGE('monthly data'!BS178:BU178)</f>
        <v>#DIV/0!</v>
      </c>
      <c r="Z153" s="49" t="e">
        <f aca="false">AVERAGE('monthly data'!BV178:BX178)</f>
        <v>#DIV/0!</v>
      </c>
      <c r="AA153" s="49" t="e">
        <f aca="false">AVERAGE('monthly data'!BY178:CA178)</f>
        <v>#DIV/0!</v>
      </c>
      <c r="AB153" s="49" t="e">
        <f aca="false">AVERAGE('monthly data'!CB178:CD178)</f>
        <v>#DIV/0!</v>
      </c>
      <c r="AC153" s="49" t="e">
        <f aca="false">AVERAGE('monthly data'!CE178:CG178)</f>
        <v>#DIV/0!</v>
      </c>
      <c r="AD153" s="49" t="e">
        <f aca="false">AVERAGE('monthly data'!CH178:CJ178)</f>
        <v>#DIV/0!</v>
      </c>
      <c r="AE153" s="49" t="e">
        <f aca="false">AVERAGE('monthly data'!CK178:CM178)</f>
        <v>#DIV/0!</v>
      </c>
      <c r="AF153" s="49" t="e">
        <f aca="false">AVERAGE('monthly data'!CN178:CP178)</f>
        <v>#DIV/0!</v>
      </c>
      <c r="AG153" s="49" t="e">
        <f aca="false">AVERAGE('monthly data'!CQ178:CS178)</f>
        <v>#DIV/0!</v>
      </c>
      <c r="AH153" s="49" t="e">
        <f aca="false">AVERAGE('monthly data'!CT178:CV178)</f>
        <v>#DIV/0!</v>
      </c>
      <c r="AI153" s="49" t="e">
        <f aca="false">AVERAGE('monthly data'!CW178:CY178)</f>
        <v>#DIV/0!</v>
      </c>
      <c r="AJ153" s="49" t="e">
        <f aca="false">AVERAGE('monthly data'!CZ178:DB178)</f>
        <v>#DIV/0!</v>
      </c>
      <c r="AK153" s="49" t="e">
        <f aca="false">AVERAGE('monthly data'!DC178:DE178)</f>
        <v>#DIV/0!</v>
      </c>
      <c r="AL153" s="49" t="n">
        <f aca="false">AVERAGE('monthly data'!DF178:DH178)</f>
        <v>35.4403060300313</v>
      </c>
      <c r="AM153" s="49" t="n">
        <f aca="false">AVERAGE('monthly data'!DI178:DK178)</f>
        <v>36.85920818228</v>
      </c>
      <c r="AN153" s="49" t="n">
        <f aca="false">AVERAGE('monthly data'!DL178:DN178)</f>
        <v>40.5569531851101</v>
      </c>
      <c r="AO153" s="49" t="n">
        <f aca="false">AVERAGE('monthly data'!DO178:DQ178)</f>
        <v>43.9322204260655</v>
      </c>
      <c r="AP153" s="49" t="n">
        <f aca="false">AVERAGE('monthly data'!DR178:DT178)</f>
        <v>42.889507745687</v>
      </c>
      <c r="AQ153" s="49" t="n">
        <f aca="false">AVERAGE('monthly data'!DU178:DW178)</f>
        <v>44.1883443593881</v>
      </c>
      <c r="AR153" s="49" t="n">
        <f aca="false">AVERAGE('monthly data'!DX178:DZ178)</f>
        <v>44.035543919586</v>
      </c>
      <c r="AS153" s="49" t="n">
        <f aca="false">AVERAGE('monthly data'!EA178:EC178)</f>
        <v>41.4936942029316</v>
      </c>
      <c r="AT153" s="49" t="n">
        <f aca="false">AVERAGE('monthly data'!ED178:EF178)</f>
        <v>44.5650829565233</v>
      </c>
      <c r="AU153" s="49" t="n">
        <f aca="false">AVERAGE('monthly data'!EG178:EI178)</f>
        <v>48.9486968000054</v>
      </c>
      <c r="AV153" s="49" t="n">
        <f aca="false">AVERAGE('monthly data'!EJ178:EL178)</f>
        <v>52.4792607650431</v>
      </c>
      <c r="AW153" s="49" t="n">
        <f aca="false">AVERAGE('monthly data'!EM178:EO178)</f>
        <v>53.2357348077201</v>
      </c>
      <c r="AX153" s="49" t="n">
        <f aca="false">AVERAGE('monthly data'!EP178:ER178)</f>
        <v>57.6916335471501</v>
      </c>
      <c r="AY153" s="49" t="n">
        <f aca="false">AVERAGE('monthly data'!ES178:EU178)</f>
        <v>54.6506996715542</v>
      </c>
      <c r="AZ153" s="49" t="n">
        <f aca="false">AVERAGE('monthly data'!EV178:EX178)</f>
        <v>55.2378086764719</v>
      </c>
      <c r="BA153" s="49" t="n">
        <f aca="false">AVERAGE('monthly data'!EY178:FA178)</f>
        <v>54.9568622858756</v>
      </c>
      <c r="BB153" s="49" t="n">
        <f aca="false">AVERAGE('monthly data'!FB178:FD178)</f>
        <v>53.5807436065214</v>
      </c>
      <c r="BC153" s="49" t="n">
        <f aca="false">AVERAGE('monthly data'!FE178:FG178)</f>
        <v>54.6187954885667</v>
      </c>
      <c r="BD153" s="49" t="n">
        <f aca="false">AVERAGE('monthly data'!FH178:FJ178)</f>
        <v>62.5429607269134</v>
      </c>
      <c r="BE153" s="49" t="n">
        <f aca="false">AVERAGE('monthly data'!FK178:FM178)</f>
        <v>66.7791165451681</v>
      </c>
      <c r="BF153" s="49" t="n">
        <f aca="false">AVERAGE('monthly data'!FN178:FP178)</f>
        <v>68.3916746042229</v>
      </c>
      <c r="BG153" s="49" t="n">
        <f aca="false">AVERAGE('monthly data'!FQ178:FS178)</f>
        <v>69.0502847963416</v>
      </c>
      <c r="BH153" s="49" t="n">
        <f aca="false">AVERAGE('monthly data'!FT178:FV178)</f>
        <v>74.6303135269742</v>
      </c>
      <c r="BI153" s="49" t="n">
        <f aca="false">AVERAGE('monthly data'!FW178:FY178)</f>
        <v>82.6083931134523</v>
      </c>
      <c r="BJ153" s="49" t="n">
        <f aca="false">AVERAGE('monthly data'!FZ178:GB178)</f>
        <v>73.1168910471461</v>
      </c>
      <c r="BK153" s="49" t="n">
        <f aca="false">AVERAGE('monthly data'!GC178:GE178)</f>
        <v>76.8393880522569</v>
      </c>
      <c r="BL153" s="49" t="n">
        <f aca="false">AVERAGE('monthly data'!GF178:GH178)</f>
        <v>79.9163570982455</v>
      </c>
      <c r="BM153" s="49" t="n">
        <f aca="false">AVERAGE('monthly data'!GI178:GK178)</f>
        <v>80.7030601508468</v>
      </c>
      <c r="BN153" s="49" t="n">
        <f aca="false">AVERAGE('monthly data'!GL178:GN178)</f>
        <v>78.0442054373692</v>
      </c>
      <c r="BO153" s="49" t="n">
        <f aca="false">AVERAGE('monthly data'!GO178:GQ178)</f>
        <v>82.9858712782418</v>
      </c>
      <c r="BP153" s="49" t="n">
        <f aca="false">AVERAGE('monthly data'!GR178:GT178)</f>
        <v>82.0286151285192</v>
      </c>
      <c r="BQ153" s="49" t="n">
        <f aca="false">AVERAGE('monthly data'!GU178:GW178)</f>
        <v>84.8491701151774</v>
      </c>
      <c r="BR153" s="49" t="n">
        <f aca="false">AVERAGE('monthly data'!GX178:GZ178)</f>
        <v>91.7660382999874</v>
      </c>
      <c r="BS153" s="49" t="n">
        <f aca="false">AVERAGE('monthly data'!HA178:HC178)</f>
        <v>98.3065317804423</v>
      </c>
      <c r="BT153" s="49" t="n">
        <f aca="false">AVERAGE('monthly data'!HD178:HF178)</f>
        <v>99.9177233656572</v>
      </c>
      <c r="BU153" s="49" t="n">
        <f aca="false">AVERAGE('monthly data'!HG178:HI178)</f>
        <v>96.60385665879</v>
      </c>
      <c r="BV153" s="49" t="n">
        <f aca="false">AVERAGE('monthly data'!HJ178:HL178)</f>
        <v>94.0386664865998</v>
      </c>
      <c r="BW153" s="49" t="n">
        <f aca="false">AVERAGE('monthly data'!HM178:HO178)</f>
        <v>100.464407487232</v>
      </c>
      <c r="BX153" s="49" t="n">
        <f aca="false">AVERAGE('monthly data'!HP178:HR178)</f>
        <v>108.510876665949</v>
      </c>
      <c r="BY153" s="49" t="n">
        <f aca="false">AVERAGE('monthly data'!HS178:HU178)</f>
        <v>107.020437077664</v>
      </c>
      <c r="BZ153" s="49" t="n">
        <f aca="false">AVERAGE('monthly data'!HV178:HX178)</f>
        <v>99.5392963599834</v>
      </c>
      <c r="CA153" s="49" t="n">
        <f aca="false">AVERAGE('monthly data'!HY178:IA178)</f>
        <v>103.33609993722</v>
      </c>
      <c r="CB153" s="49" t="n">
        <f aca="false">AVERAGE('monthly data'!IB178:ID178)</f>
        <v>102.051808438948</v>
      </c>
      <c r="CC153" s="49" t="n">
        <f aca="false">AVERAGE('monthly data'!IE178:IG178)</f>
        <v>99.2202771391627</v>
      </c>
      <c r="CD153" s="49" t="n">
        <f aca="false">AVERAGE('monthly data'!IH178:IJ178)</f>
        <v>97.8961131008567</v>
      </c>
      <c r="CE153" s="49" t="n">
        <f aca="false">AVERAGE('monthly data'!IK178:IM178)</f>
        <v>105.532510566375</v>
      </c>
      <c r="CF153" s="49" t="n">
        <f aca="false">AVERAGE('monthly data'!IN178:IP178)</f>
        <v>106.859989758872</v>
      </c>
      <c r="CG153" s="49" t="n">
        <f aca="false">AVERAGE('monthly data'!IQ178:IS178)</f>
        <v>113.026456320722</v>
      </c>
      <c r="CH153" s="49" t="n">
        <f aca="false">AVERAGE('monthly data'!IT178:IV178)</f>
        <v>109.971625042555</v>
      </c>
      <c r="CI153" s="49" t="n">
        <f aca="false">AVERAGE('monthly data'!IW178:IY178)</f>
        <v>115.037904671586</v>
      </c>
      <c r="CJ153" s="49" t="n">
        <f aca="false">AVERAGE('monthly data'!IZ178:JB178)</f>
        <v>123.162777723845</v>
      </c>
      <c r="CK153" s="49" t="n">
        <f aca="false">AVERAGE('monthly data'!JC178:JE178)</f>
        <v>131.7319308297</v>
      </c>
      <c r="CL153" s="49" t="n">
        <f aca="false">AVERAGE('monthly data'!JF178:JH178)</f>
        <v>130.195515955283</v>
      </c>
      <c r="CM153" s="49" t="n">
        <f aca="false">AVERAGE('monthly data'!JI178:JK178)</f>
        <v>129.655578586732</v>
      </c>
      <c r="CN153" s="49" t="n">
        <f aca="false">AVERAGE('monthly data'!JL178:JN178)</f>
        <v>128.803310577699</v>
      </c>
      <c r="CO153" s="49" t="n">
        <f aca="false">AVERAGE('monthly data'!JO178:JQ178)</f>
        <v>131.013870998356</v>
      </c>
      <c r="CP153" s="49" t="n">
        <f aca="false">AVERAGE('monthly data'!JR178:JT178)</f>
        <v>124.354708886732</v>
      </c>
      <c r="CQ153" s="49" t="n">
        <f aca="false">AVERAGE('monthly data'!JU178:JW178)</f>
        <v>132.234497184574</v>
      </c>
      <c r="CR153" s="49" t="n">
        <f aca="false">AVERAGE('monthly data'!JX178:JZ178)</f>
        <v>128.101814798206</v>
      </c>
      <c r="CS153" s="49" t="n">
        <f aca="false">AVERAGE('monthly data'!KA178:KC178)</f>
        <v>120.872506590897</v>
      </c>
      <c r="CT153" s="49" t="n">
        <f aca="false">AVERAGE('monthly data'!KD178:KF178)</f>
        <v>121.329270517911</v>
      </c>
      <c r="CU153" s="49" t="n">
        <f aca="false">AVERAGE('monthly data'!KG178:KI178)</f>
        <v>128.058763794804</v>
      </c>
      <c r="CV153" s="49" t="n">
        <f aca="false">AVERAGE('monthly data'!KJ178:KL178)</f>
        <v>132.186867119999</v>
      </c>
      <c r="CW153" s="49" t="n">
        <f aca="false">AVERAGE('monthly data'!KM178:KO178)</f>
        <v>146.022818909952</v>
      </c>
      <c r="CX153" s="49" t="n">
        <f aca="false">AVERAGE('monthly data'!KP178:KR178)</f>
        <v>152.694864324972</v>
      </c>
      <c r="CY153" s="49" t="n">
        <f aca="false">AVERAGE('monthly data'!KS178:KU178)</f>
        <v>149.825495412501</v>
      </c>
      <c r="CZ153" s="49" t="n">
        <f aca="false">AVERAGE('monthly data'!KV178:KX178)</f>
        <v>156.35831259886</v>
      </c>
      <c r="DA153" s="49" t="n">
        <f aca="false">AVERAGE('monthly data'!KY178:LA178)</f>
        <v>158.054658807963</v>
      </c>
      <c r="DB153" s="49" t="n">
        <f aca="false">AVERAGE('monthly data'!LB178:LD178)</f>
        <v>149.768552542664</v>
      </c>
      <c r="DC153" s="49" t="n">
        <f aca="false">AVERAGE('monthly data'!LE178:LG178)</f>
        <v>149.329404572027</v>
      </c>
      <c r="DD153" s="49" t="n">
        <f aca="false">AVERAGE('monthly data'!LH178:LJ178)</f>
        <v>147.248375108095</v>
      </c>
      <c r="DE153" s="49" t="n">
        <f aca="false">AVERAGE('monthly data'!LK178:LM178)</f>
        <v>144.399843667364</v>
      </c>
      <c r="DF153" s="49" t="n">
        <f aca="false">AVERAGE('monthly data'!LN178:LP178)</f>
        <v>155.890284589771</v>
      </c>
      <c r="DG153" s="49" t="n">
        <f aca="false">AVERAGE('monthly data'!LQ178:LS178)</f>
        <v>173.595972865208</v>
      </c>
      <c r="DH153" s="49" t="n">
        <f aca="false">AVERAGE('monthly data'!LT178:LV178)</f>
        <v>190.985454593329</v>
      </c>
      <c r="DI153" s="49" t="n">
        <f aca="false">AVERAGE('monthly data'!LW178:LY178)</f>
        <v>213.822545583633</v>
      </c>
      <c r="DJ153" s="49" t="n">
        <f aca="false">AVERAGE('monthly data'!LZ178:MB178)</f>
        <v>232.106416137577</v>
      </c>
      <c r="DK153" s="49" t="n">
        <f aca="false">AVERAGE('monthly data'!MC178:ME178)</f>
        <v>243.771571970633</v>
      </c>
      <c r="DL153" s="49" t="e">
        <f aca="false">AVERAGE('monthly data'!MF178:MH178)</f>
        <v>#DIV/0!</v>
      </c>
      <c r="DM153" s="49" t="e">
        <f aca="false">AVERAGE('monthly data'!MI178:MK178)</f>
        <v>#DIV/0!</v>
      </c>
      <c r="DN153" s="49" t="e">
        <f aca="false">AVERAGE('monthly data'!ML178:MN178)</f>
        <v>#DIV/0!</v>
      </c>
      <c r="DO153" s="49" t="e">
        <f aca="false">AVERAGE('monthly data'!MO178:MQ178)</f>
        <v>#DIV/0!</v>
      </c>
      <c r="DP153" s="49" t="e">
        <f aca="false">AVERAGE('monthly data'!MR178:MT178)</f>
        <v>#DIV/0!</v>
      </c>
      <c r="DQ153" s="49" t="e">
        <f aca="false">AVERAGE('monthly data'!MU178:MW178)</f>
        <v>#DIV/0!</v>
      </c>
    </row>
    <row r="154" customFormat="false" ht="15" hidden="false" customHeight="false" outlineLevel="0" collapsed="false">
      <c r="A154" s="48" t="s">
        <v>205</v>
      </c>
      <c r="B154" s="49" t="n">
        <f aca="false">AVERAGE('monthly data'!B181:D181)</f>
        <v>675.984508612983</v>
      </c>
      <c r="C154" s="49" t="e">
        <f aca="false">AVERAGE('monthly data'!E181:G181)</f>
        <v>#DIV/0!</v>
      </c>
      <c r="D154" s="49" t="e">
        <f aca="false">AVERAGE('monthly data'!H181:J181)</f>
        <v>#DIV/0!</v>
      </c>
      <c r="E154" s="49" t="e">
        <f aca="false">AVERAGE('monthly data'!K181:M181)</f>
        <v>#DIV/0!</v>
      </c>
      <c r="F154" s="49" t="e">
        <f aca="false">AVERAGE('monthly data'!N181:P181)</f>
        <v>#DIV/0!</v>
      </c>
      <c r="G154" s="49" t="e">
        <f aca="false">AVERAGE('monthly data'!Q181:S181)</f>
        <v>#DIV/0!</v>
      </c>
      <c r="H154" s="49" t="e">
        <f aca="false">AVERAGE('monthly data'!T181:V181)</f>
        <v>#DIV/0!</v>
      </c>
      <c r="I154" s="49" t="e">
        <f aca="false">AVERAGE('monthly data'!W181:Y181)</f>
        <v>#DIV/0!</v>
      </c>
      <c r="J154" s="49" t="e">
        <f aca="false">AVERAGE('monthly data'!Z181:AB181)</f>
        <v>#DIV/0!</v>
      </c>
      <c r="K154" s="49" t="e">
        <f aca="false">AVERAGE('monthly data'!AC181:AE181)</f>
        <v>#DIV/0!</v>
      </c>
      <c r="L154" s="49" t="e">
        <f aca="false">AVERAGE('monthly data'!AF181:AH181)</f>
        <v>#DIV/0!</v>
      </c>
      <c r="M154" s="49" t="e">
        <f aca="false">AVERAGE('monthly data'!AI181:AK181)</f>
        <v>#DIV/0!</v>
      </c>
      <c r="N154" s="49" t="e">
        <f aca="false">AVERAGE('monthly data'!AL181:AN181)</f>
        <v>#DIV/0!</v>
      </c>
      <c r="O154" s="49" t="e">
        <f aca="false">AVERAGE('monthly data'!AO181:AQ181)</f>
        <v>#DIV/0!</v>
      </c>
      <c r="P154" s="49" t="e">
        <f aca="false">AVERAGE('monthly data'!AR181:AT181)</f>
        <v>#DIV/0!</v>
      </c>
      <c r="Q154" s="49" t="e">
        <f aca="false">AVERAGE('monthly data'!AU181:AW181)</f>
        <v>#DIV/0!</v>
      </c>
      <c r="R154" s="49" t="e">
        <f aca="false">AVERAGE('monthly data'!AX181:AZ181)</f>
        <v>#DIV/0!</v>
      </c>
      <c r="S154" s="49" t="e">
        <f aca="false">AVERAGE('monthly data'!BA181:BC181)</f>
        <v>#DIV/0!</v>
      </c>
      <c r="T154" s="49" t="e">
        <f aca="false">AVERAGE('monthly data'!BD181:BF181)</f>
        <v>#DIV/0!</v>
      </c>
      <c r="U154" s="49" t="e">
        <f aca="false">AVERAGE('monthly data'!BG181:BI181)</f>
        <v>#DIV/0!</v>
      </c>
      <c r="V154" s="49" t="e">
        <f aca="false">AVERAGE('monthly data'!BJ181:BL181)</f>
        <v>#DIV/0!</v>
      </c>
      <c r="W154" s="49" t="e">
        <f aca="false">AVERAGE('monthly data'!BM181:BO181)</f>
        <v>#DIV/0!</v>
      </c>
      <c r="X154" s="49" t="e">
        <f aca="false">AVERAGE('monthly data'!BP181:BR181)</f>
        <v>#DIV/0!</v>
      </c>
      <c r="Y154" s="49" t="e">
        <f aca="false">AVERAGE('monthly data'!BS181:BU181)</f>
        <v>#DIV/0!</v>
      </c>
      <c r="Z154" s="49" t="e">
        <f aca="false">AVERAGE('monthly data'!BV181:BX181)</f>
        <v>#DIV/0!</v>
      </c>
      <c r="AA154" s="49" t="e">
        <f aca="false">AVERAGE('monthly data'!BY181:CA181)</f>
        <v>#DIV/0!</v>
      </c>
      <c r="AB154" s="49" t="e">
        <f aca="false">AVERAGE('monthly data'!CB181:CD181)</f>
        <v>#DIV/0!</v>
      </c>
      <c r="AC154" s="49" t="e">
        <f aca="false">AVERAGE('monthly data'!CE181:CG181)</f>
        <v>#DIV/0!</v>
      </c>
      <c r="AD154" s="49" t="e">
        <f aca="false">AVERAGE('monthly data'!CH181:CJ181)</f>
        <v>#DIV/0!</v>
      </c>
      <c r="AE154" s="49" t="e">
        <f aca="false">AVERAGE('monthly data'!CK181:CM181)</f>
        <v>#DIV/0!</v>
      </c>
      <c r="AF154" s="49" t="e">
        <f aca="false">AVERAGE('monthly data'!CN181:CP181)</f>
        <v>#DIV/0!</v>
      </c>
      <c r="AG154" s="49" t="e">
        <f aca="false">AVERAGE('monthly data'!CQ181:CS181)</f>
        <v>#DIV/0!</v>
      </c>
      <c r="AH154" s="49" t="e">
        <f aca="false">AVERAGE('monthly data'!CT181:CV181)</f>
        <v>#DIV/0!</v>
      </c>
      <c r="AI154" s="49" t="e">
        <f aca="false">AVERAGE('monthly data'!CW181:CY181)</f>
        <v>#DIV/0!</v>
      </c>
      <c r="AJ154" s="49" t="e">
        <f aca="false">AVERAGE('monthly data'!CZ181:DB181)</f>
        <v>#DIV/0!</v>
      </c>
      <c r="AK154" s="49" t="e">
        <f aca="false">AVERAGE('monthly data'!DC181:DE181)</f>
        <v>#DIV/0!</v>
      </c>
      <c r="AL154" s="49" t="n">
        <f aca="false">AVERAGE('monthly data'!DF181:DH181)</f>
        <v>36.1406629883067</v>
      </c>
      <c r="AM154" s="49" t="n">
        <f aca="false">AVERAGE('monthly data'!DI181:DK181)</f>
        <v>38.0240217287835</v>
      </c>
      <c r="AN154" s="49" t="n">
        <f aca="false">AVERAGE('monthly data'!DL181:DN181)</f>
        <v>38.8368397115156</v>
      </c>
      <c r="AO154" s="49" t="n">
        <f aca="false">AVERAGE('monthly data'!DO181:DQ181)</f>
        <v>39.6397452798241</v>
      </c>
      <c r="AP154" s="49" t="n">
        <f aca="false">AVERAGE('monthly data'!DR181:DT181)</f>
        <v>46.8585914140317</v>
      </c>
      <c r="AQ154" s="49" t="n">
        <f aca="false">AVERAGE('monthly data'!DU181:DW181)</f>
        <v>49.8608834255731</v>
      </c>
      <c r="AR154" s="49" t="n">
        <f aca="false">AVERAGE('monthly data'!DX181:DZ181)</f>
        <v>52.4178579627985</v>
      </c>
      <c r="AS154" s="49" t="n">
        <f aca="false">AVERAGE('monthly data'!EA181:EC181)</f>
        <v>55.7940575521287</v>
      </c>
      <c r="AT154" s="49" t="n">
        <f aca="false">AVERAGE('monthly data'!ED181:EF181)</f>
        <v>63.602616611742</v>
      </c>
      <c r="AU154" s="49" t="n">
        <f aca="false">AVERAGE('monthly data'!EG181:EI181)</f>
        <v>69.232822854679</v>
      </c>
      <c r="AV154" s="49" t="n">
        <f aca="false">AVERAGE('monthly data'!EJ181:EL181)</f>
        <v>66.2419180663277</v>
      </c>
      <c r="AW154" s="49" t="n">
        <f aca="false">AVERAGE('monthly data'!EM181:EO181)</f>
        <v>67.4614435847066</v>
      </c>
      <c r="AX154" s="49" t="n">
        <f aca="false">AVERAGE('monthly data'!EP181:ER181)</f>
        <v>66.4375583353261</v>
      </c>
      <c r="AY154" s="49" t="n">
        <f aca="false">AVERAGE('monthly data'!ES181:EU181)</f>
        <v>67.6084629197785</v>
      </c>
      <c r="AZ154" s="49" t="n">
        <f aca="false">AVERAGE('monthly data'!EV181:EX181)</f>
        <v>68.3760312292393</v>
      </c>
      <c r="BA154" s="49" t="n">
        <f aca="false">AVERAGE('monthly data'!EY181:FA181)</f>
        <v>68.805327278264</v>
      </c>
      <c r="BB154" s="49" t="n">
        <f aca="false">AVERAGE('monthly data'!FB181:FD181)</f>
        <v>73.5962268087501</v>
      </c>
      <c r="BC154" s="49" t="n">
        <f aca="false">AVERAGE('monthly data'!FE181:FG181)</f>
        <v>80.3095168052196</v>
      </c>
      <c r="BD154" s="49" t="n">
        <f aca="false">AVERAGE('monthly data'!FH181:FJ181)</f>
        <v>85.7980180550283</v>
      </c>
      <c r="BE154" s="49" t="n">
        <f aca="false">AVERAGE('monthly data'!FK181:FM181)</f>
        <v>84.2406064015838</v>
      </c>
      <c r="BF154" s="49" t="n">
        <f aca="false">AVERAGE('monthly data'!FN181:FP181)</f>
        <v>81.6610933586665</v>
      </c>
      <c r="BG154" s="49" t="n">
        <f aca="false">AVERAGE('monthly data'!FQ181:FS181)</f>
        <v>82.5584722231288</v>
      </c>
      <c r="BH154" s="49" t="n">
        <f aca="false">AVERAGE('monthly data'!FT181:FV181)</f>
        <v>83.1052105106278</v>
      </c>
      <c r="BI154" s="49" t="n">
        <f aca="false">AVERAGE('monthly data'!FW181:FY181)</f>
        <v>84.6224663841497</v>
      </c>
      <c r="BJ154" s="49" t="n">
        <f aca="false">AVERAGE('monthly data'!FZ181:GB181)</f>
        <v>83.2502689071501</v>
      </c>
      <c r="BK154" s="49" t="n">
        <f aca="false">AVERAGE('monthly data'!GC181:GE181)</f>
        <v>87.2068079201566</v>
      </c>
      <c r="BL154" s="49" t="n">
        <f aca="false">AVERAGE('monthly data'!GF181:GH181)</f>
        <v>86.8050974023657</v>
      </c>
      <c r="BM154" s="49" t="n">
        <f aca="false">AVERAGE('monthly data'!GI181:GK181)</f>
        <v>87.6976038239256</v>
      </c>
      <c r="BN154" s="49" t="n">
        <f aca="false">AVERAGE('monthly data'!GL181:GN181)</f>
        <v>86.3154515489694</v>
      </c>
      <c r="BO154" s="49" t="n">
        <f aca="false">AVERAGE('monthly data'!GO181:GQ181)</f>
        <v>91.3743299305032</v>
      </c>
      <c r="BP154" s="49" t="n">
        <f aca="false">AVERAGE('monthly data'!GR181:GT181)</f>
        <v>92.7341571286076</v>
      </c>
      <c r="BQ154" s="49" t="n">
        <f aca="false">AVERAGE('monthly data'!GU181:GW181)</f>
        <v>94.4854031190191</v>
      </c>
      <c r="BR154" s="49" t="n">
        <f aca="false">AVERAGE('monthly data'!GX181:GZ181)</f>
        <v>92.7885203368272</v>
      </c>
      <c r="BS154" s="49" t="n">
        <f aca="false">AVERAGE('monthly data'!HA181:HC181)</f>
        <v>98.7963474892595</v>
      </c>
      <c r="BT154" s="49" t="n">
        <f aca="false">AVERAGE('monthly data'!HD181:HF181)</f>
        <v>97.9475008596602</v>
      </c>
      <c r="BU154" s="49" t="n">
        <f aca="false">AVERAGE('monthly data'!HG181:HI181)</f>
        <v>99.8740170503223</v>
      </c>
      <c r="BV154" s="49" t="n">
        <f aca="false">AVERAGE('monthly data'!HJ181:HL181)</f>
        <v>98.5356428547494</v>
      </c>
      <c r="BW154" s="49" t="n">
        <f aca="false">AVERAGE('monthly data'!HM181:HO181)</f>
        <v>101.986683624302</v>
      </c>
      <c r="BX154" s="49" t="n">
        <f aca="false">AVERAGE('monthly data'!HP181:HR181)</f>
        <v>99.2294567050724</v>
      </c>
      <c r="BY154" s="49" t="n">
        <f aca="false">AVERAGE('monthly data'!HS181:HU181)</f>
        <v>100.05366099924</v>
      </c>
      <c r="BZ154" s="49" t="n">
        <f aca="false">AVERAGE('monthly data'!HV181:HX181)</f>
        <v>99.815866582365</v>
      </c>
      <c r="CA154" s="49" t="n">
        <f aca="false">AVERAGE('monthly data'!HY181:IA181)</f>
        <v>100.435200815064</v>
      </c>
      <c r="CB154" s="49" t="n">
        <f aca="false">AVERAGE('monthly data'!IB181:ID181)</f>
        <v>100.618161276541</v>
      </c>
      <c r="CC154" s="49" t="n">
        <f aca="false">AVERAGE('monthly data'!IE181:IG181)</f>
        <v>101.208386101769</v>
      </c>
      <c r="CD154" s="49" t="n">
        <f aca="false">AVERAGE('monthly data'!IH181:IJ181)</f>
        <v>99.5088404561324</v>
      </c>
      <c r="CE154" s="49" t="n">
        <f aca="false">AVERAGE('monthly data'!IK181:IM181)</f>
        <v>99.8314734378143</v>
      </c>
      <c r="CF154" s="49" t="n">
        <f aca="false">AVERAGE('monthly data'!IN181:IP181)</f>
        <v>102.848368268739</v>
      </c>
      <c r="CG154" s="49" t="n">
        <f aca="false">AVERAGE('monthly data'!IQ181:IS181)</f>
        <v>104.154409199763</v>
      </c>
      <c r="CH154" s="49" t="n">
        <f aca="false">AVERAGE('monthly data'!IT181:IV181)</f>
        <v>103.669127648715</v>
      </c>
      <c r="CI154" s="49" t="n">
        <f aca="false">AVERAGE('monthly data'!IW181:IY181)</f>
        <v>106.005925591413</v>
      </c>
      <c r="CJ154" s="49" t="n">
        <f aca="false">AVERAGE('monthly data'!IZ181:JB181)</f>
        <v>106.824554890953</v>
      </c>
      <c r="CK154" s="49" t="n">
        <f aca="false">AVERAGE('monthly data'!JC181:JE181)</f>
        <v>105.898501519867</v>
      </c>
      <c r="CL154" s="49" t="n">
        <f aca="false">AVERAGE('monthly data'!JF181:JH181)</f>
        <v>108.080121501517</v>
      </c>
      <c r="CM154" s="49" t="n">
        <f aca="false">AVERAGE('monthly data'!JI181:JK181)</f>
        <v>111.560743413891</v>
      </c>
      <c r="CN154" s="49" t="n">
        <f aca="false">AVERAGE('monthly data'!JL181:JN181)</f>
        <v>110.585558119739</v>
      </c>
      <c r="CO154" s="49" t="n">
        <f aca="false">AVERAGE('monthly data'!JO181:JQ181)</f>
        <v>112.605986944649</v>
      </c>
      <c r="CP154" s="49" t="n">
        <f aca="false">AVERAGE('monthly data'!JR181:JT181)</f>
        <v>115.929664607185</v>
      </c>
      <c r="CQ154" s="49" t="n">
        <f aca="false">AVERAGE('monthly data'!JU181:JW181)</f>
        <v>125.698900196255</v>
      </c>
      <c r="CR154" s="49" t="n">
        <f aca="false">AVERAGE('monthly data'!JX181:JZ181)</f>
        <v>122.712079241443</v>
      </c>
      <c r="CS154" s="49" t="n">
        <f aca="false">AVERAGE('monthly data'!KA181:KC181)</f>
        <v>121.999767571438</v>
      </c>
      <c r="CT154" s="49" t="n">
        <f aca="false">AVERAGE('monthly data'!KD181:KF181)</f>
        <v>118.198670511126</v>
      </c>
      <c r="CU154" s="49" t="n">
        <f aca="false">AVERAGE('monthly data'!KG181:KI181)</f>
        <v>120.561630639838</v>
      </c>
      <c r="CV154" s="49" t="n">
        <f aca="false">AVERAGE('monthly data'!KJ181:KL181)</f>
        <v>120.459511427626</v>
      </c>
      <c r="CW154" s="49" t="n">
        <f aca="false">AVERAGE('monthly data'!KM181:KO181)</f>
        <v>122.669462761346</v>
      </c>
      <c r="CX154" s="49" t="n">
        <f aca="false">AVERAGE('monthly data'!KP181:KR181)</f>
        <v>129.038075849861</v>
      </c>
      <c r="CY154" s="49" t="n">
        <f aca="false">AVERAGE('monthly data'!KS181:KU181)</f>
        <v>133.971422646063</v>
      </c>
      <c r="CZ154" s="49" t="n">
        <f aca="false">AVERAGE('monthly data'!KV181:KX181)</f>
        <v>126.786634976633</v>
      </c>
      <c r="DA154" s="49" t="n">
        <f aca="false">AVERAGE('monthly data'!KY181:LA181)</f>
        <v>129.684361512285</v>
      </c>
      <c r="DB154" s="49" t="n">
        <f aca="false">AVERAGE('monthly data'!LB181:LD181)</f>
        <v>130.638241321181</v>
      </c>
      <c r="DC154" s="49" t="n">
        <f aca="false">AVERAGE('monthly data'!LE181:LG181)</f>
        <v>131.874573036785</v>
      </c>
      <c r="DD154" s="49" t="n">
        <f aca="false">AVERAGE('monthly data'!LH181:LJ181)</f>
        <v>131.689834466641</v>
      </c>
      <c r="DE154" s="49" t="n">
        <f aca="false">AVERAGE('monthly data'!LK181:LM181)</f>
        <v>134.106519413251</v>
      </c>
      <c r="DF154" s="49" t="n">
        <f aca="false">AVERAGE('monthly data'!LN181:LP181)</f>
        <v>144.871661066293</v>
      </c>
      <c r="DG154" s="49" t="n">
        <f aca="false">AVERAGE('monthly data'!LQ181:LS181)</f>
        <v>156.541302990126</v>
      </c>
      <c r="DH154" s="49" t="n">
        <f aca="false">AVERAGE('monthly data'!LT181:LV181)</f>
        <v>156.567763420889</v>
      </c>
      <c r="DI154" s="49" t="n">
        <f aca="false">AVERAGE('monthly data'!LW181:LY181)</f>
        <v>162.595281551432</v>
      </c>
      <c r="DJ154" s="49" t="n">
        <f aca="false">AVERAGE('monthly data'!LZ181:MB181)</f>
        <v>164.308924092292</v>
      </c>
      <c r="DK154" s="49" t="n">
        <f aca="false">AVERAGE('monthly data'!MC181:ME181)</f>
        <v>164.46045459001</v>
      </c>
      <c r="DL154" s="49" t="e">
        <f aca="false">AVERAGE('monthly data'!MF181:MH181)</f>
        <v>#DIV/0!</v>
      </c>
      <c r="DM154" s="49" t="e">
        <f aca="false">AVERAGE('monthly data'!MI181:MK181)</f>
        <v>#DIV/0!</v>
      </c>
      <c r="DN154" s="49" t="e">
        <f aca="false">AVERAGE('monthly data'!ML181:MN181)</f>
        <v>#DIV/0!</v>
      </c>
      <c r="DO154" s="49" t="e">
        <f aca="false">AVERAGE('monthly data'!MO181:MQ181)</f>
        <v>#DIV/0!</v>
      </c>
      <c r="DP154" s="49" t="e">
        <f aca="false">AVERAGE('monthly data'!MR181:MT181)</f>
        <v>#DIV/0!</v>
      </c>
      <c r="DQ154" s="49" t="e">
        <f aca="false">AVERAGE('monthly data'!MU181:MW181)</f>
        <v>#DIV/0!</v>
      </c>
    </row>
    <row r="155" customFormat="false" ht="15.75" hidden="false" customHeight="false" outlineLevel="0" collapsed="false">
      <c r="A155" s="53" t="s">
        <v>206</v>
      </c>
      <c r="B155" s="54" t="n">
        <f aca="false">AVERAGE('monthly data'!B184:D184)</f>
        <v>7747.47809101974</v>
      </c>
      <c r="C155" s="54" t="e">
        <f aca="false">AVERAGE('monthly data'!E184:G184)</f>
        <v>#DIV/0!</v>
      </c>
      <c r="D155" s="54" t="e">
        <f aca="false">AVERAGE('monthly data'!H184:J184)</f>
        <v>#DIV/0!</v>
      </c>
      <c r="E155" s="54" t="e">
        <f aca="false">AVERAGE('monthly data'!K184:M184)</f>
        <v>#DIV/0!</v>
      </c>
      <c r="F155" s="54" t="e">
        <f aca="false">AVERAGE('monthly data'!N184:P184)</f>
        <v>#DIV/0!</v>
      </c>
      <c r="G155" s="54" t="e">
        <f aca="false">AVERAGE('monthly data'!Q184:S184)</f>
        <v>#DIV/0!</v>
      </c>
      <c r="H155" s="54" t="e">
        <f aca="false">AVERAGE('monthly data'!T184:V184)</f>
        <v>#DIV/0!</v>
      </c>
      <c r="I155" s="54" t="e">
        <f aca="false">AVERAGE('monthly data'!W184:Y184)</f>
        <v>#DIV/0!</v>
      </c>
      <c r="J155" s="54" t="e">
        <f aca="false">AVERAGE('monthly data'!Z184:AB184)</f>
        <v>#DIV/0!</v>
      </c>
      <c r="K155" s="54" t="e">
        <f aca="false">AVERAGE('monthly data'!AC184:AE184)</f>
        <v>#DIV/0!</v>
      </c>
      <c r="L155" s="54" t="e">
        <f aca="false">AVERAGE('monthly data'!AF184:AH184)</f>
        <v>#DIV/0!</v>
      </c>
      <c r="M155" s="54" t="e">
        <f aca="false">AVERAGE('monthly data'!AI184:AK184)</f>
        <v>#DIV/0!</v>
      </c>
      <c r="N155" s="54" t="e">
        <f aca="false">AVERAGE('monthly data'!AL184:AN184)</f>
        <v>#DIV/0!</v>
      </c>
      <c r="O155" s="54" t="e">
        <f aca="false">AVERAGE('monthly data'!AO184:AQ184)</f>
        <v>#DIV/0!</v>
      </c>
      <c r="P155" s="54" t="e">
        <f aca="false">AVERAGE('monthly data'!AR184:AT184)</f>
        <v>#DIV/0!</v>
      </c>
      <c r="Q155" s="54" t="e">
        <f aca="false">AVERAGE('monthly data'!AU184:AW184)</f>
        <v>#DIV/0!</v>
      </c>
      <c r="R155" s="54" t="e">
        <f aca="false">AVERAGE('monthly data'!AX184:AZ184)</f>
        <v>#DIV/0!</v>
      </c>
      <c r="S155" s="54" t="e">
        <f aca="false">AVERAGE('monthly data'!BA184:BC184)</f>
        <v>#DIV/0!</v>
      </c>
      <c r="T155" s="54" t="e">
        <f aca="false">AVERAGE('monthly data'!BD184:BF184)</f>
        <v>#DIV/0!</v>
      </c>
      <c r="U155" s="54" t="e">
        <f aca="false">AVERAGE('monthly data'!BG184:BI184)</f>
        <v>#DIV/0!</v>
      </c>
      <c r="V155" s="54" t="e">
        <f aca="false">AVERAGE('monthly data'!BJ184:BL184)</f>
        <v>#DIV/0!</v>
      </c>
      <c r="W155" s="54" t="e">
        <f aca="false">AVERAGE('monthly data'!BM184:BO184)</f>
        <v>#DIV/0!</v>
      </c>
      <c r="X155" s="54" t="e">
        <f aca="false">AVERAGE('monthly data'!BP184:BR184)</f>
        <v>#DIV/0!</v>
      </c>
      <c r="Y155" s="54" t="e">
        <f aca="false">AVERAGE('monthly data'!BS184:BU184)</f>
        <v>#DIV/0!</v>
      </c>
      <c r="Z155" s="54" t="e">
        <f aca="false">AVERAGE('monthly data'!BV184:BX184)</f>
        <v>#DIV/0!</v>
      </c>
      <c r="AA155" s="54" t="e">
        <f aca="false">AVERAGE('monthly data'!BY184:CA184)</f>
        <v>#DIV/0!</v>
      </c>
      <c r="AB155" s="54" t="e">
        <f aca="false">AVERAGE('monthly data'!CB184:CD184)</f>
        <v>#DIV/0!</v>
      </c>
      <c r="AC155" s="54" t="e">
        <f aca="false">AVERAGE('monthly data'!CE184:CG184)</f>
        <v>#DIV/0!</v>
      </c>
      <c r="AD155" s="54" t="e">
        <f aca="false">AVERAGE('monthly data'!CH184:CJ184)</f>
        <v>#DIV/0!</v>
      </c>
      <c r="AE155" s="54" t="e">
        <f aca="false">AVERAGE('monthly data'!CK184:CM184)</f>
        <v>#DIV/0!</v>
      </c>
      <c r="AF155" s="54" t="e">
        <f aca="false">AVERAGE('monthly data'!CN184:CP184)</f>
        <v>#DIV/0!</v>
      </c>
      <c r="AG155" s="54" t="e">
        <f aca="false">AVERAGE('monthly data'!CQ184:CS184)</f>
        <v>#DIV/0!</v>
      </c>
      <c r="AH155" s="54" t="e">
        <f aca="false">AVERAGE('monthly data'!CT184:CV184)</f>
        <v>#DIV/0!</v>
      </c>
      <c r="AI155" s="54" t="e">
        <f aca="false">AVERAGE('monthly data'!CW184:CY184)</f>
        <v>#DIV/0!</v>
      </c>
      <c r="AJ155" s="54" t="e">
        <f aca="false">AVERAGE('monthly data'!CZ184:DB184)</f>
        <v>#DIV/0!</v>
      </c>
      <c r="AK155" s="54" t="e">
        <f aca="false">AVERAGE('monthly data'!DC184:DE184)</f>
        <v>#DIV/0!</v>
      </c>
      <c r="AL155" s="54" t="e">
        <f aca="false">AVERAGE('monthly data'!DF184:DH184)</f>
        <v>#DIV/0!</v>
      </c>
      <c r="AM155" s="54" t="e">
        <f aca="false">AVERAGE('monthly data'!DI184:DK184)</f>
        <v>#DIV/0!</v>
      </c>
      <c r="AN155" s="54" t="e">
        <f aca="false">AVERAGE('monthly data'!DL184:DN184)</f>
        <v>#DIV/0!</v>
      </c>
      <c r="AO155" s="54" t="e">
        <f aca="false">AVERAGE('monthly data'!DO184:DQ184)</f>
        <v>#DIV/0!</v>
      </c>
      <c r="AP155" s="54" t="e">
        <f aca="false">AVERAGE('monthly data'!DR184:DT184)</f>
        <v>#DIV/0!</v>
      </c>
      <c r="AQ155" s="54" t="e">
        <f aca="false">AVERAGE('monthly data'!DU184:DW184)</f>
        <v>#DIV/0!</v>
      </c>
      <c r="AR155" s="54" t="e">
        <f aca="false">AVERAGE('monthly data'!DX184:DZ184)</f>
        <v>#DIV/0!</v>
      </c>
      <c r="AS155" s="54" t="e">
        <f aca="false">AVERAGE('monthly data'!EA184:EC184)</f>
        <v>#DIV/0!</v>
      </c>
      <c r="AT155" s="54" t="e">
        <f aca="false">AVERAGE('monthly data'!ED184:EF184)</f>
        <v>#DIV/0!</v>
      </c>
      <c r="AU155" s="54" t="e">
        <f aca="false">AVERAGE('monthly data'!EG184:EI184)</f>
        <v>#DIV/0!</v>
      </c>
      <c r="AV155" s="54" t="e">
        <f aca="false">AVERAGE('monthly data'!EJ184:EL184)</f>
        <v>#DIV/0!</v>
      </c>
      <c r="AW155" s="54" t="e">
        <f aca="false">AVERAGE('monthly data'!EM184:EO184)</f>
        <v>#DIV/0!</v>
      </c>
      <c r="AX155" s="54" t="e">
        <f aca="false">AVERAGE('monthly data'!EP184:ER184)</f>
        <v>#DIV/0!</v>
      </c>
      <c r="AY155" s="54" t="e">
        <f aca="false">AVERAGE('monthly data'!ES184:EU184)</f>
        <v>#DIV/0!</v>
      </c>
      <c r="AZ155" s="54" t="e">
        <f aca="false">AVERAGE('monthly data'!EV184:EX184)</f>
        <v>#DIV/0!</v>
      </c>
      <c r="BA155" s="54" t="e">
        <f aca="false">AVERAGE('monthly data'!EY184:FA184)</f>
        <v>#DIV/0!</v>
      </c>
      <c r="BB155" s="54" t="e">
        <f aca="false">AVERAGE('monthly data'!FB184:FD184)</f>
        <v>#DIV/0!</v>
      </c>
      <c r="BC155" s="54" t="e">
        <f aca="false">AVERAGE('monthly data'!FE184:FG184)</f>
        <v>#DIV/0!</v>
      </c>
      <c r="BD155" s="54" t="e">
        <f aca="false">AVERAGE('monthly data'!FH184:FJ184)</f>
        <v>#DIV/0!</v>
      </c>
      <c r="BE155" s="54" t="e">
        <f aca="false">AVERAGE('monthly data'!FK184:FM184)</f>
        <v>#DIV/0!</v>
      </c>
      <c r="BF155" s="54" t="n">
        <f aca="false">AVERAGE('monthly data'!FN184:FP184)</f>
        <v>84.5856132824667</v>
      </c>
      <c r="BG155" s="54" t="n">
        <f aca="false">AVERAGE('monthly data'!FQ184:FS184)</f>
        <v>84.059182792019</v>
      </c>
      <c r="BH155" s="54" t="n">
        <f aca="false">AVERAGE('monthly data'!FT184:FV184)</f>
        <v>84.603957231965</v>
      </c>
      <c r="BI155" s="54" t="n">
        <f aca="false">AVERAGE('monthly data'!FW184:FY184)</f>
        <v>85.2861027093818</v>
      </c>
      <c r="BJ155" s="54" t="n">
        <f aca="false">AVERAGE('monthly data'!FZ184:GB184)</f>
        <v>85.9338442295342</v>
      </c>
      <c r="BK155" s="54" t="n">
        <f aca="false">AVERAGE('monthly data'!GC184:GE184)</f>
        <v>85.9161289007042</v>
      </c>
      <c r="BL155" s="54" t="n">
        <f aca="false">AVERAGE('monthly data'!GF184:GH184)</f>
        <v>85.32468349095</v>
      </c>
      <c r="BM155" s="54" t="n">
        <f aca="false">AVERAGE('monthly data'!GI184:GK184)</f>
        <v>85.6600535115859</v>
      </c>
      <c r="BN155" s="54" t="n">
        <f aca="false">AVERAGE('monthly data'!GL184:GN184)</f>
        <v>87.417142521368</v>
      </c>
      <c r="BO155" s="54" t="n">
        <f aca="false">AVERAGE('monthly data'!GO184:GQ184)</f>
        <v>89.997271741316</v>
      </c>
      <c r="BP155" s="54" t="n">
        <f aca="false">AVERAGE('monthly data'!GR184:GT184)</f>
        <v>92.2916783901369</v>
      </c>
      <c r="BQ155" s="54" t="n">
        <f aca="false">AVERAGE('monthly data'!GU184:GW184)</f>
        <v>92.8053172696521</v>
      </c>
      <c r="BR155" s="54" t="n">
        <f aca="false">AVERAGE('monthly data'!GX184:GZ184)</f>
        <v>92.6901768705447</v>
      </c>
      <c r="BS155" s="54" t="n">
        <f aca="false">AVERAGE('monthly data'!HA184:HC184)</f>
        <v>94.0304612118935</v>
      </c>
      <c r="BT155" s="54" t="n">
        <f aca="false">AVERAGE('monthly data'!HD184:HF184)</f>
        <v>94.4802684161723</v>
      </c>
      <c r="BU155" s="54" t="n">
        <f aca="false">AVERAGE('monthly data'!HG184:HI184)</f>
        <v>95.1315783353634</v>
      </c>
      <c r="BV155" s="54" t="n">
        <f aca="false">AVERAGE('monthly data'!HJ184:HL184)</f>
        <v>97.1955483978649</v>
      </c>
      <c r="BW155" s="54" t="n">
        <f aca="false">AVERAGE('monthly data'!HM184:HO184)</f>
        <v>97.8488765120626</v>
      </c>
      <c r="BX155" s="54" t="n">
        <f aca="false">AVERAGE('monthly data'!HP184:HR184)</f>
        <v>97.7998393799143</v>
      </c>
      <c r="BY155" s="54" t="n">
        <f aca="false">AVERAGE('monthly data'!HS184:HU184)</f>
        <v>97.8675610179284</v>
      </c>
      <c r="BZ155" s="54" t="n">
        <f aca="false">AVERAGE('monthly data'!HV184:HX184)</f>
        <v>99.8373958027284</v>
      </c>
      <c r="CA155" s="54" t="n">
        <f aca="false">AVERAGE('monthly data'!HY184:IA184)</f>
        <v>100.044158864001</v>
      </c>
      <c r="CB155" s="54" t="n">
        <f aca="false">AVERAGE('monthly data'!IB184:ID184)</f>
        <v>100.448538395468</v>
      </c>
      <c r="CC155" s="54" t="n">
        <f aca="false">AVERAGE('monthly data'!IE184:IG184)</f>
        <v>101.636655627816</v>
      </c>
      <c r="CD155" s="54" t="n">
        <f aca="false">AVERAGE('monthly data'!IH184:IJ184)</f>
        <v>101.601009906735</v>
      </c>
      <c r="CE155" s="54" t="n">
        <f aca="false">AVERAGE('monthly data'!IK184:IM184)</f>
        <v>102.206494782813</v>
      </c>
      <c r="CF155" s="54" t="n">
        <f aca="false">AVERAGE('monthly data'!IN184:IP184)</f>
        <v>102.965186112058</v>
      </c>
      <c r="CG155" s="54" t="n">
        <f aca="false">AVERAGE('monthly data'!IQ184:IS184)</f>
        <v>103.4874996724</v>
      </c>
      <c r="CH155" s="54" t="n">
        <f aca="false">AVERAGE('monthly data'!IT184:IV184)</f>
        <v>104.361659570231</v>
      </c>
      <c r="CI155" s="54" t="n">
        <f aca="false">AVERAGE('monthly data'!IW184:IY184)</f>
        <v>106.091817162021</v>
      </c>
      <c r="CJ155" s="54" t="n">
        <f aca="false">AVERAGE('monthly data'!IZ184:JB184)</f>
        <v>107.672802010715</v>
      </c>
      <c r="CK155" s="54" t="n">
        <f aca="false">AVERAGE('monthly data'!JC184:JE184)</f>
        <v>108.889029972568</v>
      </c>
      <c r="CL155" s="54" t="n">
        <f aca="false">AVERAGE('monthly data'!JF184:JH184)</f>
        <v>110.176753209684</v>
      </c>
      <c r="CM155" s="54" t="n">
        <f aca="false">AVERAGE('monthly data'!JI184:JK184)</f>
        <v>111.005492826671</v>
      </c>
      <c r="CN155" s="54" t="n">
        <f aca="false">AVERAGE('monthly data'!JL184:JN184)</f>
        <v>111.219524786041</v>
      </c>
      <c r="CO155" s="54" t="n">
        <f aca="false">AVERAGE('monthly data'!JO184:JQ184)</f>
        <v>111.586672709771</v>
      </c>
      <c r="CP155" s="54" t="n">
        <f aca="false">AVERAGE('monthly data'!JR184:JT184)</f>
        <v>111.949022151806</v>
      </c>
      <c r="CQ155" s="54" t="n">
        <f aca="false">AVERAGE('monthly data'!JU184:JW184)</f>
        <v>113.117579251736</v>
      </c>
      <c r="CR155" s="54" t="n">
        <f aca="false">AVERAGE('monthly data'!JX184:JZ184)</f>
        <v>112.706877045779</v>
      </c>
      <c r="CS155" s="54" t="n">
        <f aca="false">AVERAGE('monthly data'!KA184:KC184)</f>
        <v>113.068410714658</v>
      </c>
      <c r="CT155" s="54" t="n">
        <f aca="false">AVERAGE('monthly data'!KD184:KF184)</f>
        <v>113.776466642807</v>
      </c>
      <c r="CU155" s="54" t="n">
        <f aca="false">AVERAGE('monthly data'!KG184:KI184)</f>
        <v>114.818403430706</v>
      </c>
      <c r="CV155" s="54" t="n">
        <f aca="false">AVERAGE('monthly data'!KJ184:KL184)</f>
        <v>115.709544309096</v>
      </c>
      <c r="CW155" s="54" t="n">
        <f aca="false">AVERAGE('monthly data'!KM184:KO184)</f>
        <v>116.455079738952</v>
      </c>
      <c r="CX155" s="54" t="n">
        <f aca="false">AVERAGE('monthly data'!KP184:KR184)</f>
        <v>118.30740292129</v>
      </c>
      <c r="CY155" s="54" t="n">
        <f aca="false">AVERAGE('monthly data'!KS184:KU184)</f>
        <v>122.470954088176</v>
      </c>
      <c r="CZ155" s="54" t="n">
        <f aca="false">AVERAGE('monthly data'!KV184:KX184)</f>
        <v>124.131158035537</v>
      </c>
      <c r="DA155" s="54" t="n">
        <f aca="false">AVERAGE('monthly data'!KY184:LA184)</f>
        <v>121.564378574281</v>
      </c>
      <c r="DB155" s="54" t="n">
        <f aca="false">AVERAGE('monthly data'!LB184:LD184)</f>
        <v>122.653262231626</v>
      </c>
      <c r="DC155" s="54" t="n">
        <f aca="false">AVERAGE('monthly data'!LE184:LG184)</f>
        <v>124.518370507171</v>
      </c>
      <c r="DD155" s="54" t="n">
        <f aca="false">AVERAGE('monthly data'!LH184:LJ184)</f>
        <v>125.187662754497</v>
      </c>
      <c r="DE155" s="54" t="n">
        <f aca="false">AVERAGE('monthly data'!LK184:LM184)</f>
        <v>126.824230301776</v>
      </c>
      <c r="DF155" s="54" t="n">
        <f aca="false">AVERAGE('monthly data'!LN184:LP184)</f>
        <v>131.351159787141</v>
      </c>
      <c r="DG155" s="54" t="n">
        <f aca="false">AVERAGE('monthly data'!LQ184:LS184)</f>
        <v>140.266759441883</v>
      </c>
      <c r="DH155" s="54" t="n">
        <f aca="false">AVERAGE('monthly data'!LT184:LV184)</f>
        <v>144.189356423647</v>
      </c>
      <c r="DI155" s="54" t="n">
        <f aca="false">AVERAGE('monthly data'!LW184:LY184)</f>
        <v>148.382632240234</v>
      </c>
      <c r="DJ155" s="54" t="n">
        <f aca="false">AVERAGE('monthly data'!LZ184:MB184)</f>
        <v>151.445035237911</v>
      </c>
      <c r="DK155" s="54" t="n">
        <f aca="false">AVERAGE('monthly data'!MC184:ME184)</f>
        <v>153.587105962454</v>
      </c>
      <c r="DL155" s="54" t="e">
        <f aca="false">AVERAGE('monthly data'!MF184:MH184)</f>
        <v>#DIV/0!</v>
      </c>
      <c r="DM155" s="54" t="e">
        <f aca="false">AVERAGE('monthly data'!MI184:MK184)</f>
        <v>#DIV/0!</v>
      </c>
      <c r="DN155" s="54" t="e">
        <f aca="false">AVERAGE('monthly data'!ML184:MN184)</f>
        <v>#DIV/0!</v>
      </c>
      <c r="DO155" s="54" t="e">
        <f aca="false">AVERAGE('monthly data'!MO184:MQ184)</f>
        <v>#DIV/0!</v>
      </c>
      <c r="DP155" s="54" t="e">
        <f aca="false">AVERAGE('monthly data'!MR184:MT184)</f>
        <v>#DIV/0!</v>
      </c>
      <c r="DQ155" s="54" t="e">
        <f aca="false">AVERAGE('monthly data'!MU184:MW184)</f>
        <v>#DIV/0!</v>
      </c>
    </row>
    <row r="156" customFormat="false" ht="15.75" hidden="false" customHeight="false" outlineLevel="0" collapsed="false">
      <c r="A156" s="55"/>
      <c r="BX156" s="56"/>
    </row>
    <row r="157" customFormat="false" ht="15" hidden="false" customHeight="false" outlineLevel="0" collapsed="false">
      <c r="A157" s="19"/>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0"/>
      <c r="CY157" s="10"/>
      <c r="CZ157" s="10"/>
      <c r="DA157" s="10"/>
      <c r="DB157" s="10"/>
      <c r="DC157" s="10"/>
      <c r="DD157" s="10"/>
      <c r="DE157" s="10"/>
      <c r="DF157" s="10"/>
      <c r="DG157" s="10"/>
      <c r="DH157" s="10"/>
      <c r="DI157" s="10"/>
      <c r="DJ157" s="10"/>
      <c r="DK157" s="10"/>
      <c r="DL157" s="10"/>
      <c r="DM157" s="10"/>
      <c r="DN157" s="10"/>
    </row>
    <row r="158" customFormat="false" ht="15.75" hidden="false" customHeight="false" outlineLevel="0" collapsed="false">
      <c r="A158" s="43"/>
      <c r="B158" s="57"/>
      <c r="C158" s="57"/>
      <c r="D158" s="57"/>
      <c r="E158" s="57"/>
      <c r="F158" s="57"/>
      <c r="G158" s="57"/>
      <c r="H158" s="57"/>
      <c r="I158" s="57"/>
      <c r="J158" s="57"/>
      <c r="K158" s="57"/>
      <c r="L158" s="57"/>
      <c r="M158" s="57"/>
      <c r="N158" s="57"/>
      <c r="O158" s="57"/>
      <c r="P158" s="57"/>
      <c r="Q158" s="57"/>
      <c r="R158" s="57"/>
      <c r="S158" s="57"/>
      <c r="T158" s="57"/>
      <c r="U158" s="57"/>
      <c r="V158" s="58"/>
      <c r="W158" s="58"/>
      <c r="X158" s="58"/>
      <c r="Y158" s="58"/>
      <c r="Z158" s="58"/>
      <c r="AA158" s="58"/>
      <c r="AB158" s="58"/>
      <c r="AC158" s="58"/>
      <c r="AD158" s="58"/>
      <c r="AE158" s="58"/>
      <c r="AF158" s="58"/>
      <c r="AG158" s="58"/>
    </row>
    <row r="159" customFormat="false" ht="15.75" hidden="false" customHeight="false" outlineLevel="0" collapsed="false">
      <c r="A159" s="59" t="s">
        <v>207</v>
      </c>
      <c r="B159" s="5" t="s">
        <v>0</v>
      </c>
      <c r="C159" s="5" t="s">
        <v>1</v>
      </c>
      <c r="D159" s="5" t="s">
        <v>2</v>
      </c>
      <c r="E159" s="5" t="s">
        <v>3</v>
      </c>
      <c r="F159" s="5" t="s">
        <v>4</v>
      </c>
      <c r="G159" s="5" t="s">
        <v>5</v>
      </c>
      <c r="H159" s="5" t="s">
        <v>6</v>
      </c>
      <c r="I159" s="5" t="s">
        <v>7</v>
      </c>
      <c r="J159" s="5" t="s">
        <v>8</v>
      </c>
      <c r="K159" s="5" t="s">
        <v>9</v>
      </c>
      <c r="L159" s="5" t="s">
        <v>10</v>
      </c>
      <c r="M159" s="5" t="s">
        <v>11</v>
      </c>
      <c r="N159" s="5" t="s">
        <v>12</v>
      </c>
      <c r="O159" s="5" t="s">
        <v>13</v>
      </c>
      <c r="P159" s="5" t="s">
        <v>14</v>
      </c>
      <c r="Q159" s="5" t="s">
        <v>15</v>
      </c>
      <c r="R159" s="5" t="s">
        <v>16</v>
      </c>
      <c r="S159" s="5" t="s">
        <v>17</v>
      </c>
      <c r="T159" s="5" t="s">
        <v>18</v>
      </c>
      <c r="U159" s="5" t="s">
        <v>19</v>
      </c>
      <c r="V159" s="5" t="s">
        <v>20</v>
      </c>
      <c r="W159" s="5" t="s">
        <v>21</v>
      </c>
      <c r="X159" s="5" t="s">
        <v>22</v>
      </c>
      <c r="Y159" s="5" t="s">
        <v>23</v>
      </c>
      <c r="Z159" s="5" t="s">
        <v>24</v>
      </c>
      <c r="AA159" s="5" t="s">
        <v>25</v>
      </c>
      <c r="AB159" s="5" t="s">
        <v>26</v>
      </c>
      <c r="AC159" s="5" t="s">
        <v>27</v>
      </c>
      <c r="AD159" s="5" t="s">
        <v>28</v>
      </c>
      <c r="AE159" s="5" t="s">
        <v>29</v>
      </c>
      <c r="AF159" s="5" t="s">
        <v>30</v>
      </c>
      <c r="AG159" s="5" t="s">
        <v>31</v>
      </c>
      <c r="AH159" s="5" t="s">
        <v>32</v>
      </c>
      <c r="AI159" s="5" t="s">
        <v>33</v>
      </c>
      <c r="AJ159" s="5" t="s">
        <v>34</v>
      </c>
      <c r="AK159" s="5" t="s">
        <v>35</v>
      </c>
      <c r="AL159" s="5" t="s">
        <v>36</v>
      </c>
      <c r="AM159" s="5" t="s">
        <v>37</v>
      </c>
      <c r="AN159" s="5" t="s">
        <v>38</v>
      </c>
      <c r="AO159" s="5" t="s">
        <v>39</v>
      </c>
      <c r="AP159" s="5" t="s">
        <v>40</v>
      </c>
      <c r="AQ159" s="5" t="s">
        <v>41</v>
      </c>
      <c r="AR159" s="5" t="s">
        <v>42</v>
      </c>
      <c r="AS159" s="5" t="s">
        <v>43</v>
      </c>
      <c r="AT159" s="5" t="s">
        <v>44</v>
      </c>
      <c r="AU159" s="5" t="s">
        <v>45</v>
      </c>
      <c r="AV159" s="5" t="s">
        <v>46</v>
      </c>
      <c r="AW159" s="5" t="s">
        <v>47</v>
      </c>
      <c r="AX159" s="5" t="s">
        <v>48</v>
      </c>
      <c r="AY159" s="5" t="s">
        <v>49</v>
      </c>
      <c r="AZ159" s="5" t="s">
        <v>50</v>
      </c>
      <c r="BA159" s="5" t="s">
        <v>51</v>
      </c>
      <c r="BB159" s="5" t="s">
        <v>52</v>
      </c>
      <c r="BC159" s="5" t="s">
        <v>53</v>
      </c>
      <c r="BD159" s="5" t="s">
        <v>54</v>
      </c>
      <c r="BE159" s="5" t="s">
        <v>55</v>
      </c>
      <c r="BF159" s="5" t="s">
        <v>56</v>
      </c>
      <c r="BG159" s="5" t="s">
        <v>57</v>
      </c>
      <c r="BH159" s="5" t="s">
        <v>58</v>
      </c>
      <c r="BI159" s="5" t="s">
        <v>59</v>
      </c>
      <c r="BJ159" s="5" t="s">
        <v>60</v>
      </c>
      <c r="BK159" s="5" t="s">
        <v>61</v>
      </c>
      <c r="BL159" s="5" t="s">
        <v>62</v>
      </c>
      <c r="BM159" s="5" t="s">
        <v>63</v>
      </c>
      <c r="BN159" s="5" t="s">
        <v>64</v>
      </c>
      <c r="BO159" s="5" t="s">
        <v>65</v>
      </c>
      <c r="BP159" s="5" t="s">
        <v>66</v>
      </c>
      <c r="BQ159" s="5" t="s">
        <v>67</v>
      </c>
      <c r="BR159" s="5" t="s">
        <v>68</v>
      </c>
      <c r="BS159" s="5" t="s">
        <v>69</v>
      </c>
      <c r="BT159" s="5" t="s">
        <v>70</v>
      </c>
      <c r="BU159" s="5" t="s">
        <v>71</v>
      </c>
      <c r="BV159" s="5" t="s">
        <v>72</v>
      </c>
      <c r="BW159" s="5" t="s">
        <v>73</v>
      </c>
      <c r="BX159" s="5" t="s">
        <v>74</v>
      </c>
      <c r="BY159" s="5" t="s">
        <v>75</v>
      </c>
      <c r="BZ159" s="5" t="s">
        <v>76</v>
      </c>
      <c r="CA159" s="5" t="s">
        <v>77</v>
      </c>
      <c r="CB159" s="5" t="s">
        <v>78</v>
      </c>
      <c r="CC159" s="5" t="s">
        <v>79</v>
      </c>
      <c r="CD159" s="5" t="s">
        <v>80</v>
      </c>
      <c r="CE159" s="5" t="s">
        <v>81</v>
      </c>
      <c r="CF159" s="5" t="s">
        <v>82</v>
      </c>
      <c r="CG159" s="5" t="s">
        <v>83</v>
      </c>
      <c r="CH159" s="5" t="s">
        <v>84</v>
      </c>
      <c r="CI159" s="5" t="s">
        <v>85</v>
      </c>
      <c r="CJ159" s="5" t="s">
        <v>86</v>
      </c>
      <c r="CK159" s="5" t="s">
        <v>87</v>
      </c>
      <c r="CL159" s="5" t="s">
        <v>88</v>
      </c>
      <c r="CM159" s="5" t="s">
        <v>89</v>
      </c>
      <c r="CN159" s="5" t="s">
        <v>90</v>
      </c>
      <c r="CO159" s="5" t="s">
        <v>91</v>
      </c>
      <c r="CP159" s="5" t="s">
        <v>92</v>
      </c>
      <c r="CQ159" s="5" t="s">
        <v>93</v>
      </c>
      <c r="CR159" s="5" t="s">
        <v>94</v>
      </c>
      <c r="CS159" s="5" t="s">
        <v>95</v>
      </c>
      <c r="CT159" s="5" t="s">
        <v>96</v>
      </c>
      <c r="CU159" s="5" t="s">
        <v>97</v>
      </c>
      <c r="CV159" s="5" t="s">
        <v>98</v>
      </c>
      <c r="CW159" s="5" t="s">
        <v>99</v>
      </c>
      <c r="CX159" s="5" t="s">
        <v>100</v>
      </c>
      <c r="CY159" s="5" t="s">
        <v>101</v>
      </c>
      <c r="CZ159" s="5" t="s">
        <v>102</v>
      </c>
      <c r="DA159" s="5" t="s">
        <v>103</v>
      </c>
      <c r="DB159" s="5" t="s">
        <v>104</v>
      </c>
      <c r="DC159" s="5" t="s">
        <v>105</v>
      </c>
      <c r="DD159" s="5" t="s">
        <v>106</v>
      </c>
      <c r="DE159" s="5" t="s">
        <v>107</v>
      </c>
      <c r="DF159" s="5" t="s">
        <v>108</v>
      </c>
      <c r="DG159" s="5" t="s">
        <v>109</v>
      </c>
      <c r="DH159" s="5" t="s">
        <v>110</v>
      </c>
      <c r="DI159" s="5" t="s">
        <v>111</v>
      </c>
      <c r="DJ159" s="5" t="s">
        <v>112</v>
      </c>
      <c r="DK159" s="5" t="s">
        <v>113</v>
      </c>
      <c r="DL159" s="5" t="s">
        <v>114</v>
      </c>
      <c r="DM159" s="5" t="s">
        <v>115</v>
      </c>
      <c r="DN159" s="5" t="s">
        <v>116</v>
      </c>
    </row>
    <row r="160" customFormat="false" ht="15" hidden="false" customHeight="false" outlineLevel="0" collapsed="false">
      <c r="A160" s="60" t="s">
        <v>208</v>
      </c>
      <c r="B160" s="61"/>
      <c r="C160" s="61"/>
      <c r="D160" s="61"/>
      <c r="E160" s="61"/>
      <c r="F160" s="61"/>
      <c r="G160" s="61"/>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c r="AE160" s="61"/>
      <c r="AF160" s="61"/>
      <c r="AG160" s="61"/>
      <c r="AH160" s="61"/>
      <c r="AI160" s="61"/>
      <c r="AJ160" s="61"/>
      <c r="AK160" s="61"/>
      <c r="AL160" s="61"/>
      <c r="AM160" s="61"/>
      <c r="AN160" s="61"/>
      <c r="AO160" s="61"/>
      <c r="AP160" s="61"/>
      <c r="AQ160" s="61"/>
      <c r="AR160" s="61"/>
      <c r="AS160" s="61"/>
      <c r="AT160" s="61"/>
      <c r="AU160" s="61"/>
      <c r="AV160" s="61"/>
      <c r="AW160" s="61"/>
      <c r="AX160" s="61"/>
      <c r="AY160" s="61"/>
      <c r="AZ160" s="61"/>
      <c r="BA160" s="61"/>
      <c r="BB160" s="61"/>
      <c r="BC160" s="61"/>
      <c r="BD160" s="61"/>
      <c r="BE160" s="61"/>
      <c r="BF160" s="61"/>
      <c r="BG160" s="61"/>
      <c r="BH160" s="61"/>
      <c r="BI160" s="61"/>
      <c r="BJ160" s="61" t="n">
        <v>-206.777160841046</v>
      </c>
      <c r="BK160" s="61" t="n">
        <v>-203.116882549344</v>
      </c>
      <c r="BL160" s="61" t="n">
        <v>-195.471119867472</v>
      </c>
      <c r="BM160" s="61" t="n">
        <v>-232.567000127735</v>
      </c>
      <c r="BN160" s="61" t="n">
        <v>-269.625817693299</v>
      </c>
      <c r="BO160" s="61" t="n">
        <v>-296.729450683809</v>
      </c>
      <c r="BP160" s="61" t="n">
        <v>-325.176626876516</v>
      </c>
      <c r="BQ160" s="61" t="n">
        <v>-289.023402715491</v>
      </c>
      <c r="BR160" s="61" t="n">
        <v>-272.925636987853</v>
      </c>
      <c r="BS160" s="61" t="n">
        <v>-308.55852900252</v>
      </c>
      <c r="BT160" s="61" t="n">
        <v>-328.468056621984</v>
      </c>
      <c r="BU160" s="61" t="n">
        <v>-268.642036587541</v>
      </c>
      <c r="BV160" s="61" t="n">
        <v>-237.565052108304</v>
      </c>
      <c r="BW160" s="61" t="n">
        <v>-231.874402053483</v>
      </c>
      <c r="BX160" s="61" t="n">
        <v>-277.957063749512</v>
      </c>
      <c r="BY160" s="61" t="n">
        <v>-303.958232439294</v>
      </c>
      <c r="BZ160" s="61" t="n">
        <v>-280.068113336938</v>
      </c>
      <c r="CA160" s="61" t="n">
        <v>-315.28081255191</v>
      </c>
      <c r="CB160" s="61" t="n">
        <v>-296.741221636108</v>
      </c>
      <c r="CC160" s="61" t="n">
        <v>-292.73793604838</v>
      </c>
      <c r="CD160" s="61" t="n">
        <v>-268.354637238353</v>
      </c>
      <c r="CE160" s="61" t="n">
        <v>-320.504083282021</v>
      </c>
      <c r="CF160" s="61" t="n">
        <v>-321.498490054785</v>
      </c>
      <c r="CG160" s="61" t="n">
        <v>-252.742225523859</v>
      </c>
      <c r="CH160" s="61" t="n">
        <v>-301.785304617141</v>
      </c>
      <c r="CI160" s="61" t="n">
        <v>-361.618190577756</v>
      </c>
      <c r="CJ160" s="61" t="n">
        <v>-317.802806280825</v>
      </c>
      <c r="CK160" s="61" t="n">
        <v>-268.279688968576</v>
      </c>
      <c r="CL160" s="61" t="n">
        <v>-245.416288905342</v>
      </c>
      <c r="CM160" s="61" t="n">
        <v>-176.671834710157</v>
      </c>
      <c r="CN160" s="61" t="n">
        <v>-249.100728679056</v>
      </c>
      <c r="CO160" s="61" t="n">
        <v>-90.2674558679082</v>
      </c>
      <c r="CP160" s="61" t="n">
        <v>-231.188778760887</v>
      </c>
      <c r="CQ160" s="61" t="n">
        <v>-211.310313616524</v>
      </c>
      <c r="CR160" s="61" t="n">
        <v>-164.772902518363</v>
      </c>
      <c r="CS160" s="62"/>
      <c r="CT160" s="61"/>
      <c r="CU160" s="61"/>
      <c r="CV160" s="61"/>
      <c r="CW160" s="61"/>
      <c r="CX160" s="61"/>
      <c r="CY160" s="61"/>
      <c r="CZ160" s="61"/>
      <c r="DA160" s="61"/>
      <c r="DB160" s="61"/>
      <c r="DC160" s="61"/>
      <c r="DD160" s="61"/>
      <c r="DE160" s="61"/>
      <c r="DF160" s="61"/>
      <c r="DG160" s="61"/>
      <c r="DH160" s="61"/>
      <c r="DI160" s="61"/>
      <c r="DJ160" s="61"/>
      <c r="DK160" s="61"/>
      <c r="DL160" s="61"/>
      <c r="DM160" s="61"/>
      <c r="DN160" s="61"/>
      <c r="DO160" s="63"/>
      <c r="DP160" s="63"/>
      <c r="DQ160" s="63"/>
      <c r="DR160" s="63"/>
      <c r="DS160" s="63"/>
      <c r="DT160" s="63"/>
      <c r="DU160" s="63"/>
      <c r="DV160" s="63"/>
      <c r="DW160" s="63"/>
      <c r="DX160" s="63"/>
      <c r="DY160" s="63"/>
      <c r="DZ160" s="63"/>
      <c r="EA160" s="63"/>
    </row>
    <row r="161" customFormat="false" ht="15" hidden="false" customHeight="false" outlineLevel="0" collapsed="false">
      <c r="A161" s="64" t="s">
        <v>209</v>
      </c>
      <c r="B161" s="65"/>
      <c r="C161" s="65"/>
      <c r="D161" s="65"/>
      <c r="E161" s="65"/>
      <c r="F161" s="65"/>
      <c r="G161" s="65"/>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t="n">
        <v>58.8412661744894</v>
      </c>
      <c r="BK161" s="65" t="n">
        <v>71.7935356116581</v>
      </c>
      <c r="BL161" s="65" t="n">
        <v>98.7631729293202</v>
      </c>
      <c r="BM161" s="65" t="n">
        <v>89.2244412120168</v>
      </c>
      <c r="BN161" s="65" t="n">
        <v>100.304671294149</v>
      </c>
      <c r="BO161" s="65" t="n">
        <v>98.0787356276197</v>
      </c>
      <c r="BP161" s="65" t="n">
        <v>154.203846735105</v>
      </c>
      <c r="BQ161" s="65" t="n">
        <v>140.051355101059</v>
      </c>
      <c r="BR161" s="65" t="n">
        <v>175.282023981901</v>
      </c>
      <c r="BS161" s="65" t="n">
        <v>166.288785238435</v>
      </c>
      <c r="BT161" s="65" t="n">
        <v>227.395754520859</v>
      </c>
      <c r="BU161" s="65" t="n">
        <v>225.159424853436</v>
      </c>
      <c r="BV161" s="65" t="n">
        <v>209.8297657382</v>
      </c>
      <c r="BW161" s="65" t="n">
        <v>236.409594508597</v>
      </c>
      <c r="BX161" s="65" t="n">
        <v>234.002692040091</v>
      </c>
      <c r="BY161" s="65" t="n">
        <v>213.937423063124</v>
      </c>
      <c r="BZ161" s="65" t="n">
        <v>218.632965064685</v>
      </c>
      <c r="CA161" s="65" t="n">
        <v>241.764779724805</v>
      </c>
      <c r="CB161" s="65" t="n">
        <v>238.385069354028</v>
      </c>
      <c r="CC161" s="65" t="n">
        <v>237.894292871079</v>
      </c>
      <c r="CD161" s="65" t="n">
        <v>484.33714860996</v>
      </c>
      <c r="CE161" s="65" t="n">
        <v>519.194666170064</v>
      </c>
      <c r="CF161" s="65" t="n">
        <v>535.181863095784</v>
      </c>
      <c r="CG161" s="65" t="n">
        <v>578.316693954319</v>
      </c>
      <c r="CH161" s="65" t="n">
        <v>532.716760094421</v>
      </c>
      <c r="CI161" s="65" t="n">
        <v>522.140803906869</v>
      </c>
      <c r="CJ161" s="65" t="n">
        <v>577.854384332602</v>
      </c>
      <c r="CK161" s="65" t="n">
        <v>560.915264598218</v>
      </c>
      <c r="CL161" s="65" t="n">
        <v>528.995112159032</v>
      </c>
      <c r="CM161" s="65" t="n">
        <v>651.64409031336</v>
      </c>
      <c r="CN161" s="65" t="n">
        <v>697.389429772844</v>
      </c>
      <c r="CO161" s="65" t="n">
        <v>817.091910511707</v>
      </c>
      <c r="CP161" s="65" t="n">
        <v>653.299538783334</v>
      </c>
      <c r="CQ161" s="65" t="n">
        <v>637.143078594948</v>
      </c>
      <c r="CR161" s="65" t="n">
        <v>773.266136212724</v>
      </c>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row>
    <row r="162" customFormat="false" ht="15.75" hidden="false" customHeight="false" outlineLevel="0" collapsed="false">
      <c r="A162" s="64" t="s">
        <v>210</v>
      </c>
      <c r="B162" s="65"/>
      <c r="C162" s="65"/>
      <c r="D162" s="65"/>
      <c r="E162" s="65"/>
      <c r="F162" s="65"/>
      <c r="G162" s="65"/>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t="n">
        <v>265.618427015535</v>
      </c>
      <c r="BK162" s="65" t="n">
        <v>274.910418161002</v>
      </c>
      <c r="BL162" s="65" t="n">
        <v>294.234292796792</v>
      </c>
      <c r="BM162" s="65" t="n">
        <v>321.791441339752</v>
      </c>
      <c r="BN162" s="65" t="n">
        <v>369.930488987448</v>
      </c>
      <c r="BO162" s="65" t="n">
        <v>394.808186311429</v>
      </c>
      <c r="BP162" s="65" t="n">
        <v>479.380473611621</v>
      </c>
      <c r="BQ162" s="65" t="n">
        <v>429.07475781655</v>
      </c>
      <c r="BR162" s="65" t="n">
        <v>448.207660969754</v>
      </c>
      <c r="BS162" s="65" t="n">
        <v>474.847314240954</v>
      </c>
      <c r="BT162" s="65" t="n">
        <v>555.863811142843</v>
      </c>
      <c r="BU162" s="65" t="n">
        <v>493.801461440977</v>
      </c>
      <c r="BV162" s="65" t="n">
        <v>447.394817846504</v>
      </c>
      <c r="BW162" s="65" t="n">
        <v>468.283996562079</v>
      </c>
      <c r="BX162" s="65" t="n">
        <v>511.959755789602</v>
      </c>
      <c r="BY162" s="65" t="n">
        <v>517.895655502418</v>
      </c>
      <c r="BZ162" s="65" t="n">
        <v>498.701078401622</v>
      </c>
      <c r="CA162" s="65" t="n">
        <v>557.045592276715</v>
      </c>
      <c r="CB162" s="65" t="n">
        <v>535.126290990136</v>
      </c>
      <c r="CC162" s="65" t="n">
        <v>530.63222891946</v>
      </c>
      <c r="CD162" s="65" t="n">
        <v>752.691785848313</v>
      </c>
      <c r="CE162" s="65" t="n">
        <v>839.698749452085</v>
      </c>
      <c r="CF162" s="65" t="n">
        <v>856.680353150569</v>
      </c>
      <c r="CG162" s="65" t="n">
        <v>831.058919478178</v>
      </c>
      <c r="CH162" s="65" t="n">
        <v>834.502064711563</v>
      </c>
      <c r="CI162" s="65" t="n">
        <v>883.758994484625</v>
      </c>
      <c r="CJ162" s="65" t="n">
        <v>895.657190613427</v>
      </c>
      <c r="CK162" s="65" t="n">
        <v>829.194953566794</v>
      </c>
      <c r="CL162" s="65" t="n">
        <v>774.411401064373</v>
      </c>
      <c r="CM162" s="65" t="n">
        <v>828.315925023517</v>
      </c>
      <c r="CN162" s="65" t="n">
        <v>946.490158451901</v>
      </c>
      <c r="CO162" s="65" t="n">
        <v>907.359366379615</v>
      </c>
      <c r="CP162" s="65" t="n">
        <v>884.488317544221</v>
      </c>
      <c r="CQ162" s="65" t="n">
        <v>848.453392211471</v>
      </c>
      <c r="CR162" s="65" t="n">
        <v>938.039038731086</v>
      </c>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row>
    <row r="163" customFormat="false" ht="15.75" hidden="false" customHeight="false" outlineLevel="0" collapsed="false">
      <c r="A163" s="66" t="s">
        <v>211</v>
      </c>
      <c r="B163" s="67"/>
      <c r="C163" s="67"/>
      <c r="D163" s="67"/>
      <c r="E163" s="67"/>
      <c r="F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67"/>
      <c r="BI163" s="67"/>
      <c r="BJ163" s="67" t="n">
        <v>-206.777160841046</v>
      </c>
      <c r="BK163" s="67" t="n">
        <v>-203.116882549344</v>
      </c>
      <c r="BL163" s="67" t="n">
        <v>-195.471119867472</v>
      </c>
      <c r="BM163" s="67" t="n">
        <v>-232.567000127735</v>
      </c>
      <c r="BN163" s="67" t="n">
        <v>-269.625817693299</v>
      </c>
      <c r="BO163" s="67" t="n">
        <v>-296.729450683809</v>
      </c>
      <c r="BP163" s="67" t="n">
        <v>-325.176626876516</v>
      </c>
      <c r="BQ163" s="67" t="n">
        <v>-289.023402715491</v>
      </c>
      <c r="BR163" s="67" t="n">
        <v>-295.169344631102</v>
      </c>
      <c r="BS163" s="67" t="n">
        <v>-332.616940388664</v>
      </c>
      <c r="BT163" s="67" t="n">
        <v>-346.534426201206</v>
      </c>
      <c r="BU163" s="67" t="n">
        <v>-278.609543544279</v>
      </c>
      <c r="BV163" s="67" t="n">
        <v>-261.60245971659</v>
      </c>
      <c r="BW163" s="67" t="n">
        <v>-249.979086588237</v>
      </c>
      <c r="BX163" s="67" t="n">
        <v>-296.899857741679</v>
      </c>
      <c r="BY163" s="67" t="n">
        <v>-327.370994088864</v>
      </c>
      <c r="BZ163" s="67" t="n">
        <v>-314.131070221559</v>
      </c>
      <c r="CA163" s="67" t="n">
        <v>-329.680426649082</v>
      </c>
      <c r="CB163" s="67" t="n">
        <v>-314.334331986412</v>
      </c>
      <c r="CC163" s="67" t="n">
        <v>-314.666716928891</v>
      </c>
      <c r="CD163" s="67" t="n">
        <v>-334.6653034982</v>
      </c>
      <c r="CE163" s="67" t="n">
        <v>-401.483070065446</v>
      </c>
      <c r="CF163" s="67" t="n">
        <v>-417.924794711318</v>
      </c>
      <c r="CG163" s="67" t="n">
        <v>-345.432223044226</v>
      </c>
      <c r="CH163" s="67" t="n">
        <v>-372.93001749785</v>
      </c>
      <c r="CI163" s="67" t="n">
        <v>-414.926147873506</v>
      </c>
      <c r="CJ163" s="67" t="n">
        <v>-365.772250508475</v>
      </c>
      <c r="CK163" s="67" t="n">
        <v>-323.88169094201</v>
      </c>
      <c r="CL163" s="67" t="n">
        <v>-284.713113366722</v>
      </c>
      <c r="CM163" s="67" t="n">
        <v>-256.07029711502</v>
      </c>
      <c r="CN163" s="67" t="n">
        <v>-313.894566089215</v>
      </c>
      <c r="CO163" s="67" t="n">
        <v>-174.165363451398</v>
      </c>
      <c r="CP163" s="67" t="n">
        <v>-315.425700738017</v>
      </c>
      <c r="CQ163" s="67" t="n">
        <v>-236.286787592972</v>
      </c>
      <c r="CR163" s="67" t="n">
        <v>-234.598464136804</v>
      </c>
      <c r="CS163" s="67"/>
      <c r="CT163" s="67"/>
      <c r="CU163" s="67"/>
      <c r="CV163" s="67"/>
      <c r="CW163" s="67"/>
      <c r="CX163" s="67"/>
      <c r="CY163" s="67"/>
      <c r="CZ163" s="67"/>
      <c r="DA163" s="67"/>
      <c r="DB163" s="67"/>
      <c r="DC163" s="67"/>
      <c r="DD163" s="67"/>
      <c r="DE163" s="67"/>
      <c r="DF163" s="67"/>
      <c r="DG163" s="67"/>
      <c r="DH163" s="67"/>
      <c r="DI163" s="67"/>
      <c r="DJ163" s="67"/>
      <c r="DK163" s="67"/>
      <c r="DL163" s="67"/>
      <c r="DM163" s="67"/>
      <c r="DN163" s="67"/>
    </row>
    <row r="164" customFormat="false" ht="15" hidden="false" customHeight="false" outlineLevel="0" collapsed="false">
      <c r="A164" s="64" t="s">
        <v>209</v>
      </c>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t="n">
        <v>58.8412661744894</v>
      </c>
      <c r="BK164" s="65" t="n">
        <v>71.7935356116581</v>
      </c>
      <c r="BL164" s="65" t="n">
        <v>98.7631729293202</v>
      </c>
      <c r="BM164" s="65" t="n">
        <v>89.2244412120168</v>
      </c>
      <c r="BN164" s="65" t="n">
        <v>100.304671294149</v>
      </c>
      <c r="BO164" s="65" t="n">
        <v>98.0787356276197</v>
      </c>
      <c r="BP164" s="65" t="n">
        <v>154.203846735105</v>
      </c>
      <c r="BQ164" s="65" t="n">
        <v>140.051355101059</v>
      </c>
      <c r="BR164" s="65" t="n">
        <v>135.414720623405</v>
      </c>
      <c r="BS164" s="65" t="n">
        <v>124.537323706845</v>
      </c>
      <c r="BT164" s="65" t="n">
        <v>177.142142290929</v>
      </c>
      <c r="BU164" s="65" t="n">
        <v>181.766524685856</v>
      </c>
      <c r="BV164" s="65" t="n">
        <v>166.59418869658</v>
      </c>
      <c r="BW164" s="65" t="n">
        <v>198.411138132603</v>
      </c>
      <c r="BX164" s="65" t="n">
        <v>195.647478622728</v>
      </c>
      <c r="BY164" s="65" t="n">
        <v>171.727247390625</v>
      </c>
      <c r="BZ164" s="65" t="n">
        <v>163.934147394016</v>
      </c>
      <c r="CA164" s="65" t="n">
        <v>202.454617373304</v>
      </c>
      <c r="CB164" s="65" t="n">
        <v>196.785214039743</v>
      </c>
      <c r="CC164" s="65" t="n">
        <v>189.909492277706</v>
      </c>
      <c r="CD164" s="65" t="n">
        <v>346.348346212712</v>
      </c>
      <c r="CE164" s="65" t="n">
        <v>365.003992491788</v>
      </c>
      <c r="CF164" s="65" t="n">
        <v>373.557031878146</v>
      </c>
      <c r="CG164" s="65" t="n">
        <v>408.09691321614</v>
      </c>
      <c r="CH164" s="65" t="n">
        <v>369.696891940144</v>
      </c>
      <c r="CI164" s="65" t="n">
        <v>367.52974763326</v>
      </c>
      <c r="CJ164" s="65" t="n">
        <v>430.333285008724</v>
      </c>
      <c r="CK164" s="65" t="n">
        <v>404.217338927685</v>
      </c>
      <c r="CL164" s="65" t="n">
        <v>397.263609739021</v>
      </c>
      <c r="CM164" s="65" t="n">
        <v>464.404615606876</v>
      </c>
      <c r="CN164" s="65" t="n">
        <v>505.109374380417</v>
      </c>
      <c r="CO164" s="65" t="n">
        <v>613.153535445049</v>
      </c>
      <c r="CP164" s="65" t="n">
        <v>451.400264355879</v>
      </c>
      <c r="CQ164" s="65" t="n">
        <v>490.702998547549</v>
      </c>
      <c r="CR164" s="65" t="n">
        <v>587.156642071741</v>
      </c>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row>
    <row r="165" customFormat="false" ht="15.75" hidden="false" customHeight="false" outlineLevel="0" collapsed="false">
      <c r="A165" s="64" t="s">
        <v>210</v>
      </c>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t="n">
        <v>265.618427015535</v>
      </c>
      <c r="BK165" s="65" t="n">
        <v>274.910418161002</v>
      </c>
      <c r="BL165" s="65" t="n">
        <v>294.234292796792</v>
      </c>
      <c r="BM165" s="65" t="n">
        <v>321.791441339752</v>
      </c>
      <c r="BN165" s="65" t="n">
        <v>369.930488987448</v>
      </c>
      <c r="BO165" s="65" t="n">
        <v>394.808186311429</v>
      </c>
      <c r="BP165" s="65" t="n">
        <v>479.380473611621</v>
      </c>
      <c r="BQ165" s="65" t="n">
        <v>429.07475781655</v>
      </c>
      <c r="BR165" s="65" t="n">
        <v>430.584065254507</v>
      </c>
      <c r="BS165" s="65" t="n">
        <v>457.15426409551</v>
      </c>
      <c r="BT165" s="65" t="n">
        <v>523.676568492135</v>
      </c>
      <c r="BU165" s="65" t="n">
        <v>460.376068230136</v>
      </c>
      <c r="BV165" s="65" t="n">
        <v>428.19664841317</v>
      </c>
      <c r="BW165" s="65" t="n">
        <v>448.39022472084</v>
      </c>
      <c r="BX165" s="65" t="n">
        <v>492.547336364406</v>
      </c>
      <c r="BY165" s="65" t="n">
        <v>499.098241479489</v>
      </c>
      <c r="BZ165" s="65" t="n">
        <v>478.065217615575</v>
      </c>
      <c r="CA165" s="65" t="n">
        <v>532.135044022386</v>
      </c>
      <c r="CB165" s="65" t="n">
        <v>511.119546026155</v>
      </c>
      <c r="CC165" s="65" t="n">
        <v>504.576209206597</v>
      </c>
      <c r="CD165" s="65" t="n">
        <v>681.013649710911</v>
      </c>
      <c r="CE165" s="65" t="n">
        <v>766.487062557234</v>
      </c>
      <c r="CF165" s="65" t="n">
        <v>791.481826589464</v>
      </c>
      <c r="CG165" s="65" t="n">
        <v>753.529136260365</v>
      </c>
      <c r="CH165" s="65" t="n">
        <v>742.626909437994</v>
      </c>
      <c r="CI165" s="65" t="n">
        <v>782.455895506766</v>
      </c>
      <c r="CJ165" s="65" t="n">
        <v>796.105535517199</v>
      </c>
      <c r="CK165" s="65" t="n">
        <v>728.099029869695</v>
      </c>
      <c r="CL165" s="65" t="n">
        <v>681.976723105742</v>
      </c>
      <c r="CM165" s="65" t="n">
        <v>720.474912721896</v>
      </c>
      <c r="CN165" s="65" t="n">
        <v>819.003940469632</v>
      </c>
      <c r="CO165" s="65" t="n">
        <v>787.318898896448</v>
      </c>
      <c r="CP165" s="65" t="n">
        <v>766.825965093896</v>
      </c>
      <c r="CQ165" s="65" t="n">
        <v>726.989786140521</v>
      </c>
      <c r="CR165" s="65" t="n">
        <v>821.755106208545</v>
      </c>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row>
    <row r="166" customFormat="false" ht="15.75" hidden="false" customHeight="false" outlineLevel="0" collapsed="false">
      <c r="A166" s="66" t="s">
        <v>212</v>
      </c>
      <c r="B166" s="67"/>
      <c r="C166" s="67"/>
      <c r="D166" s="67"/>
      <c r="E166" s="67"/>
      <c r="F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67"/>
      <c r="BI166" s="67"/>
      <c r="BJ166" s="67" t="n">
        <v>-207.490075467558</v>
      </c>
      <c r="BK166" s="67" t="n">
        <v>-205.432487400501</v>
      </c>
      <c r="BL166" s="67" t="n">
        <v>-198.783143553495</v>
      </c>
      <c r="BM166" s="67" t="n">
        <v>-237.388559847826</v>
      </c>
      <c r="BN166" s="67" t="n">
        <v>-270.898190675038</v>
      </c>
      <c r="BO166" s="67" t="n">
        <v>-299.801820335402</v>
      </c>
      <c r="BP166" s="67" t="n">
        <v>-329.474062260576</v>
      </c>
      <c r="BQ166" s="67" t="n">
        <v>-294.830262787486</v>
      </c>
      <c r="BR166" s="67" t="n">
        <v>-296.470506005086</v>
      </c>
      <c r="BS166" s="67" t="n">
        <v>-335.090493564455</v>
      </c>
      <c r="BT166" s="67" t="n">
        <v>-350.449023021272</v>
      </c>
      <c r="BU166" s="67" t="n">
        <v>-284.184330208451</v>
      </c>
      <c r="BV166" s="67" t="n">
        <v>-263.091299575199</v>
      </c>
      <c r="BW166" s="67" t="n">
        <v>-252.738147387311</v>
      </c>
      <c r="BX166" s="67" t="n">
        <v>-301.043126992399</v>
      </c>
      <c r="BY166" s="67" t="n">
        <v>-332.274165029447</v>
      </c>
      <c r="BZ166" s="67" t="n">
        <v>-309.933746967223</v>
      </c>
      <c r="CA166" s="67" t="n">
        <v>-326.0608767095</v>
      </c>
      <c r="CB166" s="67" t="n">
        <v>-312.04777319783</v>
      </c>
      <c r="CC166" s="67" t="n">
        <v>-314.105786332069</v>
      </c>
      <c r="CD166" s="67" t="n">
        <v>-288.043527847436</v>
      </c>
      <c r="CE166" s="67" t="n">
        <v>-324.266959185517</v>
      </c>
      <c r="CF166" s="67" t="n">
        <v>-333.933130935908</v>
      </c>
      <c r="CG166" s="67" t="n">
        <v>-318.173195095684</v>
      </c>
      <c r="CH166" s="67" t="n">
        <v>-343.340265632889</v>
      </c>
      <c r="CI166" s="67" t="n">
        <v>-351.0494850435</v>
      </c>
      <c r="CJ166" s="67" t="n">
        <v>-321.199074492261</v>
      </c>
      <c r="CK166" s="67" t="n">
        <v>-283.933767894856</v>
      </c>
      <c r="CL166" s="67" t="n">
        <v>-250.26798483618</v>
      </c>
      <c r="CM166" s="67" t="n">
        <v>-234.309784524144</v>
      </c>
      <c r="CN166" s="67" t="n">
        <v>-233.4402330032</v>
      </c>
      <c r="CO166" s="67" t="n">
        <v>-153.552961131626</v>
      </c>
      <c r="CP166" s="67" t="n">
        <v>-237.708316434029</v>
      </c>
      <c r="CQ166" s="67" t="n">
        <v>-199.495597562736</v>
      </c>
      <c r="CR166" s="67" t="n">
        <v>-231.13405834976</v>
      </c>
      <c r="CS166" s="67"/>
      <c r="CT166" s="67"/>
      <c r="CU166" s="67"/>
      <c r="CV166" s="67"/>
      <c r="CW166" s="67"/>
      <c r="CX166" s="67"/>
      <c r="CY166" s="67"/>
      <c r="CZ166" s="67"/>
      <c r="DA166" s="67"/>
      <c r="DB166" s="67"/>
      <c r="DC166" s="67"/>
      <c r="DD166" s="67"/>
      <c r="DE166" s="67"/>
      <c r="DF166" s="67"/>
      <c r="DG166" s="67"/>
      <c r="DH166" s="67"/>
      <c r="DI166" s="67"/>
      <c r="DJ166" s="67"/>
      <c r="DK166" s="67"/>
      <c r="DL166" s="67"/>
      <c r="DM166" s="67"/>
      <c r="DN166" s="67"/>
    </row>
    <row r="167" customFormat="false" ht="15" hidden="false" customHeight="false" outlineLevel="0" collapsed="false">
      <c r="A167" s="64" t="s">
        <v>213</v>
      </c>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t="n">
        <v>57.2921951854637</v>
      </c>
      <c r="BK167" s="65" t="n">
        <v>67.7400612061726</v>
      </c>
      <c r="BL167" s="65" t="n">
        <v>92.8491434289571</v>
      </c>
      <c r="BM167" s="65" t="n">
        <v>79.4562881273652</v>
      </c>
      <c r="BN167" s="65" t="n">
        <v>97.2992788843246</v>
      </c>
      <c r="BO167" s="65" t="n">
        <v>92.6334651328356</v>
      </c>
      <c r="BP167" s="65" t="n">
        <v>145.354828324467</v>
      </c>
      <c r="BQ167" s="65" t="n">
        <v>129.703816963371</v>
      </c>
      <c r="BR167" s="65" t="n">
        <v>132.874644108965</v>
      </c>
      <c r="BS167" s="65" t="n">
        <v>119.347708672929</v>
      </c>
      <c r="BT167" s="65" t="n">
        <v>168.734022166473</v>
      </c>
      <c r="BU167" s="65" t="n">
        <v>169.794100188216</v>
      </c>
      <c r="BV167" s="65" t="n">
        <v>163.617045118743</v>
      </c>
      <c r="BW167" s="65" t="n">
        <v>192.480494182679</v>
      </c>
      <c r="BX167" s="65" t="n">
        <v>186.840463336143</v>
      </c>
      <c r="BY167" s="65" t="n">
        <v>160.072077781421</v>
      </c>
      <c r="BZ167" s="65" t="n">
        <v>160.805096521511</v>
      </c>
      <c r="CA167" s="65" t="n">
        <v>196.368471473362</v>
      </c>
      <c r="CB167" s="65" t="n">
        <v>187.862099296809</v>
      </c>
      <c r="CC167" s="65" t="n">
        <v>178.03609262818</v>
      </c>
      <c r="CD167" s="65" t="n">
        <v>174.749805990101</v>
      </c>
      <c r="CE167" s="65" t="n">
        <v>171.053903670924</v>
      </c>
      <c r="CF167" s="65" t="n">
        <v>172.23885104176</v>
      </c>
      <c r="CG167" s="65" t="n">
        <v>166.001600789052</v>
      </c>
      <c r="CH167" s="65" t="n">
        <v>164.930284250295</v>
      </c>
      <c r="CI167" s="65" t="n">
        <v>183.276442544588</v>
      </c>
      <c r="CJ167" s="65" t="n">
        <v>194.419370527169</v>
      </c>
      <c r="CK167" s="65" t="n">
        <v>194.672428197276</v>
      </c>
      <c r="CL167" s="65" t="n">
        <v>189.310272987404</v>
      </c>
      <c r="CM167" s="65" t="n">
        <v>236.205269521007</v>
      </c>
      <c r="CN167" s="65" t="n">
        <v>282.538628643475</v>
      </c>
      <c r="CO167" s="65" t="n">
        <v>342.15499327759</v>
      </c>
      <c r="CP167" s="65" t="n">
        <v>251.665961558758</v>
      </c>
      <c r="CQ167" s="65" t="n">
        <v>276.615417554446</v>
      </c>
      <c r="CR167" s="65" t="n">
        <v>294.9540395969</v>
      </c>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row>
    <row r="168" customFormat="false" ht="15" hidden="false" customHeight="false" outlineLevel="0" collapsed="false">
      <c r="A168" s="68" t="s">
        <v>214</v>
      </c>
      <c r="B168" s="65"/>
      <c r="C168" s="65"/>
      <c r="D168" s="65"/>
      <c r="E168" s="65"/>
      <c r="F168" s="65"/>
      <c r="G168" s="65"/>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t="n">
        <v>264.782270653022</v>
      </c>
      <c r="BK168" s="65" t="n">
        <v>273.172548606673</v>
      </c>
      <c r="BL168" s="65" t="n">
        <v>291.632286982452</v>
      </c>
      <c r="BM168" s="65" t="n">
        <v>316.844847975192</v>
      </c>
      <c r="BN168" s="65" t="n">
        <v>368.197469559363</v>
      </c>
      <c r="BO168" s="65" t="n">
        <v>392.435285468238</v>
      </c>
      <c r="BP168" s="65" t="n">
        <v>474.828890585044</v>
      </c>
      <c r="BQ168" s="65" t="n">
        <v>424.534079750856</v>
      </c>
      <c r="BR168" s="65" t="n">
        <v>429.345150114051</v>
      </c>
      <c r="BS168" s="65" t="n">
        <v>454.438202237384</v>
      </c>
      <c r="BT168" s="65" t="n">
        <v>519.183045187745</v>
      </c>
      <c r="BU168" s="65" t="n">
        <v>453.978430396666</v>
      </c>
      <c r="BV168" s="65" t="n">
        <v>426.708344693942</v>
      </c>
      <c r="BW168" s="65" t="n">
        <v>445.21864156999</v>
      </c>
      <c r="BX168" s="65" t="n">
        <v>487.883590328542</v>
      </c>
      <c r="BY168" s="65" t="n">
        <v>492.346242810868</v>
      </c>
      <c r="BZ168" s="65" t="n">
        <v>470.738843488734</v>
      </c>
      <c r="CA168" s="65" t="n">
        <v>522.429348182862</v>
      </c>
      <c r="CB168" s="65" t="n">
        <v>499.909872494639</v>
      </c>
      <c r="CC168" s="65" t="n">
        <v>492.14187896025</v>
      </c>
      <c r="CD168" s="65" t="n">
        <v>462.793333837537</v>
      </c>
      <c r="CE168" s="65" t="n">
        <v>495.320862856441</v>
      </c>
      <c r="CF168" s="65" t="n">
        <v>506.171981977668</v>
      </c>
      <c r="CG168" s="65" t="n">
        <v>484.174795884736</v>
      </c>
      <c r="CH168" s="65" t="n">
        <v>508.270549883184</v>
      </c>
      <c r="CI168" s="65" t="n">
        <v>534.325927588089</v>
      </c>
      <c r="CJ168" s="65" t="n">
        <v>515.61844501943</v>
      </c>
      <c r="CK168" s="65" t="n">
        <v>478.606196092131</v>
      </c>
      <c r="CL168" s="69" t="n">
        <v>439.578257823584</v>
      </c>
      <c r="CM168" s="69" t="n">
        <v>470.515054045151</v>
      </c>
      <c r="CN168" s="69" t="n">
        <v>515.978861646675</v>
      </c>
      <c r="CO168" s="69" t="n">
        <v>495.707954409216</v>
      </c>
      <c r="CP168" s="65" t="n">
        <v>489.374277992787</v>
      </c>
      <c r="CQ168" s="65" t="n">
        <v>476.111015117182</v>
      </c>
      <c r="CR168" s="65" t="n">
        <v>526.08809794666</v>
      </c>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row>
    <row r="169" customFormat="false" ht="15.75" hidden="false" customHeight="false" outlineLevel="0" collapsed="false">
      <c r="A169" s="70" t="s">
        <v>215</v>
      </c>
      <c r="B169" s="71"/>
      <c r="C169" s="71"/>
      <c r="D169" s="71"/>
      <c r="E169" s="71"/>
      <c r="F169" s="71"/>
      <c r="G169" s="71"/>
      <c r="H169" s="71"/>
      <c r="I169" s="71"/>
      <c r="J169" s="71"/>
      <c r="K169" s="71"/>
      <c r="L169" s="71"/>
      <c r="M169" s="71"/>
      <c r="N169" s="71"/>
      <c r="O169" s="71"/>
      <c r="P169" s="71"/>
      <c r="Q169" s="71"/>
      <c r="R169" s="71"/>
      <c r="S169" s="71"/>
      <c r="T169" s="71"/>
      <c r="U169" s="71"/>
      <c r="V169" s="71"/>
      <c r="W169" s="71"/>
      <c r="X169" s="71"/>
      <c r="Y169" s="71"/>
      <c r="Z169" s="71"/>
      <c r="AA169" s="71"/>
      <c r="AB169" s="71"/>
      <c r="AC169" s="71"/>
      <c r="AD169" s="71"/>
      <c r="AE169" s="71"/>
      <c r="AF169" s="71"/>
      <c r="AG169" s="71"/>
      <c r="AH169" s="71"/>
      <c r="AI169" s="71"/>
      <c r="AJ169" s="71"/>
      <c r="AK169" s="71"/>
      <c r="AL169" s="71"/>
      <c r="AM169" s="71"/>
      <c r="AN169" s="71"/>
      <c r="AO169" s="71"/>
      <c r="AP169" s="71"/>
      <c r="AQ169" s="71"/>
      <c r="AR169" s="71"/>
      <c r="AS169" s="71"/>
      <c r="AT169" s="71"/>
      <c r="AU169" s="71"/>
      <c r="AV169" s="71"/>
      <c r="AW169" s="71"/>
      <c r="AX169" s="71"/>
      <c r="AY169" s="71"/>
      <c r="AZ169" s="71"/>
      <c r="BA169" s="71"/>
      <c r="BB169" s="71"/>
      <c r="BC169" s="71"/>
      <c r="BD169" s="71"/>
      <c r="BE169" s="71"/>
      <c r="BF169" s="71"/>
      <c r="BG169" s="71"/>
      <c r="BH169" s="71"/>
      <c r="BI169" s="71"/>
      <c r="BJ169" s="71" t="n">
        <v>-207.490075467558</v>
      </c>
      <c r="BK169" s="71" t="n">
        <v>-205.432487400501</v>
      </c>
      <c r="BL169" s="71" t="n">
        <v>-198.783143553495</v>
      </c>
      <c r="BM169" s="71" t="n">
        <v>-237.388559847826</v>
      </c>
      <c r="BN169" s="71" t="n">
        <v>-270.898190675038</v>
      </c>
      <c r="BO169" s="71" t="n">
        <v>-299.801820335402</v>
      </c>
      <c r="BP169" s="71" t="n">
        <v>-329.474062260576</v>
      </c>
      <c r="BQ169" s="71" t="n">
        <v>-294.830262787486</v>
      </c>
      <c r="BR169" s="71" t="n">
        <v>-296.470506005086</v>
      </c>
      <c r="BS169" s="71" t="n">
        <v>-335.090493564455</v>
      </c>
      <c r="BT169" s="71" t="n">
        <v>-350.449023021272</v>
      </c>
      <c r="BU169" s="71" t="n">
        <v>-284.184330208451</v>
      </c>
      <c r="BV169" s="71" t="n">
        <v>-263.091299575199</v>
      </c>
      <c r="BW169" s="71" t="n">
        <v>-252.738147387311</v>
      </c>
      <c r="BX169" s="71" t="n">
        <v>-301.043126992399</v>
      </c>
      <c r="BY169" s="71" t="n">
        <v>-332.274165029447</v>
      </c>
      <c r="BZ169" s="71" t="n">
        <v>-309.933746967223</v>
      </c>
      <c r="CA169" s="71" t="n">
        <v>-326.0608767095</v>
      </c>
      <c r="CB169" s="71" t="n">
        <v>-312.04777319783</v>
      </c>
      <c r="CC169" s="71" t="n">
        <v>-314.105786332069</v>
      </c>
      <c r="CD169" s="71" t="n">
        <v>-288.043527847436</v>
      </c>
      <c r="CE169" s="71" t="n">
        <v>-324.266959185517</v>
      </c>
      <c r="CF169" s="71" t="n">
        <v>-333.933130935908</v>
      </c>
      <c r="CG169" s="71" t="n">
        <v>-318.173195095684</v>
      </c>
      <c r="CH169" s="71" t="n">
        <v>-343.340265632889</v>
      </c>
      <c r="CI169" s="71" t="n">
        <v>-351.0494850435</v>
      </c>
      <c r="CJ169" s="71" t="n">
        <v>-321.199074492261</v>
      </c>
      <c r="CK169" s="71" t="n">
        <v>-283.933767894856</v>
      </c>
      <c r="CL169" s="71" t="n">
        <v>-250.26798483618</v>
      </c>
      <c r="CM169" s="71" t="n">
        <v>-234.309784524144</v>
      </c>
      <c r="CN169" s="71" t="n">
        <v>-233.4402330032</v>
      </c>
      <c r="CO169" s="71" t="n">
        <v>-153.552961131626</v>
      </c>
      <c r="CP169" s="71" t="n">
        <v>-237.708316434029</v>
      </c>
      <c r="CQ169" s="71" t="n">
        <v>-199.495597562736</v>
      </c>
      <c r="CR169" s="71" t="n">
        <v>-231.13405834976</v>
      </c>
      <c r="CS169" s="72"/>
      <c r="CT169" s="71"/>
      <c r="CU169" s="71"/>
      <c r="CV169" s="71"/>
      <c r="CW169" s="71"/>
      <c r="CX169" s="71"/>
      <c r="CY169" s="71"/>
      <c r="CZ169" s="71"/>
      <c r="DA169" s="71"/>
      <c r="DB169" s="71"/>
      <c r="DC169" s="71"/>
      <c r="DD169" s="71"/>
      <c r="DE169" s="71"/>
      <c r="DF169" s="71"/>
      <c r="DG169" s="71"/>
      <c r="DH169" s="71"/>
      <c r="DI169" s="71"/>
      <c r="DJ169" s="71"/>
      <c r="DK169" s="71"/>
      <c r="DL169" s="71"/>
      <c r="DM169" s="71"/>
      <c r="DN169" s="71"/>
    </row>
    <row r="170" customFormat="false" ht="15.75" hidden="false" customHeight="false" outlineLevel="0" collapsed="false">
      <c r="A170" s="73" t="s">
        <v>216</v>
      </c>
      <c r="B170" s="74"/>
      <c r="C170" s="74"/>
      <c r="D170" s="74"/>
      <c r="E170" s="74"/>
      <c r="F170" s="74"/>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t="n">
        <v>57.2921951854637</v>
      </c>
      <c r="BK170" s="74" t="n">
        <v>67.7400612061726</v>
      </c>
      <c r="BL170" s="74" t="n">
        <v>92.8491434289571</v>
      </c>
      <c r="BM170" s="74" t="n">
        <v>79.4562881273652</v>
      </c>
      <c r="BN170" s="74" t="n">
        <v>97.2992788843246</v>
      </c>
      <c r="BO170" s="74" t="n">
        <v>92.6334651328356</v>
      </c>
      <c r="BP170" s="74" t="n">
        <v>145.354828324467</v>
      </c>
      <c r="BQ170" s="74" t="n">
        <v>129.703816963371</v>
      </c>
      <c r="BR170" s="74" t="n">
        <v>132.874644108965</v>
      </c>
      <c r="BS170" s="74" t="n">
        <v>119.347708672929</v>
      </c>
      <c r="BT170" s="74" t="n">
        <v>168.734022166473</v>
      </c>
      <c r="BU170" s="74" t="n">
        <v>169.794100188216</v>
      </c>
      <c r="BV170" s="74" t="n">
        <v>163.617045118743</v>
      </c>
      <c r="BW170" s="74" t="n">
        <v>192.480494182679</v>
      </c>
      <c r="BX170" s="74" t="n">
        <v>186.840463336143</v>
      </c>
      <c r="BY170" s="74" t="n">
        <v>160.072077781421</v>
      </c>
      <c r="BZ170" s="74" t="n">
        <v>160.805096521511</v>
      </c>
      <c r="CA170" s="74" t="n">
        <v>196.368471473362</v>
      </c>
      <c r="CB170" s="74" t="n">
        <v>187.862099296809</v>
      </c>
      <c r="CC170" s="74" t="n">
        <v>178.03609262818</v>
      </c>
      <c r="CD170" s="74" t="n">
        <v>174.749805990101</v>
      </c>
      <c r="CE170" s="74" t="n">
        <v>171.053903670924</v>
      </c>
      <c r="CF170" s="74" t="n">
        <v>172.23885104176</v>
      </c>
      <c r="CG170" s="74" t="n">
        <v>166.001600789052</v>
      </c>
      <c r="CH170" s="74" t="n">
        <v>164.930284250295</v>
      </c>
      <c r="CI170" s="74" t="n">
        <v>183.276442544588</v>
      </c>
      <c r="CJ170" s="74" t="n">
        <v>194.419370527169</v>
      </c>
      <c r="CK170" s="74" t="n">
        <v>194.672428197276</v>
      </c>
      <c r="CL170" s="74" t="n">
        <v>189.310272987404</v>
      </c>
      <c r="CM170" s="74" t="n">
        <v>236.205269521007</v>
      </c>
      <c r="CN170" s="74" t="n">
        <v>282.538628643475</v>
      </c>
      <c r="CO170" s="74" t="n">
        <v>342.15499327759</v>
      </c>
      <c r="CP170" s="74" t="n">
        <v>251.665961558758</v>
      </c>
      <c r="CQ170" s="74" t="n">
        <v>276.615417554446</v>
      </c>
      <c r="CR170" s="74" t="n">
        <v>294.9540395969</v>
      </c>
      <c r="CS170" s="74"/>
      <c r="CT170" s="74"/>
      <c r="CU170" s="74"/>
      <c r="CV170" s="74"/>
      <c r="CW170" s="74"/>
      <c r="CX170" s="74"/>
      <c r="CY170" s="74"/>
      <c r="CZ170" s="74"/>
      <c r="DA170" s="74"/>
      <c r="DB170" s="74"/>
      <c r="DC170" s="74"/>
      <c r="DD170" s="74"/>
      <c r="DE170" s="74"/>
      <c r="DF170" s="74"/>
      <c r="DG170" s="74"/>
      <c r="DH170" s="74"/>
      <c r="DI170" s="74"/>
      <c r="DJ170" s="74"/>
      <c r="DK170" s="74"/>
      <c r="DL170" s="74"/>
      <c r="DM170" s="74"/>
      <c r="DN170" s="74"/>
    </row>
    <row r="171" customFormat="false" ht="15.75" hidden="false" customHeight="false" outlineLevel="0" collapsed="false">
      <c r="A171" s="73" t="s">
        <v>217</v>
      </c>
      <c r="B171" s="74"/>
      <c r="C171" s="74"/>
      <c r="D171" s="74"/>
      <c r="E171" s="74"/>
      <c r="F171" s="74"/>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t="n">
        <v>264.782270653022</v>
      </c>
      <c r="BK171" s="74" t="n">
        <v>273.172548606673</v>
      </c>
      <c r="BL171" s="74" t="n">
        <v>291.632286982452</v>
      </c>
      <c r="BM171" s="74" t="n">
        <v>316.844847975192</v>
      </c>
      <c r="BN171" s="74" t="n">
        <v>368.197469559363</v>
      </c>
      <c r="BO171" s="74" t="n">
        <v>392.435285468238</v>
      </c>
      <c r="BP171" s="74" t="n">
        <v>474.828890585044</v>
      </c>
      <c r="BQ171" s="74" t="n">
        <v>424.534079750856</v>
      </c>
      <c r="BR171" s="74" t="n">
        <v>429.345150114051</v>
      </c>
      <c r="BS171" s="74" t="n">
        <v>454.438202237384</v>
      </c>
      <c r="BT171" s="74" t="n">
        <v>519.183045187745</v>
      </c>
      <c r="BU171" s="74" t="n">
        <v>453.978430396666</v>
      </c>
      <c r="BV171" s="74" t="n">
        <v>426.708344693942</v>
      </c>
      <c r="BW171" s="74" t="n">
        <v>445.21864156999</v>
      </c>
      <c r="BX171" s="74" t="n">
        <v>487.883590328542</v>
      </c>
      <c r="BY171" s="74" t="n">
        <v>492.346242810868</v>
      </c>
      <c r="BZ171" s="74" t="n">
        <v>470.738843488734</v>
      </c>
      <c r="CA171" s="74" t="n">
        <v>522.429348182862</v>
      </c>
      <c r="CB171" s="74" t="n">
        <v>499.909872494639</v>
      </c>
      <c r="CC171" s="74" t="n">
        <v>492.14187896025</v>
      </c>
      <c r="CD171" s="74" t="n">
        <v>462.793333837537</v>
      </c>
      <c r="CE171" s="74" t="n">
        <v>495.320862856441</v>
      </c>
      <c r="CF171" s="74" t="n">
        <v>506.171981977668</v>
      </c>
      <c r="CG171" s="74" t="n">
        <v>484.174795884736</v>
      </c>
      <c r="CH171" s="74" t="n">
        <v>508.270549883184</v>
      </c>
      <c r="CI171" s="74" t="n">
        <v>534.325927588089</v>
      </c>
      <c r="CJ171" s="74" t="n">
        <v>515.61844501943</v>
      </c>
      <c r="CK171" s="74" t="n">
        <v>478.606196092131</v>
      </c>
      <c r="CL171" s="74" t="n">
        <v>439.578257823584</v>
      </c>
      <c r="CM171" s="74" t="n">
        <v>470.515054045151</v>
      </c>
      <c r="CN171" s="74" t="n">
        <v>515.978861646675</v>
      </c>
      <c r="CO171" s="74" t="n">
        <v>495.707954409216</v>
      </c>
      <c r="CP171" s="74" t="n">
        <v>489.374277992787</v>
      </c>
      <c r="CQ171" s="74" t="n">
        <v>476.111015117182</v>
      </c>
      <c r="CR171" s="74" t="n">
        <v>526.08809794666</v>
      </c>
      <c r="CS171" s="74"/>
      <c r="CT171" s="74"/>
      <c r="CU171" s="74"/>
      <c r="CV171" s="74"/>
      <c r="CW171" s="74"/>
      <c r="CX171" s="74"/>
      <c r="CY171" s="74"/>
      <c r="CZ171" s="74"/>
      <c r="DA171" s="74"/>
      <c r="DB171" s="74"/>
      <c r="DC171" s="74"/>
      <c r="DD171" s="74"/>
      <c r="DE171" s="74"/>
      <c r="DF171" s="74"/>
      <c r="DG171" s="74"/>
      <c r="DH171" s="74"/>
      <c r="DI171" s="74"/>
      <c r="DJ171" s="74"/>
      <c r="DK171" s="74"/>
      <c r="DL171" s="74"/>
      <c r="DM171" s="74"/>
      <c r="DN171" s="74"/>
    </row>
    <row r="172" customFormat="false" ht="15.75" hidden="false" customHeight="false" outlineLevel="0" collapsed="false">
      <c r="A172" s="75" t="s">
        <v>218</v>
      </c>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t="n">
        <v>1.429231</v>
      </c>
      <c r="BK172" s="76" t="n">
        <v>7.767072</v>
      </c>
      <c r="BL172" s="76" t="n">
        <v>28.8788856</v>
      </c>
      <c r="BM172" s="76" t="n">
        <v>18.0059667</v>
      </c>
      <c r="BN172" s="76" t="n">
        <v>3.340314</v>
      </c>
      <c r="BO172" s="76" t="n">
        <v>4.857959</v>
      </c>
      <c r="BP172" s="76" t="n">
        <v>42.3027</v>
      </c>
      <c r="BQ172" s="76" t="n">
        <v>24.10342</v>
      </c>
      <c r="BR172" s="76" t="n">
        <v>4.97447</v>
      </c>
      <c r="BS172" s="76" t="n">
        <v>7.033102</v>
      </c>
      <c r="BT172" s="76" t="n">
        <v>24.389862</v>
      </c>
      <c r="BU172" s="76" t="n">
        <v>24.488826</v>
      </c>
      <c r="BV172" s="76" t="n">
        <v>11.565804</v>
      </c>
      <c r="BW172" s="76" t="n">
        <v>8.641819</v>
      </c>
      <c r="BX172" s="76" t="n">
        <v>17.279652</v>
      </c>
      <c r="BY172" s="76" t="n">
        <v>17.413954</v>
      </c>
      <c r="BZ172" s="76" t="n">
        <v>5.045108</v>
      </c>
      <c r="CA172" s="76" t="n">
        <v>7.749367</v>
      </c>
      <c r="CB172" s="76" t="n">
        <v>28.184902</v>
      </c>
      <c r="CC172" s="76" t="n">
        <v>18.698621</v>
      </c>
      <c r="CD172" s="76" t="n">
        <v>6.667354</v>
      </c>
      <c r="CE172" s="76" t="n">
        <v>10.478294</v>
      </c>
      <c r="CF172" s="76" t="n">
        <v>24.29028</v>
      </c>
      <c r="CG172" s="76" t="n">
        <v>20.601762</v>
      </c>
      <c r="CH172" s="76" t="n">
        <v>8.361642</v>
      </c>
      <c r="CI172" s="76" t="n">
        <v>7.464377</v>
      </c>
      <c r="CJ172" s="76" t="n">
        <v>20.740777</v>
      </c>
      <c r="CK172" s="76" t="n">
        <v>21.92329</v>
      </c>
      <c r="CL172" s="76" t="n">
        <v>7.349864</v>
      </c>
      <c r="CM172" s="76" t="n">
        <v>8.512092</v>
      </c>
      <c r="CN172" s="76" t="n">
        <v>24.861618</v>
      </c>
      <c r="CO172" s="76" t="n">
        <v>23.392378</v>
      </c>
      <c r="CP172" s="76" t="n">
        <v>11.343518</v>
      </c>
      <c r="CQ172" s="76" t="n">
        <v>9.761645</v>
      </c>
      <c r="CR172" s="76" t="n">
        <v>24.379149</v>
      </c>
      <c r="CS172" s="76"/>
      <c r="CT172" s="76"/>
      <c r="CU172" s="76"/>
      <c r="CV172" s="76"/>
      <c r="CW172" s="76"/>
      <c r="CX172" s="76"/>
      <c r="CY172" s="76"/>
      <c r="CZ172" s="76"/>
      <c r="DA172" s="76"/>
      <c r="DB172" s="76"/>
      <c r="DC172" s="76"/>
      <c r="DD172" s="76"/>
      <c r="DE172" s="76"/>
      <c r="DF172" s="76"/>
      <c r="DG172" s="76"/>
      <c r="DH172" s="76"/>
      <c r="DI172" s="76"/>
      <c r="DJ172" s="76"/>
      <c r="DK172" s="76"/>
      <c r="DL172" s="76"/>
      <c r="DM172" s="76"/>
      <c r="DN172" s="76"/>
    </row>
    <row r="173" customFormat="false" ht="15" hidden="false" customHeight="false" outlineLevel="0" collapsed="false">
      <c r="A173" s="73" t="s">
        <v>219</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t="n">
        <v>0</v>
      </c>
      <c r="BK173" s="77" t="n">
        <v>0</v>
      </c>
      <c r="BL173" s="77" t="n">
        <v>0</v>
      </c>
      <c r="BM173" s="77" t="n">
        <v>0</v>
      </c>
      <c r="BN173" s="77" t="n">
        <v>0</v>
      </c>
      <c r="BO173" s="77" t="n">
        <v>0</v>
      </c>
      <c r="BP173" s="77" t="n">
        <v>0</v>
      </c>
      <c r="BQ173" s="77" t="n">
        <v>0</v>
      </c>
      <c r="BR173" s="77" t="n">
        <v>0</v>
      </c>
      <c r="BS173" s="77" t="n">
        <v>0</v>
      </c>
      <c r="BT173" s="77" t="n">
        <v>0</v>
      </c>
      <c r="BU173" s="77" t="n">
        <v>0</v>
      </c>
      <c r="BV173" s="77" t="n">
        <v>0</v>
      </c>
      <c r="BW173" s="77" t="n">
        <v>0</v>
      </c>
      <c r="BX173" s="77" t="n">
        <v>0</v>
      </c>
      <c r="BY173" s="77" t="n">
        <v>0</v>
      </c>
      <c r="BZ173" s="77" t="n">
        <v>0</v>
      </c>
      <c r="CA173" s="77" t="n">
        <v>0</v>
      </c>
      <c r="CB173" s="77" t="n">
        <v>0</v>
      </c>
      <c r="CC173" s="77" t="n">
        <v>0</v>
      </c>
      <c r="CD173" s="77" t="n">
        <v>0</v>
      </c>
      <c r="CE173" s="77" t="n">
        <v>0</v>
      </c>
      <c r="CF173" s="77" t="n">
        <v>0</v>
      </c>
      <c r="CG173" s="77" t="n">
        <v>0</v>
      </c>
      <c r="CH173" s="77" t="n">
        <v>0</v>
      </c>
      <c r="CI173" s="77" t="n">
        <v>0</v>
      </c>
      <c r="CJ173" s="77" t="n">
        <v>0</v>
      </c>
      <c r="CK173" s="77" t="n">
        <v>0</v>
      </c>
      <c r="CL173" s="77" t="n">
        <v>0</v>
      </c>
      <c r="CM173" s="77" t="n">
        <v>0</v>
      </c>
      <c r="CN173" s="77" t="n">
        <v>0</v>
      </c>
      <c r="CO173" s="77" t="n">
        <v>0</v>
      </c>
      <c r="CP173" s="77" t="n">
        <v>0</v>
      </c>
      <c r="CQ173" s="77" t="n">
        <v>0</v>
      </c>
      <c r="CR173" s="77" t="n">
        <v>0</v>
      </c>
      <c r="CS173" s="77"/>
      <c r="CT173" s="77"/>
      <c r="CU173" s="77"/>
      <c r="CV173" s="77"/>
      <c r="CW173" s="77"/>
      <c r="CX173" s="77"/>
      <c r="CY173" s="77"/>
      <c r="CZ173" s="77"/>
      <c r="DA173" s="77"/>
      <c r="DB173" s="77"/>
      <c r="DC173" s="77"/>
      <c r="DD173" s="77"/>
      <c r="DE173" s="77"/>
      <c r="DF173" s="77"/>
      <c r="DG173" s="77"/>
      <c r="DH173" s="77"/>
      <c r="DI173" s="77"/>
      <c r="DJ173" s="77"/>
      <c r="DK173" s="77"/>
      <c r="DL173" s="77"/>
      <c r="DM173" s="77"/>
      <c r="DN173" s="77"/>
    </row>
    <row r="174" customFormat="false" ht="15.75" hidden="false" customHeight="false" outlineLevel="0" collapsed="false">
      <c r="A174" s="73" t="s">
        <v>220</v>
      </c>
      <c r="B174" s="78"/>
      <c r="C174" s="78"/>
      <c r="D174" s="78"/>
      <c r="E174" s="78"/>
      <c r="F174" s="78"/>
      <c r="G174" s="78"/>
      <c r="H174" s="78"/>
      <c r="I174" s="78"/>
      <c r="J174" s="78"/>
      <c r="K174" s="78"/>
      <c r="L174" s="78"/>
      <c r="M174" s="78"/>
      <c r="N174" s="78"/>
      <c r="O174" s="78"/>
      <c r="P174" s="78"/>
      <c r="Q174" s="78"/>
      <c r="R174" s="78"/>
      <c r="S174" s="78"/>
      <c r="T174" s="78"/>
      <c r="U174" s="78"/>
      <c r="V174" s="78"/>
      <c r="W174" s="78"/>
      <c r="X174" s="78"/>
      <c r="Y174" s="78"/>
      <c r="Z174" s="78"/>
      <c r="AA174" s="78"/>
      <c r="AB174" s="78"/>
      <c r="AC174" s="78"/>
      <c r="AD174" s="78"/>
      <c r="AE174" s="78"/>
      <c r="AF174" s="78"/>
      <c r="AG174" s="78"/>
      <c r="AH174" s="78"/>
      <c r="AI174" s="78"/>
      <c r="AJ174" s="78"/>
      <c r="AK174" s="78"/>
      <c r="AL174" s="78"/>
      <c r="AM174" s="78"/>
      <c r="AN174" s="78"/>
      <c r="AO174" s="78"/>
      <c r="AP174" s="78"/>
      <c r="AQ174" s="78"/>
      <c r="AR174" s="78"/>
      <c r="AS174" s="78"/>
      <c r="AT174" s="78"/>
      <c r="AU174" s="78"/>
      <c r="AV174" s="78"/>
      <c r="AW174" s="78"/>
      <c r="AX174" s="78"/>
      <c r="AY174" s="78"/>
      <c r="AZ174" s="78"/>
      <c r="BA174" s="78"/>
      <c r="BB174" s="78"/>
      <c r="BC174" s="78"/>
      <c r="BD174" s="78"/>
      <c r="BE174" s="78"/>
      <c r="BF174" s="78"/>
      <c r="BG174" s="78"/>
      <c r="BH174" s="78"/>
      <c r="BI174" s="78"/>
      <c r="BJ174" s="78" t="n">
        <v>0</v>
      </c>
      <c r="BK174" s="78" t="n">
        <v>0</v>
      </c>
      <c r="BL174" s="78" t="n">
        <v>0</v>
      </c>
      <c r="BM174" s="78" t="n">
        <v>0</v>
      </c>
      <c r="BN174" s="78" t="n">
        <v>0</v>
      </c>
      <c r="BO174" s="78" t="n">
        <v>0</v>
      </c>
      <c r="BP174" s="78" t="n">
        <v>0</v>
      </c>
      <c r="BQ174" s="78" t="n">
        <v>0</v>
      </c>
      <c r="BR174" s="78" t="n">
        <v>0</v>
      </c>
      <c r="BS174" s="78" t="n">
        <v>0</v>
      </c>
      <c r="BT174" s="78" t="n">
        <v>0</v>
      </c>
      <c r="BU174" s="78" t="n">
        <v>0</v>
      </c>
      <c r="BV174" s="78" t="n">
        <v>0</v>
      </c>
      <c r="BW174" s="78" t="n">
        <v>0</v>
      </c>
      <c r="BX174" s="78" t="n">
        <v>0</v>
      </c>
      <c r="BY174" s="78" t="n">
        <v>0</v>
      </c>
      <c r="BZ174" s="78" t="n">
        <v>0</v>
      </c>
      <c r="CA174" s="78" t="n">
        <v>0</v>
      </c>
      <c r="CB174" s="78" t="n">
        <v>0</v>
      </c>
      <c r="CC174" s="78" t="n">
        <v>0</v>
      </c>
      <c r="CD174" s="78" t="n">
        <v>0</v>
      </c>
      <c r="CE174" s="78" t="n">
        <v>0</v>
      </c>
      <c r="CF174" s="78" t="n">
        <v>0</v>
      </c>
      <c r="CG174" s="78" t="n">
        <v>0</v>
      </c>
      <c r="CH174" s="78" t="n">
        <v>0</v>
      </c>
      <c r="CI174" s="78" t="n">
        <v>0</v>
      </c>
      <c r="CJ174" s="78" t="n">
        <v>0</v>
      </c>
      <c r="CK174" s="78" t="n">
        <v>0</v>
      </c>
      <c r="CL174" s="78" t="n">
        <v>0</v>
      </c>
      <c r="CM174" s="78" t="n">
        <v>0</v>
      </c>
      <c r="CN174" s="78" t="n">
        <v>0</v>
      </c>
      <c r="CO174" s="78" t="n">
        <v>0</v>
      </c>
      <c r="CP174" s="78" t="n">
        <v>0</v>
      </c>
      <c r="CQ174" s="78" t="n">
        <v>0</v>
      </c>
      <c r="CR174" s="78" t="n">
        <v>0</v>
      </c>
      <c r="CS174" s="78"/>
      <c r="CT174" s="78"/>
      <c r="CU174" s="78"/>
      <c r="CV174" s="78"/>
      <c r="CW174" s="78"/>
      <c r="CX174" s="78"/>
      <c r="CY174" s="78"/>
      <c r="CZ174" s="78"/>
      <c r="DA174" s="78"/>
      <c r="DB174" s="78"/>
      <c r="DC174" s="78"/>
      <c r="DD174" s="78"/>
      <c r="DE174" s="78"/>
      <c r="DF174" s="78"/>
      <c r="DG174" s="78"/>
      <c r="DH174" s="78"/>
      <c r="DI174" s="78"/>
      <c r="DJ174" s="78"/>
      <c r="DK174" s="78"/>
      <c r="DL174" s="78"/>
      <c r="DM174" s="78"/>
      <c r="DN174" s="78"/>
    </row>
    <row r="175" customFormat="false" ht="15.75" hidden="false" customHeight="false" outlineLevel="0" collapsed="false">
      <c r="A175" s="79" t="s">
        <v>221</v>
      </c>
      <c r="B175" s="78"/>
      <c r="C175" s="78"/>
      <c r="D175" s="78"/>
      <c r="E175" s="78"/>
      <c r="F175" s="78"/>
      <c r="G175" s="78"/>
      <c r="H175" s="78"/>
      <c r="I175" s="78"/>
      <c r="J175" s="78"/>
      <c r="K175" s="78"/>
      <c r="L175" s="78"/>
      <c r="M175" s="78"/>
      <c r="N175" s="78"/>
      <c r="O175" s="78"/>
      <c r="P175" s="78"/>
      <c r="Q175" s="78"/>
      <c r="R175" s="78"/>
      <c r="S175" s="78"/>
      <c r="T175" s="78"/>
      <c r="U175" s="78"/>
      <c r="V175" s="78"/>
      <c r="W175" s="78"/>
      <c r="X175" s="78"/>
      <c r="Y175" s="78"/>
      <c r="Z175" s="78"/>
      <c r="AA175" s="78"/>
      <c r="AB175" s="78"/>
      <c r="AC175" s="78"/>
      <c r="AD175" s="78"/>
      <c r="AE175" s="78"/>
      <c r="AF175" s="78"/>
      <c r="AG175" s="78"/>
      <c r="AH175" s="78"/>
      <c r="AI175" s="78"/>
      <c r="AJ175" s="78"/>
      <c r="AK175" s="78"/>
      <c r="AL175" s="78"/>
      <c r="AM175" s="78"/>
      <c r="AN175" s="78"/>
      <c r="AO175" s="78"/>
      <c r="AP175" s="78"/>
      <c r="AQ175" s="78"/>
      <c r="AR175" s="78"/>
      <c r="AS175" s="78"/>
      <c r="AT175" s="78"/>
      <c r="AU175" s="78"/>
      <c r="AV175" s="78"/>
      <c r="AW175" s="78"/>
      <c r="AX175" s="78"/>
      <c r="AY175" s="78"/>
      <c r="AZ175" s="78"/>
      <c r="BA175" s="78"/>
      <c r="BB175" s="78"/>
      <c r="BC175" s="78"/>
      <c r="BD175" s="78"/>
      <c r="BE175" s="78"/>
      <c r="BF175" s="78"/>
      <c r="BG175" s="78"/>
      <c r="BH175" s="78"/>
      <c r="BI175" s="78"/>
      <c r="BJ175" s="78" t="n">
        <v>0</v>
      </c>
      <c r="BK175" s="78" t="n">
        <v>0</v>
      </c>
      <c r="BL175" s="78" t="n">
        <v>0</v>
      </c>
      <c r="BM175" s="78" t="n">
        <v>0</v>
      </c>
      <c r="BN175" s="78" t="n">
        <v>0</v>
      </c>
      <c r="BO175" s="78" t="n">
        <v>0</v>
      </c>
      <c r="BP175" s="78" t="n">
        <v>0</v>
      </c>
      <c r="BQ175" s="78" t="n">
        <v>0</v>
      </c>
      <c r="BR175" s="78" t="n">
        <v>0</v>
      </c>
      <c r="BS175" s="78" t="n">
        <v>0</v>
      </c>
      <c r="BT175" s="78" t="n">
        <v>0</v>
      </c>
      <c r="BU175" s="78" t="n">
        <v>0</v>
      </c>
      <c r="BV175" s="78" t="n">
        <v>0</v>
      </c>
      <c r="BW175" s="78" t="n">
        <v>0</v>
      </c>
      <c r="BX175" s="78" t="n">
        <v>0</v>
      </c>
      <c r="BY175" s="78" t="n">
        <v>0</v>
      </c>
      <c r="BZ175" s="78" t="n">
        <v>0</v>
      </c>
      <c r="CA175" s="78" t="n">
        <v>0</v>
      </c>
      <c r="CB175" s="78" t="n">
        <v>0</v>
      </c>
      <c r="CC175" s="78" t="n">
        <v>0</v>
      </c>
      <c r="CD175" s="78" t="n">
        <v>0</v>
      </c>
      <c r="CE175" s="78" t="n">
        <v>0</v>
      </c>
      <c r="CF175" s="78" t="n">
        <v>0</v>
      </c>
      <c r="CG175" s="78" t="n">
        <v>0</v>
      </c>
      <c r="CH175" s="78" t="n">
        <v>0</v>
      </c>
      <c r="CI175" s="78" t="n">
        <v>0</v>
      </c>
      <c r="CJ175" s="78" t="n">
        <v>0</v>
      </c>
      <c r="CK175" s="78" t="n">
        <v>0</v>
      </c>
      <c r="CL175" s="78" t="n">
        <v>0</v>
      </c>
      <c r="CM175" s="78" t="n">
        <v>0</v>
      </c>
      <c r="CN175" s="78" t="n">
        <v>0</v>
      </c>
      <c r="CO175" s="78" t="n">
        <v>0</v>
      </c>
      <c r="CP175" s="78" t="n">
        <v>0</v>
      </c>
      <c r="CQ175" s="78" t="n">
        <v>0</v>
      </c>
      <c r="CR175" s="78" t="n">
        <v>0</v>
      </c>
      <c r="CS175" s="78"/>
      <c r="CT175" s="78"/>
      <c r="CU175" s="78"/>
      <c r="CV175" s="78"/>
      <c r="CW175" s="78"/>
      <c r="CX175" s="78"/>
      <c r="CY175" s="78"/>
      <c r="CZ175" s="78"/>
      <c r="DA175" s="78"/>
      <c r="DB175" s="78"/>
      <c r="DC175" s="78"/>
      <c r="DD175" s="78"/>
      <c r="DE175" s="78"/>
      <c r="DF175" s="78"/>
      <c r="DG175" s="78"/>
      <c r="DH175" s="78"/>
      <c r="DI175" s="78"/>
      <c r="DJ175" s="78"/>
      <c r="DK175" s="78"/>
      <c r="DL175" s="78"/>
      <c r="DM175" s="78"/>
      <c r="DN175" s="78"/>
    </row>
    <row r="176" customFormat="false" ht="15.75" hidden="false" customHeight="false" outlineLevel="0" collapsed="false">
      <c r="A176" s="73" t="s">
        <v>222</v>
      </c>
      <c r="B176" s="80"/>
      <c r="C176" s="80"/>
      <c r="D176" s="80"/>
      <c r="E176" s="80"/>
      <c r="F176" s="80"/>
      <c r="G176" s="80"/>
      <c r="H176" s="80"/>
      <c r="I176" s="80"/>
      <c r="J176" s="80"/>
      <c r="K176" s="80"/>
      <c r="L176" s="80"/>
      <c r="M176" s="80"/>
      <c r="N176" s="80"/>
      <c r="O176" s="80"/>
      <c r="P176" s="80"/>
      <c r="Q176" s="80"/>
      <c r="R176" s="80"/>
      <c r="S176" s="80"/>
      <c r="T176" s="80"/>
      <c r="U176" s="80"/>
      <c r="V176" s="80"/>
      <c r="W176" s="80"/>
      <c r="X176" s="80"/>
      <c r="Y176" s="80"/>
      <c r="Z176" s="80"/>
      <c r="AA176" s="80"/>
      <c r="AB176" s="80"/>
      <c r="AC176" s="80"/>
      <c r="AD176" s="80"/>
      <c r="AE176" s="80"/>
      <c r="AF176" s="80"/>
      <c r="AG176" s="80"/>
      <c r="AH176" s="80"/>
      <c r="AI176" s="80"/>
      <c r="AJ176" s="80"/>
      <c r="AK176" s="80"/>
      <c r="AL176" s="80"/>
      <c r="AM176" s="80"/>
      <c r="AN176" s="80"/>
      <c r="AO176" s="80"/>
      <c r="AP176" s="80"/>
      <c r="AQ176" s="80"/>
      <c r="AR176" s="80"/>
      <c r="AS176" s="80"/>
      <c r="AT176" s="80"/>
      <c r="AU176" s="80"/>
      <c r="AV176" s="80"/>
      <c r="AW176" s="80"/>
      <c r="AX176" s="80"/>
      <c r="AY176" s="80"/>
      <c r="AZ176" s="80"/>
      <c r="BA176" s="80"/>
      <c r="BB176" s="80"/>
      <c r="BC176" s="80"/>
      <c r="BD176" s="80"/>
      <c r="BE176" s="80"/>
      <c r="BF176" s="80"/>
      <c r="BG176" s="80"/>
      <c r="BH176" s="80"/>
      <c r="BI176" s="80"/>
      <c r="BJ176" s="80" t="n">
        <v>0</v>
      </c>
      <c r="BK176" s="80" t="n">
        <v>0</v>
      </c>
      <c r="BL176" s="80" t="n">
        <v>0</v>
      </c>
      <c r="BM176" s="80" t="n">
        <v>0</v>
      </c>
      <c r="BN176" s="80" t="n">
        <v>0</v>
      </c>
      <c r="BO176" s="80" t="n">
        <v>0</v>
      </c>
      <c r="BP176" s="80" t="n">
        <v>0</v>
      </c>
      <c r="BQ176" s="80" t="n">
        <v>0</v>
      </c>
      <c r="BR176" s="80" t="n">
        <v>0</v>
      </c>
      <c r="BS176" s="80" t="n">
        <v>0</v>
      </c>
      <c r="BT176" s="80" t="n">
        <v>0</v>
      </c>
      <c r="BU176" s="80" t="n">
        <v>0</v>
      </c>
      <c r="BV176" s="80" t="n">
        <v>0</v>
      </c>
      <c r="BW176" s="80" t="n">
        <v>0</v>
      </c>
      <c r="BX176" s="80" t="n">
        <v>0</v>
      </c>
      <c r="BY176" s="80" t="n">
        <v>0</v>
      </c>
      <c r="BZ176" s="80" t="n">
        <v>0</v>
      </c>
      <c r="CA176" s="80" t="n">
        <v>0</v>
      </c>
      <c r="CB176" s="80" t="n">
        <v>0</v>
      </c>
      <c r="CC176" s="80" t="n">
        <v>0</v>
      </c>
      <c r="CD176" s="80" t="n">
        <v>0</v>
      </c>
      <c r="CE176" s="80" t="n">
        <v>0</v>
      </c>
      <c r="CF176" s="80" t="n">
        <v>0</v>
      </c>
      <c r="CG176" s="80" t="n">
        <v>0</v>
      </c>
      <c r="CH176" s="80" t="n">
        <v>0</v>
      </c>
      <c r="CI176" s="80" t="n">
        <v>0</v>
      </c>
      <c r="CJ176" s="80" t="n">
        <v>0</v>
      </c>
      <c r="CK176" s="80" t="n">
        <v>0</v>
      </c>
      <c r="CL176" s="80" t="n">
        <v>0</v>
      </c>
      <c r="CM176" s="80" t="n">
        <v>0</v>
      </c>
      <c r="CN176" s="80" t="n">
        <v>0</v>
      </c>
      <c r="CO176" s="80" t="n">
        <v>0</v>
      </c>
      <c r="CP176" s="80" t="n">
        <v>0</v>
      </c>
      <c r="CQ176" s="80" t="n">
        <v>0</v>
      </c>
      <c r="CR176" s="80" t="n">
        <v>0</v>
      </c>
      <c r="CS176" s="80"/>
      <c r="CT176" s="80"/>
      <c r="CU176" s="80"/>
      <c r="CV176" s="80"/>
      <c r="CW176" s="80"/>
      <c r="CX176" s="80"/>
      <c r="CY176" s="80"/>
      <c r="CZ176" s="80"/>
      <c r="DA176" s="80"/>
      <c r="DB176" s="80"/>
      <c r="DC176" s="80"/>
      <c r="DD176" s="80"/>
      <c r="DE176" s="80"/>
      <c r="DF176" s="80"/>
      <c r="DG176" s="80"/>
      <c r="DH176" s="80"/>
      <c r="DI176" s="80"/>
      <c r="DJ176" s="80"/>
      <c r="DK176" s="80"/>
      <c r="DL176" s="80"/>
      <c r="DM176" s="80"/>
      <c r="DN176" s="80"/>
    </row>
    <row r="177" customFormat="false" ht="15.75" hidden="false" customHeight="false" outlineLevel="0" collapsed="false">
      <c r="A177" s="73" t="s">
        <v>213</v>
      </c>
      <c r="B177" s="78"/>
      <c r="C177" s="78"/>
      <c r="D177" s="78"/>
      <c r="E177" s="78"/>
      <c r="F177" s="78"/>
      <c r="G177" s="78"/>
      <c r="H177" s="78"/>
      <c r="I177" s="78"/>
      <c r="J177" s="78"/>
      <c r="K177" s="78"/>
      <c r="L177" s="78"/>
      <c r="M177" s="78"/>
      <c r="N177" s="78"/>
      <c r="O177" s="78"/>
      <c r="P177" s="78"/>
      <c r="Q177" s="78"/>
      <c r="R177" s="78"/>
      <c r="S177" s="78"/>
      <c r="T177" s="78"/>
      <c r="U177" s="78"/>
      <c r="V177" s="78"/>
      <c r="W177" s="78"/>
      <c r="X177" s="78"/>
      <c r="Y177" s="78"/>
      <c r="Z177" s="78"/>
      <c r="AA177" s="78"/>
      <c r="AB177" s="78"/>
      <c r="AC177" s="78"/>
      <c r="AD177" s="78"/>
      <c r="AE177" s="78"/>
      <c r="AF177" s="78"/>
      <c r="AG177" s="78"/>
      <c r="AH177" s="78"/>
      <c r="AI177" s="78"/>
      <c r="AJ177" s="78"/>
      <c r="AK177" s="78"/>
      <c r="AL177" s="78"/>
      <c r="AM177" s="78"/>
      <c r="AN177" s="78"/>
      <c r="AO177" s="78"/>
      <c r="AP177" s="78"/>
      <c r="AQ177" s="78"/>
      <c r="AR177" s="78"/>
      <c r="AS177" s="78"/>
      <c r="AT177" s="78"/>
      <c r="AU177" s="78"/>
      <c r="AV177" s="78"/>
      <c r="AW177" s="78"/>
      <c r="AX177" s="78"/>
      <c r="AY177" s="78"/>
      <c r="AZ177" s="78"/>
      <c r="BA177" s="78"/>
      <c r="BB177" s="78"/>
      <c r="BC177" s="78"/>
      <c r="BD177" s="78"/>
      <c r="BE177" s="78"/>
      <c r="BF177" s="78"/>
      <c r="BG177" s="78"/>
      <c r="BH177" s="78"/>
      <c r="BI177" s="78"/>
      <c r="BJ177" s="78" t="n">
        <v>0</v>
      </c>
      <c r="BK177" s="78" t="n">
        <v>0</v>
      </c>
      <c r="BL177" s="78" t="n">
        <v>0</v>
      </c>
      <c r="BM177" s="78" t="n">
        <v>0</v>
      </c>
      <c r="BN177" s="78" t="n">
        <v>0</v>
      </c>
      <c r="BO177" s="78" t="n">
        <v>0</v>
      </c>
      <c r="BP177" s="78" t="n">
        <v>0</v>
      </c>
      <c r="BQ177" s="78" t="n">
        <v>0</v>
      </c>
      <c r="BR177" s="78" t="n">
        <v>0</v>
      </c>
      <c r="BS177" s="78" t="n">
        <v>0</v>
      </c>
      <c r="BT177" s="78" t="n">
        <v>0</v>
      </c>
      <c r="BU177" s="78" t="n">
        <v>0</v>
      </c>
      <c r="BV177" s="78" t="n">
        <v>0</v>
      </c>
      <c r="BW177" s="78" t="n">
        <v>0</v>
      </c>
      <c r="BX177" s="78" t="n">
        <v>0</v>
      </c>
      <c r="BY177" s="78" t="n">
        <v>0</v>
      </c>
      <c r="BZ177" s="78" t="n">
        <v>0</v>
      </c>
      <c r="CA177" s="78" t="n">
        <v>0</v>
      </c>
      <c r="CB177" s="78" t="n">
        <v>0</v>
      </c>
      <c r="CC177" s="78" t="n">
        <v>0</v>
      </c>
      <c r="CD177" s="78" t="n">
        <v>0</v>
      </c>
      <c r="CE177" s="78" t="n">
        <v>0</v>
      </c>
      <c r="CF177" s="78" t="n">
        <v>0</v>
      </c>
      <c r="CG177" s="78" t="n">
        <v>0</v>
      </c>
      <c r="CH177" s="78" t="n">
        <v>0</v>
      </c>
      <c r="CI177" s="78" t="n">
        <v>0</v>
      </c>
      <c r="CJ177" s="78" t="n">
        <v>0</v>
      </c>
      <c r="CK177" s="78" t="n">
        <v>0</v>
      </c>
      <c r="CL177" s="78" t="n">
        <v>0</v>
      </c>
      <c r="CM177" s="78" t="n">
        <v>0</v>
      </c>
      <c r="CN177" s="78" t="n">
        <v>0</v>
      </c>
      <c r="CO177" s="78" t="n">
        <v>0</v>
      </c>
      <c r="CP177" s="78" t="n">
        <v>0</v>
      </c>
      <c r="CQ177" s="78" t="n">
        <v>0</v>
      </c>
      <c r="CR177" s="78" t="n">
        <v>0</v>
      </c>
      <c r="CS177" s="78"/>
      <c r="CT177" s="78"/>
      <c r="CU177" s="78"/>
      <c r="CV177" s="78"/>
      <c r="CW177" s="78"/>
      <c r="CX177" s="78"/>
      <c r="CY177" s="78"/>
      <c r="CZ177" s="78"/>
      <c r="DA177" s="78"/>
      <c r="DB177" s="78"/>
      <c r="DC177" s="78"/>
      <c r="DD177" s="78"/>
      <c r="DE177" s="78"/>
      <c r="DF177" s="78"/>
      <c r="DG177" s="78"/>
      <c r="DH177" s="78"/>
      <c r="DI177" s="78"/>
      <c r="DJ177" s="78"/>
      <c r="DK177" s="78"/>
      <c r="DL177" s="78"/>
      <c r="DM177" s="78"/>
      <c r="DN177" s="78"/>
    </row>
    <row r="178" customFormat="false" ht="15.75" hidden="false" customHeight="false" outlineLevel="0" collapsed="false">
      <c r="A178" s="73" t="s">
        <v>214</v>
      </c>
      <c r="B178" s="78"/>
      <c r="C178" s="78"/>
      <c r="D178" s="78"/>
      <c r="E178" s="78"/>
      <c r="F178" s="78"/>
      <c r="G178" s="78"/>
      <c r="H178" s="78"/>
      <c r="I178" s="78"/>
      <c r="J178" s="78"/>
      <c r="K178" s="78"/>
      <c r="L178" s="78"/>
      <c r="M178" s="78"/>
      <c r="N178" s="78"/>
      <c r="O178" s="78"/>
      <c r="P178" s="78"/>
      <c r="Q178" s="78"/>
      <c r="R178" s="78"/>
      <c r="S178" s="78"/>
      <c r="T178" s="78"/>
      <c r="U178" s="78"/>
      <c r="V178" s="78"/>
      <c r="W178" s="78"/>
      <c r="X178" s="78"/>
      <c r="Y178" s="78"/>
      <c r="Z178" s="78"/>
      <c r="AA178" s="78"/>
      <c r="AB178" s="78"/>
      <c r="AC178" s="78"/>
      <c r="AD178" s="78"/>
      <c r="AE178" s="78"/>
      <c r="AF178" s="78"/>
      <c r="AG178" s="78"/>
      <c r="AH178" s="78"/>
      <c r="AI178" s="78"/>
      <c r="AJ178" s="78"/>
      <c r="AK178" s="78"/>
      <c r="AL178" s="78"/>
      <c r="AM178" s="78"/>
      <c r="AN178" s="78"/>
      <c r="AO178" s="78"/>
      <c r="AP178" s="78"/>
      <c r="AQ178" s="78"/>
      <c r="AR178" s="78"/>
      <c r="AS178" s="78"/>
      <c r="AT178" s="78"/>
      <c r="AU178" s="78"/>
      <c r="AV178" s="78"/>
      <c r="AW178" s="78"/>
      <c r="AX178" s="78"/>
      <c r="AY178" s="78"/>
      <c r="AZ178" s="78"/>
      <c r="BA178" s="78"/>
      <c r="BB178" s="78"/>
      <c r="BC178" s="78"/>
      <c r="BD178" s="78"/>
      <c r="BE178" s="78"/>
      <c r="BF178" s="78"/>
      <c r="BG178" s="78"/>
      <c r="BH178" s="78"/>
      <c r="BI178" s="78"/>
      <c r="BJ178" s="78" t="n">
        <v>0</v>
      </c>
      <c r="BK178" s="78" t="n">
        <v>0</v>
      </c>
      <c r="BL178" s="78" t="n">
        <v>0</v>
      </c>
      <c r="BM178" s="78" t="n">
        <v>0</v>
      </c>
      <c r="BN178" s="78" t="n">
        <v>0</v>
      </c>
      <c r="BO178" s="78" t="n">
        <v>0</v>
      </c>
      <c r="BP178" s="78" t="n">
        <v>0</v>
      </c>
      <c r="BQ178" s="78" t="n">
        <v>0</v>
      </c>
      <c r="BR178" s="78" t="n">
        <v>0</v>
      </c>
      <c r="BS178" s="78" t="n">
        <v>0</v>
      </c>
      <c r="BT178" s="78" t="n">
        <v>0</v>
      </c>
      <c r="BU178" s="78" t="n">
        <v>0</v>
      </c>
      <c r="BV178" s="78" t="n">
        <v>0</v>
      </c>
      <c r="BW178" s="78" t="n">
        <v>0</v>
      </c>
      <c r="BX178" s="78" t="n">
        <v>0</v>
      </c>
      <c r="BY178" s="78" t="n">
        <v>0</v>
      </c>
      <c r="BZ178" s="78" t="n">
        <v>0</v>
      </c>
      <c r="CA178" s="78" t="n">
        <v>0</v>
      </c>
      <c r="CB178" s="78" t="n">
        <v>0</v>
      </c>
      <c r="CC178" s="78" t="n">
        <v>0</v>
      </c>
      <c r="CD178" s="78" t="n">
        <v>0</v>
      </c>
      <c r="CE178" s="78" t="n">
        <v>0</v>
      </c>
      <c r="CF178" s="78" t="n">
        <v>0</v>
      </c>
      <c r="CG178" s="78" t="n">
        <v>0</v>
      </c>
      <c r="CH178" s="78" t="n">
        <v>0</v>
      </c>
      <c r="CI178" s="78" t="n">
        <v>0</v>
      </c>
      <c r="CJ178" s="78" t="n">
        <v>0</v>
      </c>
      <c r="CK178" s="78" t="n">
        <v>0</v>
      </c>
      <c r="CL178" s="78" t="n">
        <v>0</v>
      </c>
      <c r="CM178" s="78" t="n">
        <v>0</v>
      </c>
      <c r="CN178" s="78" t="n">
        <v>0</v>
      </c>
      <c r="CO178" s="78" t="n">
        <v>0</v>
      </c>
      <c r="CP178" s="78" t="n">
        <v>0</v>
      </c>
      <c r="CQ178" s="78" t="n">
        <v>0</v>
      </c>
      <c r="CR178" s="78" t="n">
        <v>0</v>
      </c>
      <c r="CS178" s="78"/>
      <c r="CT178" s="78"/>
      <c r="CU178" s="78"/>
      <c r="CV178" s="78"/>
      <c r="CW178" s="78"/>
      <c r="CX178" s="78"/>
      <c r="CY178" s="78"/>
      <c r="CZ178" s="78"/>
      <c r="DA178" s="78"/>
      <c r="DB178" s="78"/>
      <c r="DC178" s="78"/>
      <c r="DD178" s="78"/>
      <c r="DE178" s="78"/>
      <c r="DF178" s="78"/>
      <c r="DG178" s="78"/>
      <c r="DH178" s="78"/>
      <c r="DI178" s="78"/>
      <c r="DJ178" s="78"/>
      <c r="DK178" s="78"/>
      <c r="DL178" s="78"/>
      <c r="DM178" s="78"/>
      <c r="DN178" s="78"/>
    </row>
    <row r="179" customFormat="false" ht="15.75" hidden="false" customHeight="false" outlineLevel="0" collapsed="false">
      <c r="A179" s="81" t="s">
        <v>215</v>
      </c>
      <c r="B179" s="82"/>
      <c r="C179" s="82"/>
      <c r="D179" s="82"/>
      <c r="E179" s="82"/>
      <c r="F179" s="8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c r="BA179" s="82"/>
      <c r="BB179" s="82"/>
      <c r="BC179" s="82"/>
      <c r="BD179" s="82"/>
      <c r="BE179" s="82"/>
      <c r="BF179" s="82"/>
      <c r="BG179" s="82"/>
      <c r="BH179" s="82"/>
      <c r="BI179" s="82"/>
      <c r="BJ179" s="82"/>
      <c r="BK179" s="82"/>
      <c r="BL179" s="82"/>
      <c r="BM179" s="82"/>
      <c r="BN179" s="82"/>
      <c r="BO179" s="82"/>
      <c r="BP179" s="82"/>
      <c r="BQ179" s="82"/>
      <c r="BR179" s="82"/>
      <c r="BS179" s="82"/>
      <c r="BT179" s="82"/>
      <c r="BU179" s="82"/>
      <c r="BV179" s="82"/>
      <c r="BW179" s="82"/>
      <c r="BX179" s="82"/>
      <c r="BY179" s="82"/>
      <c r="BZ179" s="82"/>
      <c r="CA179" s="82"/>
      <c r="CB179" s="82"/>
      <c r="CC179" s="82"/>
      <c r="CD179" s="82"/>
      <c r="CE179" s="82"/>
      <c r="CF179" s="82"/>
      <c r="CG179" s="82"/>
      <c r="CH179" s="82"/>
      <c r="CI179" s="82"/>
      <c r="CJ179" s="82"/>
      <c r="CK179" s="82"/>
      <c r="CL179" s="82"/>
      <c r="CM179" s="82"/>
      <c r="CN179" s="82"/>
      <c r="CO179" s="82"/>
      <c r="CP179" s="82"/>
      <c r="CQ179" s="82"/>
      <c r="CR179" s="82"/>
      <c r="CS179" s="82"/>
      <c r="CT179" s="82"/>
      <c r="CU179" s="82"/>
      <c r="CV179" s="82"/>
      <c r="CW179" s="82"/>
      <c r="CX179" s="82"/>
      <c r="CY179" s="82"/>
      <c r="CZ179" s="82"/>
      <c r="DA179" s="82"/>
      <c r="DB179" s="82"/>
      <c r="DC179" s="82"/>
      <c r="DD179" s="82"/>
      <c r="DE179" s="82"/>
      <c r="DF179" s="82"/>
      <c r="DG179" s="82"/>
      <c r="DH179" s="82"/>
      <c r="DI179" s="82"/>
      <c r="DJ179" s="82"/>
      <c r="DK179" s="82"/>
      <c r="DL179" s="82"/>
      <c r="DM179" s="82"/>
      <c r="DN179" s="82"/>
    </row>
    <row r="180" customFormat="false" ht="15" hidden="false" customHeight="false" outlineLevel="0" collapsed="false">
      <c r="A180" s="83" t="s">
        <v>223</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84"/>
      <c r="AG180" s="84"/>
      <c r="AH180" s="84"/>
      <c r="AI180" s="84"/>
      <c r="AJ180" s="84"/>
      <c r="AK180" s="84"/>
      <c r="AL180" s="84"/>
      <c r="AM180" s="84"/>
      <c r="AN180" s="84"/>
      <c r="AO180" s="84"/>
      <c r="AP180" s="84"/>
      <c r="AQ180" s="84"/>
      <c r="AR180" s="84"/>
      <c r="AS180" s="84"/>
      <c r="AT180" s="84"/>
      <c r="AU180" s="84"/>
      <c r="AV180" s="84"/>
      <c r="AW180" s="84"/>
      <c r="AX180" s="84"/>
      <c r="AY180" s="84"/>
      <c r="AZ180" s="84"/>
      <c r="BA180" s="84"/>
      <c r="BB180" s="84"/>
      <c r="BC180" s="84"/>
      <c r="BD180" s="84"/>
      <c r="BE180" s="84"/>
      <c r="BF180" s="84"/>
      <c r="BG180" s="84"/>
      <c r="BH180" s="84"/>
      <c r="BI180" s="84"/>
      <c r="BJ180" s="84" t="n">
        <v>57.2921951854637</v>
      </c>
      <c r="BK180" s="84" t="n">
        <v>67.7400612061726</v>
      </c>
      <c r="BL180" s="84" t="n">
        <v>92.8491434289571</v>
      </c>
      <c r="BM180" s="84" t="n">
        <v>79.4562881273652</v>
      </c>
      <c r="BN180" s="84" t="n">
        <v>97.2992788843246</v>
      </c>
      <c r="BO180" s="84" t="n">
        <v>92.6334651328356</v>
      </c>
      <c r="BP180" s="84" t="n">
        <v>145.354828324467</v>
      </c>
      <c r="BQ180" s="84" t="n">
        <v>129.703816963371</v>
      </c>
      <c r="BR180" s="84" t="n">
        <v>132.874644108965</v>
      </c>
      <c r="BS180" s="84" t="n">
        <v>119.347708672929</v>
      </c>
      <c r="BT180" s="84" t="n">
        <v>168.734022166473</v>
      </c>
      <c r="BU180" s="84" t="n">
        <v>169.794100188216</v>
      </c>
      <c r="BV180" s="84" t="n">
        <v>163.617045118743</v>
      </c>
      <c r="BW180" s="84" t="n">
        <v>192.480494182679</v>
      </c>
      <c r="BX180" s="84" t="n">
        <v>186.840463336143</v>
      </c>
      <c r="BY180" s="84" t="n">
        <v>160.072077781421</v>
      </c>
      <c r="BZ180" s="84" t="n">
        <v>160.805096521511</v>
      </c>
      <c r="CA180" s="84" t="n">
        <v>196.368471473362</v>
      </c>
      <c r="CB180" s="84" t="n">
        <v>187.862099296809</v>
      </c>
      <c r="CC180" s="84" t="n">
        <v>178.03609262818</v>
      </c>
      <c r="CD180" s="84" t="n">
        <v>174.749805990101</v>
      </c>
      <c r="CE180" s="84" t="n">
        <v>171.053903670924</v>
      </c>
      <c r="CF180" s="84" t="n">
        <v>172.23885104176</v>
      </c>
      <c r="CG180" s="84" t="n">
        <v>166.001600789052</v>
      </c>
      <c r="CH180" s="84" t="n">
        <v>164.930284250295</v>
      </c>
      <c r="CI180" s="84" t="n">
        <v>183.276442544588</v>
      </c>
      <c r="CJ180" s="84" t="n">
        <v>194.419370527169</v>
      </c>
      <c r="CK180" s="84" t="n">
        <v>194.672428197276</v>
      </c>
      <c r="CL180" s="84" t="n">
        <v>189.310272987404</v>
      </c>
      <c r="CM180" s="84" t="n">
        <v>236.205269521007</v>
      </c>
      <c r="CN180" s="84" t="n">
        <v>282.538628643475</v>
      </c>
      <c r="CO180" s="84" t="n">
        <v>342.15499327759</v>
      </c>
      <c r="CP180" s="84" t="n">
        <v>251.665961558758</v>
      </c>
      <c r="CQ180" s="84" t="n">
        <v>276.615417554446</v>
      </c>
      <c r="CR180" s="84" t="n">
        <v>294.9540395969</v>
      </c>
      <c r="CS180" s="84"/>
      <c r="CT180" s="84"/>
      <c r="CU180" s="84"/>
      <c r="CV180" s="84"/>
      <c r="CW180" s="84"/>
      <c r="CX180" s="84"/>
      <c r="CY180" s="84"/>
      <c r="CZ180" s="84"/>
      <c r="DA180" s="84"/>
      <c r="DB180" s="84"/>
      <c r="DC180" s="84"/>
      <c r="DD180" s="84"/>
      <c r="DE180" s="84"/>
      <c r="DF180" s="84"/>
      <c r="DG180" s="84"/>
      <c r="DH180" s="84"/>
      <c r="DI180" s="84"/>
      <c r="DJ180" s="84"/>
      <c r="DK180" s="84"/>
      <c r="DL180" s="84"/>
      <c r="DM180" s="84"/>
      <c r="DN180" s="84"/>
    </row>
    <row r="181" customFormat="false" ht="15" hidden="false" customHeight="false" outlineLevel="0" collapsed="false">
      <c r="A181" s="85" t="s">
        <v>224</v>
      </c>
      <c r="B181" s="86"/>
      <c r="C181" s="86"/>
      <c r="D181" s="86"/>
      <c r="E181" s="86"/>
      <c r="F181" s="86"/>
      <c r="G181" s="86"/>
      <c r="H181" s="86"/>
      <c r="I181" s="86"/>
      <c r="J181" s="86"/>
      <c r="K181" s="86"/>
      <c r="L181" s="86"/>
      <c r="M181" s="86"/>
      <c r="N181" s="86"/>
      <c r="O181" s="86"/>
      <c r="P181" s="86"/>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c r="BC181" s="86"/>
      <c r="BD181" s="86"/>
      <c r="BE181" s="86"/>
      <c r="BF181" s="86"/>
      <c r="BG181" s="86"/>
      <c r="BH181" s="86"/>
      <c r="BI181" s="86"/>
      <c r="BJ181" s="86"/>
      <c r="BK181" s="86"/>
      <c r="BL181" s="86"/>
      <c r="BM181" s="86"/>
      <c r="BN181" s="86" t="n">
        <v>0.698299019078459</v>
      </c>
      <c r="BO181" s="86" t="n">
        <v>0.367484225485091</v>
      </c>
      <c r="BP181" s="86" t="n">
        <v>0.565494553384703</v>
      </c>
      <c r="BQ181" s="86" t="n">
        <v>0.632392099105621</v>
      </c>
      <c r="BR181" s="86" t="n">
        <v>0.365628251643414</v>
      </c>
      <c r="BS181" s="86" t="n">
        <v>0.288386529660581</v>
      </c>
      <c r="BT181" s="86" t="n">
        <v>0.160842223897905</v>
      </c>
      <c r="BU181" s="86" t="n">
        <v>0.309091005673078</v>
      </c>
      <c r="BV181" s="86" t="n">
        <v>0.231363938665131</v>
      </c>
      <c r="BW181" s="86" t="n">
        <v>0.612770754654123</v>
      </c>
      <c r="BX181" s="86" t="n">
        <v>0.107307589407229</v>
      </c>
      <c r="BY181" s="86" t="n">
        <v>-0.0572577162340646</v>
      </c>
      <c r="BZ181" s="86" t="n">
        <v>-0.0171861592732687</v>
      </c>
      <c r="CA181" s="86" t="n">
        <v>0.020199331403381</v>
      </c>
      <c r="CB181" s="86" t="n">
        <v>0.00546795882660645</v>
      </c>
      <c r="CC181" s="86" t="n">
        <v>0.112224537194361</v>
      </c>
      <c r="CD181" s="86" t="n">
        <v>0.0867180815175535</v>
      </c>
      <c r="CE181" s="86" t="n">
        <v>-0.128913606204201</v>
      </c>
      <c r="CF181" s="86" t="n">
        <v>-0.0831633858746871</v>
      </c>
      <c r="CG181" s="86" t="n">
        <v>-0.067595798478129</v>
      </c>
      <c r="CH181" s="86" t="n">
        <v>-0.0561918892222527</v>
      </c>
      <c r="CI181" s="86" t="n">
        <v>0.0714543112513717</v>
      </c>
      <c r="CJ181" s="86" t="n">
        <v>0.128777679084909</v>
      </c>
      <c r="CK181" s="86" t="n">
        <v>0.172714162224598</v>
      </c>
      <c r="CL181" s="86" t="n">
        <v>0.147819964343905</v>
      </c>
      <c r="CM181" s="86" t="n">
        <v>0.288792308719882</v>
      </c>
      <c r="CN181" s="86" t="n">
        <v>0.45324320245133</v>
      </c>
      <c r="CO181" s="86" t="n">
        <v>0.75759349408669</v>
      </c>
      <c r="CP181" s="86" t="n">
        <v>0.329383543678601</v>
      </c>
      <c r="CQ181" s="86" t="n">
        <v>0.171080637258373</v>
      </c>
      <c r="CR181" s="86" t="n">
        <v>0.0439423487437218</v>
      </c>
      <c r="CS181" s="86"/>
      <c r="CT181" s="86"/>
      <c r="CU181" s="86"/>
      <c r="CV181" s="86"/>
      <c r="CW181" s="86"/>
      <c r="CX181" s="86"/>
      <c r="CY181" s="86"/>
      <c r="CZ181" s="86"/>
      <c r="DA181" s="86"/>
      <c r="DB181" s="86"/>
      <c r="DC181" s="86"/>
      <c r="DD181" s="86"/>
      <c r="DE181" s="86"/>
      <c r="DF181" s="86"/>
      <c r="DG181" s="86"/>
      <c r="DH181" s="86"/>
      <c r="DI181" s="86"/>
      <c r="DJ181" s="86"/>
      <c r="DK181" s="86"/>
      <c r="DL181" s="86"/>
      <c r="DM181" s="86"/>
      <c r="DN181" s="86"/>
    </row>
    <row r="182" customFormat="false" ht="15.75" hidden="false" customHeight="false" outlineLevel="0" collapsed="false">
      <c r="A182" s="87" t="s">
        <v>225</v>
      </c>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88"/>
      <c r="BZ182" s="88"/>
      <c r="CA182" s="88"/>
      <c r="CB182" s="88"/>
      <c r="CC182" s="88"/>
      <c r="CD182" s="88"/>
      <c r="CE182" s="88"/>
      <c r="CF182" s="88"/>
      <c r="CG182" s="88"/>
      <c r="CH182" s="88"/>
      <c r="CI182" s="88"/>
      <c r="CJ182" s="88"/>
      <c r="CK182" s="88"/>
      <c r="CL182" s="88"/>
      <c r="CM182" s="88"/>
      <c r="CN182" s="88"/>
      <c r="CO182" s="88"/>
      <c r="CP182" s="88"/>
      <c r="CQ182" s="88"/>
      <c r="CR182" s="88"/>
      <c r="CS182" s="88"/>
      <c r="CT182" s="88"/>
      <c r="CU182" s="88"/>
      <c r="CV182" s="88"/>
      <c r="CW182" s="88"/>
      <c r="CX182" s="88"/>
      <c r="CY182" s="88"/>
      <c r="CZ182" s="88"/>
      <c r="DA182" s="88"/>
      <c r="DB182" s="88"/>
      <c r="DC182" s="88"/>
      <c r="DD182" s="88"/>
      <c r="DE182" s="88"/>
      <c r="DF182" s="88"/>
      <c r="DG182" s="88"/>
      <c r="DH182" s="88"/>
      <c r="DI182" s="88"/>
      <c r="DJ182" s="88"/>
      <c r="DK182" s="88"/>
      <c r="DL182" s="88"/>
      <c r="DM182" s="88"/>
      <c r="DN182" s="88"/>
    </row>
    <row r="183" customFormat="false" ht="15" hidden="false" customHeight="false" outlineLevel="0" collapsed="false">
      <c r="A183" s="87" t="s">
        <v>226</v>
      </c>
      <c r="B183" s="89"/>
      <c r="C183" s="89"/>
      <c r="D183" s="89"/>
      <c r="E183" s="89"/>
      <c r="F183" s="89"/>
      <c r="G183" s="89"/>
      <c r="H183" s="89"/>
      <c r="I183" s="89"/>
      <c r="J183" s="89"/>
      <c r="K183" s="89"/>
      <c r="L183" s="89"/>
      <c r="M183" s="89"/>
      <c r="N183" s="89"/>
      <c r="O183" s="89"/>
      <c r="P183" s="89"/>
      <c r="Q183" s="89"/>
      <c r="R183" s="89"/>
      <c r="S183" s="89"/>
      <c r="T183" s="89"/>
      <c r="U183" s="89"/>
      <c r="V183" s="89"/>
      <c r="W183" s="89"/>
      <c r="X183" s="89"/>
      <c r="Y183" s="89"/>
      <c r="Z183" s="89"/>
      <c r="AA183" s="89"/>
      <c r="AB183" s="89"/>
      <c r="AC183" s="89"/>
      <c r="AD183" s="89"/>
      <c r="AE183" s="89"/>
      <c r="AF183" s="89"/>
      <c r="AG183" s="89"/>
      <c r="AH183" s="89"/>
      <c r="AI183" s="89"/>
      <c r="AJ183" s="89"/>
      <c r="AK183" s="89"/>
      <c r="AL183" s="89"/>
      <c r="AM183" s="89"/>
      <c r="AN183" s="89"/>
      <c r="AO183" s="89"/>
      <c r="AP183" s="89"/>
      <c r="AQ183" s="89"/>
      <c r="AR183" s="89"/>
      <c r="AS183" s="89"/>
      <c r="AT183" s="89"/>
      <c r="AU183" s="89"/>
      <c r="AV183" s="89"/>
      <c r="AW183" s="89"/>
      <c r="AX183" s="89"/>
      <c r="AY183" s="89"/>
      <c r="AZ183" s="89"/>
      <c r="BA183" s="89"/>
      <c r="BB183" s="89"/>
      <c r="BC183" s="89"/>
      <c r="BD183" s="89"/>
      <c r="BE183" s="89"/>
      <c r="BF183" s="89"/>
      <c r="BG183" s="89"/>
      <c r="BH183" s="89"/>
      <c r="BI183" s="89"/>
      <c r="BJ183" s="89" t="n">
        <v>1.429231</v>
      </c>
      <c r="BK183" s="89" t="n">
        <v>7.767072</v>
      </c>
      <c r="BL183" s="89" t="n">
        <v>28.8788856</v>
      </c>
      <c r="BM183" s="89" t="n">
        <v>18.0059667</v>
      </c>
      <c r="BN183" s="89" t="n">
        <v>3.340314</v>
      </c>
      <c r="BO183" s="89" t="n">
        <v>4.857959</v>
      </c>
      <c r="BP183" s="89" t="n">
        <v>42.3027</v>
      </c>
      <c r="BQ183" s="89" t="n">
        <v>24.10342</v>
      </c>
      <c r="BR183" s="89" t="n">
        <v>4.97447</v>
      </c>
      <c r="BS183" s="89" t="n">
        <v>7.033102</v>
      </c>
      <c r="BT183" s="89" t="n">
        <v>24.389862</v>
      </c>
      <c r="BU183" s="89" t="n">
        <v>24.488826</v>
      </c>
      <c r="BV183" s="89" t="n">
        <v>11.565804</v>
      </c>
      <c r="BW183" s="89" t="n">
        <v>8.641819</v>
      </c>
      <c r="BX183" s="89" t="n">
        <v>17.279652</v>
      </c>
      <c r="BY183" s="89" t="n">
        <v>17.413954</v>
      </c>
      <c r="BZ183" s="89" t="n">
        <v>5.045108</v>
      </c>
      <c r="CA183" s="89" t="n">
        <v>7.749367</v>
      </c>
      <c r="CB183" s="89" t="n">
        <v>28.184902</v>
      </c>
      <c r="CC183" s="89" t="n">
        <v>18.698621</v>
      </c>
      <c r="CD183" s="89" t="n">
        <v>6.667354</v>
      </c>
      <c r="CE183" s="89" t="n">
        <v>10.478294</v>
      </c>
      <c r="CF183" s="89" t="n">
        <v>24.29028</v>
      </c>
      <c r="CG183" s="89" t="n">
        <v>20.601762</v>
      </c>
      <c r="CH183" s="89" t="n">
        <v>8.361642</v>
      </c>
      <c r="CI183" s="89" t="n">
        <v>7.464377</v>
      </c>
      <c r="CJ183" s="89" t="n">
        <v>20.740777</v>
      </c>
      <c r="CK183" s="89" t="n">
        <v>21.92329</v>
      </c>
      <c r="CL183" s="89" t="n">
        <v>7.349864</v>
      </c>
      <c r="CM183" s="89" t="n">
        <v>8.512092</v>
      </c>
      <c r="CN183" s="89" t="n">
        <v>24.861618</v>
      </c>
      <c r="CO183" s="89" t="n">
        <v>23.392378</v>
      </c>
      <c r="CP183" s="89" t="n">
        <v>11.343518</v>
      </c>
      <c r="CQ183" s="89" t="n">
        <v>9.761645</v>
      </c>
      <c r="CR183" s="89" t="n">
        <v>24.379149</v>
      </c>
      <c r="CS183" s="89"/>
      <c r="CT183" s="89"/>
      <c r="CU183" s="89"/>
      <c r="CV183" s="89"/>
      <c r="CW183" s="89"/>
      <c r="CX183" s="89"/>
      <c r="CY183" s="89"/>
      <c r="CZ183" s="89"/>
      <c r="DA183" s="89"/>
      <c r="DB183" s="89"/>
      <c r="DC183" s="89"/>
      <c r="DD183" s="89"/>
      <c r="DE183" s="89"/>
      <c r="DF183" s="89"/>
      <c r="DG183" s="89"/>
      <c r="DH183" s="89"/>
      <c r="DI183" s="89"/>
      <c r="DJ183" s="89"/>
      <c r="DK183" s="89"/>
      <c r="DL183" s="89"/>
      <c r="DM183" s="89"/>
      <c r="DN183" s="89"/>
    </row>
    <row r="184" customFormat="false" ht="15.75" hidden="false" customHeight="false" outlineLevel="0" collapsed="false">
      <c r="A184" s="90" t="s">
        <v>227</v>
      </c>
      <c r="B184" s="91"/>
      <c r="C184" s="91"/>
      <c r="D184" s="91"/>
      <c r="E184" s="91"/>
      <c r="F184" s="91"/>
      <c r="G184" s="91"/>
      <c r="H184" s="91"/>
      <c r="I184" s="91"/>
      <c r="J184" s="91"/>
      <c r="K184" s="91"/>
      <c r="L184" s="91"/>
      <c r="M184" s="91"/>
      <c r="N184" s="91"/>
      <c r="O184" s="91"/>
      <c r="P184" s="91"/>
      <c r="Q184" s="91"/>
      <c r="R184" s="91"/>
      <c r="S184" s="91"/>
      <c r="T184" s="91"/>
      <c r="U184" s="91"/>
      <c r="V184" s="91"/>
      <c r="W184" s="91"/>
      <c r="X184" s="91"/>
      <c r="Y184" s="91"/>
      <c r="Z184" s="91"/>
      <c r="AA184" s="91"/>
      <c r="AB184" s="91"/>
      <c r="AC184" s="91"/>
      <c r="AD184" s="91"/>
      <c r="AE184" s="91"/>
      <c r="AF184" s="91"/>
      <c r="AG184" s="91"/>
      <c r="AH184" s="91"/>
      <c r="AI184" s="91"/>
      <c r="AJ184" s="91"/>
      <c r="AK184" s="91"/>
      <c r="AL184" s="91"/>
      <c r="AM184" s="91"/>
      <c r="AN184" s="91"/>
      <c r="AO184" s="91"/>
      <c r="AP184" s="91"/>
      <c r="AQ184" s="91"/>
      <c r="AR184" s="91"/>
      <c r="AS184" s="91"/>
      <c r="AT184" s="91"/>
      <c r="AU184" s="91"/>
      <c r="AV184" s="91"/>
      <c r="AW184" s="91"/>
      <c r="AX184" s="91"/>
      <c r="AY184" s="91"/>
      <c r="AZ184" s="91"/>
      <c r="BA184" s="91"/>
      <c r="BB184" s="91"/>
      <c r="BC184" s="91"/>
      <c r="BD184" s="91"/>
      <c r="BE184" s="91"/>
      <c r="BF184" s="91"/>
      <c r="BG184" s="91"/>
      <c r="BH184" s="91"/>
      <c r="BI184" s="91"/>
      <c r="BJ184" s="91" t="n">
        <v>0.0249463473231102</v>
      </c>
      <c r="BK184" s="91" t="n">
        <v>0.114659949543893</v>
      </c>
      <c r="BL184" s="91" t="n">
        <v>0.311030177915389</v>
      </c>
      <c r="BM184" s="91" t="n">
        <v>0.226614747861581</v>
      </c>
      <c r="BN184" s="91" t="n">
        <v>0.0343303058183111</v>
      </c>
      <c r="BO184" s="91" t="n">
        <v>0.0524428077156968</v>
      </c>
      <c r="BP184" s="91" t="n">
        <v>0.291030580047675</v>
      </c>
      <c r="BQ184" s="91" t="n">
        <v>0.18583431516751</v>
      </c>
      <c r="BR184" s="91" t="n">
        <v>0.0374373156997556</v>
      </c>
      <c r="BS184" s="91" t="n">
        <v>0.0589295100693903</v>
      </c>
      <c r="BT184" s="91" t="n">
        <v>0.144546201689763</v>
      </c>
      <c r="BU184" s="91" t="n">
        <v>0.14422660135337</v>
      </c>
      <c r="BV184" s="91" t="n">
        <v>0.0706882586200372</v>
      </c>
      <c r="BW184" s="91" t="n">
        <v>0.0448971156100536</v>
      </c>
      <c r="BX184" s="91" t="n">
        <v>0.092483457231169</v>
      </c>
      <c r="BY184" s="91" t="n">
        <v>0.108788204922153</v>
      </c>
      <c r="BZ184" s="91" t="n">
        <v>0.0313740553572885</v>
      </c>
      <c r="CA184" s="91" t="n">
        <v>0.0394633972646227</v>
      </c>
      <c r="CB184" s="91" t="n">
        <v>0.150029740461219</v>
      </c>
      <c r="CC184" s="91" t="n">
        <v>0.105027136486595</v>
      </c>
      <c r="CD184" s="91" t="n">
        <v>0.0381537133172994</v>
      </c>
      <c r="CE184" s="91" t="n">
        <v>0.0612572632084346</v>
      </c>
      <c r="CF184" s="91" t="n">
        <v>0.14102671872858</v>
      </c>
      <c r="CG184" s="91" t="n">
        <v>0.124105803209572</v>
      </c>
      <c r="CH184" s="91" t="n">
        <v>0.0506980391018458</v>
      </c>
      <c r="CI184" s="91" t="n">
        <v>0.0407274219008481</v>
      </c>
      <c r="CJ184" s="91" t="n">
        <v>0.106680609775463</v>
      </c>
      <c r="CK184" s="91" t="n">
        <v>0.112616307316944</v>
      </c>
      <c r="CL184" s="91" t="n">
        <v>0.0388244329481741</v>
      </c>
      <c r="CM184" s="91" t="n">
        <v>0.0360368420961201</v>
      </c>
      <c r="CN184" s="91" t="n">
        <v>0.0879936953023579</v>
      </c>
      <c r="CO184" s="91" t="n">
        <v>0.0683677820274328</v>
      </c>
      <c r="CP184" s="91" t="n">
        <v>0.0450737077423621</v>
      </c>
      <c r="CQ184" s="91" t="n">
        <v>0.0352895911815133</v>
      </c>
      <c r="CR184" s="91" t="n">
        <v>0.0826540603862144</v>
      </c>
      <c r="CS184" s="91"/>
      <c r="CT184" s="91"/>
      <c r="CU184" s="91"/>
      <c r="CV184" s="91"/>
      <c r="CW184" s="91"/>
      <c r="CX184" s="91"/>
      <c r="CY184" s="91"/>
      <c r="CZ184" s="91"/>
      <c r="DA184" s="91"/>
      <c r="DB184" s="91"/>
      <c r="DC184" s="91"/>
      <c r="DD184" s="91"/>
      <c r="DE184" s="91"/>
      <c r="DF184" s="91"/>
      <c r="DG184" s="91"/>
      <c r="DH184" s="91"/>
      <c r="DI184" s="91"/>
      <c r="DJ184" s="91"/>
      <c r="DK184" s="91"/>
      <c r="DL184" s="91"/>
      <c r="DM184" s="91"/>
      <c r="DN184" s="91"/>
    </row>
    <row r="185" customFormat="false" ht="15.75" hidden="false" customHeight="false" outlineLevel="0" collapsed="false">
      <c r="A185" s="90" t="s">
        <v>228</v>
      </c>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2"/>
      <c r="BL185" s="92"/>
      <c r="BM185" s="92"/>
      <c r="BN185" s="92" t="n">
        <v>1.33714074211936</v>
      </c>
      <c r="BO185" s="92" t="n">
        <v>-0.374544358543348</v>
      </c>
      <c r="BP185" s="92" t="n">
        <v>0.464831454576627</v>
      </c>
      <c r="BQ185" s="92" t="n">
        <v>0.338635153646041</v>
      </c>
      <c r="BR185" s="92" t="n">
        <v>0.489222270720657</v>
      </c>
      <c r="BS185" s="92" t="n">
        <v>0.44774832393604</v>
      </c>
      <c r="BT185" s="92" t="n">
        <v>-0.423444319156933</v>
      </c>
      <c r="BU185" s="92" t="n">
        <v>0.0159896811323874</v>
      </c>
      <c r="BV185" s="92" t="n">
        <v>1.32503241551361</v>
      </c>
      <c r="BW185" s="92" t="n">
        <v>0.228735058868761</v>
      </c>
      <c r="BX185" s="92" t="n">
        <v>-0.291523174669869</v>
      </c>
      <c r="BY185" s="92" t="n">
        <v>-0.288902048632303</v>
      </c>
      <c r="BZ185" s="92" t="n">
        <v>-0.563790982451371</v>
      </c>
      <c r="CA185" s="92" t="n">
        <v>-0.103271313597288</v>
      </c>
      <c r="CB185" s="92" t="n">
        <v>0.631103566206079</v>
      </c>
      <c r="CC185" s="92" t="n">
        <v>0.073772274809041</v>
      </c>
      <c r="CD185" s="92" t="n">
        <v>0.321548319679182</v>
      </c>
      <c r="CE185" s="92" t="n">
        <v>0.352148375473765</v>
      </c>
      <c r="CF185" s="92" t="n">
        <v>-0.138181143933018</v>
      </c>
      <c r="CG185" s="92" t="n">
        <v>0.101779751565637</v>
      </c>
      <c r="CH185" s="92" t="n">
        <v>0.254117000537244</v>
      </c>
      <c r="CI185" s="92" t="n">
        <v>-0.287634322915543</v>
      </c>
      <c r="CJ185" s="92" t="n">
        <v>-0.146128533718014</v>
      </c>
      <c r="CK185" s="92" t="n">
        <v>0.0641463579668573</v>
      </c>
      <c r="CL185" s="92" t="n">
        <v>-0.121002310311778</v>
      </c>
      <c r="CM185" s="92" t="n">
        <v>0.140362015476978</v>
      </c>
      <c r="CN185" s="92" t="n">
        <v>0.198683058016582</v>
      </c>
      <c r="CO185" s="92" t="n">
        <v>0.0670103802850759</v>
      </c>
      <c r="CP185" s="92" t="n">
        <v>0.54336433980275</v>
      </c>
      <c r="CQ185" s="92" t="n">
        <v>0.146797403035588</v>
      </c>
      <c r="CR185" s="92" t="n">
        <v>-0.0194061786324607</v>
      </c>
      <c r="CS185" s="92"/>
      <c r="CT185" s="92"/>
      <c r="CU185" s="92"/>
      <c r="CV185" s="92"/>
      <c r="CW185" s="92"/>
      <c r="CX185" s="92"/>
      <c r="CY185" s="92"/>
      <c r="CZ185" s="92"/>
      <c r="DA185" s="92"/>
      <c r="DB185" s="92"/>
      <c r="DC185" s="92"/>
      <c r="DD185" s="92"/>
      <c r="DE185" s="92"/>
      <c r="DF185" s="92"/>
      <c r="DG185" s="92"/>
      <c r="DH185" s="92"/>
      <c r="DI185" s="92"/>
      <c r="DJ185" s="92"/>
      <c r="DK185" s="92"/>
      <c r="DL185" s="92"/>
      <c r="DM185" s="92"/>
      <c r="DN185" s="92"/>
    </row>
    <row r="186" customFormat="false" ht="15.75" hidden="false" customHeight="false" outlineLevel="0" collapsed="false">
      <c r="A186" s="90" t="s">
        <v>229</v>
      </c>
      <c r="B186" s="93"/>
      <c r="C186" s="93"/>
      <c r="D186" s="93"/>
      <c r="E186" s="93"/>
      <c r="F186" s="93"/>
      <c r="G186" s="93"/>
      <c r="H186" s="93"/>
      <c r="I186" s="93"/>
      <c r="J186" s="93"/>
      <c r="K186" s="93"/>
      <c r="L186" s="93"/>
      <c r="M186" s="93"/>
      <c r="N186" s="93"/>
      <c r="O186" s="93"/>
      <c r="P186" s="93"/>
      <c r="Q186" s="93"/>
      <c r="R186" s="93"/>
      <c r="S186" s="93"/>
      <c r="T186" s="93"/>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t="n">
        <v>576.3</v>
      </c>
      <c r="BK186" s="93" t="n">
        <v>2974.94</v>
      </c>
      <c r="BL186" s="93" t="n">
        <v>9089.4</v>
      </c>
      <c r="BM186" s="93" t="n">
        <v>5595.209</v>
      </c>
      <c r="BN186" s="93" t="n">
        <v>1286.76</v>
      </c>
      <c r="BO186" s="93" t="n">
        <v>977.72</v>
      </c>
      <c r="BP186" s="93" t="n">
        <v>8037.18</v>
      </c>
      <c r="BQ186" s="93" t="n">
        <v>5294.958</v>
      </c>
      <c r="BR186" s="93" t="n">
        <v>1293.784</v>
      </c>
      <c r="BS186" s="93" t="n">
        <v>2099.1</v>
      </c>
      <c r="BT186" s="93" t="n">
        <v>6470.04</v>
      </c>
      <c r="BU186" s="93" t="n">
        <v>7126.806</v>
      </c>
      <c r="BV186" s="93" t="n">
        <v>3698.561</v>
      </c>
      <c r="BW186" s="93" t="n">
        <v>3230.73</v>
      </c>
      <c r="BX186" s="93" t="n">
        <v>6312.283</v>
      </c>
      <c r="BY186" s="93" t="n">
        <v>6747.339</v>
      </c>
      <c r="BZ186" s="93" t="n">
        <v>2200.95</v>
      </c>
      <c r="CA186" s="93" t="n">
        <v>2566.404</v>
      </c>
      <c r="CB186" s="93" t="n">
        <v>6784.85</v>
      </c>
      <c r="CC186" s="93" t="n">
        <v>4421.173</v>
      </c>
      <c r="CD186" s="93" t="n">
        <v>1824.629</v>
      </c>
      <c r="CE186" s="93" t="n">
        <v>3499.038</v>
      </c>
      <c r="CF186" s="93" t="n">
        <v>7251.49</v>
      </c>
      <c r="CG186" s="93" t="n">
        <v>6218.151</v>
      </c>
      <c r="CH186" s="93" t="n">
        <v>3310.33883333333</v>
      </c>
      <c r="CI186" s="93" t="n">
        <v>2780.656</v>
      </c>
      <c r="CJ186" s="93" t="n">
        <v>5914.52</v>
      </c>
      <c r="CK186" s="93" t="n">
        <v>6635.52016666667</v>
      </c>
      <c r="CL186" s="93" t="n">
        <v>2868.587</v>
      </c>
      <c r="CM186" s="93" t="n">
        <v>3083.815</v>
      </c>
      <c r="CN186" s="93" t="n">
        <v>6402.254</v>
      </c>
      <c r="CO186" s="93" t="n">
        <v>6316.062</v>
      </c>
      <c r="CP186" s="93" t="n">
        <v>4312.317</v>
      </c>
      <c r="CQ186" s="93" t="n">
        <v>3322.79</v>
      </c>
      <c r="CR186" s="93" t="n">
        <v>6376.162</v>
      </c>
      <c r="CS186" s="93"/>
      <c r="CT186" s="93"/>
      <c r="CU186" s="93"/>
      <c r="CV186" s="93"/>
      <c r="CW186" s="93"/>
      <c r="CX186" s="93"/>
      <c r="CY186" s="93"/>
      <c r="CZ186" s="93"/>
      <c r="DA186" s="93"/>
      <c r="DB186" s="93"/>
      <c r="DC186" s="93"/>
      <c r="DD186" s="93"/>
      <c r="DE186" s="93"/>
      <c r="DF186" s="93"/>
      <c r="DG186" s="93"/>
      <c r="DH186" s="93"/>
      <c r="DI186" s="93"/>
      <c r="DJ186" s="93"/>
      <c r="DK186" s="93"/>
      <c r="DL186" s="93"/>
      <c r="DM186" s="93"/>
      <c r="DN186" s="93"/>
    </row>
    <row r="187" customFormat="false" ht="15.75" hidden="false" customHeight="false" outlineLevel="0" collapsed="false">
      <c r="A187" s="90" t="s">
        <v>230</v>
      </c>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2"/>
      <c r="BL187" s="92"/>
      <c r="BM187" s="92"/>
      <c r="BN187" s="92" t="n">
        <v>1.23279541905258</v>
      </c>
      <c r="BO187" s="92" t="n">
        <v>-0.67134799357298</v>
      </c>
      <c r="BP187" s="92" t="n">
        <v>-0.115763416727177</v>
      </c>
      <c r="BQ187" s="92" t="n">
        <v>-0.0536621598942954</v>
      </c>
      <c r="BR187" s="92" t="n">
        <v>0.00545867139171219</v>
      </c>
      <c r="BS187" s="92" t="n">
        <v>1.14693368244487</v>
      </c>
      <c r="BT187" s="92" t="n">
        <v>-0.194986301165334</v>
      </c>
      <c r="BU187" s="92" t="n">
        <v>0.345960817819518</v>
      </c>
      <c r="BV187" s="92" t="n">
        <v>1.85871598350266</v>
      </c>
      <c r="BW187" s="92" t="n">
        <v>0.539102472488209</v>
      </c>
      <c r="BX187" s="92" t="n">
        <v>-0.0243826931518196</v>
      </c>
      <c r="BY187" s="92" t="n">
        <v>-0.0532450301018438</v>
      </c>
      <c r="BZ187" s="92" t="n">
        <v>-0.404917209693175</v>
      </c>
      <c r="CA187" s="92" t="n">
        <v>-0.205627211187564</v>
      </c>
      <c r="CB187" s="92" t="n">
        <v>0.074864672575675</v>
      </c>
      <c r="CC187" s="92" t="n">
        <v>-0.344753094516223</v>
      </c>
      <c r="CD187" s="92" t="n">
        <v>-0.170981167223245</v>
      </c>
      <c r="CE187" s="92" t="n">
        <v>0.363401085721499</v>
      </c>
      <c r="CF187" s="92" t="n">
        <v>0.0687767599873246</v>
      </c>
      <c r="CG187" s="92" t="n">
        <v>0.406448243486514</v>
      </c>
      <c r="CH187" s="92" t="n">
        <v>0.814253107526699</v>
      </c>
      <c r="CI187" s="92" t="n">
        <v>-0.205308430488608</v>
      </c>
      <c r="CJ187" s="92" t="n">
        <v>-0.184371763596171</v>
      </c>
      <c r="CK187" s="92" t="n">
        <v>0.0671211050787712</v>
      </c>
      <c r="CL187" s="92" t="n">
        <v>-0.133446107958838</v>
      </c>
      <c r="CM187" s="92" t="n">
        <v>0.109024273408865</v>
      </c>
      <c r="CN187" s="92" t="n">
        <v>0.0824638347659656</v>
      </c>
      <c r="CO187" s="92" t="n">
        <v>-0.0481436509335703</v>
      </c>
      <c r="CP187" s="92" t="n">
        <v>0.50328959867698</v>
      </c>
      <c r="CQ187" s="92" t="n">
        <v>0.0774932996953448</v>
      </c>
      <c r="CR187" s="92" t="n">
        <v>-0.00407543968108726</v>
      </c>
      <c r="CS187" s="92"/>
      <c r="CT187" s="92"/>
      <c r="CU187" s="92"/>
      <c r="CV187" s="92"/>
      <c r="CW187" s="92"/>
      <c r="CX187" s="92"/>
      <c r="CY187" s="92"/>
      <c r="CZ187" s="92"/>
      <c r="DA187" s="92"/>
      <c r="DB187" s="92"/>
      <c r="DC187" s="92"/>
      <c r="DD187" s="92"/>
      <c r="DE187" s="92"/>
      <c r="DF187" s="92"/>
      <c r="DG187" s="92"/>
      <c r="DH187" s="92"/>
      <c r="DI187" s="92"/>
      <c r="DJ187" s="92"/>
      <c r="DK187" s="92"/>
      <c r="DL187" s="92"/>
      <c r="DM187" s="92"/>
      <c r="DN187" s="92"/>
    </row>
    <row r="188" customFormat="false" ht="15.75" hidden="false" customHeight="false" outlineLevel="0" collapsed="false">
      <c r="A188" s="90" t="s">
        <v>231</v>
      </c>
      <c r="B188" s="94"/>
      <c r="C188" s="94"/>
      <c r="D188" s="94"/>
      <c r="E188" s="94"/>
      <c r="F188" s="94"/>
      <c r="G188" s="94"/>
      <c r="H188" s="94"/>
      <c r="I188" s="94"/>
      <c r="J188" s="94"/>
      <c r="K188" s="94"/>
      <c r="L188" s="94"/>
      <c r="M188" s="94"/>
      <c r="N188" s="94"/>
      <c r="O188" s="94"/>
      <c r="P188" s="94"/>
      <c r="Q188" s="94"/>
      <c r="R188" s="94"/>
      <c r="S188" s="94"/>
      <c r="T188" s="94"/>
      <c r="U188" s="94"/>
      <c r="V188" s="94"/>
      <c r="W188" s="94"/>
      <c r="X188" s="94"/>
      <c r="Y188" s="94"/>
      <c r="Z188" s="94"/>
      <c r="AA188" s="94"/>
      <c r="AB188" s="94"/>
      <c r="AC188" s="94"/>
      <c r="AD188" s="94"/>
      <c r="AE188" s="94"/>
      <c r="AF188" s="94"/>
      <c r="AG188" s="94"/>
      <c r="AH188" s="94"/>
      <c r="AI188" s="94"/>
      <c r="AJ188" s="94"/>
      <c r="AK188" s="94"/>
      <c r="AL188" s="94"/>
      <c r="AM188" s="94"/>
      <c r="AN188" s="94"/>
      <c r="AO188" s="94"/>
      <c r="AP188" s="94"/>
      <c r="AQ188" s="94"/>
      <c r="AR188" s="94"/>
      <c r="AS188" s="94"/>
      <c r="AT188" s="94"/>
      <c r="AU188" s="94"/>
      <c r="AV188" s="94"/>
      <c r="AW188" s="94"/>
      <c r="AX188" s="94"/>
      <c r="AY188" s="94"/>
      <c r="AZ188" s="94"/>
      <c r="BA188" s="94"/>
      <c r="BB188" s="94"/>
      <c r="BC188" s="94"/>
      <c r="BD188" s="94"/>
      <c r="BE188" s="94"/>
      <c r="BF188" s="94"/>
      <c r="BG188" s="94"/>
      <c r="BH188" s="94"/>
      <c r="BI188" s="94"/>
      <c r="BJ188" s="94" t="n">
        <v>2.4800121464515</v>
      </c>
      <c r="BK188" s="94" t="n">
        <v>2.61083315966036</v>
      </c>
      <c r="BL188" s="94" t="n">
        <v>3.17720483200211</v>
      </c>
      <c r="BM188" s="94" t="n">
        <v>3.21810439967479</v>
      </c>
      <c r="BN188" s="94" t="n">
        <v>2.59591065933041</v>
      </c>
      <c r="BO188" s="94" t="n">
        <v>4.96866076177229</v>
      </c>
      <c r="BP188" s="94" t="n">
        <v>5.26337596022486</v>
      </c>
      <c r="BQ188" s="94" t="n">
        <v>4.55214564497018</v>
      </c>
      <c r="BR188" s="94" t="n">
        <v>3.84489992147066</v>
      </c>
      <c r="BS188" s="94" t="n">
        <v>3.35053213281883</v>
      </c>
      <c r="BT188" s="94" t="n">
        <v>3.76966170224605</v>
      </c>
      <c r="BU188" s="94" t="n">
        <v>3.43615723509241</v>
      </c>
      <c r="BV188" s="94" t="n">
        <v>3.12710916488872</v>
      </c>
      <c r="BW188" s="94" t="n">
        <v>2.67488121879575</v>
      </c>
      <c r="BX188" s="94" t="n">
        <v>2.737464717599</v>
      </c>
      <c r="BY188" s="94" t="n">
        <v>2.58086247037536</v>
      </c>
      <c r="BZ188" s="94" t="n">
        <v>2.29224107771644</v>
      </c>
      <c r="CA188" s="94" t="n">
        <v>3.01954290906654</v>
      </c>
      <c r="CB188" s="94" t="n">
        <v>4.15409360560661</v>
      </c>
      <c r="CC188" s="94" t="n">
        <v>4.22933483941931</v>
      </c>
      <c r="CD188" s="94" t="n">
        <v>3.65408748847026</v>
      </c>
      <c r="CE188" s="94" t="n">
        <v>2.9946213787904</v>
      </c>
      <c r="CF188" s="94" t="n">
        <v>3.34969502819421</v>
      </c>
      <c r="CG188" s="94" t="n">
        <v>3.31316528016126</v>
      </c>
      <c r="CH188" s="94" t="n">
        <v>2.52591726133976</v>
      </c>
      <c r="CI188" s="94" t="n">
        <v>2.68439425804558</v>
      </c>
      <c r="CJ188" s="94" t="n">
        <v>3.5067557468738</v>
      </c>
      <c r="CK188" s="94" t="n">
        <v>3.30392937544384</v>
      </c>
      <c r="CL188" s="94" t="n">
        <v>2.56218967735683</v>
      </c>
      <c r="CM188" s="94" t="n">
        <v>2.76024729109885</v>
      </c>
      <c r="CN188" s="94" t="n">
        <v>3.88326017680648</v>
      </c>
      <c r="CO188" s="94" t="n">
        <v>3.70363337155335</v>
      </c>
      <c r="CP188" s="94" t="n">
        <v>2.6304926098893</v>
      </c>
      <c r="CQ188" s="94" t="n">
        <v>2.93778571622041</v>
      </c>
      <c r="CR188" s="94" t="n">
        <v>3.82348331174773</v>
      </c>
      <c r="CS188" s="94"/>
      <c r="CT188" s="94"/>
      <c r="CU188" s="94"/>
      <c r="CV188" s="94"/>
      <c r="CW188" s="94"/>
      <c r="CX188" s="94"/>
      <c r="CY188" s="94"/>
      <c r="CZ188" s="94"/>
      <c r="DA188" s="94"/>
      <c r="DB188" s="94"/>
      <c r="DC188" s="94"/>
      <c r="DD188" s="94"/>
      <c r="DE188" s="94"/>
      <c r="DF188" s="94"/>
      <c r="DG188" s="94"/>
      <c r="DH188" s="94"/>
      <c r="DI188" s="94"/>
      <c r="DJ188" s="94"/>
      <c r="DK188" s="94"/>
      <c r="DL188" s="94"/>
      <c r="DM188" s="94"/>
      <c r="DN188" s="94"/>
    </row>
    <row r="189" customFormat="false" ht="15.75" hidden="false" customHeight="false" outlineLevel="0" collapsed="false">
      <c r="A189" s="90" t="s">
        <v>232</v>
      </c>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2"/>
      <c r="BL189" s="92"/>
      <c r="BM189" s="92"/>
      <c r="BN189" s="92" t="n">
        <v>0.0467330424347887</v>
      </c>
      <c r="BO189" s="92" t="n">
        <v>0.903093938954968</v>
      </c>
      <c r="BP189" s="92" t="n">
        <v>0.656605802436774</v>
      </c>
      <c r="BQ189" s="92" t="n">
        <v>0.414542562829905</v>
      </c>
      <c r="BR189" s="92" t="n">
        <v>0.481137229299878</v>
      </c>
      <c r="BS189" s="92" t="n">
        <v>-0.325666956658213</v>
      </c>
      <c r="BT189" s="92" t="n">
        <v>-0.283793950739365</v>
      </c>
      <c r="BU189" s="92" t="n">
        <v>-0.245156569432452</v>
      </c>
      <c r="BV189" s="92" t="n">
        <v>-0.18668646030906</v>
      </c>
      <c r="BW189" s="92" t="n">
        <v>-0.201654808024374</v>
      </c>
      <c r="BX189" s="92" t="n">
        <v>-0.273816874344994</v>
      </c>
      <c r="BY189" s="92" t="n">
        <v>-0.248910252412838</v>
      </c>
      <c r="BZ189" s="92" t="n">
        <v>-0.266977595968253</v>
      </c>
      <c r="CA189" s="92" t="n">
        <v>0.128851213223574</v>
      </c>
      <c r="CB189" s="92" t="n">
        <v>0.517496674532526</v>
      </c>
      <c r="CC189" s="92" t="n">
        <v>0.638729257357213</v>
      </c>
      <c r="CD189" s="92" t="n">
        <v>0.59411133671442</v>
      </c>
      <c r="CE189" s="92" t="n">
        <v>-0.00825341153500692</v>
      </c>
      <c r="CF189" s="92" t="n">
        <v>-0.193639973910732</v>
      </c>
      <c r="CG189" s="92" t="n">
        <v>-0.216622611839323</v>
      </c>
      <c r="CH189" s="92" t="n">
        <v>-0.308741985705107</v>
      </c>
      <c r="CI189" s="92" t="n">
        <v>-0.1035947725953</v>
      </c>
      <c r="CJ189" s="92" t="n">
        <v>0.0468880651395478</v>
      </c>
      <c r="CK189" s="92" t="n">
        <v>-0.00278763778333713</v>
      </c>
      <c r="CL189" s="92" t="n">
        <v>0.0143600966556716</v>
      </c>
      <c r="CM189" s="92" t="n">
        <v>0.0282570389300758</v>
      </c>
      <c r="CN189" s="92" t="n">
        <v>0.107365456025368</v>
      </c>
      <c r="CO189" s="92" t="n">
        <v>0.120978371717106</v>
      </c>
      <c r="CP189" s="92" t="n">
        <v>0.0266580312675877</v>
      </c>
      <c r="CQ189" s="92" t="n">
        <v>0.0643197534127018</v>
      </c>
      <c r="CR189" s="92" t="n">
        <v>-0.015393474126659</v>
      </c>
      <c r="CS189" s="92"/>
      <c r="CT189" s="92"/>
      <c r="CU189" s="92"/>
      <c r="CV189" s="92"/>
      <c r="CW189" s="92"/>
      <c r="CX189" s="92"/>
      <c r="CY189" s="92"/>
      <c r="CZ189" s="92"/>
      <c r="DA189" s="92"/>
      <c r="DB189" s="92"/>
      <c r="DC189" s="92"/>
      <c r="DD189" s="92"/>
      <c r="DE189" s="92"/>
      <c r="DF189" s="92"/>
      <c r="DG189" s="92"/>
      <c r="DH189" s="92"/>
      <c r="DI189" s="92"/>
      <c r="DJ189" s="92"/>
      <c r="DK189" s="92"/>
      <c r="DL189" s="92"/>
      <c r="DM189" s="92"/>
      <c r="DN189" s="92"/>
    </row>
    <row r="190" customFormat="false" ht="15.75" hidden="false" customHeight="false" outlineLevel="0" collapsed="false">
      <c r="A190" s="87" t="s">
        <v>233</v>
      </c>
      <c r="B190" s="94"/>
      <c r="C190" s="94"/>
      <c r="D190" s="94"/>
      <c r="E190" s="94"/>
      <c r="F190" s="94"/>
      <c r="G190" s="94"/>
      <c r="H190" s="94"/>
      <c r="I190" s="94"/>
      <c r="J190" s="94"/>
      <c r="K190" s="94"/>
      <c r="L190" s="94"/>
      <c r="M190" s="94"/>
      <c r="N190" s="94"/>
      <c r="O190" s="94"/>
      <c r="P190" s="94"/>
      <c r="Q190" s="94"/>
      <c r="R190" s="94"/>
      <c r="S190" s="94"/>
      <c r="T190" s="94"/>
      <c r="U190" s="94"/>
      <c r="V190" s="94"/>
      <c r="W190" s="94"/>
      <c r="X190" s="94"/>
      <c r="Y190" s="94"/>
      <c r="Z190" s="94"/>
      <c r="AA190" s="94"/>
      <c r="AB190" s="94"/>
      <c r="AC190" s="94"/>
      <c r="AD190" s="94"/>
      <c r="AE190" s="94"/>
      <c r="AF190" s="94"/>
      <c r="AG190" s="94"/>
      <c r="AH190" s="94"/>
      <c r="AI190" s="94"/>
      <c r="AJ190" s="94"/>
      <c r="AK190" s="94"/>
      <c r="AL190" s="94"/>
      <c r="AM190" s="94"/>
      <c r="AN190" s="94"/>
      <c r="AO190" s="94"/>
      <c r="AP190" s="94"/>
      <c r="AQ190" s="94"/>
      <c r="AR190" s="94"/>
      <c r="AS190" s="94"/>
      <c r="AT190" s="94"/>
      <c r="AU190" s="94"/>
      <c r="AV190" s="94"/>
      <c r="AW190" s="94"/>
      <c r="AX190" s="94"/>
      <c r="AY190" s="94"/>
      <c r="AZ190" s="94"/>
      <c r="BA190" s="94"/>
      <c r="BB190" s="94"/>
      <c r="BC190" s="94"/>
      <c r="BD190" s="94"/>
      <c r="BE190" s="94"/>
      <c r="BF190" s="94"/>
      <c r="BG190" s="94"/>
      <c r="BH190" s="94"/>
      <c r="BI190" s="94"/>
      <c r="BJ190" s="94"/>
      <c r="BK190" s="94"/>
      <c r="BL190" s="94"/>
      <c r="BM190" s="94"/>
      <c r="BN190" s="94"/>
      <c r="BO190" s="94"/>
      <c r="BP190" s="94"/>
      <c r="BQ190" s="94"/>
      <c r="BR190" s="94"/>
      <c r="BS190" s="94"/>
      <c r="BT190" s="94"/>
      <c r="BU190" s="94"/>
      <c r="BV190" s="94"/>
      <c r="BW190" s="94"/>
      <c r="BX190" s="94"/>
      <c r="BY190" s="94"/>
      <c r="BZ190" s="94"/>
      <c r="CA190" s="94"/>
      <c r="CB190" s="94"/>
      <c r="CC190" s="94"/>
      <c r="CD190" s="94"/>
      <c r="CE190" s="94"/>
      <c r="CF190" s="94"/>
      <c r="CG190" s="94"/>
      <c r="CH190" s="94"/>
      <c r="CI190" s="94"/>
      <c r="CJ190" s="94"/>
      <c r="CK190" s="94"/>
      <c r="CL190" s="94"/>
      <c r="CM190" s="94"/>
      <c r="CN190" s="94"/>
      <c r="CO190" s="94"/>
      <c r="CP190" s="94"/>
      <c r="CQ190" s="94"/>
      <c r="CR190" s="94"/>
      <c r="CS190" s="94"/>
      <c r="CT190" s="94"/>
      <c r="CU190" s="94"/>
      <c r="CV190" s="94"/>
      <c r="CW190" s="94"/>
      <c r="CX190" s="94"/>
      <c r="CY190" s="94"/>
      <c r="CZ190" s="94"/>
      <c r="DA190" s="94"/>
      <c r="DB190" s="94"/>
      <c r="DC190" s="94"/>
      <c r="DD190" s="94"/>
      <c r="DE190" s="94"/>
      <c r="DF190" s="94"/>
      <c r="DG190" s="94"/>
      <c r="DH190" s="94"/>
      <c r="DI190" s="94"/>
      <c r="DJ190" s="94"/>
      <c r="DK190" s="94"/>
      <c r="DL190" s="94"/>
      <c r="DM190" s="94"/>
      <c r="DN190" s="94"/>
    </row>
    <row r="191" customFormat="false" ht="15" hidden="false" customHeight="false" outlineLevel="0" collapsed="false">
      <c r="A191" s="87" t="s">
        <v>226</v>
      </c>
      <c r="B191" s="89"/>
      <c r="C191" s="89"/>
      <c r="D191" s="89"/>
      <c r="E191" s="89"/>
      <c r="F191" s="89"/>
      <c r="G191" s="89"/>
      <c r="H191" s="89"/>
      <c r="I191" s="89"/>
      <c r="J191" s="89"/>
      <c r="K191" s="89"/>
      <c r="L191" s="89"/>
      <c r="M191" s="89"/>
      <c r="N191" s="89"/>
      <c r="O191" s="89"/>
      <c r="P191" s="89"/>
      <c r="Q191" s="89"/>
      <c r="R191" s="89"/>
      <c r="S191" s="89"/>
      <c r="T191" s="89"/>
      <c r="U191" s="89"/>
      <c r="V191" s="89"/>
      <c r="W191" s="89"/>
      <c r="X191" s="89"/>
      <c r="Y191" s="89"/>
      <c r="Z191" s="89"/>
      <c r="AA191" s="89"/>
      <c r="AB191" s="89"/>
      <c r="AC191" s="89"/>
      <c r="AD191" s="89"/>
      <c r="AE191" s="89"/>
      <c r="AF191" s="89"/>
      <c r="AG191" s="89"/>
      <c r="AH191" s="89"/>
      <c r="AI191" s="89"/>
      <c r="AJ191" s="89"/>
      <c r="AK191" s="89"/>
      <c r="AL191" s="89"/>
      <c r="AM191" s="89"/>
      <c r="AN191" s="89"/>
      <c r="AO191" s="89"/>
      <c r="AP191" s="89"/>
      <c r="AQ191" s="89"/>
      <c r="AR191" s="89"/>
      <c r="AS191" s="89"/>
      <c r="AT191" s="89"/>
      <c r="AU191" s="89"/>
      <c r="AV191" s="89"/>
      <c r="AW191" s="89"/>
      <c r="AX191" s="89"/>
      <c r="AY191" s="89"/>
      <c r="AZ191" s="89"/>
      <c r="BA191" s="89"/>
      <c r="BB191" s="89"/>
      <c r="BC191" s="89"/>
      <c r="BD191" s="89"/>
      <c r="BE191" s="89"/>
      <c r="BF191" s="89"/>
      <c r="BG191" s="89"/>
      <c r="BH191" s="89"/>
      <c r="BI191" s="89"/>
      <c r="BJ191" s="89" t="n">
        <v>17.38778079</v>
      </c>
      <c r="BK191" s="89" t="n">
        <v>15.607629764</v>
      </c>
      <c r="BL191" s="89" t="n">
        <v>11.06858692</v>
      </c>
      <c r="BM191" s="89" t="n">
        <v>11.6452253</v>
      </c>
      <c r="BN191" s="89" t="n">
        <v>19.52750335</v>
      </c>
      <c r="BO191" s="89" t="n">
        <v>16.80625492</v>
      </c>
      <c r="BP191" s="89" t="n">
        <v>14.00829342</v>
      </c>
      <c r="BQ191" s="89" t="n">
        <v>13.5531747</v>
      </c>
      <c r="BR191" s="89" t="n">
        <v>18.21688962</v>
      </c>
      <c r="BS191" s="89" t="n">
        <v>15.31428873</v>
      </c>
      <c r="BT191" s="89" t="n">
        <v>16.42741552</v>
      </c>
      <c r="BU191" s="89" t="n">
        <v>15.75933141</v>
      </c>
      <c r="BV191" s="89" t="n">
        <v>16.771867</v>
      </c>
      <c r="BW191" s="89" t="n">
        <v>14.931248</v>
      </c>
      <c r="BX191" s="89" t="n">
        <v>12.376909</v>
      </c>
      <c r="BY191" s="89" t="n">
        <v>11.39843191</v>
      </c>
      <c r="BZ191" s="89" t="n">
        <v>14.35552627</v>
      </c>
      <c r="CA191" s="89" t="n">
        <v>14.20627899</v>
      </c>
      <c r="CB191" s="89" t="n">
        <v>11.86891754</v>
      </c>
      <c r="CC191" s="89" t="n">
        <v>11.32761846</v>
      </c>
      <c r="CD191" s="89" t="n">
        <v>17.72697529</v>
      </c>
      <c r="CE191" s="89" t="n">
        <v>20.60065835</v>
      </c>
      <c r="CF191" s="89" t="n">
        <v>19.11687381</v>
      </c>
      <c r="CG191" s="89" t="n">
        <v>15.01248478</v>
      </c>
      <c r="CH191" s="89" t="n">
        <v>18.92374973</v>
      </c>
      <c r="CI191" s="89" t="n">
        <v>17.31392108</v>
      </c>
      <c r="CJ191" s="89" t="n">
        <v>13.42599379</v>
      </c>
      <c r="CK191" s="89" t="n">
        <v>13.75744114</v>
      </c>
      <c r="CL191" s="89" t="n">
        <v>23.830935795</v>
      </c>
      <c r="CM191" s="89" t="n">
        <v>23.61628313</v>
      </c>
      <c r="CN191" s="89" t="n">
        <v>18.20279515</v>
      </c>
      <c r="CO191" s="89" t="n">
        <v>18.61594763</v>
      </c>
      <c r="CP191" s="89" t="n">
        <v>27.07833034</v>
      </c>
      <c r="CQ191" s="89" t="n">
        <v>24.17198815</v>
      </c>
      <c r="CR191" s="89" t="n">
        <v>19.96997589</v>
      </c>
      <c r="CS191" s="89"/>
      <c r="CT191" s="89"/>
      <c r="CU191" s="89"/>
      <c r="CV191" s="89"/>
      <c r="CW191" s="89"/>
      <c r="CX191" s="89"/>
      <c r="CY191" s="89"/>
      <c r="CZ191" s="89"/>
      <c r="DA191" s="89"/>
      <c r="DB191" s="89"/>
      <c r="DC191" s="89"/>
      <c r="DD191" s="89"/>
      <c r="DE191" s="89"/>
      <c r="DF191" s="89"/>
      <c r="DG191" s="89"/>
      <c r="DH191" s="89"/>
      <c r="DI191" s="89"/>
      <c r="DJ191" s="89"/>
      <c r="DK191" s="89"/>
      <c r="DL191" s="89"/>
      <c r="DM191" s="89"/>
      <c r="DN191" s="89"/>
    </row>
    <row r="192" customFormat="false" ht="15.75" hidden="false" customHeight="false" outlineLevel="0" collapsed="false">
      <c r="A192" s="90" t="s">
        <v>227</v>
      </c>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t="n">
        <v>0.303493010412903</v>
      </c>
      <c r="BK192" s="92" t="n">
        <v>0.230404718952008</v>
      </c>
      <c r="BL192" s="92" t="n">
        <v>0.119210436534281</v>
      </c>
      <c r="BM192" s="92" t="n">
        <v>0.146561405956105</v>
      </c>
      <c r="BN192" s="92" t="n">
        <v>0.200695252564158</v>
      </c>
      <c r="BO192" s="92" t="n">
        <v>0.18142746680047</v>
      </c>
      <c r="BP192" s="92" t="n">
        <v>0.0963730863396575</v>
      </c>
      <c r="BQ192" s="92" t="n">
        <v>0.104493260239423</v>
      </c>
      <c r="BR192" s="92" t="n">
        <v>0.13709831354326</v>
      </c>
      <c r="BS192" s="92" t="n">
        <v>0.128316570969692</v>
      </c>
      <c r="BT192" s="92" t="n">
        <v>0.0973568656106159</v>
      </c>
      <c r="BU192" s="92" t="n">
        <v>0.0928143639415673</v>
      </c>
      <c r="BV192" s="92" t="n">
        <v>0.102506844490609</v>
      </c>
      <c r="BW192" s="92" t="n">
        <v>0.0775727850419433</v>
      </c>
      <c r="BX192" s="92" t="n">
        <v>0.0662431936798016</v>
      </c>
      <c r="BY192" s="92" t="n">
        <v>0.0712081211662951</v>
      </c>
      <c r="BZ192" s="92" t="n">
        <v>0.0892728313998412</v>
      </c>
      <c r="CA192" s="92" t="n">
        <v>0.0723450097839517</v>
      </c>
      <c r="CB192" s="92" t="n">
        <v>0.0631788827252906</v>
      </c>
      <c r="CC192" s="92" t="n">
        <v>0.06362540478608</v>
      </c>
      <c r="CD192" s="92" t="n">
        <v>0.101442031306199</v>
      </c>
      <c r="CE192" s="92" t="n">
        <v>0.120433722399179</v>
      </c>
      <c r="CF192" s="92" t="n">
        <v>0.110990486143948</v>
      </c>
      <c r="CG192" s="92" t="n">
        <v>0.0904357832011345</v>
      </c>
      <c r="CH192" s="92" t="n">
        <v>0.114737871313443</v>
      </c>
      <c r="CI192" s="92" t="n">
        <v>0.0944688844873656</v>
      </c>
      <c r="CJ192" s="92" t="n">
        <v>0.0690568730553717</v>
      </c>
      <c r="CK192" s="92" t="n">
        <v>0.0706696950739146</v>
      </c>
      <c r="CL192" s="92" t="n">
        <v>0.12588295087708</v>
      </c>
      <c r="CM192" s="92" t="n">
        <v>0.0999820333301231</v>
      </c>
      <c r="CN192" s="92" t="n">
        <v>0.0644258635974673</v>
      </c>
      <c r="CO192" s="92" t="n">
        <v>0.0544079379104572</v>
      </c>
      <c r="CP192" s="92" t="n">
        <v>0.107596316054358</v>
      </c>
      <c r="CQ192" s="91" t="n">
        <v>0.0873848188351332</v>
      </c>
      <c r="CR192" s="91" t="n">
        <v>0.0677053818869274</v>
      </c>
      <c r="CS192" s="91"/>
      <c r="CT192" s="92"/>
      <c r="CU192" s="92"/>
      <c r="CV192" s="92"/>
      <c r="CW192" s="92"/>
      <c r="CX192" s="92"/>
      <c r="CY192" s="92"/>
      <c r="CZ192" s="92"/>
      <c r="DA192" s="92"/>
      <c r="DB192" s="92"/>
      <c r="DC192" s="92"/>
      <c r="DD192" s="92"/>
      <c r="DE192" s="92"/>
      <c r="DF192" s="92"/>
      <c r="DG192" s="92"/>
      <c r="DH192" s="92"/>
      <c r="DI192" s="92"/>
      <c r="DJ192" s="92"/>
      <c r="DK192" s="92"/>
      <c r="DL192" s="92"/>
      <c r="DM192" s="92"/>
      <c r="DN192" s="92"/>
    </row>
    <row r="193" customFormat="false" ht="15.75" hidden="false" customHeight="false" outlineLevel="0" collapsed="false">
      <c r="A193" s="90" t="s">
        <v>228</v>
      </c>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2"/>
      <c r="BL193" s="92"/>
      <c r="BM193" s="92"/>
      <c r="BN193" s="92" t="n">
        <v>0.123058979512244</v>
      </c>
      <c r="BO193" s="92" t="n">
        <v>0.076797385261195</v>
      </c>
      <c r="BP193" s="92" t="n">
        <v>0.265590045165404</v>
      </c>
      <c r="BQ193" s="92" t="n">
        <v>0.163839629620562</v>
      </c>
      <c r="BR193" s="92" t="n">
        <v>-0.0671162977933889</v>
      </c>
      <c r="BS193" s="92" t="n">
        <v>-0.088774459098827</v>
      </c>
      <c r="BT193" s="92" t="n">
        <v>0.172692135113772</v>
      </c>
      <c r="BU193" s="92" t="n">
        <v>0.162777855287293</v>
      </c>
      <c r="BV193" s="92" t="n">
        <v>-0.0793232352033102</v>
      </c>
      <c r="BW193" s="92" t="n">
        <v>-0.0250119830410173</v>
      </c>
      <c r="BX193" s="92" t="n">
        <v>-0.246569919356371</v>
      </c>
      <c r="BY193" s="92" t="n">
        <v>-0.276718560359281</v>
      </c>
      <c r="BZ193" s="92" t="n">
        <v>-0.144071064360336</v>
      </c>
      <c r="CA193" s="92" t="n">
        <v>-0.0485538121126914</v>
      </c>
      <c r="CB193" s="92" t="n">
        <v>-0.0410434834739434</v>
      </c>
      <c r="CC193" s="92" t="n">
        <v>-0.00621256068897269</v>
      </c>
      <c r="CD193" s="92" t="n">
        <v>0.234853739012384</v>
      </c>
      <c r="CE193" s="92" t="n">
        <v>0.450109375192553</v>
      </c>
      <c r="CF193" s="92" t="n">
        <v>0.610667000219129</v>
      </c>
      <c r="CG193" s="92" t="n">
        <v>0.325299296847962</v>
      </c>
      <c r="CH193" s="92" t="n">
        <v>0.0675114857679706</v>
      </c>
      <c r="CI193" s="92" t="n">
        <v>-0.15954525404767</v>
      </c>
      <c r="CJ193" s="92" t="n">
        <v>-0.297688841625513</v>
      </c>
      <c r="CK193" s="92" t="n">
        <v>-0.0835999941643238</v>
      </c>
      <c r="CL193" s="92" t="n">
        <v>0.259313620979704</v>
      </c>
      <c r="CM193" s="92" t="n">
        <v>0.364005474027493</v>
      </c>
      <c r="CN193" s="92" t="n">
        <v>0.355787544275336</v>
      </c>
      <c r="CO193" s="92" t="n">
        <v>0.353154808409379</v>
      </c>
      <c r="CP193" s="92" t="n">
        <v>0.136268024593535</v>
      </c>
      <c r="CQ193" s="92" t="n">
        <v>0.0235305876433232</v>
      </c>
      <c r="CR193" s="92" t="n">
        <v>0.0970829328923142</v>
      </c>
      <c r="CS193" s="92"/>
      <c r="CT193" s="92"/>
      <c r="CU193" s="92"/>
      <c r="CV193" s="92"/>
      <c r="CW193" s="92"/>
      <c r="CX193" s="92"/>
      <c r="CY193" s="92"/>
      <c r="CZ193" s="92"/>
      <c r="DA193" s="92"/>
      <c r="DB193" s="92"/>
      <c r="DC193" s="92"/>
      <c r="DD193" s="92"/>
      <c r="DE193" s="92"/>
      <c r="DF193" s="92"/>
      <c r="DG193" s="92"/>
      <c r="DH193" s="92"/>
      <c r="DI193" s="92"/>
      <c r="DJ193" s="92"/>
      <c r="DK193" s="92"/>
      <c r="DL193" s="92"/>
      <c r="DM193" s="92"/>
      <c r="DN193" s="92"/>
    </row>
    <row r="194" customFormat="false" ht="15.75" hidden="false" customHeight="false" outlineLevel="0" collapsed="false">
      <c r="A194" s="90" t="s">
        <v>229</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93"/>
      <c r="AG194" s="93"/>
      <c r="AH194" s="93"/>
      <c r="AI194" s="93"/>
      <c r="AJ194" s="93"/>
      <c r="AK194" s="93"/>
      <c r="AL194" s="93"/>
      <c r="AM194" s="93"/>
      <c r="AN194" s="93"/>
      <c r="AO194" s="93"/>
      <c r="AP194" s="93"/>
      <c r="AQ194" s="93"/>
      <c r="AR194" s="93"/>
      <c r="AS194" s="93"/>
      <c r="AT194" s="93"/>
      <c r="AU194" s="93"/>
      <c r="AV194" s="93"/>
      <c r="AW194" s="93"/>
      <c r="AX194" s="93"/>
      <c r="AY194" s="93"/>
      <c r="AZ194" s="93"/>
      <c r="BA194" s="93"/>
      <c r="BB194" s="93"/>
      <c r="BC194" s="93"/>
      <c r="BD194" s="93"/>
      <c r="BE194" s="93"/>
      <c r="BF194" s="93"/>
      <c r="BG194" s="93"/>
      <c r="BH194" s="93"/>
      <c r="BI194" s="93"/>
      <c r="BJ194" s="93" t="n">
        <v>6241.97089</v>
      </c>
      <c r="BK194" s="93" t="n">
        <v>6569.4603</v>
      </c>
      <c r="BL194" s="93" t="n">
        <v>4418.642</v>
      </c>
      <c r="BM194" s="93" t="n">
        <v>4298.4021</v>
      </c>
      <c r="BN194" s="93" t="n">
        <v>6850.7377</v>
      </c>
      <c r="BO194" s="93" t="n">
        <v>6480.59373</v>
      </c>
      <c r="BP194" s="93" t="n">
        <v>5089.3337</v>
      </c>
      <c r="BQ194" s="93" t="n">
        <v>5311.5297</v>
      </c>
      <c r="BR194" s="93" t="n">
        <v>6682.7478</v>
      </c>
      <c r="BS194" s="93" t="n">
        <v>5226.175</v>
      </c>
      <c r="BT194" s="93" t="n">
        <v>5431.992</v>
      </c>
      <c r="BU194" s="93" t="n">
        <v>5112.4775</v>
      </c>
      <c r="BV194" s="93" t="n">
        <v>5556.058</v>
      </c>
      <c r="BW194" s="93" t="n">
        <v>5961.863</v>
      </c>
      <c r="BX194" s="93" t="n">
        <v>5031.352</v>
      </c>
      <c r="BY194" s="93" t="n">
        <v>4461.064</v>
      </c>
      <c r="BZ194" s="93" t="n">
        <v>5739.36063</v>
      </c>
      <c r="CA194" s="93" t="n">
        <v>6499.52224</v>
      </c>
      <c r="CB194" s="93" t="n">
        <v>5285.2125</v>
      </c>
      <c r="CC194" s="93" t="n">
        <v>5142.929</v>
      </c>
      <c r="CD194" s="93" t="n">
        <v>7144.40853</v>
      </c>
      <c r="CE194" s="93" t="n">
        <v>7180.12</v>
      </c>
      <c r="CF194" s="93" t="n">
        <v>5758.33625</v>
      </c>
      <c r="CG194" s="93" t="n">
        <v>4594.21813</v>
      </c>
      <c r="CH194" s="93" t="n">
        <v>6868.29536</v>
      </c>
      <c r="CI194" s="93" t="n">
        <v>7527.4964</v>
      </c>
      <c r="CJ194" s="93" t="n">
        <v>5269.56181</v>
      </c>
      <c r="CK194" s="93" t="n">
        <v>4749.56663</v>
      </c>
      <c r="CL194" s="93" t="n">
        <v>7775.64615</v>
      </c>
      <c r="CM194" s="93" t="n">
        <v>7336.3721</v>
      </c>
      <c r="CN194" s="93" t="n">
        <v>5539.6045</v>
      </c>
      <c r="CO194" s="93" t="n">
        <v>5591.08625</v>
      </c>
      <c r="CP194" s="93" t="n">
        <v>8313.9685</v>
      </c>
      <c r="CQ194" s="93" t="n">
        <v>8379.5869</v>
      </c>
      <c r="CR194" s="93" t="n">
        <v>7355.958</v>
      </c>
      <c r="CS194" s="93"/>
      <c r="CT194" s="93"/>
      <c r="CU194" s="93"/>
      <c r="CV194" s="93"/>
      <c r="CW194" s="93"/>
      <c r="CX194" s="93"/>
      <c r="CY194" s="93"/>
      <c r="CZ194" s="93"/>
      <c r="DA194" s="93"/>
      <c r="DB194" s="93"/>
      <c r="DC194" s="93"/>
      <c r="DD194" s="93"/>
      <c r="DE194" s="93"/>
      <c r="DF194" s="93"/>
      <c r="DG194" s="93"/>
      <c r="DH194" s="93"/>
      <c r="DI194" s="93"/>
      <c r="DJ194" s="93"/>
      <c r="DK194" s="93"/>
      <c r="DL194" s="93"/>
      <c r="DM194" s="93"/>
      <c r="DN194" s="93"/>
    </row>
    <row r="195" customFormat="false" ht="15.75" hidden="false" customHeight="false" outlineLevel="0" collapsed="false">
      <c r="A195" s="90" t="s">
        <v>230</v>
      </c>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t="n">
        <v>0.0975279796602833</v>
      </c>
      <c r="BO195" s="92" t="n">
        <v>-0.0135272253643119</v>
      </c>
      <c r="BP195" s="92" t="n">
        <v>0.151786838580722</v>
      </c>
      <c r="BQ195" s="92" t="n">
        <v>0.235698656484464</v>
      </c>
      <c r="BR195" s="92" t="n">
        <v>-0.0245214321955428</v>
      </c>
      <c r="BS195" s="92" t="n">
        <v>-0.193565401915728</v>
      </c>
      <c r="BT195" s="92" t="n">
        <v>0.0673287153483373</v>
      </c>
      <c r="BU195" s="92" t="n">
        <v>-0.0374754941123646</v>
      </c>
      <c r="BV195" s="92" t="n">
        <v>-0.168596785890977</v>
      </c>
      <c r="BW195" s="92" t="n">
        <v>0.140769874717169</v>
      </c>
      <c r="BX195" s="92" t="n">
        <v>-0.0737556314515928</v>
      </c>
      <c r="BY195" s="92" t="n">
        <v>-0.127416404277574</v>
      </c>
      <c r="BZ195" s="92" t="n">
        <v>0.0329914896496759</v>
      </c>
      <c r="CA195" s="92" t="n">
        <v>0.0901830920972186</v>
      </c>
      <c r="CB195" s="92" t="n">
        <v>0.0504557224380247</v>
      </c>
      <c r="CC195" s="92" t="n">
        <v>0.152848064945941</v>
      </c>
      <c r="CD195" s="92" t="n">
        <v>0.24480913303404</v>
      </c>
      <c r="CE195" s="92" t="n">
        <v>0.104715044409172</v>
      </c>
      <c r="CF195" s="92" t="n">
        <v>0.0895183968478091</v>
      </c>
      <c r="CG195" s="92" t="n">
        <v>-0.106692289549399</v>
      </c>
      <c r="CH195" s="92" t="n">
        <v>-0.038647449798059</v>
      </c>
      <c r="CI195" s="92" t="n">
        <v>0.048380305621633</v>
      </c>
      <c r="CJ195" s="92" t="n">
        <v>-0.0848811911600335</v>
      </c>
      <c r="CK195" s="92" t="n">
        <v>0.0338139147084859</v>
      </c>
      <c r="CL195" s="92" t="n">
        <v>0.132107130290914</v>
      </c>
      <c r="CM195" s="92" t="n">
        <v>-0.0253901549524487</v>
      </c>
      <c r="CN195" s="92" t="n">
        <v>0.0512457581363865</v>
      </c>
      <c r="CO195" s="92" t="n">
        <v>0.177178190255223</v>
      </c>
      <c r="CP195" s="92" t="n">
        <v>0.0692318476966702</v>
      </c>
      <c r="CQ195" s="92" t="n">
        <v>0.142197640166043</v>
      </c>
      <c r="CR195" s="92" t="n">
        <v>0.327885050277506</v>
      </c>
      <c r="CS195" s="92"/>
      <c r="CT195" s="92"/>
      <c r="CU195" s="92"/>
      <c r="CV195" s="92"/>
      <c r="CW195" s="92"/>
      <c r="CX195" s="92"/>
      <c r="CY195" s="92"/>
      <c r="CZ195" s="92"/>
      <c r="DA195" s="92"/>
      <c r="DB195" s="92"/>
      <c r="DC195" s="92"/>
      <c r="DD195" s="92"/>
      <c r="DE195" s="92"/>
      <c r="DF195" s="92"/>
      <c r="DG195" s="92"/>
      <c r="DH195" s="92"/>
      <c r="DI195" s="92"/>
      <c r="DJ195" s="92"/>
      <c r="DK195" s="92"/>
      <c r="DL195" s="92"/>
      <c r="DM195" s="92"/>
      <c r="DN195" s="92"/>
    </row>
    <row r="196" customFormat="false" ht="15.75" hidden="false" customHeight="false" outlineLevel="0" collapsed="false">
      <c r="A196" s="90" t="s">
        <v>231</v>
      </c>
      <c r="B196" s="94"/>
      <c r="C196" s="94"/>
      <c r="D196" s="94"/>
      <c r="E196" s="94"/>
      <c r="F196" s="94"/>
      <c r="G196" s="94"/>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94"/>
      <c r="AG196" s="94"/>
      <c r="AH196" s="94"/>
      <c r="AI196" s="94"/>
      <c r="AJ196" s="94"/>
      <c r="AK196" s="94"/>
      <c r="AL196" s="94"/>
      <c r="AM196" s="94"/>
      <c r="AN196" s="94"/>
      <c r="AO196" s="94"/>
      <c r="AP196" s="94"/>
      <c r="AQ196" s="94"/>
      <c r="AR196" s="94"/>
      <c r="AS196" s="94"/>
      <c r="AT196" s="94"/>
      <c r="AU196" s="94"/>
      <c r="AV196" s="94"/>
      <c r="AW196" s="94"/>
      <c r="AX196" s="94"/>
      <c r="AY196" s="94"/>
      <c r="AZ196" s="94"/>
      <c r="BA196" s="94"/>
      <c r="BB196" s="94"/>
      <c r="BC196" s="94"/>
      <c r="BD196" s="94"/>
      <c r="BE196" s="94"/>
      <c r="BF196" s="94"/>
      <c r="BG196" s="94"/>
      <c r="BH196" s="94"/>
      <c r="BI196" s="94"/>
      <c r="BJ196" s="94" t="n">
        <v>2.78562349879847</v>
      </c>
      <c r="BK196" s="94" t="n">
        <v>2.3757856888183</v>
      </c>
      <c r="BL196" s="94" t="n">
        <v>2.50497481352868</v>
      </c>
      <c r="BM196" s="94" t="n">
        <v>2.70919868106337</v>
      </c>
      <c r="BN196" s="94" t="n">
        <v>2.85042344417887</v>
      </c>
      <c r="BO196" s="94" t="n">
        <v>2.59332024505724</v>
      </c>
      <c r="BP196" s="94" t="n">
        <v>2.75248082474922</v>
      </c>
      <c r="BQ196" s="94" t="n">
        <v>2.55165187158795</v>
      </c>
      <c r="BR196" s="94" t="n">
        <v>2.725957968966</v>
      </c>
      <c r="BS196" s="94" t="n">
        <v>2.93030538204327</v>
      </c>
      <c r="BT196" s="94" t="n">
        <v>3.02419729631413</v>
      </c>
      <c r="BU196" s="94" t="n">
        <v>3.0825233773645</v>
      </c>
      <c r="BV196" s="94" t="n">
        <v>3.01866305211357</v>
      </c>
      <c r="BW196" s="94" t="n">
        <v>2.50446009913344</v>
      </c>
      <c r="BX196" s="94" t="n">
        <v>2.4599568863399</v>
      </c>
      <c r="BY196" s="94" t="n">
        <v>2.55509266623388</v>
      </c>
      <c r="BZ196" s="94" t="n">
        <v>2.50124137433755</v>
      </c>
      <c r="CA196" s="94" t="n">
        <v>2.18574203847943</v>
      </c>
      <c r="CB196" s="94" t="n">
        <v>2.24568407419758</v>
      </c>
      <c r="CC196" s="94" t="n">
        <v>2.20256170365175</v>
      </c>
      <c r="CD196" s="94" t="n">
        <v>2.4812376301779</v>
      </c>
      <c r="CE196" s="94" t="n">
        <v>2.86912452020301</v>
      </c>
      <c r="CF196" s="94" t="n">
        <v>3.31986062988246</v>
      </c>
      <c r="CG196" s="94" t="n">
        <v>3.26769090086717</v>
      </c>
      <c r="CH196" s="94" t="n">
        <v>2.75523237399039</v>
      </c>
      <c r="CI196" s="94" t="n">
        <v>2.30009025045831</v>
      </c>
      <c r="CJ196" s="94" t="n">
        <v>2.5478387528393</v>
      </c>
      <c r="CK196" s="94" t="n">
        <v>2.89656766853274</v>
      </c>
      <c r="CL196" s="94" t="n">
        <v>3.06481742292247</v>
      </c>
      <c r="CM196" s="94" t="n">
        <v>3.21906833624211</v>
      </c>
      <c r="CN196" s="94" t="n">
        <v>3.28593767840286</v>
      </c>
      <c r="CO196" s="94" t="n">
        <v>3.32957618566517</v>
      </c>
      <c r="CP196" s="94" t="n">
        <v>3.25696811817365</v>
      </c>
      <c r="CQ196" s="94" t="n">
        <v>2.8846276598671</v>
      </c>
      <c r="CR196" s="94" t="n">
        <v>2.71480287000007</v>
      </c>
      <c r="CS196" s="94"/>
      <c r="CT196" s="94"/>
      <c r="CU196" s="94"/>
      <c r="CV196" s="94"/>
      <c r="CW196" s="94"/>
      <c r="CX196" s="94"/>
      <c r="CY196" s="94"/>
      <c r="CZ196" s="94"/>
      <c r="DA196" s="94"/>
      <c r="DB196" s="94"/>
      <c r="DC196" s="94"/>
      <c r="DD196" s="94"/>
      <c r="DE196" s="94"/>
      <c r="DF196" s="94"/>
      <c r="DG196" s="94"/>
      <c r="DH196" s="94"/>
      <c r="DI196" s="94"/>
      <c r="DJ196" s="94"/>
      <c r="DK196" s="94"/>
      <c r="DL196" s="94"/>
      <c r="DM196" s="94"/>
      <c r="DN196" s="94"/>
    </row>
    <row r="197" customFormat="false" ht="15.75" hidden="false" customHeight="false" outlineLevel="0" collapsed="false">
      <c r="A197" s="90" t="s">
        <v>232</v>
      </c>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2"/>
      <c r="BL197" s="92"/>
      <c r="BM197" s="92"/>
      <c r="BN197" s="92" t="n">
        <v>0.0232622769761763</v>
      </c>
      <c r="BO197" s="92" t="n">
        <v>0.0915632067584069</v>
      </c>
      <c r="BP197" s="92" t="n">
        <v>0.0988057883391986</v>
      </c>
      <c r="BQ197" s="92" t="n">
        <v>-0.0581525491565552</v>
      </c>
      <c r="BR197" s="92" t="n">
        <v>-0.0436656088649039</v>
      </c>
      <c r="BS197" s="92" t="n">
        <v>0.129943510689941</v>
      </c>
      <c r="BT197" s="92" t="n">
        <v>0.098716935326759</v>
      </c>
      <c r="BU197" s="92" t="n">
        <v>0.208050130853536</v>
      </c>
      <c r="BV197" s="92" t="n">
        <v>0.107376961229742</v>
      </c>
      <c r="BW197" s="92" t="n">
        <v>-0.145324540411175</v>
      </c>
      <c r="BX197" s="92" t="n">
        <v>-0.186575264339377</v>
      </c>
      <c r="BY197" s="92" t="n">
        <v>-0.171103555938497</v>
      </c>
      <c r="BZ197" s="92" t="n">
        <v>-0.171407563164011</v>
      </c>
      <c r="CA197" s="92" t="n">
        <v>-0.127260187041626</v>
      </c>
      <c r="CB197" s="92" t="n">
        <v>-0.0871042957428093</v>
      </c>
      <c r="CC197" s="92" t="n">
        <v>-0.137971889333372</v>
      </c>
      <c r="CD197" s="92" t="n">
        <v>-0.00799752649419494</v>
      </c>
      <c r="CE197" s="92" t="n">
        <v>0.312654681885053</v>
      </c>
      <c r="CF197" s="92" t="n">
        <v>0.478329328700741</v>
      </c>
      <c r="CG197" s="92" t="n">
        <v>0.483586541729788</v>
      </c>
      <c r="CH197" s="92" t="n">
        <v>0.110426643736192</v>
      </c>
      <c r="CI197" s="92" t="n">
        <v>-0.198330280103854</v>
      </c>
      <c r="CJ197" s="92" t="n">
        <v>-0.232546472009728</v>
      </c>
      <c r="CK197" s="92" t="n">
        <v>-0.113573542783972</v>
      </c>
      <c r="CL197" s="92" t="n">
        <v>0.112362591211754</v>
      </c>
      <c r="CM197" s="92" t="n">
        <v>0.399540011788966</v>
      </c>
      <c r="CN197" s="92" t="n">
        <v>0.289696090359338</v>
      </c>
      <c r="CO197" s="92" t="n">
        <v>0.149490212790981</v>
      </c>
      <c r="CP197" s="92" t="n">
        <v>0.062695641774301</v>
      </c>
      <c r="CQ197" s="92" t="n">
        <v>-0.103893624316602</v>
      </c>
      <c r="CR197" s="92" t="n">
        <v>-0.173811820034391</v>
      </c>
      <c r="CS197" s="92"/>
      <c r="CT197" s="92"/>
      <c r="CU197" s="92"/>
      <c r="CV197" s="92"/>
      <c r="CW197" s="92"/>
      <c r="CX197" s="92"/>
      <c r="CY197" s="92"/>
      <c r="CZ197" s="92"/>
      <c r="DA197" s="92"/>
      <c r="DB197" s="92"/>
      <c r="DC197" s="92"/>
      <c r="DD197" s="92"/>
      <c r="DE197" s="92"/>
      <c r="DF197" s="92"/>
      <c r="DG197" s="92"/>
      <c r="DH197" s="92"/>
      <c r="DI197" s="92"/>
      <c r="DJ197" s="92"/>
      <c r="DK197" s="92"/>
      <c r="DL197" s="92"/>
      <c r="DM197" s="92"/>
      <c r="DN197" s="92"/>
    </row>
    <row r="198" customFormat="false" ht="15.75" hidden="false" customHeight="false" outlineLevel="0" collapsed="false">
      <c r="A198" s="87" t="s">
        <v>234</v>
      </c>
      <c r="B198" s="94"/>
      <c r="C198" s="94"/>
      <c r="D198" s="94"/>
      <c r="E198" s="94"/>
      <c r="F198" s="94"/>
      <c r="G198" s="94"/>
      <c r="H198" s="94"/>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c r="AF198" s="94"/>
      <c r="AG198" s="94"/>
      <c r="AH198" s="94"/>
      <c r="AI198" s="94"/>
      <c r="AJ198" s="94"/>
      <c r="AK198" s="94"/>
      <c r="AL198" s="94"/>
      <c r="AM198" s="94"/>
      <c r="AN198" s="94"/>
      <c r="AO198" s="94"/>
      <c r="AP198" s="94"/>
      <c r="AQ198" s="94"/>
      <c r="AR198" s="94"/>
      <c r="AS198" s="94"/>
      <c r="AT198" s="94"/>
      <c r="AU198" s="94"/>
      <c r="AV198" s="94"/>
      <c r="AW198" s="94"/>
      <c r="AX198" s="94"/>
      <c r="AY198" s="94"/>
      <c r="AZ198" s="94"/>
      <c r="BA198" s="94"/>
      <c r="BB198" s="94"/>
      <c r="BC198" s="94"/>
      <c r="BD198" s="94"/>
      <c r="BE198" s="94"/>
      <c r="BF198" s="94"/>
      <c r="BG198" s="94"/>
      <c r="BH198" s="94"/>
      <c r="BI198" s="94"/>
      <c r="BJ198" s="94"/>
      <c r="BK198" s="94"/>
      <c r="BL198" s="94"/>
      <c r="BM198" s="94"/>
      <c r="BN198" s="94"/>
      <c r="BO198" s="94"/>
      <c r="BP198" s="94"/>
      <c r="BQ198" s="94"/>
      <c r="BR198" s="94"/>
      <c r="BS198" s="94"/>
      <c r="BT198" s="94"/>
      <c r="BU198" s="94"/>
      <c r="BV198" s="94"/>
      <c r="BW198" s="94"/>
      <c r="BX198" s="94"/>
      <c r="BY198" s="94"/>
      <c r="BZ198" s="94"/>
      <c r="CA198" s="94"/>
      <c r="CB198" s="94"/>
      <c r="CC198" s="94"/>
      <c r="CD198" s="94"/>
      <c r="CE198" s="94"/>
      <c r="CF198" s="94"/>
      <c r="CG198" s="94"/>
      <c r="CH198" s="94"/>
      <c r="CI198" s="94"/>
      <c r="CJ198" s="94"/>
      <c r="CK198" s="94"/>
      <c r="CL198" s="94"/>
      <c r="CM198" s="94"/>
      <c r="CN198" s="94"/>
      <c r="CO198" s="94"/>
      <c r="CP198" s="94"/>
      <c r="CQ198" s="94"/>
      <c r="CR198" s="94"/>
      <c r="CS198" s="94"/>
      <c r="CT198" s="94"/>
      <c r="CU198" s="94"/>
      <c r="CV198" s="94"/>
      <c r="CW198" s="94"/>
      <c r="CX198" s="94"/>
      <c r="CY198" s="94"/>
      <c r="CZ198" s="94"/>
      <c r="DA198" s="94"/>
      <c r="DB198" s="94"/>
      <c r="DC198" s="94"/>
      <c r="DD198" s="94"/>
      <c r="DE198" s="94"/>
      <c r="DF198" s="94"/>
      <c r="DG198" s="94"/>
      <c r="DH198" s="94"/>
      <c r="DI198" s="94"/>
      <c r="DJ198" s="94"/>
      <c r="DK198" s="94"/>
      <c r="DL198" s="94"/>
      <c r="DM198" s="94"/>
      <c r="DN198" s="94"/>
    </row>
    <row r="199" customFormat="false" ht="15" hidden="false" customHeight="false" outlineLevel="0" collapsed="false">
      <c r="A199" s="87" t="s">
        <v>226</v>
      </c>
      <c r="B199" s="95"/>
      <c r="C199" s="95"/>
      <c r="D199" s="95"/>
      <c r="E199" s="95"/>
      <c r="F199" s="95"/>
      <c r="G199" s="95"/>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c r="BG199" s="95"/>
      <c r="BH199" s="95"/>
      <c r="BI199" s="95"/>
      <c r="BJ199" s="95" t="n">
        <v>10.4597166996003</v>
      </c>
      <c r="BK199" s="95" t="n">
        <v>15.256504398624</v>
      </c>
      <c r="BL199" s="95" t="n">
        <v>18.4829888256519</v>
      </c>
      <c r="BM199" s="95" t="n">
        <v>23.5909319355257</v>
      </c>
      <c r="BN199" s="95" t="n">
        <v>35.3708776135184</v>
      </c>
      <c r="BO199" s="95" t="n">
        <v>32.336435480054</v>
      </c>
      <c r="BP199" s="95" t="n">
        <v>42.3099202277789</v>
      </c>
      <c r="BQ199" s="95" t="n">
        <v>41.409538577098</v>
      </c>
      <c r="BR199" s="95" t="n">
        <v>34.1772483228941</v>
      </c>
      <c r="BS199" s="95" t="n">
        <v>30.4591209565192</v>
      </c>
      <c r="BT199" s="95" t="n">
        <v>37.1281070397597</v>
      </c>
      <c r="BU199" s="95" t="n">
        <v>34.3064968180127</v>
      </c>
      <c r="BV199" s="95" t="n">
        <v>46.7076046117645</v>
      </c>
      <c r="BW199" s="95" t="n">
        <v>68.1646134179704</v>
      </c>
      <c r="BX199" s="95" t="n">
        <v>64.6712316214489</v>
      </c>
      <c r="BY199" s="95" t="n">
        <v>46.1564252985474</v>
      </c>
      <c r="BZ199" s="95" t="n">
        <v>43.5015945083392</v>
      </c>
      <c r="CA199" s="95" t="n">
        <v>49.9523715880817</v>
      </c>
      <c r="CB199" s="95" t="n">
        <v>60.3786911761183</v>
      </c>
      <c r="CC199" s="95" t="n">
        <v>49.4856083083481</v>
      </c>
      <c r="CD199" s="95" t="n">
        <v>32.2701686872521</v>
      </c>
      <c r="CE199" s="95" t="n">
        <v>31.9675249475481</v>
      </c>
      <c r="CF199" s="95" t="n">
        <v>26.8853531141749</v>
      </c>
      <c r="CG199" s="95" t="n">
        <v>26.6836488456587</v>
      </c>
      <c r="CH199" s="95" t="n">
        <v>18.4335529521414</v>
      </c>
      <c r="CI199" s="95" t="n">
        <v>22.2928561710722</v>
      </c>
      <c r="CJ199" s="95" t="n">
        <v>22.0700645022909</v>
      </c>
      <c r="CK199" s="95" t="n">
        <v>23.62761965209</v>
      </c>
      <c r="CL199" s="95" t="n">
        <v>23.302533877745</v>
      </c>
      <c r="CM199" s="95" t="n">
        <v>25.0368322917331</v>
      </c>
      <c r="CN199" s="95" t="n">
        <v>33.5083320461828</v>
      </c>
      <c r="CO199" s="95" t="n">
        <v>43.121049174082</v>
      </c>
      <c r="CP199" s="95" t="n">
        <v>32.7890779396361</v>
      </c>
      <c r="CQ199" s="95" t="n">
        <v>40.6368820180786</v>
      </c>
      <c r="CR199" s="95" t="n">
        <v>38.9970984108072</v>
      </c>
      <c r="CS199" s="95"/>
      <c r="CT199" s="95"/>
      <c r="CU199" s="95"/>
      <c r="CV199" s="95"/>
      <c r="CW199" s="95"/>
      <c r="CX199" s="95"/>
      <c r="CY199" s="95"/>
      <c r="CZ199" s="95"/>
      <c r="DA199" s="95"/>
      <c r="DB199" s="95"/>
      <c r="DC199" s="95"/>
      <c r="DD199" s="95"/>
      <c r="DE199" s="95"/>
      <c r="DF199" s="95"/>
      <c r="DG199" s="95"/>
      <c r="DH199" s="95"/>
      <c r="DI199" s="95"/>
      <c r="DJ199" s="95"/>
      <c r="DK199" s="95"/>
      <c r="DL199" s="95"/>
      <c r="DM199" s="95"/>
      <c r="DN199" s="95"/>
    </row>
    <row r="200" customFormat="false" ht="15.75" hidden="false" customHeight="false" outlineLevel="0" collapsed="false">
      <c r="A200" s="90" t="s">
        <v>227</v>
      </c>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t="n">
        <v>0.182567916375704</v>
      </c>
      <c r="BK200" s="92" t="n">
        <v>0.225221296334374</v>
      </c>
      <c r="BL200" s="92" t="n">
        <v>0.19906472093406</v>
      </c>
      <c r="BM200" s="92" t="n">
        <v>0.296904530673651</v>
      </c>
      <c r="BN200" s="92" t="n">
        <v>0.363526616220553</v>
      </c>
      <c r="BO200" s="92" t="n">
        <v>0.349079411351868</v>
      </c>
      <c r="BP200" s="92" t="n">
        <v>0.291080253167324</v>
      </c>
      <c r="BQ200" s="92" t="n">
        <v>0.319262297336958</v>
      </c>
      <c r="BR200" s="92" t="n">
        <v>0.257214222864572</v>
      </c>
      <c r="BS200" s="92" t="n">
        <v>0.25521328641501</v>
      </c>
      <c r="BT200" s="92" t="n">
        <v>0.220039246164174</v>
      </c>
      <c r="BU200" s="92" t="n">
        <v>0.202047637579776</v>
      </c>
      <c r="BV200" s="92" t="n">
        <v>0.285469063311021</v>
      </c>
      <c r="BW200" s="92" t="n">
        <v>0.354137772283963</v>
      </c>
      <c r="BX200" s="92" t="n">
        <v>0.346130760257747</v>
      </c>
      <c r="BY200" s="92" t="n">
        <v>0.288347761447654</v>
      </c>
      <c r="BZ200" s="92" t="n">
        <v>0.270523729964741</v>
      </c>
      <c r="CA200" s="92" t="n">
        <v>0.254380813851056</v>
      </c>
      <c r="CB200" s="92" t="n">
        <v>0.321399001725857</v>
      </c>
      <c r="CC200" s="92" t="n">
        <v>0.277952675650417</v>
      </c>
      <c r="CD200" s="92" t="n">
        <v>0.184664975760145</v>
      </c>
      <c r="CE200" s="92" t="n">
        <v>0.186885679084224</v>
      </c>
      <c r="CF200" s="92" t="n">
        <v>0.15609343044013</v>
      </c>
      <c r="CG200" s="92" t="n">
        <v>0.160743322466915</v>
      </c>
      <c r="CH200" s="92" t="n">
        <v>0.111765725960716</v>
      </c>
      <c r="CI200" s="92" t="n">
        <v>0.121635142310495</v>
      </c>
      <c r="CJ200" s="92" t="n">
        <v>0.113517827171479</v>
      </c>
      <c r="CK200" s="92" t="n">
        <v>0.12137116627603</v>
      </c>
      <c r="CL200" s="92" t="n">
        <v>0.123091755719435</v>
      </c>
      <c r="CM200" s="92" t="n">
        <v>0.105996078506227</v>
      </c>
      <c r="CN200" s="92" t="n">
        <v>0.118597347934557</v>
      </c>
      <c r="CO200" s="92" t="n">
        <v>0.126027823709409</v>
      </c>
      <c r="CP200" s="92" t="n">
        <v>0.13028809194755</v>
      </c>
      <c r="CQ200" s="92" t="n">
        <v>0.146907509268098</v>
      </c>
      <c r="CR200" s="92" t="n">
        <v>0.132214152632399</v>
      </c>
      <c r="CS200" s="92"/>
      <c r="CT200" s="92"/>
      <c r="CU200" s="92"/>
      <c r="CV200" s="92"/>
      <c r="CW200" s="92"/>
      <c r="CX200" s="92"/>
      <c r="CY200" s="92"/>
      <c r="CZ200" s="92"/>
      <c r="DA200" s="92"/>
      <c r="DB200" s="92"/>
      <c r="DC200" s="92"/>
      <c r="DD200" s="92"/>
      <c r="DE200" s="92"/>
      <c r="DF200" s="92"/>
      <c r="DG200" s="92"/>
      <c r="DH200" s="92"/>
      <c r="DI200" s="92"/>
      <c r="DJ200" s="92"/>
      <c r="DK200" s="92"/>
      <c r="DL200" s="92"/>
      <c r="DM200" s="92"/>
      <c r="DN200" s="92"/>
    </row>
    <row r="201" customFormat="false" ht="15.75" hidden="false" customHeight="false" outlineLevel="0" collapsed="false">
      <c r="A201" s="90" t="s">
        <v>228</v>
      </c>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2"/>
      <c r="BL201" s="92"/>
      <c r="BM201" s="92"/>
      <c r="BN201" s="92" t="n">
        <v>2.38162864534086</v>
      </c>
      <c r="BO201" s="92" t="n">
        <v>1.11951798624136</v>
      </c>
      <c r="BP201" s="92" t="n">
        <v>1.28912762036941</v>
      </c>
      <c r="BQ201" s="92" t="n">
        <v>0.755315927758627</v>
      </c>
      <c r="BR201" s="92" t="n">
        <v>-0.0337461033245081</v>
      </c>
      <c r="BS201" s="92" t="n">
        <v>-0.0580557039038137</v>
      </c>
      <c r="BT201" s="92" t="n">
        <v>-0.122472771400242</v>
      </c>
      <c r="BU201" s="92" t="n">
        <v>-0.171531536045989</v>
      </c>
      <c r="BV201" s="92" t="n">
        <v>0.366628587839732</v>
      </c>
      <c r="BW201" s="92" t="n">
        <v>1.23790481397268</v>
      </c>
      <c r="BX201" s="92" t="n">
        <v>0.741840260054032</v>
      </c>
      <c r="BY201" s="92" t="n">
        <v>0.345413539114632</v>
      </c>
      <c r="BZ201" s="92" t="n">
        <v>-0.0686400026307033</v>
      </c>
      <c r="CA201" s="92" t="n">
        <v>-0.267180299523086</v>
      </c>
      <c r="CB201" s="92" t="n">
        <v>-0.0663748058867482</v>
      </c>
      <c r="CC201" s="92" t="n">
        <v>0.0721282679121496</v>
      </c>
      <c r="CD201" s="92" t="n">
        <v>-0.258184233199407</v>
      </c>
      <c r="CE201" s="92" t="n">
        <v>-0.360039895379556</v>
      </c>
      <c r="CF201" s="92" t="n">
        <v>-0.554721167510023</v>
      </c>
      <c r="CG201" s="92" t="n">
        <v>-0.46077961334958</v>
      </c>
      <c r="CH201" s="92" t="n">
        <v>-0.428774199143762</v>
      </c>
      <c r="CI201" s="92" t="n">
        <v>-0.302640532613956</v>
      </c>
      <c r="CJ201" s="92" t="n">
        <v>-0.179104532919273</v>
      </c>
      <c r="CK201" s="92" t="n">
        <v>-0.114528159594857</v>
      </c>
      <c r="CL201" s="92" t="n">
        <v>0.264136867062185</v>
      </c>
      <c r="CM201" s="92" t="n">
        <v>0.123087687804742</v>
      </c>
      <c r="CN201" s="92" t="n">
        <v>0.518270689363172</v>
      </c>
      <c r="CO201" s="92" t="n">
        <v>0.825027226992278</v>
      </c>
      <c r="CP201" s="92" t="n">
        <v>0.407103541256999</v>
      </c>
      <c r="CQ201" s="92" t="n">
        <v>0.623084004580581</v>
      </c>
      <c r="CR201" s="92" t="n">
        <v>0.163803031349321</v>
      </c>
      <c r="CS201" s="92"/>
      <c r="CT201" s="92"/>
      <c r="CU201" s="92"/>
      <c r="CV201" s="92"/>
      <c r="CW201" s="92"/>
      <c r="CX201" s="92"/>
      <c r="CY201" s="92"/>
      <c r="CZ201" s="92"/>
      <c r="DA201" s="92"/>
      <c r="DB201" s="92"/>
      <c r="DC201" s="92"/>
      <c r="DD201" s="92"/>
      <c r="DE201" s="92"/>
      <c r="DF201" s="92"/>
      <c r="DG201" s="92"/>
      <c r="DH201" s="92"/>
      <c r="DI201" s="92"/>
      <c r="DJ201" s="92"/>
      <c r="DK201" s="92"/>
      <c r="DL201" s="92"/>
      <c r="DM201" s="92"/>
      <c r="DN201" s="92"/>
    </row>
    <row r="202" customFormat="false" ht="15.75" hidden="false" customHeight="false" outlineLevel="0" collapsed="false">
      <c r="A202" s="90" t="s">
        <v>229</v>
      </c>
      <c r="B202" s="96"/>
      <c r="C202" s="96"/>
      <c r="D202" s="96"/>
      <c r="E202" s="96"/>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c r="BC202" s="96"/>
      <c r="BD202" s="96"/>
      <c r="BE202" s="96"/>
      <c r="BF202" s="96"/>
      <c r="BG202" s="96"/>
      <c r="BH202" s="96"/>
      <c r="BI202" s="96"/>
      <c r="BJ202" s="96" t="n">
        <v>901.234</v>
      </c>
      <c r="BK202" s="96" t="n">
        <v>1509.227</v>
      </c>
      <c r="BL202" s="96" t="n">
        <v>1537.751</v>
      </c>
      <c r="BM202" s="96" t="n">
        <v>1518.138</v>
      </c>
      <c r="BN202" s="96" t="n">
        <v>1900.155</v>
      </c>
      <c r="BO202" s="96" t="n">
        <v>1812.127</v>
      </c>
      <c r="BP202" s="96" t="n">
        <v>2486.67</v>
      </c>
      <c r="BQ202" s="96" t="n">
        <v>2649.431</v>
      </c>
      <c r="BR202" s="96" t="n">
        <v>2013.653</v>
      </c>
      <c r="BS202" s="96" t="n">
        <v>1676.7315</v>
      </c>
      <c r="BT202" s="96" t="n">
        <v>1904.192</v>
      </c>
      <c r="BU202" s="96" t="n">
        <v>1937.315</v>
      </c>
      <c r="BV202" s="96" t="n">
        <v>2036.86015</v>
      </c>
      <c r="BW202" s="96" t="n">
        <v>2534.16251</v>
      </c>
      <c r="BX202" s="96" t="n">
        <v>2470.0524</v>
      </c>
      <c r="BY202" s="96" t="n">
        <v>2538.14415</v>
      </c>
      <c r="BZ202" s="96" t="n">
        <v>2557.5535</v>
      </c>
      <c r="CA202" s="96" t="n">
        <v>2664.69501</v>
      </c>
      <c r="CB202" s="96" t="n">
        <v>2895.97242</v>
      </c>
      <c r="CC202" s="96" t="n">
        <v>2352.58791</v>
      </c>
      <c r="CD202" s="96" t="n">
        <v>1837.0266</v>
      </c>
      <c r="CE202" s="96" t="n">
        <v>1952.6612</v>
      </c>
      <c r="CF202" s="96" t="n">
        <v>1675.58952</v>
      </c>
      <c r="CG202" s="96" t="n">
        <v>1816.49116</v>
      </c>
      <c r="CH202" s="96" t="n">
        <v>1443.60295</v>
      </c>
      <c r="CI202" s="96" t="n">
        <v>1687.48095</v>
      </c>
      <c r="CJ202" s="96" t="n">
        <v>1683.75375</v>
      </c>
      <c r="CK202" s="96" t="n">
        <v>1720.97655</v>
      </c>
      <c r="CL202" s="96" t="n">
        <v>1763.49049</v>
      </c>
      <c r="CM202" s="96" t="n">
        <v>1809.81289</v>
      </c>
      <c r="CN202" s="96" t="n">
        <v>2118.8719</v>
      </c>
      <c r="CO202" s="96" t="n">
        <v>2316.30455</v>
      </c>
      <c r="CP202" s="96" t="n">
        <v>1980.7525</v>
      </c>
      <c r="CQ202" s="96" t="n">
        <v>2245.3732</v>
      </c>
      <c r="CR202" s="96" t="n">
        <v>2190.73733</v>
      </c>
      <c r="CS202" s="96"/>
      <c r="CT202" s="96"/>
      <c r="CU202" s="96"/>
      <c r="CV202" s="96"/>
      <c r="CW202" s="96"/>
      <c r="CX202" s="96"/>
      <c r="CY202" s="96"/>
      <c r="CZ202" s="96"/>
      <c r="DA202" s="96"/>
      <c r="DB202" s="96"/>
      <c r="DC202" s="96"/>
      <c r="DD202" s="96"/>
      <c r="DE202" s="96"/>
      <c r="DF202" s="96"/>
      <c r="DG202" s="96"/>
      <c r="DH202" s="96"/>
      <c r="DI202" s="96"/>
      <c r="DJ202" s="96"/>
      <c r="DK202" s="96"/>
      <c r="DL202" s="96"/>
      <c r="DM202" s="96"/>
      <c r="DN202" s="96"/>
    </row>
    <row r="203" customFormat="false" ht="15.75" hidden="false" customHeight="false" outlineLevel="0" collapsed="false">
      <c r="A203" s="90" t="s">
        <v>230</v>
      </c>
      <c r="B203" s="97"/>
      <c r="C203" s="97"/>
      <c r="D203" s="97"/>
      <c r="E203" s="97"/>
      <c r="F203" s="97"/>
      <c r="G203" s="97"/>
      <c r="H203" s="97"/>
      <c r="I203" s="97"/>
      <c r="J203" s="97"/>
      <c r="K203" s="97"/>
      <c r="L203" s="97"/>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2" t="n">
        <v>1.10839249295965</v>
      </c>
      <c r="BO203" s="92" t="n">
        <v>0.20069876830987</v>
      </c>
      <c r="BP203" s="92" t="n">
        <v>0.617082349483109</v>
      </c>
      <c r="BQ203" s="92" t="n">
        <v>0.745184561614293</v>
      </c>
      <c r="BR203" s="92" t="n">
        <v>0.0597309166883753</v>
      </c>
      <c r="BS203" s="92" t="n">
        <v>-0.0747163416250628</v>
      </c>
      <c r="BT203" s="92" t="n">
        <v>-0.234240168578863</v>
      </c>
      <c r="BU203" s="92" t="n">
        <v>-0.268780730654997</v>
      </c>
      <c r="BV203" s="92" t="n">
        <v>0.0115249002683184</v>
      </c>
      <c r="BW203" s="92" t="n">
        <v>0.51137049074345</v>
      </c>
      <c r="BX203" s="92" t="n">
        <v>0.297165621954089</v>
      </c>
      <c r="BY203" s="92" t="n">
        <v>0.310134980630409</v>
      </c>
      <c r="BZ203" s="92" t="n">
        <v>0.255635297298148</v>
      </c>
      <c r="CA203" s="92" t="n">
        <v>0.0515091275657771</v>
      </c>
      <c r="CB203" s="92" t="n">
        <v>0.172433596955271</v>
      </c>
      <c r="CC203" s="92" t="n">
        <v>-0.0731070534350856</v>
      </c>
      <c r="CD203" s="92" t="n">
        <v>-0.2817250548229</v>
      </c>
      <c r="CE203" s="92" t="n">
        <v>-0.267210246323837</v>
      </c>
      <c r="CF203" s="92" t="n">
        <v>-0.421406948343797</v>
      </c>
      <c r="CG203" s="92" t="n">
        <v>-0.227875331553498</v>
      </c>
      <c r="CH203" s="92" t="n">
        <v>-0.21416328429866</v>
      </c>
      <c r="CI203" s="92" t="n">
        <v>-0.135804536905839</v>
      </c>
      <c r="CJ203" s="92" t="n">
        <v>0.00487245229368583</v>
      </c>
      <c r="CK203" s="92" t="n">
        <v>-0.0525819294380712</v>
      </c>
      <c r="CL203" s="92" t="n">
        <v>0.221589696806868</v>
      </c>
      <c r="CM203" s="92" t="n">
        <v>0.0724938198561589</v>
      </c>
      <c r="CN203" s="92" t="n">
        <v>0.258421488296611</v>
      </c>
      <c r="CO203" s="92" t="n">
        <v>0.345924527559658</v>
      </c>
      <c r="CP203" s="92" t="n">
        <v>0.123199989584293</v>
      </c>
      <c r="CQ203" s="92" t="n">
        <v>0.240665934255778</v>
      </c>
      <c r="CR203" s="92" t="n">
        <v>0.0339168356520279</v>
      </c>
      <c r="CS203" s="92"/>
      <c r="CT203" s="97"/>
      <c r="CU203" s="97"/>
      <c r="CV203" s="97"/>
      <c r="CW203" s="97"/>
      <c r="CX203" s="97"/>
      <c r="CY203" s="97"/>
      <c r="CZ203" s="97"/>
      <c r="DA203" s="97"/>
      <c r="DB203" s="97"/>
      <c r="DC203" s="97"/>
      <c r="DD203" s="97"/>
      <c r="DE203" s="97"/>
      <c r="DF203" s="97"/>
      <c r="DG203" s="97"/>
      <c r="DH203" s="97"/>
      <c r="DI203" s="97"/>
      <c r="DJ203" s="97"/>
      <c r="DK203" s="97"/>
      <c r="DL203" s="97"/>
      <c r="DM203" s="97"/>
      <c r="DN203" s="97"/>
    </row>
    <row r="204" customFormat="false" ht="15.75" hidden="false" customHeight="false" outlineLevel="0" collapsed="false">
      <c r="A204" s="87" t="s">
        <v>235</v>
      </c>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94"/>
      <c r="AG204" s="94"/>
      <c r="AH204" s="94"/>
      <c r="AI204" s="94"/>
      <c r="AJ204" s="94"/>
      <c r="AK204" s="94"/>
      <c r="AL204" s="94"/>
      <c r="AM204" s="94"/>
      <c r="AN204" s="94"/>
      <c r="AO204" s="94"/>
      <c r="AP204" s="94"/>
      <c r="AQ204" s="94"/>
      <c r="AR204" s="94"/>
      <c r="AS204" s="94"/>
      <c r="AT204" s="94"/>
      <c r="AU204" s="94"/>
      <c r="AV204" s="94"/>
      <c r="AW204" s="94"/>
      <c r="AX204" s="94"/>
      <c r="AY204" s="94"/>
      <c r="AZ204" s="94"/>
      <c r="BA204" s="94"/>
      <c r="BB204" s="94"/>
      <c r="BC204" s="94"/>
      <c r="BD204" s="94"/>
      <c r="BE204" s="94"/>
      <c r="BF204" s="94"/>
      <c r="BG204" s="94"/>
      <c r="BH204" s="94"/>
      <c r="BI204" s="94"/>
      <c r="BJ204" s="94"/>
      <c r="BK204" s="94"/>
      <c r="BL204" s="94"/>
      <c r="BM204" s="94"/>
      <c r="BN204" s="94"/>
      <c r="BO204" s="94"/>
      <c r="BP204" s="94"/>
      <c r="BQ204" s="94"/>
      <c r="BR204" s="94"/>
      <c r="BS204" s="94"/>
      <c r="BT204" s="94"/>
      <c r="BU204" s="94"/>
      <c r="BV204" s="94"/>
      <c r="BW204" s="94"/>
      <c r="BX204" s="94"/>
      <c r="BY204" s="94"/>
      <c r="BZ204" s="94"/>
      <c r="CA204" s="94"/>
      <c r="CB204" s="94"/>
      <c r="CC204" s="94"/>
      <c r="CD204" s="94"/>
      <c r="CE204" s="94"/>
      <c r="CF204" s="94"/>
      <c r="CG204" s="94"/>
      <c r="CH204" s="94"/>
      <c r="CI204" s="94"/>
      <c r="CJ204" s="94"/>
      <c r="CK204" s="94"/>
      <c r="CL204" s="94"/>
      <c r="CM204" s="94"/>
      <c r="CN204" s="94"/>
      <c r="CO204" s="94"/>
      <c r="CP204" s="94"/>
      <c r="CQ204" s="94"/>
      <c r="CR204" s="94"/>
      <c r="CS204" s="94"/>
      <c r="CT204" s="94"/>
      <c r="CU204" s="94"/>
      <c r="CV204" s="94"/>
      <c r="CW204" s="94"/>
      <c r="CX204" s="94"/>
      <c r="CY204" s="94"/>
      <c r="CZ204" s="94"/>
      <c r="DA204" s="94"/>
      <c r="DB204" s="94"/>
      <c r="DC204" s="94"/>
      <c r="DD204" s="94"/>
      <c r="DE204" s="94"/>
      <c r="DF204" s="94"/>
      <c r="DG204" s="94"/>
      <c r="DH204" s="94"/>
      <c r="DI204" s="94"/>
      <c r="DJ204" s="94"/>
      <c r="DK204" s="94"/>
      <c r="DL204" s="94"/>
      <c r="DM204" s="94"/>
      <c r="DN204" s="94"/>
    </row>
    <row r="205" customFormat="false" ht="15" hidden="false" customHeight="false" outlineLevel="0" collapsed="false">
      <c r="A205" s="87" t="s">
        <v>226</v>
      </c>
      <c r="B205" s="89"/>
      <c r="C205" s="89"/>
      <c r="D205" s="89"/>
      <c r="E205" s="89"/>
      <c r="F205" s="89"/>
      <c r="G205" s="89"/>
      <c r="H205" s="89"/>
      <c r="I205" s="89"/>
      <c r="J205" s="89"/>
      <c r="K205" s="89"/>
      <c r="L205" s="89"/>
      <c r="M205" s="89"/>
      <c r="N205" s="89"/>
      <c r="O205" s="89"/>
      <c r="P205" s="89"/>
      <c r="Q205" s="89"/>
      <c r="R205" s="89"/>
      <c r="S205" s="89"/>
      <c r="T205" s="89"/>
      <c r="U205" s="89"/>
      <c r="V205" s="89"/>
      <c r="W205" s="89"/>
      <c r="X205" s="89"/>
      <c r="Y205" s="89"/>
      <c r="Z205" s="89"/>
      <c r="AA205" s="89"/>
      <c r="AB205" s="89"/>
      <c r="AC205" s="89"/>
      <c r="AD205" s="89"/>
      <c r="AE205" s="89"/>
      <c r="AF205" s="89"/>
      <c r="AG205" s="89"/>
      <c r="AH205" s="89"/>
      <c r="AI205" s="89"/>
      <c r="AJ205" s="89"/>
      <c r="AK205" s="89"/>
      <c r="AL205" s="89"/>
      <c r="AM205" s="89"/>
      <c r="AN205" s="89"/>
      <c r="AO205" s="89"/>
      <c r="AP205" s="89"/>
      <c r="AQ205" s="89"/>
      <c r="AR205" s="89"/>
      <c r="AS205" s="89"/>
      <c r="AT205" s="89"/>
      <c r="AU205" s="89"/>
      <c r="AV205" s="89"/>
      <c r="AW205" s="89"/>
      <c r="AX205" s="89"/>
      <c r="AY205" s="89"/>
      <c r="AZ205" s="89"/>
      <c r="BA205" s="89"/>
      <c r="BB205" s="89"/>
      <c r="BC205" s="89"/>
      <c r="BD205" s="89"/>
      <c r="BE205" s="89"/>
      <c r="BF205" s="89"/>
      <c r="BG205" s="89"/>
      <c r="BH205" s="89"/>
      <c r="BI205" s="89"/>
      <c r="BJ205" s="89" t="n">
        <v>5.50323493437847</v>
      </c>
      <c r="BK205" s="89" t="n">
        <v>9.75857401223833</v>
      </c>
      <c r="BL205" s="89" t="n">
        <v>10.9525799147372</v>
      </c>
      <c r="BM205" s="89" t="n">
        <v>15.9934711579154</v>
      </c>
      <c r="BN205" s="89" t="n">
        <v>21.5480955706847</v>
      </c>
      <c r="BO205" s="89" t="n">
        <v>25.1664398370596</v>
      </c>
      <c r="BP205" s="89" t="n">
        <v>27.9196630242842</v>
      </c>
      <c r="BQ205" s="89" t="n">
        <v>22.1823022536704</v>
      </c>
      <c r="BR205" s="89" t="n">
        <v>16.1355140183606</v>
      </c>
      <c r="BS205" s="89" t="n">
        <v>11.0667091434954</v>
      </c>
      <c r="BT205" s="89" t="n">
        <v>12.3192757322248</v>
      </c>
      <c r="BU205" s="89" t="n">
        <v>13.3754073847299</v>
      </c>
      <c r="BV205" s="89" t="n">
        <v>16.5038785860965</v>
      </c>
      <c r="BW205" s="89" t="n">
        <v>14.9230561657264</v>
      </c>
      <c r="BX205" s="89" t="n">
        <v>14.5008284008882</v>
      </c>
      <c r="BY205" s="89" t="n">
        <v>15.1467158427833</v>
      </c>
      <c r="BZ205" s="89" t="n">
        <v>17.5406865352949</v>
      </c>
      <c r="CA205" s="89" t="n">
        <v>21.2460287542566</v>
      </c>
      <c r="CB205" s="89" t="n">
        <v>18.9782676836153</v>
      </c>
      <c r="CC205" s="89" t="n">
        <v>14.1806342624285</v>
      </c>
      <c r="CD205" s="89" t="n">
        <v>11.9192728653874</v>
      </c>
      <c r="CE205" s="89" t="n">
        <v>8.2663175763019</v>
      </c>
      <c r="CF205" s="89" t="n">
        <v>7.28684848228384</v>
      </c>
      <c r="CG205" s="89" t="n">
        <v>6.79080496067779</v>
      </c>
      <c r="CH205" s="89" t="n">
        <v>7.56961851428918</v>
      </c>
      <c r="CI205" s="89" t="n">
        <v>7.97023733359584</v>
      </c>
      <c r="CJ205" s="89" t="n">
        <v>8.19478199712544</v>
      </c>
      <c r="CK205" s="89" t="n">
        <v>11.0732660958221</v>
      </c>
      <c r="CL205" s="89" t="n">
        <v>12.4046062785679</v>
      </c>
      <c r="CM205" s="89" t="n">
        <v>11.6697728870548</v>
      </c>
      <c r="CN205" s="89" t="n">
        <v>13.147584638611</v>
      </c>
      <c r="CO205" s="89" t="n">
        <v>12.9330338935511</v>
      </c>
      <c r="CP205" s="89" t="n">
        <v>12.1418928943564</v>
      </c>
      <c r="CQ205" s="89" t="n">
        <v>15.232833915361</v>
      </c>
      <c r="CR205" s="89" t="n">
        <v>11.8929894905351</v>
      </c>
      <c r="CS205" s="89"/>
      <c r="CT205" s="89"/>
      <c r="CU205" s="89"/>
      <c r="CV205" s="89"/>
      <c r="CW205" s="89"/>
      <c r="CX205" s="89"/>
      <c r="CY205" s="89"/>
      <c r="CZ205" s="89"/>
      <c r="DA205" s="89"/>
      <c r="DB205" s="89"/>
      <c r="DC205" s="89"/>
      <c r="DD205" s="89"/>
      <c r="DE205" s="89"/>
      <c r="DF205" s="89"/>
      <c r="DG205" s="89"/>
      <c r="DH205" s="89"/>
      <c r="DI205" s="89"/>
      <c r="DJ205" s="89"/>
      <c r="DK205" s="89"/>
      <c r="DL205" s="89"/>
      <c r="DM205" s="89"/>
      <c r="DN205" s="89"/>
    </row>
    <row r="206" customFormat="false" ht="15.75" hidden="false" customHeight="false" outlineLevel="0" collapsed="false">
      <c r="A206" s="90" t="s">
        <v>227</v>
      </c>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t="n">
        <v>0.0960555781911244</v>
      </c>
      <c r="BK206" s="92" t="n">
        <v>0.144059125995433</v>
      </c>
      <c r="BL206" s="92" t="n">
        <v>0.117961022689644</v>
      </c>
      <c r="BM206" s="92" t="n">
        <v>0.201286412124847</v>
      </c>
      <c r="BN206" s="92" t="n">
        <v>0.221462027445264</v>
      </c>
      <c r="BO206" s="92" t="n">
        <v>0.271677625369743</v>
      </c>
      <c r="BP206" s="92" t="n">
        <v>0.192079364312279</v>
      </c>
      <c r="BQ206" s="92" t="n">
        <v>0.17102274067952</v>
      </c>
      <c r="BR206" s="92" t="n">
        <v>0.121434109017282</v>
      </c>
      <c r="BS206" s="92" t="n">
        <v>0.09272661592376</v>
      </c>
      <c r="BT206" s="92" t="n">
        <v>0.073010028292164</v>
      </c>
      <c r="BU206" s="92" t="n">
        <v>0.0787742764318864</v>
      </c>
      <c r="BV206" s="92" t="n">
        <v>0.100868944150159</v>
      </c>
      <c r="BW206" s="92" t="n">
        <v>0.0775302257462164</v>
      </c>
      <c r="BX206" s="92" t="n">
        <v>0.0776107495237787</v>
      </c>
      <c r="BY206" s="92" t="n">
        <v>0.0946243470611174</v>
      </c>
      <c r="BZ206" s="92" t="n">
        <v>0.10908041420782</v>
      </c>
      <c r="CA206" s="92" t="n">
        <v>0.10819470455133</v>
      </c>
      <c r="CB206" s="92" t="n">
        <v>0.101022333693988</v>
      </c>
      <c r="CC206" s="92" t="n">
        <v>0.0796503341153643</v>
      </c>
      <c r="CD206" s="92" t="n">
        <v>0.0682076457702193</v>
      </c>
      <c r="CE206" s="92" t="n">
        <v>0.0483258049006865</v>
      </c>
      <c r="CF206" s="92" t="n">
        <v>0.0423066482283786</v>
      </c>
      <c r="CG206" s="92" t="n">
        <v>0.0409080691294493</v>
      </c>
      <c r="CH206" s="92" t="n">
        <v>0.0458958677522296</v>
      </c>
      <c r="CI206" s="92" t="n">
        <v>0.043487516578443</v>
      </c>
      <c r="CJ206" s="92" t="n">
        <v>0.0421500284406088</v>
      </c>
      <c r="CK206" s="92" t="n">
        <v>0.0568815327284088</v>
      </c>
      <c r="CL206" s="92" t="n">
        <v>0.065525267503012</v>
      </c>
      <c r="CM206" s="92" t="n">
        <v>0.049405218227009</v>
      </c>
      <c r="CN206" s="92" t="n">
        <v>0.0465337596552202</v>
      </c>
      <c r="CO206" s="92" t="n">
        <v>0.0377987583044231</v>
      </c>
      <c r="CP206" s="92" t="n">
        <v>0.0482460672041323</v>
      </c>
      <c r="CQ206" s="91" t="n">
        <v>0.055068636629275</v>
      </c>
      <c r="CR206" s="91" t="n">
        <v>0.040321500620194</v>
      </c>
      <c r="CS206" s="91"/>
      <c r="CT206" s="92"/>
      <c r="CU206" s="92"/>
      <c r="CV206" s="92"/>
      <c r="CW206" s="92"/>
      <c r="CX206" s="92"/>
      <c r="CY206" s="92"/>
      <c r="CZ206" s="92"/>
      <c r="DA206" s="92"/>
      <c r="DB206" s="92"/>
      <c r="DC206" s="92"/>
      <c r="DD206" s="92"/>
      <c r="DE206" s="92"/>
      <c r="DF206" s="92"/>
      <c r="DG206" s="92"/>
      <c r="DH206" s="92"/>
      <c r="DI206" s="92"/>
      <c r="DJ206" s="92"/>
      <c r="DK206" s="92"/>
      <c r="DL206" s="92"/>
      <c r="DM206" s="92"/>
      <c r="DN206" s="92"/>
    </row>
    <row r="207" customFormat="false" ht="15.75" hidden="false" customHeight="false" outlineLevel="0" collapsed="false">
      <c r="A207" s="90" t="s">
        <v>228</v>
      </c>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2"/>
      <c r="BL207" s="92"/>
      <c r="BM207" s="92"/>
      <c r="BN207" s="92" t="n">
        <v>2.91553255996299</v>
      </c>
      <c r="BO207" s="92" t="n">
        <v>1.57890546359521</v>
      </c>
      <c r="BP207" s="92" t="n">
        <v>1.54914031594665</v>
      </c>
      <c r="BQ207" s="92" t="n">
        <v>0.386959843466627</v>
      </c>
      <c r="BR207" s="92" t="n">
        <v>-0.251186075102044</v>
      </c>
      <c r="BS207" s="92" t="n">
        <v>-0.560259249415215</v>
      </c>
      <c r="BT207" s="92" t="n">
        <v>-0.558759870364135</v>
      </c>
      <c r="BU207" s="92" t="n">
        <v>-0.397023481522675</v>
      </c>
      <c r="BV207" s="92" t="n">
        <v>0.0228294287567621</v>
      </c>
      <c r="BW207" s="92" t="n">
        <v>0.348463754873108</v>
      </c>
      <c r="BX207" s="92" t="n">
        <v>0.177084490686156</v>
      </c>
      <c r="BY207" s="92" t="n">
        <v>0.132430243588365</v>
      </c>
      <c r="BZ207" s="92" t="n">
        <v>0.0628220780824087</v>
      </c>
      <c r="CA207" s="92" t="n">
        <v>0.42370493807107</v>
      </c>
      <c r="CB207" s="92" t="n">
        <v>0.308771275608842</v>
      </c>
      <c r="CC207" s="92" t="n">
        <v>-0.063781587400354</v>
      </c>
      <c r="CD207" s="92" t="n">
        <v>-0.320478543333881</v>
      </c>
      <c r="CE207" s="92" t="n">
        <v>-0.610924108598613</v>
      </c>
      <c r="CF207" s="92" t="n">
        <v>-0.61604248587057</v>
      </c>
      <c r="CG207" s="92" t="n">
        <v>-0.521121211152735</v>
      </c>
      <c r="CH207" s="92" t="n">
        <v>-0.364926149457425</v>
      </c>
      <c r="CI207" s="92" t="n">
        <v>-0.03581767092458</v>
      </c>
      <c r="CJ207" s="92" t="n">
        <v>0.124598928748006</v>
      </c>
      <c r="CK207" s="92" t="n">
        <v>0.630626436768831</v>
      </c>
      <c r="CL207" s="92" t="n">
        <v>0.638735988498187</v>
      </c>
      <c r="CM207" s="92" t="n">
        <v>0.464168806851565</v>
      </c>
      <c r="CN207" s="92" t="n">
        <v>0.604384917527138</v>
      </c>
      <c r="CO207" s="92" t="n">
        <v>0.167951152048144</v>
      </c>
      <c r="CP207" s="92" t="n">
        <v>-0.0211786959063219</v>
      </c>
      <c r="CQ207" s="92" t="n">
        <v>0.305323939273798</v>
      </c>
      <c r="CR207" s="92" t="n">
        <v>-0.0954240023974797</v>
      </c>
      <c r="CS207" s="92"/>
      <c r="CT207" s="92"/>
      <c r="CU207" s="92"/>
      <c r="CV207" s="92"/>
      <c r="CW207" s="92"/>
      <c r="CX207" s="92"/>
      <c r="CY207" s="92"/>
      <c r="CZ207" s="92"/>
      <c r="DA207" s="92"/>
      <c r="DB207" s="92"/>
      <c r="DC207" s="92"/>
      <c r="DD207" s="92"/>
      <c r="DE207" s="92"/>
      <c r="DF207" s="92"/>
      <c r="DG207" s="92"/>
      <c r="DH207" s="92"/>
      <c r="DI207" s="92"/>
      <c r="DJ207" s="92"/>
      <c r="DK207" s="92"/>
      <c r="DL207" s="92"/>
      <c r="DM207" s="92"/>
      <c r="DN207" s="92"/>
    </row>
    <row r="208" customFormat="false" ht="15.75" hidden="false" customHeight="false" outlineLevel="0" collapsed="false">
      <c r="A208" s="90" t="s">
        <v>229</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93"/>
      <c r="AG208" s="93"/>
      <c r="AH208" s="93"/>
      <c r="AI208" s="93"/>
      <c r="AJ208" s="93"/>
      <c r="AK208" s="93"/>
      <c r="AL208" s="93"/>
      <c r="AM208" s="93"/>
      <c r="AN208" s="93"/>
      <c r="AO208" s="93"/>
      <c r="AP208" s="93"/>
      <c r="AQ208" s="93"/>
      <c r="AR208" s="93"/>
      <c r="AS208" s="93"/>
      <c r="AT208" s="93"/>
      <c r="AU208" s="93"/>
      <c r="AV208" s="93"/>
      <c r="AW208" s="93"/>
      <c r="AX208" s="93"/>
      <c r="AY208" s="93"/>
      <c r="AZ208" s="93"/>
      <c r="BA208" s="93"/>
      <c r="BB208" s="93"/>
      <c r="BC208" s="93"/>
      <c r="BD208" s="93"/>
      <c r="BE208" s="93"/>
      <c r="BF208" s="93"/>
      <c r="BG208" s="93"/>
      <c r="BH208" s="93"/>
      <c r="BI208" s="93"/>
      <c r="BJ208" s="93" t="n">
        <v>622.748</v>
      </c>
      <c r="BK208" s="93" t="n">
        <v>1060.215</v>
      </c>
      <c r="BL208" s="93" t="n">
        <v>1067.493</v>
      </c>
      <c r="BM208" s="93" t="n">
        <v>1123.747</v>
      </c>
      <c r="BN208" s="93" t="n">
        <v>1338.965</v>
      </c>
      <c r="BO208" s="93" t="n">
        <v>1613.058</v>
      </c>
      <c r="BP208" s="93" t="n">
        <v>1988.637</v>
      </c>
      <c r="BQ208" s="93" t="n">
        <v>2011.41</v>
      </c>
      <c r="BR208" s="93" t="n">
        <v>1361.643</v>
      </c>
      <c r="BS208" s="93" t="n">
        <v>958.756</v>
      </c>
      <c r="BT208" s="93" t="n">
        <v>1123.2576</v>
      </c>
      <c r="BU208" s="93" t="n">
        <v>1192.9837</v>
      </c>
      <c r="BV208" s="93" t="n">
        <v>1120.63485</v>
      </c>
      <c r="BW208" s="93" t="n">
        <v>1234.587</v>
      </c>
      <c r="BX208" s="93" t="n">
        <v>1290.2331</v>
      </c>
      <c r="BY208" s="93" t="n">
        <v>1249.81255</v>
      </c>
      <c r="BZ208" s="93" t="n">
        <v>1435.7267</v>
      </c>
      <c r="CA208" s="93" t="n">
        <v>1674.28357</v>
      </c>
      <c r="CB208" s="93" t="n">
        <v>1589.19975</v>
      </c>
      <c r="CC208" s="93" t="n">
        <v>1254.5863</v>
      </c>
      <c r="CD208" s="93" t="n">
        <v>1111.4984</v>
      </c>
      <c r="CE208" s="93" t="n">
        <v>918.8576</v>
      </c>
      <c r="CF208" s="93" t="n">
        <v>912.9915</v>
      </c>
      <c r="CG208" s="93" t="n">
        <v>902.3086</v>
      </c>
      <c r="CH208" s="93" t="n">
        <v>791.1685</v>
      </c>
      <c r="CI208" s="93" t="n">
        <v>886.16615</v>
      </c>
      <c r="CJ208" s="93" t="n">
        <v>882.58765</v>
      </c>
      <c r="CK208" s="93" t="n">
        <v>989.99275</v>
      </c>
      <c r="CL208" s="93" t="n">
        <v>1129.03629</v>
      </c>
      <c r="CM208" s="93" t="n">
        <v>1112.862</v>
      </c>
      <c r="CN208" s="93" t="n">
        <v>1276.8165</v>
      </c>
      <c r="CO208" s="93" t="n">
        <v>1240.9065</v>
      </c>
      <c r="CP208" s="93" t="n">
        <v>1140.8112</v>
      </c>
      <c r="CQ208" s="93" t="n">
        <v>1404.6147</v>
      </c>
      <c r="CR208" s="93" t="n">
        <v>1165.1918</v>
      </c>
      <c r="CS208" s="93"/>
      <c r="CT208" s="93"/>
      <c r="CU208" s="93"/>
      <c r="CV208" s="93"/>
      <c r="CW208" s="93"/>
      <c r="CX208" s="93"/>
      <c r="CY208" s="93"/>
      <c r="CZ208" s="93"/>
      <c r="DA208" s="93"/>
      <c r="DB208" s="93"/>
      <c r="DC208" s="93"/>
      <c r="DD208" s="93"/>
      <c r="DE208" s="93"/>
      <c r="DF208" s="93"/>
      <c r="DG208" s="93"/>
      <c r="DH208" s="93"/>
      <c r="DI208" s="93"/>
      <c r="DJ208" s="93"/>
      <c r="DK208" s="93"/>
      <c r="DL208" s="93"/>
      <c r="DM208" s="93"/>
      <c r="DN208" s="93"/>
    </row>
    <row r="209" customFormat="false" ht="15.75" hidden="false" customHeight="false" outlineLevel="0" collapsed="false">
      <c r="A209" s="90" t="s">
        <v>230</v>
      </c>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t="n">
        <v>1.15009120864298</v>
      </c>
      <c r="BO209" s="92" t="n">
        <v>0.521444235367355</v>
      </c>
      <c r="BP209" s="92" t="n">
        <v>0.862904019042748</v>
      </c>
      <c r="BQ209" s="92" t="n">
        <v>0.789913565953902</v>
      </c>
      <c r="BR209" s="92" t="n">
        <v>0.016936962504621</v>
      </c>
      <c r="BS209" s="92" t="n">
        <v>-0.405628315906806</v>
      </c>
      <c r="BT209" s="92" t="n">
        <v>-0.435162073319565</v>
      </c>
      <c r="BU209" s="92" t="n">
        <v>-0.406891832097882</v>
      </c>
      <c r="BV209" s="92" t="n">
        <v>-0.176998045743268</v>
      </c>
      <c r="BW209" s="92" t="n">
        <v>0.28769676539182</v>
      </c>
      <c r="BX209" s="92" t="n">
        <v>0.148652900278618</v>
      </c>
      <c r="BY209" s="92" t="n">
        <v>0.0476358981266887</v>
      </c>
      <c r="BZ209" s="92" t="n">
        <v>0.281172631745301</v>
      </c>
      <c r="CA209" s="92" t="n">
        <v>0.356148712079424</v>
      </c>
      <c r="CB209" s="92" t="n">
        <v>0.231715222621401</v>
      </c>
      <c r="CC209" s="92" t="n">
        <v>0.00381957278313472</v>
      </c>
      <c r="CD209" s="92" t="n">
        <v>-0.22582870402842</v>
      </c>
      <c r="CE209" s="92" t="n">
        <v>-0.451193563346023</v>
      </c>
      <c r="CF209" s="92" t="n">
        <v>-0.425502363689649</v>
      </c>
      <c r="CG209" s="92" t="n">
        <v>-0.280791923202094</v>
      </c>
      <c r="CH209" s="92" t="n">
        <v>-0.288196456243212</v>
      </c>
      <c r="CI209" s="92" t="n">
        <v>-0.0355783638291721</v>
      </c>
      <c r="CJ209" s="92" t="n">
        <v>-0.033301350560219</v>
      </c>
      <c r="CK209" s="92" t="n">
        <v>0.0971775620890678</v>
      </c>
      <c r="CL209" s="92" t="n">
        <v>0.42704909257636</v>
      </c>
      <c r="CM209" s="92" t="n">
        <v>0.255816417722568</v>
      </c>
      <c r="CN209" s="92" t="n">
        <v>0.446673879925694</v>
      </c>
      <c r="CO209" s="92" t="n">
        <v>0.253450088397112</v>
      </c>
      <c r="CP209" s="92" t="n">
        <v>0.0104291687559486</v>
      </c>
      <c r="CQ209" s="92" t="n">
        <v>0.262164311477973</v>
      </c>
      <c r="CR209" s="92" t="n">
        <v>-0.0874242304982743</v>
      </c>
      <c r="CS209" s="92"/>
      <c r="CT209" s="92"/>
      <c r="CU209" s="92"/>
      <c r="CV209" s="92"/>
      <c r="CW209" s="92"/>
      <c r="CX209" s="92"/>
      <c r="CY209" s="92"/>
      <c r="CZ209" s="92"/>
      <c r="DA209" s="92"/>
      <c r="DB209" s="92"/>
      <c r="DC209" s="92"/>
      <c r="DD209" s="92"/>
      <c r="DE209" s="92"/>
      <c r="DF209" s="92"/>
      <c r="DG209" s="92"/>
      <c r="DH209" s="92"/>
      <c r="DI209" s="92"/>
      <c r="DJ209" s="92"/>
      <c r="DK209" s="92"/>
      <c r="DL209" s="92"/>
      <c r="DM209" s="92"/>
      <c r="DN209" s="92"/>
    </row>
    <row r="210" customFormat="false" ht="15.75" hidden="false" customHeight="false" outlineLevel="0" collapsed="false">
      <c r="A210" s="90" t="s">
        <v>231</v>
      </c>
      <c r="B210" s="94"/>
      <c r="C210" s="94"/>
      <c r="D210" s="94"/>
      <c r="E210" s="94"/>
      <c r="F210" s="94"/>
      <c r="G210" s="94"/>
      <c r="H210" s="94"/>
      <c r="I210" s="94"/>
      <c r="J210" s="94"/>
      <c r="K210" s="94"/>
      <c r="L210" s="94"/>
      <c r="M210" s="94"/>
      <c r="N210" s="94"/>
      <c r="O210" s="94"/>
      <c r="P210" s="94"/>
      <c r="Q210" s="94"/>
      <c r="R210" s="94"/>
      <c r="S210" s="94"/>
      <c r="T210" s="94"/>
      <c r="U210" s="94"/>
      <c r="V210" s="94"/>
      <c r="W210" s="94"/>
      <c r="X210" s="94"/>
      <c r="Y210" s="94"/>
      <c r="Z210" s="94"/>
      <c r="AA210" s="94"/>
      <c r="AB210" s="94"/>
      <c r="AC210" s="94"/>
      <c r="AD210" s="94"/>
      <c r="AE210" s="94"/>
      <c r="AF210" s="94"/>
      <c r="AG210" s="94"/>
      <c r="AH210" s="94"/>
      <c r="AI210" s="94"/>
      <c r="AJ210" s="94"/>
      <c r="AK210" s="94"/>
      <c r="AL210" s="94"/>
      <c r="AM210" s="94"/>
      <c r="AN210" s="94"/>
      <c r="AO210" s="94"/>
      <c r="AP210" s="94"/>
      <c r="AQ210" s="94"/>
      <c r="AR210" s="94"/>
      <c r="AS210" s="94"/>
      <c r="AT210" s="94"/>
      <c r="AU210" s="94"/>
      <c r="AV210" s="94"/>
      <c r="AW210" s="94"/>
      <c r="AX210" s="94"/>
      <c r="AY210" s="94"/>
      <c r="AZ210" s="94"/>
      <c r="BA210" s="94"/>
      <c r="BB210" s="94"/>
      <c r="BC210" s="94"/>
      <c r="BD210" s="94"/>
      <c r="BE210" s="94"/>
      <c r="BF210" s="94"/>
      <c r="BG210" s="94"/>
      <c r="BH210" s="94"/>
      <c r="BI210" s="94"/>
      <c r="BJ210" s="94" t="n">
        <v>8.83701743623178</v>
      </c>
      <c r="BK210" s="94" t="n">
        <v>9.20433498133712</v>
      </c>
      <c r="BL210" s="94" t="n">
        <v>10.2600953024865</v>
      </c>
      <c r="BM210" s="94" t="n">
        <v>14.2322703935276</v>
      </c>
      <c r="BN210" s="94" t="n">
        <v>16.0930984534209</v>
      </c>
      <c r="BO210" s="94" t="n">
        <v>15.601695560271</v>
      </c>
      <c r="BP210" s="94" t="n">
        <v>14.0395974852546</v>
      </c>
      <c r="BQ210" s="94" t="n">
        <v>11.0282350458984</v>
      </c>
      <c r="BR210" s="94" t="n">
        <v>11.8500326578704</v>
      </c>
      <c r="BS210" s="94" t="n">
        <v>11.5427795429655</v>
      </c>
      <c r="BT210" s="94" t="n">
        <v>10.967453709839</v>
      </c>
      <c r="BU210" s="94" t="n">
        <v>11.2117268532084</v>
      </c>
      <c r="BV210" s="94" t="n">
        <v>14.7272580235181</v>
      </c>
      <c r="BW210" s="94" t="n">
        <v>12.0874885007913</v>
      </c>
      <c r="BX210" s="94" t="n">
        <v>11.2389214017902</v>
      </c>
      <c r="BY210" s="94" t="n">
        <v>12.1191900679692</v>
      </c>
      <c r="BZ210" s="94" t="n">
        <v>12.2172879666408</v>
      </c>
      <c r="CA210" s="94" t="n">
        <v>12.6896238695436</v>
      </c>
      <c r="CB210" s="94" t="n">
        <v>11.942027856231</v>
      </c>
      <c r="CC210" s="94" t="n">
        <v>11.3030361183033</v>
      </c>
      <c r="CD210" s="94" t="n">
        <v>10.7236077581285</v>
      </c>
      <c r="CE210" s="94" t="n">
        <v>8.99629885664753</v>
      </c>
      <c r="CF210" s="94" t="n">
        <v>7.98128841537281</v>
      </c>
      <c r="CG210" s="94" t="n">
        <v>7.52603373244785</v>
      </c>
      <c r="CH210" s="94" t="n">
        <v>9.56764395231759</v>
      </c>
      <c r="CI210" s="94" t="n">
        <v>8.9940665569271</v>
      </c>
      <c r="CJ210" s="94" t="n">
        <v>9.28494976915374</v>
      </c>
      <c r="CK210" s="94" t="n">
        <v>11.1851991803194</v>
      </c>
      <c r="CL210" s="94" t="n">
        <v>10.9868977538072</v>
      </c>
      <c r="CM210" s="94" t="n">
        <v>10.4862713319844</v>
      </c>
      <c r="CN210" s="94" t="n">
        <v>10.2971606637375</v>
      </c>
      <c r="CO210" s="94" t="n">
        <v>10.4222468764175</v>
      </c>
      <c r="CP210" s="94" t="n">
        <v>10.6432097566683</v>
      </c>
      <c r="CQ210" s="94" t="n">
        <v>10.8448487085896</v>
      </c>
      <c r="CR210" s="94" t="n">
        <v>10.2068942559801</v>
      </c>
      <c r="CS210" s="94"/>
      <c r="CT210" s="94"/>
      <c r="CU210" s="94"/>
      <c r="CV210" s="94"/>
      <c r="CW210" s="94"/>
      <c r="CX210" s="94"/>
      <c r="CY210" s="94"/>
      <c r="CZ210" s="94"/>
      <c r="DA210" s="94"/>
      <c r="DB210" s="94"/>
      <c r="DC210" s="94"/>
      <c r="DD210" s="94"/>
      <c r="DE210" s="94"/>
      <c r="DF210" s="94"/>
      <c r="DG210" s="94"/>
      <c r="DH210" s="94"/>
      <c r="DI210" s="94"/>
      <c r="DJ210" s="94"/>
      <c r="DK210" s="94"/>
      <c r="DL210" s="94"/>
      <c r="DM210" s="94"/>
      <c r="DN210" s="94"/>
    </row>
    <row r="211" customFormat="false" ht="15.75" hidden="false" customHeight="false" outlineLevel="0" collapsed="false">
      <c r="A211" s="90" t="s">
        <v>232</v>
      </c>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2"/>
      <c r="BL211" s="92"/>
      <c r="BM211" s="92"/>
      <c r="BN211" s="92" t="n">
        <v>0.821100678995963</v>
      </c>
      <c r="BO211" s="92" t="n">
        <v>0.695037782947417</v>
      </c>
      <c r="BP211" s="92" t="n">
        <v>0.368369110748132</v>
      </c>
      <c r="BQ211" s="92" t="n">
        <v>-0.225124682080684</v>
      </c>
      <c r="BR211" s="92" t="n">
        <v>-0.263657480741287</v>
      </c>
      <c r="BS211" s="92" t="n">
        <v>-0.26015864760503</v>
      </c>
      <c r="BT211" s="92" t="n">
        <v>-0.218819932597226</v>
      </c>
      <c r="BU211" s="92" t="n">
        <v>0.0166383656628977</v>
      </c>
      <c r="BV211" s="92" t="n">
        <v>0.242803159174145</v>
      </c>
      <c r="BW211" s="92" t="n">
        <v>0.047190449735111</v>
      </c>
      <c r="BX211" s="92" t="n">
        <v>0.0247521165015481</v>
      </c>
      <c r="BY211" s="92" t="n">
        <v>0.0809387551660836</v>
      </c>
      <c r="BZ211" s="92" t="n">
        <v>-0.170430235748511</v>
      </c>
      <c r="CA211" s="92" t="n">
        <v>0.0498147624887393</v>
      </c>
      <c r="CB211" s="92" t="n">
        <v>0.0625599583184875</v>
      </c>
      <c r="CC211" s="92" t="n">
        <v>-0.0673439351217884</v>
      </c>
      <c r="CD211" s="92" t="n">
        <v>-0.122259556506387</v>
      </c>
      <c r="CE211" s="92" t="n">
        <v>-0.29105078691579</v>
      </c>
      <c r="CF211" s="92" t="n">
        <v>-0.331663892308842</v>
      </c>
      <c r="CG211" s="92" t="n">
        <v>-0.334158216104366</v>
      </c>
      <c r="CH211" s="92" t="n">
        <v>-0.107796166354056</v>
      </c>
      <c r="CI211" s="92" t="n">
        <v>-0.000248135344990796</v>
      </c>
      <c r="CJ211" s="92" t="n">
        <v>0.163339712328895</v>
      </c>
      <c r="CK211" s="92" t="n">
        <v>0.486201042668113</v>
      </c>
      <c r="CL211" s="92" t="n">
        <v>0.148338902300588</v>
      </c>
      <c r="CM211" s="92" t="n">
        <v>0.165909910229431</v>
      </c>
      <c r="CN211" s="92" t="n">
        <v>0.109016302699503</v>
      </c>
      <c r="CO211" s="92" t="n">
        <v>-0.06821088222053</v>
      </c>
      <c r="CP211" s="92" t="n">
        <v>-0.0312816233335648</v>
      </c>
      <c r="CQ211" s="92" t="n">
        <v>0.0341949359551184</v>
      </c>
      <c r="CR211" s="92" t="n">
        <v>-0.00876614541669596</v>
      </c>
      <c r="CS211" s="92"/>
      <c r="CT211" s="92"/>
      <c r="CU211" s="92"/>
      <c r="CV211" s="92"/>
      <c r="CW211" s="92"/>
      <c r="CX211" s="92"/>
      <c r="CY211" s="92"/>
      <c r="CZ211" s="92"/>
      <c r="DA211" s="92"/>
      <c r="DB211" s="92"/>
      <c r="DC211" s="92"/>
      <c r="DD211" s="92"/>
      <c r="DE211" s="92"/>
      <c r="DF211" s="92"/>
      <c r="DG211" s="92"/>
      <c r="DH211" s="92"/>
      <c r="DI211" s="92"/>
      <c r="DJ211" s="92"/>
      <c r="DK211" s="92"/>
      <c r="DL211" s="92"/>
      <c r="DM211" s="92"/>
      <c r="DN211" s="92"/>
    </row>
    <row r="212" customFormat="false" ht="15.75" hidden="false" customHeight="false" outlineLevel="0" collapsed="false">
      <c r="A212" s="87" t="s">
        <v>236</v>
      </c>
      <c r="B212" s="94"/>
      <c r="C212" s="94"/>
      <c r="D212" s="94"/>
      <c r="E212" s="94"/>
      <c r="F212" s="94"/>
      <c r="G212" s="94"/>
      <c r="H212" s="94"/>
      <c r="I212" s="94"/>
      <c r="J212" s="94"/>
      <c r="K212" s="94"/>
      <c r="L212" s="94"/>
      <c r="M212" s="94"/>
      <c r="N212" s="94"/>
      <c r="O212" s="94"/>
      <c r="P212" s="94"/>
      <c r="Q212" s="94"/>
      <c r="R212" s="94"/>
      <c r="S212" s="94"/>
      <c r="T212" s="94"/>
      <c r="U212" s="94"/>
      <c r="V212" s="94"/>
      <c r="W212" s="94"/>
      <c r="X212" s="94"/>
      <c r="Y212" s="94"/>
      <c r="Z212" s="94"/>
      <c r="AA212" s="94"/>
      <c r="AB212" s="94"/>
      <c r="AC212" s="94"/>
      <c r="AD212" s="94"/>
      <c r="AE212" s="94"/>
      <c r="AF212" s="94"/>
      <c r="AG212" s="94"/>
      <c r="AH212" s="94"/>
      <c r="AI212" s="94"/>
      <c r="AJ212" s="94"/>
      <c r="AK212" s="94"/>
      <c r="AL212" s="94"/>
      <c r="AM212" s="94"/>
      <c r="AN212" s="94"/>
      <c r="AO212" s="94"/>
      <c r="AP212" s="94"/>
      <c r="AQ212" s="94"/>
      <c r="AR212" s="94"/>
      <c r="AS212" s="94"/>
      <c r="AT212" s="94"/>
      <c r="AU212" s="94"/>
      <c r="AV212" s="94"/>
      <c r="AW212" s="94"/>
      <c r="AX212" s="94"/>
      <c r="AY212" s="94"/>
      <c r="AZ212" s="94"/>
      <c r="BA212" s="94"/>
      <c r="BB212" s="94"/>
      <c r="BC212" s="94"/>
      <c r="BD212" s="94"/>
      <c r="BE212" s="94"/>
      <c r="BF212" s="94"/>
      <c r="BG212" s="94"/>
      <c r="BH212" s="94"/>
      <c r="BI212" s="94"/>
      <c r="BJ212" s="94"/>
      <c r="BK212" s="94"/>
      <c r="BL212" s="94"/>
      <c r="BM212" s="94"/>
      <c r="BN212" s="94"/>
      <c r="BO212" s="94"/>
      <c r="BP212" s="94"/>
      <c r="BQ212" s="94"/>
      <c r="BR212" s="94"/>
      <c r="BS212" s="94"/>
      <c r="BT212" s="94"/>
      <c r="BU212" s="94"/>
      <c r="BV212" s="94"/>
      <c r="BW212" s="94"/>
      <c r="BX212" s="94"/>
      <c r="BY212" s="94"/>
      <c r="BZ212" s="94"/>
      <c r="CA212" s="94"/>
      <c r="CB212" s="94"/>
      <c r="CC212" s="94"/>
      <c r="CD212" s="94"/>
      <c r="CE212" s="94"/>
      <c r="CF212" s="94"/>
      <c r="CG212" s="94"/>
      <c r="CH212" s="94"/>
      <c r="CI212" s="94"/>
      <c r="CJ212" s="94"/>
      <c r="CK212" s="94"/>
      <c r="CL212" s="94"/>
      <c r="CM212" s="94"/>
      <c r="CN212" s="94"/>
      <c r="CO212" s="94"/>
      <c r="CP212" s="94"/>
      <c r="CQ212" s="94"/>
      <c r="CR212" s="94"/>
      <c r="CS212" s="94"/>
      <c r="CT212" s="94"/>
      <c r="CU212" s="94"/>
      <c r="CV212" s="94"/>
      <c r="CW212" s="94"/>
      <c r="CX212" s="94"/>
      <c r="CY212" s="94"/>
      <c r="CZ212" s="94"/>
      <c r="DA212" s="94"/>
      <c r="DB212" s="94"/>
      <c r="DC212" s="94"/>
      <c r="DD212" s="94"/>
      <c r="DE212" s="94"/>
      <c r="DF212" s="94"/>
      <c r="DG212" s="94"/>
      <c r="DH212" s="94"/>
      <c r="DI212" s="94"/>
      <c r="DJ212" s="94"/>
      <c r="DK212" s="94"/>
      <c r="DL212" s="94"/>
      <c r="DM212" s="94"/>
      <c r="DN212" s="94"/>
    </row>
    <row r="213" customFormat="false" ht="15" hidden="false" customHeight="false" outlineLevel="0" collapsed="false">
      <c r="A213" s="87" t="s">
        <v>226</v>
      </c>
      <c r="B213" s="89"/>
      <c r="C213" s="89"/>
      <c r="D213" s="89"/>
      <c r="E213" s="89"/>
      <c r="F213" s="89"/>
      <c r="G213" s="89"/>
      <c r="H213" s="89"/>
      <c r="I213" s="89"/>
      <c r="J213" s="89"/>
      <c r="K213" s="89"/>
      <c r="L213" s="89"/>
      <c r="M213" s="89"/>
      <c r="N213" s="89"/>
      <c r="O213" s="89"/>
      <c r="P213" s="89"/>
      <c r="Q213" s="89"/>
      <c r="R213" s="89"/>
      <c r="S213" s="89"/>
      <c r="T213" s="89"/>
      <c r="U213" s="89"/>
      <c r="V213" s="89"/>
      <c r="W213" s="89"/>
      <c r="X213" s="89"/>
      <c r="Y213" s="89"/>
      <c r="Z213" s="89"/>
      <c r="AA213" s="89"/>
      <c r="AB213" s="89"/>
      <c r="AC213" s="89"/>
      <c r="AD213" s="89"/>
      <c r="AE213" s="89"/>
      <c r="AF213" s="89"/>
      <c r="AG213" s="89"/>
      <c r="AH213" s="89"/>
      <c r="AI213" s="89"/>
      <c r="AJ213" s="89"/>
      <c r="AK213" s="89"/>
      <c r="AL213" s="89"/>
      <c r="AM213" s="89"/>
      <c r="AN213" s="89"/>
      <c r="AO213" s="89"/>
      <c r="AP213" s="89"/>
      <c r="AQ213" s="89"/>
      <c r="AR213" s="89"/>
      <c r="AS213" s="89"/>
      <c r="AT213" s="89"/>
      <c r="AU213" s="89"/>
      <c r="AV213" s="89"/>
      <c r="AW213" s="89"/>
      <c r="AX213" s="89"/>
      <c r="AY213" s="89"/>
      <c r="AZ213" s="89"/>
      <c r="BA213" s="89"/>
      <c r="BB213" s="89"/>
      <c r="BC213" s="89"/>
      <c r="BD213" s="89"/>
      <c r="BE213" s="89"/>
      <c r="BF213" s="89"/>
      <c r="BG213" s="89"/>
      <c r="BH213" s="89"/>
      <c r="BI213" s="89"/>
      <c r="BJ213" s="89" t="n">
        <v>4.12834635387984</v>
      </c>
      <c r="BK213" s="89" t="n">
        <v>3.94984606737954</v>
      </c>
      <c r="BL213" s="89" t="n">
        <v>5.56343549571468</v>
      </c>
      <c r="BM213" s="89" t="n">
        <v>4.8411450318287</v>
      </c>
      <c r="BN213" s="89" t="n">
        <v>11.2216898399526</v>
      </c>
      <c r="BO213" s="89" t="n">
        <v>5.80176018572437</v>
      </c>
      <c r="BP213" s="89" t="n">
        <v>9.03793488256627</v>
      </c>
      <c r="BQ213" s="89" t="n">
        <v>12.5235039190948</v>
      </c>
      <c r="BR213" s="89" t="n">
        <v>11.535973504499</v>
      </c>
      <c r="BS213" s="89" t="n">
        <v>12.1918418563583</v>
      </c>
      <c r="BT213" s="89" t="n">
        <v>18.0664894691549</v>
      </c>
      <c r="BU213" s="89" t="n">
        <v>15.1173000673147</v>
      </c>
      <c r="BV213" s="89" t="n">
        <v>24.3439859402254</v>
      </c>
      <c r="BW213" s="89" t="n">
        <v>44.6926548211957</v>
      </c>
      <c r="BX213" s="89" t="n">
        <v>43.9424016417178</v>
      </c>
      <c r="BY213" s="89" t="n">
        <v>21.5925712888116</v>
      </c>
      <c r="BZ213" s="89" t="n">
        <v>17.5111861547891</v>
      </c>
      <c r="CA213" s="89" t="n">
        <v>23.3388243622018</v>
      </c>
      <c r="CB213" s="89" t="n">
        <v>34.1300916159708</v>
      </c>
      <c r="CC213" s="89" t="n">
        <v>29.8002284870958</v>
      </c>
      <c r="CD213" s="89" t="n">
        <v>16.0000244819975</v>
      </c>
      <c r="CE213" s="89" t="n">
        <v>17.1631530507412</v>
      </c>
      <c r="CF213" s="89" t="n">
        <v>15.7587823601784</v>
      </c>
      <c r="CG213" s="89" t="n">
        <v>17.2783631278271</v>
      </c>
      <c r="CH213" s="89" t="n">
        <v>8.13826264468594</v>
      </c>
      <c r="CI213" s="89" t="n">
        <v>11.2617490131549</v>
      </c>
      <c r="CJ213" s="89" t="n">
        <v>10.7408624680159</v>
      </c>
      <c r="CK213" s="89" t="n">
        <v>9.60163263538616</v>
      </c>
      <c r="CL213" s="89" t="n">
        <v>8.52781010918908</v>
      </c>
      <c r="CM213" s="89" t="n">
        <v>10.7002100874705</v>
      </c>
      <c r="CN213" s="89" t="n">
        <v>17.098320508792</v>
      </c>
      <c r="CO213" s="89" t="n">
        <v>25.8828456879282</v>
      </c>
      <c r="CP213" s="89" t="n">
        <v>15.6766922526524</v>
      </c>
      <c r="CQ213" s="89" t="n">
        <v>20.9721772363583</v>
      </c>
      <c r="CR213" s="89" t="n">
        <v>20.7498204932328</v>
      </c>
      <c r="CS213" s="89"/>
      <c r="CT213" s="89"/>
      <c r="CU213" s="89"/>
      <c r="CV213" s="89"/>
      <c r="CW213" s="89"/>
      <c r="CX213" s="89"/>
      <c r="CY213" s="89"/>
      <c r="CZ213" s="89"/>
      <c r="DA213" s="89"/>
      <c r="DB213" s="89"/>
      <c r="DC213" s="89"/>
      <c r="DD213" s="89"/>
      <c r="DE213" s="89"/>
      <c r="DF213" s="89"/>
      <c r="DG213" s="89"/>
      <c r="DH213" s="89"/>
      <c r="DI213" s="89"/>
      <c r="DJ213" s="89"/>
      <c r="DK213" s="89"/>
      <c r="DL213" s="89"/>
      <c r="DM213" s="89"/>
      <c r="DN213" s="89"/>
    </row>
    <row r="214" customFormat="false" ht="15.75" hidden="false" customHeight="false" outlineLevel="0" collapsed="false">
      <c r="A214" s="90" t="s">
        <v>227</v>
      </c>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t="n">
        <v>0.0720577443492215</v>
      </c>
      <c r="BK214" s="92" t="n">
        <v>0.0583088647551978</v>
      </c>
      <c r="BL214" s="92" t="n">
        <v>0.0599190826135246</v>
      </c>
      <c r="BM214" s="92" t="n">
        <v>0.0609284066236336</v>
      </c>
      <c r="BN214" s="92" t="n">
        <v>0.11533168558519</v>
      </c>
      <c r="BO214" s="92" t="n">
        <v>0.0626313630544285</v>
      </c>
      <c r="BP214" s="92" t="n">
        <v>0.0621784290673261</v>
      </c>
      <c r="BQ214" s="92" t="n">
        <v>0.0965546289407312</v>
      </c>
      <c r="BR214" s="92" t="n">
        <v>0.0868184715139389</v>
      </c>
      <c r="BS214" s="92" t="n">
        <v>0.10215396669047</v>
      </c>
      <c r="BT214" s="92" t="n">
        <v>0.107070816170852</v>
      </c>
      <c r="BU214" s="92" t="n">
        <v>0.0890331292462887</v>
      </c>
      <c r="BV214" s="92" t="n">
        <v>0.148786368330745</v>
      </c>
      <c r="BW214" s="92" t="n">
        <v>0.232193163317519</v>
      </c>
      <c r="BX214" s="92" t="n">
        <v>0.23518675161205</v>
      </c>
      <c r="BY214" s="92" t="n">
        <v>0.134892803217663</v>
      </c>
      <c r="BZ214" s="92" t="n">
        <v>0.108896959944591</v>
      </c>
      <c r="CA214" s="92" t="n">
        <v>0.118852197540112</v>
      </c>
      <c r="CB214" s="92" t="n">
        <v>0.181676302690771</v>
      </c>
      <c r="CC214" s="92" t="n">
        <v>0.167383074112574</v>
      </c>
      <c r="CD214" s="92" t="n">
        <v>0.0915596122773599</v>
      </c>
      <c r="CE214" s="92" t="n">
        <v>0.100337687023851</v>
      </c>
      <c r="CF214" s="92" t="n">
        <v>0.0914937731229851</v>
      </c>
      <c r="CG214" s="92" t="n">
        <v>0.104085521137737</v>
      </c>
      <c r="CH214" s="92" t="n">
        <v>0.0493436525722315</v>
      </c>
      <c r="CI214" s="92" t="n">
        <v>0.0614467896517312</v>
      </c>
      <c r="CJ214" s="92" t="n">
        <v>0.0552458453028215</v>
      </c>
      <c r="CK214" s="92" t="n">
        <v>0.0493219955404067</v>
      </c>
      <c r="CL214" s="92" t="n">
        <v>0.0450467371612554</v>
      </c>
      <c r="CM214" s="92" t="n">
        <v>0.0453004715312622</v>
      </c>
      <c r="CN214" s="92" t="n">
        <v>0.0605167533759346</v>
      </c>
      <c r="CO214" s="92" t="n">
        <v>0.0756465525754567</v>
      </c>
      <c r="CP214" s="92" t="n">
        <v>0.0622916669205275</v>
      </c>
      <c r="CQ214" s="91" t="n">
        <v>0.0758170944402634</v>
      </c>
      <c r="CR214" s="91" t="n">
        <v>0.070349334837355</v>
      </c>
      <c r="CS214" s="91"/>
      <c r="CT214" s="92"/>
      <c r="CU214" s="92"/>
      <c r="CV214" s="92"/>
      <c r="CW214" s="92"/>
      <c r="CX214" s="92"/>
      <c r="CY214" s="92"/>
      <c r="CZ214" s="92"/>
      <c r="DA214" s="92"/>
      <c r="DB214" s="92"/>
      <c r="DC214" s="92"/>
      <c r="DD214" s="92"/>
      <c r="DE214" s="92"/>
      <c r="DF214" s="92"/>
      <c r="DG214" s="92"/>
      <c r="DH214" s="92"/>
      <c r="DI214" s="92"/>
      <c r="DJ214" s="92"/>
      <c r="DK214" s="92"/>
      <c r="DL214" s="92"/>
      <c r="DM214" s="92"/>
      <c r="DN214" s="92"/>
    </row>
    <row r="215" customFormat="false" ht="15.75" hidden="false" customHeight="false" outlineLevel="0" collapsed="false">
      <c r="A215" s="90" t="s">
        <v>228</v>
      </c>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2"/>
      <c r="BL215" s="92"/>
      <c r="BM215" s="92"/>
      <c r="BN215" s="92" t="n">
        <v>1.71820454923954</v>
      </c>
      <c r="BO215" s="92" t="n">
        <v>0.46885728880403</v>
      </c>
      <c r="BP215" s="92" t="n">
        <v>0.62452407141736</v>
      </c>
      <c r="BQ215" s="92" t="n">
        <v>1.5868888117909</v>
      </c>
      <c r="BR215" s="92" t="n">
        <v>0.0280068037014685</v>
      </c>
      <c r="BS215" s="92" t="n">
        <v>1.10140396467216</v>
      </c>
      <c r="BT215" s="92" t="n">
        <v>0.998962119543949</v>
      </c>
      <c r="BU215" s="92" t="n">
        <v>0.207114252127566</v>
      </c>
      <c r="BV215" s="92" t="n">
        <v>1.11026715090247</v>
      </c>
      <c r="BW215" s="92" t="n">
        <v>2.66578367302949</v>
      </c>
      <c r="BX215" s="92" t="n">
        <v>1.43226010879098</v>
      </c>
      <c r="BY215" s="92" t="n">
        <v>0.428335165185821</v>
      </c>
      <c r="BZ215" s="92" t="n">
        <v>-0.280677116812902</v>
      </c>
      <c r="CA215" s="92" t="n">
        <v>-0.477792839660686</v>
      </c>
      <c r="CB215" s="92" t="n">
        <v>-0.22329935686609</v>
      </c>
      <c r="CC215" s="92" t="n">
        <v>0.380114859342254</v>
      </c>
      <c r="CD215" s="92" t="n">
        <v>-0.0862969338246861</v>
      </c>
      <c r="CE215" s="92" t="n">
        <v>-0.264609357164638</v>
      </c>
      <c r="CF215" s="92" t="n">
        <v>-0.538273071824856</v>
      </c>
      <c r="CG215" s="92" t="n">
        <v>-0.420193602364188</v>
      </c>
      <c r="CH215" s="92" t="n">
        <v>-0.491359362990804</v>
      </c>
      <c r="CI215" s="92" t="n">
        <v>-0.343841485310964</v>
      </c>
      <c r="CJ215" s="92" t="n">
        <v>-0.318420533863232</v>
      </c>
      <c r="CK215" s="92" t="n">
        <v>-0.444297323516569</v>
      </c>
      <c r="CL215" s="92" t="n">
        <v>0.0478661701533436</v>
      </c>
      <c r="CM215" s="92" t="n">
        <v>-0.0498624969379535</v>
      </c>
      <c r="CN215" s="92" t="n">
        <v>0.591894557788747</v>
      </c>
      <c r="CO215" s="92" t="n">
        <v>1.69567131661951</v>
      </c>
      <c r="CP215" s="92" t="n">
        <v>0.838302219670689</v>
      </c>
      <c r="CQ215" s="92" t="n">
        <v>0.95997808126365</v>
      </c>
      <c r="CR215" s="92" t="n">
        <v>0.213558985665475</v>
      </c>
      <c r="CS215" s="92"/>
      <c r="CT215" s="92"/>
      <c r="CU215" s="92"/>
      <c r="CV215" s="92"/>
      <c r="CW215" s="92"/>
      <c r="CX215" s="92"/>
      <c r="CY215" s="92"/>
      <c r="CZ215" s="92"/>
      <c r="DA215" s="92"/>
      <c r="DB215" s="92"/>
      <c r="DC215" s="92"/>
      <c r="DD215" s="92"/>
      <c r="DE215" s="92"/>
      <c r="DF215" s="92"/>
      <c r="DG215" s="92"/>
      <c r="DH215" s="92"/>
      <c r="DI215" s="92"/>
      <c r="DJ215" s="92"/>
      <c r="DK215" s="92"/>
      <c r="DL215" s="92"/>
      <c r="DM215" s="92"/>
      <c r="DN215" s="92"/>
    </row>
    <row r="216" customFormat="false" ht="15.75" hidden="false" customHeight="false" outlineLevel="0" collapsed="false">
      <c r="A216" s="90" t="s">
        <v>229</v>
      </c>
      <c r="B216" s="93"/>
      <c r="C216" s="93"/>
      <c r="D216" s="93"/>
      <c r="E216" s="93"/>
      <c r="F216" s="93"/>
      <c r="G216" s="93"/>
      <c r="H216" s="93"/>
      <c r="I216" s="93"/>
      <c r="J216" s="93"/>
      <c r="K216" s="93"/>
      <c r="L216" s="93"/>
      <c r="M216" s="93"/>
      <c r="N216" s="93"/>
      <c r="O216" s="93"/>
      <c r="P216" s="93"/>
      <c r="Q216" s="93"/>
      <c r="R216" s="93"/>
      <c r="S216" s="93"/>
      <c r="T216" s="93"/>
      <c r="U216" s="93"/>
      <c r="V216" s="93"/>
      <c r="W216" s="93"/>
      <c r="X216" s="93"/>
      <c r="Y216" s="93"/>
      <c r="Z216" s="93"/>
      <c r="AA216" s="93"/>
      <c r="AB216" s="93"/>
      <c r="AC216" s="93"/>
      <c r="AD216" s="93"/>
      <c r="AE216" s="93"/>
      <c r="AF216" s="93"/>
      <c r="AG216" s="93"/>
      <c r="AH216" s="93"/>
      <c r="AI216" s="93"/>
      <c r="AJ216" s="93"/>
      <c r="AK216" s="93"/>
      <c r="AL216" s="93"/>
      <c r="AM216" s="93"/>
      <c r="AN216" s="93"/>
      <c r="AO216" s="93"/>
      <c r="AP216" s="93"/>
      <c r="AQ216" s="93"/>
      <c r="AR216" s="93"/>
      <c r="AS216" s="93"/>
      <c r="AT216" s="93"/>
      <c r="AU216" s="93"/>
      <c r="AV216" s="93"/>
      <c r="AW216" s="93"/>
      <c r="AX216" s="93"/>
      <c r="AY216" s="93"/>
      <c r="AZ216" s="93"/>
      <c r="BA216" s="93"/>
      <c r="BB216" s="93"/>
      <c r="BC216" s="93"/>
      <c r="BD216" s="93"/>
      <c r="BE216" s="93"/>
      <c r="BF216" s="93"/>
      <c r="BG216" s="93"/>
      <c r="BH216" s="93"/>
      <c r="BI216" s="93"/>
      <c r="BJ216" s="93" t="n">
        <v>155.684</v>
      </c>
      <c r="BK216" s="93" t="n">
        <v>234.225</v>
      </c>
      <c r="BL216" s="93" t="n">
        <v>195.19</v>
      </c>
      <c r="BM216" s="93" t="n">
        <v>163.624</v>
      </c>
      <c r="BN216" s="93" t="n">
        <v>336.896</v>
      </c>
      <c r="BO216" s="93" t="n">
        <v>119.845</v>
      </c>
      <c r="BP216" s="93" t="n">
        <v>181.569</v>
      </c>
      <c r="BQ216" s="93" t="n">
        <v>251.766</v>
      </c>
      <c r="BR216" s="93" t="n">
        <v>272.399</v>
      </c>
      <c r="BS216" s="93" t="n">
        <v>272.417</v>
      </c>
      <c r="BT216" s="93" t="n">
        <v>328.7289</v>
      </c>
      <c r="BU216" s="93" t="n">
        <v>271.1398</v>
      </c>
      <c r="BV216" s="93" t="n">
        <v>416.6783</v>
      </c>
      <c r="BW216" s="93" t="n">
        <v>735.97227</v>
      </c>
      <c r="BX216" s="93" t="n">
        <v>728.2933</v>
      </c>
      <c r="BY216" s="93" t="n">
        <v>585.0798</v>
      </c>
      <c r="BZ216" s="93" t="n">
        <v>468.1445</v>
      </c>
      <c r="CA216" s="93" t="n">
        <v>513.09444</v>
      </c>
      <c r="CB216" s="93" t="n">
        <v>691.14007</v>
      </c>
      <c r="CC216" s="93" t="n">
        <v>630.13986</v>
      </c>
      <c r="CD216" s="93" t="n">
        <v>355.7558</v>
      </c>
      <c r="CE216" s="93" t="n">
        <v>408.7719</v>
      </c>
      <c r="CF216" s="93" t="n">
        <v>383.9657</v>
      </c>
      <c r="CG216" s="93" t="n">
        <v>503.21786</v>
      </c>
      <c r="CH216" s="93" t="n">
        <v>261.6908</v>
      </c>
      <c r="CI216" s="93" t="n">
        <v>336.3208</v>
      </c>
      <c r="CJ216" s="93" t="n">
        <v>355.0061</v>
      </c>
      <c r="CK216" s="93" t="n">
        <v>316.9215</v>
      </c>
      <c r="CL216" s="93" t="n">
        <v>306.3243</v>
      </c>
      <c r="CM216" s="93" t="n">
        <v>352.1535</v>
      </c>
      <c r="CN216" s="93" t="n">
        <v>450.3323</v>
      </c>
      <c r="CO216" s="93" t="n">
        <v>616.3719</v>
      </c>
      <c r="CP216" s="93" t="n">
        <v>369.1546</v>
      </c>
      <c r="CQ216" s="93" t="n">
        <v>447.0234</v>
      </c>
      <c r="CR216" s="93" t="n">
        <v>454.3952</v>
      </c>
      <c r="CS216" s="93"/>
      <c r="CT216" s="93"/>
      <c r="CU216" s="93"/>
      <c r="CV216" s="93"/>
      <c r="CW216" s="93"/>
      <c r="CX216" s="93"/>
      <c r="CY216" s="93"/>
      <c r="CZ216" s="93"/>
      <c r="DA216" s="93"/>
      <c r="DB216" s="93"/>
      <c r="DC216" s="93"/>
      <c r="DD216" s="93"/>
      <c r="DE216" s="93"/>
      <c r="DF216" s="93"/>
      <c r="DG216" s="93"/>
      <c r="DH216" s="93"/>
      <c r="DI216" s="93"/>
      <c r="DJ216" s="93"/>
      <c r="DK216" s="93"/>
      <c r="DL216" s="93"/>
      <c r="DM216" s="93"/>
      <c r="DN216" s="93"/>
    </row>
    <row r="217" customFormat="false" ht="15.75" hidden="false" customHeight="false" outlineLevel="0" collapsed="false">
      <c r="A217" s="90" t="s">
        <v>230</v>
      </c>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2"/>
      <c r="BL217" s="92"/>
      <c r="BM217" s="92"/>
      <c r="BN217" s="92" t="n">
        <v>1.16397317643432</v>
      </c>
      <c r="BO217" s="92" t="n">
        <v>-0.488333867008219</v>
      </c>
      <c r="BP217" s="92" t="n">
        <v>-0.0697832880782827</v>
      </c>
      <c r="BQ217" s="92" t="n">
        <v>0.53868625629492</v>
      </c>
      <c r="BR217" s="92" t="n">
        <v>-0.191444837575988</v>
      </c>
      <c r="BS217" s="92" t="n">
        <v>1.2730777253953</v>
      </c>
      <c r="BT217" s="92" t="n">
        <v>0.810490226855906</v>
      </c>
      <c r="BU217" s="92" t="n">
        <v>0.0769516138001158</v>
      </c>
      <c r="BV217" s="92" t="n">
        <v>0.529661636055932</v>
      </c>
      <c r="BW217" s="92" t="n">
        <v>1.70163855412841</v>
      </c>
      <c r="BX217" s="92" t="n">
        <v>1.21548303176265</v>
      </c>
      <c r="BY217" s="92" t="n">
        <v>1.15785288622327</v>
      </c>
      <c r="BZ217" s="92" t="n">
        <v>0.123515431449154</v>
      </c>
      <c r="CA217" s="92" t="n">
        <v>-0.302834548372318</v>
      </c>
      <c r="CB217" s="92" t="n">
        <v>-0.0510141037958198</v>
      </c>
      <c r="CC217" s="92" t="n">
        <v>0.0770152379213913</v>
      </c>
      <c r="CD217" s="92" t="n">
        <v>-0.240072669870093</v>
      </c>
      <c r="CE217" s="92" t="n">
        <v>-0.203320347809655</v>
      </c>
      <c r="CF217" s="92" t="n">
        <v>-0.444445899367403</v>
      </c>
      <c r="CG217" s="92" t="n">
        <v>-0.201418777094977</v>
      </c>
      <c r="CH217" s="92" t="n">
        <v>-0.26440890071223</v>
      </c>
      <c r="CI217" s="92" t="n">
        <v>-0.177240901343757</v>
      </c>
      <c r="CJ217" s="92" t="n">
        <v>-0.0754223619453508</v>
      </c>
      <c r="CK217" s="92" t="n">
        <v>-0.370210151126194</v>
      </c>
      <c r="CL217" s="92" t="n">
        <v>0.170558154891192</v>
      </c>
      <c r="CM217" s="92" t="n">
        <v>0.0470761844048895</v>
      </c>
      <c r="CN217" s="92" t="n">
        <v>0.268519893038458</v>
      </c>
      <c r="CO217" s="92" t="n">
        <v>0.944872468418836</v>
      </c>
      <c r="CP217" s="92" t="n">
        <v>0.205110400970475</v>
      </c>
      <c r="CQ217" s="92" t="n">
        <v>0.269399281847263</v>
      </c>
      <c r="CR217" s="92" t="n">
        <v>0.00902200441762679</v>
      </c>
      <c r="CS217" s="92"/>
      <c r="CT217" s="92"/>
      <c r="CU217" s="92"/>
      <c r="CV217" s="92"/>
      <c r="CW217" s="92"/>
      <c r="CX217" s="92"/>
      <c r="CY217" s="92"/>
      <c r="CZ217" s="92"/>
      <c r="DA217" s="92"/>
      <c r="DB217" s="92"/>
      <c r="DC217" s="92"/>
      <c r="DD217" s="92"/>
      <c r="DE217" s="92"/>
      <c r="DF217" s="92"/>
      <c r="DG217" s="92"/>
      <c r="DH217" s="92"/>
      <c r="DI217" s="92"/>
      <c r="DJ217" s="92"/>
      <c r="DK217" s="92"/>
      <c r="DL217" s="92"/>
      <c r="DM217" s="92"/>
      <c r="DN217" s="92"/>
    </row>
    <row r="218" customFormat="false" ht="15.75" hidden="false" customHeight="false" outlineLevel="0" collapsed="false">
      <c r="A218" s="90" t="s">
        <v>231</v>
      </c>
      <c r="B218" s="94"/>
      <c r="C218" s="94"/>
      <c r="D218" s="94"/>
      <c r="E218" s="94"/>
      <c r="F218" s="94"/>
      <c r="G218" s="94"/>
      <c r="H218" s="94"/>
      <c r="I218" s="94"/>
      <c r="J218" s="94"/>
      <c r="K218" s="94"/>
      <c r="L218" s="94"/>
      <c r="M218" s="94"/>
      <c r="N218" s="94"/>
      <c r="O218" s="94"/>
      <c r="P218" s="94"/>
      <c r="Q218" s="94"/>
      <c r="R218" s="94"/>
      <c r="S218" s="94"/>
      <c r="T218" s="94"/>
      <c r="U218" s="94"/>
      <c r="V218" s="94"/>
      <c r="W218" s="94"/>
      <c r="X218" s="94"/>
      <c r="Y218" s="94"/>
      <c r="Z218" s="94"/>
      <c r="AA218" s="94"/>
      <c r="AB218" s="94"/>
      <c r="AC218" s="94"/>
      <c r="AD218" s="94"/>
      <c r="AE218" s="94"/>
      <c r="AF218" s="94"/>
      <c r="AG218" s="94"/>
      <c r="AH218" s="94"/>
      <c r="AI218" s="94"/>
      <c r="AJ218" s="94"/>
      <c r="AK218" s="94"/>
      <c r="AL218" s="94"/>
      <c r="AM218" s="94"/>
      <c r="AN218" s="94"/>
      <c r="AO218" s="94"/>
      <c r="AP218" s="94"/>
      <c r="AQ218" s="94"/>
      <c r="AR218" s="94"/>
      <c r="AS218" s="94"/>
      <c r="AT218" s="94"/>
      <c r="AU218" s="94"/>
      <c r="AV218" s="94"/>
      <c r="AW218" s="94"/>
      <c r="AX218" s="94"/>
      <c r="AY218" s="94"/>
      <c r="AZ218" s="94"/>
      <c r="BA218" s="94"/>
      <c r="BB218" s="94"/>
      <c r="BC218" s="94"/>
      <c r="BD218" s="94"/>
      <c r="BE218" s="94"/>
      <c r="BF218" s="94"/>
      <c r="BG218" s="94"/>
      <c r="BH218" s="94"/>
      <c r="BI218" s="94"/>
      <c r="BJ218" s="94" t="n">
        <v>26.5174735610585</v>
      </c>
      <c r="BK218" s="94" t="n">
        <v>16.8634691744243</v>
      </c>
      <c r="BL218" s="94" t="n">
        <v>28.5026666105573</v>
      </c>
      <c r="BM218" s="94" t="n">
        <v>29.5870106575362</v>
      </c>
      <c r="BN218" s="94" t="n">
        <v>33.3090622623974</v>
      </c>
      <c r="BO218" s="94" t="n">
        <v>48.4105318179679</v>
      </c>
      <c r="BP218" s="94" t="n">
        <v>49.7768610421728</v>
      </c>
      <c r="BQ218" s="94" t="n">
        <v>49.7426337118386</v>
      </c>
      <c r="BR218" s="94" t="n">
        <v>42.34954425126</v>
      </c>
      <c r="BS218" s="94" t="n">
        <v>44.7543356558448</v>
      </c>
      <c r="BT218" s="94" t="n">
        <v>54.9586284295505</v>
      </c>
      <c r="BU218" s="94" t="n">
        <v>55.754633098183</v>
      </c>
      <c r="BV218" s="94" t="n">
        <v>58.4239350602741</v>
      </c>
      <c r="BW218" s="94" t="n">
        <v>60.7260037408688</v>
      </c>
      <c r="BX218" s="94" t="n">
        <v>60.3361333156817</v>
      </c>
      <c r="BY218" s="94" t="n">
        <v>36.9053440040343</v>
      </c>
      <c r="BZ218" s="94" t="n">
        <v>37.4055150808973</v>
      </c>
      <c r="CA218" s="94" t="n">
        <v>45.4864105761929</v>
      </c>
      <c r="CB218" s="94" t="n">
        <v>49.3823077223272</v>
      </c>
      <c r="CC218" s="94" t="n">
        <v>47.2914512773336</v>
      </c>
      <c r="CD218" s="94" t="n">
        <v>44.9747396444345</v>
      </c>
      <c r="CE218" s="94" t="n">
        <v>41.9871156768388</v>
      </c>
      <c r="CF218" s="94" t="n">
        <v>41.0421617352238</v>
      </c>
      <c r="CG218" s="94" t="n">
        <v>34.3357509763805</v>
      </c>
      <c r="CH218" s="94" t="n">
        <v>31.0987724623332</v>
      </c>
      <c r="CI218" s="94" t="n">
        <v>33.4851398223212</v>
      </c>
      <c r="CJ218" s="94" t="n">
        <v>30.2554307320801</v>
      </c>
      <c r="CK218" s="94" t="n">
        <v>30.2965644028132</v>
      </c>
      <c r="CL218" s="94" t="n">
        <v>27.8391564403773</v>
      </c>
      <c r="CM218" s="94" t="n">
        <v>30.3850738029595</v>
      </c>
      <c r="CN218" s="94" t="n">
        <v>37.9682303685344</v>
      </c>
      <c r="CO218" s="94" t="n">
        <v>41.9922544942886</v>
      </c>
      <c r="CP218" s="94" t="n">
        <v>42.4664686628649</v>
      </c>
      <c r="CQ218" s="94" t="n">
        <v>46.9151664909675</v>
      </c>
      <c r="CR218" s="94" t="n">
        <v>45.6647000083468</v>
      </c>
      <c r="CS218" s="94"/>
      <c r="CT218" s="94"/>
      <c r="CU218" s="94"/>
      <c r="CV218" s="94"/>
      <c r="CW218" s="94"/>
      <c r="CX218" s="94"/>
      <c r="CY218" s="94"/>
      <c r="CZ218" s="94"/>
      <c r="DA218" s="94"/>
      <c r="DB218" s="94"/>
      <c r="DC218" s="94"/>
      <c r="DD218" s="94"/>
      <c r="DE218" s="94"/>
      <c r="DF218" s="94"/>
      <c r="DG218" s="94"/>
      <c r="DH218" s="94"/>
      <c r="DI218" s="94"/>
      <c r="DJ218" s="94"/>
      <c r="DK218" s="94"/>
      <c r="DL218" s="94"/>
      <c r="DM218" s="94"/>
      <c r="DN218" s="94"/>
    </row>
    <row r="219" customFormat="false" ht="15.75" hidden="false" customHeight="false" outlineLevel="0" collapsed="false">
      <c r="A219" s="90" t="s">
        <v>232</v>
      </c>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2"/>
      <c r="BL219" s="92"/>
      <c r="BM219" s="92"/>
      <c r="BN219" s="92" t="n">
        <v>0.256117487425818</v>
      </c>
      <c r="BO219" s="92" t="n">
        <v>1.87073385180962</v>
      </c>
      <c r="BP219" s="92" t="n">
        <v>0.746393126028973</v>
      </c>
      <c r="BQ219" s="92" t="n">
        <v>0.681232155813233</v>
      </c>
      <c r="BR219" s="92" t="n">
        <v>0.271412083523838</v>
      </c>
      <c r="BS219" s="92" t="n">
        <v>-0.0755248088550455</v>
      </c>
      <c r="BT219" s="92" t="n">
        <v>0.104099922712835</v>
      </c>
      <c r="BU219" s="92" t="n">
        <v>0.120862104350408</v>
      </c>
      <c r="BV219" s="92" t="n">
        <v>0.379564670487236</v>
      </c>
      <c r="BW219" s="92" t="n">
        <v>0.356874207849808</v>
      </c>
      <c r="BX219" s="92" t="n">
        <v>0.0978464172013396</v>
      </c>
      <c r="BY219" s="92" t="n">
        <v>-0.338075744502801</v>
      </c>
      <c r="BZ219" s="92" t="n">
        <v>-0.359757006399736</v>
      </c>
      <c r="CA219" s="92" t="n">
        <v>-0.250956628559103</v>
      </c>
      <c r="CB219" s="92" t="n">
        <v>-0.181546695013476</v>
      </c>
      <c r="CC219" s="92" t="n">
        <v>0.281425564605601</v>
      </c>
      <c r="CD219" s="92" t="n">
        <v>0.202355843708266</v>
      </c>
      <c r="CE219" s="92" t="n">
        <v>-0.0769305569515658</v>
      </c>
      <c r="CF219" s="92" t="n">
        <v>-0.168889352721209</v>
      </c>
      <c r="CG219" s="92" t="n">
        <v>-0.273954381839041</v>
      </c>
      <c r="CH219" s="92" t="n">
        <v>-0.308528015766255</v>
      </c>
      <c r="CI219" s="92" t="n">
        <v>-0.202490114347329</v>
      </c>
      <c r="CJ219" s="92" t="n">
        <v>-0.262820732317472</v>
      </c>
      <c r="CK219" s="92" t="n">
        <v>-0.117637927195648</v>
      </c>
      <c r="CL219" s="92" t="n">
        <v>-0.104814941679897</v>
      </c>
      <c r="CM219" s="92" t="n">
        <v>-0.0925803516369141</v>
      </c>
      <c r="CN219" s="92" t="n">
        <v>0.254922817154816</v>
      </c>
      <c r="CO219" s="92" t="n">
        <v>0.386040144221417</v>
      </c>
      <c r="CP219" s="92" t="n">
        <v>0.525422250268776</v>
      </c>
      <c r="CQ219" s="92" t="n">
        <v>0.544020159213766</v>
      </c>
      <c r="CR219" s="92" t="n">
        <v>0.202708147446101</v>
      </c>
      <c r="CS219" s="92"/>
      <c r="CT219" s="92"/>
      <c r="CU219" s="92"/>
      <c r="CV219" s="92"/>
      <c r="CW219" s="92"/>
      <c r="CX219" s="92"/>
      <c r="CY219" s="92"/>
      <c r="CZ219" s="92"/>
      <c r="DA219" s="92"/>
      <c r="DB219" s="92"/>
      <c r="DC219" s="92"/>
      <c r="DD219" s="92"/>
      <c r="DE219" s="92"/>
      <c r="DF219" s="92"/>
      <c r="DG219" s="92"/>
      <c r="DH219" s="92"/>
      <c r="DI219" s="92"/>
      <c r="DJ219" s="92"/>
      <c r="DK219" s="92"/>
      <c r="DL219" s="92"/>
      <c r="DM219" s="92"/>
      <c r="DN219" s="92"/>
    </row>
    <row r="220" customFormat="false" ht="15.75" hidden="false" customHeight="false" outlineLevel="0" collapsed="false">
      <c r="A220" s="87" t="s">
        <v>237</v>
      </c>
      <c r="B220" s="94"/>
      <c r="C220" s="94"/>
      <c r="D220" s="94"/>
      <c r="E220" s="94"/>
      <c r="F220" s="94"/>
      <c r="G220" s="94"/>
      <c r="H220" s="94"/>
      <c r="I220" s="94"/>
      <c r="J220" s="94"/>
      <c r="K220" s="94"/>
      <c r="L220" s="94"/>
      <c r="M220" s="94"/>
      <c r="N220" s="94"/>
      <c r="O220" s="94"/>
      <c r="P220" s="94"/>
      <c r="Q220" s="94"/>
      <c r="R220" s="94"/>
      <c r="S220" s="94"/>
      <c r="T220" s="94"/>
      <c r="U220" s="94"/>
      <c r="V220" s="94"/>
      <c r="W220" s="94"/>
      <c r="X220" s="94"/>
      <c r="Y220" s="94"/>
      <c r="Z220" s="94"/>
      <c r="AA220" s="94"/>
      <c r="AB220" s="94"/>
      <c r="AC220" s="94"/>
      <c r="AD220" s="94"/>
      <c r="AE220" s="94"/>
      <c r="AF220" s="94"/>
      <c r="AG220" s="94"/>
      <c r="AH220" s="94"/>
      <c r="AI220" s="94"/>
      <c r="AJ220" s="94"/>
      <c r="AK220" s="94"/>
      <c r="AL220" s="94"/>
      <c r="AM220" s="94"/>
      <c r="AN220" s="94"/>
      <c r="AO220" s="94"/>
      <c r="AP220" s="94"/>
      <c r="AQ220" s="94"/>
      <c r="AR220" s="94"/>
      <c r="AS220" s="94"/>
      <c r="AT220" s="94"/>
      <c r="AU220" s="94"/>
      <c r="AV220" s="94"/>
      <c r="AW220" s="94"/>
      <c r="AX220" s="94"/>
      <c r="AY220" s="94"/>
      <c r="AZ220" s="94"/>
      <c r="BA220" s="94"/>
      <c r="BB220" s="94"/>
      <c r="BC220" s="94"/>
      <c r="BD220" s="94"/>
      <c r="BE220" s="94"/>
      <c r="BF220" s="94"/>
      <c r="BG220" s="94"/>
      <c r="BH220" s="94"/>
      <c r="BI220" s="94"/>
      <c r="BJ220" s="94"/>
      <c r="BK220" s="94"/>
      <c r="BL220" s="94"/>
      <c r="BM220" s="94"/>
      <c r="BN220" s="94"/>
      <c r="BO220" s="94"/>
      <c r="BP220" s="94"/>
      <c r="BQ220" s="94"/>
      <c r="BR220" s="94"/>
      <c r="BS220" s="94"/>
      <c r="BT220" s="94"/>
      <c r="BU220" s="94"/>
      <c r="BV220" s="94"/>
      <c r="BW220" s="94"/>
      <c r="BX220" s="94"/>
      <c r="BY220" s="94"/>
      <c r="BZ220" s="94"/>
      <c r="CA220" s="94"/>
      <c r="CB220" s="94"/>
      <c r="CC220" s="94"/>
      <c r="CD220" s="94"/>
      <c r="CE220" s="94"/>
      <c r="CF220" s="94"/>
      <c r="CG220" s="94"/>
      <c r="CH220" s="94"/>
      <c r="CI220" s="94"/>
      <c r="CJ220" s="94"/>
      <c r="CK220" s="94"/>
      <c r="CL220" s="94"/>
      <c r="CM220" s="94"/>
      <c r="CN220" s="94"/>
      <c r="CO220" s="94"/>
      <c r="CP220" s="94"/>
      <c r="CQ220" s="94"/>
      <c r="CR220" s="94"/>
      <c r="CS220" s="94"/>
      <c r="CT220" s="94"/>
      <c r="CU220" s="94"/>
      <c r="CV220" s="94"/>
      <c r="CW220" s="94"/>
      <c r="CX220" s="94"/>
      <c r="CY220" s="94"/>
      <c r="CZ220" s="94"/>
      <c r="DA220" s="94"/>
      <c r="DB220" s="94"/>
      <c r="DC220" s="94"/>
      <c r="DD220" s="94"/>
      <c r="DE220" s="94"/>
      <c r="DF220" s="94"/>
      <c r="DG220" s="94"/>
      <c r="DH220" s="94"/>
      <c r="DI220" s="94"/>
      <c r="DJ220" s="94"/>
      <c r="DK220" s="94"/>
      <c r="DL220" s="94"/>
      <c r="DM220" s="94"/>
      <c r="DN220" s="94"/>
    </row>
    <row r="221" customFormat="false" ht="15" hidden="false" customHeight="false" outlineLevel="0" collapsed="false">
      <c r="A221" s="87" t="s">
        <v>226</v>
      </c>
      <c r="B221" s="89"/>
      <c r="C221" s="89"/>
      <c r="D221" s="89"/>
      <c r="E221" s="89"/>
      <c r="F221" s="89"/>
      <c r="G221" s="89"/>
      <c r="H221" s="89"/>
      <c r="I221" s="89"/>
      <c r="J221" s="89"/>
      <c r="K221" s="89"/>
      <c r="L221" s="89"/>
      <c r="M221" s="89"/>
      <c r="N221" s="89"/>
      <c r="O221" s="89"/>
      <c r="P221" s="89"/>
      <c r="Q221" s="89"/>
      <c r="R221" s="89"/>
      <c r="S221" s="89"/>
      <c r="T221" s="89"/>
      <c r="U221" s="89"/>
      <c r="V221" s="89"/>
      <c r="W221" s="89"/>
      <c r="X221" s="89"/>
      <c r="Y221" s="89"/>
      <c r="Z221" s="89"/>
      <c r="AA221" s="89"/>
      <c r="AB221" s="89"/>
      <c r="AC221" s="89"/>
      <c r="AD221" s="89"/>
      <c r="AE221" s="89"/>
      <c r="AF221" s="89"/>
      <c r="AG221" s="89"/>
      <c r="AH221" s="89"/>
      <c r="AI221" s="89"/>
      <c r="AJ221" s="89"/>
      <c r="AK221" s="89"/>
      <c r="AL221" s="89"/>
      <c r="AM221" s="89"/>
      <c r="AN221" s="89"/>
      <c r="AO221" s="89"/>
      <c r="AP221" s="89"/>
      <c r="AQ221" s="89"/>
      <c r="AR221" s="89"/>
      <c r="AS221" s="89"/>
      <c r="AT221" s="89"/>
      <c r="AU221" s="89"/>
      <c r="AV221" s="89"/>
      <c r="AW221" s="89"/>
      <c r="AX221" s="89"/>
      <c r="AY221" s="89"/>
      <c r="AZ221" s="89"/>
      <c r="BA221" s="89"/>
      <c r="BB221" s="89"/>
      <c r="BC221" s="89"/>
      <c r="BD221" s="89"/>
      <c r="BE221" s="89"/>
      <c r="BF221" s="89"/>
      <c r="BG221" s="89"/>
      <c r="BH221" s="89"/>
      <c r="BI221" s="89"/>
      <c r="BJ221" s="89" t="n">
        <v>0.828135411341946</v>
      </c>
      <c r="BK221" s="89" t="n">
        <v>1.54808431900614</v>
      </c>
      <c r="BL221" s="89" t="n">
        <v>1.96697341519998</v>
      </c>
      <c r="BM221" s="89" t="n">
        <v>2.75631574578159</v>
      </c>
      <c r="BN221" s="89" t="n">
        <v>2.60109220288107</v>
      </c>
      <c r="BO221" s="89" t="n">
        <v>1.36823545727001</v>
      </c>
      <c r="BP221" s="89" t="n">
        <v>5.35232232092848</v>
      </c>
      <c r="BQ221" s="89" t="n">
        <v>6.70373240433279</v>
      </c>
      <c r="BR221" s="89" t="n">
        <v>6.50576080003446</v>
      </c>
      <c r="BS221" s="89" t="n">
        <v>7.20056995666552</v>
      </c>
      <c r="BT221" s="89" t="n">
        <v>6.74234183837997</v>
      </c>
      <c r="BU221" s="89" t="n">
        <v>5.81378936596809</v>
      </c>
      <c r="BV221" s="89" t="n">
        <v>5.85974008544261</v>
      </c>
      <c r="BW221" s="89" t="n">
        <v>8.54890243104828</v>
      </c>
      <c r="BX221" s="89" t="n">
        <v>6.22800157884298</v>
      </c>
      <c r="BY221" s="89" t="n">
        <v>9.41713816695247</v>
      </c>
      <c r="BZ221" s="89" t="n">
        <v>8.44972181825518</v>
      </c>
      <c r="CA221" s="89" t="n">
        <v>5.36751847162332</v>
      </c>
      <c r="CB221" s="89" t="n">
        <v>7.27033187653223</v>
      </c>
      <c r="CC221" s="89" t="n">
        <v>5.50474555882382</v>
      </c>
      <c r="CD221" s="89" t="n">
        <v>4.35087133986719</v>
      </c>
      <c r="CE221" s="89" t="n">
        <v>6.538054320505</v>
      </c>
      <c r="CF221" s="89" t="n">
        <v>3.8397222717126</v>
      </c>
      <c r="CG221" s="89" t="n">
        <v>2.61448075715377</v>
      </c>
      <c r="CH221" s="89" t="n">
        <v>2.72567179316632</v>
      </c>
      <c r="CI221" s="89" t="n">
        <v>3.06086982432142</v>
      </c>
      <c r="CJ221" s="89" t="n">
        <v>3.13442003714949</v>
      </c>
      <c r="CK221" s="89" t="n">
        <v>2.95272092088167</v>
      </c>
      <c r="CL221" s="89" t="n">
        <v>2.37011748998803</v>
      </c>
      <c r="CM221" s="89" t="n">
        <v>2.66684931720783</v>
      </c>
      <c r="CN221" s="89" t="n">
        <v>3.26242689877988</v>
      </c>
      <c r="CO221" s="89" t="n">
        <v>4.30516959260266</v>
      </c>
      <c r="CP221" s="89" t="n">
        <v>4.97049279262729</v>
      </c>
      <c r="CQ221" s="89" t="n">
        <v>4.4318708663593</v>
      </c>
      <c r="CR221" s="89" t="n">
        <v>6.35428842703929</v>
      </c>
      <c r="CS221" s="89"/>
      <c r="CT221" s="89"/>
      <c r="CU221" s="89"/>
      <c r="CV221" s="89"/>
      <c r="CW221" s="89"/>
      <c r="CX221" s="89"/>
      <c r="CY221" s="89"/>
      <c r="CZ221" s="89"/>
      <c r="DA221" s="89"/>
      <c r="DB221" s="89"/>
      <c r="DC221" s="89"/>
      <c r="DD221" s="89"/>
      <c r="DE221" s="89"/>
      <c r="DF221" s="89"/>
      <c r="DG221" s="89"/>
      <c r="DH221" s="89"/>
      <c r="DI221" s="89"/>
      <c r="DJ221" s="89"/>
      <c r="DK221" s="89"/>
      <c r="DL221" s="89"/>
      <c r="DM221" s="89"/>
      <c r="DN221" s="89"/>
    </row>
    <row r="222" customFormat="false" ht="15.75" hidden="false" customHeight="false" outlineLevel="0" collapsed="false">
      <c r="A222" s="90" t="s">
        <v>227</v>
      </c>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t="n">
        <v>0.0144545938353583</v>
      </c>
      <c r="BK222" s="92" t="n">
        <v>0.0228533055837434</v>
      </c>
      <c r="BL222" s="92" t="n">
        <v>0.0211846156308916</v>
      </c>
      <c r="BM222" s="92" t="n">
        <v>0.0346897119251698</v>
      </c>
      <c r="BN222" s="92" t="n">
        <v>0.0267329031900988</v>
      </c>
      <c r="BO222" s="92" t="n">
        <v>0.0147704229276965</v>
      </c>
      <c r="BP222" s="92" t="n">
        <v>0.0368224597877188</v>
      </c>
      <c r="BQ222" s="92" t="n">
        <v>0.0516849277167069</v>
      </c>
      <c r="BR222" s="92" t="n">
        <v>0.048961642333351</v>
      </c>
      <c r="BS222" s="92" t="n">
        <v>0.0603327038007795</v>
      </c>
      <c r="BT222" s="92" t="n">
        <v>0.0399584017011577</v>
      </c>
      <c r="BU222" s="92" t="n">
        <v>0.0342402319016005</v>
      </c>
      <c r="BV222" s="92" t="n">
        <v>0.0358137508301166</v>
      </c>
      <c r="BW222" s="92" t="n">
        <v>0.0444143832202274</v>
      </c>
      <c r="BX222" s="92" t="n">
        <v>0.0333332591219186</v>
      </c>
      <c r="BY222" s="92" t="n">
        <v>0.0588306111688738</v>
      </c>
      <c r="BZ222" s="92" t="n">
        <v>0.0525463558123288</v>
      </c>
      <c r="CA222" s="92" t="n">
        <v>0.0273339117596148</v>
      </c>
      <c r="CB222" s="92" t="n">
        <v>0.0387003653410984</v>
      </c>
      <c r="CC222" s="92" t="n">
        <v>0.0309192674224783</v>
      </c>
      <c r="CD222" s="92" t="n">
        <v>0.0248977177125659</v>
      </c>
      <c r="CE222" s="92" t="n">
        <v>0.0382221871596863</v>
      </c>
      <c r="CF222" s="92" t="n">
        <v>0.0222930090887662</v>
      </c>
      <c r="CG222" s="92" t="n">
        <v>0.0157497321997283</v>
      </c>
      <c r="CH222" s="92" t="n">
        <v>0.0165262056362547</v>
      </c>
      <c r="CI222" s="92" t="n">
        <v>0.0167008360803203</v>
      </c>
      <c r="CJ222" s="92" t="n">
        <v>0.0161219534280483</v>
      </c>
      <c r="CK222" s="92" t="n">
        <v>0.0151676380072142</v>
      </c>
      <c r="CL222" s="92" t="n">
        <v>0.0125197510551671</v>
      </c>
      <c r="CM222" s="92" t="n">
        <v>0.0112903887479558</v>
      </c>
      <c r="CN222" s="92" t="n">
        <v>0.0115468349034022</v>
      </c>
      <c r="CO222" s="92" t="n">
        <v>0.0125825128295289</v>
      </c>
      <c r="CP222" s="92" t="n">
        <v>0.0197503578228905</v>
      </c>
      <c r="CQ222" s="91" t="n">
        <v>0.0160217781985596</v>
      </c>
      <c r="CR222" s="91" t="n">
        <v>0.0215433171748501</v>
      </c>
      <c r="CS222" s="91"/>
      <c r="CT222" s="92"/>
      <c r="CU222" s="92"/>
      <c r="CV222" s="92"/>
      <c r="CW222" s="92"/>
      <c r="CX222" s="92"/>
      <c r="CY222" s="92"/>
      <c r="CZ222" s="92"/>
      <c r="DA222" s="92"/>
      <c r="DB222" s="92"/>
      <c r="DC222" s="92"/>
      <c r="DD222" s="92"/>
      <c r="DE222" s="92"/>
      <c r="DF222" s="92"/>
      <c r="DG222" s="92"/>
      <c r="DH222" s="92"/>
      <c r="DI222" s="92"/>
      <c r="DJ222" s="92"/>
      <c r="DK222" s="92"/>
      <c r="DL222" s="92"/>
      <c r="DM222" s="92"/>
      <c r="DN222" s="92"/>
    </row>
    <row r="223" customFormat="false" ht="15.75" hidden="false" customHeight="false" outlineLevel="0" collapsed="false">
      <c r="A223" s="90" t="s">
        <v>228</v>
      </c>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2"/>
      <c r="BL223" s="92"/>
      <c r="BM223" s="92"/>
      <c r="BN223" s="92" t="n">
        <v>2.14090204000111</v>
      </c>
      <c r="BO223" s="92" t="n">
        <v>-0.116175107213538</v>
      </c>
      <c r="BP223" s="92" t="n">
        <v>1.72109540452752</v>
      </c>
      <c r="BQ223" s="92" t="n">
        <v>1.43213514801145</v>
      </c>
      <c r="BR223" s="92" t="n">
        <v>1.50116500784878</v>
      </c>
      <c r="BS223" s="92" t="n">
        <v>4.26266873030214</v>
      </c>
      <c r="BT223" s="92" t="n">
        <v>0.259704000264761</v>
      </c>
      <c r="BU223" s="92" t="n">
        <v>-0.132753365541487</v>
      </c>
      <c r="BV223" s="92" t="n">
        <v>-0.0992997951274859</v>
      </c>
      <c r="BW223" s="92" t="n">
        <v>0.187253576105406</v>
      </c>
      <c r="BX223" s="92" t="n">
        <v>-0.0762851056600494</v>
      </c>
      <c r="BY223" s="92" t="n">
        <v>0.619793489952892</v>
      </c>
      <c r="BZ223" s="92" t="n">
        <v>0.441996009216669</v>
      </c>
      <c r="CA223" s="92" t="n">
        <v>-0.372139462940958</v>
      </c>
      <c r="CB223" s="92" t="n">
        <v>0.167361919308132</v>
      </c>
      <c r="CC223" s="92" t="n">
        <v>-0.41545451906593</v>
      </c>
      <c r="CD223" s="92" t="n">
        <v>-0.485087032040823</v>
      </c>
      <c r="CE223" s="92" t="n">
        <v>0.218077656382554</v>
      </c>
      <c r="CF223" s="92" t="n">
        <v>-0.471864237159961</v>
      </c>
      <c r="CG223" s="92" t="n">
        <v>-0.525049663201436</v>
      </c>
      <c r="CH223" s="92" t="n">
        <v>-0.373534269287421</v>
      </c>
      <c r="CI223" s="92" t="n">
        <v>-0.531837810719658</v>
      </c>
      <c r="CJ223" s="92" t="n">
        <v>-0.183685742002514</v>
      </c>
      <c r="CK223" s="92" t="n">
        <v>0.129371831405682</v>
      </c>
      <c r="CL223" s="92" t="n">
        <v>-0.130446484448246</v>
      </c>
      <c r="CM223" s="92" t="n">
        <v>-0.128728279779406</v>
      </c>
      <c r="CN223" s="92" t="n">
        <v>0.0408390898836888</v>
      </c>
      <c r="CO223" s="92" t="n">
        <v>0.458034710343417</v>
      </c>
      <c r="CP223" s="92" t="n">
        <v>1.09715037909467</v>
      </c>
      <c r="CQ223" s="92" t="n">
        <v>0.661837749048164</v>
      </c>
      <c r="CR223" s="92" t="n">
        <v>0.947718255209257</v>
      </c>
      <c r="CS223" s="92"/>
      <c r="CT223" s="92"/>
      <c r="CU223" s="92"/>
      <c r="CV223" s="92"/>
      <c r="CW223" s="92"/>
      <c r="CX223" s="92"/>
      <c r="CY223" s="92"/>
      <c r="CZ223" s="92"/>
      <c r="DA223" s="92"/>
      <c r="DB223" s="92"/>
      <c r="DC223" s="92"/>
      <c r="DD223" s="92"/>
      <c r="DE223" s="92"/>
      <c r="DF223" s="92"/>
      <c r="DG223" s="92"/>
      <c r="DH223" s="92"/>
      <c r="DI223" s="92"/>
      <c r="DJ223" s="92"/>
      <c r="DK223" s="92"/>
      <c r="DL223" s="92"/>
      <c r="DM223" s="92"/>
      <c r="DN223" s="92"/>
    </row>
    <row r="224" customFormat="false" ht="15.75" hidden="false" customHeight="false" outlineLevel="0" collapsed="false">
      <c r="A224" s="90" t="s">
        <v>229</v>
      </c>
      <c r="B224" s="93"/>
      <c r="C224" s="93"/>
      <c r="D224" s="93"/>
      <c r="E224" s="93"/>
      <c r="F224" s="93"/>
      <c r="G224" s="93"/>
      <c r="H224" s="93"/>
      <c r="I224" s="93"/>
      <c r="J224" s="93"/>
      <c r="K224" s="93"/>
      <c r="L224" s="93"/>
      <c r="M224" s="93"/>
      <c r="N224" s="93"/>
      <c r="O224" s="93"/>
      <c r="P224" s="93"/>
      <c r="Q224" s="93"/>
      <c r="R224" s="93"/>
      <c r="S224" s="93"/>
      <c r="T224" s="93"/>
      <c r="U224" s="93"/>
      <c r="V224" s="93"/>
      <c r="W224" s="93"/>
      <c r="X224" s="93"/>
      <c r="Y224" s="93"/>
      <c r="Z224" s="93"/>
      <c r="AA224" s="93"/>
      <c r="AB224" s="93"/>
      <c r="AC224" s="93"/>
      <c r="AD224" s="93"/>
      <c r="AE224" s="93"/>
      <c r="AF224" s="93"/>
      <c r="AG224" s="93"/>
      <c r="AH224" s="93"/>
      <c r="AI224" s="93"/>
      <c r="AJ224" s="93"/>
      <c r="AK224" s="93"/>
      <c r="AL224" s="93"/>
      <c r="AM224" s="93"/>
      <c r="AN224" s="93"/>
      <c r="AO224" s="93"/>
      <c r="AP224" s="93"/>
      <c r="AQ224" s="93"/>
      <c r="AR224" s="93"/>
      <c r="AS224" s="93"/>
      <c r="AT224" s="93"/>
      <c r="AU224" s="93"/>
      <c r="AV224" s="93"/>
      <c r="AW224" s="93"/>
      <c r="AX224" s="93"/>
      <c r="AY224" s="93"/>
      <c r="AZ224" s="93"/>
      <c r="BA224" s="93"/>
      <c r="BB224" s="93"/>
      <c r="BC224" s="93"/>
      <c r="BD224" s="93"/>
      <c r="BE224" s="93"/>
      <c r="BF224" s="93"/>
      <c r="BG224" s="93"/>
      <c r="BH224" s="93"/>
      <c r="BI224" s="93"/>
      <c r="BJ224" s="93" t="n">
        <v>122.802</v>
      </c>
      <c r="BK224" s="93" t="n">
        <v>214.787</v>
      </c>
      <c r="BL224" s="93" t="n">
        <v>275.068</v>
      </c>
      <c r="BM224" s="93" t="n">
        <v>230.767</v>
      </c>
      <c r="BN224" s="93" t="n">
        <v>224.294</v>
      </c>
      <c r="BO224" s="93" t="n">
        <v>79.224</v>
      </c>
      <c r="BP224" s="93" t="n">
        <v>316.464</v>
      </c>
      <c r="BQ224" s="93" t="n">
        <v>386.255</v>
      </c>
      <c r="BR224" s="93" t="n">
        <v>379.611</v>
      </c>
      <c r="BS224" s="93" t="n">
        <v>445.5585</v>
      </c>
      <c r="BT224" s="93" t="n">
        <v>452.2055</v>
      </c>
      <c r="BU224" s="93" t="n">
        <v>473.1915</v>
      </c>
      <c r="BV224" s="93" t="n">
        <v>499.547</v>
      </c>
      <c r="BW224" s="93" t="n">
        <v>563.60324</v>
      </c>
      <c r="BX224" s="93" t="n">
        <v>451.526</v>
      </c>
      <c r="BY224" s="93" t="n">
        <v>703.2518</v>
      </c>
      <c r="BZ224" s="93" t="n">
        <v>653.6823</v>
      </c>
      <c r="CA224" s="93" t="n">
        <v>477.317</v>
      </c>
      <c r="CB224" s="93" t="n">
        <v>615.6326</v>
      </c>
      <c r="CC224" s="93" t="n">
        <v>467.86175</v>
      </c>
      <c r="CD224" s="93" t="n">
        <v>369.7724</v>
      </c>
      <c r="CE224" s="93" t="n">
        <v>625.0317</v>
      </c>
      <c r="CF224" s="93" t="n">
        <v>378.63232</v>
      </c>
      <c r="CG224" s="93" t="n">
        <v>410.9647</v>
      </c>
      <c r="CH224" s="93" t="n">
        <v>390.74365</v>
      </c>
      <c r="CI224" s="93" t="n">
        <v>464.994</v>
      </c>
      <c r="CJ224" s="93" t="n">
        <v>446.16</v>
      </c>
      <c r="CK224" s="93" t="n">
        <v>414.0623</v>
      </c>
      <c r="CL224" s="93" t="n">
        <v>328.1299</v>
      </c>
      <c r="CM224" s="93" t="n">
        <v>344.79739</v>
      </c>
      <c r="CN224" s="93" t="n">
        <v>391.7231</v>
      </c>
      <c r="CO224" s="93" t="n">
        <v>459.02615</v>
      </c>
      <c r="CP224" s="93" t="n">
        <v>470.7867</v>
      </c>
      <c r="CQ224" s="93" t="n">
        <v>393.7351</v>
      </c>
      <c r="CR224" s="93" t="n">
        <v>571.15033</v>
      </c>
      <c r="CS224" s="93"/>
      <c r="CT224" s="93"/>
      <c r="CU224" s="93"/>
      <c r="CV224" s="93"/>
      <c r="CW224" s="93"/>
      <c r="CX224" s="93"/>
      <c r="CY224" s="93"/>
      <c r="CZ224" s="93"/>
      <c r="DA224" s="93"/>
      <c r="DB224" s="93"/>
      <c r="DC224" s="93"/>
      <c r="DD224" s="93"/>
      <c r="DE224" s="93"/>
      <c r="DF224" s="93"/>
      <c r="DG224" s="93"/>
      <c r="DH224" s="93"/>
      <c r="DI224" s="93"/>
      <c r="DJ224" s="93"/>
      <c r="DK224" s="93"/>
      <c r="DL224" s="93"/>
      <c r="DM224" s="93"/>
      <c r="DN224" s="93"/>
    </row>
    <row r="225" customFormat="false" ht="15.75" hidden="false" customHeight="false" outlineLevel="0" collapsed="false">
      <c r="A225" s="90" t="s">
        <v>230</v>
      </c>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2"/>
      <c r="BL225" s="92"/>
      <c r="BM225" s="92"/>
      <c r="BN225" s="92" t="n">
        <v>0.826468624289507</v>
      </c>
      <c r="BO225" s="92" t="n">
        <v>-0.631150861085634</v>
      </c>
      <c r="BP225" s="92" t="n">
        <v>0.150493696104236</v>
      </c>
      <c r="BQ225" s="92" t="n">
        <v>0.673787846615851</v>
      </c>
      <c r="BR225" s="92" t="n">
        <v>0.69247059662764</v>
      </c>
      <c r="BS225" s="92" t="n">
        <v>4.62403438352014</v>
      </c>
      <c r="BT225" s="92" t="n">
        <v>0.428931884827342</v>
      </c>
      <c r="BU225" s="92" t="n">
        <v>0.225075403554647</v>
      </c>
      <c r="BV225" s="92" t="n">
        <v>0.315944480007165</v>
      </c>
      <c r="BW225" s="92" t="n">
        <v>0.264936568374299</v>
      </c>
      <c r="BX225" s="92" t="n">
        <v>-0.00150263541686246</v>
      </c>
      <c r="BY225" s="92" t="n">
        <v>0.486188572702595</v>
      </c>
      <c r="BZ225" s="92" t="n">
        <v>0.308550146432668</v>
      </c>
      <c r="CA225" s="92" t="n">
        <v>-0.153097487516218</v>
      </c>
      <c r="CB225" s="92" t="n">
        <v>0.363448837940672</v>
      </c>
      <c r="CC225" s="92" t="n">
        <v>-0.33471659795254</v>
      </c>
      <c r="CD225" s="92" t="n">
        <v>-0.434323982766552</v>
      </c>
      <c r="CE225" s="92" t="n">
        <v>0.309468759755047</v>
      </c>
      <c r="CF225" s="92" t="n">
        <v>-0.384970321584659</v>
      </c>
      <c r="CG225" s="92" t="n">
        <v>-0.121610817725535</v>
      </c>
      <c r="CH225" s="92" t="n">
        <v>0.056713940791687</v>
      </c>
      <c r="CI225" s="92" t="n">
        <v>-0.256047333279256</v>
      </c>
      <c r="CJ225" s="92" t="n">
        <v>0.178346317609653</v>
      </c>
      <c r="CK225" s="92" t="n">
        <v>0.00753738703105178</v>
      </c>
      <c r="CL225" s="92" t="n">
        <v>-0.16024252729379</v>
      </c>
      <c r="CM225" s="92" t="n">
        <v>-0.2584906686968</v>
      </c>
      <c r="CN225" s="92" t="n">
        <v>-0.122012058454366</v>
      </c>
      <c r="CO225" s="92" t="n">
        <v>0.108591992074622</v>
      </c>
      <c r="CP225" s="92" t="n">
        <v>0.434757088579858</v>
      </c>
      <c r="CQ225" s="92" t="n">
        <v>0.141931787824728</v>
      </c>
      <c r="CR225" s="92" t="n">
        <v>0.458046078977727</v>
      </c>
      <c r="CS225" s="92"/>
      <c r="CT225" s="92"/>
      <c r="CU225" s="92"/>
      <c r="CV225" s="92"/>
      <c r="CW225" s="92"/>
      <c r="CX225" s="92"/>
      <c r="CY225" s="92"/>
      <c r="CZ225" s="92"/>
      <c r="DA225" s="92"/>
      <c r="DB225" s="92"/>
      <c r="DC225" s="92"/>
      <c r="DD225" s="92"/>
      <c r="DE225" s="92"/>
      <c r="DF225" s="92"/>
      <c r="DG225" s="92"/>
      <c r="DH225" s="92"/>
      <c r="DI225" s="92"/>
      <c r="DJ225" s="92"/>
      <c r="DK225" s="92"/>
      <c r="DL225" s="92"/>
      <c r="DM225" s="92"/>
      <c r="DN225" s="92"/>
    </row>
    <row r="226" customFormat="false" ht="15.75" hidden="false" customHeight="false" outlineLevel="0" collapsed="false">
      <c r="A226" s="90" t="s">
        <v>231</v>
      </c>
      <c r="B226" s="94"/>
      <c r="C226" s="94"/>
      <c r="D226" s="94"/>
      <c r="E226" s="94"/>
      <c r="F226" s="94"/>
      <c r="G226" s="94"/>
      <c r="H226" s="94"/>
      <c r="I226" s="94"/>
      <c r="J226" s="94"/>
      <c r="K226" s="94"/>
      <c r="L226" s="94"/>
      <c r="M226" s="94"/>
      <c r="N226" s="94"/>
      <c r="O226" s="94"/>
      <c r="P226" s="94"/>
      <c r="Q226" s="94"/>
      <c r="R226" s="94"/>
      <c r="S226" s="94"/>
      <c r="T226" s="94"/>
      <c r="U226" s="94"/>
      <c r="V226" s="94"/>
      <c r="W226" s="94"/>
      <c r="X226" s="94"/>
      <c r="Y226" s="94"/>
      <c r="Z226" s="94"/>
      <c r="AA226" s="94"/>
      <c r="AB226" s="94"/>
      <c r="AC226" s="94"/>
      <c r="AD226" s="94"/>
      <c r="AE226" s="94"/>
      <c r="AF226" s="94"/>
      <c r="AG226" s="94"/>
      <c r="AH226" s="94"/>
      <c r="AI226" s="94"/>
      <c r="AJ226" s="94"/>
      <c r="AK226" s="94"/>
      <c r="AL226" s="94"/>
      <c r="AM226" s="94"/>
      <c r="AN226" s="94"/>
      <c r="AO226" s="94"/>
      <c r="AP226" s="94"/>
      <c r="AQ226" s="94"/>
      <c r="AR226" s="94"/>
      <c r="AS226" s="94"/>
      <c r="AT226" s="94"/>
      <c r="AU226" s="94"/>
      <c r="AV226" s="94"/>
      <c r="AW226" s="94"/>
      <c r="AX226" s="94"/>
      <c r="AY226" s="94"/>
      <c r="AZ226" s="94"/>
      <c r="BA226" s="94"/>
      <c r="BB226" s="94"/>
      <c r="BC226" s="94"/>
      <c r="BD226" s="94"/>
      <c r="BE226" s="94"/>
      <c r="BF226" s="94"/>
      <c r="BG226" s="94"/>
      <c r="BH226" s="94"/>
      <c r="BI226" s="94"/>
      <c r="BJ226" s="94" t="n">
        <v>6.74366387633708</v>
      </c>
      <c r="BK226" s="94" t="n">
        <v>7.20753266727568</v>
      </c>
      <c r="BL226" s="94" t="n">
        <v>7.15086238748231</v>
      </c>
      <c r="BM226" s="94" t="n">
        <v>11.944150358507</v>
      </c>
      <c r="BN226" s="94" t="n">
        <v>11.5967979655322</v>
      </c>
      <c r="BO226" s="94" t="n">
        <v>17.270466743285</v>
      </c>
      <c r="BP226" s="94" t="n">
        <v>16.912894739776</v>
      </c>
      <c r="BQ226" s="94" t="n">
        <v>17.3557168304172</v>
      </c>
      <c r="BR226" s="94" t="n">
        <v>17.1379670242286</v>
      </c>
      <c r="BS226" s="94" t="n">
        <v>16.160773403864</v>
      </c>
      <c r="BT226" s="94" t="n">
        <v>14.9099067534118</v>
      </c>
      <c r="BU226" s="94" t="n">
        <v>12.2863351644484</v>
      </c>
      <c r="BV226" s="94" t="n">
        <v>11.7301076484147</v>
      </c>
      <c r="BW226" s="94" t="n">
        <v>15.1682989456347</v>
      </c>
      <c r="BX226" s="94" t="n">
        <v>13.7932291359589</v>
      </c>
      <c r="BY226" s="94" t="n">
        <v>13.3908482949528</v>
      </c>
      <c r="BZ226" s="94" t="n">
        <v>12.9263432989622</v>
      </c>
      <c r="CA226" s="94" t="n">
        <v>11.2451860537616</v>
      </c>
      <c r="CB226" s="94" t="n">
        <v>11.8095303538705</v>
      </c>
      <c r="CC226" s="94" t="n">
        <v>11.7657525087781</v>
      </c>
      <c r="CD226" s="94" t="n">
        <v>11.7663496244371</v>
      </c>
      <c r="CE226" s="94" t="n">
        <v>10.4603563635332</v>
      </c>
      <c r="CF226" s="94" t="n">
        <v>10.1410314674474</v>
      </c>
      <c r="CG226" s="94" t="n">
        <v>6.36181345296512</v>
      </c>
      <c r="CH226" s="94" t="n">
        <v>6.97560099355759</v>
      </c>
      <c r="CI226" s="94" t="n">
        <v>6.58260068801193</v>
      </c>
      <c r="CJ226" s="94" t="n">
        <v>7.02532732013066</v>
      </c>
      <c r="CK226" s="94" t="n">
        <v>7.13110302696399</v>
      </c>
      <c r="CL226" s="94" t="n">
        <v>7.2231073425129</v>
      </c>
      <c r="CM226" s="94" t="n">
        <v>7.7345403258645</v>
      </c>
      <c r="CN226" s="94" t="n">
        <v>8.32840059414387</v>
      </c>
      <c r="CO226" s="94" t="n">
        <v>9.37892011730194</v>
      </c>
      <c r="CP226" s="94" t="n">
        <v>10.557844545369</v>
      </c>
      <c r="CQ226" s="94" t="n">
        <v>11.2559709976563</v>
      </c>
      <c r="CR226" s="94" t="n">
        <v>11.1254219655958</v>
      </c>
      <c r="CS226" s="94"/>
      <c r="CT226" s="94"/>
      <c r="CU226" s="94"/>
      <c r="CV226" s="94"/>
      <c r="CW226" s="94"/>
      <c r="CX226" s="94"/>
      <c r="CY226" s="94"/>
      <c r="CZ226" s="94"/>
      <c r="DA226" s="94"/>
      <c r="DB226" s="94"/>
      <c r="DC226" s="94"/>
      <c r="DD226" s="94"/>
      <c r="DE226" s="94"/>
      <c r="DF226" s="94"/>
      <c r="DG226" s="94"/>
      <c r="DH226" s="94"/>
      <c r="DI226" s="94"/>
      <c r="DJ226" s="94"/>
      <c r="DK226" s="94"/>
      <c r="DL226" s="94"/>
      <c r="DM226" s="94"/>
      <c r="DN226" s="94"/>
    </row>
    <row r="227" customFormat="false" ht="15.75" hidden="false" customHeight="false" outlineLevel="0" collapsed="false">
      <c r="A227" s="90" t="s">
        <v>232</v>
      </c>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2"/>
      <c r="BL227" s="92"/>
      <c r="BM227" s="92"/>
      <c r="BN227" s="92" t="n">
        <v>0.719658360527771</v>
      </c>
      <c r="BO227" s="92" t="n">
        <v>1.39616905542419</v>
      </c>
      <c r="BP227" s="92" t="n">
        <v>1.36515455385945</v>
      </c>
      <c r="BQ227" s="92" t="n">
        <v>0.453072534209674</v>
      </c>
      <c r="BR227" s="92" t="n">
        <v>0.477818883726855</v>
      </c>
      <c r="BS227" s="92" t="n">
        <v>-0.0642538129348748</v>
      </c>
      <c r="BT227" s="92" t="n">
        <v>-0.118429637101302</v>
      </c>
      <c r="BU227" s="92" t="n">
        <v>-0.292087138520508</v>
      </c>
      <c r="BV227" s="92" t="n">
        <v>-0.315548475975514</v>
      </c>
      <c r="BW227" s="92" t="n">
        <v>-0.061412559499906</v>
      </c>
      <c r="BX227" s="92" t="n">
        <v>-0.0748950101379666</v>
      </c>
      <c r="BY227" s="92" t="n">
        <v>0.0898976884254601</v>
      </c>
      <c r="BZ227" s="92" t="n">
        <v>0.101979937985409</v>
      </c>
      <c r="CA227" s="92" t="n">
        <v>-0.258638948634522</v>
      </c>
      <c r="CB227" s="92" t="n">
        <v>-0.143816851190915</v>
      </c>
      <c r="CC227" s="92" t="n">
        <v>-0.121358688440013</v>
      </c>
      <c r="CD227" s="92" t="n">
        <v>-0.0897387333522425</v>
      </c>
      <c r="CE227" s="92" t="n">
        <v>-0.0697925037857254</v>
      </c>
      <c r="CF227" s="92" t="n">
        <v>-0.141284101604964</v>
      </c>
      <c r="CG227" s="92" t="n">
        <v>-0.459293959462539</v>
      </c>
      <c r="CH227" s="92" t="n">
        <v>-0.40715674646704</v>
      </c>
      <c r="CI227" s="92" t="n">
        <v>-0.370709710143327</v>
      </c>
      <c r="CJ227" s="92" t="n">
        <v>-0.307237400585739</v>
      </c>
      <c r="CK227" s="92" t="n">
        <v>0.120923000915772</v>
      </c>
      <c r="CL227" s="92" t="n">
        <v>0.0354817239667098</v>
      </c>
      <c r="CM227" s="92" t="n">
        <v>0.174997647958573</v>
      </c>
      <c r="CN227" s="92" t="n">
        <v>0.185482215224241</v>
      </c>
      <c r="CO227" s="92" t="n">
        <v>0.315213099830214</v>
      </c>
      <c r="CP227" s="92" t="n">
        <v>0.461676262683918</v>
      </c>
      <c r="CQ227" s="92" t="n">
        <v>0.455286354900242</v>
      </c>
      <c r="CR227" s="92" t="n">
        <v>0.335841358714021</v>
      </c>
      <c r="CS227" s="92"/>
      <c r="CT227" s="92"/>
      <c r="CU227" s="92"/>
      <c r="CV227" s="92"/>
      <c r="CW227" s="92"/>
      <c r="CX227" s="92"/>
      <c r="CY227" s="92"/>
      <c r="CZ227" s="92"/>
      <c r="DA227" s="92"/>
      <c r="DB227" s="92"/>
      <c r="DC227" s="92"/>
      <c r="DD227" s="92"/>
      <c r="DE227" s="92"/>
      <c r="DF227" s="92"/>
      <c r="DG227" s="92"/>
      <c r="DH227" s="92"/>
      <c r="DI227" s="92"/>
      <c r="DJ227" s="92"/>
      <c r="DK227" s="92"/>
      <c r="DL227" s="92"/>
      <c r="DM227" s="92"/>
      <c r="DN227" s="92"/>
    </row>
    <row r="228" customFormat="false" ht="15.75" hidden="false" customHeight="false" outlineLevel="0" collapsed="false">
      <c r="A228" s="87" t="s">
        <v>238</v>
      </c>
      <c r="B228" s="94"/>
      <c r="C228" s="94"/>
      <c r="D228" s="94"/>
      <c r="E228" s="94"/>
      <c r="F228" s="94"/>
      <c r="G228" s="94"/>
      <c r="H228" s="94"/>
      <c r="I228" s="94"/>
      <c r="J228" s="94"/>
      <c r="K228" s="94"/>
      <c r="L228" s="94"/>
      <c r="M228" s="94"/>
      <c r="N228" s="94"/>
      <c r="O228" s="94"/>
      <c r="P228" s="94"/>
      <c r="Q228" s="94"/>
      <c r="R228" s="94"/>
      <c r="S228" s="94"/>
      <c r="T228" s="94"/>
      <c r="U228" s="94"/>
      <c r="V228" s="94"/>
      <c r="W228" s="94"/>
      <c r="X228" s="94"/>
      <c r="Y228" s="94"/>
      <c r="Z228" s="94"/>
      <c r="AA228" s="94"/>
      <c r="AB228" s="94"/>
      <c r="AC228" s="94"/>
      <c r="AD228" s="94"/>
      <c r="AE228" s="94"/>
      <c r="AF228" s="94"/>
      <c r="AG228" s="94"/>
      <c r="AH228" s="94"/>
      <c r="AI228" s="94"/>
      <c r="AJ228" s="94"/>
      <c r="AK228" s="94"/>
      <c r="AL228" s="94"/>
      <c r="AM228" s="94"/>
      <c r="AN228" s="94"/>
      <c r="AO228" s="94"/>
      <c r="AP228" s="94"/>
      <c r="AQ228" s="94"/>
      <c r="AR228" s="94"/>
      <c r="AS228" s="94"/>
      <c r="AT228" s="94"/>
      <c r="AU228" s="94"/>
      <c r="AV228" s="94"/>
      <c r="AW228" s="94"/>
      <c r="AX228" s="94"/>
      <c r="AY228" s="94"/>
      <c r="AZ228" s="94"/>
      <c r="BA228" s="94"/>
      <c r="BB228" s="94"/>
      <c r="BC228" s="94"/>
      <c r="BD228" s="94"/>
      <c r="BE228" s="94"/>
      <c r="BF228" s="94"/>
      <c r="BG228" s="94"/>
      <c r="BH228" s="94"/>
      <c r="BI228" s="94"/>
      <c r="BJ228" s="94"/>
      <c r="BK228" s="94"/>
      <c r="BL228" s="94"/>
      <c r="BM228" s="94"/>
      <c r="BN228" s="94"/>
      <c r="BO228" s="94"/>
      <c r="BP228" s="94"/>
      <c r="BQ228" s="94"/>
      <c r="BR228" s="94"/>
      <c r="BS228" s="94"/>
      <c r="BT228" s="94"/>
      <c r="BU228" s="94"/>
      <c r="BV228" s="94"/>
      <c r="BW228" s="94"/>
      <c r="BX228" s="94"/>
      <c r="BY228" s="94"/>
      <c r="BZ228" s="94"/>
      <c r="CA228" s="94"/>
      <c r="CB228" s="94"/>
      <c r="CC228" s="94"/>
      <c r="CD228" s="94"/>
      <c r="CE228" s="94"/>
      <c r="CF228" s="94"/>
      <c r="CG228" s="94"/>
      <c r="CH228" s="94"/>
      <c r="CI228" s="94"/>
      <c r="CJ228" s="94"/>
      <c r="CK228" s="94"/>
      <c r="CL228" s="94"/>
      <c r="CM228" s="94"/>
      <c r="CN228" s="94"/>
      <c r="CO228" s="94"/>
      <c r="CP228" s="94"/>
      <c r="CQ228" s="94"/>
      <c r="CR228" s="94"/>
      <c r="CS228" s="94"/>
      <c r="CT228" s="94"/>
      <c r="CU228" s="94"/>
      <c r="CV228" s="94"/>
      <c r="CW228" s="94"/>
      <c r="CX228" s="94"/>
      <c r="CY228" s="94"/>
      <c r="CZ228" s="94"/>
      <c r="DA228" s="94"/>
      <c r="DB228" s="94"/>
      <c r="DC228" s="94"/>
      <c r="DD228" s="94"/>
      <c r="DE228" s="94"/>
      <c r="DF228" s="94"/>
      <c r="DG228" s="94"/>
      <c r="DH228" s="94"/>
      <c r="DI228" s="94"/>
      <c r="DJ228" s="94"/>
      <c r="DK228" s="94"/>
      <c r="DL228" s="94"/>
      <c r="DM228" s="94"/>
      <c r="DN228" s="94"/>
    </row>
    <row r="229" customFormat="false" ht="15" hidden="false" customHeight="false" outlineLevel="0" collapsed="false">
      <c r="A229" s="87" t="s">
        <v>226</v>
      </c>
      <c r="B229" s="89"/>
      <c r="C229" s="89"/>
      <c r="D229" s="89"/>
      <c r="E229" s="89"/>
      <c r="F229" s="89"/>
      <c r="G229" s="89"/>
      <c r="H229" s="89"/>
      <c r="I229" s="89"/>
      <c r="J229" s="89"/>
      <c r="K229" s="89"/>
      <c r="L229" s="89"/>
      <c r="M229" s="89"/>
      <c r="N229" s="89"/>
      <c r="O229" s="89"/>
      <c r="P229" s="89"/>
      <c r="Q229" s="89"/>
      <c r="R229" s="89"/>
      <c r="S229" s="89"/>
      <c r="T229" s="89"/>
      <c r="U229" s="89"/>
      <c r="V229" s="89"/>
      <c r="W229" s="89"/>
      <c r="X229" s="89"/>
      <c r="Y229" s="89"/>
      <c r="Z229" s="89"/>
      <c r="AA229" s="89"/>
      <c r="AB229" s="89"/>
      <c r="AC229" s="89"/>
      <c r="AD229" s="89"/>
      <c r="AE229" s="89"/>
      <c r="AF229" s="89"/>
      <c r="AG229" s="89"/>
      <c r="AH229" s="89"/>
      <c r="AI229" s="89"/>
      <c r="AJ229" s="89"/>
      <c r="AK229" s="89"/>
      <c r="AL229" s="89"/>
      <c r="AM229" s="89"/>
      <c r="AN229" s="89"/>
      <c r="AO229" s="89"/>
      <c r="AP229" s="89"/>
      <c r="AQ229" s="89"/>
      <c r="AR229" s="89"/>
      <c r="AS229" s="89"/>
      <c r="AT229" s="89"/>
      <c r="AU229" s="89"/>
      <c r="AV229" s="89"/>
      <c r="AW229" s="89"/>
      <c r="AX229" s="89"/>
      <c r="AY229" s="89"/>
      <c r="AZ229" s="89"/>
      <c r="BA229" s="89"/>
      <c r="BB229" s="89"/>
      <c r="BC229" s="89"/>
      <c r="BD229" s="89"/>
      <c r="BE229" s="89"/>
      <c r="BF229" s="89"/>
      <c r="BG229" s="89"/>
      <c r="BH229" s="89"/>
      <c r="BI229" s="89"/>
      <c r="BJ229" s="89" t="n">
        <v>0.436015818946874</v>
      </c>
      <c r="BK229" s="89" t="n">
        <v>0.910746025003588</v>
      </c>
      <c r="BL229" s="89" t="n">
        <v>1.30707684691633</v>
      </c>
      <c r="BM229" s="89" t="n">
        <v>1.08998592330849</v>
      </c>
      <c r="BN229" s="89" t="n">
        <v>1.39374948225739</v>
      </c>
      <c r="BO229" s="89" t="n">
        <v>1.79928814916445</v>
      </c>
      <c r="BP229" s="89" t="n">
        <v>2.20135870880009</v>
      </c>
      <c r="BQ229" s="89" t="n">
        <v>2.2217265163545</v>
      </c>
      <c r="BR229" s="89" t="n">
        <v>2.54340564525266</v>
      </c>
      <c r="BS229" s="89" t="n">
        <v>2.40189111936928</v>
      </c>
      <c r="BT229" s="89" t="n">
        <v>6.15122438826273</v>
      </c>
      <c r="BU229" s="89" t="n">
        <v>3.27817749129743</v>
      </c>
      <c r="BV229" s="89" t="n">
        <v>3.4819430044261</v>
      </c>
      <c r="BW229" s="89" t="n">
        <v>3.76608470051727</v>
      </c>
      <c r="BX229" s="89" t="n">
        <v>4.48780786286845</v>
      </c>
      <c r="BY229" s="89" t="n">
        <v>4.28669732146302</v>
      </c>
      <c r="BZ229" s="89" t="n">
        <v>5.14842819020444</v>
      </c>
      <c r="CA229" s="89" t="n">
        <v>3.16829041127296</v>
      </c>
      <c r="CB229" s="89" t="n">
        <v>2.94192351975373</v>
      </c>
      <c r="CC229" s="89" t="n">
        <v>2.96359410481547</v>
      </c>
      <c r="CD229" s="89" t="n">
        <v>4.1308514360777</v>
      </c>
      <c r="CE229" s="89" t="n">
        <v>2.11010562393937</v>
      </c>
      <c r="CF229" s="89" t="n">
        <v>1.92664279936605</v>
      </c>
      <c r="CG229" s="89" t="n">
        <v>2.2076088842994</v>
      </c>
      <c r="CH229" s="89" t="n">
        <v>1.71476778320719</v>
      </c>
      <c r="CI229" s="89" t="n">
        <v>1.60535094682806</v>
      </c>
      <c r="CJ229" s="89" t="n">
        <v>2.19354860436642</v>
      </c>
      <c r="CK229" s="89" t="n">
        <v>1.92980645749988</v>
      </c>
      <c r="CL229" s="89" t="n">
        <v>2.1381239156299</v>
      </c>
      <c r="CM229" s="89" t="n">
        <v>1.90096513795876</v>
      </c>
      <c r="CN229" s="89" t="n">
        <v>2.00826528301054</v>
      </c>
      <c r="CO229" s="89" t="n">
        <v>1.46428593021434</v>
      </c>
      <c r="CP229" s="89" t="n">
        <v>1.59519497100266</v>
      </c>
      <c r="CQ229" s="89" t="n">
        <v>1.09347890517925</v>
      </c>
      <c r="CR229" s="89" t="n">
        <v>0.182933490107177</v>
      </c>
      <c r="CS229" s="89"/>
      <c r="CT229" s="89"/>
      <c r="CU229" s="89"/>
      <c r="CV229" s="89"/>
      <c r="CW229" s="89"/>
      <c r="CX229" s="89"/>
      <c r="CY229" s="89"/>
      <c r="CZ229" s="89"/>
      <c r="DA229" s="89"/>
      <c r="DB229" s="89"/>
      <c r="DC229" s="89"/>
      <c r="DD229" s="89"/>
      <c r="DE229" s="89"/>
      <c r="DF229" s="89"/>
      <c r="DG229" s="89"/>
      <c r="DH229" s="89"/>
      <c r="DI229" s="89"/>
      <c r="DJ229" s="89"/>
      <c r="DK229" s="89"/>
      <c r="DL229" s="89"/>
      <c r="DM229" s="89"/>
      <c r="DN229" s="89"/>
    </row>
    <row r="230" customFormat="false" ht="15.75" hidden="false" customHeight="false" outlineLevel="0" collapsed="false">
      <c r="A230" s="90" t="s">
        <v>227</v>
      </c>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t="n">
        <v>0.00761038772446096</v>
      </c>
      <c r="BK230" s="92" t="n">
        <v>0.0134447180706208</v>
      </c>
      <c r="BL230" s="92" t="n">
        <v>0.0140774249351738</v>
      </c>
      <c r="BM230" s="92" t="n">
        <v>0.0137180574249994</v>
      </c>
      <c r="BN230" s="92" t="n">
        <v>0.0143243557222491</v>
      </c>
      <c r="BO230" s="92" t="n">
        <v>0.0194237379178711</v>
      </c>
      <c r="BP230" s="92" t="n">
        <v>0.0151447236681132</v>
      </c>
      <c r="BQ230" s="92" t="n">
        <v>0.0171292300286115</v>
      </c>
      <c r="BR230" s="92" t="n">
        <v>0.0191413919661521</v>
      </c>
      <c r="BS230" s="92" t="n">
        <v>0.0201251548611766</v>
      </c>
      <c r="BT230" s="92" t="n">
        <v>0.036455151778424</v>
      </c>
      <c r="BU230" s="92" t="n">
        <v>0.0193067809050114</v>
      </c>
      <c r="BV230" s="92" t="n">
        <v>0.0212810529728069</v>
      </c>
      <c r="BW230" s="92" t="n">
        <v>0.0195660589739704</v>
      </c>
      <c r="BX230" s="92" t="n">
        <v>0.0240194644282939</v>
      </c>
      <c r="BY230" s="92" t="n">
        <v>0.0267797943331287</v>
      </c>
      <c r="BZ230" s="92" t="n">
        <v>0.0320165734891104</v>
      </c>
      <c r="CA230" s="92" t="n">
        <v>0.0161344149979939</v>
      </c>
      <c r="CB230" s="92" t="n">
        <v>0.0156600162074506</v>
      </c>
      <c r="CC230" s="92" t="n">
        <v>0.0166460298081513</v>
      </c>
      <c r="CD230" s="92" t="n">
        <v>0.023638661071313</v>
      </c>
      <c r="CE230" s="92" t="n">
        <v>0.0123359103689257</v>
      </c>
      <c r="CF230" s="92" t="n">
        <v>0.0111858781437118</v>
      </c>
      <c r="CG230" s="92" t="n">
        <v>0.0132987204569475</v>
      </c>
      <c r="CH230" s="92" t="n">
        <v>0.0103969249249877</v>
      </c>
      <c r="CI230" s="92" t="n">
        <v>0.00875917780015566</v>
      </c>
      <c r="CJ230" s="92" t="n">
        <v>0.0112825620123067</v>
      </c>
      <c r="CK230" s="92" t="n">
        <v>0.009913095939525</v>
      </c>
      <c r="CL230" s="92" t="n">
        <v>0.011294283621746</v>
      </c>
      <c r="CM230" s="92" t="n">
        <v>0.00804793704142872</v>
      </c>
      <c r="CN230" s="92" t="n">
        <v>0.00710793172831845</v>
      </c>
      <c r="CO230" s="92" t="n">
        <v>0.00427959830773642</v>
      </c>
      <c r="CP230" s="92" t="n">
        <v>0.00633854082261425</v>
      </c>
      <c r="CQ230" s="91" t="n">
        <v>0.00395306564922043</v>
      </c>
      <c r="CR230" s="91" t="n">
        <v>0.000620210153273993</v>
      </c>
      <c r="CS230" s="91"/>
      <c r="CT230" s="92"/>
      <c r="CU230" s="92"/>
      <c r="CV230" s="92"/>
      <c r="CW230" s="92"/>
      <c r="CX230" s="92"/>
      <c r="CY230" s="92"/>
      <c r="CZ230" s="92"/>
      <c r="DA230" s="92"/>
      <c r="DB230" s="92"/>
      <c r="DC230" s="92"/>
      <c r="DD230" s="92"/>
      <c r="DE230" s="92"/>
      <c r="DF230" s="92"/>
      <c r="DG230" s="92"/>
      <c r="DH230" s="92"/>
      <c r="DI230" s="92"/>
      <c r="DJ230" s="92"/>
      <c r="DK230" s="92"/>
      <c r="DL230" s="92"/>
      <c r="DM230" s="92"/>
      <c r="DN230" s="92"/>
    </row>
    <row r="231" customFormat="false" ht="15.75" hidden="false" customHeight="false" outlineLevel="0" collapsed="false">
      <c r="A231" s="90" t="s">
        <v>228</v>
      </c>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2"/>
      <c r="BL231" s="92"/>
      <c r="BM231" s="92"/>
      <c r="BN231" s="92" t="n">
        <v>2.19655714699472</v>
      </c>
      <c r="BO231" s="92" t="n">
        <v>0.975620095797135</v>
      </c>
      <c r="BP231" s="92" t="n">
        <v>0.684184609339198</v>
      </c>
      <c r="BQ231" s="92" t="n">
        <v>1.03830753117506</v>
      </c>
      <c r="BR231" s="92" t="n">
        <v>0.824865714843703</v>
      </c>
      <c r="BS231" s="92" t="n">
        <v>0.334911876391044</v>
      </c>
      <c r="BT231" s="92" t="n">
        <v>1.79428534916766</v>
      </c>
      <c r="BU231" s="92" t="n">
        <v>0.475509009397067</v>
      </c>
      <c r="BV231" s="92" t="n">
        <v>0.369008129287296</v>
      </c>
      <c r="BW231" s="92" t="n">
        <v>0.567966453660987</v>
      </c>
      <c r="BX231" s="92" t="n">
        <v>-0.270420394445093</v>
      </c>
      <c r="BY231" s="92" t="n">
        <v>0.307646499569626</v>
      </c>
      <c r="BZ231" s="92" t="n">
        <v>0.478607830070731</v>
      </c>
      <c r="CA231" s="92" t="n">
        <v>-0.158730973087835</v>
      </c>
      <c r="CB231" s="92" t="n">
        <v>-0.344463129962662</v>
      </c>
      <c r="CC231" s="92" t="n">
        <v>-0.308653286534348</v>
      </c>
      <c r="CD231" s="92" t="n">
        <v>-0.197648042574005</v>
      </c>
      <c r="CE231" s="92" t="n">
        <v>-0.33399235864506</v>
      </c>
      <c r="CF231" s="92" t="n">
        <v>-0.345107788686727</v>
      </c>
      <c r="CG231" s="92" t="n">
        <v>-0.255090674963784</v>
      </c>
      <c r="CH231" s="92" t="n">
        <v>-0.584887568642414</v>
      </c>
      <c r="CI231" s="92" t="n">
        <v>-0.239208251655659</v>
      </c>
      <c r="CJ231" s="92" t="n">
        <v>0.138534140883923</v>
      </c>
      <c r="CK231" s="92" t="n">
        <v>-0.125838606999302</v>
      </c>
      <c r="CL231" s="92" t="n">
        <v>0.246888317222109</v>
      </c>
      <c r="CM231" s="92" t="n">
        <v>0.184143032222824</v>
      </c>
      <c r="CN231" s="92" t="n">
        <v>-0.0844673881340327</v>
      </c>
      <c r="CO231" s="92" t="n">
        <v>-0.241226536203345</v>
      </c>
      <c r="CP231" s="92" t="n">
        <v>-0.253927726385913</v>
      </c>
      <c r="CQ231" s="92" t="n">
        <v>-0.424776981258366</v>
      </c>
      <c r="CR231" s="92" t="n">
        <v>-0.908909698507089</v>
      </c>
      <c r="CS231" s="92"/>
      <c r="CT231" s="92"/>
      <c r="CU231" s="92"/>
      <c r="CV231" s="92"/>
      <c r="CW231" s="92"/>
      <c r="CX231" s="92"/>
      <c r="CY231" s="92"/>
      <c r="CZ231" s="92"/>
      <c r="DA231" s="92"/>
      <c r="DB231" s="92"/>
      <c r="DC231" s="92"/>
      <c r="DD231" s="92"/>
      <c r="DE231" s="92"/>
      <c r="DF231" s="92"/>
      <c r="DG231" s="92"/>
      <c r="DH231" s="92"/>
      <c r="DI231" s="92"/>
      <c r="DJ231" s="92"/>
      <c r="DK231" s="92"/>
      <c r="DL231" s="92"/>
      <c r="DM231" s="92"/>
      <c r="DN231" s="92"/>
    </row>
    <row r="232" customFormat="false" ht="15.75" hidden="false" customHeight="false" outlineLevel="0" collapsed="false">
      <c r="A232" s="90" t="s">
        <v>229</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93"/>
      <c r="AI232" s="93"/>
      <c r="AJ232" s="93"/>
      <c r="AK232" s="93"/>
      <c r="AL232" s="93"/>
      <c r="AM232" s="93"/>
      <c r="AN232" s="93"/>
      <c r="AO232" s="93"/>
      <c r="AP232" s="93"/>
      <c r="AQ232" s="93"/>
      <c r="AR232" s="93"/>
      <c r="AS232" s="93"/>
      <c r="AT232" s="93"/>
      <c r="AU232" s="93"/>
      <c r="AV232" s="93"/>
      <c r="AW232" s="93"/>
      <c r="AX232" s="93"/>
      <c r="AY232" s="93"/>
      <c r="AZ232" s="93"/>
      <c r="BA232" s="93"/>
      <c r="BB232" s="93"/>
      <c r="BC232" s="93"/>
      <c r="BD232" s="93"/>
      <c r="BE232" s="93"/>
      <c r="BF232" s="93"/>
      <c r="BG232" s="93"/>
      <c r="BH232" s="93"/>
      <c r="BI232" s="93"/>
      <c r="BJ232" s="93" t="n">
        <v>555.99</v>
      </c>
      <c r="BK232" s="93" t="n">
        <v>771.142</v>
      </c>
      <c r="BL232" s="93" t="n">
        <v>1287.216</v>
      </c>
      <c r="BM232" s="93" t="n">
        <v>1116.524</v>
      </c>
      <c r="BN232" s="93" t="n">
        <v>1282.445</v>
      </c>
      <c r="BO232" s="93" t="n">
        <v>1402.147</v>
      </c>
      <c r="BP232" s="93" t="n">
        <v>1558.091</v>
      </c>
      <c r="BQ232" s="93" t="n">
        <v>1977.749</v>
      </c>
      <c r="BR232" s="93" t="n">
        <v>1882.458</v>
      </c>
      <c r="BS232" s="93" t="n">
        <v>1788.135</v>
      </c>
      <c r="BT232" s="93" t="n">
        <v>4150.777</v>
      </c>
      <c r="BU232" s="93" t="n">
        <v>2203.687</v>
      </c>
      <c r="BV232" s="93" t="n">
        <v>2189.12</v>
      </c>
      <c r="BW232" s="93" t="n">
        <v>2370.285</v>
      </c>
      <c r="BX232" s="93" t="n">
        <v>2833.349</v>
      </c>
      <c r="BY232" s="93" t="n">
        <v>2905.512</v>
      </c>
      <c r="BZ232" s="93" t="n">
        <v>3158.7033</v>
      </c>
      <c r="CA232" s="93" t="n">
        <v>2095.5583</v>
      </c>
      <c r="CB232" s="93" t="n">
        <v>2255.394</v>
      </c>
      <c r="CC232" s="93" t="n">
        <v>2106.9298</v>
      </c>
      <c r="CD232" s="93" t="n">
        <v>2735.37137</v>
      </c>
      <c r="CE232" s="93" t="n">
        <v>1857.41091</v>
      </c>
      <c r="CF232" s="93" t="n">
        <v>1731.94349</v>
      </c>
      <c r="CG232" s="93" t="n">
        <v>1940.36489</v>
      </c>
      <c r="CH232" s="93" t="n">
        <v>1517.2292</v>
      </c>
      <c r="CI232" s="93" t="n">
        <v>1528.6414</v>
      </c>
      <c r="CJ232" s="93" t="n">
        <v>1686.6488</v>
      </c>
      <c r="CK232" s="93" t="n">
        <v>1461.7704</v>
      </c>
      <c r="CL232" s="93" t="n">
        <v>1813.39322</v>
      </c>
      <c r="CM232" s="93" t="n">
        <v>1500.6632</v>
      </c>
      <c r="CN232" s="93" t="n">
        <v>1225.986</v>
      </c>
      <c r="CO232" s="93" t="n">
        <v>854.325</v>
      </c>
      <c r="CP232" s="93" t="n">
        <v>897.244</v>
      </c>
      <c r="CQ232" s="93" t="n">
        <v>597.5</v>
      </c>
      <c r="CR232" s="93" t="n">
        <v>125.356</v>
      </c>
      <c r="CS232" s="93"/>
      <c r="CT232" s="93"/>
      <c r="CU232" s="93"/>
      <c r="CV232" s="93"/>
      <c r="CW232" s="93"/>
      <c r="CX232" s="93"/>
      <c r="CY232" s="93"/>
      <c r="CZ232" s="93"/>
      <c r="DA232" s="93"/>
      <c r="DB232" s="93"/>
      <c r="DC232" s="93"/>
      <c r="DD232" s="93"/>
      <c r="DE232" s="93"/>
      <c r="DF232" s="93"/>
      <c r="DG232" s="93"/>
      <c r="DH232" s="93"/>
      <c r="DI232" s="93"/>
      <c r="DJ232" s="93"/>
      <c r="DK232" s="93"/>
      <c r="DL232" s="93"/>
      <c r="DM232" s="93"/>
      <c r="DN232" s="93"/>
    </row>
    <row r="233" customFormat="false" ht="15.75" hidden="false" customHeight="false" outlineLevel="0" collapsed="false">
      <c r="A233" s="90" t="s">
        <v>230</v>
      </c>
      <c r="B233" s="98"/>
      <c r="C233" s="98"/>
      <c r="D233" s="98"/>
      <c r="E233" s="98"/>
      <c r="F233" s="98"/>
      <c r="G233" s="98"/>
      <c r="H233" s="98"/>
      <c r="I233" s="98"/>
      <c r="J233" s="98"/>
      <c r="K233" s="98"/>
      <c r="L233" s="98"/>
      <c r="M233" s="98"/>
      <c r="N233" s="98"/>
      <c r="O233" s="98"/>
      <c r="P233" s="98"/>
      <c r="Q233" s="98"/>
      <c r="R233" s="98"/>
      <c r="S233" s="98"/>
      <c r="T233" s="98"/>
      <c r="U233" s="98"/>
      <c r="V233" s="98"/>
      <c r="W233" s="98"/>
      <c r="X233" s="98"/>
      <c r="Y233" s="98"/>
      <c r="Z233" s="98"/>
      <c r="AA233" s="98"/>
      <c r="AB233" s="98"/>
      <c r="AC233" s="98"/>
      <c r="AD233" s="98"/>
      <c r="AE233" s="98"/>
      <c r="AF233" s="98"/>
      <c r="AG233" s="98"/>
      <c r="AH233" s="98"/>
      <c r="AI233" s="98"/>
      <c r="AJ233" s="98"/>
      <c r="AK233" s="98"/>
      <c r="AL233" s="98"/>
      <c r="AM233" s="98"/>
      <c r="AN233" s="98"/>
      <c r="AO233" s="98"/>
      <c r="AP233" s="98"/>
      <c r="AQ233" s="98"/>
      <c r="AR233" s="98"/>
      <c r="AS233" s="98"/>
      <c r="AT233" s="98"/>
      <c r="AU233" s="98"/>
      <c r="AV233" s="98"/>
      <c r="AW233" s="98"/>
      <c r="AX233" s="98"/>
      <c r="AY233" s="98"/>
      <c r="AZ233" s="98"/>
      <c r="BA233" s="98"/>
      <c r="BB233" s="98"/>
      <c r="BC233" s="98"/>
      <c r="BD233" s="98"/>
      <c r="BE233" s="98"/>
      <c r="BF233" s="98"/>
      <c r="BG233" s="98"/>
      <c r="BH233" s="98"/>
      <c r="BI233" s="98"/>
      <c r="BJ233" s="98"/>
      <c r="BK233" s="98"/>
      <c r="BL233" s="98"/>
      <c r="BM233" s="98"/>
      <c r="BN233" s="92" t="n">
        <v>1.30659724095757</v>
      </c>
      <c r="BO233" s="92" t="n">
        <v>0.81827341786597</v>
      </c>
      <c r="BP233" s="92" t="n">
        <v>0.210434767746827</v>
      </c>
      <c r="BQ233" s="92" t="n">
        <v>0.771344816591493</v>
      </c>
      <c r="BR233" s="92" t="n">
        <v>0.467866458210683</v>
      </c>
      <c r="BS233" s="92" t="n">
        <v>0.275283547302815</v>
      </c>
      <c r="BT233" s="92" t="n">
        <v>1.66401448952596</v>
      </c>
      <c r="BU233" s="92" t="n">
        <v>0.114239976862585</v>
      </c>
      <c r="BV233" s="92" t="n">
        <v>0.162905095359365</v>
      </c>
      <c r="BW233" s="92" t="n">
        <v>0.325562667248278</v>
      </c>
      <c r="BX233" s="92" t="n">
        <v>-0.317393104953603</v>
      </c>
      <c r="BY233" s="92" t="n">
        <v>0.318477624090899</v>
      </c>
      <c r="BZ233" s="92" t="n">
        <v>0.442910073454174</v>
      </c>
      <c r="CA233" s="92" t="n">
        <v>-0.115904500935542</v>
      </c>
      <c r="CB233" s="92" t="n">
        <v>-0.203982989741115</v>
      </c>
      <c r="CC233" s="92" t="n">
        <v>-0.27485076640537</v>
      </c>
      <c r="CD233" s="92" t="n">
        <v>-0.134020795812003</v>
      </c>
      <c r="CE233" s="92" t="n">
        <v>-0.113643886691198</v>
      </c>
      <c r="CF233" s="92" t="n">
        <v>-0.232088278145637</v>
      </c>
      <c r="CG233" s="92" t="n">
        <v>-0.0790557473723139</v>
      </c>
      <c r="CH233" s="92" t="n">
        <v>-0.445329721353339</v>
      </c>
      <c r="CI233" s="92" t="n">
        <v>-0.177004188050128</v>
      </c>
      <c r="CJ233" s="92" t="n">
        <v>-0.0261525218700988</v>
      </c>
      <c r="CK233" s="92" t="n">
        <v>-0.246651798569701</v>
      </c>
      <c r="CL233" s="92" t="n">
        <v>0.195200580110111</v>
      </c>
      <c r="CM233" s="92" t="n">
        <v>-0.0183026575101263</v>
      </c>
      <c r="CN233" s="92" t="n">
        <v>-0.273123130316163</v>
      </c>
      <c r="CO233" s="92" t="n">
        <v>-0.41555459051572</v>
      </c>
      <c r="CP233" s="92" t="n">
        <v>-0.505212664244989</v>
      </c>
      <c r="CQ233" s="92" t="n">
        <v>-0.601842705278573</v>
      </c>
      <c r="CR233" s="92" t="n">
        <v>-0.897750871543395</v>
      </c>
      <c r="CS233" s="92"/>
      <c r="CT233" s="98"/>
      <c r="CU233" s="98"/>
      <c r="CV233" s="98"/>
      <c r="CW233" s="98"/>
      <c r="CX233" s="98"/>
      <c r="CY233" s="98"/>
      <c r="CZ233" s="98"/>
      <c r="DA233" s="98"/>
      <c r="DB233" s="98"/>
      <c r="DC233" s="98"/>
      <c r="DD233" s="98"/>
      <c r="DE233" s="98"/>
      <c r="DF233" s="98"/>
      <c r="DG233" s="98"/>
      <c r="DH233" s="98"/>
      <c r="DI233" s="98"/>
      <c r="DJ233" s="98"/>
      <c r="DK233" s="98"/>
      <c r="DL233" s="98"/>
      <c r="DM233" s="98"/>
      <c r="DN233" s="98"/>
    </row>
    <row r="234" customFormat="false" ht="15.75" hidden="false" customHeight="false" outlineLevel="0" collapsed="false">
      <c r="A234" s="90" t="s">
        <v>231</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94"/>
      <c r="AI234" s="94"/>
      <c r="AJ234" s="94"/>
      <c r="AK234" s="94"/>
      <c r="AL234" s="94"/>
      <c r="AM234" s="94"/>
      <c r="AN234" s="94"/>
      <c r="AO234" s="94"/>
      <c r="AP234" s="94"/>
      <c r="AQ234" s="94"/>
      <c r="AR234" s="94"/>
      <c r="AS234" s="94"/>
      <c r="AT234" s="94"/>
      <c r="AU234" s="94"/>
      <c r="AV234" s="94"/>
      <c r="AW234" s="94"/>
      <c r="AX234" s="94"/>
      <c r="AY234" s="94"/>
      <c r="AZ234" s="94"/>
      <c r="BA234" s="94"/>
      <c r="BB234" s="94"/>
      <c r="BC234" s="94"/>
      <c r="BD234" s="94"/>
      <c r="BE234" s="94"/>
      <c r="BF234" s="94"/>
      <c r="BG234" s="94"/>
      <c r="BH234" s="94"/>
      <c r="BI234" s="94"/>
      <c r="BJ234" s="94" t="n">
        <v>0.784215217804051</v>
      </c>
      <c r="BK234" s="94" t="n">
        <v>1.18103543187064</v>
      </c>
      <c r="BL234" s="94" t="n">
        <v>1.01542930395235</v>
      </c>
      <c r="BM234" s="94" t="n">
        <v>0.976231521497518</v>
      </c>
      <c r="BN234" s="94" t="n">
        <v>1.08679084269297</v>
      </c>
      <c r="BO234" s="94" t="n">
        <v>1.28323788387697</v>
      </c>
      <c r="BP234" s="94" t="n">
        <v>1.41285631506766</v>
      </c>
      <c r="BQ234" s="94" t="n">
        <v>1.12336121335645</v>
      </c>
      <c r="BR234" s="94" t="n">
        <v>1.35110884027833</v>
      </c>
      <c r="BS234" s="94" t="n">
        <v>1.34323813323339</v>
      </c>
      <c r="BT234" s="94" t="n">
        <v>1.48194528115163</v>
      </c>
      <c r="BU234" s="94" t="n">
        <v>1.48758761625287</v>
      </c>
      <c r="BV234" s="94" t="n">
        <v>1.59056744464721</v>
      </c>
      <c r="BW234" s="94" t="n">
        <v>1.58887420732835</v>
      </c>
      <c r="BX234" s="94" t="n">
        <v>1.5839234287299</v>
      </c>
      <c r="BY234" s="94" t="n">
        <v>1.47536727484279</v>
      </c>
      <c r="BZ234" s="94" t="n">
        <v>1.62991826114356</v>
      </c>
      <c r="CA234" s="94" t="n">
        <v>1.51190754810923</v>
      </c>
      <c r="CB234" s="94" t="n">
        <v>1.30439449593008</v>
      </c>
      <c r="CC234" s="94" t="n">
        <v>1.40659366288116</v>
      </c>
      <c r="CD234" s="94" t="n">
        <v>1.5101610996527</v>
      </c>
      <c r="CE234" s="94" t="n">
        <v>1.13604674796455</v>
      </c>
      <c r="CF234" s="94" t="n">
        <v>1.11241666399061</v>
      </c>
      <c r="CG234" s="94" t="n">
        <v>1.13772873116633</v>
      </c>
      <c r="CH234" s="94" t="n">
        <v>1.13019692951282</v>
      </c>
      <c r="CI234" s="94" t="n">
        <v>1.05018151858772</v>
      </c>
      <c r="CJ234" s="94" t="n">
        <v>1.3005366644001</v>
      </c>
      <c r="CK234" s="94" t="n">
        <v>1.32018438565994</v>
      </c>
      <c r="CL234" s="94" t="n">
        <v>1.17907351370262</v>
      </c>
      <c r="CM234" s="94" t="n">
        <v>1.26675001956386</v>
      </c>
      <c r="CN234" s="94" t="n">
        <v>1.6380817423776</v>
      </c>
      <c r="CO234" s="94" t="n">
        <v>1.71396825589131</v>
      </c>
      <c r="CP234" s="94" t="n">
        <v>1.77788312989851</v>
      </c>
      <c r="CQ234" s="94" t="n">
        <v>1.83009021787322</v>
      </c>
      <c r="CR234" s="94" t="n">
        <v>1.4593118008486</v>
      </c>
      <c r="CS234" s="94"/>
      <c r="CT234" s="94"/>
      <c r="CU234" s="94"/>
      <c r="CV234" s="94"/>
      <c r="CW234" s="94"/>
      <c r="CX234" s="94"/>
      <c r="CY234" s="94"/>
      <c r="CZ234" s="94"/>
      <c r="DA234" s="94"/>
      <c r="DB234" s="94"/>
      <c r="DC234" s="94"/>
      <c r="DD234" s="94"/>
      <c r="DE234" s="94"/>
      <c r="DF234" s="94"/>
      <c r="DG234" s="94"/>
      <c r="DH234" s="94"/>
      <c r="DI234" s="94"/>
      <c r="DJ234" s="94"/>
      <c r="DK234" s="94"/>
      <c r="DL234" s="94"/>
      <c r="DM234" s="94"/>
      <c r="DN234" s="94"/>
    </row>
    <row r="235" customFormat="false" ht="15.75" hidden="false" customHeight="false" outlineLevel="0" collapsed="false">
      <c r="A235" s="90" t="s">
        <v>232</v>
      </c>
      <c r="B235" s="98"/>
      <c r="C235" s="98"/>
      <c r="D235" s="98"/>
      <c r="E235" s="98"/>
      <c r="F235" s="98"/>
      <c r="G235" s="98"/>
      <c r="H235" s="98"/>
      <c r="I235" s="98"/>
      <c r="J235" s="98"/>
      <c r="K235" s="98"/>
      <c r="L235" s="98"/>
      <c r="M235" s="98"/>
      <c r="N235" s="98"/>
      <c r="O235" s="98"/>
      <c r="P235" s="98"/>
      <c r="Q235" s="98"/>
      <c r="R235" s="98"/>
      <c r="S235" s="98"/>
      <c r="T235" s="98"/>
      <c r="U235" s="98"/>
      <c r="V235" s="98"/>
      <c r="W235" s="98"/>
      <c r="X235" s="98"/>
      <c r="Y235" s="98"/>
      <c r="Z235" s="98"/>
      <c r="AA235" s="98"/>
      <c r="AB235" s="98"/>
      <c r="AC235" s="98"/>
      <c r="AD235" s="98"/>
      <c r="AE235" s="98"/>
      <c r="AF235" s="98"/>
      <c r="AG235" s="98"/>
      <c r="AH235" s="98"/>
      <c r="AI235" s="98"/>
      <c r="AJ235" s="98"/>
      <c r="AK235" s="98"/>
      <c r="AL235" s="98"/>
      <c r="AM235" s="98"/>
      <c r="AN235" s="98"/>
      <c r="AO235" s="98"/>
      <c r="AP235" s="98"/>
      <c r="AQ235" s="98"/>
      <c r="AR235" s="98"/>
      <c r="AS235" s="98"/>
      <c r="AT235" s="98"/>
      <c r="AU235" s="98"/>
      <c r="AV235" s="98"/>
      <c r="AW235" s="98"/>
      <c r="AX235" s="98"/>
      <c r="AY235" s="98"/>
      <c r="AZ235" s="98"/>
      <c r="BA235" s="98"/>
      <c r="BB235" s="98"/>
      <c r="BC235" s="98"/>
      <c r="BD235" s="98"/>
      <c r="BE235" s="98"/>
      <c r="BF235" s="98"/>
      <c r="BG235" s="98"/>
      <c r="BH235" s="98"/>
      <c r="BI235" s="98"/>
      <c r="BJ235" s="98"/>
      <c r="BK235" s="98"/>
      <c r="BL235" s="98"/>
      <c r="BM235" s="98"/>
      <c r="BN235" s="92" t="n">
        <v>0.385832381238644</v>
      </c>
      <c r="BO235" s="92" t="n">
        <v>0.0865363131777159</v>
      </c>
      <c r="BP235" s="92" t="n">
        <v>0.391388164167025</v>
      </c>
      <c r="BQ235" s="92" t="n">
        <v>0.150711884034678</v>
      </c>
      <c r="BR235" s="92" t="n">
        <v>0.243209628938724</v>
      </c>
      <c r="BS235" s="92" t="n">
        <v>0.046756918658867</v>
      </c>
      <c r="BT235" s="92" t="n">
        <v>0.0489002068697002</v>
      </c>
      <c r="BU235" s="92" t="n">
        <v>0.324229106867736</v>
      </c>
      <c r="BV235" s="92" t="n">
        <v>0.177231172819172</v>
      </c>
      <c r="BW235" s="92" t="n">
        <v>0.182868597918431</v>
      </c>
      <c r="BX235" s="92" t="n">
        <v>0.0688137064676404</v>
      </c>
      <c r="BY235" s="92" t="n">
        <v>-0.00821487170003399</v>
      </c>
      <c r="BZ235" s="92" t="n">
        <v>0.0247401118567987</v>
      </c>
      <c r="CA235" s="92" t="n">
        <v>-0.048441002355076</v>
      </c>
      <c r="CB235" s="92" t="n">
        <v>-0.176478816923597</v>
      </c>
      <c r="CC235" s="92" t="n">
        <v>-0.046614570577998</v>
      </c>
      <c r="CD235" s="92" t="n">
        <v>-0.0734743357049355</v>
      </c>
      <c r="CE235" s="92" t="n">
        <v>-0.24860038605848</v>
      </c>
      <c r="CF235" s="92" t="n">
        <v>-0.147177738436091</v>
      </c>
      <c r="CG235" s="92" t="n">
        <v>-0.191146127563312</v>
      </c>
      <c r="CH235" s="92" t="n">
        <v>-0.251605057385771</v>
      </c>
      <c r="CI235" s="92" t="n">
        <v>-0.0755824789170613</v>
      </c>
      <c r="CJ235" s="92" t="n">
        <v>0.169109297351442</v>
      </c>
      <c r="CK235" s="92" t="n">
        <v>0.160368328139663</v>
      </c>
      <c r="CL235" s="92" t="n">
        <v>0.0432460776644168</v>
      </c>
      <c r="CM235" s="92" t="n">
        <v>0.206220064953511</v>
      </c>
      <c r="CN235" s="92" t="n">
        <v>0.259542915795612</v>
      </c>
      <c r="CO235" s="92" t="n">
        <v>0.298279448317002</v>
      </c>
      <c r="CP235" s="92" t="n">
        <v>0.507864530274675</v>
      </c>
      <c r="CQ235" s="92" t="n">
        <v>0.444712997520469</v>
      </c>
      <c r="CR235" s="92" t="n">
        <v>-0.109133712258782</v>
      </c>
      <c r="CS235" s="92"/>
      <c r="CT235" s="98"/>
      <c r="CU235" s="98"/>
      <c r="CV235" s="98"/>
      <c r="CW235" s="98"/>
      <c r="CX235" s="98"/>
      <c r="CY235" s="98"/>
      <c r="CZ235" s="98"/>
      <c r="DA235" s="98"/>
      <c r="DB235" s="98"/>
      <c r="DC235" s="98"/>
      <c r="DD235" s="98"/>
      <c r="DE235" s="98"/>
      <c r="DF235" s="98"/>
      <c r="DG235" s="98"/>
      <c r="DH235" s="98"/>
      <c r="DI235" s="98"/>
      <c r="DJ235" s="98"/>
      <c r="DK235" s="98"/>
      <c r="DL235" s="98"/>
      <c r="DM235" s="98"/>
      <c r="DN235" s="98"/>
    </row>
    <row r="236" customFormat="false" ht="15.75" hidden="false" customHeight="false" outlineLevel="0" collapsed="false">
      <c r="A236" s="87" t="s">
        <v>239</v>
      </c>
      <c r="B236" s="94"/>
      <c r="C236" s="94"/>
      <c r="D236" s="94"/>
      <c r="E236" s="94"/>
      <c r="F236" s="94"/>
      <c r="G236" s="94"/>
      <c r="H236" s="94"/>
      <c r="I236" s="94"/>
      <c r="J236" s="94"/>
      <c r="K236" s="94"/>
      <c r="L236" s="94"/>
      <c r="M236" s="94"/>
      <c r="N236" s="94"/>
      <c r="O236" s="94"/>
      <c r="P236" s="94"/>
      <c r="Q236" s="94"/>
      <c r="R236" s="94"/>
      <c r="S236" s="94"/>
      <c r="T236" s="94"/>
      <c r="U236" s="94"/>
      <c r="V236" s="94"/>
      <c r="W236" s="94"/>
      <c r="X236" s="94"/>
      <c r="Y236" s="94"/>
      <c r="Z236" s="94"/>
      <c r="AA236" s="94"/>
      <c r="AB236" s="94"/>
      <c r="AC236" s="94"/>
      <c r="AD236" s="94"/>
      <c r="AE236" s="94"/>
      <c r="AF236" s="94"/>
      <c r="AG236" s="94"/>
      <c r="AH236" s="94"/>
      <c r="AI236" s="94"/>
      <c r="AJ236" s="94"/>
      <c r="AK236" s="94"/>
      <c r="AL236" s="94"/>
      <c r="AM236" s="94"/>
      <c r="AN236" s="94"/>
      <c r="AO236" s="94"/>
      <c r="AP236" s="94"/>
      <c r="AQ236" s="94"/>
      <c r="AR236" s="94"/>
      <c r="AS236" s="94"/>
      <c r="AT236" s="94"/>
      <c r="AU236" s="94"/>
      <c r="AV236" s="94"/>
      <c r="AW236" s="94"/>
      <c r="AX236" s="94"/>
      <c r="AY236" s="94"/>
      <c r="AZ236" s="94"/>
      <c r="BA236" s="94"/>
      <c r="BB236" s="94"/>
      <c r="BC236" s="94"/>
      <c r="BD236" s="94"/>
      <c r="BE236" s="94"/>
      <c r="BF236" s="94"/>
      <c r="BG236" s="94"/>
      <c r="BH236" s="94"/>
      <c r="BI236" s="94"/>
      <c r="BJ236" s="94"/>
      <c r="BK236" s="94"/>
      <c r="BL236" s="94"/>
      <c r="BM236" s="94"/>
      <c r="BN236" s="94"/>
      <c r="BO236" s="94"/>
      <c r="BP236" s="94"/>
      <c r="BQ236" s="94"/>
      <c r="BR236" s="94"/>
      <c r="BS236" s="94"/>
      <c r="BT236" s="94"/>
      <c r="BU236" s="94"/>
      <c r="BV236" s="94"/>
      <c r="BW236" s="94"/>
      <c r="BX236" s="94"/>
      <c r="BY236" s="94"/>
      <c r="BZ236" s="94"/>
      <c r="CA236" s="94"/>
      <c r="CB236" s="94"/>
      <c r="CC236" s="94"/>
      <c r="CD236" s="94"/>
      <c r="CE236" s="94"/>
      <c r="CF236" s="94"/>
      <c r="CG236" s="94"/>
      <c r="CH236" s="94"/>
      <c r="CI236" s="94"/>
      <c r="CJ236" s="94"/>
      <c r="CK236" s="94"/>
      <c r="CL236" s="94"/>
      <c r="CM236" s="94"/>
      <c r="CN236" s="94"/>
      <c r="CO236" s="94"/>
      <c r="CP236" s="94"/>
      <c r="CQ236" s="94"/>
      <c r="CR236" s="94"/>
      <c r="CS236" s="94"/>
      <c r="CT236" s="94"/>
      <c r="CU236" s="94"/>
      <c r="CV236" s="94"/>
      <c r="CW236" s="94"/>
      <c r="CX236" s="94"/>
      <c r="CY236" s="94"/>
      <c r="CZ236" s="94"/>
      <c r="DA236" s="94"/>
      <c r="DB236" s="94"/>
      <c r="DC236" s="94"/>
      <c r="DD236" s="94"/>
      <c r="DE236" s="94"/>
      <c r="DF236" s="94"/>
      <c r="DG236" s="94"/>
      <c r="DH236" s="94"/>
      <c r="DI236" s="94"/>
      <c r="DJ236" s="94"/>
      <c r="DK236" s="94"/>
      <c r="DL236" s="94"/>
      <c r="DM236" s="94"/>
      <c r="DN236" s="94"/>
    </row>
    <row r="237" customFormat="false" ht="15" hidden="false" customHeight="false" outlineLevel="0" collapsed="false">
      <c r="A237" s="87" t="s">
        <v>226</v>
      </c>
      <c r="B237" s="89"/>
      <c r="C237" s="89"/>
      <c r="D237" s="89"/>
      <c r="E237" s="89"/>
      <c r="F237" s="89"/>
      <c r="G237" s="89"/>
      <c r="H237" s="89"/>
      <c r="I237" s="89"/>
      <c r="J237" s="89"/>
      <c r="K237" s="89"/>
      <c r="L237" s="89"/>
      <c r="M237" s="89"/>
      <c r="N237" s="89"/>
      <c r="O237" s="89"/>
      <c r="P237" s="89"/>
      <c r="Q237" s="89"/>
      <c r="R237" s="89"/>
      <c r="S237" s="89"/>
      <c r="T237" s="89"/>
      <c r="U237" s="89"/>
      <c r="V237" s="89"/>
      <c r="W237" s="89"/>
      <c r="X237" s="89"/>
      <c r="Y237" s="89"/>
      <c r="Z237" s="89"/>
      <c r="AA237" s="89"/>
      <c r="AB237" s="89"/>
      <c r="AC237" s="89"/>
      <c r="AD237" s="89"/>
      <c r="AE237" s="89"/>
      <c r="AF237" s="89"/>
      <c r="AG237" s="89"/>
      <c r="AH237" s="89"/>
      <c r="AI237" s="89"/>
      <c r="AJ237" s="89"/>
      <c r="AK237" s="89"/>
      <c r="AL237" s="89"/>
      <c r="AM237" s="89"/>
      <c r="AN237" s="89"/>
      <c r="AO237" s="89"/>
      <c r="AP237" s="89"/>
      <c r="AQ237" s="89"/>
      <c r="AR237" s="89"/>
      <c r="AS237" s="89"/>
      <c r="AT237" s="89"/>
      <c r="AU237" s="89"/>
      <c r="AV237" s="89"/>
      <c r="AW237" s="89"/>
      <c r="AX237" s="89"/>
      <c r="AY237" s="89"/>
      <c r="AZ237" s="89"/>
      <c r="BA237" s="89"/>
      <c r="BB237" s="89"/>
      <c r="BC237" s="89"/>
      <c r="BD237" s="89"/>
      <c r="BE237" s="89"/>
      <c r="BF237" s="89"/>
      <c r="BG237" s="89"/>
      <c r="BH237" s="89"/>
      <c r="BI237" s="89"/>
      <c r="BJ237" s="89" t="n">
        <v>0.517295319695404</v>
      </c>
      <c r="BK237" s="89" t="n">
        <v>0.747907511375611</v>
      </c>
      <c r="BL237" s="89" t="n">
        <v>0.101638355122892</v>
      </c>
      <c r="BM237" s="89" t="n">
        <v>0.0397065893031952</v>
      </c>
      <c r="BN237" s="89" t="n">
        <v>2.04703357196002</v>
      </c>
      <c r="BO237" s="89" t="n">
        <v>1.23574021894918</v>
      </c>
      <c r="BP237" s="89" t="n">
        <v>0.601332750612586</v>
      </c>
      <c r="BQ237" s="89" t="n">
        <v>0.629651497450298</v>
      </c>
      <c r="BR237" s="89" t="n">
        <v>2.58247636125266</v>
      </c>
      <c r="BS237" s="89" t="n">
        <v>1.94805549648493</v>
      </c>
      <c r="BT237" s="89" t="n">
        <v>2.62194506872433</v>
      </c>
      <c r="BU237" s="89" t="n">
        <v>2.55878174815797</v>
      </c>
      <c r="BV237" s="89" t="n">
        <v>2.31189722516499</v>
      </c>
      <c r="BW237" s="89" t="n">
        <v>1.50743417979255</v>
      </c>
      <c r="BX237" s="89" t="n">
        <v>0.0146718837800155</v>
      </c>
      <c r="BY237" s="89" t="n">
        <v>0.145474506502849</v>
      </c>
      <c r="BZ237" s="89" t="n">
        <v>0.344894519452147</v>
      </c>
      <c r="CA237" s="89" t="n">
        <v>1.1033953498329</v>
      </c>
      <c r="CB237" s="89" t="n">
        <v>0.169989212661953</v>
      </c>
      <c r="CC237" s="89" t="n">
        <v>0.211364816109259</v>
      </c>
      <c r="CD237" s="89" t="n">
        <v>0.582276076972115</v>
      </c>
      <c r="CE237" s="89" t="n">
        <v>0.583058213649607</v>
      </c>
      <c r="CF237" s="89" t="n">
        <v>0.803288924695925</v>
      </c>
      <c r="CG237" s="89" t="n">
        <v>0.511161063997257</v>
      </c>
      <c r="CH237" s="89" t="n">
        <v>1.17275724758629</v>
      </c>
      <c r="CI237" s="89" t="n">
        <v>1.59117015965918</v>
      </c>
      <c r="CJ237" s="89" t="n">
        <v>0.0680909008906909</v>
      </c>
      <c r="CK237" s="89" t="n">
        <v>0.529300088866117</v>
      </c>
      <c r="CL237" s="89" t="n">
        <v>0.0916420192711209</v>
      </c>
      <c r="CM237" s="89" t="n">
        <v>0.959207273491129</v>
      </c>
      <c r="CN237" s="89" t="n">
        <v>1.40032202976708</v>
      </c>
      <c r="CO237" s="89" t="n">
        <v>0.651921865686671</v>
      </c>
      <c r="CP237" s="89" t="n">
        <v>0.936785437011684</v>
      </c>
      <c r="CQ237" s="89" t="n">
        <v>1.04432557497487</v>
      </c>
      <c r="CR237" s="89" t="n">
        <v>0.359313315369715</v>
      </c>
      <c r="CS237" s="89"/>
      <c r="CT237" s="89"/>
      <c r="CU237" s="89"/>
      <c r="CV237" s="89"/>
      <c r="CW237" s="89"/>
      <c r="CX237" s="89"/>
      <c r="CY237" s="89"/>
      <c r="CZ237" s="89"/>
      <c r="DA237" s="89"/>
      <c r="DB237" s="89"/>
      <c r="DC237" s="89"/>
      <c r="DD237" s="89"/>
      <c r="DE237" s="89"/>
      <c r="DF237" s="89"/>
      <c r="DG237" s="89"/>
      <c r="DH237" s="89"/>
      <c r="DI237" s="89"/>
      <c r="DJ237" s="89"/>
      <c r="DK237" s="89"/>
      <c r="DL237" s="89"/>
      <c r="DM237" s="89"/>
      <c r="DN237" s="89"/>
    </row>
    <row r="238" customFormat="false" ht="15.75" hidden="false" customHeight="false" outlineLevel="0" collapsed="false">
      <c r="A238" s="90" t="s">
        <v>227</v>
      </c>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t="n">
        <v>0.00902907137736369</v>
      </c>
      <c r="BK238" s="92" t="n">
        <v>0.0110408449307315</v>
      </c>
      <c r="BL238" s="92" t="n">
        <v>0.00109466120385548</v>
      </c>
      <c r="BM238" s="92" t="n">
        <v>0.000499728721779039</v>
      </c>
      <c r="BN238" s="92" t="n">
        <v>0.0210385276790556</v>
      </c>
      <c r="BO238" s="92" t="n">
        <v>0.0133401057293619</v>
      </c>
      <c r="BP238" s="92" t="n">
        <v>0.00413699880178913</v>
      </c>
      <c r="BQ238" s="92" t="n">
        <v>0.00485453329124552</v>
      </c>
      <c r="BR238" s="92" t="n">
        <v>0.0194354338901174</v>
      </c>
      <c r="BS238" s="92" t="n">
        <v>0.0163225211287764</v>
      </c>
      <c r="BT238" s="92" t="n">
        <v>0.0155389235381203</v>
      </c>
      <c r="BU238" s="92" t="n">
        <v>0.0150699096453974</v>
      </c>
      <c r="BV238" s="92" t="n">
        <v>0.0141299289660632</v>
      </c>
      <c r="BW238" s="92" t="n">
        <v>0.00783162047766709</v>
      </c>
      <c r="BX238" s="92" t="n">
        <v>7.8526265232063E-005</v>
      </c>
      <c r="BY238" s="92" t="n">
        <v>0.000908806261023835</v>
      </c>
      <c r="BZ238" s="92" t="n">
        <v>0.00214479843557701</v>
      </c>
      <c r="CA238" s="92" t="n">
        <v>0.00561900462713835</v>
      </c>
      <c r="CB238" s="92" t="n">
        <v>0.00090486166873597</v>
      </c>
      <c r="CC238" s="92" t="n">
        <v>0.00118720206104885</v>
      </c>
      <c r="CD238" s="92" t="n">
        <v>0.00333205564191069</v>
      </c>
      <c r="CE238" s="92" t="n">
        <v>0.00340862266885942</v>
      </c>
      <c r="CF238" s="92" t="n">
        <v>0.00466380796108054</v>
      </c>
      <c r="CG238" s="92" t="n">
        <v>0.00307925382386414</v>
      </c>
      <c r="CH238" s="92" t="n">
        <v>0.007110624061052</v>
      </c>
      <c r="CI238" s="92" t="n">
        <v>0.0086818040418483</v>
      </c>
      <c r="CJ238" s="92" t="n">
        <v>0.000350226938324417</v>
      </c>
      <c r="CK238" s="92" t="n">
        <v>0.00271892683400312</v>
      </c>
      <c r="CL238" s="92" t="n">
        <v>0.000484083709906322</v>
      </c>
      <c r="CM238" s="92" t="n">
        <v>0.00406090548037423</v>
      </c>
      <c r="CN238" s="92" t="n">
        <v>0.00495621443513869</v>
      </c>
      <c r="CO238" s="92" t="n">
        <v>0.00190534079144</v>
      </c>
      <c r="CP238" s="92" t="n">
        <v>0.00372233666885049</v>
      </c>
      <c r="CQ238" s="91" t="n">
        <v>0.00377537009400178</v>
      </c>
      <c r="CR238" s="91" t="n">
        <v>0.00121820103179727</v>
      </c>
      <c r="CS238" s="91"/>
      <c r="CT238" s="92"/>
      <c r="CU238" s="92"/>
      <c r="CV238" s="92"/>
      <c r="CW238" s="92"/>
      <c r="CX238" s="92"/>
      <c r="CY238" s="92"/>
      <c r="CZ238" s="92"/>
      <c r="DA238" s="92"/>
      <c r="DB238" s="92"/>
      <c r="DC238" s="92"/>
      <c r="DD238" s="92"/>
      <c r="DE238" s="92"/>
      <c r="DF238" s="92"/>
      <c r="DG238" s="92"/>
      <c r="DH238" s="92"/>
      <c r="DI238" s="92"/>
      <c r="DJ238" s="92"/>
      <c r="DK238" s="92"/>
      <c r="DL238" s="92"/>
      <c r="DM238" s="92"/>
      <c r="DN238" s="92"/>
    </row>
    <row r="239" customFormat="false" ht="15.75" hidden="false" customHeight="false" outlineLevel="0" collapsed="false">
      <c r="A239" s="90" t="s">
        <v>228</v>
      </c>
      <c r="B239" s="98"/>
      <c r="C239" s="98"/>
      <c r="D239" s="98"/>
      <c r="E239" s="98"/>
      <c r="F239" s="98"/>
      <c r="G239" s="98"/>
      <c r="H239" s="98"/>
      <c r="I239" s="98"/>
      <c r="J239" s="98"/>
      <c r="K239" s="98"/>
      <c r="L239" s="98"/>
      <c r="M239" s="98"/>
      <c r="N239" s="98"/>
      <c r="O239" s="98"/>
      <c r="P239" s="98"/>
      <c r="Q239" s="98"/>
      <c r="R239" s="98"/>
      <c r="S239" s="98"/>
      <c r="T239" s="98"/>
      <c r="U239" s="98"/>
      <c r="V239" s="98"/>
      <c r="W239" s="98"/>
      <c r="X239" s="98"/>
      <c r="Y239" s="98"/>
      <c r="Z239" s="98"/>
      <c r="AA239" s="98"/>
      <c r="AB239" s="98"/>
      <c r="AC239" s="98"/>
      <c r="AD239" s="98"/>
      <c r="AE239" s="98"/>
      <c r="AF239" s="98"/>
      <c r="AG239" s="98"/>
      <c r="AH239" s="98"/>
      <c r="AI239" s="98"/>
      <c r="AJ239" s="98"/>
      <c r="AK239" s="98"/>
      <c r="AL239" s="98"/>
      <c r="AM239" s="98"/>
      <c r="AN239" s="98"/>
      <c r="AO239" s="98"/>
      <c r="AP239" s="98"/>
      <c r="AQ239" s="98"/>
      <c r="AR239" s="98"/>
      <c r="AS239" s="98"/>
      <c r="AT239" s="98"/>
      <c r="AU239" s="98"/>
      <c r="AV239" s="98"/>
      <c r="AW239" s="98"/>
      <c r="AX239" s="98"/>
      <c r="AY239" s="98"/>
      <c r="AZ239" s="98"/>
      <c r="BA239" s="98"/>
      <c r="BB239" s="98"/>
      <c r="BC239" s="98"/>
      <c r="BD239" s="98"/>
      <c r="BE239" s="98"/>
      <c r="BF239" s="98"/>
      <c r="BG239" s="98"/>
      <c r="BH239" s="98"/>
      <c r="BI239" s="98"/>
      <c r="BJ239" s="98"/>
      <c r="BK239" s="98"/>
      <c r="BL239" s="98"/>
      <c r="BM239" s="98"/>
      <c r="BN239" s="92" t="n">
        <v>2.95718556503731</v>
      </c>
      <c r="BO239" s="92" t="n">
        <v>0.652263415133126</v>
      </c>
      <c r="BP239" s="92" t="n">
        <v>4.91639593031103</v>
      </c>
      <c r="BQ239" s="92" t="n">
        <v>14.8576072259027</v>
      </c>
      <c r="BR239" s="92" t="n">
        <v>0.261570106434535</v>
      </c>
      <c r="BS239" s="92" t="n">
        <v>0.576428011820692</v>
      </c>
      <c r="BT239" s="92" t="n">
        <v>3.36022329742279</v>
      </c>
      <c r="BU239" s="92" t="n">
        <v>3.06380634131654</v>
      </c>
      <c r="BV239" s="92" t="n">
        <v>-0.104775067895075</v>
      </c>
      <c r="BW239" s="92" t="n">
        <v>-0.22618519723254</v>
      </c>
      <c r="BX239" s="92" t="n">
        <v>-0.994404198640533</v>
      </c>
      <c r="BY239" s="92" t="n">
        <v>-0.943146965696635</v>
      </c>
      <c r="BZ239" s="92" t="n">
        <v>-0.850817538211486</v>
      </c>
      <c r="CA239" s="92" t="n">
        <v>-0.268030827067521</v>
      </c>
      <c r="CB239" s="92" t="n">
        <v>10.5860522895836</v>
      </c>
      <c r="CC239" s="92" t="n">
        <v>0.452933721449811</v>
      </c>
      <c r="CD239" s="92" t="n">
        <v>0.68827291862173</v>
      </c>
      <c r="CE239" s="92" t="n">
        <v>-0.471578148541315</v>
      </c>
      <c r="CF239" s="92" t="n">
        <v>3.725528826899</v>
      </c>
      <c r="CG239" s="92" t="n">
        <v>1.41838293338767</v>
      </c>
      <c r="CH239" s="92" t="n">
        <v>1.01409141465116</v>
      </c>
      <c r="CI239" s="92" t="n">
        <v>1.72900736566145</v>
      </c>
      <c r="CJ239" s="92" t="n">
        <v>-0.915234856603475</v>
      </c>
      <c r="CK239" s="92" t="n">
        <v>0.0354859283041116</v>
      </c>
      <c r="CL239" s="92" t="n">
        <v>-0.92185763979738</v>
      </c>
      <c r="CM239" s="92" t="n">
        <v>-0.397168638647306</v>
      </c>
      <c r="CN239" s="92" t="n">
        <v>19.5654795493905</v>
      </c>
      <c r="CO239" s="92" t="n">
        <v>0.23166778052737</v>
      </c>
      <c r="CP239" s="92" t="n">
        <v>9.22222605375188</v>
      </c>
      <c r="CQ239" s="92" t="n">
        <v>0.0887381735273398</v>
      </c>
      <c r="CR239" s="92" t="n">
        <v>-0.743406653804139</v>
      </c>
      <c r="CS239" s="92"/>
      <c r="CT239" s="98"/>
      <c r="CU239" s="98"/>
      <c r="CV239" s="98"/>
      <c r="CW239" s="98"/>
      <c r="CX239" s="98"/>
      <c r="CY239" s="98"/>
      <c r="CZ239" s="98"/>
      <c r="DA239" s="98"/>
      <c r="DB239" s="98"/>
      <c r="DC239" s="98"/>
      <c r="DD239" s="98"/>
      <c r="DE239" s="98"/>
      <c r="DF239" s="98"/>
      <c r="DG239" s="98"/>
      <c r="DH239" s="98"/>
      <c r="DI239" s="98"/>
      <c r="DJ239" s="98"/>
      <c r="DK239" s="98"/>
      <c r="DL239" s="98"/>
      <c r="DM239" s="98"/>
      <c r="DN239" s="98"/>
    </row>
    <row r="240" customFormat="false" ht="15.75" hidden="false" customHeight="false" outlineLevel="0" collapsed="false">
      <c r="A240" s="90" t="s">
        <v>229</v>
      </c>
      <c r="B240" s="94"/>
      <c r="C240" s="94"/>
      <c r="D240" s="94"/>
      <c r="E240" s="94"/>
      <c r="F240" s="94"/>
      <c r="G240" s="94"/>
      <c r="H240" s="94"/>
      <c r="I240" s="94"/>
      <c r="J240" s="94"/>
      <c r="K240" s="94"/>
      <c r="L240" s="94"/>
      <c r="M240" s="94"/>
      <c r="N240" s="94"/>
      <c r="O240" s="94"/>
      <c r="P240" s="94"/>
      <c r="Q240" s="94"/>
      <c r="R240" s="94"/>
      <c r="S240" s="94"/>
      <c r="T240" s="94"/>
      <c r="U240" s="94"/>
      <c r="V240" s="94"/>
      <c r="W240" s="94"/>
      <c r="X240" s="94"/>
      <c r="Y240" s="94"/>
      <c r="Z240" s="94"/>
      <c r="AA240" s="94"/>
      <c r="AB240" s="94"/>
      <c r="AC240" s="94"/>
      <c r="AD240" s="94"/>
      <c r="AE240" s="94"/>
      <c r="AF240" s="94"/>
      <c r="AG240" s="94"/>
      <c r="AH240" s="94"/>
      <c r="AI240" s="94"/>
      <c r="AJ240" s="94"/>
      <c r="AK240" s="94"/>
      <c r="AL240" s="94"/>
      <c r="AM240" s="94"/>
      <c r="AN240" s="94"/>
      <c r="AO240" s="94"/>
      <c r="AP240" s="94"/>
      <c r="AQ240" s="94"/>
      <c r="AR240" s="94"/>
      <c r="AS240" s="94"/>
      <c r="AT240" s="94"/>
      <c r="AU240" s="94"/>
      <c r="AV240" s="94"/>
      <c r="AW240" s="94"/>
      <c r="AX240" s="94"/>
      <c r="AY240" s="94"/>
      <c r="AZ240" s="94"/>
      <c r="BA240" s="94"/>
      <c r="BB240" s="94"/>
      <c r="BC240" s="94"/>
      <c r="BD240" s="94"/>
      <c r="BE240" s="94"/>
      <c r="BF240" s="94"/>
      <c r="BG240" s="94"/>
      <c r="BH240" s="94"/>
      <c r="BI240" s="94"/>
      <c r="BJ240" s="94" t="n">
        <v>2.362</v>
      </c>
      <c r="BK240" s="94" t="n">
        <v>3.325</v>
      </c>
      <c r="BL240" s="94" t="n">
        <v>0.467</v>
      </c>
      <c r="BM240" s="94" t="n">
        <v>0.174</v>
      </c>
      <c r="BN240" s="94" t="n">
        <v>8.95</v>
      </c>
      <c r="BO240" s="94" t="n">
        <v>5.134</v>
      </c>
      <c r="BP240" s="94" t="n">
        <v>2.26</v>
      </c>
      <c r="BQ240" s="94" t="n">
        <v>2.434</v>
      </c>
      <c r="BR240" s="94" t="n">
        <v>9.933</v>
      </c>
      <c r="BS240" s="94" t="n">
        <v>7.55</v>
      </c>
      <c r="BT240" s="94" t="n">
        <v>10.236</v>
      </c>
      <c r="BU240" s="94" t="n">
        <v>9.942</v>
      </c>
      <c r="BV240" s="94" t="n">
        <v>9.514</v>
      </c>
      <c r="BW240" s="94" t="n">
        <v>6.204</v>
      </c>
      <c r="BX240" s="94" t="n">
        <v>0.067</v>
      </c>
      <c r="BY240" s="94" t="n">
        <v>0.874</v>
      </c>
      <c r="BZ240" s="94" t="n">
        <v>2.729</v>
      </c>
      <c r="CA240" s="94" t="n">
        <v>5.794</v>
      </c>
      <c r="CB240" s="94" t="n">
        <v>0.996</v>
      </c>
      <c r="CC240" s="94" t="n">
        <v>1.168</v>
      </c>
      <c r="CD240" s="94" t="n">
        <v>3.346</v>
      </c>
      <c r="CE240" s="94" t="n">
        <v>3.355</v>
      </c>
      <c r="CF240" s="94" t="n">
        <v>4.48</v>
      </c>
      <c r="CG240" s="94" t="n">
        <v>2.817</v>
      </c>
      <c r="CH240" s="94" t="n">
        <v>5.997</v>
      </c>
      <c r="CI240" s="94" t="n">
        <v>8.497</v>
      </c>
      <c r="CJ240" s="94" t="n">
        <v>0.397</v>
      </c>
      <c r="CK240" s="94" t="n">
        <v>2.957</v>
      </c>
      <c r="CL240" s="94" t="n">
        <v>0.52</v>
      </c>
      <c r="CM240" s="94" t="n">
        <v>5.262</v>
      </c>
      <c r="CN240" s="94" t="n">
        <v>15.244</v>
      </c>
      <c r="CO240" s="94" t="n">
        <v>4.65</v>
      </c>
      <c r="CP240" s="94" t="n">
        <v>5.144</v>
      </c>
      <c r="CQ240" s="94" t="n">
        <v>7.173</v>
      </c>
      <c r="CR240" s="93" t="n">
        <v>2.029</v>
      </c>
      <c r="CS240" s="93"/>
      <c r="CT240" s="94"/>
      <c r="CU240" s="94"/>
      <c r="CV240" s="94"/>
      <c r="CW240" s="94"/>
      <c r="CX240" s="94"/>
      <c r="CY240" s="94"/>
      <c r="CZ240" s="94"/>
      <c r="DA240" s="94"/>
      <c r="DB240" s="94"/>
      <c r="DC240" s="94"/>
      <c r="DD240" s="94"/>
      <c r="DE240" s="94"/>
      <c r="DF240" s="94"/>
      <c r="DG240" s="94"/>
      <c r="DH240" s="94"/>
      <c r="DI240" s="94"/>
      <c r="DJ240" s="94"/>
      <c r="DK240" s="94"/>
      <c r="DL240" s="94"/>
      <c r="DM240" s="94"/>
      <c r="DN240" s="94"/>
    </row>
    <row r="241" customFormat="false" ht="15.75" hidden="false" customHeight="false" outlineLevel="0" collapsed="false">
      <c r="A241" s="90" t="s">
        <v>230</v>
      </c>
      <c r="B241" s="98"/>
      <c r="C241" s="98"/>
      <c r="D241" s="98"/>
      <c r="E241" s="98"/>
      <c r="F241" s="98"/>
      <c r="G241" s="98"/>
      <c r="H241" s="98"/>
      <c r="I241" s="98"/>
      <c r="J241" s="98"/>
      <c r="K241" s="98"/>
      <c r="L241" s="98"/>
      <c r="M241" s="98"/>
      <c r="N241" s="98"/>
      <c r="O241" s="98"/>
      <c r="P241" s="98"/>
      <c r="Q241" s="98"/>
      <c r="R241" s="98"/>
      <c r="S241" s="98"/>
      <c r="T241" s="98"/>
      <c r="U241" s="98"/>
      <c r="V241" s="98"/>
      <c r="W241" s="98"/>
      <c r="X241" s="98"/>
      <c r="Y241" s="98"/>
      <c r="Z241" s="98"/>
      <c r="AA241" s="98"/>
      <c r="AB241" s="98"/>
      <c r="AC241" s="98"/>
      <c r="AD241" s="98"/>
      <c r="AE241" s="98"/>
      <c r="AF241" s="98"/>
      <c r="AG241" s="98"/>
      <c r="AH241" s="98"/>
      <c r="AI241" s="98"/>
      <c r="AJ241" s="98"/>
      <c r="AK241" s="98"/>
      <c r="AL241" s="98"/>
      <c r="AM241" s="98"/>
      <c r="AN241" s="98"/>
      <c r="AO241" s="98"/>
      <c r="AP241" s="98"/>
      <c r="AQ241" s="98"/>
      <c r="AR241" s="98"/>
      <c r="AS241" s="98"/>
      <c r="AT241" s="98"/>
      <c r="AU241" s="98"/>
      <c r="AV241" s="98"/>
      <c r="AW241" s="98"/>
      <c r="AX241" s="98"/>
      <c r="AY241" s="98"/>
      <c r="AZ241" s="98"/>
      <c r="BA241" s="98"/>
      <c r="BB241" s="98"/>
      <c r="BC241" s="98"/>
      <c r="BD241" s="98"/>
      <c r="BE241" s="98"/>
      <c r="BF241" s="98"/>
      <c r="BG241" s="98"/>
      <c r="BH241" s="98"/>
      <c r="BI241" s="98"/>
      <c r="BJ241" s="98"/>
      <c r="BK241" s="98"/>
      <c r="BL241" s="98"/>
      <c r="BM241" s="98"/>
      <c r="BN241" s="92" t="n">
        <v>2.7891617273497</v>
      </c>
      <c r="BO241" s="92" t="n">
        <v>0.54406015037594</v>
      </c>
      <c r="BP241" s="92" t="n">
        <v>3.83940042826553</v>
      </c>
      <c r="BQ241" s="92" t="n">
        <v>12.9885057471264</v>
      </c>
      <c r="BR241" s="92" t="n">
        <v>0.109832402234637</v>
      </c>
      <c r="BS241" s="92" t="n">
        <v>0.470588235294118</v>
      </c>
      <c r="BT241" s="92" t="n">
        <v>3.52920353982301</v>
      </c>
      <c r="BU241" s="92" t="n">
        <v>3.08463434675431</v>
      </c>
      <c r="BV241" s="92" t="n">
        <v>-0.0421826235779724</v>
      </c>
      <c r="BW241" s="92" t="n">
        <v>-0.178278145695364</v>
      </c>
      <c r="BX241" s="92" t="n">
        <v>-0.993454474404064</v>
      </c>
      <c r="BY241" s="92" t="n">
        <v>-0.912090122711728</v>
      </c>
      <c r="BZ241" s="92" t="n">
        <v>-0.713159554340971</v>
      </c>
      <c r="CA241" s="92" t="n">
        <v>-0.0660863958736297</v>
      </c>
      <c r="CB241" s="92" t="n">
        <v>13.865671641791</v>
      </c>
      <c r="CC241" s="92" t="n">
        <v>0.336384439359268</v>
      </c>
      <c r="CD241" s="92" t="n">
        <v>0.226090142909491</v>
      </c>
      <c r="CE241" s="92" t="n">
        <v>-0.420952709699689</v>
      </c>
      <c r="CF241" s="92" t="n">
        <v>3.49799196787149</v>
      </c>
      <c r="CG241" s="92" t="n">
        <v>1.41181506849315</v>
      </c>
      <c r="CH241" s="92" t="n">
        <v>0.792289300657501</v>
      </c>
      <c r="CI241" s="92" t="n">
        <v>1.53263785394933</v>
      </c>
      <c r="CJ241" s="92" t="n">
        <v>-0.911383928571429</v>
      </c>
      <c r="CK241" s="92" t="n">
        <v>0.0496982605608802</v>
      </c>
      <c r="CL241" s="92" t="n">
        <v>-0.913289978322495</v>
      </c>
      <c r="CM241" s="92" t="n">
        <v>-0.380722607979287</v>
      </c>
      <c r="CN241" s="92" t="n">
        <v>37.3979848866499</v>
      </c>
      <c r="CO241" s="92" t="n">
        <v>0.572539736219141</v>
      </c>
      <c r="CP241" s="92" t="n">
        <v>8.89230769230769</v>
      </c>
      <c r="CQ241" s="92" t="n">
        <v>0.363169897377423</v>
      </c>
      <c r="CR241" s="92" t="n">
        <v>-0.866898451849908</v>
      </c>
      <c r="CS241" s="92"/>
      <c r="CT241" s="98"/>
      <c r="CU241" s="98"/>
      <c r="CV241" s="98"/>
      <c r="CW241" s="98"/>
      <c r="CX241" s="98"/>
      <c r="CY241" s="98"/>
      <c r="CZ241" s="98"/>
      <c r="DA241" s="98"/>
      <c r="DB241" s="98"/>
      <c r="DC241" s="98"/>
      <c r="DD241" s="98"/>
      <c r="DE241" s="98"/>
      <c r="DF241" s="98"/>
      <c r="DG241" s="98"/>
      <c r="DH241" s="98"/>
      <c r="DI241" s="98"/>
      <c r="DJ241" s="98"/>
      <c r="DK241" s="98"/>
      <c r="DL241" s="98"/>
      <c r="DM241" s="98"/>
      <c r="DN241" s="98"/>
    </row>
    <row r="242" customFormat="false" ht="15.75" hidden="false" customHeight="false" outlineLevel="0" collapsed="false">
      <c r="A242" s="90" t="s">
        <v>231</v>
      </c>
      <c r="B242" s="94"/>
      <c r="C242" s="94"/>
      <c r="D242" s="94"/>
      <c r="E242" s="94"/>
      <c r="F242" s="94"/>
      <c r="G242" s="94"/>
      <c r="H242" s="94"/>
      <c r="I242" s="94"/>
      <c r="J242" s="94"/>
      <c r="K242" s="94"/>
      <c r="L242" s="94"/>
      <c r="M242" s="94"/>
      <c r="N242" s="94"/>
      <c r="O242" s="94"/>
      <c r="P242" s="94"/>
      <c r="Q242" s="94"/>
      <c r="R242" s="94"/>
      <c r="S242" s="94"/>
      <c r="T242" s="94"/>
      <c r="U242" s="94"/>
      <c r="V242" s="94"/>
      <c r="W242" s="94"/>
      <c r="X242" s="94"/>
      <c r="Y242" s="94"/>
      <c r="Z242" s="94"/>
      <c r="AA242" s="94"/>
      <c r="AB242" s="94"/>
      <c r="AC242" s="94"/>
      <c r="AD242" s="94"/>
      <c r="AE242" s="94"/>
      <c r="AF242" s="94"/>
      <c r="AG242" s="94"/>
      <c r="AH242" s="94"/>
      <c r="AI242" s="94"/>
      <c r="AJ242" s="94"/>
      <c r="AK242" s="94"/>
      <c r="AL242" s="94"/>
      <c r="AM242" s="94"/>
      <c r="AN242" s="94"/>
      <c r="AO242" s="94"/>
      <c r="AP242" s="94"/>
      <c r="AQ242" s="94"/>
      <c r="AR242" s="94"/>
      <c r="AS242" s="94"/>
      <c r="AT242" s="94"/>
      <c r="AU242" s="94"/>
      <c r="AV242" s="94"/>
      <c r="AW242" s="94"/>
      <c r="AX242" s="94"/>
      <c r="AY242" s="94"/>
      <c r="AZ242" s="94"/>
      <c r="BA242" s="94"/>
      <c r="BB242" s="94"/>
      <c r="BC242" s="94"/>
      <c r="BD242" s="94"/>
      <c r="BE242" s="94"/>
      <c r="BF242" s="94"/>
      <c r="BG242" s="94"/>
      <c r="BH242" s="94"/>
      <c r="BI242" s="94"/>
      <c r="BJ242" s="94" t="n">
        <v>219.007332639883</v>
      </c>
      <c r="BK242" s="94" t="n">
        <v>224.934589887402</v>
      </c>
      <c r="BL242" s="94" t="n">
        <v>217.641017393773</v>
      </c>
      <c r="BM242" s="94" t="n">
        <v>228.198789098823</v>
      </c>
      <c r="BN242" s="94" t="n">
        <v>228.718834855868</v>
      </c>
      <c r="BO242" s="94" t="n">
        <v>240.697354684298</v>
      </c>
      <c r="BP242" s="94" t="n">
        <v>266.076438324153</v>
      </c>
      <c r="BQ242" s="94" t="n">
        <v>258.690015386318</v>
      </c>
      <c r="BR242" s="94" t="n">
        <v>259.989566218933</v>
      </c>
      <c r="BS242" s="94" t="n">
        <v>258.020595560918</v>
      </c>
      <c r="BT242" s="94" t="n">
        <v>256.149381469747</v>
      </c>
      <c r="BU242" s="94" t="n">
        <v>257.370926187686</v>
      </c>
      <c r="BV242" s="94" t="n">
        <v>242.999498125393</v>
      </c>
      <c r="BW242" s="94" t="n">
        <v>242.977785266369</v>
      </c>
      <c r="BX242" s="94" t="n">
        <v>218.983340000232</v>
      </c>
      <c r="BY242" s="94" t="n">
        <v>166.446803779004</v>
      </c>
      <c r="BZ242" s="94" t="n">
        <v>126.381282320318</v>
      </c>
      <c r="CA242" s="94" t="n">
        <v>190.437581952521</v>
      </c>
      <c r="CB242" s="94" t="n">
        <v>170.671900263005</v>
      </c>
      <c r="CC242" s="94" t="n">
        <v>180.963027490804</v>
      </c>
      <c r="CD242" s="94" t="n">
        <v>174.021541234942</v>
      </c>
      <c r="CE242" s="94" t="n">
        <v>173.787843114637</v>
      </c>
      <c r="CF242" s="94" t="n">
        <v>179.305563548198</v>
      </c>
      <c r="CG242" s="94" t="n">
        <v>181.45582676509</v>
      </c>
      <c r="CH242" s="94" t="n">
        <v>195.557319924345</v>
      </c>
      <c r="CI242" s="94" t="n">
        <v>187.262582047685</v>
      </c>
      <c r="CJ242" s="94" t="n">
        <v>171.513604258667</v>
      </c>
      <c r="CK242" s="94" t="n">
        <v>178.999015511031</v>
      </c>
      <c r="CL242" s="94" t="n">
        <v>176.234652444463</v>
      </c>
      <c r="CM242" s="94" t="n">
        <v>182.289485650158</v>
      </c>
      <c r="CN242" s="94" t="n">
        <v>91.8605372452821</v>
      </c>
      <c r="CO242" s="94" t="n">
        <v>140.198250685306</v>
      </c>
      <c r="CP242" s="94" t="n">
        <v>182.1122544735</v>
      </c>
      <c r="CQ242" s="94" t="n">
        <v>145.591185692858</v>
      </c>
      <c r="CR242" s="94" t="n">
        <v>177.088869083152</v>
      </c>
      <c r="CS242" s="94"/>
      <c r="CT242" s="94"/>
      <c r="CU242" s="94"/>
      <c r="CV242" s="94"/>
      <c r="CW242" s="94"/>
      <c r="CX242" s="94"/>
      <c r="CY242" s="94"/>
      <c r="CZ242" s="94"/>
      <c r="DA242" s="94"/>
      <c r="DB242" s="94"/>
      <c r="DC242" s="94"/>
      <c r="DD242" s="94"/>
      <c r="DE242" s="94"/>
      <c r="DF242" s="94"/>
      <c r="DG242" s="94"/>
      <c r="DH242" s="94"/>
      <c r="DI242" s="94"/>
      <c r="DJ242" s="94"/>
      <c r="DK242" s="94"/>
      <c r="DL242" s="94"/>
      <c r="DM242" s="94"/>
      <c r="DN242" s="94"/>
    </row>
    <row r="243" customFormat="false" ht="15.75" hidden="false" customHeight="false" outlineLevel="0" collapsed="false">
      <c r="A243" s="90" t="s">
        <v>232</v>
      </c>
      <c r="B243" s="98"/>
      <c r="C243" s="98"/>
      <c r="D243" s="98"/>
      <c r="E243" s="98"/>
      <c r="F243" s="98"/>
      <c r="G243" s="98"/>
      <c r="H243" s="98"/>
      <c r="I243" s="98"/>
      <c r="J243" s="98"/>
      <c r="K243" s="98"/>
      <c r="L243" s="98"/>
      <c r="M243" s="98"/>
      <c r="N243" s="98"/>
      <c r="O243" s="98"/>
      <c r="P243" s="98"/>
      <c r="Q243" s="98"/>
      <c r="R243" s="98"/>
      <c r="S243" s="98"/>
      <c r="T243" s="98"/>
      <c r="U243" s="98"/>
      <c r="V243" s="98"/>
      <c r="W243" s="98"/>
      <c r="X243" s="98"/>
      <c r="Y243" s="98"/>
      <c r="Z243" s="98"/>
      <c r="AA243" s="98"/>
      <c r="AB243" s="98"/>
      <c r="AC243" s="98"/>
      <c r="AD243" s="98"/>
      <c r="AE243" s="98"/>
      <c r="AF243" s="98"/>
      <c r="AG243" s="98"/>
      <c r="AH243" s="98"/>
      <c r="AI243" s="98"/>
      <c r="AJ243" s="98"/>
      <c r="AK243" s="98"/>
      <c r="AL243" s="98"/>
      <c r="AM243" s="98"/>
      <c r="AN243" s="98"/>
      <c r="AO243" s="98"/>
      <c r="AP243" s="98"/>
      <c r="AQ243" s="98"/>
      <c r="AR243" s="98"/>
      <c r="AS243" s="98"/>
      <c r="AT243" s="98"/>
      <c r="AU243" s="98"/>
      <c r="AV243" s="98"/>
      <c r="AW243" s="98"/>
      <c r="AX243" s="98"/>
      <c r="AY243" s="98"/>
      <c r="AZ243" s="98"/>
      <c r="BA243" s="98"/>
      <c r="BB243" s="98"/>
      <c r="BC243" s="98"/>
      <c r="BD243" s="98"/>
      <c r="BE243" s="98"/>
      <c r="BF243" s="98"/>
      <c r="BG243" s="98"/>
      <c r="BH243" s="98"/>
      <c r="BI243" s="98"/>
      <c r="BJ243" s="98"/>
      <c r="BK243" s="98"/>
      <c r="BL243" s="98"/>
      <c r="BM243" s="98"/>
      <c r="BN243" s="92" t="n">
        <v>0.04434327425901</v>
      </c>
      <c r="BO243" s="92" t="n">
        <v>0.0700771046586759</v>
      </c>
      <c r="BP243" s="92" t="n">
        <v>0.222547300643916</v>
      </c>
      <c r="BQ243" s="92" t="n">
        <v>0.133616950413748</v>
      </c>
      <c r="BR243" s="92" t="n">
        <v>0.136721277820305</v>
      </c>
      <c r="BS243" s="92" t="n">
        <v>0.0719710480380711</v>
      </c>
      <c r="BT243" s="92" t="n">
        <v>-0.0373090414052842</v>
      </c>
      <c r="BU243" s="92" t="n">
        <v>-0.00509911136949814</v>
      </c>
      <c r="BV243" s="92" t="n">
        <v>-0.0653490381965293</v>
      </c>
      <c r="BW243" s="92" t="n">
        <v>-0.0583008122349579</v>
      </c>
      <c r="BX243" s="92" t="n">
        <v>-0.145095183350676</v>
      </c>
      <c r="BY243" s="92" t="n">
        <v>-0.353280472489641</v>
      </c>
      <c r="BZ243" s="92" t="n">
        <v>-0.479911344281452</v>
      </c>
      <c r="CA243" s="92" t="n">
        <v>-0.216234596328426</v>
      </c>
      <c r="CB243" s="92" t="n">
        <v>-0.220616964455722</v>
      </c>
      <c r="CC243" s="92" t="n">
        <v>0.087212390879396</v>
      </c>
      <c r="CD243" s="92" t="n">
        <v>0.376956603382755</v>
      </c>
      <c r="CE243" s="92" t="n">
        <v>-0.0874288502677731</v>
      </c>
      <c r="CF243" s="92" t="n">
        <v>0.0505863195516538</v>
      </c>
      <c r="CG243" s="92" t="n">
        <v>0.00272320418771876</v>
      </c>
      <c r="CH243" s="92" t="n">
        <v>0.12375352233163</v>
      </c>
      <c r="CI243" s="92" t="n">
        <v>0.0775355668817417</v>
      </c>
      <c r="CJ243" s="92" t="n">
        <v>-0.0434563163313994</v>
      </c>
      <c r="CK243" s="92" t="n">
        <v>-0.0135394453727823</v>
      </c>
      <c r="CL243" s="92" t="n">
        <v>-0.0988082035863281</v>
      </c>
      <c r="CM243" s="92" t="n">
        <v>-0.0265568077890839</v>
      </c>
      <c r="CN243" s="92" t="n">
        <v>-0.464412530759117</v>
      </c>
      <c r="CO243" s="92" t="n">
        <v>-0.216765241501197</v>
      </c>
      <c r="CP243" s="92" t="n">
        <v>0.0333510007680751</v>
      </c>
      <c r="CQ243" s="92" t="n">
        <v>-0.201318797002529</v>
      </c>
      <c r="CR243" s="92" t="n">
        <v>0.927801364913604</v>
      </c>
      <c r="CS243" s="92"/>
      <c r="CT243" s="98"/>
      <c r="CU243" s="98"/>
      <c r="CV243" s="98"/>
      <c r="CW243" s="98"/>
      <c r="CX243" s="98"/>
      <c r="CY243" s="98"/>
      <c r="CZ243" s="98"/>
      <c r="DA243" s="98"/>
      <c r="DB243" s="98"/>
      <c r="DC243" s="98"/>
      <c r="DD243" s="98"/>
      <c r="DE243" s="98"/>
      <c r="DF243" s="98"/>
      <c r="DG243" s="98"/>
      <c r="DH243" s="98"/>
      <c r="DI243" s="98"/>
      <c r="DJ243" s="98"/>
      <c r="DK243" s="98"/>
      <c r="DL243" s="98"/>
      <c r="DM243" s="98"/>
      <c r="DN243" s="98"/>
    </row>
    <row r="244" customFormat="false" ht="15.75" hidden="false" customHeight="false" outlineLevel="0" collapsed="false">
      <c r="A244" s="87" t="s">
        <v>240</v>
      </c>
      <c r="B244" s="94"/>
      <c r="C244" s="94"/>
      <c r="D244" s="94"/>
      <c r="E244" s="94"/>
      <c r="F244" s="94"/>
      <c r="G244" s="94"/>
      <c r="H244" s="94"/>
      <c r="I244" s="94"/>
      <c r="J244" s="94"/>
      <c r="K244" s="94"/>
      <c r="L244" s="94"/>
      <c r="M244" s="94"/>
      <c r="N244" s="94"/>
      <c r="O244" s="94"/>
      <c r="P244" s="94"/>
      <c r="Q244" s="94"/>
      <c r="R244" s="94"/>
      <c r="S244" s="94"/>
      <c r="T244" s="94"/>
      <c r="U244" s="94"/>
      <c r="V244" s="94"/>
      <c r="W244" s="94"/>
      <c r="X244" s="94"/>
      <c r="Y244" s="94"/>
      <c r="Z244" s="94"/>
      <c r="AA244" s="94"/>
      <c r="AB244" s="94"/>
      <c r="AC244" s="94"/>
      <c r="AD244" s="94"/>
      <c r="AE244" s="94"/>
      <c r="AF244" s="94"/>
      <c r="AG244" s="94"/>
      <c r="AH244" s="94"/>
      <c r="AI244" s="94"/>
      <c r="AJ244" s="94"/>
      <c r="AK244" s="94"/>
      <c r="AL244" s="94"/>
      <c r="AM244" s="94"/>
      <c r="AN244" s="94"/>
      <c r="AO244" s="94"/>
      <c r="AP244" s="94"/>
      <c r="AQ244" s="94"/>
      <c r="AR244" s="94"/>
      <c r="AS244" s="94"/>
      <c r="AT244" s="94"/>
      <c r="AU244" s="94"/>
      <c r="AV244" s="94"/>
      <c r="AW244" s="94"/>
      <c r="AX244" s="94"/>
      <c r="AY244" s="94"/>
      <c r="AZ244" s="94"/>
      <c r="BA244" s="94"/>
      <c r="BB244" s="94"/>
      <c r="BC244" s="94"/>
      <c r="BD244" s="94"/>
      <c r="BE244" s="94"/>
      <c r="BF244" s="94"/>
      <c r="BG244" s="94"/>
      <c r="BH244" s="94"/>
      <c r="BI244" s="94"/>
      <c r="BJ244" s="94"/>
      <c r="BK244" s="94"/>
      <c r="BL244" s="94"/>
      <c r="BM244" s="94"/>
      <c r="BN244" s="94"/>
      <c r="BO244" s="94"/>
      <c r="BP244" s="94"/>
      <c r="BQ244" s="94"/>
      <c r="BR244" s="94"/>
      <c r="BS244" s="94"/>
      <c r="BT244" s="94"/>
      <c r="BU244" s="94"/>
      <c r="BV244" s="94"/>
      <c r="BW244" s="94"/>
      <c r="BX244" s="94"/>
      <c r="BY244" s="94"/>
      <c r="BZ244" s="94"/>
      <c r="CA244" s="94"/>
      <c r="CB244" s="94"/>
      <c r="CC244" s="94"/>
      <c r="CD244" s="94"/>
      <c r="CE244" s="94"/>
      <c r="CF244" s="94"/>
      <c r="CG244" s="94"/>
      <c r="CH244" s="94"/>
      <c r="CI244" s="94"/>
      <c r="CJ244" s="94"/>
      <c r="CK244" s="94"/>
      <c r="CL244" s="94"/>
      <c r="CM244" s="94"/>
      <c r="CN244" s="94"/>
      <c r="CO244" s="94"/>
      <c r="CP244" s="94"/>
      <c r="CQ244" s="94"/>
      <c r="CR244" s="94"/>
      <c r="CS244" s="94"/>
      <c r="CT244" s="94"/>
      <c r="CU244" s="94"/>
      <c r="CV244" s="94"/>
      <c r="CW244" s="94"/>
      <c r="CX244" s="94"/>
      <c r="CY244" s="94"/>
      <c r="CZ244" s="94"/>
      <c r="DA244" s="94"/>
      <c r="DB244" s="94"/>
      <c r="DC244" s="94"/>
      <c r="DD244" s="94"/>
      <c r="DE244" s="94"/>
      <c r="DF244" s="94"/>
      <c r="DG244" s="94"/>
      <c r="DH244" s="94"/>
      <c r="DI244" s="94"/>
      <c r="DJ244" s="94"/>
      <c r="DK244" s="94"/>
      <c r="DL244" s="94"/>
      <c r="DM244" s="94"/>
      <c r="DN244" s="94"/>
    </row>
    <row r="245" customFormat="false" ht="15" hidden="false" customHeight="false" outlineLevel="0" collapsed="false">
      <c r="A245" s="87" t="s">
        <v>226</v>
      </c>
      <c r="B245" s="99"/>
      <c r="C245" s="99"/>
      <c r="D245" s="99"/>
      <c r="E245" s="99"/>
      <c r="F245" s="99"/>
      <c r="G245" s="99"/>
      <c r="H245" s="99"/>
      <c r="I245" s="99"/>
      <c r="J245" s="99"/>
      <c r="K245" s="99"/>
      <c r="L245" s="99"/>
      <c r="M245" s="99"/>
      <c r="N245" s="99"/>
      <c r="O245" s="99"/>
      <c r="P245" s="99"/>
      <c r="Q245" s="99"/>
      <c r="R245" s="99"/>
      <c r="S245" s="99"/>
      <c r="T245" s="99"/>
      <c r="U245" s="99"/>
      <c r="V245" s="99"/>
      <c r="W245" s="99"/>
      <c r="X245" s="99"/>
      <c r="Y245" s="99"/>
      <c r="Z245" s="99"/>
      <c r="AA245" s="99"/>
      <c r="AB245" s="99"/>
      <c r="AC245" s="99"/>
      <c r="AD245" s="99"/>
      <c r="AE245" s="99"/>
      <c r="AF245" s="99"/>
      <c r="AG245" s="99"/>
      <c r="AH245" s="99"/>
      <c r="AI245" s="99"/>
      <c r="AJ245" s="99"/>
      <c r="AK245" s="99"/>
      <c r="AL245" s="99"/>
      <c r="AM245" s="99"/>
      <c r="AN245" s="99"/>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t="n">
        <v>17.727322624282</v>
      </c>
      <c r="BK245" s="99" t="n">
        <v>17.6697588615693</v>
      </c>
      <c r="BL245" s="99" t="n">
        <v>20.104752506938</v>
      </c>
      <c r="BM245" s="99" t="n">
        <v>14.2246617274445</v>
      </c>
      <c r="BN245" s="99" t="n">
        <v>20.0155607822431</v>
      </c>
      <c r="BO245" s="99" t="n">
        <v>18.0422909065911</v>
      </c>
      <c r="BP245" s="99" t="n">
        <v>22.3372631746686</v>
      </c>
      <c r="BQ245" s="99" t="n">
        <v>25.217749083289</v>
      </c>
      <c r="BR245" s="99" t="n">
        <v>43.1330819105076</v>
      </c>
      <c r="BS245" s="99" t="n">
        <v>35.3941060734147</v>
      </c>
      <c r="BT245" s="99" t="n">
        <v>56.9200860288114</v>
      </c>
      <c r="BU245" s="99" t="n">
        <v>60.5383664402371</v>
      </c>
      <c r="BV245" s="99" t="n">
        <v>49.2985389415934</v>
      </c>
      <c r="BW245" s="99" t="n">
        <v>62.7748460016468</v>
      </c>
      <c r="BX245" s="99" t="n">
        <v>53.5830496702473</v>
      </c>
      <c r="BY245" s="99" t="n">
        <v>51.2917837672232</v>
      </c>
      <c r="BZ245" s="99" t="n">
        <v>61.6048586914525</v>
      </c>
      <c r="CA245" s="99" t="n">
        <v>87.430974015184</v>
      </c>
      <c r="CB245" s="99" t="n">
        <v>52.9977457114179</v>
      </c>
      <c r="CC245" s="99" t="n">
        <v>66.9228738216996</v>
      </c>
      <c r="CD245" s="99" t="n">
        <v>76.3943575271385</v>
      </c>
      <c r="CE245" s="99" t="n">
        <v>71.6097578951465</v>
      </c>
      <c r="CF245" s="99" t="n">
        <v>72.8695802057257</v>
      </c>
      <c r="CG245" s="99" t="n">
        <v>72.7197399486483</v>
      </c>
      <c r="CH245" s="99" t="n">
        <v>73.8987274564119</v>
      </c>
      <c r="CI245" s="99" t="n">
        <v>96.1563895150322</v>
      </c>
      <c r="CJ245" s="99" t="n">
        <v>103.279414996506</v>
      </c>
      <c r="CK245" s="99" t="n">
        <v>106.217321477983</v>
      </c>
      <c r="CL245" s="99" t="n">
        <v>109.060717656048</v>
      </c>
      <c r="CM245" s="99" t="n">
        <v>150.112364252203</v>
      </c>
      <c r="CN245" s="99" t="n">
        <v>174.654976921463</v>
      </c>
      <c r="CO245" s="99" t="n">
        <v>225.73847307312</v>
      </c>
      <c r="CP245" s="99" t="n">
        <v>145.909449971846</v>
      </c>
      <c r="CQ245" s="99" t="n">
        <v>166.961035965193</v>
      </c>
      <c r="CR245" s="99" t="n">
        <v>177.385706560117</v>
      </c>
      <c r="CS245" s="99"/>
      <c r="CT245" s="99"/>
      <c r="CU245" s="99"/>
      <c r="CV245" s="99"/>
      <c r="CW245" s="99"/>
      <c r="CX245" s="99"/>
      <c r="CY245" s="99"/>
      <c r="CZ245" s="99"/>
      <c r="DA245" s="99"/>
      <c r="DB245" s="99"/>
      <c r="DC245" s="99"/>
      <c r="DD245" s="99"/>
      <c r="DE245" s="99"/>
      <c r="DF245" s="99"/>
      <c r="DG245" s="99"/>
      <c r="DH245" s="99"/>
      <c r="DI245" s="99"/>
      <c r="DJ245" s="99"/>
      <c r="DK245" s="99"/>
      <c r="DL245" s="99"/>
      <c r="DM245" s="99"/>
      <c r="DN245" s="99"/>
    </row>
    <row r="246" customFormat="false" ht="15.75" hidden="false" customHeight="false" outlineLevel="0" collapsed="false">
      <c r="A246" s="90" t="s">
        <v>227</v>
      </c>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t="n">
        <v>0.309419504120866</v>
      </c>
      <c r="BK246" s="92" t="n">
        <v>0.260846514557905</v>
      </c>
      <c r="BL246" s="92" t="n">
        <v>0.216531372982682</v>
      </c>
      <c r="BM246" s="92" t="n">
        <v>0.179024996796263</v>
      </c>
      <c r="BN246" s="92" t="n">
        <v>0.20571129623724</v>
      </c>
      <c r="BO246" s="92" t="n">
        <v>0.194770765410951</v>
      </c>
      <c r="BP246" s="92" t="n">
        <v>0.153674036371233</v>
      </c>
      <c r="BQ246" s="92" t="n">
        <v>0.194425651254432</v>
      </c>
      <c r="BR246" s="92" t="n">
        <v>0.324614844312477</v>
      </c>
      <c r="BS246" s="92" t="n">
        <v>0.29656292916701</v>
      </c>
      <c r="BT246" s="92" t="n">
        <v>0.337336153657583</v>
      </c>
      <c r="BU246" s="92" t="n">
        <v>0.356539870190605</v>
      </c>
      <c r="BV246" s="92" t="n">
        <v>0.301304420366568</v>
      </c>
      <c r="BW246" s="92" t="n">
        <v>0.326136143135982</v>
      </c>
      <c r="BX246" s="92" t="n">
        <v>0.28678503956526</v>
      </c>
      <c r="BY246" s="92" t="n">
        <v>0.320429299588792</v>
      </c>
      <c r="BZ246" s="92" t="n">
        <v>0.383102650500954</v>
      </c>
      <c r="CA246" s="92" t="n">
        <v>0.445239367395312</v>
      </c>
      <c r="CB246" s="92" t="n">
        <v>0.282109834340162</v>
      </c>
      <c r="CC246" s="92" t="n">
        <v>0.375894981931921</v>
      </c>
      <c r="CD246" s="92" t="n">
        <v>0.437164190794386</v>
      </c>
      <c r="CE246" s="92" t="n">
        <v>0.418638548190694</v>
      </c>
      <c r="CF246" s="92" t="n">
        <v>0.423072841957464</v>
      </c>
      <c r="CG246" s="92" t="n">
        <v>0.438066498172252</v>
      </c>
      <c r="CH246" s="92" t="n">
        <v>0.44806038983274</v>
      </c>
      <c r="CI246" s="92" t="n">
        <v>0.524652203960358</v>
      </c>
      <c r="CJ246" s="92" t="n">
        <v>0.531219778751797</v>
      </c>
      <c r="CK246" s="92" t="n">
        <v>0.545620776714953</v>
      </c>
      <c r="CL246" s="92" t="n">
        <v>0.576095084197067</v>
      </c>
      <c r="CM246" s="92" t="n">
        <v>0.635516576563305</v>
      </c>
      <c r="CN246" s="92" t="n">
        <v>0.618163179173118</v>
      </c>
      <c r="CO246" s="92" t="n">
        <v>0.659755016025672</v>
      </c>
      <c r="CP246" s="92" t="n">
        <v>0.579774273279225</v>
      </c>
      <c r="CQ246" s="92" t="n">
        <v>0.603585430780734</v>
      </c>
      <c r="CR246" s="92" t="n">
        <v>0.601401176951304</v>
      </c>
      <c r="CS246" s="92"/>
      <c r="CT246" s="92"/>
      <c r="CU246" s="92"/>
      <c r="CV246" s="92"/>
      <c r="CW246" s="92"/>
      <c r="CX246" s="92"/>
      <c r="CY246" s="92"/>
      <c r="CZ246" s="92"/>
      <c r="DA246" s="92"/>
      <c r="DB246" s="92"/>
      <c r="DC246" s="92"/>
      <c r="DD246" s="92"/>
      <c r="DE246" s="92"/>
      <c r="DF246" s="92"/>
      <c r="DG246" s="92"/>
      <c r="DH246" s="92"/>
      <c r="DI246" s="92"/>
      <c r="DJ246" s="92"/>
      <c r="DK246" s="92"/>
      <c r="DL246" s="92"/>
      <c r="DM246" s="92"/>
      <c r="DN246" s="92"/>
    </row>
    <row r="247" customFormat="false" ht="15.75" hidden="false" customHeight="false" outlineLevel="0" collapsed="false">
      <c r="A247" s="90" t="s">
        <v>228</v>
      </c>
      <c r="B247" s="98"/>
      <c r="C247" s="98"/>
      <c r="D247" s="98"/>
      <c r="E247" s="98"/>
      <c r="F247" s="98"/>
      <c r="G247" s="98"/>
      <c r="H247" s="98"/>
      <c r="I247" s="98"/>
      <c r="J247" s="98"/>
      <c r="K247" s="98"/>
      <c r="L247" s="98"/>
      <c r="M247" s="98"/>
      <c r="N247" s="98"/>
      <c r="O247" s="98"/>
      <c r="P247" s="98"/>
      <c r="Q247" s="98"/>
      <c r="R247" s="98"/>
      <c r="S247" s="98"/>
      <c r="T247" s="98"/>
      <c r="U247" s="98"/>
      <c r="V247" s="98"/>
      <c r="W247" s="98"/>
      <c r="X247" s="98"/>
      <c r="Y247" s="98"/>
      <c r="Z247" s="98"/>
      <c r="AA247" s="98"/>
      <c r="AB247" s="98"/>
      <c r="AC247" s="98"/>
      <c r="AD247" s="98"/>
      <c r="AE247" s="98"/>
      <c r="AF247" s="98"/>
      <c r="AG247" s="98"/>
      <c r="AH247" s="98"/>
      <c r="AI247" s="98"/>
      <c r="AJ247" s="98"/>
      <c r="AK247" s="98"/>
      <c r="AL247" s="98"/>
      <c r="AM247" s="98"/>
      <c r="AN247" s="98"/>
      <c r="AO247" s="98"/>
      <c r="AP247" s="98"/>
      <c r="AQ247" s="98"/>
      <c r="AR247" s="98"/>
      <c r="AS247" s="98"/>
      <c r="AT247" s="98"/>
      <c r="AU247" s="98"/>
      <c r="AV247" s="98"/>
      <c r="AW247" s="98"/>
      <c r="AX247" s="98"/>
      <c r="AY247" s="98"/>
      <c r="AZ247" s="98"/>
      <c r="BA247" s="98"/>
      <c r="BB247" s="98"/>
      <c r="BC247" s="98"/>
      <c r="BD247" s="98"/>
      <c r="BE247" s="98"/>
      <c r="BF247" s="98"/>
      <c r="BG247" s="98"/>
      <c r="BH247" s="98"/>
      <c r="BI247" s="98"/>
      <c r="BJ247" s="98"/>
      <c r="BK247" s="98"/>
      <c r="BL247" s="98"/>
      <c r="BM247" s="98"/>
      <c r="BN247" s="92" t="n">
        <v>0.129079737897179</v>
      </c>
      <c r="BO247" s="92" t="n">
        <v>0.0210830293690072</v>
      </c>
      <c r="BP247" s="92" t="n">
        <v>0.111043926900373</v>
      </c>
      <c r="BQ247" s="92" t="n">
        <v>0.772818894851809</v>
      </c>
      <c r="BR247" s="92" t="n">
        <v>1.15497743879219</v>
      </c>
      <c r="BS247" s="92" t="n">
        <v>0.961730151490064</v>
      </c>
      <c r="BT247" s="92" t="n">
        <v>1.54821217728058</v>
      </c>
      <c r="BU247" s="92" t="n">
        <v>1.40062529927994</v>
      </c>
      <c r="BV247" s="92" t="n">
        <v>0.142940331596938</v>
      </c>
      <c r="BW247" s="92" t="n">
        <v>0.77359602956037</v>
      </c>
      <c r="BX247" s="92" t="n">
        <v>-0.0586266921113753</v>
      </c>
      <c r="BY247" s="92" t="n">
        <v>-0.152739216743518</v>
      </c>
      <c r="BZ247" s="92" t="n">
        <v>0.249628488268974</v>
      </c>
      <c r="CA247" s="92" t="n">
        <v>0.392770824366345</v>
      </c>
      <c r="CB247" s="92" t="n">
        <v>-0.0109233043365653</v>
      </c>
      <c r="CC247" s="92" t="n">
        <v>0.304748419852482</v>
      </c>
      <c r="CD247" s="92" t="n">
        <v>0.240070331299014</v>
      </c>
      <c r="CE247" s="92" t="n">
        <v>-0.180956649496892</v>
      </c>
      <c r="CF247" s="92" t="n">
        <v>0.374956221770516</v>
      </c>
      <c r="CG247" s="92" t="n">
        <v>0.0866201015574002</v>
      </c>
      <c r="CH247" s="92" t="n">
        <v>-0.0326677277158863</v>
      </c>
      <c r="CI247" s="92" t="n">
        <v>0.34278333486098</v>
      </c>
      <c r="CJ247" s="92" t="n">
        <v>0.417318649358587</v>
      </c>
      <c r="CK247" s="92" t="n">
        <v>0.460639457085375</v>
      </c>
      <c r="CL247" s="92" t="n">
        <v>0.475813202877899</v>
      </c>
      <c r="CM247" s="92" t="n">
        <v>0.561127294913</v>
      </c>
      <c r="CN247" s="92" t="n">
        <v>0.691091849497516</v>
      </c>
      <c r="CO247" s="92" t="n">
        <v>1.1252510412806</v>
      </c>
      <c r="CP247" s="92" t="n">
        <v>0.337873554362722</v>
      </c>
      <c r="CQ247" s="92" t="n">
        <v>0.112240399362991</v>
      </c>
      <c r="CR247" s="92" t="n">
        <v>0.0156349947009027</v>
      </c>
      <c r="CS247" s="92"/>
      <c r="CT247" s="98"/>
      <c r="CU247" s="98"/>
      <c r="CV247" s="98"/>
      <c r="CW247" s="98"/>
      <c r="CX247" s="98"/>
      <c r="CY247" s="98"/>
      <c r="CZ247" s="98"/>
      <c r="DA247" s="98"/>
      <c r="DB247" s="98"/>
      <c r="DC247" s="98"/>
      <c r="DD247" s="98"/>
      <c r="DE247" s="98"/>
      <c r="DF247" s="98"/>
      <c r="DG247" s="98"/>
      <c r="DH247" s="98"/>
      <c r="DI247" s="98"/>
      <c r="DJ247" s="98"/>
      <c r="DK247" s="98"/>
      <c r="DL247" s="98"/>
      <c r="DM247" s="98"/>
      <c r="DN247" s="98"/>
    </row>
    <row r="248" customFormat="false" ht="15" hidden="false" customHeight="false" outlineLevel="0" collapsed="false">
      <c r="A248" s="87" t="s">
        <v>241</v>
      </c>
      <c r="B248" s="89"/>
      <c r="C248" s="89"/>
      <c r="D248" s="89"/>
      <c r="E248" s="89"/>
      <c r="F248" s="89"/>
      <c r="G248" s="89"/>
      <c r="H248" s="89"/>
      <c r="I248" s="89"/>
      <c r="J248" s="89"/>
      <c r="K248" s="89"/>
      <c r="L248" s="89"/>
      <c r="M248" s="89"/>
      <c r="N248" s="89"/>
      <c r="O248" s="89"/>
      <c r="P248" s="89"/>
      <c r="Q248" s="89"/>
      <c r="R248" s="89"/>
      <c r="S248" s="89"/>
      <c r="T248" s="89"/>
      <c r="U248" s="89"/>
      <c r="V248" s="89"/>
      <c r="W248" s="89"/>
      <c r="X248" s="89"/>
      <c r="Y248" s="89"/>
      <c r="Z248" s="89"/>
      <c r="AA248" s="89"/>
      <c r="AB248" s="89"/>
      <c r="AC248" s="89"/>
      <c r="AD248" s="89"/>
      <c r="AE248" s="89"/>
      <c r="AF248" s="89"/>
      <c r="AG248" s="89"/>
      <c r="AH248" s="89"/>
      <c r="AI248" s="89"/>
      <c r="AJ248" s="89"/>
      <c r="AK248" s="89"/>
      <c r="AL248" s="89"/>
      <c r="AM248" s="89"/>
      <c r="AN248" s="89"/>
      <c r="AO248" s="89"/>
      <c r="AP248" s="89"/>
      <c r="AQ248" s="89"/>
      <c r="AR248" s="89"/>
      <c r="AS248" s="89"/>
      <c r="AT248" s="89"/>
      <c r="AU248" s="89"/>
      <c r="AV248" s="89"/>
      <c r="AW248" s="89"/>
      <c r="AX248" s="89"/>
      <c r="AY248" s="89"/>
      <c r="AZ248" s="89"/>
      <c r="BA248" s="89"/>
      <c r="BB248" s="89"/>
      <c r="BC248" s="89"/>
      <c r="BD248" s="89"/>
      <c r="BE248" s="89"/>
      <c r="BF248" s="89"/>
      <c r="BG248" s="89"/>
      <c r="BH248" s="89"/>
      <c r="BI248" s="89"/>
      <c r="BJ248" s="89" t="n">
        <v>9.31237487849383</v>
      </c>
      <c r="BK248" s="89" t="n">
        <v>7.11892921381649</v>
      </c>
      <c r="BL248" s="89" t="n">
        <v>7.25895167342456</v>
      </c>
      <c r="BM248" s="89" t="n">
        <v>10.1340288487026</v>
      </c>
      <c r="BN248" s="89" t="n">
        <v>10.75994050302</v>
      </c>
      <c r="BO248" s="89" t="n">
        <v>11.0907221729064</v>
      </c>
      <c r="BP248" s="89" t="n">
        <v>12.0744948517375</v>
      </c>
      <c r="BQ248" s="89" t="n">
        <v>14.4284695282734</v>
      </c>
      <c r="BR248" s="89" t="n">
        <v>18.0146322851978</v>
      </c>
      <c r="BS248" s="89" t="n">
        <v>18.5134187616731</v>
      </c>
      <c r="BT248" s="89" t="n">
        <v>31.4294754776734</v>
      </c>
      <c r="BU248" s="89" t="n">
        <v>20.0409635156011</v>
      </c>
      <c r="BV248" s="89" t="n">
        <v>18.1661994157707</v>
      </c>
      <c r="BW248" s="89" t="n">
        <v>26.0621765643382</v>
      </c>
      <c r="BX248" s="89" t="n">
        <v>20.4265762113512</v>
      </c>
      <c r="BY248" s="89" t="n">
        <v>17.2576813137853</v>
      </c>
      <c r="BZ248" s="89" t="n">
        <v>22.690698989593</v>
      </c>
      <c r="CA248" s="89" t="n">
        <v>26.3540514327059</v>
      </c>
      <c r="CB248" s="89" t="n">
        <v>23.8953924063844</v>
      </c>
      <c r="CC248" s="89" t="n">
        <v>30.6643304329214</v>
      </c>
      <c r="CD248" s="89" t="n">
        <v>38.4485527883698</v>
      </c>
      <c r="CE248" s="89" t="n">
        <v>24.7788921936616</v>
      </c>
      <c r="CF248" s="89" t="n">
        <v>26.0626883471484</v>
      </c>
      <c r="CG248" s="89" t="n">
        <v>26.4368901092277</v>
      </c>
      <c r="CH248" s="89" t="n">
        <v>29.2919740621998</v>
      </c>
      <c r="CI248" s="89" t="n">
        <v>33.3410466788596</v>
      </c>
      <c r="CJ248" s="89" t="n">
        <v>49.474086070176</v>
      </c>
      <c r="CK248" s="89" t="n">
        <v>43.1671752208175</v>
      </c>
      <c r="CL248" s="89" t="n">
        <v>47.3643680880681</v>
      </c>
      <c r="CM248" s="89" t="n">
        <v>74.3177270505684</v>
      </c>
      <c r="CN248" s="89" t="n">
        <v>98.6147887891457</v>
      </c>
      <c r="CO248" s="89" t="n">
        <v>147.064803804075</v>
      </c>
      <c r="CP248" s="89" t="n">
        <v>61.5222320637017</v>
      </c>
      <c r="CQ248" s="89" t="n">
        <v>83.4023978629244</v>
      </c>
      <c r="CR248" s="89" t="n">
        <v>94.1755188583471</v>
      </c>
      <c r="CS248" s="89"/>
      <c r="CT248" s="89"/>
      <c r="CU248" s="89"/>
      <c r="CV248" s="89"/>
      <c r="CW248" s="89"/>
      <c r="CX248" s="89"/>
      <c r="CY248" s="89"/>
      <c r="CZ248" s="89"/>
      <c r="DA248" s="89"/>
      <c r="DB248" s="89"/>
      <c r="DC248" s="89"/>
      <c r="DD248" s="89"/>
      <c r="DE248" s="89"/>
      <c r="DF248" s="89"/>
      <c r="DG248" s="89"/>
      <c r="DH248" s="89"/>
      <c r="DI248" s="89"/>
      <c r="DJ248" s="89"/>
      <c r="DK248" s="89"/>
      <c r="DL248" s="89"/>
      <c r="DM248" s="89"/>
      <c r="DN248" s="89"/>
    </row>
    <row r="249" customFormat="false" ht="15.75" hidden="false" customHeight="false" outlineLevel="0" collapsed="false">
      <c r="A249" s="90" t="s">
        <v>227</v>
      </c>
      <c r="B249" s="97"/>
      <c r="C249" s="97"/>
      <c r="D249" s="97"/>
      <c r="E249" s="97"/>
      <c r="F249" s="97"/>
      <c r="G249" s="97"/>
      <c r="H249" s="97"/>
      <c r="I249" s="97"/>
      <c r="J249" s="97"/>
      <c r="K249" s="97"/>
      <c r="L249" s="97"/>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t="n">
        <v>0.1625417711496</v>
      </c>
      <c r="BK249" s="97" t="n">
        <v>0.105091862733183</v>
      </c>
      <c r="BL249" s="97" t="n">
        <v>0.078180060745296</v>
      </c>
      <c r="BM249" s="97" t="n">
        <v>0.127542188133155</v>
      </c>
      <c r="BN249" s="97" t="n">
        <v>0.110586025162756</v>
      </c>
      <c r="BO249" s="97" t="n">
        <v>0.119726949186262</v>
      </c>
      <c r="BP249" s="97" t="n">
        <v>0.0830691005653027</v>
      </c>
      <c r="BQ249" s="97" t="n">
        <v>0.11124167249718</v>
      </c>
      <c r="BR249" s="97" t="n">
        <v>0.135576147021886</v>
      </c>
      <c r="BS249" s="97" t="n">
        <v>0.155121694145038</v>
      </c>
      <c r="BT249" s="97" t="n">
        <v>0.186266379916346</v>
      </c>
      <c r="BU249" s="97" t="n">
        <v>0.11803097689134</v>
      </c>
      <c r="BV249" s="97" t="n">
        <v>0.111028770887451</v>
      </c>
      <c r="BW249" s="97" t="n">
        <v>0.135401650307501</v>
      </c>
      <c r="BX249" s="97" t="n">
        <v>0.109326298204484</v>
      </c>
      <c r="BY249" s="97" t="n">
        <v>0.107811940426929</v>
      </c>
      <c r="BZ249" s="97" t="n">
        <v>0.141106839773313</v>
      </c>
      <c r="CA249" s="97" t="n">
        <v>0.13420714249579</v>
      </c>
      <c r="CB249" s="97" t="n">
        <v>0.127196451523898</v>
      </c>
      <c r="CC249" s="97" t="n">
        <v>0.172236595289487</v>
      </c>
      <c r="CD249" s="97" t="n">
        <v>0.220020574961598</v>
      </c>
      <c r="CE249" s="97" t="n">
        <v>0.144860138598951</v>
      </c>
      <c r="CF249" s="97" t="n">
        <v>0.151317128449895</v>
      </c>
      <c r="CG249" s="97" t="n">
        <v>0.159256838389303</v>
      </c>
      <c r="CH249" s="97" t="n">
        <v>0.177602155937274</v>
      </c>
      <c r="CI249" s="97" t="n">
        <v>0.18191670580221</v>
      </c>
      <c r="CJ249" s="97" t="n">
        <v>0.254470971364771</v>
      </c>
      <c r="CK249" s="97" t="n">
        <v>0.221742624883032</v>
      </c>
      <c r="CL249" s="97" t="n">
        <v>0.250194389034659</v>
      </c>
      <c r="CM249" s="97" t="n">
        <v>0.314631960587818</v>
      </c>
      <c r="CN249" s="97" t="n">
        <v>0.349031172348416</v>
      </c>
      <c r="CO249" s="97" t="n">
        <v>0.429819253535668</v>
      </c>
      <c r="CP249" s="97" t="n">
        <v>0.244459885169404</v>
      </c>
      <c r="CQ249" s="91" t="n">
        <v>0.301510301198263</v>
      </c>
      <c r="CR249" s="91" t="n">
        <v>0.319288791525122</v>
      </c>
      <c r="CS249" s="91"/>
      <c r="CT249" s="97"/>
      <c r="CU249" s="97"/>
      <c r="CV249" s="97"/>
      <c r="CW249" s="97"/>
      <c r="CX249" s="97"/>
      <c r="CY249" s="97"/>
      <c r="CZ249" s="97"/>
      <c r="DA249" s="97"/>
      <c r="DB249" s="97"/>
      <c r="DC249" s="97"/>
      <c r="DD249" s="97"/>
      <c r="DE249" s="97"/>
      <c r="DF249" s="97"/>
      <c r="DG249" s="97"/>
      <c r="DH249" s="97"/>
      <c r="DI249" s="97"/>
      <c r="DJ249" s="97"/>
      <c r="DK249" s="97"/>
      <c r="DL249" s="97"/>
      <c r="DM249" s="97"/>
      <c r="DN249" s="97"/>
    </row>
    <row r="250" customFormat="false" ht="15.75" hidden="false" customHeight="false" outlineLevel="0" collapsed="false">
      <c r="A250" s="90" t="s">
        <v>228</v>
      </c>
      <c r="B250" s="100"/>
      <c r="C250" s="100"/>
      <c r="D250" s="100"/>
      <c r="E250" s="100"/>
      <c r="F250" s="100"/>
      <c r="G250" s="100"/>
      <c r="H250" s="100"/>
      <c r="I250" s="100"/>
      <c r="J250" s="100"/>
      <c r="K250" s="100"/>
      <c r="L250" s="100"/>
      <c r="M250" s="100"/>
      <c r="N250" s="100"/>
      <c r="O250" s="100"/>
      <c r="P250" s="100"/>
      <c r="Q250" s="100"/>
      <c r="R250" s="100"/>
      <c r="S250" s="100"/>
      <c r="T250" s="100"/>
      <c r="U250" s="100"/>
      <c r="V250" s="100"/>
      <c r="W250" s="100"/>
      <c r="X250" s="100"/>
      <c r="Y250" s="100"/>
      <c r="Z250" s="100"/>
      <c r="AA250" s="100"/>
      <c r="AB250" s="100"/>
      <c r="AC250" s="100"/>
      <c r="AD250" s="100"/>
      <c r="AE250" s="100"/>
      <c r="AF250" s="100"/>
      <c r="AG250" s="100"/>
      <c r="AH250" s="100"/>
      <c r="AI250" s="100"/>
      <c r="AJ250" s="100"/>
      <c r="AK250" s="100"/>
      <c r="AL250" s="100"/>
      <c r="AM250" s="100"/>
      <c r="AN250" s="100"/>
      <c r="AO250" s="100"/>
      <c r="AP250" s="100"/>
      <c r="AQ250" s="100"/>
      <c r="AR250" s="100"/>
      <c r="AS250" s="100"/>
      <c r="AT250" s="100"/>
      <c r="AU250" s="100"/>
      <c r="AV250" s="100"/>
      <c r="AW250" s="100"/>
      <c r="AX250" s="100"/>
      <c r="AY250" s="100"/>
      <c r="AZ250" s="100"/>
      <c r="BA250" s="100"/>
      <c r="BB250" s="100"/>
      <c r="BC250" s="100"/>
      <c r="BD250" s="100"/>
      <c r="BE250" s="100"/>
      <c r="BF250" s="100"/>
      <c r="BG250" s="100"/>
      <c r="BH250" s="100"/>
      <c r="BI250" s="100"/>
      <c r="BJ250" s="100"/>
      <c r="BK250" s="100"/>
      <c r="BL250" s="100"/>
      <c r="BM250" s="100"/>
      <c r="BN250" s="92" t="n">
        <v>0.155445377083043</v>
      </c>
      <c r="BO250" s="92" t="n">
        <v>0.557919996083312</v>
      </c>
      <c r="BP250" s="92" t="n">
        <v>0.663393750910742</v>
      </c>
      <c r="BQ250" s="92" t="n">
        <v>0.423764402458812</v>
      </c>
      <c r="BR250" s="92" t="n">
        <v>0.674231588933198</v>
      </c>
      <c r="BS250" s="92" t="n">
        <v>0.669270807891997</v>
      </c>
      <c r="BT250" s="92" t="n">
        <v>1.60296400500355</v>
      </c>
      <c r="BU250" s="92" t="n">
        <v>0.388987478978952</v>
      </c>
      <c r="BV250" s="92" t="n">
        <v>0.00841355672285471</v>
      </c>
      <c r="BW250" s="92" t="n">
        <v>0.407745209020642</v>
      </c>
      <c r="BX250" s="92" t="n">
        <v>-0.350082179199534</v>
      </c>
      <c r="BY250" s="92" t="n">
        <v>-0.138879660134561</v>
      </c>
      <c r="BZ250" s="92" t="n">
        <v>0.249061428330157</v>
      </c>
      <c r="CA250" s="92" t="n">
        <v>0.0111991746985207</v>
      </c>
      <c r="CB250" s="92" t="n">
        <v>0.169818777221489</v>
      </c>
      <c r="CC250" s="92" t="n">
        <v>0.776851123587907</v>
      </c>
      <c r="CD250" s="92" t="n">
        <v>0.694463128086275</v>
      </c>
      <c r="CE250" s="92" t="n">
        <v>-0.0597691494632767</v>
      </c>
      <c r="CF250" s="92" t="n">
        <v>0.0906993241167668</v>
      </c>
      <c r="CG250" s="92" t="n">
        <v>-0.137861817427949</v>
      </c>
      <c r="CH250" s="92" t="n">
        <v>-0.238151453360806</v>
      </c>
      <c r="CI250" s="92" t="n">
        <v>0.345542263079388</v>
      </c>
      <c r="CJ250" s="92" t="n">
        <v>0.898272557734406</v>
      </c>
      <c r="CK250" s="92" t="n">
        <v>0.632838622185372</v>
      </c>
      <c r="CL250" s="92" t="n">
        <v>0.616974260167393</v>
      </c>
      <c r="CM250" s="92" t="n">
        <v>1.22901601639551</v>
      </c>
      <c r="CN250" s="92" t="n">
        <v>0.993261455083103</v>
      </c>
      <c r="CO250" s="92" t="n">
        <v>2.40686651493361</v>
      </c>
      <c r="CP250" s="92" t="n">
        <v>0.298913815324399</v>
      </c>
      <c r="CQ250" s="92" t="n">
        <v>0.122240966898442</v>
      </c>
      <c r="CR250" s="92" t="n">
        <v>-0.0450162697228967</v>
      </c>
      <c r="CS250" s="92"/>
      <c r="CT250" s="100"/>
      <c r="CU250" s="100"/>
      <c r="CV250" s="100"/>
      <c r="CW250" s="100"/>
      <c r="CX250" s="100"/>
      <c r="CY250" s="100"/>
      <c r="CZ250" s="100"/>
      <c r="DA250" s="100"/>
      <c r="DB250" s="100"/>
      <c r="DC250" s="100"/>
      <c r="DD250" s="100"/>
      <c r="DE250" s="100"/>
      <c r="DF250" s="100"/>
      <c r="DG250" s="100"/>
      <c r="DH250" s="100"/>
      <c r="DI250" s="100"/>
      <c r="DJ250" s="100"/>
      <c r="DK250" s="100"/>
      <c r="DL250" s="100"/>
      <c r="DM250" s="100"/>
      <c r="DN250" s="100"/>
    </row>
    <row r="251" customFormat="false" ht="15.75" hidden="false" customHeight="false" outlineLevel="0" collapsed="false">
      <c r="A251" s="90" t="s">
        <v>229</v>
      </c>
      <c r="B251" s="93"/>
      <c r="C251" s="93"/>
      <c r="D251" s="93"/>
      <c r="E251" s="93"/>
      <c r="F251" s="93"/>
      <c r="G251" s="93"/>
      <c r="H251" s="93"/>
      <c r="I251" s="93"/>
      <c r="J251" s="93"/>
      <c r="K251" s="93"/>
      <c r="L251" s="93"/>
      <c r="M251" s="93"/>
      <c r="N251" s="93"/>
      <c r="O251" s="93"/>
      <c r="P251" s="93"/>
      <c r="Q251" s="93"/>
      <c r="R251" s="93"/>
      <c r="S251" s="93"/>
      <c r="T251" s="93"/>
      <c r="U251" s="93"/>
      <c r="V251" s="93"/>
      <c r="W251" s="93"/>
      <c r="X251" s="93"/>
      <c r="Y251" s="93"/>
      <c r="Z251" s="93"/>
      <c r="AA251" s="93"/>
      <c r="AB251" s="93"/>
      <c r="AC251" s="93"/>
      <c r="AD251" s="93"/>
      <c r="AE251" s="93"/>
      <c r="AF251" s="93"/>
      <c r="AG251" s="93"/>
      <c r="AH251" s="93"/>
      <c r="AI251" s="93"/>
      <c r="AJ251" s="93"/>
      <c r="AK251" s="93"/>
      <c r="AL251" s="93"/>
      <c r="AM251" s="93"/>
      <c r="AN251" s="93"/>
      <c r="AO251" s="93"/>
      <c r="AP251" s="93"/>
      <c r="AQ251" s="93"/>
      <c r="AR251" s="93"/>
      <c r="AS251" s="93"/>
      <c r="AT251" s="93"/>
      <c r="AU251" s="93"/>
      <c r="AV251" s="93"/>
      <c r="AW251" s="93"/>
      <c r="AX251" s="93"/>
      <c r="AY251" s="93"/>
      <c r="AZ251" s="93"/>
      <c r="BA251" s="93"/>
      <c r="BB251" s="93"/>
      <c r="BC251" s="93"/>
      <c r="BD251" s="93"/>
      <c r="BE251" s="93"/>
      <c r="BF251" s="93"/>
      <c r="BG251" s="93"/>
      <c r="BH251" s="93"/>
      <c r="BI251" s="93"/>
      <c r="BJ251" s="93" t="n">
        <v>11985.069</v>
      </c>
      <c r="BK251" s="93" t="n">
        <v>11775.279</v>
      </c>
      <c r="BL251" s="93" t="n">
        <v>15519.5016826702</v>
      </c>
      <c r="BM251" s="93" t="n">
        <v>17114.112</v>
      </c>
      <c r="BN251" s="93" t="n">
        <v>16936.25</v>
      </c>
      <c r="BO251" s="93" t="n">
        <v>28419.016</v>
      </c>
      <c r="BP251" s="93" t="n">
        <v>19793.963</v>
      </c>
      <c r="BQ251" s="93" t="n">
        <v>27912.956</v>
      </c>
      <c r="BR251" s="93" t="n">
        <v>37186.476</v>
      </c>
      <c r="BS251" s="93" t="n">
        <v>36953.0819</v>
      </c>
      <c r="BT251" s="93" t="n">
        <v>52033.37955</v>
      </c>
      <c r="BU251" s="93" t="n">
        <v>48412.20162</v>
      </c>
      <c r="BV251" s="93" t="n">
        <v>41237.87235</v>
      </c>
      <c r="BW251" s="93" t="n">
        <v>39468.40144</v>
      </c>
      <c r="BX251" s="93" t="n">
        <v>34697.86972</v>
      </c>
      <c r="BY251" s="93" t="n">
        <v>34483.19942</v>
      </c>
      <c r="BZ251" s="93" t="n">
        <v>32191.72226</v>
      </c>
      <c r="CA251" s="93" t="n">
        <v>38294.81879</v>
      </c>
      <c r="CB251" s="93" t="n">
        <v>42598.52967</v>
      </c>
      <c r="CC251" s="93" t="n">
        <v>46546.67692</v>
      </c>
      <c r="CD251" s="93" t="n">
        <v>43882.80333</v>
      </c>
      <c r="CE251" s="93" t="n">
        <v>48398.68094</v>
      </c>
      <c r="CF251" s="93" t="n">
        <v>41911.55217</v>
      </c>
      <c r="CG251" s="93" t="n">
        <v>38225.91857</v>
      </c>
      <c r="CH251" s="93" t="n">
        <v>36642.04879</v>
      </c>
      <c r="CI251" s="93" t="n">
        <v>50942.91501</v>
      </c>
      <c r="CJ251" s="93" t="n">
        <v>48334.65912</v>
      </c>
      <c r="CK251" s="93" t="n">
        <v>43936.34748</v>
      </c>
      <c r="CL251" s="93" t="n">
        <v>53740.50322</v>
      </c>
      <c r="CM251" s="93" t="n">
        <v>63604.60357</v>
      </c>
      <c r="CN251" s="93" t="n">
        <v>70180.80868</v>
      </c>
      <c r="CO251" s="93" t="n">
        <v>64925.39994</v>
      </c>
      <c r="CP251" s="93" t="n">
        <v>61816.4095351043</v>
      </c>
      <c r="CQ251" s="93" t="n">
        <v>74191.1641805299</v>
      </c>
      <c r="CR251" s="93" t="n">
        <v>74034.5690435606</v>
      </c>
      <c r="CS251" s="93"/>
      <c r="CT251" s="93"/>
      <c r="CU251" s="93"/>
      <c r="CV251" s="93"/>
      <c r="CW251" s="93"/>
      <c r="CX251" s="93"/>
      <c r="CY251" s="93"/>
      <c r="CZ251" s="93"/>
      <c r="DA251" s="93"/>
      <c r="DB251" s="93"/>
      <c r="DC251" s="93"/>
      <c r="DD251" s="93"/>
      <c r="DE251" s="93"/>
      <c r="DF251" s="93"/>
      <c r="DG251" s="93"/>
      <c r="DH251" s="93"/>
      <c r="DI251" s="93"/>
      <c r="DJ251" s="93"/>
      <c r="DK251" s="93"/>
      <c r="DL251" s="93"/>
      <c r="DM251" s="93"/>
      <c r="DN251" s="93"/>
    </row>
    <row r="252" customFormat="false" ht="15.75" hidden="false" customHeight="false" outlineLevel="0" collapsed="false">
      <c r="A252" s="90" t="s">
        <v>230</v>
      </c>
      <c r="B252" s="97"/>
      <c r="C252" s="97"/>
      <c r="D252" s="97"/>
      <c r="E252" s="97"/>
      <c r="F252" s="97"/>
      <c r="G252" s="97"/>
      <c r="H252" s="97"/>
      <c r="I252" s="97"/>
      <c r="J252" s="97"/>
      <c r="K252" s="97"/>
      <c r="L252" s="97"/>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2" t="n">
        <v>0.413112431809946</v>
      </c>
      <c r="BO252" s="92" t="n">
        <v>1.41344735865706</v>
      </c>
      <c r="BP252" s="92" t="n">
        <v>0.275425165364872</v>
      </c>
      <c r="BQ252" s="92" t="n">
        <v>0.630990611724406</v>
      </c>
      <c r="BR252" s="92" t="n">
        <v>1.19567354048269</v>
      </c>
      <c r="BS252" s="92" t="n">
        <v>0.300294207934575</v>
      </c>
      <c r="BT252" s="92" t="n">
        <v>1.62874996533034</v>
      </c>
      <c r="BU252" s="92" t="n">
        <v>0.734398951511979</v>
      </c>
      <c r="BV252" s="92" t="n">
        <v>0.108948111942632</v>
      </c>
      <c r="BW252" s="92" t="n">
        <v>0.0680679231790948</v>
      </c>
      <c r="BX252" s="92" t="n">
        <v>-0.333161327976822</v>
      </c>
      <c r="BY252" s="92" t="n">
        <v>-0.287716768374476</v>
      </c>
      <c r="BZ252" s="92" t="n">
        <v>-0.219365102380215</v>
      </c>
      <c r="CA252" s="92" t="n">
        <v>-0.0297347398724543</v>
      </c>
      <c r="CB252" s="92" t="n">
        <v>0.227698703515681</v>
      </c>
      <c r="CC252" s="92" t="n">
        <v>0.349836375478642</v>
      </c>
      <c r="CD252" s="92" t="n">
        <v>0.363170413051395</v>
      </c>
      <c r="CE252" s="92" t="n">
        <v>0.263844103961094</v>
      </c>
      <c r="CF252" s="92" t="n">
        <v>-0.0161267890070819</v>
      </c>
      <c r="CG252" s="92" t="n">
        <v>-0.178761598047073</v>
      </c>
      <c r="CH252" s="92" t="n">
        <v>-0.165002096277882</v>
      </c>
      <c r="CI252" s="92" t="n">
        <v>0.0525682522867532</v>
      </c>
      <c r="CJ252" s="92" t="n">
        <v>0.153253855260403</v>
      </c>
      <c r="CK252" s="92" t="n">
        <v>0.1493863096983</v>
      </c>
      <c r="CL252" s="92" t="n">
        <v>0.46663478147724</v>
      </c>
      <c r="CM252" s="92" t="n">
        <v>0.248546604714601</v>
      </c>
      <c r="CN252" s="92" t="n">
        <v>0.451976903483746</v>
      </c>
      <c r="CO252" s="92" t="n">
        <v>0.477715005088994</v>
      </c>
      <c r="CP252" s="92" t="n">
        <v>0.15027597121753</v>
      </c>
      <c r="CQ252" s="92" t="n">
        <v>0.166443307816216</v>
      </c>
      <c r="CR252" s="92" t="n">
        <v>0.0549118831208169</v>
      </c>
      <c r="CS252" s="92"/>
      <c r="CT252" s="97"/>
      <c r="CU252" s="97"/>
      <c r="CV252" s="97"/>
      <c r="CW252" s="97"/>
      <c r="CX252" s="97"/>
      <c r="CY252" s="97"/>
      <c r="CZ252" s="97"/>
      <c r="DA252" s="97"/>
      <c r="DB252" s="97"/>
      <c r="DC252" s="97"/>
      <c r="DD252" s="97"/>
      <c r="DE252" s="97"/>
      <c r="DF252" s="97"/>
      <c r="DG252" s="97"/>
      <c r="DH252" s="97"/>
      <c r="DI252" s="97"/>
      <c r="DJ252" s="97"/>
      <c r="DK252" s="97"/>
      <c r="DL252" s="97"/>
      <c r="DM252" s="97"/>
      <c r="DN252" s="97"/>
    </row>
    <row r="253" customFormat="false" ht="15.75" hidden="false" customHeight="false" outlineLevel="0" collapsed="false">
      <c r="A253" s="90" t="s">
        <v>242</v>
      </c>
      <c r="B253" s="94"/>
      <c r="C253" s="94"/>
      <c r="D253" s="94"/>
      <c r="E253" s="94"/>
      <c r="F253" s="94"/>
      <c r="G253" s="94"/>
      <c r="H253" s="94"/>
      <c r="I253" s="94"/>
      <c r="J253" s="94"/>
      <c r="K253" s="94"/>
      <c r="L253" s="94"/>
      <c r="M253" s="94"/>
      <c r="N253" s="94"/>
      <c r="O253" s="94"/>
      <c r="P253" s="94"/>
      <c r="Q253" s="94"/>
      <c r="R253" s="94"/>
      <c r="S253" s="94"/>
      <c r="T253" s="94"/>
      <c r="U253" s="94"/>
      <c r="V253" s="94"/>
      <c r="W253" s="94"/>
      <c r="X253" s="94"/>
      <c r="Y253" s="94"/>
      <c r="Z253" s="94"/>
      <c r="AA253" s="94"/>
      <c r="AB253" s="94"/>
      <c r="AC253" s="94"/>
      <c r="AD253" s="94"/>
      <c r="AE253" s="94"/>
      <c r="AF253" s="94"/>
      <c r="AG253" s="94"/>
      <c r="AH253" s="94"/>
      <c r="AI253" s="94"/>
      <c r="AJ253" s="94"/>
      <c r="AK253" s="94"/>
      <c r="AL253" s="94"/>
      <c r="AM253" s="94"/>
      <c r="AN253" s="94"/>
      <c r="AO253" s="94"/>
      <c r="AP253" s="94"/>
      <c r="AQ253" s="94"/>
      <c r="AR253" s="94"/>
      <c r="AS253" s="94"/>
      <c r="AT253" s="94"/>
      <c r="AU253" s="94"/>
      <c r="AV253" s="94"/>
      <c r="AW253" s="94"/>
      <c r="AX253" s="94"/>
      <c r="AY253" s="94"/>
      <c r="AZ253" s="94"/>
      <c r="BA253" s="94"/>
      <c r="BB253" s="94"/>
      <c r="BC253" s="94"/>
      <c r="BD253" s="94"/>
      <c r="BE253" s="94"/>
      <c r="BF253" s="94"/>
      <c r="BG253" s="94"/>
      <c r="BH253" s="94"/>
      <c r="BI253" s="94"/>
      <c r="BJ253" s="94" t="n">
        <v>0.776998019660449</v>
      </c>
      <c r="BK253" s="94" t="n">
        <v>0.604565650955404</v>
      </c>
      <c r="BL253" s="94" t="n">
        <v>0.467730976280654</v>
      </c>
      <c r="BM253" s="94" t="n">
        <v>0.592144590890991</v>
      </c>
      <c r="BN253" s="94" t="n">
        <v>0.635320127124951</v>
      </c>
      <c r="BO253" s="94" t="n">
        <v>0.390257079024353</v>
      </c>
      <c r="BP253" s="94" t="n">
        <v>0.610008963426752</v>
      </c>
      <c r="BQ253" s="94" t="n">
        <v>0.516909406809992</v>
      </c>
      <c r="BR253" s="94" t="n">
        <v>0.484440426277493</v>
      </c>
      <c r="BS253" s="94" t="n">
        <v>0.500997963086621</v>
      </c>
      <c r="BT253" s="94" t="n">
        <v>0.60402525743061</v>
      </c>
      <c r="BU253" s="94" t="n">
        <v>0.413965133684848</v>
      </c>
      <c r="BV253" s="94" t="n">
        <v>0.440522228246595</v>
      </c>
      <c r="BW253" s="94" t="n">
        <v>0.660330178407605</v>
      </c>
      <c r="BX253" s="94" t="n">
        <v>0.588698279640413</v>
      </c>
      <c r="BY253" s="94" t="n">
        <v>0.500466360548203</v>
      </c>
      <c r="BZ253" s="94" t="n">
        <v>0.70486129341975</v>
      </c>
      <c r="CA253" s="94" t="n">
        <v>0.688188435548565</v>
      </c>
      <c r="CB253" s="94" t="n">
        <v>0.560944065241123</v>
      </c>
      <c r="CC253" s="94" t="n">
        <v>0.658786673120068</v>
      </c>
      <c r="CD253" s="94" t="n">
        <v>0.876164462403085</v>
      </c>
      <c r="CE253" s="94" t="n">
        <v>0.51197453551224</v>
      </c>
      <c r="CF253" s="94" t="n">
        <v>0.621849752579764</v>
      </c>
      <c r="CG253" s="94" t="n">
        <v>0.69159594061333</v>
      </c>
      <c r="CH253" s="94" t="n">
        <v>0.799408740217439</v>
      </c>
      <c r="CI253" s="94" t="n">
        <v>0.654478580040322</v>
      </c>
      <c r="CJ253" s="94" t="n">
        <v>1.02357370406497</v>
      </c>
      <c r="CK253" s="94" t="n">
        <v>0.982493486525418</v>
      </c>
      <c r="CL253" s="94" t="n">
        <v>0.881353267091124</v>
      </c>
      <c r="CM253" s="94" t="n">
        <v>1.16843314601872</v>
      </c>
      <c r="CN253" s="94" t="n">
        <v>1.40515321273647</v>
      </c>
      <c r="CO253" s="94" t="n">
        <v>2.2651351233875</v>
      </c>
      <c r="CP253" s="94" t="n">
        <v>0.99524111035217</v>
      </c>
      <c r="CQ253" s="94" t="n">
        <v>1.12415540023042</v>
      </c>
      <c r="CR253" s="94" t="n">
        <v>1.2720479105232</v>
      </c>
      <c r="CS253" s="94"/>
      <c r="CT253" s="94"/>
      <c r="CU253" s="94"/>
      <c r="CV253" s="94"/>
      <c r="CW253" s="94"/>
      <c r="CX253" s="94"/>
      <c r="CY253" s="94"/>
      <c r="CZ253" s="94"/>
      <c r="DA253" s="94"/>
      <c r="DB253" s="94"/>
      <c r="DC253" s="94"/>
      <c r="DD253" s="94"/>
      <c r="DE253" s="94"/>
      <c r="DF253" s="94"/>
      <c r="DG253" s="94"/>
      <c r="DH253" s="94"/>
      <c r="DI253" s="94"/>
      <c r="DJ253" s="94"/>
      <c r="DK253" s="94"/>
      <c r="DL253" s="94"/>
      <c r="DM253" s="94"/>
      <c r="DN253" s="94"/>
    </row>
    <row r="254" customFormat="false" ht="15.75" hidden="false" customHeight="false" outlineLevel="0" collapsed="false">
      <c r="A254" s="90" t="s">
        <v>232</v>
      </c>
      <c r="B254" s="100"/>
      <c r="C254" s="100"/>
      <c r="D254" s="100"/>
      <c r="E254" s="100"/>
      <c r="F254" s="100"/>
      <c r="G254" s="100"/>
      <c r="H254" s="100"/>
      <c r="I254" s="100"/>
      <c r="J254" s="100"/>
      <c r="K254" s="100"/>
      <c r="L254" s="100"/>
      <c r="M254" s="100"/>
      <c r="N254" s="100"/>
      <c r="O254" s="100"/>
      <c r="P254" s="100"/>
      <c r="Q254" s="100"/>
      <c r="R254" s="100"/>
      <c r="S254" s="100"/>
      <c r="T254" s="100"/>
      <c r="U254" s="100"/>
      <c r="V254" s="100"/>
      <c r="W254" s="100"/>
      <c r="X254" s="100"/>
      <c r="Y254" s="100"/>
      <c r="Z254" s="100"/>
      <c r="AA254" s="100"/>
      <c r="AB254" s="100"/>
      <c r="AC254" s="100"/>
      <c r="AD254" s="100"/>
      <c r="AE254" s="100"/>
      <c r="AF254" s="100"/>
      <c r="AG254" s="100"/>
      <c r="AH254" s="100"/>
      <c r="AI254" s="100"/>
      <c r="AJ254" s="100"/>
      <c r="AK254" s="100"/>
      <c r="AL254" s="100"/>
      <c r="AM254" s="100"/>
      <c r="AN254" s="100"/>
      <c r="AO254" s="100"/>
      <c r="AP254" s="100"/>
      <c r="AQ254" s="100"/>
      <c r="AR254" s="100"/>
      <c r="AS254" s="100"/>
      <c r="AT254" s="100"/>
      <c r="AU254" s="100"/>
      <c r="AV254" s="100"/>
      <c r="AW254" s="100"/>
      <c r="AX254" s="100"/>
      <c r="AY254" s="100"/>
      <c r="AZ254" s="100"/>
      <c r="BA254" s="100"/>
      <c r="BB254" s="100"/>
      <c r="BC254" s="100"/>
      <c r="BD254" s="100"/>
      <c r="BE254" s="100"/>
      <c r="BF254" s="100"/>
      <c r="BG254" s="100"/>
      <c r="BH254" s="100"/>
      <c r="BI254" s="100"/>
      <c r="BJ254" s="100"/>
      <c r="BK254" s="100"/>
      <c r="BL254" s="100"/>
      <c r="BM254" s="100"/>
      <c r="BN254" s="92" t="n">
        <v>-0.182340094762933</v>
      </c>
      <c r="BO254" s="92" t="n">
        <v>-0.354483539698915</v>
      </c>
      <c r="BP254" s="92" t="n">
        <v>0.304187651366343</v>
      </c>
      <c r="BQ254" s="92" t="n">
        <v>-0.127055427404637</v>
      </c>
      <c r="BR254" s="92" t="n">
        <v>-0.237486102526363</v>
      </c>
      <c r="BS254" s="92" t="n">
        <v>0.283763934120352</v>
      </c>
      <c r="BT254" s="92" t="n">
        <v>-0.00980920995411094</v>
      </c>
      <c r="BU254" s="92" t="n">
        <v>-0.199153414058462</v>
      </c>
      <c r="BV254" s="92" t="n">
        <v>-0.0906575827462862</v>
      </c>
      <c r="BW254" s="92" t="n">
        <v>0.318029666905922</v>
      </c>
      <c r="BX254" s="92" t="n">
        <v>-0.0253747299498606</v>
      </c>
      <c r="BY254" s="92" t="n">
        <v>0.208957759542155</v>
      </c>
      <c r="BZ254" s="92" t="n">
        <v>0.600058403920501</v>
      </c>
      <c r="CA254" s="92" t="n">
        <v>0.042188374925012</v>
      </c>
      <c r="CB254" s="92" t="n">
        <v>-0.0471450577641287</v>
      </c>
      <c r="CC254" s="92" t="n">
        <v>0.3163455629634</v>
      </c>
      <c r="CD254" s="92" t="n">
        <v>0.243031034024056</v>
      </c>
      <c r="CE254" s="92" t="n">
        <v>-0.256054724162667</v>
      </c>
      <c r="CF254" s="92" t="n">
        <v>0.108577113321381</v>
      </c>
      <c r="CG254" s="92" t="n">
        <v>0.0498025671009328</v>
      </c>
      <c r="CH254" s="92" t="n">
        <v>-0.0876042403901267</v>
      </c>
      <c r="CI254" s="92" t="n">
        <v>0.278342055402236</v>
      </c>
      <c r="CJ254" s="92" t="n">
        <v>0.646014491151022</v>
      </c>
      <c r="CK254" s="92" t="n">
        <v>0.420617775249101</v>
      </c>
      <c r="CL254" s="92" t="n">
        <v>0.102506418495494</v>
      </c>
      <c r="CM254" s="92" t="n">
        <v>0.785288597140538</v>
      </c>
      <c r="CN254" s="92" t="n">
        <v>0.372791433734687</v>
      </c>
      <c r="CO254" s="92" t="n">
        <v>1.30549632588216</v>
      </c>
      <c r="CP254" s="92" t="n">
        <v>0.129219289827936</v>
      </c>
      <c r="CQ254" s="92" t="n">
        <v>-0.0378949757965763</v>
      </c>
      <c r="CR254" s="92" t="n">
        <v>-0.0947265401429448</v>
      </c>
      <c r="CS254" s="92"/>
      <c r="CT254" s="100"/>
      <c r="CU254" s="100"/>
      <c r="CV254" s="100"/>
      <c r="CW254" s="100"/>
      <c r="CX254" s="100"/>
      <c r="CY254" s="100"/>
      <c r="CZ254" s="100"/>
      <c r="DA254" s="100"/>
      <c r="DB254" s="100"/>
      <c r="DC254" s="100"/>
      <c r="DD254" s="100"/>
      <c r="DE254" s="100"/>
      <c r="DF254" s="100"/>
      <c r="DG254" s="100"/>
      <c r="DH254" s="100"/>
      <c r="DI254" s="100"/>
      <c r="DJ254" s="100"/>
      <c r="DK254" s="100"/>
      <c r="DL254" s="100"/>
      <c r="DM254" s="100"/>
      <c r="DN254" s="100"/>
    </row>
    <row r="255" customFormat="false" ht="15.75" hidden="false" customHeight="false" outlineLevel="0" collapsed="false">
      <c r="A255" s="101" t="s">
        <v>243</v>
      </c>
      <c r="B255" s="100"/>
      <c r="C255" s="100"/>
      <c r="D255" s="100"/>
      <c r="E255" s="100"/>
      <c r="F255" s="100"/>
      <c r="G255" s="100"/>
      <c r="H255" s="100"/>
      <c r="I255" s="100"/>
      <c r="J255" s="100"/>
      <c r="K255" s="100"/>
      <c r="L255" s="100"/>
      <c r="M255" s="100"/>
      <c r="N255" s="100"/>
      <c r="O255" s="100"/>
      <c r="P255" s="100"/>
      <c r="Q255" s="100"/>
      <c r="R255" s="100"/>
      <c r="S255" s="100"/>
      <c r="T255" s="100"/>
      <c r="U255" s="100"/>
      <c r="V255" s="100"/>
      <c r="W255" s="100"/>
      <c r="X255" s="100"/>
      <c r="Y255" s="100"/>
      <c r="Z255" s="100"/>
      <c r="AA255" s="100"/>
      <c r="AB255" s="100"/>
      <c r="AC255" s="100"/>
      <c r="AD255" s="100"/>
      <c r="AE255" s="100"/>
      <c r="AF255" s="100"/>
      <c r="AG255" s="100"/>
      <c r="AH255" s="100"/>
      <c r="AI255" s="100"/>
      <c r="AJ255" s="100"/>
      <c r="AK255" s="100"/>
      <c r="AL255" s="100"/>
      <c r="AM255" s="100"/>
      <c r="AN255" s="100"/>
      <c r="AO255" s="100"/>
      <c r="AP255" s="100"/>
      <c r="AQ255" s="100"/>
      <c r="AR255" s="100"/>
      <c r="AS255" s="100"/>
      <c r="AT255" s="100"/>
      <c r="AU255" s="100"/>
      <c r="AV255" s="100"/>
      <c r="AW255" s="100"/>
      <c r="AX255" s="100"/>
      <c r="AY255" s="100"/>
      <c r="AZ255" s="100"/>
      <c r="BA255" s="100"/>
      <c r="BB255" s="100"/>
      <c r="BC255" s="100"/>
      <c r="BD255" s="100"/>
      <c r="BE255" s="100"/>
      <c r="BF255" s="100"/>
      <c r="BG255" s="100"/>
      <c r="BH255" s="100"/>
      <c r="BI255" s="100"/>
      <c r="BJ255" s="100"/>
      <c r="BK255" s="100"/>
      <c r="BL255" s="100"/>
      <c r="BM255" s="100"/>
      <c r="BN255" s="92"/>
      <c r="BO255" s="92"/>
      <c r="BP255" s="92"/>
      <c r="BQ255" s="92"/>
      <c r="BR255" s="92"/>
      <c r="BS255" s="92"/>
      <c r="BT255" s="92"/>
      <c r="BU255" s="92"/>
      <c r="BV255" s="102" t="n">
        <v>0.232995340210131</v>
      </c>
      <c r="BW255" s="102" t="n">
        <v>0.228814892740243</v>
      </c>
      <c r="BX255" s="102" t="n">
        <v>0.0101173514264892</v>
      </c>
      <c r="BY255" s="102" t="n">
        <v>0.0175113452569486</v>
      </c>
      <c r="BZ255" s="102" t="n">
        <v>0.601760788592404</v>
      </c>
      <c r="CA255" s="102" t="n">
        <v>1.90505358599537</v>
      </c>
      <c r="CB255" s="102" t="n">
        <v>0.907833035972079</v>
      </c>
      <c r="CC255" s="102" t="n">
        <v>4.62880040841601</v>
      </c>
      <c r="CD255" s="102" t="n">
        <v>12.2345771106535</v>
      </c>
      <c r="CE255" s="102" t="n">
        <v>3.73873228101335</v>
      </c>
      <c r="CF255" s="102" t="n">
        <v>7.90626652874147</v>
      </c>
      <c r="CG255" s="102" t="n">
        <v>7.39617434413224</v>
      </c>
      <c r="CH255" s="102" t="n">
        <v>12.2027279347566</v>
      </c>
      <c r="CI255" s="102" t="n">
        <v>14.2421361453156</v>
      </c>
      <c r="CJ255" s="102" t="n">
        <v>27.8650454862295</v>
      </c>
      <c r="CK255" s="102" t="n">
        <v>25.7476179661009</v>
      </c>
      <c r="CL255" s="102" t="n">
        <v>27.7763677101416</v>
      </c>
      <c r="CM255" s="102" t="n">
        <v>44.1356933576317</v>
      </c>
      <c r="CN255" s="102" t="n">
        <v>63.9927174741983</v>
      </c>
      <c r="CO255" s="102" t="n">
        <v>112.5878896959</v>
      </c>
      <c r="CP255" s="102" t="n">
        <v>28.1679794364092</v>
      </c>
      <c r="CQ255" s="103" t="n">
        <v>44.5208923027849</v>
      </c>
      <c r="CR255" s="103" t="n">
        <v>49.0468288228905</v>
      </c>
      <c r="CS255" s="103"/>
      <c r="CT255" s="104"/>
      <c r="CU255" s="104"/>
      <c r="CV255" s="104"/>
      <c r="CW255" s="104"/>
      <c r="CX255" s="104"/>
      <c r="CY255" s="104"/>
      <c r="CZ255" s="104"/>
      <c r="DA255" s="104"/>
      <c r="DB255" s="104"/>
      <c r="DC255" s="104"/>
      <c r="DD255" s="104"/>
      <c r="DE255" s="104"/>
      <c r="DF255" s="104"/>
      <c r="DG255" s="104"/>
      <c r="DH255" s="104"/>
      <c r="DI255" s="104"/>
      <c r="DJ255" s="104"/>
      <c r="DK255" s="104"/>
      <c r="DL255" s="104"/>
      <c r="DM255" s="104"/>
      <c r="DN255" s="104"/>
    </row>
    <row r="256" customFormat="false" ht="15.75" hidden="false" customHeight="false" outlineLevel="0" collapsed="false">
      <c r="A256" s="101" t="s">
        <v>244</v>
      </c>
      <c r="B256" s="100"/>
      <c r="C256" s="100"/>
      <c r="D256" s="100"/>
      <c r="E256" s="100"/>
      <c r="F256" s="100"/>
      <c r="G256" s="100"/>
      <c r="H256" s="100"/>
      <c r="I256" s="100"/>
      <c r="J256" s="100"/>
      <c r="K256" s="100"/>
      <c r="L256" s="100"/>
      <c r="M256" s="100"/>
      <c r="N256" s="100"/>
      <c r="O256" s="100"/>
      <c r="P256" s="100"/>
      <c r="Q256" s="100"/>
      <c r="R256" s="100"/>
      <c r="S256" s="100"/>
      <c r="T256" s="100"/>
      <c r="U256" s="100"/>
      <c r="V256" s="100"/>
      <c r="W256" s="100"/>
      <c r="X256" s="100"/>
      <c r="Y256" s="100"/>
      <c r="Z256" s="100"/>
      <c r="AA256" s="100"/>
      <c r="AB256" s="100"/>
      <c r="AC256" s="100"/>
      <c r="AD256" s="100"/>
      <c r="AE256" s="100"/>
      <c r="AF256" s="100"/>
      <c r="AG256" s="100"/>
      <c r="AH256" s="100"/>
      <c r="AI256" s="100"/>
      <c r="AJ256" s="100"/>
      <c r="AK256" s="100"/>
      <c r="AL256" s="100"/>
      <c r="AM256" s="100"/>
      <c r="AN256" s="100"/>
      <c r="AO256" s="100"/>
      <c r="AP256" s="100"/>
      <c r="AQ256" s="100"/>
      <c r="AR256" s="100"/>
      <c r="AS256" s="100"/>
      <c r="AT256" s="100"/>
      <c r="AU256" s="100"/>
      <c r="AV256" s="100"/>
      <c r="AW256" s="100"/>
      <c r="AX256" s="100"/>
      <c r="AY256" s="100"/>
      <c r="AZ256" s="100"/>
      <c r="BA256" s="100"/>
      <c r="BB256" s="100"/>
      <c r="BC256" s="100"/>
      <c r="BD256" s="100"/>
      <c r="BE256" s="100"/>
      <c r="BF256" s="100"/>
      <c r="BG256" s="100"/>
      <c r="BH256" s="100"/>
      <c r="BI256" s="100"/>
      <c r="BJ256" s="100"/>
      <c r="BK256" s="100"/>
      <c r="BL256" s="100"/>
      <c r="BM256" s="100"/>
      <c r="BN256" s="92"/>
      <c r="BO256" s="92"/>
      <c r="BP256" s="92"/>
      <c r="BQ256" s="92"/>
      <c r="BR256" s="92"/>
      <c r="BS256" s="92"/>
      <c r="BT256" s="92"/>
      <c r="BU256" s="92"/>
      <c r="BV256" s="92" t="n">
        <v>0.00142402852979674</v>
      </c>
      <c r="BW256" s="92" t="n">
        <v>0.00118876925016142</v>
      </c>
      <c r="BX256" s="92" t="n">
        <v>5.41496806732231E-005</v>
      </c>
      <c r="BY256" s="92" t="n">
        <v>0.000109396626192736</v>
      </c>
      <c r="BZ256" s="92" t="n">
        <v>0.0037421748539662</v>
      </c>
      <c r="CA256" s="92" t="n">
        <v>0.00970142290002904</v>
      </c>
      <c r="CB256" s="92" t="n">
        <v>0.00483244379451847</v>
      </c>
      <c r="CC256" s="92" t="n">
        <v>0.0259992248767391</v>
      </c>
      <c r="CD256" s="92" t="n">
        <v>0.0700119639122607</v>
      </c>
      <c r="CE256" s="92" t="n">
        <v>0.0218570415569467</v>
      </c>
      <c r="CF256" s="92" t="n">
        <v>0.0459029219071171</v>
      </c>
      <c r="CG256" s="92" t="n">
        <v>0.0445548374773264</v>
      </c>
      <c r="CH256" s="92" t="n">
        <v>0.0739871879214005</v>
      </c>
      <c r="CI256" s="92" t="n">
        <v>0.0777084929605763</v>
      </c>
      <c r="CJ256" s="92" t="n">
        <v>0.143324430125832</v>
      </c>
      <c r="CK256" s="92" t="n">
        <v>0.132261246261381</v>
      </c>
      <c r="CL256" s="92" t="n">
        <v>0.146724038119103</v>
      </c>
      <c r="CM256" s="92" t="n">
        <v>0.186853127566261</v>
      </c>
      <c r="CN256" s="92" t="n">
        <v>0.22649192353428</v>
      </c>
      <c r="CO256" s="92" t="n">
        <v>0.329055229086069</v>
      </c>
      <c r="CP256" s="92" t="n">
        <v>0.111926059694142</v>
      </c>
      <c r="CQ256" s="92" t="n">
        <v>0.160948701617551</v>
      </c>
      <c r="CR256" s="92" t="n">
        <v>0.166286343763661</v>
      </c>
      <c r="CS256" s="92"/>
      <c r="CT256" s="97"/>
      <c r="CU256" s="97"/>
      <c r="CV256" s="97"/>
      <c r="CW256" s="97"/>
      <c r="CX256" s="97"/>
      <c r="CY256" s="97"/>
      <c r="CZ256" s="97"/>
      <c r="DA256" s="97"/>
      <c r="DB256" s="97"/>
      <c r="DC256" s="97"/>
      <c r="DD256" s="97"/>
      <c r="DE256" s="97"/>
      <c r="DF256" s="97"/>
      <c r="DG256" s="97"/>
      <c r="DH256" s="97"/>
      <c r="DI256" s="97"/>
      <c r="DJ256" s="97"/>
      <c r="DK256" s="97"/>
      <c r="DL256" s="97"/>
      <c r="DM256" s="97"/>
      <c r="DN256" s="97"/>
    </row>
    <row r="257" customFormat="false" ht="15.75" hidden="false" customHeight="false" outlineLevel="0" collapsed="false">
      <c r="A257" s="101" t="s">
        <v>245</v>
      </c>
      <c r="B257" s="100"/>
      <c r="C257" s="100"/>
      <c r="D257" s="100"/>
      <c r="E257" s="100"/>
      <c r="F257" s="100"/>
      <c r="G257" s="100"/>
      <c r="H257" s="100"/>
      <c r="I257" s="100"/>
      <c r="J257" s="100"/>
      <c r="K257" s="100"/>
      <c r="L257" s="100"/>
      <c r="M257" s="100"/>
      <c r="N257" s="100"/>
      <c r="O257" s="100"/>
      <c r="P257" s="100"/>
      <c r="Q257" s="100"/>
      <c r="R257" s="100"/>
      <c r="S257" s="100"/>
      <c r="T257" s="100"/>
      <c r="U257" s="100"/>
      <c r="V257" s="100"/>
      <c r="W257" s="100"/>
      <c r="X257" s="100"/>
      <c r="Y257" s="100"/>
      <c r="Z257" s="100"/>
      <c r="AA257" s="100"/>
      <c r="AB257" s="100"/>
      <c r="AC257" s="100"/>
      <c r="AD257" s="100"/>
      <c r="AE257" s="100"/>
      <c r="AF257" s="100"/>
      <c r="AG257" s="100"/>
      <c r="AH257" s="100"/>
      <c r="AI257" s="100"/>
      <c r="AJ257" s="100"/>
      <c r="AK257" s="100"/>
      <c r="AL257" s="100"/>
      <c r="AM257" s="100"/>
      <c r="AN257" s="100"/>
      <c r="AO257" s="100"/>
      <c r="AP257" s="100"/>
      <c r="AQ257" s="100"/>
      <c r="AR257" s="100"/>
      <c r="AS257" s="100"/>
      <c r="AT257" s="100"/>
      <c r="AU257" s="100"/>
      <c r="AV257" s="100"/>
      <c r="AW257" s="100"/>
      <c r="AX257" s="100"/>
      <c r="AY257" s="100"/>
      <c r="AZ257" s="100"/>
      <c r="BA257" s="100"/>
      <c r="BB257" s="100"/>
      <c r="BC257" s="100"/>
      <c r="BD257" s="100"/>
      <c r="BE257" s="100"/>
      <c r="BF257" s="100"/>
      <c r="BG257" s="100"/>
      <c r="BH257" s="100"/>
      <c r="BI257" s="100"/>
      <c r="BJ257" s="100"/>
      <c r="BK257" s="100"/>
      <c r="BL257" s="100"/>
      <c r="BM257" s="100"/>
      <c r="BN257" s="92"/>
      <c r="BO257" s="92"/>
      <c r="BP257" s="92"/>
      <c r="BQ257" s="92"/>
      <c r="BR257" s="92"/>
      <c r="BS257" s="92"/>
      <c r="BT257" s="92"/>
      <c r="BU257" s="92"/>
      <c r="BV257" s="92"/>
      <c r="BW257" s="92"/>
      <c r="BX257" s="92"/>
      <c r="BY257" s="92"/>
      <c r="BZ257" s="92" t="n">
        <v>1.58271598071316</v>
      </c>
      <c r="CA257" s="92" t="n">
        <v>7.32574122768329</v>
      </c>
      <c r="CB257" s="92" t="n">
        <v>88.7303056603525</v>
      </c>
      <c r="CC257" s="92" t="n">
        <v>263.331514255266</v>
      </c>
      <c r="CD257" s="92" t="n">
        <v>19.3312966590458</v>
      </c>
      <c r="CE257" s="92" t="n">
        <v>0.962533919516967</v>
      </c>
      <c r="CF257" s="92" t="n">
        <v>7.70894340199428</v>
      </c>
      <c r="CG257" s="92" t="n">
        <v>0.597859853858602</v>
      </c>
      <c r="CH257" s="92" t="n">
        <v>-0.00260321019753063</v>
      </c>
      <c r="CI257" s="92" t="n">
        <v>2.80934901855433</v>
      </c>
      <c r="CJ257" s="92" t="n">
        <v>2.52442526253476</v>
      </c>
      <c r="CK257" s="92" t="n">
        <v>2.48120754975548</v>
      </c>
      <c r="CL257" s="92" t="n">
        <v>1.27624248107893</v>
      </c>
      <c r="CM257" s="92" t="n">
        <v>2.09895179397989</v>
      </c>
      <c r="CN257" s="92" t="n">
        <v>1.29652298632789</v>
      </c>
      <c r="CO257" s="92" t="n">
        <v>3.37274973724294</v>
      </c>
      <c r="CP257" s="92" t="n">
        <v>0.0140987378318971</v>
      </c>
      <c r="CQ257" s="92" t="n">
        <v>0.0087276060677679</v>
      </c>
      <c r="CR257" s="92" t="n">
        <v>-0.233556086398956</v>
      </c>
      <c r="CS257" s="92"/>
      <c r="CT257" s="97"/>
      <c r="CU257" s="97"/>
      <c r="CV257" s="97"/>
      <c r="CW257" s="97"/>
      <c r="CX257" s="97"/>
      <c r="CY257" s="97"/>
      <c r="CZ257" s="97"/>
      <c r="DA257" s="97"/>
      <c r="DB257" s="97"/>
      <c r="DC257" s="97"/>
      <c r="DD257" s="97"/>
      <c r="DE257" s="97"/>
      <c r="DF257" s="97"/>
      <c r="DG257" s="97"/>
      <c r="DH257" s="97"/>
      <c r="DI257" s="97"/>
      <c r="DJ257" s="97"/>
      <c r="DK257" s="97"/>
      <c r="DL257" s="97"/>
      <c r="DM257" s="97"/>
      <c r="DN257" s="97"/>
    </row>
    <row r="258" customFormat="false" ht="15.75" hidden="false" customHeight="false" outlineLevel="0" collapsed="false">
      <c r="A258" s="87" t="s">
        <v>246</v>
      </c>
      <c r="B258" s="104"/>
      <c r="C258" s="104"/>
      <c r="D258" s="104"/>
      <c r="E258" s="104"/>
      <c r="F258" s="104"/>
      <c r="G258" s="104"/>
      <c r="H258" s="104"/>
      <c r="I258" s="104"/>
      <c r="J258" s="104"/>
      <c r="K258" s="104"/>
      <c r="L258" s="104"/>
      <c r="M258" s="104"/>
      <c r="N258" s="104"/>
      <c r="O258" s="104"/>
      <c r="P258" s="104"/>
      <c r="Q258" s="104"/>
      <c r="R258" s="104"/>
      <c r="S258" s="104"/>
      <c r="T258" s="104"/>
      <c r="U258" s="104"/>
      <c r="V258" s="104"/>
      <c r="W258" s="104"/>
      <c r="X258" s="104"/>
      <c r="Y258" s="104"/>
      <c r="Z258" s="104"/>
      <c r="AA258" s="104"/>
      <c r="AB258" s="104"/>
      <c r="AC258" s="104"/>
      <c r="AD258" s="104"/>
      <c r="AE258" s="104"/>
      <c r="AF258" s="104"/>
      <c r="AG258" s="104"/>
      <c r="AH258" s="104"/>
      <c r="AI258" s="104"/>
      <c r="AJ258" s="104"/>
      <c r="AK258" s="104"/>
      <c r="AL258" s="104"/>
      <c r="AM258" s="104"/>
      <c r="AN258" s="104"/>
      <c r="AO258" s="104"/>
      <c r="AP258" s="104"/>
      <c r="AQ258" s="104"/>
      <c r="AR258" s="104"/>
      <c r="AS258" s="104"/>
      <c r="AT258" s="104"/>
      <c r="AU258" s="104"/>
      <c r="AV258" s="104"/>
      <c r="AW258" s="104"/>
      <c r="AX258" s="104"/>
      <c r="AY258" s="104"/>
      <c r="AZ258" s="104"/>
      <c r="BA258" s="104"/>
      <c r="BB258" s="104"/>
      <c r="BC258" s="104"/>
      <c r="BD258" s="104"/>
      <c r="BE258" s="104"/>
      <c r="BF258" s="104"/>
      <c r="BG258" s="104"/>
      <c r="BH258" s="104"/>
      <c r="BI258" s="104"/>
      <c r="BJ258" s="104" t="n">
        <v>8.4149477457882</v>
      </c>
      <c r="BK258" s="104" t="n">
        <v>10.5508296477528</v>
      </c>
      <c r="BL258" s="104" t="n">
        <v>12.8458008335135</v>
      </c>
      <c r="BM258" s="104" t="n">
        <v>4.0906328787419</v>
      </c>
      <c r="BN258" s="104" t="n">
        <v>9.25562027922314</v>
      </c>
      <c r="BO258" s="104" t="n">
        <v>6.95156873368469</v>
      </c>
      <c r="BP258" s="104" t="n">
        <v>10.2627683229311</v>
      </c>
      <c r="BQ258" s="104" t="n">
        <v>10.7892795550156</v>
      </c>
      <c r="BR258" s="104" t="n">
        <v>25.1184496253098</v>
      </c>
      <c r="BS258" s="104" t="n">
        <v>16.8806873117416</v>
      </c>
      <c r="BT258" s="104" t="n">
        <v>25.4906105511381</v>
      </c>
      <c r="BU258" s="104" t="n">
        <v>40.4974029246359</v>
      </c>
      <c r="BV258" s="104" t="n">
        <v>31.1323395258227</v>
      </c>
      <c r="BW258" s="104" t="n">
        <v>36.7126694373087</v>
      </c>
      <c r="BX258" s="104" t="n">
        <v>33.1564734588961</v>
      </c>
      <c r="BY258" s="104" t="n">
        <v>34.0341024534379</v>
      </c>
      <c r="BZ258" s="104" t="n">
        <v>38.9141597018596</v>
      </c>
      <c r="CA258" s="104" t="n">
        <v>61.0769225824782</v>
      </c>
      <c r="CB258" s="104" t="n">
        <v>29.1023533050335</v>
      </c>
      <c r="CC258" s="104" t="n">
        <v>36.2585433887782</v>
      </c>
      <c r="CD258" s="104" t="n">
        <v>37.9458047387687</v>
      </c>
      <c r="CE258" s="104" t="n">
        <v>46.8308657014849</v>
      </c>
      <c r="CF258" s="104" t="n">
        <v>46.8068918585774</v>
      </c>
      <c r="CG258" s="104" t="n">
        <v>46.2828498394206</v>
      </c>
      <c r="CH258" s="104" t="n">
        <v>44.606753394212</v>
      </c>
      <c r="CI258" s="104" t="n">
        <v>62.8153428361726</v>
      </c>
      <c r="CJ258" s="104" t="n">
        <v>53.8053289263304</v>
      </c>
      <c r="CK258" s="104" t="n">
        <v>63.0501462571659</v>
      </c>
      <c r="CL258" s="104" t="n">
        <v>61.6963495679801</v>
      </c>
      <c r="CM258" s="104" t="n">
        <v>75.7946372016345</v>
      </c>
      <c r="CN258" s="104" t="n">
        <v>76.0401881323177</v>
      </c>
      <c r="CO258" s="104" t="n">
        <v>78.6736692690449</v>
      </c>
      <c r="CP258" s="89" t="n">
        <v>84.3872179081447</v>
      </c>
      <c r="CQ258" s="89" t="n">
        <v>83.5586381022686</v>
      </c>
      <c r="CR258" s="89" t="n">
        <v>83.2101877017698</v>
      </c>
      <c r="CS258" s="89"/>
      <c r="CT258" s="105"/>
      <c r="CU258" s="105"/>
      <c r="CV258" s="105"/>
      <c r="CW258" s="105"/>
      <c r="CX258" s="105"/>
      <c r="CY258" s="105"/>
      <c r="CZ258" s="105"/>
      <c r="DA258" s="105"/>
      <c r="DB258" s="105"/>
      <c r="DC258" s="105"/>
      <c r="DD258" s="105"/>
      <c r="DE258" s="105"/>
      <c r="DF258" s="105"/>
      <c r="DG258" s="105"/>
      <c r="DH258" s="105"/>
      <c r="DI258" s="105"/>
      <c r="DJ258" s="105"/>
      <c r="DK258" s="105"/>
      <c r="DL258" s="105"/>
      <c r="DM258" s="105"/>
      <c r="DN258" s="105"/>
    </row>
    <row r="259" customFormat="false" ht="15.75" hidden="false" customHeight="false" outlineLevel="0" collapsed="false">
      <c r="A259" s="90" t="s">
        <v>227</v>
      </c>
      <c r="B259" s="97"/>
      <c r="C259" s="97"/>
      <c r="D259" s="97"/>
      <c r="E259" s="97"/>
      <c r="F259" s="97"/>
      <c r="G259" s="97"/>
      <c r="H259" s="97"/>
      <c r="I259" s="97"/>
      <c r="J259" s="97"/>
      <c r="K259" s="97"/>
      <c r="L259" s="97"/>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t="n">
        <v>0.146877732971266</v>
      </c>
      <c r="BK259" s="97" t="n">
        <v>0.155754651824723</v>
      </c>
      <c r="BL259" s="97" t="n">
        <v>0.138351312237386</v>
      </c>
      <c r="BM259" s="97" t="n">
        <v>0.0514828086631077</v>
      </c>
      <c r="BN259" s="97" t="n">
        <v>0.0951252710744834</v>
      </c>
      <c r="BO259" s="97" t="n">
        <v>0.0750438162246894</v>
      </c>
      <c r="BP259" s="97" t="n">
        <v>0.0706049358059305</v>
      </c>
      <c r="BQ259" s="97" t="n">
        <v>0.0831839787572523</v>
      </c>
      <c r="BR259" s="97" t="n">
        <v>0.189038697290592</v>
      </c>
      <c r="BS259" s="97" t="n">
        <v>0.141441235021972</v>
      </c>
      <c r="BT259" s="97" t="n">
        <v>0.151069773741238</v>
      </c>
      <c r="BU259" s="97" t="n">
        <v>0.238508893299265</v>
      </c>
      <c r="BV259" s="97" t="n">
        <v>0.190275649479117</v>
      </c>
      <c r="BW259" s="97" t="n">
        <v>0.190734492828481</v>
      </c>
      <c r="BX259" s="97" t="n">
        <v>0.177458741360776</v>
      </c>
      <c r="BY259" s="97" t="n">
        <v>0.212617359161862</v>
      </c>
      <c r="BZ259" s="97" t="n">
        <v>0.241995810727641</v>
      </c>
      <c r="CA259" s="97" t="n">
        <v>0.311032224899523</v>
      </c>
      <c r="CB259" s="97" t="n">
        <v>0.154913382816264</v>
      </c>
      <c r="CC259" s="97" t="n">
        <v>0.203658386642434</v>
      </c>
      <c r="CD259" s="97" t="n">
        <v>0.217143615832788</v>
      </c>
      <c r="CE259" s="97" t="n">
        <v>0.273778409591744</v>
      </c>
      <c r="CF259" s="97" t="n">
        <v>0.271755713507569</v>
      </c>
      <c r="CG259" s="97" t="n">
        <v>0.278809659782949</v>
      </c>
      <c r="CH259" s="97" t="n">
        <v>0.270458233895466</v>
      </c>
      <c r="CI259" s="97" t="n">
        <v>0.342735498158148</v>
      </c>
      <c r="CJ259" s="97" t="n">
        <v>0.276748807387026</v>
      </c>
      <c r="CK259" s="97" t="n">
        <v>0.323878151831921</v>
      </c>
      <c r="CL259" s="97" t="n">
        <v>0.325900695162408</v>
      </c>
      <c r="CM259" s="97" t="n">
        <v>0.320884615975487</v>
      </c>
      <c r="CN259" s="97" t="n">
        <v>0.269132006824702</v>
      </c>
      <c r="CO259" s="97" t="n">
        <v>0.229935762490004</v>
      </c>
      <c r="CP259" s="97" t="n">
        <v>0.335314388109821</v>
      </c>
      <c r="CQ259" s="97" t="n">
        <v>0.302075129582471</v>
      </c>
      <c r="CR259" s="97" t="n">
        <v>0.282112385426182</v>
      </c>
      <c r="CS259" s="97"/>
      <c r="CT259" s="97"/>
      <c r="CU259" s="97"/>
      <c r="CV259" s="97"/>
      <c r="CW259" s="97"/>
      <c r="CX259" s="97"/>
      <c r="CY259" s="97"/>
      <c r="CZ259" s="97"/>
      <c r="DA259" s="97"/>
      <c r="DB259" s="97"/>
      <c r="DC259" s="97"/>
      <c r="DD259" s="97"/>
      <c r="DE259" s="97"/>
      <c r="DF259" s="97"/>
      <c r="DG259" s="97"/>
      <c r="DH259" s="97"/>
      <c r="DI259" s="97"/>
      <c r="DJ259" s="97"/>
      <c r="DK259" s="97"/>
      <c r="DL259" s="97"/>
      <c r="DM259" s="97"/>
      <c r="DN259" s="97"/>
    </row>
    <row r="260" customFormat="false" ht="15.75" hidden="false" customHeight="false" outlineLevel="0" collapsed="false">
      <c r="A260" s="90" t="s">
        <v>228</v>
      </c>
      <c r="B260" s="97"/>
      <c r="C260" s="97"/>
      <c r="D260" s="97"/>
      <c r="E260" s="97"/>
      <c r="F260" s="97"/>
      <c r="G260" s="97"/>
      <c r="H260" s="97"/>
      <c r="I260" s="97"/>
      <c r="J260" s="97"/>
      <c r="K260" s="97"/>
      <c r="L260" s="97"/>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2" t="n">
        <v>0.0999022880273617</v>
      </c>
      <c r="BO260" s="92" t="n">
        <v>-0.341135345203372</v>
      </c>
      <c r="BP260" s="92" t="n">
        <v>-0.201079912732534</v>
      </c>
      <c r="BQ260" s="92" t="n">
        <v>1.63755753078821</v>
      </c>
      <c r="BR260" s="92" t="n">
        <v>1.71385913288764</v>
      </c>
      <c r="BS260" s="92" t="n">
        <v>1.42832775714985</v>
      </c>
      <c r="BT260" s="92" t="n">
        <v>1.48379479581372</v>
      </c>
      <c r="BU260" s="92" t="n">
        <v>2.75348536648215</v>
      </c>
      <c r="BV260" s="92" t="n">
        <v>0.239421221859699</v>
      </c>
      <c r="BW260" s="92" t="n">
        <v>1.17483262140474</v>
      </c>
      <c r="BX260" s="92" t="n">
        <v>0.300732808748507</v>
      </c>
      <c r="BY260" s="92" t="n">
        <v>-0.159597900221553</v>
      </c>
      <c r="BZ260" s="92" t="n">
        <v>0.249959376473528</v>
      </c>
      <c r="CA260" s="92" t="n">
        <v>0.663647005750274</v>
      </c>
      <c r="CB260" s="92" t="n">
        <v>-0.122272356826141</v>
      </c>
      <c r="CC260" s="92" t="n">
        <v>0.0653591772659079</v>
      </c>
      <c r="CD260" s="92" t="n">
        <v>-0.0248843857996646</v>
      </c>
      <c r="CE260" s="92" t="n">
        <v>-0.233247784574533</v>
      </c>
      <c r="CF260" s="92" t="n">
        <v>0.608354189366593</v>
      </c>
      <c r="CG260" s="92" t="n">
        <v>0.276467433982604</v>
      </c>
      <c r="CH260" s="92" t="n">
        <v>0.175538473918248</v>
      </c>
      <c r="CI260" s="92" t="n">
        <v>0.341323545812242</v>
      </c>
      <c r="CJ260" s="92" t="n">
        <v>0.149517235387006</v>
      </c>
      <c r="CK260" s="92" t="n">
        <v>0.362278824141552</v>
      </c>
      <c r="CL260" s="92" t="n">
        <v>0.383116790023672</v>
      </c>
      <c r="CM260" s="92" t="n">
        <v>0.206626180474936</v>
      </c>
      <c r="CN260" s="92" t="n">
        <v>0.413246413499879</v>
      </c>
      <c r="CO260" s="92" t="n">
        <v>0.247795190643246</v>
      </c>
      <c r="CP260" s="92" t="n">
        <v>0.367782996871844</v>
      </c>
      <c r="CQ260" s="92" t="n">
        <v>0.102434699700187</v>
      </c>
      <c r="CR260" s="92" t="n">
        <v>0.0942922386906184</v>
      </c>
      <c r="CS260" s="92"/>
      <c r="CT260" s="106"/>
      <c r="CU260" s="106"/>
      <c r="CV260" s="106"/>
      <c r="CW260" s="106"/>
      <c r="CX260" s="106"/>
      <c r="CY260" s="106"/>
      <c r="CZ260" s="106"/>
      <c r="DA260" s="106"/>
      <c r="DB260" s="106"/>
      <c r="DC260" s="106"/>
      <c r="DD260" s="106"/>
      <c r="DE260" s="106"/>
      <c r="DF260" s="106"/>
      <c r="DG260" s="106"/>
      <c r="DH260" s="106"/>
      <c r="DI260" s="106"/>
      <c r="DJ260" s="106"/>
      <c r="DK260" s="106"/>
      <c r="DL260" s="106"/>
      <c r="DM260" s="106"/>
      <c r="DN260" s="106"/>
    </row>
    <row r="261" customFormat="false" ht="15.75" hidden="false" customHeight="false" outlineLevel="0" collapsed="false">
      <c r="A261" s="90" t="s">
        <v>229</v>
      </c>
      <c r="B261" s="105"/>
      <c r="C261" s="105"/>
      <c r="D261" s="105"/>
      <c r="E261" s="105"/>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t="n">
        <v>1793.038</v>
      </c>
      <c r="BK261" s="105" t="n">
        <v>2187.191</v>
      </c>
      <c r="BL261" s="105" t="n">
        <v>2001.881</v>
      </c>
      <c r="BM261" s="105" t="n">
        <v>1415.568</v>
      </c>
      <c r="BN261" s="105" t="n">
        <v>2892.227</v>
      </c>
      <c r="BO261" s="105" t="n">
        <v>4346.891</v>
      </c>
      <c r="BP261" s="105" t="n">
        <v>6186.5</v>
      </c>
      <c r="BQ261" s="105" t="n">
        <v>6940.691</v>
      </c>
      <c r="BR261" s="105" t="n">
        <v>14315.838</v>
      </c>
      <c r="BS261" s="105" t="n">
        <v>9681.825</v>
      </c>
      <c r="BT261" s="105" t="n">
        <v>12735.7135</v>
      </c>
      <c r="BU261" s="105" t="n">
        <v>20316.26332</v>
      </c>
      <c r="BV261" s="105" t="n">
        <v>18874.93636</v>
      </c>
      <c r="BW261" s="105" t="n">
        <v>26361.45624</v>
      </c>
      <c r="BX261" s="105" t="n">
        <v>26136.89754</v>
      </c>
      <c r="BY261" s="105" t="n">
        <v>26214.23877</v>
      </c>
      <c r="BZ261" s="105" t="n">
        <v>27923.0853</v>
      </c>
      <c r="CA261" s="105" t="n">
        <v>25078.93087</v>
      </c>
      <c r="CB261" s="105" t="n">
        <v>24242.39492</v>
      </c>
      <c r="CC261" s="105" t="n">
        <v>28488.58047</v>
      </c>
      <c r="CD261" s="105" t="n">
        <v>30880.43251</v>
      </c>
      <c r="CE261" s="105" t="n">
        <v>38720.72817</v>
      </c>
      <c r="CF261" s="105" t="n">
        <v>43901.53421</v>
      </c>
      <c r="CG261" s="105" t="n">
        <v>45653.52786</v>
      </c>
      <c r="CH261" s="105" t="n">
        <v>45582.76417</v>
      </c>
      <c r="CI261" s="105" t="n">
        <v>61665.74291</v>
      </c>
      <c r="CJ261" s="105" t="n">
        <v>54719.82446</v>
      </c>
      <c r="CK261" s="105" t="n">
        <v>68398.30286</v>
      </c>
      <c r="CL261" s="93" t="n">
        <v>68685.38606</v>
      </c>
      <c r="CM261" s="93" t="n">
        <v>83026.28552</v>
      </c>
      <c r="CN261" s="93" t="n">
        <v>86119.39428</v>
      </c>
      <c r="CO261" s="93" t="n">
        <v>85949.44242</v>
      </c>
      <c r="CP261" s="93" t="n">
        <v>93456.72465</v>
      </c>
      <c r="CQ261" s="103" t="n">
        <v>92156.8317</v>
      </c>
      <c r="CR261" s="93" t="n">
        <v>89119.893</v>
      </c>
      <c r="CS261" s="103"/>
      <c r="CT261" s="97"/>
      <c r="CU261" s="97"/>
      <c r="CV261" s="97"/>
      <c r="CW261" s="97"/>
      <c r="CX261" s="97"/>
      <c r="CY261" s="97"/>
      <c r="CZ261" s="97"/>
      <c r="DA261" s="97"/>
      <c r="DB261" s="97"/>
      <c r="DC261" s="97"/>
      <c r="DD261" s="97"/>
      <c r="DE261" s="97"/>
      <c r="DF261" s="97"/>
      <c r="DG261" s="97"/>
      <c r="DH261" s="97"/>
      <c r="DI261" s="97"/>
      <c r="DJ261" s="97"/>
      <c r="DK261" s="97"/>
      <c r="DL261" s="97"/>
      <c r="DM261" s="97"/>
    </row>
    <row r="262" customFormat="false" ht="15.75" hidden="false" customHeight="false" outlineLevel="0" collapsed="false">
      <c r="A262" s="90" t="s">
        <v>230</v>
      </c>
      <c r="B262" s="97"/>
      <c r="C262" s="97"/>
      <c r="D262" s="97"/>
      <c r="E262" s="97"/>
      <c r="F262" s="97"/>
      <c r="G262" s="97"/>
      <c r="H262" s="97"/>
      <c r="I262" s="97"/>
      <c r="J262" s="97"/>
      <c r="K262" s="97"/>
      <c r="L262" s="97"/>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2" t="n">
        <v>0.613031625654336</v>
      </c>
      <c r="BO262" s="92" t="n">
        <v>0.987430910240578</v>
      </c>
      <c r="BP262" s="92" t="n">
        <v>2.09034353190824</v>
      </c>
      <c r="BQ262" s="92" t="n">
        <v>3.90311380308117</v>
      </c>
      <c r="BR262" s="92" t="n">
        <v>3.94976293354567</v>
      </c>
      <c r="BS262" s="92" t="n">
        <v>1.22729877514757</v>
      </c>
      <c r="BT262" s="92" t="n">
        <v>1.05862983916593</v>
      </c>
      <c r="BU262" s="92" t="n">
        <v>1.92712401690264</v>
      </c>
      <c r="BV262" s="92" t="n">
        <v>0.318465350054953</v>
      </c>
      <c r="BW262" s="92" t="n">
        <v>1.72277760029746</v>
      </c>
      <c r="BX262" s="92" t="n">
        <v>1.0522523170767</v>
      </c>
      <c r="BY262" s="92" t="n">
        <v>0.290308082598725</v>
      </c>
      <c r="BZ262" s="92" t="n">
        <v>0.479373745554711</v>
      </c>
      <c r="CA262" s="92" t="n">
        <v>-0.0486515372414799</v>
      </c>
      <c r="CB262" s="92" t="n">
        <v>-0.0724838369626942</v>
      </c>
      <c r="CC262" s="92" t="n">
        <v>0.0867597842514045</v>
      </c>
      <c r="CD262" s="92" t="n">
        <v>0.105910474370108</v>
      </c>
      <c r="CE262" s="92" t="n">
        <v>0.543954499923226</v>
      </c>
      <c r="CF262" s="92" t="n">
        <v>0.810940476585554</v>
      </c>
      <c r="CG262" s="92" t="n">
        <v>0.602520276785135</v>
      </c>
      <c r="CH262" s="92" t="n">
        <v>0.476105108153487</v>
      </c>
      <c r="CI262" s="92" t="n">
        <v>0.592577046569525</v>
      </c>
      <c r="CJ262" s="92" t="n">
        <v>0.24642168991752</v>
      </c>
      <c r="CK262" s="92" t="n">
        <v>0.498204105271965</v>
      </c>
      <c r="CL262" s="92" t="n">
        <v>0.506828015164663</v>
      </c>
      <c r="CM262" s="92" t="n">
        <v>0.346392366360936</v>
      </c>
      <c r="CN262" s="92" t="n">
        <v>0.573824388690299</v>
      </c>
      <c r="CO262" s="92" t="n">
        <v>0.256601974407527</v>
      </c>
      <c r="CP262" s="92" t="n">
        <v>0.360649331844201</v>
      </c>
      <c r="CQ262" s="92" t="n">
        <v>0.109971753196168</v>
      </c>
      <c r="CR262" s="92" t="n">
        <v>0.034841149837219</v>
      </c>
      <c r="CS262" s="92"/>
      <c r="CT262" s="97"/>
      <c r="CU262" s="97"/>
      <c r="CV262" s="97"/>
      <c r="CW262" s="97"/>
      <c r="CX262" s="97"/>
      <c r="CY262" s="97"/>
      <c r="CZ262" s="97"/>
      <c r="DA262" s="97"/>
      <c r="DB262" s="97"/>
      <c r="DC262" s="97"/>
      <c r="DD262" s="97"/>
      <c r="DE262" s="97"/>
      <c r="DF262" s="97"/>
      <c r="DG262" s="97"/>
      <c r="DH262" s="97"/>
      <c r="DI262" s="97"/>
      <c r="DJ262" s="97"/>
      <c r="DK262" s="97"/>
      <c r="DL262" s="97"/>
      <c r="DM262" s="97"/>
      <c r="DN262" s="97"/>
    </row>
    <row r="263" customFormat="false" ht="15.75" hidden="false" customHeight="false" outlineLevel="0" collapsed="false">
      <c r="A263" s="90" t="s">
        <v>242</v>
      </c>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c r="AX263" s="106"/>
      <c r="AY263" s="106"/>
      <c r="AZ263" s="106"/>
      <c r="BA263" s="106"/>
      <c r="BB263" s="106"/>
      <c r="BC263" s="106"/>
      <c r="BD263" s="106"/>
      <c r="BE263" s="106"/>
      <c r="BF263" s="106"/>
      <c r="BG263" s="106"/>
      <c r="BH263" s="106"/>
      <c r="BI263" s="106"/>
      <c r="BJ263" s="106" t="n">
        <v>4.69312292644562</v>
      </c>
      <c r="BK263" s="106" t="n">
        <v>4.82391782325038</v>
      </c>
      <c r="BL263" s="106" t="n">
        <v>6.41686535489047</v>
      </c>
      <c r="BM263" s="106" t="n">
        <v>2.8897466449806</v>
      </c>
      <c r="BN263" s="106" t="n">
        <v>3.20017076087843</v>
      </c>
      <c r="BO263" s="106" t="n">
        <v>1.599204749713</v>
      </c>
      <c r="BP263" s="106" t="n">
        <v>1.6588973285268</v>
      </c>
      <c r="BQ263" s="106" t="n">
        <v>1.5544964550382</v>
      </c>
      <c r="BR263" s="106" t="n">
        <v>1.75459163657131</v>
      </c>
      <c r="BS263" s="106" t="n">
        <v>1.74354394050105</v>
      </c>
      <c r="BT263" s="106" t="n">
        <v>2.00150628004768</v>
      </c>
      <c r="BU263" s="106" t="n">
        <v>1.99334898779191</v>
      </c>
      <c r="BV263" s="106" t="n">
        <v>1.64940103277905</v>
      </c>
      <c r="BW263" s="106" t="n">
        <v>1.39266469587526</v>
      </c>
      <c r="BX263" s="106" t="n">
        <v>1.26856959239915</v>
      </c>
      <c r="BY263" s="106" t="n">
        <v>1.29830596081955</v>
      </c>
      <c r="BZ263" s="106" t="n">
        <v>1.39361962633333</v>
      </c>
      <c r="CA263" s="106" t="n">
        <v>2.43538781214712</v>
      </c>
      <c r="CB263" s="106" t="n">
        <v>1.20047352586539</v>
      </c>
      <c r="CC263" s="106" t="n">
        <v>1.27273956057447</v>
      </c>
      <c r="CD263" s="106" t="n">
        <v>1.22879770956837</v>
      </c>
      <c r="CE263" s="106" t="n">
        <v>1.20945209232321</v>
      </c>
      <c r="CF263" s="106" t="n">
        <v>1.06617895481009</v>
      </c>
      <c r="CG263" s="106" t="n">
        <v>1.01378473929442</v>
      </c>
      <c r="CH263" s="106" t="n">
        <v>0.978588161697523</v>
      </c>
      <c r="CI263" s="106" t="n">
        <v>1.01864244022569</v>
      </c>
      <c r="CJ263" s="106" t="n">
        <v>0.983287674207762</v>
      </c>
      <c r="CK263" s="106" t="n">
        <v>0.921808635898746</v>
      </c>
      <c r="CL263" s="106" t="n">
        <v>0.898245654673693</v>
      </c>
      <c r="CM263" s="106" t="n">
        <v>0.912899291193468</v>
      </c>
      <c r="CN263" s="106" t="n">
        <v>0.882962412451349</v>
      </c>
      <c r="CO263" s="106" t="n">
        <v>0.915348221627764</v>
      </c>
      <c r="CP263" s="106" t="n">
        <v>0.902955011789456</v>
      </c>
      <c r="CQ263" s="106" t="n">
        <v>0.906700421020101</v>
      </c>
      <c r="CR263" s="106" t="n">
        <v>0.933688146391398</v>
      </c>
      <c r="CS263" s="106"/>
      <c r="CT263" s="97"/>
      <c r="CU263" s="97"/>
      <c r="CV263" s="97"/>
      <c r="CW263" s="97"/>
      <c r="CX263" s="97"/>
      <c r="CY263" s="97"/>
      <c r="CZ263" s="97"/>
      <c r="DA263" s="97"/>
      <c r="DB263" s="97"/>
      <c r="DC263" s="97"/>
      <c r="DD263" s="97"/>
      <c r="DE263" s="97"/>
      <c r="DF263" s="97"/>
      <c r="DG263" s="97"/>
      <c r="DH263" s="97"/>
      <c r="DI263" s="97"/>
      <c r="DJ263" s="97"/>
      <c r="DK263" s="97"/>
      <c r="DL263" s="97"/>
      <c r="DM263" s="97"/>
      <c r="DN263" s="97"/>
    </row>
    <row r="264" customFormat="false" ht="15.75" hidden="false" customHeight="false" outlineLevel="0" collapsed="false">
      <c r="A264" s="90" t="s">
        <v>232</v>
      </c>
      <c r="B264" s="97"/>
      <c r="C264" s="97"/>
      <c r="D264" s="97"/>
      <c r="E264" s="97"/>
      <c r="F264" s="97"/>
      <c r="G264" s="97"/>
      <c r="H264" s="97"/>
      <c r="I264" s="97"/>
      <c r="J264" s="97"/>
      <c r="K264" s="97"/>
      <c r="L264" s="97"/>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2" t="n">
        <v>-0.318114864870564</v>
      </c>
      <c r="BO264" s="92" t="n">
        <v>-0.66848424697346</v>
      </c>
      <c r="BP264" s="92" t="n">
        <v>-0.741478551164781</v>
      </c>
      <c r="BQ264" s="92" t="n">
        <v>-0.462064794594254</v>
      </c>
      <c r="BR264" s="92" t="n">
        <v>-0.451719371347019</v>
      </c>
      <c r="BS264" s="92" t="n">
        <v>0.0902568547360521</v>
      </c>
      <c r="BT264" s="92" t="n">
        <v>0.206528123006344</v>
      </c>
      <c r="BU264" s="92" t="n">
        <v>0.282311697354706</v>
      </c>
      <c r="BV264" s="92" t="n">
        <v>-0.0599516158630635</v>
      </c>
      <c r="BW264" s="92" t="n">
        <v>-0.201244853355948</v>
      </c>
      <c r="BX264" s="92" t="n">
        <v>-0.366192549558761</v>
      </c>
      <c r="BY264" s="92" t="n">
        <v>-0.348681054461158</v>
      </c>
      <c r="BZ264" s="92" t="n">
        <v>-0.155075328172166</v>
      </c>
      <c r="CA264" s="92" t="n">
        <v>0.748725173661794</v>
      </c>
      <c r="CB264" s="92" t="n">
        <v>-0.0536794094244198</v>
      </c>
      <c r="CC264" s="92" t="n">
        <v>-0.0196921226710997</v>
      </c>
      <c r="CD264" s="92" t="n">
        <v>-0.118268940570682</v>
      </c>
      <c r="CE264" s="92" t="n">
        <v>-0.503384189454032</v>
      </c>
      <c r="CF264" s="92" t="n">
        <v>-0.111867998886925</v>
      </c>
      <c r="CG264" s="92" t="n">
        <v>-0.203462538057013</v>
      </c>
      <c r="CH264" s="92" t="n">
        <v>-0.20362143086899</v>
      </c>
      <c r="CI264" s="92" t="n">
        <v>-0.157765366076632</v>
      </c>
      <c r="CJ264" s="92" t="n">
        <v>-0.0777461234142408</v>
      </c>
      <c r="CK264" s="92" t="n">
        <v>-0.0907254763567339</v>
      </c>
      <c r="CL264" s="92" t="n">
        <v>-0.082100428115197</v>
      </c>
      <c r="CM264" s="92" t="n">
        <v>-0.103807916160253</v>
      </c>
      <c r="CN264" s="92" t="n">
        <v>-0.102030427501539</v>
      </c>
      <c r="CO264" s="92" t="n">
        <v>-0.007008411528585</v>
      </c>
      <c r="CP264" s="92" t="n">
        <v>0.00524283873933507</v>
      </c>
      <c r="CQ264" s="92" t="n">
        <v>-0.00679031108159078</v>
      </c>
      <c r="CR264" s="92" t="n">
        <v>0.0574494828145857</v>
      </c>
      <c r="CS264" s="92"/>
      <c r="CT264" s="97"/>
      <c r="CU264" s="97"/>
      <c r="CV264" s="97"/>
      <c r="CW264" s="97"/>
      <c r="CX264" s="97"/>
      <c r="CY264" s="97"/>
      <c r="CZ264" s="97"/>
      <c r="DA264" s="97"/>
      <c r="DB264" s="97"/>
      <c r="DC264" s="97"/>
      <c r="DD264" s="97"/>
      <c r="DE264" s="97"/>
      <c r="DF264" s="97"/>
      <c r="DG264" s="97"/>
      <c r="DH264" s="97"/>
      <c r="DI264" s="97"/>
      <c r="DJ264" s="97"/>
      <c r="DK264" s="97"/>
      <c r="DL264" s="97"/>
      <c r="DM264" s="97"/>
      <c r="DN264" s="97"/>
    </row>
    <row r="265" customFormat="false" ht="15" hidden="false" customHeight="false" outlineLevel="0" collapsed="false">
      <c r="A265" s="87" t="s">
        <v>247</v>
      </c>
      <c r="B265" s="104"/>
      <c r="C265" s="104"/>
      <c r="D265" s="104"/>
      <c r="E265" s="10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t="n">
        <v>0.0116426080174104</v>
      </c>
      <c r="BK265" s="89" t="n">
        <v>0.398701922493983</v>
      </c>
      <c r="BL265" s="89" t="n">
        <v>0.286713491514373</v>
      </c>
      <c r="BM265" s="89" t="n">
        <v>0.839936724002086</v>
      </c>
      <c r="BN265" s="89" t="n">
        <v>2.12451501683146</v>
      </c>
      <c r="BO265" s="89" t="n">
        <v>3.96949212628658</v>
      </c>
      <c r="BP265" s="89" t="n">
        <v>7.33717816386591</v>
      </c>
      <c r="BQ265" s="89" t="n">
        <v>6.7800671742083</v>
      </c>
      <c r="BR265" s="89" t="n">
        <v>17.9091689254625</v>
      </c>
      <c r="BS265" s="89" t="n">
        <v>11.416045130253</v>
      </c>
      <c r="BT265" s="89" t="n">
        <v>16.5488463035278</v>
      </c>
      <c r="BU265" s="89" t="n">
        <v>23.2569188737799</v>
      </c>
      <c r="BV265" s="89" t="n">
        <v>12.1386271588471</v>
      </c>
      <c r="BW265" s="89" t="n">
        <v>18.6238572803863</v>
      </c>
      <c r="BX265" s="89" t="n">
        <v>16.3575806547897</v>
      </c>
      <c r="BY265" s="89" t="n">
        <v>17.9238640218168</v>
      </c>
      <c r="BZ265" s="89" t="n">
        <v>20.6754671437763</v>
      </c>
      <c r="CA265" s="89" t="n">
        <v>17.2131740438043</v>
      </c>
      <c r="CB265" s="89" t="n">
        <v>14.0605344812711</v>
      </c>
      <c r="CC265" s="89" t="n">
        <v>16.5260811501886</v>
      </c>
      <c r="CD265" s="89" t="n">
        <v>20.8502658969712</v>
      </c>
      <c r="CE265" s="89" t="n">
        <v>23.2698192669688</v>
      </c>
      <c r="CF265" s="89" t="n">
        <v>23.0946360200482</v>
      </c>
      <c r="CG265" s="89" t="n">
        <v>22.1265778177953</v>
      </c>
      <c r="CH265" s="89" t="n">
        <v>18.5283185164763</v>
      </c>
      <c r="CI265" s="89" t="n">
        <v>32.9526451258142</v>
      </c>
      <c r="CJ265" s="89" t="n">
        <v>27.6862591243226</v>
      </c>
      <c r="CK265" s="89" t="n">
        <v>33.2023527351295</v>
      </c>
      <c r="CL265" s="89" t="n">
        <v>33.4574323471842</v>
      </c>
      <c r="CM265" s="89" t="n">
        <v>41.8705577276086</v>
      </c>
      <c r="CN265" s="89" t="n">
        <v>42.5977658897909</v>
      </c>
      <c r="CO265" s="89" t="n">
        <v>38.1910459308421</v>
      </c>
      <c r="CP265" s="89" t="n">
        <v>39.7328910705398</v>
      </c>
      <c r="CQ265" s="89" t="n">
        <v>36.1186468912297</v>
      </c>
      <c r="CR265" s="89" t="n">
        <v>35.1519883547192</v>
      </c>
      <c r="CS265" s="89"/>
      <c r="CT265" s="104"/>
      <c r="CU265" s="104"/>
      <c r="CV265" s="104"/>
      <c r="CW265" s="104"/>
      <c r="CX265" s="104"/>
      <c r="CY265" s="104"/>
      <c r="CZ265" s="104"/>
      <c r="DA265" s="104"/>
      <c r="DB265" s="104"/>
      <c r="DC265" s="104"/>
      <c r="DD265" s="104"/>
      <c r="DE265" s="104"/>
      <c r="DF265" s="104"/>
      <c r="DG265" s="104"/>
      <c r="DH265" s="104"/>
      <c r="DI265" s="104"/>
      <c r="DJ265" s="104"/>
      <c r="DK265" s="104"/>
      <c r="DL265" s="104"/>
      <c r="DM265" s="104"/>
      <c r="DN265" s="104"/>
    </row>
    <row r="266" customFormat="false" ht="15.75" hidden="false" customHeight="false" outlineLevel="0" collapsed="false">
      <c r="A266" s="90" t="s">
        <v>248</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93"/>
      <c r="AG266" s="93"/>
      <c r="AH266" s="93"/>
      <c r="AI266" s="93"/>
      <c r="AJ266" s="93"/>
      <c r="AK266" s="93"/>
      <c r="AL266" s="93"/>
      <c r="AM266" s="93"/>
      <c r="AN266" s="93"/>
      <c r="AO266" s="93"/>
      <c r="AP266" s="93"/>
      <c r="AQ266" s="93"/>
      <c r="AR266" s="93"/>
      <c r="AS266" s="93"/>
      <c r="AT266" s="93"/>
      <c r="AU266" s="93"/>
      <c r="AV266" s="93"/>
      <c r="AW266" s="93"/>
      <c r="AX266" s="93"/>
      <c r="AY266" s="93"/>
      <c r="AZ266" s="93"/>
      <c r="BA266" s="93"/>
      <c r="BB266" s="93"/>
      <c r="BC266" s="93"/>
      <c r="BD266" s="93"/>
      <c r="BE266" s="93"/>
      <c r="BF266" s="93"/>
      <c r="BG266" s="93"/>
      <c r="BH266" s="93"/>
      <c r="BI266" s="93"/>
      <c r="BJ266" s="93" t="n">
        <v>29.587</v>
      </c>
      <c r="BK266" s="93" t="n">
        <v>839.788</v>
      </c>
      <c r="BL266" s="93" t="n">
        <v>589.417</v>
      </c>
      <c r="BM266" s="93" t="n">
        <v>984.768</v>
      </c>
      <c r="BN266" s="93" t="n">
        <v>2109.788</v>
      </c>
      <c r="BO266" s="93" t="n">
        <v>3744.878</v>
      </c>
      <c r="BP266" s="93" t="n">
        <v>5573.729</v>
      </c>
      <c r="BQ266" s="93" t="n">
        <v>5805.573</v>
      </c>
      <c r="BR266" s="93" t="n">
        <v>13097.52</v>
      </c>
      <c r="BS266" s="93" t="n">
        <v>8111.806</v>
      </c>
      <c r="BT266" s="93" t="n">
        <v>10908.991</v>
      </c>
      <c r="BU266" s="93" t="n">
        <v>11809.64632</v>
      </c>
      <c r="BV266" s="93" t="n">
        <v>9431.66316</v>
      </c>
      <c r="BW266" s="93" t="n">
        <v>13250.66274</v>
      </c>
      <c r="BX266" s="93" t="n">
        <v>12842.0965</v>
      </c>
      <c r="BY266" s="93" t="n">
        <v>14365.9104</v>
      </c>
      <c r="BZ266" s="93" t="n">
        <v>13662.328</v>
      </c>
      <c r="CA266" s="93" t="n">
        <v>11448.13587</v>
      </c>
      <c r="CB266" s="93" t="n">
        <v>11343.70182</v>
      </c>
      <c r="CC266" s="93" t="n">
        <v>13378.34195</v>
      </c>
      <c r="CD266" s="93" t="n">
        <v>16919.44856</v>
      </c>
      <c r="CE266" s="93" t="n">
        <v>20220.98905</v>
      </c>
      <c r="CF266" s="93" t="n">
        <v>20056.5395</v>
      </c>
      <c r="CG266" s="93" t="n">
        <v>20804.09773</v>
      </c>
      <c r="CH266" s="93" t="n">
        <v>18807.22</v>
      </c>
      <c r="CI266" s="93" t="n">
        <v>36703.78851</v>
      </c>
      <c r="CJ266" s="93" t="n">
        <v>30040.56902</v>
      </c>
      <c r="CK266" s="93" t="n">
        <v>37583.43165</v>
      </c>
      <c r="CL266" s="93" t="n">
        <v>37843.53563</v>
      </c>
      <c r="CM266" s="93" t="n">
        <v>46369.75542</v>
      </c>
      <c r="CN266" s="93" t="n">
        <v>49363.765</v>
      </c>
      <c r="CO266" s="93" t="n">
        <v>41739.27</v>
      </c>
      <c r="CP266" s="93" t="n">
        <v>40932.41336</v>
      </c>
      <c r="CQ266" s="93" t="n">
        <v>37634.44163</v>
      </c>
      <c r="CR266" s="93" t="n">
        <v>37765.26429</v>
      </c>
      <c r="CS266" s="93"/>
      <c r="CT266" s="93"/>
      <c r="CU266" s="93"/>
      <c r="CV266" s="93"/>
      <c r="CW266" s="93"/>
      <c r="CX266" s="93"/>
      <c r="CY266" s="93"/>
      <c r="CZ266" s="93"/>
      <c r="DA266" s="93"/>
      <c r="DB266" s="93"/>
      <c r="DC266" s="93"/>
      <c r="DD266" s="93"/>
      <c r="DE266" s="93"/>
      <c r="DF266" s="93"/>
      <c r="DG266" s="93"/>
      <c r="DH266" s="93"/>
      <c r="DI266" s="93"/>
      <c r="DJ266" s="93"/>
      <c r="DK266" s="93"/>
      <c r="DL266" s="93"/>
      <c r="DM266" s="93"/>
      <c r="DN266" s="93"/>
    </row>
    <row r="267" customFormat="false" ht="15.75" hidden="false" customHeight="false" outlineLevel="0" collapsed="false">
      <c r="A267" s="90" t="s">
        <v>249</v>
      </c>
      <c r="B267" s="100"/>
      <c r="C267" s="100"/>
      <c r="D267" s="100"/>
      <c r="E267" s="100"/>
      <c r="F267" s="100"/>
      <c r="G267" s="100"/>
      <c r="H267" s="100"/>
      <c r="I267" s="100"/>
      <c r="J267" s="100"/>
      <c r="K267" s="100"/>
      <c r="L267" s="100"/>
      <c r="M267" s="100"/>
      <c r="N267" s="100"/>
      <c r="O267" s="100"/>
      <c r="P267" s="100"/>
      <c r="Q267" s="100"/>
      <c r="R267" s="100"/>
      <c r="S267" s="100"/>
      <c r="T267" s="100"/>
      <c r="U267" s="100"/>
      <c r="V267" s="100"/>
      <c r="W267" s="100"/>
      <c r="X267" s="100"/>
      <c r="Y267" s="100"/>
      <c r="Z267" s="100"/>
      <c r="AA267" s="100"/>
      <c r="AB267" s="100"/>
      <c r="AC267" s="100"/>
      <c r="AD267" s="100"/>
      <c r="AE267" s="100"/>
      <c r="AF267" s="100"/>
      <c r="AG267" s="100"/>
      <c r="AH267" s="100"/>
      <c r="AI267" s="100"/>
      <c r="AJ267" s="100"/>
      <c r="AK267" s="100"/>
      <c r="AL267" s="100"/>
      <c r="AM267" s="100"/>
      <c r="AN267" s="100"/>
      <c r="AO267" s="100"/>
      <c r="AP267" s="100"/>
      <c r="AQ267" s="100"/>
      <c r="AR267" s="100"/>
      <c r="AS267" s="100"/>
      <c r="AT267" s="100"/>
      <c r="AU267" s="100"/>
      <c r="AV267" s="100"/>
      <c r="AW267" s="100"/>
      <c r="AX267" s="100"/>
      <c r="AY267" s="100"/>
      <c r="AZ267" s="100"/>
      <c r="BA267" s="100"/>
      <c r="BB267" s="100"/>
      <c r="BC267" s="100"/>
      <c r="BD267" s="100"/>
      <c r="BE267" s="100"/>
      <c r="BF267" s="100"/>
      <c r="BG267" s="100"/>
      <c r="BH267" s="100"/>
      <c r="BI267" s="100"/>
      <c r="BJ267" s="100"/>
      <c r="BK267" s="100"/>
      <c r="BL267" s="100"/>
      <c r="BM267" s="100"/>
      <c r="BN267" s="92" t="n">
        <v>70.3079392976645</v>
      </c>
      <c r="BO267" s="92" t="n">
        <v>3.45931354103655</v>
      </c>
      <c r="BP267" s="92" t="n">
        <v>8.45634245364487</v>
      </c>
      <c r="BQ267" s="92" t="n">
        <v>4.89537129557419</v>
      </c>
      <c r="BR267" s="92" t="n">
        <v>5.20797919032623</v>
      </c>
      <c r="BS267" s="92" t="n">
        <v>1.16610687985029</v>
      </c>
      <c r="BT267" s="92" t="n">
        <v>0.957215896215981</v>
      </c>
      <c r="BU267" s="92" t="n">
        <v>1.03419133994181</v>
      </c>
      <c r="BV267" s="92" t="n">
        <v>-0.279889386693053</v>
      </c>
      <c r="BW267" s="92" t="n">
        <v>0.633503407256042</v>
      </c>
      <c r="BX267" s="92" t="n">
        <v>0.177202960383779</v>
      </c>
      <c r="BY267" s="92" t="n">
        <v>0.216455600001406</v>
      </c>
      <c r="BZ267" s="92" t="n">
        <v>0.448559789321399</v>
      </c>
      <c r="CA267" s="92" t="n">
        <v>-0.136032959661609</v>
      </c>
      <c r="CB267" s="92" t="n">
        <v>-0.116678353880926</v>
      </c>
      <c r="CC267" s="92" t="n">
        <v>-0.0687438820445379</v>
      </c>
      <c r="CD267" s="92" t="n">
        <v>0.238401578413283</v>
      </c>
      <c r="CE267" s="92" t="n">
        <v>0.766312811065546</v>
      </c>
      <c r="CF267" s="92" t="n">
        <v>0.768077107301821</v>
      </c>
      <c r="CG267" s="92" t="n">
        <v>0.555058004030163</v>
      </c>
      <c r="CH267" s="92" t="n">
        <v>0.111574052387438</v>
      </c>
      <c r="CI267" s="92" t="n">
        <v>0.815133197453564</v>
      </c>
      <c r="CJ267" s="92" t="n">
        <v>0.497794224173118</v>
      </c>
      <c r="CK267" s="92" t="n">
        <v>0.806539852761978</v>
      </c>
      <c r="CL267" s="92" t="n">
        <v>1.0121812596439</v>
      </c>
      <c r="CM267" s="92" t="n">
        <v>0.263350659492998</v>
      </c>
      <c r="CN267" s="92" t="n">
        <v>0.643236683271055</v>
      </c>
      <c r="CO267" s="92" t="n">
        <v>0.110576340891426</v>
      </c>
      <c r="CP267" s="92" t="n">
        <v>0.0816223346623919</v>
      </c>
      <c r="CQ267" s="92" t="n">
        <v>-0.18838386596778</v>
      </c>
      <c r="CR267" s="92" t="n">
        <v>-0.234959807259434</v>
      </c>
      <c r="CS267" s="92"/>
      <c r="CT267" s="100"/>
      <c r="CU267" s="100"/>
      <c r="CV267" s="100"/>
      <c r="CW267" s="100"/>
      <c r="CX267" s="100"/>
      <c r="CY267" s="100"/>
      <c r="CZ267" s="100"/>
      <c r="DA267" s="100"/>
      <c r="DB267" s="100"/>
      <c r="DC267" s="100"/>
      <c r="DD267" s="100"/>
      <c r="DE267" s="100"/>
      <c r="DF267" s="100"/>
      <c r="DG267" s="100"/>
      <c r="DH267" s="100"/>
      <c r="DI267" s="100"/>
      <c r="DJ267" s="100"/>
      <c r="DK267" s="100"/>
      <c r="DL267" s="100"/>
      <c r="DM267" s="100"/>
      <c r="DN267" s="100"/>
    </row>
    <row r="268" customFormat="false" ht="15.75" hidden="false" customHeight="false" outlineLevel="0" collapsed="false">
      <c r="A268" s="90" t="s">
        <v>250</v>
      </c>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t="n">
        <v>0.393504174718979</v>
      </c>
      <c r="BK268" s="107" t="n">
        <v>0.474764967460815</v>
      </c>
      <c r="BL268" s="107" t="n">
        <v>0.48643573482674</v>
      </c>
      <c r="BM268" s="107" t="n">
        <v>0.852928531392253</v>
      </c>
      <c r="BN268" s="107" t="n">
        <v>1.0069803301713</v>
      </c>
      <c r="BO268" s="107" t="n">
        <v>1.05997902369225</v>
      </c>
      <c r="BP268" s="107" t="n">
        <v>1.31638588167202</v>
      </c>
      <c r="BQ268" s="107" t="n">
        <v>1.1678549514765</v>
      </c>
      <c r="BR268" s="107" t="n">
        <v>1.36737099278814</v>
      </c>
      <c r="BS268" s="107" t="n">
        <v>1.40733705049813</v>
      </c>
      <c r="BT268" s="107" t="n">
        <v>1.51699147093693</v>
      </c>
      <c r="BU268" s="107" t="n">
        <v>1.96931544295222</v>
      </c>
      <c r="BV268" s="107" t="n">
        <v>1.2870081292054</v>
      </c>
      <c r="BW268" s="107" t="n">
        <v>1.40550383371891</v>
      </c>
      <c r="BX268" s="107" t="n">
        <v>1.27374690376993</v>
      </c>
      <c r="BY268" s="107" t="n">
        <v>1.24766642160157</v>
      </c>
      <c r="BZ268" s="107" t="n">
        <v>1.51331948287117</v>
      </c>
      <c r="CA268" s="107" t="n">
        <v>1.50357876944068</v>
      </c>
      <c r="CB268" s="107" t="n">
        <v>1.2395014171195</v>
      </c>
      <c r="CC268" s="107" t="n">
        <v>1.23528619704541</v>
      </c>
      <c r="CD268" s="107" t="n">
        <v>1.23232538123401</v>
      </c>
      <c r="CE268" s="107" t="n">
        <v>1.15077552385939</v>
      </c>
      <c r="CF268" s="107" t="n">
        <v>1.15147660542579</v>
      </c>
      <c r="CG268" s="107" t="n">
        <v>1.06356825010913</v>
      </c>
      <c r="CH268" s="107" t="n">
        <v>0.985170509861442</v>
      </c>
      <c r="CI268" s="107" t="n">
        <v>0.897799558670522</v>
      </c>
      <c r="CJ268" s="107" t="n">
        <v>0.921628984653719</v>
      </c>
      <c r="CK268" s="107" t="n">
        <v>0.883430577716538</v>
      </c>
      <c r="CL268" s="107" t="n">
        <v>0.88409900899062</v>
      </c>
      <c r="CM268" s="107" t="n">
        <v>0.9029712869598</v>
      </c>
      <c r="CN268" s="107" t="n">
        <v>0.862935918477672</v>
      </c>
      <c r="CO268" s="107" t="n">
        <v>0.914990749259442</v>
      </c>
      <c r="CP268" s="107" t="n">
        <v>0.97069505091453</v>
      </c>
      <c r="CQ268" s="107" t="n">
        <v>0.959723203716618</v>
      </c>
      <c r="CR268" s="107" t="n">
        <v>0.930802127711502</v>
      </c>
      <c r="CS268" s="107"/>
      <c r="CT268" s="107"/>
      <c r="CU268" s="107"/>
      <c r="CV268" s="107"/>
      <c r="CW268" s="107"/>
      <c r="CX268" s="107"/>
      <c r="CY268" s="107"/>
      <c r="CZ268" s="107"/>
      <c r="DA268" s="107"/>
      <c r="DB268" s="107"/>
      <c r="DC268" s="107"/>
      <c r="DD268" s="107"/>
      <c r="DE268" s="107"/>
      <c r="DF268" s="107"/>
      <c r="DG268" s="107"/>
      <c r="DH268" s="107"/>
      <c r="DI268" s="107"/>
      <c r="DJ268" s="107"/>
      <c r="DK268" s="107"/>
      <c r="DL268" s="107"/>
      <c r="DM268" s="107"/>
      <c r="DN268" s="107"/>
    </row>
    <row r="269" customFormat="false" ht="15.75" hidden="false" customHeight="false" outlineLevel="0" collapsed="false">
      <c r="A269" s="90" t="s">
        <v>251</v>
      </c>
      <c r="B269" s="100"/>
      <c r="C269" s="100"/>
      <c r="D269" s="100"/>
      <c r="E269" s="100"/>
      <c r="F269" s="100"/>
      <c r="G269" s="100"/>
      <c r="H269" s="100"/>
      <c r="I269" s="100"/>
      <c r="J269" s="100"/>
      <c r="K269" s="100"/>
      <c r="L269" s="100"/>
      <c r="M269" s="100"/>
      <c r="N269" s="100"/>
      <c r="O269" s="100"/>
      <c r="P269" s="100"/>
      <c r="Q269" s="100"/>
      <c r="R269" s="100"/>
      <c r="S269" s="100"/>
      <c r="T269" s="100"/>
      <c r="U269" s="100"/>
      <c r="V269" s="100"/>
      <c r="W269" s="100"/>
      <c r="X269" s="100"/>
      <c r="Y269" s="100"/>
      <c r="Z269" s="100"/>
      <c r="AA269" s="100"/>
      <c r="AB269" s="100"/>
      <c r="AC269" s="100"/>
      <c r="AD269" s="100"/>
      <c r="AE269" s="100"/>
      <c r="AF269" s="100"/>
      <c r="AG269" s="100"/>
      <c r="AH269" s="100"/>
      <c r="AI269" s="100"/>
      <c r="AJ269" s="100"/>
      <c r="AK269" s="100"/>
      <c r="AL269" s="100"/>
      <c r="AM269" s="100"/>
      <c r="AN269" s="100"/>
      <c r="AO269" s="100"/>
      <c r="AP269" s="100"/>
      <c r="AQ269" s="100"/>
      <c r="AR269" s="100"/>
      <c r="AS269" s="100"/>
      <c r="AT269" s="100"/>
      <c r="AU269" s="100"/>
      <c r="AV269" s="100"/>
      <c r="AW269" s="100"/>
      <c r="AX269" s="100"/>
      <c r="AY269" s="100"/>
      <c r="AZ269" s="100"/>
      <c r="BA269" s="100"/>
      <c r="BB269" s="100"/>
      <c r="BC269" s="100"/>
      <c r="BD269" s="100"/>
      <c r="BE269" s="100"/>
      <c r="BF269" s="100"/>
      <c r="BG269" s="100"/>
      <c r="BH269" s="100"/>
      <c r="BI269" s="100"/>
      <c r="BJ269" s="100"/>
      <c r="BK269" s="100"/>
      <c r="BL269" s="100"/>
      <c r="BM269" s="100"/>
      <c r="BN269" s="92" t="n">
        <v>1.55900799754015</v>
      </c>
      <c r="BO269" s="92" t="n">
        <v>1.23263950868433</v>
      </c>
      <c r="BP269" s="92" t="n">
        <v>1.70618662944427</v>
      </c>
      <c r="BQ269" s="92" t="n">
        <v>0.369229552645155</v>
      </c>
      <c r="BR269" s="92" t="n">
        <v>0.357892455114315</v>
      </c>
      <c r="BS269" s="92" t="n">
        <v>0.327702736603147</v>
      </c>
      <c r="BT269" s="92" t="n">
        <v>0.15239117348335</v>
      </c>
      <c r="BU269" s="92" t="n">
        <v>0.686267151980169</v>
      </c>
      <c r="BV269" s="92" t="n">
        <v>-0.058771806632283</v>
      </c>
      <c r="BW269" s="92" t="n">
        <v>-0.00130261388241726</v>
      </c>
      <c r="BX269" s="92" t="n">
        <v>-0.160346693984224</v>
      </c>
      <c r="BY269" s="92" t="n">
        <v>-0.366446637045013</v>
      </c>
      <c r="BZ269" s="92" t="n">
        <v>0.175842986947951</v>
      </c>
      <c r="CA269" s="92" t="n">
        <v>0.0697792018555108</v>
      </c>
      <c r="CB269" s="92" t="n">
        <v>-0.0268856289652761</v>
      </c>
      <c r="CC269" s="92" t="n">
        <v>-0.00992270397103756</v>
      </c>
      <c r="CD269" s="92" t="n">
        <v>-0.185680621189149</v>
      </c>
      <c r="CE269" s="92" t="n">
        <v>-0.234642343156072</v>
      </c>
      <c r="CF269" s="92" t="n">
        <v>-0.071016305812929</v>
      </c>
      <c r="CG269" s="92" t="n">
        <v>-0.13901065789208</v>
      </c>
      <c r="CH269" s="92" t="n">
        <v>-0.200559750806297</v>
      </c>
      <c r="CI269" s="92" t="n">
        <v>-0.219830853145414</v>
      </c>
      <c r="CJ269" s="92" t="n">
        <v>-0.19961119460788</v>
      </c>
      <c r="CK269" s="92" t="n">
        <v>-0.169371051057707</v>
      </c>
      <c r="CL269" s="92" t="n">
        <v>-0.10259290128877</v>
      </c>
      <c r="CM269" s="92" t="n">
        <v>0.00576044868738435</v>
      </c>
      <c r="CN269" s="92" t="n">
        <v>-0.0636840498219569</v>
      </c>
      <c r="CO269" s="92" t="n">
        <v>0.0357245632412675</v>
      </c>
      <c r="CP269" s="92" t="n">
        <v>0.0979483531180259</v>
      </c>
      <c r="CQ269" s="92" t="n">
        <v>0.0628501897860956</v>
      </c>
      <c r="CR269" s="92" t="n">
        <v>0.0786457114377099</v>
      </c>
      <c r="CS269" s="92"/>
      <c r="CT269" s="100"/>
      <c r="CU269" s="100"/>
      <c r="CV269" s="100"/>
      <c r="CW269" s="100"/>
      <c r="CX269" s="100"/>
      <c r="CY269" s="100"/>
      <c r="CZ269" s="100"/>
      <c r="DA269" s="100"/>
      <c r="DB269" s="100"/>
      <c r="DC269" s="100"/>
      <c r="DD269" s="100"/>
      <c r="DE269" s="100"/>
      <c r="DF269" s="100"/>
      <c r="DG269" s="100"/>
      <c r="DH269" s="100"/>
      <c r="DI269" s="100"/>
      <c r="DJ269" s="100"/>
      <c r="DK269" s="100"/>
      <c r="DL269" s="100"/>
      <c r="DM269" s="100"/>
      <c r="DN269" s="100"/>
    </row>
    <row r="270" customFormat="false" ht="15" hidden="false" customHeight="false" outlineLevel="0" collapsed="false">
      <c r="A270" s="87" t="s">
        <v>252</v>
      </c>
      <c r="B270" s="89"/>
      <c r="C270" s="89"/>
      <c r="D270" s="89"/>
      <c r="E270" s="89"/>
      <c r="F270" s="89"/>
      <c r="G270" s="89"/>
      <c r="H270" s="89"/>
      <c r="I270" s="89"/>
      <c r="J270" s="89"/>
      <c r="K270" s="89"/>
      <c r="L270" s="89"/>
      <c r="M270" s="89"/>
      <c r="N270" s="89"/>
      <c r="O270" s="89"/>
      <c r="P270" s="89"/>
      <c r="Q270" s="89"/>
      <c r="R270" s="89"/>
      <c r="S270" s="89"/>
      <c r="T270" s="89"/>
      <c r="U270" s="89"/>
      <c r="V270" s="89"/>
      <c r="W270" s="89"/>
      <c r="X270" s="89"/>
      <c r="Y270" s="89"/>
      <c r="Z270" s="89"/>
      <c r="AA270" s="89"/>
      <c r="AB270" s="89"/>
      <c r="AC270" s="89"/>
      <c r="AD270" s="89"/>
      <c r="AE270" s="89"/>
      <c r="AF270" s="89"/>
      <c r="AG270" s="89"/>
      <c r="AH270" s="89"/>
      <c r="AI270" s="89"/>
      <c r="AJ270" s="89"/>
      <c r="AK270" s="89"/>
      <c r="AL270" s="89"/>
      <c r="AM270" s="89"/>
      <c r="AN270" s="89"/>
      <c r="AO270" s="89"/>
      <c r="AP270" s="89"/>
      <c r="AQ270" s="89"/>
      <c r="AR270" s="89"/>
      <c r="AS270" s="89"/>
      <c r="AT270" s="89"/>
      <c r="AU270" s="89"/>
      <c r="AV270" s="89"/>
      <c r="AW270" s="89"/>
      <c r="AX270" s="89"/>
      <c r="AY270" s="89"/>
      <c r="AZ270" s="89"/>
      <c r="BA270" s="89"/>
      <c r="BB270" s="89"/>
      <c r="BC270" s="89"/>
      <c r="BD270" s="89"/>
      <c r="BE270" s="89"/>
      <c r="BF270" s="89"/>
      <c r="BG270" s="89"/>
      <c r="BH270" s="89"/>
      <c r="BI270" s="89"/>
      <c r="BJ270" s="89" t="n">
        <v>8.40330513777079</v>
      </c>
      <c r="BK270" s="89" t="n">
        <v>10.1521277252588</v>
      </c>
      <c r="BL270" s="89" t="n">
        <v>12.5590873419991</v>
      </c>
      <c r="BM270" s="89" t="n">
        <v>3.25069615473981</v>
      </c>
      <c r="BN270" s="89" t="n">
        <v>7.13110526239168</v>
      </c>
      <c r="BO270" s="89" t="n">
        <v>2.98207660739811</v>
      </c>
      <c r="BP270" s="89" t="n">
        <v>2.92559015906516</v>
      </c>
      <c r="BQ270" s="89" t="n">
        <v>4.00921238080726</v>
      </c>
      <c r="BR270" s="89" t="n">
        <v>7.20928069984731</v>
      </c>
      <c r="BS270" s="89" t="n">
        <v>5.46464218148855</v>
      </c>
      <c r="BT270" s="89" t="n">
        <v>8.94176424761028</v>
      </c>
      <c r="BU270" s="89" t="n">
        <v>17.2404840508561</v>
      </c>
      <c r="BV270" s="89" t="n">
        <v>18.9937123669757</v>
      </c>
      <c r="BW270" s="89" t="n">
        <v>18.0888121569223</v>
      </c>
      <c r="BX270" s="89" t="n">
        <v>16.7988928041065</v>
      </c>
      <c r="BY270" s="89" t="n">
        <v>16.1102384316211</v>
      </c>
      <c r="BZ270" s="89" t="n">
        <v>18.2386925580832</v>
      </c>
      <c r="CA270" s="89" t="n">
        <v>43.8637485386739</v>
      </c>
      <c r="CB270" s="89" t="n">
        <v>15.0418188237624</v>
      </c>
      <c r="CC270" s="89" t="n">
        <v>19.7324622385895</v>
      </c>
      <c r="CD270" s="89" t="n">
        <v>17.0955388417975</v>
      </c>
      <c r="CE270" s="89" t="n">
        <v>23.5610464345161</v>
      </c>
      <c r="CF270" s="89" t="n">
        <v>23.7122558385292</v>
      </c>
      <c r="CG270" s="89" t="n">
        <v>24.1562720216253</v>
      </c>
      <c r="CH270" s="89" t="n">
        <v>26.0784348777357</v>
      </c>
      <c r="CI270" s="89" t="n">
        <v>29.8626977103584</v>
      </c>
      <c r="CJ270" s="89" t="n">
        <v>26.1190698020078</v>
      </c>
      <c r="CK270" s="89" t="n">
        <v>29.8477935220364</v>
      </c>
      <c r="CL270" s="89" t="n">
        <v>28.2389172207958</v>
      </c>
      <c r="CM270" s="89" t="n">
        <v>33.924079474026</v>
      </c>
      <c r="CN270" s="89" t="n">
        <v>33.4424222425268</v>
      </c>
      <c r="CO270" s="89" t="n">
        <v>40.4826233382027</v>
      </c>
      <c r="CP270" s="89" t="n">
        <v>44.6543268376049</v>
      </c>
      <c r="CQ270" s="89" t="n">
        <v>47.4399912110389</v>
      </c>
      <c r="CR270" s="89" t="n">
        <v>48.0581993470506</v>
      </c>
      <c r="CS270" s="89"/>
      <c r="CT270" s="89"/>
      <c r="CU270" s="89"/>
      <c r="CV270" s="89"/>
      <c r="CW270" s="89"/>
      <c r="CX270" s="89"/>
      <c r="CY270" s="89"/>
      <c r="CZ270" s="89"/>
      <c r="DA270" s="89"/>
      <c r="DB270" s="89"/>
      <c r="DC270" s="89"/>
      <c r="DD270" s="89"/>
      <c r="DE270" s="89"/>
      <c r="DF270" s="89"/>
      <c r="DG270" s="89"/>
      <c r="DH270" s="89"/>
      <c r="DI270" s="89"/>
      <c r="DJ270" s="89"/>
      <c r="DK270" s="89"/>
      <c r="DL270" s="89"/>
      <c r="DM270" s="89"/>
      <c r="DN270" s="89"/>
    </row>
    <row r="271" customFormat="false" ht="15.75" hidden="false" customHeight="false" outlineLevel="0" collapsed="false">
      <c r="A271" s="90" t="s">
        <v>248</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93"/>
      <c r="AG271" s="93"/>
      <c r="AH271" s="93"/>
      <c r="AI271" s="93"/>
      <c r="AJ271" s="93"/>
      <c r="AK271" s="93"/>
      <c r="AL271" s="93"/>
      <c r="AM271" s="93"/>
      <c r="AN271" s="93"/>
      <c r="AO271" s="93"/>
      <c r="AP271" s="93"/>
      <c r="AQ271" s="93"/>
      <c r="AR271" s="93"/>
      <c r="AS271" s="93"/>
      <c r="AT271" s="93"/>
      <c r="AU271" s="93"/>
      <c r="AV271" s="93"/>
      <c r="AW271" s="93"/>
      <c r="AX271" s="93"/>
      <c r="AY271" s="93"/>
      <c r="AZ271" s="93"/>
      <c r="BA271" s="93"/>
      <c r="BB271" s="93"/>
      <c r="BC271" s="93"/>
      <c r="BD271" s="93"/>
      <c r="BE271" s="93"/>
      <c r="BF271" s="93"/>
      <c r="BG271" s="93"/>
      <c r="BH271" s="93"/>
      <c r="BI271" s="93"/>
      <c r="BJ271" s="93" t="n">
        <v>1763.451</v>
      </c>
      <c r="BK271" s="93" t="n">
        <v>1347.403</v>
      </c>
      <c r="BL271" s="93" t="n">
        <v>1412.464</v>
      </c>
      <c r="BM271" s="93" t="n">
        <v>430.8</v>
      </c>
      <c r="BN271" s="93" t="n">
        <v>782.439</v>
      </c>
      <c r="BO271" s="93" t="n">
        <v>602.013</v>
      </c>
      <c r="BP271" s="93" t="n">
        <v>612.771</v>
      </c>
      <c r="BQ271" s="93" t="n">
        <v>1135.118</v>
      </c>
      <c r="BR271" s="93" t="n">
        <v>1218.318</v>
      </c>
      <c r="BS271" s="93" t="n">
        <v>1570.019</v>
      </c>
      <c r="BT271" s="93" t="n">
        <v>1826.7225</v>
      </c>
      <c r="BU271" s="93" t="n">
        <v>8506.617</v>
      </c>
      <c r="BV271" s="93" t="n">
        <v>9443.2732</v>
      </c>
      <c r="BW271" s="93" t="n">
        <v>13110.7935</v>
      </c>
      <c r="BX271" s="93" t="n">
        <v>13294.80104</v>
      </c>
      <c r="BY271" s="93" t="n">
        <v>11848.32837</v>
      </c>
      <c r="BZ271" s="93" t="n">
        <v>14260.7573</v>
      </c>
      <c r="CA271" s="93" t="n">
        <v>13630.795</v>
      </c>
      <c r="CB271" s="93" t="n">
        <v>12898.6931</v>
      </c>
      <c r="CC271" s="93" t="n">
        <v>15110.23852</v>
      </c>
      <c r="CD271" s="93" t="n">
        <v>13960.98395</v>
      </c>
      <c r="CE271" s="93" t="n">
        <v>18499.73912</v>
      </c>
      <c r="CF271" s="93" t="n">
        <v>23844.99471</v>
      </c>
      <c r="CG271" s="93" t="n">
        <v>24849.43013</v>
      </c>
      <c r="CH271" s="93" t="n">
        <v>26775.54417</v>
      </c>
      <c r="CI271" s="93" t="n">
        <v>24961.9544</v>
      </c>
      <c r="CJ271" s="93" t="n">
        <v>24679.25544</v>
      </c>
      <c r="CK271" s="93" t="n">
        <v>30814.87121</v>
      </c>
      <c r="CL271" s="93" t="n">
        <v>30841.85043</v>
      </c>
      <c r="CM271" s="93" t="n">
        <v>36656.5301</v>
      </c>
      <c r="CN271" s="93" t="n">
        <v>36755.62928</v>
      </c>
      <c r="CO271" s="93" t="n">
        <v>44210.17242</v>
      </c>
      <c r="CP271" s="93" t="n">
        <v>52524.31129</v>
      </c>
      <c r="CQ271" s="93" t="n">
        <v>54522.39007</v>
      </c>
      <c r="CR271" s="93" t="n">
        <v>51354.62871</v>
      </c>
      <c r="CS271" s="93"/>
      <c r="CT271" s="93"/>
      <c r="CU271" s="93"/>
      <c r="CV271" s="93"/>
      <c r="CW271" s="93"/>
      <c r="CX271" s="93"/>
      <c r="CY271" s="93"/>
      <c r="CZ271" s="93"/>
      <c r="DA271" s="93"/>
      <c r="DB271" s="93"/>
      <c r="DC271" s="93"/>
      <c r="DD271" s="93"/>
      <c r="DE271" s="93"/>
      <c r="DF271" s="93"/>
      <c r="DG271" s="93"/>
      <c r="DH271" s="93"/>
      <c r="DI271" s="93"/>
      <c r="DJ271" s="93"/>
      <c r="DK271" s="93"/>
      <c r="DL271" s="93"/>
      <c r="DM271" s="93"/>
      <c r="DN271" s="93"/>
    </row>
    <row r="272" customFormat="false" ht="15.75" hidden="false" customHeight="false" outlineLevel="0" collapsed="false">
      <c r="A272" s="90" t="s">
        <v>249</v>
      </c>
      <c r="B272" s="100"/>
      <c r="C272" s="100"/>
      <c r="D272" s="100"/>
      <c r="E272" s="100"/>
      <c r="F272" s="100"/>
      <c r="G272" s="100"/>
      <c r="H272" s="100"/>
      <c r="I272" s="100"/>
      <c r="J272" s="100"/>
      <c r="K272" s="100"/>
      <c r="L272" s="100"/>
      <c r="M272" s="100"/>
      <c r="N272" s="100"/>
      <c r="O272" s="100"/>
      <c r="P272" s="100"/>
      <c r="Q272" s="100"/>
      <c r="R272" s="100"/>
      <c r="S272" s="100"/>
      <c r="T272" s="100"/>
      <c r="U272" s="100"/>
      <c r="V272" s="100"/>
      <c r="W272" s="100"/>
      <c r="X272" s="100"/>
      <c r="Y272" s="100"/>
      <c r="Z272" s="100"/>
      <c r="AA272" s="100"/>
      <c r="AB272" s="100"/>
      <c r="AC272" s="100"/>
      <c r="AD272" s="100"/>
      <c r="AE272" s="100"/>
      <c r="AF272" s="100"/>
      <c r="AG272" s="100"/>
      <c r="AH272" s="100"/>
      <c r="AI272" s="100"/>
      <c r="AJ272" s="100"/>
      <c r="AK272" s="100"/>
      <c r="AL272" s="100"/>
      <c r="AM272" s="100"/>
      <c r="AN272" s="100"/>
      <c r="AO272" s="100"/>
      <c r="AP272" s="100"/>
      <c r="AQ272" s="100"/>
      <c r="AR272" s="100"/>
      <c r="AS272" s="100"/>
      <c r="AT272" s="100"/>
      <c r="AU272" s="100"/>
      <c r="AV272" s="100"/>
      <c r="AW272" s="100"/>
      <c r="AX272" s="100"/>
      <c r="AY272" s="100"/>
      <c r="AZ272" s="100"/>
      <c r="BA272" s="100"/>
      <c r="BB272" s="100"/>
      <c r="BC272" s="100"/>
      <c r="BD272" s="100"/>
      <c r="BE272" s="100"/>
      <c r="BF272" s="100"/>
      <c r="BG272" s="100"/>
      <c r="BH272" s="100"/>
      <c r="BI272" s="100"/>
      <c r="BJ272" s="100"/>
      <c r="BK272" s="100"/>
      <c r="BL272" s="100"/>
      <c r="BM272" s="100"/>
      <c r="BN272" s="92" t="n">
        <v>-0.556302386627131</v>
      </c>
      <c r="BO272" s="92" t="n">
        <v>-0.553204943138764</v>
      </c>
      <c r="BP272" s="92" t="n">
        <v>-0.566168766071206</v>
      </c>
      <c r="BQ272" s="92" t="n">
        <v>1.63490714948932</v>
      </c>
      <c r="BR272" s="92" t="n">
        <v>0.557077292926349</v>
      </c>
      <c r="BS272" s="92" t="n">
        <v>1.60794866556038</v>
      </c>
      <c r="BT272" s="92" t="n">
        <v>1.9810851035705</v>
      </c>
      <c r="BU272" s="92" t="n">
        <v>6.49403762428223</v>
      </c>
      <c r="BV272" s="92" t="n">
        <v>6.75107418588579</v>
      </c>
      <c r="BW272" s="92" t="n">
        <v>7.35072282564733</v>
      </c>
      <c r="BX272" s="92" t="n">
        <v>6.27795329613556</v>
      </c>
      <c r="BY272" s="92" t="n">
        <v>0.392836702298928</v>
      </c>
      <c r="BZ272" s="92" t="n">
        <v>0.510149817544197</v>
      </c>
      <c r="CA272" s="92" t="n">
        <v>0.0396620921533086</v>
      </c>
      <c r="CB272" s="92" t="n">
        <v>-0.029794198409456</v>
      </c>
      <c r="CC272" s="92" t="n">
        <v>0.275305515523959</v>
      </c>
      <c r="CD272" s="92" t="n">
        <v>-0.0210208577071851</v>
      </c>
      <c r="CE272" s="92" t="n">
        <v>0.35720177143006</v>
      </c>
      <c r="CF272" s="92" t="n">
        <v>0.848636487831469</v>
      </c>
      <c r="CG272" s="92" t="n">
        <v>0.644542546241686</v>
      </c>
      <c r="CH272" s="92" t="n">
        <v>0.917883744146844</v>
      </c>
      <c r="CI272" s="92" t="n">
        <v>0.349313859945934</v>
      </c>
      <c r="CJ272" s="92" t="n">
        <v>0.0349868280595649</v>
      </c>
      <c r="CK272" s="92" t="n">
        <v>0.240063496377654</v>
      </c>
      <c r="CL272" s="92" t="n">
        <v>0.151866428341576</v>
      </c>
      <c r="CM272" s="92" t="n">
        <v>0.468495996451303</v>
      </c>
      <c r="CN272" s="92" t="n">
        <v>0.48933298937482</v>
      </c>
      <c r="CO272" s="92" t="n">
        <v>0.434702488896107</v>
      </c>
      <c r="CP272" s="92" t="n">
        <v>0.703020751274683</v>
      </c>
      <c r="CQ272" s="92" t="n">
        <v>0.487385465052515</v>
      </c>
      <c r="CR272" s="92" t="n">
        <v>0.397190844395197</v>
      </c>
      <c r="CS272" s="92"/>
      <c r="CT272" s="100"/>
      <c r="CU272" s="100"/>
      <c r="CV272" s="100"/>
      <c r="CW272" s="100"/>
      <c r="CX272" s="100"/>
      <c r="CY272" s="100"/>
      <c r="CZ272" s="100"/>
      <c r="DA272" s="100"/>
      <c r="DB272" s="100"/>
      <c r="DC272" s="100"/>
      <c r="DD272" s="100"/>
      <c r="DE272" s="100"/>
      <c r="DF272" s="100"/>
      <c r="DG272" s="100"/>
      <c r="DH272" s="100"/>
      <c r="DI272" s="100"/>
      <c r="DJ272" s="100"/>
      <c r="DK272" s="100"/>
      <c r="DL272" s="100"/>
      <c r="DM272" s="100"/>
      <c r="DN272" s="100"/>
    </row>
    <row r="273" customFormat="false" ht="15.75" hidden="false" customHeight="false" outlineLevel="0" collapsed="false">
      <c r="A273" s="90" t="s">
        <v>250</v>
      </c>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t="n">
        <v>4.76526148884817</v>
      </c>
      <c r="BK273" s="107" t="n">
        <v>7.53458892792938</v>
      </c>
      <c r="BL273" s="107" t="n">
        <v>8.89161588684675</v>
      </c>
      <c r="BM273" s="107" t="n">
        <v>7.54571995064951</v>
      </c>
      <c r="BN273" s="107" t="n">
        <v>9.11394404214473</v>
      </c>
      <c r="BO273" s="107" t="n">
        <v>4.9535086574511</v>
      </c>
      <c r="BP273" s="107" t="n">
        <v>4.77436131779272</v>
      </c>
      <c r="BQ273" s="107" t="n">
        <v>3.53197850867246</v>
      </c>
      <c r="BR273" s="107" t="n">
        <v>5.91740473328582</v>
      </c>
      <c r="BS273" s="107" t="n">
        <v>3.48062168769203</v>
      </c>
      <c r="BT273" s="107" t="n">
        <v>4.89497679456528</v>
      </c>
      <c r="BU273" s="107" t="n">
        <v>2.02671450364535</v>
      </c>
      <c r="BV273" s="107" t="n">
        <v>2.01134839209943</v>
      </c>
      <c r="BW273" s="107" t="n">
        <v>1.37968858688243</v>
      </c>
      <c r="BX273" s="107" t="n">
        <v>1.26356857493119</v>
      </c>
      <c r="BY273" s="107" t="n">
        <v>1.35970559968715</v>
      </c>
      <c r="BZ273" s="107" t="n">
        <v>1.27894277803068</v>
      </c>
      <c r="CA273" s="107" t="n">
        <v>3.2179890122824</v>
      </c>
      <c r="CB273" s="107" t="n">
        <v>1.166150609767</v>
      </c>
      <c r="CC273" s="107" t="n">
        <v>1.30590011616769</v>
      </c>
      <c r="CD273" s="107" t="n">
        <v>1.22452249089488</v>
      </c>
      <c r="CE273" s="107" t="n">
        <v>1.27358803719801</v>
      </c>
      <c r="CF273" s="107" t="n">
        <v>0.994433260603108</v>
      </c>
      <c r="CG273" s="107" t="n">
        <v>0.972105673862601</v>
      </c>
      <c r="CH273" s="107" t="n">
        <v>0.973964701227423</v>
      </c>
      <c r="CI273" s="107" t="n">
        <v>1.19632850985251</v>
      </c>
      <c r="CJ273" s="107" t="n">
        <v>1.05834107781364</v>
      </c>
      <c r="CK273" s="107" t="n">
        <v>0.968616526696702</v>
      </c>
      <c r="CL273" s="107" t="n">
        <v>0.915603857326528</v>
      </c>
      <c r="CM273" s="107" t="n">
        <v>0.925458012023511</v>
      </c>
      <c r="CN273" s="107" t="n">
        <v>0.90985851412763</v>
      </c>
      <c r="CO273" s="107" t="n">
        <v>0.915685714898706</v>
      </c>
      <c r="CP273" s="107" t="n">
        <v>0.8501649186994</v>
      </c>
      <c r="CQ273" s="107" t="n">
        <v>0.870101093333067</v>
      </c>
      <c r="CR273" s="107" t="n">
        <v>0.935810472283532</v>
      </c>
      <c r="CS273" s="107"/>
      <c r="CT273" s="107"/>
      <c r="CU273" s="107"/>
      <c r="CV273" s="107"/>
      <c r="CW273" s="107"/>
      <c r="CX273" s="107"/>
      <c r="CY273" s="107"/>
      <c r="CZ273" s="107"/>
      <c r="DA273" s="107"/>
      <c r="DB273" s="107"/>
      <c r="DC273" s="107"/>
      <c r="DD273" s="107"/>
      <c r="DE273" s="107"/>
      <c r="DF273" s="107"/>
      <c r="DG273" s="107"/>
      <c r="DH273" s="107"/>
      <c r="DI273" s="107"/>
      <c r="DJ273" s="107"/>
      <c r="DK273" s="107"/>
      <c r="DL273" s="107"/>
      <c r="DM273" s="107"/>
      <c r="DN273" s="107"/>
    </row>
    <row r="274" customFormat="false" ht="15.75" hidden="false" customHeight="false" outlineLevel="0" collapsed="false">
      <c r="A274" s="90" t="s">
        <v>251</v>
      </c>
      <c r="B274" s="100"/>
      <c r="C274" s="100"/>
      <c r="D274" s="100"/>
      <c r="E274" s="100"/>
      <c r="F274" s="100"/>
      <c r="G274" s="100"/>
      <c r="H274" s="100"/>
      <c r="I274" s="100"/>
      <c r="J274" s="100"/>
      <c r="K274" s="100"/>
      <c r="L274" s="100"/>
      <c r="M274" s="100"/>
      <c r="N274" s="100"/>
      <c r="O274" s="100"/>
      <c r="P274" s="100"/>
      <c r="Q274" s="100"/>
      <c r="R274" s="100"/>
      <c r="S274" s="100"/>
      <c r="T274" s="100"/>
      <c r="U274" s="100"/>
      <c r="V274" s="100"/>
      <c r="W274" s="100"/>
      <c r="X274" s="100"/>
      <c r="Y274" s="100"/>
      <c r="Z274" s="100"/>
      <c r="AA274" s="100"/>
      <c r="AB274" s="100"/>
      <c r="AC274" s="100"/>
      <c r="AD274" s="100"/>
      <c r="AE274" s="100"/>
      <c r="AF274" s="100"/>
      <c r="AG274" s="100"/>
      <c r="AH274" s="100"/>
      <c r="AI274" s="100"/>
      <c r="AJ274" s="100"/>
      <c r="AK274" s="100"/>
      <c r="AL274" s="100"/>
      <c r="AM274" s="100"/>
      <c r="AN274" s="100"/>
      <c r="AO274" s="100"/>
      <c r="AP274" s="100"/>
      <c r="AQ274" s="100"/>
      <c r="AR274" s="100"/>
      <c r="AS274" s="100"/>
      <c r="AT274" s="100"/>
      <c r="AU274" s="100"/>
      <c r="AV274" s="100"/>
      <c r="AW274" s="100"/>
      <c r="AX274" s="100"/>
      <c r="AY274" s="100"/>
      <c r="AZ274" s="100"/>
      <c r="BA274" s="100"/>
      <c r="BB274" s="100"/>
      <c r="BC274" s="100"/>
      <c r="BD274" s="100"/>
      <c r="BE274" s="100"/>
      <c r="BF274" s="100"/>
      <c r="BG274" s="100"/>
      <c r="BH274" s="100"/>
      <c r="BI274" s="100"/>
      <c r="BJ274" s="100"/>
      <c r="BK274" s="100"/>
      <c r="BL274" s="100"/>
      <c r="BM274" s="100"/>
      <c r="BN274" s="92" t="n">
        <v>0.912580046965628</v>
      </c>
      <c r="BO274" s="92" t="n">
        <v>-0.342564179037117</v>
      </c>
      <c r="BP274" s="92" t="n">
        <v>-0.463049081454882</v>
      </c>
      <c r="BQ274" s="92" t="n">
        <v>-0.531922926934436</v>
      </c>
      <c r="BR274" s="92" t="n">
        <v>-0.35073062705646</v>
      </c>
      <c r="BS274" s="92" t="n">
        <v>-0.297342161205987</v>
      </c>
      <c r="BT274" s="92" t="n">
        <v>0.0252631647971555</v>
      </c>
      <c r="BU274" s="92" t="n">
        <v>-0.426181530077567</v>
      </c>
      <c r="BV274" s="92" t="n">
        <v>-0.660096193727386</v>
      </c>
      <c r="BW274" s="92" t="n">
        <v>-0.60360857608823</v>
      </c>
      <c r="BX274" s="92" t="n">
        <v>-0.741864235937935</v>
      </c>
      <c r="BY274" s="92" t="n">
        <v>-0.329108467304342</v>
      </c>
      <c r="BZ274" s="92" t="n">
        <v>-0.364136624438433</v>
      </c>
      <c r="CA274" s="92" t="n">
        <v>1.33240242970613</v>
      </c>
      <c r="CB274" s="92" t="n">
        <v>-0.0770974896787766</v>
      </c>
      <c r="CC274" s="92" t="n">
        <v>-0.0395714215870209</v>
      </c>
      <c r="CD274" s="92" t="n">
        <v>-0.0425509945171968</v>
      </c>
      <c r="CE274" s="92" t="n">
        <v>-0.604228593591529</v>
      </c>
      <c r="CF274" s="92" t="n">
        <v>-0.147251433670479</v>
      </c>
      <c r="CG274" s="92" t="n">
        <v>-0.255604879862212</v>
      </c>
      <c r="CH274" s="92" t="n">
        <v>-0.204616731444723</v>
      </c>
      <c r="CI274" s="92" t="n">
        <v>-0.060662887125946</v>
      </c>
      <c r="CJ274" s="92" t="n">
        <v>0.0642655668735142</v>
      </c>
      <c r="CK274" s="92" t="n">
        <v>-0.00358926736023979</v>
      </c>
      <c r="CL274" s="92" t="n">
        <v>-0.0599209025002105</v>
      </c>
      <c r="CM274" s="92" t="n">
        <v>-0.226418158221772</v>
      </c>
      <c r="CN274" s="92" t="n">
        <v>-0.140297458729235</v>
      </c>
      <c r="CO274" s="92" t="n">
        <v>-0.0546457863758606</v>
      </c>
      <c r="CP274" s="92" t="n">
        <v>-0.0714707983190486</v>
      </c>
      <c r="CQ274" s="92" t="n">
        <v>-0.0598156998710362</v>
      </c>
      <c r="CR274" s="92" t="n">
        <v>0.0285230700740162</v>
      </c>
      <c r="CS274" s="92"/>
      <c r="CT274" s="100"/>
      <c r="CU274" s="100"/>
      <c r="CV274" s="100"/>
      <c r="CW274" s="100"/>
      <c r="CX274" s="100"/>
      <c r="CY274" s="100"/>
      <c r="CZ274" s="100"/>
      <c r="DA274" s="100"/>
      <c r="DB274" s="100"/>
      <c r="DC274" s="100"/>
      <c r="DD274" s="100"/>
      <c r="DE274" s="100"/>
      <c r="DF274" s="100"/>
      <c r="DG274" s="100"/>
      <c r="DH274" s="100"/>
      <c r="DI274" s="100"/>
      <c r="DJ274" s="100"/>
      <c r="DK274" s="100"/>
      <c r="DL274" s="100"/>
      <c r="DM274" s="100"/>
      <c r="DN274" s="100"/>
    </row>
    <row r="275" customFormat="false" ht="15" hidden="false" customHeight="false" outlineLevel="0" collapsed="false">
      <c r="A275" s="108" t="s">
        <v>253</v>
      </c>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c r="BA275" s="109"/>
      <c r="BB275" s="109"/>
      <c r="BC275" s="109"/>
      <c r="BD275" s="109"/>
      <c r="BE275" s="109"/>
      <c r="BF275" s="109"/>
      <c r="BG275" s="109"/>
      <c r="BH275" s="109"/>
      <c r="BI275" s="109"/>
      <c r="BJ275" s="109" t="n">
        <v>47.9573622525246</v>
      </c>
      <c r="BK275" s="109" t="n">
        <v>57.9596185605725</v>
      </c>
      <c r="BL275" s="109" t="n">
        <v>79.9439290546292</v>
      </c>
      <c r="BM275" s="109" t="n">
        <v>68.5964781755819</v>
      </c>
      <c r="BN275" s="109" t="n">
        <v>81.6950387999789</v>
      </c>
      <c r="BO275" s="109" t="n">
        <v>75.0779686747587</v>
      </c>
      <c r="BP275" s="109" t="n">
        <v>123.76086828186</v>
      </c>
      <c r="BQ275" s="109" t="n">
        <v>107.135260374192</v>
      </c>
      <c r="BR275" s="109" t="n">
        <v>105.627571859907</v>
      </c>
      <c r="BS275" s="109" t="n">
        <v>92.5505643757881</v>
      </c>
      <c r="BT275" s="109" t="n">
        <v>143.638640045558</v>
      </c>
      <c r="BU275" s="109" t="n">
        <v>140.929979907705</v>
      </c>
      <c r="BV275" s="109" t="n">
        <v>130.137654782949</v>
      </c>
      <c r="BW275" s="109" t="n">
        <v>159.786045299927</v>
      </c>
      <c r="BX275" s="109" t="n">
        <v>152.413322038345</v>
      </c>
      <c r="BY275" s="109" t="n">
        <v>130.692766803736</v>
      </c>
      <c r="BZ275" s="109" t="n">
        <v>130.000410179448</v>
      </c>
      <c r="CA275" s="109" t="n">
        <v>163.610677354372</v>
      </c>
      <c r="CB275" s="109" t="n">
        <v>156.542169159952</v>
      </c>
      <c r="CC275" s="109" t="n">
        <v>149.609680510972</v>
      </c>
      <c r="CD275" s="109" t="n">
        <v>137.77198301744</v>
      </c>
      <c r="CE275" s="109" t="n">
        <v>137.349399030284</v>
      </c>
      <c r="CF275" s="109" t="n">
        <v>145.892018853963</v>
      </c>
      <c r="CG275" s="109" t="n">
        <v>137.736405522604</v>
      </c>
      <c r="CH275" s="109" t="n">
        <v>122.505197169347</v>
      </c>
      <c r="CI275" s="109" t="n">
        <v>146.424064872592</v>
      </c>
      <c r="CJ275" s="109" t="n">
        <v>161.777889794054</v>
      </c>
      <c r="CK275" s="109" t="n">
        <v>167.984778816439</v>
      </c>
      <c r="CL275" s="109" t="n">
        <v>165.773817263694</v>
      </c>
      <c r="CM275" s="109" t="n">
        <v>210.137744085386</v>
      </c>
      <c r="CN275" s="109" t="n">
        <v>254.636309430424</v>
      </c>
      <c r="CO275" s="109" t="n">
        <v>312.984055673103</v>
      </c>
      <c r="CP275" s="109" t="n">
        <v>219.652356659497</v>
      </c>
      <c r="CQ275" s="109" t="n">
        <v>243.669355613426</v>
      </c>
      <c r="CR275" s="109" t="n">
        <v>261.274176666401</v>
      </c>
      <c r="CS275" s="109"/>
      <c r="CT275" s="109"/>
      <c r="CU275" s="109"/>
      <c r="CV275" s="109"/>
      <c r="CW275" s="109"/>
      <c r="CX275" s="109"/>
      <c r="CY275" s="109"/>
      <c r="CZ275" s="109"/>
      <c r="DA275" s="109"/>
      <c r="DB275" s="109"/>
      <c r="DC275" s="109"/>
      <c r="DD275" s="109"/>
      <c r="DE275" s="109"/>
      <c r="DF275" s="109"/>
      <c r="DG275" s="109"/>
      <c r="DH275" s="109"/>
      <c r="DI275" s="109"/>
      <c r="DJ275" s="109"/>
      <c r="DK275" s="109"/>
      <c r="DL275" s="109"/>
      <c r="DM275" s="109"/>
      <c r="DN275" s="109"/>
    </row>
    <row r="276" customFormat="false" ht="15.75" hidden="false" customHeight="false" outlineLevel="0" collapsed="false">
      <c r="A276" s="110" t="s">
        <v>254</v>
      </c>
      <c r="B276" s="111"/>
      <c r="C276" s="111"/>
      <c r="D276" s="111"/>
      <c r="E276" s="111"/>
      <c r="F276" s="111"/>
      <c r="G276" s="111"/>
      <c r="H276" s="111"/>
      <c r="I276" s="111"/>
      <c r="J276" s="111"/>
      <c r="K276" s="111"/>
      <c r="L276" s="111"/>
      <c r="M276" s="111"/>
      <c r="N276" s="111"/>
      <c r="O276" s="111"/>
      <c r="P276" s="111"/>
      <c r="Q276" s="111"/>
      <c r="R276" s="111"/>
      <c r="S276" s="111"/>
      <c r="T276" s="111"/>
      <c r="U276" s="111"/>
      <c r="V276" s="111"/>
      <c r="W276" s="111"/>
      <c r="X276" s="111"/>
      <c r="Y276" s="111"/>
      <c r="Z276" s="111"/>
      <c r="AA276" s="111"/>
      <c r="AB276" s="111"/>
      <c r="AC276" s="111"/>
      <c r="AD276" s="111"/>
      <c r="AE276" s="111"/>
      <c r="AF276" s="111"/>
      <c r="AG276" s="111"/>
      <c r="AH276" s="111"/>
      <c r="AI276" s="111"/>
      <c r="AJ276" s="111"/>
      <c r="AK276" s="111"/>
      <c r="AL276" s="111"/>
      <c r="AM276" s="111"/>
      <c r="AN276" s="111"/>
      <c r="AO276" s="111"/>
      <c r="AP276" s="111"/>
      <c r="AQ276" s="111"/>
      <c r="AR276" s="111"/>
      <c r="AS276" s="111"/>
      <c r="AT276" s="111"/>
      <c r="AU276" s="111"/>
      <c r="AV276" s="111"/>
      <c r="AW276" s="111"/>
      <c r="AX276" s="111"/>
      <c r="AY276" s="111"/>
      <c r="AZ276" s="111"/>
      <c r="BA276" s="111"/>
      <c r="BB276" s="111"/>
      <c r="BC276" s="111"/>
      <c r="BD276" s="111"/>
      <c r="BE276" s="111"/>
      <c r="BF276" s="111"/>
      <c r="BG276" s="111"/>
      <c r="BH276" s="111"/>
      <c r="BI276" s="111"/>
      <c r="BJ276" s="111" t="n">
        <v>47.9573622525246</v>
      </c>
      <c r="BK276" s="111" t="n">
        <v>57.9596185605725</v>
      </c>
      <c r="BL276" s="111" t="n">
        <v>79.9439290546292</v>
      </c>
      <c r="BM276" s="111" t="n">
        <v>68.5964781755819</v>
      </c>
      <c r="BN276" s="111" t="n">
        <v>81.6950387999789</v>
      </c>
      <c r="BO276" s="111" t="n">
        <v>75.0779686747587</v>
      </c>
      <c r="BP276" s="111" t="n">
        <v>123.76086828186</v>
      </c>
      <c r="BQ276" s="111" t="n">
        <v>107.135260374192</v>
      </c>
      <c r="BR276" s="111" t="n">
        <v>105.627571859907</v>
      </c>
      <c r="BS276" s="111" t="n">
        <v>92.5505643757881</v>
      </c>
      <c r="BT276" s="111" t="n">
        <v>143.638640045558</v>
      </c>
      <c r="BU276" s="111" t="n">
        <v>140.929979907705</v>
      </c>
      <c r="BV276" s="111" t="n">
        <v>130.137654782949</v>
      </c>
      <c r="BW276" s="111" t="n">
        <v>159.786045299927</v>
      </c>
      <c r="BX276" s="111" t="n">
        <v>152.413322038345</v>
      </c>
      <c r="BY276" s="111" t="n">
        <v>130.692766803736</v>
      </c>
      <c r="BZ276" s="111" t="n">
        <v>130.000410179448</v>
      </c>
      <c r="CA276" s="111" t="n">
        <v>163.610677354372</v>
      </c>
      <c r="CB276" s="111" t="n">
        <v>156.542169159952</v>
      </c>
      <c r="CC276" s="111" t="n">
        <v>149.609680510972</v>
      </c>
      <c r="CD276" s="111" t="n">
        <v>137.77198301744</v>
      </c>
      <c r="CE276" s="111" t="n">
        <v>137.349399030284</v>
      </c>
      <c r="CF276" s="111" t="n">
        <v>145.892018853963</v>
      </c>
      <c r="CG276" s="111" t="n">
        <v>137.736405522604</v>
      </c>
      <c r="CH276" s="111" t="n">
        <v>122.505197169347</v>
      </c>
      <c r="CI276" s="111" t="n">
        <v>146.424064872592</v>
      </c>
      <c r="CJ276" s="111" t="n">
        <v>161.777889794054</v>
      </c>
      <c r="CK276" s="111" t="n">
        <v>167.984778816439</v>
      </c>
      <c r="CL276" s="111" t="n">
        <v>165.773817263694</v>
      </c>
      <c r="CM276" s="111" t="n">
        <v>210.137744085386</v>
      </c>
      <c r="CN276" s="111" t="n">
        <v>254.636309430424</v>
      </c>
      <c r="CO276" s="111" t="n">
        <v>312.984055673103</v>
      </c>
      <c r="CP276" s="111" t="n">
        <v>219.652356659497</v>
      </c>
      <c r="CQ276" s="111" t="n">
        <v>243.669355613426</v>
      </c>
      <c r="CR276" s="111" t="n">
        <v>261.274176666401</v>
      </c>
      <c r="CS276" s="111"/>
      <c r="CT276" s="111"/>
      <c r="CU276" s="111"/>
      <c r="CV276" s="111"/>
      <c r="CW276" s="111"/>
      <c r="CX276" s="111"/>
      <c r="CY276" s="111"/>
      <c r="CZ276" s="111"/>
      <c r="DA276" s="111"/>
      <c r="DB276" s="111"/>
      <c r="DC276" s="111"/>
      <c r="DD276" s="111"/>
      <c r="DE276" s="111"/>
      <c r="DF276" s="111"/>
      <c r="DG276" s="111"/>
      <c r="DH276" s="111"/>
      <c r="DI276" s="111"/>
      <c r="DJ276" s="111"/>
      <c r="DK276" s="111"/>
      <c r="DL276" s="111"/>
      <c r="DM276" s="111"/>
      <c r="DN276" s="111"/>
    </row>
    <row r="277" customFormat="false" ht="15.75" hidden="false" customHeight="false" outlineLevel="0" collapsed="false">
      <c r="A277" s="110" t="s">
        <v>255</v>
      </c>
      <c r="B277" s="111"/>
      <c r="C277" s="111"/>
      <c r="D277" s="111"/>
      <c r="E277" s="111"/>
      <c r="F277" s="111"/>
      <c r="G277" s="111"/>
      <c r="H277" s="111"/>
      <c r="I277" s="111"/>
      <c r="J277" s="111"/>
      <c r="K277" s="111"/>
      <c r="L277" s="111"/>
      <c r="M277" s="111"/>
      <c r="N277" s="111"/>
      <c r="O277" s="111"/>
      <c r="P277" s="111"/>
      <c r="Q277" s="111"/>
      <c r="R277" s="111"/>
      <c r="S277" s="111"/>
      <c r="T277" s="111"/>
      <c r="U277" s="111"/>
      <c r="V277" s="111"/>
      <c r="W277" s="111"/>
      <c r="X277" s="111"/>
      <c r="Y277" s="111"/>
      <c r="Z277" s="111"/>
      <c r="AA277" s="111"/>
      <c r="AB277" s="111"/>
      <c r="AC277" s="111"/>
      <c r="AD277" s="111"/>
      <c r="AE277" s="111"/>
      <c r="AF277" s="111"/>
      <c r="AG277" s="111"/>
      <c r="AH277" s="111"/>
      <c r="AI277" s="111"/>
      <c r="AJ277" s="111"/>
      <c r="AK277" s="111"/>
      <c r="AL277" s="111"/>
      <c r="AM277" s="111"/>
      <c r="AN277" s="111"/>
      <c r="AO277" s="111"/>
      <c r="AP277" s="111"/>
      <c r="AQ277" s="111"/>
      <c r="AR277" s="111"/>
      <c r="AS277" s="111"/>
      <c r="AT277" s="111"/>
      <c r="AU277" s="111"/>
      <c r="AV277" s="111"/>
      <c r="AW277" s="111"/>
      <c r="AX277" s="111"/>
      <c r="AY277" s="111"/>
      <c r="AZ277" s="111"/>
      <c r="BA277" s="111"/>
      <c r="BB277" s="111"/>
      <c r="BC277" s="111"/>
      <c r="BD277" s="111"/>
      <c r="BE277" s="111"/>
      <c r="BF277" s="111"/>
      <c r="BG277" s="111"/>
      <c r="BH277" s="111"/>
      <c r="BI277" s="111"/>
      <c r="BJ277" s="111" t="n">
        <v>9.3348329329391</v>
      </c>
      <c r="BK277" s="111" t="n">
        <v>9.7804426456001</v>
      </c>
      <c r="BL277" s="111" t="n">
        <v>12.9052143743279</v>
      </c>
      <c r="BM277" s="111" t="n">
        <v>10.8598099517833</v>
      </c>
      <c r="BN277" s="111" t="n">
        <v>15.6042400843457</v>
      </c>
      <c r="BO277" s="111" t="n">
        <v>17.5554964580769</v>
      </c>
      <c r="BP277" s="111" t="n">
        <v>21.5939600426073</v>
      </c>
      <c r="BQ277" s="111" t="n">
        <v>22.5685565891789</v>
      </c>
      <c r="BR277" s="111" t="n">
        <v>27.2470722490582</v>
      </c>
      <c r="BS277" s="111" t="n">
        <v>26.7971442971405</v>
      </c>
      <c r="BT277" s="111" t="n">
        <v>25.0953821209149</v>
      </c>
      <c r="BU277" s="111" t="n">
        <v>28.8641202805106</v>
      </c>
      <c r="BV277" s="111" t="n">
        <v>33.4793903357939</v>
      </c>
      <c r="BW277" s="111" t="n">
        <v>32.6944488827523</v>
      </c>
      <c r="BX277" s="111" t="n">
        <v>34.4271412977985</v>
      </c>
      <c r="BY277" s="111" t="n">
        <v>29.3793109776841</v>
      </c>
      <c r="BZ277" s="111" t="n">
        <v>30.8046863420623</v>
      </c>
      <c r="CA277" s="111" t="n">
        <v>32.7577941189903</v>
      </c>
      <c r="CB277" s="111" t="n">
        <v>31.3199301368574</v>
      </c>
      <c r="CC277" s="111" t="n">
        <v>28.4264121172077</v>
      </c>
      <c r="CD277" s="111" t="n">
        <v>36.9778229726606</v>
      </c>
      <c r="CE277" s="111" t="n">
        <v>33.7045046406404</v>
      </c>
      <c r="CF277" s="111" t="n">
        <v>26.3468321877974</v>
      </c>
      <c r="CG277" s="111" t="n">
        <v>28.2651952664485</v>
      </c>
      <c r="CH277" s="111" t="n">
        <v>42.4250870809483</v>
      </c>
      <c r="CI277" s="111" t="n">
        <v>36.8523776719967</v>
      </c>
      <c r="CJ277" s="111" t="n">
        <v>32.6414807331148</v>
      </c>
      <c r="CK277" s="111" t="n">
        <v>26.6876493808362</v>
      </c>
      <c r="CL277" s="111" t="n">
        <v>23.5364557237097</v>
      </c>
      <c r="CM277" s="111" t="n">
        <v>26.0675254356207</v>
      </c>
      <c r="CN277" s="111" t="n">
        <v>27.9023192130512</v>
      </c>
      <c r="CO277" s="111" t="n">
        <v>29.1709376044869</v>
      </c>
      <c r="CP277" s="111" t="n">
        <v>32.0136048992613</v>
      </c>
      <c r="CQ277" s="111" t="n">
        <v>32.9460619410204</v>
      </c>
      <c r="CR277" s="111" t="n">
        <v>33.6798629304987</v>
      </c>
      <c r="CS277" s="111"/>
      <c r="CT277" s="111"/>
      <c r="CU277" s="111"/>
      <c r="CV277" s="111"/>
      <c r="CW277" s="111"/>
      <c r="CX277" s="111"/>
      <c r="CY277" s="111"/>
      <c r="CZ277" s="111"/>
      <c r="DA277" s="111"/>
      <c r="DB277" s="111"/>
      <c r="DC277" s="111"/>
      <c r="DD277" s="111"/>
      <c r="DE277" s="111"/>
      <c r="DF277" s="111"/>
      <c r="DG277" s="111"/>
      <c r="DH277" s="111"/>
      <c r="DI277" s="111"/>
      <c r="DJ277" s="111"/>
      <c r="DK277" s="111"/>
      <c r="DL277" s="111"/>
      <c r="DM277" s="111"/>
      <c r="DN277" s="111"/>
    </row>
    <row r="278" customFormat="false" ht="15.75" hidden="false" customHeight="false" outlineLevel="0" collapsed="false">
      <c r="A278" s="110" t="s">
        <v>256</v>
      </c>
      <c r="B278" s="111"/>
      <c r="C278" s="111"/>
      <c r="D278" s="111"/>
      <c r="E278" s="111"/>
      <c r="F278" s="111"/>
      <c r="G278" s="111"/>
      <c r="H278" s="111"/>
      <c r="I278" s="111"/>
      <c r="J278" s="111"/>
      <c r="K278" s="111"/>
      <c r="L278" s="111"/>
      <c r="M278" s="111"/>
      <c r="N278" s="111"/>
      <c r="O278" s="111"/>
      <c r="P278" s="111"/>
      <c r="Q278" s="111"/>
      <c r="R278" s="111"/>
      <c r="S278" s="111"/>
      <c r="T278" s="111"/>
      <c r="U278" s="111"/>
      <c r="V278" s="111"/>
      <c r="W278" s="111"/>
      <c r="X278" s="111"/>
      <c r="Y278" s="111"/>
      <c r="Z278" s="111"/>
      <c r="AA278" s="111"/>
      <c r="AB278" s="111"/>
      <c r="AC278" s="111"/>
      <c r="AD278" s="111"/>
      <c r="AE278" s="111"/>
      <c r="AF278" s="111"/>
      <c r="AG278" s="111"/>
      <c r="AH278" s="111"/>
      <c r="AI278" s="111"/>
      <c r="AJ278" s="111"/>
      <c r="AK278" s="111"/>
      <c r="AL278" s="111"/>
      <c r="AM278" s="111"/>
      <c r="AN278" s="111"/>
      <c r="AO278" s="111"/>
      <c r="AP278" s="111"/>
      <c r="AQ278" s="111"/>
      <c r="AR278" s="111"/>
      <c r="AS278" s="111"/>
      <c r="AT278" s="111"/>
      <c r="AU278" s="111"/>
      <c r="AV278" s="111"/>
      <c r="AW278" s="111"/>
      <c r="AX278" s="111"/>
      <c r="AY278" s="111"/>
      <c r="AZ278" s="111"/>
      <c r="BA278" s="111"/>
      <c r="BB278" s="111"/>
      <c r="BC278" s="111"/>
      <c r="BD278" s="111"/>
      <c r="BE278" s="111"/>
      <c r="BF278" s="111"/>
      <c r="BG278" s="111"/>
      <c r="BH278" s="111"/>
      <c r="BI278" s="111"/>
      <c r="BJ278" s="111" t="n">
        <v>10.699413841989</v>
      </c>
      <c r="BK278" s="111" t="n">
        <v>11.2166172555302</v>
      </c>
      <c r="BL278" s="111" t="n">
        <v>13.8711904455694</v>
      </c>
      <c r="BM278" s="111" t="n">
        <v>11.799499922859</v>
      </c>
      <c r="BN278" s="111" t="n">
        <v>16.6149198676996</v>
      </c>
      <c r="BO278" s="111" t="n">
        <v>18.5115694174957</v>
      </c>
      <c r="BP278" s="111" t="n">
        <v>22.3447823491352</v>
      </c>
      <c r="BQ278" s="111" t="n">
        <v>23.3521591618586</v>
      </c>
      <c r="BR278" s="111" t="n">
        <v>28.4459333963766</v>
      </c>
      <c r="BS278" s="111" t="n">
        <v>27.7347014733348</v>
      </c>
      <c r="BT278" s="111" t="n">
        <v>26.0698621336642</v>
      </c>
      <c r="BU278" s="111" t="n">
        <v>29.7812805302644</v>
      </c>
      <c r="BV278" s="111" t="n">
        <v>34.7128385327422</v>
      </c>
      <c r="BW278" s="111" t="n">
        <v>34.017986032257</v>
      </c>
      <c r="BX278" s="111" t="n">
        <v>35.5441044491213</v>
      </c>
      <c r="BY278" s="111" t="n">
        <v>30.3696698521363</v>
      </c>
      <c r="BZ278" s="111" t="n">
        <v>31.9857033852087</v>
      </c>
      <c r="CA278" s="111" t="n">
        <v>34.0952334319384</v>
      </c>
      <c r="CB278" s="111" t="n">
        <v>32.4074948398877</v>
      </c>
      <c r="CC278" s="111" t="n">
        <v>29.4846984303108</v>
      </c>
      <c r="CD278" s="111" t="n">
        <v>38.4479637742381</v>
      </c>
      <c r="CE278" s="111" t="n">
        <v>35.1819939706385</v>
      </c>
      <c r="CF278" s="111" t="n">
        <v>27.5317539395113</v>
      </c>
      <c r="CG278" s="111" t="n">
        <v>29.2105705898079</v>
      </c>
      <c r="CH278" s="111" t="n">
        <v>41.6101009486751</v>
      </c>
      <c r="CI278" s="111" t="n">
        <v>35.4533335202919</v>
      </c>
      <c r="CJ278" s="111" t="n">
        <v>30.8154857451118</v>
      </c>
      <c r="CK278" s="111" t="n">
        <v>25.0640286847471</v>
      </c>
      <c r="CL278" s="111" t="n">
        <v>22.5096011758904</v>
      </c>
      <c r="CM278" s="111" t="n">
        <v>24.3614557710306</v>
      </c>
      <c r="CN278" s="111" t="n">
        <v>25.2503513631278</v>
      </c>
      <c r="CO278" s="111" t="n">
        <v>26.592538099993</v>
      </c>
      <c r="CP278" s="111" t="n">
        <v>31.4677819528193</v>
      </c>
      <c r="CQ278" s="111" t="n">
        <v>31.8935020445293</v>
      </c>
      <c r="CR278" s="111" t="n">
        <v>32.0964234611843</v>
      </c>
      <c r="CS278" s="111"/>
      <c r="CT278" s="111"/>
      <c r="CU278" s="111"/>
      <c r="CV278" s="111"/>
      <c r="CW278" s="111"/>
      <c r="CX278" s="111"/>
      <c r="CY278" s="111"/>
      <c r="CZ278" s="111"/>
      <c r="DA278" s="111"/>
      <c r="DB278" s="111"/>
      <c r="DC278" s="111"/>
      <c r="DD278" s="111"/>
      <c r="DE278" s="111"/>
      <c r="DF278" s="111"/>
      <c r="DG278" s="111"/>
      <c r="DH278" s="111"/>
      <c r="DI278" s="111"/>
      <c r="DJ278" s="111"/>
      <c r="DK278" s="111"/>
      <c r="DL278" s="111"/>
      <c r="DM278" s="111"/>
      <c r="DN278" s="111"/>
    </row>
    <row r="279" customFormat="false" ht="15.75" hidden="false" customHeight="false" outlineLevel="0" collapsed="false">
      <c r="A279" s="90" t="s">
        <v>257</v>
      </c>
      <c r="B279" s="94"/>
      <c r="C279" s="94"/>
      <c r="D279" s="94"/>
      <c r="E279" s="94"/>
      <c r="F279" s="94"/>
      <c r="G279" s="94"/>
      <c r="H279" s="94"/>
      <c r="I279" s="94"/>
      <c r="J279" s="94"/>
      <c r="K279" s="94"/>
      <c r="L279" s="94"/>
      <c r="M279" s="94"/>
      <c r="N279" s="94"/>
      <c r="O279" s="94"/>
      <c r="P279" s="94"/>
      <c r="Q279" s="94"/>
      <c r="R279" s="94"/>
      <c r="S279" s="94"/>
      <c r="T279" s="94"/>
      <c r="U279" s="94"/>
      <c r="V279" s="94"/>
      <c r="W279" s="94"/>
      <c r="X279" s="94"/>
      <c r="Y279" s="94"/>
      <c r="Z279" s="94"/>
      <c r="AA279" s="94"/>
      <c r="AB279" s="94"/>
      <c r="AC279" s="94"/>
      <c r="AD279" s="94"/>
      <c r="AE279" s="94"/>
      <c r="AF279" s="94"/>
      <c r="AG279" s="94"/>
      <c r="AH279" s="94"/>
      <c r="AI279" s="94"/>
      <c r="AJ279" s="94"/>
      <c r="AK279" s="94"/>
      <c r="AL279" s="94"/>
      <c r="AM279" s="94"/>
      <c r="AN279" s="94"/>
      <c r="AO279" s="94"/>
      <c r="AP279" s="94"/>
      <c r="AQ279" s="94"/>
      <c r="AR279" s="94"/>
      <c r="AS279" s="94"/>
      <c r="AT279" s="94"/>
      <c r="AU279" s="94"/>
      <c r="AV279" s="94"/>
      <c r="AW279" s="94"/>
      <c r="AX279" s="94"/>
      <c r="AY279" s="94"/>
      <c r="AZ279" s="94"/>
      <c r="BA279" s="94"/>
      <c r="BB279" s="94"/>
      <c r="BC279" s="94"/>
      <c r="BD279" s="94"/>
      <c r="BE279" s="94"/>
      <c r="BF279" s="94"/>
      <c r="BG279" s="94"/>
      <c r="BH279" s="94"/>
      <c r="BI279" s="94"/>
      <c r="BJ279" s="94" t="n">
        <v>0.0286727251069455</v>
      </c>
      <c r="BK279" s="94" t="n">
        <v>0.0311929513273457</v>
      </c>
      <c r="BL279" s="94" t="n">
        <v>0.0319579439982534</v>
      </c>
      <c r="BM279" s="94" t="n">
        <v>0.0220645151606758</v>
      </c>
      <c r="BN279" s="94" t="n">
        <v>0.0372532076355797</v>
      </c>
      <c r="BO279" s="94" t="n">
        <v>0.0937936290533117</v>
      </c>
      <c r="BP279" s="94" t="n">
        <v>0.0423956718404831</v>
      </c>
      <c r="BQ279" s="94" t="n">
        <v>0.0388021904261079</v>
      </c>
      <c r="BR279" s="94" t="n">
        <v>0.0322953338768095</v>
      </c>
      <c r="BS279" s="94" t="n">
        <v>0.0322288244814329</v>
      </c>
      <c r="BT279" s="94" t="n">
        <v>0.0302261507111947</v>
      </c>
      <c r="BU279" s="94" t="n">
        <v>0.0261916146868437</v>
      </c>
      <c r="BV279" s="94" t="n">
        <v>0.0542153184963045</v>
      </c>
      <c r="BW279" s="94" t="n">
        <v>0.0586801550495288</v>
      </c>
      <c r="BX279" s="94" t="n">
        <v>0.0530779740151989</v>
      </c>
      <c r="BY279" s="94" t="n">
        <v>0.0626140932140221</v>
      </c>
      <c r="BZ279" s="94" t="n">
        <v>0.0583046355151857</v>
      </c>
      <c r="CA279" s="94" t="n">
        <v>0.0652466911435198</v>
      </c>
      <c r="CB279" s="94" t="n">
        <v>0.0663727466563337</v>
      </c>
      <c r="CC279" s="94" t="n">
        <v>0.0617693854677073</v>
      </c>
      <c r="CD279" s="94" t="n">
        <v>0.111632562714799</v>
      </c>
      <c r="CE279" s="94" t="n">
        <v>0.0790606507243749</v>
      </c>
      <c r="CF279" s="94" t="n">
        <v>0.0279184640791405</v>
      </c>
      <c r="CG279" s="94" t="n">
        <v>0.00198032085964429</v>
      </c>
      <c r="CH279" s="94" t="n">
        <v>0.0301558801495652</v>
      </c>
      <c r="CI279" s="94" t="n">
        <v>0.0605603222161905</v>
      </c>
      <c r="CJ279" s="94" t="n">
        <v>0.0845919184153416</v>
      </c>
      <c r="CK279" s="94" t="n">
        <v>0.0784688060197143</v>
      </c>
      <c r="CL279" s="94" t="n">
        <v>0.0516812654808238</v>
      </c>
      <c r="CM279" s="94" t="n">
        <v>0.0805327076199999</v>
      </c>
      <c r="CN279" s="94" t="n">
        <v>0.082972981783297</v>
      </c>
      <c r="CO279" s="94" t="n">
        <v>0.0880838553914286</v>
      </c>
      <c r="CP279" s="94" t="n">
        <v>0.0868817535541354</v>
      </c>
      <c r="CQ279" s="94" t="n">
        <v>0.0915837681257142</v>
      </c>
      <c r="CR279" s="94" t="n">
        <v>0.083214556454595</v>
      </c>
      <c r="CS279" s="94"/>
      <c r="CT279" s="94"/>
      <c r="CU279" s="94"/>
      <c r="CV279" s="94"/>
      <c r="CW279" s="94"/>
      <c r="CX279" s="94"/>
      <c r="CY279" s="94"/>
      <c r="CZ279" s="94"/>
      <c r="DA279" s="94"/>
      <c r="DB279" s="94"/>
      <c r="DC279" s="94"/>
      <c r="DD279" s="94"/>
      <c r="DE279" s="94"/>
      <c r="DF279" s="94"/>
      <c r="DG279" s="94"/>
      <c r="DH279" s="94"/>
      <c r="DI279" s="94"/>
      <c r="DJ279" s="94"/>
      <c r="DK279" s="94"/>
      <c r="DL279" s="94"/>
      <c r="DM279" s="94"/>
      <c r="DN279" s="94"/>
    </row>
    <row r="280" customFormat="false" ht="15.75" hidden="false" customHeight="false" outlineLevel="0" collapsed="false">
      <c r="A280" s="90" t="s">
        <v>258</v>
      </c>
      <c r="B280" s="94"/>
      <c r="C280" s="94"/>
      <c r="D280" s="94"/>
      <c r="E280" s="94"/>
      <c r="F280" s="94"/>
      <c r="G280" s="94"/>
      <c r="H280" s="94"/>
      <c r="I280" s="94"/>
      <c r="J280" s="94"/>
      <c r="K280" s="94"/>
      <c r="L280" s="94"/>
      <c r="M280" s="94"/>
      <c r="N280" s="94"/>
      <c r="O280" s="94"/>
      <c r="P280" s="94"/>
      <c r="Q280" s="94"/>
      <c r="R280" s="94"/>
      <c r="S280" s="94"/>
      <c r="T280" s="94"/>
      <c r="U280" s="94"/>
      <c r="V280" s="94"/>
      <c r="W280" s="94"/>
      <c r="X280" s="94"/>
      <c r="Y280" s="94"/>
      <c r="Z280" s="94"/>
      <c r="AA280" s="94"/>
      <c r="AB280" s="94"/>
      <c r="AC280" s="94"/>
      <c r="AD280" s="94"/>
      <c r="AE280" s="94"/>
      <c r="AF280" s="94"/>
      <c r="AG280" s="94"/>
      <c r="AH280" s="94"/>
      <c r="AI280" s="94"/>
      <c r="AJ280" s="94"/>
      <c r="AK280" s="94"/>
      <c r="AL280" s="94"/>
      <c r="AM280" s="94"/>
      <c r="AN280" s="94"/>
      <c r="AO280" s="94"/>
      <c r="AP280" s="94"/>
      <c r="AQ280" s="94"/>
      <c r="AR280" s="94"/>
      <c r="AS280" s="94"/>
      <c r="AT280" s="94"/>
      <c r="AU280" s="94"/>
      <c r="AV280" s="94"/>
      <c r="AW280" s="94"/>
      <c r="AX280" s="94"/>
      <c r="AY280" s="94"/>
      <c r="AZ280" s="94"/>
      <c r="BA280" s="94"/>
      <c r="BB280" s="94"/>
      <c r="BC280" s="94"/>
      <c r="BD280" s="94"/>
      <c r="BE280" s="94"/>
      <c r="BF280" s="94"/>
      <c r="BG280" s="94"/>
      <c r="BH280" s="94"/>
      <c r="BI280" s="94"/>
      <c r="BJ280" s="94" t="n">
        <v>10.5311301387518</v>
      </c>
      <c r="BK280" s="94" t="n">
        <v>11.0458133260726</v>
      </c>
      <c r="BL280" s="94" t="n">
        <v>13.6996215234409</v>
      </c>
      <c r="BM280" s="94" t="n">
        <v>11.6378244295681</v>
      </c>
      <c r="BN280" s="94" t="n">
        <v>14.2755357366496</v>
      </c>
      <c r="BO280" s="94" t="n">
        <v>16.115644865028</v>
      </c>
      <c r="BP280" s="94" t="n">
        <v>20.0002557538803</v>
      </c>
      <c r="BQ280" s="94" t="n">
        <v>21.011226048018</v>
      </c>
      <c r="BR280" s="94" t="n">
        <v>25.8776058957356</v>
      </c>
      <c r="BS280" s="94" t="n">
        <v>25.1664404820892</v>
      </c>
      <c r="BT280" s="94" t="n">
        <v>23.5036038161888</v>
      </c>
      <c r="BU280" s="94" t="n">
        <v>27.2190567488133</v>
      </c>
      <c r="BV280" s="94" t="n">
        <v>28.3899630136562</v>
      </c>
      <c r="BW280" s="94" t="n">
        <v>27.6906456766178</v>
      </c>
      <c r="BX280" s="94" t="n">
        <v>29.2223662745164</v>
      </c>
      <c r="BY280" s="94" t="n">
        <v>24.0383955583326</v>
      </c>
      <c r="BZ280" s="94" t="n">
        <v>26.8656412378532</v>
      </c>
      <c r="CA280" s="94" t="n">
        <v>28.9682292289546</v>
      </c>
      <c r="CB280" s="94" t="n">
        <v>27.2793645813911</v>
      </c>
      <c r="CC280" s="94" t="n">
        <v>24.3611715330028</v>
      </c>
      <c r="CD280" s="94" t="n">
        <v>34.4806612783912</v>
      </c>
      <c r="CE280" s="94" t="n">
        <v>24.3820116784317</v>
      </c>
      <c r="CF280" s="94" t="n">
        <v>24.0733879423001</v>
      </c>
      <c r="CG280" s="94" t="n">
        <v>25.7564818874658</v>
      </c>
      <c r="CH280" s="94" t="n">
        <v>41.5799450685255</v>
      </c>
      <c r="CI280" s="94" t="n">
        <v>35.3927731980757</v>
      </c>
      <c r="CJ280" s="94" t="n">
        <v>30.7308938266965</v>
      </c>
      <c r="CK280" s="94" t="n">
        <v>24.9855598787274</v>
      </c>
      <c r="CL280" s="94" t="n">
        <v>22.4579199104096</v>
      </c>
      <c r="CM280" s="94" t="n">
        <v>24.2809230634106</v>
      </c>
      <c r="CN280" s="94" t="n">
        <v>25.1673783813445</v>
      </c>
      <c r="CO280" s="94" t="n">
        <v>26.5044542446015</v>
      </c>
      <c r="CP280" s="94" t="n">
        <v>31.3809001992651</v>
      </c>
      <c r="CQ280" s="94" t="n">
        <v>31.8019182764036</v>
      </c>
      <c r="CR280" s="94" t="n">
        <v>32.0132089047297</v>
      </c>
      <c r="CS280" s="94"/>
      <c r="CT280" s="94"/>
      <c r="CU280" s="94"/>
      <c r="CV280" s="94"/>
      <c r="CW280" s="94"/>
      <c r="CX280" s="94"/>
      <c r="CY280" s="94"/>
      <c r="CZ280" s="94"/>
      <c r="DA280" s="94"/>
      <c r="DB280" s="94"/>
      <c r="DC280" s="94"/>
      <c r="DD280" s="94"/>
      <c r="DE280" s="94"/>
      <c r="DF280" s="94"/>
      <c r="DG280" s="94"/>
      <c r="DH280" s="94"/>
      <c r="DI280" s="94"/>
      <c r="DJ280" s="94"/>
      <c r="DK280" s="94"/>
      <c r="DL280" s="94"/>
      <c r="DM280" s="94"/>
      <c r="DN280" s="94"/>
    </row>
    <row r="281" customFormat="false" ht="15.75" hidden="false" customHeight="false" outlineLevel="0" collapsed="false">
      <c r="A281" s="90" t="s">
        <v>259</v>
      </c>
      <c r="B281" s="93"/>
      <c r="C281" s="93"/>
      <c r="D281" s="93"/>
      <c r="E281" s="93"/>
      <c r="F281" s="93"/>
      <c r="G281" s="93"/>
      <c r="H281" s="93"/>
      <c r="I281" s="93"/>
      <c r="J281" s="93"/>
      <c r="K281" s="93"/>
      <c r="L281" s="93"/>
      <c r="M281" s="93"/>
      <c r="N281" s="93"/>
      <c r="O281" s="93"/>
      <c r="P281" s="93"/>
      <c r="Q281" s="93"/>
      <c r="R281" s="93"/>
      <c r="S281" s="93"/>
      <c r="T281" s="93"/>
      <c r="U281" s="93"/>
      <c r="V281" s="93"/>
      <c r="W281" s="93"/>
      <c r="X281" s="93"/>
      <c r="Y281" s="93"/>
      <c r="Z281" s="93"/>
      <c r="AA281" s="93"/>
      <c r="AB281" s="93"/>
      <c r="AC281" s="93"/>
      <c r="AD281" s="93"/>
      <c r="AE281" s="93"/>
      <c r="AF281" s="93"/>
      <c r="AG281" s="93"/>
      <c r="AH281" s="93"/>
      <c r="AI281" s="93"/>
      <c r="AJ281" s="93"/>
      <c r="AK281" s="93"/>
      <c r="AL281" s="93"/>
      <c r="AM281" s="93"/>
      <c r="AN281" s="93"/>
      <c r="AO281" s="93"/>
      <c r="AP281" s="93"/>
      <c r="AQ281" s="93"/>
      <c r="AR281" s="93"/>
      <c r="AS281" s="93"/>
      <c r="AT281" s="93"/>
      <c r="AU281" s="93"/>
      <c r="AV281" s="93"/>
      <c r="AW281" s="93"/>
      <c r="AX281" s="93"/>
      <c r="AY281" s="93"/>
      <c r="AZ281" s="93"/>
      <c r="BA281" s="93"/>
      <c r="BB281" s="93"/>
      <c r="BC281" s="93"/>
      <c r="BD281" s="93"/>
      <c r="BE281" s="93"/>
      <c r="BF281" s="93"/>
      <c r="BG281" s="93"/>
      <c r="BH281" s="93"/>
      <c r="BI281" s="93"/>
      <c r="BJ281" s="93"/>
      <c r="BK281" s="93"/>
      <c r="BL281" s="93"/>
      <c r="BM281" s="93"/>
      <c r="BN281" s="93"/>
      <c r="BO281" s="93"/>
      <c r="BP281" s="93"/>
      <c r="BQ281" s="93"/>
      <c r="BR281" s="93" t="n">
        <v>34471.0294868549</v>
      </c>
      <c r="BS281" s="93" t="n">
        <v>29866.052</v>
      </c>
      <c r="BT281" s="93" t="n">
        <v>27369.786</v>
      </c>
      <c r="BU281" s="93" t="n">
        <v>33147.819</v>
      </c>
      <c r="BV281" s="93" t="n">
        <v>30646.414</v>
      </c>
      <c r="BW281" s="93" t="n">
        <v>30927.07</v>
      </c>
      <c r="BX281" s="93" t="n">
        <v>30722.128</v>
      </c>
      <c r="BY281" s="93" t="n">
        <v>29023.992</v>
      </c>
      <c r="BZ281" s="93" t="n">
        <v>29643.422</v>
      </c>
      <c r="CA281" s="93" t="n">
        <v>29186.182</v>
      </c>
      <c r="CB281" s="93" t="n">
        <v>30743.143</v>
      </c>
      <c r="CC281" s="93" t="n">
        <v>30735.412</v>
      </c>
      <c r="CD281" s="93" t="n">
        <v>36063.393</v>
      </c>
      <c r="CE281" s="93" t="n">
        <v>28587.954</v>
      </c>
      <c r="CF281" s="93" t="n">
        <v>27519.241</v>
      </c>
      <c r="CG281" s="93" t="n">
        <v>28823.4438112717</v>
      </c>
      <c r="CH281" s="93" t="n">
        <v>33867.3852801753</v>
      </c>
      <c r="CI281" s="93" t="n">
        <v>50763.329</v>
      </c>
      <c r="CJ281" s="93" t="n">
        <v>54412.834</v>
      </c>
      <c r="CK281" s="93" t="n">
        <v>44585.82</v>
      </c>
      <c r="CL281" s="93" t="n">
        <v>31836.736</v>
      </c>
      <c r="CM281" s="93" t="n">
        <v>44718.028</v>
      </c>
      <c r="CN281" s="93" t="n">
        <v>47595.308</v>
      </c>
      <c r="CO281" s="93" t="n">
        <v>51782.2</v>
      </c>
      <c r="CP281" s="93" t="n">
        <v>67130.843</v>
      </c>
      <c r="CQ281" s="93" t="n">
        <v>71242.6</v>
      </c>
      <c r="CR281" s="93" t="n">
        <v>61274.0473612923</v>
      </c>
      <c r="CS281" s="93"/>
      <c r="CT281" s="93"/>
      <c r="CU281" s="93"/>
      <c r="CV281" s="93"/>
      <c r="CW281" s="93"/>
      <c r="CX281" s="93"/>
      <c r="CY281" s="93"/>
      <c r="CZ281" s="93"/>
      <c r="DA281" s="93"/>
      <c r="DB281" s="93"/>
      <c r="DC281" s="93"/>
      <c r="DD281" s="93"/>
      <c r="DE281" s="93"/>
      <c r="DF281" s="93"/>
      <c r="DG281" s="93"/>
      <c r="DH281" s="93"/>
      <c r="DI281" s="93"/>
      <c r="DJ281" s="93"/>
      <c r="DK281" s="93"/>
      <c r="DL281" s="93"/>
      <c r="DM281" s="93"/>
      <c r="DN281" s="93"/>
    </row>
    <row r="282" customFormat="false" ht="15.75" hidden="false" customHeight="false" outlineLevel="0" collapsed="false">
      <c r="A282" s="90" t="s">
        <v>260</v>
      </c>
      <c r="B282" s="111"/>
      <c r="C282" s="111"/>
      <c r="D282" s="111"/>
      <c r="E282" s="111"/>
      <c r="F282" s="111"/>
      <c r="G282" s="111"/>
      <c r="H282" s="111"/>
      <c r="I282" s="111"/>
      <c r="J282" s="111"/>
      <c r="K282" s="111"/>
      <c r="L282" s="111"/>
      <c r="M282" s="111"/>
      <c r="N282" s="111"/>
      <c r="O282" s="111"/>
      <c r="P282" s="111"/>
      <c r="Q282" s="111"/>
      <c r="R282" s="111"/>
      <c r="S282" s="111"/>
      <c r="T282" s="111"/>
      <c r="U282" s="111"/>
      <c r="V282" s="111"/>
      <c r="W282" s="111"/>
      <c r="X282" s="111"/>
      <c r="Y282" s="111"/>
      <c r="Z282" s="111"/>
      <c r="AA282" s="111"/>
      <c r="AB282" s="111"/>
      <c r="AC282" s="111"/>
      <c r="AD282" s="111"/>
      <c r="AE282" s="111"/>
      <c r="AF282" s="111"/>
      <c r="AG282" s="111"/>
      <c r="AH282" s="111"/>
      <c r="AI282" s="111"/>
      <c r="AJ282" s="111"/>
      <c r="AK282" s="111"/>
      <c r="AL282" s="111"/>
      <c r="AM282" s="111"/>
      <c r="AN282" s="111"/>
      <c r="AO282" s="111"/>
      <c r="AP282" s="111"/>
      <c r="AQ282" s="111"/>
      <c r="AR282" s="111"/>
      <c r="AS282" s="111"/>
      <c r="AT282" s="111"/>
      <c r="AU282" s="111"/>
      <c r="AV282" s="111"/>
      <c r="AW282" s="111"/>
      <c r="AX282" s="111"/>
      <c r="AY282" s="111"/>
      <c r="AZ282" s="111"/>
      <c r="BA282" s="111"/>
      <c r="BB282" s="111"/>
      <c r="BC282" s="111"/>
      <c r="BD282" s="111"/>
      <c r="BE282" s="111"/>
      <c r="BF282" s="111"/>
      <c r="BG282" s="111"/>
      <c r="BH282" s="111"/>
      <c r="BI282" s="111"/>
      <c r="BJ282" s="111"/>
      <c r="BK282" s="111"/>
      <c r="BL282" s="111"/>
      <c r="BM282" s="111"/>
      <c r="BN282" s="111"/>
      <c r="BO282" s="111"/>
      <c r="BP282" s="111"/>
      <c r="BQ282" s="111"/>
      <c r="BR282" s="111" t="n">
        <v>0.750705919752229</v>
      </c>
      <c r="BS282" s="111" t="n">
        <v>0.842643697335328</v>
      </c>
      <c r="BT282" s="111" t="n">
        <v>0.858742695912522</v>
      </c>
      <c r="BU282" s="111" t="n">
        <v>0.821141709166849</v>
      </c>
      <c r="BV282" s="111" t="n">
        <v>0.926371451278318</v>
      </c>
      <c r="BW282" s="111" t="n">
        <v>0.895353024926636</v>
      </c>
      <c r="BX282" s="111" t="n">
        <v>0.951183012925289</v>
      </c>
      <c r="BY282" s="111" t="n">
        <v>0.82822499256245</v>
      </c>
      <c r="BZ282" s="111" t="n">
        <v>0.843851094193586</v>
      </c>
      <c r="CA282" s="111" t="n">
        <v>0.941016037159096</v>
      </c>
      <c r="CB282" s="111" t="n">
        <v>0.937291283186412</v>
      </c>
      <c r="CC282" s="111" t="n">
        <v>0.852393434690461</v>
      </c>
      <c r="CD282" s="111" t="n">
        <v>0.752434797396939</v>
      </c>
      <c r="CE282" s="111" t="n">
        <v>0.85613024467307</v>
      </c>
      <c r="CF282" s="111" t="n">
        <v>0.871073193588757</v>
      </c>
      <c r="CG282" s="111" t="n">
        <v>1.13584540610379</v>
      </c>
      <c r="CH282" s="111" t="n">
        <v>0.910050900237088</v>
      </c>
      <c r="CI282" s="111" t="n">
        <v>0.720330768775986</v>
      </c>
      <c r="CJ282" s="111" t="n">
        <v>0.598802903622836</v>
      </c>
      <c r="CK282" s="111" t="n">
        <v>0.575067300043864</v>
      </c>
      <c r="CL282" s="111" t="n">
        <v>0.705408993887112</v>
      </c>
      <c r="CM282" s="111" t="n">
        <v>0.542978394830169</v>
      </c>
      <c r="CN282" s="111" t="n">
        <v>0.528778559040831</v>
      </c>
      <c r="CO282" s="111" t="n">
        <v>0.511844885783175</v>
      </c>
      <c r="CP282" s="111" t="n">
        <v>0.467458753635272</v>
      </c>
      <c r="CQ282" s="111" t="n">
        <v>0.446389074463924</v>
      </c>
      <c r="CR282" s="111" t="n">
        <v>0.522459512360415</v>
      </c>
      <c r="CS282" s="111"/>
      <c r="CT282" s="111"/>
      <c r="CU282" s="111"/>
      <c r="CV282" s="111"/>
      <c r="CW282" s="111"/>
      <c r="CX282" s="111"/>
      <c r="CY282" s="111"/>
      <c r="CZ282" s="111"/>
      <c r="DA282" s="111"/>
      <c r="DB282" s="111"/>
      <c r="DC282" s="111"/>
      <c r="DD282" s="111"/>
      <c r="DE282" s="111"/>
      <c r="DF282" s="111"/>
      <c r="DG282" s="111"/>
      <c r="DH282" s="111"/>
      <c r="DI282" s="111"/>
      <c r="DJ282" s="111"/>
      <c r="DK282" s="111"/>
      <c r="DL282" s="111"/>
      <c r="DM282" s="111"/>
      <c r="DN282" s="111"/>
    </row>
    <row r="283" customFormat="false" ht="15.75" hidden="false" customHeight="false" outlineLevel="0" collapsed="false">
      <c r="A283" s="90" t="s">
        <v>261</v>
      </c>
      <c r="B283" s="94"/>
      <c r="C283" s="94"/>
      <c r="D283" s="94"/>
      <c r="E283" s="94"/>
      <c r="F283" s="94"/>
      <c r="G283" s="94"/>
      <c r="H283" s="94"/>
      <c r="I283" s="94"/>
      <c r="J283" s="94"/>
      <c r="K283" s="94"/>
      <c r="L283" s="94"/>
      <c r="M283" s="94"/>
      <c r="N283" s="94"/>
      <c r="O283" s="94"/>
      <c r="P283" s="94"/>
      <c r="Q283" s="94"/>
      <c r="R283" s="94"/>
      <c r="S283" s="94"/>
      <c r="T283" s="94"/>
      <c r="U283" s="94"/>
      <c r="V283" s="94"/>
      <c r="W283" s="94"/>
      <c r="X283" s="94"/>
      <c r="Y283" s="94"/>
      <c r="Z283" s="94"/>
      <c r="AA283" s="94"/>
      <c r="AB283" s="94"/>
      <c r="AC283" s="94"/>
      <c r="AD283" s="94"/>
      <c r="AE283" s="94"/>
      <c r="AF283" s="94"/>
      <c r="AG283" s="94"/>
      <c r="AH283" s="94"/>
      <c r="AI283" s="94"/>
      <c r="AJ283" s="94"/>
      <c r="AK283" s="94"/>
      <c r="AL283" s="94"/>
      <c r="AM283" s="94"/>
      <c r="AN283" s="94"/>
      <c r="AO283" s="94"/>
      <c r="AP283" s="94"/>
      <c r="AQ283" s="94"/>
      <c r="AR283" s="94"/>
      <c r="AS283" s="94"/>
      <c r="AT283" s="94"/>
      <c r="AU283" s="94"/>
      <c r="AV283" s="94"/>
      <c r="AW283" s="94"/>
      <c r="AX283" s="94"/>
      <c r="AY283" s="94"/>
      <c r="AZ283" s="94"/>
      <c r="BA283" s="94"/>
      <c r="BB283" s="94"/>
      <c r="BC283" s="94"/>
      <c r="BD283" s="94"/>
      <c r="BE283" s="94"/>
      <c r="BF283" s="94"/>
      <c r="BG283" s="94"/>
      <c r="BH283" s="94"/>
      <c r="BI283" s="94"/>
      <c r="BJ283" s="94" t="n">
        <v>0.139610978130234</v>
      </c>
      <c r="BK283" s="94" t="n">
        <v>0.139610978130234</v>
      </c>
      <c r="BL283" s="94" t="n">
        <v>0.139610978130234</v>
      </c>
      <c r="BM283" s="94" t="n">
        <v>0.139610978130234</v>
      </c>
      <c r="BN283" s="94" t="n">
        <v>2.30213092341446</v>
      </c>
      <c r="BO283" s="94" t="n">
        <v>2.30213092341446</v>
      </c>
      <c r="BP283" s="94" t="n">
        <v>2.30213092341446</v>
      </c>
      <c r="BQ283" s="94" t="n">
        <v>2.30213092341446</v>
      </c>
      <c r="BR283" s="94" t="n">
        <v>2.5360321667642</v>
      </c>
      <c r="BS283" s="94" t="n">
        <v>2.5360321667642</v>
      </c>
      <c r="BT283" s="94" t="n">
        <v>2.5360321667642</v>
      </c>
      <c r="BU283" s="94" t="n">
        <v>2.5360321667642</v>
      </c>
      <c r="BV283" s="94" t="n">
        <v>6.26866020058966</v>
      </c>
      <c r="BW283" s="94" t="n">
        <v>6.26866020058966</v>
      </c>
      <c r="BX283" s="94" t="n">
        <v>6.26866020058966</v>
      </c>
      <c r="BY283" s="94" t="n">
        <v>6.26866020058966</v>
      </c>
      <c r="BZ283" s="94" t="n">
        <v>5.0617575118403</v>
      </c>
      <c r="CA283" s="94" t="n">
        <v>5.0617575118403</v>
      </c>
      <c r="CB283" s="94" t="n">
        <v>5.0617575118403</v>
      </c>
      <c r="CC283" s="94" t="n">
        <v>5.0617575118403</v>
      </c>
      <c r="CD283" s="94" t="n">
        <v>3.85566993313202</v>
      </c>
      <c r="CE283" s="94" t="n">
        <v>10.7209216414824</v>
      </c>
      <c r="CF283" s="94" t="n">
        <v>3.43044753313202</v>
      </c>
      <c r="CG283" s="94" t="n">
        <v>3.45210838148242</v>
      </c>
      <c r="CH283" s="94" t="n">
        <v>2.22830974102562</v>
      </c>
      <c r="CI283" s="94" t="n">
        <v>2.94801486704085</v>
      </c>
      <c r="CJ283" s="94" t="n">
        <v>2.91033917</v>
      </c>
      <c r="CK283" s="94" t="n">
        <v>2.60096286</v>
      </c>
      <c r="CL283" s="94" t="n">
        <v>2.62688828269632</v>
      </c>
      <c r="CM283" s="94" t="n">
        <v>3.21571177344702</v>
      </c>
      <c r="CN283" s="94" t="n">
        <v>3.79188007160755</v>
      </c>
      <c r="CO283" s="94" t="n">
        <v>3.72890538426668</v>
      </c>
      <c r="CP283" s="94" t="n">
        <v>2.25662997316163</v>
      </c>
      <c r="CQ283" s="94" t="n">
        <v>2.77686955072276</v>
      </c>
      <c r="CR283" s="94" t="n">
        <v>3.09711186711744</v>
      </c>
      <c r="CS283" s="111"/>
      <c r="CT283" s="94"/>
      <c r="CU283" s="94"/>
      <c r="CV283" s="94"/>
      <c r="CW283" s="94"/>
      <c r="CX283" s="94"/>
      <c r="CY283" s="94"/>
      <c r="CZ283" s="94"/>
      <c r="DA283" s="94"/>
      <c r="DB283" s="94"/>
      <c r="DC283" s="94"/>
      <c r="DD283" s="94"/>
      <c r="DE283" s="94"/>
      <c r="DF283" s="94"/>
      <c r="DG283" s="94"/>
      <c r="DH283" s="94"/>
      <c r="DI283" s="94"/>
      <c r="DJ283" s="94"/>
      <c r="DK283" s="94"/>
      <c r="DL283" s="94"/>
      <c r="DM283" s="94"/>
      <c r="DN283" s="94"/>
    </row>
    <row r="284" customFormat="false" ht="15.75" hidden="false" customHeight="false" outlineLevel="0" collapsed="false">
      <c r="A284" s="90" t="s">
        <v>262</v>
      </c>
      <c r="B284" s="94"/>
      <c r="C284" s="94"/>
      <c r="D284" s="94"/>
      <c r="E284" s="94"/>
      <c r="F284" s="94"/>
      <c r="G284" s="94"/>
      <c r="H284" s="94"/>
      <c r="I284" s="94"/>
      <c r="J284" s="94"/>
      <c r="K284" s="94"/>
      <c r="L284" s="94"/>
      <c r="M284" s="94"/>
      <c r="N284" s="94"/>
      <c r="O284" s="94"/>
      <c r="P284" s="94"/>
      <c r="Q284" s="94"/>
      <c r="R284" s="94"/>
      <c r="S284" s="94"/>
      <c r="T284" s="94"/>
      <c r="U284" s="94"/>
      <c r="V284" s="94"/>
      <c r="W284" s="94"/>
      <c r="X284" s="94"/>
      <c r="Y284" s="94"/>
      <c r="Z284" s="94"/>
      <c r="AA284" s="94"/>
      <c r="AB284" s="94"/>
      <c r="AC284" s="94"/>
      <c r="AD284" s="94"/>
      <c r="AE284" s="94"/>
      <c r="AF284" s="94"/>
      <c r="AG284" s="94"/>
      <c r="AH284" s="94"/>
      <c r="AI284" s="94"/>
      <c r="AJ284" s="94"/>
      <c r="AK284" s="94"/>
      <c r="AL284" s="94"/>
      <c r="AM284" s="94"/>
      <c r="AN284" s="94"/>
      <c r="AO284" s="94"/>
      <c r="AP284" s="94"/>
      <c r="AQ284" s="94"/>
      <c r="AR284" s="94"/>
      <c r="AS284" s="94"/>
      <c r="AT284" s="94"/>
      <c r="AU284" s="94"/>
      <c r="AV284" s="94"/>
      <c r="AW284" s="94"/>
      <c r="AX284" s="94"/>
      <c r="AY284" s="94"/>
      <c r="AZ284" s="94"/>
      <c r="BA284" s="94"/>
      <c r="BB284" s="94"/>
      <c r="BC284" s="94"/>
      <c r="BD284" s="94"/>
      <c r="BE284" s="94"/>
      <c r="BF284" s="94"/>
      <c r="BG284" s="94"/>
      <c r="BH284" s="94"/>
      <c r="BI284" s="94"/>
      <c r="BJ284" s="94" t="n">
        <v>0</v>
      </c>
      <c r="BK284" s="94" t="n">
        <v>0</v>
      </c>
      <c r="BL284" s="94" t="n">
        <v>0</v>
      </c>
      <c r="BM284" s="94" t="n">
        <v>0</v>
      </c>
      <c r="BN284" s="94" t="n">
        <v>0</v>
      </c>
      <c r="BO284" s="94" t="n">
        <v>0</v>
      </c>
      <c r="BP284" s="94" t="n">
        <v>0</v>
      </c>
      <c r="BQ284" s="94" t="n">
        <v>0</v>
      </c>
      <c r="BR284" s="94" t="n">
        <v>0</v>
      </c>
      <c r="BS284" s="94" t="n">
        <v>0</v>
      </c>
      <c r="BT284" s="94" t="n">
        <v>0</v>
      </c>
      <c r="BU284" s="94" t="n">
        <v>0</v>
      </c>
      <c r="BV284" s="94" t="n">
        <v>0</v>
      </c>
      <c r="BW284" s="94" t="n">
        <v>0</v>
      </c>
      <c r="BX284" s="94" t="n">
        <v>0</v>
      </c>
      <c r="BY284" s="94" t="n">
        <v>0</v>
      </c>
      <c r="BZ284" s="94" t="n">
        <v>0</v>
      </c>
      <c r="CA284" s="94" t="n">
        <v>0</v>
      </c>
      <c r="CB284" s="94" t="n">
        <v>0</v>
      </c>
      <c r="CC284" s="94" t="n">
        <v>0</v>
      </c>
      <c r="CD284" s="94" t="n">
        <v>0</v>
      </c>
      <c r="CE284" s="94" t="n">
        <v>0</v>
      </c>
      <c r="CF284" s="94" t="n">
        <v>0</v>
      </c>
      <c r="CG284" s="94" t="n">
        <v>0</v>
      </c>
      <c r="CH284" s="94" t="n">
        <v>0</v>
      </c>
      <c r="CI284" s="94" t="n">
        <v>0</v>
      </c>
      <c r="CJ284" s="94" t="n">
        <v>0</v>
      </c>
      <c r="CK284" s="94" t="n">
        <v>0</v>
      </c>
      <c r="CL284" s="94" t="n">
        <v>0</v>
      </c>
      <c r="CM284" s="94" t="n">
        <v>0</v>
      </c>
      <c r="CN284" s="94" t="n">
        <v>0</v>
      </c>
      <c r="CO284" s="94" t="n">
        <v>0</v>
      </c>
      <c r="CP284" s="94" t="n">
        <v>0</v>
      </c>
      <c r="CQ284" s="94" t="n">
        <v>0</v>
      </c>
      <c r="CR284" s="94" t="n">
        <v>0</v>
      </c>
      <c r="CS284" s="94"/>
      <c r="CT284" s="94"/>
      <c r="CU284" s="94"/>
      <c r="CV284" s="94"/>
      <c r="CW284" s="94"/>
      <c r="CX284" s="94"/>
      <c r="CY284" s="94"/>
      <c r="CZ284" s="94"/>
      <c r="DA284" s="94"/>
      <c r="DB284" s="94"/>
      <c r="DC284" s="94"/>
      <c r="DD284" s="94"/>
      <c r="DE284" s="94"/>
      <c r="DF284" s="94"/>
      <c r="DG284" s="94"/>
      <c r="DH284" s="94"/>
      <c r="DI284" s="94"/>
      <c r="DJ284" s="94"/>
      <c r="DK284" s="94"/>
      <c r="DL284" s="94"/>
      <c r="DM284" s="94"/>
      <c r="DN284" s="94"/>
    </row>
    <row r="285" customFormat="false" ht="15.75" hidden="false" customHeight="false" outlineLevel="0" collapsed="false">
      <c r="A285" s="110" t="s">
        <v>263</v>
      </c>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c r="AD285" s="112"/>
      <c r="AE285" s="112"/>
      <c r="AF285" s="112"/>
      <c r="AG285" s="112"/>
      <c r="AH285" s="112"/>
      <c r="AI285" s="112"/>
      <c r="AJ285" s="112"/>
      <c r="AK285" s="112"/>
      <c r="AL285" s="112"/>
      <c r="AM285" s="112"/>
      <c r="AN285" s="112"/>
      <c r="AO285" s="112"/>
      <c r="AP285" s="112"/>
      <c r="AQ285" s="112"/>
      <c r="AR285" s="112"/>
      <c r="AS285" s="112"/>
      <c r="AT285" s="112"/>
      <c r="AU285" s="112"/>
      <c r="AV285" s="112"/>
      <c r="AW285" s="112"/>
      <c r="AX285" s="112"/>
      <c r="AY285" s="112"/>
      <c r="AZ285" s="112"/>
      <c r="BA285" s="112"/>
      <c r="BB285" s="112"/>
      <c r="BC285" s="112"/>
      <c r="BD285" s="112"/>
      <c r="BE285" s="112"/>
      <c r="BF285" s="112"/>
      <c r="BG285" s="112"/>
      <c r="BH285" s="112"/>
      <c r="BI285" s="112"/>
      <c r="BJ285" s="112" t="n">
        <v>-1.36458090904985</v>
      </c>
      <c r="BK285" s="112" t="n">
        <v>-1.43617460993012</v>
      </c>
      <c r="BL285" s="112" t="n">
        <v>-0.965976071241476</v>
      </c>
      <c r="BM285" s="112" t="n">
        <v>-0.939689971075754</v>
      </c>
      <c r="BN285" s="112" t="n">
        <v>-1.01067978335391</v>
      </c>
      <c r="BO285" s="112" t="n">
        <v>-0.956072959418822</v>
      </c>
      <c r="BP285" s="112" t="n">
        <v>-0.750822306527915</v>
      </c>
      <c r="BQ285" s="112" t="n">
        <v>-0.783602572679706</v>
      </c>
      <c r="BR285" s="112" t="n">
        <v>-1.19886114731845</v>
      </c>
      <c r="BS285" s="112" t="n">
        <v>-0.93755717619435</v>
      </c>
      <c r="BT285" s="112" t="n">
        <v>-0.974480012749343</v>
      </c>
      <c r="BU285" s="112" t="n">
        <v>-0.917160249753816</v>
      </c>
      <c r="BV285" s="112" t="n">
        <v>-1.23344819694828</v>
      </c>
      <c r="BW285" s="112" t="n">
        <v>-1.32353714950468</v>
      </c>
      <c r="BX285" s="112" t="n">
        <v>-1.11696315132278</v>
      </c>
      <c r="BY285" s="112" t="n">
        <v>-0.990358874452154</v>
      </c>
      <c r="BZ285" s="112" t="n">
        <v>-1.18101704314634</v>
      </c>
      <c r="CA285" s="112" t="n">
        <v>-1.33743931294812</v>
      </c>
      <c r="CB285" s="112" t="n">
        <v>-1.08756470303036</v>
      </c>
      <c r="CC285" s="112" t="n">
        <v>-1.05828631310306</v>
      </c>
      <c r="CD285" s="112" t="n">
        <v>-1.47014080157742</v>
      </c>
      <c r="CE285" s="112" t="n">
        <v>-1.47748932999806</v>
      </c>
      <c r="CF285" s="112" t="n">
        <v>-1.1849217517139</v>
      </c>
      <c r="CG285" s="112" t="n">
        <v>-0.945375323359306</v>
      </c>
      <c r="CH285" s="112" t="n">
        <v>-1.41332360875238</v>
      </c>
      <c r="CI285" s="112" t="n">
        <v>-1.54897071533606</v>
      </c>
      <c r="CJ285" s="112" t="n">
        <v>-1.08434418199699</v>
      </c>
      <c r="CK285" s="112" t="n">
        <v>-0.977342163910886</v>
      </c>
      <c r="CL285" s="112" t="n">
        <v>-1.60003373487706</v>
      </c>
      <c r="CM285" s="112" t="n">
        <v>-1.50964210885688</v>
      </c>
      <c r="CN285" s="112" t="n">
        <v>-1.13991222168421</v>
      </c>
      <c r="CO285" s="112" t="n">
        <v>-1.15050587977274</v>
      </c>
      <c r="CP285" s="112" t="n">
        <v>-1.7108070267196</v>
      </c>
      <c r="CQ285" s="112" t="n">
        <v>-1.72430965423161</v>
      </c>
      <c r="CR285" s="112" t="n">
        <v>-1.51367239780308</v>
      </c>
      <c r="CS285" s="112"/>
      <c r="CT285" s="112"/>
      <c r="CU285" s="112"/>
      <c r="CV285" s="112"/>
      <c r="CW285" s="112"/>
      <c r="CX285" s="112"/>
      <c r="CY285" s="112"/>
      <c r="CZ285" s="112"/>
      <c r="DA285" s="112"/>
      <c r="DB285" s="112"/>
      <c r="DC285" s="112"/>
      <c r="DD285" s="112"/>
      <c r="DE285" s="112"/>
      <c r="DF285" s="112"/>
      <c r="DG285" s="112"/>
      <c r="DH285" s="112"/>
      <c r="DI285" s="112"/>
      <c r="DJ285" s="112"/>
      <c r="DK285" s="112"/>
      <c r="DL285" s="112"/>
      <c r="DM285" s="112"/>
      <c r="DN285" s="112"/>
    </row>
    <row r="286" customFormat="false" ht="15.75" hidden="false" customHeight="false" outlineLevel="0" collapsed="false">
      <c r="A286" s="110" t="s">
        <v>264</v>
      </c>
      <c r="B286" s="94"/>
      <c r="C286" s="94"/>
      <c r="D286" s="94"/>
      <c r="E286" s="94"/>
      <c r="F286" s="94"/>
      <c r="G286" s="94"/>
      <c r="H286" s="94"/>
      <c r="I286" s="94"/>
      <c r="J286" s="94"/>
      <c r="K286" s="94"/>
      <c r="L286" s="94"/>
      <c r="M286" s="94"/>
      <c r="N286" s="94"/>
      <c r="O286" s="94"/>
      <c r="P286" s="94"/>
      <c r="Q286" s="94"/>
      <c r="R286" s="94"/>
      <c r="S286" s="94"/>
      <c r="T286" s="94"/>
      <c r="U286" s="94"/>
      <c r="V286" s="94"/>
      <c r="W286" s="94"/>
      <c r="X286" s="94"/>
      <c r="Y286" s="94"/>
      <c r="Z286" s="94"/>
      <c r="AA286" s="94"/>
      <c r="AB286" s="94"/>
      <c r="AC286" s="94"/>
      <c r="AD286" s="94"/>
      <c r="AE286" s="94"/>
      <c r="AF286" s="94"/>
      <c r="AG286" s="94"/>
      <c r="AH286" s="94"/>
      <c r="AI286" s="94"/>
      <c r="AJ286" s="94"/>
      <c r="AK286" s="94"/>
      <c r="AL286" s="94"/>
      <c r="AM286" s="94"/>
      <c r="AN286" s="94"/>
      <c r="AO286" s="94"/>
      <c r="AP286" s="94"/>
      <c r="AQ286" s="94"/>
      <c r="AR286" s="94"/>
      <c r="AS286" s="94"/>
      <c r="AT286" s="94"/>
      <c r="AU286" s="94"/>
      <c r="AV286" s="94"/>
      <c r="AW286" s="94"/>
      <c r="AX286" s="94"/>
      <c r="AY286" s="94"/>
      <c r="AZ286" s="94"/>
      <c r="BA286" s="94"/>
      <c r="BB286" s="94"/>
      <c r="BC286" s="94"/>
      <c r="BD286" s="94"/>
      <c r="BE286" s="94"/>
      <c r="BF286" s="94"/>
      <c r="BG286" s="94"/>
      <c r="BH286" s="94"/>
      <c r="BI286" s="94"/>
      <c r="BJ286" s="94" t="n">
        <v>0</v>
      </c>
      <c r="BK286" s="94" t="n">
        <v>0</v>
      </c>
      <c r="BL286" s="94" t="n">
        <v>0</v>
      </c>
      <c r="BM286" s="94" t="n">
        <v>0</v>
      </c>
      <c r="BN286" s="94" t="n">
        <v>0</v>
      </c>
      <c r="BO286" s="94" t="n">
        <v>0</v>
      </c>
      <c r="BP286" s="94" t="n">
        <v>0</v>
      </c>
      <c r="BQ286" s="94" t="n">
        <v>0</v>
      </c>
      <c r="BR286" s="94" t="n">
        <v>0</v>
      </c>
      <c r="BS286" s="94" t="n">
        <v>0</v>
      </c>
      <c r="BT286" s="94" t="n">
        <v>0</v>
      </c>
      <c r="BU286" s="94" t="n">
        <v>0</v>
      </c>
      <c r="BV286" s="94" t="n">
        <v>0</v>
      </c>
      <c r="BW286" s="94" t="n">
        <v>0</v>
      </c>
      <c r="BX286" s="94" t="n">
        <v>0</v>
      </c>
      <c r="BY286" s="94" t="n">
        <v>0</v>
      </c>
      <c r="BZ286" s="94" t="n">
        <v>0</v>
      </c>
      <c r="CA286" s="94" t="n">
        <v>0</v>
      </c>
      <c r="CB286" s="94" t="n">
        <v>0</v>
      </c>
      <c r="CC286" s="94" t="n">
        <v>0</v>
      </c>
      <c r="CD286" s="94" t="n">
        <v>0</v>
      </c>
      <c r="CE286" s="94" t="n">
        <v>0</v>
      </c>
      <c r="CF286" s="94" t="n">
        <v>0</v>
      </c>
      <c r="CG286" s="94" t="n">
        <v>0</v>
      </c>
      <c r="CH286" s="94" t="n">
        <v>0</v>
      </c>
      <c r="CI286" s="94" t="n">
        <v>0</v>
      </c>
      <c r="CJ286" s="94" t="n">
        <v>0</v>
      </c>
      <c r="CK286" s="94" t="n">
        <v>0</v>
      </c>
      <c r="CL286" s="94" t="n">
        <v>0</v>
      </c>
      <c r="CM286" s="94" t="n">
        <v>0</v>
      </c>
      <c r="CN286" s="94" t="n">
        <v>0</v>
      </c>
      <c r="CO286" s="94" t="n">
        <v>0</v>
      </c>
      <c r="CP286" s="94" t="n">
        <v>0</v>
      </c>
      <c r="CQ286" s="94" t="n">
        <v>0</v>
      </c>
      <c r="CR286" s="94" t="n">
        <v>0</v>
      </c>
      <c r="CS286" s="94"/>
      <c r="CT286" s="94"/>
      <c r="CU286" s="94"/>
      <c r="CV286" s="94"/>
      <c r="CW286" s="94"/>
      <c r="CX286" s="94"/>
      <c r="CY286" s="94"/>
      <c r="CZ286" s="94"/>
      <c r="DA286" s="94"/>
      <c r="DB286" s="94"/>
      <c r="DC286" s="94"/>
      <c r="DD286" s="94"/>
      <c r="DE286" s="94"/>
      <c r="DF286" s="94"/>
      <c r="DG286" s="94"/>
      <c r="DH286" s="94"/>
      <c r="DI286" s="94"/>
      <c r="DJ286" s="94"/>
      <c r="DK286" s="94"/>
      <c r="DL286" s="94"/>
      <c r="DM286" s="94"/>
      <c r="DN286" s="94"/>
    </row>
    <row r="287" customFormat="false" ht="15.75" hidden="false" customHeight="false" outlineLevel="0" collapsed="false">
      <c r="A287" s="110" t="s">
        <v>265</v>
      </c>
      <c r="B287" s="94"/>
      <c r="C287" s="94"/>
      <c r="D287" s="94"/>
      <c r="E287" s="94"/>
      <c r="F287" s="94"/>
      <c r="G287" s="94"/>
      <c r="H287" s="94"/>
      <c r="I287" s="94"/>
      <c r="J287" s="94"/>
      <c r="K287" s="94"/>
      <c r="L287" s="94"/>
      <c r="M287" s="94"/>
      <c r="N287" s="94"/>
      <c r="O287" s="94"/>
      <c r="P287" s="94"/>
      <c r="Q287" s="94"/>
      <c r="R287" s="94"/>
      <c r="S287" s="94"/>
      <c r="T287" s="94"/>
      <c r="U287" s="94"/>
      <c r="V287" s="94"/>
      <c r="W287" s="94"/>
      <c r="X287" s="94"/>
      <c r="Y287" s="94"/>
      <c r="Z287" s="94"/>
      <c r="AA287" s="94"/>
      <c r="AB287" s="94"/>
      <c r="AC287" s="94"/>
      <c r="AD287" s="94"/>
      <c r="AE287" s="94"/>
      <c r="AF287" s="94"/>
      <c r="AG287" s="94"/>
      <c r="AH287" s="94"/>
      <c r="AI287" s="94"/>
      <c r="AJ287" s="94"/>
      <c r="AK287" s="94"/>
      <c r="AL287" s="94"/>
      <c r="AM287" s="94"/>
      <c r="AN287" s="94"/>
      <c r="AO287" s="94"/>
      <c r="AP287" s="94"/>
      <c r="AQ287" s="94"/>
      <c r="AR287" s="94"/>
      <c r="AS287" s="94"/>
      <c r="AT287" s="94"/>
      <c r="AU287" s="94"/>
      <c r="AV287" s="94"/>
      <c r="AW287" s="94"/>
      <c r="AX287" s="94"/>
      <c r="AY287" s="94"/>
      <c r="AZ287" s="94"/>
      <c r="BA287" s="94"/>
      <c r="BB287" s="94"/>
      <c r="BC287" s="94"/>
      <c r="BD287" s="94"/>
      <c r="BE287" s="94"/>
      <c r="BF287" s="94"/>
      <c r="BG287" s="94"/>
      <c r="BH287" s="94"/>
      <c r="BI287" s="94"/>
      <c r="BJ287" s="94" t="n">
        <v>0</v>
      </c>
      <c r="BK287" s="94" t="n">
        <v>0</v>
      </c>
      <c r="BL287" s="94" t="n">
        <v>0</v>
      </c>
      <c r="BM287" s="94" t="n">
        <v>0</v>
      </c>
      <c r="BN287" s="94" t="n">
        <v>0</v>
      </c>
      <c r="BO287" s="94" t="n">
        <v>0</v>
      </c>
      <c r="BP287" s="94" t="n">
        <v>0</v>
      </c>
      <c r="BQ287" s="94" t="n">
        <v>0</v>
      </c>
      <c r="BR287" s="94" t="n">
        <v>0</v>
      </c>
      <c r="BS287" s="94" t="n">
        <v>0</v>
      </c>
      <c r="BT287" s="94" t="n">
        <v>0</v>
      </c>
      <c r="BU287" s="94" t="n">
        <v>0</v>
      </c>
      <c r="BV287" s="94" t="n">
        <v>0</v>
      </c>
      <c r="BW287" s="94" t="n">
        <v>0</v>
      </c>
      <c r="BX287" s="94" t="n">
        <v>0</v>
      </c>
      <c r="BY287" s="94" t="n">
        <v>0</v>
      </c>
      <c r="BZ287" s="94" t="n">
        <v>0</v>
      </c>
      <c r="CA287" s="94" t="n">
        <v>0</v>
      </c>
      <c r="CB287" s="94" t="n">
        <v>0</v>
      </c>
      <c r="CC287" s="94" t="n">
        <v>0</v>
      </c>
      <c r="CD287" s="94" t="n">
        <v>0</v>
      </c>
      <c r="CE287" s="94" t="n">
        <v>0</v>
      </c>
      <c r="CF287" s="94" t="n">
        <v>0</v>
      </c>
      <c r="CG287" s="94" t="n">
        <v>0</v>
      </c>
      <c r="CH287" s="94" t="n">
        <v>0</v>
      </c>
      <c r="CI287" s="94" t="n">
        <v>0</v>
      </c>
      <c r="CJ287" s="94" t="n">
        <v>0</v>
      </c>
      <c r="CK287" s="94" t="n">
        <v>0</v>
      </c>
      <c r="CL287" s="94" t="n">
        <v>0</v>
      </c>
      <c r="CM287" s="94" t="n">
        <v>0</v>
      </c>
      <c r="CN287" s="94" t="n">
        <v>0</v>
      </c>
      <c r="CO287" s="94" t="n">
        <v>0</v>
      </c>
      <c r="CP287" s="94" t="n">
        <v>0</v>
      </c>
      <c r="CQ287" s="94" t="n">
        <v>0</v>
      </c>
      <c r="CR287" s="94" t="n">
        <v>0</v>
      </c>
      <c r="CS287" s="94"/>
      <c r="CT287" s="94"/>
      <c r="CU287" s="94"/>
      <c r="CV287" s="94"/>
      <c r="CW287" s="94"/>
      <c r="CX287" s="94"/>
      <c r="CY287" s="94"/>
      <c r="CZ287" s="94"/>
      <c r="DA287" s="94"/>
      <c r="DB287" s="94"/>
      <c r="DC287" s="94"/>
      <c r="DD287" s="94"/>
      <c r="DE287" s="94"/>
      <c r="DF287" s="94"/>
      <c r="DG287" s="94"/>
      <c r="DH287" s="94"/>
      <c r="DI287" s="94"/>
      <c r="DJ287" s="94"/>
      <c r="DK287" s="94"/>
      <c r="DL287" s="94"/>
      <c r="DM287" s="94"/>
      <c r="DN287" s="94"/>
    </row>
    <row r="288" customFormat="false" ht="15.75" hidden="false" customHeight="false" outlineLevel="0" collapsed="false">
      <c r="A288" s="113" t="s">
        <v>266</v>
      </c>
      <c r="B288" s="114"/>
      <c r="C288" s="114"/>
      <c r="D288" s="114"/>
      <c r="E288" s="114"/>
      <c r="F288" s="114"/>
      <c r="G288" s="114"/>
      <c r="H288" s="114"/>
      <c r="I288" s="114"/>
      <c r="J288" s="114"/>
      <c r="K288" s="114"/>
      <c r="L288" s="114"/>
      <c r="M288" s="114"/>
      <c r="N288" s="114"/>
      <c r="O288" s="114"/>
      <c r="P288" s="114"/>
      <c r="Q288" s="114"/>
      <c r="R288" s="114"/>
      <c r="S288" s="114"/>
      <c r="T288" s="114"/>
      <c r="U288" s="114"/>
      <c r="V288" s="114"/>
      <c r="W288" s="114"/>
      <c r="X288" s="114"/>
      <c r="Y288" s="114"/>
      <c r="Z288" s="114"/>
      <c r="AA288" s="114"/>
      <c r="AB288" s="114"/>
      <c r="AC288" s="114"/>
      <c r="AD288" s="114"/>
      <c r="AE288" s="114"/>
      <c r="AF288" s="114"/>
      <c r="AG288" s="114"/>
      <c r="AH288" s="114"/>
      <c r="AI288" s="114"/>
      <c r="AJ288" s="114"/>
      <c r="AK288" s="114"/>
      <c r="AL288" s="114"/>
      <c r="AM288" s="114"/>
      <c r="AN288" s="114"/>
      <c r="AO288" s="114"/>
      <c r="AP288" s="114"/>
      <c r="AQ288" s="114"/>
      <c r="AR288" s="114"/>
      <c r="AS288" s="114"/>
      <c r="AT288" s="114"/>
      <c r="AU288" s="114"/>
      <c r="AV288" s="114"/>
      <c r="AW288" s="114"/>
      <c r="AX288" s="114"/>
      <c r="AY288" s="114"/>
      <c r="AZ288" s="114"/>
      <c r="BA288" s="114"/>
      <c r="BB288" s="114"/>
      <c r="BC288" s="114"/>
      <c r="BD288" s="114"/>
      <c r="BE288" s="114"/>
      <c r="BF288" s="114"/>
      <c r="BG288" s="114"/>
      <c r="BH288" s="114"/>
      <c r="BI288" s="114"/>
      <c r="BJ288" s="114"/>
      <c r="BK288" s="114"/>
      <c r="BL288" s="114"/>
      <c r="BM288" s="114"/>
      <c r="BN288" s="114"/>
      <c r="BO288" s="114"/>
      <c r="BP288" s="114"/>
      <c r="BQ288" s="114"/>
      <c r="BR288" s="114"/>
      <c r="BS288" s="114"/>
      <c r="BT288" s="114"/>
      <c r="BU288" s="114"/>
      <c r="BV288" s="114"/>
      <c r="BW288" s="114"/>
      <c r="BX288" s="114"/>
      <c r="BY288" s="114"/>
      <c r="BZ288" s="114"/>
      <c r="CA288" s="114"/>
      <c r="CB288" s="114"/>
      <c r="CC288" s="114"/>
      <c r="CD288" s="114"/>
      <c r="CE288" s="114"/>
      <c r="CF288" s="114"/>
      <c r="CG288" s="114"/>
      <c r="CH288" s="114"/>
      <c r="CI288" s="114"/>
      <c r="CJ288" s="114"/>
      <c r="CK288" s="114"/>
      <c r="CL288" s="114"/>
      <c r="CM288" s="114"/>
      <c r="CN288" s="114"/>
      <c r="CO288" s="114"/>
      <c r="CP288" s="114"/>
      <c r="CQ288" s="114"/>
      <c r="CR288" s="114"/>
      <c r="CS288" s="114"/>
      <c r="CT288" s="114"/>
      <c r="CU288" s="114"/>
      <c r="CV288" s="114"/>
      <c r="CW288" s="114"/>
      <c r="CX288" s="114"/>
      <c r="CY288" s="114"/>
      <c r="CZ288" s="114"/>
      <c r="DA288" s="114"/>
      <c r="DB288" s="114"/>
      <c r="DC288" s="114"/>
      <c r="DD288" s="114"/>
      <c r="DE288" s="114"/>
      <c r="DF288" s="114"/>
      <c r="DG288" s="114"/>
      <c r="DH288" s="114"/>
      <c r="DI288" s="114"/>
      <c r="DJ288" s="114"/>
      <c r="DK288" s="114"/>
      <c r="DL288" s="114"/>
      <c r="DM288" s="114"/>
      <c r="DN288" s="114"/>
    </row>
    <row r="289" customFormat="false" ht="15.75" hidden="false" customHeight="false" outlineLevel="0" collapsed="false">
      <c r="A289" s="115" t="s">
        <v>267</v>
      </c>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c r="AL289" s="116"/>
      <c r="AM289" s="116"/>
      <c r="AN289" s="116"/>
      <c r="AO289" s="116"/>
      <c r="AP289" s="116"/>
      <c r="AQ289" s="116"/>
      <c r="AR289" s="116"/>
      <c r="AS289" s="116"/>
      <c r="AT289" s="116"/>
      <c r="AU289" s="116"/>
      <c r="AV289" s="116"/>
      <c r="AW289" s="116"/>
      <c r="AX289" s="116"/>
      <c r="AY289" s="116"/>
      <c r="AZ289" s="116"/>
      <c r="BA289" s="116"/>
      <c r="BB289" s="116"/>
      <c r="BC289" s="116"/>
      <c r="BD289" s="116"/>
      <c r="BE289" s="116"/>
      <c r="BF289" s="116"/>
      <c r="BG289" s="116"/>
      <c r="BH289" s="116"/>
      <c r="BI289" s="116"/>
      <c r="BJ289" s="116" t="n">
        <v>47.9573622525246</v>
      </c>
      <c r="BK289" s="116" t="n">
        <v>57.9596185605725</v>
      </c>
      <c r="BL289" s="116" t="n">
        <v>79.9439290546292</v>
      </c>
      <c r="BM289" s="116" t="n">
        <v>68.5964781755819</v>
      </c>
      <c r="BN289" s="116" t="n">
        <v>81.6950387999789</v>
      </c>
      <c r="BO289" s="116" t="n">
        <v>75.0779686747587</v>
      </c>
      <c r="BP289" s="116" t="n">
        <v>123.76086828186</v>
      </c>
      <c r="BQ289" s="116" t="n">
        <v>107.135260374192</v>
      </c>
      <c r="BR289" s="116" t="n">
        <v>105.627571859907</v>
      </c>
      <c r="BS289" s="116" t="n">
        <v>92.5505643757881</v>
      </c>
      <c r="BT289" s="116" t="n">
        <v>143.638640045558</v>
      </c>
      <c r="BU289" s="116" t="n">
        <v>140.929979907705</v>
      </c>
      <c r="BV289" s="116" t="n">
        <v>130.137654782949</v>
      </c>
      <c r="BW289" s="116" t="n">
        <v>159.786045299927</v>
      </c>
      <c r="BX289" s="116" t="n">
        <v>152.413322038345</v>
      </c>
      <c r="BY289" s="116" t="n">
        <v>130.692766803736</v>
      </c>
      <c r="BZ289" s="116" t="n">
        <v>130.000410179448</v>
      </c>
      <c r="CA289" s="116" t="n">
        <v>163.610677354372</v>
      </c>
      <c r="CB289" s="116" t="n">
        <v>156.542169159952</v>
      </c>
      <c r="CC289" s="116" t="n">
        <v>149.609680510972</v>
      </c>
      <c r="CD289" s="116" t="n">
        <v>137.77198301744</v>
      </c>
      <c r="CE289" s="116" t="n">
        <v>137.349399030284</v>
      </c>
      <c r="CF289" s="116" t="n">
        <v>145.892018853963</v>
      </c>
      <c r="CG289" s="116" t="n">
        <v>137.736405522604</v>
      </c>
      <c r="CH289" s="116" t="n">
        <v>122.505197169347</v>
      </c>
      <c r="CI289" s="116" t="n">
        <v>146.424064872592</v>
      </c>
      <c r="CJ289" s="116" t="n">
        <v>161.777889794054</v>
      </c>
      <c r="CK289" s="116" t="n">
        <v>167.984778816439</v>
      </c>
      <c r="CL289" s="116" t="n">
        <v>165.773817263694</v>
      </c>
      <c r="CM289" s="116" t="n">
        <v>210.137744085386</v>
      </c>
      <c r="CN289" s="116" t="n">
        <v>254.636309430424</v>
      </c>
      <c r="CO289" s="116" t="n">
        <v>312.984055673103</v>
      </c>
      <c r="CP289" s="116" t="n">
        <v>219.652356659497</v>
      </c>
      <c r="CQ289" s="116" t="n">
        <v>243.669355613426</v>
      </c>
      <c r="CR289" s="116" t="n">
        <v>261.274176666401</v>
      </c>
      <c r="CS289" s="117"/>
      <c r="CT289" s="116"/>
      <c r="CU289" s="116"/>
      <c r="CV289" s="116"/>
      <c r="CW289" s="116"/>
      <c r="CX289" s="116"/>
      <c r="CY289" s="116"/>
      <c r="CZ289" s="116"/>
      <c r="DA289" s="116"/>
      <c r="DB289" s="116"/>
      <c r="DC289" s="116"/>
      <c r="DD289" s="116"/>
      <c r="DE289" s="116"/>
      <c r="DF289" s="116"/>
      <c r="DG289" s="116"/>
      <c r="DH289" s="116"/>
      <c r="DI289" s="116"/>
      <c r="DJ289" s="116"/>
      <c r="DK289" s="116"/>
      <c r="DL289" s="116"/>
      <c r="DM289" s="116"/>
      <c r="DN289" s="116"/>
    </row>
    <row r="290" customFormat="false" ht="15.75" hidden="false" customHeight="false" outlineLevel="0" collapsed="false">
      <c r="A290" s="115" t="s">
        <v>268</v>
      </c>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c r="AL290" s="116"/>
      <c r="AM290" s="116"/>
      <c r="AN290" s="116"/>
      <c r="AO290" s="116"/>
      <c r="AP290" s="116"/>
      <c r="AQ290" s="116"/>
      <c r="AR290" s="116"/>
      <c r="AS290" s="116"/>
      <c r="AT290" s="116"/>
      <c r="AU290" s="116"/>
      <c r="AV290" s="116"/>
      <c r="AW290" s="116"/>
      <c r="AX290" s="116"/>
      <c r="AY290" s="116"/>
      <c r="AZ290" s="116"/>
      <c r="BA290" s="116"/>
      <c r="BB290" s="116"/>
      <c r="BC290" s="116"/>
      <c r="BD290" s="116"/>
      <c r="BE290" s="116"/>
      <c r="BF290" s="116"/>
      <c r="BG290" s="116"/>
      <c r="BH290" s="116"/>
      <c r="BI290" s="116"/>
      <c r="BJ290" s="116" t="n">
        <v>58.702906513017</v>
      </c>
      <c r="BK290" s="116" t="n">
        <v>70.9463137687959</v>
      </c>
      <c r="BL290" s="116" t="n">
        <v>97.8565286569762</v>
      </c>
      <c r="BM290" s="116" t="n">
        <v>83.9665164289018</v>
      </c>
      <c r="BN290" s="118" t="n">
        <v>100</v>
      </c>
      <c r="BO290" s="116" t="n">
        <v>91.9002791082316</v>
      </c>
      <c r="BP290" s="116" t="n">
        <v>151.491290168641</v>
      </c>
      <c r="BQ290" s="116" t="n">
        <v>131.140473091029</v>
      </c>
      <c r="BR290" s="116" t="n">
        <v>129.29496504497</v>
      </c>
      <c r="BS290" s="116" t="n">
        <v>113.287863908588</v>
      </c>
      <c r="BT290" s="116" t="n">
        <v>175.822965697147</v>
      </c>
      <c r="BU290" s="116" t="n">
        <v>172.50739087444</v>
      </c>
      <c r="BV290" s="116" t="n">
        <v>159.29688839683</v>
      </c>
      <c r="BW290" s="116" t="n">
        <v>195.588431864443</v>
      </c>
      <c r="BX290" s="116" t="n">
        <v>186.563742764737</v>
      </c>
      <c r="BY290" s="116" t="n">
        <v>159.976381336599</v>
      </c>
      <c r="BZ290" s="116" t="n">
        <v>159.128892144528</v>
      </c>
      <c r="CA290" s="116" t="n">
        <v>200.27002833667</v>
      </c>
      <c r="CB290" s="116" t="n">
        <v>191.617718112881</v>
      </c>
      <c r="CC290" s="116" t="n">
        <v>183.131904591263</v>
      </c>
      <c r="CD290" s="116" t="n">
        <v>168.641798867076</v>
      </c>
      <c r="CE290" s="116" t="n">
        <v>168.124528793686</v>
      </c>
      <c r="CF290" s="116" t="n">
        <v>178.581246789249</v>
      </c>
      <c r="CG290" s="116" t="n">
        <v>168.598249717263</v>
      </c>
      <c r="CH290" s="116" t="n">
        <v>149.954267687279</v>
      </c>
      <c r="CI290" s="116" t="n">
        <v>179.232505453721</v>
      </c>
      <c r="CJ290" s="116" t="n">
        <v>198.026578076729</v>
      </c>
      <c r="CK290" s="116" t="n">
        <v>205.624210825986</v>
      </c>
      <c r="CL290" s="116" t="n">
        <v>202.917851192375</v>
      </c>
      <c r="CM290" s="116" t="n">
        <v>257.222160821644</v>
      </c>
      <c r="CN290" s="116" t="n">
        <v>311.691276692912</v>
      </c>
      <c r="CO290" s="116" t="n">
        <v>383.112683793944</v>
      </c>
      <c r="CP290" s="116" t="n">
        <v>268.868660675088</v>
      </c>
      <c r="CQ290" s="116" t="n">
        <v>298.267017425652</v>
      </c>
      <c r="CR290" s="116" t="n">
        <v>319.81645459047</v>
      </c>
      <c r="CS290" s="116"/>
      <c r="CT290" s="116"/>
      <c r="CU290" s="116"/>
      <c r="CV290" s="116"/>
      <c r="CW290" s="116"/>
      <c r="CX290" s="116"/>
      <c r="CY290" s="116"/>
      <c r="CZ290" s="116"/>
      <c r="DA290" s="116"/>
      <c r="DB290" s="116"/>
      <c r="DC290" s="116"/>
      <c r="DD290" s="116"/>
      <c r="DE290" s="116"/>
      <c r="DF290" s="116"/>
      <c r="DG290" s="116"/>
      <c r="DH290" s="116"/>
      <c r="DI290" s="116"/>
      <c r="DJ290" s="116"/>
      <c r="DK290" s="116"/>
      <c r="DL290" s="116"/>
      <c r="DM290" s="116"/>
      <c r="DN290" s="116"/>
    </row>
    <row r="291" customFormat="false" ht="15.75" hidden="false" customHeight="false" outlineLevel="0" collapsed="false">
      <c r="A291" s="115" t="s">
        <v>269</v>
      </c>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119"/>
      <c r="AT291" s="119"/>
      <c r="AU291" s="119"/>
      <c r="AV291" s="119"/>
      <c r="AW291" s="119"/>
      <c r="AX291" s="119"/>
      <c r="AY291" s="119"/>
      <c r="AZ291" s="119"/>
      <c r="BA291" s="119"/>
      <c r="BB291" s="119"/>
      <c r="BC291" s="119"/>
      <c r="BD291" s="119"/>
      <c r="BE291" s="119"/>
      <c r="BF291" s="119"/>
      <c r="BG291" s="119"/>
      <c r="BH291" s="119"/>
      <c r="BI291" s="119"/>
      <c r="BJ291" s="119"/>
      <c r="BK291" s="119"/>
      <c r="BL291" s="119"/>
      <c r="BM291" s="119"/>
      <c r="BN291" s="119" t="n">
        <v>0.458961002414726</v>
      </c>
      <c r="BO291" s="119" t="n">
        <v>0.271474372853284</v>
      </c>
      <c r="BP291" s="119" t="n">
        <v>0.400784249426381</v>
      </c>
      <c r="BQ291" s="119" t="n">
        <v>0.536070625074144</v>
      </c>
      <c r="BR291" s="119" t="n">
        <v>0.512408702073102</v>
      </c>
      <c r="BS291" s="119" t="n">
        <v>0.202542966484582</v>
      </c>
      <c r="BT291" s="119" t="n">
        <v>0.182190018454353</v>
      </c>
      <c r="BU291" s="119" t="n">
        <v>0.268783653191066</v>
      </c>
      <c r="BV291" s="119" t="n">
        <v>0.163702409203493</v>
      </c>
      <c r="BW291" s="119" t="n">
        <v>0.524195420661054</v>
      </c>
      <c r="BX291" s="119" t="n">
        <v>0.200129765055011</v>
      </c>
      <c r="BY291" s="119" t="n">
        <v>0.131666766533313</v>
      </c>
      <c r="BZ291" s="119" t="n">
        <v>0.0987543100665133</v>
      </c>
      <c r="CA291" s="119" t="n">
        <v>-0.0678308842409907</v>
      </c>
      <c r="CB291" s="119" t="n">
        <v>0.0365866001040389</v>
      </c>
      <c r="CC291" s="119" t="n">
        <v>0.0135460330925859</v>
      </c>
      <c r="CD291" s="119" t="n">
        <v>0.0159613683478465</v>
      </c>
      <c r="CE291" s="119" t="n">
        <v>0.15779204843129</v>
      </c>
      <c r="CF291" s="119" t="n">
        <v>0.00045016494695746</v>
      </c>
      <c r="CG291" s="119" t="n">
        <v>0.0683395369495914</v>
      </c>
      <c r="CH291" s="119" t="n">
        <v>0.0438842555708164</v>
      </c>
      <c r="CI291" s="119" t="n">
        <v>0.136850525497138</v>
      </c>
      <c r="CJ291" s="119" t="n">
        <v>0.045857358490707</v>
      </c>
      <c r="CK291" s="119" t="n">
        <v>0.13651643697645</v>
      </c>
      <c r="CL291" s="119" t="n">
        <v>0.249246362150794</v>
      </c>
      <c r="CM291" s="119" t="n">
        <v>0.172212253289296</v>
      </c>
      <c r="CN291" s="119" t="n">
        <v>0.32786748645667</v>
      </c>
      <c r="CO291" s="119" t="n">
        <v>0.256240891218669</v>
      </c>
      <c r="CP291" s="119" t="n">
        <v>0.197353700413974</v>
      </c>
      <c r="CQ291" s="119" t="n">
        <v>0.128056322064258</v>
      </c>
      <c r="CR291" s="119" t="n">
        <v>0.0403975922581241</v>
      </c>
      <c r="CS291" s="119"/>
      <c r="CT291" s="119"/>
      <c r="CU291" s="119"/>
      <c r="CV291" s="119"/>
      <c r="CW291" s="119"/>
      <c r="CX291" s="119"/>
      <c r="CY291" s="119"/>
      <c r="CZ291" s="119"/>
      <c r="DA291" s="119"/>
      <c r="DB291" s="119"/>
      <c r="DC291" s="119"/>
      <c r="DD291" s="119"/>
      <c r="DE291" s="119"/>
      <c r="DF291" s="119"/>
      <c r="DG291" s="119"/>
      <c r="DH291" s="119"/>
      <c r="DI291" s="119"/>
      <c r="DJ291" s="119"/>
      <c r="DK291" s="119"/>
      <c r="DL291" s="119"/>
      <c r="DM291" s="119"/>
      <c r="DN291" s="119"/>
    </row>
    <row r="292" customFormat="false" ht="15.75" hidden="false" customHeight="false" outlineLevel="0" collapsed="false">
      <c r="A292" s="115" t="s">
        <v>270</v>
      </c>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c r="AI292" s="116"/>
      <c r="AJ292" s="116"/>
      <c r="AK292" s="116"/>
      <c r="AL292" s="116"/>
      <c r="AM292" s="116"/>
      <c r="AN292" s="116"/>
      <c r="AO292" s="116"/>
      <c r="AP292" s="116"/>
      <c r="AQ292" s="116"/>
      <c r="AR292" s="116"/>
      <c r="AS292" s="116"/>
      <c r="AT292" s="116"/>
      <c r="AU292" s="116"/>
      <c r="AV292" s="116"/>
      <c r="AW292" s="116"/>
      <c r="AX292" s="116"/>
      <c r="AY292" s="116"/>
      <c r="AZ292" s="116"/>
      <c r="BA292" s="116"/>
      <c r="BB292" s="116"/>
      <c r="BC292" s="116"/>
      <c r="BD292" s="116"/>
      <c r="BE292" s="116"/>
      <c r="BF292" s="116"/>
      <c r="BG292" s="116"/>
      <c r="BH292" s="116"/>
      <c r="BI292" s="116"/>
      <c r="BJ292" s="116"/>
      <c r="BK292" s="116"/>
      <c r="BL292" s="116"/>
      <c r="BM292" s="116"/>
      <c r="BN292" s="120" t="n">
        <v>100</v>
      </c>
      <c r="BO292" s="120" t="n">
        <v>100</v>
      </c>
      <c r="BP292" s="120" t="n">
        <v>100</v>
      </c>
      <c r="BQ292" s="120" t="n">
        <v>100</v>
      </c>
      <c r="BR292" s="121" t="n">
        <v>151.24087020731</v>
      </c>
      <c r="BS292" s="121" t="n">
        <v>120.254296648458</v>
      </c>
      <c r="BT292" s="121" t="n">
        <v>118.219001845435</v>
      </c>
      <c r="BU292" s="121" t="n">
        <v>126.878365319107</v>
      </c>
      <c r="BV292" s="121" t="n">
        <v>175.99936503028</v>
      </c>
      <c r="BW292" s="121" t="n">
        <v>183.291048266396</v>
      </c>
      <c r="BX292" s="121" t="n">
        <v>141.8781429098</v>
      </c>
      <c r="BY292" s="121" t="n">
        <v>143.584029423706</v>
      </c>
      <c r="BZ292" s="121" t="n">
        <v>193.380060895989</v>
      </c>
      <c r="CA292" s="121" t="n">
        <v>170.858254389028</v>
      </c>
      <c r="CB292" s="121" t="n">
        <v>147.068981787945</v>
      </c>
      <c r="CC292" s="121" t="n">
        <v>145.529023437846</v>
      </c>
      <c r="CD292" s="121" t="n">
        <v>196.466671279079</v>
      </c>
      <c r="CE292" s="121" t="n">
        <v>197.818328340467</v>
      </c>
      <c r="CF292" s="121" t="n">
        <v>147.13518708833</v>
      </c>
      <c r="CG292" s="121" t="n">
        <v>155.474409512315</v>
      </c>
      <c r="CH292" s="121" t="n">
        <v>205.088464892638</v>
      </c>
      <c r="CI292" s="121" t="n">
        <v>224.889870526826</v>
      </c>
      <c r="CJ292" s="121" t="n">
        <v>153.882418109237</v>
      </c>
      <c r="CK292" s="121" t="n">
        <v>176.699221939953</v>
      </c>
      <c r="CL292" s="121" t="n">
        <v>256.206018686219</v>
      </c>
      <c r="CM292" s="121" t="n">
        <v>263.618661872188</v>
      </c>
      <c r="CN292" s="121" t="n">
        <v>204.335459744587</v>
      </c>
      <c r="CO292" s="121" t="n">
        <v>221.976788047492</v>
      </c>
      <c r="CP292" s="121" t="n">
        <v>306.769224542276</v>
      </c>
      <c r="CQ292" s="121" t="n">
        <v>297.376698139042</v>
      </c>
      <c r="CR292" s="121" t="n">
        <v>212.590120331225</v>
      </c>
      <c r="CS292" s="119"/>
      <c r="CT292" s="116"/>
      <c r="CU292" s="116"/>
      <c r="CV292" s="116"/>
      <c r="CW292" s="116"/>
      <c r="CX292" s="116"/>
      <c r="CY292" s="116"/>
      <c r="CZ292" s="116"/>
      <c r="DA292" s="116"/>
      <c r="DB292" s="116"/>
      <c r="DC292" s="116"/>
      <c r="DD292" s="116"/>
      <c r="DE292" s="116"/>
      <c r="DF292" s="116"/>
      <c r="DG292" s="116"/>
      <c r="DH292" s="116"/>
      <c r="DI292" s="116"/>
      <c r="DJ292" s="116"/>
      <c r="DK292" s="116"/>
      <c r="DL292" s="116"/>
      <c r="DM292" s="116"/>
      <c r="DN292" s="116"/>
    </row>
    <row r="293" customFormat="false" ht="15.75" hidden="false" customHeight="false" outlineLevel="0" collapsed="false">
      <c r="A293" s="115" t="s">
        <v>271</v>
      </c>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119"/>
      <c r="AT293" s="119"/>
      <c r="AU293" s="119"/>
      <c r="AV293" s="119"/>
      <c r="AW293" s="119"/>
      <c r="AX293" s="119"/>
      <c r="AY293" s="119"/>
      <c r="AZ293" s="119"/>
      <c r="BA293" s="119"/>
      <c r="BB293" s="119"/>
      <c r="BC293" s="119"/>
      <c r="BD293" s="119"/>
      <c r="BE293" s="119"/>
      <c r="BF293" s="119"/>
      <c r="BG293" s="119"/>
      <c r="BH293" s="119"/>
      <c r="BI293" s="119"/>
      <c r="BJ293" s="119"/>
      <c r="BK293" s="119"/>
      <c r="BL293" s="119"/>
      <c r="BM293" s="119"/>
      <c r="BN293" s="122"/>
      <c r="BO293" s="122"/>
      <c r="BP293" s="122"/>
      <c r="BQ293" s="122"/>
      <c r="BR293" s="119" t="n">
        <v>-0.145105652541266</v>
      </c>
      <c r="BS293" s="119" t="n">
        <v>0.0250993429712179</v>
      </c>
      <c r="BT293" s="119" t="n">
        <v>-0.0182505902572439</v>
      </c>
      <c r="BU293" s="119" t="n">
        <v>0.0367723013169246</v>
      </c>
      <c r="BV293" s="119" t="n">
        <v>0.0587264085811432</v>
      </c>
      <c r="BW293" s="119" t="n">
        <v>0.132711015983457</v>
      </c>
      <c r="BX293" s="119" t="n">
        <v>-0.115855117574346</v>
      </c>
      <c r="BY293" s="119" t="n">
        <v>-0.180536527007765</v>
      </c>
      <c r="BZ293" s="119" t="n">
        <v>-0.0908382521567496</v>
      </c>
      <c r="CA293" s="119" t="n">
        <v>0.0984444137836433</v>
      </c>
      <c r="CB293" s="119" t="n">
        <v>-0.0091616035197073</v>
      </c>
      <c r="CC293" s="119" t="n">
        <v>0.129443902396902</v>
      </c>
      <c r="CD293" s="119" t="n">
        <v>0.0431313373887312</v>
      </c>
      <c r="CE293" s="119" t="n">
        <v>-0.274922283561605</v>
      </c>
      <c r="CF293" s="119" t="n">
        <v>-0.0684530965996535</v>
      </c>
      <c r="CG293" s="119" t="n">
        <v>-0.138253062647631</v>
      </c>
      <c r="CH293" s="119" t="n">
        <v>-0.148192897821071</v>
      </c>
      <c r="CI293" s="119" t="n">
        <v>-0.0622602436149473</v>
      </c>
      <c r="CJ293" s="119" t="n">
        <v>0.0602668321186872</v>
      </c>
      <c r="CK293" s="119" t="n">
        <v>0.0731130236317881</v>
      </c>
      <c r="CL293" s="119" t="n">
        <v>0.0832116718649418</v>
      </c>
      <c r="CM293" s="119" t="n">
        <v>0.224292952950878</v>
      </c>
      <c r="CN293" s="119" t="n">
        <v>0.185349519162248</v>
      </c>
      <c r="CO293" s="119" t="n">
        <v>0.483130466289666</v>
      </c>
      <c r="CP293" s="119" t="n">
        <v>0.106617333257851</v>
      </c>
      <c r="CQ293" s="119" t="n">
        <v>0.027935974751508</v>
      </c>
      <c r="CR293" s="119" t="n">
        <v>-0.0137731586988653</v>
      </c>
      <c r="CS293" s="119"/>
      <c r="CT293" s="119"/>
      <c r="CU293" s="119"/>
      <c r="CV293" s="119"/>
      <c r="CW293" s="119"/>
      <c r="CX293" s="119"/>
      <c r="CY293" s="119"/>
      <c r="CZ293" s="119"/>
      <c r="DA293" s="119"/>
      <c r="DB293" s="119"/>
      <c r="DC293" s="119"/>
      <c r="DD293" s="119"/>
      <c r="DE293" s="119"/>
      <c r="DF293" s="119"/>
      <c r="DG293" s="119"/>
      <c r="DH293" s="119"/>
      <c r="DI293" s="119"/>
      <c r="DJ293" s="119"/>
      <c r="DK293" s="119"/>
      <c r="DL293" s="119"/>
      <c r="DM293" s="119"/>
      <c r="DN293" s="119"/>
    </row>
    <row r="294" customFormat="false" ht="15.75" hidden="false" customHeight="false" outlineLevel="0" collapsed="false">
      <c r="A294" s="123" t="s">
        <v>272</v>
      </c>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119"/>
      <c r="AT294" s="119"/>
      <c r="AU294" s="119"/>
      <c r="AV294" s="119"/>
      <c r="AW294" s="119"/>
      <c r="AX294" s="119"/>
      <c r="AY294" s="119"/>
      <c r="AZ294" s="119"/>
      <c r="BA294" s="119"/>
      <c r="BB294" s="119"/>
      <c r="BC294" s="119"/>
      <c r="BD294" s="119"/>
      <c r="BE294" s="119"/>
      <c r="BF294" s="119"/>
      <c r="BG294" s="119"/>
      <c r="BH294" s="119"/>
      <c r="BI294" s="119"/>
      <c r="BJ294" s="119"/>
      <c r="BK294" s="119"/>
      <c r="BL294" s="119"/>
      <c r="BM294" s="119"/>
      <c r="BN294" s="124" t="n">
        <v>100</v>
      </c>
      <c r="BO294" s="124" t="n">
        <v>91.9002791082316</v>
      </c>
      <c r="BP294" s="124" t="n">
        <v>151.491290168641</v>
      </c>
      <c r="BQ294" s="124" t="n">
        <v>131.140473091029</v>
      </c>
      <c r="BR294" s="124" t="n">
        <v>85.4894347458734</v>
      </c>
      <c r="BS294" s="124" t="n">
        <v>94.2069157327198</v>
      </c>
      <c r="BT294" s="124" t="n">
        <v>148.726484704232</v>
      </c>
      <c r="BU294" s="124" t="n">
        <v>135.962810082376</v>
      </c>
      <c r="BV294" s="124" t="n">
        <v>90.5099222201305</v>
      </c>
      <c r="BW294" s="124" t="n">
        <v>106.709211232277</v>
      </c>
      <c r="BX294" s="124" t="n">
        <v>131.495760332404</v>
      </c>
      <c r="BY294" s="124" t="n">
        <v>111.416556547888</v>
      </c>
      <c r="BZ294" s="124" t="n">
        <v>82.2881590828105</v>
      </c>
      <c r="CA294" s="124" t="n">
        <v>117.214136977353</v>
      </c>
      <c r="CB294" s="124" t="n">
        <v>130.291048311716</v>
      </c>
      <c r="CC294" s="124" t="n">
        <v>125.838750419071</v>
      </c>
      <c r="CD294" s="124" t="n">
        <v>85.8373574353088</v>
      </c>
      <c r="CE294" s="124" t="n">
        <v>84.9893587738367</v>
      </c>
      <c r="CF294" s="124" t="n">
        <v>121.372222595564</v>
      </c>
      <c r="CG294" s="124" t="n">
        <v>108.441157773884</v>
      </c>
      <c r="CH294" s="124" t="n">
        <v>73.1168706956673</v>
      </c>
      <c r="CI294" s="124" t="n">
        <v>79.6979005918995</v>
      </c>
      <c r="CJ294" s="124" t="n">
        <v>128.686941958603</v>
      </c>
      <c r="CK294" s="124" t="n">
        <v>116.369618704864</v>
      </c>
      <c r="CL294" s="124" t="n">
        <v>79.2010477477866</v>
      </c>
      <c r="CM294" s="124" t="n">
        <v>97.5735780596422</v>
      </c>
      <c r="CN294" s="124" t="n">
        <v>152.53900477309</v>
      </c>
      <c r="CO294" s="124" t="n">
        <v>172.591326851696</v>
      </c>
      <c r="CP294" s="124" t="n">
        <v>87.6452522498833</v>
      </c>
      <c r="CQ294" s="124" t="n">
        <v>100.299391072731</v>
      </c>
      <c r="CR294" s="124" t="n">
        <v>150.438060852584</v>
      </c>
      <c r="CS294" s="119"/>
      <c r="CT294" s="119"/>
      <c r="CU294" s="119"/>
      <c r="CV294" s="119"/>
      <c r="CW294" s="119"/>
      <c r="CX294" s="119"/>
      <c r="CY294" s="119"/>
      <c r="CZ294" s="119"/>
      <c r="DA294" s="119"/>
      <c r="DB294" s="119"/>
      <c r="DC294" s="119"/>
      <c r="DD294" s="119"/>
      <c r="DE294" s="119"/>
      <c r="DF294" s="119"/>
      <c r="DG294" s="119"/>
      <c r="DH294" s="119"/>
      <c r="DI294" s="119"/>
      <c r="DJ294" s="119"/>
      <c r="DK294" s="119"/>
      <c r="DL294" s="119"/>
      <c r="DM294" s="119"/>
      <c r="DN294" s="119"/>
    </row>
    <row r="295" customFormat="false" ht="15.75" hidden="false" customHeight="false" outlineLevel="0" collapsed="false">
      <c r="A295" s="115" t="s">
        <v>273</v>
      </c>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119"/>
      <c r="AT295" s="119"/>
      <c r="AU295" s="119"/>
      <c r="AV295" s="119"/>
      <c r="AW295" s="119"/>
      <c r="AX295" s="119"/>
      <c r="AY295" s="119"/>
      <c r="AZ295" s="119"/>
      <c r="BA295" s="119"/>
      <c r="BB295" s="119"/>
      <c r="BC295" s="119"/>
      <c r="BD295" s="119"/>
      <c r="BE295" s="119"/>
      <c r="BF295" s="119"/>
      <c r="BG295" s="119"/>
      <c r="BH295" s="119"/>
      <c r="BI295" s="119"/>
      <c r="BJ295" s="119"/>
      <c r="BK295" s="119"/>
      <c r="BL295" s="119"/>
      <c r="BM295" s="119"/>
      <c r="BN295" s="122"/>
      <c r="BO295" s="122" t="n">
        <v>-0.0789476068685352</v>
      </c>
      <c r="BP295" s="122" t="n">
        <v>0.648130985166917</v>
      </c>
      <c r="BQ295" s="122" t="n">
        <v>-0.131248580415159</v>
      </c>
      <c r="BR295" s="119" t="n">
        <v>-0.344569519818379</v>
      </c>
      <c r="BS295" s="119" t="n">
        <v>0.111055134970828</v>
      </c>
      <c r="BT295" s="119" t="n">
        <v>0.590213922838841</v>
      </c>
      <c r="BU295" s="119" t="n">
        <v>-0.0660514697403449</v>
      </c>
      <c r="BV295" s="119" t="n">
        <v>-0.329060032584682</v>
      </c>
      <c r="BW295" s="119" t="n">
        <v>0.191249061369693</v>
      </c>
      <c r="BX295" s="119" t="n">
        <v>0.250275394973317</v>
      </c>
      <c r="BY295" s="119" t="n">
        <v>-0.132788191275791</v>
      </c>
      <c r="BZ295" s="119" t="n">
        <v>-0.249822495253356</v>
      </c>
      <c r="CA295" s="119" t="n">
        <v>0.436034490555048</v>
      </c>
      <c r="CB295" s="119" t="n">
        <v>0.118365564422124</v>
      </c>
      <c r="CC295" s="119" t="n">
        <v>-0.0229986192338156</v>
      </c>
      <c r="CD295" s="119" t="n">
        <v>-0.308611110400835</v>
      </c>
      <c r="CE295" s="119" t="n">
        <v>0.00601916880819076</v>
      </c>
      <c r="CF295" s="119" t="n">
        <v>0.452184003973681</v>
      </c>
      <c r="CG295" s="119" t="n">
        <v>-0.0894428646718557</v>
      </c>
      <c r="CH295" s="119" t="n">
        <v>-0.307764494671641</v>
      </c>
      <c r="CI295" s="119" t="n">
        <v>0.114944256888721</v>
      </c>
      <c r="CJ295" s="119" t="n">
        <v>0.66391839304036</v>
      </c>
      <c r="CK295" s="119" t="n">
        <v>-0.0780557895731402</v>
      </c>
      <c r="CL295" s="119" t="n">
        <v>-0.312758385726754</v>
      </c>
      <c r="CM295" s="119" t="n">
        <v>0.239324275804173</v>
      </c>
      <c r="CN295" s="119" t="n">
        <v>0.574005315995496</v>
      </c>
      <c r="CO295" s="119" t="n">
        <v>0.14205420741963</v>
      </c>
      <c r="CP295" s="119" t="n">
        <v>-0.487763344084165</v>
      </c>
      <c r="CQ295" s="119" t="n">
        <v>0.15419136332379</v>
      </c>
      <c r="CR295" s="119" t="n">
        <v>0.514312210029014</v>
      </c>
      <c r="CS295" s="119"/>
      <c r="CT295" s="119"/>
      <c r="CU295" s="119"/>
      <c r="CV295" s="119"/>
      <c r="CW295" s="119"/>
      <c r="CX295" s="119"/>
      <c r="CY295" s="119"/>
      <c r="CZ295" s="119"/>
      <c r="DA295" s="119"/>
      <c r="DB295" s="119"/>
      <c r="DC295" s="119"/>
      <c r="DD295" s="119"/>
      <c r="DE295" s="119"/>
      <c r="DF295" s="119"/>
      <c r="DG295" s="119"/>
      <c r="DH295" s="119"/>
      <c r="DI295" s="119"/>
      <c r="DJ295" s="119"/>
      <c r="DK295" s="119"/>
      <c r="DL295" s="119"/>
      <c r="DM295" s="119"/>
      <c r="DN295" s="119"/>
    </row>
    <row r="296" customFormat="false" ht="15.75" hidden="false" customHeight="false" outlineLevel="0" collapsed="false">
      <c r="A296" s="125" t="s">
        <v>274</v>
      </c>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c r="AA296" s="126"/>
      <c r="AB296" s="126"/>
      <c r="AC296" s="126"/>
      <c r="AD296" s="126"/>
      <c r="AE296" s="126"/>
      <c r="AF296" s="126"/>
      <c r="AG296" s="126"/>
      <c r="AH296" s="126"/>
      <c r="AI296" s="126"/>
      <c r="AJ296" s="126"/>
      <c r="AK296" s="126"/>
      <c r="AL296" s="126"/>
      <c r="AM296" s="126"/>
      <c r="AN296" s="126"/>
      <c r="AO296" s="126"/>
      <c r="AP296" s="126"/>
      <c r="AQ296" s="126"/>
      <c r="AR296" s="126"/>
      <c r="AS296" s="126"/>
      <c r="AT296" s="126"/>
      <c r="AU296" s="126"/>
      <c r="AV296" s="126"/>
      <c r="AW296" s="126"/>
      <c r="AX296" s="126"/>
      <c r="AY296" s="126"/>
      <c r="AZ296" s="126"/>
      <c r="BA296" s="126"/>
      <c r="BB296" s="126"/>
      <c r="BC296" s="126"/>
      <c r="BD296" s="126"/>
      <c r="BE296" s="126"/>
      <c r="BF296" s="126"/>
      <c r="BG296" s="126"/>
      <c r="BH296" s="126"/>
      <c r="BI296" s="126"/>
      <c r="BJ296" s="126"/>
      <c r="BK296" s="126"/>
      <c r="BL296" s="126"/>
      <c r="BM296" s="126"/>
      <c r="BN296" s="127" t="n">
        <v>100</v>
      </c>
      <c r="BO296" s="127" t="n">
        <v>92.1052393131465</v>
      </c>
      <c r="BP296" s="127" t="n">
        <v>151.801498808211</v>
      </c>
      <c r="BQ296" s="127" t="n">
        <v>131.87776758474</v>
      </c>
      <c r="BR296" s="127" t="n">
        <v>86.4367085333461</v>
      </c>
      <c r="BS296" s="127" t="n">
        <v>96.035948865951</v>
      </c>
      <c r="BT296" s="127" t="n">
        <v>152.717702979674</v>
      </c>
      <c r="BU296" s="127" t="n">
        <v>142.630474242497</v>
      </c>
      <c r="BV296" s="127" t="n">
        <v>95.6964857406926</v>
      </c>
      <c r="BW296" s="127" t="n">
        <v>113.998348814978</v>
      </c>
      <c r="BX296" s="127" t="n">
        <v>142.529330590953</v>
      </c>
      <c r="BY296" s="127" t="n">
        <v>123.603118578031</v>
      </c>
      <c r="BZ296" s="127" t="n">
        <v>92.7242790737708</v>
      </c>
      <c r="CA296" s="127" t="n">
        <v>133.155262861787</v>
      </c>
      <c r="CB296" s="127" t="n">
        <v>148.916260706198</v>
      </c>
      <c r="CC296" s="127" t="n">
        <v>145.491392328493</v>
      </c>
      <c r="CD296" s="127" t="n">
        <v>100.591132188233</v>
      </c>
      <c r="CE296" s="127" t="n">
        <v>101.196607193481</v>
      </c>
      <c r="CF296" s="127" t="n">
        <v>146.956094222781</v>
      </c>
      <c r="CG296" s="127" t="n">
        <v>133.811920174508</v>
      </c>
      <c r="CH296" s="127" t="n">
        <v>92.6293621809588</v>
      </c>
      <c r="CI296" s="127" t="n">
        <v>103.276575382925</v>
      </c>
      <c r="CJ296" s="127" t="n">
        <v>171.843793349869</v>
      </c>
      <c r="CK296" s="127" t="n">
        <v>158.430390376701</v>
      </c>
      <c r="CL296" s="127" t="n">
        <v>108.879957232425</v>
      </c>
      <c r="CM296" s="127" t="n">
        <v>134.937574146664</v>
      </c>
      <c r="CN296" s="127" t="n">
        <v>212.392459034385</v>
      </c>
      <c r="CO296" s="127" t="n">
        <v>242.563701464421</v>
      </c>
      <c r="CP296" s="127" t="n">
        <v>124.250019284702</v>
      </c>
      <c r="CQ296" s="127" t="n">
        <v>143.408299151218</v>
      </c>
      <c r="CR296" s="127" t="n">
        <v>217.164938424182</v>
      </c>
      <c r="CS296" s="126"/>
      <c r="CT296" s="126"/>
      <c r="CU296" s="126"/>
      <c r="CV296" s="126"/>
      <c r="CW296" s="126"/>
      <c r="CX296" s="126"/>
      <c r="CY296" s="126"/>
      <c r="CZ296" s="126"/>
      <c r="DA296" s="126"/>
      <c r="DB296" s="126"/>
      <c r="DC296" s="126"/>
      <c r="DD296" s="126"/>
      <c r="DE296" s="126"/>
      <c r="DF296" s="126"/>
      <c r="DG296" s="126"/>
      <c r="DH296" s="126"/>
      <c r="DI296" s="126"/>
      <c r="DJ296" s="126"/>
      <c r="DK296" s="126"/>
      <c r="DL296" s="126"/>
      <c r="DM296" s="126"/>
      <c r="DN296" s="126"/>
    </row>
    <row r="297" customFormat="false" ht="15" hidden="false" customHeight="false" outlineLevel="0" collapsed="false">
      <c r="A297" s="128" t="s">
        <v>275</v>
      </c>
      <c r="B297" s="129"/>
      <c r="C297" s="129"/>
      <c r="D297" s="129"/>
      <c r="E297" s="129"/>
      <c r="F297" s="129"/>
      <c r="G297" s="129"/>
      <c r="H297" s="129"/>
      <c r="I297" s="129"/>
      <c r="J297" s="129"/>
      <c r="K297" s="129"/>
      <c r="L297" s="129"/>
      <c r="M297" s="129"/>
      <c r="N297" s="129"/>
      <c r="O297" s="129"/>
      <c r="P297" s="129"/>
      <c r="Q297" s="129"/>
      <c r="R297" s="129"/>
      <c r="S297" s="129"/>
      <c r="T297" s="129"/>
      <c r="U297" s="129"/>
      <c r="V297" s="129"/>
      <c r="W297" s="129"/>
      <c r="X297" s="129"/>
      <c r="Y297" s="129"/>
      <c r="Z297" s="129"/>
      <c r="AA297" s="129"/>
      <c r="AB297" s="129"/>
      <c r="AC297" s="129"/>
      <c r="AD297" s="129"/>
      <c r="AE297" s="129"/>
      <c r="AF297" s="129"/>
      <c r="AG297" s="129"/>
      <c r="AH297" s="129"/>
      <c r="AI297" s="129"/>
      <c r="AJ297" s="129"/>
      <c r="AK297" s="129"/>
      <c r="AL297" s="129"/>
      <c r="AM297" s="129"/>
      <c r="AN297" s="129"/>
      <c r="AO297" s="129"/>
      <c r="AP297" s="129"/>
      <c r="AQ297" s="129"/>
      <c r="AR297" s="129"/>
      <c r="AS297" s="129"/>
      <c r="AT297" s="129"/>
      <c r="AU297" s="129"/>
      <c r="AV297" s="129"/>
      <c r="AW297" s="129"/>
      <c r="AX297" s="129"/>
      <c r="AY297" s="129"/>
      <c r="AZ297" s="129"/>
      <c r="BA297" s="129"/>
      <c r="BB297" s="129"/>
      <c r="BC297" s="129"/>
      <c r="BD297" s="129"/>
      <c r="BE297" s="129"/>
      <c r="BF297" s="129"/>
      <c r="BG297" s="129"/>
      <c r="BH297" s="129"/>
      <c r="BI297" s="129"/>
      <c r="BJ297" s="129" t="n">
        <v>264.782270653022</v>
      </c>
      <c r="BK297" s="129" t="n">
        <v>273.172548606673</v>
      </c>
      <c r="BL297" s="129" t="n">
        <v>291.632286982452</v>
      </c>
      <c r="BM297" s="129" t="n">
        <v>316.844847975192</v>
      </c>
      <c r="BN297" s="129" t="n">
        <v>368.197469559363</v>
      </c>
      <c r="BO297" s="129" t="n">
        <v>392.435285468238</v>
      </c>
      <c r="BP297" s="129" t="n">
        <v>474.828890585044</v>
      </c>
      <c r="BQ297" s="129" t="n">
        <v>424.534079750856</v>
      </c>
      <c r="BR297" s="129" t="n">
        <v>429.345150114051</v>
      </c>
      <c r="BS297" s="129" t="n">
        <v>454.438202237384</v>
      </c>
      <c r="BT297" s="129" t="n">
        <v>519.183045187745</v>
      </c>
      <c r="BU297" s="129" t="n">
        <v>453.978430396666</v>
      </c>
      <c r="BV297" s="129" t="n">
        <v>426.708344693942</v>
      </c>
      <c r="BW297" s="129" t="n">
        <v>445.21864156999</v>
      </c>
      <c r="BX297" s="129" t="n">
        <v>487.883590328542</v>
      </c>
      <c r="BY297" s="129" t="n">
        <v>492.346242810868</v>
      </c>
      <c r="BZ297" s="129" t="n">
        <v>470.738843488734</v>
      </c>
      <c r="CA297" s="129" t="n">
        <v>522.429348182862</v>
      </c>
      <c r="CB297" s="129" t="n">
        <v>499.909872494639</v>
      </c>
      <c r="CC297" s="129" t="n">
        <v>492.14187896025</v>
      </c>
      <c r="CD297" s="129" t="n">
        <v>462.793333837537</v>
      </c>
      <c r="CE297" s="129" t="n">
        <v>495.320862856441</v>
      </c>
      <c r="CF297" s="129" t="n">
        <v>506.171981977668</v>
      </c>
      <c r="CG297" s="129" t="n">
        <v>484.174795884736</v>
      </c>
      <c r="CH297" s="129" t="n">
        <v>508.270549883184</v>
      </c>
      <c r="CI297" s="129" t="n">
        <v>534.325927588089</v>
      </c>
      <c r="CJ297" s="129" t="n">
        <v>515.61844501943</v>
      </c>
      <c r="CK297" s="129" t="n">
        <v>478.606196092131</v>
      </c>
      <c r="CL297" s="129" t="n">
        <v>439.578257823584</v>
      </c>
      <c r="CM297" s="129" t="n">
        <v>470.515054045151</v>
      </c>
      <c r="CN297" s="129" t="n">
        <v>515.978861646675</v>
      </c>
      <c r="CO297" s="129" t="n">
        <v>495.707954409216</v>
      </c>
      <c r="CP297" s="129" t="n">
        <v>489.374277992787</v>
      </c>
      <c r="CQ297" s="129" t="n">
        <v>476.111015117182</v>
      </c>
      <c r="CR297" s="129" t="n">
        <v>526.08809794666</v>
      </c>
      <c r="CS297" s="129"/>
      <c r="CT297" s="130"/>
      <c r="CU297" s="130"/>
      <c r="CV297" s="130"/>
      <c r="CW297" s="130"/>
      <c r="CX297" s="130"/>
      <c r="CY297" s="130"/>
      <c r="CZ297" s="130"/>
      <c r="DA297" s="130"/>
      <c r="DB297" s="130"/>
      <c r="DC297" s="130"/>
      <c r="DD297" s="130"/>
      <c r="DE297" s="130"/>
      <c r="DF297" s="130"/>
      <c r="DG297" s="130"/>
      <c r="DH297" s="130"/>
      <c r="DI297" s="130"/>
      <c r="DJ297" s="130"/>
      <c r="DK297" s="130"/>
      <c r="DL297" s="130"/>
      <c r="DM297" s="130"/>
      <c r="DN297" s="130"/>
    </row>
    <row r="298" customFormat="false" ht="15.75" hidden="false" customHeight="false" outlineLevel="0" collapsed="false">
      <c r="A298" s="131" t="s">
        <v>276</v>
      </c>
      <c r="B298" s="130"/>
      <c r="C298" s="130"/>
      <c r="D298" s="130"/>
      <c r="E298" s="130"/>
      <c r="F298" s="130"/>
      <c r="G298" s="130"/>
      <c r="H298" s="130"/>
      <c r="I298" s="130"/>
      <c r="J298" s="130"/>
      <c r="K298" s="130"/>
      <c r="L298" s="130"/>
      <c r="M298" s="130"/>
      <c r="N298" s="130"/>
      <c r="O298" s="130"/>
      <c r="P298" s="130"/>
      <c r="Q298" s="130"/>
      <c r="R298" s="130"/>
      <c r="S298" s="130"/>
      <c r="T298" s="130"/>
      <c r="U298" s="130"/>
      <c r="V298" s="130"/>
      <c r="W298" s="130"/>
      <c r="X298" s="130"/>
      <c r="Y298" s="130"/>
      <c r="Z298" s="130"/>
      <c r="AA298" s="130"/>
      <c r="AB298" s="130"/>
      <c r="AC298" s="130"/>
      <c r="AD298" s="130"/>
      <c r="AE298" s="130"/>
      <c r="AF298" s="130"/>
      <c r="AG298" s="130"/>
      <c r="AH298" s="130"/>
      <c r="AI298" s="130"/>
      <c r="AJ298" s="130"/>
      <c r="AK298" s="130"/>
      <c r="AL298" s="130"/>
      <c r="AM298" s="130"/>
      <c r="AN298" s="130"/>
      <c r="AO298" s="130"/>
      <c r="AP298" s="130"/>
      <c r="AQ298" s="130"/>
      <c r="AR298" s="130"/>
      <c r="AS298" s="130"/>
      <c r="AT298" s="130"/>
      <c r="AU298" s="130"/>
      <c r="AV298" s="130"/>
      <c r="AW298" s="130"/>
      <c r="AX298" s="130"/>
      <c r="AY298" s="130"/>
      <c r="AZ298" s="130"/>
      <c r="BA298" s="130"/>
      <c r="BB298" s="130"/>
      <c r="BC298" s="130"/>
      <c r="BD298" s="130"/>
      <c r="BE298" s="130"/>
      <c r="BF298" s="130"/>
      <c r="BG298" s="130"/>
      <c r="BH298" s="130"/>
      <c r="BI298" s="130"/>
      <c r="BJ298" s="130"/>
      <c r="BK298" s="130"/>
      <c r="BL298" s="130"/>
      <c r="BM298" s="130"/>
      <c r="BN298" s="130" t="n">
        <v>0.390566931280151</v>
      </c>
      <c r="BO298" s="130" t="n">
        <v>0.436583900797752</v>
      </c>
      <c r="BP298" s="130" t="n">
        <v>0.62817668612123</v>
      </c>
      <c r="BQ298" s="130" t="n">
        <v>0.339880015294099</v>
      </c>
      <c r="BR298" s="130" t="n">
        <v>0.166073060273517</v>
      </c>
      <c r="BS298" s="130" t="n">
        <v>0.157995264608193</v>
      </c>
      <c r="BT298" s="130" t="n">
        <v>0.09341081699568</v>
      </c>
      <c r="BU298" s="130" t="n">
        <v>0.0693568597910677</v>
      </c>
      <c r="BV298" s="130" t="n">
        <v>-0.00614145849652414</v>
      </c>
      <c r="BW298" s="130" t="n">
        <v>-0.0202878204825252</v>
      </c>
      <c r="BX298" s="130" t="n">
        <v>-0.0602859726435884</v>
      </c>
      <c r="BY298" s="130" t="n">
        <v>0.084514615332445</v>
      </c>
      <c r="BZ298" s="130" t="n">
        <v>0.103186402005738</v>
      </c>
      <c r="CA298" s="130" t="n">
        <v>0.173421998550197</v>
      </c>
      <c r="CB298" s="130" t="n">
        <v>0.0246499009282088</v>
      </c>
      <c r="CC298" s="130" t="n">
        <v>-0.00041508156831116</v>
      </c>
      <c r="CD298" s="130" t="n">
        <v>-0.0168788060749596</v>
      </c>
      <c r="CE298" s="130" t="n">
        <v>-0.0518892849735768</v>
      </c>
      <c r="CF298" s="130" t="n">
        <v>0.0125264769262903</v>
      </c>
      <c r="CG298" s="130" t="n">
        <v>-0.0161885899495999</v>
      </c>
      <c r="CH298" s="130" t="n">
        <v>0.0982667915039848</v>
      </c>
      <c r="CI298" s="130" t="n">
        <v>0.0787470661072314</v>
      </c>
      <c r="CJ298" s="130" t="n">
        <v>0.0186625561629341</v>
      </c>
      <c r="CK298" s="130" t="n">
        <v>-0.0115012178245039</v>
      </c>
      <c r="CL298" s="130" t="n">
        <v>-0.13514906987113</v>
      </c>
      <c r="CM298" s="130" t="n">
        <v>-0.119423127810727</v>
      </c>
      <c r="CN298" s="130" t="n">
        <v>0.000698998708689169</v>
      </c>
      <c r="CO298" s="130" t="n">
        <v>0.0357324214703487</v>
      </c>
      <c r="CP298" s="130" t="n">
        <v>0.113281353849826</v>
      </c>
      <c r="CQ298" s="130" t="n">
        <v>0.0118932668018186</v>
      </c>
      <c r="CR298" s="130" t="n">
        <v>0.0195923458331659</v>
      </c>
      <c r="CS298" s="130"/>
      <c r="CT298" s="88"/>
      <c r="CU298" s="88"/>
      <c r="CV298" s="88"/>
      <c r="CW298" s="88"/>
      <c r="CX298" s="88"/>
      <c r="CY298" s="88"/>
      <c r="CZ298" s="88"/>
      <c r="DA298" s="88"/>
      <c r="DB298" s="88"/>
      <c r="DC298" s="88"/>
      <c r="DD298" s="88"/>
      <c r="DE298" s="88"/>
      <c r="DF298" s="88"/>
      <c r="DG298" s="88"/>
      <c r="DH298" s="88"/>
      <c r="DI298" s="88"/>
      <c r="DJ298" s="88"/>
      <c r="DK298" s="88"/>
      <c r="DL298" s="88"/>
      <c r="DM298" s="88"/>
      <c r="DN298" s="88"/>
    </row>
    <row r="299" customFormat="false" ht="15.75" hidden="false" customHeight="false" outlineLevel="0" collapsed="false">
      <c r="A299" s="87" t="s">
        <v>277</v>
      </c>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88"/>
      <c r="BZ299" s="88"/>
      <c r="CA299" s="88"/>
      <c r="CB299" s="88"/>
      <c r="CC299" s="88"/>
      <c r="CD299" s="88"/>
      <c r="CE299" s="88"/>
      <c r="CF299" s="88"/>
      <c r="CG299" s="88"/>
      <c r="CH299" s="94"/>
      <c r="CI299" s="94"/>
      <c r="CJ299" s="94"/>
      <c r="CK299" s="94"/>
      <c r="CL299" s="94"/>
      <c r="CM299" s="98"/>
      <c r="CN299" s="98"/>
      <c r="CO299" s="98"/>
      <c r="CP299" s="98"/>
      <c r="CQ299" s="98"/>
      <c r="CR299" s="98"/>
      <c r="CS299" s="98"/>
      <c r="CT299" s="89"/>
      <c r="CU299" s="89"/>
      <c r="CV299" s="89"/>
      <c r="CW299" s="89"/>
      <c r="CX299" s="89"/>
      <c r="CY299" s="89"/>
      <c r="CZ299" s="89"/>
      <c r="DA299" s="89"/>
      <c r="DB299" s="89"/>
      <c r="DC299" s="89"/>
      <c r="DD299" s="89"/>
      <c r="DE299" s="89"/>
      <c r="DF299" s="89"/>
      <c r="DG299" s="89"/>
      <c r="DH299" s="89"/>
      <c r="DI299" s="89"/>
      <c r="DJ299" s="89"/>
      <c r="DK299" s="89"/>
      <c r="DL299" s="89"/>
      <c r="DM299" s="89"/>
      <c r="DN299" s="89"/>
    </row>
    <row r="300" customFormat="false" ht="15.75" hidden="false" customHeight="false" outlineLevel="0" collapsed="false">
      <c r="A300" s="87" t="s">
        <v>226</v>
      </c>
      <c r="B300" s="89"/>
      <c r="C300" s="89"/>
      <c r="D300" s="89"/>
      <c r="E300" s="89"/>
      <c r="F300" s="89"/>
      <c r="G300" s="89"/>
      <c r="H300" s="89"/>
      <c r="I300" s="89"/>
      <c r="J300" s="89"/>
      <c r="K300" s="89"/>
      <c r="L300" s="89"/>
      <c r="M300" s="89"/>
      <c r="N300" s="89"/>
      <c r="O300" s="89"/>
      <c r="P300" s="89"/>
      <c r="Q300" s="89"/>
      <c r="R300" s="89"/>
      <c r="S300" s="89"/>
      <c r="T300" s="89"/>
      <c r="U300" s="89"/>
      <c r="V300" s="89"/>
      <c r="W300" s="89"/>
      <c r="X300" s="89"/>
      <c r="Y300" s="89"/>
      <c r="Z300" s="89"/>
      <c r="AA300" s="89"/>
      <c r="AB300" s="89"/>
      <c r="AC300" s="89"/>
      <c r="AD300" s="89"/>
      <c r="AE300" s="89"/>
      <c r="AF300" s="89"/>
      <c r="AG300" s="89"/>
      <c r="AH300" s="89"/>
      <c r="AI300" s="89"/>
      <c r="AJ300" s="89"/>
      <c r="AK300" s="89"/>
      <c r="AL300" s="89"/>
      <c r="AM300" s="89"/>
      <c r="AN300" s="89"/>
      <c r="AO300" s="89"/>
      <c r="AP300" s="89"/>
      <c r="AQ300" s="89"/>
      <c r="AR300" s="89"/>
      <c r="AS300" s="89"/>
      <c r="AT300" s="89"/>
      <c r="AU300" s="89"/>
      <c r="AV300" s="89"/>
      <c r="AW300" s="89"/>
      <c r="AX300" s="89"/>
      <c r="AY300" s="89"/>
      <c r="AZ300" s="89"/>
      <c r="BA300" s="89"/>
      <c r="BB300" s="89"/>
      <c r="BC300" s="89"/>
      <c r="BD300" s="89"/>
      <c r="BE300" s="89"/>
      <c r="BF300" s="89"/>
      <c r="BG300" s="89"/>
      <c r="BH300" s="89"/>
      <c r="BI300" s="89"/>
      <c r="BJ300" s="89" t="n">
        <v>86.0019887953404</v>
      </c>
      <c r="BK300" s="89" t="n">
        <v>81.175873101292</v>
      </c>
      <c r="BL300" s="89" t="n">
        <v>94.1787987078133</v>
      </c>
      <c r="BM300" s="89" t="n">
        <v>96.2076876972489</v>
      </c>
      <c r="BN300" s="89" t="n">
        <v>99.280288710837</v>
      </c>
      <c r="BO300" s="89" t="n">
        <v>107.124416222043</v>
      </c>
      <c r="BP300" s="89" t="n">
        <v>140.613023577054</v>
      </c>
      <c r="BQ300" s="89" t="n">
        <v>118.32959097744</v>
      </c>
      <c r="BR300" s="89" t="n">
        <v>163.033878958895</v>
      </c>
      <c r="BS300" s="89" t="n">
        <v>130.542425334271</v>
      </c>
      <c r="BT300" s="89" t="n">
        <v>165.219595796244</v>
      </c>
      <c r="BU300" s="89" t="n">
        <v>130.449011558296</v>
      </c>
      <c r="BV300" s="89" t="n">
        <v>138.509901858661</v>
      </c>
      <c r="BW300" s="89" t="n">
        <v>138.498053815753</v>
      </c>
      <c r="BX300" s="89" t="n">
        <v>159.62826813062</v>
      </c>
      <c r="BY300" s="89" t="n">
        <v>159.682964847202</v>
      </c>
      <c r="BZ300" s="89" t="n">
        <v>150.274585727436</v>
      </c>
      <c r="CA300" s="89" t="n">
        <v>165.722658931888</v>
      </c>
      <c r="CB300" s="89" t="n">
        <v>157.865322720162</v>
      </c>
      <c r="CC300" s="89" t="n">
        <v>168.382689739732</v>
      </c>
      <c r="CD300" s="89" t="n">
        <v>136.703807724974</v>
      </c>
      <c r="CE300" s="89" t="n">
        <v>162.814115665079</v>
      </c>
      <c r="CF300" s="89" t="n">
        <v>172.8562977917</v>
      </c>
      <c r="CG300" s="89" t="n">
        <v>180.202874492076</v>
      </c>
      <c r="CH300" s="89" t="n">
        <v>189.101635374316</v>
      </c>
      <c r="CI300" s="89" t="n">
        <v>210.405411718163</v>
      </c>
      <c r="CJ300" s="89" t="n">
        <v>154.873388446734</v>
      </c>
      <c r="CK300" s="89" t="n">
        <v>153.542416501727</v>
      </c>
      <c r="CL300" s="89" t="n">
        <v>159.109568971811</v>
      </c>
      <c r="CM300" s="89" t="n">
        <v>146.733840910731</v>
      </c>
      <c r="CN300" s="89" t="n">
        <v>162.060810612742</v>
      </c>
      <c r="CO300" s="89" t="n">
        <v>152.261461023754</v>
      </c>
      <c r="CP300" s="89" t="n">
        <v>168.056968090546</v>
      </c>
      <c r="CQ300" s="89" t="n">
        <v>140.738129694304</v>
      </c>
      <c r="CR300" s="89" t="n">
        <v>174.480510259016</v>
      </c>
      <c r="CS300" s="89"/>
      <c r="CT300" s="92"/>
      <c r="CU300" s="92"/>
      <c r="CV300" s="92"/>
      <c r="CW300" s="92"/>
      <c r="CX300" s="92"/>
      <c r="CY300" s="92"/>
      <c r="CZ300" s="92"/>
      <c r="DA300" s="92"/>
      <c r="DB300" s="92"/>
      <c r="DC300" s="92"/>
      <c r="DD300" s="92"/>
      <c r="DE300" s="92"/>
      <c r="DF300" s="92"/>
      <c r="DG300" s="92"/>
      <c r="DH300" s="92"/>
      <c r="DI300" s="92"/>
      <c r="DJ300" s="92"/>
      <c r="DK300" s="92"/>
      <c r="DL300" s="92"/>
      <c r="DM300" s="92"/>
      <c r="DN300" s="92"/>
    </row>
    <row r="301" customFormat="false" ht="15.75" hidden="false" customHeight="false" outlineLevel="0" collapsed="false">
      <c r="A301" s="90" t="s">
        <v>278</v>
      </c>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t="n">
        <v>0.268616071308831</v>
      </c>
      <c r="BK301" s="92" t="n">
        <v>0.246729394919487</v>
      </c>
      <c r="BL301" s="92" t="n">
        <v>0.268431758345858</v>
      </c>
      <c r="BM301" s="92" t="n">
        <v>0.250306553239247</v>
      </c>
      <c r="BN301" s="92" t="n">
        <v>0.239257982837227</v>
      </c>
      <c r="BO301" s="92" t="n">
        <v>0.242288093777326</v>
      </c>
      <c r="BP301" s="92" t="n">
        <v>0.256610502065192</v>
      </c>
      <c r="BQ301" s="92" t="n">
        <v>0.243711661671534</v>
      </c>
      <c r="BR301" s="92" t="n">
        <v>0.321323683955553</v>
      </c>
      <c r="BS301" s="92" t="n">
        <v>0.242923259006601</v>
      </c>
      <c r="BT301" s="92" t="n">
        <v>0.267720769266913</v>
      </c>
      <c r="BU301" s="92" t="n">
        <v>0.242798153624734</v>
      </c>
      <c r="BV301" s="92" t="n">
        <v>0.268363493165448</v>
      </c>
      <c r="BW301" s="92" t="n">
        <v>0.256874087630939</v>
      </c>
      <c r="BX301" s="92" t="n">
        <v>0.269245689938141</v>
      </c>
      <c r="BY301" s="92" t="n">
        <v>0.266474745762198</v>
      </c>
      <c r="BZ301" s="92" t="n">
        <v>0.265451571467897</v>
      </c>
      <c r="CA301" s="92" t="n">
        <v>0.263497988592645</v>
      </c>
      <c r="CB301" s="92" t="n">
        <v>0.262709932183457</v>
      </c>
      <c r="CC301" s="92" t="n">
        <v>0.284929697796717</v>
      </c>
      <c r="CD301" s="92" t="n">
        <v>0.249216301045422</v>
      </c>
      <c r="CE301" s="92" t="n">
        <v>0.278044110878967</v>
      </c>
      <c r="CF301" s="92" t="n">
        <v>0.28741990596549</v>
      </c>
      <c r="CG301" s="92" t="n">
        <v>0.312997698850879</v>
      </c>
      <c r="CH301" s="92" t="n">
        <v>0.336411862124507</v>
      </c>
      <c r="CI301" s="92" t="n">
        <v>0.357799229803394</v>
      </c>
      <c r="CJ301" s="92" t="n">
        <v>0.276048063833192</v>
      </c>
      <c r="CK301" s="92" t="n">
        <v>0.29983472929913</v>
      </c>
      <c r="CL301" s="92" t="n">
        <v>0.312560177121712</v>
      </c>
      <c r="CM301" s="92" t="n">
        <v>0.269375274414396</v>
      </c>
      <c r="CN301" s="92" t="n">
        <v>0.273033277337029</v>
      </c>
      <c r="CO301" s="92" t="n">
        <v>0.268048012646784</v>
      </c>
      <c r="CP301" s="92" t="n">
        <v>0.292288021457657</v>
      </c>
      <c r="CQ301" s="92" t="n">
        <v>0.254748222659193</v>
      </c>
      <c r="CR301" s="92" t="n">
        <v>0.283945166795849</v>
      </c>
      <c r="CS301" s="92"/>
      <c r="CT301" s="98"/>
      <c r="CU301" s="98"/>
      <c r="CV301" s="98"/>
      <c r="CW301" s="98"/>
      <c r="CX301" s="98"/>
      <c r="CY301" s="98"/>
      <c r="CZ301" s="98"/>
      <c r="DA301" s="98"/>
      <c r="DB301" s="98"/>
      <c r="DC301" s="98"/>
      <c r="DD301" s="98"/>
      <c r="DE301" s="98"/>
      <c r="DF301" s="98"/>
      <c r="DG301" s="98"/>
      <c r="DH301" s="98"/>
      <c r="DI301" s="98"/>
      <c r="DJ301" s="98"/>
      <c r="DK301" s="98"/>
      <c r="DL301" s="98"/>
      <c r="DM301" s="98"/>
      <c r="DN301" s="98"/>
    </row>
    <row r="302" customFormat="false" ht="15.75" hidden="false" customHeight="false" outlineLevel="0" collapsed="false">
      <c r="A302" s="90" t="s">
        <v>228</v>
      </c>
      <c r="B302" s="98"/>
      <c r="C302" s="98"/>
      <c r="D302" s="98"/>
      <c r="E302" s="98"/>
      <c r="F302" s="98"/>
      <c r="G302" s="98"/>
      <c r="H302" s="98"/>
      <c r="I302" s="98"/>
      <c r="J302" s="98"/>
      <c r="K302" s="98"/>
      <c r="L302" s="98"/>
      <c r="M302" s="98"/>
      <c r="N302" s="98"/>
      <c r="O302" s="98"/>
      <c r="P302" s="98"/>
      <c r="Q302" s="98"/>
      <c r="R302" s="98"/>
      <c r="S302" s="98"/>
      <c r="T302" s="98"/>
      <c r="U302" s="98"/>
      <c r="V302" s="98"/>
      <c r="W302" s="98"/>
      <c r="X302" s="98"/>
      <c r="Y302" s="98"/>
      <c r="Z302" s="98"/>
      <c r="AA302" s="98"/>
      <c r="AB302" s="98"/>
      <c r="AC302" s="98"/>
      <c r="AD302" s="98"/>
      <c r="AE302" s="98"/>
      <c r="AF302" s="98"/>
      <c r="AG302" s="98"/>
      <c r="AH302" s="98"/>
      <c r="AI302" s="98"/>
      <c r="AJ302" s="98"/>
      <c r="AK302" s="98"/>
      <c r="AL302" s="98"/>
      <c r="AM302" s="98"/>
      <c r="AN302" s="98"/>
      <c r="AO302" s="98"/>
      <c r="AP302" s="98"/>
      <c r="AQ302" s="98"/>
      <c r="AR302" s="98"/>
      <c r="AS302" s="98"/>
      <c r="AT302" s="98"/>
      <c r="AU302" s="98"/>
      <c r="AV302" s="98"/>
      <c r="AW302" s="98"/>
      <c r="AX302" s="98"/>
      <c r="AY302" s="98"/>
      <c r="AZ302" s="98"/>
      <c r="BA302" s="98"/>
      <c r="BB302" s="98"/>
      <c r="BC302" s="98"/>
      <c r="BD302" s="98"/>
      <c r="BE302" s="98"/>
      <c r="BF302" s="98"/>
      <c r="BG302" s="98"/>
      <c r="BH302" s="98"/>
      <c r="BI302" s="98"/>
      <c r="BJ302" s="98"/>
      <c r="BK302" s="98"/>
      <c r="BL302" s="98"/>
      <c r="BM302" s="98"/>
      <c r="BN302" s="98" t="n">
        <v>0.154395265754785</v>
      </c>
      <c r="BO302" s="98" t="n">
        <v>0.319658318776225</v>
      </c>
      <c r="BP302" s="98" t="n">
        <v>0.493043291126501</v>
      </c>
      <c r="BQ302" s="98" t="n">
        <v>0.229939039277254</v>
      </c>
      <c r="BR302" s="98" t="n">
        <v>0.642157583100365</v>
      </c>
      <c r="BS302" s="98" t="n">
        <v>0.218605710426347</v>
      </c>
      <c r="BT302" s="98" t="n">
        <v>0.174994972679086</v>
      </c>
      <c r="BU302" s="98" t="n">
        <v>0.10242087782731</v>
      </c>
      <c r="BV302" s="98" t="n">
        <v>-0.150422582452429</v>
      </c>
      <c r="BW302" s="98" t="n">
        <v>0.0609428579338132</v>
      </c>
      <c r="BX302" s="98" t="n">
        <v>-0.0338417948469019</v>
      </c>
      <c r="BY302" s="98" t="n">
        <v>0.22410252818084</v>
      </c>
      <c r="BZ302" s="98" t="n">
        <v>0.0849374933553886</v>
      </c>
      <c r="CA302" s="98" t="n">
        <v>0.196570308145655</v>
      </c>
      <c r="CB302" s="98" t="n">
        <v>-0.0110440677650816</v>
      </c>
      <c r="CC302" s="98" t="n">
        <v>0.054481233491966</v>
      </c>
      <c r="CD302" s="98" t="n">
        <v>-0.0903065407684892</v>
      </c>
      <c r="CE302" s="98" t="n">
        <v>-0.0175506673954884</v>
      </c>
      <c r="CF302" s="98" t="n">
        <v>0.0949605322640181</v>
      </c>
      <c r="CG302" s="98" t="n">
        <v>0.0701983367210413</v>
      </c>
      <c r="CH302" s="98" t="n">
        <v>0.383294573292046</v>
      </c>
      <c r="CI302" s="98" t="n">
        <v>0.292304483912092</v>
      </c>
      <c r="CJ302" s="98" t="n">
        <v>-0.104033868448557</v>
      </c>
      <c r="CK302" s="98" t="n">
        <v>-0.14794690742584</v>
      </c>
      <c r="CL302" s="98" t="n">
        <v>-0.158602892794331</v>
      </c>
      <c r="CM302" s="98" t="n">
        <v>-0.30261375069915</v>
      </c>
      <c r="CN302" s="98" t="n">
        <v>0.0464083742087165</v>
      </c>
      <c r="CO302" s="98" t="n">
        <v>-0.00834268150233231</v>
      </c>
      <c r="CP302" s="98" t="n">
        <v>0.056234198713222</v>
      </c>
      <c r="CQ302" s="98" t="n">
        <v>-0.0408611345495598</v>
      </c>
      <c r="CR302" s="98" t="n">
        <v>0.0766360454407002</v>
      </c>
      <c r="CS302" s="98"/>
      <c r="CT302" s="132"/>
      <c r="CU302" s="132"/>
      <c r="CV302" s="132"/>
      <c r="CW302" s="132"/>
      <c r="CX302" s="132"/>
      <c r="CY302" s="132"/>
      <c r="CZ302" s="132"/>
      <c r="DA302" s="132"/>
      <c r="DB302" s="132"/>
      <c r="DC302" s="132"/>
      <c r="DD302" s="132"/>
      <c r="DE302" s="132"/>
      <c r="DF302" s="132"/>
      <c r="DG302" s="132"/>
      <c r="DH302" s="132"/>
      <c r="DI302" s="132"/>
      <c r="DJ302" s="132"/>
      <c r="DK302" s="132"/>
      <c r="DL302" s="132"/>
      <c r="DM302" s="132"/>
      <c r="DN302" s="132"/>
    </row>
    <row r="303" customFormat="false" ht="15.75" hidden="false" customHeight="false" outlineLevel="0" collapsed="false">
      <c r="A303" s="90" t="s">
        <v>279</v>
      </c>
      <c r="B303" s="105"/>
      <c r="C303" s="105"/>
      <c r="D303" s="105"/>
      <c r="E303" s="105"/>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c r="AX303" s="105"/>
      <c r="AY303" s="105"/>
      <c r="AZ303" s="105"/>
      <c r="BA303" s="105"/>
      <c r="BB303" s="105"/>
      <c r="BC303" s="105"/>
      <c r="BD303" s="105"/>
      <c r="BE303" s="105"/>
      <c r="BF303" s="105"/>
      <c r="BG303" s="105"/>
      <c r="BH303" s="105"/>
      <c r="BI303" s="105"/>
      <c r="BJ303" s="105" t="n">
        <v>10142.214</v>
      </c>
      <c r="BK303" s="105" t="n">
        <v>9038.492</v>
      </c>
      <c r="BL303" s="105" t="n">
        <v>11343.115</v>
      </c>
      <c r="BM303" s="105" t="n">
        <v>8676.697</v>
      </c>
      <c r="BN303" s="105" t="n">
        <v>11966.827</v>
      </c>
      <c r="BO303" s="105" t="n">
        <v>11773.008</v>
      </c>
      <c r="BP303" s="105" t="n">
        <v>13873.045</v>
      </c>
      <c r="BQ303" s="105" t="n">
        <v>12910.828</v>
      </c>
      <c r="BR303" s="105" t="n">
        <v>16698.098</v>
      </c>
      <c r="BS303" s="105" t="n">
        <v>15474.13649</v>
      </c>
      <c r="BT303" s="105" t="n">
        <v>18967.80267</v>
      </c>
      <c r="BU303" s="105" t="n">
        <v>16945.51904</v>
      </c>
      <c r="BV303" s="105" t="n">
        <v>12400.78615</v>
      </c>
      <c r="BW303" s="105" t="n">
        <v>13157.12035</v>
      </c>
      <c r="BX303" s="105" t="n">
        <v>16240.13886</v>
      </c>
      <c r="BY303" s="105" t="n">
        <v>17198.70511</v>
      </c>
      <c r="BZ303" s="105" t="n">
        <v>14855.77712</v>
      </c>
      <c r="CA303" s="105" t="n">
        <v>14992.5221</v>
      </c>
      <c r="CB303" s="105" t="n">
        <v>14860.76081</v>
      </c>
      <c r="CC303" s="105" t="n">
        <v>15908.16939</v>
      </c>
      <c r="CD303" s="105" t="n">
        <v>15674.633</v>
      </c>
      <c r="CE303" s="105" t="n">
        <v>16483.48157</v>
      </c>
      <c r="CF303" s="105" t="n">
        <v>19177.95638</v>
      </c>
      <c r="CG303" s="105" t="n">
        <v>18869.37583</v>
      </c>
      <c r="CH303" s="105" t="n">
        <v>19943.68554</v>
      </c>
      <c r="CI303" s="105" t="n">
        <v>18972.5694</v>
      </c>
      <c r="CJ303" s="105" t="n">
        <v>16204.07101</v>
      </c>
      <c r="CK303" s="105" t="n">
        <v>13990.61336</v>
      </c>
      <c r="CL303" s="105" t="n">
        <v>15837.66327</v>
      </c>
      <c r="CM303" s="105" t="n">
        <v>14602.91947</v>
      </c>
      <c r="CN303" s="105" t="n">
        <v>17025.65375</v>
      </c>
      <c r="CO303" s="105" t="n">
        <v>15136.49869</v>
      </c>
      <c r="CP303" s="105" t="n">
        <v>16057.26886</v>
      </c>
      <c r="CQ303" s="133" t="n">
        <v>16800.36784</v>
      </c>
      <c r="CR303" s="133" t="n">
        <v>17423.97456</v>
      </c>
      <c r="CS303" s="133"/>
      <c r="CT303" s="98"/>
      <c r="CU303" s="98"/>
      <c r="CV303" s="98"/>
      <c r="CW303" s="98"/>
      <c r="CX303" s="98"/>
      <c r="CY303" s="98"/>
      <c r="CZ303" s="98"/>
      <c r="DA303" s="98"/>
      <c r="DB303" s="98"/>
      <c r="DC303" s="98"/>
      <c r="DD303" s="98"/>
      <c r="DE303" s="98"/>
      <c r="DF303" s="98"/>
      <c r="DG303" s="98"/>
      <c r="DH303" s="98"/>
      <c r="DI303" s="98"/>
      <c r="DJ303" s="98"/>
      <c r="DK303" s="98"/>
      <c r="DL303" s="98"/>
      <c r="DM303" s="98"/>
      <c r="DN303" s="98"/>
    </row>
    <row r="304" customFormat="false" ht="15.75" hidden="false" customHeight="false" outlineLevel="0" collapsed="false">
      <c r="A304" s="90" t="s">
        <v>230</v>
      </c>
      <c r="B304" s="98"/>
      <c r="C304" s="98"/>
      <c r="D304" s="98"/>
      <c r="E304" s="98"/>
      <c r="F304" s="98"/>
      <c r="G304" s="98"/>
      <c r="H304" s="98"/>
      <c r="I304" s="98"/>
      <c r="J304" s="98"/>
      <c r="K304" s="98"/>
      <c r="L304" s="98"/>
      <c r="M304" s="98"/>
      <c r="N304" s="98"/>
      <c r="O304" s="98"/>
      <c r="P304" s="98"/>
      <c r="Q304" s="98"/>
      <c r="R304" s="98"/>
      <c r="S304" s="98"/>
      <c r="T304" s="98"/>
      <c r="U304" s="98"/>
      <c r="V304" s="98"/>
      <c r="W304" s="98"/>
      <c r="X304" s="98"/>
      <c r="Y304" s="98"/>
      <c r="Z304" s="98"/>
      <c r="AA304" s="98"/>
      <c r="AB304" s="98"/>
      <c r="AC304" s="98"/>
      <c r="AD304" s="98"/>
      <c r="AE304" s="98"/>
      <c r="AF304" s="98"/>
      <c r="AG304" s="98"/>
      <c r="AH304" s="98"/>
      <c r="AI304" s="98"/>
      <c r="AJ304" s="98"/>
      <c r="AK304" s="98"/>
      <c r="AL304" s="98"/>
      <c r="AM304" s="98"/>
      <c r="AN304" s="98"/>
      <c r="AO304" s="98"/>
      <c r="AP304" s="98"/>
      <c r="AQ304" s="98"/>
      <c r="AR304" s="98"/>
      <c r="AS304" s="98"/>
      <c r="AT304" s="98"/>
      <c r="AU304" s="98"/>
      <c r="AV304" s="98"/>
      <c r="AW304" s="98"/>
      <c r="AX304" s="98"/>
      <c r="AY304" s="98"/>
      <c r="AZ304" s="98"/>
      <c r="BA304" s="98"/>
      <c r="BB304" s="98"/>
      <c r="BC304" s="98"/>
      <c r="BD304" s="98"/>
      <c r="BE304" s="98"/>
      <c r="BF304" s="98"/>
      <c r="BG304" s="98"/>
      <c r="BH304" s="98"/>
      <c r="BI304" s="98"/>
      <c r="BJ304" s="98"/>
      <c r="BK304" s="98"/>
      <c r="BL304" s="98"/>
      <c r="BM304" s="98"/>
      <c r="BN304" s="98" t="n">
        <v>0.179902829894932</v>
      </c>
      <c r="BO304" s="98" t="n">
        <v>0.302541176116547</v>
      </c>
      <c r="BP304" s="98" t="n">
        <v>0.22303661736657</v>
      </c>
      <c r="BQ304" s="98" t="n">
        <v>0.487988804956541</v>
      </c>
      <c r="BR304" s="98" t="n">
        <v>0.395365538417159</v>
      </c>
      <c r="BS304" s="98" t="n">
        <v>0.314374074153352</v>
      </c>
      <c r="BT304" s="98" t="n">
        <v>0.367241486638297</v>
      </c>
      <c r="BU304" s="98" t="n">
        <v>0.31250443736064</v>
      </c>
      <c r="BV304" s="98" t="n">
        <v>-0.257353373420134</v>
      </c>
      <c r="BW304" s="98" t="n">
        <v>-0.149734761710118</v>
      </c>
      <c r="BX304" s="98" t="n">
        <v>-0.143804944487015</v>
      </c>
      <c r="BY304" s="98" t="n">
        <v>0.0149411811702169</v>
      </c>
      <c r="BZ304" s="98" t="n">
        <v>0.197970591566084</v>
      </c>
      <c r="CA304" s="98" t="n">
        <v>0.13949874297532</v>
      </c>
      <c r="CB304" s="98" t="n">
        <v>-0.0849363457967378</v>
      </c>
      <c r="CC304" s="98" t="n">
        <v>-0.0750367956044339</v>
      </c>
      <c r="CD304" s="98" t="n">
        <v>0.055120366533878</v>
      </c>
      <c r="CE304" s="98" t="n">
        <v>0.099446874919064</v>
      </c>
      <c r="CF304" s="98" t="n">
        <v>0.290509727274185</v>
      </c>
      <c r="CG304" s="98" t="n">
        <v>0.186143758430272</v>
      </c>
      <c r="CH304" s="98" t="n">
        <v>0.272354226092567</v>
      </c>
      <c r="CI304" s="98" t="n">
        <v>0.151004981528305</v>
      </c>
      <c r="CJ304" s="98" t="n">
        <v>-0.155067897281347</v>
      </c>
      <c r="CK304" s="98" t="n">
        <v>-0.258554523157219</v>
      </c>
      <c r="CL304" s="98" t="n">
        <v>-0.205880816851267</v>
      </c>
      <c r="CM304" s="98" t="n">
        <v>-0.230314083341817</v>
      </c>
      <c r="CN304" s="98" t="n">
        <v>0.0507022426335317</v>
      </c>
      <c r="CO304" s="98" t="n">
        <v>0.0819038665792988</v>
      </c>
      <c r="CP304" s="98" t="n">
        <v>0.013866034796685</v>
      </c>
      <c r="CQ304" s="98" t="n">
        <v>0.150480071777045</v>
      </c>
      <c r="CR304" s="98" t="n">
        <v>0.0233953312952817</v>
      </c>
      <c r="CS304" s="98"/>
      <c r="CT304" s="106"/>
      <c r="CU304" s="106"/>
      <c r="CV304" s="106"/>
      <c r="CW304" s="106"/>
      <c r="CX304" s="106"/>
      <c r="CY304" s="106"/>
      <c r="CZ304" s="106"/>
      <c r="DA304" s="106"/>
      <c r="DB304" s="106"/>
      <c r="DC304" s="106"/>
      <c r="DD304" s="106"/>
      <c r="DE304" s="106"/>
      <c r="DF304" s="106"/>
      <c r="DG304" s="106"/>
      <c r="DH304" s="106"/>
      <c r="DI304" s="106"/>
      <c r="DJ304" s="106"/>
      <c r="DK304" s="106"/>
      <c r="DL304" s="106"/>
      <c r="DM304" s="106"/>
      <c r="DN304" s="106"/>
    </row>
    <row r="305" customFormat="false" ht="15.75" hidden="false" customHeight="false" outlineLevel="0" collapsed="false">
      <c r="A305" s="90" t="s">
        <v>231</v>
      </c>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c r="AQ305" s="106"/>
      <c r="AR305" s="106"/>
      <c r="AS305" s="106"/>
      <c r="AT305" s="106"/>
      <c r="AU305" s="106"/>
      <c r="AV305" s="106"/>
      <c r="AW305" s="106"/>
      <c r="AX305" s="106"/>
      <c r="AY305" s="106"/>
      <c r="AZ305" s="106"/>
      <c r="BA305" s="106"/>
      <c r="BB305" s="106"/>
      <c r="BC305" s="106"/>
      <c r="BD305" s="106"/>
      <c r="BE305" s="106"/>
      <c r="BF305" s="106"/>
      <c r="BG305" s="106"/>
      <c r="BH305" s="106"/>
      <c r="BI305" s="106"/>
      <c r="BJ305" s="106" t="n">
        <v>8.4796069965927</v>
      </c>
      <c r="BK305" s="106" t="n">
        <v>8.98113015990854</v>
      </c>
      <c r="BL305" s="106" t="n">
        <v>8.30272801675848</v>
      </c>
      <c r="BM305" s="106" t="n">
        <v>11.0880543249636</v>
      </c>
      <c r="BN305" s="106" t="n">
        <v>8.2962917998929</v>
      </c>
      <c r="BO305" s="106" t="n">
        <v>9.09915428767595</v>
      </c>
      <c r="BP305" s="106" t="n">
        <v>10.1357000987926</v>
      </c>
      <c r="BQ305" s="106" t="n">
        <v>9.16514347317154</v>
      </c>
      <c r="BR305" s="106" t="n">
        <v>9.76361972237165</v>
      </c>
      <c r="BS305" s="106" t="n">
        <v>8.43616866237624</v>
      </c>
      <c r="BT305" s="106" t="n">
        <v>8.71052903020548</v>
      </c>
      <c r="BU305" s="106" t="n">
        <v>7.69814198375221</v>
      </c>
      <c r="BV305" s="106" t="n">
        <v>11.1694452418777</v>
      </c>
      <c r="BW305" s="106" t="n">
        <v>10.5264716086414</v>
      </c>
      <c r="BX305" s="106" t="n">
        <v>9.82924281046569</v>
      </c>
      <c r="BY305" s="106" t="n">
        <v>9.28459228912276</v>
      </c>
      <c r="BZ305" s="106" t="n">
        <v>10.1155654472714</v>
      </c>
      <c r="CA305" s="106" t="n">
        <v>11.0536878202693</v>
      </c>
      <c r="CB305" s="106" t="n">
        <v>10.6229637054607</v>
      </c>
      <c r="CC305" s="106" t="n">
        <v>10.584667890548</v>
      </c>
      <c r="CD305" s="106" t="n">
        <v>8.7213402524304</v>
      </c>
      <c r="CE305" s="106" t="n">
        <v>9.87741060489316</v>
      </c>
      <c r="CF305" s="106" t="n">
        <v>9.01328037078891</v>
      </c>
      <c r="CG305" s="106" t="n">
        <v>9.55001777035867</v>
      </c>
      <c r="CH305" s="106" t="n">
        <v>9.48177983427609</v>
      </c>
      <c r="CI305" s="106" t="n">
        <v>11.0899798167645</v>
      </c>
      <c r="CJ305" s="106" t="n">
        <v>9.55768389012593</v>
      </c>
      <c r="CK305" s="106" t="n">
        <v>10.9746737009196</v>
      </c>
      <c r="CL305" s="106" t="n">
        <v>10.0462780562584</v>
      </c>
      <c r="CM305" s="106" t="n">
        <v>10.0482537900848</v>
      </c>
      <c r="CN305" s="106" t="n">
        <v>9.51862483475805</v>
      </c>
      <c r="CO305" s="106" t="n">
        <v>10.0592259902448</v>
      </c>
      <c r="CP305" s="106" t="n">
        <v>10.4660991576961</v>
      </c>
      <c r="CQ305" s="106" t="n">
        <v>8.37708620636392</v>
      </c>
      <c r="CR305" s="106" t="n">
        <v>10.0138180102472</v>
      </c>
      <c r="CS305" s="106"/>
      <c r="CT305" s="98"/>
      <c r="CU305" s="98"/>
      <c r="CV305" s="98"/>
      <c r="CW305" s="98"/>
      <c r="CX305" s="98"/>
      <c r="CY305" s="98"/>
      <c r="CZ305" s="98"/>
      <c r="DA305" s="98"/>
      <c r="DB305" s="98"/>
      <c r="DC305" s="98"/>
      <c r="DD305" s="98"/>
      <c r="DE305" s="98"/>
      <c r="DF305" s="98"/>
      <c r="DG305" s="98"/>
      <c r="DH305" s="98"/>
      <c r="DI305" s="98"/>
      <c r="DJ305" s="98"/>
      <c r="DK305" s="98"/>
      <c r="DL305" s="98"/>
      <c r="DM305" s="98"/>
      <c r="DN305" s="98"/>
    </row>
    <row r="306" customFormat="false" ht="15.75" hidden="false" customHeight="false" outlineLevel="0" collapsed="false">
      <c r="A306" s="90" t="s">
        <v>232</v>
      </c>
      <c r="B306" s="98"/>
      <c r="C306" s="98"/>
      <c r="D306" s="98"/>
      <c r="E306" s="98"/>
      <c r="F306" s="98"/>
      <c r="G306" s="98"/>
      <c r="H306" s="98"/>
      <c r="I306" s="98"/>
      <c r="J306" s="98"/>
      <c r="K306" s="98"/>
      <c r="L306" s="98"/>
      <c r="M306" s="98"/>
      <c r="N306" s="98"/>
      <c r="O306" s="98"/>
      <c r="P306" s="98"/>
      <c r="Q306" s="98"/>
      <c r="R306" s="98"/>
      <c r="S306" s="98"/>
      <c r="T306" s="98"/>
      <c r="U306" s="98"/>
      <c r="V306" s="98"/>
      <c r="W306" s="98"/>
      <c r="X306" s="98"/>
      <c r="Y306" s="98"/>
      <c r="Z306" s="98"/>
      <c r="AA306" s="98"/>
      <c r="AB306" s="98"/>
      <c r="AC306" s="98"/>
      <c r="AD306" s="98"/>
      <c r="AE306" s="98"/>
      <c r="AF306" s="98"/>
      <c r="AG306" s="98"/>
      <c r="AH306" s="98"/>
      <c r="AI306" s="98"/>
      <c r="AJ306" s="98"/>
      <c r="AK306" s="98"/>
      <c r="AL306" s="98"/>
      <c r="AM306" s="98"/>
      <c r="AN306" s="98"/>
      <c r="AO306" s="98"/>
      <c r="AP306" s="98"/>
      <c r="AQ306" s="98"/>
      <c r="AR306" s="98"/>
      <c r="AS306" s="98"/>
      <c r="AT306" s="98"/>
      <c r="AU306" s="98"/>
      <c r="AV306" s="98"/>
      <c r="AW306" s="98"/>
      <c r="AX306" s="98"/>
      <c r="AY306" s="98"/>
      <c r="AZ306" s="98"/>
      <c r="BA306" s="98"/>
      <c r="BB306" s="98"/>
      <c r="BC306" s="98"/>
      <c r="BD306" s="98"/>
      <c r="BE306" s="98"/>
      <c r="BF306" s="98"/>
      <c r="BG306" s="98"/>
      <c r="BH306" s="98"/>
      <c r="BI306" s="98"/>
      <c r="BJ306" s="98"/>
      <c r="BK306" s="98"/>
      <c r="BL306" s="98"/>
      <c r="BM306" s="98"/>
      <c r="BN306" s="98" t="n">
        <v>-0.0216183599986949</v>
      </c>
      <c r="BO306" s="98" t="n">
        <v>0.0131413447601803</v>
      </c>
      <c r="BP306" s="98" t="n">
        <v>0.22076744876315</v>
      </c>
      <c r="BQ306" s="98" t="n">
        <v>-0.173421846199188</v>
      </c>
      <c r="BR306" s="98" t="n">
        <v>0.176865515084425</v>
      </c>
      <c r="BS306" s="98" t="n">
        <v>-0.0728623347114431</v>
      </c>
      <c r="BT306" s="98" t="n">
        <v>-0.140609040786128</v>
      </c>
      <c r="BU306" s="98" t="n">
        <v>-0.160063123257544</v>
      </c>
      <c r="BV306" s="98" t="n">
        <v>0.143986099364858</v>
      </c>
      <c r="BW306" s="98" t="n">
        <v>0.247778704992883</v>
      </c>
      <c r="BX306" s="98" t="n">
        <v>0.128432357711093</v>
      </c>
      <c r="BY306" s="98" t="n">
        <v>0.206082235001502</v>
      </c>
      <c r="BZ306" s="98" t="n">
        <v>-0.0943538172025817</v>
      </c>
      <c r="CA306" s="98" t="n">
        <v>0.0500847987083486</v>
      </c>
      <c r="CB306" s="98" t="n">
        <v>0.0807509703748353</v>
      </c>
      <c r="CC306" s="98" t="n">
        <v>0.140025060976383</v>
      </c>
      <c r="CD306" s="98" t="n">
        <v>-0.13782968456964</v>
      </c>
      <c r="CE306" s="98" t="n">
        <v>-0.106414911883001</v>
      </c>
      <c r="CF306" s="98" t="n">
        <v>-0.151528648624142</v>
      </c>
      <c r="CG306" s="98" t="n">
        <v>-0.0977498898301092</v>
      </c>
      <c r="CH306" s="98" t="n">
        <v>0.0871929726206675</v>
      </c>
      <c r="CI306" s="98" t="n">
        <v>0.122761851296395</v>
      </c>
      <c r="CJ306" s="98" t="n">
        <v>0.0604001536556409</v>
      </c>
      <c r="CK306" s="98" t="n">
        <v>0.149178353885665</v>
      </c>
      <c r="CL306" s="98" t="n">
        <v>0.0595350484664989</v>
      </c>
      <c r="CM306" s="98" t="n">
        <v>-0.0939339876078845</v>
      </c>
      <c r="CN306" s="98" t="n">
        <v>-0.004086665327803</v>
      </c>
      <c r="CO306" s="98" t="n">
        <v>-0.0834145720977664</v>
      </c>
      <c r="CP306" s="98" t="n">
        <v>0.0417887200699383</v>
      </c>
      <c r="CQ306" s="98" t="n">
        <v>-0.166314229181786</v>
      </c>
      <c r="CR306" s="98" t="n">
        <v>0.0520236046787836</v>
      </c>
      <c r="CS306" s="98"/>
      <c r="CT306" s="104"/>
      <c r="CU306" s="104"/>
      <c r="CV306" s="104"/>
      <c r="CW306" s="104"/>
      <c r="CX306" s="104"/>
      <c r="CY306" s="104"/>
      <c r="CZ306" s="104"/>
      <c r="DA306" s="104"/>
      <c r="DB306" s="104"/>
      <c r="DC306" s="104"/>
      <c r="DD306" s="104"/>
      <c r="DE306" s="104"/>
      <c r="DF306" s="104"/>
      <c r="DG306" s="104"/>
      <c r="DH306" s="104"/>
      <c r="DI306" s="104"/>
      <c r="DJ306" s="104"/>
      <c r="DK306" s="104"/>
      <c r="DL306" s="104"/>
      <c r="DM306" s="104"/>
      <c r="DN306" s="104"/>
    </row>
    <row r="307" customFormat="false" ht="15.75" hidden="false" customHeight="false" outlineLevel="0" collapsed="false">
      <c r="A307" s="87" t="s">
        <v>280</v>
      </c>
      <c r="B307" s="104"/>
      <c r="C307" s="104"/>
      <c r="D307" s="104"/>
      <c r="E307" s="10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c r="BS307" s="104"/>
      <c r="BT307" s="104"/>
      <c r="BU307" s="104"/>
      <c r="BV307" s="104"/>
      <c r="BW307" s="104"/>
      <c r="BX307" s="104"/>
      <c r="BY307" s="104"/>
      <c r="BZ307" s="104"/>
      <c r="CA307" s="104"/>
      <c r="CB307" s="104"/>
      <c r="CC307" s="104"/>
      <c r="CD307" s="104"/>
      <c r="CE307" s="104"/>
      <c r="CF307" s="104"/>
      <c r="CG307" s="104"/>
      <c r="CH307" s="94"/>
      <c r="CI307" s="104"/>
      <c r="CJ307" s="104"/>
      <c r="CK307" s="134"/>
      <c r="CL307" s="94"/>
      <c r="CM307" s="98"/>
      <c r="CN307" s="98"/>
      <c r="CO307" s="98"/>
      <c r="CP307" s="98"/>
      <c r="CQ307" s="98"/>
      <c r="CR307" s="98"/>
      <c r="CS307" s="98"/>
      <c r="CT307" s="89"/>
      <c r="CU307" s="89"/>
      <c r="CV307" s="89"/>
      <c r="CW307" s="89"/>
      <c r="CX307" s="89"/>
      <c r="CY307" s="89"/>
      <c r="CZ307" s="89"/>
      <c r="DA307" s="89"/>
      <c r="DB307" s="89"/>
      <c r="DC307" s="89"/>
      <c r="DD307" s="89"/>
      <c r="DE307" s="89"/>
      <c r="DF307" s="89"/>
      <c r="DG307" s="89"/>
      <c r="DH307" s="89"/>
      <c r="DI307" s="89"/>
      <c r="DJ307" s="89"/>
      <c r="DK307" s="89"/>
      <c r="DL307" s="89"/>
      <c r="DM307" s="89"/>
      <c r="DN307" s="89"/>
    </row>
    <row r="308" customFormat="false" ht="15.75" hidden="false" customHeight="false" outlineLevel="0" collapsed="false">
      <c r="A308" s="87" t="s">
        <v>226</v>
      </c>
      <c r="B308" s="89"/>
      <c r="C308" s="89"/>
      <c r="D308" s="89"/>
      <c r="E308" s="89"/>
      <c r="F308" s="89"/>
      <c r="G308" s="89"/>
      <c r="H308" s="89"/>
      <c r="I308" s="89"/>
      <c r="J308" s="89"/>
      <c r="K308" s="89"/>
      <c r="L308" s="89"/>
      <c r="M308" s="89"/>
      <c r="N308" s="89"/>
      <c r="O308" s="89"/>
      <c r="P308" s="89"/>
      <c r="Q308" s="89"/>
      <c r="R308" s="89"/>
      <c r="S308" s="89"/>
      <c r="T308" s="89"/>
      <c r="U308" s="89"/>
      <c r="V308" s="89"/>
      <c r="W308" s="89"/>
      <c r="X308" s="89"/>
      <c r="Y308" s="89"/>
      <c r="Z308" s="89"/>
      <c r="AA308" s="89"/>
      <c r="AB308" s="89"/>
      <c r="AC308" s="89"/>
      <c r="AD308" s="89"/>
      <c r="AE308" s="89"/>
      <c r="AF308" s="89"/>
      <c r="AG308" s="89"/>
      <c r="AH308" s="89"/>
      <c r="AI308" s="89"/>
      <c r="AJ308" s="89"/>
      <c r="AK308" s="89"/>
      <c r="AL308" s="89"/>
      <c r="AM308" s="89"/>
      <c r="AN308" s="89"/>
      <c r="AO308" s="89"/>
      <c r="AP308" s="89"/>
      <c r="AQ308" s="89"/>
      <c r="AR308" s="89"/>
      <c r="AS308" s="89"/>
      <c r="AT308" s="89"/>
      <c r="AU308" s="89"/>
      <c r="AV308" s="89"/>
      <c r="AW308" s="89"/>
      <c r="AX308" s="89"/>
      <c r="AY308" s="89"/>
      <c r="AZ308" s="89"/>
      <c r="BA308" s="89"/>
      <c r="BB308" s="89"/>
      <c r="BC308" s="89"/>
      <c r="BD308" s="89"/>
      <c r="BE308" s="89"/>
      <c r="BF308" s="89"/>
      <c r="BG308" s="89"/>
      <c r="BH308" s="89"/>
      <c r="BI308" s="89"/>
      <c r="BJ308" s="89" t="n">
        <v>79.5833361546414</v>
      </c>
      <c r="BK308" s="89" t="n">
        <v>98.5885129956778</v>
      </c>
      <c r="BL308" s="89" t="n">
        <v>102.783868903889</v>
      </c>
      <c r="BM308" s="89" t="n">
        <v>101.013068510321</v>
      </c>
      <c r="BN308" s="89" t="n">
        <v>114.864570310875</v>
      </c>
      <c r="BO308" s="89" t="n">
        <v>125.615321314392</v>
      </c>
      <c r="BP308" s="89" t="n">
        <v>149.452849832266</v>
      </c>
      <c r="BQ308" s="89" t="n">
        <v>136.622060729043</v>
      </c>
      <c r="BR308" s="89" t="n">
        <v>142.243243859156</v>
      </c>
      <c r="BS308" s="89" t="n">
        <v>155.172759472882</v>
      </c>
      <c r="BT308" s="89" t="n">
        <v>181.414221743789</v>
      </c>
      <c r="BU308" s="89" t="n">
        <v>143.61115341209</v>
      </c>
      <c r="BV308" s="89" t="n">
        <v>147.020350181717</v>
      </c>
      <c r="BW308" s="89" t="n">
        <v>144.060606695515</v>
      </c>
      <c r="BX308" s="89" t="n">
        <v>184.37788805781</v>
      </c>
      <c r="BY308" s="89" t="n">
        <v>157.417403879257</v>
      </c>
      <c r="BZ308" s="89" t="n">
        <v>162.463442236291</v>
      </c>
      <c r="CA308" s="89" t="n">
        <v>211.343608750158</v>
      </c>
      <c r="CB308" s="89" t="n">
        <v>178.621453406639</v>
      </c>
      <c r="CC308" s="89" t="n">
        <v>167.570553749497</v>
      </c>
      <c r="CD308" s="89" t="n">
        <v>177.087920678091</v>
      </c>
      <c r="CE308" s="89" t="n">
        <v>167.553796096935</v>
      </c>
      <c r="CF308" s="89" t="n">
        <v>181.697127971151</v>
      </c>
      <c r="CG308" s="89" t="n">
        <v>156.114548515634</v>
      </c>
      <c r="CH308" s="89" t="n">
        <v>147.838507251321</v>
      </c>
      <c r="CI308" s="89" t="n">
        <v>142.353318806001</v>
      </c>
      <c r="CJ308" s="89" t="n">
        <v>143.833179543032</v>
      </c>
      <c r="CK308" s="89" t="n">
        <v>131.931425800023</v>
      </c>
      <c r="CL308" s="89" t="n">
        <v>139.36672688151</v>
      </c>
      <c r="CM308" s="89" t="n">
        <v>137.724648008316</v>
      </c>
      <c r="CN308" s="89" t="n">
        <v>169.061921076897</v>
      </c>
      <c r="CO308" s="89" t="n">
        <v>150.032799127868</v>
      </c>
      <c r="CP308" s="89" t="n">
        <v>153.977007920659</v>
      </c>
      <c r="CQ308" s="89" t="n">
        <v>155.751296792635</v>
      </c>
      <c r="CR308" s="89" t="n">
        <v>166.853751972998</v>
      </c>
      <c r="CS308" s="89"/>
      <c r="CT308" s="92"/>
      <c r="CU308" s="92"/>
      <c r="CV308" s="92"/>
      <c r="CW308" s="92"/>
      <c r="CX308" s="92"/>
      <c r="CY308" s="92"/>
      <c r="CZ308" s="92"/>
      <c r="DA308" s="92"/>
      <c r="DB308" s="92"/>
      <c r="DC308" s="92"/>
      <c r="DD308" s="92"/>
      <c r="DE308" s="92"/>
      <c r="DF308" s="92"/>
      <c r="DG308" s="92"/>
      <c r="DH308" s="92"/>
      <c r="DI308" s="92"/>
      <c r="DJ308" s="92"/>
      <c r="DK308" s="92"/>
      <c r="DL308" s="92"/>
      <c r="DM308" s="92"/>
      <c r="DN308" s="92"/>
    </row>
    <row r="309" customFormat="false" ht="15.75" hidden="false" customHeight="false" outlineLevel="0" collapsed="false">
      <c r="A309" s="90" t="s">
        <v>278</v>
      </c>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t="n">
        <v>0.248568241257556</v>
      </c>
      <c r="BK309" s="92" t="n">
        <v>0.299654111845314</v>
      </c>
      <c r="BL309" s="92" t="n">
        <v>0.29295823516564</v>
      </c>
      <c r="BM309" s="92" t="n">
        <v>0.262808862951827</v>
      </c>
      <c r="BN309" s="92" t="n">
        <v>0.276814922165359</v>
      </c>
      <c r="BO309" s="92" t="n">
        <v>0.28410980263739</v>
      </c>
      <c r="BP309" s="92" t="n">
        <v>0.272742665330111</v>
      </c>
      <c r="BQ309" s="92" t="n">
        <v>0.281386837951736</v>
      </c>
      <c r="BR309" s="92" t="n">
        <v>0.280347394213297</v>
      </c>
      <c r="BS309" s="92" t="n">
        <v>0.288757255303607</v>
      </c>
      <c r="BT309" s="92" t="n">
        <v>0.293962436883711</v>
      </c>
      <c r="BU309" s="92" t="n">
        <v>0.267296183174156</v>
      </c>
      <c r="BV309" s="92" t="n">
        <v>0.284852521095811</v>
      </c>
      <c r="BW309" s="92" t="n">
        <v>0.267191024631285</v>
      </c>
      <c r="BX309" s="92" t="n">
        <v>0.310990980863371</v>
      </c>
      <c r="BY309" s="92" t="n">
        <v>0.262694037008953</v>
      </c>
      <c r="BZ309" s="92" t="n">
        <v>0.286982498330943</v>
      </c>
      <c r="CA309" s="92" t="n">
        <v>0.336035012752634</v>
      </c>
      <c r="CB309" s="92" t="n">
        <v>0.297251030830569</v>
      </c>
      <c r="CC309" s="92" t="n">
        <v>0.283555437398424</v>
      </c>
      <c r="CD309" s="92" t="n">
        <v>0.322838092703372</v>
      </c>
      <c r="CE309" s="92" t="n">
        <v>0.286138250789028</v>
      </c>
      <c r="CF309" s="92" t="n">
        <v>0.302120154734538</v>
      </c>
      <c r="CG309" s="92" t="n">
        <v>0.271158240845298</v>
      </c>
      <c r="CH309" s="92" t="n">
        <v>0.263004745673815</v>
      </c>
      <c r="CI309" s="92" t="n">
        <v>0.24207508453713</v>
      </c>
      <c r="CJ309" s="92" t="n">
        <v>0.256369871712866</v>
      </c>
      <c r="CK309" s="92" t="n">
        <v>0.257633195061465</v>
      </c>
      <c r="CL309" s="92" t="n">
        <v>0.273776675535308</v>
      </c>
      <c r="CM309" s="92" t="n">
        <v>0.252836118925262</v>
      </c>
      <c r="CN309" s="92" t="n">
        <v>0.28482845550379</v>
      </c>
      <c r="CO309" s="92" t="n">
        <v>0.264124574712869</v>
      </c>
      <c r="CP309" s="92" t="n">
        <v>0.267799874688035</v>
      </c>
      <c r="CQ309" s="92" t="n">
        <v>0.281923357379915</v>
      </c>
      <c r="CR309" s="92" t="n">
        <v>0.27153357337249</v>
      </c>
      <c r="CS309" s="92"/>
      <c r="CT309" s="98"/>
      <c r="CU309" s="98"/>
      <c r="CV309" s="98"/>
      <c r="CW309" s="98"/>
      <c r="CX309" s="98"/>
      <c r="CY309" s="98"/>
      <c r="CZ309" s="98"/>
      <c r="DA309" s="98"/>
      <c r="DB309" s="98"/>
      <c r="DC309" s="98"/>
      <c r="DD309" s="98"/>
      <c r="DE309" s="98"/>
      <c r="DF309" s="98"/>
      <c r="DG309" s="98"/>
      <c r="DH309" s="98"/>
      <c r="DI309" s="98"/>
      <c r="DJ309" s="98"/>
      <c r="DK309" s="98"/>
      <c r="DL309" s="98"/>
      <c r="DM309" s="98"/>
      <c r="DN309" s="98"/>
    </row>
    <row r="310" customFormat="false" ht="15.75" hidden="false" customHeight="false" outlineLevel="0" collapsed="false">
      <c r="A310" s="90" t="s">
        <v>228</v>
      </c>
      <c r="B310" s="98"/>
      <c r="C310" s="98"/>
      <c r="D310" s="98"/>
      <c r="E310" s="98"/>
      <c r="F310" s="98"/>
      <c r="G310" s="98"/>
      <c r="H310" s="98"/>
      <c r="I310" s="98"/>
      <c r="J310" s="98"/>
      <c r="K310" s="98"/>
      <c r="L310" s="98"/>
      <c r="M310" s="98"/>
      <c r="N310" s="98"/>
      <c r="O310" s="98"/>
      <c r="P310" s="98"/>
      <c r="Q310" s="98"/>
      <c r="R310" s="98"/>
      <c r="S310" s="98"/>
      <c r="T310" s="98"/>
      <c r="U310" s="98"/>
      <c r="V310" s="98"/>
      <c r="W310" s="98"/>
      <c r="X310" s="98"/>
      <c r="Y310" s="98"/>
      <c r="Z310" s="98"/>
      <c r="AA310" s="98"/>
      <c r="AB310" s="98"/>
      <c r="AC310" s="98"/>
      <c r="AD310" s="98"/>
      <c r="AE310" s="98"/>
      <c r="AF310" s="98"/>
      <c r="AG310" s="98"/>
      <c r="AH310" s="98"/>
      <c r="AI310" s="98"/>
      <c r="AJ310" s="98"/>
      <c r="AK310" s="98"/>
      <c r="AL310" s="98"/>
      <c r="AM310" s="98"/>
      <c r="AN310" s="98"/>
      <c r="AO310" s="98"/>
      <c r="AP310" s="98"/>
      <c r="AQ310" s="98"/>
      <c r="AR310" s="98"/>
      <c r="AS310" s="98"/>
      <c r="AT310" s="98"/>
      <c r="AU310" s="98"/>
      <c r="AV310" s="98"/>
      <c r="AW310" s="98"/>
      <c r="AX310" s="98"/>
      <c r="AY310" s="98"/>
      <c r="AZ310" s="98"/>
      <c r="BA310" s="98"/>
      <c r="BB310" s="98"/>
      <c r="BC310" s="98"/>
      <c r="BD310" s="98"/>
      <c r="BE310" s="98"/>
      <c r="BF310" s="98"/>
      <c r="BG310" s="98"/>
      <c r="BH310" s="98"/>
      <c r="BI310" s="98"/>
      <c r="BJ310" s="98"/>
      <c r="BK310" s="98"/>
      <c r="BL310" s="98"/>
      <c r="BM310" s="98"/>
      <c r="BN310" s="98" t="n">
        <v>0.443324392529577</v>
      </c>
      <c r="BO310" s="98" t="n">
        <v>0.274137498350331</v>
      </c>
      <c r="BP310" s="98" t="n">
        <v>0.454049661936891</v>
      </c>
      <c r="BQ310" s="98" t="n">
        <v>0.352518666583056</v>
      </c>
      <c r="BR310" s="98" t="n">
        <v>0.238356122120008</v>
      </c>
      <c r="BS310" s="98" t="n">
        <v>0.235301218427915</v>
      </c>
      <c r="BT310" s="98" t="n">
        <v>0.213855887976673</v>
      </c>
      <c r="BU310" s="98" t="n">
        <v>0.0511563992356194</v>
      </c>
      <c r="BV310" s="98" t="n">
        <v>0.033584064824133</v>
      </c>
      <c r="BW310" s="98" t="n">
        <v>-0.0716114917019941</v>
      </c>
      <c r="BX310" s="98" t="n">
        <v>0.0163364607555798</v>
      </c>
      <c r="BY310" s="98" t="n">
        <v>0.0961363385721832</v>
      </c>
      <c r="BZ310" s="98" t="n">
        <v>0.105040506538626</v>
      </c>
      <c r="CA310" s="98" t="n">
        <v>0.467046499372673</v>
      </c>
      <c r="CB310" s="98" t="n">
        <v>-0.0312208514361881</v>
      </c>
      <c r="CC310" s="98" t="n">
        <v>0.0644982677901878</v>
      </c>
      <c r="CD310" s="98" t="n">
        <v>0.0900170416217732</v>
      </c>
      <c r="CE310" s="98" t="n">
        <v>-0.207197241081416</v>
      </c>
      <c r="CF310" s="98" t="n">
        <v>0.0172189538594181</v>
      </c>
      <c r="CG310" s="98" t="n">
        <v>-0.0683652645260633</v>
      </c>
      <c r="CH310" s="98" t="n">
        <v>-0.16516887947394</v>
      </c>
      <c r="CI310" s="98" t="n">
        <v>-0.15040230587408</v>
      </c>
      <c r="CJ310" s="98" t="n">
        <v>-0.208390461923704</v>
      </c>
      <c r="CK310" s="98" t="n">
        <v>-0.154906272000586</v>
      </c>
      <c r="CL310" s="98" t="n">
        <v>-0.0573042878159562</v>
      </c>
      <c r="CM310" s="98" t="n">
        <v>-0.0325153697610155</v>
      </c>
      <c r="CN310" s="98" t="n">
        <v>0.175402793806117</v>
      </c>
      <c r="CO310" s="98" t="n">
        <v>0.137202893230936</v>
      </c>
      <c r="CP310" s="98" t="n">
        <v>0.104833351303221</v>
      </c>
      <c r="CQ310" s="98" t="n">
        <v>0.130889053230547</v>
      </c>
      <c r="CR310" s="98" t="n">
        <v>-0.0130613037509189</v>
      </c>
      <c r="CS310" s="98"/>
      <c r="CT310" s="105"/>
      <c r="CU310" s="105"/>
      <c r="CV310" s="105"/>
      <c r="CW310" s="105"/>
      <c r="CX310" s="105"/>
      <c r="CY310" s="105"/>
      <c r="CZ310" s="105"/>
      <c r="DA310" s="105"/>
      <c r="DB310" s="105"/>
      <c r="DC310" s="105"/>
      <c r="DD310" s="105"/>
      <c r="DE310" s="105"/>
      <c r="DF310" s="105"/>
      <c r="DG310" s="105"/>
      <c r="DH310" s="105"/>
      <c r="DI310" s="105"/>
      <c r="DJ310" s="105"/>
      <c r="DK310" s="105"/>
      <c r="DL310" s="105"/>
      <c r="DM310" s="105"/>
      <c r="DN310" s="105"/>
    </row>
    <row r="311" customFormat="false" ht="15.75" hidden="false" customHeight="false" outlineLevel="0" collapsed="false">
      <c r="A311" s="90" t="s">
        <v>279</v>
      </c>
      <c r="B311" s="105"/>
      <c r="C311" s="105"/>
      <c r="D311" s="105"/>
      <c r="E311" s="105"/>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c r="AX311" s="105"/>
      <c r="AY311" s="105"/>
      <c r="AZ311" s="105"/>
      <c r="BA311" s="105"/>
      <c r="BB311" s="105"/>
      <c r="BC311" s="105"/>
      <c r="BD311" s="105"/>
      <c r="BE311" s="105"/>
      <c r="BF311" s="105"/>
      <c r="BG311" s="105"/>
      <c r="BH311" s="105"/>
      <c r="BI311" s="105"/>
      <c r="BJ311" s="105" t="n">
        <v>98279.32</v>
      </c>
      <c r="BK311" s="105" t="n">
        <v>101359.954</v>
      </c>
      <c r="BL311" s="105" t="n">
        <v>128879.424</v>
      </c>
      <c r="BM311" s="105" t="n">
        <v>153086.668</v>
      </c>
      <c r="BN311" s="105" t="n">
        <v>126441.491</v>
      </c>
      <c r="BO311" s="105" t="n">
        <v>158742.336</v>
      </c>
      <c r="BP311" s="105" t="n">
        <v>169002.904</v>
      </c>
      <c r="BQ311" s="105" t="n">
        <v>154988.935</v>
      </c>
      <c r="BR311" s="105" t="n">
        <v>174770.788</v>
      </c>
      <c r="BS311" s="105" t="n">
        <v>188553.22567</v>
      </c>
      <c r="BT311" s="105" t="n">
        <v>235676.02982</v>
      </c>
      <c r="BU311" s="105" t="n">
        <v>211265.41169</v>
      </c>
      <c r="BV311" s="105" t="n">
        <v>208329.7646</v>
      </c>
      <c r="BW311" s="105" t="n">
        <v>199528.90928</v>
      </c>
      <c r="BX311" s="105" t="n">
        <v>247594.78067</v>
      </c>
      <c r="BY311" s="105" t="n">
        <v>223400.82136</v>
      </c>
      <c r="BZ311" s="105" t="n">
        <v>194990.65989</v>
      </c>
      <c r="CA311" s="105" t="n">
        <v>212613.16394</v>
      </c>
      <c r="CB311" s="105" t="n">
        <v>267217.17959</v>
      </c>
      <c r="CC311" s="105" t="n">
        <v>239872.24543</v>
      </c>
      <c r="CD311" s="105" t="n">
        <v>246783.74249</v>
      </c>
      <c r="CE311" s="105" t="n">
        <v>233557.45002</v>
      </c>
      <c r="CF311" s="105" t="n">
        <v>261732.1274</v>
      </c>
      <c r="CG311" s="105" t="n">
        <v>250108.57249</v>
      </c>
      <c r="CH311" s="105" t="n">
        <v>195265.8204</v>
      </c>
      <c r="CI311" s="105" t="n">
        <v>205559.09259</v>
      </c>
      <c r="CJ311" s="105" t="n">
        <v>212850.62758</v>
      </c>
      <c r="CK311" s="105" t="n">
        <v>208180.98153</v>
      </c>
      <c r="CL311" s="93" t="n">
        <v>211330.57629</v>
      </c>
      <c r="CM311" s="93" t="n">
        <v>202141.17077</v>
      </c>
      <c r="CN311" s="93" t="n">
        <v>261645.1175</v>
      </c>
      <c r="CO311" s="93" t="n">
        <v>227487.10923</v>
      </c>
      <c r="CP311" s="93" t="n">
        <v>223445.13647</v>
      </c>
      <c r="CQ311" s="93" t="n">
        <v>269293.11768</v>
      </c>
      <c r="CR311" s="93" t="n">
        <v>241508.20302</v>
      </c>
      <c r="CS311" s="133"/>
      <c r="CT311" s="98"/>
      <c r="CU311" s="98"/>
      <c r="CV311" s="98"/>
      <c r="CW311" s="98"/>
      <c r="CX311" s="98"/>
      <c r="CY311" s="98"/>
      <c r="CZ311" s="98"/>
      <c r="DA311" s="98"/>
      <c r="DB311" s="98"/>
      <c r="DC311" s="98"/>
      <c r="DD311" s="98"/>
      <c r="DE311" s="98"/>
      <c r="DF311" s="98"/>
      <c r="DG311" s="98"/>
      <c r="DH311" s="98"/>
      <c r="DI311" s="98"/>
      <c r="DJ311" s="98"/>
      <c r="DK311" s="98"/>
      <c r="DL311" s="98"/>
      <c r="DM311" s="98"/>
      <c r="DN311" s="98"/>
    </row>
    <row r="312" customFormat="false" ht="15.75" hidden="false" customHeight="false" outlineLevel="0" collapsed="false">
      <c r="A312" s="90" t="s">
        <v>230</v>
      </c>
      <c r="B312" s="98"/>
      <c r="C312" s="98"/>
      <c r="D312" s="98"/>
      <c r="E312" s="98"/>
      <c r="F312" s="98"/>
      <c r="G312" s="98"/>
      <c r="H312" s="98"/>
      <c r="I312" s="98"/>
      <c r="J312" s="98"/>
      <c r="K312" s="98"/>
      <c r="L312" s="98"/>
      <c r="M312" s="98"/>
      <c r="N312" s="98"/>
      <c r="O312" s="98"/>
      <c r="P312" s="98"/>
      <c r="Q312" s="98"/>
      <c r="R312" s="98"/>
      <c r="S312" s="98"/>
      <c r="T312" s="98"/>
      <c r="U312" s="98"/>
      <c r="V312" s="98"/>
      <c r="W312" s="98"/>
      <c r="X312" s="98"/>
      <c r="Y312" s="98"/>
      <c r="Z312" s="98"/>
      <c r="AA312" s="98"/>
      <c r="AB312" s="98"/>
      <c r="AC312" s="98"/>
      <c r="AD312" s="98"/>
      <c r="AE312" s="98"/>
      <c r="AF312" s="98"/>
      <c r="AG312" s="98"/>
      <c r="AH312" s="98"/>
      <c r="AI312" s="98"/>
      <c r="AJ312" s="98"/>
      <c r="AK312" s="98"/>
      <c r="AL312" s="98"/>
      <c r="AM312" s="98"/>
      <c r="AN312" s="98"/>
      <c r="AO312" s="98"/>
      <c r="AP312" s="98"/>
      <c r="AQ312" s="98"/>
      <c r="AR312" s="98"/>
      <c r="AS312" s="98"/>
      <c r="AT312" s="98"/>
      <c r="AU312" s="98"/>
      <c r="AV312" s="98"/>
      <c r="AW312" s="98"/>
      <c r="AX312" s="98"/>
      <c r="AY312" s="98"/>
      <c r="AZ312" s="98"/>
      <c r="BA312" s="98"/>
      <c r="BB312" s="98"/>
      <c r="BC312" s="98"/>
      <c r="BD312" s="98"/>
      <c r="BE312" s="98"/>
      <c r="BF312" s="98"/>
      <c r="BG312" s="98"/>
      <c r="BH312" s="98"/>
      <c r="BI312" s="98"/>
      <c r="BJ312" s="98"/>
      <c r="BK312" s="98"/>
      <c r="BL312" s="98"/>
      <c r="BM312" s="98"/>
      <c r="BN312" s="98" t="n">
        <v>0.286552359133132</v>
      </c>
      <c r="BO312" s="98" t="n">
        <v>0.566124783363655</v>
      </c>
      <c r="BP312" s="98" t="n">
        <v>0.311325724112485</v>
      </c>
      <c r="BQ312" s="98" t="n">
        <v>0.0124260788013231</v>
      </c>
      <c r="BR312" s="98" t="n">
        <v>0.382226566752523</v>
      </c>
      <c r="BS312" s="98" t="n">
        <v>0.187794197951075</v>
      </c>
      <c r="BT312" s="98" t="n">
        <v>0.394508758382045</v>
      </c>
      <c r="BU312" s="98" t="n">
        <v>0.363099963813546</v>
      </c>
      <c r="BV312" s="98" t="n">
        <v>0.192017081252732</v>
      </c>
      <c r="BW312" s="98" t="n">
        <v>0.0582100018230889</v>
      </c>
      <c r="BX312" s="98" t="n">
        <v>0.050572605364674</v>
      </c>
      <c r="BY312" s="98" t="n">
        <v>0.0574415356159048</v>
      </c>
      <c r="BZ312" s="98" t="n">
        <v>-0.0640287994162117</v>
      </c>
      <c r="CA312" s="98" t="n">
        <v>0.0655757338984839</v>
      </c>
      <c r="CB312" s="98" t="n">
        <v>0.0792520701240196</v>
      </c>
      <c r="CC312" s="98" t="n">
        <v>0.0737303648649399</v>
      </c>
      <c r="CD312" s="98" t="n">
        <v>0.265618274378978</v>
      </c>
      <c r="CE312" s="98" t="n">
        <v>0.0985088867117867</v>
      </c>
      <c r="CF312" s="98" t="n">
        <v>-0.0205265701794171</v>
      </c>
      <c r="CG312" s="98" t="n">
        <v>0.0426740786190172</v>
      </c>
      <c r="CH312" s="98" t="n">
        <v>-0.208757358042285</v>
      </c>
      <c r="CI312" s="98" t="n">
        <v>-0.119877817760052</v>
      </c>
      <c r="CJ312" s="98" t="n">
        <v>-0.186761557725374</v>
      </c>
      <c r="CK312" s="98" t="n">
        <v>-0.167637560530543</v>
      </c>
      <c r="CL312" s="98" t="n">
        <v>0.0822712129398351</v>
      </c>
      <c r="CM312" s="98" t="n">
        <v>-0.0166274416613487</v>
      </c>
      <c r="CN312" s="98" t="n">
        <v>0.229242875507429</v>
      </c>
      <c r="CO312" s="98" t="n">
        <v>0.0927372306447594</v>
      </c>
      <c r="CP312" s="98" t="n">
        <v>0.0573251651165505</v>
      </c>
      <c r="CQ312" s="98" t="n">
        <v>0.332203215476608</v>
      </c>
      <c r="CR312" s="98" t="n">
        <v>-0.0769626992179591</v>
      </c>
      <c r="CS312" s="98"/>
      <c r="CT312" s="106"/>
      <c r="CU312" s="106"/>
      <c r="CV312" s="106"/>
      <c r="CW312" s="106"/>
      <c r="CX312" s="106"/>
      <c r="CY312" s="106"/>
      <c r="CZ312" s="106"/>
      <c r="DA312" s="106"/>
      <c r="DB312" s="106"/>
      <c r="DC312" s="106"/>
      <c r="DD312" s="106"/>
      <c r="DE312" s="106"/>
      <c r="DF312" s="106"/>
      <c r="DG312" s="106"/>
      <c r="DH312" s="106"/>
      <c r="DI312" s="106"/>
      <c r="DJ312" s="106"/>
      <c r="DK312" s="106"/>
      <c r="DL312" s="106"/>
      <c r="DM312" s="106"/>
      <c r="DN312" s="106"/>
    </row>
    <row r="313" customFormat="false" ht="15.75" hidden="false" customHeight="false" outlineLevel="0" collapsed="false">
      <c r="A313" s="90" t="s">
        <v>231</v>
      </c>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c r="AX313" s="106"/>
      <c r="AY313" s="106"/>
      <c r="AZ313" s="106"/>
      <c r="BA313" s="106"/>
      <c r="BB313" s="106"/>
      <c r="BC313" s="106"/>
      <c r="BD313" s="106"/>
      <c r="BE313" s="106"/>
      <c r="BF313" s="106"/>
      <c r="BG313" s="106"/>
      <c r="BH313" s="106"/>
      <c r="BI313" s="106"/>
      <c r="BJ313" s="106" t="n">
        <v>0.809766857917224</v>
      </c>
      <c r="BK313" s="106" t="n">
        <v>0.972657436246249</v>
      </c>
      <c r="BL313" s="106" t="n">
        <v>0.797519617281103</v>
      </c>
      <c r="BM313" s="106" t="n">
        <v>0.659842361389179</v>
      </c>
      <c r="BN313" s="106" t="n">
        <v>0.908440492139364</v>
      </c>
      <c r="BO313" s="106" t="n">
        <v>0.791315817063395</v>
      </c>
      <c r="BP313" s="106" t="n">
        <v>0.884321193866974</v>
      </c>
      <c r="BQ313" s="106" t="n">
        <v>0.881495577274871</v>
      </c>
      <c r="BR313" s="106" t="n">
        <v>0.81388454836718</v>
      </c>
      <c r="BS313" s="106" t="n">
        <v>0.822965286971335</v>
      </c>
      <c r="BT313" s="106" t="n">
        <v>0.769761022715573</v>
      </c>
      <c r="BU313" s="106" t="n">
        <v>0.679766518633055</v>
      </c>
      <c r="BV313" s="106" t="n">
        <v>0.705709769624138</v>
      </c>
      <c r="BW313" s="106" t="n">
        <v>0.722003679644004</v>
      </c>
      <c r="BX313" s="106" t="n">
        <v>0.744675988560331</v>
      </c>
      <c r="BY313" s="106" t="n">
        <v>0.704641115108463</v>
      </c>
      <c r="BZ313" s="106" t="n">
        <v>0.833185765553802</v>
      </c>
      <c r="CA313" s="106" t="n">
        <v>0.994028802514787</v>
      </c>
      <c r="CB313" s="106" t="n">
        <v>0.668450485409299</v>
      </c>
      <c r="CC313" s="106" t="n">
        <v>0.698582503570211</v>
      </c>
      <c r="CD313" s="106" t="n">
        <v>0.717583414901276</v>
      </c>
      <c r="CE313" s="106" t="n">
        <v>0.717398636106822</v>
      </c>
      <c r="CF313" s="106" t="n">
        <v>0.694210259077085</v>
      </c>
      <c r="CG313" s="106" t="n">
        <v>0.624187115864955</v>
      </c>
      <c r="CH313" s="106" t="n">
        <v>0.757114107059164</v>
      </c>
      <c r="CI313" s="106" t="n">
        <v>0.69251774276866</v>
      </c>
      <c r="CJ313" s="106" t="n">
        <v>0.675747030574164</v>
      </c>
      <c r="CK313" s="106" t="n">
        <v>0.63373428653477</v>
      </c>
      <c r="CL313" s="106" t="n">
        <v>0.659472610770071</v>
      </c>
      <c r="CM313" s="106" t="n">
        <v>0.681329031011805</v>
      </c>
      <c r="CN313" s="106" t="n">
        <v>0.646149726363217</v>
      </c>
      <c r="CO313" s="106" t="n">
        <v>0.659522201656615</v>
      </c>
      <c r="CP313" s="106" t="n">
        <v>0.689104315955127</v>
      </c>
      <c r="CQ313" s="106" t="n">
        <v>0.578370877556973</v>
      </c>
      <c r="CR313" s="106" t="n">
        <v>0.690882338100872</v>
      </c>
      <c r="CS313" s="106"/>
      <c r="CT313" s="98"/>
      <c r="CU313" s="98"/>
      <c r="CV313" s="98"/>
      <c r="CW313" s="98"/>
      <c r="CX313" s="98"/>
      <c r="CY313" s="98"/>
      <c r="CZ313" s="98"/>
      <c r="DA313" s="98"/>
      <c r="DB313" s="98"/>
      <c r="DC313" s="98"/>
      <c r="DD313" s="98"/>
      <c r="DE313" s="98"/>
      <c r="DF313" s="98"/>
      <c r="DG313" s="98"/>
      <c r="DH313" s="98"/>
      <c r="DI313" s="98"/>
      <c r="DJ313" s="98"/>
      <c r="DK313" s="98"/>
      <c r="DL313" s="98"/>
      <c r="DM313" s="98"/>
      <c r="DN313" s="98"/>
    </row>
    <row r="314" customFormat="false" ht="15.75" hidden="false" customHeight="false" outlineLevel="0" collapsed="false">
      <c r="A314" s="90" t="s">
        <v>232</v>
      </c>
      <c r="B314" s="98"/>
      <c r="C314" s="98"/>
      <c r="D314" s="98"/>
      <c r="E314" s="98"/>
      <c r="F314" s="98"/>
      <c r="G314" s="98"/>
      <c r="H314" s="98"/>
      <c r="I314" s="98"/>
      <c r="J314" s="98"/>
      <c r="K314" s="98"/>
      <c r="L314" s="98"/>
      <c r="M314" s="98"/>
      <c r="N314" s="98"/>
      <c r="O314" s="98"/>
      <c r="P314" s="98"/>
      <c r="Q314" s="98"/>
      <c r="R314" s="98"/>
      <c r="S314" s="98"/>
      <c r="T314" s="98"/>
      <c r="U314" s="98"/>
      <c r="V314" s="98"/>
      <c r="W314" s="98"/>
      <c r="X314" s="98"/>
      <c r="Y314" s="98"/>
      <c r="Z314" s="98"/>
      <c r="AA314" s="98"/>
      <c r="AB314" s="98"/>
      <c r="AC314" s="98"/>
      <c r="AD314" s="98"/>
      <c r="AE314" s="98"/>
      <c r="AF314" s="98"/>
      <c r="AG314" s="98"/>
      <c r="AH314" s="98"/>
      <c r="AI314" s="98"/>
      <c r="AJ314" s="98"/>
      <c r="AK314" s="98"/>
      <c r="AL314" s="98"/>
      <c r="AM314" s="98"/>
      <c r="AN314" s="98"/>
      <c r="AO314" s="98"/>
      <c r="AP314" s="98"/>
      <c r="AQ314" s="98"/>
      <c r="AR314" s="98"/>
      <c r="AS314" s="98"/>
      <c r="AT314" s="98"/>
      <c r="AU314" s="98"/>
      <c r="AV314" s="98"/>
      <c r="AW314" s="98"/>
      <c r="AX314" s="98"/>
      <c r="AY314" s="98"/>
      <c r="AZ314" s="98"/>
      <c r="BA314" s="98"/>
      <c r="BB314" s="98"/>
      <c r="BC314" s="98"/>
      <c r="BD314" s="98"/>
      <c r="BE314" s="98"/>
      <c r="BF314" s="98"/>
      <c r="BG314" s="98"/>
      <c r="BH314" s="98"/>
      <c r="BI314" s="98"/>
      <c r="BJ314" s="98"/>
      <c r="BK314" s="98"/>
      <c r="BL314" s="98"/>
      <c r="BM314" s="98"/>
      <c r="BN314" s="98" t="n">
        <v>0.12185437482084</v>
      </c>
      <c r="BO314" s="98" t="n">
        <v>-0.186439348968226</v>
      </c>
      <c r="BP314" s="98" t="n">
        <v>0.108839425018527</v>
      </c>
      <c r="BQ314" s="98" t="n">
        <v>0.335918438790504</v>
      </c>
      <c r="BR314" s="98" t="n">
        <v>-0.104086007383385</v>
      </c>
      <c r="BS314" s="98" t="n">
        <v>0.0399960031449802</v>
      </c>
      <c r="BT314" s="98" t="n">
        <v>-0.12954588439801</v>
      </c>
      <c r="BU314" s="98" t="n">
        <v>-0.228848633892706</v>
      </c>
      <c r="BV314" s="98" t="n">
        <v>-0.132911699773712</v>
      </c>
      <c r="BW314" s="98" t="n">
        <v>-0.122680274521528</v>
      </c>
      <c r="BX314" s="98" t="n">
        <v>-0.032588080475609</v>
      </c>
      <c r="BY314" s="98" t="n">
        <v>0.0365928532717799</v>
      </c>
      <c r="BZ314" s="98" t="n">
        <v>0.180635158271307</v>
      </c>
      <c r="CA314" s="98" t="n">
        <v>0.376764177995477</v>
      </c>
      <c r="CB314" s="98" t="n">
        <v>-0.102360629753078</v>
      </c>
      <c r="CC314" s="98" t="n">
        <v>-0.0085981521775379</v>
      </c>
      <c r="CD314" s="98" t="n">
        <v>-0.138747390356204</v>
      </c>
      <c r="CE314" s="98" t="n">
        <v>-0.278291902315225</v>
      </c>
      <c r="CF314" s="98" t="n">
        <v>0.0385365471789767</v>
      </c>
      <c r="CG314" s="98" t="n">
        <v>-0.106494776672829</v>
      </c>
      <c r="CH314" s="98" t="n">
        <v>0.0550886368567005</v>
      </c>
      <c r="CI314" s="98" t="n">
        <v>-0.0346821029284162</v>
      </c>
      <c r="CJ314" s="98" t="n">
        <v>-0.026596017937659</v>
      </c>
      <c r="CK314" s="98" t="n">
        <v>0.0152953664488655</v>
      </c>
      <c r="CL314" s="98" t="n">
        <v>-0.128965363845033</v>
      </c>
      <c r="CM314" s="98" t="n">
        <v>-0.0161565705336629</v>
      </c>
      <c r="CN314" s="98" t="n">
        <v>-0.043799384787231</v>
      </c>
      <c r="CO314" s="98" t="n">
        <v>0.0406919992649475</v>
      </c>
      <c r="CP314" s="98" t="n">
        <v>0.044932427368674</v>
      </c>
      <c r="CQ314" s="98" t="n">
        <v>-0.15111370390593</v>
      </c>
      <c r="CR314" s="98" t="n">
        <v>0.0692294833728819</v>
      </c>
      <c r="CS314" s="98"/>
      <c r="CT314" s="106"/>
      <c r="CU314" s="106"/>
      <c r="CV314" s="106"/>
      <c r="CW314" s="106"/>
      <c r="CX314" s="106"/>
      <c r="CY314" s="106"/>
      <c r="CZ314" s="106"/>
      <c r="DA314" s="106"/>
      <c r="DB314" s="106"/>
      <c r="DC314" s="106"/>
      <c r="DD314" s="106"/>
      <c r="DE314" s="106"/>
      <c r="DF314" s="106"/>
      <c r="DG314" s="106"/>
      <c r="DH314" s="106"/>
      <c r="DI314" s="106"/>
      <c r="DJ314" s="106"/>
      <c r="DK314" s="106"/>
      <c r="DL314" s="106"/>
      <c r="DM314" s="106"/>
      <c r="DN314" s="106"/>
    </row>
    <row r="315" customFormat="false" ht="15.75" hidden="false" customHeight="false" outlineLevel="0" collapsed="false">
      <c r="A315" s="87" t="s">
        <v>281</v>
      </c>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c r="AX315" s="106"/>
      <c r="AY315" s="106"/>
      <c r="AZ315" s="106"/>
      <c r="BA315" s="106"/>
      <c r="BB315" s="106"/>
      <c r="BC315" s="106"/>
      <c r="BD315" s="106"/>
      <c r="BE315" s="106"/>
      <c r="BF315" s="106"/>
      <c r="BG315" s="106"/>
      <c r="BH315" s="106"/>
      <c r="BI315" s="106"/>
      <c r="BJ315" s="106"/>
      <c r="BK315" s="106"/>
      <c r="BL315" s="106"/>
      <c r="BM315" s="106"/>
      <c r="BN315" s="106"/>
      <c r="BO315" s="106"/>
      <c r="BP315" s="106"/>
      <c r="BQ315" s="106"/>
      <c r="BR315" s="106"/>
      <c r="BS315" s="106"/>
      <c r="BT315" s="106"/>
      <c r="BU315" s="106"/>
      <c r="BV315" s="106"/>
      <c r="BW315" s="106"/>
      <c r="BX315" s="106"/>
      <c r="BY315" s="106"/>
      <c r="BZ315" s="106"/>
      <c r="CA315" s="106"/>
      <c r="CB315" s="106"/>
      <c r="CC315" s="106"/>
      <c r="CD315" s="106"/>
      <c r="CE315" s="106"/>
      <c r="CF315" s="106"/>
      <c r="CG315" s="106"/>
      <c r="CH315" s="106"/>
      <c r="CI315" s="106"/>
      <c r="CJ315" s="106"/>
      <c r="CK315" s="106"/>
      <c r="CL315" s="106"/>
      <c r="CM315" s="106"/>
      <c r="CN315" s="106"/>
      <c r="CO315" s="106"/>
      <c r="CP315" s="106"/>
      <c r="CQ315" s="106"/>
      <c r="CR315" s="106"/>
      <c r="CS315" s="106"/>
      <c r="CT315" s="89"/>
      <c r="CU315" s="89"/>
      <c r="CV315" s="89"/>
      <c r="CW315" s="89"/>
      <c r="CX315" s="89"/>
      <c r="CY315" s="89"/>
      <c r="CZ315" s="89"/>
      <c r="DA315" s="89"/>
      <c r="DB315" s="89"/>
      <c r="DC315" s="89"/>
      <c r="DD315" s="89"/>
      <c r="DE315" s="89"/>
      <c r="DF315" s="89"/>
      <c r="DG315" s="89"/>
      <c r="DH315" s="89"/>
      <c r="DI315" s="89"/>
      <c r="DJ315" s="89"/>
      <c r="DK315" s="89"/>
      <c r="DL315" s="89"/>
      <c r="DM315" s="89"/>
      <c r="DN315" s="89"/>
    </row>
    <row r="316" customFormat="false" ht="15.75" hidden="false" customHeight="false" outlineLevel="0" collapsed="false">
      <c r="A316" s="87" t="s">
        <v>226</v>
      </c>
      <c r="B316" s="89"/>
      <c r="C316" s="89"/>
      <c r="D316" s="89"/>
      <c r="E316" s="89"/>
      <c r="F316" s="89"/>
      <c r="G316" s="89"/>
      <c r="H316" s="89"/>
      <c r="I316" s="89"/>
      <c r="J316" s="89"/>
      <c r="K316" s="89"/>
      <c r="L316" s="89"/>
      <c r="M316" s="89"/>
      <c r="N316" s="89"/>
      <c r="O316" s="89"/>
      <c r="P316" s="89"/>
      <c r="Q316" s="89"/>
      <c r="R316" s="89"/>
      <c r="S316" s="89"/>
      <c r="T316" s="89"/>
      <c r="U316" s="89"/>
      <c r="V316" s="89"/>
      <c r="W316" s="89"/>
      <c r="X316" s="89"/>
      <c r="Y316" s="89"/>
      <c r="Z316" s="89"/>
      <c r="AA316" s="89"/>
      <c r="AB316" s="89"/>
      <c r="AC316" s="89"/>
      <c r="AD316" s="89"/>
      <c r="AE316" s="89"/>
      <c r="AF316" s="89"/>
      <c r="AG316" s="89"/>
      <c r="AH316" s="89"/>
      <c r="AI316" s="89"/>
      <c r="AJ316" s="89"/>
      <c r="AK316" s="89"/>
      <c r="AL316" s="89"/>
      <c r="AM316" s="89"/>
      <c r="AN316" s="89"/>
      <c r="AO316" s="89"/>
      <c r="AP316" s="89"/>
      <c r="AQ316" s="89"/>
      <c r="AR316" s="89"/>
      <c r="AS316" s="89"/>
      <c r="AT316" s="89"/>
      <c r="AU316" s="89"/>
      <c r="AV316" s="89"/>
      <c r="AW316" s="89"/>
      <c r="AX316" s="89"/>
      <c r="AY316" s="89"/>
      <c r="AZ316" s="89"/>
      <c r="BA316" s="89"/>
      <c r="BB316" s="89"/>
      <c r="BC316" s="89"/>
      <c r="BD316" s="89"/>
      <c r="BE316" s="89"/>
      <c r="BF316" s="89"/>
      <c r="BG316" s="89"/>
      <c r="BH316" s="89"/>
      <c r="BI316" s="89"/>
      <c r="BJ316" s="89" t="n">
        <v>48.0234559287793</v>
      </c>
      <c r="BK316" s="89" t="n">
        <v>53.7821763843088</v>
      </c>
      <c r="BL316" s="89" t="n">
        <v>46.6807586670436</v>
      </c>
      <c r="BM316" s="89" t="n">
        <v>57.3527480549334</v>
      </c>
      <c r="BN316" s="89" t="n">
        <v>67.9039161356861</v>
      </c>
      <c r="BO316" s="89" t="n">
        <v>79.6658886638516</v>
      </c>
      <c r="BP316" s="89" t="n">
        <v>111.672981124317</v>
      </c>
      <c r="BQ316" s="89" t="n">
        <v>86.3260355341564</v>
      </c>
      <c r="BR316" s="89" t="n">
        <v>87.4413874689043</v>
      </c>
      <c r="BS316" s="89" t="n">
        <v>87.469305033754</v>
      </c>
      <c r="BT316" s="89" t="n">
        <v>91.513750139071</v>
      </c>
      <c r="BU316" s="89" t="n">
        <v>94.9969131756357</v>
      </c>
      <c r="BV316" s="89" t="n">
        <v>91.1891164969448</v>
      </c>
      <c r="BW316" s="89" t="n">
        <v>93.9603067273276</v>
      </c>
      <c r="BX316" s="89" t="n">
        <v>91.3043830872212</v>
      </c>
      <c r="BY316" s="89" t="n">
        <v>108.144157365667</v>
      </c>
      <c r="BZ316" s="89" t="n">
        <v>91.8737849903315</v>
      </c>
      <c r="CA316" s="89" t="n">
        <v>91.5575472770868</v>
      </c>
      <c r="CB316" s="89" t="n">
        <v>97.6992237038601</v>
      </c>
      <c r="CC316" s="89" t="n">
        <v>87.3655962113451</v>
      </c>
      <c r="CD316" s="89" t="n">
        <v>63.2158016024243</v>
      </c>
      <c r="CE316" s="89" t="n">
        <v>75.7159761443909</v>
      </c>
      <c r="CF316" s="89" t="n">
        <v>77.3453188279613</v>
      </c>
      <c r="CG316" s="89" t="n">
        <v>65.8024445019168</v>
      </c>
      <c r="CH316" s="89" t="n">
        <v>50.3678071840669</v>
      </c>
      <c r="CI316" s="89" t="n">
        <v>53.1906600257331</v>
      </c>
      <c r="CJ316" s="89" t="n">
        <v>64.9288967160231</v>
      </c>
      <c r="CK316" s="89" t="n">
        <v>57.909229885146</v>
      </c>
      <c r="CL316" s="89" t="n">
        <v>56.4758068949896</v>
      </c>
      <c r="CM316" s="89" t="n">
        <v>61.3625592547767</v>
      </c>
      <c r="CN316" s="89" t="n">
        <v>63.1779909057109</v>
      </c>
      <c r="CO316" s="89" t="n">
        <v>71.2589465264668</v>
      </c>
      <c r="CP316" s="89" t="n">
        <v>70.2283523155892</v>
      </c>
      <c r="CQ316" s="89" t="n">
        <v>74.4501726845145</v>
      </c>
      <c r="CR316" s="89" t="n">
        <v>79.1869373943058</v>
      </c>
      <c r="CS316" s="89"/>
      <c r="CT316" s="92"/>
      <c r="CU316" s="92"/>
      <c r="CV316" s="92"/>
      <c r="CW316" s="92"/>
      <c r="CX316" s="92"/>
      <c r="CY316" s="92"/>
      <c r="CZ316" s="92"/>
      <c r="DA316" s="92"/>
      <c r="DB316" s="92"/>
      <c r="DC316" s="92"/>
      <c r="DD316" s="92"/>
      <c r="DE316" s="92"/>
      <c r="DF316" s="92"/>
      <c r="DG316" s="92"/>
      <c r="DH316" s="92"/>
      <c r="DI316" s="92"/>
      <c r="DJ316" s="92"/>
      <c r="DK316" s="92"/>
      <c r="DL316" s="92"/>
      <c r="DM316" s="92"/>
      <c r="DN316" s="92"/>
    </row>
    <row r="317" customFormat="false" ht="15.75" hidden="false" customHeight="false" outlineLevel="0" collapsed="false">
      <c r="A317" s="90" t="s">
        <v>278</v>
      </c>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t="n">
        <v>0.149995043637414</v>
      </c>
      <c r="BK317" s="92" t="n">
        <v>0.163467830154357</v>
      </c>
      <c r="BL317" s="92" t="n">
        <v>0.133051156967811</v>
      </c>
      <c r="BM317" s="92" t="n">
        <v>0.149216440266237</v>
      </c>
      <c r="BN317" s="92" t="n">
        <v>0.163643299312838</v>
      </c>
      <c r="BO317" s="92" t="n">
        <v>0.180183911233016</v>
      </c>
      <c r="BP317" s="92" t="n">
        <v>0.203796625834764</v>
      </c>
      <c r="BQ317" s="92" t="n">
        <v>0.177797129118415</v>
      </c>
      <c r="BR317" s="92" t="n">
        <v>0.172338344220941</v>
      </c>
      <c r="BS317" s="92" t="n">
        <v>0.162769525596242</v>
      </c>
      <c r="BT317" s="92" t="n">
        <v>0.148288291516866</v>
      </c>
      <c r="BU317" s="92" t="n">
        <v>0.176812954299665</v>
      </c>
      <c r="BV317" s="92" t="n">
        <v>0.17667928078357</v>
      </c>
      <c r="BW317" s="92" t="n">
        <v>0.174269366241161</v>
      </c>
      <c r="BX317" s="92" t="n">
        <v>0.154003497667339</v>
      </c>
      <c r="BY317" s="92" t="n">
        <v>0.18046813489002</v>
      </c>
      <c r="BZ317" s="92" t="n">
        <v>0.162289854164838</v>
      </c>
      <c r="CA317" s="92" t="n">
        <v>0.145575926089285</v>
      </c>
      <c r="CB317" s="92" t="n">
        <v>0.162585145308415</v>
      </c>
      <c r="CC317" s="92" t="n">
        <v>0.14783617582547</v>
      </c>
      <c r="CD317" s="92" t="n">
        <v>0.115244838495448</v>
      </c>
      <c r="CE317" s="92" t="n">
        <v>0.129303169939556</v>
      </c>
      <c r="CF317" s="92" t="n">
        <v>0.128607314563641</v>
      </c>
      <c r="CG317" s="92" t="n">
        <v>0.114293480422635</v>
      </c>
      <c r="CH317" s="92" t="n">
        <v>0.0896043430421941</v>
      </c>
      <c r="CI317" s="92" t="n">
        <v>0.0904519376879627</v>
      </c>
      <c r="CJ317" s="92" t="n">
        <v>0.11572999341619</v>
      </c>
      <c r="CK317" s="92" t="n">
        <v>0.113084049750764</v>
      </c>
      <c r="CL317" s="92" t="n">
        <v>0.110942970433896</v>
      </c>
      <c r="CM317" s="92" t="n">
        <v>0.112649925439362</v>
      </c>
      <c r="CN317" s="92" t="n">
        <v>0.106439637364118</v>
      </c>
      <c r="CO317" s="92" t="n">
        <v>0.125447495848887</v>
      </c>
      <c r="CP317" s="92" t="n">
        <v>0.122142547148032</v>
      </c>
      <c r="CQ317" s="92" t="n">
        <v>0.134761270518843</v>
      </c>
      <c r="CR317" s="92" t="n">
        <v>0.128866817921956</v>
      </c>
      <c r="CS317" s="92"/>
      <c r="CT317" s="98"/>
      <c r="CU317" s="98"/>
      <c r="CV317" s="98"/>
      <c r="CW317" s="98"/>
      <c r="CX317" s="98"/>
      <c r="CY317" s="98"/>
      <c r="CZ317" s="98"/>
      <c r="DA317" s="98"/>
      <c r="DB317" s="98"/>
      <c r="DC317" s="98"/>
      <c r="DD317" s="98"/>
      <c r="DE317" s="98"/>
      <c r="DF317" s="98"/>
      <c r="DG317" s="98"/>
      <c r="DH317" s="98"/>
      <c r="DI317" s="98"/>
      <c r="DJ317" s="98"/>
      <c r="DK317" s="98"/>
      <c r="DL317" s="98"/>
      <c r="DM317" s="98"/>
      <c r="DN317" s="98"/>
    </row>
    <row r="318" customFormat="false" ht="15.75" hidden="false" customHeight="false" outlineLevel="0" collapsed="false">
      <c r="A318" s="90" t="s">
        <v>228</v>
      </c>
      <c r="B318" s="98"/>
      <c r="C318" s="98"/>
      <c r="D318" s="98"/>
      <c r="E318" s="98"/>
      <c r="F318" s="98"/>
      <c r="G318" s="98"/>
      <c r="H318" s="98"/>
      <c r="I318" s="98"/>
      <c r="J318" s="98"/>
      <c r="K318" s="98"/>
      <c r="L318" s="98"/>
      <c r="M318" s="98"/>
      <c r="N318" s="98"/>
      <c r="O318" s="98"/>
      <c r="P318" s="98"/>
      <c r="Q318" s="98"/>
      <c r="R318" s="98"/>
      <c r="S318" s="98"/>
      <c r="T318" s="98"/>
      <c r="U318" s="98"/>
      <c r="V318" s="98"/>
      <c r="W318" s="98"/>
      <c r="X318" s="98"/>
      <c r="Y318" s="98"/>
      <c r="Z318" s="98"/>
      <c r="AA318" s="98"/>
      <c r="AB318" s="98"/>
      <c r="AC318" s="98"/>
      <c r="AD318" s="98"/>
      <c r="AE318" s="98"/>
      <c r="AF318" s="98"/>
      <c r="AG318" s="98"/>
      <c r="AH318" s="98"/>
      <c r="AI318" s="98"/>
      <c r="AJ318" s="98"/>
      <c r="AK318" s="98"/>
      <c r="AL318" s="98"/>
      <c r="AM318" s="98"/>
      <c r="AN318" s="98"/>
      <c r="AO318" s="98"/>
      <c r="AP318" s="98"/>
      <c r="AQ318" s="98"/>
      <c r="AR318" s="98"/>
      <c r="AS318" s="98"/>
      <c r="AT318" s="98"/>
      <c r="AU318" s="98"/>
      <c r="AV318" s="98"/>
      <c r="AW318" s="98"/>
      <c r="AX318" s="98"/>
      <c r="AY318" s="98"/>
      <c r="AZ318" s="98"/>
      <c r="BA318" s="98"/>
      <c r="BB318" s="98"/>
      <c r="BC318" s="98"/>
      <c r="BD318" s="98"/>
      <c r="BE318" s="98"/>
      <c r="BF318" s="98"/>
      <c r="BG318" s="98"/>
      <c r="BH318" s="98"/>
      <c r="BI318" s="98"/>
      <c r="BJ318" s="98"/>
      <c r="BK318" s="98"/>
      <c r="BL318" s="98"/>
      <c r="BM318" s="98"/>
      <c r="BN318" s="98" t="n">
        <v>0.413973959649849</v>
      </c>
      <c r="BO318" s="98" t="n">
        <v>0.48126933530147</v>
      </c>
      <c r="BP318" s="98" t="n">
        <v>1.39227005543845</v>
      </c>
      <c r="BQ318" s="98" t="n">
        <v>0.505176969924298</v>
      </c>
      <c r="BR318" s="98" t="n">
        <v>0.287722305944452</v>
      </c>
      <c r="BS318" s="98" t="n">
        <v>0.0979517896653201</v>
      </c>
      <c r="BT318" s="98" t="n">
        <v>-0.180520218787788</v>
      </c>
      <c r="BU318" s="98" t="n">
        <v>0.100443366683375</v>
      </c>
      <c r="BV318" s="98" t="n">
        <v>0.0428598989165543</v>
      </c>
      <c r="BW318" s="98" t="n">
        <v>0.0742089089546194</v>
      </c>
      <c r="BX318" s="98" t="n">
        <v>-0.00228782069942035</v>
      </c>
      <c r="BY318" s="98" t="n">
        <v>0.1383965410089</v>
      </c>
      <c r="BZ318" s="98" t="n">
        <v>0.00750822597792888</v>
      </c>
      <c r="CA318" s="98" t="n">
        <v>-0.0255720690356366</v>
      </c>
      <c r="CB318" s="98" t="n">
        <v>0.0700387035147041</v>
      </c>
      <c r="CC318" s="98" t="n">
        <v>-0.19213762130545</v>
      </c>
      <c r="CD318" s="98" t="n">
        <v>-0.311927753830138</v>
      </c>
      <c r="CE318" s="98" t="n">
        <v>-0.173023105181635</v>
      </c>
      <c r="CF318" s="98" t="n">
        <v>-0.208332309144997</v>
      </c>
      <c r="CG318" s="98" t="n">
        <v>-0.246815138275543</v>
      </c>
      <c r="CH318" s="98" t="n">
        <v>-0.203240235711331</v>
      </c>
      <c r="CI318" s="98" t="n">
        <v>-0.297497533092644</v>
      </c>
      <c r="CJ318" s="98" t="n">
        <v>-0.160532302408062</v>
      </c>
      <c r="CK318" s="98" t="n">
        <v>-0.11995321262785</v>
      </c>
      <c r="CL318" s="98" t="n">
        <v>0.121267929902156</v>
      </c>
      <c r="CM318" s="98" t="n">
        <v>0.153634100894596</v>
      </c>
      <c r="CN318" s="98" t="n">
        <v>-0.02696651104315</v>
      </c>
      <c r="CO318" s="98" t="n">
        <v>0.230528305553327</v>
      </c>
      <c r="CP318" s="98" t="n">
        <v>0.243512154614646</v>
      </c>
      <c r="CQ318" s="98" t="n">
        <v>0.213283370000886</v>
      </c>
      <c r="CR318" s="98" t="n">
        <v>0.253394358685563</v>
      </c>
      <c r="CS318" s="98"/>
      <c r="CT318" s="105"/>
      <c r="CU318" s="105"/>
      <c r="CV318" s="105"/>
      <c r="CW318" s="105"/>
      <c r="CX318" s="105"/>
      <c r="CY318" s="105"/>
      <c r="CZ318" s="105"/>
      <c r="DA318" s="105"/>
      <c r="DB318" s="105"/>
      <c r="DC318" s="105"/>
      <c r="DD318" s="105"/>
      <c r="DE318" s="105"/>
      <c r="DF318" s="105"/>
      <c r="DG318" s="105"/>
      <c r="DH318" s="105"/>
      <c r="DI318" s="105"/>
      <c r="DJ318" s="105"/>
      <c r="DK318" s="105"/>
      <c r="DL318" s="105"/>
      <c r="DM318" s="105"/>
      <c r="DN318" s="105"/>
    </row>
    <row r="319" customFormat="false" ht="15.75" hidden="false" customHeight="false" outlineLevel="0" collapsed="false">
      <c r="A319" s="90" t="s">
        <v>279</v>
      </c>
      <c r="B319" s="105"/>
      <c r="C319" s="105"/>
      <c r="D319" s="105"/>
      <c r="E319" s="105"/>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t="n">
        <v>46362.086</v>
      </c>
      <c r="BK319" s="105" t="n">
        <v>49564.229</v>
      </c>
      <c r="BL319" s="105" t="n">
        <v>48147.927</v>
      </c>
      <c r="BM319" s="105" t="n">
        <v>51654.574</v>
      </c>
      <c r="BN319" s="105" t="n">
        <v>52643.783</v>
      </c>
      <c r="BO319" s="105" t="n">
        <v>54315.321</v>
      </c>
      <c r="BP319" s="105" t="n">
        <v>54981.123</v>
      </c>
      <c r="BQ319" s="105" t="n">
        <v>58553.086</v>
      </c>
      <c r="BR319" s="105" t="n">
        <v>62290.202</v>
      </c>
      <c r="BS319" s="105" t="n">
        <v>59397.3944</v>
      </c>
      <c r="BT319" s="105" t="n">
        <v>66320.0526</v>
      </c>
      <c r="BU319" s="105" t="n">
        <v>65230.72665</v>
      </c>
      <c r="BV319" s="105" t="n">
        <v>63816.15424</v>
      </c>
      <c r="BW319" s="105" t="n">
        <v>64154.26532</v>
      </c>
      <c r="BX319" s="105" t="n">
        <v>69230.37637</v>
      </c>
      <c r="BY319" s="105" t="n">
        <v>72517.44715</v>
      </c>
      <c r="BZ319" s="105" t="n">
        <v>67262.812</v>
      </c>
      <c r="CA319" s="105" t="n">
        <v>66340.17166</v>
      </c>
      <c r="CB319" s="105" t="n">
        <v>72959.13983</v>
      </c>
      <c r="CC319" s="105" t="n">
        <v>72380.85518</v>
      </c>
      <c r="CD319" s="105" t="n">
        <v>62301.75099</v>
      </c>
      <c r="CE319" s="105" t="n">
        <v>89028.9091</v>
      </c>
      <c r="CF319" s="105" t="n">
        <v>73686.4109</v>
      </c>
      <c r="CG319" s="105" t="n">
        <v>84786.34183</v>
      </c>
      <c r="CH319" s="105" t="n">
        <v>76759.22229</v>
      </c>
      <c r="CI319" s="105" t="n">
        <v>71627.70227</v>
      </c>
      <c r="CJ319" s="105" t="n">
        <v>79148.53653</v>
      </c>
      <c r="CK319" s="105" t="n">
        <v>83422.75657</v>
      </c>
      <c r="CL319" s="105" t="n">
        <v>76037.38097</v>
      </c>
      <c r="CM319" s="105" t="n">
        <v>71057.73751</v>
      </c>
      <c r="CN319" s="105" t="n">
        <v>87466.16527</v>
      </c>
      <c r="CO319" s="105" t="n">
        <v>88012.63083</v>
      </c>
      <c r="CP319" s="105" t="n">
        <v>88606.92225</v>
      </c>
      <c r="CQ319" s="133" t="n">
        <v>92785.97105</v>
      </c>
      <c r="CR319" s="133" t="n">
        <v>88308.90521</v>
      </c>
      <c r="CS319" s="133"/>
      <c r="CT319" s="98"/>
      <c r="CU319" s="98"/>
      <c r="CV319" s="98"/>
      <c r="CW319" s="98"/>
      <c r="CX319" s="98"/>
      <c r="CY319" s="98"/>
      <c r="CZ319" s="98"/>
      <c r="DA319" s="98"/>
      <c r="DB319" s="98"/>
      <c r="DC319" s="98"/>
      <c r="DD319" s="98"/>
      <c r="DE319" s="98"/>
      <c r="DF319" s="98"/>
      <c r="DG319" s="98"/>
      <c r="DH319" s="98"/>
      <c r="DI319" s="98"/>
      <c r="DJ319" s="98"/>
      <c r="DK319" s="98"/>
      <c r="DL319" s="98"/>
      <c r="DM319" s="98"/>
      <c r="DN319" s="98"/>
    </row>
    <row r="320" customFormat="false" ht="15.75" hidden="false" customHeight="false" outlineLevel="0" collapsed="false">
      <c r="A320" s="90" t="s">
        <v>230</v>
      </c>
      <c r="B320" s="98"/>
      <c r="C320" s="98"/>
      <c r="D320" s="98"/>
      <c r="E320" s="98"/>
      <c r="F320" s="98"/>
      <c r="G320" s="98"/>
      <c r="H320" s="98"/>
      <c r="I320" s="98"/>
      <c r="J320" s="98"/>
      <c r="K320" s="98"/>
      <c r="L320" s="98"/>
      <c r="M320" s="98"/>
      <c r="N320" s="98"/>
      <c r="O320" s="98"/>
      <c r="P320" s="98"/>
      <c r="Q320" s="98"/>
      <c r="R320" s="98"/>
      <c r="S320" s="98"/>
      <c r="T320" s="98"/>
      <c r="U320" s="98"/>
      <c r="V320" s="98"/>
      <c r="W320" s="98"/>
      <c r="X320" s="98"/>
      <c r="Y320" s="98"/>
      <c r="Z320" s="98"/>
      <c r="AA320" s="98"/>
      <c r="AB320" s="98"/>
      <c r="AC320" s="98"/>
      <c r="AD320" s="98"/>
      <c r="AE320" s="98"/>
      <c r="AF320" s="98"/>
      <c r="AG320" s="98"/>
      <c r="AH320" s="98"/>
      <c r="AI320" s="98"/>
      <c r="AJ320" s="98"/>
      <c r="AK320" s="98"/>
      <c r="AL320" s="98"/>
      <c r="AM320" s="98"/>
      <c r="AN320" s="98"/>
      <c r="AO320" s="98"/>
      <c r="AP320" s="98"/>
      <c r="AQ320" s="98"/>
      <c r="AR320" s="98"/>
      <c r="AS320" s="98"/>
      <c r="AT320" s="98"/>
      <c r="AU320" s="98"/>
      <c r="AV320" s="98"/>
      <c r="AW320" s="98"/>
      <c r="AX320" s="98"/>
      <c r="AY320" s="98"/>
      <c r="AZ320" s="98"/>
      <c r="BA320" s="98"/>
      <c r="BB320" s="98"/>
      <c r="BC320" s="98"/>
      <c r="BD320" s="98"/>
      <c r="BE320" s="98"/>
      <c r="BF320" s="98"/>
      <c r="BG320" s="98"/>
      <c r="BH320" s="98"/>
      <c r="BI320" s="98"/>
      <c r="BJ320" s="98"/>
      <c r="BK320" s="98"/>
      <c r="BL320" s="98"/>
      <c r="BM320" s="98"/>
      <c r="BN320" s="98" t="n">
        <v>0.135492113102935</v>
      </c>
      <c r="BO320" s="98" t="n">
        <v>0.0958572764240921</v>
      </c>
      <c r="BP320" s="98" t="n">
        <v>0.141920876468887</v>
      </c>
      <c r="BQ320" s="98" t="n">
        <v>0.133550844887425</v>
      </c>
      <c r="BR320" s="98" t="n">
        <v>0.183239471980956</v>
      </c>
      <c r="BS320" s="98" t="n">
        <v>0.0935661118526758</v>
      </c>
      <c r="BT320" s="98" t="n">
        <v>0.206233139326747</v>
      </c>
      <c r="BU320" s="98" t="n">
        <v>0.114044213655963</v>
      </c>
      <c r="BV320" s="98" t="n">
        <v>0.024497468157191</v>
      </c>
      <c r="BW320" s="98" t="n">
        <v>0.0800855149969342</v>
      </c>
      <c r="BX320" s="98" t="n">
        <v>0.0438830135970068</v>
      </c>
      <c r="BY320" s="98" t="n">
        <v>0.111706873036957</v>
      </c>
      <c r="BZ320" s="98" t="n">
        <v>0.0540091737123143</v>
      </c>
      <c r="CA320" s="98" t="n">
        <v>0.0340726579767807</v>
      </c>
      <c r="CB320" s="98" t="n">
        <v>0.0538602222826541</v>
      </c>
      <c r="CC320" s="98" t="n">
        <v>-0.00188357388970761</v>
      </c>
      <c r="CD320" s="98" t="n">
        <v>-0.0737563723919245</v>
      </c>
      <c r="CE320" s="98" t="n">
        <v>0.342006010419781</v>
      </c>
      <c r="CF320" s="98" t="n">
        <v>0.00996819687971362</v>
      </c>
      <c r="CG320" s="98" t="n">
        <v>0.171391822038431</v>
      </c>
      <c r="CH320" s="98" t="n">
        <v>0.232055617543086</v>
      </c>
      <c r="CI320" s="98" t="n">
        <v>-0.195455689684509</v>
      </c>
      <c r="CJ320" s="98" t="n">
        <v>0.074126634250278</v>
      </c>
      <c r="CK320" s="98" t="n">
        <v>-0.0160826051763626</v>
      </c>
      <c r="CL320" s="98" t="n">
        <v>-0.00940396864982362</v>
      </c>
      <c r="CM320" s="98" t="n">
        <v>-0.00795732296216245</v>
      </c>
      <c r="CN320" s="98" t="n">
        <v>0.10508885071864</v>
      </c>
      <c r="CO320" s="98" t="n">
        <v>0.0550194509114386</v>
      </c>
      <c r="CP320" s="98" t="n">
        <v>0.165307393806202</v>
      </c>
      <c r="CQ320" s="98" t="n">
        <v>0.30578279440634</v>
      </c>
      <c r="CR320" s="98" t="n">
        <v>0.0096350393023239</v>
      </c>
      <c r="CS320" s="98"/>
      <c r="CT320" s="106"/>
      <c r="CU320" s="106"/>
      <c r="CV320" s="106"/>
      <c r="CW320" s="106"/>
      <c r="CX320" s="106"/>
      <c r="CY320" s="106"/>
      <c r="CZ320" s="106"/>
      <c r="DA320" s="106"/>
      <c r="DB320" s="106"/>
      <c r="DC320" s="106"/>
      <c r="DD320" s="106"/>
      <c r="DE320" s="106"/>
      <c r="DF320" s="106"/>
      <c r="DG320" s="106"/>
      <c r="DH320" s="106"/>
      <c r="DI320" s="106"/>
      <c r="DJ320" s="106"/>
      <c r="DK320" s="106"/>
      <c r="DL320" s="106"/>
      <c r="DM320" s="106"/>
      <c r="DN320" s="106"/>
    </row>
    <row r="321" customFormat="false" ht="15.75" hidden="false" customHeight="false" outlineLevel="0" collapsed="false">
      <c r="A321" s="90" t="s">
        <v>231</v>
      </c>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c r="AQ321" s="106"/>
      <c r="AR321" s="106"/>
      <c r="AS321" s="106"/>
      <c r="AT321" s="106"/>
      <c r="AU321" s="106"/>
      <c r="AV321" s="106"/>
      <c r="AW321" s="106"/>
      <c r="AX321" s="106"/>
      <c r="AY321" s="106"/>
      <c r="AZ321" s="106"/>
      <c r="BA321" s="106"/>
      <c r="BB321" s="106"/>
      <c r="BC321" s="106"/>
      <c r="BD321" s="106"/>
      <c r="BE321" s="106"/>
      <c r="BF321" s="106"/>
      <c r="BG321" s="106"/>
      <c r="BH321" s="106"/>
      <c r="BI321" s="106"/>
      <c r="BJ321" s="106" t="n">
        <v>1.03583466733527</v>
      </c>
      <c r="BK321" s="106" t="n">
        <v>1.08510063546653</v>
      </c>
      <c r="BL321" s="106" t="n">
        <v>0.969527902354833</v>
      </c>
      <c r="BM321" s="106" t="n">
        <v>1.11031305872222</v>
      </c>
      <c r="BN321" s="106" t="n">
        <v>1.28987531415981</v>
      </c>
      <c r="BO321" s="106" t="n">
        <v>1.46672959299737</v>
      </c>
      <c r="BP321" s="106" t="n">
        <v>2.0311149542056</v>
      </c>
      <c r="BQ321" s="106" t="n">
        <v>1.47432085021371</v>
      </c>
      <c r="BR321" s="106" t="n">
        <v>1.40377434430064</v>
      </c>
      <c r="BS321" s="106" t="n">
        <v>1.47261181937897</v>
      </c>
      <c r="BT321" s="106" t="n">
        <v>1.37988054217965</v>
      </c>
      <c r="BU321" s="106" t="n">
        <v>1.45632155357318</v>
      </c>
      <c r="BV321" s="106" t="n">
        <v>1.42893468876235</v>
      </c>
      <c r="BW321" s="106" t="n">
        <v>1.46459952831906</v>
      </c>
      <c r="BX321" s="106" t="n">
        <v>1.31884857304902</v>
      </c>
      <c r="BY321" s="106" t="n">
        <v>1.49128467170078</v>
      </c>
      <c r="BZ321" s="106" t="n">
        <v>1.36589271632491</v>
      </c>
      <c r="CA321" s="106" t="n">
        <v>1.38012225452669</v>
      </c>
      <c r="CB321" s="106" t="n">
        <v>1.33909505966636</v>
      </c>
      <c r="CC321" s="106" t="n">
        <v>1.207026305424</v>
      </c>
      <c r="CD321" s="106" t="n">
        <v>1.01467134707933</v>
      </c>
      <c r="CE321" s="106" t="n">
        <v>0.850465055787041</v>
      </c>
      <c r="CF321" s="106" t="n">
        <v>1.04965512478178</v>
      </c>
      <c r="CG321" s="106" t="n">
        <v>0.7760972236997</v>
      </c>
      <c r="CH321" s="106" t="n">
        <v>0.656179227478034</v>
      </c>
      <c r="CI321" s="106" t="n">
        <v>0.742598999270301</v>
      </c>
      <c r="CJ321" s="106" t="n">
        <v>0.82034235328423</v>
      </c>
      <c r="CK321" s="106" t="n">
        <v>0.694165863921728</v>
      </c>
      <c r="CL321" s="106" t="n">
        <v>0.742737403294726</v>
      </c>
      <c r="CM321" s="106" t="n">
        <v>0.863559147885072</v>
      </c>
      <c r="CN321" s="106" t="n">
        <v>0.722313487857691</v>
      </c>
      <c r="CO321" s="106" t="n">
        <v>0.809644545952801</v>
      </c>
      <c r="CP321" s="106" t="n">
        <v>0.792583136083244</v>
      </c>
      <c r="CQ321" s="106" t="n">
        <v>0.802386091798245</v>
      </c>
      <c r="CR321" s="106" t="n">
        <v>0.896703873816554</v>
      </c>
      <c r="CS321" s="106"/>
      <c r="CT321" s="98"/>
      <c r="CU321" s="98"/>
      <c r="CV321" s="98"/>
      <c r="CW321" s="98"/>
      <c r="CX321" s="98"/>
      <c r="CY321" s="98"/>
      <c r="CZ321" s="98"/>
      <c r="DA321" s="98"/>
      <c r="DB321" s="98"/>
      <c r="DC321" s="98"/>
      <c r="DD321" s="98"/>
      <c r="DE321" s="98"/>
      <c r="DF321" s="98"/>
      <c r="DG321" s="98"/>
      <c r="DH321" s="98"/>
      <c r="DI321" s="98"/>
      <c r="DJ321" s="98"/>
      <c r="DK321" s="98"/>
      <c r="DL321" s="98"/>
      <c r="DM321" s="98"/>
      <c r="DN321" s="98"/>
    </row>
    <row r="322" customFormat="false" ht="15.75" hidden="false" customHeight="false" outlineLevel="0" collapsed="false">
      <c r="A322" s="90" t="s">
        <v>232</v>
      </c>
      <c r="B322" s="98"/>
      <c r="C322" s="98"/>
      <c r="D322" s="98"/>
      <c r="E322" s="98"/>
      <c r="F322" s="98"/>
      <c r="G322" s="98"/>
      <c r="H322" s="98"/>
      <c r="I322" s="98"/>
      <c r="J322" s="98"/>
      <c r="K322" s="98"/>
      <c r="L322" s="98"/>
      <c r="M322" s="98"/>
      <c r="N322" s="98"/>
      <c r="O322" s="98"/>
      <c r="P322" s="98"/>
      <c r="Q322" s="98"/>
      <c r="R322" s="98"/>
      <c r="S322" s="98"/>
      <c r="T322" s="98"/>
      <c r="U322" s="98"/>
      <c r="V322" s="98"/>
      <c r="W322" s="98"/>
      <c r="X322" s="98"/>
      <c r="Y322" s="98"/>
      <c r="Z322" s="98"/>
      <c r="AA322" s="98"/>
      <c r="AB322" s="98"/>
      <c r="AC322" s="98"/>
      <c r="AD322" s="98"/>
      <c r="AE322" s="98"/>
      <c r="AF322" s="98"/>
      <c r="AG322" s="98"/>
      <c r="AH322" s="98"/>
      <c r="AI322" s="98"/>
      <c r="AJ322" s="98"/>
      <c r="AK322" s="98"/>
      <c r="AL322" s="98"/>
      <c r="AM322" s="98"/>
      <c r="AN322" s="98"/>
      <c r="AO322" s="98"/>
      <c r="AP322" s="98"/>
      <c r="AQ322" s="98"/>
      <c r="AR322" s="98"/>
      <c r="AS322" s="98"/>
      <c r="AT322" s="98"/>
      <c r="AU322" s="98"/>
      <c r="AV322" s="98"/>
      <c r="AW322" s="98"/>
      <c r="AX322" s="98"/>
      <c r="AY322" s="98"/>
      <c r="AZ322" s="98"/>
      <c r="BA322" s="98"/>
      <c r="BB322" s="98"/>
      <c r="BC322" s="98"/>
      <c r="BD322" s="98"/>
      <c r="BE322" s="98"/>
      <c r="BF322" s="98"/>
      <c r="BG322" s="98"/>
      <c r="BH322" s="98"/>
      <c r="BI322" s="98"/>
      <c r="BJ322" s="98"/>
      <c r="BK322" s="98"/>
      <c r="BL322" s="98"/>
      <c r="BM322" s="98"/>
      <c r="BN322" s="98" t="n">
        <v>0.245252118736353</v>
      </c>
      <c r="BO322" s="98" t="n">
        <v>0.35169913744153</v>
      </c>
      <c r="BP322" s="98" t="n">
        <v>1.09495255296143</v>
      </c>
      <c r="BQ322" s="98" t="n">
        <v>0.327842484272314</v>
      </c>
      <c r="BR322" s="98" t="n">
        <v>0.088302356739818</v>
      </c>
      <c r="BS322" s="98" t="n">
        <v>0.00401043683149127</v>
      </c>
      <c r="BT322" s="98" t="n">
        <v>-0.320629027262838</v>
      </c>
      <c r="BU322" s="98" t="n">
        <v>-0.0122085342806589</v>
      </c>
      <c r="BV322" s="98" t="n">
        <v>0.0179233539663035</v>
      </c>
      <c r="BW322" s="98" t="n">
        <v>-0.00544087107985269</v>
      </c>
      <c r="BX322" s="98" t="n">
        <v>-0.0442298932878809</v>
      </c>
      <c r="BY322" s="98" t="n">
        <v>0.0240078285196104</v>
      </c>
      <c r="BZ322" s="98" t="n">
        <v>-0.0441181622457847</v>
      </c>
      <c r="CA322" s="98" t="n">
        <v>-0.0576794353397909</v>
      </c>
      <c r="CB322" s="98" t="n">
        <v>0.0153516385664576</v>
      </c>
      <c r="CC322" s="98" t="n">
        <v>-0.1906130812386</v>
      </c>
      <c r="CD322" s="98" t="n">
        <v>-0.257136863713995</v>
      </c>
      <c r="CE322" s="98" t="n">
        <v>-0.383775565535891</v>
      </c>
      <c r="CF322" s="98" t="n">
        <v>-0.216145920930132</v>
      </c>
      <c r="CG322" s="98" t="n">
        <v>-0.357017141869933</v>
      </c>
      <c r="CH322" s="98" t="n">
        <v>-0.353308606410533</v>
      </c>
      <c r="CI322" s="98" t="n">
        <v>-0.126831850153935</v>
      </c>
      <c r="CJ322" s="98" t="n">
        <v>-0.218464871064414</v>
      </c>
      <c r="CK322" s="98" t="n">
        <v>-0.105568422713073</v>
      </c>
      <c r="CL322" s="98" t="n">
        <v>0.131912398613059</v>
      </c>
      <c r="CM322" s="98" t="n">
        <v>0.162887572880693</v>
      </c>
      <c r="CN322" s="98" t="n">
        <v>-0.1194975061742</v>
      </c>
      <c r="CO322" s="98" t="n">
        <v>0.166356036839193</v>
      </c>
      <c r="CP322" s="98" t="n">
        <v>0.0671108423615219</v>
      </c>
      <c r="CQ322" s="98" t="n">
        <v>-0.0708382931692003</v>
      </c>
      <c r="CR322" s="98" t="n">
        <v>0.241433101957002</v>
      </c>
      <c r="CS322" s="98"/>
      <c r="CT322" s="135"/>
      <c r="CU322" s="135"/>
      <c r="CV322" s="135"/>
      <c r="CW322" s="135"/>
      <c r="CX322" s="135"/>
      <c r="CY322" s="135"/>
      <c r="CZ322" s="135"/>
      <c r="DA322" s="135"/>
      <c r="DB322" s="135"/>
      <c r="DC322" s="135"/>
      <c r="DD322" s="135"/>
      <c r="DE322" s="135"/>
      <c r="DF322" s="135"/>
      <c r="DG322" s="135"/>
      <c r="DH322" s="135"/>
      <c r="DI322" s="135"/>
      <c r="DJ322" s="135"/>
      <c r="DK322" s="135"/>
      <c r="DL322" s="135"/>
      <c r="DM322" s="135"/>
      <c r="DN322" s="135"/>
    </row>
    <row r="323" customFormat="false" ht="15.75" hidden="false" customHeight="false" outlineLevel="0" collapsed="false">
      <c r="A323" s="136" t="s">
        <v>282</v>
      </c>
      <c r="B323" s="135"/>
      <c r="C323" s="135"/>
      <c r="D323" s="135"/>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c r="AX323" s="135"/>
      <c r="AY323" s="135"/>
      <c r="AZ323" s="135"/>
      <c r="BA323" s="135"/>
      <c r="BB323" s="135"/>
      <c r="BC323" s="135"/>
      <c r="BD323" s="135"/>
      <c r="BE323" s="135"/>
      <c r="BF323" s="135"/>
      <c r="BG323" s="135"/>
      <c r="BH323" s="135"/>
      <c r="BI323" s="135"/>
      <c r="BJ323" s="135" t="n">
        <v>0</v>
      </c>
      <c r="BK323" s="135" t="n">
        <v>0</v>
      </c>
      <c r="BL323" s="135" t="n">
        <v>0</v>
      </c>
      <c r="BM323" s="135" t="n">
        <v>0</v>
      </c>
      <c r="BN323" s="135" t="n">
        <v>0</v>
      </c>
      <c r="BO323" s="135" t="n">
        <v>0</v>
      </c>
      <c r="BP323" s="135" t="n">
        <v>0</v>
      </c>
      <c r="BQ323" s="135" t="n">
        <v>0</v>
      </c>
      <c r="BR323" s="137" t="n">
        <v>17602.729</v>
      </c>
      <c r="BS323" s="137" t="n">
        <v>18134.117</v>
      </c>
      <c r="BT323" s="137" t="n">
        <v>19217.447</v>
      </c>
      <c r="BU323" s="137" t="n">
        <v>19243.885</v>
      </c>
      <c r="BV323" s="137" t="n">
        <v>18371.642</v>
      </c>
      <c r="BW323" s="137" t="n">
        <v>18669.07457</v>
      </c>
      <c r="BX323" s="137" t="n">
        <v>19875.919</v>
      </c>
      <c r="BY323" s="137" t="n">
        <v>19646.3519</v>
      </c>
      <c r="BZ323" s="137" t="n">
        <v>18128.256</v>
      </c>
      <c r="CA323" s="137" t="n">
        <v>19162.91182</v>
      </c>
      <c r="CB323" s="137" t="n">
        <v>19736.737</v>
      </c>
      <c r="CC323" s="137" t="n">
        <v>20732.719</v>
      </c>
      <c r="CD323" s="137" t="n">
        <v>18971.57991</v>
      </c>
      <c r="CE323" s="137" t="n">
        <v>24768.05</v>
      </c>
      <c r="CF323" s="137" t="n">
        <v>20621.96</v>
      </c>
      <c r="CG323" s="137" t="n">
        <v>23594.667</v>
      </c>
      <c r="CH323" s="137" t="n">
        <v>22352.00513</v>
      </c>
      <c r="CI323" s="137" t="n">
        <v>24120.28806</v>
      </c>
      <c r="CJ323" s="137" t="n">
        <v>24724.70376</v>
      </c>
      <c r="CK323" s="137" t="n">
        <v>24967.30331</v>
      </c>
      <c r="CL323" s="137" t="n">
        <v>22296.96881</v>
      </c>
      <c r="CM323" s="137" t="n">
        <v>23899.34874</v>
      </c>
      <c r="CN323" s="137" t="n">
        <v>24938.49902</v>
      </c>
      <c r="CO323" s="137" t="n">
        <v>25307.06009</v>
      </c>
      <c r="CP323" s="137" t="n">
        <v>23754.65498</v>
      </c>
      <c r="CQ323" s="137" t="n">
        <v>25078.77183</v>
      </c>
      <c r="CR323" s="137" t="n">
        <v>26700.57076</v>
      </c>
      <c r="CS323" s="137"/>
      <c r="CT323" s="138"/>
      <c r="CU323" s="138"/>
      <c r="CV323" s="138"/>
      <c r="CW323" s="138"/>
      <c r="CX323" s="138"/>
      <c r="CY323" s="138"/>
      <c r="CZ323" s="138"/>
      <c r="DA323" s="138"/>
      <c r="DB323" s="138"/>
      <c r="DC323" s="138"/>
      <c r="DD323" s="138"/>
      <c r="DE323" s="138"/>
      <c r="DF323" s="138"/>
      <c r="DG323" s="138"/>
      <c r="DH323" s="138"/>
      <c r="DI323" s="138"/>
      <c r="DJ323" s="138"/>
      <c r="DK323" s="138"/>
      <c r="DL323" s="138"/>
      <c r="DM323" s="138"/>
      <c r="DN323" s="138"/>
    </row>
    <row r="324" customFormat="false" ht="15.75" hidden="false" customHeight="false" outlineLevel="0" collapsed="false">
      <c r="A324" s="139" t="s">
        <v>283</v>
      </c>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38"/>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t="n">
        <v>0</v>
      </c>
      <c r="BK324" s="138" t="n">
        <v>0</v>
      </c>
      <c r="BL324" s="138" t="n">
        <v>0</v>
      </c>
      <c r="BM324" s="138" t="n">
        <v>0</v>
      </c>
      <c r="BN324" s="138" t="n">
        <v>0</v>
      </c>
      <c r="BO324" s="138" t="n">
        <v>0</v>
      </c>
      <c r="BP324" s="138" t="n">
        <v>0</v>
      </c>
      <c r="BQ324" s="138" t="n">
        <v>0</v>
      </c>
      <c r="BR324" s="93" t="n">
        <v>27552.938</v>
      </c>
      <c r="BS324" s="93" t="n">
        <v>25435.665</v>
      </c>
      <c r="BT324" s="93" t="n">
        <v>28858.986</v>
      </c>
      <c r="BU324" s="93" t="n">
        <v>31964.09848</v>
      </c>
      <c r="BV324" s="93" t="n">
        <v>29799.71774</v>
      </c>
      <c r="BW324" s="93" t="n">
        <v>32010.0044</v>
      </c>
      <c r="BX324" s="93" t="n">
        <v>33426.691</v>
      </c>
      <c r="BY324" s="93" t="n">
        <v>36929.659</v>
      </c>
      <c r="BZ324" s="93" t="n">
        <v>32600.219</v>
      </c>
      <c r="CA324" s="93" t="n">
        <v>35911.337</v>
      </c>
      <c r="CB324" s="93" t="n">
        <v>36973.69463</v>
      </c>
      <c r="CC324" s="93" t="n">
        <v>33406.52005</v>
      </c>
      <c r="CD324" s="93" t="n">
        <v>33755.22563</v>
      </c>
      <c r="CE324" s="93" t="n">
        <v>34815.1231</v>
      </c>
      <c r="CF324" s="93" t="n">
        <v>37244.068</v>
      </c>
      <c r="CG324" s="93" t="n">
        <v>36419.2771</v>
      </c>
      <c r="CH324" s="93" t="n">
        <v>32912.53366</v>
      </c>
      <c r="CI324" s="93" t="n">
        <v>35194.96619</v>
      </c>
      <c r="CJ324" s="93" t="n">
        <v>36044.35293</v>
      </c>
      <c r="CK324" s="93" t="n">
        <v>35101.41297</v>
      </c>
      <c r="CL324" s="93" t="n">
        <v>32129.66723</v>
      </c>
      <c r="CM324" s="93" t="n">
        <v>33257.33598</v>
      </c>
      <c r="CN324" s="93" t="n">
        <v>35432.45724</v>
      </c>
      <c r="CO324" s="93" t="n">
        <v>38062.57046</v>
      </c>
      <c r="CP324" s="93" t="n">
        <v>36689.72154</v>
      </c>
      <c r="CQ324" s="93" t="n">
        <v>38752.48675</v>
      </c>
      <c r="CR324" s="93" t="n">
        <v>37416.81563</v>
      </c>
      <c r="CS324" s="93"/>
      <c r="CT324" s="140"/>
      <c r="CU324" s="140"/>
      <c r="CV324" s="140"/>
      <c r="CW324" s="140"/>
      <c r="CX324" s="140"/>
      <c r="CY324" s="140"/>
      <c r="CZ324" s="140"/>
      <c r="DA324" s="140"/>
      <c r="DB324" s="140"/>
      <c r="DC324" s="140"/>
      <c r="DD324" s="140"/>
      <c r="DE324" s="140"/>
      <c r="DF324" s="140"/>
      <c r="DG324" s="140"/>
      <c r="DH324" s="140"/>
      <c r="DI324" s="140"/>
      <c r="DJ324" s="140"/>
      <c r="DK324" s="140"/>
      <c r="DL324" s="140"/>
      <c r="DM324" s="140"/>
      <c r="DN324" s="140"/>
    </row>
    <row r="325" customFormat="false" ht="15.75" hidden="false" customHeight="false" outlineLevel="0" collapsed="false">
      <c r="A325" s="141" t="s">
        <v>284</v>
      </c>
      <c r="B325" s="140"/>
      <c r="C325" s="140"/>
      <c r="D325" s="140"/>
      <c r="E325" s="140"/>
      <c r="F325" s="140"/>
      <c r="G325" s="140"/>
      <c r="H325" s="140"/>
      <c r="I325" s="140"/>
      <c r="J325" s="140"/>
      <c r="K325" s="140"/>
      <c r="L325" s="140"/>
      <c r="M325" s="140"/>
      <c r="N325" s="140"/>
      <c r="O325" s="140"/>
      <c r="P325" s="140"/>
      <c r="Q325" s="140"/>
      <c r="R325" s="140"/>
      <c r="S325" s="140"/>
      <c r="T325" s="140"/>
      <c r="U325" s="140"/>
      <c r="V325" s="140"/>
      <c r="W325" s="140"/>
      <c r="X325" s="140"/>
      <c r="Y325" s="140"/>
      <c r="Z325" s="140"/>
      <c r="AA325" s="140"/>
      <c r="AB325" s="140"/>
      <c r="AC325" s="140"/>
      <c r="AD325" s="140"/>
      <c r="AE325" s="140"/>
      <c r="AF325" s="140"/>
      <c r="AG325" s="140"/>
      <c r="AH325" s="140"/>
      <c r="AI325" s="140"/>
      <c r="AJ325" s="140"/>
      <c r="AK325" s="140"/>
      <c r="AL325" s="140"/>
      <c r="AM325" s="140"/>
      <c r="AN325" s="140"/>
      <c r="AO325" s="140"/>
      <c r="AP325" s="140"/>
      <c r="AQ325" s="140"/>
      <c r="AR325" s="140"/>
      <c r="AS325" s="140"/>
      <c r="AT325" s="140"/>
      <c r="AU325" s="140"/>
      <c r="AV325" s="140"/>
      <c r="AW325" s="140"/>
      <c r="AX325" s="140"/>
      <c r="AY325" s="140"/>
      <c r="AZ325" s="140"/>
      <c r="BA325" s="140"/>
      <c r="BB325" s="140"/>
      <c r="BC325" s="140"/>
      <c r="BD325" s="140"/>
      <c r="BE325" s="140"/>
      <c r="BF325" s="140"/>
      <c r="BG325" s="140"/>
      <c r="BH325" s="140"/>
      <c r="BI325" s="140"/>
      <c r="BJ325" s="140" t="n">
        <v>0</v>
      </c>
      <c r="BK325" s="140" t="n">
        <v>0</v>
      </c>
      <c r="BL325" s="140" t="n">
        <v>0</v>
      </c>
      <c r="BM325" s="140" t="n">
        <v>0</v>
      </c>
      <c r="BN325" s="140" t="n">
        <v>0</v>
      </c>
      <c r="BO325" s="140" t="n">
        <v>0</v>
      </c>
      <c r="BP325" s="140" t="n">
        <v>0</v>
      </c>
      <c r="BQ325" s="140" t="n">
        <v>0</v>
      </c>
      <c r="BR325" s="142" t="n">
        <v>14277.992</v>
      </c>
      <c r="BS325" s="142" t="n">
        <v>13121.323</v>
      </c>
      <c r="BT325" s="142" t="n">
        <v>15641.324</v>
      </c>
      <c r="BU325" s="142" t="n">
        <v>11308.137</v>
      </c>
      <c r="BV325" s="142" t="n">
        <v>13485.573</v>
      </c>
      <c r="BW325" s="142" t="n">
        <v>11551.17</v>
      </c>
      <c r="BX325" s="142" t="n">
        <v>13549.22145</v>
      </c>
      <c r="BY325" s="142" t="n">
        <v>13914.459</v>
      </c>
      <c r="BZ325" s="142" t="n">
        <v>14315.58</v>
      </c>
      <c r="CA325" s="142" t="n">
        <v>8940.32907</v>
      </c>
      <c r="CB325" s="142" t="n">
        <v>14307.1752</v>
      </c>
      <c r="CC325" s="142" t="n">
        <v>16196.46603</v>
      </c>
      <c r="CD325" s="142" t="n">
        <v>7432.764</v>
      </c>
      <c r="CE325" s="142" t="n">
        <v>16256.617</v>
      </c>
      <c r="CF325" s="142" t="n">
        <v>12798.714</v>
      </c>
      <c r="CG325" s="142" t="n">
        <v>10278.34595</v>
      </c>
      <c r="CH325" s="142" t="n">
        <v>6767.306</v>
      </c>
      <c r="CI325" s="142" t="n">
        <v>7329.30322</v>
      </c>
      <c r="CJ325" s="142" t="n">
        <v>10221.68599</v>
      </c>
      <c r="CK325" s="142" t="n">
        <v>7447.146</v>
      </c>
      <c r="CL325" s="142" t="n">
        <v>10244.52571</v>
      </c>
      <c r="CM325" s="142" t="n">
        <v>8683.2421</v>
      </c>
      <c r="CN325" s="142" t="n">
        <v>13772.18296</v>
      </c>
      <c r="CO325" s="142" t="n">
        <v>13609.2547</v>
      </c>
      <c r="CP325" s="142" t="n">
        <v>13308.95175</v>
      </c>
      <c r="CQ325" s="142" t="n">
        <v>11678.7034</v>
      </c>
      <c r="CR325" s="142" t="n">
        <v>12652.9021</v>
      </c>
      <c r="CS325" s="142"/>
      <c r="CT325" s="106"/>
      <c r="CU325" s="106"/>
      <c r="CV325" s="106"/>
      <c r="CW325" s="106"/>
      <c r="CX325" s="106"/>
      <c r="CY325" s="106"/>
      <c r="CZ325" s="106"/>
      <c r="DA325" s="106"/>
      <c r="DB325" s="106"/>
      <c r="DC325" s="106"/>
      <c r="DD325" s="106"/>
      <c r="DE325" s="106"/>
      <c r="DF325" s="106"/>
      <c r="DG325" s="106"/>
      <c r="DH325" s="106"/>
      <c r="DI325" s="106"/>
      <c r="DJ325" s="106"/>
      <c r="DK325" s="106"/>
      <c r="DL325" s="106"/>
      <c r="DM325" s="106"/>
      <c r="DN325" s="106"/>
    </row>
    <row r="326" customFormat="false" ht="15.75" hidden="false" customHeight="false" outlineLevel="0" collapsed="false">
      <c r="A326" s="87" t="s">
        <v>285</v>
      </c>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c r="AD326" s="106"/>
      <c r="AE326" s="106"/>
      <c r="AF326" s="106"/>
      <c r="AG326" s="106"/>
      <c r="AH326" s="106"/>
      <c r="AI326" s="106"/>
      <c r="AJ326" s="106"/>
      <c r="AK326" s="106"/>
      <c r="AL326" s="106"/>
      <c r="AM326" s="106"/>
      <c r="AN326" s="106"/>
      <c r="AO326" s="106"/>
      <c r="AP326" s="106"/>
      <c r="AQ326" s="106"/>
      <c r="AR326" s="106"/>
      <c r="AS326" s="106"/>
      <c r="AT326" s="106"/>
      <c r="AU326" s="106"/>
      <c r="AV326" s="106"/>
      <c r="AW326" s="106"/>
      <c r="AX326" s="106"/>
      <c r="AY326" s="106"/>
      <c r="AZ326" s="106"/>
      <c r="BA326" s="106"/>
      <c r="BB326" s="106"/>
      <c r="BC326" s="106"/>
      <c r="BD326" s="106"/>
      <c r="BE326" s="106"/>
      <c r="BF326" s="106"/>
      <c r="BG326" s="106"/>
      <c r="BH326" s="106"/>
      <c r="BI326" s="106"/>
      <c r="BJ326" s="106"/>
      <c r="BK326" s="106"/>
      <c r="BL326" s="106"/>
      <c r="BM326" s="106"/>
      <c r="BN326" s="106"/>
      <c r="BO326" s="106"/>
      <c r="BP326" s="106"/>
      <c r="BQ326" s="106"/>
      <c r="BR326" s="106"/>
      <c r="BS326" s="106"/>
      <c r="BT326" s="106"/>
      <c r="BU326" s="106"/>
      <c r="BV326" s="106"/>
      <c r="BW326" s="106"/>
      <c r="BX326" s="106"/>
      <c r="BY326" s="106"/>
      <c r="BZ326" s="106"/>
      <c r="CA326" s="106"/>
      <c r="CB326" s="106"/>
      <c r="CC326" s="106"/>
      <c r="CD326" s="106"/>
      <c r="CE326" s="106"/>
      <c r="CF326" s="106"/>
      <c r="CG326" s="106"/>
      <c r="CH326" s="106"/>
      <c r="CI326" s="106"/>
      <c r="CJ326" s="106"/>
      <c r="CK326" s="106"/>
      <c r="CL326" s="106" t="n">
        <v>352.998483282678</v>
      </c>
      <c r="CM326" s="106"/>
      <c r="CN326" s="106"/>
      <c r="CO326" s="92"/>
      <c r="CP326" s="106" t="n">
        <v>364.228209973623</v>
      </c>
      <c r="CQ326" s="106"/>
      <c r="CR326" s="106"/>
      <c r="CS326" s="106"/>
      <c r="CT326" s="104"/>
      <c r="CU326" s="104"/>
      <c r="CV326" s="104"/>
      <c r="CW326" s="104"/>
      <c r="CX326" s="104"/>
      <c r="CY326" s="104"/>
      <c r="CZ326" s="104"/>
      <c r="DA326" s="104"/>
      <c r="DB326" s="104"/>
      <c r="DC326" s="104"/>
      <c r="DD326" s="104"/>
      <c r="DE326" s="104"/>
      <c r="DF326" s="104"/>
      <c r="DG326" s="104"/>
      <c r="DH326" s="104"/>
      <c r="DI326" s="104"/>
      <c r="DJ326" s="104"/>
      <c r="DK326" s="104"/>
      <c r="DL326" s="104"/>
      <c r="DM326" s="104"/>
      <c r="DN326" s="104"/>
    </row>
    <row r="327" customFormat="false" ht="15.75" hidden="false" customHeight="false" outlineLevel="0" collapsed="false">
      <c r="A327" s="87" t="s">
        <v>226</v>
      </c>
      <c r="B327" s="104"/>
      <c r="C327" s="104"/>
      <c r="D327" s="104"/>
      <c r="E327" s="10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t="n">
        <v>106.55817106978</v>
      </c>
      <c r="BK327" s="104" t="n">
        <v>95.4611470694275</v>
      </c>
      <c r="BL327" s="104" t="n">
        <v>107.204771744342</v>
      </c>
      <c r="BM327" s="104" t="n">
        <v>129.785939995802</v>
      </c>
      <c r="BN327" s="104" t="n">
        <v>132.902013666981</v>
      </c>
      <c r="BO327" s="104" t="n">
        <v>129.730900411276</v>
      </c>
      <c r="BP327" s="104" t="n">
        <v>146.224001411094</v>
      </c>
      <c r="BQ327" s="104" t="n">
        <v>144.253411951983</v>
      </c>
      <c r="BR327" s="104" t="n">
        <v>114.663569215925</v>
      </c>
      <c r="BS327" s="104" t="n">
        <v>164.196845598543</v>
      </c>
      <c r="BT327" s="104" t="n">
        <v>178.986456881847</v>
      </c>
      <c r="BU327" s="104" t="n">
        <v>168.216412656205</v>
      </c>
      <c r="BV327" s="104" t="n">
        <v>139.408589944976</v>
      </c>
      <c r="BW327" s="104" t="n">
        <v>162.648120781347</v>
      </c>
      <c r="BX327" s="104" t="n">
        <v>157.56159980035</v>
      </c>
      <c r="BY327" s="104" t="n">
        <v>173.997868869021</v>
      </c>
      <c r="BZ327" s="104" t="n">
        <v>161.49742081859</v>
      </c>
      <c r="CA327" s="104" t="n">
        <v>160.309482850922</v>
      </c>
      <c r="CB327" s="104" t="n">
        <v>166.725132109036</v>
      </c>
      <c r="CC327" s="104" t="n">
        <v>167.643390778694</v>
      </c>
      <c r="CD327" s="104" t="n">
        <v>171.527245414592</v>
      </c>
      <c r="CE327" s="104" t="n">
        <v>179.485485062447</v>
      </c>
      <c r="CF327" s="104" t="n">
        <v>169.50809677269</v>
      </c>
      <c r="CG327" s="104" t="n">
        <v>173.612398745564</v>
      </c>
      <c r="CH327" s="104" t="n">
        <v>174.805508913486</v>
      </c>
      <c r="CI327" s="104" t="n">
        <v>182.105010332348</v>
      </c>
      <c r="CJ327" s="104" t="n">
        <v>197.402299139276</v>
      </c>
      <c r="CK327" s="104" t="n">
        <v>168.707094488043</v>
      </c>
      <c r="CL327" s="104" t="n">
        <v>154.100491337764</v>
      </c>
      <c r="CM327" s="104" t="n">
        <v>198.897991944914</v>
      </c>
      <c r="CN327" s="104" t="n">
        <v>199.256268674603</v>
      </c>
      <c r="CO327" s="104" t="n">
        <v>194.48480830393</v>
      </c>
      <c r="CP327" s="89" t="n">
        <v>182.708097256973</v>
      </c>
      <c r="CQ327" s="89" t="n">
        <v>181.52011271665</v>
      </c>
      <c r="CR327" s="89" t="n">
        <v>193.96543604325</v>
      </c>
      <c r="CS327" s="89"/>
      <c r="CT327" s="92"/>
      <c r="CU327" s="92"/>
      <c r="CV327" s="92"/>
      <c r="CW327" s="92"/>
      <c r="CX327" s="92"/>
      <c r="CY327" s="92"/>
      <c r="CZ327" s="92"/>
      <c r="DA327" s="92"/>
      <c r="DB327" s="92"/>
      <c r="DC327" s="92"/>
      <c r="DD327" s="92"/>
      <c r="DE327" s="92"/>
      <c r="DF327" s="92"/>
      <c r="DG327" s="92"/>
      <c r="DH327" s="92"/>
      <c r="DI327" s="92"/>
      <c r="DJ327" s="92"/>
      <c r="DK327" s="92"/>
      <c r="DL327" s="92"/>
      <c r="DM327" s="92"/>
      <c r="DN327" s="92"/>
    </row>
    <row r="328" customFormat="false" ht="15.75" hidden="false" customHeight="false" outlineLevel="0" collapsed="false">
      <c r="A328" s="90" t="s">
        <v>278</v>
      </c>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t="n">
        <v>0.332820643796199</v>
      </c>
      <c r="BK328" s="92" t="n">
        <v>0.290148663080843</v>
      </c>
      <c r="BL328" s="92" t="n">
        <v>0.305558849520691</v>
      </c>
      <c r="BM328" s="92" t="n">
        <v>0.337668143542689</v>
      </c>
      <c r="BN328" s="92" t="n">
        <v>0.320283795684576</v>
      </c>
      <c r="BO328" s="92" t="n">
        <v>0.293418192352269</v>
      </c>
      <c r="BP328" s="92" t="n">
        <v>0.266850206769933</v>
      </c>
      <c r="BQ328" s="92" t="n">
        <v>0.297104371258315</v>
      </c>
      <c r="BR328" s="92" t="n">
        <v>0.225990577610209</v>
      </c>
      <c r="BS328" s="92" t="n">
        <v>0.30554996009355</v>
      </c>
      <c r="BT328" s="92" t="n">
        <v>0.29002850233251</v>
      </c>
      <c r="BU328" s="92" t="n">
        <v>0.313092708901445</v>
      </c>
      <c r="BV328" s="92" t="n">
        <v>0.270104704955171</v>
      </c>
      <c r="BW328" s="92" t="n">
        <v>0.301665521496615</v>
      </c>
      <c r="BX328" s="92" t="n">
        <v>0.265759831531148</v>
      </c>
      <c r="BY328" s="92" t="n">
        <v>0.290363082338829</v>
      </c>
      <c r="BZ328" s="92" t="n">
        <v>0.285276076036321</v>
      </c>
      <c r="CA328" s="92" t="n">
        <v>0.254891072565436</v>
      </c>
      <c r="CB328" s="92" t="n">
        <v>0.277453891677558</v>
      </c>
      <c r="CC328" s="92" t="n">
        <v>0.283678688979388</v>
      </c>
      <c r="CD328" s="92" t="n">
        <v>0.312700767755758</v>
      </c>
      <c r="CE328" s="92" t="n">
        <v>0.306514468392448</v>
      </c>
      <c r="CF328" s="92" t="n">
        <v>0.281852624736332</v>
      </c>
      <c r="CG328" s="92" t="n">
        <v>0.301550579881189</v>
      </c>
      <c r="CH328" s="92" t="n">
        <v>0.310979049159484</v>
      </c>
      <c r="CI328" s="92" t="n">
        <v>0.309673747971514</v>
      </c>
      <c r="CJ328" s="92" t="n">
        <v>0.351852071037753</v>
      </c>
      <c r="CK328" s="92" t="n">
        <v>0.32944802588864</v>
      </c>
      <c r="CL328" s="92" t="n">
        <v>0.302720176909084</v>
      </c>
      <c r="CM328" s="92" t="n">
        <v>0.36513868122098</v>
      </c>
      <c r="CN328" s="92" t="n">
        <v>0.335698629795063</v>
      </c>
      <c r="CO328" s="92" t="n">
        <v>0.34237991679146</v>
      </c>
      <c r="CP328" s="92" t="n">
        <v>0.317769556706277</v>
      </c>
      <c r="CQ328" s="92" t="n">
        <v>0.328567149442049</v>
      </c>
      <c r="CR328" s="92" t="n">
        <v>0.315654441909705</v>
      </c>
      <c r="CS328" s="92"/>
      <c r="CT328" s="98"/>
      <c r="CU328" s="98"/>
      <c r="CV328" s="98"/>
      <c r="CW328" s="98"/>
      <c r="CX328" s="98"/>
      <c r="CY328" s="98"/>
      <c r="CZ328" s="98"/>
      <c r="DA328" s="98"/>
      <c r="DB328" s="98"/>
      <c r="DC328" s="98"/>
      <c r="DD328" s="98"/>
      <c r="DE328" s="98"/>
      <c r="DF328" s="98"/>
      <c r="DG328" s="98"/>
      <c r="DH328" s="98"/>
      <c r="DI328" s="98"/>
      <c r="DJ328" s="98"/>
      <c r="DK328" s="98"/>
      <c r="DL328" s="98"/>
      <c r="DM328" s="98"/>
      <c r="DN328" s="98"/>
    </row>
    <row r="329" customFormat="false" ht="15.75" hidden="false" customHeight="false" outlineLevel="0" collapsed="false">
      <c r="A329" s="90" t="s">
        <v>228</v>
      </c>
      <c r="B329" s="98"/>
      <c r="C329" s="98"/>
      <c r="D329" s="98"/>
      <c r="E329" s="98"/>
      <c r="F329" s="98"/>
      <c r="G329" s="98"/>
      <c r="H329" s="98"/>
      <c r="I329" s="98"/>
      <c r="J329" s="98"/>
      <c r="K329" s="98"/>
      <c r="L329" s="98"/>
      <c r="M329" s="98"/>
      <c r="N329" s="98"/>
      <c r="O329" s="98"/>
      <c r="P329" s="98"/>
      <c r="Q329" s="98"/>
      <c r="R329" s="98"/>
      <c r="S329" s="98"/>
      <c r="T329" s="98"/>
      <c r="U329" s="98"/>
      <c r="V329" s="98"/>
      <c r="W329" s="98"/>
      <c r="X329" s="98"/>
      <c r="Y329" s="98"/>
      <c r="Z329" s="98"/>
      <c r="AA329" s="98"/>
      <c r="AB329" s="98"/>
      <c r="AC329" s="98"/>
      <c r="AD329" s="98"/>
      <c r="AE329" s="98"/>
      <c r="AF329" s="98"/>
      <c r="AG329" s="98"/>
      <c r="AH329" s="98"/>
      <c r="AI329" s="98"/>
      <c r="AJ329" s="98"/>
      <c r="AK329" s="98"/>
      <c r="AL329" s="98"/>
      <c r="AM329" s="98"/>
      <c r="AN329" s="98"/>
      <c r="AO329" s="98"/>
      <c r="AP329" s="98"/>
      <c r="AQ329" s="98"/>
      <c r="AR329" s="98"/>
      <c r="AS329" s="98"/>
      <c r="AT329" s="98"/>
      <c r="AU329" s="98"/>
      <c r="AV329" s="98"/>
      <c r="AW329" s="98"/>
      <c r="AX329" s="98"/>
      <c r="AY329" s="98"/>
      <c r="AZ329" s="98"/>
      <c r="BA329" s="98"/>
      <c r="BB329" s="98"/>
      <c r="BC329" s="98"/>
      <c r="BD329" s="98"/>
      <c r="BE329" s="98"/>
      <c r="BF329" s="98"/>
      <c r="BG329" s="98"/>
      <c r="BH329" s="98"/>
      <c r="BI329" s="98"/>
      <c r="BJ329" s="98"/>
      <c r="BK329" s="98"/>
      <c r="BL329" s="98"/>
      <c r="BM329" s="98"/>
      <c r="BN329" s="98" t="n">
        <v>0.247224988311306</v>
      </c>
      <c r="BO329" s="98" t="n">
        <v>0.358991635800523</v>
      </c>
      <c r="BP329" s="98" t="n">
        <v>0.363969150177416</v>
      </c>
      <c r="BQ329" s="98" t="n">
        <v>0.11147179699626</v>
      </c>
      <c r="BR329" s="98" t="n">
        <v>-0.137232265695815</v>
      </c>
      <c r="BS329" s="98" t="n">
        <v>0.265672596721384</v>
      </c>
      <c r="BT329" s="98" t="n">
        <v>0.224056619669736</v>
      </c>
      <c r="BU329" s="98" t="n">
        <v>0.166117392857226</v>
      </c>
      <c r="BV329" s="98" t="n">
        <v>0.215805428858171</v>
      </c>
      <c r="BW329" s="98" t="n">
        <v>-0.00943212283737738</v>
      </c>
      <c r="BX329" s="98" t="n">
        <v>-0.119700995565493</v>
      </c>
      <c r="BY329" s="98" t="n">
        <v>0.0343691565021738</v>
      </c>
      <c r="BZ329" s="98" t="n">
        <v>0.158446698889442</v>
      </c>
      <c r="CA329" s="98" t="n">
        <v>-0.0143785118401046</v>
      </c>
      <c r="CB329" s="98" t="n">
        <v>0.0581584111883713</v>
      </c>
      <c r="CC329" s="98" t="n">
        <v>-0.0365204363227575</v>
      </c>
      <c r="CD329" s="98" t="n">
        <v>0.0621051688947309</v>
      </c>
      <c r="CE329" s="98" t="n">
        <v>0.119618639337497</v>
      </c>
      <c r="CF329" s="98" t="n">
        <v>0.0166919325745905</v>
      </c>
      <c r="CG329" s="98" t="n">
        <v>0.0356053879556115</v>
      </c>
      <c r="CH329" s="98" t="n">
        <v>0.0191122027930357</v>
      </c>
      <c r="CI329" s="98" t="n">
        <v>0.0145946357110134</v>
      </c>
      <c r="CJ329" s="98" t="n">
        <v>0.164559704802728</v>
      </c>
      <c r="CK329" s="98" t="n">
        <v>-0.02825434296723</v>
      </c>
      <c r="CL329" s="98" t="n">
        <v>-0.118446024409729</v>
      </c>
      <c r="CM329" s="98" t="n">
        <v>0.092215923010126</v>
      </c>
      <c r="CN329" s="98" t="n">
        <v>0.00939183354708129</v>
      </c>
      <c r="CO329" s="98" t="n">
        <v>0.15279567165869</v>
      </c>
      <c r="CP329" s="98" t="n">
        <v>0.185642535405715</v>
      </c>
      <c r="CQ329" s="98" t="n">
        <v>-0.0873708128389608</v>
      </c>
      <c r="CR329" s="98" t="n">
        <v>-0.0265529042902672</v>
      </c>
      <c r="CS329" s="98"/>
      <c r="CT329" s="132"/>
      <c r="CU329" s="132"/>
      <c r="CV329" s="132"/>
      <c r="CW329" s="132"/>
      <c r="CX329" s="132"/>
      <c r="CY329" s="132"/>
      <c r="CZ329" s="132"/>
      <c r="DA329" s="132"/>
      <c r="DB329" s="132"/>
      <c r="DC329" s="132"/>
      <c r="DD329" s="132"/>
      <c r="DE329" s="132"/>
      <c r="DF329" s="132"/>
      <c r="DG329" s="132"/>
      <c r="DH329" s="132"/>
      <c r="DI329" s="132"/>
      <c r="DJ329" s="132"/>
      <c r="DK329" s="132"/>
      <c r="DL329" s="132"/>
      <c r="DM329" s="132"/>
      <c r="DN329" s="132"/>
    </row>
    <row r="330" customFormat="false" ht="15.75" hidden="false" customHeight="false" outlineLevel="0" collapsed="false">
      <c r="A330" s="90" t="s">
        <v>279</v>
      </c>
      <c r="B330" s="105"/>
      <c r="C330" s="105"/>
      <c r="D330" s="105"/>
      <c r="E330" s="105"/>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c r="AX330" s="105"/>
      <c r="AY330" s="105"/>
      <c r="AZ330" s="105"/>
      <c r="BA330" s="105"/>
      <c r="BB330" s="105"/>
      <c r="BC330" s="105"/>
      <c r="BD330" s="105"/>
      <c r="BE330" s="105"/>
      <c r="BF330" s="105"/>
      <c r="BG330" s="105"/>
      <c r="BH330" s="105"/>
      <c r="BI330" s="105"/>
      <c r="BJ330" s="105" t="n">
        <v>122524.751</v>
      </c>
      <c r="BK330" s="105" t="n">
        <v>108878.269</v>
      </c>
      <c r="BL330" s="105" t="n">
        <v>116667.411</v>
      </c>
      <c r="BM330" s="105" t="n">
        <v>120452.183</v>
      </c>
      <c r="BN330" s="105" t="n">
        <v>97702.334</v>
      </c>
      <c r="BO330" s="105" t="n">
        <v>103871.116</v>
      </c>
      <c r="BP330" s="105" t="n">
        <v>135319.546</v>
      </c>
      <c r="BQ330" s="105" t="n">
        <v>116302.566</v>
      </c>
      <c r="BR330" s="105" t="n">
        <v>110814.98</v>
      </c>
      <c r="BS330" s="105" t="n">
        <v>137090.25435</v>
      </c>
      <c r="BT330" s="105" t="n">
        <v>176767.77952</v>
      </c>
      <c r="BU330" s="105" t="n">
        <v>152282.20849</v>
      </c>
      <c r="BV330" s="105" t="n">
        <v>131880.13171</v>
      </c>
      <c r="BW330" s="105" t="n">
        <v>138078.48813</v>
      </c>
      <c r="BX330" s="105" t="n">
        <v>150521.42198</v>
      </c>
      <c r="BY330" s="105" t="n">
        <v>153895.47425</v>
      </c>
      <c r="BZ330" s="105" t="n">
        <v>128258.74108</v>
      </c>
      <c r="CA330" s="105" t="n">
        <v>138408.08081</v>
      </c>
      <c r="CB330" s="105" t="n">
        <v>169368.62127</v>
      </c>
      <c r="CC330" s="105" t="n">
        <v>156329.15569</v>
      </c>
      <c r="CD330" s="105" t="n">
        <v>150199.46824</v>
      </c>
      <c r="CE330" s="105" t="n">
        <v>182356.07361</v>
      </c>
      <c r="CF330" s="105" t="n">
        <v>181443.83626</v>
      </c>
      <c r="CG330" s="105" t="n">
        <v>181913.62563</v>
      </c>
      <c r="CH330" s="105" t="n">
        <v>186893.0753</v>
      </c>
      <c r="CI330" s="105" t="n">
        <v>171019.63114</v>
      </c>
      <c r="CJ330" s="105" t="n">
        <v>198046.6415</v>
      </c>
      <c r="CK330" s="105" t="n">
        <v>207279.26902</v>
      </c>
      <c r="CL330" s="105" t="n">
        <v>166750.31691</v>
      </c>
      <c r="CM330" s="105" t="n">
        <v>173357.05907</v>
      </c>
      <c r="CN330" s="105" t="n">
        <v>218515.22567</v>
      </c>
      <c r="CO330" s="105" t="n">
        <v>246746.6655</v>
      </c>
      <c r="CP330" s="105" t="n">
        <v>196219.14698</v>
      </c>
      <c r="CQ330" s="133" t="n">
        <v>197829.47501</v>
      </c>
      <c r="CR330" s="133" t="n">
        <v>231153.84773</v>
      </c>
      <c r="CS330" s="133"/>
      <c r="CT330" s="98"/>
      <c r="CU330" s="98"/>
      <c r="CV330" s="98"/>
      <c r="CW330" s="98"/>
      <c r="CX330" s="98"/>
      <c r="CY330" s="98"/>
      <c r="CZ330" s="98"/>
      <c r="DA330" s="98"/>
      <c r="DB330" s="98"/>
      <c r="DC330" s="98"/>
      <c r="DD330" s="98"/>
      <c r="DE330" s="98"/>
      <c r="DF330" s="98"/>
      <c r="DG330" s="98"/>
      <c r="DH330" s="98"/>
      <c r="DI330" s="98"/>
      <c r="DJ330" s="98"/>
      <c r="DK330" s="98"/>
      <c r="DL330" s="98"/>
      <c r="DM330" s="98"/>
      <c r="DN330" s="98"/>
    </row>
    <row r="331" customFormat="false" ht="15.75" hidden="false" customHeight="false" outlineLevel="0" collapsed="false">
      <c r="A331" s="90" t="s">
        <v>230</v>
      </c>
      <c r="B331" s="98"/>
      <c r="C331" s="98"/>
      <c r="D331" s="98"/>
      <c r="E331" s="98"/>
      <c r="F331" s="98"/>
      <c r="G331" s="98"/>
      <c r="H331" s="98"/>
      <c r="I331" s="98"/>
      <c r="J331" s="98"/>
      <c r="K331" s="98"/>
      <c r="L331" s="98"/>
      <c r="M331" s="98"/>
      <c r="N331" s="98"/>
      <c r="O331" s="98"/>
      <c r="P331" s="98"/>
      <c r="Q331" s="98"/>
      <c r="R331" s="98"/>
      <c r="S331" s="98"/>
      <c r="T331" s="98"/>
      <c r="U331" s="98"/>
      <c r="V331" s="98"/>
      <c r="W331" s="98"/>
      <c r="X331" s="98"/>
      <c r="Y331" s="98"/>
      <c r="Z331" s="98"/>
      <c r="AA331" s="98"/>
      <c r="AB331" s="98"/>
      <c r="AC331" s="98"/>
      <c r="AD331" s="98"/>
      <c r="AE331" s="98"/>
      <c r="AF331" s="98"/>
      <c r="AG331" s="98"/>
      <c r="AH331" s="98"/>
      <c r="AI331" s="98"/>
      <c r="AJ331" s="98"/>
      <c r="AK331" s="98"/>
      <c r="AL331" s="98"/>
      <c r="AM331" s="98"/>
      <c r="AN331" s="98"/>
      <c r="AO331" s="98"/>
      <c r="AP331" s="98"/>
      <c r="AQ331" s="98"/>
      <c r="AR331" s="98"/>
      <c r="AS331" s="98"/>
      <c r="AT331" s="98"/>
      <c r="AU331" s="98"/>
      <c r="AV331" s="98"/>
      <c r="AW331" s="98"/>
      <c r="AX331" s="98"/>
      <c r="AY331" s="98"/>
      <c r="AZ331" s="98"/>
      <c r="BA331" s="98"/>
      <c r="BB331" s="98"/>
      <c r="BC331" s="98"/>
      <c r="BD331" s="98"/>
      <c r="BE331" s="98"/>
      <c r="BF331" s="98"/>
      <c r="BG331" s="98"/>
      <c r="BH331" s="98"/>
      <c r="BI331" s="98"/>
      <c r="BJ331" s="98"/>
      <c r="BK331" s="98"/>
      <c r="BL331" s="98"/>
      <c r="BM331" s="98"/>
      <c r="BN331" s="98" t="n">
        <v>-0.202591042196854</v>
      </c>
      <c r="BO331" s="98" t="n">
        <v>-0.045988543407133</v>
      </c>
      <c r="BP331" s="98" t="n">
        <v>0.159874422858325</v>
      </c>
      <c r="BQ331" s="98" t="n">
        <v>-0.0344503262344361</v>
      </c>
      <c r="BR331" s="98" t="n">
        <v>0.134210161243435</v>
      </c>
      <c r="BS331" s="98" t="n">
        <v>0.319811123912446</v>
      </c>
      <c r="BT331" s="98" t="n">
        <v>0.306298940139808</v>
      </c>
      <c r="BU331" s="98" t="n">
        <v>0.309362413293615</v>
      </c>
      <c r="BV331" s="98" t="n">
        <v>0.19009299744493</v>
      </c>
      <c r="BW331" s="98" t="n">
        <v>0.00720863627167101</v>
      </c>
      <c r="BX331" s="98" t="n">
        <v>-0.148479307774698</v>
      </c>
      <c r="BY331" s="98" t="n">
        <v>0.0105939214829944</v>
      </c>
      <c r="BZ331" s="98" t="n">
        <v>-0.0274597134765023</v>
      </c>
      <c r="CA331" s="98" t="n">
        <v>0.00238699513924057</v>
      </c>
      <c r="CB331" s="98" t="n">
        <v>0.125212737443473</v>
      </c>
      <c r="CC331" s="98" t="n">
        <v>0.015813859711342</v>
      </c>
      <c r="CD331" s="98" t="n">
        <v>0.171066135338992</v>
      </c>
      <c r="CE331" s="98" t="n">
        <v>0.317524761146928</v>
      </c>
      <c r="CF331" s="98" t="n">
        <v>0.0712954672444917</v>
      </c>
      <c r="CG331" s="98" t="n">
        <v>0.163657699212128</v>
      </c>
      <c r="CH331" s="98" t="n">
        <v>0.244299180882373</v>
      </c>
      <c r="CI331" s="98" t="n">
        <v>-0.0621665198508546</v>
      </c>
      <c r="CJ331" s="98" t="n">
        <v>0.0915038260997141</v>
      </c>
      <c r="CK331" s="98" t="n">
        <v>0.139437842009658</v>
      </c>
      <c r="CL331" s="98" t="n">
        <v>-0.107776911250815</v>
      </c>
      <c r="CM331" s="98" t="n">
        <v>0.0136676001136185</v>
      </c>
      <c r="CN331" s="98" t="n">
        <v>0.103352341726028</v>
      </c>
      <c r="CO331" s="98" t="n">
        <v>0.190406868311523</v>
      </c>
      <c r="CP331" s="98" t="n">
        <v>0.176724282244724</v>
      </c>
      <c r="CQ331" s="98" t="n">
        <v>0.141167692110641</v>
      </c>
      <c r="CR331" s="98" t="n">
        <v>0.0578386335379972</v>
      </c>
      <c r="CS331" s="98"/>
      <c r="CT331" s="106"/>
      <c r="CU331" s="106"/>
      <c r="CV331" s="106"/>
      <c r="CW331" s="106"/>
      <c r="CX331" s="106"/>
      <c r="CY331" s="106"/>
      <c r="CZ331" s="106"/>
      <c r="DA331" s="106"/>
      <c r="DB331" s="106"/>
      <c r="DC331" s="106"/>
      <c r="DD331" s="106"/>
      <c r="DE331" s="106"/>
      <c r="DF331" s="106"/>
      <c r="DG331" s="106"/>
      <c r="DH331" s="106"/>
      <c r="DI331" s="106"/>
      <c r="DJ331" s="106"/>
      <c r="DK331" s="106"/>
      <c r="DL331" s="106"/>
      <c r="DM331" s="106"/>
      <c r="DN331" s="106"/>
    </row>
    <row r="332" customFormat="false" ht="15.75" hidden="false" customHeight="false" outlineLevel="0" collapsed="false">
      <c r="A332" s="90" t="s">
        <v>231</v>
      </c>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6"/>
      <c r="BG332" s="106"/>
      <c r="BH332" s="106"/>
      <c r="BI332" s="106"/>
      <c r="BJ332" s="106" t="n">
        <v>0.869686901626761</v>
      </c>
      <c r="BK332" s="106" t="n">
        <v>0.876769514671725</v>
      </c>
      <c r="BL332" s="106" t="n">
        <v>0.918892180990819</v>
      </c>
      <c r="BM332" s="106" t="n">
        <v>1.07748931371216</v>
      </c>
      <c r="BN332" s="106" t="n">
        <v>1.36027470609843</v>
      </c>
      <c r="BO332" s="106" t="n">
        <v>1.24896030202733</v>
      </c>
      <c r="BP332" s="106" t="n">
        <v>1.08058300322035</v>
      </c>
      <c r="BQ332" s="106" t="n">
        <v>1.2403287125409</v>
      </c>
      <c r="BR332" s="106" t="n">
        <v>1.03472986428302</v>
      </c>
      <c r="BS332" s="106" t="n">
        <v>1.19772806883367</v>
      </c>
      <c r="BT332" s="106" t="n">
        <v>1.01255136749396</v>
      </c>
      <c r="BU332" s="106" t="n">
        <v>1.10463601969137</v>
      </c>
      <c r="BV332" s="106" t="n">
        <v>1.05708561355953</v>
      </c>
      <c r="BW332" s="106" t="n">
        <v>1.17793961234725</v>
      </c>
      <c r="BX332" s="106" t="n">
        <v>1.04677193271058</v>
      </c>
      <c r="BY332" s="106" t="n">
        <v>1.13062368933842</v>
      </c>
      <c r="BZ332" s="106" t="n">
        <v>1.25915332911195</v>
      </c>
      <c r="CA332" s="106" t="n">
        <v>1.15823788548146</v>
      </c>
      <c r="CB332" s="106" t="n">
        <v>0.984392096120627</v>
      </c>
      <c r="CC332" s="106" t="n">
        <v>1.07237443993576</v>
      </c>
      <c r="CD332" s="106" t="n">
        <v>1.14199635607573</v>
      </c>
      <c r="CE332" s="106" t="n">
        <v>0.98425833321191</v>
      </c>
      <c r="CF332" s="106" t="n">
        <v>0.934217994210578</v>
      </c>
      <c r="CG332" s="106" t="n">
        <v>0.954367206658173</v>
      </c>
      <c r="CH332" s="106" t="n">
        <v>0.935323626265388</v>
      </c>
      <c r="CI332" s="106" t="n">
        <v>1.06481933751379</v>
      </c>
      <c r="CJ332" s="106" t="n">
        <v>0.996746512054716</v>
      </c>
      <c r="CK332" s="106" t="n">
        <v>0.813912048636976</v>
      </c>
      <c r="CL332" s="106" t="n">
        <v>0.924139121252386</v>
      </c>
      <c r="CM332" s="106" t="n">
        <v>1.14733136920949</v>
      </c>
      <c r="CN332" s="106" t="n">
        <v>0.911864461909479</v>
      </c>
      <c r="CO332" s="106" t="n">
        <v>0.788196298052626</v>
      </c>
      <c r="CP332" s="106" t="n">
        <v>0.93114306156675</v>
      </c>
      <c r="CQ332" s="106" t="n">
        <v>0.917558481654334</v>
      </c>
      <c r="CR332" s="106" t="n">
        <v>0.839118353200906</v>
      </c>
      <c r="CS332" s="106"/>
      <c r="CT332" s="98"/>
      <c r="CU332" s="98"/>
      <c r="CV332" s="98"/>
      <c r="CW332" s="98"/>
      <c r="CX332" s="98"/>
      <c r="CY332" s="98"/>
      <c r="CZ332" s="98"/>
      <c r="DA332" s="98"/>
      <c r="DB332" s="98"/>
      <c r="DC332" s="98"/>
      <c r="DD332" s="98"/>
      <c r="DE332" s="98"/>
      <c r="DF332" s="98"/>
      <c r="DG332" s="98"/>
      <c r="DH332" s="98"/>
      <c r="DI332" s="98"/>
      <c r="DJ332" s="98"/>
      <c r="DK332" s="98"/>
      <c r="DL332" s="98"/>
      <c r="DM332" s="98"/>
      <c r="DN332" s="98"/>
    </row>
    <row r="333" customFormat="false" ht="15.75" hidden="false" customHeight="false" outlineLevel="0" collapsed="false">
      <c r="A333" s="90" t="s">
        <v>232</v>
      </c>
      <c r="B333" s="98"/>
      <c r="C333" s="98"/>
      <c r="D333" s="98"/>
      <c r="E333" s="98"/>
      <c r="F333" s="98"/>
      <c r="G333" s="98"/>
      <c r="H333" s="98"/>
      <c r="I333" s="98"/>
      <c r="J333" s="98"/>
      <c r="K333" s="98"/>
      <c r="L333" s="98"/>
      <c r="M333" s="98"/>
      <c r="N333" s="98"/>
      <c r="O333" s="98"/>
      <c r="P333" s="98"/>
      <c r="Q333" s="98"/>
      <c r="R333" s="98"/>
      <c r="S333" s="98"/>
      <c r="T333" s="98"/>
      <c r="U333" s="98"/>
      <c r="V333" s="98"/>
      <c r="W333" s="98"/>
      <c r="X333" s="98"/>
      <c r="Y333" s="98"/>
      <c r="Z333" s="98"/>
      <c r="AA333" s="98"/>
      <c r="AB333" s="98"/>
      <c r="AC333" s="98"/>
      <c r="AD333" s="98"/>
      <c r="AE333" s="98"/>
      <c r="AF333" s="98"/>
      <c r="AG333" s="98"/>
      <c r="AH333" s="98"/>
      <c r="AI333" s="98"/>
      <c r="AJ333" s="98"/>
      <c r="AK333" s="98"/>
      <c r="AL333" s="98"/>
      <c r="AM333" s="98"/>
      <c r="AN333" s="98"/>
      <c r="AO333" s="98"/>
      <c r="AP333" s="98"/>
      <c r="AQ333" s="98"/>
      <c r="AR333" s="98"/>
      <c r="AS333" s="98"/>
      <c r="AT333" s="98"/>
      <c r="AU333" s="98"/>
      <c r="AV333" s="98"/>
      <c r="AW333" s="98"/>
      <c r="AX333" s="98"/>
      <c r="AY333" s="98"/>
      <c r="AZ333" s="98"/>
      <c r="BA333" s="98"/>
      <c r="BB333" s="98"/>
      <c r="BC333" s="98"/>
      <c r="BD333" s="98"/>
      <c r="BE333" s="98"/>
      <c r="BF333" s="98"/>
      <c r="BG333" s="98"/>
      <c r="BH333" s="98"/>
      <c r="BI333" s="98"/>
      <c r="BJ333" s="98"/>
      <c r="BK333" s="98"/>
      <c r="BL333" s="98"/>
      <c r="BM333" s="98"/>
      <c r="BN333" s="98" t="n">
        <v>0.564097037168229</v>
      </c>
      <c r="BO333" s="98" t="n">
        <v>0.424502427522194</v>
      </c>
      <c r="BP333" s="98" t="n">
        <v>0.175962779501708</v>
      </c>
      <c r="BQ333" s="98" t="n">
        <v>0.151128551120122</v>
      </c>
      <c r="BR333" s="98" t="n">
        <v>-0.239322866444494</v>
      </c>
      <c r="BS333" s="98" t="n">
        <v>-0.0410199052047489</v>
      </c>
      <c r="BT333" s="98" t="n">
        <v>-0.0629582693079962</v>
      </c>
      <c r="BU333" s="98" t="n">
        <v>-0.109400589922286</v>
      </c>
      <c r="BV333" s="98" t="n">
        <v>0.0216053967786083</v>
      </c>
      <c r="BW333" s="98" t="n">
        <v>-0.0165216604681295</v>
      </c>
      <c r="BX333" s="98" t="n">
        <v>0.033796374500304</v>
      </c>
      <c r="BY333" s="98" t="n">
        <v>0.023526002396977</v>
      </c>
      <c r="BZ333" s="98" t="n">
        <v>0.191155487276004</v>
      </c>
      <c r="CA333" s="98" t="n">
        <v>-0.0167255830937991</v>
      </c>
      <c r="CB333" s="98" t="n">
        <v>-0.0595925766068486</v>
      </c>
      <c r="CC333" s="98" t="n">
        <v>-0.0515195727384259</v>
      </c>
      <c r="CD333" s="98" t="n">
        <v>-0.0930442467390791</v>
      </c>
      <c r="CE333" s="98" t="n">
        <v>-0.150210552124387</v>
      </c>
      <c r="CF333" s="98" t="n">
        <v>-0.0509696310116466</v>
      </c>
      <c r="CG333" s="98" t="n">
        <v>-0.110042937320155</v>
      </c>
      <c r="CH333" s="98" t="n">
        <v>-0.180974946820788</v>
      </c>
      <c r="CI333" s="98" t="n">
        <v>0.0818494510876928</v>
      </c>
      <c r="CJ333" s="98" t="n">
        <v>0.0669313995573118</v>
      </c>
      <c r="CK333" s="98" t="n">
        <v>-0.147170980982275</v>
      </c>
      <c r="CL333" s="98" t="n">
        <v>-0.0119578985272292</v>
      </c>
      <c r="CM333" s="98" t="n">
        <v>0.0774892310730888</v>
      </c>
      <c r="CN333" s="98" t="n">
        <v>-0.0851591142970336</v>
      </c>
      <c r="CO333" s="98" t="n">
        <v>-0.0315952449990322</v>
      </c>
      <c r="CP333" s="98" t="n">
        <v>0.00757888087766756</v>
      </c>
      <c r="CQ333" s="98" t="n">
        <v>-0.200267240765386</v>
      </c>
      <c r="CR333" s="98" t="n">
        <v>-0.0797773262884269</v>
      </c>
      <c r="CS333" s="98"/>
      <c r="CT333" s="104"/>
      <c r="CU333" s="104"/>
      <c r="CV333" s="104"/>
      <c r="CW333" s="104"/>
      <c r="CX333" s="104"/>
      <c r="CY333" s="104"/>
      <c r="CZ333" s="104"/>
      <c r="DA333" s="104"/>
      <c r="DB333" s="104"/>
      <c r="DC333" s="104"/>
      <c r="DD333" s="104"/>
      <c r="DE333" s="104"/>
      <c r="DF333" s="104"/>
      <c r="DG333" s="104"/>
      <c r="DH333" s="104"/>
      <c r="DI333" s="104"/>
      <c r="DJ333" s="104"/>
      <c r="DK333" s="104"/>
      <c r="DL333" s="104"/>
      <c r="DM333" s="104"/>
      <c r="DN333" s="104"/>
    </row>
    <row r="334" customFormat="false" ht="15" hidden="false" customHeight="false" outlineLevel="0" collapsed="false">
      <c r="A334" s="87" t="s">
        <v>286</v>
      </c>
      <c r="B334" s="104"/>
      <c r="C334" s="104"/>
      <c r="D334" s="104"/>
      <c r="E334" s="10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c r="BS334" s="104"/>
      <c r="BT334" s="104"/>
      <c r="BU334" s="104"/>
      <c r="BV334" s="104"/>
      <c r="BW334" s="104"/>
      <c r="BX334" s="104"/>
      <c r="BY334" s="104"/>
      <c r="BZ334" s="104"/>
      <c r="CA334" s="104"/>
      <c r="CB334" s="104"/>
      <c r="CC334" s="104"/>
      <c r="CD334" s="104"/>
      <c r="CE334" s="104"/>
      <c r="CF334" s="104"/>
      <c r="CG334" s="104"/>
      <c r="CH334" s="104"/>
      <c r="CI334" s="104"/>
      <c r="CJ334" s="104"/>
      <c r="CK334" s="104"/>
      <c r="CL334" s="104"/>
      <c r="CM334" s="104"/>
      <c r="CN334" s="104"/>
      <c r="CO334" s="104"/>
      <c r="CP334" s="104"/>
      <c r="CQ334" s="104"/>
      <c r="CR334" s="104"/>
      <c r="CS334" s="104"/>
      <c r="CT334" s="89"/>
      <c r="CU334" s="89"/>
      <c r="CV334" s="89"/>
      <c r="CW334" s="89"/>
      <c r="CX334" s="89"/>
      <c r="CY334" s="89"/>
      <c r="CZ334" s="89"/>
      <c r="DA334" s="89"/>
      <c r="DB334" s="89"/>
      <c r="DC334" s="89"/>
      <c r="DD334" s="89"/>
      <c r="DE334" s="89"/>
      <c r="DF334" s="89"/>
      <c r="DG334" s="89"/>
      <c r="DH334" s="89"/>
      <c r="DI334" s="89"/>
      <c r="DJ334" s="89"/>
      <c r="DK334" s="89"/>
      <c r="DL334" s="89"/>
      <c r="DM334" s="89"/>
      <c r="DN334" s="89"/>
    </row>
    <row r="335" customFormat="false" ht="15.75" hidden="false" customHeight="false" outlineLevel="0" collapsed="false">
      <c r="A335" s="87" t="s">
        <v>226</v>
      </c>
      <c r="B335" s="89"/>
      <c r="C335" s="89"/>
      <c r="D335" s="89"/>
      <c r="E335" s="89"/>
      <c r="F335" s="89"/>
      <c r="G335" s="89"/>
      <c r="H335" s="89"/>
      <c r="I335" s="89"/>
      <c r="J335" s="89"/>
      <c r="K335" s="89"/>
      <c r="L335" s="89"/>
      <c r="M335" s="89"/>
      <c r="N335" s="89"/>
      <c r="O335" s="89"/>
      <c r="P335" s="89"/>
      <c r="Q335" s="89"/>
      <c r="R335" s="89"/>
      <c r="S335" s="89"/>
      <c r="T335" s="89"/>
      <c r="U335" s="89"/>
      <c r="V335" s="89"/>
      <c r="W335" s="89"/>
      <c r="X335" s="89"/>
      <c r="Y335" s="89"/>
      <c r="Z335" s="89"/>
      <c r="AA335" s="89"/>
      <c r="AB335" s="89"/>
      <c r="AC335" s="89"/>
      <c r="AD335" s="89"/>
      <c r="AE335" s="89"/>
      <c r="AF335" s="89"/>
      <c r="AG335" s="89"/>
      <c r="AH335" s="89"/>
      <c r="AI335" s="89"/>
      <c r="AJ335" s="89"/>
      <c r="AK335" s="89"/>
      <c r="AL335" s="89"/>
      <c r="AM335" s="89"/>
      <c r="AN335" s="89"/>
      <c r="AO335" s="89"/>
      <c r="AP335" s="89"/>
      <c r="AQ335" s="89"/>
      <c r="AR335" s="89"/>
      <c r="AS335" s="89"/>
      <c r="AT335" s="89"/>
      <c r="AU335" s="89"/>
      <c r="AV335" s="89"/>
      <c r="AW335" s="89"/>
      <c r="AX335" s="89"/>
      <c r="AY335" s="89"/>
      <c r="AZ335" s="89"/>
      <c r="BA335" s="89"/>
      <c r="BB335" s="89"/>
      <c r="BC335" s="89"/>
      <c r="BD335" s="89"/>
      <c r="BE335" s="89"/>
      <c r="BF335" s="89"/>
      <c r="BG335" s="89"/>
      <c r="BH335" s="89"/>
      <c r="BI335" s="89"/>
      <c r="BJ335" s="89" t="n">
        <v>41.7923129439715</v>
      </c>
      <c r="BK335" s="89" t="n">
        <v>35.7485387835314</v>
      </c>
      <c r="BL335" s="89" t="n">
        <v>37.3404730917439</v>
      </c>
      <c r="BM335" s="89" t="n">
        <v>35.8352942196493</v>
      </c>
      <c r="BN335" s="89" t="n">
        <v>41.0770977123947</v>
      </c>
      <c r="BO335" s="89" t="n">
        <v>52.2373742385905</v>
      </c>
      <c r="BP335" s="89" t="n">
        <v>62.0035469935327</v>
      </c>
      <c r="BQ335" s="89" t="n">
        <v>52.3082837735333</v>
      </c>
      <c r="BR335" s="89" t="n">
        <v>46.9726045655295</v>
      </c>
      <c r="BS335" s="89" t="n">
        <v>65.2390444234311</v>
      </c>
      <c r="BT335" s="89" t="n">
        <v>67.6084465284319</v>
      </c>
      <c r="BU335" s="89" t="n">
        <v>47.9858238297396</v>
      </c>
      <c r="BV335" s="89" t="n">
        <v>49.089475232066</v>
      </c>
      <c r="BW335" s="89" t="n">
        <v>61.2306153411146</v>
      </c>
      <c r="BX335" s="89" t="n">
        <v>63.5189908788255</v>
      </c>
      <c r="BY335" s="89" t="n">
        <v>56.3458082455769</v>
      </c>
      <c r="BZ335" s="89" t="n">
        <v>50.1848163322503</v>
      </c>
      <c r="CA335" s="89" t="n">
        <v>61.3621691038233</v>
      </c>
      <c r="CB335" s="89" t="n">
        <v>65.2374286187776</v>
      </c>
      <c r="CC335" s="89" t="n">
        <v>53.7491074893194</v>
      </c>
      <c r="CD335" s="89" t="n">
        <v>56.2589145248399</v>
      </c>
      <c r="CE335" s="89" t="n">
        <v>78.0695352252904</v>
      </c>
      <c r="CF335" s="89" t="n">
        <v>56.4115470918492</v>
      </c>
      <c r="CG335" s="89" t="n">
        <v>61.3527192081795</v>
      </c>
      <c r="CH335" s="89" t="n">
        <v>58.9537048760567</v>
      </c>
      <c r="CI335" s="89" t="n">
        <v>65.8569362045288</v>
      </c>
      <c r="CJ335" s="89" t="n">
        <v>76.5266434708126</v>
      </c>
      <c r="CK335" s="89" t="n">
        <v>81.5817443303555</v>
      </c>
      <c r="CL335" s="89" t="n">
        <v>75.6712214782127</v>
      </c>
      <c r="CM335" s="89" t="n">
        <v>84.7949499959707</v>
      </c>
      <c r="CN335" s="89" t="n">
        <v>96.0203931324554</v>
      </c>
      <c r="CO335" s="89" t="n">
        <v>91.8480286771532</v>
      </c>
      <c r="CP335" s="89" t="n">
        <v>72.1768582905997</v>
      </c>
      <c r="CQ335" s="89" t="n">
        <v>87.1305235369147</v>
      </c>
      <c r="CR335" s="89" t="n">
        <v>88.076312230166</v>
      </c>
      <c r="CS335" s="89"/>
      <c r="CT335" s="97"/>
      <c r="CU335" s="97"/>
      <c r="CV335" s="97"/>
      <c r="CW335" s="97"/>
      <c r="CX335" s="97"/>
      <c r="CY335" s="97"/>
      <c r="CZ335" s="97"/>
      <c r="DA335" s="97"/>
      <c r="DB335" s="97"/>
      <c r="DC335" s="97"/>
      <c r="DD335" s="97"/>
      <c r="DE335" s="97"/>
      <c r="DF335" s="97"/>
      <c r="DG335" s="97"/>
      <c r="DH335" s="97"/>
      <c r="DI335" s="97"/>
      <c r="DJ335" s="97"/>
      <c r="DK335" s="97"/>
      <c r="DL335" s="97"/>
      <c r="DM335" s="97"/>
      <c r="DN335" s="97"/>
    </row>
    <row r="336" customFormat="false" ht="15.75" hidden="false" customHeight="false" outlineLevel="0" collapsed="false">
      <c r="A336" s="90" t="s">
        <v>278</v>
      </c>
      <c r="B336" s="97"/>
      <c r="C336" s="97"/>
      <c r="D336" s="97"/>
      <c r="E336" s="97"/>
      <c r="F336" s="97"/>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t="n">
        <v>0.130532875706324</v>
      </c>
      <c r="BK336" s="97" t="n">
        <v>0.108655626436079</v>
      </c>
      <c r="BL336" s="97" t="n">
        <v>0.106429143151212</v>
      </c>
      <c r="BM336" s="97" t="n">
        <v>0.0932338069350691</v>
      </c>
      <c r="BN336" s="97" t="n">
        <v>0.0989926970105843</v>
      </c>
      <c r="BO336" s="97" t="n">
        <v>0.118147610736725</v>
      </c>
      <c r="BP336" s="97" t="n">
        <v>0.113152828373072</v>
      </c>
      <c r="BQ336" s="97" t="n">
        <v>0.107734157215708</v>
      </c>
      <c r="BR336" s="97" t="n">
        <v>0.0925783673943551</v>
      </c>
      <c r="BS336" s="97" t="n">
        <v>0.121401768392423</v>
      </c>
      <c r="BT336" s="97" t="n">
        <v>0.109552291459753</v>
      </c>
      <c r="BU336" s="97" t="n">
        <v>0.0893135891705539</v>
      </c>
      <c r="BV336" s="97" t="n">
        <v>0.0951110561350254</v>
      </c>
      <c r="BW336" s="97" t="n">
        <v>0.113565194726518</v>
      </c>
      <c r="BX336" s="97" t="n">
        <v>0.107137756511582</v>
      </c>
      <c r="BY336" s="97" t="n">
        <v>0.0940284077351206</v>
      </c>
      <c r="BZ336" s="97" t="n">
        <v>0.0886486447108628</v>
      </c>
      <c r="CA336" s="97" t="n">
        <v>0.0975654641239162</v>
      </c>
      <c r="CB336" s="97" t="n">
        <v>0.10856418720052</v>
      </c>
      <c r="CC336" s="97" t="n">
        <v>0.0909518488951976</v>
      </c>
      <c r="CD336" s="97" t="n">
        <v>0.102562165692695</v>
      </c>
      <c r="CE336" s="97" t="n">
        <v>0.133322435955753</v>
      </c>
      <c r="CF336" s="97" t="n">
        <v>0.0937993105697861</v>
      </c>
      <c r="CG336" s="97" t="n">
        <v>0.106564670427878</v>
      </c>
      <c r="CH336" s="97" t="n">
        <v>0.104878657433264</v>
      </c>
      <c r="CI336" s="97" t="n">
        <v>0.111991230923066</v>
      </c>
      <c r="CJ336" s="97" t="n">
        <v>0.136401947252781</v>
      </c>
      <c r="CK336" s="97" t="n">
        <v>0.15931128859606</v>
      </c>
      <c r="CL336" s="97" t="n">
        <v>0.14865108705333</v>
      </c>
      <c r="CM336" s="97" t="n">
        <v>0.155667314249722</v>
      </c>
      <c r="CN336" s="97" t="n">
        <v>0.161771143369087</v>
      </c>
      <c r="CO336" s="97" t="n">
        <v>0.16169345405529</v>
      </c>
      <c r="CP336" s="97" t="n">
        <v>0.125531427494411</v>
      </c>
      <c r="CQ336" s="97" t="n">
        <v>0.15771380548119</v>
      </c>
      <c r="CR336" s="97" t="n">
        <v>0.143333161565336</v>
      </c>
      <c r="CS336" s="97"/>
      <c r="CT336" s="100"/>
      <c r="CU336" s="100"/>
      <c r="CV336" s="100"/>
      <c r="CW336" s="100"/>
      <c r="CX336" s="100"/>
      <c r="CY336" s="100"/>
      <c r="CZ336" s="100"/>
      <c r="DA336" s="100"/>
      <c r="DB336" s="100"/>
      <c r="DC336" s="100"/>
      <c r="DD336" s="100"/>
      <c r="DE336" s="100"/>
      <c r="DF336" s="100"/>
      <c r="DG336" s="100"/>
      <c r="DH336" s="100"/>
      <c r="DI336" s="100"/>
      <c r="DJ336" s="100"/>
      <c r="DK336" s="100"/>
      <c r="DL336" s="100"/>
      <c r="DM336" s="100"/>
      <c r="DN336" s="100"/>
    </row>
    <row r="337" customFormat="false" ht="15.75" hidden="false" customHeight="false" outlineLevel="0" collapsed="false">
      <c r="A337" s="90" t="s">
        <v>228</v>
      </c>
      <c r="B337" s="100"/>
      <c r="C337" s="100"/>
      <c r="D337" s="100"/>
      <c r="E337" s="100"/>
      <c r="F337" s="100"/>
      <c r="G337" s="100"/>
      <c r="H337" s="100"/>
      <c r="I337" s="100"/>
      <c r="J337" s="100"/>
      <c r="K337" s="100"/>
      <c r="L337" s="100"/>
      <c r="M337" s="100"/>
      <c r="N337" s="100"/>
      <c r="O337" s="100"/>
      <c r="P337" s="100"/>
      <c r="Q337" s="100"/>
      <c r="R337" s="100"/>
      <c r="S337" s="100"/>
      <c r="T337" s="100"/>
      <c r="U337" s="100"/>
      <c r="V337" s="100"/>
      <c r="W337" s="100"/>
      <c r="X337" s="100"/>
      <c r="Y337" s="100"/>
      <c r="Z337" s="100"/>
      <c r="AA337" s="100"/>
      <c r="AB337" s="100"/>
      <c r="AC337" s="100"/>
      <c r="AD337" s="100"/>
      <c r="AE337" s="100"/>
      <c r="AF337" s="100"/>
      <c r="AG337" s="100"/>
      <c r="AH337" s="100"/>
      <c r="AI337" s="100"/>
      <c r="AJ337" s="100"/>
      <c r="AK337" s="100"/>
      <c r="AL337" s="100"/>
      <c r="AM337" s="100"/>
      <c r="AN337" s="100"/>
      <c r="AO337" s="100"/>
      <c r="AP337" s="100"/>
      <c r="AQ337" s="100"/>
      <c r="AR337" s="100"/>
      <c r="AS337" s="100"/>
      <c r="AT337" s="100"/>
      <c r="AU337" s="100"/>
      <c r="AV337" s="100"/>
      <c r="AW337" s="100"/>
      <c r="AX337" s="100"/>
      <c r="AY337" s="100"/>
      <c r="AZ337" s="100"/>
      <c r="BA337" s="100"/>
      <c r="BB337" s="100"/>
      <c r="BC337" s="100"/>
      <c r="BD337" s="100"/>
      <c r="BE337" s="100"/>
      <c r="BF337" s="100"/>
      <c r="BG337" s="100"/>
      <c r="BH337" s="100"/>
      <c r="BI337" s="100"/>
      <c r="BJ337" s="100"/>
      <c r="BK337" s="100"/>
      <c r="BL337" s="100"/>
      <c r="BM337" s="100"/>
      <c r="BN337" s="98" t="n">
        <v>-0.0171135594370109</v>
      </c>
      <c r="BO337" s="98" t="n">
        <v>0.461245019129428</v>
      </c>
      <c r="BP337" s="98" t="n">
        <v>0.660491736170367</v>
      </c>
      <c r="BQ337" s="98" t="n">
        <v>0.459686181252324</v>
      </c>
      <c r="BR337" s="98" t="n">
        <v>0.143522964899146</v>
      </c>
      <c r="BS337" s="98" t="n">
        <v>0.248895936565578</v>
      </c>
      <c r="BT337" s="98" t="n">
        <v>0.0903964338602072</v>
      </c>
      <c r="BU337" s="98" t="n">
        <v>-0.0826343292490284</v>
      </c>
      <c r="BV337" s="98" t="n">
        <v>0.045066069597723</v>
      </c>
      <c r="BW337" s="98" t="n">
        <v>-0.0614421795681119</v>
      </c>
      <c r="BX337" s="98" t="n">
        <v>-0.0604873482470359</v>
      </c>
      <c r="BY337" s="98" t="n">
        <v>0.174217794936681</v>
      </c>
      <c r="BZ337" s="98" t="n">
        <v>0.0223131556205505</v>
      </c>
      <c r="CA337" s="98" t="n">
        <v>0.00214849649927218</v>
      </c>
      <c r="CB337" s="98" t="n">
        <v>0.027053920664929</v>
      </c>
      <c r="CC337" s="98" t="n">
        <v>-0.0460850742426137</v>
      </c>
      <c r="CD337" s="98" t="n">
        <v>0.121034580506897</v>
      </c>
      <c r="CE337" s="98" t="n">
        <v>0.272274698979411</v>
      </c>
      <c r="CF337" s="98" t="n">
        <v>-0.135288617497533</v>
      </c>
      <c r="CG337" s="98" t="n">
        <v>0.141464892610005</v>
      </c>
      <c r="CH337" s="98" t="n">
        <v>0.0478997928413116</v>
      </c>
      <c r="CI337" s="98" t="n">
        <v>-0.156432326457675</v>
      </c>
      <c r="CJ337" s="98" t="n">
        <v>0.356577640854489</v>
      </c>
      <c r="CK337" s="98" t="n">
        <v>0.32971684683666</v>
      </c>
      <c r="CL337" s="98" t="n">
        <v>0.283570246133005</v>
      </c>
      <c r="CM337" s="98" t="n">
        <v>0.287562933881816</v>
      </c>
      <c r="CN337" s="98" t="n">
        <v>0.254731538945357</v>
      </c>
      <c r="CO337" s="98" t="n">
        <v>0.125840461380987</v>
      </c>
      <c r="CP337" s="98" t="n">
        <v>-0.0461782315568814</v>
      </c>
      <c r="CQ337" s="98" t="n">
        <v>0.0275437810984611</v>
      </c>
      <c r="CR337" s="98" t="n">
        <v>-0.0827332678312504</v>
      </c>
      <c r="CS337" s="98"/>
      <c r="CT337" s="105"/>
      <c r="CU337" s="105"/>
      <c r="CV337" s="105"/>
      <c r="CW337" s="105"/>
      <c r="CX337" s="105"/>
      <c r="CY337" s="105"/>
      <c r="CZ337" s="105"/>
      <c r="DA337" s="105"/>
      <c r="DB337" s="105"/>
      <c r="DC337" s="105"/>
      <c r="DD337" s="105"/>
      <c r="DE337" s="105"/>
      <c r="DF337" s="105"/>
      <c r="DG337" s="105"/>
      <c r="DH337" s="105"/>
      <c r="DI337" s="105"/>
      <c r="DJ337" s="105"/>
      <c r="DK337" s="105"/>
      <c r="DL337" s="105"/>
      <c r="DM337" s="105"/>
      <c r="DN337" s="105"/>
    </row>
    <row r="338" customFormat="false" ht="15.75" hidden="false" customHeight="false" outlineLevel="0" collapsed="false">
      <c r="A338" s="90" t="s">
        <v>279</v>
      </c>
      <c r="B338" s="105"/>
      <c r="C338" s="105"/>
      <c r="D338" s="105"/>
      <c r="E338" s="105"/>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c r="AX338" s="105"/>
      <c r="AY338" s="105"/>
      <c r="AZ338" s="105"/>
      <c r="BA338" s="105"/>
      <c r="BB338" s="105"/>
      <c r="BC338" s="105"/>
      <c r="BD338" s="105"/>
      <c r="BE338" s="105"/>
      <c r="BF338" s="105"/>
      <c r="BG338" s="105"/>
      <c r="BH338" s="105"/>
      <c r="BI338" s="105"/>
      <c r="BJ338" s="105" t="n">
        <v>65739.184</v>
      </c>
      <c r="BK338" s="105" t="n">
        <v>88540.337</v>
      </c>
      <c r="BL338" s="105" t="n">
        <v>93252.127</v>
      </c>
      <c r="BM338" s="105" t="n">
        <v>89540.867</v>
      </c>
      <c r="BN338" s="105" t="n">
        <v>73538.502</v>
      </c>
      <c r="BO338" s="105" t="n">
        <v>77876.768</v>
      </c>
      <c r="BP338" s="105" t="n">
        <v>106097.269</v>
      </c>
      <c r="BQ338" s="105" t="n">
        <v>86423.33</v>
      </c>
      <c r="BR338" s="105" t="n">
        <v>81473.045</v>
      </c>
      <c r="BS338" s="105" t="n">
        <v>104543.45385</v>
      </c>
      <c r="BT338" s="105" t="n">
        <v>133501.51952</v>
      </c>
      <c r="BU338" s="105" t="n">
        <v>113390.0508</v>
      </c>
      <c r="BV338" s="105" t="n">
        <v>100937.5794</v>
      </c>
      <c r="BW338" s="105" t="n">
        <v>104658.64231</v>
      </c>
      <c r="BX338" s="105" t="n">
        <v>113316.81205</v>
      </c>
      <c r="BY338" s="105" t="n">
        <v>117616.07959</v>
      </c>
      <c r="BZ338" s="105" t="n">
        <v>88030.34123</v>
      </c>
      <c r="CA338" s="105" t="n">
        <v>101586.13236</v>
      </c>
      <c r="CB338" s="105" t="n">
        <v>130900.79085</v>
      </c>
      <c r="CC338" s="105" t="n">
        <v>119005.28687</v>
      </c>
      <c r="CD338" s="105" t="n">
        <v>108686.33815</v>
      </c>
      <c r="CE338" s="105" t="n">
        <v>141725.39105</v>
      </c>
      <c r="CF338" s="105" t="n">
        <v>137705.17171</v>
      </c>
      <c r="CG338" s="105" t="n">
        <v>138053.35762</v>
      </c>
      <c r="CH338" s="105" t="n">
        <v>147846.28942</v>
      </c>
      <c r="CI338" s="105" t="n">
        <v>126491.80996</v>
      </c>
      <c r="CJ338" s="105" t="n">
        <v>159003.79365</v>
      </c>
      <c r="CK338" s="105" t="n">
        <v>173625.54898</v>
      </c>
      <c r="CL338" s="105" t="n">
        <v>134357.04532</v>
      </c>
      <c r="CM338" s="105" t="n">
        <v>139103.23447</v>
      </c>
      <c r="CN338" s="105" t="n">
        <v>182392.61207</v>
      </c>
      <c r="CO338" s="105" t="n">
        <v>211523.49647</v>
      </c>
      <c r="CP338" s="105" t="n">
        <v>160243.42109</v>
      </c>
      <c r="CQ338" s="133" t="n">
        <v>161222.39543</v>
      </c>
      <c r="CR338" s="133" t="n">
        <v>193219.27662</v>
      </c>
      <c r="CS338" s="133"/>
      <c r="CT338" s="98"/>
      <c r="CU338" s="98"/>
      <c r="CV338" s="98"/>
      <c r="CW338" s="98"/>
      <c r="CX338" s="98"/>
      <c r="CY338" s="98"/>
      <c r="CZ338" s="98"/>
      <c r="DA338" s="98"/>
      <c r="DB338" s="98"/>
      <c r="DC338" s="98"/>
      <c r="DD338" s="98"/>
      <c r="DE338" s="98"/>
      <c r="DF338" s="98"/>
      <c r="DG338" s="98"/>
      <c r="DH338" s="98"/>
      <c r="DI338" s="98"/>
      <c r="DJ338" s="98"/>
      <c r="DK338" s="98"/>
      <c r="DL338" s="98"/>
      <c r="DM338" s="98"/>
      <c r="DN338" s="98"/>
    </row>
    <row r="339" customFormat="false" ht="15.75" hidden="false" customHeight="false" outlineLevel="0" collapsed="false">
      <c r="A339" s="90" t="s">
        <v>230</v>
      </c>
      <c r="B339" s="98"/>
      <c r="C339" s="98"/>
      <c r="D339" s="98"/>
      <c r="E339" s="98"/>
      <c r="F339" s="98"/>
      <c r="G339" s="98"/>
      <c r="H339" s="98"/>
      <c r="I339" s="98"/>
      <c r="J339" s="98"/>
      <c r="K339" s="98"/>
      <c r="L339" s="98"/>
      <c r="M339" s="98"/>
      <c r="N339" s="98"/>
      <c r="O339" s="98"/>
      <c r="P339" s="98"/>
      <c r="Q339" s="98"/>
      <c r="R339" s="98"/>
      <c r="S339" s="98"/>
      <c r="T339" s="98"/>
      <c r="U339" s="98"/>
      <c r="V339" s="98"/>
      <c r="W339" s="98"/>
      <c r="X339" s="98"/>
      <c r="Y339" s="98"/>
      <c r="Z339" s="98"/>
      <c r="AA339" s="98"/>
      <c r="AB339" s="98"/>
      <c r="AC339" s="98"/>
      <c r="AD339" s="98"/>
      <c r="AE339" s="98"/>
      <c r="AF339" s="98"/>
      <c r="AG339" s="98"/>
      <c r="AH339" s="98"/>
      <c r="AI339" s="98"/>
      <c r="AJ339" s="98"/>
      <c r="AK339" s="98"/>
      <c r="AL339" s="98"/>
      <c r="AM339" s="98"/>
      <c r="AN339" s="98"/>
      <c r="AO339" s="98"/>
      <c r="AP339" s="98"/>
      <c r="AQ339" s="98"/>
      <c r="AR339" s="98"/>
      <c r="AS339" s="98"/>
      <c r="AT339" s="98"/>
      <c r="AU339" s="98"/>
      <c r="AV339" s="98"/>
      <c r="AW339" s="98"/>
      <c r="AX339" s="98"/>
      <c r="AY339" s="98"/>
      <c r="AZ339" s="98"/>
      <c r="BA339" s="98"/>
      <c r="BB339" s="98"/>
      <c r="BC339" s="98"/>
      <c r="BD339" s="98"/>
      <c r="BE339" s="98"/>
      <c r="BF339" s="98"/>
      <c r="BG339" s="98"/>
      <c r="BH339" s="98"/>
      <c r="BI339" s="98"/>
      <c r="BJ339" s="98"/>
      <c r="BK339" s="98"/>
      <c r="BL339" s="98"/>
      <c r="BM339" s="98"/>
      <c r="BN339" s="98" t="n">
        <v>0.118640322642277</v>
      </c>
      <c r="BO339" s="98" t="n">
        <v>-0.12043741148173</v>
      </c>
      <c r="BP339" s="98" t="n">
        <v>0.137746370117649</v>
      </c>
      <c r="BQ339" s="98" t="n">
        <v>-0.0348169177321012</v>
      </c>
      <c r="BR339" s="98" t="n">
        <v>0.107896445864508</v>
      </c>
      <c r="BS339" s="98" t="n">
        <v>0.342421578794847</v>
      </c>
      <c r="BT339" s="98" t="n">
        <v>0.258293646747872</v>
      </c>
      <c r="BU339" s="98" t="n">
        <v>0.312030568597623</v>
      </c>
      <c r="BV339" s="98" t="n">
        <v>0.238907658354981</v>
      </c>
      <c r="BW339" s="98" t="n">
        <v>0.00110182374656631</v>
      </c>
      <c r="BX339" s="98" t="n">
        <v>-0.151194589713835</v>
      </c>
      <c r="BY339" s="98" t="n">
        <v>0.0372698376990233</v>
      </c>
      <c r="BZ339" s="98" t="n">
        <v>-0.127873466420773</v>
      </c>
      <c r="CA339" s="98" t="n">
        <v>-0.029357441317643</v>
      </c>
      <c r="CB339" s="98" t="n">
        <v>0.155175374967673</v>
      </c>
      <c r="CC339" s="98" t="n">
        <v>0.0118113720916617</v>
      </c>
      <c r="CD339" s="98" t="n">
        <v>0.234646334790767</v>
      </c>
      <c r="CE339" s="98" t="n">
        <v>0.3951253754573</v>
      </c>
      <c r="CF339" s="98" t="n">
        <v>0.0519812051234831</v>
      </c>
      <c r="CG339" s="98" t="n">
        <v>0.160060710334725</v>
      </c>
      <c r="CH339" s="98" t="n">
        <v>0.360302425645757</v>
      </c>
      <c r="CI339" s="98" t="n">
        <v>-0.10748660474414</v>
      </c>
      <c r="CJ339" s="98" t="n">
        <v>0.154668279161322</v>
      </c>
      <c r="CK339" s="98" t="n">
        <v>0.257669874701017</v>
      </c>
      <c r="CL339" s="98" t="n">
        <v>-0.0912382999459653</v>
      </c>
      <c r="CM339" s="98" t="n">
        <v>0.0997015104297114</v>
      </c>
      <c r="CN339" s="98" t="n">
        <v>0.147095977291483</v>
      </c>
      <c r="CO339" s="98" t="n">
        <v>0.218274025410658</v>
      </c>
      <c r="CP339" s="98" t="n">
        <v>0.192668540070571</v>
      </c>
      <c r="CQ339" s="98" t="n">
        <v>0.159012556712118</v>
      </c>
      <c r="CR339" s="98" t="n">
        <v>0.0593591178235049</v>
      </c>
      <c r="CS339" s="98"/>
      <c r="CT339" s="106"/>
      <c r="CU339" s="106"/>
      <c r="CV339" s="106"/>
      <c r="CW339" s="106"/>
      <c r="CX339" s="106"/>
      <c r="CY339" s="106"/>
      <c r="CZ339" s="106"/>
      <c r="DA339" s="106"/>
      <c r="DB339" s="106"/>
      <c r="DC339" s="106"/>
      <c r="DD339" s="106"/>
      <c r="DE339" s="106"/>
      <c r="DF339" s="106"/>
      <c r="DG339" s="106"/>
      <c r="DH339" s="106"/>
      <c r="DI339" s="106"/>
      <c r="DJ339" s="106"/>
      <c r="DK339" s="106"/>
      <c r="DL339" s="106"/>
      <c r="DM339" s="106"/>
      <c r="DN339" s="106"/>
    </row>
    <row r="340" customFormat="false" ht="15.75" hidden="false" customHeight="false" outlineLevel="0" collapsed="false">
      <c r="A340" s="90" t="s">
        <v>231</v>
      </c>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6"/>
      <c r="BG340" s="106"/>
      <c r="BH340" s="106"/>
      <c r="BI340" s="106"/>
      <c r="BJ340" s="106" t="n">
        <v>0.635729110114472</v>
      </c>
      <c r="BK340" s="106" t="n">
        <v>0.403754266075715</v>
      </c>
      <c r="BL340" s="106" t="n">
        <v>0.400424894241221</v>
      </c>
      <c r="BM340" s="106" t="n">
        <v>0.40021160639029</v>
      </c>
      <c r="BN340" s="106" t="n">
        <v>0.55857947327231</v>
      </c>
      <c r="BO340" s="106" t="n">
        <v>0.670769673422894</v>
      </c>
      <c r="BP340" s="106" t="n">
        <v>0.584402855775041</v>
      </c>
      <c r="BQ340" s="106" t="n">
        <v>0.605256517812185</v>
      </c>
      <c r="BR340" s="106" t="n">
        <v>0.576541659459635</v>
      </c>
      <c r="BS340" s="106" t="n">
        <v>0.6240375845726</v>
      </c>
      <c r="BT340" s="106" t="n">
        <v>0.506424546862955</v>
      </c>
      <c r="BU340" s="106" t="n">
        <v>0.423192541948659</v>
      </c>
      <c r="BV340" s="106" t="n">
        <v>0.486334975772819</v>
      </c>
      <c r="BW340" s="106" t="n">
        <v>0.585050732454076</v>
      </c>
      <c r="BX340" s="106" t="n">
        <v>0.560543398015807</v>
      </c>
      <c r="BY340" s="106" t="n">
        <v>0.479065519289486</v>
      </c>
      <c r="BZ340" s="106" t="n">
        <v>0.570085445893372</v>
      </c>
      <c r="CA340" s="106" t="n">
        <v>0.604040804372476</v>
      </c>
      <c r="CB340" s="106" t="n">
        <v>0.498373067077445</v>
      </c>
      <c r="CC340" s="106" t="n">
        <v>0.45165310637026</v>
      </c>
      <c r="CD340" s="106" t="n">
        <v>0.517626368524772</v>
      </c>
      <c r="CE340" s="106" t="n">
        <v>0.550850730746955</v>
      </c>
      <c r="CF340" s="106" t="n">
        <v>0.409654527795434</v>
      </c>
      <c r="CG340" s="106" t="n">
        <v>0.444413089734887</v>
      </c>
      <c r="CH340" s="106" t="n">
        <v>0.398749979504604</v>
      </c>
      <c r="CI340" s="106" t="n">
        <v>0.520641899466491</v>
      </c>
      <c r="CJ340" s="106" t="n">
        <v>0.481288161207421</v>
      </c>
      <c r="CK340" s="106" t="n">
        <v>0.469871771807921</v>
      </c>
      <c r="CL340" s="106" t="n">
        <v>0.563209925448908</v>
      </c>
      <c r="CM340" s="106" t="n">
        <v>0.609582877918329</v>
      </c>
      <c r="CN340" s="106" t="n">
        <v>0.526448917216033</v>
      </c>
      <c r="CO340" s="106" t="n">
        <v>0.434221399560591</v>
      </c>
      <c r="CP340" s="106" t="n">
        <v>0.450420103363007</v>
      </c>
      <c r="CQ340" s="106" t="n">
        <v>0.540436850007884</v>
      </c>
      <c r="CR340" s="106" t="n">
        <v>0.455836052027996</v>
      </c>
      <c r="CS340" s="106"/>
      <c r="CT340" s="98"/>
      <c r="CU340" s="98"/>
      <c r="CV340" s="98"/>
      <c r="CW340" s="98"/>
      <c r="CX340" s="98"/>
      <c r="CY340" s="98"/>
      <c r="CZ340" s="98"/>
      <c r="DA340" s="98"/>
      <c r="DB340" s="98"/>
      <c r="DC340" s="98"/>
      <c r="DD340" s="98"/>
      <c r="DE340" s="98"/>
      <c r="DF340" s="98"/>
      <c r="DG340" s="98"/>
      <c r="DH340" s="98"/>
      <c r="DI340" s="98"/>
      <c r="DJ340" s="98"/>
      <c r="DK340" s="98"/>
      <c r="DL340" s="98"/>
      <c r="DM340" s="98"/>
      <c r="DN340" s="98"/>
    </row>
    <row r="341" customFormat="false" ht="15.75" hidden="false" customHeight="false" outlineLevel="0" collapsed="false">
      <c r="A341" s="90" t="s">
        <v>232</v>
      </c>
      <c r="B341" s="98"/>
      <c r="C341" s="98"/>
      <c r="D341" s="98"/>
      <c r="E341" s="98"/>
      <c r="F341" s="98"/>
      <c r="G341" s="98"/>
      <c r="H341" s="98"/>
      <c r="I341" s="98"/>
      <c r="J341" s="98"/>
      <c r="K341" s="98"/>
      <c r="L341" s="98"/>
      <c r="M341" s="98"/>
      <c r="N341" s="98"/>
      <c r="O341" s="98"/>
      <c r="P341" s="98"/>
      <c r="Q341" s="98"/>
      <c r="R341" s="98"/>
      <c r="S341" s="98"/>
      <c r="T341" s="98"/>
      <c r="U341" s="98"/>
      <c r="V341" s="98"/>
      <c r="W341" s="98"/>
      <c r="X341" s="98"/>
      <c r="Y341" s="98"/>
      <c r="Z341" s="98"/>
      <c r="AA341" s="98"/>
      <c r="AB341" s="98"/>
      <c r="AC341" s="98"/>
      <c r="AD341" s="98"/>
      <c r="AE341" s="98"/>
      <c r="AF341" s="98"/>
      <c r="AG341" s="98"/>
      <c r="AH341" s="98"/>
      <c r="AI341" s="98"/>
      <c r="AJ341" s="98"/>
      <c r="AK341" s="98"/>
      <c r="AL341" s="98"/>
      <c r="AM341" s="98"/>
      <c r="AN341" s="98"/>
      <c r="AO341" s="98"/>
      <c r="AP341" s="98"/>
      <c r="AQ341" s="98"/>
      <c r="AR341" s="98"/>
      <c r="AS341" s="98"/>
      <c r="AT341" s="98"/>
      <c r="AU341" s="98"/>
      <c r="AV341" s="98"/>
      <c r="AW341" s="98"/>
      <c r="AX341" s="98"/>
      <c r="AY341" s="98"/>
      <c r="AZ341" s="98"/>
      <c r="BA341" s="98"/>
      <c r="BB341" s="98"/>
      <c r="BC341" s="98"/>
      <c r="BD341" s="98"/>
      <c r="BE341" s="98"/>
      <c r="BF341" s="98"/>
      <c r="BG341" s="98"/>
      <c r="BH341" s="98"/>
      <c r="BI341" s="98"/>
      <c r="BJ341" s="98"/>
      <c r="BK341" s="98"/>
      <c r="BL341" s="98"/>
      <c r="BM341" s="98"/>
      <c r="BN341" s="98" t="n">
        <v>-0.121356149364106</v>
      </c>
      <c r="BO341" s="98" t="n">
        <v>0.661331482494125</v>
      </c>
      <c r="BP341" s="98" t="n">
        <v>0.459456852407856</v>
      </c>
      <c r="BQ341" s="98" t="n">
        <v>0.512341241852776</v>
      </c>
      <c r="BR341" s="98" t="n">
        <v>0.0321569034431179</v>
      </c>
      <c r="BS341" s="98" t="n">
        <v>-0.0696693525391861</v>
      </c>
      <c r="BT341" s="98" t="n">
        <v>-0.133432456979819</v>
      </c>
      <c r="BU341" s="98" t="n">
        <v>-0.300804651425533</v>
      </c>
      <c r="BV341" s="98" t="n">
        <v>-0.156461692241568</v>
      </c>
      <c r="BW341" s="98" t="n">
        <v>-0.0624751666924457</v>
      </c>
      <c r="BX341" s="98" t="n">
        <v>0.106864589183307</v>
      </c>
      <c r="BY341" s="98" t="n">
        <v>0.132027320433273</v>
      </c>
      <c r="BZ341" s="98" t="n">
        <v>0.1722073761762</v>
      </c>
      <c r="CA341" s="98" t="n">
        <v>0.032458846498225</v>
      </c>
      <c r="CB341" s="98" t="n">
        <v>-0.110910825385565</v>
      </c>
      <c r="CC341" s="98" t="n">
        <v>-0.0572205926234941</v>
      </c>
      <c r="CD341" s="98" t="n">
        <v>-0.0920196748513595</v>
      </c>
      <c r="CE341" s="98" t="n">
        <v>-0.088057086939316</v>
      </c>
      <c r="CF341" s="98" t="n">
        <v>-0.178016319786849</v>
      </c>
      <c r="CG341" s="98" t="n">
        <v>-0.0160300383928654</v>
      </c>
      <c r="CH341" s="98" t="n">
        <v>-0.229656749054272</v>
      </c>
      <c r="CI341" s="98" t="n">
        <v>-0.0548403216956808</v>
      </c>
      <c r="CJ341" s="98" t="n">
        <v>0.174863521703239</v>
      </c>
      <c r="CK341" s="98" t="n">
        <v>0.0572860760879488</v>
      </c>
      <c r="CL341" s="98" t="n">
        <v>0.412438757109465</v>
      </c>
      <c r="CM341" s="98" t="n">
        <v>0.17082946751496</v>
      </c>
      <c r="CN341" s="98" t="n">
        <v>0.0938330913756864</v>
      </c>
      <c r="CO341" s="98" t="n">
        <v>-0.0758725558467961</v>
      </c>
      <c r="CP341" s="98" t="n">
        <v>-0.20026249004046</v>
      </c>
      <c r="CQ341" s="98" t="n">
        <v>-0.113431709477426</v>
      </c>
      <c r="CR341" s="98" t="n">
        <v>-0.134130516520866</v>
      </c>
      <c r="CS341" s="98"/>
      <c r="CT341" s="106"/>
      <c r="CU341" s="106"/>
      <c r="CV341" s="106"/>
      <c r="CW341" s="106"/>
      <c r="CX341" s="106"/>
      <c r="CY341" s="106"/>
      <c r="CZ341" s="106"/>
      <c r="DA341" s="106"/>
      <c r="DB341" s="106"/>
      <c r="DC341" s="106"/>
      <c r="DD341" s="106"/>
      <c r="DE341" s="106"/>
      <c r="DF341" s="106"/>
      <c r="DG341" s="106"/>
      <c r="DH341" s="106"/>
      <c r="DI341" s="106"/>
      <c r="DJ341" s="106"/>
      <c r="DK341" s="106"/>
      <c r="DL341" s="106"/>
      <c r="DM341" s="106"/>
      <c r="DN341" s="106"/>
    </row>
    <row r="342" customFormat="false" ht="15.75" hidden="false" customHeight="false" outlineLevel="0" collapsed="false">
      <c r="A342" s="87" t="s">
        <v>287</v>
      </c>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c r="AX342" s="106"/>
      <c r="AY342" s="106"/>
      <c r="AZ342" s="106"/>
      <c r="BA342" s="106"/>
      <c r="BB342" s="106"/>
      <c r="BC342" s="106"/>
      <c r="BD342" s="106"/>
      <c r="BE342" s="106"/>
      <c r="BF342" s="106"/>
      <c r="BG342" s="106"/>
      <c r="BH342" s="106"/>
      <c r="BI342" s="106"/>
      <c r="BJ342" s="106"/>
      <c r="BK342" s="106"/>
      <c r="BL342" s="106"/>
      <c r="BM342" s="106"/>
      <c r="BN342" s="106"/>
      <c r="BO342" s="106"/>
      <c r="BP342" s="106"/>
      <c r="BQ342" s="106"/>
      <c r="BR342" s="106"/>
      <c r="BS342" s="106"/>
      <c r="BT342" s="106"/>
      <c r="BU342" s="106"/>
      <c r="BV342" s="106"/>
      <c r="BW342" s="106"/>
      <c r="BX342" s="106"/>
      <c r="BY342" s="106"/>
      <c r="BZ342" s="106"/>
      <c r="CA342" s="106"/>
      <c r="CB342" s="106"/>
      <c r="CC342" s="106"/>
      <c r="CD342" s="106"/>
      <c r="CE342" s="106"/>
      <c r="CF342" s="106"/>
      <c r="CG342" s="106"/>
      <c r="CH342" s="106"/>
      <c r="CI342" s="106"/>
      <c r="CJ342" s="106"/>
      <c r="CK342" s="106"/>
      <c r="CL342" s="106"/>
      <c r="CM342" s="106"/>
      <c r="CN342" s="106"/>
      <c r="CO342" s="106"/>
      <c r="CP342" s="106"/>
      <c r="CQ342" s="106"/>
      <c r="CR342" s="106"/>
      <c r="CS342" s="106"/>
      <c r="CT342" s="89"/>
      <c r="CU342" s="89"/>
      <c r="CV342" s="89"/>
      <c r="CW342" s="89"/>
      <c r="CX342" s="89"/>
      <c r="CY342" s="89"/>
      <c r="CZ342" s="89"/>
      <c r="DA342" s="89"/>
      <c r="DB342" s="89"/>
      <c r="DC342" s="89"/>
      <c r="DD342" s="89"/>
      <c r="DE342" s="89"/>
      <c r="DF342" s="89"/>
      <c r="DG342" s="89"/>
      <c r="DH342" s="89"/>
      <c r="DI342" s="89"/>
      <c r="DJ342" s="89"/>
      <c r="DK342" s="89"/>
      <c r="DL342" s="89"/>
      <c r="DM342" s="89"/>
      <c r="DN342" s="89"/>
    </row>
    <row r="343" customFormat="false" ht="15.75" hidden="false" customHeight="false" outlineLevel="0" collapsed="false">
      <c r="A343" s="87" t="s">
        <v>226</v>
      </c>
      <c r="B343" s="89"/>
      <c r="C343" s="89"/>
      <c r="D343" s="89"/>
      <c r="E343" s="89"/>
      <c r="F343" s="89"/>
      <c r="G343" s="89"/>
      <c r="H343" s="89"/>
      <c r="I343" s="89"/>
      <c r="J343" s="89"/>
      <c r="K343" s="89"/>
      <c r="L343" s="89"/>
      <c r="M343" s="89"/>
      <c r="N343" s="89"/>
      <c r="O343" s="89"/>
      <c r="P343" s="89"/>
      <c r="Q343" s="89"/>
      <c r="R343" s="89"/>
      <c r="S343" s="89"/>
      <c r="T343" s="89"/>
      <c r="U343" s="89"/>
      <c r="V343" s="89"/>
      <c r="W343" s="89"/>
      <c r="X343" s="89"/>
      <c r="Y343" s="89"/>
      <c r="Z343" s="89"/>
      <c r="AA343" s="89"/>
      <c r="AB343" s="89"/>
      <c r="AC343" s="89"/>
      <c r="AD343" s="89"/>
      <c r="AE343" s="89"/>
      <c r="AF343" s="89"/>
      <c r="AG343" s="89"/>
      <c r="AH343" s="89"/>
      <c r="AI343" s="89"/>
      <c r="AJ343" s="89"/>
      <c r="AK343" s="89"/>
      <c r="AL343" s="89"/>
      <c r="AM343" s="89"/>
      <c r="AN343" s="89"/>
      <c r="AO343" s="89"/>
      <c r="AP343" s="89"/>
      <c r="AQ343" s="89"/>
      <c r="AR343" s="89"/>
      <c r="AS343" s="89"/>
      <c r="AT343" s="89"/>
      <c r="AU343" s="89"/>
      <c r="AV343" s="89"/>
      <c r="AW343" s="89"/>
      <c r="AX343" s="89"/>
      <c r="AY343" s="89"/>
      <c r="AZ343" s="89"/>
      <c r="BA343" s="89"/>
      <c r="BB343" s="89"/>
      <c r="BC343" s="89"/>
      <c r="BD343" s="89"/>
      <c r="BE343" s="89"/>
      <c r="BF343" s="89"/>
      <c r="BG343" s="89"/>
      <c r="BH343" s="89"/>
      <c r="BI343" s="89"/>
      <c r="BJ343" s="89" t="n">
        <v>64.7658581258089</v>
      </c>
      <c r="BK343" s="89" t="n">
        <v>59.7126082858961</v>
      </c>
      <c r="BL343" s="89" t="n">
        <v>69.8642986525984</v>
      </c>
      <c r="BM343" s="89" t="n">
        <v>93.9506457761525</v>
      </c>
      <c r="BN343" s="89" t="n">
        <v>91.8249159545863</v>
      </c>
      <c r="BO343" s="89" t="n">
        <v>77.4935261726851</v>
      </c>
      <c r="BP343" s="89" t="n">
        <v>84.2204544175617</v>
      </c>
      <c r="BQ343" s="89" t="n">
        <v>91.9451281784492</v>
      </c>
      <c r="BR343" s="89" t="n">
        <v>67.6909646503955</v>
      </c>
      <c r="BS343" s="89" t="n">
        <v>98.9578011751115</v>
      </c>
      <c r="BT343" s="89" t="n">
        <v>111.378010353415</v>
      </c>
      <c r="BU343" s="89" t="n">
        <v>120.230588826466</v>
      </c>
      <c r="BV343" s="89" t="n">
        <v>90.3191147129103</v>
      </c>
      <c r="BW343" s="89" t="n">
        <v>101.417505440233</v>
      </c>
      <c r="BX343" s="89" t="n">
        <v>94.0426089215241</v>
      </c>
      <c r="BY343" s="89" t="n">
        <v>117.652060623444</v>
      </c>
      <c r="BZ343" s="89" t="n">
        <v>111.312604486339</v>
      </c>
      <c r="CA343" s="89" t="n">
        <v>98.9473137470986</v>
      </c>
      <c r="CB343" s="89" t="n">
        <v>101.487703490258</v>
      </c>
      <c r="CC343" s="89" t="n">
        <v>113.894283289375</v>
      </c>
      <c r="CD343" s="89" t="n">
        <v>115.268330889752</v>
      </c>
      <c r="CE343" s="89" t="n">
        <v>101.415949837157</v>
      </c>
      <c r="CF343" s="89" t="n">
        <v>113.09654968084</v>
      </c>
      <c r="CG343" s="89" t="n">
        <v>112.259679537384</v>
      </c>
      <c r="CH343" s="89" t="n">
        <v>115.851804037429</v>
      </c>
      <c r="CI343" s="89" t="n">
        <v>116.248074127819</v>
      </c>
      <c r="CJ343" s="89" t="n">
        <v>120.875655668463</v>
      </c>
      <c r="CK343" s="89" t="n">
        <v>87.1253501576875</v>
      </c>
      <c r="CL343" s="89" t="n">
        <v>78.4292698595516</v>
      </c>
      <c r="CM343" s="89" t="n">
        <v>114.103041948943</v>
      </c>
      <c r="CN343" s="89" t="n">
        <v>103.235875542148</v>
      </c>
      <c r="CO343" s="89" t="n">
        <v>102.636779626776</v>
      </c>
      <c r="CP343" s="89" t="n">
        <v>110.531238966374</v>
      </c>
      <c r="CQ343" s="89" t="n">
        <v>94.389589179735</v>
      </c>
      <c r="CR343" s="89" t="n">
        <v>105.889123813085</v>
      </c>
      <c r="CS343" s="89"/>
      <c r="CT343" s="97"/>
      <c r="CU343" s="97"/>
      <c r="CV343" s="97"/>
      <c r="CW343" s="97"/>
      <c r="CX343" s="97"/>
      <c r="CY343" s="97"/>
      <c r="CZ343" s="97"/>
      <c r="DA343" s="97"/>
      <c r="DB343" s="97"/>
      <c r="DC343" s="97"/>
      <c r="DD343" s="97"/>
      <c r="DE343" s="97"/>
      <c r="DF343" s="97"/>
      <c r="DG343" s="97"/>
      <c r="DH343" s="97"/>
      <c r="DI343" s="97"/>
      <c r="DJ343" s="97"/>
      <c r="DK343" s="97"/>
      <c r="DL343" s="97"/>
      <c r="DM343" s="97"/>
      <c r="DN343" s="97"/>
    </row>
    <row r="344" customFormat="false" ht="15.75" hidden="false" customHeight="false" outlineLevel="0" collapsed="false">
      <c r="A344" s="90" t="s">
        <v>278</v>
      </c>
      <c r="B344" s="97"/>
      <c r="C344" s="97"/>
      <c r="D344" s="97"/>
      <c r="E344" s="97"/>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t="n">
        <v>0.202287768089875</v>
      </c>
      <c r="BK344" s="97" t="n">
        <v>0.181493036644764</v>
      </c>
      <c r="BL344" s="97" t="n">
        <v>0.199129706369479</v>
      </c>
      <c r="BM344" s="97" t="n">
        <v>0.24443433660762</v>
      </c>
      <c r="BN344" s="97" t="n">
        <v>0.221291098673992</v>
      </c>
      <c r="BO344" s="97" t="n">
        <v>0.175270581615544</v>
      </c>
      <c r="BP344" s="97" t="n">
        <v>0.15369737839686</v>
      </c>
      <c r="BQ344" s="97" t="n">
        <v>0.189370214042607</v>
      </c>
      <c r="BR344" s="97" t="n">
        <v>0.133412210215854</v>
      </c>
      <c r="BS344" s="97" t="n">
        <v>0.184148191701127</v>
      </c>
      <c r="BT344" s="97" t="n">
        <v>0.180476210872756</v>
      </c>
      <c r="BU344" s="97" t="n">
        <v>0.223779119730891</v>
      </c>
      <c r="BV344" s="97" t="n">
        <v>0.174993648820146</v>
      </c>
      <c r="BW344" s="97" t="n">
        <v>0.188100326770097</v>
      </c>
      <c r="BX344" s="97" t="n">
        <v>0.158622075019566</v>
      </c>
      <c r="BY344" s="97" t="n">
        <v>0.196334674603709</v>
      </c>
      <c r="BZ344" s="97" t="n">
        <v>0.196627431325459</v>
      </c>
      <c r="CA344" s="97" t="n">
        <v>0.15732560844152</v>
      </c>
      <c r="CB344" s="97" t="n">
        <v>0.168889704477039</v>
      </c>
      <c r="CC344" s="97" t="n">
        <v>0.192726840084191</v>
      </c>
      <c r="CD344" s="97" t="n">
        <v>0.210138602063062</v>
      </c>
      <c r="CE344" s="97" t="n">
        <v>0.173192032436695</v>
      </c>
      <c r="CF344" s="97" t="n">
        <v>0.188053314166546</v>
      </c>
      <c r="CG344" s="97" t="n">
        <v>0.194985909453311</v>
      </c>
      <c r="CH344" s="97" t="n">
        <v>0.206100391726219</v>
      </c>
      <c r="CI344" s="97" t="n">
        <v>0.197682517048448</v>
      </c>
      <c r="CJ344" s="97" t="n">
        <v>0.215450123784972</v>
      </c>
      <c r="CK344" s="97" t="n">
        <v>0.17013673729258</v>
      </c>
      <c r="CL344" s="97" t="n">
        <v>0.154069089855753</v>
      </c>
      <c r="CM344" s="97" t="n">
        <v>0.209471366971257</v>
      </c>
      <c r="CN344" s="97" t="n">
        <v>0.173927486425976</v>
      </c>
      <c r="CO344" s="97" t="n">
        <v>0.18068646273617</v>
      </c>
      <c r="CP344" s="97" t="n">
        <v>0.192238129211865</v>
      </c>
      <c r="CQ344" s="97" t="n">
        <v>0.170853343960859</v>
      </c>
      <c r="CR344" s="97" t="n">
        <v>0.17232128034437</v>
      </c>
      <c r="CS344" s="97"/>
      <c r="CT344" s="100"/>
      <c r="CU344" s="100"/>
      <c r="CV344" s="100"/>
      <c r="CW344" s="100"/>
      <c r="CX344" s="100"/>
      <c r="CY344" s="100"/>
      <c r="CZ344" s="100"/>
      <c r="DA344" s="100"/>
      <c r="DB344" s="100"/>
      <c r="DC344" s="100"/>
      <c r="DD344" s="100"/>
      <c r="DE344" s="100"/>
      <c r="DF344" s="100"/>
      <c r="DG344" s="100"/>
      <c r="DH344" s="100"/>
      <c r="DI344" s="100"/>
      <c r="DJ344" s="100"/>
      <c r="DK344" s="100"/>
      <c r="DL344" s="100"/>
      <c r="DM344" s="100"/>
      <c r="DN344" s="100"/>
    </row>
    <row r="345" customFormat="false" ht="15.75" hidden="false" customHeight="false" outlineLevel="0" collapsed="false">
      <c r="A345" s="90" t="s">
        <v>228</v>
      </c>
      <c r="B345" s="100"/>
      <c r="C345" s="100"/>
      <c r="D345" s="100"/>
      <c r="E345" s="100"/>
      <c r="F345" s="100"/>
      <c r="G345" s="100"/>
      <c r="H345" s="100"/>
      <c r="I345" s="100"/>
      <c r="J345" s="100"/>
      <c r="K345" s="100"/>
      <c r="L345" s="100"/>
      <c r="M345" s="100"/>
      <c r="N345" s="100"/>
      <c r="O345" s="100"/>
      <c r="P345" s="100"/>
      <c r="Q345" s="100"/>
      <c r="R345" s="100"/>
      <c r="S345" s="100"/>
      <c r="T345" s="100"/>
      <c r="U345" s="100"/>
      <c r="V345" s="100"/>
      <c r="W345" s="100"/>
      <c r="X345" s="100"/>
      <c r="Y345" s="100"/>
      <c r="Z345" s="100"/>
      <c r="AA345" s="100"/>
      <c r="AB345" s="100"/>
      <c r="AC345" s="100"/>
      <c r="AD345" s="100"/>
      <c r="AE345" s="100"/>
      <c r="AF345" s="100"/>
      <c r="AG345" s="100"/>
      <c r="AH345" s="100"/>
      <c r="AI345" s="100"/>
      <c r="AJ345" s="100"/>
      <c r="AK345" s="100"/>
      <c r="AL345" s="100"/>
      <c r="AM345" s="100"/>
      <c r="AN345" s="100"/>
      <c r="AO345" s="100"/>
      <c r="AP345" s="100"/>
      <c r="AQ345" s="100"/>
      <c r="AR345" s="100"/>
      <c r="AS345" s="100"/>
      <c r="AT345" s="100"/>
      <c r="AU345" s="100"/>
      <c r="AV345" s="100"/>
      <c r="AW345" s="100"/>
      <c r="AX345" s="100"/>
      <c r="AY345" s="100"/>
      <c r="AZ345" s="100"/>
      <c r="BA345" s="100"/>
      <c r="BB345" s="100"/>
      <c r="BC345" s="100"/>
      <c r="BD345" s="100"/>
      <c r="BE345" s="100"/>
      <c r="BF345" s="100"/>
      <c r="BG345" s="100"/>
      <c r="BH345" s="100"/>
      <c r="BI345" s="100"/>
      <c r="BJ345" s="100"/>
      <c r="BK345" s="100"/>
      <c r="BL345" s="100"/>
      <c r="BM345" s="100"/>
      <c r="BN345" s="98" t="n">
        <v>0.417798182743363</v>
      </c>
      <c r="BO345" s="98" t="n">
        <v>0.297774932249758</v>
      </c>
      <c r="BP345" s="98" t="n">
        <v>0.205486293311976</v>
      </c>
      <c r="BQ345" s="98" t="n">
        <v>-0.0213465014650529</v>
      </c>
      <c r="BR345" s="98" t="n">
        <v>-0.262825738017845</v>
      </c>
      <c r="BS345" s="98" t="n">
        <v>0.276981524296568</v>
      </c>
      <c r="BT345" s="98" t="n">
        <v>0.32245796016734</v>
      </c>
      <c r="BU345" s="98" t="n">
        <v>0.307634142323664</v>
      </c>
      <c r="BV345" s="98" t="n">
        <v>0.334286121927538</v>
      </c>
      <c r="BW345" s="98" t="n">
        <v>0.0248560925557406</v>
      </c>
      <c r="BX345" s="98" t="n">
        <v>-0.155644739719122</v>
      </c>
      <c r="BY345" s="98" t="n">
        <v>-0.021446523951934</v>
      </c>
      <c r="BZ345" s="98" t="n">
        <v>0.23243684174894</v>
      </c>
      <c r="CA345" s="98" t="n">
        <v>-0.0243566599514692</v>
      </c>
      <c r="CB345" s="98" t="n">
        <v>0.079167248273035</v>
      </c>
      <c r="CC345" s="98" t="n">
        <v>-0.0319397494115825</v>
      </c>
      <c r="CD345" s="98" t="n">
        <v>0.0355370932309627</v>
      </c>
      <c r="CE345" s="98" t="n">
        <v>0.0249489955469391</v>
      </c>
      <c r="CF345" s="98" t="n">
        <v>0.114386726582068</v>
      </c>
      <c r="CG345" s="98" t="n">
        <v>-0.0143519385238806</v>
      </c>
      <c r="CH345" s="98" t="n">
        <v>0.00506186862578661</v>
      </c>
      <c r="CI345" s="98" t="n">
        <v>0.146250410457906</v>
      </c>
      <c r="CJ345" s="98" t="n">
        <v>0.0687828763085643</v>
      </c>
      <c r="CK345" s="98" t="n">
        <v>-0.223894540615774</v>
      </c>
      <c r="CL345" s="98" t="n">
        <v>-0.323020728842404</v>
      </c>
      <c r="CM345" s="98" t="n">
        <v>-0.0184521954016833</v>
      </c>
      <c r="CN345" s="98" t="n">
        <v>-0.145933273567489</v>
      </c>
      <c r="CO345" s="98" t="n">
        <v>0.178035777658454</v>
      </c>
      <c r="CP345" s="98" t="n">
        <v>0.409311079451703</v>
      </c>
      <c r="CQ345" s="98" t="n">
        <v>-0.172768862534175</v>
      </c>
      <c r="CR345" s="98" t="n">
        <v>0.0257008356543036</v>
      </c>
      <c r="CS345" s="98"/>
      <c r="CT345" s="93"/>
      <c r="CU345" s="93"/>
      <c r="CV345" s="93"/>
      <c r="CW345" s="93"/>
      <c r="CX345" s="93"/>
      <c r="CY345" s="93"/>
      <c r="CZ345" s="93"/>
      <c r="DA345" s="93"/>
      <c r="DB345" s="93"/>
      <c r="DC345" s="93"/>
      <c r="DD345" s="93"/>
      <c r="DE345" s="93"/>
      <c r="DF345" s="93"/>
      <c r="DG345" s="93"/>
      <c r="DH345" s="93"/>
      <c r="DI345" s="93"/>
      <c r="DJ345" s="93"/>
      <c r="DK345" s="93"/>
      <c r="DL345" s="93"/>
      <c r="DM345" s="93"/>
      <c r="DN345" s="93"/>
    </row>
    <row r="346" customFormat="false" ht="15.75" hidden="false" customHeight="false" outlineLevel="0" collapsed="false">
      <c r="A346" s="139" t="s">
        <v>279</v>
      </c>
      <c r="B346" s="93"/>
      <c r="C346" s="93"/>
      <c r="D346" s="93"/>
      <c r="E346" s="93"/>
      <c r="F346" s="93"/>
      <c r="G346" s="93"/>
      <c r="H346" s="93"/>
      <c r="I346" s="93"/>
      <c r="J346" s="93"/>
      <c r="K346" s="93"/>
      <c r="L346" s="93"/>
      <c r="M346" s="93"/>
      <c r="N346" s="93"/>
      <c r="O346" s="93"/>
      <c r="P346" s="93"/>
      <c r="Q346" s="93"/>
      <c r="R346" s="93"/>
      <c r="S346" s="93"/>
      <c r="T346" s="93"/>
      <c r="U346" s="93"/>
      <c r="V346" s="93"/>
      <c r="W346" s="93"/>
      <c r="X346" s="93"/>
      <c r="Y346" s="93"/>
      <c r="Z346" s="93"/>
      <c r="AA346" s="93"/>
      <c r="AB346" s="93"/>
      <c r="AC346" s="93"/>
      <c r="AD346" s="93"/>
      <c r="AE346" s="93"/>
      <c r="AF346" s="93"/>
      <c r="AG346" s="93"/>
      <c r="AH346" s="93"/>
      <c r="AI346" s="93"/>
      <c r="AJ346" s="93"/>
      <c r="AK346" s="93"/>
      <c r="AL346" s="93"/>
      <c r="AM346" s="93"/>
      <c r="AN346" s="93"/>
      <c r="AO346" s="93"/>
      <c r="AP346" s="93"/>
      <c r="AQ346" s="93"/>
      <c r="AR346" s="93"/>
      <c r="AS346" s="93"/>
      <c r="AT346" s="93"/>
      <c r="AU346" s="93"/>
      <c r="AV346" s="93"/>
      <c r="AW346" s="93"/>
      <c r="AX346" s="93"/>
      <c r="AY346" s="93"/>
      <c r="AZ346" s="93"/>
      <c r="BA346" s="93"/>
      <c r="BB346" s="93"/>
      <c r="BC346" s="93"/>
      <c r="BD346" s="93"/>
      <c r="BE346" s="93"/>
      <c r="BF346" s="93"/>
      <c r="BG346" s="93"/>
      <c r="BH346" s="93"/>
      <c r="BI346" s="93"/>
      <c r="BJ346" s="93" t="n">
        <v>56785.567</v>
      </c>
      <c r="BK346" s="93" t="n">
        <v>20337.932</v>
      </c>
      <c r="BL346" s="93" t="n">
        <v>23415.284</v>
      </c>
      <c r="BM346" s="93" t="n">
        <v>30911.316</v>
      </c>
      <c r="BN346" s="93" t="n">
        <v>24163.832</v>
      </c>
      <c r="BO346" s="93" t="n">
        <v>25994.348</v>
      </c>
      <c r="BP346" s="93" t="n">
        <v>29222.277</v>
      </c>
      <c r="BQ346" s="93" t="n">
        <v>29879.236</v>
      </c>
      <c r="BR346" s="93" t="n">
        <v>29341.935</v>
      </c>
      <c r="BS346" s="93" t="n">
        <v>32546.8005</v>
      </c>
      <c r="BT346" s="93" t="n">
        <v>43266.26</v>
      </c>
      <c r="BU346" s="93" t="n">
        <v>38892.15769</v>
      </c>
      <c r="BV346" s="93" t="n">
        <v>30942.55231</v>
      </c>
      <c r="BW346" s="93" t="n">
        <v>33419.84582</v>
      </c>
      <c r="BX346" s="93" t="n">
        <v>37204.60993</v>
      </c>
      <c r="BY346" s="93" t="n">
        <v>36279.39466</v>
      </c>
      <c r="BZ346" s="93" t="n">
        <v>40228.39985</v>
      </c>
      <c r="CA346" s="93" t="n">
        <v>36821.94845</v>
      </c>
      <c r="CB346" s="93" t="n">
        <v>38467.83042</v>
      </c>
      <c r="CC346" s="93" t="n">
        <v>37323.86882</v>
      </c>
      <c r="CD346" s="93" t="n">
        <v>41513.13009</v>
      </c>
      <c r="CE346" s="93" t="n">
        <v>40630.68256</v>
      </c>
      <c r="CF346" s="93" t="n">
        <v>43738.66455</v>
      </c>
      <c r="CG346" s="93" t="n">
        <v>43860.26801</v>
      </c>
      <c r="CH346" s="93" t="n">
        <v>39046.78588</v>
      </c>
      <c r="CI346" s="93" t="n">
        <v>44527.82118</v>
      </c>
      <c r="CJ346" s="93" t="n">
        <v>39042.84785</v>
      </c>
      <c r="CK346" s="93" t="n">
        <v>33653.72004</v>
      </c>
      <c r="CL346" s="93" t="n">
        <v>32393.27159</v>
      </c>
      <c r="CM346" s="93" t="n">
        <v>34253.8246</v>
      </c>
      <c r="CN346" s="93" t="n">
        <v>36122.6136</v>
      </c>
      <c r="CO346" s="93" t="n">
        <v>35223.16903</v>
      </c>
      <c r="CP346" s="105" t="n">
        <v>35975.72589</v>
      </c>
      <c r="CQ346" s="133" t="n">
        <v>36607.07958</v>
      </c>
      <c r="CR346" s="133" t="n">
        <v>37934.57111</v>
      </c>
      <c r="CS346" s="133"/>
      <c r="CT346" s="100"/>
      <c r="CU346" s="100"/>
      <c r="CV346" s="100"/>
      <c r="CW346" s="100"/>
      <c r="CX346" s="100"/>
      <c r="CY346" s="100"/>
      <c r="CZ346" s="100"/>
      <c r="DA346" s="100"/>
      <c r="DB346" s="100"/>
      <c r="DC346" s="100"/>
      <c r="DD346" s="100"/>
      <c r="DE346" s="100"/>
      <c r="DF346" s="100"/>
      <c r="DG346" s="100"/>
      <c r="DH346" s="100"/>
      <c r="DI346" s="100"/>
      <c r="DJ346" s="100"/>
      <c r="DK346" s="100"/>
      <c r="DL346" s="100"/>
      <c r="DM346" s="100"/>
      <c r="DN346" s="100"/>
    </row>
    <row r="347" customFormat="false" ht="15.75" hidden="false" customHeight="false" outlineLevel="0" collapsed="false">
      <c r="A347" s="90" t="s">
        <v>230</v>
      </c>
      <c r="B347" s="100"/>
      <c r="C347" s="100"/>
      <c r="D347" s="100"/>
      <c r="E347" s="100"/>
      <c r="F347" s="100"/>
      <c r="G347" s="100"/>
      <c r="H347" s="100"/>
      <c r="I347" s="100"/>
      <c r="J347" s="100"/>
      <c r="K347" s="100"/>
      <c r="L347" s="100"/>
      <c r="M347" s="100"/>
      <c r="N347" s="100"/>
      <c r="O347" s="100"/>
      <c r="P347" s="100"/>
      <c r="Q347" s="100"/>
      <c r="R347" s="100"/>
      <c r="S347" s="100"/>
      <c r="T347" s="100"/>
      <c r="U347" s="100"/>
      <c r="V347" s="100"/>
      <c r="W347" s="100"/>
      <c r="X347" s="100"/>
      <c r="Y347" s="100"/>
      <c r="Z347" s="100"/>
      <c r="AA347" s="100"/>
      <c r="AB347" s="100"/>
      <c r="AC347" s="100"/>
      <c r="AD347" s="100"/>
      <c r="AE347" s="100"/>
      <c r="AF347" s="100"/>
      <c r="AG347" s="100"/>
      <c r="AH347" s="100"/>
      <c r="AI347" s="100"/>
      <c r="AJ347" s="100"/>
      <c r="AK347" s="100"/>
      <c r="AL347" s="100"/>
      <c r="AM347" s="100"/>
      <c r="AN347" s="100"/>
      <c r="AO347" s="100"/>
      <c r="AP347" s="100"/>
      <c r="AQ347" s="100"/>
      <c r="AR347" s="100"/>
      <c r="AS347" s="100"/>
      <c r="AT347" s="100"/>
      <c r="AU347" s="100"/>
      <c r="AV347" s="100"/>
      <c r="AW347" s="100"/>
      <c r="AX347" s="100"/>
      <c r="AY347" s="100"/>
      <c r="AZ347" s="100"/>
      <c r="BA347" s="100"/>
      <c r="BB347" s="100"/>
      <c r="BC347" s="100"/>
      <c r="BD347" s="100"/>
      <c r="BE347" s="100"/>
      <c r="BF347" s="100"/>
      <c r="BG347" s="100"/>
      <c r="BH347" s="100"/>
      <c r="BI347" s="100"/>
      <c r="BJ347" s="100"/>
      <c r="BK347" s="100"/>
      <c r="BL347" s="100"/>
      <c r="BM347" s="100"/>
      <c r="BN347" s="98" t="n">
        <v>-0.57447229504638</v>
      </c>
      <c r="BO347" s="98" t="n">
        <v>0.278121492391655</v>
      </c>
      <c r="BP347" s="98" t="n">
        <v>0.248000109671956</v>
      </c>
      <c r="BQ347" s="98" t="n">
        <v>-0.0333884199559799</v>
      </c>
      <c r="BR347" s="98" t="n">
        <v>0.214291466684589</v>
      </c>
      <c r="BS347" s="98" t="n">
        <v>0.252072200464501</v>
      </c>
      <c r="BT347" s="98" t="n">
        <v>0.480591673263518</v>
      </c>
      <c r="BU347" s="98" t="n">
        <v>0.301644984831607</v>
      </c>
      <c r="BV347" s="98" t="n">
        <v>0.0545505028894653</v>
      </c>
      <c r="BW347" s="98" t="n">
        <v>0.0268243055104604</v>
      </c>
      <c r="BX347" s="98" t="n">
        <v>-0.140101087313764</v>
      </c>
      <c r="BY347" s="98" t="n">
        <v>-0.0671796882761225</v>
      </c>
      <c r="BZ347" s="98" t="n">
        <v>0.300099598991354</v>
      </c>
      <c r="CA347" s="98" t="n">
        <v>0.101798872691508</v>
      </c>
      <c r="CB347" s="98" t="n">
        <v>0.0339533324600558</v>
      </c>
      <c r="CC347" s="98" t="n">
        <v>0.0287897350490132</v>
      </c>
      <c r="CD347" s="98" t="n">
        <v>0.0319359021186623</v>
      </c>
      <c r="CE347" s="98" t="n">
        <v>0.103436517357896</v>
      </c>
      <c r="CF347" s="98" t="n">
        <v>0.137019272271191</v>
      </c>
      <c r="CG347" s="98" t="n">
        <v>0.175126518141053</v>
      </c>
      <c r="CH347" s="98" t="n">
        <v>-0.0594111839953528</v>
      </c>
      <c r="CI347" s="98" t="n">
        <v>0.0959161494332526</v>
      </c>
      <c r="CJ347" s="98" t="n">
        <v>-0.107360769888892</v>
      </c>
      <c r="CK347" s="98" t="n">
        <v>-0.232706010088058</v>
      </c>
      <c r="CL347" s="98" t="n">
        <v>-0.170398513989035</v>
      </c>
      <c r="CM347" s="98" t="n">
        <v>-0.230732075087802</v>
      </c>
      <c r="CN347" s="98" t="n">
        <v>-0.0747956261085077</v>
      </c>
      <c r="CO347" s="98" t="n">
        <v>0.046635230462919</v>
      </c>
      <c r="CP347" s="98" t="n">
        <v>0.110592543579511</v>
      </c>
      <c r="CQ347" s="98" t="n">
        <v>0.0687005030089398</v>
      </c>
      <c r="CR347" s="98" t="n">
        <v>0.0501613069880404</v>
      </c>
      <c r="CS347" s="98"/>
      <c r="CT347" s="106"/>
      <c r="CU347" s="106"/>
      <c r="CV347" s="106"/>
      <c r="CW347" s="106"/>
      <c r="CX347" s="106"/>
      <c r="CY347" s="106"/>
      <c r="CZ347" s="106"/>
      <c r="DA347" s="106"/>
      <c r="DB347" s="106"/>
      <c r="DC347" s="106"/>
      <c r="DD347" s="106"/>
      <c r="DE347" s="106"/>
      <c r="DF347" s="106"/>
      <c r="DG347" s="106"/>
      <c r="DH347" s="106"/>
      <c r="DI347" s="106"/>
      <c r="DJ347" s="106"/>
      <c r="DK347" s="106"/>
      <c r="DL347" s="106"/>
      <c r="DM347" s="106"/>
      <c r="DN347" s="106"/>
    </row>
    <row r="348" customFormat="false" ht="15.75" hidden="false" customHeight="false" outlineLevel="0" collapsed="false">
      <c r="A348" s="90" t="s">
        <v>231</v>
      </c>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c r="AX348" s="106"/>
      <c r="AY348" s="106"/>
      <c r="AZ348" s="106"/>
      <c r="BA348" s="106"/>
      <c r="BB348" s="106"/>
      <c r="BC348" s="106"/>
      <c r="BD348" s="106"/>
      <c r="BE348" s="106"/>
      <c r="BF348" s="106"/>
      <c r="BG348" s="106"/>
      <c r="BH348" s="106"/>
      <c r="BI348" s="106"/>
      <c r="BJ348" s="106" t="n">
        <v>1.1405337931346</v>
      </c>
      <c r="BK348" s="106" t="n">
        <v>2.93602163120105</v>
      </c>
      <c r="BL348" s="106" t="n">
        <v>2.9837049447104</v>
      </c>
      <c r="BM348" s="106" t="n">
        <v>3.03936091805837</v>
      </c>
      <c r="BN348" s="106" t="n">
        <v>3.80009743299764</v>
      </c>
      <c r="BO348" s="106" t="n">
        <v>2.98116829753472</v>
      </c>
      <c r="BP348" s="106" t="n">
        <v>2.88206337985098</v>
      </c>
      <c r="BQ348" s="106" t="n">
        <v>3.07722487209677</v>
      </c>
      <c r="BR348" s="106" t="n">
        <v>2.30697002942702</v>
      </c>
      <c r="BS348" s="106" t="n">
        <v>3.04047708699082</v>
      </c>
      <c r="BT348" s="106" t="n">
        <v>2.57424631464367</v>
      </c>
      <c r="BU348" s="106" t="n">
        <v>3.09138386676293</v>
      </c>
      <c r="BV348" s="106" t="n">
        <v>2.91892904657775</v>
      </c>
      <c r="BW348" s="106" t="n">
        <v>3.03464911198183</v>
      </c>
      <c r="BX348" s="106" t="n">
        <v>2.52771388003971</v>
      </c>
      <c r="BY348" s="106" t="n">
        <v>3.24294442412959</v>
      </c>
      <c r="BZ348" s="106" t="n">
        <v>2.76701546423402</v>
      </c>
      <c r="CA348" s="106" t="n">
        <v>2.68718299580093</v>
      </c>
      <c r="CB348" s="106" t="n">
        <v>2.63824869721515</v>
      </c>
      <c r="CC348" s="106" t="n">
        <v>3.05151333155325</v>
      </c>
      <c r="CD348" s="106" t="n">
        <v>2.77667163713869</v>
      </c>
      <c r="CE348" s="106" t="n">
        <v>2.49604346880941</v>
      </c>
      <c r="CF348" s="106" t="n">
        <v>2.58573394602741</v>
      </c>
      <c r="CG348" s="106" t="n">
        <v>2.55948457751761</v>
      </c>
      <c r="CH348" s="106" t="n">
        <v>2.96699975238601</v>
      </c>
      <c r="CI348" s="106" t="n">
        <v>2.6106840857516</v>
      </c>
      <c r="CJ348" s="106" t="n">
        <v>3.09597435445435</v>
      </c>
      <c r="CK348" s="106" t="n">
        <v>2.58887724905694</v>
      </c>
      <c r="CL348" s="106" t="n">
        <v>2.42115927196941</v>
      </c>
      <c r="CM348" s="106" t="n">
        <v>3.33110370247366</v>
      </c>
      <c r="CN348" s="106" t="n">
        <v>2.85792929286123</v>
      </c>
      <c r="CO348" s="106" t="n">
        <v>2.91389964200438</v>
      </c>
      <c r="CP348" s="106" t="n">
        <v>3.07238384304839</v>
      </c>
      <c r="CQ348" s="106" t="n">
        <v>2.5784517711515</v>
      </c>
      <c r="CR348" s="106" t="n">
        <v>2.79136209306373</v>
      </c>
      <c r="CS348" s="106"/>
      <c r="CT348" s="98"/>
      <c r="CU348" s="98"/>
      <c r="CV348" s="98"/>
      <c r="CW348" s="98"/>
      <c r="CX348" s="98"/>
      <c r="CY348" s="98"/>
      <c r="CZ348" s="98"/>
      <c r="DA348" s="98"/>
      <c r="DB348" s="98"/>
      <c r="DC348" s="98"/>
      <c r="DD348" s="98"/>
      <c r="DE348" s="98"/>
      <c r="DF348" s="98"/>
      <c r="DG348" s="98"/>
      <c r="DH348" s="98"/>
      <c r="DI348" s="98"/>
      <c r="DJ348" s="98"/>
      <c r="DK348" s="98"/>
      <c r="DL348" s="98"/>
      <c r="DM348" s="98"/>
      <c r="DN348" s="98"/>
    </row>
    <row r="349" customFormat="false" ht="15.75" hidden="false" customHeight="false" outlineLevel="0" collapsed="false">
      <c r="A349" s="90" t="s">
        <v>232</v>
      </c>
      <c r="B349" s="98"/>
      <c r="C349" s="98"/>
      <c r="D349" s="98"/>
      <c r="E349" s="98"/>
      <c r="F349" s="98"/>
      <c r="G349" s="98"/>
      <c r="H349" s="98"/>
      <c r="I349" s="98"/>
      <c r="J349" s="98"/>
      <c r="K349" s="98"/>
      <c r="L349" s="98"/>
      <c r="M349" s="98"/>
      <c r="N349" s="98"/>
      <c r="O349" s="98"/>
      <c r="P349" s="98"/>
      <c r="Q349" s="98"/>
      <c r="R349" s="98"/>
      <c r="S349" s="98"/>
      <c r="T349" s="98"/>
      <c r="U349" s="98"/>
      <c r="V349" s="98"/>
      <c r="W349" s="98"/>
      <c r="X349" s="98"/>
      <c r="Y349" s="98"/>
      <c r="Z349" s="98"/>
      <c r="AA349" s="98"/>
      <c r="AB349" s="98"/>
      <c r="AC349" s="98"/>
      <c r="AD349" s="98"/>
      <c r="AE349" s="98"/>
      <c r="AF349" s="98"/>
      <c r="AG349" s="98"/>
      <c r="AH349" s="98"/>
      <c r="AI349" s="98"/>
      <c r="AJ349" s="98"/>
      <c r="AK349" s="98"/>
      <c r="AL349" s="98"/>
      <c r="AM349" s="98"/>
      <c r="AN349" s="98"/>
      <c r="AO349" s="98"/>
      <c r="AP349" s="98"/>
      <c r="AQ349" s="98"/>
      <c r="AR349" s="98"/>
      <c r="AS349" s="98"/>
      <c r="AT349" s="98"/>
      <c r="AU349" s="98"/>
      <c r="AV349" s="98"/>
      <c r="AW349" s="98"/>
      <c r="AX349" s="98"/>
      <c r="AY349" s="98"/>
      <c r="AZ349" s="98"/>
      <c r="BA349" s="98"/>
      <c r="BB349" s="98"/>
      <c r="BC349" s="98"/>
      <c r="BD349" s="98"/>
      <c r="BE349" s="98"/>
      <c r="BF349" s="98"/>
      <c r="BG349" s="98"/>
      <c r="BH349" s="98"/>
      <c r="BI349" s="98"/>
      <c r="BJ349" s="98"/>
      <c r="BK349" s="98"/>
      <c r="BL349" s="98"/>
      <c r="BM349" s="98"/>
      <c r="BN349" s="98" t="n">
        <v>2.33185869272107</v>
      </c>
      <c r="BO349" s="98" t="n">
        <v>0.0153768166603061</v>
      </c>
      <c r="BP349" s="98" t="n">
        <v>-0.0340655549871348</v>
      </c>
      <c r="BQ349" s="98" t="n">
        <v>0.0124578669855979</v>
      </c>
      <c r="BR349" s="98" t="n">
        <v>-0.392918189571997</v>
      </c>
      <c r="BS349" s="98" t="n">
        <v>0.0198944787871067</v>
      </c>
      <c r="BT349" s="98" t="n">
        <v>-0.106804405260243</v>
      </c>
      <c r="BU349" s="98" t="n">
        <v>0.00460122196286239</v>
      </c>
      <c r="BV349" s="98" t="n">
        <v>0.265265265410806</v>
      </c>
      <c r="BW349" s="98" t="n">
        <v>-0.00191679622712215</v>
      </c>
      <c r="BX349" s="98" t="n">
        <v>-0.0180761391554749</v>
      </c>
      <c r="BY349" s="98" t="n">
        <v>0.0490267672663263</v>
      </c>
      <c r="BZ349" s="98" t="n">
        <v>-0.0520442874491374</v>
      </c>
      <c r="CA349" s="98" t="n">
        <v>-0.114499602213969</v>
      </c>
      <c r="CB349" s="98" t="n">
        <v>0.0437291649376506</v>
      </c>
      <c r="CC349" s="98" t="n">
        <v>-0.0590300256618544</v>
      </c>
      <c r="CD349" s="98" t="n">
        <v>0.0034897430207701</v>
      </c>
      <c r="CE349" s="98" t="n">
        <v>-0.0711300746135266</v>
      </c>
      <c r="CF349" s="98" t="n">
        <v>-0.0199051557357647</v>
      </c>
      <c r="CG349" s="98" t="n">
        <v>-0.16124089937539</v>
      </c>
      <c r="CH349" s="98" t="n">
        <v>0.0685454170027267</v>
      </c>
      <c r="CI349" s="98" t="n">
        <v>0.0459289344816061</v>
      </c>
      <c r="CJ349" s="98" t="n">
        <v>0.197329044316741</v>
      </c>
      <c r="CK349" s="98" t="n">
        <v>0.0114838244377433</v>
      </c>
      <c r="CL349" s="98" t="n">
        <v>-0.183970517684622</v>
      </c>
      <c r="CM349" s="98" t="n">
        <v>0.275950514523725</v>
      </c>
      <c r="CN349" s="98" t="n">
        <v>-0.0768885766933531</v>
      </c>
      <c r="CO349" s="98" t="n">
        <v>0.125545694785582</v>
      </c>
      <c r="CP349" s="98" t="n">
        <v>0.268972214516588</v>
      </c>
      <c r="CQ349" s="98" t="n">
        <v>-0.225946712725647</v>
      </c>
      <c r="CR349" s="98" t="n">
        <v>-0.0232921087179375</v>
      </c>
      <c r="CS349" s="98"/>
      <c r="CT349" s="109"/>
      <c r="CU349" s="109"/>
      <c r="CV349" s="109"/>
      <c r="CW349" s="109"/>
      <c r="CX349" s="109"/>
      <c r="CY349" s="109"/>
      <c r="CZ349" s="109"/>
      <c r="DA349" s="109"/>
      <c r="DB349" s="109"/>
      <c r="DC349" s="109"/>
      <c r="DD349" s="109"/>
      <c r="DE349" s="109"/>
      <c r="DF349" s="109"/>
      <c r="DG349" s="109"/>
      <c r="DH349" s="109"/>
      <c r="DI349" s="109"/>
      <c r="DJ349" s="109"/>
      <c r="DK349" s="109"/>
      <c r="DL349" s="109"/>
      <c r="DM349" s="109"/>
      <c r="DN349" s="109"/>
    </row>
    <row r="350" customFormat="false" ht="15.75" hidden="false" customHeight="false" outlineLevel="0" collapsed="false">
      <c r="A350" s="143" t="s">
        <v>288</v>
      </c>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c r="BA350" s="109"/>
      <c r="BB350" s="109"/>
      <c r="BC350" s="109"/>
      <c r="BD350" s="109"/>
      <c r="BE350" s="109"/>
      <c r="BF350" s="109"/>
      <c r="BG350" s="109"/>
      <c r="BH350" s="109"/>
      <c r="BI350" s="109"/>
      <c r="BJ350" s="109" t="n">
        <v>320.166951948541</v>
      </c>
      <c r="BK350" s="109" t="n">
        <v>329.007709550706</v>
      </c>
      <c r="BL350" s="109" t="n">
        <v>350.848198023088</v>
      </c>
      <c r="BM350" s="109" t="n">
        <v>384.359444258305</v>
      </c>
      <c r="BN350" s="109" t="n">
        <v>414.950788824379</v>
      </c>
      <c r="BO350" s="109" t="n">
        <v>442.136526611562</v>
      </c>
      <c r="BP350" s="109" t="n">
        <v>547.962855944731</v>
      </c>
      <c r="BQ350" s="109" t="n">
        <v>485.531099192622</v>
      </c>
      <c r="BR350" s="109" t="n">
        <v>507.38207950288</v>
      </c>
      <c r="BS350" s="109" t="n">
        <v>537.38133543945</v>
      </c>
      <c r="BT350" s="109" t="n">
        <v>617.134024560951</v>
      </c>
      <c r="BU350" s="109" t="n">
        <v>537.273490802228</v>
      </c>
      <c r="BV350" s="109" t="n">
        <v>516.127958482299</v>
      </c>
      <c r="BW350" s="109" t="n">
        <v>539.167088019942</v>
      </c>
      <c r="BX350" s="109" t="n">
        <v>592.872139076001</v>
      </c>
      <c r="BY350" s="109" t="n">
        <v>599.242394961146</v>
      </c>
      <c r="BZ350" s="109" t="n">
        <v>566.109233772648</v>
      </c>
      <c r="CA350" s="109" t="n">
        <v>628.933297810055</v>
      </c>
      <c r="CB350" s="109" t="n">
        <v>600.911131939698</v>
      </c>
      <c r="CC350" s="109" t="n">
        <v>590.962230479269</v>
      </c>
      <c r="CD350" s="109" t="n">
        <v>548.534775420081</v>
      </c>
      <c r="CE350" s="109" t="n">
        <v>585.569372968852</v>
      </c>
      <c r="CF350" s="109" t="n">
        <v>601.406841363502</v>
      </c>
      <c r="CG350" s="109" t="n">
        <v>575.732266255191</v>
      </c>
      <c r="CH350" s="109" t="n">
        <v>562.11345872319</v>
      </c>
      <c r="CI350" s="109" t="n">
        <v>588.054400882245</v>
      </c>
      <c r="CJ350" s="109" t="n">
        <v>561.037763845065</v>
      </c>
      <c r="CK350" s="109" t="n">
        <v>512.090166674939</v>
      </c>
      <c r="CL350" s="109" t="n">
        <v>509.052594086074</v>
      </c>
      <c r="CM350" s="109" t="n">
        <v>544.719040118738</v>
      </c>
      <c r="CN350" s="109" t="n">
        <v>593.556991269952</v>
      </c>
      <c r="CO350" s="109" t="n">
        <v>568.038014982019</v>
      </c>
      <c r="CP350" s="109" t="n">
        <v>574.970425583768</v>
      </c>
      <c r="CQ350" s="109" t="n">
        <v>552.459711888103</v>
      </c>
      <c r="CR350" s="109" t="n">
        <v>614.48663566957</v>
      </c>
      <c r="CS350" s="109"/>
      <c r="CT350" s="94"/>
      <c r="CU350" s="94"/>
      <c r="CV350" s="94"/>
      <c r="CW350" s="94"/>
      <c r="CX350" s="94"/>
      <c r="CY350" s="94"/>
      <c r="CZ350" s="94"/>
      <c r="DA350" s="94"/>
      <c r="DB350" s="94"/>
      <c r="DC350" s="94"/>
      <c r="DD350" s="94"/>
      <c r="DE350" s="94"/>
      <c r="DF350" s="94"/>
      <c r="DG350" s="94"/>
      <c r="DH350" s="94"/>
      <c r="DI350" s="94"/>
      <c r="DJ350" s="94"/>
      <c r="DK350" s="94"/>
      <c r="DL350" s="94"/>
      <c r="DM350" s="94"/>
      <c r="DN350" s="94"/>
    </row>
    <row r="351" customFormat="false" ht="15.75" hidden="false" customHeight="false" outlineLevel="0" collapsed="false">
      <c r="A351" s="110" t="s">
        <v>289</v>
      </c>
      <c r="B351" s="94"/>
      <c r="C351" s="94"/>
      <c r="D351" s="94"/>
      <c r="E351" s="94"/>
      <c r="F351" s="94"/>
      <c r="G351" s="94"/>
      <c r="H351" s="94"/>
      <c r="I351" s="94"/>
      <c r="J351" s="94"/>
      <c r="K351" s="94"/>
      <c r="L351" s="94"/>
      <c r="M351" s="94"/>
      <c r="N351" s="94"/>
      <c r="O351" s="94"/>
      <c r="P351" s="94"/>
      <c r="Q351" s="94"/>
      <c r="R351" s="94"/>
      <c r="S351" s="94"/>
      <c r="T351" s="94"/>
      <c r="U351" s="94"/>
      <c r="V351" s="94"/>
      <c r="W351" s="94"/>
      <c r="X351" s="94"/>
      <c r="Y351" s="94"/>
      <c r="Z351" s="94"/>
      <c r="AA351" s="94"/>
      <c r="AB351" s="94"/>
      <c r="AC351" s="94"/>
      <c r="AD351" s="94"/>
      <c r="AE351" s="94"/>
      <c r="AF351" s="94"/>
      <c r="AG351" s="94"/>
      <c r="AH351" s="94"/>
      <c r="AI351" s="94"/>
      <c r="AJ351" s="94"/>
      <c r="AK351" s="94"/>
      <c r="AL351" s="94"/>
      <c r="AM351" s="94"/>
      <c r="AN351" s="94"/>
      <c r="AO351" s="94"/>
      <c r="AP351" s="94"/>
      <c r="AQ351" s="94"/>
      <c r="AR351" s="94"/>
      <c r="AS351" s="94"/>
      <c r="AT351" s="94"/>
      <c r="AU351" s="94"/>
      <c r="AV351" s="94"/>
      <c r="AW351" s="94"/>
      <c r="AX351" s="94"/>
      <c r="AY351" s="94"/>
      <c r="AZ351" s="94"/>
      <c r="BA351" s="94"/>
      <c r="BB351" s="94"/>
      <c r="BC351" s="94"/>
      <c r="BD351" s="94"/>
      <c r="BE351" s="94"/>
      <c r="BF351" s="94"/>
      <c r="BG351" s="94"/>
      <c r="BH351" s="94"/>
      <c r="BI351" s="94"/>
      <c r="BJ351" s="94" t="n">
        <v>320.166951948541</v>
      </c>
      <c r="BK351" s="94" t="n">
        <v>329.007709550706</v>
      </c>
      <c r="BL351" s="94" t="n">
        <v>350.848198023088</v>
      </c>
      <c r="BM351" s="94" t="n">
        <v>384.359444258305</v>
      </c>
      <c r="BN351" s="94" t="n">
        <v>414.950788824379</v>
      </c>
      <c r="BO351" s="94" t="n">
        <v>442.136526611562</v>
      </c>
      <c r="BP351" s="94" t="n">
        <v>547.962855944731</v>
      </c>
      <c r="BQ351" s="94" t="n">
        <v>485.531099192622</v>
      </c>
      <c r="BR351" s="94" t="n">
        <v>507.38207950288</v>
      </c>
      <c r="BS351" s="94" t="n">
        <v>537.38133543945</v>
      </c>
      <c r="BT351" s="94" t="n">
        <v>617.134024560951</v>
      </c>
      <c r="BU351" s="94" t="n">
        <v>537.273490802228</v>
      </c>
      <c r="BV351" s="94" t="n">
        <v>516.127958482299</v>
      </c>
      <c r="BW351" s="94" t="n">
        <v>539.167088019942</v>
      </c>
      <c r="BX351" s="94" t="n">
        <v>592.872139076001</v>
      </c>
      <c r="BY351" s="94" t="n">
        <v>599.242394961146</v>
      </c>
      <c r="BZ351" s="94" t="n">
        <v>566.109233772648</v>
      </c>
      <c r="CA351" s="94" t="n">
        <v>628.933297810055</v>
      </c>
      <c r="CB351" s="94" t="n">
        <v>600.911131939698</v>
      </c>
      <c r="CC351" s="94" t="n">
        <v>590.962230479269</v>
      </c>
      <c r="CD351" s="94" t="n">
        <v>548.534775420081</v>
      </c>
      <c r="CE351" s="94" t="n">
        <v>585.569372968852</v>
      </c>
      <c r="CF351" s="94" t="n">
        <v>601.406841363502</v>
      </c>
      <c r="CG351" s="94" t="n">
        <v>575.732266255191</v>
      </c>
      <c r="CH351" s="94" t="n">
        <v>562.11345872319</v>
      </c>
      <c r="CI351" s="94" t="n">
        <v>588.054400882245</v>
      </c>
      <c r="CJ351" s="94" t="n">
        <v>561.037763845065</v>
      </c>
      <c r="CK351" s="94" t="n">
        <v>512.090166674939</v>
      </c>
      <c r="CL351" s="94" t="n">
        <v>509.052594086074</v>
      </c>
      <c r="CM351" s="94" t="n">
        <v>544.719040118738</v>
      </c>
      <c r="CN351" s="94" t="n">
        <v>593.556991269952</v>
      </c>
      <c r="CO351" s="94" t="n">
        <v>568.038014982019</v>
      </c>
      <c r="CP351" s="94" t="n">
        <v>574.970425583768</v>
      </c>
      <c r="CQ351" s="94" t="n">
        <v>552.459711888103</v>
      </c>
      <c r="CR351" s="94" t="n">
        <v>614.48663566957</v>
      </c>
      <c r="CS351" s="94"/>
      <c r="CT351" s="94"/>
      <c r="CU351" s="94"/>
      <c r="CV351" s="94"/>
      <c r="CW351" s="94"/>
      <c r="CX351" s="94"/>
      <c r="CY351" s="94"/>
      <c r="CZ351" s="94"/>
      <c r="DA351" s="94"/>
      <c r="DB351" s="94"/>
      <c r="DC351" s="94"/>
      <c r="DD351" s="94"/>
      <c r="DE351" s="94"/>
      <c r="DF351" s="94"/>
      <c r="DG351" s="94"/>
      <c r="DH351" s="94"/>
      <c r="DI351" s="94"/>
      <c r="DJ351" s="94"/>
      <c r="DK351" s="94"/>
      <c r="DL351" s="94"/>
      <c r="DM351" s="94"/>
      <c r="DN351" s="94"/>
    </row>
    <row r="352" customFormat="false" ht="15.75" hidden="false" customHeight="false" outlineLevel="0" collapsed="false">
      <c r="A352" s="110" t="s">
        <v>290</v>
      </c>
      <c r="B352" s="94"/>
      <c r="C352" s="94"/>
      <c r="D352" s="94"/>
      <c r="E352" s="94"/>
      <c r="F352" s="94"/>
      <c r="G352" s="94"/>
      <c r="H352" s="94"/>
      <c r="I352" s="94"/>
      <c r="J352" s="94"/>
      <c r="K352" s="94"/>
      <c r="L352" s="94"/>
      <c r="M352" s="94"/>
      <c r="N352" s="94"/>
      <c r="O352" s="94"/>
      <c r="P352" s="94"/>
      <c r="Q352" s="94"/>
      <c r="R352" s="94"/>
      <c r="S352" s="94"/>
      <c r="T352" s="94"/>
      <c r="U352" s="94"/>
      <c r="V352" s="94"/>
      <c r="W352" s="94"/>
      <c r="X352" s="94"/>
      <c r="Y352" s="94"/>
      <c r="Z352" s="94"/>
      <c r="AA352" s="94"/>
      <c r="AB352" s="94"/>
      <c r="AC352" s="94"/>
      <c r="AD352" s="94"/>
      <c r="AE352" s="94"/>
      <c r="AF352" s="94"/>
      <c r="AG352" s="94"/>
      <c r="AH352" s="94"/>
      <c r="AI352" s="94"/>
      <c r="AJ352" s="94"/>
      <c r="AK352" s="94"/>
      <c r="AL352" s="94"/>
      <c r="AM352" s="94"/>
      <c r="AN352" s="94"/>
      <c r="AO352" s="94"/>
      <c r="AP352" s="94"/>
      <c r="AQ352" s="94"/>
      <c r="AR352" s="94"/>
      <c r="AS352" s="94"/>
      <c r="AT352" s="94"/>
      <c r="AU352" s="94"/>
      <c r="AV352" s="94"/>
      <c r="AW352" s="94"/>
      <c r="AX352" s="94"/>
      <c r="AY352" s="94"/>
      <c r="AZ352" s="94"/>
      <c r="BA352" s="94"/>
      <c r="BB352" s="94"/>
      <c r="BC352" s="94"/>
      <c r="BD352" s="94"/>
      <c r="BE352" s="94"/>
      <c r="BF352" s="94"/>
      <c r="BG352" s="94"/>
      <c r="BH352" s="94"/>
      <c r="BI352" s="94"/>
      <c r="BJ352" s="94" t="n">
        <v>8.64870909418861</v>
      </c>
      <c r="BK352" s="94" t="n">
        <v>9.96638096610832</v>
      </c>
      <c r="BL352" s="94" t="n">
        <v>10.9537285639811</v>
      </c>
      <c r="BM352" s="94" t="n">
        <v>9.35729256854736</v>
      </c>
      <c r="BN352" s="94" t="n">
        <v>36.2368384998597</v>
      </c>
      <c r="BO352" s="94" t="n">
        <v>38.7260641789882</v>
      </c>
      <c r="BP352" s="94" t="n">
        <v>36.458605829259</v>
      </c>
      <c r="BQ352" s="94" t="n">
        <v>36.1092003967587</v>
      </c>
      <c r="BR352" s="94" t="n">
        <v>23.4394865117473</v>
      </c>
      <c r="BS352" s="94" t="n">
        <v>24.5331338858243</v>
      </c>
      <c r="BT352" s="94" t="n">
        <v>25.4758255389843</v>
      </c>
      <c r="BU352" s="94" t="n">
        <v>24.1596377548839</v>
      </c>
      <c r="BV352" s="94" t="n">
        <v>13.8059779081027</v>
      </c>
      <c r="BW352" s="94" t="n">
        <v>13.8849711540368</v>
      </c>
      <c r="BX352" s="94" t="n">
        <v>13.585879067741</v>
      </c>
      <c r="BY352" s="94" t="n">
        <v>12.9523268419505</v>
      </c>
      <c r="BZ352" s="94" t="n">
        <v>17.8514564706152</v>
      </c>
      <c r="CA352" s="94" t="n">
        <v>19.2827099348176</v>
      </c>
      <c r="CB352" s="94" t="n">
        <v>19.1809669428809</v>
      </c>
      <c r="CC352" s="94" t="n">
        <v>19.3720945768347</v>
      </c>
      <c r="CD352" s="94" t="n">
        <v>23.9655135014718</v>
      </c>
      <c r="CE352" s="94" t="n">
        <v>26.8653644813598</v>
      </c>
      <c r="CF352" s="94" t="n">
        <v>25.0465088868668</v>
      </c>
      <c r="CG352" s="94" t="n">
        <v>23.5889828805837</v>
      </c>
      <c r="CH352" s="94" t="n">
        <v>58.5797829046321</v>
      </c>
      <c r="CI352" s="94" t="n">
        <v>63.8824068822923</v>
      </c>
      <c r="CJ352" s="94" t="n">
        <v>66.7882339433782</v>
      </c>
      <c r="CK352" s="94" t="n">
        <v>68.9340627521806</v>
      </c>
      <c r="CL352" s="94" t="n">
        <v>32.4888983329502</v>
      </c>
      <c r="CM352" s="94" t="n">
        <v>34.9032376621966</v>
      </c>
      <c r="CN352" s="94" t="n">
        <v>41.311335728094</v>
      </c>
      <c r="CO352" s="94" t="n">
        <v>41.4479538280949</v>
      </c>
      <c r="CP352" s="94" t="n">
        <v>29.5704286534479</v>
      </c>
      <c r="CQ352" s="94" t="n">
        <v>34.3089835202664</v>
      </c>
      <c r="CR352" s="94" t="n">
        <v>34.6831354017045</v>
      </c>
      <c r="CS352" s="94"/>
      <c r="CT352" s="94"/>
      <c r="CU352" s="94"/>
      <c r="CV352" s="94"/>
      <c r="CW352" s="94"/>
      <c r="CX352" s="94"/>
      <c r="CY352" s="94"/>
      <c r="CZ352" s="94"/>
      <c r="DA352" s="94"/>
      <c r="DB352" s="94"/>
      <c r="DC352" s="94"/>
      <c r="DD352" s="94"/>
      <c r="DE352" s="94"/>
      <c r="DF352" s="94"/>
      <c r="DG352" s="94"/>
      <c r="DH352" s="94"/>
      <c r="DI352" s="94"/>
      <c r="DJ352" s="94"/>
      <c r="DK352" s="94"/>
      <c r="DL352" s="94"/>
      <c r="DM352" s="94"/>
      <c r="DN352" s="94"/>
    </row>
    <row r="353" customFormat="false" ht="15.75" hidden="false" customHeight="false" outlineLevel="0" collapsed="false">
      <c r="A353" s="110" t="s">
        <v>291</v>
      </c>
      <c r="B353" s="94"/>
      <c r="C353" s="94"/>
      <c r="D353" s="94"/>
      <c r="E353" s="94"/>
      <c r="F353" s="94"/>
      <c r="G353" s="94"/>
      <c r="H353" s="94"/>
      <c r="I353" s="94"/>
      <c r="J353" s="94"/>
      <c r="K353" s="94"/>
      <c r="L353" s="94"/>
      <c r="M353" s="94"/>
      <c r="N353" s="94"/>
      <c r="O353" s="94"/>
      <c r="P353" s="94"/>
      <c r="Q353" s="94"/>
      <c r="R353" s="94"/>
      <c r="S353" s="94"/>
      <c r="T353" s="94"/>
      <c r="U353" s="94"/>
      <c r="V353" s="94"/>
      <c r="W353" s="94"/>
      <c r="X353" s="94"/>
      <c r="Y353" s="94"/>
      <c r="Z353" s="94"/>
      <c r="AA353" s="94"/>
      <c r="AB353" s="94"/>
      <c r="AC353" s="94"/>
      <c r="AD353" s="94"/>
      <c r="AE353" s="94"/>
      <c r="AF353" s="94"/>
      <c r="AG353" s="94"/>
      <c r="AH353" s="94"/>
      <c r="AI353" s="94"/>
      <c r="AJ353" s="94"/>
      <c r="AK353" s="94"/>
      <c r="AL353" s="94"/>
      <c r="AM353" s="94"/>
      <c r="AN353" s="94"/>
      <c r="AO353" s="94"/>
      <c r="AP353" s="94"/>
      <c r="AQ353" s="94"/>
      <c r="AR353" s="94"/>
      <c r="AS353" s="94"/>
      <c r="AT353" s="94"/>
      <c r="AU353" s="94"/>
      <c r="AV353" s="94"/>
      <c r="AW353" s="94"/>
      <c r="AX353" s="94"/>
      <c r="AY353" s="94"/>
      <c r="AZ353" s="94"/>
      <c r="BA353" s="94"/>
      <c r="BB353" s="94"/>
      <c r="BC353" s="94"/>
      <c r="BD353" s="94"/>
      <c r="BE353" s="94"/>
      <c r="BF353" s="94"/>
      <c r="BG353" s="94"/>
      <c r="BH353" s="94"/>
      <c r="BI353" s="94"/>
      <c r="BJ353" s="94" t="n">
        <v>-0.326843682260487</v>
      </c>
      <c r="BK353" s="94" t="n">
        <v>0.990828189659228</v>
      </c>
      <c r="BL353" s="94" t="n">
        <v>1.97817578753204</v>
      </c>
      <c r="BM353" s="94" t="n">
        <v>0.381739792098266</v>
      </c>
      <c r="BN353" s="94" t="n">
        <v>24.6641806037316</v>
      </c>
      <c r="BO353" s="94" t="n">
        <v>27.1534062828602</v>
      </c>
      <c r="BP353" s="94" t="n">
        <v>24.8859479331309</v>
      </c>
      <c r="BQ353" s="94" t="n">
        <v>24.5365425006306</v>
      </c>
      <c r="BR353" s="94" t="n">
        <v>23.4394865117473</v>
      </c>
      <c r="BS353" s="94" t="n">
        <v>24.5331338858243</v>
      </c>
      <c r="BT353" s="94" t="n">
        <v>25.4758255389843</v>
      </c>
      <c r="BU353" s="94" t="n">
        <v>24.1596377548839</v>
      </c>
      <c r="BV353" s="94" t="n">
        <v>13.8059779081027</v>
      </c>
      <c r="BW353" s="94" t="n">
        <v>13.8849711540368</v>
      </c>
      <c r="BX353" s="94" t="n">
        <v>13.585879067741</v>
      </c>
      <c r="BY353" s="94" t="n">
        <v>12.9523268419505</v>
      </c>
      <c r="BZ353" s="94" t="n">
        <v>17.8514564706152</v>
      </c>
      <c r="CA353" s="94" t="n">
        <v>19.2827099348176</v>
      </c>
      <c r="CB353" s="94" t="n">
        <v>19.1809669428809</v>
      </c>
      <c r="CC353" s="94" t="n">
        <v>19.3720945768347</v>
      </c>
      <c r="CD353" s="94" t="n">
        <v>23.9655135014718</v>
      </c>
      <c r="CE353" s="94" t="n">
        <v>26.8653644813598</v>
      </c>
      <c r="CF353" s="94" t="n">
        <v>25.0465088868668</v>
      </c>
      <c r="CG353" s="94" t="n">
        <v>23.5889828805837</v>
      </c>
      <c r="CH353" s="94" t="n">
        <v>58.5797829046321</v>
      </c>
      <c r="CI353" s="94" t="n">
        <v>63.8824068822923</v>
      </c>
      <c r="CJ353" s="94" t="n">
        <v>66.7882339433782</v>
      </c>
      <c r="CK353" s="94" t="n">
        <v>68.9340627521806</v>
      </c>
      <c r="CL353" s="94" t="n">
        <v>30.0888983329502</v>
      </c>
      <c r="CM353" s="94" t="n">
        <v>34.9032376621966</v>
      </c>
      <c r="CN353" s="94" t="n">
        <v>41.311335728094</v>
      </c>
      <c r="CO353" s="94" t="n">
        <v>41.4479538280949</v>
      </c>
      <c r="CP353" s="94" t="n">
        <v>29.5704286534479</v>
      </c>
      <c r="CQ353" s="94" t="n">
        <v>34.3089835202664</v>
      </c>
      <c r="CR353" s="94" t="n">
        <v>34.6831354017045</v>
      </c>
      <c r="CS353" s="94"/>
      <c r="CT353" s="94"/>
      <c r="CU353" s="94"/>
      <c r="CV353" s="94"/>
      <c r="CW353" s="94"/>
      <c r="CX353" s="94"/>
      <c r="CY353" s="94"/>
      <c r="CZ353" s="94"/>
      <c r="DA353" s="94"/>
      <c r="DB353" s="94"/>
      <c r="DC353" s="94"/>
      <c r="DD353" s="94"/>
      <c r="DE353" s="94"/>
      <c r="DF353" s="94"/>
      <c r="DG353" s="94"/>
      <c r="DH353" s="94"/>
      <c r="DI353" s="94"/>
      <c r="DJ353" s="94"/>
      <c r="DK353" s="94"/>
      <c r="DL353" s="94"/>
      <c r="DM353" s="94"/>
      <c r="DN353" s="94"/>
    </row>
    <row r="354" customFormat="false" ht="15.75" hidden="false" customHeight="false" outlineLevel="0" collapsed="false">
      <c r="A354" s="90" t="s">
        <v>292</v>
      </c>
      <c r="B354" s="94"/>
      <c r="C354" s="94"/>
      <c r="D354" s="94"/>
      <c r="E354" s="94"/>
      <c r="F354" s="94"/>
      <c r="G354" s="94"/>
      <c r="H354" s="94"/>
      <c r="I354" s="94"/>
      <c r="J354" s="94"/>
      <c r="K354" s="94"/>
      <c r="L354" s="94"/>
      <c r="M354" s="94"/>
      <c r="N354" s="94"/>
      <c r="O354" s="94"/>
      <c r="P354" s="94"/>
      <c r="Q354" s="94"/>
      <c r="R354" s="94"/>
      <c r="S354" s="94"/>
      <c r="T354" s="94"/>
      <c r="U354" s="94"/>
      <c r="V354" s="94"/>
      <c r="W354" s="94"/>
      <c r="X354" s="94"/>
      <c r="Y354" s="94"/>
      <c r="Z354" s="94"/>
      <c r="AA354" s="94"/>
      <c r="AB354" s="94"/>
      <c r="AC354" s="94"/>
      <c r="AD354" s="94"/>
      <c r="AE354" s="94"/>
      <c r="AF354" s="94"/>
      <c r="AG354" s="94"/>
      <c r="AH354" s="94"/>
      <c r="AI354" s="94"/>
      <c r="AJ354" s="94"/>
      <c r="AK354" s="94"/>
      <c r="AL354" s="94"/>
      <c r="AM354" s="94"/>
      <c r="AN354" s="94"/>
      <c r="AO354" s="94"/>
      <c r="AP354" s="94"/>
      <c r="AQ354" s="94"/>
      <c r="AR354" s="94"/>
      <c r="AS354" s="94"/>
      <c r="AT354" s="94"/>
      <c r="AU354" s="94"/>
      <c r="AV354" s="94"/>
      <c r="AW354" s="94"/>
      <c r="AX354" s="94"/>
      <c r="AY354" s="94"/>
      <c r="AZ354" s="94"/>
      <c r="BA354" s="94"/>
      <c r="BB354" s="94"/>
      <c r="BC354" s="94"/>
      <c r="BD354" s="94"/>
      <c r="BE354" s="94"/>
      <c r="BF354" s="94"/>
      <c r="BG354" s="94"/>
      <c r="BH354" s="94"/>
      <c r="BI354" s="94"/>
      <c r="BJ354" s="94" t="n">
        <v>0.0286727251069455</v>
      </c>
      <c r="BK354" s="94" t="n">
        <v>0.0311929513273457</v>
      </c>
      <c r="BL354" s="94" t="n">
        <v>0.0319579439982534</v>
      </c>
      <c r="BM354" s="94" t="n">
        <v>0.0220645151606758</v>
      </c>
      <c r="BN354" s="94" t="n">
        <v>0.0372532076355797</v>
      </c>
      <c r="BO354" s="94" t="n">
        <v>0.0937936290533117</v>
      </c>
      <c r="BP354" s="94" t="n">
        <v>0.0423956718404831</v>
      </c>
      <c r="BQ354" s="94" t="n">
        <v>0.0388021904261079</v>
      </c>
      <c r="BR354" s="94" t="n">
        <v>0.0322953338768095</v>
      </c>
      <c r="BS354" s="94" t="n">
        <v>0.0322288244814329</v>
      </c>
      <c r="BT354" s="94" t="n">
        <v>0.0302261507111947</v>
      </c>
      <c r="BU354" s="94" t="n">
        <v>0.0261916146868437</v>
      </c>
      <c r="BV354" s="94" t="n">
        <v>0.0542153184963045</v>
      </c>
      <c r="BW354" s="94" t="n">
        <v>0.0586801550495288</v>
      </c>
      <c r="BX354" s="94" t="n">
        <v>0.0530779740151989</v>
      </c>
      <c r="BY354" s="94" t="n">
        <v>0.0626140932140221</v>
      </c>
      <c r="BZ354" s="94" t="n">
        <v>0.0583046355151857</v>
      </c>
      <c r="CA354" s="94" t="n">
        <v>0.0652466911435198</v>
      </c>
      <c r="CB354" s="94" t="n">
        <v>0.0663727466563337</v>
      </c>
      <c r="CC354" s="94" t="n">
        <v>0.0617693854677073</v>
      </c>
      <c r="CD354" s="94" t="n">
        <v>0.111632562714799</v>
      </c>
      <c r="CE354" s="94" t="n">
        <v>0.0790606507243749</v>
      </c>
      <c r="CF354" s="94" t="n">
        <v>0.0279184640791405</v>
      </c>
      <c r="CG354" s="94" t="n">
        <v>0.00198032085964429</v>
      </c>
      <c r="CH354" s="94" t="n">
        <v>0.618053103156271</v>
      </c>
      <c r="CI354" s="94" t="n">
        <v>0.763517906695114</v>
      </c>
      <c r="CJ354" s="94" t="n">
        <v>0.773353696484247</v>
      </c>
      <c r="CK354" s="94" t="n">
        <v>0.715712665419802</v>
      </c>
      <c r="CL354" s="94" t="n">
        <v>0.379103706826462</v>
      </c>
      <c r="CM354" s="94" t="n">
        <v>0.940336439068909</v>
      </c>
      <c r="CN354" s="94" t="n">
        <v>0.664625401735108</v>
      </c>
      <c r="CO354" s="94" t="n">
        <v>0.839623079416967</v>
      </c>
      <c r="CP354" s="94" t="n">
        <v>0.93779840220122</v>
      </c>
      <c r="CQ354" s="94" t="n">
        <v>1.03686380277126</v>
      </c>
      <c r="CR354" s="94" t="n">
        <v>0.991484672637589</v>
      </c>
      <c r="CS354" s="94"/>
      <c r="CT354" s="94"/>
      <c r="CU354" s="94"/>
      <c r="CV354" s="94"/>
      <c r="CW354" s="94"/>
      <c r="CX354" s="94"/>
      <c r="CY354" s="94"/>
      <c r="CZ354" s="94"/>
      <c r="DA354" s="94"/>
      <c r="DB354" s="94"/>
      <c r="DC354" s="94"/>
      <c r="DD354" s="94"/>
      <c r="DE354" s="94"/>
      <c r="DF354" s="94"/>
      <c r="DG354" s="94"/>
      <c r="DH354" s="94"/>
      <c r="DI354" s="94"/>
      <c r="DJ354" s="94"/>
      <c r="DK354" s="94"/>
      <c r="DL354" s="94"/>
      <c r="DM354" s="94"/>
      <c r="DN354" s="94"/>
    </row>
    <row r="355" customFormat="false" ht="15.75" hidden="false" customHeight="false" outlineLevel="0" collapsed="false">
      <c r="A355" s="90" t="s">
        <v>293</v>
      </c>
      <c r="B355" s="94"/>
      <c r="C355" s="94"/>
      <c r="D355" s="94"/>
      <c r="E355" s="94"/>
      <c r="F355" s="94"/>
      <c r="G355" s="94"/>
      <c r="H355" s="94"/>
      <c r="I355" s="94"/>
      <c r="J355" s="94"/>
      <c r="K355" s="94"/>
      <c r="L355" s="94"/>
      <c r="M355" s="94"/>
      <c r="N355" s="94"/>
      <c r="O355" s="94"/>
      <c r="P355" s="94"/>
      <c r="Q355" s="94"/>
      <c r="R355" s="94"/>
      <c r="S355" s="94"/>
      <c r="T355" s="94"/>
      <c r="U355" s="94"/>
      <c r="V355" s="94"/>
      <c r="W355" s="94"/>
      <c r="X355" s="94"/>
      <c r="Y355" s="94"/>
      <c r="Z355" s="94"/>
      <c r="AA355" s="94"/>
      <c r="AB355" s="94"/>
      <c r="AC355" s="94"/>
      <c r="AD355" s="94"/>
      <c r="AE355" s="94"/>
      <c r="AF355" s="94"/>
      <c r="AG355" s="94"/>
      <c r="AH355" s="94"/>
      <c r="AI355" s="94"/>
      <c r="AJ355" s="94"/>
      <c r="AK355" s="94"/>
      <c r="AL355" s="94"/>
      <c r="AM355" s="94"/>
      <c r="AN355" s="94"/>
      <c r="AO355" s="94"/>
      <c r="AP355" s="94"/>
      <c r="AQ355" s="94"/>
      <c r="AR355" s="94"/>
      <c r="AS355" s="94"/>
      <c r="AT355" s="94"/>
      <c r="AU355" s="94"/>
      <c r="AV355" s="94"/>
      <c r="AW355" s="94"/>
      <c r="AX355" s="94"/>
      <c r="AY355" s="94"/>
      <c r="AZ355" s="94"/>
      <c r="BA355" s="94"/>
      <c r="BB355" s="94"/>
      <c r="BC355" s="94"/>
      <c r="BD355" s="94"/>
      <c r="BE355" s="94"/>
      <c r="BF355" s="94"/>
      <c r="BG355" s="94"/>
      <c r="BH355" s="94"/>
      <c r="BI355" s="94"/>
      <c r="BJ355" s="94" t="n">
        <v>4.2242048857108</v>
      </c>
      <c r="BK355" s="94" t="n">
        <v>5.53935653141012</v>
      </c>
      <c r="BL355" s="94" t="n">
        <v>6.52593913661202</v>
      </c>
      <c r="BM355" s="94" t="n">
        <v>4.93939657001582</v>
      </c>
      <c r="BN355" s="94" t="n">
        <v>5.24741069102372</v>
      </c>
      <c r="BO355" s="94" t="n">
        <v>7.68009594873453</v>
      </c>
      <c r="BP355" s="94" t="n">
        <v>5.46403555621809</v>
      </c>
      <c r="BQ355" s="94" t="n">
        <v>5.11822360513217</v>
      </c>
      <c r="BR355" s="94" t="n">
        <v>4.69369847801398</v>
      </c>
      <c r="BS355" s="94" t="n">
        <v>5.7874123614864</v>
      </c>
      <c r="BT355" s="94" t="n">
        <v>6.7321066884166</v>
      </c>
      <c r="BU355" s="94" t="n">
        <v>5.41995344034057</v>
      </c>
      <c r="BV355" s="94" t="n">
        <v>4.65423590828751</v>
      </c>
      <c r="BW355" s="94" t="n">
        <v>4.7287643176684</v>
      </c>
      <c r="BX355" s="94" t="n">
        <v>4.43527441240693</v>
      </c>
      <c r="BY355" s="94" t="n">
        <v>3.79218606741759</v>
      </c>
      <c r="BZ355" s="94" t="n">
        <v>3.74055146623377</v>
      </c>
      <c r="CA355" s="94" t="n">
        <v>5.16486287480782</v>
      </c>
      <c r="CB355" s="94" t="n">
        <v>5.06199382735837</v>
      </c>
      <c r="CC355" s="94" t="n">
        <v>5.25772482250077</v>
      </c>
      <c r="CD355" s="94" t="n">
        <v>4.77713365875697</v>
      </c>
      <c r="CE355" s="94" t="n">
        <v>5.82452983063542</v>
      </c>
      <c r="CF355" s="94" t="n">
        <v>5.88102519438768</v>
      </c>
      <c r="CG355" s="94" t="n">
        <v>5.26460095972407</v>
      </c>
      <c r="CH355" s="94" t="n">
        <v>6.52498210538919</v>
      </c>
      <c r="CI355" s="94" t="n">
        <v>8.27307258015943</v>
      </c>
      <c r="CJ355" s="94" t="n">
        <v>8.25409028882521</v>
      </c>
      <c r="CK355" s="94" t="n">
        <v>7.53526173635408</v>
      </c>
      <c r="CL355" s="94" t="n">
        <v>5.13789269273342</v>
      </c>
      <c r="CM355" s="94" t="n">
        <v>5.8706158281265</v>
      </c>
      <c r="CN355" s="94" t="n">
        <v>6.4579929248119</v>
      </c>
      <c r="CO355" s="94" t="n">
        <v>5.81655576215152</v>
      </c>
      <c r="CP355" s="94" t="n">
        <v>4.90915210540756</v>
      </c>
      <c r="CQ355" s="94" t="n">
        <v>6.35654563114355</v>
      </c>
      <c r="CR355" s="133" t="n">
        <v>4.80909817266921</v>
      </c>
      <c r="CS355" s="94"/>
      <c r="CT355" s="93"/>
      <c r="CU355" s="93"/>
      <c r="CV355" s="93"/>
      <c r="CW355" s="93"/>
      <c r="CX355" s="93"/>
      <c r="CY355" s="93"/>
      <c r="CZ355" s="93"/>
      <c r="DA355" s="93"/>
      <c r="DB355" s="93"/>
      <c r="DC355" s="93"/>
      <c r="DD355" s="93"/>
      <c r="DE355" s="93"/>
      <c r="DF355" s="93"/>
      <c r="DG355" s="93"/>
      <c r="DH355" s="93"/>
      <c r="DI355" s="93"/>
      <c r="DJ355" s="93"/>
      <c r="DK355" s="93"/>
      <c r="DL355" s="93"/>
      <c r="DM355" s="93"/>
      <c r="DN355" s="93"/>
    </row>
    <row r="356" customFormat="false" ht="15.75" hidden="false" customHeight="false" outlineLevel="0" collapsed="false">
      <c r="A356" s="90" t="s">
        <v>294</v>
      </c>
      <c r="B356" s="93"/>
      <c r="C356" s="93"/>
      <c r="D356" s="93"/>
      <c r="E356" s="93"/>
      <c r="F356" s="93"/>
      <c r="G356" s="93"/>
      <c r="H356" s="93"/>
      <c r="I356" s="93"/>
      <c r="J356" s="93"/>
      <c r="K356" s="93"/>
      <c r="L356" s="93"/>
      <c r="M356" s="93"/>
      <c r="N356" s="93"/>
      <c r="O356" s="93"/>
      <c r="P356" s="93"/>
      <c r="Q356" s="93"/>
      <c r="R356" s="93"/>
      <c r="S356" s="93"/>
      <c r="T356" s="93"/>
      <c r="U356" s="93"/>
      <c r="V356" s="93"/>
      <c r="W356" s="93"/>
      <c r="X356" s="93"/>
      <c r="Y356" s="93"/>
      <c r="Z356" s="93"/>
      <c r="AA356" s="93"/>
      <c r="AB356" s="93"/>
      <c r="AC356" s="93"/>
      <c r="AD356" s="93"/>
      <c r="AE356" s="93"/>
      <c r="AF356" s="93"/>
      <c r="AG356" s="93"/>
      <c r="AH356" s="93"/>
      <c r="AI356" s="93"/>
      <c r="AJ356" s="93"/>
      <c r="AK356" s="93"/>
      <c r="AL356" s="93"/>
      <c r="AM356" s="93"/>
      <c r="AN356" s="93"/>
      <c r="AO356" s="93"/>
      <c r="AP356" s="93"/>
      <c r="AQ356" s="93"/>
      <c r="AR356" s="93"/>
      <c r="AS356" s="93"/>
      <c r="AT356" s="93"/>
      <c r="AU356" s="93"/>
      <c r="AV356" s="93"/>
      <c r="AW356" s="93"/>
      <c r="AX356" s="93"/>
      <c r="AY356" s="93"/>
      <c r="AZ356" s="93"/>
      <c r="BA356" s="93"/>
      <c r="BB356" s="93"/>
      <c r="BC356" s="93"/>
      <c r="BD356" s="93"/>
      <c r="BE356" s="93"/>
      <c r="BF356" s="93"/>
      <c r="BG356" s="93"/>
      <c r="BH356" s="93"/>
      <c r="BI356" s="93"/>
      <c r="BJ356" s="93"/>
      <c r="BK356" s="93"/>
      <c r="BL356" s="93"/>
      <c r="BM356" s="93"/>
      <c r="BN356" s="93"/>
      <c r="BO356" s="93"/>
      <c r="BP356" s="93"/>
      <c r="BQ356" s="93"/>
      <c r="BR356" s="93" t="n">
        <v>8839.42169997886</v>
      </c>
      <c r="BS356" s="93" t="n">
        <v>9111.754</v>
      </c>
      <c r="BT356" s="93" t="n">
        <v>10529.128</v>
      </c>
      <c r="BU356" s="93" t="n">
        <v>9711.31</v>
      </c>
      <c r="BV356" s="93" t="n">
        <v>7257.102</v>
      </c>
      <c r="BW356" s="93" t="n">
        <v>7845.681</v>
      </c>
      <c r="BX356" s="93" t="n">
        <v>7721.207</v>
      </c>
      <c r="BY356" s="93" t="n">
        <v>7533.823</v>
      </c>
      <c r="BZ356" s="93" t="n">
        <v>7021.966</v>
      </c>
      <c r="CA356" s="93" t="n">
        <v>7539.461</v>
      </c>
      <c r="CB356" s="93" t="n">
        <v>8215.078</v>
      </c>
      <c r="CC356" s="93" t="n">
        <v>9554.84</v>
      </c>
      <c r="CD356" s="93" t="n">
        <v>9122.752</v>
      </c>
      <c r="CE356" s="93" t="n">
        <v>10009.011</v>
      </c>
      <c r="CF356" s="93" t="n">
        <v>10860.689</v>
      </c>
      <c r="CG356" s="93" t="n">
        <v>9901.77767515857</v>
      </c>
      <c r="CH356" s="93" t="n">
        <v>10161.9382817423</v>
      </c>
      <c r="CI356" s="93" t="n">
        <v>11907.719</v>
      </c>
      <c r="CJ356" s="93" t="n">
        <v>10947.401</v>
      </c>
      <c r="CK356" s="93" t="n">
        <v>12040.235</v>
      </c>
      <c r="CL356" s="93" t="n">
        <v>7957.306</v>
      </c>
      <c r="CM356" s="93" t="n">
        <v>8622.156</v>
      </c>
      <c r="CN356" s="93" t="n">
        <v>10241.104</v>
      </c>
      <c r="CO356" s="93" t="n">
        <v>11299.083</v>
      </c>
      <c r="CP356" s="93" t="n">
        <v>9047.575</v>
      </c>
      <c r="CQ356" s="93" t="n">
        <v>9835.075</v>
      </c>
      <c r="CR356" s="133" t="n">
        <v>7556.5691947756</v>
      </c>
      <c r="CS356" s="133"/>
      <c r="CT356" s="111"/>
      <c r="CU356" s="111"/>
      <c r="CV356" s="111"/>
      <c r="CW356" s="111"/>
      <c r="CX356" s="111"/>
      <c r="CY356" s="111"/>
      <c r="CZ356" s="111"/>
      <c r="DA356" s="111"/>
      <c r="DB356" s="111"/>
      <c r="DC356" s="111"/>
      <c r="DD356" s="111"/>
      <c r="DE356" s="111"/>
      <c r="DF356" s="111"/>
      <c r="DG356" s="111"/>
      <c r="DH356" s="111"/>
      <c r="DI356" s="111"/>
      <c r="DJ356" s="111"/>
      <c r="DK356" s="111"/>
      <c r="DL356" s="111"/>
      <c r="DM356" s="111"/>
      <c r="DN356" s="111"/>
    </row>
    <row r="357" customFormat="false" ht="15.75" hidden="false" customHeight="false" outlineLevel="0" collapsed="false">
      <c r="A357" s="90" t="s">
        <v>295</v>
      </c>
      <c r="B357" s="111"/>
      <c r="C357" s="111"/>
      <c r="D357" s="111"/>
      <c r="E357" s="111"/>
      <c r="F357" s="111"/>
      <c r="G357" s="111"/>
      <c r="H357" s="111"/>
      <c r="I357" s="111"/>
      <c r="J357" s="111"/>
      <c r="K357" s="111"/>
      <c r="L357" s="111"/>
      <c r="M357" s="111"/>
      <c r="N357" s="111"/>
      <c r="O357" s="111"/>
      <c r="P357" s="111"/>
      <c r="Q357" s="111"/>
      <c r="R357" s="111"/>
      <c r="S357" s="111"/>
      <c r="T357" s="111"/>
      <c r="U357" s="111"/>
      <c r="V357" s="111"/>
      <c r="W357" s="111"/>
      <c r="X357" s="111"/>
      <c r="Y357" s="111"/>
      <c r="Z357" s="111"/>
      <c r="AA357" s="111"/>
      <c r="AB357" s="111"/>
      <c r="AC357" s="111"/>
      <c r="AD357" s="111"/>
      <c r="AE357" s="111"/>
      <c r="AF357" s="111"/>
      <c r="AG357" s="111"/>
      <c r="AH357" s="111"/>
      <c r="AI357" s="111"/>
      <c r="AJ357" s="111"/>
      <c r="AK357" s="111"/>
      <c r="AL357" s="111"/>
      <c r="AM357" s="111"/>
      <c r="AN357" s="111"/>
      <c r="AO357" s="111"/>
      <c r="AP357" s="111"/>
      <c r="AQ357" s="111"/>
      <c r="AR357" s="111"/>
      <c r="AS357" s="111"/>
      <c r="AT357" s="111"/>
      <c r="AU357" s="111"/>
      <c r="AV357" s="111"/>
      <c r="AW357" s="111"/>
      <c r="AX357" s="111"/>
      <c r="AY357" s="111"/>
      <c r="AZ357" s="111"/>
      <c r="BA357" s="111"/>
      <c r="BB357" s="111"/>
      <c r="BC357" s="111"/>
      <c r="BD357" s="111"/>
      <c r="BE357" s="111"/>
      <c r="BF357" s="111"/>
      <c r="BG357" s="111"/>
      <c r="BH357" s="111"/>
      <c r="BI357" s="111"/>
      <c r="BJ357" s="111"/>
      <c r="BK357" s="111"/>
      <c r="BL357" s="111"/>
      <c r="BM357" s="111"/>
      <c r="BN357" s="111"/>
      <c r="BO357" s="111"/>
      <c r="BP357" s="111"/>
      <c r="BQ357" s="111"/>
      <c r="BR357" s="111" t="n">
        <v>0.530996103288658</v>
      </c>
      <c r="BS357" s="111" t="n">
        <v>0.635158978335718</v>
      </c>
      <c r="BT357" s="111" t="n">
        <v>0.639379318820761</v>
      </c>
      <c r="BU357" s="111" t="n">
        <v>0.558107344976174</v>
      </c>
      <c r="BV357" s="111" t="n">
        <v>0.641335330313327</v>
      </c>
      <c r="BW357" s="111" t="n">
        <v>0.602721971192609</v>
      </c>
      <c r="BX357" s="111" t="n">
        <v>0.574427600815122</v>
      </c>
      <c r="BY357" s="111" t="n">
        <v>0.503354813010285</v>
      </c>
      <c r="BZ357" s="111" t="n">
        <v>0.532692904840863</v>
      </c>
      <c r="CA357" s="111" t="n">
        <v>0.6850440468898</v>
      </c>
      <c r="CB357" s="111" t="n">
        <v>0.616183294590552</v>
      </c>
      <c r="CC357" s="111" t="n">
        <v>0.550268222440226</v>
      </c>
      <c r="CD357" s="111" t="n">
        <v>0.523650501379076</v>
      </c>
      <c r="CE357" s="111" t="n">
        <v>0.581928607195598</v>
      </c>
      <c r="CF357" s="111" t="n">
        <v>0.541496510432043</v>
      </c>
      <c r="CG357" s="111" t="n">
        <v>0.531682404153733</v>
      </c>
      <c r="CH357" s="111" t="n">
        <v>0.642100151022611</v>
      </c>
      <c r="CI357" s="111" t="n">
        <v>0.694765519757346</v>
      </c>
      <c r="CJ357" s="111" t="n">
        <v>0.753977157576051</v>
      </c>
      <c r="CK357" s="111" t="n">
        <v>0.625840088366554</v>
      </c>
      <c r="CL357" s="111" t="n">
        <v>0.645831253494973</v>
      </c>
      <c r="CM357" s="111" t="n">
        <v>0.680873243606882</v>
      </c>
      <c r="CN357" s="111" t="n">
        <v>0.630481673899272</v>
      </c>
      <c r="CO357" s="111" t="n">
        <v>0.514781222702012</v>
      </c>
      <c r="CP357" s="111" t="n">
        <v>0.542593137432689</v>
      </c>
      <c r="CQ357" s="111" t="n">
        <v>0.646313895028106</v>
      </c>
      <c r="CR357" s="111" t="n">
        <v>0.636412907592256</v>
      </c>
      <c r="CS357" s="111"/>
      <c r="CT357" s="94"/>
      <c r="CU357" s="94"/>
      <c r="CV357" s="94"/>
      <c r="CW357" s="94"/>
      <c r="CX357" s="94"/>
      <c r="CY357" s="94"/>
      <c r="CZ357" s="94"/>
      <c r="DA357" s="94"/>
      <c r="DB357" s="94"/>
      <c r="DC357" s="94"/>
      <c r="DD357" s="94"/>
      <c r="DE357" s="94"/>
      <c r="DF357" s="94"/>
      <c r="DG357" s="94"/>
      <c r="DH357" s="94"/>
      <c r="DI357" s="94"/>
      <c r="DJ357" s="94"/>
      <c r="DK357" s="94"/>
      <c r="DL357" s="94"/>
      <c r="DM357" s="94"/>
      <c r="DN357" s="94"/>
    </row>
    <row r="358" customFormat="false" ht="15.75" hidden="false" customHeight="false" outlineLevel="0" collapsed="false">
      <c r="A358" s="90" t="s">
        <v>261</v>
      </c>
      <c r="B358" s="94"/>
      <c r="C358" s="94"/>
      <c r="D358" s="94"/>
      <c r="E358" s="94"/>
      <c r="F358" s="94"/>
      <c r="G358" s="94"/>
      <c r="H358" s="94"/>
      <c r="I358" s="94"/>
      <c r="J358" s="94"/>
      <c r="K358" s="94"/>
      <c r="L358" s="94"/>
      <c r="M358" s="94"/>
      <c r="N358" s="94"/>
      <c r="O358" s="94"/>
      <c r="P358" s="94"/>
      <c r="Q358" s="94"/>
      <c r="R358" s="94"/>
      <c r="S358" s="94"/>
      <c r="T358" s="94"/>
      <c r="U358" s="94"/>
      <c r="V358" s="94"/>
      <c r="W358" s="94"/>
      <c r="X358" s="94"/>
      <c r="Y358" s="94"/>
      <c r="Z358" s="94"/>
      <c r="AA358" s="94"/>
      <c r="AB358" s="94"/>
      <c r="AC358" s="94"/>
      <c r="AD358" s="94"/>
      <c r="AE358" s="94"/>
      <c r="AF358" s="94"/>
      <c r="AG358" s="94"/>
      <c r="AH358" s="94"/>
      <c r="AI358" s="94"/>
      <c r="AJ358" s="94"/>
      <c r="AK358" s="94"/>
      <c r="AL358" s="94"/>
      <c r="AM358" s="94"/>
      <c r="AN358" s="94"/>
      <c r="AO358" s="94"/>
      <c r="AP358" s="94"/>
      <c r="AQ358" s="94"/>
      <c r="AR358" s="94"/>
      <c r="AS358" s="94"/>
      <c r="AT358" s="94"/>
      <c r="AU358" s="94"/>
      <c r="AV358" s="94"/>
      <c r="AW358" s="94"/>
      <c r="AX358" s="94"/>
      <c r="AY358" s="94"/>
      <c r="AZ358" s="94"/>
      <c r="BA358" s="94"/>
      <c r="BB358" s="94"/>
      <c r="BC358" s="94"/>
      <c r="BD358" s="94"/>
      <c r="BE358" s="94"/>
      <c r="BF358" s="94"/>
      <c r="BG358" s="94"/>
      <c r="BH358" s="94"/>
      <c r="BI358" s="94"/>
      <c r="BJ358" s="94" t="n">
        <v>0.93018253306962</v>
      </c>
      <c r="BK358" s="94" t="n">
        <v>0.93018253306962</v>
      </c>
      <c r="BL358" s="94" t="n">
        <v>0.93018253306962</v>
      </c>
      <c r="BM358" s="94" t="n">
        <v>0.93018253306962</v>
      </c>
      <c r="BN358" s="94" t="n">
        <v>3.625</v>
      </c>
      <c r="BO358" s="94" t="n">
        <v>3.625</v>
      </c>
      <c r="BP358" s="94" t="n">
        <v>3.625</v>
      </c>
      <c r="BQ358" s="94" t="n">
        <v>3.625</v>
      </c>
      <c r="BR358" s="94" t="n">
        <v>9.13016234</v>
      </c>
      <c r="BS358" s="94" t="n">
        <v>9.13016234</v>
      </c>
      <c r="BT358" s="94" t="n">
        <v>9.13016234</v>
      </c>
      <c r="BU358" s="94" t="n">
        <v>9.13016234</v>
      </c>
      <c r="BV358" s="94" t="n">
        <v>12.0625</v>
      </c>
      <c r="BW358" s="94" t="n">
        <v>12.0625</v>
      </c>
      <c r="BX358" s="94" t="n">
        <v>12.0625</v>
      </c>
      <c r="BY358" s="94" t="n">
        <v>12.0625</v>
      </c>
      <c r="BZ358" s="94" t="n">
        <v>11.7116141144619</v>
      </c>
      <c r="CA358" s="94" t="n">
        <v>11.7116141144619</v>
      </c>
      <c r="CB358" s="94" t="n">
        <v>11.7116141144619</v>
      </c>
      <c r="CC358" s="94" t="n">
        <v>11.7116141144619</v>
      </c>
      <c r="CD358" s="94" t="n">
        <v>10.69361304</v>
      </c>
      <c r="CE358" s="94" t="n">
        <v>12.57863976</v>
      </c>
      <c r="CF358" s="94" t="n">
        <v>10.7544309884</v>
      </c>
      <c r="CG358" s="94" t="n">
        <v>9.93926736</v>
      </c>
      <c r="CH358" s="94" t="n">
        <v>5.43674769608668</v>
      </c>
      <c r="CI358" s="94" t="n">
        <v>8.84581639543778</v>
      </c>
      <c r="CJ358" s="94" t="n">
        <v>11.7607899580688</v>
      </c>
      <c r="CK358" s="94" t="n">
        <v>14.6830883504067</v>
      </c>
      <c r="CL358" s="94" t="n">
        <v>24.5719019333903</v>
      </c>
      <c r="CM358" s="94" t="n">
        <v>28.0922853950012</v>
      </c>
      <c r="CN358" s="94" t="n">
        <v>34.188717401547</v>
      </c>
      <c r="CO358" s="94" t="n">
        <v>34.7917749865264</v>
      </c>
      <c r="CP358" s="94" t="n">
        <v>23.7234781458392</v>
      </c>
      <c r="CQ358" s="94" t="n">
        <v>26.9155740863515</v>
      </c>
      <c r="CR358" s="111" t="n">
        <v>28.8825525563977</v>
      </c>
      <c r="CS358" s="94"/>
      <c r="CT358" s="94"/>
      <c r="CU358" s="94"/>
      <c r="CV358" s="94"/>
      <c r="CW358" s="94"/>
      <c r="CX358" s="94"/>
      <c r="CY358" s="94"/>
      <c r="CZ358" s="94"/>
      <c r="DA358" s="94"/>
      <c r="DB358" s="94"/>
      <c r="DC358" s="94"/>
      <c r="DD358" s="94"/>
      <c r="DE358" s="94"/>
      <c r="DF358" s="94"/>
      <c r="DG358" s="94"/>
      <c r="DH358" s="94"/>
      <c r="DI358" s="94"/>
      <c r="DJ358" s="94"/>
      <c r="DK358" s="94"/>
      <c r="DL358" s="94"/>
      <c r="DM358" s="94"/>
      <c r="DN358" s="94"/>
    </row>
    <row r="359" customFormat="false" ht="15.75" hidden="false" customHeight="false" outlineLevel="0" collapsed="false">
      <c r="A359" s="90" t="s">
        <v>296</v>
      </c>
      <c r="B359" s="94"/>
      <c r="C359" s="94"/>
      <c r="D359" s="94"/>
      <c r="E359" s="94"/>
      <c r="F359" s="94"/>
      <c r="G359" s="94"/>
      <c r="H359" s="94"/>
      <c r="I359" s="94"/>
      <c r="J359" s="94"/>
      <c r="K359" s="94"/>
      <c r="L359" s="94"/>
      <c r="M359" s="94"/>
      <c r="N359" s="94"/>
      <c r="O359" s="94"/>
      <c r="P359" s="94"/>
      <c r="Q359" s="94"/>
      <c r="R359" s="94"/>
      <c r="S359" s="94"/>
      <c r="T359" s="94"/>
      <c r="U359" s="94"/>
      <c r="V359" s="94"/>
      <c r="W359" s="94"/>
      <c r="X359" s="94"/>
      <c r="Y359" s="94"/>
      <c r="Z359" s="94"/>
      <c r="AA359" s="94"/>
      <c r="AB359" s="94"/>
      <c r="AC359" s="94"/>
      <c r="AD359" s="94"/>
      <c r="AE359" s="94"/>
      <c r="AF359" s="94"/>
      <c r="AG359" s="94"/>
      <c r="AH359" s="94"/>
      <c r="AI359" s="94"/>
      <c r="AJ359" s="94"/>
      <c r="AK359" s="94"/>
      <c r="AL359" s="94"/>
      <c r="AM359" s="94"/>
      <c r="AN359" s="94"/>
      <c r="AO359" s="94"/>
      <c r="AP359" s="94"/>
      <c r="AQ359" s="94"/>
      <c r="AR359" s="94"/>
      <c r="AS359" s="94"/>
      <c r="AT359" s="94"/>
      <c r="AU359" s="94"/>
      <c r="AV359" s="94"/>
      <c r="AW359" s="94"/>
      <c r="AX359" s="94"/>
      <c r="AY359" s="94"/>
      <c r="AZ359" s="94"/>
      <c r="BA359" s="94"/>
      <c r="BB359" s="94"/>
      <c r="BC359" s="94"/>
      <c r="BD359" s="94"/>
      <c r="BE359" s="94"/>
      <c r="BF359" s="94"/>
      <c r="BG359" s="94"/>
      <c r="BH359" s="94"/>
      <c r="BI359" s="94"/>
      <c r="BJ359" s="94" t="n">
        <v>0</v>
      </c>
      <c r="BK359" s="94" t="n">
        <v>0</v>
      </c>
      <c r="BL359" s="94" t="n">
        <v>0</v>
      </c>
      <c r="BM359" s="94" t="n">
        <v>0</v>
      </c>
      <c r="BN359" s="94" t="n">
        <v>21.23</v>
      </c>
      <c r="BO359" s="94" t="n">
        <v>21.23</v>
      </c>
      <c r="BP359" s="94" t="n">
        <v>21.23</v>
      </c>
      <c r="BQ359" s="94" t="n">
        <v>21.23</v>
      </c>
      <c r="BR359" s="94" t="n">
        <v>12.339963715</v>
      </c>
      <c r="BS359" s="94" t="n">
        <v>12.339963715</v>
      </c>
      <c r="BT359" s="94" t="n">
        <v>12.339963715</v>
      </c>
      <c r="BU359" s="94" t="n">
        <v>12.339963715</v>
      </c>
      <c r="BV359" s="94" t="n">
        <v>0</v>
      </c>
      <c r="BW359" s="94" t="n">
        <v>0</v>
      </c>
      <c r="BX359" s="94" t="n">
        <v>0</v>
      </c>
      <c r="BY359" s="94" t="n">
        <v>0</v>
      </c>
      <c r="BZ359" s="94" t="n">
        <v>4.55</v>
      </c>
      <c r="CA359" s="94" t="n">
        <v>4.55</v>
      </c>
      <c r="CB359" s="94" t="n">
        <v>4.55</v>
      </c>
      <c r="CC359" s="94" t="n">
        <v>4.55</v>
      </c>
      <c r="CD359" s="94" t="n">
        <v>8.38313424</v>
      </c>
      <c r="CE359" s="94" t="n">
        <v>8.38313424</v>
      </c>
      <c r="CF359" s="94" t="n">
        <v>8.38313424</v>
      </c>
      <c r="CG359" s="94" t="n">
        <v>8.38313424</v>
      </c>
      <c r="CH359" s="94" t="n">
        <v>46</v>
      </c>
      <c r="CI359" s="94" t="n">
        <v>46</v>
      </c>
      <c r="CJ359" s="94" t="n">
        <v>46</v>
      </c>
      <c r="CK359" s="94" t="n">
        <v>46</v>
      </c>
      <c r="CL359" s="94" t="n">
        <v>0</v>
      </c>
      <c r="CM359" s="94" t="n">
        <v>0</v>
      </c>
      <c r="CN359" s="94" t="n">
        <v>0</v>
      </c>
      <c r="CO359" s="94" t="n">
        <v>0</v>
      </c>
      <c r="CP359" s="94" t="n">
        <v>0</v>
      </c>
      <c r="CQ359" s="94" t="n">
        <v>0</v>
      </c>
      <c r="CR359" s="94" t="n">
        <v>0</v>
      </c>
      <c r="CS359" s="94"/>
      <c r="CT359" s="144"/>
      <c r="CU359" s="144"/>
      <c r="CV359" s="144"/>
      <c r="CW359" s="144"/>
      <c r="CX359" s="144"/>
      <c r="CY359" s="144"/>
      <c r="CZ359" s="144"/>
      <c r="DA359" s="144"/>
      <c r="DB359" s="144"/>
      <c r="DC359" s="144"/>
      <c r="DD359" s="144"/>
      <c r="DE359" s="144"/>
      <c r="DF359" s="144"/>
      <c r="DG359" s="144"/>
      <c r="DH359" s="144"/>
      <c r="DI359" s="144"/>
      <c r="DJ359" s="144"/>
      <c r="DK359" s="144"/>
      <c r="DL359" s="144"/>
      <c r="DM359" s="144"/>
      <c r="DN359" s="144"/>
    </row>
    <row r="360" customFormat="false" ht="15.75" hidden="false" customHeight="false" outlineLevel="0" collapsed="false">
      <c r="A360" s="90" t="s">
        <v>297</v>
      </c>
      <c r="B360" s="144"/>
      <c r="C360" s="144"/>
      <c r="D360" s="144"/>
      <c r="E360" s="144"/>
      <c r="F360" s="144"/>
      <c r="G360" s="144"/>
      <c r="H360" s="144"/>
      <c r="I360" s="144"/>
      <c r="J360" s="144"/>
      <c r="K360" s="144"/>
      <c r="L360" s="144"/>
      <c r="M360" s="144"/>
      <c r="N360" s="144"/>
      <c r="O360" s="144"/>
      <c r="P360" s="144"/>
      <c r="Q360" s="144"/>
      <c r="R360" s="144"/>
      <c r="S360" s="144"/>
      <c r="T360" s="144"/>
      <c r="U360" s="144"/>
      <c r="V360" s="144"/>
      <c r="W360" s="144"/>
      <c r="X360" s="144"/>
      <c r="Y360" s="144"/>
      <c r="Z360" s="144"/>
      <c r="AA360" s="144"/>
      <c r="AB360" s="144"/>
      <c r="AC360" s="144"/>
      <c r="AD360" s="144"/>
      <c r="AE360" s="144"/>
      <c r="AF360" s="144"/>
      <c r="AG360" s="144"/>
      <c r="AH360" s="144"/>
      <c r="AI360" s="144"/>
      <c r="AJ360" s="144"/>
      <c r="AK360" s="144"/>
      <c r="AL360" s="144"/>
      <c r="AM360" s="144"/>
      <c r="AN360" s="144"/>
      <c r="AO360" s="144"/>
      <c r="AP360" s="144"/>
      <c r="AQ360" s="144"/>
      <c r="AR360" s="144"/>
      <c r="AS360" s="144"/>
      <c r="AT360" s="144"/>
      <c r="AU360" s="144"/>
      <c r="AV360" s="144"/>
      <c r="AW360" s="144"/>
      <c r="AX360" s="144"/>
      <c r="AY360" s="144"/>
      <c r="AZ360" s="144"/>
      <c r="BA360" s="144"/>
      <c r="BB360" s="144"/>
      <c r="BC360" s="144"/>
      <c r="BD360" s="144"/>
      <c r="BE360" s="144"/>
      <c r="BF360" s="144"/>
      <c r="BG360" s="144"/>
      <c r="BH360" s="144"/>
      <c r="BI360" s="144"/>
      <c r="BJ360" s="144"/>
      <c r="BK360" s="144"/>
      <c r="BL360" s="144"/>
      <c r="BM360" s="144"/>
      <c r="BN360" s="144"/>
      <c r="BO360" s="144"/>
      <c r="BP360" s="144"/>
      <c r="BQ360" s="144"/>
      <c r="BR360" s="144"/>
      <c r="BS360" s="144"/>
      <c r="BT360" s="144"/>
      <c r="BU360" s="144"/>
      <c r="BV360" s="144"/>
      <c r="BW360" s="144"/>
      <c r="BX360" s="144"/>
      <c r="BY360" s="144"/>
      <c r="BZ360" s="144"/>
      <c r="CA360" s="144"/>
      <c r="CB360" s="144"/>
      <c r="CC360" s="144"/>
      <c r="CD360" s="144"/>
      <c r="CE360" s="144"/>
      <c r="CF360" s="144"/>
      <c r="CG360" s="144"/>
      <c r="CH360" s="112" t="n">
        <v>42.9</v>
      </c>
      <c r="CI360" s="112" t="n">
        <v>42.9</v>
      </c>
      <c r="CJ360" s="112" t="n">
        <v>42.9</v>
      </c>
      <c r="CK360" s="112" t="n">
        <v>42.9</v>
      </c>
      <c r="CL360" s="112" t="n">
        <v>0</v>
      </c>
      <c r="CM360" s="112" t="n">
        <v>0</v>
      </c>
      <c r="CN360" s="112" t="n">
        <v>0</v>
      </c>
      <c r="CO360" s="112" t="n">
        <v>0</v>
      </c>
      <c r="CP360" s="112" t="n">
        <v>0</v>
      </c>
      <c r="CQ360" s="112" t="n">
        <v>0</v>
      </c>
      <c r="CR360" s="112" t="n">
        <v>0</v>
      </c>
      <c r="CS360" s="144"/>
      <c r="CT360" s="144"/>
      <c r="CU360" s="144"/>
      <c r="CV360" s="144"/>
      <c r="CW360" s="144"/>
      <c r="CX360" s="144"/>
      <c r="CY360" s="144"/>
      <c r="CZ360" s="144"/>
      <c r="DA360" s="144"/>
      <c r="DB360" s="144"/>
      <c r="DC360" s="144"/>
      <c r="DD360" s="144"/>
      <c r="DE360" s="144"/>
      <c r="DF360" s="144"/>
      <c r="DG360" s="144"/>
      <c r="DH360" s="144"/>
      <c r="DI360" s="144"/>
      <c r="DJ360" s="144"/>
      <c r="DK360" s="144"/>
      <c r="DL360" s="144"/>
      <c r="DM360" s="144"/>
      <c r="DN360" s="144"/>
    </row>
    <row r="361" customFormat="false" ht="15.75" hidden="false" customHeight="false" outlineLevel="0" collapsed="false">
      <c r="A361" s="90" t="s">
        <v>298</v>
      </c>
      <c r="B361" s="144"/>
      <c r="C361" s="144"/>
      <c r="D361" s="144"/>
      <c r="E361" s="144"/>
      <c r="F361" s="144"/>
      <c r="G361" s="144"/>
      <c r="H361" s="144"/>
      <c r="I361" s="144"/>
      <c r="J361" s="144"/>
      <c r="K361" s="144"/>
      <c r="L361" s="144"/>
      <c r="M361" s="144"/>
      <c r="N361" s="144"/>
      <c r="O361" s="144"/>
      <c r="P361" s="144"/>
      <c r="Q361" s="144"/>
      <c r="R361" s="144"/>
      <c r="S361" s="144"/>
      <c r="T361" s="144"/>
      <c r="U361" s="144"/>
      <c r="V361" s="144"/>
      <c r="W361" s="144"/>
      <c r="X361" s="144"/>
      <c r="Y361" s="144"/>
      <c r="Z361" s="144"/>
      <c r="AA361" s="144"/>
      <c r="AB361" s="144"/>
      <c r="AC361" s="144"/>
      <c r="AD361" s="144"/>
      <c r="AE361" s="144"/>
      <c r="AF361" s="144"/>
      <c r="AG361" s="144"/>
      <c r="AH361" s="144"/>
      <c r="AI361" s="144"/>
      <c r="AJ361" s="144"/>
      <c r="AK361" s="144"/>
      <c r="AL361" s="144"/>
      <c r="AM361" s="144"/>
      <c r="AN361" s="144"/>
      <c r="AO361" s="144"/>
      <c r="AP361" s="144"/>
      <c r="AQ361" s="144"/>
      <c r="AR361" s="144"/>
      <c r="AS361" s="144"/>
      <c r="AT361" s="144"/>
      <c r="AU361" s="144"/>
      <c r="AV361" s="144"/>
      <c r="AW361" s="144"/>
      <c r="AX361" s="144"/>
      <c r="AY361" s="144"/>
      <c r="AZ361" s="144"/>
      <c r="BA361" s="144"/>
      <c r="BB361" s="144"/>
      <c r="BC361" s="144"/>
      <c r="BD361" s="144"/>
      <c r="BE361" s="144"/>
      <c r="BF361" s="144"/>
      <c r="BG361" s="144"/>
      <c r="BH361" s="144"/>
      <c r="BI361" s="144"/>
      <c r="BJ361" s="144"/>
      <c r="BK361" s="144"/>
      <c r="BL361" s="144"/>
      <c r="BM361" s="144"/>
      <c r="BN361" s="144"/>
      <c r="BO361" s="144"/>
      <c r="BP361" s="144"/>
      <c r="BQ361" s="144"/>
      <c r="BR361" s="144"/>
      <c r="BS361" s="144"/>
      <c r="BT361" s="144"/>
      <c r="BU361" s="144"/>
      <c r="BV361" s="144"/>
      <c r="BW361" s="144"/>
      <c r="BX361" s="144"/>
      <c r="BY361" s="144"/>
      <c r="BZ361" s="144"/>
      <c r="CA361" s="144"/>
      <c r="CB361" s="144"/>
      <c r="CC361" s="144"/>
      <c r="CD361" s="144"/>
      <c r="CE361" s="144"/>
      <c r="CF361" s="144"/>
      <c r="CG361" s="144"/>
      <c r="CH361" s="112" t="n">
        <v>3.1</v>
      </c>
      <c r="CI361" s="112" t="n">
        <v>3.1</v>
      </c>
      <c r="CJ361" s="112" t="n">
        <v>3.1</v>
      </c>
      <c r="CK361" s="112" t="n">
        <v>3.1</v>
      </c>
      <c r="CL361" s="112" t="n">
        <v>0</v>
      </c>
      <c r="CM361" s="112" t="n">
        <v>0</v>
      </c>
      <c r="CN361" s="112" t="n">
        <v>0</v>
      </c>
      <c r="CO361" s="112" t="n">
        <v>0</v>
      </c>
      <c r="CP361" s="112" t="n">
        <v>0</v>
      </c>
      <c r="CQ361" s="112" t="n">
        <v>0</v>
      </c>
      <c r="CR361" s="112" t="n">
        <v>0</v>
      </c>
      <c r="CS361" s="144"/>
      <c r="CT361" s="144"/>
      <c r="CU361" s="144"/>
      <c r="CV361" s="144"/>
      <c r="CW361" s="144"/>
      <c r="CX361" s="144"/>
      <c r="CY361" s="144"/>
      <c r="CZ361" s="144"/>
      <c r="DA361" s="144"/>
      <c r="DB361" s="144"/>
      <c r="DC361" s="144"/>
      <c r="DD361" s="144"/>
      <c r="DE361" s="144"/>
      <c r="DF361" s="144"/>
      <c r="DG361" s="144"/>
      <c r="DH361" s="144"/>
      <c r="DI361" s="144"/>
      <c r="DJ361" s="144"/>
      <c r="DK361" s="144"/>
      <c r="DL361" s="144"/>
      <c r="DM361" s="144"/>
      <c r="DN361" s="144"/>
    </row>
    <row r="362" customFormat="false" ht="15.75" hidden="false" customHeight="false" outlineLevel="0" collapsed="false">
      <c r="A362" s="145" t="s">
        <v>299</v>
      </c>
      <c r="B362" s="144"/>
      <c r="C362" s="144"/>
      <c r="D362" s="144"/>
      <c r="E362" s="144"/>
      <c r="F362" s="144"/>
      <c r="G362" s="144"/>
      <c r="H362" s="144"/>
      <c r="I362" s="144"/>
      <c r="J362" s="144"/>
      <c r="K362" s="144"/>
      <c r="L362" s="144"/>
      <c r="M362" s="144"/>
      <c r="N362" s="144"/>
      <c r="O362" s="144"/>
      <c r="P362" s="144"/>
      <c r="Q362" s="144"/>
      <c r="R362" s="144"/>
      <c r="S362" s="144"/>
      <c r="T362" s="144"/>
      <c r="U362" s="144"/>
      <c r="V362" s="144"/>
      <c r="W362" s="144"/>
      <c r="X362" s="144"/>
      <c r="Y362" s="144"/>
      <c r="Z362" s="144"/>
      <c r="AA362" s="144"/>
      <c r="AB362" s="144"/>
      <c r="AC362" s="144"/>
      <c r="AD362" s="144"/>
      <c r="AE362" s="144"/>
      <c r="AF362" s="144"/>
      <c r="AG362" s="144"/>
      <c r="AH362" s="144"/>
      <c r="AI362" s="144"/>
      <c r="AJ362" s="144"/>
      <c r="AK362" s="144"/>
      <c r="AL362" s="144"/>
      <c r="AM362" s="144"/>
      <c r="AN362" s="144"/>
      <c r="AO362" s="144"/>
      <c r="AP362" s="144"/>
      <c r="AQ362" s="144"/>
      <c r="AR362" s="144"/>
      <c r="AS362" s="144"/>
      <c r="AT362" s="144"/>
      <c r="AU362" s="144"/>
      <c r="AV362" s="144"/>
      <c r="AW362" s="144"/>
      <c r="AX362" s="144"/>
      <c r="AY362" s="144"/>
      <c r="AZ362" s="144"/>
      <c r="BA362" s="144"/>
      <c r="BB362" s="144"/>
      <c r="BC362" s="144"/>
      <c r="BD362" s="144"/>
      <c r="BE362" s="144"/>
      <c r="BF362" s="144"/>
      <c r="BG362" s="144"/>
      <c r="BH362" s="144"/>
      <c r="BI362" s="144"/>
      <c r="BJ362" s="144"/>
      <c r="BK362" s="144"/>
      <c r="BL362" s="144"/>
      <c r="BM362" s="144"/>
      <c r="BN362" s="144"/>
      <c r="BO362" s="144"/>
      <c r="BP362" s="144"/>
      <c r="BQ362" s="144"/>
      <c r="BR362" s="144"/>
      <c r="BS362" s="144"/>
      <c r="BT362" s="144"/>
      <c r="BU362" s="144"/>
      <c r="BV362" s="144"/>
      <c r="BW362" s="144"/>
      <c r="BX362" s="144"/>
      <c r="BY362" s="144"/>
      <c r="BZ362" s="144"/>
      <c r="CA362" s="144"/>
      <c r="CB362" s="144"/>
      <c r="CC362" s="144"/>
      <c r="CD362" s="144" t="n">
        <v>0</v>
      </c>
      <c r="CE362" s="144" t="n">
        <v>0</v>
      </c>
      <c r="CF362" s="144" t="n">
        <v>0</v>
      </c>
      <c r="CG362" s="144" t="n">
        <v>0</v>
      </c>
      <c r="CH362" s="112" t="n">
        <v>0.75</v>
      </c>
      <c r="CI362" s="112" t="n">
        <v>0.75</v>
      </c>
      <c r="CJ362" s="112" t="n">
        <v>0.75</v>
      </c>
      <c r="CK362" s="112" t="n">
        <v>0.75</v>
      </c>
      <c r="CL362" s="112" t="n">
        <v>4.5</v>
      </c>
      <c r="CM362" s="112" t="n">
        <v>4.5</v>
      </c>
      <c r="CN362" s="112" t="n">
        <v>8.1</v>
      </c>
      <c r="CO362" s="112" t="n">
        <v>8.1</v>
      </c>
      <c r="CP362" s="112" t="n">
        <v>6.0375</v>
      </c>
      <c r="CQ362" s="112" t="n">
        <v>6.0375</v>
      </c>
      <c r="CR362" s="112" t="n">
        <v>2.1875</v>
      </c>
      <c r="CS362" s="144"/>
      <c r="CT362" s="112"/>
      <c r="CU362" s="112"/>
      <c r="CV362" s="112"/>
      <c r="CW362" s="112"/>
      <c r="CX362" s="112"/>
      <c r="CY362" s="112"/>
      <c r="CZ362" s="112"/>
      <c r="DA362" s="112"/>
      <c r="DB362" s="112"/>
      <c r="DC362" s="112"/>
      <c r="DD362" s="112"/>
      <c r="DE362" s="112"/>
      <c r="DF362" s="112"/>
      <c r="DG362" s="112"/>
      <c r="DH362" s="112"/>
      <c r="DI362" s="112"/>
      <c r="DJ362" s="112"/>
      <c r="DK362" s="112"/>
      <c r="DL362" s="112"/>
      <c r="DM362" s="112"/>
      <c r="DN362" s="112"/>
    </row>
    <row r="363" customFormat="false" ht="15.75" hidden="false" customHeight="false" outlineLevel="0" collapsed="false">
      <c r="A363" s="146" t="s">
        <v>300</v>
      </c>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12"/>
      <c r="AN363" s="112"/>
      <c r="AO363" s="112"/>
      <c r="AP363" s="112"/>
      <c r="AQ363" s="112"/>
      <c r="AR363" s="112"/>
      <c r="AS363" s="112"/>
      <c r="AT363" s="112"/>
      <c r="AU363" s="112"/>
      <c r="AV363" s="112"/>
      <c r="AW363" s="112"/>
      <c r="AX363" s="112"/>
      <c r="AY363" s="112"/>
      <c r="AZ363" s="112"/>
      <c r="BA363" s="112"/>
      <c r="BB363" s="112"/>
      <c r="BC363" s="112"/>
      <c r="BD363" s="112"/>
      <c r="BE363" s="112"/>
      <c r="BF363" s="112"/>
      <c r="BG363" s="112"/>
      <c r="BH363" s="112"/>
      <c r="BI363" s="112"/>
      <c r="BJ363" s="112" t="n">
        <v>-5.50990382614785</v>
      </c>
      <c r="BK363" s="112" t="n">
        <v>-5.50990382614785</v>
      </c>
      <c r="BL363" s="112" t="n">
        <v>-5.50990382614785</v>
      </c>
      <c r="BM363" s="112" t="n">
        <v>-5.50990382614785</v>
      </c>
      <c r="BN363" s="112" t="n">
        <v>-5.47548329492767</v>
      </c>
      <c r="BO363" s="112" t="n">
        <v>-5.47548329492767</v>
      </c>
      <c r="BP363" s="112" t="n">
        <v>-5.47548329492767</v>
      </c>
      <c r="BQ363" s="112" t="n">
        <v>-5.47548329492767</v>
      </c>
      <c r="BR363" s="112" t="n">
        <v>-2.75663335514351</v>
      </c>
      <c r="BS363" s="112" t="n">
        <v>-2.75663335514351</v>
      </c>
      <c r="BT363" s="112" t="n">
        <v>-2.75663335514351</v>
      </c>
      <c r="BU363" s="112" t="n">
        <v>-2.75663335514351</v>
      </c>
      <c r="BV363" s="112" t="n">
        <v>-2.96497331868111</v>
      </c>
      <c r="BW363" s="112" t="n">
        <v>-2.96497331868111</v>
      </c>
      <c r="BX363" s="112" t="n">
        <v>-2.96497331868111</v>
      </c>
      <c r="BY363" s="112" t="n">
        <v>-2.96497331868111</v>
      </c>
      <c r="BZ363" s="112" t="n">
        <v>-2.20901374559564</v>
      </c>
      <c r="CA363" s="112" t="n">
        <v>-2.20901374559564</v>
      </c>
      <c r="CB363" s="112" t="n">
        <v>-2.20901374559564</v>
      </c>
      <c r="CC363" s="112" t="n">
        <v>-2.20901374559564</v>
      </c>
      <c r="CD363" s="112" t="n">
        <v>0</v>
      </c>
      <c r="CE363" s="112" t="n">
        <v>0</v>
      </c>
      <c r="CF363" s="112" t="n">
        <v>0</v>
      </c>
      <c r="CG363" s="112" t="n">
        <v>0</v>
      </c>
      <c r="CH363" s="112" t="n">
        <v>0</v>
      </c>
      <c r="CI363" s="112" t="n">
        <v>0</v>
      </c>
      <c r="CJ363" s="112" t="n">
        <v>0</v>
      </c>
      <c r="CK363" s="112" t="n">
        <v>0</v>
      </c>
      <c r="CL363" s="112" t="n">
        <v>0</v>
      </c>
      <c r="CM363" s="112" t="n">
        <v>0</v>
      </c>
      <c r="CN363" s="112" t="n">
        <v>0</v>
      </c>
      <c r="CO363" s="112" t="n">
        <v>0</v>
      </c>
      <c r="CP363" s="112" t="n">
        <v>0</v>
      </c>
      <c r="CQ363" s="112" t="n">
        <v>0</v>
      </c>
      <c r="CR363" s="112" t="n">
        <v>0</v>
      </c>
      <c r="CS363" s="112"/>
      <c r="CT363" s="112"/>
      <c r="CU363" s="112"/>
      <c r="CV363" s="112"/>
      <c r="CW363" s="112"/>
      <c r="CX363" s="112"/>
      <c r="CY363" s="112"/>
      <c r="CZ363" s="112"/>
      <c r="DA363" s="112"/>
      <c r="DB363" s="112"/>
      <c r="DC363" s="112"/>
      <c r="DD363" s="112"/>
      <c r="DE363" s="112"/>
      <c r="DF363" s="112"/>
      <c r="DG363" s="112"/>
      <c r="DH363" s="112"/>
      <c r="DI363" s="112"/>
      <c r="DJ363" s="112"/>
      <c r="DK363" s="112"/>
      <c r="DL363" s="112"/>
      <c r="DM363" s="112"/>
      <c r="DN363" s="112"/>
    </row>
    <row r="364" customFormat="false" ht="15.75" hidden="false" customHeight="false" outlineLevel="0" collapsed="false">
      <c r="A364" s="90" t="s">
        <v>301</v>
      </c>
      <c r="B364" s="94"/>
      <c r="C364" s="94"/>
      <c r="D364" s="94"/>
      <c r="E364" s="94"/>
      <c r="F364" s="94"/>
      <c r="G364" s="94"/>
      <c r="H364" s="94"/>
      <c r="I364" s="94"/>
      <c r="J364" s="94"/>
      <c r="K364" s="94"/>
      <c r="L364" s="94"/>
      <c r="M364" s="94"/>
      <c r="N364" s="94"/>
      <c r="O364" s="94"/>
      <c r="P364" s="94"/>
      <c r="Q364" s="94"/>
      <c r="R364" s="94"/>
      <c r="S364" s="94"/>
      <c r="T364" s="94"/>
      <c r="U364" s="94"/>
      <c r="V364" s="94"/>
      <c r="W364" s="94"/>
      <c r="X364" s="94"/>
      <c r="Y364" s="94"/>
      <c r="Z364" s="94"/>
      <c r="AA364" s="94"/>
      <c r="AB364" s="94"/>
      <c r="AC364" s="94"/>
      <c r="AD364" s="94"/>
      <c r="AE364" s="94"/>
      <c r="AF364" s="94"/>
      <c r="AG364" s="94"/>
      <c r="AH364" s="94"/>
      <c r="AI364" s="94"/>
      <c r="AJ364" s="94"/>
      <c r="AK364" s="94"/>
      <c r="AL364" s="94"/>
      <c r="AM364" s="94"/>
      <c r="AN364" s="94"/>
      <c r="AO364" s="94"/>
      <c r="AP364" s="94"/>
      <c r="AQ364" s="94"/>
      <c r="AR364" s="94"/>
      <c r="AS364" s="94"/>
      <c r="AT364" s="94"/>
      <c r="AU364" s="94"/>
      <c r="AV364" s="94"/>
      <c r="AW364" s="94"/>
      <c r="AX364" s="94"/>
      <c r="AY364" s="94"/>
      <c r="AZ364" s="94"/>
      <c r="BA364" s="94"/>
      <c r="BB364" s="94"/>
      <c r="BC364" s="94"/>
      <c r="BD364" s="94"/>
      <c r="BE364" s="94"/>
      <c r="BF364" s="94"/>
      <c r="BG364" s="94"/>
      <c r="BH364" s="94"/>
      <c r="BI364" s="94"/>
      <c r="BJ364" s="94"/>
      <c r="BK364" s="94"/>
      <c r="BL364" s="94"/>
      <c r="BM364" s="94"/>
      <c r="BN364" s="94"/>
      <c r="BO364" s="94"/>
      <c r="BP364" s="94"/>
      <c r="BQ364" s="94"/>
      <c r="BR364" s="94"/>
      <c r="BS364" s="94"/>
      <c r="BT364" s="94"/>
      <c r="BU364" s="94"/>
      <c r="BV364" s="94"/>
      <c r="BW364" s="94"/>
      <c r="BX364" s="94"/>
      <c r="BY364" s="94"/>
      <c r="BZ364" s="94"/>
      <c r="CA364" s="94"/>
      <c r="CB364" s="94"/>
      <c r="CC364" s="94"/>
      <c r="CD364" s="94"/>
      <c r="CE364" s="94"/>
      <c r="CF364" s="94"/>
      <c r="CG364" s="94"/>
      <c r="CH364" s="94"/>
      <c r="CI364" s="94"/>
      <c r="CJ364" s="94"/>
      <c r="CK364" s="94" t="n">
        <v>0</v>
      </c>
      <c r="CL364" s="94" t="n">
        <v>2.4</v>
      </c>
      <c r="CM364" s="94" t="n">
        <v>0</v>
      </c>
      <c r="CN364" s="94" t="n">
        <v>0</v>
      </c>
      <c r="CO364" s="94" t="n">
        <v>0</v>
      </c>
      <c r="CP364" s="94" t="n">
        <v>0</v>
      </c>
      <c r="CQ364" s="94" t="n">
        <v>0</v>
      </c>
      <c r="CR364" s="94" t="n">
        <v>0</v>
      </c>
      <c r="CS364" s="94"/>
      <c r="CT364" s="112"/>
      <c r="CU364" s="112"/>
      <c r="CV364" s="112"/>
      <c r="CW364" s="112"/>
      <c r="CX364" s="112"/>
      <c r="CY364" s="112"/>
      <c r="CZ364" s="112"/>
      <c r="DA364" s="112"/>
      <c r="DB364" s="112"/>
      <c r="DC364" s="112"/>
      <c r="DD364" s="112"/>
      <c r="DE364" s="112"/>
      <c r="DF364" s="112"/>
      <c r="DG364" s="112"/>
      <c r="DH364" s="112"/>
      <c r="DI364" s="112"/>
      <c r="DJ364" s="112"/>
      <c r="DK364" s="112"/>
      <c r="DL364" s="112"/>
      <c r="DM364" s="112"/>
      <c r="DN364" s="112"/>
    </row>
    <row r="365" customFormat="false" ht="15.75" hidden="false" customHeight="false" outlineLevel="0" collapsed="false">
      <c r="A365" s="110" t="s">
        <v>302</v>
      </c>
      <c r="B365" s="94"/>
      <c r="C365" s="94"/>
      <c r="D365" s="94"/>
      <c r="E365" s="94"/>
      <c r="F365" s="94"/>
      <c r="G365" s="94"/>
      <c r="H365" s="94"/>
      <c r="I365" s="94"/>
      <c r="J365" s="94"/>
      <c r="K365" s="94"/>
      <c r="L365" s="94"/>
      <c r="M365" s="94"/>
      <c r="N365" s="94"/>
      <c r="O365" s="94"/>
      <c r="P365" s="94"/>
      <c r="Q365" s="94"/>
      <c r="R365" s="94"/>
      <c r="S365" s="94"/>
      <c r="T365" s="94"/>
      <c r="U365" s="94"/>
      <c r="V365" s="94"/>
      <c r="W365" s="94"/>
      <c r="X365" s="94"/>
      <c r="Y365" s="94"/>
      <c r="Z365" s="94"/>
      <c r="AA365" s="94"/>
      <c r="AB365" s="94"/>
      <c r="AC365" s="94"/>
      <c r="AD365" s="94"/>
      <c r="AE365" s="94"/>
      <c r="AF365" s="94"/>
      <c r="AG365" s="94"/>
      <c r="AH365" s="94"/>
      <c r="AI365" s="94"/>
      <c r="AJ365" s="94"/>
      <c r="AK365" s="94"/>
      <c r="AL365" s="94"/>
      <c r="AM365" s="94"/>
      <c r="AN365" s="94"/>
      <c r="AO365" s="94"/>
      <c r="AP365" s="94"/>
      <c r="AQ365" s="94"/>
      <c r="AR365" s="94"/>
      <c r="AS365" s="94"/>
      <c r="AT365" s="94"/>
      <c r="AU365" s="94"/>
      <c r="AV365" s="94"/>
      <c r="AW365" s="94"/>
      <c r="AX365" s="94"/>
      <c r="AY365" s="94"/>
      <c r="AZ365" s="94"/>
      <c r="BA365" s="94"/>
      <c r="BB365" s="94"/>
      <c r="BC365" s="94"/>
      <c r="BD365" s="94"/>
      <c r="BE365" s="94"/>
      <c r="BF365" s="94"/>
      <c r="BG365" s="94"/>
      <c r="BH365" s="94"/>
      <c r="BI365" s="94"/>
      <c r="BJ365" s="94" t="n">
        <v>8.9755527764491</v>
      </c>
      <c r="BK365" s="94" t="n">
        <v>8.9755527764491</v>
      </c>
      <c r="BL365" s="94" t="n">
        <v>8.9755527764491</v>
      </c>
      <c r="BM365" s="94" t="n">
        <v>8.9755527764491</v>
      </c>
      <c r="BN365" s="94" t="n">
        <v>11.5726578961281</v>
      </c>
      <c r="BO365" s="94" t="n">
        <v>11.5726578961281</v>
      </c>
      <c r="BP365" s="94" t="n">
        <v>11.5726578961281</v>
      </c>
      <c r="BQ365" s="94" t="n">
        <v>11.5726578961281</v>
      </c>
      <c r="BR365" s="94" t="n">
        <v>0</v>
      </c>
      <c r="BS365" s="94" t="n">
        <v>0</v>
      </c>
      <c r="BT365" s="94" t="n">
        <v>0</v>
      </c>
      <c r="BU365" s="94" t="n">
        <v>0</v>
      </c>
      <c r="BV365" s="94" t="n">
        <v>0</v>
      </c>
      <c r="BW365" s="94" t="n">
        <v>0</v>
      </c>
      <c r="BX365" s="94" t="n">
        <v>0</v>
      </c>
      <c r="BY365" s="94" t="n">
        <v>0</v>
      </c>
      <c r="BZ365" s="94" t="n">
        <v>0</v>
      </c>
      <c r="CA365" s="94" t="n">
        <v>0</v>
      </c>
      <c r="CB365" s="94" t="n">
        <v>0</v>
      </c>
      <c r="CC365" s="94" t="n">
        <v>0</v>
      </c>
      <c r="CD365" s="94" t="n">
        <v>0</v>
      </c>
      <c r="CE365" s="94" t="n">
        <v>0</v>
      </c>
      <c r="CF365" s="94" t="n">
        <v>0</v>
      </c>
      <c r="CG365" s="94" t="n">
        <v>0</v>
      </c>
      <c r="CH365" s="94" t="n">
        <v>0</v>
      </c>
      <c r="CI365" s="94" t="n">
        <v>0</v>
      </c>
      <c r="CJ365" s="94" t="n">
        <v>0</v>
      </c>
      <c r="CK365" s="94" t="n">
        <v>0</v>
      </c>
      <c r="CL365" s="94" t="n">
        <v>0</v>
      </c>
      <c r="CM365" s="94" t="n">
        <v>0</v>
      </c>
      <c r="CN365" s="94" t="n">
        <v>0</v>
      </c>
      <c r="CO365" s="94" t="n">
        <v>0</v>
      </c>
      <c r="CP365" s="94" t="n">
        <v>0</v>
      </c>
      <c r="CQ365" s="94" t="n">
        <v>0</v>
      </c>
      <c r="CR365" s="94" t="n">
        <v>0</v>
      </c>
      <c r="CS365" s="94"/>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row>
    <row r="366" customFormat="false" ht="15.75" hidden="false" customHeight="false" outlineLevel="0" collapsed="false">
      <c r="A366" s="110" t="s">
        <v>303</v>
      </c>
      <c r="B366" s="94"/>
      <c r="C366" s="94"/>
      <c r="D366" s="94"/>
      <c r="E366" s="94"/>
      <c r="F366" s="94"/>
      <c r="G366" s="94"/>
      <c r="H366" s="94"/>
      <c r="I366" s="94"/>
      <c r="J366" s="94"/>
      <c r="K366" s="94"/>
      <c r="L366" s="94"/>
      <c r="M366" s="94"/>
      <c r="N366" s="94"/>
      <c r="O366" s="94"/>
      <c r="P366" s="94"/>
      <c r="Q366" s="94"/>
      <c r="R366" s="94"/>
      <c r="S366" s="94"/>
      <c r="T366" s="94"/>
      <c r="U366" s="94"/>
      <c r="V366" s="94"/>
      <c r="W366" s="94"/>
      <c r="X366" s="94"/>
      <c r="Y366" s="94"/>
      <c r="Z366" s="94"/>
      <c r="AA366" s="94"/>
      <c r="AB366" s="94"/>
      <c r="AC366" s="94"/>
      <c r="AD366" s="94"/>
      <c r="AE366" s="94"/>
      <c r="AF366" s="94"/>
      <c r="AG366" s="94"/>
      <c r="AH366" s="94"/>
      <c r="AI366" s="94"/>
      <c r="AJ366" s="94"/>
      <c r="AK366" s="94"/>
      <c r="AL366" s="94"/>
      <c r="AM366" s="94"/>
      <c r="AN366" s="94"/>
      <c r="AO366" s="94"/>
      <c r="AP366" s="94"/>
      <c r="AQ366" s="94"/>
      <c r="AR366" s="94"/>
      <c r="AS366" s="94"/>
      <c r="AT366" s="94"/>
      <c r="AU366" s="94"/>
      <c r="AV366" s="94"/>
      <c r="AW366" s="94"/>
      <c r="AX366" s="94"/>
      <c r="AY366" s="94"/>
      <c r="AZ366" s="94"/>
      <c r="BA366" s="94"/>
      <c r="BB366" s="94"/>
      <c r="BC366" s="94"/>
      <c r="BD366" s="94"/>
      <c r="BE366" s="94"/>
      <c r="BF366" s="94"/>
      <c r="BG366" s="94"/>
      <c r="BH366" s="94"/>
      <c r="BI366" s="94"/>
      <c r="BJ366" s="94" t="n">
        <v>0</v>
      </c>
      <c r="BK366" s="94" t="n">
        <v>0</v>
      </c>
      <c r="BL366" s="94" t="n">
        <v>0</v>
      </c>
      <c r="BM366" s="94" t="n">
        <v>0</v>
      </c>
      <c r="BN366" s="94" t="n">
        <v>0</v>
      </c>
      <c r="BO366" s="94" t="n">
        <v>0</v>
      </c>
      <c r="BP366" s="94" t="n">
        <v>0</v>
      </c>
      <c r="BQ366" s="94" t="n">
        <v>0</v>
      </c>
      <c r="BR366" s="94" t="n">
        <v>0</v>
      </c>
      <c r="BS366" s="94" t="n">
        <v>0</v>
      </c>
      <c r="BT366" s="94" t="n">
        <v>0</v>
      </c>
      <c r="BU366" s="94" t="n">
        <v>0</v>
      </c>
      <c r="BV366" s="94" t="n">
        <v>0</v>
      </c>
      <c r="BW366" s="94" t="n">
        <v>0</v>
      </c>
      <c r="BX366" s="94" t="n">
        <v>0</v>
      </c>
      <c r="BY366" s="94" t="n">
        <v>0</v>
      </c>
      <c r="BZ366" s="94" t="n">
        <v>0</v>
      </c>
      <c r="CA366" s="94" t="n">
        <v>0</v>
      </c>
      <c r="CB366" s="94" t="n">
        <v>0</v>
      </c>
      <c r="CC366" s="94" t="n">
        <v>0</v>
      </c>
      <c r="CD366" s="94" t="n">
        <v>0</v>
      </c>
      <c r="CE366" s="94" t="n">
        <v>0</v>
      </c>
      <c r="CF366" s="94" t="n">
        <v>0</v>
      </c>
      <c r="CG366" s="94" t="n">
        <v>0</v>
      </c>
      <c r="CH366" s="94" t="n">
        <v>0</v>
      </c>
      <c r="CI366" s="94" t="n">
        <v>0</v>
      </c>
      <c r="CJ366" s="94" t="n">
        <v>0</v>
      </c>
      <c r="CK366" s="94" t="n">
        <v>0</v>
      </c>
      <c r="CL366" s="94" t="n">
        <v>0</v>
      </c>
      <c r="CM366" s="94" t="n">
        <v>0</v>
      </c>
      <c r="CN366" s="94" t="n">
        <v>0</v>
      </c>
      <c r="CO366" s="94" t="n">
        <v>0</v>
      </c>
      <c r="CP366" s="94" t="n">
        <v>0</v>
      </c>
      <c r="CQ366" s="94" t="n">
        <v>0</v>
      </c>
      <c r="CR366" s="94" t="n">
        <v>0</v>
      </c>
      <c r="CS366" s="94"/>
      <c r="CT366" s="148"/>
      <c r="CU366" s="148"/>
      <c r="CV366" s="148"/>
      <c r="CW366" s="148"/>
      <c r="CX366" s="148"/>
      <c r="CY366" s="148"/>
      <c r="CZ366" s="148"/>
      <c r="DA366" s="148"/>
      <c r="DB366" s="148"/>
      <c r="DC366" s="148"/>
      <c r="DD366" s="148"/>
      <c r="DE366" s="148"/>
      <c r="DF366" s="148"/>
      <c r="DG366" s="148"/>
      <c r="DH366" s="148"/>
      <c r="DI366" s="148"/>
      <c r="DJ366" s="148"/>
      <c r="DK366" s="148"/>
      <c r="DL366" s="148"/>
      <c r="DM366" s="148"/>
      <c r="DN366" s="148"/>
    </row>
    <row r="367" customFormat="false" ht="15" hidden="false" customHeight="false" outlineLevel="0" collapsed="false">
      <c r="A367" s="131" t="s">
        <v>304</v>
      </c>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t="n">
        <v>328.81566104273</v>
      </c>
      <c r="BK367" s="147" t="n">
        <v>338.974090516814</v>
      </c>
      <c r="BL367" s="147" t="n">
        <v>361.801926587069</v>
      </c>
      <c r="BM367" s="147" t="n">
        <v>393.716736826853</v>
      </c>
      <c r="BN367" s="147" t="n">
        <v>451.187627324239</v>
      </c>
      <c r="BO367" s="147" t="n">
        <v>480.862590790551</v>
      </c>
      <c r="BP367" s="147" t="n">
        <v>584.42146177399</v>
      </c>
      <c r="BQ367" s="147" t="n">
        <v>521.640299589381</v>
      </c>
      <c r="BR367" s="147" t="n">
        <v>530.821566014627</v>
      </c>
      <c r="BS367" s="147" t="n">
        <v>561.914469325274</v>
      </c>
      <c r="BT367" s="147" t="n">
        <v>642.609850099935</v>
      </c>
      <c r="BU367" s="147" t="n">
        <v>561.433128557112</v>
      </c>
      <c r="BV367" s="147" t="n">
        <v>529.933936390402</v>
      </c>
      <c r="BW367" s="147" t="n">
        <v>553.052059173979</v>
      </c>
      <c r="BX367" s="147" t="n">
        <v>606.458018143742</v>
      </c>
      <c r="BY367" s="147" t="n">
        <v>612.194721803097</v>
      </c>
      <c r="BZ367" s="147" t="n">
        <v>583.960690243264</v>
      </c>
      <c r="CA367" s="147" t="n">
        <v>648.216007744873</v>
      </c>
      <c r="CB367" s="147" t="n">
        <v>620.092098882579</v>
      </c>
      <c r="CC367" s="147" t="n">
        <v>610.334325056103</v>
      </c>
      <c r="CD367" s="147" t="n">
        <v>572.500288921553</v>
      </c>
      <c r="CE367" s="147" t="n">
        <v>612.434737450212</v>
      </c>
      <c r="CF367" s="147" t="n">
        <v>626.453350250368</v>
      </c>
      <c r="CG367" s="147" t="n">
        <v>599.321249135775</v>
      </c>
      <c r="CH367" s="147" t="n">
        <v>620.693241627822</v>
      </c>
      <c r="CI367" s="147" t="n">
        <v>651.936807764537</v>
      </c>
      <c r="CJ367" s="147" t="n">
        <v>627.825997788443</v>
      </c>
      <c r="CK367" s="147" t="n">
        <v>581.024229427119</v>
      </c>
      <c r="CL367" s="147" t="n">
        <v>541.541492419025</v>
      </c>
      <c r="CM367" s="147" t="n">
        <v>579.622277780934</v>
      </c>
      <c r="CN367" s="147" t="n">
        <v>634.868326998046</v>
      </c>
      <c r="CO367" s="147" t="n">
        <v>609.485968810114</v>
      </c>
      <c r="CP367" s="147" t="n">
        <v>604.540854237216</v>
      </c>
      <c r="CQ367" s="147" t="n">
        <v>586.768695408369</v>
      </c>
      <c r="CR367" s="147" t="n">
        <v>649.169771071275</v>
      </c>
      <c r="CS367" s="147"/>
      <c r="CT367" s="149"/>
      <c r="CU367" s="149"/>
      <c r="CV367" s="149"/>
      <c r="CW367" s="149"/>
      <c r="CX367" s="149"/>
      <c r="CY367" s="149"/>
      <c r="CZ367" s="149"/>
      <c r="DA367" s="149"/>
      <c r="DB367" s="149"/>
      <c r="DC367" s="149"/>
      <c r="DD367" s="149"/>
      <c r="DE367" s="149"/>
      <c r="DF367" s="149"/>
      <c r="DG367" s="149"/>
      <c r="DH367" s="149"/>
      <c r="DI367" s="149"/>
      <c r="DJ367" s="149"/>
      <c r="DK367" s="149"/>
      <c r="DL367" s="149"/>
      <c r="DM367" s="149"/>
      <c r="DN367" s="149"/>
    </row>
    <row r="368" customFormat="false" ht="15" hidden="false" customHeight="false" outlineLevel="0" collapsed="false">
      <c r="A368" s="131" t="s">
        <v>305</v>
      </c>
      <c r="B368" s="148"/>
      <c r="C368" s="148"/>
      <c r="D368" s="148"/>
      <c r="E368" s="148"/>
      <c r="F368" s="148"/>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50" t="n">
        <v>0.372159786712854</v>
      </c>
      <c r="BO368" s="150" t="n">
        <v>0.418582140178935</v>
      </c>
      <c r="BP368" s="150" t="n">
        <v>0.615307766011429</v>
      </c>
      <c r="BQ368" s="150" t="n">
        <v>0.32491268670345</v>
      </c>
      <c r="BR368" s="150" t="n">
        <v>0.176498498335729</v>
      </c>
      <c r="BS368" s="150" t="n">
        <v>0.168555175817424</v>
      </c>
      <c r="BT368" s="150" t="n">
        <v>0.0995657964875496</v>
      </c>
      <c r="BU368" s="150" t="n">
        <v>0.0762840390189465</v>
      </c>
      <c r="BV368" s="150" t="n">
        <v>-0.00167218078739695</v>
      </c>
      <c r="BW368" s="150" t="n">
        <v>-0.0157718133899216</v>
      </c>
      <c r="BX368" s="150" t="n">
        <v>-0.0562578241690057</v>
      </c>
      <c r="BY368" s="150" t="n">
        <v>0.0904143176880974</v>
      </c>
      <c r="BZ368" s="150" t="n">
        <v>0.101949979314139</v>
      </c>
      <c r="CA368" s="150" t="n">
        <v>0.172070507635444</v>
      </c>
      <c r="CB368" s="150" t="n">
        <v>0.0224814914321163</v>
      </c>
      <c r="CC368" s="150" t="n">
        <v>-0.0030388970710401</v>
      </c>
      <c r="CD368" s="150" t="n">
        <v>-0.0196252958686934</v>
      </c>
      <c r="CE368" s="150" t="n">
        <v>-0.0551996091845114</v>
      </c>
      <c r="CF368" s="150" t="n">
        <v>0.0102585589773725</v>
      </c>
      <c r="CG368" s="150" t="n">
        <v>-0.0180443331928224</v>
      </c>
      <c r="CH368" s="150" t="n">
        <v>0.0841797875719021</v>
      </c>
      <c r="CI368" s="150" t="n">
        <v>0.0645000485746239</v>
      </c>
      <c r="CJ368" s="150" t="n">
        <v>0.00219114086871119</v>
      </c>
      <c r="CK368" s="150" t="n">
        <v>-0.030529569467193</v>
      </c>
      <c r="CL368" s="150" t="n">
        <v>-0.127521525772079</v>
      </c>
      <c r="CM368" s="150" t="n">
        <v>-0.110922606489372</v>
      </c>
      <c r="CN368" s="150" t="n">
        <v>0.0112170079519014</v>
      </c>
      <c r="CO368" s="150" t="n">
        <v>0.0489854604016395</v>
      </c>
      <c r="CP368" s="150" t="n">
        <v>0.116333397717649</v>
      </c>
      <c r="CQ368" s="150" t="n">
        <v>0.0123294391906308</v>
      </c>
      <c r="CR368" s="150" t="n">
        <v>0.0225266302712757</v>
      </c>
      <c r="CS368" s="150"/>
      <c r="CT368" s="151"/>
      <c r="CU368" s="151"/>
      <c r="CV368" s="151"/>
      <c r="CW368" s="151"/>
      <c r="CX368" s="151"/>
      <c r="CY368" s="151"/>
      <c r="CZ368" s="151"/>
      <c r="DA368" s="151"/>
      <c r="DB368" s="151"/>
      <c r="DC368" s="151"/>
      <c r="DD368" s="151"/>
      <c r="DE368" s="151"/>
      <c r="DF368" s="151"/>
      <c r="DG368" s="151"/>
      <c r="DH368" s="151"/>
      <c r="DI368" s="151"/>
      <c r="DJ368" s="151"/>
      <c r="DK368" s="151"/>
      <c r="DL368" s="151"/>
      <c r="DM368" s="151"/>
      <c r="DN368" s="151"/>
    </row>
    <row r="369" customFormat="false" ht="15" hidden="false" customHeight="false" outlineLevel="0" collapsed="false">
      <c r="A369" s="152" t="s">
        <v>306</v>
      </c>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49"/>
      <c r="AK369" s="149"/>
      <c r="AL369" s="149"/>
      <c r="AM369" s="149"/>
      <c r="AN369" s="149"/>
      <c r="AO369" s="149"/>
      <c r="AP369" s="149"/>
      <c r="AQ369" s="149"/>
      <c r="AR369" s="149"/>
      <c r="AS369" s="149"/>
      <c r="AT369" s="149"/>
      <c r="AU369" s="149"/>
      <c r="AV369" s="149"/>
      <c r="AW369" s="149"/>
      <c r="AX369" s="149"/>
      <c r="AY369" s="149"/>
      <c r="AZ369" s="149"/>
      <c r="BA369" s="149"/>
      <c r="BB369" s="149"/>
      <c r="BC369" s="149"/>
      <c r="BD369" s="149"/>
      <c r="BE369" s="149"/>
      <c r="BF369" s="149"/>
      <c r="BG369" s="149"/>
      <c r="BH369" s="149"/>
      <c r="BI369" s="149"/>
      <c r="BJ369" s="149" t="n">
        <v>0.2</v>
      </c>
      <c r="BK369" s="149" t="n">
        <v>0.2</v>
      </c>
      <c r="BL369" s="149" t="n">
        <v>0.2</v>
      </c>
      <c r="BM369" s="149" t="n">
        <v>0.2</v>
      </c>
      <c r="BN369" s="149" t="n">
        <v>0.2</v>
      </c>
      <c r="BO369" s="149" t="n">
        <v>0.2</v>
      </c>
      <c r="BP369" s="149" t="n">
        <v>0.2</v>
      </c>
      <c r="BQ369" s="149" t="n">
        <v>0.2</v>
      </c>
      <c r="BR369" s="149" t="n">
        <v>0.2</v>
      </c>
      <c r="BS369" s="149" t="n">
        <v>0.2</v>
      </c>
      <c r="BT369" s="149" t="n">
        <v>0.2</v>
      </c>
      <c r="BU369" s="149" t="n">
        <v>0.2</v>
      </c>
      <c r="BV369" s="149" t="n">
        <v>0.2</v>
      </c>
      <c r="BW369" s="149" t="n">
        <v>0.2</v>
      </c>
      <c r="BX369" s="149" t="n">
        <v>0.2</v>
      </c>
      <c r="BY369" s="149" t="n">
        <v>0.2</v>
      </c>
      <c r="BZ369" s="149" t="n">
        <v>0.2</v>
      </c>
      <c r="CA369" s="149" t="n">
        <v>0.2</v>
      </c>
      <c r="CB369" s="149" t="n">
        <v>0.2</v>
      </c>
      <c r="CC369" s="149" t="n">
        <v>0.2</v>
      </c>
      <c r="CD369" s="149" t="n">
        <v>0.2</v>
      </c>
      <c r="CE369" s="149" t="n">
        <v>0.2</v>
      </c>
      <c r="CF369" s="149" t="n">
        <v>0.2</v>
      </c>
      <c r="CG369" s="149" t="n">
        <v>0.2</v>
      </c>
      <c r="CH369" s="149" t="n">
        <v>0.2</v>
      </c>
      <c r="CI369" s="149" t="n">
        <v>0.2</v>
      </c>
      <c r="CJ369" s="149" t="n">
        <v>0.2</v>
      </c>
      <c r="CK369" s="149" t="n">
        <v>0.2</v>
      </c>
      <c r="CL369" s="149" t="n">
        <v>0.2003</v>
      </c>
      <c r="CM369" s="149" t="n">
        <v>0.2003</v>
      </c>
      <c r="CN369" s="149" t="n">
        <v>0.2003</v>
      </c>
      <c r="CO369" s="149" t="n">
        <v>0.2003</v>
      </c>
      <c r="CP369" s="149" t="n">
        <v>0.2003</v>
      </c>
      <c r="CQ369" s="149" t="n">
        <v>0.2003</v>
      </c>
      <c r="CR369" s="149" t="n">
        <v>0.2003</v>
      </c>
      <c r="CS369" s="149"/>
      <c r="CT369" s="153"/>
      <c r="CU369" s="153"/>
      <c r="CV369" s="153"/>
      <c r="CW369" s="153"/>
      <c r="CX369" s="153"/>
      <c r="CY369" s="153"/>
      <c r="CZ369" s="153"/>
      <c r="DA369" s="153"/>
      <c r="DB369" s="153"/>
      <c r="DC369" s="153"/>
      <c r="DD369" s="153"/>
      <c r="DE369" s="153"/>
      <c r="DF369" s="153"/>
      <c r="DG369" s="153"/>
      <c r="DH369" s="153"/>
      <c r="DI369" s="153"/>
      <c r="DJ369" s="153"/>
      <c r="DK369" s="153"/>
      <c r="DL369" s="153"/>
      <c r="DM369" s="153"/>
      <c r="DN369" s="153"/>
    </row>
    <row r="370" customFormat="false" ht="15" hidden="false" customHeight="false" outlineLevel="0" collapsed="false">
      <c r="A370" s="152" t="s">
        <v>307</v>
      </c>
      <c r="B370" s="151"/>
      <c r="C370" s="151"/>
      <c r="D370" s="151"/>
      <c r="E370" s="151"/>
      <c r="F370" s="151"/>
      <c r="G370" s="151"/>
      <c r="H370" s="151"/>
      <c r="I370" s="151"/>
      <c r="J370" s="151"/>
      <c r="K370" s="151"/>
      <c r="L370" s="151"/>
      <c r="M370" s="151"/>
      <c r="N370" s="151"/>
      <c r="O370" s="151"/>
      <c r="P370" s="151"/>
      <c r="Q370" s="151"/>
      <c r="R370" s="151"/>
      <c r="S370" s="151"/>
      <c r="T370" s="151"/>
      <c r="U370" s="151"/>
      <c r="V370" s="151"/>
      <c r="W370" s="151"/>
      <c r="X370" s="151"/>
      <c r="Y370" s="151"/>
      <c r="Z370" s="151"/>
      <c r="AA370" s="151"/>
      <c r="AB370" s="151"/>
      <c r="AC370" s="151"/>
      <c r="AD370" s="151"/>
      <c r="AE370" s="151"/>
      <c r="AF370" s="151"/>
      <c r="AG370" s="151"/>
      <c r="AH370" s="151"/>
      <c r="AI370" s="151"/>
      <c r="AJ370" s="151"/>
      <c r="AK370" s="151"/>
      <c r="AL370" s="151"/>
      <c r="AM370" s="151"/>
      <c r="AN370" s="151"/>
      <c r="AO370" s="151"/>
      <c r="AP370" s="151"/>
      <c r="AQ370" s="151"/>
      <c r="AR370" s="151"/>
      <c r="AS370" s="151"/>
      <c r="AT370" s="151"/>
      <c r="AU370" s="151"/>
      <c r="AV370" s="151"/>
      <c r="AW370" s="151"/>
      <c r="AX370" s="151"/>
      <c r="AY370" s="151"/>
      <c r="AZ370" s="151"/>
      <c r="BA370" s="151"/>
      <c r="BB370" s="151"/>
      <c r="BC370" s="151"/>
      <c r="BD370" s="151"/>
      <c r="BE370" s="151"/>
      <c r="BF370" s="151"/>
      <c r="BG370" s="151"/>
      <c r="BH370" s="151"/>
      <c r="BI370" s="151"/>
      <c r="BJ370" s="151" t="n">
        <v>64.0333903897083</v>
      </c>
      <c r="BK370" s="151" t="n">
        <v>65.8015419101412</v>
      </c>
      <c r="BL370" s="151" t="n">
        <v>70.1696396046176</v>
      </c>
      <c r="BM370" s="151" t="n">
        <v>76.8718888516611</v>
      </c>
      <c r="BN370" s="151" t="n">
        <v>82.9901577648758</v>
      </c>
      <c r="BO370" s="151" t="n">
        <v>88.4273053223125</v>
      </c>
      <c r="BP370" s="151" t="n">
        <v>109.592571188946</v>
      </c>
      <c r="BQ370" s="151" t="n">
        <v>97.1062198385244</v>
      </c>
      <c r="BR370" s="151" t="n">
        <v>101.476415900576</v>
      </c>
      <c r="BS370" s="151" t="n">
        <v>107.47626708789</v>
      </c>
      <c r="BT370" s="151" t="n">
        <v>123.42680491219</v>
      </c>
      <c r="BU370" s="151" t="n">
        <v>107.454698160446</v>
      </c>
      <c r="BV370" s="151" t="n">
        <v>103.22559169646</v>
      </c>
      <c r="BW370" s="151" t="n">
        <v>107.833417603988</v>
      </c>
      <c r="BX370" s="151" t="n">
        <v>118.5744278152</v>
      </c>
      <c r="BY370" s="151" t="n">
        <v>119.848478992229</v>
      </c>
      <c r="BZ370" s="151" t="n">
        <v>113.22184675453</v>
      </c>
      <c r="CA370" s="151" t="n">
        <v>125.786659562011</v>
      </c>
      <c r="CB370" s="151" t="n">
        <v>120.18222638794</v>
      </c>
      <c r="CC370" s="151" t="n">
        <v>118.192446095854</v>
      </c>
      <c r="CD370" s="151" t="n">
        <v>109.706955084016</v>
      </c>
      <c r="CE370" s="151" t="n">
        <v>117.11387459377</v>
      </c>
      <c r="CF370" s="151" t="n">
        <v>120.2813682727</v>
      </c>
      <c r="CG370" s="154" t="n">
        <v>115.146453251038</v>
      </c>
      <c r="CH370" s="154" t="n">
        <v>112.422691744638</v>
      </c>
      <c r="CI370" s="154" t="n">
        <v>117.610880176449</v>
      </c>
      <c r="CJ370" s="154" t="n">
        <v>112.207552769013</v>
      </c>
      <c r="CK370" s="154" t="n">
        <v>102.418033334988</v>
      </c>
      <c r="CL370" s="154" t="n">
        <v>101.963234595441</v>
      </c>
      <c r="CM370" s="154" t="n">
        <v>109.107223735783</v>
      </c>
      <c r="CN370" s="154" t="n">
        <v>118.889465351371</v>
      </c>
      <c r="CO370" s="154" t="n">
        <v>113.778014400898</v>
      </c>
      <c r="CP370" s="154" t="n">
        <v>115.166576244429</v>
      </c>
      <c r="CQ370" s="154" t="n">
        <v>110.657680291187</v>
      </c>
      <c r="CR370" s="154" t="n">
        <v>123.081673124615</v>
      </c>
      <c r="CS370" s="151"/>
      <c r="CT370" s="155"/>
      <c r="CU370" s="155"/>
      <c r="CV370" s="155"/>
      <c r="CW370" s="155"/>
      <c r="CX370" s="155"/>
      <c r="CY370" s="155"/>
      <c r="CZ370" s="155"/>
      <c r="DA370" s="155"/>
      <c r="DB370" s="155"/>
      <c r="DC370" s="155"/>
      <c r="DD370" s="155"/>
      <c r="DE370" s="155"/>
      <c r="DF370" s="155"/>
      <c r="DG370" s="155"/>
      <c r="DH370" s="155"/>
      <c r="DI370" s="155"/>
      <c r="DJ370" s="155"/>
      <c r="DK370" s="155"/>
      <c r="DL370" s="155"/>
      <c r="DM370" s="155"/>
      <c r="DN370" s="155"/>
    </row>
    <row r="371" customFormat="false" ht="15" hidden="false" customHeight="false" outlineLevel="0" collapsed="false">
      <c r="A371" s="152" t="s">
        <v>308</v>
      </c>
      <c r="B371" s="153"/>
      <c r="C371" s="153"/>
      <c r="D371" s="153"/>
      <c r="E371" s="153"/>
      <c r="F371" s="153"/>
      <c r="G371" s="153"/>
      <c r="H371" s="153"/>
      <c r="I371" s="153"/>
      <c r="J371" s="153"/>
      <c r="K371" s="153"/>
      <c r="L371" s="153"/>
      <c r="M371" s="153"/>
      <c r="N371" s="153"/>
      <c r="O371" s="153"/>
      <c r="P371" s="153"/>
      <c r="Q371" s="153"/>
      <c r="R371" s="153"/>
      <c r="S371" s="153"/>
      <c r="T371" s="153"/>
      <c r="U371" s="153"/>
      <c r="V371" s="153"/>
      <c r="W371" s="153"/>
      <c r="X371" s="153"/>
      <c r="Y371" s="153"/>
      <c r="Z371" s="153"/>
      <c r="AA371" s="153"/>
      <c r="AB371" s="153"/>
      <c r="AC371" s="153"/>
      <c r="AD371" s="153"/>
      <c r="AE371" s="153"/>
      <c r="AF371" s="153"/>
      <c r="AG371" s="153"/>
      <c r="AH371" s="153"/>
      <c r="AI371" s="153"/>
      <c r="AJ371" s="153"/>
      <c r="AK371" s="153"/>
      <c r="AL371" s="153"/>
      <c r="AM371" s="153"/>
      <c r="AN371" s="153"/>
      <c r="AO371" s="153"/>
      <c r="AP371" s="153"/>
      <c r="AQ371" s="153"/>
      <c r="AR371" s="153"/>
      <c r="AS371" s="153"/>
      <c r="AT371" s="153"/>
      <c r="AU371" s="153"/>
      <c r="AV371" s="153"/>
      <c r="AW371" s="153"/>
      <c r="AX371" s="153"/>
      <c r="AY371" s="153"/>
      <c r="AZ371" s="153"/>
      <c r="BA371" s="153"/>
      <c r="BB371" s="153"/>
      <c r="BC371" s="153"/>
      <c r="BD371" s="153"/>
      <c r="BE371" s="153"/>
      <c r="BF371" s="153"/>
      <c r="BG371" s="153"/>
      <c r="BH371" s="153"/>
      <c r="BI371" s="153"/>
      <c r="BJ371" s="153" t="n">
        <v>264.782270653022</v>
      </c>
      <c r="BK371" s="153" t="n">
        <v>273.172548606673</v>
      </c>
      <c r="BL371" s="153" t="n">
        <v>291.632286982452</v>
      </c>
      <c r="BM371" s="153" t="n">
        <v>316.844847975192</v>
      </c>
      <c r="BN371" s="153" t="n">
        <v>368.197469559363</v>
      </c>
      <c r="BO371" s="153" t="n">
        <v>392.435285468238</v>
      </c>
      <c r="BP371" s="153" t="n">
        <v>474.828890585044</v>
      </c>
      <c r="BQ371" s="153" t="n">
        <v>424.534079750856</v>
      </c>
      <c r="BR371" s="153" t="n">
        <v>429.345150114051</v>
      </c>
      <c r="BS371" s="153" t="n">
        <v>454.438202237384</v>
      </c>
      <c r="BT371" s="153" t="n">
        <v>519.183045187745</v>
      </c>
      <c r="BU371" s="153" t="n">
        <v>453.978430396666</v>
      </c>
      <c r="BV371" s="153" t="n">
        <v>426.708344693942</v>
      </c>
      <c r="BW371" s="153" t="n">
        <v>445.21864156999</v>
      </c>
      <c r="BX371" s="153" t="n">
        <v>487.883590328542</v>
      </c>
      <c r="BY371" s="153" t="n">
        <v>492.346242810868</v>
      </c>
      <c r="BZ371" s="153" t="n">
        <v>470.738843488734</v>
      </c>
      <c r="CA371" s="153" t="n">
        <v>522.429348182862</v>
      </c>
      <c r="CB371" s="153" t="n">
        <v>499.909872494639</v>
      </c>
      <c r="CC371" s="153" t="n">
        <v>492.14187896025</v>
      </c>
      <c r="CD371" s="153" t="n">
        <v>462.793333837537</v>
      </c>
      <c r="CE371" s="153" t="n">
        <v>495.320862856441</v>
      </c>
      <c r="CF371" s="153" t="n">
        <v>506.171981977668</v>
      </c>
      <c r="CG371" s="156" t="n">
        <v>484.174795884736</v>
      </c>
      <c r="CH371" s="156" t="n">
        <v>508.270549883184</v>
      </c>
      <c r="CI371" s="156" t="n">
        <v>534.325927588089</v>
      </c>
      <c r="CJ371" s="156" t="n">
        <v>515.61844501943</v>
      </c>
      <c r="CK371" s="156" t="n">
        <v>478.606196092131</v>
      </c>
      <c r="CL371" s="156" t="n">
        <v>439.578257823584</v>
      </c>
      <c r="CM371" s="156" t="n">
        <v>470.515054045151</v>
      </c>
      <c r="CN371" s="156" t="n">
        <v>515.978861646675</v>
      </c>
      <c r="CO371" s="156" t="n">
        <v>495.707954409216</v>
      </c>
      <c r="CP371" s="156" t="n">
        <v>489.374277992787</v>
      </c>
      <c r="CQ371" s="156" t="n">
        <v>476.111015117182</v>
      </c>
      <c r="CR371" s="156" t="n">
        <v>526.08809794666</v>
      </c>
      <c r="CS371" s="153"/>
      <c r="CT371" s="157"/>
      <c r="CU371" s="157"/>
      <c r="CV371" s="157"/>
      <c r="CW371" s="157"/>
      <c r="CX371" s="157"/>
      <c r="CY371" s="157"/>
      <c r="CZ371" s="157"/>
      <c r="DA371" s="157"/>
      <c r="DB371" s="157"/>
      <c r="DC371" s="157"/>
      <c r="DD371" s="157"/>
      <c r="DE371" s="157"/>
      <c r="DF371" s="157"/>
      <c r="DG371" s="157"/>
      <c r="DH371" s="157"/>
      <c r="DI371" s="157"/>
      <c r="DJ371" s="157"/>
      <c r="DK371" s="157"/>
      <c r="DL371" s="157"/>
      <c r="DM371" s="157"/>
      <c r="DN371" s="157"/>
    </row>
    <row r="372" customFormat="false" ht="15" hidden="false" customHeight="false" outlineLevel="0" collapsed="false">
      <c r="A372" s="158" t="s">
        <v>309</v>
      </c>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55"/>
      <c r="AK372" s="155"/>
      <c r="AL372" s="155"/>
      <c r="AM372" s="155"/>
      <c r="AN372" s="155"/>
      <c r="AO372" s="155"/>
      <c r="AP372" s="155"/>
      <c r="AQ372" s="155"/>
      <c r="AR372" s="155"/>
      <c r="AS372" s="155"/>
      <c r="AT372" s="155"/>
      <c r="AU372" s="155"/>
      <c r="AV372" s="155"/>
      <c r="AW372" s="155"/>
      <c r="AX372" s="155"/>
      <c r="AY372" s="155"/>
      <c r="AZ372" s="155"/>
      <c r="BA372" s="155"/>
      <c r="BB372" s="155"/>
      <c r="BC372" s="155"/>
      <c r="BD372" s="155"/>
      <c r="BE372" s="155"/>
      <c r="BF372" s="155"/>
      <c r="BG372" s="155"/>
      <c r="BH372" s="155"/>
      <c r="BI372" s="155"/>
      <c r="BJ372" s="155" t="n">
        <v>264.782270653022</v>
      </c>
      <c r="BK372" s="155" t="n">
        <v>273.172548606673</v>
      </c>
      <c r="BL372" s="155" t="n">
        <v>291.632286982452</v>
      </c>
      <c r="BM372" s="155" t="n">
        <v>316.844847975192</v>
      </c>
      <c r="BN372" s="155" t="n">
        <v>368.197469559363</v>
      </c>
      <c r="BO372" s="155" t="n">
        <v>392.435285468238</v>
      </c>
      <c r="BP372" s="155" t="n">
        <v>474.828890585044</v>
      </c>
      <c r="BQ372" s="155" t="n">
        <v>424.534079750856</v>
      </c>
      <c r="BR372" s="155" t="n">
        <v>429.345150114051</v>
      </c>
      <c r="BS372" s="155" t="n">
        <v>454.438202237384</v>
      </c>
      <c r="BT372" s="155" t="n">
        <v>519.183045187745</v>
      </c>
      <c r="BU372" s="155" t="n">
        <v>453.978430396666</v>
      </c>
      <c r="BV372" s="155" t="n">
        <v>426.708344693942</v>
      </c>
      <c r="BW372" s="155" t="n">
        <v>445.21864156999</v>
      </c>
      <c r="BX372" s="155" t="n">
        <v>487.883590328542</v>
      </c>
      <c r="BY372" s="155" t="n">
        <v>492.346242810868</v>
      </c>
      <c r="BZ372" s="155" t="n">
        <v>470.738843488734</v>
      </c>
      <c r="CA372" s="155" t="n">
        <v>522.429348182862</v>
      </c>
      <c r="CB372" s="155" t="n">
        <v>499.909872494639</v>
      </c>
      <c r="CC372" s="155" t="n">
        <v>492.14187896025</v>
      </c>
      <c r="CD372" s="155" t="n">
        <v>462.793333837537</v>
      </c>
      <c r="CE372" s="155" t="n">
        <v>495.320862856441</v>
      </c>
      <c r="CF372" s="155" t="n">
        <v>506.171981977668</v>
      </c>
      <c r="CG372" s="159" t="n">
        <v>484.174795884736</v>
      </c>
      <c r="CH372" s="159" t="n">
        <v>465.370549883184</v>
      </c>
      <c r="CI372" s="159" t="n">
        <v>491.425927588089</v>
      </c>
      <c r="CJ372" s="159" t="n">
        <v>472.71844501943</v>
      </c>
      <c r="CK372" s="159" t="n">
        <v>435.706196092131</v>
      </c>
      <c r="CL372" s="159" t="n">
        <v>439.578257823584</v>
      </c>
      <c r="CM372" s="159" t="n">
        <v>470.515054045151</v>
      </c>
      <c r="CN372" s="159" t="n">
        <v>515.978861646675</v>
      </c>
      <c r="CO372" s="154" t="n">
        <v>495.707954409216</v>
      </c>
      <c r="CP372" s="154" t="n">
        <v>489.374277992787</v>
      </c>
      <c r="CQ372" s="154" t="n">
        <v>476.111015117182</v>
      </c>
      <c r="CR372" s="154" t="n">
        <v>526.08809794666</v>
      </c>
      <c r="CS372" s="155"/>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customFormat="false" ht="15.75" hidden="false" customHeight="false" outlineLevel="0" collapsed="false">
      <c r="A373" s="85" t="s">
        <v>310</v>
      </c>
      <c r="B373" s="157"/>
      <c r="C373" s="157"/>
      <c r="D373" s="157"/>
      <c r="E373" s="157"/>
      <c r="F373" s="157"/>
      <c r="G373" s="157"/>
      <c r="H373" s="157"/>
      <c r="I373" s="157"/>
      <c r="J373" s="157"/>
      <c r="K373" s="157"/>
      <c r="L373" s="157"/>
      <c r="M373" s="157"/>
      <c r="N373" s="157"/>
      <c r="O373" s="157"/>
      <c r="P373" s="157"/>
      <c r="Q373" s="157"/>
      <c r="R373" s="157"/>
      <c r="S373" s="157"/>
      <c r="T373" s="157"/>
      <c r="U373" s="157"/>
      <c r="V373" s="157"/>
      <c r="W373" s="157"/>
      <c r="X373" s="157"/>
      <c r="Y373" s="157"/>
      <c r="Z373" s="157"/>
      <c r="AA373" s="157"/>
      <c r="AB373" s="157"/>
      <c r="AC373" s="157"/>
      <c r="AD373" s="157"/>
      <c r="AE373" s="157"/>
      <c r="AF373" s="157"/>
      <c r="AG373" s="157"/>
      <c r="AH373" s="157"/>
      <c r="AI373" s="157"/>
      <c r="AJ373" s="157"/>
      <c r="AK373" s="157"/>
      <c r="AL373" s="157"/>
      <c r="AM373" s="157"/>
      <c r="AN373" s="157"/>
      <c r="AO373" s="157"/>
      <c r="AP373" s="157"/>
      <c r="AQ373" s="157"/>
      <c r="AR373" s="157"/>
      <c r="AS373" s="157"/>
      <c r="AT373" s="157"/>
      <c r="AU373" s="157"/>
      <c r="AV373" s="157"/>
      <c r="AW373" s="157"/>
      <c r="AX373" s="157"/>
      <c r="AY373" s="157"/>
      <c r="AZ373" s="157"/>
      <c r="BA373" s="157"/>
      <c r="BB373" s="157"/>
      <c r="BC373" s="157"/>
      <c r="BD373" s="157"/>
      <c r="BE373" s="157"/>
      <c r="BF373" s="157"/>
      <c r="BG373" s="157"/>
      <c r="BH373" s="157"/>
      <c r="BI373" s="157"/>
      <c r="BJ373" s="157"/>
      <c r="BK373" s="157"/>
      <c r="BL373" s="157"/>
      <c r="BM373" s="157"/>
      <c r="BN373" s="157"/>
      <c r="BO373" s="157"/>
      <c r="BP373" s="157"/>
      <c r="BQ373" s="157"/>
      <c r="BR373" s="157"/>
      <c r="BS373" s="157"/>
      <c r="BT373" s="157"/>
      <c r="BU373" s="157"/>
      <c r="BV373" s="157"/>
      <c r="BW373" s="157"/>
      <c r="BX373" s="157"/>
      <c r="BY373" s="157"/>
      <c r="BZ373" s="157"/>
      <c r="CA373" s="157"/>
      <c r="CB373" s="157"/>
      <c r="CC373" s="157"/>
      <c r="CD373" s="157"/>
      <c r="CE373" s="157"/>
      <c r="CF373" s="157"/>
      <c r="CG373" s="157"/>
      <c r="CH373" s="161"/>
      <c r="CI373" s="157"/>
      <c r="CJ373" s="157"/>
      <c r="CK373" s="157"/>
      <c r="CL373" s="161"/>
      <c r="CM373" s="157"/>
      <c r="CN373" s="157"/>
      <c r="CO373" s="157"/>
      <c r="CP373" s="157"/>
      <c r="CQ373" s="157"/>
      <c r="CR373" s="157"/>
      <c r="CS373" s="157"/>
      <c r="CT373" s="162"/>
      <c r="CU373" s="162"/>
      <c r="CV373" s="162"/>
      <c r="CW373" s="162"/>
      <c r="CX373" s="162"/>
      <c r="CY373" s="162"/>
      <c r="CZ373" s="162"/>
      <c r="DA373" s="162"/>
      <c r="DB373" s="162"/>
      <c r="DC373" s="162"/>
      <c r="DD373" s="162"/>
      <c r="DE373" s="162"/>
      <c r="DF373" s="162"/>
      <c r="DG373" s="162"/>
      <c r="DH373" s="162"/>
      <c r="DI373" s="162"/>
      <c r="DJ373" s="162"/>
      <c r="DK373" s="162"/>
      <c r="DL373" s="162"/>
      <c r="DM373" s="162"/>
      <c r="DN373" s="162"/>
    </row>
    <row r="374" customFormat="false" ht="15.75" hidden="false" customHeight="false" outlineLevel="0" collapsed="false">
      <c r="A374" s="163" t="s">
        <v>311</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16"/>
      <c r="CU374" s="116"/>
      <c r="CV374" s="116"/>
      <c r="CW374" s="116"/>
      <c r="CX374" s="116"/>
      <c r="CY374" s="116"/>
      <c r="CZ374" s="116"/>
      <c r="DA374" s="116"/>
      <c r="DB374" s="116"/>
      <c r="DC374" s="116"/>
      <c r="DD374" s="116"/>
      <c r="DE374" s="116"/>
      <c r="DF374" s="116"/>
      <c r="DG374" s="116"/>
      <c r="DH374" s="116"/>
      <c r="DI374" s="116"/>
      <c r="DJ374" s="116"/>
      <c r="DK374" s="116"/>
      <c r="DL374" s="116"/>
      <c r="DM374" s="116"/>
      <c r="DN374" s="116"/>
    </row>
    <row r="375" customFormat="false" ht="15.75" hidden="false" customHeight="false" outlineLevel="0" collapsed="false">
      <c r="A375" s="115" t="s">
        <v>312</v>
      </c>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162"/>
      <c r="AK375" s="162"/>
      <c r="AL375" s="162"/>
      <c r="AM375" s="162"/>
      <c r="AN375" s="162"/>
      <c r="AO375" s="162"/>
      <c r="AP375" s="162"/>
      <c r="AQ375" s="162"/>
      <c r="AR375" s="162"/>
      <c r="AS375" s="162"/>
      <c r="AT375" s="162"/>
      <c r="AU375" s="162"/>
      <c r="AV375" s="162"/>
      <c r="AW375" s="162"/>
      <c r="AX375" s="162"/>
      <c r="AY375" s="162"/>
      <c r="AZ375" s="162"/>
      <c r="BA375" s="162"/>
      <c r="BB375" s="162"/>
      <c r="BC375" s="162"/>
      <c r="BD375" s="162"/>
      <c r="BE375" s="162"/>
      <c r="BF375" s="162"/>
      <c r="BG375" s="162"/>
      <c r="BH375" s="162"/>
      <c r="BI375" s="162"/>
      <c r="BJ375" s="162" t="n">
        <v>256.133561558833</v>
      </c>
      <c r="BK375" s="162" t="n">
        <v>263.206167640565</v>
      </c>
      <c r="BL375" s="162" t="n">
        <v>280.678558418471</v>
      </c>
      <c r="BM375" s="162" t="n">
        <v>307.487555406644</v>
      </c>
      <c r="BN375" s="162" t="n">
        <v>331.960631059503</v>
      </c>
      <c r="BO375" s="162" t="n">
        <v>353.70922128925</v>
      </c>
      <c r="BP375" s="162" t="n">
        <v>438.370284755785</v>
      </c>
      <c r="BQ375" s="162" t="n">
        <v>388.424879354097</v>
      </c>
      <c r="BR375" s="162" t="n">
        <v>405.905663602304</v>
      </c>
      <c r="BS375" s="162" t="n">
        <v>429.90506835156</v>
      </c>
      <c r="BT375" s="162" t="n">
        <v>493.707219648761</v>
      </c>
      <c r="BU375" s="162" t="n">
        <v>429.818792641782</v>
      </c>
      <c r="BV375" s="162" t="n">
        <v>412.902366785839</v>
      </c>
      <c r="BW375" s="162" t="n">
        <v>431.333670415954</v>
      </c>
      <c r="BX375" s="162" t="n">
        <v>474.297711260801</v>
      </c>
      <c r="BY375" s="162" t="n">
        <v>479.393915968917</v>
      </c>
      <c r="BZ375" s="162" t="n">
        <v>452.887387018119</v>
      </c>
      <c r="CA375" s="162" t="n">
        <v>503.146638248044</v>
      </c>
      <c r="CB375" s="162" t="n">
        <v>480.728905551758</v>
      </c>
      <c r="CC375" s="162" t="n">
        <v>472.769784383415</v>
      </c>
      <c r="CD375" s="162" t="n">
        <v>438.827820336065</v>
      </c>
      <c r="CE375" s="162" t="n">
        <v>468.455498375082</v>
      </c>
      <c r="CF375" s="162" t="n">
        <v>481.125473090801</v>
      </c>
      <c r="CG375" s="162" t="n">
        <v>460.585813004153</v>
      </c>
      <c r="CH375" s="162" t="n">
        <v>449.690766978552</v>
      </c>
      <c r="CI375" s="162" t="n">
        <v>470.443520705796</v>
      </c>
      <c r="CJ375" s="162" t="n">
        <v>448.830211076052</v>
      </c>
      <c r="CK375" s="162" t="n">
        <v>409.672133339951</v>
      </c>
      <c r="CL375" s="162" t="n">
        <v>407.089359490634</v>
      </c>
      <c r="CM375" s="162" t="n">
        <v>435.611816382955</v>
      </c>
      <c r="CN375" s="162" t="n">
        <v>474.667525918581</v>
      </c>
      <c r="CO375" s="162" t="n">
        <v>454.260000581121</v>
      </c>
      <c r="CP375" s="162" t="n">
        <v>459.80384933934</v>
      </c>
      <c r="CQ375" s="162" t="n">
        <v>441.802031596916</v>
      </c>
      <c r="CR375" s="162" t="n">
        <v>491.404962544955</v>
      </c>
      <c r="CS375" s="164"/>
      <c r="CT375" s="119"/>
      <c r="CU375" s="119"/>
      <c r="CV375" s="119"/>
      <c r="CW375" s="119"/>
      <c r="CX375" s="119"/>
      <c r="CY375" s="119"/>
      <c r="CZ375" s="119"/>
      <c r="DA375" s="119"/>
      <c r="DB375" s="119"/>
      <c r="DC375" s="119"/>
      <c r="DD375" s="119"/>
      <c r="DE375" s="119"/>
      <c r="DF375" s="119"/>
      <c r="DG375" s="119"/>
      <c r="DH375" s="119"/>
      <c r="DI375" s="119"/>
      <c r="DJ375" s="119"/>
      <c r="DK375" s="119"/>
      <c r="DL375" s="119"/>
      <c r="DM375" s="119"/>
      <c r="DN375" s="119"/>
    </row>
    <row r="376" customFormat="false" ht="15.75" hidden="false" customHeight="false" outlineLevel="0" collapsed="false">
      <c r="A376" s="115" t="s">
        <v>313</v>
      </c>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c r="AL376" s="116"/>
      <c r="AM376" s="116"/>
      <c r="AN376" s="116"/>
      <c r="AO376" s="116"/>
      <c r="AP376" s="116"/>
      <c r="AQ376" s="116"/>
      <c r="AR376" s="116"/>
      <c r="AS376" s="116"/>
      <c r="AT376" s="116"/>
      <c r="AU376" s="116"/>
      <c r="AV376" s="116"/>
      <c r="AW376" s="116"/>
      <c r="AX376" s="116"/>
      <c r="AY376" s="116"/>
      <c r="AZ376" s="116"/>
      <c r="BA376" s="116"/>
      <c r="BB376" s="116"/>
      <c r="BC376" s="116"/>
      <c r="BD376" s="116"/>
      <c r="BE376" s="116"/>
      <c r="BF376" s="116"/>
      <c r="BG376" s="116"/>
      <c r="BH376" s="116"/>
      <c r="BI376" s="116"/>
      <c r="BJ376" s="116" t="n">
        <v>77.1578125819751</v>
      </c>
      <c r="BK376" s="116" t="n">
        <v>79.2883682623756</v>
      </c>
      <c r="BL376" s="116" t="n">
        <v>84.5517607080821</v>
      </c>
      <c r="BM376" s="116" t="n">
        <v>92.6277174571125</v>
      </c>
      <c r="BN376" s="116" t="n">
        <v>100</v>
      </c>
      <c r="BO376" s="116" t="n">
        <v>106.55155708083</v>
      </c>
      <c r="BP376" s="116" t="n">
        <v>132.054901617899</v>
      </c>
      <c r="BQ376" s="116" t="n">
        <v>117.009320687932</v>
      </c>
      <c r="BR376" s="116" t="n">
        <v>122.275241587171</v>
      </c>
      <c r="BS376" s="116" t="n">
        <v>129.504835250931</v>
      </c>
      <c r="BT376" s="116" t="n">
        <v>148.724629807161</v>
      </c>
      <c r="BU376" s="116" t="n">
        <v>129.478845509466</v>
      </c>
      <c r="BV376" s="116" t="n">
        <v>124.382932237476</v>
      </c>
      <c r="BW376" s="116" t="n">
        <v>129.935188109291</v>
      </c>
      <c r="BX376" s="116" t="n">
        <v>142.877699005152</v>
      </c>
      <c r="BY376" s="116" t="n">
        <v>144.412882467074</v>
      </c>
      <c r="BZ376" s="116" t="n">
        <v>136.428041353175</v>
      </c>
      <c r="CA376" s="116" t="n">
        <v>151.568165370145</v>
      </c>
      <c r="CB376" s="116" t="n">
        <v>144.815035450872</v>
      </c>
      <c r="CC376" s="116" t="n">
        <v>142.417425486419</v>
      </c>
      <c r="CD376" s="116" t="n">
        <v>132.192729883504</v>
      </c>
      <c r="CE376" s="116" t="n">
        <v>141.117787636424</v>
      </c>
      <c r="CF376" s="116" t="n">
        <v>144.934497670768</v>
      </c>
      <c r="CG376" s="116" t="n">
        <v>138.747119359944</v>
      </c>
      <c r="CH376" s="116" t="n">
        <v>135.465089803961</v>
      </c>
      <c r="CI376" s="116" t="n">
        <v>141.716660558303</v>
      </c>
      <c r="CJ376" s="116" t="n">
        <v>135.205855478567</v>
      </c>
      <c r="CK376" s="116" t="n">
        <v>123.409854967566</v>
      </c>
      <c r="CL376" s="116" t="n">
        <v>122.631818776626</v>
      </c>
      <c r="CM376" s="116" t="n">
        <v>131.223939113693</v>
      </c>
      <c r="CN376" s="116" t="n">
        <v>142.98910217263</v>
      </c>
      <c r="CO376" s="116" t="n">
        <v>136.841528205101</v>
      </c>
      <c r="CP376" s="116" t="n">
        <v>138.511560202728</v>
      </c>
      <c r="CQ376" s="116" t="n">
        <v>133.088682891955</v>
      </c>
      <c r="CR376" s="116" t="n">
        <v>148.031096632321</v>
      </c>
      <c r="CS376" s="116"/>
      <c r="CT376" s="116"/>
      <c r="CU376" s="116"/>
      <c r="CV376" s="116"/>
      <c r="CW376" s="116"/>
      <c r="CX376" s="116"/>
      <c r="CY376" s="116"/>
      <c r="CZ376" s="116"/>
      <c r="DA376" s="116"/>
      <c r="DB376" s="116"/>
      <c r="DC376" s="116"/>
      <c r="DD376" s="116"/>
      <c r="DE376" s="116"/>
      <c r="DF376" s="116"/>
      <c r="DG376" s="116"/>
      <c r="DH376" s="116"/>
      <c r="DI376" s="116"/>
      <c r="DJ376" s="116"/>
      <c r="DK376" s="116"/>
      <c r="DL376" s="116"/>
      <c r="DM376" s="116"/>
      <c r="DN376" s="116"/>
    </row>
    <row r="377" customFormat="false" ht="15.75" hidden="false" customHeight="false" outlineLevel="0" collapsed="false">
      <c r="A377" s="115" t="s">
        <v>314</v>
      </c>
      <c r="B377" s="119"/>
      <c r="C377" s="119"/>
      <c r="D377" s="119"/>
      <c r="E377" s="119"/>
      <c r="F377" s="119"/>
      <c r="G377" s="119"/>
      <c r="H377" s="119"/>
      <c r="I377" s="119"/>
      <c r="J377" s="119"/>
      <c r="K377" s="119"/>
      <c r="L377" s="119"/>
      <c r="M377" s="119"/>
      <c r="N377" s="119"/>
      <c r="O377" s="119"/>
      <c r="P377" s="119"/>
      <c r="Q377" s="119"/>
      <c r="R377" s="119"/>
      <c r="S377" s="119"/>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119"/>
      <c r="AT377" s="119"/>
      <c r="AU377" s="119"/>
      <c r="AV377" s="119"/>
      <c r="AW377" s="119"/>
      <c r="AX377" s="119"/>
      <c r="AY377" s="119"/>
      <c r="AZ377" s="119"/>
      <c r="BA377" s="119"/>
      <c r="BB377" s="119"/>
      <c r="BC377" s="119"/>
      <c r="BD377" s="119"/>
      <c r="BE377" s="119"/>
      <c r="BF377" s="119"/>
      <c r="BG377" s="119"/>
      <c r="BH377" s="119"/>
      <c r="BI377" s="119"/>
      <c r="BJ377" s="119"/>
      <c r="BK377" s="119"/>
      <c r="BL377" s="119"/>
      <c r="BM377" s="119"/>
      <c r="BN377" s="122"/>
      <c r="BO377" s="122"/>
      <c r="BP377" s="122"/>
      <c r="BQ377" s="122"/>
      <c r="BR377" s="119" t="n">
        <v>0.288488044562559</v>
      </c>
      <c r="BS377" s="119" t="n">
        <v>0.231019508252266</v>
      </c>
      <c r="BT377" s="119" t="n">
        <v>0.346959347392995</v>
      </c>
      <c r="BU377" s="119" t="n">
        <v>0.289348185843214</v>
      </c>
      <c r="BV377" s="119" t="n">
        <v>0.00475499157509761</v>
      </c>
      <c r="BW377" s="119" t="n">
        <v>-0.00145660395568427</v>
      </c>
      <c r="BX377" s="119" t="n">
        <v>-0.0589744140739892</v>
      </c>
      <c r="BY377" s="119" t="n">
        <v>0.0270281081306143</v>
      </c>
      <c r="BZ377" s="119" t="n">
        <v>0.0847849599214983</v>
      </c>
      <c r="CA377" s="119" t="n">
        <v>0.0751070980486875</v>
      </c>
      <c r="CB377" s="119" t="n">
        <v>0.0320834862036466</v>
      </c>
      <c r="CC377" s="119" t="n">
        <v>0.00579621887193048</v>
      </c>
      <c r="CD377" s="119" t="n">
        <v>0.105970226946951</v>
      </c>
      <c r="CE377" s="119" t="n">
        <v>0.163918131882433</v>
      </c>
      <c r="CF377" s="119" t="n">
        <v>0.100623369029214</v>
      </c>
      <c r="CG377" s="119" t="n">
        <v>0.138785661399288</v>
      </c>
      <c r="CH377" s="119" t="n">
        <v>0.0516923115852916</v>
      </c>
      <c r="CI377" s="119" t="n">
        <v>-0.0153070866271193</v>
      </c>
      <c r="CJ377" s="119" t="n">
        <v>-0.0971425744414859</v>
      </c>
      <c r="CK377" s="119" t="n">
        <v>-0.146137301444189</v>
      </c>
      <c r="CL377" s="119" t="n">
        <v>-0.0931538168575206</v>
      </c>
      <c r="CM377" s="119" t="n">
        <v>-0.121597048748376</v>
      </c>
      <c r="CN377" s="119" t="n">
        <v>0.0888786053296549</v>
      </c>
      <c r="CO377" s="119" t="n">
        <v>0.0973795172297161</v>
      </c>
      <c r="CP377" s="119" t="n">
        <v>0.084047237182292</v>
      </c>
      <c r="CQ377" s="119" t="n">
        <v>0.198118837227204</v>
      </c>
      <c r="CR377" s="119" t="n">
        <v>0.00381910971757107</v>
      </c>
      <c r="CS377" s="119"/>
      <c r="CT377" s="117"/>
      <c r="CU377" s="117"/>
      <c r="CV377" s="117"/>
      <c r="CW377" s="117"/>
      <c r="CX377" s="117"/>
      <c r="CY377" s="117"/>
      <c r="CZ377" s="117"/>
      <c r="DA377" s="117"/>
      <c r="DB377" s="117"/>
      <c r="DC377" s="117"/>
      <c r="DD377" s="117"/>
      <c r="DE377" s="117"/>
      <c r="DF377" s="117"/>
      <c r="DG377" s="117"/>
      <c r="DH377" s="117"/>
      <c r="DI377" s="117"/>
      <c r="DJ377" s="117"/>
      <c r="DK377" s="117"/>
      <c r="DL377" s="117"/>
      <c r="DM377" s="117"/>
      <c r="DN377" s="117"/>
    </row>
    <row r="378" customFormat="false" ht="15.75" hidden="false" customHeight="false" outlineLevel="0" collapsed="false">
      <c r="A378" s="115" t="s">
        <v>315</v>
      </c>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c r="AL378" s="116"/>
      <c r="AM378" s="116"/>
      <c r="AN378" s="116"/>
      <c r="AO378" s="116"/>
      <c r="AP378" s="116"/>
      <c r="AQ378" s="116"/>
      <c r="AR378" s="116"/>
      <c r="AS378" s="116"/>
      <c r="AT378" s="116"/>
      <c r="AU378" s="116"/>
      <c r="AV378" s="116"/>
      <c r="AW378" s="116"/>
      <c r="AX378" s="116"/>
      <c r="AY378" s="116"/>
      <c r="AZ378" s="116"/>
      <c r="BA378" s="116"/>
      <c r="BB378" s="116"/>
      <c r="BC378" s="116"/>
      <c r="BD378" s="116"/>
      <c r="BE378" s="116"/>
      <c r="BF378" s="116"/>
      <c r="BG378" s="116"/>
      <c r="BH378" s="116"/>
      <c r="BI378" s="116"/>
      <c r="BJ378" s="116"/>
      <c r="BK378" s="116"/>
      <c r="BL378" s="116"/>
      <c r="BM378" s="116"/>
      <c r="BN378" s="116" t="n">
        <v>100</v>
      </c>
      <c r="BO378" s="116" t="n">
        <v>100</v>
      </c>
      <c r="BP378" s="116" t="n">
        <v>100</v>
      </c>
      <c r="BQ378" s="116" t="n">
        <v>100</v>
      </c>
      <c r="BR378" s="116" t="n">
        <v>128.848804456256</v>
      </c>
      <c r="BS378" s="116" t="n">
        <v>158.615391900633</v>
      </c>
      <c r="BT378" s="116" t="n">
        <v>213.64848476096</v>
      </c>
      <c r="BU378" s="116" t="n">
        <v>275.467286234696</v>
      </c>
      <c r="BV378" s="116" t="n">
        <v>276.777130859957</v>
      </c>
      <c r="BW378" s="116" t="n">
        <v>276.373976196303</v>
      </c>
      <c r="BX378" s="116" t="n">
        <v>260.074982884827</v>
      </c>
      <c r="BY378" s="116" t="n">
        <v>267.104317644306</v>
      </c>
      <c r="BZ378" s="116" t="n">
        <v>289.750746510638</v>
      </c>
      <c r="CA378" s="116" t="n">
        <v>311.513084238493</v>
      </c>
      <c r="CB378" s="116" t="n">
        <v>321.507509978914</v>
      </c>
      <c r="CC378" s="116" t="n">
        <v>323.371037875721</v>
      </c>
      <c r="CD378" s="116" t="n">
        <v>357.638740147482</v>
      </c>
      <c r="CE378" s="116" t="n">
        <v>416.262214321244</v>
      </c>
      <c r="CF378" s="116" t="n">
        <v>458.147920725809</v>
      </c>
      <c r="CG378" s="116" t="n">
        <v>521.732282922448</v>
      </c>
      <c r="CH378" s="116" t="n">
        <v>548.701830655381</v>
      </c>
      <c r="CI378" s="116" t="n">
        <v>540.30280420108</v>
      </c>
      <c r="CJ378" s="116" t="n">
        <v>487.816398823033</v>
      </c>
      <c r="CK378" s="116" t="n">
        <v>416.528226698813</v>
      </c>
      <c r="CL378" s="116" t="n">
        <v>377.727032552924</v>
      </c>
      <c r="CM378" s="116" t="n">
        <v>331.796540162006</v>
      </c>
      <c r="CN378" s="116" t="n">
        <v>361.28615390481</v>
      </c>
      <c r="CO378" s="116" t="n">
        <v>396.468025153842</v>
      </c>
      <c r="CP378" s="116" t="n">
        <v>429.790067299142</v>
      </c>
      <c r="CQ378" s="116" t="n">
        <v>514.939575684249</v>
      </c>
      <c r="CR378" s="116" t="n">
        <v>516.906186421707</v>
      </c>
      <c r="CS378" s="116"/>
      <c r="CT378" s="119"/>
      <c r="CU378" s="119"/>
      <c r="CV378" s="119"/>
      <c r="CW378" s="119"/>
      <c r="CX378" s="119"/>
      <c r="CY378" s="119"/>
      <c r="CZ378" s="119"/>
      <c r="DA378" s="119"/>
      <c r="DB378" s="119"/>
      <c r="DC378" s="119"/>
      <c r="DD378" s="119"/>
      <c r="DE378" s="119"/>
      <c r="DF378" s="119"/>
      <c r="DG378" s="119"/>
      <c r="DH378" s="119"/>
      <c r="DI378" s="119"/>
      <c r="DJ378" s="119"/>
      <c r="DK378" s="119"/>
      <c r="DL378" s="119"/>
      <c r="DM378" s="119"/>
      <c r="DN378" s="119"/>
    </row>
    <row r="379" customFormat="false" ht="15.75" hidden="false" customHeight="false" outlineLevel="0" collapsed="false">
      <c r="A379" s="115" t="s">
        <v>316</v>
      </c>
      <c r="B379" s="117"/>
      <c r="C379" s="117"/>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c r="AA379" s="117"/>
      <c r="AB379" s="117"/>
      <c r="AC379" s="117"/>
      <c r="AD379" s="117"/>
      <c r="AE379" s="117"/>
      <c r="AF379" s="117"/>
      <c r="AG379" s="117"/>
      <c r="AH379" s="117"/>
      <c r="AI379" s="117"/>
      <c r="AJ379" s="117"/>
      <c r="AK379" s="117"/>
      <c r="AL379" s="117"/>
      <c r="AM379" s="117"/>
      <c r="AN379" s="117"/>
      <c r="AO379" s="117"/>
      <c r="AP379" s="117"/>
      <c r="AQ379" s="117"/>
      <c r="AR379" s="117"/>
      <c r="AS379" s="117"/>
      <c r="AT379" s="117"/>
      <c r="AU379" s="117"/>
      <c r="AV379" s="117"/>
      <c r="AW379" s="117"/>
      <c r="AX379" s="117"/>
      <c r="AY379" s="117"/>
      <c r="AZ379" s="117"/>
      <c r="BA379" s="117"/>
      <c r="BB379" s="117"/>
      <c r="BC379" s="117"/>
      <c r="BD379" s="117"/>
      <c r="BE379" s="117"/>
      <c r="BF379" s="117"/>
      <c r="BG379" s="117"/>
      <c r="BH379" s="117"/>
      <c r="BI379" s="117"/>
      <c r="BJ379" s="117"/>
      <c r="BK379" s="117"/>
      <c r="BL379" s="117"/>
      <c r="BM379" s="117"/>
      <c r="BN379" s="117"/>
      <c r="BO379" s="117" t="n">
        <v>0.0655155708082995</v>
      </c>
      <c r="BP379" s="117" t="n">
        <v>0.23935215247697</v>
      </c>
      <c r="BQ379" s="117" t="n">
        <v>-0.113934286010083</v>
      </c>
      <c r="BR379" s="117" t="n">
        <v>-0.188968582112805</v>
      </c>
      <c r="BS379" s="117" t="n">
        <v>-0.139635427855366</v>
      </c>
      <c r="BT379" s="117" t="n">
        <v>-0.147405700924122</v>
      </c>
      <c r="BU379" s="117" t="n">
        <v>-0.324779361513107</v>
      </c>
      <c r="BV379" s="117" t="n">
        <v>-0.0439033423752928</v>
      </c>
      <c r="BW379" s="117" t="n">
        <v>0.0461622504189814</v>
      </c>
      <c r="BX379" s="117" t="n">
        <v>0.168520231706971</v>
      </c>
      <c r="BY379" s="117" t="n">
        <v>-0.0158548435639155</v>
      </c>
      <c r="BZ379" s="117" t="n">
        <v>-0.129128551672451</v>
      </c>
      <c r="CA379" s="117" t="n">
        <v>0.0333623173080648</v>
      </c>
      <c r="CB379" s="117" t="n">
        <v>-0.0742561578188846</v>
      </c>
      <c r="CC379" s="117" t="n">
        <v>-0.0222237657802647</v>
      </c>
      <c r="CD379" s="117" t="n">
        <v>-0.160731342366864</v>
      </c>
      <c r="CE379" s="117" t="n">
        <v>-0.0828259591767429</v>
      </c>
      <c r="CF379" s="117" t="n">
        <v>-0.0668503861914334</v>
      </c>
      <c r="CG379" s="117" t="n">
        <v>-0.159359682234921</v>
      </c>
      <c r="CH379" s="117" t="n">
        <v>-0.0716436441824372</v>
      </c>
      <c r="CI379" s="117" t="n">
        <v>0.0624113661586059</v>
      </c>
      <c r="CJ379" s="117" t="n">
        <v>0.05670902391399</v>
      </c>
      <c r="CK379" s="117" t="n">
        <v>0.0689719267541709</v>
      </c>
      <c r="CL379" s="117" t="n">
        <v>0.0957707365564169</v>
      </c>
      <c r="CM379" s="117" t="n">
        <v>0.218193042331945</v>
      </c>
      <c r="CN379" s="117" t="n">
        <v>0.000714987421422286</v>
      </c>
      <c r="CO379" s="117" t="n">
        <v>-0.127916385561699</v>
      </c>
      <c r="CP379" s="117" t="n">
        <v>-0.0662730398372704</v>
      </c>
      <c r="CQ379" s="117" t="n">
        <v>-0.198035379162151</v>
      </c>
      <c r="CR379" s="117" t="n">
        <v>0.108042376976978</v>
      </c>
      <c r="CS379" s="117"/>
      <c r="CT379" s="119"/>
      <c r="CU379" s="119"/>
      <c r="CV379" s="119"/>
      <c r="CW379" s="119"/>
      <c r="CX379" s="119"/>
      <c r="CY379" s="119"/>
      <c r="CZ379" s="119"/>
      <c r="DA379" s="119"/>
      <c r="DB379" s="119"/>
      <c r="DC379" s="119"/>
      <c r="DD379" s="119"/>
      <c r="DE379" s="119"/>
      <c r="DF379" s="119"/>
      <c r="DG379" s="119"/>
      <c r="DH379" s="119"/>
      <c r="DI379" s="119"/>
      <c r="DJ379" s="119"/>
      <c r="DK379" s="119"/>
      <c r="DL379" s="119"/>
      <c r="DM379" s="119"/>
      <c r="DN379" s="119"/>
    </row>
    <row r="380" customFormat="false" ht="15.75" hidden="false" customHeight="false" outlineLevel="0" collapsed="false">
      <c r="A380" s="123" t="s">
        <v>317</v>
      </c>
      <c r="B380" s="119"/>
      <c r="C380" s="119"/>
      <c r="D380" s="119"/>
      <c r="E380" s="119"/>
      <c r="F380" s="119"/>
      <c r="G380" s="119"/>
      <c r="H380" s="119"/>
      <c r="I380" s="119"/>
      <c r="J380" s="119"/>
      <c r="K380" s="119"/>
      <c r="L380" s="119"/>
      <c r="M380" s="119"/>
      <c r="N380" s="119"/>
      <c r="O380" s="119"/>
      <c r="P380" s="119"/>
      <c r="Q380" s="119"/>
      <c r="R380" s="119"/>
      <c r="S380" s="119"/>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119"/>
      <c r="AT380" s="119"/>
      <c r="AU380" s="119"/>
      <c r="AV380" s="119"/>
      <c r="AW380" s="119"/>
      <c r="AX380" s="119"/>
      <c r="AY380" s="119"/>
      <c r="AZ380" s="119"/>
      <c r="BA380" s="119"/>
      <c r="BB380" s="119"/>
      <c r="BC380" s="119"/>
      <c r="BD380" s="119"/>
      <c r="BE380" s="119"/>
      <c r="BF380" s="119"/>
      <c r="BG380" s="119"/>
      <c r="BH380" s="119"/>
      <c r="BI380" s="119"/>
      <c r="BJ380" s="119"/>
      <c r="BK380" s="119"/>
      <c r="BL380" s="119"/>
      <c r="BM380" s="119"/>
      <c r="BN380" s="124" t="n">
        <v>100</v>
      </c>
      <c r="BO380" s="124" t="n">
        <v>106.55155708083</v>
      </c>
      <c r="BP380" s="124" t="n">
        <v>132.054901617899</v>
      </c>
      <c r="BQ380" s="124" t="n">
        <v>117.009320687932</v>
      </c>
      <c r="BR380" s="124" t="n">
        <v>94.8982352635511</v>
      </c>
      <c r="BS380" s="124" t="n">
        <v>81.647079579806</v>
      </c>
      <c r="BT380" s="124" t="n">
        <v>69.6118345859371</v>
      </c>
      <c r="BU380" s="124" t="n">
        <v>47.0033473953605</v>
      </c>
      <c r="BV380" s="124" t="n">
        <v>44.9397433418771</v>
      </c>
      <c r="BW380" s="124" t="n">
        <v>47.0142630277896</v>
      </c>
      <c r="BX380" s="124" t="n">
        <v>54.9371175267652</v>
      </c>
      <c r="BY380" s="124" t="n">
        <v>54.0660981225259</v>
      </c>
      <c r="BZ380" s="124" t="n">
        <v>47.0846211773835</v>
      </c>
      <c r="CA380" s="124" t="n">
        <v>48.6554732494335</v>
      </c>
      <c r="CB380" s="124" t="n">
        <v>45.042504749071</v>
      </c>
      <c r="CC380" s="124" t="n">
        <v>44.0414906733712</v>
      </c>
      <c r="CD380" s="124" t="n">
        <v>36.9626427576025</v>
      </c>
      <c r="CE380" s="124" t="n">
        <v>33.9011764174968</v>
      </c>
      <c r="CF380" s="124" t="n">
        <v>31.6348696816432</v>
      </c>
      <c r="CG380" s="124" t="n">
        <v>26.5935469016334</v>
      </c>
      <c r="CH380" s="124" t="n">
        <v>24.6882882898639</v>
      </c>
      <c r="CI380" s="124" t="n">
        <v>26.2291180901518</v>
      </c>
      <c r="CJ380" s="124" t="n">
        <v>27.7165457751691</v>
      </c>
      <c r="CK380" s="124" t="n">
        <v>29.6282093402526</v>
      </c>
      <c r="CL380" s="124" t="n">
        <v>32.4657247716164</v>
      </c>
      <c r="CM380" s="124" t="n">
        <v>39.5495200310469</v>
      </c>
      <c r="CN380" s="124" t="n">
        <v>39.5777974403924</v>
      </c>
      <c r="CO380" s="124" t="n">
        <v>34.5151486433243</v>
      </c>
      <c r="CP380" s="124" t="n">
        <v>32.227724822296</v>
      </c>
      <c r="CQ380" s="124" t="n">
        <v>25.8454951175791</v>
      </c>
      <c r="CR380" s="124" t="n">
        <v>28.6379038442293</v>
      </c>
      <c r="CS380" s="119"/>
      <c r="CT380" s="126"/>
      <c r="CU380" s="126"/>
      <c r="CV380" s="126"/>
      <c r="CW380" s="126"/>
      <c r="CX380" s="126"/>
      <c r="CY380" s="126"/>
      <c r="CZ380" s="126"/>
      <c r="DA380" s="126"/>
      <c r="DB380" s="126"/>
      <c r="DC380" s="126"/>
      <c r="DD380" s="126"/>
      <c r="DE380" s="126"/>
      <c r="DF380" s="126"/>
      <c r="DG380" s="126"/>
      <c r="DH380" s="126"/>
      <c r="DI380" s="126"/>
      <c r="DJ380" s="126"/>
      <c r="DK380" s="126"/>
      <c r="DL380" s="126"/>
      <c r="DM380" s="126"/>
      <c r="DN380" s="126"/>
    </row>
    <row r="381" customFormat="false" ht="15.75" hidden="false" customHeight="false" outlineLevel="0" collapsed="false">
      <c r="A381" s="115" t="s">
        <v>318</v>
      </c>
      <c r="B381" s="119"/>
      <c r="C381" s="119"/>
      <c r="D381" s="119"/>
      <c r="E381" s="119"/>
      <c r="F381" s="119"/>
      <c r="G381" s="119"/>
      <c r="H381" s="119"/>
      <c r="I381" s="119"/>
      <c r="J381" s="119"/>
      <c r="K381" s="119"/>
      <c r="L381" s="119"/>
      <c r="M381" s="119"/>
      <c r="N381" s="119"/>
      <c r="O381" s="119"/>
      <c r="P381" s="119"/>
      <c r="Q381" s="119"/>
      <c r="R381" s="119"/>
      <c r="S381" s="119"/>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119"/>
      <c r="AT381" s="119"/>
      <c r="AU381" s="119"/>
      <c r="AV381" s="119"/>
      <c r="AW381" s="119"/>
      <c r="AX381" s="119"/>
      <c r="AY381" s="119"/>
      <c r="AZ381" s="119"/>
      <c r="BA381" s="119"/>
      <c r="BB381" s="119"/>
      <c r="BC381" s="119"/>
      <c r="BD381" s="119"/>
      <c r="BE381" s="119"/>
      <c r="BF381" s="119"/>
      <c r="BG381" s="119"/>
      <c r="BH381" s="119"/>
      <c r="BI381" s="119"/>
      <c r="BJ381" s="119"/>
      <c r="BK381" s="119"/>
      <c r="BL381" s="119"/>
      <c r="BM381" s="119"/>
      <c r="BN381" s="119"/>
      <c r="BO381" s="119" t="n">
        <v>0.0678919323585798</v>
      </c>
      <c r="BP381" s="119" t="n">
        <v>0.2391264168654</v>
      </c>
      <c r="BQ381" s="119" t="n">
        <v>-0.110773539407362</v>
      </c>
      <c r="BR381" s="119" t="n">
        <v>-0.184566380879504</v>
      </c>
      <c r="BS381" s="119" t="n">
        <v>-0.132543331989112</v>
      </c>
      <c r="BT381" s="119" t="n">
        <v>-0.141199184107146</v>
      </c>
      <c r="BU381" s="119" t="n">
        <v>-0.310178331265898</v>
      </c>
      <c r="BV381" s="119" t="n">
        <v>-0.0363720159504093</v>
      </c>
      <c r="BW381" s="119" t="n">
        <v>0.0570508952240183</v>
      </c>
      <c r="BX381" s="119" t="n">
        <v>0.185583317771952</v>
      </c>
      <c r="BY381" s="119" t="n">
        <v>0.00727107068558386</v>
      </c>
      <c r="BZ381" s="119" t="n">
        <v>-0.115433526716792</v>
      </c>
      <c r="CA381" s="119" t="n">
        <v>0.0417771886544305</v>
      </c>
      <c r="CB381" s="119" t="n">
        <v>-0.0685918494009623</v>
      </c>
      <c r="CC381" s="119" t="n">
        <v>-0.0109122207862754</v>
      </c>
      <c r="CD381" s="119" t="n">
        <v>-0.149329330266293</v>
      </c>
      <c r="CE381" s="119" t="n">
        <v>-0.068098959575049</v>
      </c>
      <c r="CF381" s="119" t="n">
        <v>-0.0511049590234862</v>
      </c>
      <c r="CG381" s="119" t="n">
        <v>-0.143272758519429</v>
      </c>
      <c r="CH381" s="119" t="n">
        <v>-0.0468853703661752</v>
      </c>
      <c r="CI381" s="119" t="n">
        <v>0.0867172920723289</v>
      </c>
      <c r="CJ381" s="119" t="n">
        <v>0.0889296903734353</v>
      </c>
      <c r="CK381" s="119" t="n">
        <v>0.0898476967811646</v>
      </c>
      <c r="CL381" s="119" t="n">
        <v>0.106465384750446</v>
      </c>
      <c r="CM381" s="119" t="n">
        <v>0.225461769782784</v>
      </c>
      <c r="CN381" s="119" t="n">
        <v>0.0075530485774582</v>
      </c>
      <c r="CO381" s="119" t="n">
        <v>-0.119748475805849</v>
      </c>
      <c r="CP381" s="119" t="n">
        <v>-0.0581513394203747</v>
      </c>
      <c r="CQ381" s="119" t="n">
        <v>-0.191159053602983</v>
      </c>
      <c r="CR381" s="119" t="n">
        <v>0.118696718187414</v>
      </c>
      <c r="CS381" s="119"/>
      <c r="CT381" s="119"/>
      <c r="CU381" s="119"/>
      <c r="CV381" s="119"/>
      <c r="CW381" s="119"/>
      <c r="CX381" s="119"/>
      <c r="CY381" s="119"/>
      <c r="CZ381" s="119"/>
      <c r="DA381" s="119"/>
      <c r="DB381" s="119"/>
      <c r="DC381" s="119"/>
      <c r="DD381" s="119"/>
      <c r="DE381" s="119"/>
      <c r="DF381" s="119"/>
      <c r="DG381" s="119"/>
      <c r="DH381" s="119"/>
      <c r="DI381" s="119"/>
      <c r="DJ381" s="119"/>
      <c r="DK381" s="119"/>
      <c r="DL381" s="119"/>
      <c r="DM381" s="119"/>
      <c r="DN381" s="119"/>
    </row>
    <row r="382" customFormat="false" ht="15.75" hidden="false" customHeight="false" outlineLevel="0" collapsed="false">
      <c r="A382" s="125" t="s">
        <v>319</v>
      </c>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7" t="n">
        <v>100</v>
      </c>
      <c r="BO382" s="127" t="n">
        <v>106.789193235858</v>
      </c>
      <c r="BP382" s="127" t="n">
        <v>132.325310374296</v>
      </c>
      <c r="BQ382" s="127" t="n">
        <v>117.667167390957</v>
      </c>
      <c r="BR382" s="127" t="n">
        <v>95.9497641572653</v>
      </c>
      <c r="BS382" s="127" t="n">
        <v>83.232262712292</v>
      </c>
      <c r="BT382" s="127" t="n">
        <v>71.4799351259247</v>
      </c>
      <c r="BU382" s="127" t="n">
        <v>49.3084081295707</v>
      </c>
      <c r="BV382" s="127" t="n">
        <v>47.5149619225927</v>
      </c>
      <c r="BW382" s="127" t="n">
        <v>50.2257330368118</v>
      </c>
      <c r="BX382" s="127" t="n">
        <v>59.5467912113116</v>
      </c>
      <c r="BY382" s="127" t="n">
        <v>59.9797601393087</v>
      </c>
      <c r="BZ382" s="127" t="n">
        <v>53.0560848948011</v>
      </c>
      <c r="CA382" s="127" t="n">
        <v>55.2726189627166</v>
      </c>
      <c r="CB382" s="127" t="n">
        <v>51.4813678068292</v>
      </c>
      <c r="CC382" s="127" t="n">
        <v>50.9195917549416</v>
      </c>
      <c r="CD382" s="127" t="n">
        <v>43.3158032207431</v>
      </c>
      <c r="CE382" s="127" t="n">
        <v>40.366042088253</v>
      </c>
      <c r="CF382" s="127" t="n">
        <v>38.3031371613925</v>
      </c>
      <c r="CG382" s="127" t="n">
        <v>32.8153410403317</v>
      </c>
      <c r="CH382" s="127" t="n">
        <v>31.2767816219634</v>
      </c>
      <c r="CI382" s="127" t="n">
        <v>33.9890194289577</v>
      </c>
      <c r="CJ382" s="127" t="n">
        <v>37.0116524028716</v>
      </c>
      <c r="CK382" s="127" t="n">
        <v>40.3370641253346</v>
      </c>
      <c r="CL382" s="127" t="n">
        <v>44.6315651771418</v>
      </c>
      <c r="CM382" s="127" t="n">
        <v>54.6942768501559</v>
      </c>
      <c r="CN382" s="127" t="n">
        <v>55.107385380114</v>
      </c>
      <c r="CO382" s="127" t="n">
        <v>48.5083599751999</v>
      </c>
      <c r="CP382" s="127" t="n">
        <v>45.6875338695563</v>
      </c>
      <c r="CQ382" s="127" t="n">
        <v>36.9539481335977</v>
      </c>
      <c r="CR382" s="127" t="n">
        <v>41.3402605011236</v>
      </c>
      <c r="CS382" s="126"/>
      <c r="CT382" s="119"/>
      <c r="CU382" s="119"/>
      <c r="CV382" s="119"/>
      <c r="CW382" s="119"/>
      <c r="CX382" s="119"/>
      <c r="CY382" s="119"/>
      <c r="CZ382" s="119"/>
      <c r="DA382" s="119"/>
      <c r="DB382" s="119"/>
      <c r="DC382" s="119"/>
      <c r="DD382" s="119"/>
      <c r="DE382" s="119"/>
      <c r="DF382" s="119"/>
      <c r="DG382" s="119"/>
      <c r="DH382" s="119"/>
      <c r="DI382" s="119"/>
      <c r="DJ382" s="119"/>
      <c r="DK382" s="119"/>
      <c r="DL382" s="119"/>
      <c r="DM382" s="119"/>
      <c r="DN382" s="119"/>
    </row>
    <row r="383" customFormat="false" ht="15.75" hidden="false" customHeight="false" outlineLevel="0" collapsed="false">
      <c r="A383" s="123" t="s">
        <v>320</v>
      </c>
      <c r="B383" s="119"/>
      <c r="C383" s="119"/>
      <c r="D383" s="119"/>
      <c r="E383" s="119"/>
      <c r="F383" s="119"/>
      <c r="G383" s="119"/>
      <c r="H383" s="119"/>
      <c r="I383" s="119"/>
      <c r="J383" s="119"/>
      <c r="K383" s="119"/>
      <c r="L383" s="119"/>
      <c r="M383" s="119"/>
      <c r="N383" s="119"/>
      <c r="O383" s="119"/>
      <c r="P383" s="119"/>
      <c r="Q383" s="119"/>
      <c r="R383" s="119"/>
      <c r="S383" s="119"/>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119"/>
      <c r="AT383" s="119"/>
      <c r="AU383" s="119"/>
      <c r="AV383" s="119"/>
      <c r="AW383" s="119"/>
      <c r="AX383" s="119"/>
      <c r="AY383" s="119"/>
      <c r="AZ383" s="119"/>
      <c r="BA383" s="119"/>
      <c r="BB383" s="119"/>
      <c r="BC383" s="119"/>
      <c r="BD383" s="119"/>
      <c r="BE383" s="119"/>
      <c r="BF383" s="119"/>
      <c r="BG383" s="119"/>
      <c r="BH383" s="119"/>
      <c r="BI383" s="119"/>
      <c r="BJ383" s="119"/>
      <c r="BK383" s="119"/>
      <c r="BL383" s="119"/>
      <c r="BM383" s="119"/>
      <c r="BN383" s="124" t="n">
        <v>100</v>
      </c>
      <c r="BO383" s="124" t="n">
        <v>86.249588111149</v>
      </c>
      <c r="BP383" s="124" t="n">
        <v>114.71841507783</v>
      </c>
      <c r="BQ383" s="124" t="n">
        <v>112.07694593902</v>
      </c>
      <c r="BR383" s="124" t="n">
        <v>90.0853788360262</v>
      </c>
      <c r="BS383" s="124" t="n">
        <v>115.383080714647</v>
      </c>
      <c r="BT383" s="124" t="n">
        <v>213.651149389874</v>
      </c>
      <c r="BU383" s="124" t="n">
        <v>289.261973064915</v>
      </c>
      <c r="BV383" s="124" t="n">
        <v>201.402846321529</v>
      </c>
      <c r="BW383" s="124" t="n">
        <v>226.97199607107</v>
      </c>
      <c r="BX383" s="124" t="n">
        <v>239.356861539632</v>
      </c>
      <c r="BY383" s="124" t="n">
        <v>206.074713021444</v>
      </c>
      <c r="BZ383" s="124" t="n">
        <v>174.766531035268</v>
      </c>
      <c r="CA383" s="124" t="n">
        <v>240.906375273451</v>
      </c>
      <c r="CB383" s="124" t="n">
        <v>289.262440083117</v>
      </c>
      <c r="CC383" s="124" t="n">
        <v>285.727727411273</v>
      </c>
      <c r="CD383" s="124" t="n">
        <v>232.227327462005</v>
      </c>
      <c r="CE383" s="124" t="n">
        <v>250.697373233257</v>
      </c>
      <c r="CF383" s="124" t="n">
        <v>383.665947787966</v>
      </c>
      <c r="CG383" s="124" t="n">
        <v>407.772450117299</v>
      </c>
      <c r="CH383" s="124" t="n">
        <v>296.160146208624</v>
      </c>
      <c r="CI383" s="124" t="n">
        <v>303.852765151961</v>
      </c>
      <c r="CJ383" s="124" t="n">
        <v>464.29646393344</v>
      </c>
      <c r="CK383" s="124" t="n">
        <v>392.766290289321</v>
      </c>
      <c r="CL383" s="124" t="n">
        <v>243.952809632112</v>
      </c>
      <c r="CM383" s="124" t="n">
        <v>246.712420234293</v>
      </c>
      <c r="CN383" s="124" t="n">
        <v>385.415598234913</v>
      </c>
      <c r="CO383" s="124" t="n">
        <v>500.045150131716</v>
      </c>
      <c r="CP383" s="124" t="n">
        <v>271.956064950784</v>
      </c>
      <c r="CQ383" s="124" t="n">
        <v>388.073010853295</v>
      </c>
      <c r="CR383" s="124" t="n">
        <v>525.311006248448</v>
      </c>
      <c r="CS383" s="119"/>
      <c r="CT383" s="126"/>
      <c r="CU383" s="126"/>
      <c r="CV383" s="126"/>
      <c r="CW383" s="126"/>
      <c r="CX383" s="126"/>
      <c r="CY383" s="126"/>
      <c r="CZ383" s="126"/>
      <c r="DA383" s="126"/>
      <c r="DB383" s="126"/>
      <c r="DC383" s="126"/>
      <c r="DD383" s="126"/>
      <c r="DE383" s="126"/>
      <c r="DF383" s="126"/>
      <c r="DG383" s="126"/>
      <c r="DH383" s="126"/>
      <c r="DI383" s="126"/>
      <c r="DJ383" s="126"/>
      <c r="DK383" s="126"/>
      <c r="DL383" s="126"/>
      <c r="DM383" s="126"/>
      <c r="DN383" s="126"/>
    </row>
    <row r="384" customFormat="false" ht="16.5" hidden="false" customHeight="false" outlineLevel="0" collapsed="false">
      <c r="A384" s="115" t="s">
        <v>321</v>
      </c>
      <c r="B384" s="119"/>
      <c r="C384" s="119"/>
      <c r="D384" s="119"/>
      <c r="E384" s="119"/>
      <c r="F384" s="119"/>
      <c r="G384" s="119"/>
      <c r="H384" s="119"/>
      <c r="I384" s="119"/>
      <c r="J384" s="119"/>
      <c r="K384" s="119"/>
      <c r="L384" s="119"/>
      <c r="M384" s="119"/>
      <c r="N384" s="119"/>
      <c r="O384" s="119"/>
      <c r="P384" s="119"/>
      <c r="Q384" s="119"/>
      <c r="R384" s="119"/>
      <c r="S384" s="119"/>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119"/>
      <c r="AT384" s="119"/>
      <c r="AU384" s="119"/>
      <c r="AV384" s="119"/>
      <c r="AW384" s="119"/>
      <c r="AX384" s="119"/>
      <c r="AY384" s="119"/>
      <c r="AZ384" s="119"/>
      <c r="BA384" s="119"/>
      <c r="BB384" s="119"/>
      <c r="BC384" s="119"/>
      <c r="BD384" s="119"/>
      <c r="BE384" s="119"/>
      <c r="BF384" s="119"/>
      <c r="BG384" s="119"/>
      <c r="BH384" s="119"/>
      <c r="BI384" s="119"/>
      <c r="BJ384" s="119"/>
      <c r="BK384" s="119"/>
      <c r="BL384" s="119"/>
      <c r="BM384" s="119"/>
      <c r="BN384" s="119"/>
      <c r="BO384" s="119" t="n">
        <v>-0.13750411888851</v>
      </c>
      <c r="BP384" s="119" t="n">
        <v>0.33007493241583</v>
      </c>
      <c r="BQ384" s="119" t="n">
        <v>-0.0230256767147388</v>
      </c>
      <c r="BR384" s="119" t="n">
        <v>-0.196218472217824</v>
      </c>
      <c r="BS384" s="119" t="n">
        <v>0.280819176269081</v>
      </c>
      <c r="BT384" s="119" t="n">
        <v>0.851667922771558</v>
      </c>
      <c r="BU384" s="119" t="n">
        <v>0.353898511152242</v>
      </c>
      <c r="BV384" s="119" t="n">
        <v>-0.303735488672992</v>
      </c>
      <c r="BW384" s="119" t="n">
        <v>0.126955255184033</v>
      </c>
      <c r="BX384" s="119" t="n">
        <v>0.0545656102204097</v>
      </c>
      <c r="BY384" s="119" t="n">
        <v>-0.139048232434637</v>
      </c>
      <c r="BZ384" s="119" t="n">
        <v>-0.151926364604073</v>
      </c>
      <c r="CA384" s="119" t="n">
        <v>0.378446856193736</v>
      </c>
      <c r="CB384" s="119" t="n">
        <v>0.200725550557877</v>
      </c>
      <c r="CC384" s="119" t="n">
        <v>-0.0122197429808993</v>
      </c>
      <c r="CD384" s="119" t="n">
        <v>-0.187242590818846</v>
      </c>
      <c r="CE384" s="119" t="n">
        <v>0.0795343337629941</v>
      </c>
      <c r="CF384" s="119" t="n">
        <v>0.530394765768013</v>
      </c>
      <c r="CG384" s="119" t="n">
        <v>0.062832009117098</v>
      </c>
      <c r="CH384" s="119" t="n">
        <v>-0.273712223267093</v>
      </c>
      <c r="CI384" s="119" t="n">
        <v>0.0259745243977523</v>
      </c>
      <c r="CJ384" s="119" t="n">
        <v>0.528031063667425</v>
      </c>
      <c r="CK384" s="119" t="n">
        <v>-0.154061422389755</v>
      </c>
      <c r="CL384" s="119" t="n">
        <v>-0.378885572251095</v>
      </c>
      <c r="CM384" s="119" t="n">
        <v>0.0113120673065519</v>
      </c>
      <c r="CN384" s="119" t="n">
        <v>0.562205898952714</v>
      </c>
      <c r="CO384" s="119" t="n">
        <v>0.297418040218849</v>
      </c>
      <c r="CP384" s="119" t="n">
        <v>-0.456136981072311</v>
      </c>
      <c r="CQ384" s="119" t="n">
        <v>0.426969503046473</v>
      </c>
      <c r="CR384" s="119" t="n">
        <v>0.353639628515763</v>
      </c>
      <c r="CS384" s="119"/>
      <c r="CT384" s="165"/>
      <c r="CU384" s="165"/>
      <c r="CV384" s="165"/>
      <c r="CW384" s="165"/>
      <c r="CX384" s="165"/>
      <c r="CY384" s="165"/>
      <c r="CZ384" s="165"/>
      <c r="DA384" s="165"/>
      <c r="DB384" s="165"/>
      <c r="DC384" s="165"/>
      <c r="DD384" s="165"/>
      <c r="DE384" s="165"/>
      <c r="DF384" s="165"/>
      <c r="DG384" s="165"/>
      <c r="DH384" s="165"/>
      <c r="DI384" s="165"/>
      <c r="DJ384" s="165"/>
      <c r="DK384" s="165"/>
      <c r="DL384" s="165"/>
      <c r="DM384" s="165"/>
      <c r="DN384" s="165"/>
    </row>
    <row r="385" customFormat="false" ht="16.5" hidden="false" customHeight="false" outlineLevel="0" collapsed="false">
      <c r="A385" s="115" t="s">
        <v>322</v>
      </c>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c r="AA385" s="126"/>
      <c r="AB385" s="126"/>
      <c r="AC385" s="126"/>
      <c r="AD385" s="126"/>
      <c r="AE385" s="126"/>
      <c r="AF385" s="126"/>
      <c r="AG385" s="126"/>
      <c r="AH385" s="126"/>
      <c r="AI385" s="126"/>
      <c r="AJ385" s="126"/>
      <c r="AK385" s="126"/>
      <c r="AL385" s="126"/>
      <c r="AM385" s="126"/>
      <c r="AN385" s="126"/>
      <c r="AO385" s="126"/>
      <c r="AP385" s="126"/>
      <c r="AQ385" s="126"/>
      <c r="AR385" s="126"/>
      <c r="AS385" s="126"/>
      <c r="AT385" s="126"/>
      <c r="AU385" s="126"/>
      <c r="AV385" s="126"/>
      <c r="AW385" s="126"/>
      <c r="AX385" s="126"/>
      <c r="AY385" s="126"/>
      <c r="AZ385" s="126"/>
      <c r="BA385" s="126"/>
      <c r="BB385" s="126"/>
      <c r="BC385" s="126"/>
      <c r="BD385" s="126"/>
      <c r="BE385" s="126"/>
      <c r="BF385" s="126"/>
      <c r="BG385" s="126"/>
      <c r="BH385" s="126"/>
      <c r="BI385" s="126"/>
      <c r="BJ385" s="126"/>
      <c r="BK385" s="126"/>
      <c r="BL385" s="126"/>
      <c r="BM385" s="126"/>
      <c r="BN385" s="127" t="n">
        <v>100</v>
      </c>
      <c r="BO385" s="127" t="n">
        <v>86.249588111149</v>
      </c>
      <c r="BP385" s="127" t="n">
        <v>114.71841507783</v>
      </c>
      <c r="BQ385" s="127" t="n">
        <v>112.07694593902</v>
      </c>
      <c r="BR385" s="127" t="n">
        <v>90.0853788360262</v>
      </c>
      <c r="BS385" s="127" t="n">
        <v>115.383080714647</v>
      </c>
      <c r="BT385" s="127" t="n">
        <v>213.651149389874</v>
      </c>
      <c r="BU385" s="127" t="n">
        <v>289.261973064915</v>
      </c>
      <c r="BV385" s="127" t="n">
        <v>201.402846321529</v>
      </c>
      <c r="BW385" s="127" t="n">
        <v>226.97199607107</v>
      </c>
      <c r="BX385" s="127" t="n">
        <v>239.356861539632</v>
      </c>
      <c r="BY385" s="127" t="n">
        <v>206.074713021444</v>
      </c>
      <c r="BZ385" s="127" t="n">
        <v>174.766531035268</v>
      </c>
      <c r="CA385" s="127" t="n">
        <v>240.90637527345</v>
      </c>
      <c r="CB385" s="127" t="n">
        <v>289.262440083117</v>
      </c>
      <c r="CC385" s="127" t="n">
        <v>285.727727411273</v>
      </c>
      <c r="CD385" s="127" t="n">
        <v>232.227327462005</v>
      </c>
      <c r="CE385" s="127" t="n">
        <v>250.697373233257</v>
      </c>
      <c r="CF385" s="127" t="n">
        <v>383.665947787966</v>
      </c>
      <c r="CG385" s="127" t="n">
        <v>407.772450117299</v>
      </c>
      <c r="CH385" s="127" t="n">
        <v>296.160146208624</v>
      </c>
      <c r="CI385" s="127" t="n">
        <v>303.852765151962</v>
      </c>
      <c r="CJ385" s="127" t="n">
        <v>464.29646393344</v>
      </c>
      <c r="CK385" s="127" t="n">
        <v>392.766290289321</v>
      </c>
      <c r="CL385" s="127" t="n">
        <v>243.952809632112</v>
      </c>
      <c r="CM385" s="127" t="n">
        <v>246.712420234293</v>
      </c>
      <c r="CN385" s="127" t="n">
        <v>385.415598234913</v>
      </c>
      <c r="CO385" s="127" t="n">
        <v>500.045150131716</v>
      </c>
      <c r="CP385" s="127" t="n">
        <v>271.956064950784</v>
      </c>
      <c r="CQ385" s="127" t="n">
        <v>388.073010853295</v>
      </c>
      <c r="CR385" s="127" t="n">
        <v>525.311006248448</v>
      </c>
      <c r="CS385" s="126"/>
      <c r="CT385" s="67"/>
      <c r="CU385" s="67"/>
      <c r="CV385" s="67"/>
      <c r="CW385" s="67"/>
      <c r="CX385" s="67"/>
      <c r="CY385" s="67"/>
      <c r="CZ385" s="67"/>
      <c r="DA385" s="67"/>
      <c r="DB385" s="67"/>
      <c r="DC385" s="67"/>
      <c r="DD385" s="67"/>
      <c r="DE385" s="67"/>
      <c r="DF385" s="67"/>
      <c r="DG385" s="67"/>
      <c r="DH385" s="67"/>
      <c r="DI385" s="67"/>
      <c r="DJ385" s="67"/>
      <c r="DK385" s="67"/>
      <c r="DL385" s="67"/>
      <c r="DM385" s="67"/>
      <c r="DN385" s="67"/>
    </row>
    <row r="386" customFormat="false" ht="16.5" hidden="false" customHeight="false" outlineLevel="0" collapsed="false">
      <c r="A386" s="166" t="s">
        <v>323</v>
      </c>
      <c r="B386" s="165"/>
      <c r="C386" s="165"/>
      <c r="D386" s="165"/>
      <c r="E386" s="165"/>
      <c r="F386" s="165"/>
      <c r="G386" s="165"/>
      <c r="H386" s="165"/>
      <c r="I386" s="165"/>
      <c r="J386" s="165"/>
      <c r="K386" s="165"/>
      <c r="L386" s="165"/>
      <c r="M386" s="165"/>
      <c r="N386" s="165"/>
      <c r="O386" s="165"/>
      <c r="P386" s="165"/>
      <c r="Q386" s="165"/>
      <c r="R386" s="165"/>
      <c r="S386" s="165"/>
      <c r="T386" s="165"/>
      <c r="U386" s="165"/>
      <c r="V386" s="165"/>
      <c r="W386" s="165"/>
      <c r="X386" s="165"/>
      <c r="Y386" s="165"/>
      <c r="Z386" s="165"/>
      <c r="AA386" s="165"/>
      <c r="AB386" s="165"/>
      <c r="AC386" s="165"/>
      <c r="AD386" s="165"/>
      <c r="AE386" s="165"/>
      <c r="AF386" s="165"/>
      <c r="AG386" s="165"/>
      <c r="AH386" s="165"/>
      <c r="AI386" s="165"/>
      <c r="AJ386" s="165"/>
      <c r="AK386" s="165"/>
      <c r="AL386" s="165"/>
      <c r="AM386" s="165"/>
      <c r="AN386" s="165"/>
      <c r="AO386" s="165"/>
      <c r="AP386" s="165"/>
      <c r="AQ386" s="165"/>
      <c r="AR386" s="165"/>
      <c r="AS386" s="165"/>
      <c r="AT386" s="165"/>
      <c r="AU386" s="165"/>
      <c r="AV386" s="165"/>
      <c r="AW386" s="165"/>
      <c r="AX386" s="165"/>
      <c r="AY386" s="165"/>
      <c r="AZ386" s="165"/>
      <c r="BA386" s="165"/>
      <c r="BB386" s="165"/>
      <c r="BC386" s="165"/>
      <c r="BD386" s="165"/>
      <c r="BE386" s="165"/>
      <c r="BF386" s="165"/>
      <c r="BG386" s="165"/>
      <c r="BH386" s="165"/>
      <c r="BI386" s="165"/>
      <c r="BJ386" s="165" t="n">
        <v>572.492743693548</v>
      </c>
      <c r="BK386" s="165" t="n">
        <v>579.167272142857</v>
      </c>
      <c r="BL386" s="165" t="n">
        <v>588.901410283333</v>
      </c>
      <c r="BM386" s="165" t="n">
        <v>592.171414909091</v>
      </c>
      <c r="BN386" s="165" t="n">
        <v>598.79592816129</v>
      </c>
      <c r="BO386" s="165" t="n">
        <v>600.131390222222</v>
      </c>
      <c r="BP386" s="165" t="n">
        <v>600.022082285714</v>
      </c>
      <c r="BQ386" s="165" t="n">
        <v>602.162462765625</v>
      </c>
      <c r="BR386" s="165" t="n">
        <v>605.43094321875</v>
      </c>
      <c r="BS386" s="165" t="n">
        <v>610.421588380952</v>
      </c>
      <c r="BT386" s="165" t="n">
        <v>614.865192868853</v>
      </c>
      <c r="BU386" s="165" t="n">
        <v>628.161091671875</v>
      </c>
      <c r="BV386" s="165" t="n">
        <v>633.109217147541</v>
      </c>
      <c r="BW386" s="165" t="n">
        <v>639.698731714286</v>
      </c>
      <c r="BX386" s="165" t="n">
        <v>649.039806193548</v>
      </c>
      <c r="BY386" s="165" t="n">
        <v>664.291254421875</v>
      </c>
      <c r="BZ386" s="165" t="n">
        <v>674.737670278778</v>
      </c>
      <c r="CA386" s="165" t="n">
        <v>680.232191022222</v>
      </c>
      <c r="CB386" s="165" t="n">
        <v>684.394298022222</v>
      </c>
      <c r="CC386" s="165" t="n">
        <v>692.311811891728</v>
      </c>
      <c r="CD386" s="165" t="n">
        <v>701.717319394914</v>
      </c>
      <c r="CE386" s="165" t="n">
        <v>712.984745448485</v>
      </c>
      <c r="CF386" s="165" t="n">
        <v>725.01523789599</v>
      </c>
      <c r="CG386" s="165" t="n">
        <v>738.889500857359</v>
      </c>
      <c r="CH386" s="165" t="n">
        <v>758.594895738916</v>
      </c>
      <c r="CI386" s="165" t="n">
        <v>775.950085942713</v>
      </c>
      <c r="CJ386" s="165" t="n">
        <v>799.609985065873</v>
      </c>
      <c r="CK386" s="165" t="n">
        <v>815.225431778499</v>
      </c>
      <c r="CL386" s="165" t="n">
        <v>823.181976793651</v>
      </c>
      <c r="CM386" s="165" t="n">
        <v>828.093747936508</v>
      </c>
      <c r="CN386" s="165" t="n">
        <v>833.752257864407</v>
      </c>
      <c r="CO386" s="165" t="n">
        <v>841.56115725</v>
      </c>
      <c r="CP386" s="165" t="n">
        <v>848.881185366667</v>
      </c>
      <c r="CQ386" s="165" t="n">
        <v>856.159789983333</v>
      </c>
      <c r="CR386" s="165" t="n">
        <v>864.392163331746</v>
      </c>
      <c r="CS386" s="167"/>
      <c r="CT386" s="65"/>
      <c r="CU386" s="65"/>
      <c r="CV386" s="65"/>
      <c r="CW386" s="65"/>
      <c r="CX386" s="65"/>
      <c r="CY386" s="65"/>
      <c r="CZ386" s="65"/>
      <c r="DA386" s="65"/>
      <c r="DB386" s="65"/>
      <c r="DC386" s="65"/>
      <c r="DD386" s="65"/>
      <c r="DE386" s="65"/>
      <c r="DF386" s="65"/>
      <c r="DG386" s="65"/>
      <c r="DH386" s="65"/>
      <c r="DI386" s="65"/>
      <c r="DJ386" s="65"/>
      <c r="DK386" s="65"/>
      <c r="DL386" s="65"/>
      <c r="DM386" s="65"/>
      <c r="DN386" s="65"/>
    </row>
    <row r="387" customFormat="false" ht="15.75" hidden="false" customHeight="false" outlineLevel="0" collapsed="false">
      <c r="A387" s="66" t="s">
        <v>324</v>
      </c>
      <c r="B387" s="67"/>
      <c r="C387" s="67"/>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c r="BA387" s="67"/>
      <c r="BB387" s="67"/>
      <c r="BC387" s="67"/>
      <c r="BD387" s="67"/>
      <c r="BE387" s="67"/>
      <c r="BF387" s="67"/>
      <c r="BG387" s="67"/>
      <c r="BH387" s="67"/>
      <c r="BI387" s="67"/>
      <c r="BJ387" s="67" t="n">
        <v>0.712914626512217</v>
      </c>
      <c r="BK387" s="67" t="n">
        <v>2.31560485115625</v>
      </c>
      <c r="BL387" s="67" t="n">
        <v>3.31202368602272</v>
      </c>
      <c r="BM387" s="67" t="n">
        <v>4.82155972009154</v>
      </c>
      <c r="BN387" s="67" t="n">
        <v>1.27237298173976</v>
      </c>
      <c r="BO387" s="67" t="n">
        <v>3.07236965159333</v>
      </c>
      <c r="BP387" s="67" t="n">
        <v>4.29743538406039</v>
      </c>
      <c r="BQ387" s="67" t="n">
        <v>5.80686007199437</v>
      </c>
      <c r="BR387" s="67" t="n">
        <v>1.30116137398445</v>
      </c>
      <c r="BS387" s="67" t="n">
        <v>2.47355317579118</v>
      </c>
      <c r="BT387" s="67" t="n">
        <v>3.91459682006646</v>
      </c>
      <c r="BU387" s="67" t="n">
        <v>5.57478666417132</v>
      </c>
      <c r="BV387" s="67" t="n">
        <v>1.48883985860893</v>
      </c>
      <c r="BW387" s="67" t="n">
        <v>2.75906079907425</v>
      </c>
      <c r="BX387" s="67" t="n">
        <v>4.14326925071997</v>
      </c>
      <c r="BY387" s="67" t="n">
        <v>4.90317094058309</v>
      </c>
      <c r="BZ387" s="67" t="n">
        <v>-4.19732325433619</v>
      </c>
      <c r="CA387" s="67" t="n">
        <v>-3.61954993958204</v>
      </c>
      <c r="CB387" s="67" t="n">
        <v>-2.2865587885818</v>
      </c>
      <c r="CC387" s="67" t="n">
        <v>-0.560930596821422</v>
      </c>
      <c r="CD387" s="67" t="n">
        <v>-46.6217756507642</v>
      </c>
      <c r="CE387" s="67" t="n">
        <v>-77.216110879929</v>
      </c>
      <c r="CF387" s="67" t="n">
        <v>-83.9916637754095</v>
      </c>
      <c r="CG387" s="67" t="n">
        <v>-27.2590279485416</v>
      </c>
      <c r="CH387" s="67" t="n">
        <v>-29.5897518649612</v>
      </c>
      <c r="CI387" s="67" t="n">
        <v>-63.8766628300062</v>
      </c>
      <c r="CJ387" s="67" t="n">
        <v>-44.5731760162142</v>
      </c>
      <c r="CK387" s="67" t="n">
        <v>-39.9479230471538</v>
      </c>
      <c r="CL387" s="67" t="n">
        <v>-34.4451285305414</v>
      </c>
      <c r="CM387" s="67" t="n">
        <v>-21.7605125908756</v>
      </c>
      <c r="CN387" s="67" t="n">
        <v>-80.4543330860152</v>
      </c>
      <c r="CO387" s="67" t="n">
        <v>-20.6124023197724</v>
      </c>
      <c r="CP387" s="67" t="n">
        <v>-77.7173843039879</v>
      </c>
      <c r="CQ387" s="67" t="n">
        <v>-36.7911900302361</v>
      </c>
      <c r="CR387" s="67" t="n">
        <v>-3.46440578704363</v>
      </c>
      <c r="CS387" s="168"/>
      <c r="CT387" s="65"/>
      <c r="CU387" s="65"/>
      <c r="CV387" s="65"/>
      <c r="CW387" s="65"/>
      <c r="CX387" s="65"/>
      <c r="CY387" s="65"/>
      <c r="CZ387" s="65"/>
      <c r="DA387" s="65"/>
      <c r="DB387" s="65"/>
      <c r="DC387" s="65"/>
      <c r="DD387" s="65"/>
      <c r="DE387" s="65"/>
      <c r="DF387" s="65"/>
      <c r="DG387" s="65"/>
      <c r="DH387" s="65"/>
      <c r="DI387" s="65"/>
      <c r="DJ387" s="65"/>
      <c r="DK387" s="65"/>
      <c r="DL387" s="65"/>
      <c r="DM387" s="65"/>
      <c r="DN387" s="65"/>
    </row>
    <row r="388" customFormat="false" ht="15.75" hidden="false" customHeight="false" outlineLevel="0" collapsed="false">
      <c r="A388" s="64" t="s">
        <v>213</v>
      </c>
      <c r="B388" s="65"/>
      <c r="C388" s="65"/>
      <c r="D388" s="65"/>
      <c r="E388" s="65"/>
      <c r="F388" s="65"/>
      <c r="G388" s="65"/>
      <c r="H388" s="65"/>
      <c r="I388" s="65"/>
      <c r="J388" s="65"/>
      <c r="K388" s="65"/>
      <c r="L388" s="65"/>
      <c r="M388" s="65"/>
      <c r="N388" s="65"/>
      <c r="O388" s="65"/>
      <c r="P388" s="65"/>
      <c r="Q388" s="65"/>
      <c r="R388" s="65"/>
      <c r="S388" s="65"/>
      <c r="T388" s="65"/>
      <c r="U388" s="65"/>
      <c r="V388" s="65"/>
      <c r="W388" s="65"/>
      <c r="X388" s="65"/>
      <c r="Y388" s="65"/>
      <c r="Z388" s="65"/>
      <c r="AA388" s="65"/>
      <c r="AB388" s="65"/>
      <c r="AC388" s="65"/>
      <c r="AD388" s="65"/>
      <c r="AE388" s="65"/>
      <c r="AF388" s="65"/>
      <c r="AG388" s="65"/>
      <c r="AH388" s="65"/>
      <c r="AI388" s="65"/>
      <c r="AJ388" s="65"/>
      <c r="AK388" s="65"/>
      <c r="AL388" s="65"/>
      <c r="AM388" s="65"/>
      <c r="AN388" s="65"/>
      <c r="AO388" s="65"/>
      <c r="AP388" s="65"/>
      <c r="AQ388" s="65"/>
      <c r="AR388" s="65"/>
      <c r="AS388" s="65"/>
      <c r="AT388" s="65"/>
      <c r="AU388" s="65"/>
      <c r="AV388" s="65"/>
      <c r="AW388" s="65"/>
      <c r="AX388" s="65"/>
      <c r="AY388" s="65"/>
      <c r="AZ388" s="65"/>
      <c r="BA388" s="65"/>
      <c r="BB388" s="65"/>
      <c r="BC388" s="65"/>
      <c r="BD388" s="65"/>
      <c r="BE388" s="65"/>
      <c r="BF388" s="65"/>
      <c r="BG388" s="65"/>
      <c r="BH388" s="65"/>
      <c r="BI388" s="65"/>
      <c r="BJ388" s="65" t="n">
        <v>1.54907098902577</v>
      </c>
      <c r="BK388" s="65" t="n">
        <v>4.05347440548543</v>
      </c>
      <c r="BL388" s="65" t="n">
        <v>5.91402950036305</v>
      </c>
      <c r="BM388" s="65" t="n">
        <v>9.7681530846516</v>
      </c>
      <c r="BN388" s="65" t="n">
        <v>3.00539240982441</v>
      </c>
      <c r="BO388" s="65" t="n">
        <v>5.44527049478405</v>
      </c>
      <c r="BP388" s="65" t="n">
        <v>8.84901841063731</v>
      </c>
      <c r="BQ388" s="65" t="n">
        <v>10.3475381376886</v>
      </c>
      <c r="BR388" s="65" t="n">
        <v>2.54007651444001</v>
      </c>
      <c r="BS388" s="65" t="n">
        <v>5.18961503391686</v>
      </c>
      <c r="BT388" s="65" t="n">
        <v>8.40812012445586</v>
      </c>
      <c r="BU388" s="65" t="n">
        <v>11.9724244976407</v>
      </c>
      <c r="BV388" s="65" t="n">
        <v>2.97714357783745</v>
      </c>
      <c r="BW388" s="65" t="n">
        <v>5.93064394992332</v>
      </c>
      <c r="BX388" s="65" t="n">
        <v>8.80701528658457</v>
      </c>
      <c r="BY388" s="65" t="n">
        <v>11.6551696092046</v>
      </c>
      <c r="BZ388" s="65" t="n">
        <v>3.12905087250531</v>
      </c>
      <c r="CA388" s="65" t="n">
        <v>6.08614589994228</v>
      </c>
      <c r="CB388" s="65" t="n">
        <v>8.92311474293408</v>
      </c>
      <c r="CC388" s="65" t="n">
        <v>11.8733996495261</v>
      </c>
      <c r="CD388" s="65" t="n">
        <v>171.59854022261</v>
      </c>
      <c r="CE388" s="65" t="n">
        <v>193.950088820864</v>
      </c>
      <c r="CF388" s="65" t="n">
        <v>201.318180836386</v>
      </c>
      <c r="CG388" s="65" t="n">
        <v>242.095312427087</v>
      </c>
      <c r="CH388" s="65" t="n">
        <v>204.766607689849</v>
      </c>
      <c r="CI388" s="65" t="n">
        <v>184.253305088672</v>
      </c>
      <c r="CJ388" s="65" t="n">
        <v>235.913914481554</v>
      </c>
      <c r="CK388" s="65" t="n">
        <v>209.54491073041</v>
      </c>
      <c r="CL388" s="65" t="n">
        <v>207.953336751617</v>
      </c>
      <c r="CM388" s="65" t="n">
        <v>228.199346085869</v>
      </c>
      <c r="CN388" s="65" t="n">
        <v>222.570745736942</v>
      </c>
      <c r="CO388" s="65" t="n">
        <v>270.998542167459</v>
      </c>
      <c r="CP388" s="65" t="n">
        <v>199.734302797121</v>
      </c>
      <c r="CQ388" s="65" t="n">
        <v>214.087580993103</v>
      </c>
      <c r="CR388" s="65" t="n">
        <v>292.202602474841</v>
      </c>
      <c r="CS388" s="69"/>
      <c r="CT388" s="169"/>
      <c r="CU388" s="169"/>
      <c r="CV388" s="169"/>
      <c r="CW388" s="169"/>
      <c r="CX388" s="169"/>
      <c r="CY388" s="169"/>
      <c r="CZ388" s="169"/>
      <c r="DA388" s="169"/>
      <c r="DB388" s="169"/>
      <c r="DC388" s="169"/>
      <c r="DD388" s="169"/>
      <c r="DE388" s="169"/>
      <c r="DF388" s="169"/>
      <c r="DG388" s="169"/>
      <c r="DH388" s="169"/>
      <c r="DI388" s="169"/>
      <c r="DJ388" s="169"/>
      <c r="DK388" s="169"/>
      <c r="DL388" s="169"/>
      <c r="DM388" s="169"/>
      <c r="DN388" s="169"/>
    </row>
    <row r="389" customFormat="false" ht="15" hidden="false" customHeight="false" outlineLevel="0" collapsed="false">
      <c r="A389" s="68" t="s">
        <v>214</v>
      </c>
      <c r="B389" s="65"/>
      <c r="C389" s="65"/>
      <c r="D389" s="65"/>
      <c r="E389" s="65"/>
      <c r="F389" s="65"/>
      <c r="G389" s="65"/>
      <c r="H389" s="65"/>
      <c r="I389" s="65"/>
      <c r="J389" s="65"/>
      <c r="K389" s="65"/>
      <c r="L389" s="65"/>
      <c r="M389" s="65"/>
      <c r="N389" s="65"/>
      <c r="O389" s="65"/>
      <c r="P389" s="65"/>
      <c r="Q389" s="65"/>
      <c r="R389" s="65"/>
      <c r="S389" s="65"/>
      <c r="T389" s="65"/>
      <c r="U389" s="65"/>
      <c r="V389" s="65"/>
      <c r="W389" s="65"/>
      <c r="X389" s="65"/>
      <c r="Y389" s="65"/>
      <c r="Z389" s="65"/>
      <c r="AA389" s="65"/>
      <c r="AB389" s="65"/>
      <c r="AC389" s="65"/>
      <c r="AD389" s="65"/>
      <c r="AE389" s="65"/>
      <c r="AF389" s="65"/>
      <c r="AG389" s="65"/>
      <c r="AH389" s="65"/>
      <c r="AI389" s="65"/>
      <c r="AJ389" s="65"/>
      <c r="AK389" s="65"/>
      <c r="AL389" s="65"/>
      <c r="AM389" s="65"/>
      <c r="AN389" s="65"/>
      <c r="AO389" s="65"/>
      <c r="AP389" s="65"/>
      <c r="AQ389" s="65"/>
      <c r="AR389" s="65"/>
      <c r="AS389" s="65"/>
      <c r="AT389" s="65"/>
      <c r="AU389" s="65"/>
      <c r="AV389" s="65"/>
      <c r="AW389" s="65"/>
      <c r="AX389" s="65"/>
      <c r="AY389" s="65"/>
      <c r="AZ389" s="65"/>
      <c r="BA389" s="65"/>
      <c r="BB389" s="65"/>
      <c r="BC389" s="65"/>
      <c r="BD389" s="65"/>
      <c r="BE389" s="65"/>
      <c r="BF389" s="65"/>
      <c r="BG389" s="65"/>
      <c r="BH389" s="65"/>
      <c r="BI389" s="65"/>
      <c r="BJ389" s="65" t="n">
        <v>0.836156362513551</v>
      </c>
      <c r="BK389" s="65" t="n">
        <v>1.73786955432917</v>
      </c>
      <c r="BL389" s="65" t="n">
        <v>2.60200581434032</v>
      </c>
      <c r="BM389" s="65" t="n">
        <v>4.94659336456006</v>
      </c>
      <c r="BN389" s="65" t="n">
        <v>1.73301942808466</v>
      </c>
      <c r="BO389" s="65" t="n">
        <v>2.37290084319073</v>
      </c>
      <c r="BP389" s="65" t="n">
        <v>4.55158302657693</v>
      </c>
      <c r="BQ389" s="65" t="n">
        <v>4.54067806569424</v>
      </c>
      <c r="BR389" s="65" t="n">
        <v>1.23891514045556</v>
      </c>
      <c r="BS389" s="65" t="n">
        <v>2.71606185812568</v>
      </c>
      <c r="BT389" s="65" t="n">
        <v>4.49352330438939</v>
      </c>
      <c r="BU389" s="65" t="n">
        <v>6.39763783346936</v>
      </c>
      <c r="BV389" s="65" t="n">
        <v>1.48830371922852</v>
      </c>
      <c r="BW389" s="65" t="n">
        <v>3.17158315084907</v>
      </c>
      <c r="BX389" s="65" t="n">
        <v>4.6637460358646</v>
      </c>
      <c r="BY389" s="65" t="n">
        <v>6.75199866862148</v>
      </c>
      <c r="BZ389" s="65" t="n">
        <v>7.3263741268415</v>
      </c>
      <c r="CA389" s="65" t="n">
        <v>9.70569583952432</v>
      </c>
      <c r="CB389" s="65" t="n">
        <v>11.2096735315159</v>
      </c>
      <c r="CC389" s="65" t="n">
        <v>12.4343302463475</v>
      </c>
      <c r="CD389" s="65" t="n">
        <v>218.220315873375</v>
      </c>
      <c r="CE389" s="65" t="n">
        <v>271.166199700793</v>
      </c>
      <c r="CF389" s="65" t="n">
        <v>285.309844611796</v>
      </c>
      <c r="CG389" s="65" t="n">
        <v>269.354340375629</v>
      </c>
      <c r="CH389" s="65" t="n">
        <v>234.35635955481</v>
      </c>
      <c r="CI389" s="65" t="n">
        <v>248.129967918678</v>
      </c>
      <c r="CJ389" s="65" t="n">
        <v>280.487090497769</v>
      </c>
      <c r="CK389" s="65" t="n">
        <v>249.492833777564</v>
      </c>
      <c r="CL389" s="65" t="n">
        <v>242.398465282158</v>
      </c>
      <c r="CM389" s="65" t="n">
        <v>249.959858676745</v>
      </c>
      <c r="CN389" s="65" t="n">
        <v>303.025078822957</v>
      </c>
      <c r="CO389" s="65" t="n">
        <v>291.610944487232</v>
      </c>
      <c r="CP389" s="65" t="n">
        <v>277.451687101109</v>
      </c>
      <c r="CQ389" s="65" t="n">
        <v>250.878771023339</v>
      </c>
      <c r="CR389" s="65" t="n">
        <v>295.667008261885</v>
      </c>
      <c r="CS389" s="69"/>
      <c r="CT389" s="170"/>
      <c r="CU389" s="170"/>
      <c r="CV389" s="170"/>
      <c r="CW389" s="170"/>
      <c r="CX389" s="170"/>
      <c r="CY389" s="170"/>
      <c r="CZ389" s="170"/>
      <c r="DA389" s="170"/>
      <c r="DB389" s="170"/>
      <c r="DC389" s="170"/>
      <c r="DD389" s="170"/>
      <c r="DE389" s="170"/>
      <c r="DF389" s="170"/>
      <c r="DG389" s="170"/>
      <c r="DH389" s="170"/>
      <c r="DI389" s="170"/>
      <c r="DJ389" s="170"/>
      <c r="DK389" s="170"/>
      <c r="DL389" s="170"/>
      <c r="DM389" s="170"/>
      <c r="DN389" s="170"/>
    </row>
    <row r="390" customFormat="false" ht="15.75" hidden="false" customHeight="false" outlineLevel="0" collapsed="false">
      <c r="A390" s="171" t="s">
        <v>325</v>
      </c>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c r="AA390" s="169"/>
      <c r="AB390" s="169"/>
      <c r="AC390" s="169"/>
      <c r="AD390" s="169"/>
      <c r="AE390" s="169"/>
      <c r="AF390" s="169"/>
      <c r="AG390" s="169"/>
      <c r="AH390" s="169"/>
      <c r="AI390" s="169"/>
      <c r="AJ390" s="169"/>
      <c r="AK390" s="169"/>
      <c r="AL390" s="169"/>
      <c r="AM390" s="169"/>
      <c r="AN390" s="169"/>
      <c r="AO390" s="169"/>
      <c r="AP390" s="169"/>
      <c r="AQ390" s="169"/>
      <c r="AR390" s="169"/>
      <c r="AS390" s="169"/>
      <c r="AT390" s="169"/>
      <c r="AU390" s="169"/>
      <c r="AV390" s="169"/>
      <c r="AW390" s="169"/>
      <c r="AX390" s="169"/>
      <c r="AY390" s="169"/>
      <c r="AZ390" s="169"/>
      <c r="BA390" s="169"/>
      <c r="BB390" s="169"/>
      <c r="BC390" s="169"/>
      <c r="BD390" s="169"/>
      <c r="BE390" s="169"/>
      <c r="BF390" s="169"/>
      <c r="BG390" s="169"/>
      <c r="BH390" s="169"/>
      <c r="BI390" s="169"/>
      <c r="BJ390" s="169" t="n">
        <v>0</v>
      </c>
      <c r="BK390" s="169" t="n">
        <v>0</v>
      </c>
      <c r="BL390" s="169" t="n">
        <v>0</v>
      </c>
      <c r="BM390" s="169" t="n">
        <v>0</v>
      </c>
      <c r="BN390" s="169" t="n">
        <v>0</v>
      </c>
      <c r="BO390" s="169" t="n">
        <v>0</v>
      </c>
      <c r="BP390" s="169" t="n">
        <v>0</v>
      </c>
      <c r="BQ390" s="169" t="n">
        <v>0</v>
      </c>
      <c r="BR390" s="169" t="n">
        <v>0</v>
      </c>
      <c r="BS390" s="169" t="n">
        <v>0</v>
      </c>
      <c r="BT390" s="169" t="n">
        <v>0</v>
      </c>
      <c r="BU390" s="169" t="n">
        <v>0</v>
      </c>
      <c r="BV390" s="169" t="n">
        <v>0</v>
      </c>
      <c r="BW390" s="169" t="n">
        <v>0</v>
      </c>
      <c r="BX390" s="169" t="n">
        <v>0</v>
      </c>
      <c r="BY390" s="169" t="n">
        <v>0</v>
      </c>
      <c r="BZ390" s="169" t="n">
        <v>0</v>
      </c>
      <c r="CA390" s="169" t="n">
        <v>0</v>
      </c>
      <c r="CB390" s="169" t="n">
        <v>0</v>
      </c>
      <c r="CC390" s="169" t="n">
        <v>0</v>
      </c>
      <c r="CD390" s="169" t="n">
        <v>0</v>
      </c>
      <c r="CE390" s="169" t="n">
        <v>0</v>
      </c>
      <c r="CF390" s="169" t="n">
        <v>0</v>
      </c>
      <c r="CG390" s="169" t="n">
        <v>0</v>
      </c>
      <c r="CH390" s="169" t="n">
        <v>0</v>
      </c>
      <c r="CI390" s="169" t="n">
        <v>0</v>
      </c>
      <c r="CJ390" s="169" t="n">
        <v>0</v>
      </c>
      <c r="CK390" s="169" t="n">
        <v>0</v>
      </c>
      <c r="CL390" s="169" t="n">
        <v>0</v>
      </c>
      <c r="CM390" s="169" t="n">
        <v>0</v>
      </c>
      <c r="CN390" s="169" t="n">
        <v>0</v>
      </c>
      <c r="CO390" s="169" t="n">
        <v>0</v>
      </c>
      <c r="CP390" s="169" t="n">
        <v>0</v>
      </c>
      <c r="CQ390" s="169" t="n">
        <v>0</v>
      </c>
      <c r="CR390" s="169" t="n">
        <v>0</v>
      </c>
      <c r="CS390" s="169"/>
      <c r="CT390" s="170"/>
      <c r="CU390" s="170"/>
      <c r="CV390" s="170"/>
      <c r="CW390" s="170"/>
      <c r="CX390" s="170"/>
      <c r="CY390" s="170"/>
      <c r="CZ390" s="170"/>
      <c r="DA390" s="170"/>
      <c r="DB390" s="170"/>
      <c r="DC390" s="170"/>
      <c r="DD390" s="170"/>
      <c r="DE390" s="170"/>
      <c r="DF390" s="170"/>
      <c r="DG390" s="170"/>
      <c r="DH390" s="170"/>
      <c r="DI390" s="170"/>
      <c r="DJ390" s="170"/>
      <c r="DK390" s="170"/>
      <c r="DL390" s="170"/>
      <c r="DM390" s="170"/>
      <c r="DN390" s="170"/>
    </row>
    <row r="391" customFormat="false" ht="15.75" hidden="false" customHeight="false" outlineLevel="0" collapsed="false">
      <c r="A391" s="73" t="s">
        <v>326</v>
      </c>
      <c r="B391" s="170"/>
      <c r="C391" s="170"/>
      <c r="D391" s="170"/>
      <c r="E391" s="170"/>
      <c r="F391" s="170"/>
      <c r="G391" s="170"/>
      <c r="H391" s="170"/>
      <c r="I391" s="170"/>
      <c r="J391" s="170"/>
      <c r="K391" s="170"/>
      <c r="L391" s="170"/>
      <c r="M391" s="170"/>
      <c r="N391" s="170"/>
      <c r="O391" s="170"/>
      <c r="P391" s="170"/>
      <c r="Q391" s="170"/>
      <c r="R391" s="170"/>
      <c r="S391" s="170"/>
      <c r="T391" s="170"/>
      <c r="U391" s="170"/>
      <c r="V391" s="170"/>
      <c r="W391" s="170"/>
      <c r="X391" s="170"/>
      <c r="Y391" s="170"/>
      <c r="Z391" s="170"/>
      <c r="AA391" s="170"/>
      <c r="AB391" s="170"/>
      <c r="AC391" s="170"/>
      <c r="AD391" s="170"/>
      <c r="AE391" s="170"/>
      <c r="AF391" s="170"/>
      <c r="AG391" s="170"/>
      <c r="AH391" s="170"/>
      <c r="AI391" s="170"/>
      <c r="AJ391" s="170"/>
      <c r="AK391" s="170"/>
      <c r="AL391" s="170"/>
      <c r="AM391" s="170"/>
      <c r="AN391" s="170"/>
      <c r="AO391" s="170"/>
      <c r="AP391" s="170"/>
      <c r="AQ391" s="170"/>
      <c r="AR391" s="170"/>
      <c r="AS391" s="170"/>
      <c r="AT391" s="170"/>
      <c r="AU391" s="170"/>
      <c r="AV391" s="170"/>
      <c r="AW391" s="170"/>
      <c r="AX391" s="170"/>
      <c r="AY391" s="170"/>
      <c r="AZ391" s="170"/>
      <c r="BA391" s="170"/>
      <c r="BB391" s="170"/>
      <c r="BC391" s="170"/>
      <c r="BD391" s="170"/>
      <c r="BE391" s="170"/>
      <c r="BF391" s="170"/>
      <c r="BG391" s="170"/>
      <c r="BH391" s="170"/>
      <c r="BI391" s="170"/>
      <c r="BJ391" s="170" t="n">
        <v>0</v>
      </c>
      <c r="BK391" s="170" t="n">
        <v>0</v>
      </c>
      <c r="BL391" s="170" t="n">
        <v>0</v>
      </c>
      <c r="BM391" s="170" t="n">
        <v>0</v>
      </c>
      <c r="BN391" s="170" t="n">
        <v>0</v>
      </c>
      <c r="BO391" s="170" t="n">
        <v>0</v>
      </c>
      <c r="BP391" s="170" t="n">
        <v>0</v>
      </c>
      <c r="BQ391" s="170" t="n">
        <v>0</v>
      </c>
      <c r="BR391" s="170" t="n">
        <v>0</v>
      </c>
      <c r="BS391" s="170" t="n">
        <v>0</v>
      </c>
      <c r="BT391" s="170" t="n">
        <v>0</v>
      </c>
      <c r="BU391" s="170" t="n">
        <v>0</v>
      </c>
      <c r="BV391" s="170" t="n">
        <v>0</v>
      </c>
      <c r="BW391" s="170" t="n">
        <v>0</v>
      </c>
      <c r="BX391" s="170" t="n">
        <v>0</v>
      </c>
      <c r="BY391" s="170" t="n">
        <v>0</v>
      </c>
      <c r="BZ391" s="170" t="n">
        <v>0</v>
      </c>
      <c r="CA391" s="170" t="n">
        <v>0</v>
      </c>
      <c r="CB391" s="170" t="n">
        <v>0</v>
      </c>
      <c r="CC391" s="170" t="n">
        <v>0</v>
      </c>
      <c r="CD391" s="172" t="n">
        <v>0</v>
      </c>
      <c r="CE391" s="172" t="n">
        <v>0</v>
      </c>
      <c r="CF391" s="172" t="n">
        <v>0</v>
      </c>
      <c r="CG391" s="172" t="n">
        <v>0</v>
      </c>
      <c r="CH391" s="172" t="n">
        <v>0</v>
      </c>
      <c r="CI391" s="172" t="n">
        <v>0</v>
      </c>
      <c r="CJ391" s="172" t="n">
        <v>0</v>
      </c>
      <c r="CK391" s="172" t="n">
        <v>0</v>
      </c>
      <c r="CL391" s="172" t="n">
        <v>0</v>
      </c>
      <c r="CM391" s="172" t="n">
        <v>0</v>
      </c>
      <c r="CN391" s="172" t="n">
        <v>0</v>
      </c>
      <c r="CO391" s="172" t="n">
        <v>0</v>
      </c>
      <c r="CP391" s="172" t="n">
        <v>0</v>
      </c>
      <c r="CQ391" s="172" t="n">
        <v>0</v>
      </c>
      <c r="CR391" s="172" t="n">
        <v>0</v>
      </c>
      <c r="CS391" s="172"/>
      <c r="CT391" s="173"/>
      <c r="CU391" s="173"/>
      <c r="CV391" s="173"/>
      <c r="CW391" s="173"/>
      <c r="CX391" s="173"/>
      <c r="CY391" s="173"/>
      <c r="CZ391" s="173"/>
      <c r="DA391" s="173"/>
      <c r="DB391" s="173"/>
      <c r="DC391" s="173"/>
      <c r="DD391" s="173"/>
      <c r="DE391" s="173"/>
      <c r="DF391" s="173"/>
      <c r="DG391" s="173"/>
      <c r="DH391" s="173"/>
      <c r="DI391" s="173"/>
      <c r="DJ391" s="173"/>
      <c r="DK391" s="173"/>
      <c r="DL391" s="173"/>
      <c r="DM391" s="173"/>
      <c r="DN391" s="173"/>
    </row>
    <row r="392" customFormat="false" ht="15" hidden="false" customHeight="false" outlineLevel="0" collapsed="false">
      <c r="A392" s="75" t="s">
        <v>327</v>
      </c>
      <c r="B392" s="170"/>
      <c r="C392" s="170"/>
      <c r="D392" s="170"/>
      <c r="E392" s="170"/>
      <c r="F392" s="170"/>
      <c r="G392" s="170"/>
      <c r="H392" s="170"/>
      <c r="I392" s="170"/>
      <c r="J392" s="170"/>
      <c r="K392" s="170"/>
      <c r="L392" s="170"/>
      <c r="M392" s="170"/>
      <c r="N392" s="170"/>
      <c r="O392" s="170"/>
      <c r="P392" s="170"/>
      <c r="Q392" s="170"/>
      <c r="R392" s="170"/>
      <c r="S392" s="170"/>
      <c r="T392" s="170"/>
      <c r="U392" s="170"/>
      <c r="V392" s="170"/>
      <c r="W392" s="170"/>
      <c r="X392" s="170"/>
      <c r="Y392" s="170"/>
      <c r="Z392" s="170"/>
      <c r="AA392" s="170"/>
      <c r="AB392" s="170"/>
      <c r="AC392" s="170"/>
      <c r="AD392" s="170"/>
      <c r="AE392" s="170"/>
      <c r="AF392" s="170"/>
      <c r="AG392" s="170"/>
      <c r="AH392" s="170"/>
      <c r="AI392" s="170"/>
      <c r="AJ392" s="170"/>
      <c r="AK392" s="170"/>
      <c r="AL392" s="170"/>
      <c r="AM392" s="170"/>
      <c r="AN392" s="170"/>
      <c r="AO392" s="170"/>
      <c r="AP392" s="170"/>
      <c r="AQ392" s="170"/>
      <c r="AR392" s="170"/>
      <c r="AS392" s="170"/>
      <c r="AT392" s="170"/>
      <c r="AU392" s="170"/>
      <c r="AV392" s="170"/>
      <c r="AW392" s="170"/>
      <c r="AX392" s="170"/>
      <c r="AY392" s="170"/>
      <c r="AZ392" s="170"/>
      <c r="BA392" s="170"/>
      <c r="BB392" s="170"/>
      <c r="BC392" s="170"/>
      <c r="BD392" s="170"/>
      <c r="BE392" s="170"/>
      <c r="BF392" s="170"/>
      <c r="BG392" s="170"/>
      <c r="BH392" s="170"/>
      <c r="BI392" s="170"/>
      <c r="BJ392" s="170" t="n">
        <v>0</v>
      </c>
      <c r="BK392" s="170" t="n">
        <v>0</v>
      </c>
      <c r="BL392" s="170" t="n">
        <v>0</v>
      </c>
      <c r="BM392" s="170" t="n">
        <v>0</v>
      </c>
      <c r="BN392" s="170" t="n">
        <v>0</v>
      </c>
      <c r="BO392" s="170" t="n">
        <v>0</v>
      </c>
      <c r="BP392" s="170" t="n">
        <v>0</v>
      </c>
      <c r="BQ392" s="170" t="n">
        <v>0</v>
      </c>
      <c r="BR392" s="170" t="n">
        <v>0</v>
      </c>
      <c r="BS392" s="170" t="n">
        <v>0</v>
      </c>
      <c r="BT392" s="170" t="n">
        <v>0</v>
      </c>
      <c r="BU392" s="170" t="n">
        <v>0</v>
      </c>
      <c r="BV392" s="170" t="n">
        <v>0</v>
      </c>
      <c r="BW392" s="170" t="n">
        <v>0</v>
      </c>
      <c r="BX392" s="170" t="n">
        <v>0</v>
      </c>
      <c r="BY392" s="170" t="n">
        <v>0</v>
      </c>
      <c r="BZ392" s="170" t="n">
        <v>0</v>
      </c>
      <c r="CA392" s="170" t="n">
        <v>0</v>
      </c>
      <c r="CB392" s="170" t="n">
        <v>0</v>
      </c>
      <c r="CC392" s="170" t="n">
        <v>0</v>
      </c>
      <c r="CD392" s="172" t="n">
        <v>0</v>
      </c>
      <c r="CE392" s="172" t="n">
        <v>0</v>
      </c>
      <c r="CF392" s="172" t="n">
        <v>0</v>
      </c>
      <c r="CG392" s="172" t="n">
        <v>0</v>
      </c>
      <c r="CH392" s="172" t="n">
        <v>0</v>
      </c>
      <c r="CI392" s="172" t="n">
        <v>0</v>
      </c>
      <c r="CJ392" s="172" t="n">
        <v>0</v>
      </c>
      <c r="CK392" s="172" t="n">
        <v>0</v>
      </c>
      <c r="CL392" s="172" t="n">
        <v>0</v>
      </c>
      <c r="CM392" s="172" t="n">
        <v>0</v>
      </c>
      <c r="CN392" s="172" t="n">
        <v>0</v>
      </c>
      <c r="CO392" s="172" t="n">
        <v>0</v>
      </c>
      <c r="CP392" s="172" t="n">
        <v>0</v>
      </c>
      <c r="CQ392" s="172" t="n">
        <v>0</v>
      </c>
      <c r="CR392" s="172" t="n">
        <v>0</v>
      </c>
      <c r="CS392" s="172"/>
      <c r="CT392" s="170"/>
      <c r="CU392" s="170"/>
      <c r="CV392" s="170"/>
      <c r="CW392" s="170"/>
      <c r="CX392" s="170"/>
      <c r="CY392" s="170"/>
      <c r="CZ392" s="170"/>
      <c r="DA392" s="170"/>
      <c r="DB392" s="170"/>
      <c r="DC392" s="170"/>
      <c r="DD392" s="170"/>
      <c r="DE392" s="170"/>
      <c r="DF392" s="170"/>
      <c r="DG392" s="170"/>
      <c r="DH392" s="170"/>
      <c r="DI392" s="170"/>
      <c r="DJ392" s="170"/>
      <c r="DK392" s="170"/>
      <c r="DL392" s="170"/>
      <c r="DM392" s="170"/>
      <c r="DN392" s="170"/>
    </row>
    <row r="393" customFormat="false" ht="15.75" hidden="false" customHeight="false" outlineLevel="0" collapsed="false">
      <c r="A393" s="73" t="s">
        <v>328</v>
      </c>
      <c r="B393" s="173"/>
      <c r="C393" s="173"/>
      <c r="D393" s="173"/>
      <c r="E393" s="173"/>
      <c r="F393" s="173"/>
      <c r="G393" s="173"/>
      <c r="H393" s="173"/>
      <c r="I393" s="173"/>
      <c r="J393" s="173"/>
      <c r="K393" s="173"/>
      <c r="L393" s="173"/>
      <c r="M393" s="173"/>
      <c r="N393" s="173"/>
      <c r="O393" s="173"/>
      <c r="P393" s="173"/>
      <c r="Q393" s="173"/>
      <c r="R393" s="173"/>
      <c r="S393" s="173"/>
      <c r="T393" s="173"/>
      <c r="U393" s="173"/>
      <c r="V393" s="173"/>
      <c r="W393" s="173"/>
      <c r="X393" s="173"/>
      <c r="Y393" s="173"/>
      <c r="Z393" s="173"/>
      <c r="AA393" s="173"/>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AZ393" s="173"/>
      <c r="BA393" s="173"/>
      <c r="BB393" s="173"/>
      <c r="BC393" s="173"/>
      <c r="BD393" s="173"/>
      <c r="BE393" s="173"/>
      <c r="BF393" s="173"/>
      <c r="BG393" s="173"/>
      <c r="BH393" s="173"/>
      <c r="BI393" s="173"/>
      <c r="BJ393" s="173" t="n">
        <v>0</v>
      </c>
      <c r="BK393" s="173" t="n">
        <v>0</v>
      </c>
      <c r="BL393" s="173" t="n">
        <v>0</v>
      </c>
      <c r="BM393" s="173" t="n">
        <v>0</v>
      </c>
      <c r="BN393" s="173" t="n">
        <v>0</v>
      </c>
      <c r="BO393" s="173" t="n">
        <v>0</v>
      </c>
      <c r="BP393" s="173" t="n">
        <v>0</v>
      </c>
      <c r="BQ393" s="173" t="n">
        <v>0</v>
      </c>
      <c r="BR393" s="173" t="n">
        <v>0</v>
      </c>
      <c r="BS393" s="173" t="n">
        <v>0</v>
      </c>
      <c r="BT393" s="173" t="n">
        <v>0</v>
      </c>
      <c r="BU393" s="173" t="n">
        <v>0</v>
      </c>
      <c r="BV393" s="173" t="n">
        <v>0</v>
      </c>
      <c r="BW393" s="173" t="n">
        <v>0</v>
      </c>
      <c r="BX393" s="173" t="n">
        <v>0</v>
      </c>
      <c r="BY393" s="173" t="n">
        <v>0</v>
      </c>
      <c r="BZ393" s="173" t="n">
        <v>0</v>
      </c>
      <c r="CA393" s="173" t="n">
        <v>0</v>
      </c>
      <c r="CB393" s="173" t="n">
        <v>0</v>
      </c>
      <c r="CC393" s="173" t="n">
        <v>0</v>
      </c>
      <c r="CD393" s="71" t="n">
        <v>0</v>
      </c>
      <c r="CE393" s="71" t="n">
        <v>0</v>
      </c>
      <c r="CF393" s="71" t="n">
        <v>0</v>
      </c>
      <c r="CG393" s="71" t="n">
        <v>0</v>
      </c>
      <c r="CH393" s="71" t="n">
        <v>0</v>
      </c>
      <c r="CI393" s="71" t="n">
        <v>0</v>
      </c>
      <c r="CJ393" s="71" t="n">
        <v>0</v>
      </c>
      <c r="CK393" s="71" t="n">
        <v>0</v>
      </c>
      <c r="CL393" s="71" t="n">
        <v>0</v>
      </c>
      <c r="CM393" s="71" t="n">
        <v>0</v>
      </c>
      <c r="CN393" s="71" t="n">
        <v>0</v>
      </c>
      <c r="CO393" s="71" t="n">
        <v>0</v>
      </c>
      <c r="CP393" s="71" t="n">
        <v>0</v>
      </c>
      <c r="CQ393" s="71" t="n">
        <v>0</v>
      </c>
      <c r="CR393" s="71" t="n">
        <v>0</v>
      </c>
      <c r="CS393" s="71"/>
      <c r="CT393" s="170"/>
      <c r="CU393" s="170"/>
      <c r="CV393" s="170"/>
      <c r="CW393" s="170"/>
      <c r="CX393" s="170"/>
      <c r="CY393" s="170"/>
      <c r="CZ393" s="170"/>
      <c r="DA393" s="170"/>
      <c r="DB393" s="170"/>
      <c r="DC393" s="170"/>
      <c r="DD393" s="170"/>
      <c r="DE393" s="170"/>
      <c r="DF393" s="170"/>
      <c r="DG393" s="170"/>
      <c r="DH393" s="170"/>
      <c r="DI393" s="170"/>
      <c r="DJ393" s="170"/>
      <c r="DK393" s="170"/>
      <c r="DL393" s="170"/>
      <c r="DM393" s="170"/>
      <c r="DN393" s="170"/>
    </row>
    <row r="394" customFormat="false" ht="15.75" hidden="false" customHeight="false" outlineLevel="0" collapsed="false">
      <c r="A394" s="73" t="s">
        <v>329</v>
      </c>
      <c r="B394" s="170"/>
      <c r="C394" s="170"/>
      <c r="D394" s="170"/>
      <c r="E394" s="170"/>
      <c r="F394" s="170"/>
      <c r="G394" s="170"/>
      <c r="H394" s="170"/>
      <c r="I394" s="170"/>
      <c r="J394" s="170"/>
      <c r="K394" s="170"/>
      <c r="L394" s="170"/>
      <c r="M394" s="170"/>
      <c r="N394" s="170"/>
      <c r="O394" s="170"/>
      <c r="P394" s="170"/>
      <c r="Q394" s="170"/>
      <c r="R394" s="170"/>
      <c r="S394" s="170"/>
      <c r="T394" s="170"/>
      <c r="U394" s="170"/>
      <c r="V394" s="170"/>
      <c r="W394" s="170"/>
      <c r="X394" s="170"/>
      <c r="Y394" s="170"/>
      <c r="Z394" s="170"/>
      <c r="AA394" s="170"/>
      <c r="AB394" s="170"/>
      <c r="AC394" s="170"/>
      <c r="AD394" s="170"/>
      <c r="AE394" s="170"/>
      <c r="AF394" s="170"/>
      <c r="AG394" s="170"/>
      <c r="AH394" s="170"/>
      <c r="AI394" s="170"/>
      <c r="AJ394" s="170"/>
      <c r="AK394" s="170"/>
      <c r="AL394" s="170"/>
      <c r="AM394" s="170"/>
      <c r="AN394" s="170"/>
      <c r="AO394" s="170"/>
      <c r="AP394" s="170"/>
      <c r="AQ394" s="170"/>
      <c r="AR394" s="170"/>
      <c r="AS394" s="170"/>
      <c r="AT394" s="170"/>
      <c r="AU394" s="170"/>
      <c r="AV394" s="170"/>
      <c r="AW394" s="170"/>
      <c r="AX394" s="170"/>
      <c r="AY394" s="170"/>
      <c r="AZ394" s="170"/>
      <c r="BA394" s="170"/>
      <c r="BB394" s="170"/>
      <c r="BC394" s="170"/>
      <c r="BD394" s="170"/>
      <c r="BE394" s="170"/>
      <c r="BF394" s="170"/>
      <c r="BG394" s="170"/>
      <c r="BH394" s="170"/>
      <c r="BI394" s="170"/>
      <c r="BJ394" s="170" t="n">
        <v>0</v>
      </c>
      <c r="BK394" s="170" t="n">
        <v>0</v>
      </c>
      <c r="BL394" s="170" t="n">
        <v>0</v>
      </c>
      <c r="BM394" s="170" t="n">
        <v>0</v>
      </c>
      <c r="BN394" s="170" t="n">
        <v>0</v>
      </c>
      <c r="BO394" s="170" t="n">
        <v>0</v>
      </c>
      <c r="BP394" s="170" t="n">
        <v>0</v>
      </c>
      <c r="BQ394" s="170" t="n">
        <v>0</v>
      </c>
      <c r="BR394" s="170" t="n">
        <v>0</v>
      </c>
      <c r="BS394" s="170" t="n">
        <v>0</v>
      </c>
      <c r="BT394" s="170" t="n">
        <v>0</v>
      </c>
      <c r="BU394" s="170" t="n">
        <v>0</v>
      </c>
      <c r="BV394" s="170" t="n">
        <v>0</v>
      </c>
      <c r="BW394" s="170" t="n">
        <v>0</v>
      </c>
      <c r="BX394" s="170" t="n">
        <v>0</v>
      </c>
      <c r="BY394" s="170" t="n">
        <v>0</v>
      </c>
      <c r="BZ394" s="170" t="n">
        <v>0</v>
      </c>
      <c r="CA394" s="170" t="n">
        <v>0</v>
      </c>
      <c r="CB394" s="170" t="n">
        <v>0</v>
      </c>
      <c r="CC394" s="170" t="n">
        <v>0</v>
      </c>
      <c r="CD394" s="172" t="n">
        <v>0</v>
      </c>
      <c r="CE394" s="172" t="n">
        <v>0</v>
      </c>
      <c r="CF394" s="172" t="n">
        <v>0</v>
      </c>
      <c r="CG394" s="172" t="n">
        <v>0</v>
      </c>
      <c r="CH394" s="172" t="n">
        <v>0</v>
      </c>
      <c r="CI394" s="172" t="n">
        <v>0</v>
      </c>
      <c r="CJ394" s="172" t="n">
        <v>0</v>
      </c>
      <c r="CK394" s="172" t="n">
        <v>0</v>
      </c>
      <c r="CL394" s="172" t="n">
        <v>0</v>
      </c>
      <c r="CM394" s="172" t="n">
        <v>0</v>
      </c>
      <c r="CN394" s="172" t="n">
        <v>0</v>
      </c>
      <c r="CO394" s="172" t="n">
        <v>0</v>
      </c>
      <c r="CP394" s="172" t="n">
        <v>0</v>
      </c>
      <c r="CQ394" s="172" t="n">
        <v>0</v>
      </c>
      <c r="CR394" s="172" t="n">
        <v>0</v>
      </c>
      <c r="CS394" s="172"/>
      <c r="CT394" s="78"/>
      <c r="CU394" s="78"/>
      <c r="CV394" s="78"/>
      <c r="CW394" s="78"/>
      <c r="CX394" s="78"/>
      <c r="CY394" s="78"/>
      <c r="CZ394" s="78"/>
      <c r="DA394" s="78"/>
      <c r="DB394" s="78"/>
      <c r="DC394" s="78"/>
      <c r="DD394" s="78"/>
      <c r="DE394" s="78"/>
      <c r="DF394" s="78"/>
      <c r="DG394" s="78"/>
      <c r="DH394" s="78"/>
      <c r="DI394" s="78"/>
      <c r="DJ394" s="78"/>
      <c r="DK394" s="78"/>
      <c r="DL394" s="78"/>
      <c r="DM394" s="78"/>
      <c r="DN394" s="78"/>
    </row>
    <row r="395" customFormat="false" ht="15" hidden="false" customHeight="false" outlineLevel="0" collapsed="false">
      <c r="A395" s="73" t="s">
        <v>330</v>
      </c>
      <c r="B395" s="170"/>
      <c r="C395" s="170"/>
      <c r="D395" s="170"/>
      <c r="E395" s="170"/>
      <c r="F395" s="170"/>
      <c r="G395" s="170"/>
      <c r="H395" s="170"/>
      <c r="I395" s="170"/>
      <c r="J395" s="170"/>
      <c r="K395" s="170"/>
      <c r="L395" s="170"/>
      <c r="M395" s="170"/>
      <c r="N395" s="170"/>
      <c r="O395" s="170"/>
      <c r="P395" s="170"/>
      <c r="Q395" s="170"/>
      <c r="R395" s="170"/>
      <c r="S395" s="170"/>
      <c r="T395" s="170"/>
      <c r="U395" s="170"/>
      <c r="V395" s="170"/>
      <c r="W395" s="170"/>
      <c r="X395" s="170"/>
      <c r="Y395" s="170"/>
      <c r="Z395" s="170"/>
      <c r="AA395" s="170"/>
      <c r="AB395" s="170"/>
      <c r="AC395" s="170"/>
      <c r="AD395" s="170"/>
      <c r="AE395" s="170"/>
      <c r="AF395" s="170"/>
      <c r="AG395" s="170"/>
      <c r="AH395" s="170"/>
      <c r="AI395" s="170"/>
      <c r="AJ395" s="170"/>
      <c r="AK395" s="170"/>
      <c r="AL395" s="170"/>
      <c r="AM395" s="170"/>
      <c r="AN395" s="170"/>
      <c r="AO395" s="170"/>
      <c r="AP395" s="170"/>
      <c r="AQ395" s="170"/>
      <c r="AR395" s="170"/>
      <c r="AS395" s="170"/>
      <c r="AT395" s="170"/>
      <c r="AU395" s="170"/>
      <c r="AV395" s="170"/>
      <c r="AW395" s="170"/>
      <c r="AX395" s="170"/>
      <c r="AY395" s="170"/>
      <c r="AZ395" s="170"/>
      <c r="BA395" s="170"/>
      <c r="BB395" s="170"/>
      <c r="BC395" s="170"/>
      <c r="BD395" s="170"/>
      <c r="BE395" s="170"/>
      <c r="BF395" s="170"/>
      <c r="BG395" s="170"/>
      <c r="BH395" s="170"/>
      <c r="BI395" s="170"/>
      <c r="BJ395" s="170" t="n">
        <v>0</v>
      </c>
      <c r="BK395" s="170" t="n">
        <v>0</v>
      </c>
      <c r="BL395" s="170" t="n">
        <v>0</v>
      </c>
      <c r="BM395" s="170" t="n">
        <v>0</v>
      </c>
      <c r="BN395" s="170" t="n">
        <v>0</v>
      </c>
      <c r="BO395" s="170" t="n">
        <v>0</v>
      </c>
      <c r="BP395" s="170" t="n">
        <v>0</v>
      </c>
      <c r="BQ395" s="170" t="n">
        <v>0</v>
      </c>
      <c r="BR395" s="170" t="n">
        <v>0</v>
      </c>
      <c r="BS395" s="170" t="n">
        <v>0</v>
      </c>
      <c r="BT395" s="170" t="n">
        <v>0</v>
      </c>
      <c r="BU395" s="170" t="n">
        <v>0</v>
      </c>
      <c r="BV395" s="170" t="n">
        <v>0</v>
      </c>
      <c r="BW395" s="170" t="n">
        <v>0</v>
      </c>
      <c r="BX395" s="170" t="n">
        <v>0</v>
      </c>
      <c r="BY395" s="170" t="n">
        <v>0</v>
      </c>
      <c r="BZ395" s="170" t="n">
        <v>0</v>
      </c>
      <c r="CA395" s="170" t="n">
        <v>0</v>
      </c>
      <c r="CB395" s="170" t="n">
        <v>0</v>
      </c>
      <c r="CC395" s="170" t="n">
        <v>0</v>
      </c>
      <c r="CD395" s="172" t="n">
        <v>0</v>
      </c>
      <c r="CE395" s="172" t="n">
        <v>0</v>
      </c>
      <c r="CF395" s="172" t="n">
        <v>0</v>
      </c>
      <c r="CG395" s="172" t="n">
        <v>0</v>
      </c>
      <c r="CH395" s="172" t="n">
        <v>0</v>
      </c>
      <c r="CI395" s="172" t="n">
        <v>0</v>
      </c>
      <c r="CJ395" s="172" t="n">
        <v>0</v>
      </c>
      <c r="CK395" s="172" t="n">
        <v>0</v>
      </c>
      <c r="CL395" s="172" t="n">
        <v>0</v>
      </c>
      <c r="CM395" s="172" t="n">
        <v>0</v>
      </c>
      <c r="CN395" s="172" t="n">
        <v>0</v>
      </c>
      <c r="CO395" s="172" t="n">
        <v>0</v>
      </c>
      <c r="CP395" s="172" t="n">
        <v>0</v>
      </c>
      <c r="CQ395" s="172" t="n">
        <v>0</v>
      </c>
      <c r="CR395" s="172" t="n">
        <v>0</v>
      </c>
      <c r="CS395" s="172"/>
      <c r="CT395" s="170"/>
      <c r="CU395" s="170"/>
      <c r="CV395" s="170"/>
      <c r="CW395" s="170"/>
      <c r="CX395" s="170"/>
      <c r="CY395" s="170"/>
      <c r="CZ395" s="170"/>
      <c r="DA395" s="170"/>
      <c r="DB395" s="170"/>
      <c r="DC395" s="170"/>
      <c r="DD395" s="170"/>
      <c r="DE395" s="170"/>
      <c r="DF395" s="170"/>
      <c r="DG395" s="170"/>
      <c r="DH395" s="170"/>
      <c r="DI395" s="170"/>
      <c r="DJ395" s="170"/>
      <c r="DK395" s="170"/>
      <c r="DL395" s="170"/>
      <c r="DM395" s="170"/>
      <c r="DN395" s="170"/>
    </row>
    <row r="396" customFormat="false" ht="15.75" hidden="false" customHeight="false" outlineLevel="0" collapsed="false">
      <c r="A396" s="73" t="s">
        <v>331</v>
      </c>
      <c r="B396" s="78"/>
      <c r="C396" s="78"/>
      <c r="D396" s="78"/>
      <c r="E396" s="78"/>
      <c r="F396" s="78"/>
      <c r="G396" s="78"/>
      <c r="H396" s="78"/>
      <c r="I396" s="78"/>
      <c r="J396" s="78"/>
      <c r="K396" s="78"/>
      <c r="L396" s="78"/>
      <c r="M396" s="78"/>
      <c r="N396" s="78"/>
      <c r="O396" s="78"/>
      <c r="P396" s="78"/>
      <c r="Q396" s="78"/>
      <c r="R396" s="78"/>
      <c r="S396" s="78"/>
      <c r="T396" s="78"/>
      <c r="U396" s="78"/>
      <c r="V396" s="78"/>
      <c r="W396" s="78"/>
      <c r="X396" s="78"/>
      <c r="Y396" s="78"/>
      <c r="Z396" s="78"/>
      <c r="AA396" s="78"/>
      <c r="AB396" s="78"/>
      <c r="AC396" s="78"/>
      <c r="AD396" s="78"/>
      <c r="AE396" s="78"/>
      <c r="AF396" s="78"/>
      <c r="AG396" s="78"/>
      <c r="AH396" s="78"/>
      <c r="AI396" s="78"/>
      <c r="AJ396" s="78"/>
      <c r="AK396" s="78"/>
      <c r="AL396" s="78"/>
      <c r="AM396" s="78"/>
      <c r="AN396" s="78"/>
      <c r="AO396" s="78"/>
      <c r="AP396" s="78"/>
      <c r="AQ396" s="78"/>
      <c r="AR396" s="78"/>
      <c r="AS396" s="78"/>
      <c r="AT396" s="78"/>
      <c r="AU396" s="78"/>
      <c r="AV396" s="78"/>
      <c r="AW396" s="78"/>
      <c r="AX396" s="78"/>
      <c r="AY396" s="78"/>
      <c r="AZ396" s="78"/>
      <c r="BA396" s="78"/>
      <c r="BB396" s="78"/>
      <c r="BC396" s="78"/>
      <c r="BD396" s="78"/>
      <c r="BE396" s="78"/>
      <c r="BF396" s="78"/>
      <c r="BG396" s="78"/>
      <c r="BH396" s="78"/>
      <c r="BI396" s="78"/>
      <c r="BJ396" s="78" t="n">
        <v>0</v>
      </c>
      <c r="BK396" s="78" t="n">
        <v>0</v>
      </c>
      <c r="BL396" s="78" t="n">
        <v>0</v>
      </c>
      <c r="BM396" s="78" t="n">
        <v>0</v>
      </c>
      <c r="BN396" s="78" t="n">
        <v>0</v>
      </c>
      <c r="BO396" s="78" t="n">
        <v>0</v>
      </c>
      <c r="BP396" s="78" t="n">
        <v>0</v>
      </c>
      <c r="BQ396" s="78" t="n">
        <v>0</v>
      </c>
      <c r="BR396" s="78" t="n">
        <v>0</v>
      </c>
      <c r="BS396" s="78" t="n">
        <v>0</v>
      </c>
      <c r="BT396" s="78" t="n">
        <v>0</v>
      </c>
      <c r="BU396" s="78" t="n">
        <v>0</v>
      </c>
      <c r="BV396" s="78" t="n">
        <v>0</v>
      </c>
      <c r="BW396" s="78" t="n">
        <v>0</v>
      </c>
      <c r="BX396" s="78" t="n">
        <v>0</v>
      </c>
      <c r="BY396" s="78" t="n">
        <v>0</v>
      </c>
      <c r="BZ396" s="78" t="n">
        <v>0</v>
      </c>
      <c r="CA396" s="78" t="n">
        <v>0</v>
      </c>
      <c r="CB396" s="78" t="n">
        <v>0</v>
      </c>
      <c r="CC396" s="78" t="n">
        <v>0</v>
      </c>
      <c r="CD396" s="74" t="n">
        <v>0</v>
      </c>
      <c r="CE396" s="74" t="n">
        <v>0</v>
      </c>
      <c r="CF396" s="74" t="n">
        <v>0</v>
      </c>
      <c r="CG396" s="74" t="n">
        <v>0</v>
      </c>
      <c r="CH396" s="74" t="n">
        <v>0</v>
      </c>
      <c r="CI396" s="74" t="n">
        <v>0</v>
      </c>
      <c r="CJ396" s="74" t="n">
        <v>0</v>
      </c>
      <c r="CK396" s="74" t="n">
        <v>0</v>
      </c>
      <c r="CL396" s="74" t="n">
        <v>0</v>
      </c>
      <c r="CM396" s="74" t="n">
        <v>0</v>
      </c>
      <c r="CN396" s="74" t="n">
        <v>0</v>
      </c>
      <c r="CO396" s="74" t="n">
        <v>0</v>
      </c>
      <c r="CP396" s="74" t="n">
        <v>0</v>
      </c>
      <c r="CQ396" s="74" t="n">
        <v>0</v>
      </c>
      <c r="CR396" s="74" t="n">
        <v>0</v>
      </c>
      <c r="CS396" s="74"/>
      <c r="CT396" s="170"/>
      <c r="CU396" s="170"/>
      <c r="CV396" s="170"/>
      <c r="CW396" s="170"/>
      <c r="CX396" s="170"/>
      <c r="CY396" s="170"/>
      <c r="CZ396" s="170"/>
      <c r="DA396" s="170"/>
      <c r="DB396" s="170"/>
      <c r="DC396" s="170"/>
      <c r="DD396" s="170"/>
      <c r="DE396" s="170"/>
      <c r="DF396" s="170"/>
      <c r="DG396" s="170"/>
      <c r="DH396" s="170"/>
      <c r="DI396" s="170"/>
      <c r="DJ396" s="170"/>
      <c r="DK396" s="170"/>
      <c r="DL396" s="170"/>
      <c r="DM396" s="170"/>
      <c r="DN396" s="170"/>
    </row>
    <row r="397" customFormat="false" ht="15.75" hidden="false" customHeight="false" outlineLevel="0" collapsed="false">
      <c r="A397" s="73" t="s">
        <v>332</v>
      </c>
      <c r="B397" s="170"/>
      <c r="C397" s="170"/>
      <c r="D397" s="170"/>
      <c r="E397" s="170"/>
      <c r="F397" s="170"/>
      <c r="G397" s="170"/>
      <c r="H397" s="170"/>
      <c r="I397" s="170"/>
      <c r="J397" s="170"/>
      <c r="K397" s="170"/>
      <c r="L397" s="170"/>
      <c r="M397" s="170"/>
      <c r="N397" s="170"/>
      <c r="O397" s="170"/>
      <c r="P397" s="170"/>
      <c r="Q397" s="170"/>
      <c r="R397" s="170"/>
      <c r="S397" s="170"/>
      <c r="T397" s="170"/>
      <c r="U397" s="170"/>
      <c r="V397" s="170"/>
      <c r="W397" s="170"/>
      <c r="X397" s="170"/>
      <c r="Y397" s="170"/>
      <c r="Z397" s="170"/>
      <c r="AA397" s="170"/>
      <c r="AB397" s="170"/>
      <c r="AC397" s="170"/>
      <c r="AD397" s="170"/>
      <c r="AE397" s="170"/>
      <c r="AF397" s="170"/>
      <c r="AG397" s="170"/>
      <c r="AH397" s="170"/>
      <c r="AI397" s="170"/>
      <c r="AJ397" s="170"/>
      <c r="AK397" s="170"/>
      <c r="AL397" s="170"/>
      <c r="AM397" s="170"/>
      <c r="AN397" s="170"/>
      <c r="AO397" s="170"/>
      <c r="AP397" s="170"/>
      <c r="AQ397" s="170"/>
      <c r="AR397" s="170"/>
      <c r="AS397" s="170"/>
      <c r="AT397" s="170"/>
      <c r="AU397" s="170"/>
      <c r="AV397" s="170"/>
      <c r="AW397" s="170"/>
      <c r="AX397" s="170"/>
      <c r="AY397" s="170"/>
      <c r="AZ397" s="170"/>
      <c r="BA397" s="170"/>
      <c r="BB397" s="170"/>
      <c r="BC397" s="170"/>
      <c r="BD397" s="170"/>
      <c r="BE397" s="170"/>
      <c r="BF397" s="170"/>
      <c r="BG397" s="170"/>
      <c r="BH397" s="170"/>
      <c r="BI397" s="170"/>
      <c r="BJ397" s="170" t="n">
        <v>0</v>
      </c>
      <c r="BK397" s="170" t="n">
        <v>0</v>
      </c>
      <c r="BL397" s="170" t="n">
        <v>0</v>
      </c>
      <c r="BM397" s="170" t="n">
        <v>0</v>
      </c>
      <c r="BN397" s="170" t="n">
        <v>0</v>
      </c>
      <c r="BO397" s="170" t="n">
        <v>0</v>
      </c>
      <c r="BP397" s="170" t="n">
        <v>0</v>
      </c>
      <c r="BQ397" s="170" t="n">
        <v>0</v>
      </c>
      <c r="BR397" s="170" t="n">
        <v>0</v>
      </c>
      <c r="BS397" s="170" t="n">
        <v>0</v>
      </c>
      <c r="BT397" s="170" t="n">
        <v>0</v>
      </c>
      <c r="BU397" s="170" t="n">
        <v>0</v>
      </c>
      <c r="BV397" s="170" t="n">
        <v>0</v>
      </c>
      <c r="BW397" s="170" t="n">
        <v>0</v>
      </c>
      <c r="BX397" s="170" t="n">
        <v>0</v>
      </c>
      <c r="BY397" s="170" t="n">
        <v>0</v>
      </c>
      <c r="BZ397" s="170" t="n">
        <v>0</v>
      </c>
      <c r="CA397" s="170" t="n">
        <v>0</v>
      </c>
      <c r="CB397" s="170" t="n">
        <v>0</v>
      </c>
      <c r="CC397" s="170" t="n">
        <v>0</v>
      </c>
      <c r="CD397" s="172" t="n">
        <v>0</v>
      </c>
      <c r="CE397" s="172" t="n">
        <v>0</v>
      </c>
      <c r="CF397" s="172" t="n">
        <v>0</v>
      </c>
      <c r="CG397" s="172" t="n">
        <v>0</v>
      </c>
      <c r="CH397" s="172" t="n">
        <v>0</v>
      </c>
      <c r="CI397" s="172" t="n">
        <v>0</v>
      </c>
      <c r="CJ397" s="172" t="n">
        <v>0</v>
      </c>
      <c r="CK397" s="172" t="n">
        <v>0</v>
      </c>
      <c r="CL397" s="172" t="n">
        <v>0</v>
      </c>
      <c r="CM397" s="172" t="n">
        <v>0</v>
      </c>
      <c r="CN397" s="172" t="n">
        <v>0</v>
      </c>
      <c r="CO397" s="172" t="n">
        <v>0</v>
      </c>
      <c r="CP397" s="172" t="n">
        <v>0</v>
      </c>
      <c r="CQ397" s="172" t="n">
        <v>0</v>
      </c>
      <c r="CR397" s="172" t="n">
        <v>0</v>
      </c>
      <c r="CS397" s="172"/>
      <c r="CT397" s="169"/>
      <c r="CU397" s="169"/>
      <c r="CV397" s="169"/>
      <c r="CW397" s="169"/>
      <c r="CX397" s="169"/>
      <c r="CY397" s="169"/>
      <c r="CZ397" s="169"/>
      <c r="DA397" s="169"/>
      <c r="DB397" s="169"/>
      <c r="DC397" s="169"/>
      <c r="DD397" s="169"/>
      <c r="DE397" s="169"/>
      <c r="DF397" s="169"/>
      <c r="DG397" s="169"/>
      <c r="DH397" s="169"/>
      <c r="DI397" s="169"/>
      <c r="DJ397" s="169"/>
      <c r="DK397" s="169"/>
      <c r="DL397" s="169"/>
      <c r="DM397" s="169"/>
      <c r="DN397" s="169"/>
    </row>
    <row r="398" customFormat="false" ht="15" hidden="false" customHeight="false" outlineLevel="0" collapsed="false">
      <c r="A398" s="73" t="s">
        <v>333</v>
      </c>
      <c r="B398" s="170"/>
      <c r="C398" s="170"/>
      <c r="D398" s="170"/>
      <c r="E398" s="170"/>
      <c r="F398" s="170"/>
      <c r="G398" s="170"/>
      <c r="H398" s="170"/>
      <c r="I398" s="170"/>
      <c r="J398" s="170"/>
      <c r="K398" s="170"/>
      <c r="L398" s="170"/>
      <c r="M398" s="170"/>
      <c r="N398" s="170"/>
      <c r="O398" s="170"/>
      <c r="P398" s="170"/>
      <c r="Q398" s="170"/>
      <c r="R398" s="170"/>
      <c r="S398" s="170"/>
      <c r="T398" s="170"/>
      <c r="U398" s="170"/>
      <c r="V398" s="170"/>
      <c r="W398" s="170"/>
      <c r="X398" s="170"/>
      <c r="Y398" s="170"/>
      <c r="Z398" s="170"/>
      <c r="AA398" s="170"/>
      <c r="AB398" s="170"/>
      <c r="AC398" s="170"/>
      <c r="AD398" s="170"/>
      <c r="AE398" s="170"/>
      <c r="AF398" s="170"/>
      <c r="AG398" s="170"/>
      <c r="AH398" s="170"/>
      <c r="AI398" s="170"/>
      <c r="AJ398" s="170"/>
      <c r="AK398" s="170"/>
      <c r="AL398" s="170"/>
      <c r="AM398" s="170"/>
      <c r="AN398" s="170"/>
      <c r="AO398" s="170"/>
      <c r="AP398" s="170"/>
      <c r="AQ398" s="170"/>
      <c r="AR398" s="170"/>
      <c r="AS398" s="170"/>
      <c r="AT398" s="170"/>
      <c r="AU398" s="170"/>
      <c r="AV398" s="170"/>
      <c r="AW398" s="170"/>
      <c r="AX398" s="170"/>
      <c r="AY398" s="170"/>
      <c r="AZ398" s="170"/>
      <c r="BA398" s="170"/>
      <c r="BB398" s="170"/>
      <c r="BC398" s="170"/>
      <c r="BD398" s="170"/>
      <c r="BE398" s="170"/>
      <c r="BF398" s="170"/>
      <c r="BG398" s="170"/>
      <c r="BH398" s="170"/>
      <c r="BI398" s="170"/>
      <c r="BJ398" s="170" t="n">
        <v>0</v>
      </c>
      <c r="BK398" s="170" t="n">
        <v>0</v>
      </c>
      <c r="BL398" s="170" t="n">
        <v>0</v>
      </c>
      <c r="BM398" s="170" t="n">
        <v>0</v>
      </c>
      <c r="BN398" s="170" t="n">
        <v>0</v>
      </c>
      <c r="BO398" s="170" t="n">
        <v>0</v>
      </c>
      <c r="BP398" s="170" t="n">
        <v>0</v>
      </c>
      <c r="BQ398" s="170" t="n">
        <v>0</v>
      </c>
      <c r="BR398" s="170" t="n">
        <v>0</v>
      </c>
      <c r="BS398" s="170" t="n">
        <v>0</v>
      </c>
      <c r="BT398" s="170" t="n">
        <v>0</v>
      </c>
      <c r="BU398" s="170" t="n">
        <v>0</v>
      </c>
      <c r="BV398" s="170" t="n">
        <v>0</v>
      </c>
      <c r="BW398" s="170" t="n">
        <v>0</v>
      </c>
      <c r="BX398" s="170" t="n">
        <v>0</v>
      </c>
      <c r="BY398" s="170" t="n">
        <v>0</v>
      </c>
      <c r="BZ398" s="170" t="n">
        <v>0</v>
      </c>
      <c r="CA398" s="170" t="n">
        <v>0</v>
      </c>
      <c r="CB398" s="170" t="n">
        <v>0</v>
      </c>
      <c r="CC398" s="170" t="n">
        <v>0</v>
      </c>
      <c r="CD398" s="172" t="n">
        <v>0</v>
      </c>
      <c r="CE398" s="172" t="n">
        <v>0</v>
      </c>
      <c r="CF398" s="172" t="n">
        <v>0</v>
      </c>
      <c r="CG398" s="172" t="n">
        <v>0</v>
      </c>
      <c r="CH398" s="172" t="n">
        <v>0</v>
      </c>
      <c r="CI398" s="172" t="n">
        <v>0</v>
      </c>
      <c r="CJ398" s="172" t="n">
        <v>0</v>
      </c>
      <c r="CK398" s="172" t="n">
        <v>0</v>
      </c>
      <c r="CL398" s="172" t="n">
        <v>0</v>
      </c>
      <c r="CM398" s="172" t="n">
        <v>0</v>
      </c>
      <c r="CN398" s="172" t="n">
        <v>0</v>
      </c>
      <c r="CO398" s="172" t="n">
        <v>0</v>
      </c>
      <c r="CP398" s="172" t="n">
        <v>0</v>
      </c>
      <c r="CQ398" s="172" t="n">
        <v>0</v>
      </c>
      <c r="CR398" s="172" t="n">
        <v>0</v>
      </c>
      <c r="CS398" s="172"/>
      <c r="CT398" s="174"/>
      <c r="CU398" s="174"/>
      <c r="CV398" s="174"/>
      <c r="CW398" s="174"/>
      <c r="CX398" s="174"/>
      <c r="CY398" s="174"/>
      <c r="CZ398" s="174"/>
      <c r="DA398" s="174"/>
      <c r="DB398" s="174"/>
      <c r="DC398" s="174"/>
      <c r="DD398" s="174"/>
      <c r="DE398" s="174"/>
      <c r="DF398" s="174"/>
      <c r="DG398" s="174"/>
      <c r="DH398" s="174"/>
      <c r="DI398" s="174"/>
      <c r="DJ398" s="174"/>
      <c r="DK398" s="174"/>
      <c r="DL398" s="174"/>
      <c r="DM398" s="174"/>
      <c r="DN398" s="174"/>
    </row>
    <row r="399" customFormat="false" ht="15.75" hidden="false" customHeight="false" outlineLevel="0" collapsed="false">
      <c r="A399" s="171" t="s">
        <v>334</v>
      </c>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c r="AA399" s="169"/>
      <c r="AB399" s="169"/>
      <c r="AC399" s="169"/>
      <c r="AD399" s="169"/>
      <c r="AE399" s="169"/>
      <c r="AF399" s="169"/>
      <c r="AG399" s="169"/>
      <c r="AH399" s="169"/>
      <c r="AI399" s="169"/>
      <c r="AJ399" s="169"/>
      <c r="AK399" s="169"/>
      <c r="AL399" s="169"/>
      <c r="AM399" s="169"/>
      <c r="AN399" s="169"/>
      <c r="AO399" s="169"/>
      <c r="AP399" s="169"/>
      <c r="AQ399" s="169"/>
      <c r="AR399" s="169"/>
      <c r="AS399" s="169"/>
      <c r="AT399" s="169"/>
      <c r="AU399" s="169"/>
      <c r="AV399" s="169"/>
      <c r="AW399" s="169"/>
      <c r="AX399" s="169"/>
      <c r="AY399" s="169"/>
      <c r="AZ399" s="169"/>
      <c r="BA399" s="169"/>
      <c r="BB399" s="169"/>
      <c r="BC399" s="169"/>
      <c r="BD399" s="169"/>
      <c r="BE399" s="169"/>
      <c r="BF399" s="169"/>
      <c r="BG399" s="169"/>
      <c r="BH399" s="169"/>
      <c r="BI399" s="169"/>
      <c r="BJ399" s="169" t="n">
        <v>0</v>
      </c>
      <c r="BK399" s="169" t="n">
        <v>0</v>
      </c>
      <c r="BL399" s="169" t="n">
        <v>0</v>
      </c>
      <c r="BM399" s="169" t="n">
        <v>0</v>
      </c>
      <c r="BN399" s="169" t="n">
        <v>0</v>
      </c>
      <c r="BO399" s="169" t="n">
        <v>0</v>
      </c>
      <c r="BP399" s="169" t="n">
        <v>0</v>
      </c>
      <c r="BQ399" s="169" t="n">
        <v>0</v>
      </c>
      <c r="BR399" s="169" t="n">
        <v>0</v>
      </c>
      <c r="BS399" s="169" t="n">
        <v>0</v>
      </c>
      <c r="BT399" s="169" t="n">
        <v>0</v>
      </c>
      <c r="BU399" s="169" t="n">
        <v>0</v>
      </c>
      <c r="BV399" s="169" t="n">
        <v>0</v>
      </c>
      <c r="BW399" s="169" t="n">
        <v>0</v>
      </c>
      <c r="BX399" s="169" t="n">
        <v>0</v>
      </c>
      <c r="BY399" s="169" t="n">
        <v>0</v>
      </c>
      <c r="BZ399" s="169" t="n">
        <v>0</v>
      </c>
      <c r="CA399" s="169" t="n">
        <v>0</v>
      </c>
      <c r="CB399" s="169" t="n">
        <v>0</v>
      </c>
      <c r="CC399" s="169" t="n">
        <v>0</v>
      </c>
      <c r="CD399" s="169" t="n">
        <v>-2.06668026821201</v>
      </c>
      <c r="CE399" s="169" t="n">
        <v>-1.28857380510645</v>
      </c>
      <c r="CF399" s="169" t="n">
        <v>-1.41316226821201</v>
      </c>
      <c r="CG399" s="169" t="n">
        <v>-1.70047704177312</v>
      </c>
      <c r="CH399" s="169" t="n">
        <v>-7.88268831242298</v>
      </c>
      <c r="CI399" s="169" t="n">
        <v>-9.97962095343909</v>
      </c>
      <c r="CJ399" s="169" t="n">
        <v>-11.35969452</v>
      </c>
      <c r="CK399" s="169" t="n">
        <v>-14.6484808874607</v>
      </c>
      <c r="CL399" s="169" t="n">
        <v>-17.0666321128207</v>
      </c>
      <c r="CM399" s="169" t="n">
        <v>-18.9912128934421</v>
      </c>
      <c r="CN399" s="169" t="n">
        <v>-22.0839440031462</v>
      </c>
      <c r="CO399" s="169" t="n">
        <v>-21.2247105766383</v>
      </c>
      <c r="CP399" s="169" t="n">
        <v>-14.5937338505268</v>
      </c>
      <c r="CQ399" s="169" t="n">
        <v>-15.0669257791253</v>
      </c>
      <c r="CR399" s="169" t="n">
        <v>-15.7986172448874</v>
      </c>
      <c r="CS399" s="169"/>
      <c r="CT399" s="174"/>
      <c r="CU399" s="174"/>
      <c r="CV399" s="174"/>
      <c r="CW399" s="174"/>
      <c r="CX399" s="174"/>
      <c r="CY399" s="174"/>
      <c r="CZ399" s="174"/>
      <c r="DA399" s="174"/>
      <c r="DB399" s="174"/>
      <c r="DC399" s="174"/>
      <c r="DD399" s="174"/>
      <c r="DE399" s="174"/>
      <c r="DF399" s="174"/>
      <c r="DG399" s="174"/>
      <c r="DH399" s="174"/>
      <c r="DI399" s="174"/>
      <c r="DJ399" s="174"/>
      <c r="DK399" s="174"/>
      <c r="DL399" s="174"/>
      <c r="DM399" s="174"/>
      <c r="DN399" s="174"/>
    </row>
    <row r="400" customFormat="false" ht="15.75" hidden="false" customHeight="false" outlineLevel="0" collapsed="false">
      <c r="A400" s="175" t="s">
        <v>216</v>
      </c>
      <c r="B400" s="174"/>
      <c r="C400" s="174"/>
      <c r="D400" s="174"/>
      <c r="E400" s="174"/>
      <c r="F400" s="174"/>
      <c r="G400" s="174"/>
      <c r="H400" s="174"/>
      <c r="I400" s="174"/>
      <c r="J400" s="174"/>
      <c r="K400" s="174"/>
      <c r="L400" s="174"/>
      <c r="M400" s="174"/>
      <c r="N400" s="174"/>
      <c r="O400" s="174"/>
      <c r="P400" s="174"/>
      <c r="Q400" s="174"/>
      <c r="R400" s="174"/>
      <c r="S400" s="174"/>
      <c r="T400" s="174"/>
      <c r="U400" s="174"/>
      <c r="V400" s="174"/>
      <c r="W400" s="174"/>
      <c r="X400" s="174"/>
      <c r="Y400" s="174"/>
      <c r="Z400" s="174"/>
      <c r="AA400" s="174"/>
      <c r="AB400" s="174"/>
      <c r="AC400" s="174"/>
      <c r="AD400" s="174"/>
      <c r="AE400" s="174"/>
      <c r="AF400" s="174"/>
      <c r="AG400" s="174"/>
      <c r="AH400" s="174"/>
      <c r="AI400" s="174"/>
      <c r="AJ400" s="174"/>
      <c r="AK400" s="174"/>
      <c r="AL400" s="174"/>
      <c r="AM400" s="174"/>
      <c r="AN400" s="174"/>
      <c r="AO400" s="174"/>
      <c r="AP400" s="174"/>
      <c r="AQ400" s="174"/>
      <c r="AR400" s="174"/>
      <c r="AS400" s="174"/>
      <c r="AT400" s="174"/>
      <c r="AU400" s="174"/>
      <c r="AV400" s="174"/>
      <c r="AW400" s="174"/>
      <c r="AX400" s="174"/>
      <c r="AY400" s="174"/>
      <c r="AZ400" s="174"/>
      <c r="BA400" s="174"/>
      <c r="BB400" s="174"/>
      <c r="BC400" s="174"/>
      <c r="BD400" s="174"/>
      <c r="BE400" s="174"/>
      <c r="BF400" s="174"/>
      <c r="BG400" s="174"/>
      <c r="BH400" s="174"/>
      <c r="BI400" s="174"/>
      <c r="BJ400" s="174" t="n">
        <v>0</v>
      </c>
      <c r="BK400" s="174" t="n">
        <v>0</v>
      </c>
      <c r="BL400" s="174" t="n">
        <v>0</v>
      </c>
      <c r="BM400" s="174" t="n">
        <v>0</v>
      </c>
      <c r="BN400" s="174" t="n">
        <v>0</v>
      </c>
      <c r="BO400" s="174" t="n">
        <v>0</v>
      </c>
      <c r="BP400" s="174" t="n">
        <v>0</v>
      </c>
      <c r="BQ400" s="174" t="n">
        <v>0</v>
      </c>
      <c r="BR400" s="174" t="n">
        <v>0</v>
      </c>
      <c r="BS400" s="174" t="n">
        <v>0</v>
      </c>
      <c r="BT400" s="174" t="n">
        <v>0</v>
      </c>
      <c r="BU400" s="174" t="n">
        <v>0</v>
      </c>
      <c r="BV400" s="174" t="n">
        <v>0</v>
      </c>
      <c r="BW400" s="174" t="n">
        <v>0</v>
      </c>
      <c r="BX400" s="174" t="n">
        <v>0</v>
      </c>
      <c r="BY400" s="174" t="n">
        <v>0</v>
      </c>
      <c r="BZ400" s="174" t="n">
        <v>0</v>
      </c>
      <c r="CA400" s="174" t="n">
        <v>0</v>
      </c>
      <c r="CB400" s="174" t="n">
        <v>0</v>
      </c>
      <c r="CC400" s="174" t="n">
        <v>0</v>
      </c>
      <c r="CD400" s="176" t="n">
        <v>1.46665215940617</v>
      </c>
      <c r="CE400" s="176" t="n">
        <v>1.56623738584506</v>
      </c>
      <c r="CF400" s="176" t="n">
        <v>1.68975915940617</v>
      </c>
      <c r="CG400" s="176" t="n">
        <v>1.71205138584506</v>
      </c>
      <c r="CH400" s="176" t="n">
        <v>1.61981630757702</v>
      </c>
      <c r="CI400" s="176" t="n">
        <v>1.61810219224689</v>
      </c>
      <c r="CJ400" s="176" t="n">
        <v>1.44598499</v>
      </c>
      <c r="CK400" s="176" t="n">
        <v>1.280284</v>
      </c>
      <c r="CL400" s="176" t="n">
        <v>2.0959321375331</v>
      </c>
      <c r="CM400" s="176" t="n">
        <v>2.36798238458701</v>
      </c>
      <c r="CN400" s="176" t="n">
        <v>2.46189690139354</v>
      </c>
      <c r="CO400" s="176" t="n">
        <v>2.7910600266492</v>
      </c>
      <c r="CP400" s="176" t="n">
        <v>2.31284205387584</v>
      </c>
      <c r="CQ400" s="176" t="n">
        <v>2.08199182180842</v>
      </c>
      <c r="CR400" s="176" t="n">
        <v>2.670821385426</v>
      </c>
      <c r="CS400" s="176"/>
      <c r="CT400" s="177"/>
      <c r="CU400" s="177"/>
      <c r="CV400" s="177"/>
      <c r="CW400" s="177"/>
      <c r="CX400" s="177"/>
      <c r="CY400" s="177"/>
      <c r="CZ400" s="177"/>
      <c r="DA400" s="177"/>
      <c r="DB400" s="177"/>
      <c r="DC400" s="177"/>
      <c r="DD400" s="177"/>
      <c r="DE400" s="177"/>
      <c r="DF400" s="177"/>
      <c r="DG400" s="177"/>
      <c r="DH400" s="177"/>
      <c r="DI400" s="177"/>
      <c r="DJ400" s="177"/>
      <c r="DK400" s="177"/>
      <c r="DL400" s="177"/>
      <c r="DM400" s="177"/>
      <c r="DN400" s="177"/>
    </row>
    <row r="401" customFormat="false" ht="15.75" hidden="false" customHeight="false" outlineLevel="0" collapsed="false">
      <c r="A401" s="175" t="s">
        <v>217</v>
      </c>
      <c r="B401" s="174"/>
      <c r="C401" s="174"/>
      <c r="D401" s="174"/>
      <c r="E401" s="174"/>
      <c r="F401" s="174"/>
      <c r="G401" s="174"/>
      <c r="H401" s="174"/>
      <c r="I401" s="174"/>
      <c r="J401" s="174"/>
      <c r="K401" s="174"/>
      <c r="L401" s="174"/>
      <c r="M401" s="174"/>
      <c r="N401" s="174"/>
      <c r="O401" s="174"/>
      <c r="P401" s="174"/>
      <c r="Q401" s="174"/>
      <c r="R401" s="174"/>
      <c r="S401" s="174"/>
      <c r="T401" s="174"/>
      <c r="U401" s="174"/>
      <c r="V401" s="174"/>
      <c r="W401" s="174"/>
      <c r="X401" s="174"/>
      <c r="Y401" s="174"/>
      <c r="Z401" s="174"/>
      <c r="AA401" s="174"/>
      <c r="AB401" s="174"/>
      <c r="AC401" s="174"/>
      <c r="AD401" s="174"/>
      <c r="AE401" s="174"/>
      <c r="AF401" s="174"/>
      <c r="AG401" s="174"/>
      <c r="AH401" s="174"/>
      <c r="AI401" s="174"/>
      <c r="AJ401" s="174"/>
      <c r="AK401" s="174"/>
      <c r="AL401" s="174"/>
      <c r="AM401" s="174"/>
      <c r="AN401" s="174"/>
      <c r="AO401" s="174"/>
      <c r="AP401" s="174"/>
      <c r="AQ401" s="174"/>
      <c r="AR401" s="174"/>
      <c r="AS401" s="174"/>
      <c r="AT401" s="174"/>
      <c r="AU401" s="174"/>
      <c r="AV401" s="174"/>
      <c r="AW401" s="174"/>
      <c r="AX401" s="174"/>
      <c r="AY401" s="174"/>
      <c r="AZ401" s="174"/>
      <c r="BA401" s="174"/>
      <c r="BB401" s="174"/>
      <c r="BC401" s="174"/>
      <c r="BD401" s="174"/>
      <c r="BE401" s="174"/>
      <c r="BF401" s="174"/>
      <c r="BG401" s="174"/>
      <c r="BH401" s="174"/>
      <c r="BI401" s="174"/>
      <c r="BJ401" s="174" t="n">
        <v>0</v>
      </c>
      <c r="BK401" s="174" t="n">
        <v>0</v>
      </c>
      <c r="BL401" s="174" t="n">
        <v>0</v>
      </c>
      <c r="BM401" s="174" t="n">
        <v>0</v>
      </c>
      <c r="BN401" s="174" t="n">
        <v>0</v>
      </c>
      <c r="BO401" s="174" t="n">
        <v>0</v>
      </c>
      <c r="BP401" s="174" t="n">
        <v>0</v>
      </c>
      <c r="BQ401" s="174" t="n">
        <v>0</v>
      </c>
      <c r="BR401" s="174" t="n">
        <v>0</v>
      </c>
      <c r="BS401" s="174" t="n">
        <v>0</v>
      </c>
      <c r="BT401" s="174" t="n">
        <v>0</v>
      </c>
      <c r="BU401" s="174" t="n">
        <v>0</v>
      </c>
      <c r="BV401" s="174" t="n">
        <v>0</v>
      </c>
      <c r="BW401" s="174" t="n">
        <v>0</v>
      </c>
      <c r="BX401" s="174" t="n">
        <v>0</v>
      </c>
      <c r="BY401" s="174" t="n">
        <v>0</v>
      </c>
      <c r="BZ401" s="174" t="n">
        <v>0</v>
      </c>
      <c r="CA401" s="174" t="n">
        <v>0</v>
      </c>
      <c r="CB401" s="174" t="n">
        <v>0</v>
      </c>
      <c r="CC401" s="174" t="n">
        <v>0</v>
      </c>
      <c r="CD401" s="176" t="n">
        <v>3.53333242761818</v>
      </c>
      <c r="CE401" s="176" t="n">
        <v>2.85481119095151</v>
      </c>
      <c r="CF401" s="176" t="n">
        <v>3.10292142761818</v>
      </c>
      <c r="CG401" s="176" t="n">
        <v>3.41252842761818</v>
      </c>
      <c r="CH401" s="176" t="n">
        <v>9.50250462</v>
      </c>
      <c r="CI401" s="176" t="n">
        <v>11.597723145686</v>
      </c>
      <c r="CJ401" s="176" t="n">
        <v>12.80567951</v>
      </c>
      <c r="CK401" s="176" t="n">
        <v>15.9287648874607</v>
      </c>
      <c r="CL401" s="176" t="n">
        <v>19.1625642503538</v>
      </c>
      <c r="CM401" s="176" t="n">
        <v>21.3591952780291</v>
      </c>
      <c r="CN401" s="176" t="n">
        <v>24.5458409045397</v>
      </c>
      <c r="CO401" s="176" t="n">
        <v>24.0157706032875</v>
      </c>
      <c r="CP401" s="176" t="n">
        <v>16.9065759044026</v>
      </c>
      <c r="CQ401" s="176" t="n">
        <v>17.1489176009337</v>
      </c>
      <c r="CR401" s="176" t="n">
        <v>18.4694386303134</v>
      </c>
      <c r="CS401" s="176"/>
      <c r="CT401" s="178"/>
      <c r="CU401" s="178"/>
      <c r="CV401" s="178"/>
      <c r="CW401" s="178"/>
      <c r="CX401" s="178"/>
      <c r="CY401" s="178"/>
      <c r="CZ401" s="178"/>
      <c r="DA401" s="178"/>
      <c r="DB401" s="178"/>
      <c r="DC401" s="178"/>
      <c r="DD401" s="178"/>
      <c r="DE401" s="178"/>
      <c r="DF401" s="178"/>
      <c r="DG401" s="178"/>
      <c r="DH401" s="178"/>
      <c r="DI401" s="178"/>
      <c r="DJ401" s="178"/>
      <c r="DK401" s="178"/>
      <c r="DL401" s="178"/>
      <c r="DM401" s="178"/>
      <c r="DN401" s="178"/>
    </row>
    <row r="402" customFormat="false" ht="15.75" hidden="false" customHeight="false" outlineLevel="0" collapsed="false">
      <c r="A402" s="179" t="s">
        <v>335</v>
      </c>
      <c r="B402" s="177"/>
      <c r="C402" s="177"/>
      <c r="D402" s="177"/>
      <c r="E402" s="177"/>
      <c r="F402" s="177"/>
      <c r="G402" s="177"/>
      <c r="H402" s="177"/>
      <c r="I402" s="177"/>
      <c r="J402" s="177"/>
      <c r="K402" s="177"/>
      <c r="L402" s="177"/>
      <c r="M402" s="177"/>
      <c r="N402" s="177"/>
      <c r="O402" s="177"/>
      <c r="P402" s="177"/>
      <c r="Q402" s="177"/>
      <c r="R402" s="177"/>
      <c r="S402" s="177"/>
      <c r="T402" s="177"/>
      <c r="U402" s="177"/>
      <c r="V402" s="177"/>
      <c r="W402" s="177"/>
      <c r="X402" s="177"/>
      <c r="Y402" s="177"/>
      <c r="Z402" s="177"/>
      <c r="AA402" s="177"/>
      <c r="AB402" s="177"/>
      <c r="AC402" s="177"/>
      <c r="AD402" s="177"/>
      <c r="AE402" s="177"/>
      <c r="AF402" s="177"/>
      <c r="AG402" s="177"/>
      <c r="AH402" s="177"/>
      <c r="AI402" s="177"/>
      <c r="AJ402" s="177"/>
      <c r="AK402" s="177"/>
      <c r="AL402" s="177"/>
      <c r="AM402" s="177"/>
      <c r="AN402" s="177"/>
      <c r="AO402" s="177"/>
      <c r="AP402" s="177"/>
      <c r="AQ402" s="177"/>
      <c r="AR402" s="177"/>
      <c r="AS402" s="177"/>
      <c r="AT402" s="177"/>
      <c r="AU402" s="177"/>
      <c r="AV402" s="177"/>
      <c r="AW402" s="177"/>
      <c r="AX402" s="177"/>
      <c r="AY402" s="177"/>
      <c r="AZ402" s="177"/>
      <c r="BA402" s="177"/>
      <c r="BB402" s="177"/>
      <c r="BC402" s="177"/>
      <c r="BD402" s="177"/>
      <c r="BE402" s="177"/>
      <c r="BF402" s="177"/>
      <c r="BG402" s="177"/>
      <c r="BH402" s="177"/>
      <c r="BI402" s="177"/>
      <c r="BJ402" s="177" t="n">
        <v>0</v>
      </c>
      <c r="BK402" s="177" t="n">
        <v>0</v>
      </c>
      <c r="BL402" s="177" t="n">
        <v>0</v>
      </c>
      <c r="BM402" s="177" t="n">
        <v>0</v>
      </c>
      <c r="BN402" s="177" t="n">
        <v>0</v>
      </c>
      <c r="BO402" s="177" t="n">
        <v>0</v>
      </c>
      <c r="BP402" s="177" t="n">
        <v>0</v>
      </c>
      <c r="BQ402" s="177" t="n">
        <v>0</v>
      </c>
      <c r="BR402" s="177" t="n">
        <v>0</v>
      </c>
      <c r="BS402" s="177" t="n">
        <v>0</v>
      </c>
      <c r="BT402" s="177" t="n">
        <v>0</v>
      </c>
      <c r="BU402" s="177" t="n">
        <v>0</v>
      </c>
      <c r="BV402" s="177" t="n">
        <v>0</v>
      </c>
      <c r="BW402" s="177" t="n">
        <v>0</v>
      </c>
      <c r="BX402" s="177" t="n">
        <v>0</v>
      </c>
      <c r="BY402" s="177" t="n">
        <v>0</v>
      </c>
      <c r="BZ402" s="177" t="n">
        <v>0</v>
      </c>
      <c r="CA402" s="177" t="n">
        <v>0</v>
      </c>
      <c r="CB402" s="177" t="n">
        <v>0</v>
      </c>
      <c r="CC402" s="177" t="n">
        <v>0</v>
      </c>
      <c r="CD402" s="169" t="n">
        <v>-91.5681934557332</v>
      </c>
      <c r="CE402" s="169" t="n">
        <v>-99.6928621778236</v>
      </c>
      <c r="CF402" s="169" t="n">
        <v>-98.7207784323024</v>
      </c>
      <c r="CG402" s="169" t="n">
        <v>-91.3558950148067</v>
      </c>
      <c r="CH402" s="169" t="n">
        <v>-80.6783985299638</v>
      </c>
      <c r="CI402" s="169" t="n">
        <v>-81.8867106674819</v>
      </c>
      <c r="CJ402" s="169" t="n">
        <v>-80.0472372990245</v>
      </c>
      <c r="CK402" s="169" t="n">
        <v>-65.3791716907963</v>
      </c>
      <c r="CL402" s="169" t="n">
        <v>-49.4787495322644</v>
      </c>
      <c r="CM402" s="169" t="n">
        <v>-47.0157492768162</v>
      </c>
      <c r="CN402" s="169" t="n">
        <v>-57.0038672135298</v>
      </c>
      <c r="CO402" s="177" t="n">
        <v>-52.2081939641588</v>
      </c>
      <c r="CP402" s="177" t="n">
        <v>-68.7704515799372</v>
      </c>
      <c r="CQ402" s="177" t="n">
        <v>-76.0756482461996</v>
      </c>
      <c r="CR402" s="177" t="n">
        <v>-59.1941913463997</v>
      </c>
      <c r="CS402" s="169"/>
      <c r="CT402" s="178"/>
      <c r="CU402" s="178"/>
      <c r="CV402" s="178"/>
      <c r="CW402" s="178"/>
      <c r="CX402" s="178"/>
      <c r="CY402" s="178"/>
      <c r="CZ402" s="178"/>
      <c r="DA402" s="178"/>
      <c r="DB402" s="178"/>
      <c r="DC402" s="178"/>
      <c r="DD402" s="178"/>
      <c r="DE402" s="178"/>
      <c r="DF402" s="178"/>
      <c r="DG402" s="178"/>
      <c r="DH402" s="178"/>
      <c r="DI402" s="178"/>
      <c r="DJ402" s="178"/>
      <c r="DK402" s="178"/>
      <c r="DL402" s="178"/>
      <c r="DM402" s="178"/>
      <c r="DN402" s="178"/>
    </row>
    <row r="403" customFormat="false" ht="15.75" hidden="false" customHeight="false" outlineLevel="0" collapsed="false">
      <c r="A403" s="73" t="s">
        <v>336</v>
      </c>
      <c r="B403" s="178"/>
      <c r="C403" s="178"/>
      <c r="D403" s="178"/>
      <c r="E403" s="178"/>
      <c r="F403" s="178"/>
      <c r="G403" s="178"/>
      <c r="H403" s="178"/>
      <c r="I403" s="178"/>
      <c r="J403" s="178"/>
      <c r="K403" s="178"/>
      <c r="L403" s="178"/>
      <c r="M403" s="178"/>
      <c r="N403" s="178"/>
      <c r="O403" s="178"/>
      <c r="P403" s="178"/>
      <c r="Q403" s="178"/>
      <c r="R403" s="178"/>
      <c r="S403" s="178"/>
      <c r="T403" s="178"/>
      <c r="U403" s="178"/>
      <c r="V403" s="178"/>
      <c r="W403" s="178"/>
      <c r="X403" s="178"/>
      <c r="Y403" s="178"/>
      <c r="Z403" s="178"/>
      <c r="AA403" s="178"/>
      <c r="AB403" s="178"/>
      <c r="AC403" s="178"/>
      <c r="AD403" s="178"/>
      <c r="AE403" s="178"/>
      <c r="AF403" s="178"/>
      <c r="AG403" s="178"/>
      <c r="AH403" s="178"/>
      <c r="AI403" s="178"/>
      <c r="AJ403" s="178"/>
      <c r="AK403" s="178"/>
      <c r="AL403" s="178"/>
      <c r="AM403" s="178"/>
      <c r="AN403" s="178"/>
      <c r="AO403" s="178"/>
      <c r="AP403" s="178"/>
      <c r="AQ403" s="178"/>
      <c r="AR403" s="178"/>
      <c r="AS403" s="178"/>
      <c r="AT403" s="178"/>
      <c r="AU403" s="178"/>
      <c r="AV403" s="178"/>
      <c r="AW403" s="178"/>
      <c r="AX403" s="178"/>
      <c r="AY403" s="178"/>
      <c r="AZ403" s="178"/>
      <c r="BA403" s="178"/>
      <c r="BB403" s="178"/>
      <c r="BC403" s="178"/>
      <c r="BD403" s="178"/>
      <c r="BE403" s="178"/>
      <c r="BF403" s="178"/>
      <c r="BG403" s="178"/>
      <c r="BH403" s="178"/>
      <c r="BI403" s="178"/>
      <c r="BJ403" s="178" t="n">
        <v>0</v>
      </c>
      <c r="BK403" s="178" t="n">
        <v>0</v>
      </c>
      <c r="BL403" s="178" t="n">
        <v>0</v>
      </c>
      <c r="BM403" s="178" t="n">
        <v>0</v>
      </c>
      <c r="BN403" s="178" t="n">
        <v>0</v>
      </c>
      <c r="BO403" s="178" t="n">
        <v>0</v>
      </c>
      <c r="BP403" s="178" t="n">
        <v>0</v>
      </c>
      <c r="BQ403" s="178" t="n">
        <v>0</v>
      </c>
      <c r="BR403" s="178" t="n">
        <v>0</v>
      </c>
      <c r="BS403" s="178" t="n">
        <v>0</v>
      </c>
      <c r="BT403" s="178" t="n">
        <v>0</v>
      </c>
      <c r="BU403" s="178" t="n">
        <v>0</v>
      </c>
      <c r="BV403" s="178" t="n">
        <v>0</v>
      </c>
      <c r="BW403" s="178" t="n">
        <v>0</v>
      </c>
      <c r="BX403" s="178" t="n">
        <v>0</v>
      </c>
      <c r="BY403" s="178" t="n">
        <v>0</v>
      </c>
      <c r="BZ403" s="178" t="n">
        <v>0</v>
      </c>
      <c r="CA403" s="178" t="n">
        <v>0</v>
      </c>
      <c r="CB403" s="178" t="n">
        <v>0</v>
      </c>
      <c r="CC403" s="178" t="n">
        <v>0</v>
      </c>
      <c r="CD403" s="180" t="n">
        <v>20.5310648188519</v>
      </c>
      <c r="CE403" s="180" t="n">
        <v>22.339003234539</v>
      </c>
      <c r="CF403" s="180" t="n">
        <v>25.969730157872</v>
      </c>
      <c r="CG403" s="180" t="n">
        <v>26.7616571130748</v>
      </c>
      <c r="CH403" s="180" t="n">
        <v>19.4098840691934</v>
      </c>
      <c r="CI403" s="180" t="n">
        <v>22.8826822972711</v>
      </c>
      <c r="CJ403" s="180" t="n">
        <v>23.4213956807036</v>
      </c>
      <c r="CK403" s="180" t="n">
        <v>25.8556610721478</v>
      </c>
      <c r="CL403" s="180" t="n">
        <v>42.7207213546513</v>
      </c>
      <c r="CM403" s="180" t="n">
        <v>51.4032808684044</v>
      </c>
      <c r="CN403" s="180" t="n">
        <v>49.4105912547184</v>
      </c>
      <c r="CO403" s="180" t="n">
        <v>50.893452363549</v>
      </c>
      <c r="CP403" s="180" t="n">
        <v>35.3945094286892</v>
      </c>
      <c r="CQ403" s="180" t="n">
        <v>36.0015488545909</v>
      </c>
      <c r="CR403" s="180" t="n">
        <v>50.4577509122503</v>
      </c>
      <c r="CS403" s="180"/>
      <c r="CT403" s="172"/>
      <c r="CU403" s="172"/>
      <c r="CV403" s="172"/>
      <c r="CW403" s="172"/>
      <c r="CX403" s="172"/>
      <c r="CY403" s="172"/>
      <c r="CZ403" s="172"/>
      <c r="DA403" s="172"/>
      <c r="DB403" s="172"/>
      <c r="DC403" s="172"/>
      <c r="DD403" s="172"/>
      <c r="DE403" s="172"/>
      <c r="DF403" s="172"/>
      <c r="DG403" s="172"/>
      <c r="DH403" s="172"/>
      <c r="DI403" s="172"/>
      <c r="DJ403" s="172"/>
      <c r="DK403" s="172"/>
      <c r="DL403" s="172"/>
      <c r="DM403" s="172"/>
      <c r="DN403" s="172"/>
    </row>
    <row r="404" customFormat="false" ht="15.75" hidden="false" customHeight="false" outlineLevel="0" collapsed="false">
      <c r="A404" s="73" t="s">
        <v>337</v>
      </c>
      <c r="B404" s="178"/>
      <c r="C404" s="178"/>
      <c r="D404" s="178"/>
      <c r="E404" s="178"/>
      <c r="F404" s="178"/>
      <c r="G404" s="178"/>
      <c r="H404" s="178"/>
      <c r="I404" s="178"/>
      <c r="J404" s="178"/>
      <c r="K404" s="178"/>
      <c r="L404" s="178"/>
      <c r="M404" s="178"/>
      <c r="N404" s="178"/>
      <c r="O404" s="178"/>
      <c r="P404" s="178"/>
      <c r="Q404" s="178"/>
      <c r="R404" s="178"/>
      <c r="S404" s="178"/>
      <c r="T404" s="178"/>
      <c r="U404" s="178"/>
      <c r="V404" s="178"/>
      <c r="W404" s="178"/>
      <c r="X404" s="178"/>
      <c r="Y404" s="178"/>
      <c r="Z404" s="178"/>
      <c r="AA404" s="178"/>
      <c r="AB404" s="178"/>
      <c r="AC404" s="178"/>
      <c r="AD404" s="178"/>
      <c r="AE404" s="178"/>
      <c r="AF404" s="178"/>
      <c r="AG404" s="178"/>
      <c r="AH404" s="178"/>
      <c r="AI404" s="178"/>
      <c r="AJ404" s="178"/>
      <c r="AK404" s="178"/>
      <c r="AL404" s="178"/>
      <c r="AM404" s="178"/>
      <c r="AN404" s="178"/>
      <c r="AO404" s="178"/>
      <c r="AP404" s="178"/>
      <c r="AQ404" s="178"/>
      <c r="AR404" s="178"/>
      <c r="AS404" s="178"/>
      <c r="AT404" s="178"/>
      <c r="AU404" s="178"/>
      <c r="AV404" s="178"/>
      <c r="AW404" s="178"/>
      <c r="AX404" s="178"/>
      <c r="AY404" s="178"/>
      <c r="AZ404" s="178"/>
      <c r="BA404" s="178"/>
      <c r="BB404" s="178"/>
      <c r="BC404" s="178"/>
      <c r="BD404" s="178"/>
      <c r="BE404" s="178"/>
      <c r="BF404" s="178"/>
      <c r="BG404" s="178"/>
      <c r="BH404" s="178"/>
      <c r="BI404" s="178"/>
      <c r="BJ404" s="178" t="n">
        <v>0</v>
      </c>
      <c r="BK404" s="178" t="n">
        <v>0</v>
      </c>
      <c r="BL404" s="178" t="n">
        <v>0</v>
      </c>
      <c r="BM404" s="178" t="n">
        <v>0</v>
      </c>
      <c r="BN404" s="178" t="n">
        <v>0</v>
      </c>
      <c r="BO404" s="178" t="n">
        <v>0</v>
      </c>
      <c r="BP404" s="178" t="n">
        <v>0</v>
      </c>
      <c r="BQ404" s="178" t="n">
        <v>0</v>
      </c>
      <c r="BR404" s="178" t="n">
        <v>0</v>
      </c>
      <c r="BS404" s="178" t="n">
        <v>0</v>
      </c>
      <c r="BT404" s="178" t="n">
        <v>0</v>
      </c>
      <c r="BU404" s="178" t="n">
        <v>0</v>
      </c>
      <c r="BV404" s="178" t="n">
        <v>0</v>
      </c>
      <c r="BW404" s="178" t="n">
        <v>0</v>
      </c>
      <c r="BX404" s="178" t="n">
        <v>0</v>
      </c>
      <c r="BY404" s="178" t="n">
        <v>0</v>
      </c>
      <c r="BZ404" s="178" t="n">
        <v>0</v>
      </c>
      <c r="CA404" s="178" t="n">
        <v>0</v>
      </c>
      <c r="CB404" s="178" t="n">
        <v>0</v>
      </c>
      <c r="CC404" s="178" t="n">
        <v>0</v>
      </c>
      <c r="CD404" s="180" t="n">
        <v>112.099258274585</v>
      </c>
      <c r="CE404" s="180" t="n">
        <v>122.031865412363</v>
      </c>
      <c r="CF404" s="180" t="n">
        <v>124.690508590174</v>
      </c>
      <c r="CG404" s="180" t="n">
        <v>118.117552127882</v>
      </c>
      <c r="CH404" s="180" t="n">
        <v>100.088282599157</v>
      </c>
      <c r="CI404" s="180" t="n">
        <v>104.769392964753</v>
      </c>
      <c r="CJ404" s="180" t="n">
        <v>103.468632979728</v>
      </c>
      <c r="CK404" s="180" t="n">
        <v>91.234832762944</v>
      </c>
      <c r="CL404" s="180" t="n">
        <v>92.1994708869157</v>
      </c>
      <c r="CM404" s="180" t="n">
        <v>98.4190301452206</v>
      </c>
      <c r="CN404" s="180" t="n">
        <v>106.414458468248</v>
      </c>
      <c r="CO404" s="180" t="n">
        <v>103.101646327708</v>
      </c>
      <c r="CP404" s="180" t="n">
        <v>104.164961008626</v>
      </c>
      <c r="CQ404" s="180" t="n">
        <v>112.077197100791</v>
      </c>
      <c r="CR404" s="180" t="n">
        <v>109.65194225865</v>
      </c>
      <c r="CS404" s="180"/>
      <c r="CT404" s="178"/>
      <c r="CU404" s="178"/>
      <c r="CV404" s="178"/>
      <c r="CW404" s="178"/>
      <c r="CX404" s="178"/>
      <c r="CY404" s="178"/>
      <c r="CZ404" s="178"/>
      <c r="DA404" s="178"/>
      <c r="DB404" s="178"/>
      <c r="DC404" s="178"/>
      <c r="DD404" s="178"/>
      <c r="DE404" s="178"/>
      <c r="DF404" s="178"/>
      <c r="DG404" s="178"/>
      <c r="DH404" s="178"/>
      <c r="DI404" s="178"/>
      <c r="DJ404" s="178"/>
      <c r="DK404" s="178"/>
      <c r="DL404" s="178"/>
      <c r="DM404" s="178"/>
      <c r="DN404" s="178"/>
    </row>
    <row r="405" customFormat="false" ht="15" hidden="false" customHeight="false" outlineLevel="0" collapsed="false">
      <c r="A405" s="73" t="s">
        <v>338</v>
      </c>
      <c r="B405" s="172"/>
      <c r="C405" s="172"/>
      <c r="D405" s="172"/>
      <c r="E405" s="172"/>
      <c r="F405" s="172"/>
      <c r="G405" s="172"/>
      <c r="H405" s="172"/>
      <c r="I405" s="172"/>
      <c r="J405" s="172"/>
      <c r="K405" s="172"/>
      <c r="L405" s="172"/>
      <c r="M405" s="172"/>
      <c r="N405" s="172"/>
      <c r="O405" s="172"/>
      <c r="P405" s="172"/>
      <c r="Q405" s="172"/>
      <c r="R405" s="172"/>
      <c r="S405" s="172"/>
      <c r="T405" s="172"/>
      <c r="U405" s="172"/>
      <c r="V405" s="172"/>
      <c r="W405" s="172"/>
      <c r="X405" s="172"/>
      <c r="Y405" s="172"/>
      <c r="Z405" s="172"/>
      <c r="AA405" s="172"/>
      <c r="AB405" s="172"/>
      <c r="AC405" s="172"/>
      <c r="AD405" s="172"/>
      <c r="AE405" s="172"/>
      <c r="AF405" s="172"/>
      <c r="AG405" s="172"/>
      <c r="AH405" s="172"/>
      <c r="AI405" s="172"/>
      <c r="AJ405" s="172"/>
      <c r="AK405" s="172"/>
      <c r="AL405" s="172"/>
      <c r="AM405" s="172"/>
      <c r="AN405" s="172"/>
      <c r="AO405" s="172"/>
      <c r="AP405" s="172"/>
      <c r="AQ405" s="172"/>
      <c r="AR405" s="172"/>
      <c r="AS405" s="172"/>
      <c r="AT405" s="172"/>
      <c r="AU405" s="172"/>
      <c r="AV405" s="172"/>
      <c r="AW405" s="172"/>
      <c r="AX405" s="172"/>
      <c r="AY405" s="172"/>
      <c r="AZ405" s="172"/>
      <c r="BA405" s="172"/>
      <c r="BB405" s="172"/>
      <c r="BC405" s="172"/>
      <c r="BD405" s="172"/>
      <c r="BE405" s="172"/>
      <c r="BF405" s="172"/>
      <c r="BG405" s="172"/>
      <c r="BH405" s="172"/>
      <c r="BI405" s="172"/>
      <c r="BJ405" s="172"/>
      <c r="BK405" s="172"/>
      <c r="BL405" s="172"/>
      <c r="BM405" s="172"/>
      <c r="BN405" s="172"/>
      <c r="BO405" s="172"/>
      <c r="BP405" s="172"/>
      <c r="BQ405" s="172"/>
      <c r="BR405" s="172"/>
      <c r="BS405" s="172"/>
      <c r="BT405" s="172"/>
      <c r="BU405" s="172"/>
      <c r="BV405" s="172"/>
      <c r="BW405" s="172"/>
      <c r="BX405" s="172"/>
      <c r="BY405" s="172"/>
      <c r="BZ405" s="172"/>
      <c r="CA405" s="172"/>
      <c r="CB405" s="172"/>
      <c r="CC405" s="172"/>
      <c r="CD405" s="176"/>
      <c r="CE405" s="176"/>
      <c r="CF405" s="176"/>
      <c r="CG405" s="176"/>
      <c r="CH405" s="176"/>
      <c r="CI405" s="176"/>
      <c r="CJ405" s="176"/>
      <c r="CK405" s="176"/>
      <c r="CL405" s="176"/>
      <c r="CM405" s="176"/>
      <c r="CN405" s="176"/>
      <c r="CO405" s="176"/>
      <c r="CP405" s="176"/>
      <c r="CQ405" s="176"/>
      <c r="CR405" s="176"/>
      <c r="CS405" s="176"/>
      <c r="CT405" s="174"/>
      <c r="CU405" s="174"/>
      <c r="CV405" s="174"/>
      <c r="CW405" s="174"/>
      <c r="CX405" s="174"/>
      <c r="CY405" s="174"/>
      <c r="CZ405" s="174"/>
      <c r="DA405" s="174"/>
      <c r="DB405" s="174"/>
      <c r="DC405" s="174"/>
      <c r="DD405" s="174"/>
      <c r="DE405" s="174"/>
      <c r="DF405" s="174"/>
      <c r="DG405" s="174"/>
      <c r="DH405" s="174"/>
      <c r="DI405" s="174"/>
      <c r="DJ405" s="174"/>
      <c r="DK405" s="174"/>
      <c r="DL405" s="174"/>
      <c r="DM405" s="174"/>
      <c r="DN405" s="174"/>
    </row>
    <row r="406" customFormat="false" ht="15.75" hidden="false" customHeight="false" outlineLevel="0" collapsed="false">
      <c r="A406" s="73" t="s">
        <v>339</v>
      </c>
      <c r="B406" s="178"/>
      <c r="C406" s="178"/>
      <c r="D406" s="178"/>
      <c r="E406" s="178"/>
      <c r="F406" s="178"/>
      <c r="G406" s="178"/>
      <c r="H406" s="178"/>
      <c r="I406" s="178"/>
      <c r="J406" s="178"/>
      <c r="K406" s="178"/>
      <c r="L406" s="178"/>
      <c r="M406" s="178"/>
      <c r="N406" s="178"/>
      <c r="O406" s="178"/>
      <c r="P406" s="178"/>
      <c r="Q406" s="178"/>
      <c r="R406" s="178"/>
      <c r="S406" s="178"/>
      <c r="T406" s="178"/>
      <c r="U406" s="178"/>
      <c r="V406" s="178"/>
      <c r="W406" s="178"/>
      <c r="X406" s="178"/>
      <c r="Y406" s="178"/>
      <c r="Z406" s="178"/>
      <c r="AA406" s="178"/>
      <c r="AB406" s="178"/>
      <c r="AC406" s="178"/>
      <c r="AD406" s="178"/>
      <c r="AE406" s="178"/>
      <c r="AF406" s="178"/>
      <c r="AG406" s="178"/>
      <c r="AH406" s="178"/>
      <c r="AI406" s="178"/>
      <c r="AJ406" s="178"/>
      <c r="AK406" s="178"/>
      <c r="AL406" s="178"/>
      <c r="AM406" s="178"/>
      <c r="AN406" s="178"/>
      <c r="AO406" s="178"/>
      <c r="AP406" s="178"/>
      <c r="AQ406" s="178"/>
      <c r="AR406" s="178"/>
      <c r="AS406" s="178"/>
      <c r="AT406" s="178"/>
      <c r="AU406" s="178"/>
      <c r="AV406" s="178"/>
      <c r="AW406" s="178"/>
      <c r="AX406" s="178"/>
      <c r="AY406" s="178"/>
      <c r="AZ406" s="178"/>
      <c r="BA406" s="178"/>
      <c r="BB406" s="178"/>
      <c r="BC406" s="178"/>
      <c r="BD406" s="178"/>
      <c r="BE406" s="178"/>
      <c r="BF406" s="178"/>
      <c r="BG406" s="178"/>
      <c r="BH406" s="178"/>
      <c r="BI406" s="178"/>
      <c r="BJ406" s="178" t="n">
        <v>0</v>
      </c>
      <c r="BK406" s="178" t="n">
        <v>0</v>
      </c>
      <c r="BL406" s="178" t="n">
        <v>0</v>
      </c>
      <c r="BM406" s="178" t="n">
        <v>0</v>
      </c>
      <c r="BN406" s="178" t="n">
        <v>0</v>
      </c>
      <c r="BO406" s="178" t="n">
        <v>0</v>
      </c>
      <c r="BP406" s="178" t="n">
        <v>0</v>
      </c>
      <c r="BQ406" s="178" t="n">
        <v>0</v>
      </c>
      <c r="BR406" s="178" t="n">
        <v>0</v>
      </c>
      <c r="BS406" s="178" t="n">
        <v>0</v>
      </c>
      <c r="BT406" s="178" t="n">
        <v>0</v>
      </c>
      <c r="BU406" s="178" t="n">
        <v>0</v>
      </c>
      <c r="BV406" s="178" t="n">
        <v>0</v>
      </c>
      <c r="BW406" s="178" t="n">
        <v>0</v>
      </c>
      <c r="BX406" s="178" t="n">
        <v>0</v>
      </c>
      <c r="BY406" s="178" t="n">
        <v>0</v>
      </c>
      <c r="BZ406" s="178" t="n">
        <v>0</v>
      </c>
      <c r="CA406" s="178" t="n">
        <v>0</v>
      </c>
      <c r="CB406" s="178" t="n">
        <v>0</v>
      </c>
      <c r="CC406" s="178" t="n">
        <v>0</v>
      </c>
      <c r="CD406" s="180" t="n">
        <v>10.9218882783417</v>
      </c>
      <c r="CE406" s="180" t="n">
        <v>9.34518352278977</v>
      </c>
      <c r="CF406" s="180" t="n">
        <v>12.1270903116602</v>
      </c>
      <c r="CG406" s="180" t="n">
        <v>14.033688311113</v>
      </c>
      <c r="CH406" s="180" t="n">
        <v>7.22016119772196</v>
      </c>
      <c r="CI406" s="180" t="n">
        <v>9.58938411475551</v>
      </c>
      <c r="CJ406" s="180" t="n">
        <v>6.75797428696413</v>
      </c>
      <c r="CK406" s="180" t="n">
        <v>13.8258271932309</v>
      </c>
      <c r="CL406" s="180" t="n">
        <v>27.2862125721265</v>
      </c>
      <c r="CM406" s="180" t="n">
        <v>35.0927872026006</v>
      </c>
      <c r="CN406" s="180" t="n">
        <v>33.0915615703607</v>
      </c>
      <c r="CO406" s="180" t="n">
        <v>34.5991771207995</v>
      </c>
      <c r="CP406" s="180" t="n">
        <v>18.784231616524</v>
      </c>
      <c r="CQ406" s="180" t="n">
        <v>19.6604914114909</v>
      </c>
      <c r="CR406" s="180" t="n">
        <v>32.0672583175</v>
      </c>
      <c r="CS406" s="180"/>
      <c r="CT406" s="174"/>
      <c r="CU406" s="174"/>
      <c r="CV406" s="174"/>
      <c r="CW406" s="174"/>
      <c r="CX406" s="174"/>
      <c r="CY406" s="174"/>
      <c r="CZ406" s="174"/>
      <c r="DA406" s="174"/>
      <c r="DB406" s="174"/>
      <c r="DC406" s="174"/>
      <c r="DD406" s="174"/>
      <c r="DE406" s="174"/>
      <c r="DF406" s="174"/>
      <c r="DG406" s="174"/>
      <c r="DH406" s="174"/>
      <c r="DI406" s="174"/>
      <c r="DJ406" s="174"/>
      <c r="DK406" s="174"/>
      <c r="DL406" s="174"/>
      <c r="DM406" s="174"/>
      <c r="DN406" s="174"/>
    </row>
    <row r="407" customFormat="false" ht="15.75" hidden="false" customHeight="false" outlineLevel="0" collapsed="false">
      <c r="A407" s="73" t="s">
        <v>340</v>
      </c>
      <c r="B407" s="174"/>
      <c r="C407" s="174"/>
      <c r="D407" s="174"/>
      <c r="E407" s="174"/>
      <c r="F407" s="174"/>
      <c r="G407" s="174"/>
      <c r="H407" s="174"/>
      <c r="I407" s="174"/>
      <c r="J407" s="174"/>
      <c r="K407" s="174"/>
      <c r="L407" s="174"/>
      <c r="M407" s="174"/>
      <c r="N407" s="174"/>
      <c r="O407" s="174"/>
      <c r="P407" s="174"/>
      <c r="Q407" s="174"/>
      <c r="R407" s="174"/>
      <c r="S407" s="174"/>
      <c r="T407" s="174"/>
      <c r="U407" s="174"/>
      <c r="V407" s="174"/>
      <c r="W407" s="174"/>
      <c r="X407" s="174"/>
      <c r="Y407" s="174"/>
      <c r="Z407" s="174"/>
      <c r="AA407" s="174"/>
      <c r="AB407" s="174"/>
      <c r="AC407" s="174"/>
      <c r="AD407" s="174"/>
      <c r="AE407" s="174"/>
      <c r="AF407" s="174"/>
      <c r="AG407" s="174"/>
      <c r="AH407" s="174"/>
      <c r="AI407" s="174"/>
      <c r="AJ407" s="174"/>
      <c r="AK407" s="174"/>
      <c r="AL407" s="174"/>
      <c r="AM407" s="174"/>
      <c r="AN407" s="174"/>
      <c r="AO407" s="174"/>
      <c r="AP407" s="174"/>
      <c r="AQ407" s="174"/>
      <c r="AR407" s="174"/>
      <c r="AS407" s="174"/>
      <c r="AT407" s="174"/>
      <c r="AU407" s="174"/>
      <c r="AV407" s="174"/>
      <c r="AW407" s="174"/>
      <c r="AX407" s="174"/>
      <c r="AY407" s="174"/>
      <c r="AZ407" s="174"/>
      <c r="BA407" s="174"/>
      <c r="BB407" s="174"/>
      <c r="BC407" s="174"/>
      <c r="BD407" s="174"/>
      <c r="BE407" s="174"/>
      <c r="BF407" s="174"/>
      <c r="BG407" s="174"/>
      <c r="BH407" s="174"/>
      <c r="BI407" s="174"/>
      <c r="BJ407" s="174" t="n">
        <v>0</v>
      </c>
      <c r="BK407" s="174" t="n">
        <v>0</v>
      </c>
      <c r="BL407" s="174" t="n">
        <v>0</v>
      </c>
      <c r="BM407" s="174" t="n">
        <v>0</v>
      </c>
      <c r="BN407" s="174" t="n">
        <v>0</v>
      </c>
      <c r="BO407" s="174" t="n">
        <v>0</v>
      </c>
      <c r="BP407" s="174" t="n">
        <v>0</v>
      </c>
      <c r="BQ407" s="174" t="n">
        <v>0</v>
      </c>
      <c r="BR407" s="174" t="n">
        <v>0</v>
      </c>
      <c r="BS407" s="174" t="n">
        <v>0</v>
      </c>
      <c r="BT407" s="174" t="n">
        <v>0</v>
      </c>
      <c r="BU407" s="174" t="n">
        <v>0</v>
      </c>
      <c r="BV407" s="174" t="n">
        <v>0</v>
      </c>
      <c r="BW407" s="174" t="n">
        <v>0</v>
      </c>
      <c r="BX407" s="174" t="n">
        <v>0</v>
      </c>
      <c r="BY407" s="174" t="n">
        <v>0</v>
      </c>
      <c r="BZ407" s="174" t="n">
        <v>0</v>
      </c>
      <c r="CA407" s="174" t="n">
        <v>0</v>
      </c>
      <c r="CB407" s="174" t="n">
        <v>0</v>
      </c>
      <c r="CC407" s="174" t="n">
        <v>0</v>
      </c>
      <c r="CD407" s="176" t="n">
        <v>19.2879999435934</v>
      </c>
      <c r="CE407" s="176" t="n">
        <v>20.5684606848893</v>
      </c>
      <c r="CF407" s="176" t="n">
        <v>23.8407177184326</v>
      </c>
      <c r="CG407" s="176" t="n">
        <v>24.9158925825632</v>
      </c>
      <c r="CH407" s="176" t="n">
        <v>16.7103294083285</v>
      </c>
      <c r="CI407" s="176" t="n">
        <v>20.1537441561991</v>
      </c>
      <c r="CJ407" s="176" t="n">
        <v>20.4024486586903</v>
      </c>
      <c r="CK407" s="176" t="n">
        <v>22.9068515359283</v>
      </c>
      <c r="CL407" s="176" t="n">
        <v>38.7779057406662</v>
      </c>
      <c r="CM407" s="176" t="n">
        <v>47.0910276211403</v>
      </c>
      <c r="CN407" s="176" t="n">
        <v>45.4611334203607</v>
      </c>
      <c r="CO407" s="176" t="n">
        <v>46.8707619107995</v>
      </c>
      <c r="CP407" s="176" t="n">
        <v>31.1092037186923</v>
      </c>
      <c r="CQ407" s="176" t="n">
        <v>31.60457628248</v>
      </c>
      <c r="CR407" s="176" t="n">
        <v>45.53021847</v>
      </c>
      <c r="CS407" s="176"/>
      <c r="CT407" s="181"/>
      <c r="CU407" s="181"/>
      <c r="CV407" s="181"/>
      <c r="CW407" s="181"/>
      <c r="CX407" s="181"/>
      <c r="CY407" s="181"/>
      <c r="CZ407" s="181"/>
      <c r="DA407" s="181"/>
      <c r="DB407" s="181"/>
      <c r="DC407" s="181"/>
      <c r="DD407" s="181"/>
      <c r="DE407" s="181"/>
      <c r="DF407" s="181"/>
      <c r="DG407" s="181"/>
      <c r="DH407" s="181"/>
      <c r="DI407" s="181"/>
      <c r="DJ407" s="181"/>
      <c r="DK407" s="181"/>
      <c r="DL407" s="181"/>
      <c r="DM407" s="181"/>
      <c r="DN407" s="181"/>
    </row>
    <row r="408" customFormat="false" ht="15.75" hidden="false" customHeight="false" outlineLevel="0" collapsed="false">
      <c r="A408" s="73" t="s">
        <v>341</v>
      </c>
      <c r="B408" s="174"/>
      <c r="C408" s="174"/>
      <c r="D408" s="174"/>
      <c r="E408" s="174"/>
      <c r="F408" s="174"/>
      <c r="G408" s="174"/>
      <c r="H408" s="174"/>
      <c r="I408" s="174"/>
      <c r="J408" s="174"/>
      <c r="K408" s="174"/>
      <c r="L408" s="174"/>
      <c r="M408" s="174"/>
      <c r="N408" s="174"/>
      <c r="O408" s="174"/>
      <c r="P408" s="174"/>
      <c r="Q408" s="174"/>
      <c r="R408" s="174"/>
      <c r="S408" s="174"/>
      <c r="T408" s="174"/>
      <c r="U408" s="174"/>
      <c r="V408" s="174"/>
      <c r="W408" s="174"/>
      <c r="X408" s="174"/>
      <c r="Y408" s="174"/>
      <c r="Z408" s="174"/>
      <c r="AA408" s="174"/>
      <c r="AB408" s="174"/>
      <c r="AC408" s="174"/>
      <c r="AD408" s="174"/>
      <c r="AE408" s="174"/>
      <c r="AF408" s="174"/>
      <c r="AG408" s="174"/>
      <c r="AH408" s="174"/>
      <c r="AI408" s="174"/>
      <c r="AJ408" s="174"/>
      <c r="AK408" s="174"/>
      <c r="AL408" s="174"/>
      <c r="AM408" s="174"/>
      <c r="AN408" s="174"/>
      <c r="AO408" s="174"/>
      <c r="AP408" s="174"/>
      <c r="AQ408" s="174"/>
      <c r="AR408" s="174"/>
      <c r="AS408" s="174"/>
      <c r="AT408" s="174"/>
      <c r="AU408" s="174"/>
      <c r="AV408" s="174"/>
      <c r="AW408" s="174"/>
      <c r="AX408" s="174"/>
      <c r="AY408" s="174"/>
      <c r="AZ408" s="174"/>
      <c r="BA408" s="174"/>
      <c r="BB408" s="174"/>
      <c r="BC408" s="174"/>
      <c r="BD408" s="174"/>
      <c r="BE408" s="174"/>
      <c r="BF408" s="174"/>
      <c r="BG408" s="174"/>
      <c r="BH408" s="174"/>
      <c r="BI408" s="174"/>
      <c r="BJ408" s="174" t="n">
        <v>0</v>
      </c>
      <c r="BK408" s="174" t="n">
        <v>0</v>
      </c>
      <c r="BL408" s="174" t="n">
        <v>0</v>
      </c>
      <c r="BM408" s="174" t="n">
        <v>0</v>
      </c>
      <c r="BN408" s="174" t="n">
        <v>0</v>
      </c>
      <c r="BO408" s="174" t="n">
        <v>0</v>
      </c>
      <c r="BP408" s="174" t="n">
        <v>0</v>
      </c>
      <c r="BQ408" s="174" t="n">
        <v>0</v>
      </c>
      <c r="BR408" s="174" t="n">
        <v>0</v>
      </c>
      <c r="BS408" s="174" t="n">
        <v>0</v>
      </c>
      <c r="BT408" s="174" t="n">
        <v>0</v>
      </c>
      <c r="BU408" s="174" t="n">
        <v>0</v>
      </c>
      <c r="BV408" s="174" t="n">
        <v>0</v>
      </c>
      <c r="BW408" s="174" t="n">
        <v>0</v>
      </c>
      <c r="BX408" s="174" t="n">
        <v>0</v>
      </c>
      <c r="BY408" s="174" t="n">
        <v>0</v>
      </c>
      <c r="BZ408" s="174" t="n">
        <v>0</v>
      </c>
      <c r="CA408" s="174" t="n">
        <v>0</v>
      </c>
      <c r="CB408" s="174" t="n">
        <v>0</v>
      </c>
      <c r="CC408" s="174" t="n">
        <v>0</v>
      </c>
      <c r="CD408" s="176" t="n">
        <v>8.36611166525173</v>
      </c>
      <c r="CE408" s="176" t="n">
        <v>11.2232771620995</v>
      </c>
      <c r="CF408" s="176" t="n">
        <v>11.7136274067724</v>
      </c>
      <c r="CG408" s="176" t="n">
        <v>10.8822042714502</v>
      </c>
      <c r="CH408" s="176" t="n">
        <v>9.49016821060656</v>
      </c>
      <c r="CI408" s="176" t="n">
        <v>10.5643600414436</v>
      </c>
      <c r="CJ408" s="176" t="n">
        <v>13.6444743717262</v>
      </c>
      <c r="CK408" s="176" t="n">
        <v>9.08102434269738</v>
      </c>
      <c r="CL408" s="176" t="n">
        <v>11.4916931685397</v>
      </c>
      <c r="CM408" s="176" t="n">
        <v>11.9982404185397</v>
      </c>
      <c r="CN408" s="176" t="n">
        <v>12.36957185</v>
      </c>
      <c r="CO408" s="176" t="n">
        <v>12.27158479</v>
      </c>
      <c r="CP408" s="176" t="n">
        <v>12.3249721021683</v>
      </c>
      <c r="CQ408" s="176" t="n">
        <v>11.9440848709892</v>
      </c>
      <c r="CR408" s="176" t="n">
        <v>13.4629601525</v>
      </c>
      <c r="CS408" s="176"/>
      <c r="CT408" s="182"/>
      <c r="CU408" s="182"/>
      <c r="CV408" s="182"/>
      <c r="CW408" s="182"/>
      <c r="CX408" s="182"/>
      <c r="CY408" s="182"/>
      <c r="CZ408" s="182"/>
      <c r="DA408" s="182"/>
      <c r="DB408" s="182"/>
      <c r="DC408" s="182"/>
      <c r="DD408" s="182"/>
      <c r="DE408" s="182"/>
      <c r="DF408" s="182"/>
      <c r="DG408" s="182"/>
      <c r="DH408" s="182"/>
      <c r="DI408" s="182"/>
      <c r="DJ408" s="182"/>
      <c r="DK408" s="182"/>
      <c r="DL408" s="182"/>
      <c r="DM408" s="182"/>
      <c r="DN408" s="182"/>
    </row>
    <row r="409" customFormat="false" ht="15.75" hidden="false" customHeight="false" outlineLevel="0" collapsed="false">
      <c r="A409" s="183" t="s">
        <v>342</v>
      </c>
      <c r="B409" s="181"/>
      <c r="C409" s="181"/>
      <c r="D409" s="181"/>
      <c r="E409" s="181"/>
      <c r="F409" s="181"/>
      <c r="G409" s="181"/>
      <c r="H409" s="181"/>
      <c r="I409" s="181"/>
      <c r="J409" s="181"/>
      <c r="K409" s="181"/>
      <c r="L409" s="181"/>
      <c r="M409" s="181"/>
      <c r="N409" s="181"/>
      <c r="O409" s="181"/>
      <c r="P409" s="181"/>
      <c r="Q409" s="181"/>
      <c r="R409" s="181"/>
      <c r="S409" s="181"/>
      <c r="T409" s="181"/>
      <c r="U409" s="181"/>
      <c r="V409" s="181"/>
      <c r="W409" s="181"/>
      <c r="X409" s="181"/>
      <c r="Y409" s="181"/>
      <c r="Z409" s="181"/>
      <c r="AA409" s="181"/>
      <c r="AB409" s="181"/>
      <c r="AC409" s="181"/>
      <c r="AD409" s="181"/>
      <c r="AE409" s="181"/>
      <c r="AF409" s="181"/>
      <c r="AG409" s="181"/>
      <c r="AH409" s="181"/>
      <c r="AI409" s="181"/>
      <c r="AJ409" s="181"/>
      <c r="AK409" s="181"/>
      <c r="AL409" s="181"/>
      <c r="AM409" s="181"/>
      <c r="AN409" s="181"/>
      <c r="AO409" s="181"/>
      <c r="AP409" s="181"/>
      <c r="AQ409" s="181"/>
      <c r="AR409" s="181"/>
      <c r="AS409" s="181"/>
      <c r="AT409" s="181"/>
      <c r="AU409" s="181"/>
      <c r="AV409" s="181"/>
      <c r="AW409" s="181"/>
      <c r="AX409" s="181"/>
      <c r="AY409" s="181"/>
      <c r="AZ409" s="181"/>
      <c r="BA409" s="181"/>
      <c r="BB409" s="181"/>
      <c r="BC409" s="181"/>
      <c r="BD409" s="181"/>
      <c r="BE409" s="181"/>
      <c r="BF409" s="181"/>
      <c r="BG409" s="181"/>
      <c r="BH409" s="181"/>
      <c r="BI409" s="181"/>
      <c r="BJ409" s="181" t="n">
        <v>0</v>
      </c>
      <c r="BK409" s="181" t="n">
        <v>0</v>
      </c>
      <c r="BL409" s="181" t="n">
        <v>0</v>
      </c>
      <c r="BM409" s="181" t="n">
        <v>0</v>
      </c>
      <c r="BN409" s="181" t="n">
        <v>0</v>
      </c>
      <c r="BO409" s="181" t="n">
        <v>0</v>
      </c>
      <c r="BP409" s="181" t="n">
        <v>0</v>
      </c>
      <c r="BQ409" s="181" t="n">
        <v>0</v>
      </c>
      <c r="BR409" s="181" t="n">
        <v>0</v>
      </c>
      <c r="BS409" s="181" t="n">
        <v>0</v>
      </c>
      <c r="BT409" s="181" t="n">
        <v>0</v>
      </c>
      <c r="BU409" s="181" t="n">
        <v>0</v>
      </c>
      <c r="BV409" s="181" t="n">
        <v>0</v>
      </c>
      <c r="BW409" s="181" t="n">
        <v>0</v>
      </c>
      <c r="BX409" s="181" t="n">
        <v>0</v>
      </c>
      <c r="BY409" s="181" t="n">
        <v>0</v>
      </c>
      <c r="BZ409" s="181" t="n">
        <v>0</v>
      </c>
      <c r="CA409" s="181" t="n">
        <v>0</v>
      </c>
      <c r="CB409" s="181" t="n">
        <v>0</v>
      </c>
      <c r="CC409" s="181" t="n">
        <v>0</v>
      </c>
      <c r="CD409" s="180" t="n">
        <v>0</v>
      </c>
      <c r="CE409" s="180" t="n">
        <v>0</v>
      </c>
      <c r="CF409" s="180" t="n">
        <v>0</v>
      </c>
      <c r="CG409" s="180" t="n">
        <v>0</v>
      </c>
      <c r="CH409" s="180" t="n">
        <v>0</v>
      </c>
      <c r="CI409" s="180" t="n">
        <v>0</v>
      </c>
      <c r="CJ409" s="180" t="n">
        <v>0</v>
      </c>
      <c r="CK409" s="180" t="n">
        <v>0</v>
      </c>
      <c r="CL409" s="180" t="n">
        <v>0</v>
      </c>
      <c r="CM409" s="180" t="n">
        <v>0</v>
      </c>
      <c r="CN409" s="180" t="n">
        <v>0</v>
      </c>
      <c r="CO409" s="180" t="n">
        <v>0</v>
      </c>
      <c r="CP409" s="180" t="n">
        <v>0</v>
      </c>
      <c r="CQ409" s="180" t="n">
        <v>0</v>
      </c>
      <c r="CR409" s="180" t="n">
        <v>0</v>
      </c>
      <c r="CS409" s="180"/>
      <c r="CT409" s="182"/>
      <c r="CU409" s="182"/>
      <c r="CV409" s="182"/>
      <c r="CW409" s="182"/>
      <c r="CX409" s="182"/>
      <c r="CY409" s="182"/>
      <c r="CZ409" s="182"/>
      <c r="DA409" s="182"/>
      <c r="DB409" s="182"/>
      <c r="DC409" s="182"/>
      <c r="DD409" s="182"/>
      <c r="DE409" s="182"/>
      <c r="DF409" s="182"/>
      <c r="DG409" s="182"/>
      <c r="DH409" s="182"/>
      <c r="DI409" s="182"/>
      <c r="DJ409" s="182"/>
      <c r="DK409" s="182"/>
      <c r="DL409" s="182"/>
      <c r="DM409" s="182"/>
      <c r="DN409" s="182"/>
    </row>
    <row r="410" customFormat="false" ht="15.75" hidden="false" customHeight="false" outlineLevel="0" collapsed="false">
      <c r="A410" s="184" t="s">
        <v>340</v>
      </c>
      <c r="B410" s="182"/>
      <c r="C410" s="182"/>
      <c r="D410" s="182"/>
      <c r="E410" s="182"/>
      <c r="F410" s="182"/>
      <c r="G410" s="182"/>
      <c r="H410" s="182"/>
      <c r="I410" s="182"/>
      <c r="J410" s="182"/>
      <c r="K410" s="182"/>
      <c r="L410" s="182"/>
      <c r="M410" s="182"/>
      <c r="N410" s="182"/>
      <c r="O410" s="182"/>
      <c r="P410" s="182"/>
      <c r="Q410" s="182"/>
      <c r="R410" s="182"/>
      <c r="S410" s="182"/>
      <c r="T410" s="182"/>
      <c r="U410" s="182"/>
      <c r="V410" s="182"/>
      <c r="W410" s="182"/>
      <c r="X410" s="182"/>
      <c r="Y410" s="182"/>
      <c r="Z410" s="182"/>
      <c r="AA410" s="182"/>
      <c r="AB410" s="182"/>
      <c r="AC410" s="182"/>
      <c r="AD410" s="182"/>
      <c r="AE410" s="182"/>
      <c r="AF410" s="182"/>
      <c r="AG410" s="182"/>
      <c r="AH410" s="182"/>
      <c r="AI410" s="182"/>
      <c r="AJ410" s="182"/>
      <c r="AK410" s="182"/>
      <c r="AL410" s="182"/>
      <c r="AM410" s="182"/>
      <c r="AN410" s="182"/>
      <c r="AO410" s="182"/>
      <c r="AP410" s="182"/>
      <c r="AQ410" s="182"/>
      <c r="AR410" s="182"/>
      <c r="AS410" s="182"/>
      <c r="AT410" s="182"/>
      <c r="AU410" s="182"/>
      <c r="AV410" s="182"/>
      <c r="AW410" s="182"/>
      <c r="AX410" s="182"/>
      <c r="AY410" s="182"/>
      <c r="AZ410" s="182"/>
      <c r="BA410" s="182"/>
      <c r="BB410" s="182"/>
      <c r="BC410" s="182"/>
      <c r="BD410" s="182"/>
      <c r="BE410" s="182"/>
      <c r="BF410" s="182"/>
      <c r="BG410" s="182"/>
      <c r="BH410" s="182"/>
      <c r="BI410" s="182"/>
      <c r="BJ410" s="182"/>
      <c r="BK410" s="182"/>
      <c r="BL410" s="182"/>
      <c r="BM410" s="182"/>
      <c r="BN410" s="182"/>
      <c r="BO410" s="182"/>
      <c r="BP410" s="182"/>
      <c r="BQ410" s="182"/>
      <c r="BR410" s="182"/>
      <c r="BS410" s="182"/>
      <c r="BT410" s="182"/>
      <c r="BU410" s="182"/>
      <c r="BV410" s="182"/>
      <c r="BW410" s="182"/>
      <c r="BX410" s="182"/>
      <c r="BY410" s="182"/>
      <c r="BZ410" s="182"/>
      <c r="CA410" s="182"/>
      <c r="CB410" s="182"/>
      <c r="CC410" s="182"/>
      <c r="CD410" s="180" t="n">
        <v>0</v>
      </c>
      <c r="CE410" s="180" t="n">
        <v>0</v>
      </c>
      <c r="CF410" s="180" t="n">
        <v>0</v>
      </c>
      <c r="CG410" s="180" t="n">
        <v>0</v>
      </c>
      <c r="CH410" s="180" t="n">
        <v>0</v>
      </c>
      <c r="CI410" s="180" t="n">
        <v>0</v>
      </c>
      <c r="CJ410" s="180" t="n">
        <v>0</v>
      </c>
      <c r="CK410" s="180" t="n">
        <v>0</v>
      </c>
      <c r="CL410" s="180" t="n">
        <v>0</v>
      </c>
      <c r="CM410" s="180" t="n">
        <v>0</v>
      </c>
      <c r="CN410" s="180" t="n">
        <v>0</v>
      </c>
      <c r="CO410" s="180" t="n">
        <v>0</v>
      </c>
      <c r="CP410" s="180" t="n">
        <v>0</v>
      </c>
      <c r="CQ410" s="180" t="n">
        <v>0</v>
      </c>
      <c r="CR410" s="180" t="n">
        <v>0</v>
      </c>
      <c r="CS410" s="180"/>
      <c r="CT410" s="178"/>
      <c r="CU410" s="178"/>
      <c r="CV410" s="178"/>
      <c r="CW410" s="178"/>
      <c r="CX410" s="178"/>
      <c r="CY410" s="178"/>
      <c r="CZ410" s="178"/>
      <c r="DA410" s="178"/>
      <c r="DB410" s="178"/>
      <c r="DC410" s="178"/>
      <c r="DD410" s="178"/>
      <c r="DE410" s="178"/>
      <c r="DF410" s="178"/>
      <c r="DG410" s="178"/>
      <c r="DH410" s="178"/>
      <c r="DI410" s="178"/>
      <c r="DJ410" s="178"/>
      <c r="DK410" s="178"/>
      <c r="DL410" s="178"/>
      <c r="DM410" s="178"/>
      <c r="DN410" s="178"/>
    </row>
    <row r="411" customFormat="false" ht="15.75" hidden="false" customHeight="false" outlineLevel="0" collapsed="false">
      <c r="A411" s="184" t="s">
        <v>337</v>
      </c>
      <c r="B411" s="182"/>
      <c r="C411" s="182"/>
      <c r="D411" s="182"/>
      <c r="E411" s="182"/>
      <c r="F411" s="182"/>
      <c r="G411" s="182"/>
      <c r="H411" s="182"/>
      <c r="I411" s="182"/>
      <c r="J411" s="182"/>
      <c r="K411" s="182"/>
      <c r="L411" s="182"/>
      <c r="M411" s="182"/>
      <c r="N411" s="182"/>
      <c r="O411" s="182"/>
      <c r="P411" s="182"/>
      <c r="Q411" s="182"/>
      <c r="R411" s="182"/>
      <c r="S411" s="182"/>
      <c r="T411" s="182"/>
      <c r="U411" s="182"/>
      <c r="V411" s="182"/>
      <c r="W411" s="182"/>
      <c r="X411" s="182"/>
      <c r="Y411" s="182"/>
      <c r="Z411" s="182"/>
      <c r="AA411" s="182"/>
      <c r="AB411" s="182"/>
      <c r="AC411" s="182"/>
      <c r="AD411" s="182"/>
      <c r="AE411" s="182"/>
      <c r="AF411" s="182"/>
      <c r="AG411" s="182"/>
      <c r="AH411" s="182"/>
      <c r="AI411" s="182"/>
      <c r="AJ411" s="182"/>
      <c r="AK411" s="182"/>
      <c r="AL411" s="182"/>
      <c r="AM411" s="182"/>
      <c r="AN411" s="182"/>
      <c r="AO411" s="182"/>
      <c r="AP411" s="182"/>
      <c r="AQ411" s="182"/>
      <c r="AR411" s="182"/>
      <c r="AS411" s="182"/>
      <c r="AT411" s="182"/>
      <c r="AU411" s="182"/>
      <c r="AV411" s="182"/>
      <c r="AW411" s="182"/>
      <c r="AX411" s="182"/>
      <c r="AY411" s="182"/>
      <c r="AZ411" s="182"/>
      <c r="BA411" s="182"/>
      <c r="BB411" s="182"/>
      <c r="BC411" s="182"/>
      <c r="BD411" s="182"/>
      <c r="BE411" s="182"/>
      <c r="BF411" s="182"/>
      <c r="BG411" s="182"/>
      <c r="BH411" s="182"/>
      <c r="BI411" s="182"/>
      <c r="BJ411" s="182"/>
      <c r="BK411" s="182"/>
      <c r="BL411" s="182"/>
      <c r="BM411" s="182"/>
      <c r="BN411" s="182"/>
      <c r="BO411" s="182"/>
      <c r="BP411" s="182"/>
      <c r="BQ411" s="182"/>
      <c r="BR411" s="182"/>
      <c r="BS411" s="182"/>
      <c r="BT411" s="182"/>
      <c r="BU411" s="182"/>
      <c r="BV411" s="182"/>
      <c r="BW411" s="182"/>
      <c r="BX411" s="182"/>
      <c r="BY411" s="182"/>
      <c r="BZ411" s="182"/>
      <c r="CA411" s="182"/>
      <c r="CB411" s="182"/>
      <c r="CC411" s="182"/>
      <c r="CD411" s="180" t="n">
        <v>0</v>
      </c>
      <c r="CE411" s="180" t="n">
        <v>0</v>
      </c>
      <c r="CF411" s="180" t="n">
        <v>0</v>
      </c>
      <c r="CG411" s="180" t="n">
        <v>0</v>
      </c>
      <c r="CH411" s="180" t="n">
        <v>0</v>
      </c>
      <c r="CI411" s="180" t="n">
        <v>0</v>
      </c>
      <c r="CJ411" s="180" t="n">
        <v>0</v>
      </c>
      <c r="CK411" s="180" t="n">
        <v>0</v>
      </c>
      <c r="CL411" s="180" t="n">
        <v>0</v>
      </c>
      <c r="CM411" s="180" t="n">
        <v>0</v>
      </c>
      <c r="CN411" s="180" t="n">
        <v>0</v>
      </c>
      <c r="CO411" s="180" t="n">
        <v>0</v>
      </c>
      <c r="CP411" s="180" t="n">
        <v>0</v>
      </c>
      <c r="CQ411" s="180" t="n">
        <v>0</v>
      </c>
      <c r="CR411" s="180" t="n">
        <v>0</v>
      </c>
      <c r="CS411" s="180"/>
      <c r="CT411" s="172"/>
      <c r="CU411" s="172"/>
      <c r="CV411" s="172"/>
      <c r="CW411" s="172"/>
      <c r="CX411" s="172"/>
      <c r="CY411" s="172"/>
      <c r="CZ411" s="172"/>
      <c r="DA411" s="172"/>
      <c r="DB411" s="172"/>
      <c r="DC411" s="172"/>
      <c r="DD411" s="172"/>
      <c r="DE411" s="172"/>
      <c r="DF411" s="172"/>
      <c r="DG411" s="172"/>
      <c r="DH411" s="172"/>
      <c r="DI411" s="172"/>
      <c r="DJ411" s="172"/>
      <c r="DK411" s="172"/>
      <c r="DL411" s="172"/>
      <c r="DM411" s="172"/>
      <c r="DN411" s="172"/>
    </row>
    <row r="412" customFormat="false" ht="15.75" hidden="false" customHeight="false" outlineLevel="0" collapsed="false">
      <c r="A412" s="73" t="s">
        <v>343</v>
      </c>
      <c r="B412" s="178"/>
      <c r="C412" s="178"/>
      <c r="D412" s="178"/>
      <c r="E412" s="178"/>
      <c r="F412" s="178"/>
      <c r="G412" s="178"/>
      <c r="H412" s="178"/>
      <c r="I412" s="178"/>
      <c r="J412" s="178"/>
      <c r="K412" s="178"/>
      <c r="L412" s="178"/>
      <c r="M412" s="178"/>
      <c r="N412" s="178"/>
      <c r="O412" s="178"/>
      <c r="P412" s="178"/>
      <c r="Q412" s="178"/>
      <c r="R412" s="178"/>
      <c r="S412" s="178"/>
      <c r="T412" s="178"/>
      <c r="U412" s="178"/>
      <c r="V412" s="178"/>
      <c r="W412" s="178"/>
      <c r="X412" s="178"/>
      <c r="Y412" s="178"/>
      <c r="Z412" s="178"/>
      <c r="AA412" s="178"/>
      <c r="AB412" s="178"/>
      <c r="AC412" s="178"/>
      <c r="AD412" s="178"/>
      <c r="AE412" s="178"/>
      <c r="AF412" s="178"/>
      <c r="AG412" s="178"/>
      <c r="AH412" s="178"/>
      <c r="AI412" s="178"/>
      <c r="AJ412" s="178"/>
      <c r="AK412" s="178"/>
      <c r="AL412" s="178"/>
      <c r="AM412" s="178"/>
      <c r="AN412" s="178"/>
      <c r="AO412" s="178"/>
      <c r="AP412" s="178"/>
      <c r="AQ412" s="178"/>
      <c r="AR412" s="178"/>
      <c r="AS412" s="178"/>
      <c r="AT412" s="178"/>
      <c r="AU412" s="178"/>
      <c r="AV412" s="178"/>
      <c r="AW412" s="178"/>
      <c r="AX412" s="178"/>
      <c r="AY412" s="178"/>
      <c r="AZ412" s="178"/>
      <c r="BA412" s="178"/>
      <c r="BB412" s="178"/>
      <c r="BC412" s="178"/>
      <c r="BD412" s="178"/>
      <c r="BE412" s="178"/>
      <c r="BF412" s="178"/>
      <c r="BG412" s="178"/>
      <c r="BH412" s="178"/>
      <c r="BI412" s="178"/>
      <c r="BJ412" s="178" t="n">
        <v>0</v>
      </c>
      <c r="BK412" s="178" t="n">
        <v>0</v>
      </c>
      <c r="BL412" s="178" t="n">
        <v>0</v>
      </c>
      <c r="BM412" s="178" t="n">
        <v>0</v>
      </c>
      <c r="BN412" s="178" t="n">
        <v>0</v>
      </c>
      <c r="BO412" s="178" t="n">
        <v>0</v>
      </c>
      <c r="BP412" s="178" t="n">
        <v>0</v>
      </c>
      <c r="BQ412" s="178" t="n">
        <v>0</v>
      </c>
      <c r="BR412" s="178" t="n">
        <v>0</v>
      </c>
      <c r="BS412" s="178" t="n">
        <v>0</v>
      </c>
      <c r="BT412" s="178" t="n">
        <v>0</v>
      </c>
      <c r="BU412" s="178" t="n">
        <v>0</v>
      </c>
      <c r="BV412" s="178" t="n">
        <v>0</v>
      </c>
      <c r="BW412" s="178" t="n">
        <v>0</v>
      </c>
      <c r="BX412" s="178" t="n">
        <v>0</v>
      </c>
      <c r="BY412" s="178" t="n">
        <v>0</v>
      </c>
      <c r="BZ412" s="178" t="n">
        <v>0</v>
      </c>
      <c r="CA412" s="178" t="n">
        <v>0</v>
      </c>
      <c r="CB412" s="178" t="n">
        <v>0</v>
      </c>
      <c r="CC412" s="178" t="n">
        <v>0</v>
      </c>
      <c r="CD412" s="180" t="n">
        <v>-102.487312602592</v>
      </c>
      <c r="CE412" s="180" t="n">
        <v>-109.100091208172</v>
      </c>
      <c r="CF412" s="180" t="n">
        <v>-110.855806668494</v>
      </c>
      <c r="CG412" s="180" t="n">
        <v>-105.456302051352</v>
      </c>
      <c r="CH412" s="180" t="n">
        <v>-88.8215644755938</v>
      </c>
      <c r="CI412" s="180" t="n">
        <v>-92.4251478420269</v>
      </c>
      <c r="CJ412" s="180" t="n">
        <v>-87.5767485059867</v>
      </c>
      <c r="CK412" s="180" t="n">
        <v>-80.0334209788063</v>
      </c>
      <c r="CL412" s="180" t="n">
        <v>-77.6661536328782</v>
      </c>
      <c r="CM412" s="180" t="n">
        <v>-83.0097280079041</v>
      </c>
      <c r="CN412" s="180" t="n">
        <v>-90.6907912339614</v>
      </c>
      <c r="CO412" s="180" t="n">
        <v>-87.4027335350292</v>
      </c>
      <c r="CP412" s="180" t="n">
        <v>-88.4125368352633</v>
      </c>
      <c r="CQ412" s="180" t="n">
        <v>-96.6309734252408</v>
      </c>
      <c r="CR412" s="180" t="n">
        <v>-91.8187770905504</v>
      </c>
      <c r="CS412" s="180"/>
      <c r="CT412" s="172"/>
      <c r="CU412" s="172"/>
      <c r="CV412" s="172"/>
      <c r="CW412" s="172"/>
      <c r="CX412" s="172"/>
      <c r="CY412" s="172"/>
      <c r="CZ412" s="172"/>
      <c r="DA412" s="172"/>
      <c r="DB412" s="172"/>
      <c r="DC412" s="172"/>
      <c r="DD412" s="172"/>
      <c r="DE412" s="172"/>
      <c r="DF412" s="172"/>
      <c r="DG412" s="172"/>
      <c r="DH412" s="172"/>
      <c r="DI412" s="172"/>
      <c r="DJ412" s="172"/>
      <c r="DK412" s="172"/>
      <c r="DL412" s="172"/>
      <c r="DM412" s="172"/>
      <c r="DN412" s="172"/>
    </row>
    <row r="413" customFormat="false" ht="15.75" hidden="false" customHeight="false" outlineLevel="0" collapsed="false">
      <c r="A413" s="73" t="s">
        <v>344</v>
      </c>
      <c r="B413" s="172"/>
      <c r="C413" s="172"/>
      <c r="D413" s="172"/>
      <c r="E413" s="172"/>
      <c r="F413" s="172"/>
      <c r="G413" s="172"/>
      <c r="H413" s="172"/>
      <c r="I413" s="172"/>
      <c r="J413" s="172"/>
      <c r="K413" s="172"/>
      <c r="L413" s="172"/>
      <c r="M413" s="172"/>
      <c r="N413" s="172"/>
      <c r="O413" s="172"/>
      <c r="P413" s="172"/>
      <c r="Q413" s="172"/>
      <c r="R413" s="172"/>
      <c r="S413" s="172"/>
      <c r="T413" s="172"/>
      <c r="U413" s="172"/>
      <c r="V413" s="172"/>
      <c r="W413" s="172"/>
      <c r="X413" s="172"/>
      <c r="Y413" s="172"/>
      <c r="Z413" s="172"/>
      <c r="AA413" s="172"/>
      <c r="AB413" s="172"/>
      <c r="AC413" s="172"/>
      <c r="AD413" s="172"/>
      <c r="AE413" s="172"/>
      <c r="AF413" s="172"/>
      <c r="AG413" s="172"/>
      <c r="AH413" s="172"/>
      <c r="AI413" s="172"/>
      <c r="AJ413" s="172"/>
      <c r="AK413" s="172"/>
      <c r="AL413" s="172"/>
      <c r="AM413" s="172"/>
      <c r="AN413" s="172"/>
      <c r="AO413" s="172"/>
      <c r="AP413" s="172"/>
      <c r="AQ413" s="172"/>
      <c r="AR413" s="172"/>
      <c r="AS413" s="172"/>
      <c r="AT413" s="172"/>
      <c r="AU413" s="172"/>
      <c r="AV413" s="172"/>
      <c r="AW413" s="172"/>
      <c r="AX413" s="172"/>
      <c r="AY413" s="172"/>
      <c r="AZ413" s="172"/>
      <c r="BA413" s="172"/>
      <c r="BB413" s="172"/>
      <c r="BC413" s="172"/>
      <c r="BD413" s="172"/>
      <c r="BE413" s="172"/>
      <c r="BF413" s="172"/>
      <c r="BG413" s="172"/>
      <c r="BH413" s="172"/>
      <c r="BI413" s="172"/>
      <c r="BJ413" s="172" t="n">
        <v>0</v>
      </c>
      <c r="BK413" s="172" t="n">
        <v>0</v>
      </c>
      <c r="BL413" s="172" t="n">
        <v>0</v>
      </c>
      <c r="BM413" s="172" t="n">
        <v>0</v>
      </c>
      <c r="BN413" s="172" t="n">
        <v>0</v>
      </c>
      <c r="BO413" s="172" t="n">
        <v>0</v>
      </c>
      <c r="BP413" s="172" t="n">
        <v>0</v>
      </c>
      <c r="BQ413" s="172" t="n">
        <v>0</v>
      </c>
      <c r="BR413" s="172" t="n">
        <v>0</v>
      </c>
      <c r="BS413" s="172" t="n">
        <v>0</v>
      </c>
      <c r="BT413" s="172" t="n">
        <v>0</v>
      </c>
      <c r="BU413" s="172" t="n">
        <v>0</v>
      </c>
      <c r="BV413" s="172" t="n">
        <v>0</v>
      </c>
      <c r="BW413" s="172" t="n">
        <v>0</v>
      </c>
      <c r="BX413" s="172" t="n">
        <v>0</v>
      </c>
      <c r="BY413" s="172" t="n">
        <v>0</v>
      </c>
      <c r="BZ413" s="172" t="n">
        <v>0</v>
      </c>
      <c r="CA413" s="172" t="n">
        <v>0</v>
      </c>
      <c r="CB413" s="172" t="n">
        <v>0</v>
      </c>
      <c r="CC413" s="172" t="n">
        <v>0</v>
      </c>
      <c r="CD413" s="176" t="n">
        <v>0.926139162247007</v>
      </c>
      <c r="CE413" s="176" t="n">
        <v>1.29423931001559</v>
      </c>
      <c r="CF413" s="176" t="n">
        <v>1.50488855567115</v>
      </c>
      <c r="CG413" s="176" t="n">
        <v>1.33106019490435</v>
      </c>
      <c r="CH413" s="176" t="n">
        <v>1.35216050388176</v>
      </c>
      <c r="CI413" s="176" t="n">
        <v>1.38812882700688</v>
      </c>
      <c r="CJ413" s="176" t="n">
        <v>1.79133516074536</v>
      </c>
      <c r="CK413" s="176" t="n">
        <v>1.73557787517357</v>
      </c>
      <c r="CL413" s="176" t="n">
        <v>2.59452889619565</v>
      </c>
      <c r="CM413" s="176" t="n">
        <v>2.96396652947463</v>
      </c>
      <c r="CN413" s="176" t="n">
        <v>2.72929453747808</v>
      </c>
      <c r="CO413" s="176" t="n">
        <v>2.8025271558699</v>
      </c>
      <c r="CP413" s="176" t="n">
        <v>2.88009972012926</v>
      </c>
      <c r="CQ413" s="176" t="n">
        <v>2.98769745292893</v>
      </c>
      <c r="CR413" s="176" t="n">
        <v>3.65217627879963</v>
      </c>
      <c r="CS413" s="176"/>
      <c r="CT413" s="80"/>
      <c r="CU413" s="80"/>
      <c r="CV413" s="80"/>
      <c r="CW413" s="80"/>
      <c r="CX413" s="80"/>
      <c r="CY413" s="80"/>
      <c r="CZ413" s="80"/>
      <c r="DA413" s="80"/>
      <c r="DB413" s="80"/>
      <c r="DC413" s="80"/>
      <c r="DD413" s="80"/>
      <c r="DE413" s="80"/>
      <c r="DF413" s="80"/>
      <c r="DG413" s="80"/>
      <c r="DH413" s="80"/>
      <c r="DI413" s="80"/>
      <c r="DJ413" s="80"/>
      <c r="DK413" s="80"/>
      <c r="DL413" s="80"/>
      <c r="DM413" s="80"/>
      <c r="DN413" s="80"/>
    </row>
    <row r="414" customFormat="false" ht="15" hidden="false" customHeight="false" outlineLevel="0" collapsed="false">
      <c r="A414" s="73" t="s">
        <v>345</v>
      </c>
      <c r="B414" s="172"/>
      <c r="C414" s="172"/>
      <c r="D414" s="172"/>
      <c r="E414" s="172"/>
      <c r="F414" s="172"/>
      <c r="G414" s="172"/>
      <c r="H414" s="172"/>
      <c r="I414" s="172"/>
      <c r="J414" s="172"/>
      <c r="K414" s="172"/>
      <c r="L414" s="172"/>
      <c r="M414" s="172"/>
      <c r="N414" s="172"/>
      <c r="O414" s="172"/>
      <c r="P414" s="172"/>
      <c r="Q414" s="172"/>
      <c r="R414" s="172"/>
      <c r="S414" s="172"/>
      <c r="T414" s="172"/>
      <c r="U414" s="172"/>
      <c r="V414" s="172"/>
      <c r="W414" s="172"/>
      <c r="X414" s="172"/>
      <c r="Y414" s="172"/>
      <c r="Z414" s="172"/>
      <c r="AA414" s="172"/>
      <c r="AB414" s="172"/>
      <c r="AC414" s="172"/>
      <c r="AD414" s="172"/>
      <c r="AE414" s="172"/>
      <c r="AF414" s="172"/>
      <c r="AG414" s="172"/>
      <c r="AH414" s="172"/>
      <c r="AI414" s="172"/>
      <c r="AJ414" s="172"/>
      <c r="AK414" s="172"/>
      <c r="AL414" s="172"/>
      <c r="AM414" s="172"/>
      <c r="AN414" s="172"/>
      <c r="AO414" s="172"/>
      <c r="AP414" s="172"/>
      <c r="AQ414" s="172"/>
      <c r="AR414" s="172"/>
      <c r="AS414" s="172"/>
      <c r="AT414" s="172"/>
      <c r="AU414" s="172"/>
      <c r="AV414" s="172"/>
      <c r="AW414" s="172"/>
      <c r="AX414" s="172"/>
      <c r="AY414" s="172"/>
      <c r="AZ414" s="172"/>
      <c r="BA414" s="172"/>
      <c r="BB414" s="172"/>
      <c r="BC414" s="172"/>
      <c r="BD414" s="172"/>
      <c r="BE414" s="172"/>
      <c r="BF414" s="172"/>
      <c r="BG414" s="172"/>
      <c r="BH414" s="172"/>
      <c r="BI414" s="172"/>
      <c r="BJ414" s="172" t="n">
        <v>0</v>
      </c>
      <c r="BK414" s="172" t="n">
        <v>0</v>
      </c>
      <c r="BL414" s="172" t="n">
        <v>0</v>
      </c>
      <c r="BM414" s="172" t="n">
        <v>0</v>
      </c>
      <c r="BN414" s="172" t="n">
        <v>0</v>
      </c>
      <c r="BO414" s="172" t="n">
        <v>0</v>
      </c>
      <c r="BP414" s="172" t="n">
        <v>0</v>
      </c>
      <c r="BQ414" s="172" t="n">
        <v>0</v>
      </c>
      <c r="BR414" s="172" t="n">
        <v>0</v>
      </c>
      <c r="BS414" s="172" t="n">
        <v>0</v>
      </c>
      <c r="BT414" s="172" t="n">
        <v>0</v>
      </c>
      <c r="BU414" s="172" t="n">
        <v>0</v>
      </c>
      <c r="BV414" s="172" t="n">
        <v>0</v>
      </c>
      <c r="BW414" s="172" t="n">
        <v>0</v>
      </c>
      <c r="BX414" s="172" t="n">
        <v>0</v>
      </c>
      <c r="BY414" s="172" t="n">
        <v>0</v>
      </c>
      <c r="BZ414" s="172" t="n">
        <v>0</v>
      </c>
      <c r="CA414" s="172" t="n">
        <v>0</v>
      </c>
      <c r="CB414" s="172" t="n">
        <v>0</v>
      </c>
      <c r="CC414" s="172" t="n">
        <v>0</v>
      </c>
      <c r="CD414" s="176" t="n">
        <v>103.413451764839</v>
      </c>
      <c r="CE414" s="176" t="n">
        <v>110.394330518188</v>
      </c>
      <c r="CF414" s="176" t="n">
        <v>112.360695224165</v>
      </c>
      <c r="CG414" s="176" t="n">
        <v>106.787362246257</v>
      </c>
      <c r="CH414" s="176" t="n">
        <v>90.1737249794756</v>
      </c>
      <c r="CI414" s="176" t="n">
        <v>93.8132766690338</v>
      </c>
      <c r="CJ414" s="176" t="n">
        <v>89.368083666732</v>
      </c>
      <c r="CK414" s="176" t="n">
        <v>81.7689988539798</v>
      </c>
      <c r="CL414" s="176" t="n">
        <v>80.2606825290739</v>
      </c>
      <c r="CM414" s="176" t="n">
        <v>85.9736945373788</v>
      </c>
      <c r="CN414" s="176" t="n">
        <v>93.4200857714395</v>
      </c>
      <c r="CO414" s="176" t="n">
        <v>90.2052606908991</v>
      </c>
      <c r="CP414" s="176" t="n">
        <v>91.2926365553925</v>
      </c>
      <c r="CQ414" s="176" t="n">
        <v>99.6186708781697</v>
      </c>
      <c r="CR414" s="176" t="n">
        <v>95.4709533693501</v>
      </c>
      <c r="CS414" s="176"/>
      <c r="CT414" s="170"/>
      <c r="CU414" s="170"/>
      <c r="CV414" s="170"/>
      <c r="CW414" s="170"/>
      <c r="CX414" s="170"/>
      <c r="CY414" s="170"/>
      <c r="CZ414" s="170"/>
      <c r="DA414" s="170"/>
      <c r="DB414" s="170"/>
      <c r="DC414" s="170"/>
      <c r="DD414" s="170"/>
      <c r="DE414" s="170"/>
      <c r="DF414" s="170"/>
      <c r="DG414" s="170"/>
      <c r="DH414" s="170"/>
      <c r="DI414" s="170"/>
      <c r="DJ414" s="170"/>
      <c r="DK414" s="170"/>
      <c r="DL414" s="170"/>
      <c r="DM414" s="170"/>
      <c r="DN414" s="170"/>
    </row>
    <row r="415" customFormat="false" ht="15.75" hidden="false" customHeight="false" outlineLevel="0" collapsed="false">
      <c r="A415" s="73" t="s">
        <v>346</v>
      </c>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0"/>
      <c r="AV415" s="80"/>
      <c r="AW415" s="80"/>
      <c r="AX415" s="80"/>
      <c r="AY415" s="80"/>
      <c r="AZ415" s="80"/>
      <c r="BA415" s="80"/>
      <c r="BB415" s="80"/>
      <c r="BC415" s="80"/>
      <c r="BD415" s="80"/>
      <c r="BE415" s="80"/>
      <c r="BF415" s="80"/>
      <c r="BG415" s="80"/>
      <c r="BH415" s="80"/>
      <c r="BI415" s="80"/>
      <c r="BJ415" s="80" t="n">
        <v>0</v>
      </c>
      <c r="BK415" s="80" t="n">
        <v>0</v>
      </c>
      <c r="BL415" s="80" t="n">
        <v>0</v>
      </c>
      <c r="BM415" s="80" t="n">
        <v>0</v>
      </c>
      <c r="BN415" s="80" t="n">
        <v>0</v>
      </c>
      <c r="BO415" s="80" t="n">
        <v>0</v>
      </c>
      <c r="BP415" s="80" t="n">
        <v>0</v>
      </c>
      <c r="BQ415" s="80" t="n">
        <v>0</v>
      </c>
      <c r="BR415" s="80" t="n">
        <v>0</v>
      </c>
      <c r="BS415" s="80" t="n">
        <v>0</v>
      </c>
      <c r="BT415" s="80" t="n">
        <v>0</v>
      </c>
      <c r="BU415" s="80" t="n">
        <v>0</v>
      </c>
      <c r="BV415" s="80" t="n">
        <v>0</v>
      </c>
      <c r="BW415" s="80" t="n">
        <v>0</v>
      </c>
      <c r="BX415" s="80" t="n">
        <v>0</v>
      </c>
      <c r="BY415" s="80" t="n">
        <v>0</v>
      </c>
      <c r="BZ415" s="80" t="n">
        <v>0</v>
      </c>
      <c r="CA415" s="80" t="n">
        <v>0</v>
      </c>
      <c r="CB415" s="80" t="n">
        <v>0</v>
      </c>
      <c r="CC415" s="80" t="n">
        <v>0</v>
      </c>
      <c r="CD415" s="180" t="n">
        <v>-0.0961172279994922</v>
      </c>
      <c r="CE415" s="180" t="n">
        <v>-0.176926265679201</v>
      </c>
      <c r="CF415" s="180" t="n">
        <v>-0.196513604451389</v>
      </c>
      <c r="CG415" s="180" t="n">
        <v>-0.175717077033658</v>
      </c>
      <c r="CH415" s="180" t="n">
        <v>-0.164787333731085</v>
      </c>
      <c r="CI415" s="180" t="n">
        <v>-0.138739021849601</v>
      </c>
      <c r="CJ415" s="180" t="n">
        <v>-0.207475953477198</v>
      </c>
      <c r="CK415" s="180" t="n">
        <v>-0.150590778696124</v>
      </c>
      <c r="CL415" s="180" t="n">
        <v>-0.186600553151866</v>
      </c>
      <c r="CM415" s="180" t="n">
        <v>-0.186600553151866</v>
      </c>
      <c r="CN415" s="180" t="n">
        <v>-0.1875</v>
      </c>
      <c r="CO415" s="180" t="n">
        <v>-0.1875</v>
      </c>
      <c r="CP415" s="180" t="n">
        <v>-0.236189206632982</v>
      </c>
      <c r="CQ415" s="180" t="n">
        <v>-0.22032119250599</v>
      </c>
      <c r="CR415" s="180" t="n">
        <v>-0.221630868</v>
      </c>
      <c r="CS415" s="180"/>
      <c r="CT415" s="170"/>
      <c r="CU415" s="170"/>
      <c r="CV415" s="170"/>
      <c r="CW415" s="170"/>
      <c r="CX415" s="170"/>
      <c r="CY415" s="170"/>
      <c r="CZ415" s="170"/>
      <c r="DA415" s="170"/>
      <c r="DB415" s="170"/>
      <c r="DC415" s="170"/>
      <c r="DD415" s="170"/>
      <c r="DE415" s="170"/>
      <c r="DF415" s="170"/>
      <c r="DG415" s="170"/>
      <c r="DH415" s="170"/>
      <c r="DI415" s="170"/>
      <c r="DJ415" s="170"/>
      <c r="DK415" s="170"/>
      <c r="DL415" s="170"/>
      <c r="DM415" s="170"/>
      <c r="DN415" s="170"/>
    </row>
    <row r="416" customFormat="false" ht="15.75" hidden="false" customHeight="false" outlineLevel="0" collapsed="false">
      <c r="A416" s="73" t="s">
        <v>347</v>
      </c>
      <c r="B416" s="170"/>
      <c r="C416" s="170"/>
      <c r="D416" s="170"/>
      <c r="E416" s="170"/>
      <c r="F416" s="170"/>
      <c r="G416" s="170"/>
      <c r="H416" s="170"/>
      <c r="I416" s="170"/>
      <c r="J416" s="170"/>
      <c r="K416" s="170"/>
      <c r="L416" s="170"/>
      <c r="M416" s="170"/>
      <c r="N416" s="170"/>
      <c r="O416" s="170"/>
      <c r="P416" s="170"/>
      <c r="Q416" s="170"/>
      <c r="R416" s="170"/>
      <c r="S416" s="170"/>
      <c r="T416" s="170"/>
      <c r="U416" s="170"/>
      <c r="V416" s="170"/>
      <c r="W416" s="170"/>
      <c r="X416" s="170"/>
      <c r="Y416" s="170"/>
      <c r="Z416" s="170"/>
      <c r="AA416" s="170"/>
      <c r="AB416" s="170"/>
      <c r="AC416" s="170"/>
      <c r="AD416" s="170"/>
      <c r="AE416" s="170"/>
      <c r="AF416" s="170"/>
      <c r="AG416" s="170"/>
      <c r="AH416" s="170"/>
      <c r="AI416" s="170"/>
      <c r="AJ416" s="170"/>
      <c r="AK416" s="170"/>
      <c r="AL416" s="170"/>
      <c r="AM416" s="170"/>
      <c r="AN416" s="170"/>
      <c r="AO416" s="170"/>
      <c r="AP416" s="170"/>
      <c r="AQ416" s="170"/>
      <c r="AR416" s="170"/>
      <c r="AS416" s="170"/>
      <c r="AT416" s="170"/>
      <c r="AU416" s="170"/>
      <c r="AV416" s="170"/>
      <c r="AW416" s="170"/>
      <c r="AX416" s="170"/>
      <c r="AY416" s="170"/>
      <c r="AZ416" s="170"/>
      <c r="BA416" s="170"/>
      <c r="BB416" s="170"/>
      <c r="BC416" s="170"/>
      <c r="BD416" s="170"/>
      <c r="BE416" s="170"/>
      <c r="BF416" s="170"/>
      <c r="BG416" s="170"/>
      <c r="BH416" s="170"/>
      <c r="BI416" s="170"/>
      <c r="BJ416" s="170" t="n">
        <v>0</v>
      </c>
      <c r="BK416" s="170" t="n">
        <v>0</v>
      </c>
      <c r="BL416" s="170" t="n">
        <v>0</v>
      </c>
      <c r="BM416" s="170" t="n">
        <v>0</v>
      </c>
      <c r="BN416" s="170" t="n">
        <v>0</v>
      </c>
      <c r="BO416" s="170" t="n">
        <v>0</v>
      </c>
      <c r="BP416" s="170" t="n">
        <v>0</v>
      </c>
      <c r="BQ416" s="170" t="n">
        <v>0</v>
      </c>
      <c r="BR416" s="170" t="n">
        <v>0</v>
      </c>
      <c r="BS416" s="170" t="n">
        <v>0</v>
      </c>
      <c r="BT416" s="170" t="n">
        <v>0</v>
      </c>
      <c r="BU416" s="170" t="n">
        <v>0</v>
      </c>
      <c r="BV416" s="170" t="n">
        <v>0</v>
      </c>
      <c r="BW416" s="170" t="n">
        <v>0</v>
      </c>
      <c r="BX416" s="170" t="n">
        <v>0</v>
      </c>
      <c r="BY416" s="170" t="n">
        <v>0</v>
      </c>
      <c r="BZ416" s="170" t="n">
        <v>0</v>
      </c>
      <c r="CA416" s="170" t="n">
        <v>0</v>
      </c>
      <c r="CB416" s="170" t="n">
        <v>0</v>
      </c>
      <c r="CC416" s="170" t="n">
        <v>0</v>
      </c>
      <c r="CD416" s="176" t="n">
        <v>0.0254029492857568</v>
      </c>
      <c r="CE416" s="176" t="n">
        <v>0.0467600767095657</v>
      </c>
      <c r="CF416" s="176" t="n">
        <v>0.0519368403744048</v>
      </c>
      <c r="CG416" s="176" t="n">
        <v>0.0464404986435004</v>
      </c>
      <c r="CH416" s="176" t="n">
        <v>0.0416571604502542</v>
      </c>
      <c r="CI416" s="176" t="n">
        <v>0.0350723175321935</v>
      </c>
      <c r="CJ416" s="176" t="n">
        <v>0.0524485643882878</v>
      </c>
      <c r="CK416" s="176" t="n">
        <v>0.0380683641663279</v>
      </c>
      <c r="CL416" s="176" t="n">
        <v>0.0425497212566066</v>
      </c>
      <c r="CM416" s="176" t="n">
        <v>0.0425497212566066</v>
      </c>
      <c r="CN416" s="176" t="n">
        <v>0.045</v>
      </c>
      <c r="CO416" s="176" t="n">
        <v>0.045</v>
      </c>
      <c r="CP416" s="176" t="n">
        <v>0.0443460002891755</v>
      </c>
      <c r="CQ416" s="176" t="n">
        <v>0.0444744153479279</v>
      </c>
      <c r="CR416" s="176" t="n">
        <v>0.04703553</v>
      </c>
      <c r="CS416" s="176"/>
      <c r="CT416" s="185"/>
      <c r="CU416" s="185"/>
      <c r="CV416" s="185"/>
      <c r="CW416" s="185"/>
      <c r="CX416" s="185"/>
      <c r="CY416" s="185"/>
      <c r="CZ416" s="185"/>
      <c r="DA416" s="185"/>
      <c r="DB416" s="185"/>
      <c r="DC416" s="185"/>
      <c r="DD416" s="185"/>
      <c r="DE416" s="185"/>
      <c r="DF416" s="185"/>
      <c r="DG416" s="185"/>
      <c r="DH416" s="185"/>
      <c r="DI416" s="185"/>
      <c r="DJ416" s="185"/>
      <c r="DK416" s="185"/>
      <c r="DL416" s="185"/>
      <c r="DM416" s="185"/>
      <c r="DN416" s="185"/>
    </row>
    <row r="417" customFormat="false" ht="15.75" hidden="false" customHeight="false" outlineLevel="0" collapsed="false">
      <c r="A417" s="73" t="s">
        <v>348</v>
      </c>
      <c r="B417" s="170"/>
      <c r="C417" s="170"/>
      <c r="D417" s="170"/>
      <c r="E417" s="170"/>
      <c r="F417" s="170"/>
      <c r="G417" s="170"/>
      <c r="H417" s="170"/>
      <c r="I417" s="170"/>
      <c r="J417" s="170"/>
      <c r="K417" s="170"/>
      <c r="L417" s="170"/>
      <c r="M417" s="170"/>
      <c r="N417" s="170"/>
      <c r="O417" s="170"/>
      <c r="P417" s="170"/>
      <c r="Q417" s="170"/>
      <c r="R417" s="170"/>
      <c r="S417" s="170"/>
      <c r="T417" s="170"/>
      <c r="U417" s="170"/>
      <c r="V417" s="170"/>
      <c r="W417" s="170"/>
      <c r="X417" s="170"/>
      <c r="Y417" s="170"/>
      <c r="Z417" s="170"/>
      <c r="AA417" s="170"/>
      <c r="AB417" s="170"/>
      <c r="AC417" s="170"/>
      <c r="AD417" s="170"/>
      <c r="AE417" s="170"/>
      <c r="AF417" s="170"/>
      <c r="AG417" s="170"/>
      <c r="AH417" s="170"/>
      <c r="AI417" s="170"/>
      <c r="AJ417" s="170"/>
      <c r="AK417" s="170"/>
      <c r="AL417" s="170"/>
      <c r="AM417" s="170"/>
      <c r="AN417" s="170"/>
      <c r="AO417" s="170"/>
      <c r="AP417" s="170"/>
      <c r="AQ417" s="170"/>
      <c r="AR417" s="170"/>
      <c r="AS417" s="170"/>
      <c r="AT417" s="170"/>
      <c r="AU417" s="170"/>
      <c r="AV417" s="170"/>
      <c r="AW417" s="170"/>
      <c r="AX417" s="170"/>
      <c r="AY417" s="170"/>
      <c r="AZ417" s="170"/>
      <c r="BA417" s="170"/>
      <c r="BB417" s="170"/>
      <c r="BC417" s="170"/>
      <c r="BD417" s="170"/>
      <c r="BE417" s="170"/>
      <c r="BF417" s="170"/>
      <c r="BG417" s="170"/>
      <c r="BH417" s="170"/>
      <c r="BI417" s="170"/>
      <c r="BJ417" s="170" t="n">
        <v>0</v>
      </c>
      <c r="BK417" s="170" t="n">
        <v>0</v>
      </c>
      <c r="BL417" s="170" t="n">
        <v>0</v>
      </c>
      <c r="BM417" s="170" t="n">
        <v>0</v>
      </c>
      <c r="BN417" s="170" t="n">
        <v>0</v>
      </c>
      <c r="BO417" s="170" t="n">
        <v>0</v>
      </c>
      <c r="BP417" s="170" t="n">
        <v>0</v>
      </c>
      <c r="BQ417" s="170" t="n">
        <v>0</v>
      </c>
      <c r="BR417" s="170" t="n">
        <v>0</v>
      </c>
      <c r="BS417" s="170" t="n">
        <v>0</v>
      </c>
      <c r="BT417" s="170" t="n">
        <v>0</v>
      </c>
      <c r="BU417" s="170" t="n">
        <v>0</v>
      </c>
      <c r="BV417" s="170" t="n">
        <v>0</v>
      </c>
      <c r="BW417" s="170" t="n">
        <v>0</v>
      </c>
      <c r="BX417" s="170" t="n">
        <v>0</v>
      </c>
      <c r="BY417" s="170" t="n">
        <v>0</v>
      </c>
      <c r="BZ417" s="170" t="n">
        <v>0</v>
      </c>
      <c r="CA417" s="170" t="n">
        <v>0</v>
      </c>
      <c r="CB417" s="170" t="n">
        <v>0</v>
      </c>
      <c r="CC417" s="170" t="n">
        <v>0</v>
      </c>
      <c r="CD417" s="176" t="n">
        <v>0.121520177285249</v>
      </c>
      <c r="CE417" s="176" t="n">
        <v>0.223686342388767</v>
      </c>
      <c r="CF417" s="176" t="n">
        <v>0.248450444825794</v>
      </c>
      <c r="CG417" s="176" t="n">
        <v>0.222157575677158</v>
      </c>
      <c r="CH417" s="176" t="n">
        <v>0.20644449418134</v>
      </c>
      <c r="CI417" s="176" t="n">
        <v>0.173811339381795</v>
      </c>
      <c r="CJ417" s="176" t="n">
        <v>0.259924517865486</v>
      </c>
      <c r="CK417" s="176" t="n">
        <v>0.188659142862452</v>
      </c>
      <c r="CL417" s="176" t="n">
        <v>0.229150274408473</v>
      </c>
      <c r="CM417" s="176" t="n">
        <v>0.229150274408473</v>
      </c>
      <c r="CN417" s="176" t="n">
        <v>0.2325</v>
      </c>
      <c r="CO417" s="176" t="n">
        <v>0.2325</v>
      </c>
      <c r="CP417" s="176" t="n">
        <v>0.280535206922158</v>
      </c>
      <c r="CQ417" s="176" t="n">
        <v>0.264795607853918</v>
      </c>
      <c r="CR417" s="176" t="n">
        <v>0.268666398</v>
      </c>
      <c r="CS417" s="176"/>
      <c r="CT417" s="80"/>
      <c r="CU417" s="80"/>
      <c r="CV417" s="80"/>
      <c r="CW417" s="80"/>
      <c r="CX417" s="80"/>
      <c r="CY417" s="80"/>
      <c r="CZ417" s="80"/>
      <c r="DA417" s="80"/>
      <c r="DB417" s="80"/>
      <c r="DC417" s="80"/>
      <c r="DD417" s="80"/>
      <c r="DE417" s="80"/>
      <c r="DF417" s="80"/>
      <c r="DG417" s="80"/>
      <c r="DH417" s="80"/>
      <c r="DI417" s="80"/>
      <c r="DJ417" s="80"/>
      <c r="DK417" s="80"/>
      <c r="DL417" s="80"/>
      <c r="DM417" s="80"/>
      <c r="DN417" s="80"/>
    </row>
    <row r="418" customFormat="false" ht="15.75" hidden="false" customHeight="false" outlineLevel="0" collapsed="false">
      <c r="A418" s="70" t="s">
        <v>349</v>
      </c>
      <c r="B418" s="185"/>
      <c r="C418" s="185"/>
      <c r="D418" s="185"/>
      <c r="E418" s="185"/>
      <c r="F418" s="185"/>
      <c r="G418" s="185"/>
      <c r="H418" s="185"/>
      <c r="I418" s="185"/>
      <c r="J418" s="185"/>
      <c r="K418" s="185"/>
      <c r="L418" s="185"/>
      <c r="M418" s="185"/>
      <c r="N418" s="185"/>
      <c r="O418" s="185"/>
      <c r="P418" s="185"/>
      <c r="Q418" s="185"/>
      <c r="R418" s="185"/>
      <c r="S418" s="185"/>
      <c r="T418" s="185"/>
      <c r="U418" s="185"/>
      <c r="V418" s="185"/>
      <c r="W418" s="185"/>
      <c r="X418" s="185"/>
      <c r="Y418" s="185"/>
      <c r="Z418" s="185"/>
      <c r="AA418" s="185"/>
      <c r="AB418" s="185"/>
      <c r="AC418" s="185"/>
      <c r="AD418" s="185"/>
      <c r="AE418" s="185"/>
      <c r="AF418" s="185"/>
      <c r="AG418" s="185"/>
      <c r="AH418" s="185"/>
      <c r="AI418" s="185"/>
      <c r="AJ418" s="185"/>
      <c r="AK418" s="185"/>
      <c r="AL418" s="185"/>
      <c r="AM418" s="185"/>
      <c r="AN418" s="185"/>
      <c r="AO418" s="185"/>
      <c r="AP418" s="185"/>
      <c r="AQ418" s="185"/>
      <c r="AR418" s="185"/>
      <c r="AS418" s="185"/>
      <c r="AT418" s="185"/>
      <c r="AU418" s="185"/>
      <c r="AV418" s="185"/>
      <c r="AW418" s="185"/>
      <c r="AX418" s="185"/>
      <c r="AY418" s="185"/>
      <c r="AZ418" s="185"/>
      <c r="BA418" s="185"/>
      <c r="BB418" s="185"/>
      <c r="BC418" s="185"/>
      <c r="BD418" s="185"/>
      <c r="BE418" s="185"/>
      <c r="BF418" s="185"/>
      <c r="BG418" s="185"/>
      <c r="BH418" s="185"/>
      <c r="BI418" s="185"/>
      <c r="BJ418" s="185" t="n">
        <v>0</v>
      </c>
      <c r="BK418" s="185" t="n">
        <v>0</v>
      </c>
      <c r="BL418" s="185" t="n">
        <v>0</v>
      </c>
      <c r="BM418" s="185" t="n">
        <v>0</v>
      </c>
      <c r="BN418" s="185" t="n">
        <v>0</v>
      </c>
      <c r="BO418" s="185" t="n">
        <v>0</v>
      </c>
      <c r="BP418" s="185" t="n">
        <v>0</v>
      </c>
      <c r="BQ418" s="185" t="n">
        <v>0</v>
      </c>
      <c r="BR418" s="185" t="n">
        <v>0</v>
      </c>
      <c r="BS418" s="185" t="n">
        <v>0</v>
      </c>
      <c r="BT418" s="185" t="n">
        <v>0</v>
      </c>
      <c r="BU418" s="185" t="n">
        <v>0</v>
      </c>
      <c r="BV418" s="185" t="n">
        <v>0</v>
      </c>
      <c r="BW418" s="185" t="n">
        <v>0</v>
      </c>
      <c r="BX418" s="185" t="n">
        <v>0</v>
      </c>
      <c r="BY418" s="185" t="n">
        <v>0</v>
      </c>
      <c r="BZ418" s="185" t="n">
        <v>0</v>
      </c>
      <c r="CA418" s="185" t="n">
        <v>0</v>
      </c>
      <c r="CB418" s="185" t="n">
        <v>0</v>
      </c>
      <c r="CC418" s="185" t="n">
        <v>0</v>
      </c>
      <c r="CD418" s="186" t="n">
        <v>-31.8334940200119</v>
      </c>
      <c r="CE418" s="186" t="n">
        <v>-33.9855446043789</v>
      </c>
      <c r="CF418" s="186" t="n">
        <v>-34.5908736123965</v>
      </c>
      <c r="CG418" s="186" t="n">
        <v>-32.8501611068693</v>
      </c>
      <c r="CH418" s="186" t="n">
        <v>-31.882452596941</v>
      </c>
      <c r="CI418" s="186" t="n">
        <v>-32.1799361051334</v>
      </c>
      <c r="CJ418" s="186" t="n">
        <v>-29.2160526047034</v>
      </c>
      <c r="CK418" s="186" t="n">
        <v>-28.1516848336514</v>
      </c>
      <c r="CL418" s="186" t="n">
        <v>-28.821733271908</v>
      </c>
      <c r="CM418" s="186" t="n">
        <v>-30.5977649159861</v>
      </c>
      <c r="CN418" s="186" t="n">
        <v>-34.012341552542</v>
      </c>
      <c r="CO418" s="186" t="n">
        <v>-31.5299390921044</v>
      </c>
      <c r="CP418" s="186" t="n">
        <v>-31.8867627487319</v>
      </c>
      <c r="CQ418" s="186" t="n">
        <v>-36.964838718557</v>
      </c>
      <c r="CR418" s="186" t="n">
        <v>-36.5825259937696</v>
      </c>
      <c r="CS418" s="186"/>
      <c r="CT418" s="187"/>
      <c r="CU418" s="187"/>
      <c r="CV418" s="187"/>
      <c r="CW418" s="187"/>
      <c r="CX418" s="187"/>
      <c r="CY418" s="187"/>
      <c r="CZ418" s="187"/>
      <c r="DA418" s="187"/>
      <c r="DB418" s="187"/>
      <c r="DC418" s="187"/>
      <c r="DD418" s="187"/>
      <c r="DE418" s="187"/>
      <c r="DF418" s="187"/>
      <c r="DG418" s="187"/>
      <c r="DH418" s="187"/>
      <c r="DI418" s="187"/>
      <c r="DJ418" s="187"/>
      <c r="DK418" s="187"/>
      <c r="DL418" s="187"/>
      <c r="DM418" s="187"/>
      <c r="DN418" s="187"/>
    </row>
    <row r="419" customFormat="false" ht="15.75" hidden="false" customHeight="false" outlineLevel="0" collapsed="false">
      <c r="A419" s="73" t="s">
        <v>216</v>
      </c>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0"/>
      <c r="AV419" s="80"/>
      <c r="AW419" s="80"/>
      <c r="AX419" s="80"/>
      <c r="AY419" s="80"/>
      <c r="AZ419" s="80"/>
      <c r="BA419" s="80"/>
      <c r="BB419" s="80"/>
      <c r="BC419" s="80"/>
      <c r="BD419" s="80"/>
      <c r="BE419" s="80"/>
      <c r="BF419" s="80"/>
      <c r="BG419" s="80"/>
      <c r="BH419" s="80"/>
      <c r="BI419" s="80"/>
      <c r="BJ419" s="80" t="n">
        <v>0</v>
      </c>
      <c r="BK419" s="80" t="n">
        <v>0</v>
      </c>
      <c r="BL419" s="80" t="n">
        <v>0</v>
      </c>
      <c r="BM419" s="80" t="n">
        <v>0</v>
      </c>
      <c r="BN419" s="80" t="n">
        <v>0</v>
      </c>
      <c r="BO419" s="80" t="n">
        <v>0</v>
      </c>
      <c r="BP419" s="80" t="n">
        <v>0</v>
      </c>
      <c r="BQ419" s="80" t="n">
        <v>0</v>
      </c>
      <c r="BR419" s="80" t="n">
        <v>0</v>
      </c>
      <c r="BS419" s="80" t="n">
        <v>0</v>
      </c>
      <c r="BT419" s="80" t="n">
        <v>0</v>
      </c>
      <c r="BU419" s="80" t="n">
        <v>0</v>
      </c>
      <c r="BV419" s="80" t="n">
        <v>0</v>
      </c>
      <c r="BW419" s="80" t="n">
        <v>0</v>
      </c>
      <c r="BX419" s="80" t="n">
        <v>0</v>
      </c>
      <c r="BY419" s="80" t="n">
        <v>0</v>
      </c>
      <c r="BZ419" s="80" t="n">
        <v>0</v>
      </c>
      <c r="CA419" s="80" t="n">
        <v>0</v>
      </c>
      <c r="CB419" s="80" t="n">
        <v>0</v>
      </c>
      <c r="CC419" s="80" t="n">
        <v>0</v>
      </c>
      <c r="CD419" s="180" t="n">
        <v>0</v>
      </c>
      <c r="CE419" s="180" t="n">
        <v>0</v>
      </c>
      <c r="CF419" s="180" t="n">
        <v>0</v>
      </c>
      <c r="CG419" s="180" t="n">
        <v>0</v>
      </c>
      <c r="CH419" s="180" t="n">
        <v>0</v>
      </c>
      <c r="CI419" s="180" t="n">
        <v>0</v>
      </c>
      <c r="CJ419" s="180" t="n">
        <v>0</v>
      </c>
      <c r="CK419" s="180" t="n">
        <v>0</v>
      </c>
      <c r="CL419" s="188" t="n">
        <v>0</v>
      </c>
      <c r="CM419" s="188" t="n">
        <v>0</v>
      </c>
      <c r="CN419" s="180" t="n">
        <v>0</v>
      </c>
      <c r="CO419" s="180" t="n">
        <v>0</v>
      </c>
      <c r="CP419" s="180" t="n">
        <v>0</v>
      </c>
      <c r="CQ419" s="180" t="n">
        <v>0</v>
      </c>
      <c r="CR419" s="180" t="n">
        <v>0</v>
      </c>
      <c r="CS419" s="180"/>
      <c r="CT419" s="80"/>
      <c r="CU419" s="80"/>
      <c r="CV419" s="80"/>
      <c r="CW419" s="80"/>
      <c r="CX419" s="80"/>
      <c r="CY419" s="80"/>
      <c r="CZ419" s="80"/>
      <c r="DA419" s="80"/>
      <c r="DB419" s="80"/>
      <c r="DC419" s="80"/>
      <c r="DD419" s="80"/>
      <c r="DE419" s="80"/>
      <c r="DF419" s="80"/>
      <c r="DG419" s="80"/>
      <c r="DH419" s="80"/>
      <c r="DI419" s="80"/>
      <c r="DJ419" s="80"/>
      <c r="DK419" s="80"/>
      <c r="DL419" s="80"/>
      <c r="DM419" s="80"/>
      <c r="DN419" s="80"/>
    </row>
    <row r="420" customFormat="false" ht="15.75" hidden="false" customHeight="false" outlineLevel="0" collapsed="false">
      <c r="A420" s="75" t="s">
        <v>217</v>
      </c>
      <c r="B420" s="187"/>
      <c r="C420" s="187"/>
      <c r="D420" s="187"/>
      <c r="E420" s="187"/>
      <c r="F420" s="187"/>
      <c r="G420" s="187"/>
      <c r="H420" s="187"/>
      <c r="I420" s="187"/>
      <c r="J420" s="187"/>
      <c r="K420" s="187"/>
      <c r="L420" s="187"/>
      <c r="M420" s="187"/>
      <c r="N420" s="187"/>
      <c r="O420" s="187"/>
      <c r="P420" s="187"/>
      <c r="Q420" s="187"/>
      <c r="R420" s="187"/>
      <c r="S420" s="187"/>
      <c r="T420" s="187"/>
      <c r="U420" s="187"/>
      <c r="V420" s="187"/>
      <c r="W420" s="187"/>
      <c r="X420" s="187"/>
      <c r="Y420" s="187"/>
      <c r="Z420" s="187"/>
      <c r="AA420" s="187"/>
      <c r="AB420" s="187"/>
      <c r="AC420" s="187"/>
      <c r="AD420" s="187"/>
      <c r="AE420" s="187"/>
      <c r="AF420" s="187"/>
      <c r="AG420" s="187"/>
      <c r="AH420" s="187"/>
      <c r="AI420" s="187"/>
      <c r="AJ420" s="187"/>
      <c r="AK420" s="187"/>
      <c r="AL420" s="187"/>
      <c r="AM420" s="187"/>
      <c r="AN420" s="187"/>
      <c r="AO420" s="187"/>
      <c r="AP420" s="187"/>
      <c r="AQ420" s="187"/>
      <c r="AR420" s="187"/>
      <c r="AS420" s="187"/>
      <c r="AT420" s="187"/>
      <c r="AU420" s="187"/>
      <c r="AV420" s="187"/>
      <c r="AW420" s="187"/>
      <c r="AX420" s="187"/>
      <c r="AY420" s="187"/>
      <c r="AZ420" s="187"/>
      <c r="BA420" s="187"/>
      <c r="BB420" s="187"/>
      <c r="BC420" s="187"/>
      <c r="BD420" s="187"/>
      <c r="BE420" s="187"/>
      <c r="BF420" s="187"/>
      <c r="BG420" s="187"/>
      <c r="BH420" s="187"/>
      <c r="BI420" s="187"/>
      <c r="BJ420" s="187" t="n">
        <v>0</v>
      </c>
      <c r="BK420" s="187" t="n">
        <v>0</v>
      </c>
      <c r="BL420" s="187" t="n">
        <v>0</v>
      </c>
      <c r="BM420" s="187" t="n">
        <v>0</v>
      </c>
      <c r="BN420" s="187" t="n">
        <v>0</v>
      </c>
      <c r="BO420" s="187" t="n">
        <v>0</v>
      </c>
      <c r="BP420" s="187" t="n">
        <v>0</v>
      </c>
      <c r="BQ420" s="187" t="n">
        <v>0</v>
      </c>
      <c r="BR420" s="187" t="n">
        <v>0</v>
      </c>
      <c r="BS420" s="187" t="n">
        <v>0</v>
      </c>
      <c r="BT420" s="187" t="n">
        <v>0</v>
      </c>
      <c r="BU420" s="187" t="n">
        <v>0</v>
      </c>
      <c r="BV420" s="187" t="n">
        <v>0</v>
      </c>
      <c r="BW420" s="187" t="n">
        <v>0</v>
      </c>
      <c r="BX420" s="187" t="n">
        <v>0</v>
      </c>
      <c r="BY420" s="187" t="n">
        <v>0</v>
      </c>
      <c r="BZ420" s="187" t="n">
        <v>0</v>
      </c>
      <c r="CA420" s="187" t="n">
        <v>0</v>
      </c>
      <c r="CB420" s="187" t="n">
        <v>0</v>
      </c>
      <c r="CC420" s="187" t="n">
        <v>0</v>
      </c>
      <c r="CD420" s="189" t="n">
        <v>31.8334940200119</v>
      </c>
      <c r="CE420" s="189" t="n">
        <v>33.9855446043789</v>
      </c>
      <c r="CF420" s="189" t="n">
        <v>34.5908736123965</v>
      </c>
      <c r="CG420" s="189" t="n">
        <v>32.8501611068693</v>
      </c>
      <c r="CH420" s="189" t="n">
        <v>31.882452596941</v>
      </c>
      <c r="CI420" s="189" t="n">
        <v>32.1799361051334</v>
      </c>
      <c r="CJ420" s="189" t="n">
        <v>29.2160526047034</v>
      </c>
      <c r="CK420" s="189" t="n">
        <v>28.1516848336514</v>
      </c>
      <c r="CL420" s="189" t="n">
        <v>28.821733271908</v>
      </c>
      <c r="CM420" s="189" t="n">
        <v>30.5977649159861</v>
      </c>
      <c r="CN420" s="189" t="n">
        <v>34.012341552542</v>
      </c>
      <c r="CO420" s="189" t="n">
        <v>31.5299390921044</v>
      </c>
      <c r="CP420" s="189" t="n">
        <v>31.8867627487319</v>
      </c>
      <c r="CQ420" s="189" t="n">
        <v>36.964838718557</v>
      </c>
      <c r="CR420" s="189" t="n">
        <v>36.5825259937696</v>
      </c>
      <c r="CS420" s="189"/>
      <c r="CT420" s="78"/>
      <c r="CU420" s="78"/>
      <c r="CV420" s="78"/>
      <c r="CW420" s="78"/>
      <c r="CX420" s="78"/>
      <c r="CY420" s="78"/>
      <c r="CZ420" s="78"/>
      <c r="DA420" s="78"/>
      <c r="DB420" s="78"/>
      <c r="DC420" s="78"/>
      <c r="DD420" s="78"/>
      <c r="DE420" s="78"/>
      <c r="DF420" s="78"/>
      <c r="DG420" s="78"/>
      <c r="DH420" s="78"/>
      <c r="DI420" s="78"/>
      <c r="DJ420" s="78"/>
      <c r="DK420" s="78"/>
      <c r="DL420" s="78"/>
      <c r="DM420" s="78"/>
      <c r="DN420" s="78"/>
    </row>
    <row r="421" customFormat="false" ht="15.75" hidden="false" customHeight="false" outlineLevel="0" collapsed="false">
      <c r="A421" s="73" t="s">
        <v>350</v>
      </c>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0"/>
      <c r="AV421" s="80"/>
      <c r="AW421" s="80"/>
      <c r="AX421" s="80"/>
      <c r="AY421" s="80"/>
      <c r="AZ421" s="80"/>
      <c r="BA421" s="80"/>
      <c r="BB421" s="80"/>
      <c r="BC421" s="80"/>
      <c r="BD421" s="80"/>
      <c r="BE421" s="80"/>
      <c r="BF421" s="80"/>
      <c r="BG421" s="80"/>
      <c r="BH421" s="80"/>
      <c r="BI421" s="80"/>
      <c r="BJ421" s="80" t="n">
        <v>0</v>
      </c>
      <c r="BK421" s="80" t="n">
        <v>0</v>
      </c>
      <c r="BL421" s="80" t="n">
        <v>0</v>
      </c>
      <c r="BM421" s="80" t="n">
        <v>0</v>
      </c>
      <c r="BN421" s="80" t="n">
        <v>0</v>
      </c>
      <c r="BO421" s="80" t="n">
        <v>0</v>
      </c>
      <c r="BP421" s="80" t="n">
        <v>0</v>
      </c>
      <c r="BQ421" s="80" t="n">
        <v>0</v>
      </c>
      <c r="BR421" s="80" t="n">
        <v>0</v>
      </c>
      <c r="BS421" s="80" t="n">
        <v>0</v>
      </c>
      <c r="BT421" s="80" t="n">
        <v>0</v>
      </c>
      <c r="BU421" s="80" t="n">
        <v>0</v>
      </c>
      <c r="BV421" s="80" t="n">
        <v>0</v>
      </c>
      <c r="BW421" s="80" t="n">
        <v>0</v>
      </c>
      <c r="BX421" s="80" t="n">
        <v>0</v>
      </c>
      <c r="BY421" s="80" t="n">
        <v>0</v>
      </c>
      <c r="BZ421" s="80" t="n">
        <v>0</v>
      </c>
      <c r="CA421" s="80" t="n">
        <v>0</v>
      </c>
      <c r="CB421" s="80" t="n">
        <v>0</v>
      </c>
      <c r="CC421" s="180" t="n">
        <v>0</v>
      </c>
      <c r="CD421" s="180" t="n">
        <v>0</v>
      </c>
      <c r="CE421" s="180" t="n">
        <v>0</v>
      </c>
      <c r="CF421" s="180" t="n">
        <v>0</v>
      </c>
      <c r="CG421" s="180" t="n">
        <v>0</v>
      </c>
      <c r="CH421" s="180" t="n">
        <v>0</v>
      </c>
      <c r="CI421" s="180" t="n">
        <v>0</v>
      </c>
      <c r="CJ421" s="180" t="n">
        <v>0</v>
      </c>
      <c r="CK421" s="180" t="n">
        <v>0</v>
      </c>
      <c r="CL421" s="188" t="n">
        <v>0</v>
      </c>
      <c r="CM421" s="188" t="n">
        <v>0</v>
      </c>
      <c r="CN421" s="180" t="n">
        <v>0</v>
      </c>
      <c r="CO421" s="180" t="n">
        <v>0</v>
      </c>
      <c r="CP421" s="180" t="n">
        <v>0</v>
      </c>
      <c r="CQ421" s="180" t="n">
        <v>0</v>
      </c>
      <c r="CR421" s="180" t="n">
        <v>0</v>
      </c>
      <c r="CS421" s="180"/>
      <c r="CT421" s="78"/>
      <c r="CU421" s="78"/>
      <c r="CV421" s="78"/>
      <c r="CW421" s="78"/>
      <c r="CX421" s="78"/>
      <c r="CY421" s="78"/>
      <c r="CZ421" s="78"/>
      <c r="DA421" s="78"/>
      <c r="DB421" s="78"/>
      <c r="DC421" s="78"/>
      <c r="DD421" s="78"/>
      <c r="DE421" s="78"/>
      <c r="DF421" s="78"/>
      <c r="DG421" s="78"/>
      <c r="DH421" s="78"/>
      <c r="DI421" s="78"/>
      <c r="DJ421" s="78"/>
      <c r="DK421" s="78"/>
      <c r="DL421" s="78"/>
      <c r="DM421" s="78"/>
      <c r="DN421" s="78"/>
    </row>
    <row r="422" customFormat="false" ht="15.75" hidden="false" customHeight="false" outlineLevel="0" collapsed="false">
      <c r="A422" s="73" t="s">
        <v>344</v>
      </c>
      <c r="B422" s="78"/>
      <c r="C422" s="78"/>
      <c r="D422" s="78"/>
      <c r="E422" s="78"/>
      <c r="F422" s="78"/>
      <c r="G422" s="78"/>
      <c r="H422" s="78"/>
      <c r="I422" s="78"/>
      <c r="J422" s="78"/>
      <c r="K422" s="78"/>
      <c r="L422" s="78"/>
      <c r="M422" s="78"/>
      <c r="N422" s="78"/>
      <c r="O422" s="78"/>
      <c r="P422" s="78"/>
      <c r="Q422" s="78"/>
      <c r="R422" s="78"/>
      <c r="S422" s="78"/>
      <c r="T422" s="78"/>
      <c r="U422" s="78"/>
      <c r="V422" s="78"/>
      <c r="W422" s="78"/>
      <c r="X422" s="78"/>
      <c r="Y422" s="78"/>
      <c r="Z422" s="78"/>
      <c r="AA422" s="78"/>
      <c r="AB422" s="78"/>
      <c r="AC422" s="78"/>
      <c r="AD422" s="78"/>
      <c r="AE422" s="78"/>
      <c r="AF422" s="78"/>
      <c r="AG422" s="78"/>
      <c r="AH422" s="78"/>
      <c r="AI422" s="78"/>
      <c r="AJ422" s="78"/>
      <c r="AK422" s="78"/>
      <c r="AL422" s="78"/>
      <c r="AM422" s="78"/>
      <c r="AN422" s="78"/>
      <c r="AO422" s="78"/>
      <c r="AP422" s="78"/>
      <c r="AQ422" s="78"/>
      <c r="AR422" s="78"/>
      <c r="AS422" s="78"/>
      <c r="AT422" s="78"/>
      <c r="AU422" s="78"/>
      <c r="AV422" s="78"/>
      <c r="AW422" s="78"/>
      <c r="AX422" s="78"/>
      <c r="AY422" s="78"/>
      <c r="AZ422" s="78"/>
      <c r="BA422" s="78"/>
      <c r="BB422" s="78"/>
      <c r="BC422" s="78"/>
      <c r="BD422" s="78"/>
      <c r="BE422" s="78"/>
      <c r="BF422" s="78"/>
      <c r="BG422" s="78"/>
      <c r="BH422" s="78"/>
      <c r="BI422" s="78"/>
      <c r="BJ422" s="78"/>
      <c r="BK422" s="78"/>
      <c r="BL422" s="78"/>
      <c r="BM422" s="78"/>
      <c r="BN422" s="78"/>
      <c r="BO422" s="78"/>
      <c r="BP422" s="78"/>
      <c r="BQ422" s="78"/>
      <c r="BR422" s="78"/>
      <c r="BS422" s="78"/>
      <c r="BT422" s="78"/>
      <c r="BU422" s="78"/>
      <c r="BV422" s="78"/>
      <c r="BW422" s="78"/>
      <c r="BX422" s="78"/>
      <c r="BY422" s="78"/>
      <c r="BZ422" s="78"/>
      <c r="CA422" s="78"/>
      <c r="CB422" s="78"/>
      <c r="CC422" s="188"/>
      <c r="CD422" s="188" t="n">
        <v>0</v>
      </c>
      <c r="CE422" s="188" t="n">
        <v>0</v>
      </c>
      <c r="CF422" s="188" t="n">
        <v>0</v>
      </c>
      <c r="CG422" s="188" t="n">
        <v>0</v>
      </c>
      <c r="CH422" s="188" t="n">
        <v>0</v>
      </c>
      <c r="CI422" s="188" t="n">
        <v>0</v>
      </c>
      <c r="CJ422" s="188" t="n">
        <v>0</v>
      </c>
      <c r="CK422" s="188" t="n">
        <v>0</v>
      </c>
      <c r="CL422" s="188" t="n">
        <v>0</v>
      </c>
      <c r="CM422" s="188" t="n">
        <v>0</v>
      </c>
      <c r="CN422" s="188" t="n">
        <v>0</v>
      </c>
      <c r="CO422" s="188" t="n">
        <v>0</v>
      </c>
      <c r="CP422" s="188" t="n">
        <v>0</v>
      </c>
      <c r="CQ422" s="188" t="n">
        <v>0</v>
      </c>
      <c r="CR422" s="188" t="n">
        <v>0</v>
      </c>
      <c r="CS422" s="188"/>
      <c r="CT422" s="80"/>
      <c r="CU422" s="80"/>
      <c r="CV422" s="80"/>
      <c r="CW422" s="80"/>
      <c r="CX422" s="80"/>
      <c r="CY422" s="80"/>
      <c r="CZ422" s="80"/>
      <c r="DA422" s="80"/>
      <c r="DB422" s="80"/>
      <c r="DC422" s="80"/>
      <c r="DD422" s="80"/>
      <c r="DE422" s="80"/>
      <c r="DF422" s="80"/>
      <c r="DG422" s="80"/>
      <c r="DH422" s="80"/>
      <c r="DI422" s="80"/>
      <c r="DJ422" s="80"/>
      <c r="DK422" s="80"/>
      <c r="DL422" s="80"/>
      <c r="DM422" s="80"/>
      <c r="DN422" s="80"/>
    </row>
    <row r="423" customFormat="false" ht="15.75" hidden="false" customHeight="false" outlineLevel="0" collapsed="false">
      <c r="A423" s="73" t="s">
        <v>351</v>
      </c>
      <c r="B423" s="78"/>
      <c r="C423" s="78"/>
      <c r="D423" s="78"/>
      <c r="E423" s="78"/>
      <c r="F423" s="78"/>
      <c r="G423" s="78"/>
      <c r="H423" s="78"/>
      <c r="I423" s="78"/>
      <c r="J423" s="78"/>
      <c r="K423" s="78"/>
      <c r="L423" s="78"/>
      <c r="M423" s="78"/>
      <c r="N423" s="78"/>
      <c r="O423" s="78"/>
      <c r="P423" s="78"/>
      <c r="Q423" s="78"/>
      <c r="R423" s="78"/>
      <c r="S423" s="78"/>
      <c r="T423" s="78"/>
      <c r="U423" s="78"/>
      <c r="V423" s="78"/>
      <c r="W423" s="78"/>
      <c r="X423" s="78"/>
      <c r="Y423" s="78"/>
      <c r="Z423" s="78"/>
      <c r="AA423" s="78"/>
      <c r="AB423" s="78"/>
      <c r="AC423" s="78"/>
      <c r="AD423" s="78"/>
      <c r="AE423" s="78"/>
      <c r="AF423" s="78"/>
      <c r="AG423" s="78"/>
      <c r="AH423" s="78"/>
      <c r="AI423" s="78"/>
      <c r="AJ423" s="78"/>
      <c r="AK423" s="78"/>
      <c r="AL423" s="78"/>
      <c r="AM423" s="78"/>
      <c r="AN423" s="78"/>
      <c r="AO423" s="78"/>
      <c r="AP423" s="78"/>
      <c r="AQ423" s="78"/>
      <c r="AR423" s="78"/>
      <c r="AS423" s="78"/>
      <c r="AT423" s="78"/>
      <c r="AU423" s="78"/>
      <c r="AV423" s="78"/>
      <c r="AW423" s="78"/>
      <c r="AX423" s="78"/>
      <c r="AY423" s="78"/>
      <c r="AZ423" s="78"/>
      <c r="BA423" s="78"/>
      <c r="BB423" s="78"/>
      <c r="BC423" s="78"/>
      <c r="BD423" s="78"/>
      <c r="BE423" s="78"/>
      <c r="BF423" s="78"/>
      <c r="BG423" s="78"/>
      <c r="BH423" s="78"/>
      <c r="BI423" s="78"/>
      <c r="BJ423" s="78"/>
      <c r="BK423" s="78"/>
      <c r="BL423" s="78"/>
      <c r="BM423" s="78"/>
      <c r="BN423" s="78"/>
      <c r="BO423" s="78"/>
      <c r="BP423" s="78"/>
      <c r="BQ423" s="78"/>
      <c r="BR423" s="78"/>
      <c r="BS423" s="78"/>
      <c r="BT423" s="78"/>
      <c r="BU423" s="78"/>
      <c r="BV423" s="78"/>
      <c r="BW423" s="78"/>
      <c r="BX423" s="78"/>
      <c r="BY423" s="78"/>
      <c r="BZ423" s="78"/>
      <c r="CA423" s="78"/>
      <c r="CB423" s="78"/>
      <c r="CC423" s="188"/>
      <c r="CD423" s="188" t="n">
        <v>0</v>
      </c>
      <c r="CE423" s="188" t="n">
        <v>0</v>
      </c>
      <c r="CF423" s="188" t="n">
        <v>0</v>
      </c>
      <c r="CG423" s="188" t="n">
        <v>0</v>
      </c>
      <c r="CH423" s="188" t="n">
        <v>0</v>
      </c>
      <c r="CI423" s="188" t="n">
        <v>0</v>
      </c>
      <c r="CJ423" s="188" t="n">
        <v>0</v>
      </c>
      <c r="CK423" s="188" t="n">
        <v>0</v>
      </c>
      <c r="CL423" s="188" t="n">
        <v>0</v>
      </c>
      <c r="CM423" s="188" t="n">
        <v>0</v>
      </c>
      <c r="CN423" s="188" t="n">
        <v>0</v>
      </c>
      <c r="CO423" s="188" t="n">
        <v>0</v>
      </c>
      <c r="CP423" s="188" t="n">
        <v>0</v>
      </c>
      <c r="CQ423" s="188" t="n">
        <v>0</v>
      </c>
      <c r="CR423" s="188" t="n">
        <v>0</v>
      </c>
      <c r="CS423" s="188"/>
      <c r="CT423" s="78"/>
      <c r="CU423" s="78"/>
      <c r="CV423" s="78"/>
      <c r="CW423" s="78"/>
      <c r="CX423" s="78"/>
      <c r="CY423" s="78"/>
      <c r="CZ423" s="78"/>
      <c r="DA423" s="78"/>
      <c r="DB423" s="78"/>
      <c r="DC423" s="78"/>
      <c r="DD423" s="78"/>
      <c r="DE423" s="78"/>
      <c r="DF423" s="78"/>
      <c r="DG423" s="78"/>
      <c r="DH423" s="78"/>
      <c r="DI423" s="78"/>
      <c r="DJ423" s="78"/>
      <c r="DK423" s="78"/>
      <c r="DL423" s="78"/>
      <c r="DM423" s="78"/>
      <c r="DN423" s="78"/>
    </row>
    <row r="424" customFormat="false" ht="15.75" hidden="false" customHeight="false" outlineLevel="0" collapsed="false">
      <c r="A424" s="184" t="s">
        <v>352</v>
      </c>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0"/>
      <c r="AV424" s="80"/>
      <c r="AW424" s="80"/>
      <c r="AX424" s="80"/>
      <c r="AY424" s="80"/>
      <c r="AZ424" s="80"/>
      <c r="BA424" s="80"/>
      <c r="BB424" s="80"/>
      <c r="BC424" s="80"/>
      <c r="BD424" s="80"/>
      <c r="BE424" s="80"/>
      <c r="BF424" s="80"/>
      <c r="BG424" s="80"/>
      <c r="BH424" s="80"/>
      <c r="BI424" s="80"/>
      <c r="BJ424" s="80" t="n">
        <v>0</v>
      </c>
      <c r="BK424" s="80" t="n">
        <v>0</v>
      </c>
      <c r="BL424" s="80" t="n">
        <v>0</v>
      </c>
      <c r="BM424" s="80" t="n">
        <v>0</v>
      </c>
      <c r="BN424" s="80" t="n">
        <v>0</v>
      </c>
      <c r="BO424" s="80" t="n">
        <v>0</v>
      </c>
      <c r="BP424" s="80" t="n">
        <v>0</v>
      </c>
      <c r="BQ424" s="80" t="n">
        <v>0</v>
      </c>
      <c r="BR424" s="80" t="n">
        <v>0</v>
      </c>
      <c r="BS424" s="80" t="n">
        <v>0</v>
      </c>
      <c r="BT424" s="80" t="n">
        <v>0</v>
      </c>
      <c r="BU424" s="80" t="n">
        <v>0</v>
      </c>
      <c r="BV424" s="80" t="n">
        <v>0</v>
      </c>
      <c r="BW424" s="80" t="n">
        <v>0</v>
      </c>
      <c r="BX424" s="80" t="n">
        <v>0</v>
      </c>
      <c r="BY424" s="80" t="n">
        <v>0</v>
      </c>
      <c r="BZ424" s="80" t="n">
        <v>0</v>
      </c>
      <c r="CA424" s="80" t="n">
        <v>0</v>
      </c>
      <c r="CB424" s="80" t="n">
        <v>0</v>
      </c>
      <c r="CC424" s="180" t="n">
        <v>0</v>
      </c>
      <c r="CD424" s="180" t="n">
        <v>0</v>
      </c>
      <c r="CE424" s="180" t="n">
        <v>0</v>
      </c>
      <c r="CF424" s="180" t="n">
        <v>0</v>
      </c>
      <c r="CG424" s="180" t="n">
        <v>0</v>
      </c>
      <c r="CH424" s="180" t="n">
        <v>0</v>
      </c>
      <c r="CI424" s="180" t="n">
        <v>0</v>
      </c>
      <c r="CJ424" s="180" t="n">
        <v>0</v>
      </c>
      <c r="CK424" s="180" t="n">
        <v>0</v>
      </c>
      <c r="CL424" s="188" t="n">
        <v>0</v>
      </c>
      <c r="CM424" s="188" t="n">
        <v>0</v>
      </c>
      <c r="CN424" s="180" t="n">
        <v>0</v>
      </c>
      <c r="CO424" s="180" t="n">
        <v>0</v>
      </c>
      <c r="CP424" s="180" t="n">
        <v>0</v>
      </c>
      <c r="CQ424" s="180" t="n">
        <v>0</v>
      </c>
      <c r="CR424" s="180" t="n">
        <v>0</v>
      </c>
      <c r="CS424" s="180"/>
      <c r="CT424" s="190"/>
      <c r="CU424" s="190"/>
      <c r="CV424" s="190"/>
      <c r="CW424" s="190"/>
      <c r="CX424" s="190"/>
      <c r="CY424" s="190"/>
      <c r="CZ424" s="190"/>
      <c r="DA424" s="190"/>
      <c r="DB424" s="190"/>
      <c r="DC424" s="190"/>
      <c r="DD424" s="190"/>
      <c r="DE424" s="190"/>
      <c r="DF424" s="190"/>
      <c r="DG424" s="190"/>
      <c r="DH424" s="190"/>
      <c r="DI424" s="190"/>
      <c r="DJ424" s="190"/>
      <c r="DK424" s="190"/>
      <c r="DL424" s="190"/>
      <c r="DM424" s="190"/>
      <c r="DN424" s="190"/>
    </row>
    <row r="425" customFormat="false" ht="15.75" hidden="false" customHeight="false" outlineLevel="0" collapsed="false">
      <c r="A425" s="184" t="s">
        <v>353</v>
      </c>
      <c r="B425" s="78"/>
      <c r="C425" s="78"/>
      <c r="D425" s="78"/>
      <c r="E425" s="78"/>
      <c r="F425" s="78"/>
      <c r="G425" s="78"/>
      <c r="H425" s="78"/>
      <c r="I425" s="78"/>
      <c r="J425" s="78"/>
      <c r="K425" s="78"/>
      <c r="L425" s="78"/>
      <c r="M425" s="78"/>
      <c r="N425" s="78"/>
      <c r="O425" s="78"/>
      <c r="P425" s="78"/>
      <c r="Q425" s="78"/>
      <c r="R425" s="78"/>
      <c r="S425" s="78"/>
      <c r="T425" s="78"/>
      <c r="U425" s="78"/>
      <c r="V425" s="78"/>
      <c r="W425" s="78"/>
      <c r="X425" s="78"/>
      <c r="Y425" s="78"/>
      <c r="Z425" s="78"/>
      <c r="AA425" s="78"/>
      <c r="AB425" s="78"/>
      <c r="AC425" s="78"/>
      <c r="AD425" s="78"/>
      <c r="AE425" s="78"/>
      <c r="AF425" s="78"/>
      <c r="AG425" s="78"/>
      <c r="AH425" s="78"/>
      <c r="AI425" s="78"/>
      <c r="AJ425" s="78"/>
      <c r="AK425" s="78"/>
      <c r="AL425" s="78"/>
      <c r="AM425" s="78"/>
      <c r="AN425" s="78"/>
      <c r="AO425" s="78"/>
      <c r="AP425" s="78"/>
      <c r="AQ425" s="78"/>
      <c r="AR425" s="78"/>
      <c r="AS425" s="78"/>
      <c r="AT425" s="78"/>
      <c r="AU425" s="78"/>
      <c r="AV425" s="78"/>
      <c r="AW425" s="78"/>
      <c r="AX425" s="78"/>
      <c r="AY425" s="78"/>
      <c r="AZ425" s="78"/>
      <c r="BA425" s="78"/>
      <c r="BB425" s="78"/>
      <c r="BC425" s="78"/>
      <c r="BD425" s="78"/>
      <c r="BE425" s="78"/>
      <c r="BF425" s="78"/>
      <c r="BG425" s="78"/>
      <c r="BH425" s="78"/>
      <c r="BI425" s="78"/>
      <c r="BJ425" s="78"/>
      <c r="BK425" s="78"/>
      <c r="BL425" s="78"/>
      <c r="BM425" s="78"/>
      <c r="BN425" s="78"/>
      <c r="BO425" s="78"/>
      <c r="BP425" s="78"/>
      <c r="BQ425" s="78"/>
      <c r="BR425" s="78"/>
      <c r="BS425" s="78"/>
      <c r="BT425" s="78"/>
      <c r="BU425" s="78"/>
      <c r="BV425" s="78"/>
      <c r="BW425" s="78"/>
      <c r="BX425" s="78"/>
      <c r="BY425" s="78"/>
      <c r="BZ425" s="78"/>
      <c r="CA425" s="78"/>
      <c r="CB425" s="78"/>
      <c r="CC425" s="188"/>
      <c r="CD425" s="188" t="n">
        <v>0</v>
      </c>
      <c r="CE425" s="188" t="n">
        <v>0</v>
      </c>
      <c r="CF425" s="188" t="n">
        <v>0</v>
      </c>
      <c r="CG425" s="188" t="n">
        <v>0</v>
      </c>
      <c r="CH425" s="188" t="n">
        <v>0</v>
      </c>
      <c r="CI425" s="188" t="n">
        <v>0</v>
      </c>
      <c r="CJ425" s="188" t="n">
        <v>0</v>
      </c>
      <c r="CK425" s="188" t="n">
        <v>0</v>
      </c>
      <c r="CL425" s="188" t="n">
        <v>0</v>
      </c>
      <c r="CM425" s="188" t="n">
        <v>0</v>
      </c>
      <c r="CN425" s="188" t="n">
        <v>0</v>
      </c>
      <c r="CO425" s="188" t="n">
        <v>0</v>
      </c>
      <c r="CP425" s="188" t="n">
        <v>0</v>
      </c>
      <c r="CQ425" s="188" t="n">
        <v>0</v>
      </c>
      <c r="CR425" s="188" t="n">
        <v>0</v>
      </c>
      <c r="CS425" s="188"/>
      <c r="CT425" s="74"/>
      <c r="CU425" s="74"/>
      <c r="CV425" s="74"/>
      <c r="CW425" s="74"/>
      <c r="CX425" s="74"/>
      <c r="CY425" s="74"/>
      <c r="CZ425" s="74"/>
      <c r="DA425" s="74"/>
      <c r="DB425" s="74"/>
      <c r="DC425" s="74"/>
      <c r="DD425" s="74"/>
      <c r="DE425" s="74"/>
      <c r="DF425" s="74"/>
      <c r="DG425" s="74"/>
      <c r="DH425" s="74"/>
      <c r="DI425" s="74"/>
      <c r="DJ425" s="74"/>
      <c r="DK425" s="74"/>
      <c r="DL425" s="74"/>
      <c r="DM425" s="74"/>
      <c r="DN425" s="74"/>
    </row>
    <row r="426" customFormat="false" ht="15.75" hidden="false" customHeight="false" outlineLevel="0" collapsed="false">
      <c r="A426" s="184" t="s">
        <v>354</v>
      </c>
      <c r="B426" s="190"/>
      <c r="C426" s="190"/>
      <c r="D426" s="190"/>
      <c r="E426" s="190"/>
      <c r="F426" s="190"/>
      <c r="G426" s="190"/>
      <c r="H426" s="190"/>
      <c r="I426" s="190"/>
      <c r="J426" s="190"/>
      <c r="K426" s="190"/>
      <c r="L426" s="190"/>
      <c r="M426" s="190"/>
      <c r="N426" s="190"/>
      <c r="O426" s="190"/>
      <c r="P426" s="190"/>
      <c r="Q426" s="190"/>
      <c r="R426" s="190"/>
      <c r="S426" s="190"/>
      <c r="T426" s="190"/>
      <c r="U426" s="190"/>
      <c r="V426" s="190"/>
      <c r="W426" s="190"/>
      <c r="X426" s="190"/>
      <c r="Y426" s="190"/>
      <c r="Z426" s="190"/>
      <c r="AA426" s="190"/>
      <c r="AB426" s="190"/>
      <c r="AC426" s="190"/>
      <c r="AD426" s="190"/>
      <c r="AE426" s="190"/>
      <c r="AF426" s="190"/>
      <c r="AG426" s="190"/>
      <c r="AH426" s="190"/>
      <c r="AI426" s="190"/>
      <c r="AJ426" s="190"/>
      <c r="AK426" s="190"/>
      <c r="AL426" s="190"/>
      <c r="AM426" s="190"/>
      <c r="AN426" s="190"/>
      <c r="AO426" s="190"/>
      <c r="AP426" s="190"/>
      <c r="AQ426" s="190"/>
      <c r="AR426" s="190"/>
      <c r="AS426" s="190"/>
      <c r="AT426" s="190"/>
      <c r="AU426" s="190"/>
      <c r="AV426" s="190"/>
      <c r="AW426" s="190"/>
      <c r="AX426" s="190"/>
      <c r="AY426" s="190"/>
      <c r="AZ426" s="190"/>
      <c r="BA426" s="190"/>
      <c r="BB426" s="190"/>
      <c r="BC426" s="190"/>
      <c r="BD426" s="190"/>
      <c r="BE426" s="190"/>
      <c r="BF426" s="190"/>
      <c r="BG426" s="190"/>
      <c r="BH426" s="190"/>
      <c r="BI426" s="190"/>
      <c r="BJ426" s="190"/>
      <c r="BK426" s="190"/>
      <c r="BL426" s="190"/>
      <c r="BM426" s="190"/>
      <c r="BN426" s="190"/>
      <c r="BO426" s="190"/>
      <c r="BP426" s="190"/>
      <c r="BQ426" s="190"/>
      <c r="BR426" s="190"/>
      <c r="BS426" s="190"/>
      <c r="BT426" s="190"/>
      <c r="BU426" s="190"/>
      <c r="BV426" s="190"/>
      <c r="BW426" s="190"/>
      <c r="BX426" s="190"/>
      <c r="BY426" s="190"/>
      <c r="BZ426" s="190"/>
      <c r="CA426" s="190"/>
      <c r="CB426" s="190"/>
      <c r="CC426" s="188"/>
      <c r="CD426" s="188" t="n">
        <v>0</v>
      </c>
      <c r="CE426" s="188" t="n">
        <v>0</v>
      </c>
      <c r="CF426" s="188" t="n">
        <v>0</v>
      </c>
      <c r="CG426" s="188" t="n">
        <v>0</v>
      </c>
      <c r="CH426" s="188" t="n">
        <v>0</v>
      </c>
      <c r="CI426" s="188" t="n">
        <v>0</v>
      </c>
      <c r="CJ426" s="188" t="n">
        <v>0</v>
      </c>
      <c r="CK426" s="188" t="n">
        <v>0</v>
      </c>
      <c r="CL426" s="188" t="n">
        <v>0</v>
      </c>
      <c r="CM426" s="188" t="n">
        <v>0</v>
      </c>
      <c r="CN426" s="188" t="n">
        <v>0</v>
      </c>
      <c r="CO426" s="188" t="n">
        <v>0</v>
      </c>
      <c r="CP426" s="188" t="n">
        <v>0</v>
      </c>
      <c r="CQ426" s="188" t="n">
        <v>0</v>
      </c>
      <c r="CR426" s="188" t="n">
        <v>0</v>
      </c>
      <c r="CS426" s="188"/>
      <c r="CT426" s="74"/>
      <c r="CU426" s="74"/>
      <c r="CV426" s="74"/>
      <c r="CW426" s="74"/>
      <c r="CX426" s="74"/>
      <c r="CY426" s="74"/>
      <c r="CZ426" s="74"/>
      <c r="DA426" s="74"/>
      <c r="DB426" s="74"/>
      <c r="DC426" s="74"/>
      <c r="DD426" s="74"/>
      <c r="DE426" s="74"/>
      <c r="DF426" s="74"/>
      <c r="DG426" s="74"/>
      <c r="DH426" s="74"/>
      <c r="DI426" s="74"/>
      <c r="DJ426" s="74"/>
      <c r="DK426" s="74"/>
      <c r="DL426" s="74"/>
      <c r="DM426" s="74"/>
      <c r="DN426" s="74"/>
    </row>
    <row r="427" customFormat="false" ht="15.75" hidden="false" customHeight="false" outlineLevel="0" collapsed="false">
      <c r="A427" s="73" t="s">
        <v>355</v>
      </c>
      <c r="B427" s="74"/>
      <c r="C427" s="74"/>
      <c r="D427" s="74"/>
      <c r="E427" s="74"/>
      <c r="F427" s="74"/>
      <c r="G427" s="74"/>
      <c r="H427" s="74"/>
      <c r="I427" s="74"/>
      <c r="J427" s="74"/>
      <c r="K427" s="74"/>
      <c r="L427" s="74"/>
      <c r="M427" s="74"/>
      <c r="N427" s="74"/>
      <c r="O427" s="74"/>
      <c r="P427" s="74"/>
      <c r="Q427" s="74"/>
      <c r="R427" s="74"/>
      <c r="S427" s="74"/>
      <c r="T427" s="74"/>
      <c r="U427" s="74"/>
      <c r="V427" s="74"/>
      <c r="W427" s="74"/>
      <c r="X427" s="74"/>
      <c r="Y427" s="74"/>
      <c r="Z427" s="74"/>
      <c r="AA427" s="74"/>
      <c r="AB427" s="74"/>
      <c r="AC427" s="74"/>
      <c r="AD427" s="74"/>
      <c r="AE427" s="74"/>
      <c r="AF427" s="74"/>
      <c r="AG427" s="74"/>
      <c r="AH427" s="74"/>
      <c r="AI427" s="74"/>
      <c r="AJ427" s="74"/>
      <c r="AK427" s="74"/>
      <c r="AL427" s="74"/>
      <c r="AM427" s="74"/>
      <c r="AN427" s="74"/>
      <c r="AO427" s="74"/>
      <c r="AP427" s="74"/>
      <c r="AQ427" s="74"/>
      <c r="AR427" s="74"/>
      <c r="AS427" s="74"/>
      <c r="AT427" s="74"/>
      <c r="AU427" s="74"/>
      <c r="AV427" s="74"/>
      <c r="AW427" s="74"/>
      <c r="AX427" s="74"/>
      <c r="AY427" s="74"/>
      <c r="AZ427" s="74"/>
      <c r="BA427" s="74"/>
      <c r="BB427" s="74"/>
      <c r="BC427" s="74"/>
      <c r="BD427" s="74"/>
      <c r="BE427" s="74"/>
      <c r="BF427" s="74"/>
      <c r="BG427" s="74"/>
      <c r="BH427" s="74"/>
      <c r="BI427" s="74"/>
      <c r="BJ427" s="74" t="n">
        <v>0</v>
      </c>
      <c r="BK427" s="74" t="n">
        <v>0</v>
      </c>
      <c r="BL427" s="74" t="n">
        <v>0</v>
      </c>
      <c r="BM427" s="74" t="n">
        <v>0</v>
      </c>
      <c r="BN427" s="74" t="n">
        <v>0</v>
      </c>
      <c r="BO427" s="74" t="n">
        <v>0</v>
      </c>
      <c r="BP427" s="74" t="n">
        <v>0</v>
      </c>
      <c r="BQ427" s="74" t="n">
        <v>0</v>
      </c>
      <c r="BR427" s="74" t="n">
        <v>0</v>
      </c>
      <c r="BS427" s="74" t="n">
        <v>0</v>
      </c>
      <c r="BT427" s="74" t="n">
        <v>0</v>
      </c>
      <c r="BU427" s="74" t="n">
        <v>0</v>
      </c>
      <c r="BV427" s="74" t="n">
        <v>0</v>
      </c>
      <c r="BW427" s="74" t="n">
        <v>0</v>
      </c>
      <c r="BX427" s="74" t="n">
        <v>0</v>
      </c>
      <c r="BY427" s="74" t="n">
        <v>0</v>
      </c>
      <c r="BZ427" s="74" t="n">
        <v>0</v>
      </c>
      <c r="CA427" s="74" t="n">
        <v>0</v>
      </c>
      <c r="CB427" s="74" t="n">
        <v>0</v>
      </c>
      <c r="CC427" s="188" t="n">
        <v>0</v>
      </c>
      <c r="CD427" s="188" t="n">
        <v>-31.8334940200119</v>
      </c>
      <c r="CE427" s="188" t="n">
        <v>-33.9855446043789</v>
      </c>
      <c r="CF427" s="188" t="n">
        <v>-34.5908736123965</v>
      </c>
      <c r="CG427" s="188" t="n">
        <v>-32.8501611068693</v>
      </c>
      <c r="CH427" s="188" t="n">
        <v>-31.882452596941</v>
      </c>
      <c r="CI427" s="188" t="n">
        <v>-32.1799361051334</v>
      </c>
      <c r="CJ427" s="188" t="n">
        <v>-29.2160526047034</v>
      </c>
      <c r="CK427" s="188" t="n">
        <v>-28.1516848336514</v>
      </c>
      <c r="CL427" s="188" t="n">
        <v>-28.821733271908</v>
      </c>
      <c r="CM427" s="188" t="n">
        <v>-30.5977649159861</v>
      </c>
      <c r="CN427" s="188" t="n">
        <v>-34.012341552542</v>
      </c>
      <c r="CO427" s="188" t="n">
        <v>-31.5299390921044</v>
      </c>
      <c r="CP427" s="188" t="n">
        <v>-31.8867627487319</v>
      </c>
      <c r="CQ427" s="188" t="n">
        <v>-36.964838718557</v>
      </c>
      <c r="CR427" s="188" t="n">
        <v>-36.5825259937696</v>
      </c>
      <c r="CS427" s="188"/>
      <c r="CT427" s="74"/>
      <c r="CU427" s="74"/>
      <c r="CV427" s="74"/>
      <c r="CW427" s="74"/>
      <c r="CX427" s="74"/>
      <c r="CY427" s="74"/>
      <c r="CZ427" s="74"/>
      <c r="DA427" s="74"/>
      <c r="DB427" s="74"/>
      <c r="DC427" s="74"/>
      <c r="DD427" s="74"/>
      <c r="DE427" s="74"/>
      <c r="DF427" s="74"/>
      <c r="DG427" s="74"/>
      <c r="DH427" s="74"/>
      <c r="DI427" s="74"/>
      <c r="DJ427" s="74"/>
      <c r="DK427" s="74"/>
      <c r="DL427" s="74"/>
      <c r="DM427" s="74"/>
      <c r="DN427" s="74"/>
    </row>
    <row r="428" customFormat="false" ht="15.75" hidden="false" customHeight="false" outlineLevel="0" collapsed="false">
      <c r="A428" s="73" t="s">
        <v>356</v>
      </c>
      <c r="B428" s="74"/>
      <c r="C428" s="74"/>
      <c r="D428" s="74"/>
      <c r="E428" s="74"/>
      <c r="F428" s="74"/>
      <c r="G428" s="74"/>
      <c r="H428" s="74"/>
      <c r="I428" s="74"/>
      <c r="J428" s="74"/>
      <c r="K428" s="74"/>
      <c r="L428" s="74"/>
      <c r="M428" s="74"/>
      <c r="N428" s="74"/>
      <c r="O428" s="74"/>
      <c r="P428" s="74"/>
      <c r="Q428" s="74"/>
      <c r="R428" s="74"/>
      <c r="S428" s="74"/>
      <c r="T428" s="74"/>
      <c r="U428" s="74"/>
      <c r="V428" s="74"/>
      <c r="W428" s="74"/>
      <c r="X428" s="74"/>
      <c r="Y428" s="74"/>
      <c r="Z428" s="74"/>
      <c r="AA428" s="74"/>
      <c r="AB428" s="74"/>
      <c r="AC428" s="74"/>
      <c r="AD428" s="74"/>
      <c r="AE428" s="74"/>
      <c r="AF428" s="74"/>
      <c r="AG428" s="74"/>
      <c r="AH428" s="74"/>
      <c r="AI428" s="74"/>
      <c r="AJ428" s="74"/>
      <c r="AK428" s="74"/>
      <c r="AL428" s="74"/>
      <c r="AM428" s="74"/>
      <c r="AN428" s="74"/>
      <c r="AO428" s="74"/>
      <c r="AP428" s="74"/>
      <c r="AQ428" s="74"/>
      <c r="AR428" s="74"/>
      <c r="AS428" s="74"/>
      <c r="AT428" s="74"/>
      <c r="AU428" s="74"/>
      <c r="AV428" s="74"/>
      <c r="AW428" s="74"/>
      <c r="AX428" s="74"/>
      <c r="AY428" s="74"/>
      <c r="AZ428" s="74"/>
      <c r="BA428" s="74"/>
      <c r="BB428" s="74"/>
      <c r="BC428" s="74"/>
      <c r="BD428" s="74"/>
      <c r="BE428" s="74"/>
      <c r="BF428" s="74"/>
      <c r="BG428" s="74"/>
      <c r="BH428" s="74"/>
      <c r="BI428" s="74"/>
      <c r="BJ428" s="74"/>
      <c r="BK428" s="74"/>
      <c r="BL428" s="74"/>
      <c r="BM428" s="74"/>
      <c r="BN428" s="74"/>
      <c r="BO428" s="74"/>
      <c r="BP428" s="74"/>
      <c r="BQ428" s="74"/>
      <c r="BR428" s="74"/>
      <c r="BS428" s="74"/>
      <c r="BT428" s="74"/>
      <c r="BU428" s="74"/>
      <c r="BV428" s="74"/>
      <c r="BW428" s="74"/>
      <c r="BX428" s="74"/>
      <c r="BY428" s="74"/>
      <c r="BZ428" s="74"/>
      <c r="CA428" s="74"/>
      <c r="CB428" s="74"/>
      <c r="CC428" s="188"/>
      <c r="CD428" s="188" t="n">
        <v>0</v>
      </c>
      <c r="CE428" s="188" t="n">
        <v>0</v>
      </c>
      <c r="CF428" s="188" t="n">
        <v>0</v>
      </c>
      <c r="CG428" s="188" t="n">
        <v>0</v>
      </c>
      <c r="CH428" s="188" t="n">
        <v>0</v>
      </c>
      <c r="CI428" s="188" t="n">
        <v>0</v>
      </c>
      <c r="CJ428" s="188" t="n">
        <v>0</v>
      </c>
      <c r="CK428" s="188" t="n">
        <v>0</v>
      </c>
      <c r="CL428" s="188" t="n">
        <v>0</v>
      </c>
      <c r="CM428" s="188" t="n">
        <v>0</v>
      </c>
      <c r="CN428" s="188" t="n">
        <v>0</v>
      </c>
      <c r="CO428" s="188" t="n">
        <v>0</v>
      </c>
      <c r="CP428" s="188" t="n">
        <v>0</v>
      </c>
      <c r="CQ428" s="188" t="n">
        <v>0</v>
      </c>
      <c r="CR428" s="188" t="n">
        <v>0</v>
      </c>
      <c r="CS428" s="188"/>
      <c r="CT428" s="80"/>
      <c r="CU428" s="80"/>
      <c r="CV428" s="80"/>
      <c r="CW428" s="80"/>
      <c r="CX428" s="80"/>
      <c r="CY428" s="80"/>
      <c r="CZ428" s="80"/>
      <c r="DA428" s="80"/>
      <c r="DB428" s="80"/>
      <c r="DC428" s="80"/>
      <c r="DD428" s="80"/>
      <c r="DE428" s="80"/>
      <c r="DF428" s="80"/>
      <c r="DG428" s="80"/>
      <c r="DH428" s="80"/>
      <c r="DI428" s="80"/>
      <c r="DJ428" s="80"/>
      <c r="DK428" s="80"/>
      <c r="DL428" s="80"/>
      <c r="DM428" s="80"/>
      <c r="DN428" s="80"/>
    </row>
    <row r="429" customFormat="false" ht="15.75" hidden="false" customHeight="false" outlineLevel="0" collapsed="false">
      <c r="A429" s="73" t="s">
        <v>345</v>
      </c>
      <c r="B429" s="74"/>
      <c r="C429" s="74"/>
      <c r="D429" s="74"/>
      <c r="E429" s="74"/>
      <c r="F429" s="74"/>
      <c r="G429" s="74"/>
      <c r="H429" s="74"/>
      <c r="I429" s="74"/>
      <c r="J429" s="74"/>
      <c r="K429" s="74"/>
      <c r="L429" s="74"/>
      <c r="M429" s="74"/>
      <c r="N429" s="74"/>
      <c r="O429" s="74"/>
      <c r="P429" s="74"/>
      <c r="Q429" s="74"/>
      <c r="R429" s="74"/>
      <c r="S429" s="74"/>
      <c r="T429" s="74"/>
      <c r="U429" s="74"/>
      <c r="V429" s="74"/>
      <c r="W429" s="74"/>
      <c r="X429" s="74"/>
      <c r="Y429" s="74"/>
      <c r="Z429" s="74"/>
      <c r="AA429" s="74"/>
      <c r="AB429" s="74"/>
      <c r="AC429" s="74"/>
      <c r="AD429" s="74"/>
      <c r="AE429" s="74"/>
      <c r="AF429" s="74"/>
      <c r="AG429" s="74"/>
      <c r="AH429" s="74"/>
      <c r="AI429" s="74"/>
      <c r="AJ429" s="74"/>
      <c r="AK429" s="74"/>
      <c r="AL429" s="74"/>
      <c r="AM429" s="74"/>
      <c r="AN429" s="74"/>
      <c r="AO429" s="74"/>
      <c r="AP429" s="74"/>
      <c r="AQ429" s="74"/>
      <c r="AR429" s="74"/>
      <c r="AS429" s="74"/>
      <c r="AT429" s="74"/>
      <c r="AU429" s="74"/>
      <c r="AV429" s="74"/>
      <c r="AW429" s="74"/>
      <c r="AX429" s="74"/>
      <c r="AY429" s="74"/>
      <c r="AZ429" s="74"/>
      <c r="BA429" s="74"/>
      <c r="BB429" s="74"/>
      <c r="BC429" s="74"/>
      <c r="BD429" s="74"/>
      <c r="BE429" s="74"/>
      <c r="BF429" s="74"/>
      <c r="BG429" s="74"/>
      <c r="BH429" s="74"/>
      <c r="BI429" s="74"/>
      <c r="BJ429" s="74"/>
      <c r="BK429" s="74"/>
      <c r="BL429" s="74"/>
      <c r="BM429" s="74"/>
      <c r="BN429" s="74"/>
      <c r="BO429" s="74"/>
      <c r="BP429" s="74"/>
      <c r="BQ429" s="74"/>
      <c r="BR429" s="74"/>
      <c r="BS429" s="74"/>
      <c r="BT429" s="74"/>
      <c r="BU429" s="74"/>
      <c r="BV429" s="74"/>
      <c r="BW429" s="74"/>
      <c r="BX429" s="74"/>
      <c r="BY429" s="74"/>
      <c r="BZ429" s="74"/>
      <c r="CA429" s="74"/>
      <c r="CB429" s="74"/>
      <c r="CC429" s="188"/>
      <c r="CD429" s="188" t="n">
        <v>31.8334940200119</v>
      </c>
      <c r="CE429" s="188" t="n">
        <v>33.9855446043789</v>
      </c>
      <c r="CF429" s="188" t="n">
        <v>34.5908736123965</v>
      </c>
      <c r="CG429" s="188" t="n">
        <v>32.8501611068693</v>
      </c>
      <c r="CH429" s="188" t="n">
        <v>31.882452596941</v>
      </c>
      <c r="CI429" s="188" t="n">
        <v>32.1799361051334</v>
      </c>
      <c r="CJ429" s="188" t="n">
        <v>29.2160526047034</v>
      </c>
      <c r="CK429" s="188" t="n">
        <v>28.1516848336514</v>
      </c>
      <c r="CL429" s="188" t="n">
        <v>28.821733271908</v>
      </c>
      <c r="CM429" s="188" t="n">
        <v>30.5977649159861</v>
      </c>
      <c r="CN429" s="188" t="n">
        <v>34.012341552542</v>
      </c>
      <c r="CO429" s="74" t="n">
        <v>31.5299390921044</v>
      </c>
      <c r="CP429" s="74" t="n">
        <v>31.8867627487319</v>
      </c>
      <c r="CQ429" s="74" t="n">
        <v>36.964838718557</v>
      </c>
      <c r="CR429" s="74" t="n">
        <v>36.5825259937696</v>
      </c>
      <c r="CS429" s="74"/>
      <c r="CT429" s="78"/>
      <c r="CU429" s="78"/>
      <c r="CV429" s="78"/>
      <c r="CW429" s="78"/>
      <c r="CX429" s="78"/>
      <c r="CY429" s="78"/>
      <c r="CZ429" s="78"/>
      <c r="DA429" s="78"/>
      <c r="DB429" s="78"/>
      <c r="DC429" s="78"/>
      <c r="DD429" s="78"/>
      <c r="DE429" s="78"/>
      <c r="DF429" s="78"/>
      <c r="DG429" s="78"/>
      <c r="DH429" s="78"/>
      <c r="DI429" s="78"/>
      <c r="DJ429" s="78"/>
      <c r="DK429" s="78"/>
      <c r="DL429" s="78"/>
      <c r="DM429" s="78"/>
      <c r="DN429" s="78"/>
    </row>
    <row r="430" customFormat="false" ht="15.75" hidden="false" customHeight="false" outlineLevel="0" collapsed="false">
      <c r="A430" s="73" t="s">
        <v>346</v>
      </c>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0"/>
      <c r="AV430" s="80"/>
      <c r="AW430" s="80"/>
      <c r="AX430" s="80"/>
      <c r="AY430" s="80"/>
      <c r="AZ430" s="80"/>
      <c r="BA430" s="80"/>
      <c r="BB430" s="80"/>
      <c r="BC430" s="80"/>
      <c r="BD430" s="80"/>
      <c r="BE430" s="80"/>
      <c r="BF430" s="80"/>
      <c r="BG430" s="80"/>
      <c r="BH430" s="80"/>
      <c r="BI430" s="80"/>
      <c r="BJ430" s="80" t="n">
        <v>0</v>
      </c>
      <c r="BK430" s="80" t="n">
        <v>0</v>
      </c>
      <c r="BL430" s="80" t="n">
        <v>0</v>
      </c>
      <c r="BM430" s="80" t="n">
        <v>0</v>
      </c>
      <c r="BN430" s="80" t="n">
        <v>0</v>
      </c>
      <c r="BO430" s="80" t="n">
        <v>0</v>
      </c>
      <c r="BP430" s="80" t="n">
        <v>0</v>
      </c>
      <c r="BQ430" s="80" t="n">
        <v>0</v>
      </c>
      <c r="BR430" s="80" t="n">
        <v>0</v>
      </c>
      <c r="BS430" s="80" t="n">
        <v>0</v>
      </c>
      <c r="BT430" s="80" t="n">
        <v>0</v>
      </c>
      <c r="BU430" s="80" t="n">
        <v>0</v>
      </c>
      <c r="BV430" s="80" t="n">
        <v>0</v>
      </c>
      <c r="BW430" s="80" t="n">
        <v>0</v>
      </c>
      <c r="BX430" s="80" t="n">
        <v>0</v>
      </c>
      <c r="BY430" s="80" t="n">
        <v>0</v>
      </c>
      <c r="BZ430" s="80" t="n">
        <v>0</v>
      </c>
      <c r="CA430" s="80" t="n">
        <v>0</v>
      </c>
      <c r="CB430" s="80" t="n">
        <v>0</v>
      </c>
      <c r="CC430" s="180" t="n">
        <v>0</v>
      </c>
      <c r="CD430" s="180" t="n">
        <v>0</v>
      </c>
      <c r="CE430" s="180" t="n">
        <v>0</v>
      </c>
      <c r="CF430" s="180" t="n">
        <v>0</v>
      </c>
      <c r="CG430" s="180" t="n">
        <v>0</v>
      </c>
      <c r="CH430" s="180" t="n">
        <v>0</v>
      </c>
      <c r="CI430" s="180" t="n">
        <v>0</v>
      </c>
      <c r="CJ430" s="180" t="n">
        <v>0</v>
      </c>
      <c r="CK430" s="180" t="n">
        <v>0</v>
      </c>
      <c r="CL430" s="188" t="n">
        <v>0</v>
      </c>
      <c r="CM430" s="188" t="n">
        <v>0</v>
      </c>
      <c r="CN430" s="180" t="n">
        <v>0</v>
      </c>
      <c r="CO430" s="180" t="n">
        <v>0</v>
      </c>
      <c r="CP430" s="180" t="n">
        <v>0</v>
      </c>
      <c r="CQ430" s="180" t="n">
        <v>0</v>
      </c>
      <c r="CR430" s="180" t="n">
        <v>0</v>
      </c>
      <c r="CS430" s="180"/>
      <c r="CT430" s="191"/>
      <c r="CU430" s="191"/>
      <c r="CV430" s="191"/>
      <c r="CW430" s="191"/>
      <c r="CX430" s="191"/>
      <c r="CY430" s="191"/>
      <c r="CZ430" s="191"/>
      <c r="DA430" s="191"/>
      <c r="DB430" s="191"/>
      <c r="DC430" s="191"/>
      <c r="DD430" s="191"/>
      <c r="DE430" s="191"/>
      <c r="DF430" s="191"/>
      <c r="DG430" s="191"/>
      <c r="DH430" s="191"/>
      <c r="DI430" s="191"/>
      <c r="DJ430" s="191"/>
      <c r="DK430" s="191"/>
      <c r="DL430" s="191"/>
      <c r="DM430" s="191"/>
      <c r="DN430" s="191"/>
    </row>
    <row r="431" customFormat="false" ht="15.75" hidden="false" customHeight="false" outlineLevel="0" collapsed="false">
      <c r="A431" s="73" t="s">
        <v>347</v>
      </c>
      <c r="B431" s="78"/>
      <c r="C431" s="78"/>
      <c r="D431" s="78"/>
      <c r="E431" s="78"/>
      <c r="F431" s="78"/>
      <c r="G431" s="78"/>
      <c r="H431" s="78"/>
      <c r="I431" s="78"/>
      <c r="J431" s="78"/>
      <c r="K431" s="78"/>
      <c r="L431" s="78"/>
      <c r="M431" s="78"/>
      <c r="N431" s="78"/>
      <c r="O431" s="78"/>
      <c r="P431" s="78"/>
      <c r="Q431" s="78"/>
      <c r="R431" s="78"/>
      <c r="S431" s="78"/>
      <c r="T431" s="78"/>
      <c r="U431" s="78"/>
      <c r="V431" s="78"/>
      <c r="W431" s="78"/>
      <c r="X431" s="78"/>
      <c r="Y431" s="78"/>
      <c r="Z431" s="78"/>
      <c r="AA431" s="78"/>
      <c r="AB431" s="78"/>
      <c r="AC431" s="78"/>
      <c r="AD431" s="78"/>
      <c r="AE431" s="78"/>
      <c r="AF431" s="78"/>
      <c r="AG431" s="78"/>
      <c r="AH431" s="78"/>
      <c r="AI431" s="78"/>
      <c r="AJ431" s="78"/>
      <c r="AK431" s="78"/>
      <c r="AL431" s="78"/>
      <c r="AM431" s="78"/>
      <c r="AN431" s="78"/>
      <c r="AO431" s="78"/>
      <c r="AP431" s="78"/>
      <c r="AQ431" s="78"/>
      <c r="AR431" s="78"/>
      <c r="AS431" s="78"/>
      <c r="AT431" s="78"/>
      <c r="AU431" s="78"/>
      <c r="AV431" s="78"/>
      <c r="AW431" s="78"/>
      <c r="AX431" s="78"/>
      <c r="AY431" s="78"/>
      <c r="AZ431" s="78"/>
      <c r="BA431" s="78"/>
      <c r="BB431" s="78"/>
      <c r="BC431" s="78"/>
      <c r="BD431" s="78"/>
      <c r="BE431" s="78"/>
      <c r="BF431" s="78"/>
      <c r="BG431" s="78"/>
      <c r="BH431" s="78"/>
      <c r="BI431" s="78"/>
      <c r="BJ431" s="78"/>
      <c r="BK431" s="78"/>
      <c r="BL431" s="78"/>
      <c r="BM431" s="78"/>
      <c r="BN431" s="78"/>
      <c r="BO431" s="78"/>
      <c r="BP431" s="78"/>
      <c r="BQ431" s="78"/>
      <c r="BR431" s="78"/>
      <c r="BS431" s="78"/>
      <c r="BT431" s="78"/>
      <c r="BU431" s="78"/>
      <c r="BV431" s="78"/>
      <c r="BW431" s="78"/>
      <c r="BX431" s="78"/>
      <c r="BY431" s="78"/>
      <c r="BZ431" s="78"/>
      <c r="CA431" s="78"/>
      <c r="CB431" s="78"/>
      <c r="CC431" s="188"/>
      <c r="CD431" s="188" t="n">
        <v>0</v>
      </c>
      <c r="CE431" s="188" t="n">
        <v>0</v>
      </c>
      <c r="CF431" s="188" t="n">
        <v>0</v>
      </c>
      <c r="CG431" s="188" t="n">
        <v>0</v>
      </c>
      <c r="CH431" s="188" t="n">
        <v>0</v>
      </c>
      <c r="CI431" s="188" t="n">
        <v>0</v>
      </c>
      <c r="CJ431" s="188" t="n">
        <v>0</v>
      </c>
      <c r="CK431" s="188" t="n">
        <v>0</v>
      </c>
      <c r="CL431" s="188" t="n">
        <v>0</v>
      </c>
      <c r="CM431" s="188" t="n">
        <v>0</v>
      </c>
      <c r="CN431" s="188" t="n">
        <v>0</v>
      </c>
      <c r="CO431" s="188" t="n">
        <v>0</v>
      </c>
      <c r="CP431" s="188" t="n">
        <v>0</v>
      </c>
      <c r="CQ431" s="188" t="n">
        <v>0</v>
      </c>
      <c r="CR431" s="188" t="n">
        <v>0</v>
      </c>
      <c r="CS431" s="188"/>
      <c r="CT431" s="192"/>
      <c r="CU431" s="192"/>
      <c r="CV431" s="192"/>
      <c r="CW431" s="192"/>
      <c r="CX431" s="192"/>
      <c r="CY431" s="192"/>
      <c r="CZ431" s="192"/>
      <c r="DA431" s="192"/>
      <c r="DB431" s="192"/>
      <c r="DC431" s="192"/>
      <c r="DD431" s="192"/>
      <c r="DE431" s="192"/>
      <c r="DF431" s="192"/>
      <c r="DG431" s="192"/>
      <c r="DH431" s="192"/>
      <c r="DI431" s="192"/>
      <c r="DJ431" s="192"/>
      <c r="DK431" s="192"/>
      <c r="DL431" s="192"/>
      <c r="DM431" s="192"/>
      <c r="DN431" s="192"/>
    </row>
    <row r="432" customFormat="false" ht="15.75" hidden="false" customHeight="false" outlineLevel="0" collapsed="false">
      <c r="A432" s="75" t="s">
        <v>345</v>
      </c>
      <c r="B432" s="191"/>
      <c r="C432" s="191"/>
      <c r="D432" s="191"/>
      <c r="E432" s="191"/>
      <c r="F432" s="191"/>
      <c r="G432" s="191"/>
      <c r="H432" s="191"/>
      <c r="I432" s="191"/>
      <c r="J432" s="191"/>
      <c r="K432" s="191"/>
      <c r="L432" s="191"/>
      <c r="M432" s="191"/>
      <c r="N432" s="191"/>
      <c r="O432" s="191"/>
      <c r="P432" s="191"/>
      <c r="Q432" s="191"/>
      <c r="R432" s="191"/>
      <c r="S432" s="191"/>
      <c r="T432" s="191"/>
      <c r="U432" s="191"/>
      <c r="V432" s="191"/>
      <c r="W432" s="191"/>
      <c r="X432" s="191"/>
      <c r="Y432" s="191"/>
      <c r="Z432" s="191"/>
      <c r="AA432" s="191"/>
      <c r="AB432" s="191"/>
      <c r="AC432" s="191"/>
      <c r="AD432" s="191"/>
      <c r="AE432" s="191"/>
      <c r="AF432" s="191"/>
      <c r="AG432" s="191"/>
      <c r="AH432" s="191"/>
      <c r="AI432" s="191"/>
      <c r="AJ432" s="191"/>
      <c r="AK432" s="191"/>
      <c r="AL432" s="191"/>
      <c r="AM432" s="191"/>
      <c r="AN432" s="191"/>
      <c r="AO432" s="191"/>
      <c r="AP432" s="191"/>
      <c r="AQ432" s="191"/>
      <c r="AR432" s="191"/>
      <c r="AS432" s="191"/>
      <c r="AT432" s="191"/>
      <c r="AU432" s="191"/>
      <c r="AV432" s="191"/>
      <c r="AW432" s="191"/>
      <c r="AX432" s="191"/>
      <c r="AY432" s="191"/>
      <c r="AZ432" s="191"/>
      <c r="BA432" s="191"/>
      <c r="BB432" s="191"/>
      <c r="BC432" s="191"/>
      <c r="BD432" s="191"/>
      <c r="BE432" s="191"/>
      <c r="BF432" s="191"/>
      <c r="BG432" s="191"/>
      <c r="BH432" s="191"/>
      <c r="BI432" s="191"/>
      <c r="BJ432" s="191"/>
      <c r="BK432" s="191"/>
      <c r="BL432" s="191"/>
      <c r="BM432" s="191"/>
      <c r="BN432" s="191"/>
      <c r="BO432" s="191"/>
      <c r="BP432" s="191"/>
      <c r="BQ432" s="191"/>
      <c r="BR432" s="191"/>
      <c r="BS432" s="191"/>
      <c r="BT432" s="191"/>
      <c r="BU432" s="191"/>
      <c r="BV432" s="191"/>
      <c r="BW432" s="191"/>
      <c r="BX432" s="191"/>
      <c r="BY432" s="191"/>
      <c r="BZ432" s="191"/>
      <c r="CA432" s="191"/>
      <c r="CB432" s="191"/>
      <c r="CC432" s="193"/>
      <c r="CD432" s="193" t="n">
        <v>0</v>
      </c>
      <c r="CE432" s="193" t="n">
        <v>0</v>
      </c>
      <c r="CF432" s="193" t="n">
        <v>0</v>
      </c>
      <c r="CG432" s="193" t="n">
        <v>0</v>
      </c>
      <c r="CH432" s="193" t="n">
        <v>0</v>
      </c>
      <c r="CI432" s="193" t="n">
        <v>0</v>
      </c>
      <c r="CJ432" s="193" t="n">
        <v>0</v>
      </c>
      <c r="CK432" s="193" t="n">
        <v>0</v>
      </c>
      <c r="CL432" s="193" t="n">
        <v>0</v>
      </c>
      <c r="CM432" s="193" t="n">
        <v>0</v>
      </c>
      <c r="CN432" s="193" t="n">
        <v>0</v>
      </c>
      <c r="CO432" s="193" t="n">
        <v>0</v>
      </c>
      <c r="CP432" s="193" t="n">
        <v>0</v>
      </c>
      <c r="CQ432" s="193" t="n">
        <v>0</v>
      </c>
      <c r="CR432" s="193" t="n">
        <v>0</v>
      </c>
      <c r="CS432" s="193"/>
      <c r="CT432" s="194"/>
      <c r="CU432" s="194"/>
      <c r="CV432" s="194"/>
      <c r="CW432" s="194"/>
      <c r="CX432" s="194"/>
      <c r="CY432" s="194"/>
      <c r="CZ432" s="194"/>
      <c r="DA432" s="194"/>
      <c r="DB432" s="194"/>
      <c r="DC432" s="194"/>
      <c r="DD432" s="194"/>
      <c r="DE432" s="194"/>
      <c r="DF432" s="194"/>
      <c r="DG432" s="194"/>
      <c r="DH432" s="194"/>
      <c r="DI432" s="194"/>
      <c r="DJ432" s="194"/>
      <c r="DK432" s="194"/>
      <c r="DL432" s="194"/>
      <c r="DM432" s="194"/>
      <c r="DN432" s="194"/>
    </row>
    <row r="433" customFormat="false" ht="15.75" hidden="false" customHeight="false" outlineLevel="0" collapsed="false">
      <c r="A433" s="70" t="s">
        <v>357</v>
      </c>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c r="AA433" s="192"/>
      <c r="AB433" s="192"/>
      <c r="AC433" s="192"/>
      <c r="AD433" s="192"/>
      <c r="AE433" s="192"/>
      <c r="AF433" s="192"/>
      <c r="AG433" s="192"/>
      <c r="AH433" s="192"/>
      <c r="AI433" s="192"/>
      <c r="AJ433" s="192"/>
      <c r="AK433" s="192"/>
      <c r="AL433" s="192"/>
      <c r="AM433" s="192"/>
      <c r="AN433" s="192"/>
      <c r="AO433" s="192"/>
      <c r="AP433" s="192"/>
      <c r="AQ433" s="192"/>
      <c r="AR433" s="192"/>
      <c r="AS433" s="192"/>
      <c r="AT433" s="192"/>
      <c r="AU433" s="192"/>
      <c r="AV433" s="192"/>
      <c r="AW433" s="192"/>
      <c r="AX433" s="192"/>
      <c r="AY433" s="192"/>
      <c r="AZ433" s="192"/>
      <c r="BA433" s="192"/>
      <c r="BB433" s="192"/>
      <c r="BC433" s="192"/>
      <c r="BD433" s="192"/>
      <c r="BE433" s="192"/>
      <c r="BF433" s="192"/>
      <c r="BG433" s="192"/>
      <c r="BH433" s="192"/>
      <c r="BI433" s="192"/>
      <c r="BJ433" s="192" t="n">
        <v>0</v>
      </c>
      <c r="BK433" s="192" t="n">
        <v>0</v>
      </c>
      <c r="BL433" s="192" t="n">
        <v>0</v>
      </c>
      <c r="BM433" s="192" t="n">
        <v>0</v>
      </c>
      <c r="BN433" s="192" t="n">
        <v>0</v>
      </c>
      <c r="BO433" s="192" t="n">
        <v>0</v>
      </c>
      <c r="BP433" s="192" t="n">
        <v>0</v>
      </c>
      <c r="BQ433" s="192" t="n">
        <v>0</v>
      </c>
      <c r="BR433" s="192" t="n">
        <v>0</v>
      </c>
      <c r="BS433" s="192" t="n">
        <v>0</v>
      </c>
      <c r="BT433" s="192" t="n">
        <v>0</v>
      </c>
      <c r="BU433" s="192" t="n">
        <v>0</v>
      </c>
      <c r="BV433" s="192" t="n">
        <v>0</v>
      </c>
      <c r="BW433" s="192" t="n">
        <v>0</v>
      </c>
      <c r="BX433" s="192" t="n">
        <v>0</v>
      </c>
      <c r="BY433" s="192" t="n">
        <v>0</v>
      </c>
      <c r="BZ433" s="192" t="n">
        <v>0</v>
      </c>
      <c r="CA433" s="192" t="n">
        <v>0</v>
      </c>
      <c r="CB433" s="192" t="n">
        <v>0</v>
      </c>
      <c r="CC433" s="192" t="n">
        <v>0</v>
      </c>
      <c r="CD433" s="185" t="n">
        <v>-18.6027741600119</v>
      </c>
      <c r="CE433" s="185" t="n">
        <v>-20.5797249169863</v>
      </c>
      <c r="CF433" s="185" t="n">
        <v>-17.8602038223965</v>
      </c>
      <c r="CG433" s="185" t="n">
        <v>-14.8115183348693</v>
      </c>
      <c r="CH433" s="185" t="n">
        <v>-5.77542034270095</v>
      </c>
      <c r="CI433" s="185" t="n">
        <v>-8.13682020329496</v>
      </c>
      <c r="CJ433" s="185" t="n">
        <v>-11.6696670402098</v>
      </c>
      <c r="CK433" s="185" t="n">
        <v>-0.285902429498954</v>
      </c>
      <c r="CL433" s="185" t="n">
        <v>17.3055011167561</v>
      </c>
      <c r="CM433" s="185" t="n">
        <v>23.7468122549393</v>
      </c>
      <c r="CN433" s="185" t="n">
        <v>21.9259154140933</v>
      </c>
      <c r="CO433" s="185" t="n">
        <v>21.1610071520842</v>
      </c>
      <c r="CP433" s="185" t="n">
        <v>5.90611330873071</v>
      </c>
      <c r="CQ433" s="185" t="n">
        <v>9.49261492718409</v>
      </c>
      <c r="CR433" s="185" t="n">
        <v>25.9736090616938</v>
      </c>
      <c r="CS433" s="185"/>
      <c r="CT433" s="187"/>
      <c r="CU433" s="187"/>
      <c r="CV433" s="187"/>
      <c r="CW433" s="187"/>
      <c r="CX433" s="187"/>
      <c r="CY433" s="187"/>
      <c r="CZ433" s="187"/>
      <c r="DA433" s="187"/>
      <c r="DB433" s="187"/>
      <c r="DC433" s="187"/>
      <c r="DD433" s="187"/>
      <c r="DE433" s="187"/>
      <c r="DF433" s="187"/>
      <c r="DG433" s="187"/>
      <c r="DH433" s="187"/>
      <c r="DI433" s="187"/>
      <c r="DJ433" s="187"/>
      <c r="DK433" s="187"/>
      <c r="DL433" s="187"/>
      <c r="DM433" s="187"/>
      <c r="DN433" s="187"/>
    </row>
    <row r="434" customFormat="false" ht="15.75" hidden="false" customHeight="false" outlineLevel="0" collapsed="false">
      <c r="A434" s="73" t="s">
        <v>358</v>
      </c>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194"/>
      <c r="AK434" s="194"/>
      <c r="AL434" s="194"/>
      <c r="AM434" s="194"/>
      <c r="AN434" s="194"/>
      <c r="AO434" s="194"/>
      <c r="AP434" s="194"/>
      <c r="AQ434" s="194"/>
      <c r="AR434" s="194"/>
      <c r="AS434" s="194"/>
      <c r="AT434" s="194"/>
      <c r="AU434" s="194"/>
      <c r="AV434" s="194"/>
      <c r="AW434" s="194"/>
      <c r="AX434" s="194"/>
      <c r="AY434" s="194"/>
      <c r="AZ434" s="194"/>
      <c r="BA434" s="194"/>
      <c r="BB434" s="194"/>
      <c r="BC434" s="194"/>
      <c r="BD434" s="194"/>
      <c r="BE434" s="194"/>
      <c r="BF434" s="194"/>
      <c r="BG434" s="194"/>
      <c r="BH434" s="194"/>
      <c r="BI434" s="194"/>
      <c r="BJ434" s="194" t="n">
        <v>0</v>
      </c>
      <c r="BK434" s="194" t="n">
        <v>0</v>
      </c>
      <c r="BL434" s="194" t="n">
        <v>0</v>
      </c>
      <c r="BM434" s="194" t="n">
        <v>0</v>
      </c>
      <c r="BN434" s="194" t="n">
        <v>0</v>
      </c>
      <c r="BO434" s="194" t="n">
        <v>0</v>
      </c>
      <c r="BP434" s="194" t="n">
        <v>0</v>
      </c>
      <c r="BQ434" s="194" t="n">
        <v>0</v>
      </c>
      <c r="BR434" s="194" t="n">
        <v>0</v>
      </c>
      <c r="BS434" s="194" t="n">
        <v>0</v>
      </c>
      <c r="BT434" s="194" t="n">
        <v>0</v>
      </c>
      <c r="BU434" s="194" t="n">
        <v>0</v>
      </c>
      <c r="BV434" s="194" t="n">
        <v>0</v>
      </c>
      <c r="BW434" s="194" t="n">
        <v>0</v>
      </c>
      <c r="BX434" s="194" t="n">
        <v>0</v>
      </c>
      <c r="BY434" s="194" t="n">
        <v>0</v>
      </c>
      <c r="BZ434" s="194" t="n">
        <v>0</v>
      </c>
      <c r="CA434" s="194" t="n">
        <v>0</v>
      </c>
      <c r="CB434" s="194" t="n">
        <v>0</v>
      </c>
      <c r="CC434" s="194" t="n">
        <v>0</v>
      </c>
      <c r="CD434" s="178" t="n">
        <v>19.306073</v>
      </c>
      <c r="CE434" s="178" t="n">
        <v>20.1911916873926</v>
      </c>
      <c r="CF434" s="178" t="n">
        <v>23.48904687</v>
      </c>
      <c r="CG434" s="178" t="n">
        <v>24.586868262</v>
      </c>
      <c r="CH434" s="178" t="n">
        <v>16.5733929162311</v>
      </c>
      <c r="CI434" s="178" t="n">
        <v>20.2881609655185</v>
      </c>
      <c r="CJ434" s="178" t="n">
        <v>20.3189320813464</v>
      </c>
      <c r="CK434" s="178" t="n">
        <v>23.2816192620371</v>
      </c>
      <c r="CL434" s="178" t="n">
        <v>39.6628515167561</v>
      </c>
      <c r="CM434" s="178" t="n">
        <v>48.3454110305092</v>
      </c>
      <c r="CN434" s="178" t="n">
        <v>46.6154279578388</v>
      </c>
      <c r="CO434" s="178" t="n">
        <v>48.0982890666694</v>
      </c>
      <c r="CP434" s="178" t="n">
        <v>32.1789718169637</v>
      </c>
      <c r="CQ434" s="178" t="n">
        <v>32.7166175857861</v>
      </c>
      <c r="CR434" s="178" t="n">
        <v>47.33562453</v>
      </c>
      <c r="CS434" s="178"/>
      <c r="CT434" s="195"/>
      <c r="CU434" s="195"/>
      <c r="CV434" s="195"/>
      <c r="CW434" s="195"/>
      <c r="CX434" s="195"/>
      <c r="CY434" s="195"/>
      <c r="CZ434" s="195"/>
      <c r="DA434" s="195"/>
      <c r="DB434" s="195"/>
      <c r="DC434" s="195"/>
      <c r="DD434" s="195"/>
      <c r="DE434" s="195"/>
      <c r="DF434" s="195"/>
      <c r="DG434" s="195"/>
      <c r="DH434" s="195"/>
      <c r="DI434" s="195"/>
      <c r="DJ434" s="195"/>
      <c r="DK434" s="195"/>
      <c r="DL434" s="195"/>
      <c r="DM434" s="195"/>
      <c r="DN434" s="195"/>
    </row>
    <row r="435" customFormat="false" ht="15.75" hidden="false" customHeight="false" outlineLevel="0" collapsed="false">
      <c r="A435" s="75" t="s">
        <v>359</v>
      </c>
      <c r="B435" s="187"/>
      <c r="C435" s="187"/>
      <c r="D435" s="187"/>
      <c r="E435" s="187"/>
      <c r="F435" s="187"/>
      <c r="G435" s="187"/>
      <c r="H435" s="187"/>
      <c r="I435" s="187"/>
      <c r="J435" s="187"/>
      <c r="K435" s="187"/>
      <c r="L435" s="187"/>
      <c r="M435" s="187"/>
      <c r="N435" s="187"/>
      <c r="O435" s="187"/>
      <c r="P435" s="187"/>
      <c r="Q435" s="187"/>
      <c r="R435" s="187"/>
      <c r="S435" s="187"/>
      <c r="T435" s="187"/>
      <c r="U435" s="187"/>
      <c r="V435" s="187"/>
      <c r="W435" s="187"/>
      <c r="X435" s="187"/>
      <c r="Y435" s="187"/>
      <c r="Z435" s="187"/>
      <c r="AA435" s="187"/>
      <c r="AB435" s="187"/>
      <c r="AC435" s="187"/>
      <c r="AD435" s="187"/>
      <c r="AE435" s="187"/>
      <c r="AF435" s="187"/>
      <c r="AG435" s="187"/>
      <c r="AH435" s="187"/>
      <c r="AI435" s="187"/>
      <c r="AJ435" s="187"/>
      <c r="AK435" s="187"/>
      <c r="AL435" s="187"/>
      <c r="AM435" s="187"/>
      <c r="AN435" s="187"/>
      <c r="AO435" s="187"/>
      <c r="AP435" s="187"/>
      <c r="AQ435" s="187"/>
      <c r="AR435" s="187"/>
      <c r="AS435" s="187"/>
      <c r="AT435" s="187"/>
      <c r="AU435" s="187"/>
      <c r="AV435" s="187"/>
      <c r="AW435" s="187"/>
      <c r="AX435" s="187"/>
      <c r="AY435" s="187"/>
      <c r="AZ435" s="187"/>
      <c r="BA435" s="187"/>
      <c r="BB435" s="187"/>
      <c r="BC435" s="187"/>
      <c r="BD435" s="187"/>
      <c r="BE435" s="187"/>
      <c r="BF435" s="187"/>
      <c r="BG435" s="187"/>
      <c r="BH435" s="187"/>
      <c r="BI435" s="187"/>
      <c r="BJ435" s="187" t="n">
        <v>0</v>
      </c>
      <c r="BK435" s="187" t="n">
        <v>0</v>
      </c>
      <c r="BL435" s="187" t="n">
        <v>0</v>
      </c>
      <c r="BM435" s="187" t="n">
        <v>0</v>
      </c>
      <c r="BN435" s="187" t="n">
        <v>0</v>
      </c>
      <c r="BO435" s="187" t="n">
        <v>0</v>
      </c>
      <c r="BP435" s="187" t="n">
        <v>0</v>
      </c>
      <c r="BQ435" s="187" t="n">
        <v>0</v>
      </c>
      <c r="BR435" s="187" t="n">
        <v>0</v>
      </c>
      <c r="BS435" s="187" t="n">
        <v>0</v>
      </c>
      <c r="BT435" s="187" t="n">
        <v>0</v>
      </c>
      <c r="BU435" s="187" t="n">
        <v>0</v>
      </c>
      <c r="BV435" s="187" t="n">
        <v>0</v>
      </c>
      <c r="BW435" s="187" t="n">
        <v>0</v>
      </c>
      <c r="BX435" s="187" t="n">
        <v>0</v>
      </c>
      <c r="BY435" s="187" t="n">
        <v>0</v>
      </c>
      <c r="BZ435" s="187" t="n">
        <v>0</v>
      </c>
      <c r="CA435" s="187" t="n">
        <v>0</v>
      </c>
      <c r="CB435" s="187" t="n">
        <v>0</v>
      </c>
      <c r="CC435" s="187" t="n">
        <v>0</v>
      </c>
      <c r="CD435" s="196" t="n">
        <v>37.9088471600119</v>
      </c>
      <c r="CE435" s="196" t="n">
        <v>40.7709166043789</v>
      </c>
      <c r="CF435" s="196" t="n">
        <v>41.3492506923965</v>
      </c>
      <c r="CG435" s="196" t="n">
        <v>39.3983865968693</v>
      </c>
      <c r="CH435" s="196" t="n">
        <v>22.348813258932</v>
      </c>
      <c r="CI435" s="196" t="n">
        <v>28.4249811688135</v>
      </c>
      <c r="CJ435" s="196" t="n">
        <v>31.9885991215562</v>
      </c>
      <c r="CK435" s="196" t="n">
        <v>23.5675216915361</v>
      </c>
      <c r="CL435" s="196" t="n">
        <v>22.3573504</v>
      </c>
      <c r="CM435" s="196" t="n">
        <v>24.5985987755699</v>
      </c>
      <c r="CN435" s="196" t="n">
        <v>24.6895125437455</v>
      </c>
      <c r="CO435" s="196" t="n">
        <v>26.9372819145852</v>
      </c>
      <c r="CP435" s="196" t="n">
        <v>26.272858508233</v>
      </c>
      <c r="CQ435" s="196" t="n">
        <v>23.224002658602</v>
      </c>
      <c r="CR435" s="196" t="n">
        <v>21.3620154683062</v>
      </c>
      <c r="CS435" s="196"/>
      <c r="CT435" s="195"/>
      <c r="CU435" s="195"/>
      <c r="CV435" s="195"/>
      <c r="CW435" s="195"/>
      <c r="CX435" s="195"/>
      <c r="CY435" s="195"/>
      <c r="CZ435" s="195"/>
      <c r="DA435" s="195"/>
      <c r="DB435" s="195"/>
      <c r="DC435" s="195"/>
      <c r="DD435" s="195"/>
      <c r="DE435" s="195"/>
      <c r="DF435" s="195"/>
      <c r="DG435" s="195"/>
      <c r="DH435" s="195"/>
      <c r="DI435" s="195"/>
      <c r="DJ435" s="195"/>
      <c r="DK435" s="195"/>
      <c r="DL435" s="195"/>
      <c r="DM435" s="195"/>
      <c r="DN435" s="195"/>
    </row>
    <row r="436" customFormat="false" ht="15.75" hidden="false" customHeight="false" outlineLevel="0" collapsed="false">
      <c r="A436" s="73" t="s">
        <v>360</v>
      </c>
      <c r="B436" s="195"/>
      <c r="C436" s="195"/>
      <c r="D436" s="195"/>
      <c r="E436" s="195"/>
      <c r="F436" s="195"/>
      <c r="G436" s="195"/>
      <c r="H436" s="195"/>
      <c r="I436" s="195"/>
      <c r="J436" s="195"/>
      <c r="K436" s="195"/>
      <c r="L436" s="195"/>
      <c r="M436" s="195"/>
      <c r="N436" s="195"/>
      <c r="O436" s="195"/>
      <c r="P436" s="195"/>
      <c r="Q436" s="195"/>
      <c r="R436" s="195"/>
      <c r="S436" s="195"/>
      <c r="T436" s="195"/>
      <c r="U436" s="195"/>
      <c r="V436" s="195"/>
      <c r="W436" s="195"/>
      <c r="X436" s="195"/>
      <c r="Y436" s="195"/>
      <c r="Z436" s="195"/>
      <c r="AA436" s="195"/>
      <c r="AB436" s="195"/>
      <c r="AC436" s="195"/>
      <c r="AD436" s="195"/>
      <c r="AE436" s="195"/>
      <c r="AF436" s="195"/>
      <c r="AG436" s="195"/>
      <c r="AH436" s="195"/>
      <c r="AI436" s="195"/>
      <c r="AJ436" s="195"/>
      <c r="AK436" s="195"/>
      <c r="AL436" s="195"/>
      <c r="AM436" s="195"/>
      <c r="AN436" s="195"/>
      <c r="AO436" s="195"/>
      <c r="AP436" s="195"/>
      <c r="AQ436" s="195"/>
      <c r="AR436" s="195"/>
      <c r="AS436" s="195"/>
      <c r="AT436" s="195"/>
      <c r="AU436" s="195"/>
      <c r="AV436" s="195"/>
      <c r="AW436" s="195"/>
      <c r="AX436" s="195"/>
      <c r="AY436" s="195"/>
      <c r="AZ436" s="195"/>
      <c r="BA436" s="195"/>
      <c r="BB436" s="195"/>
      <c r="BC436" s="195"/>
      <c r="BD436" s="195"/>
      <c r="BE436" s="195"/>
      <c r="BF436" s="195"/>
      <c r="BG436" s="195"/>
      <c r="BH436" s="195"/>
      <c r="BI436" s="195"/>
      <c r="BJ436" s="195" t="n">
        <v>0</v>
      </c>
      <c r="BK436" s="195" t="n">
        <v>0</v>
      </c>
      <c r="BL436" s="195" t="n">
        <v>0</v>
      </c>
      <c r="BM436" s="195" t="n">
        <v>0</v>
      </c>
      <c r="BN436" s="195" t="n">
        <v>0</v>
      </c>
      <c r="BO436" s="195" t="n">
        <v>0</v>
      </c>
      <c r="BP436" s="195" t="n">
        <v>0</v>
      </c>
      <c r="BQ436" s="195" t="n">
        <v>0</v>
      </c>
      <c r="BR436" s="195" t="n">
        <v>0</v>
      </c>
      <c r="BS436" s="195" t="n">
        <v>0</v>
      </c>
      <c r="BT436" s="195" t="n">
        <v>0</v>
      </c>
      <c r="BU436" s="195" t="n">
        <v>0</v>
      </c>
      <c r="BV436" s="195" t="n">
        <v>0</v>
      </c>
      <c r="BW436" s="195" t="n">
        <v>0</v>
      </c>
      <c r="BX436" s="195" t="n">
        <v>0</v>
      </c>
      <c r="BY436" s="195" t="n">
        <v>0</v>
      </c>
      <c r="BZ436" s="195" t="n">
        <v>0</v>
      </c>
      <c r="CA436" s="195" t="n">
        <v>0</v>
      </c>
      <c r="CB436" s="195" t="n">
        <v>0</v>
      </c>
      <c r="CC436" s="195" t="n">
        <v>0</v>
      </c>
      <c r="CD436" s="74" t="n">
        <v>12.975252</v>
      </c>
      <c r="CE436" s="74" t="n">
        <v>13.1248802838747</v>
      </c>
      <c r="CF436" s="74" t="n">
        <v>16.32523371</v>
      </c>
      <c r="CG436" s="74" t="n">
        <v>17.787553032</v>
      </c>
      <c r="CH436" s="74" t="n">
        <v>10.7386234489828</v>
      </c>
      <c r="CI436" s="74" t="n">
        <v>12.5516749662556</v>
      </c>
      <c r="CJ436" s="74" t="n">
        <v>11.1879040262556</v>
      </c>
      <c r="CK436" s="74" t="n">
        <v>17.0411712262556</v>
      </c>
      <c r="CL436" s="74" t="n">
        <v>31.2657637806133</v>
      </c>
      <c r="CM436" s="74" t="n">
        <v>39.0723384110874</v>
      </c>
      <c r="CN436" s="74" t="n">
        <v>37.1190615703607</v>
      </c>
      <c r="CO436" s="74" t="n">
        <v>38.6266771207995</v>
      </c>
      <c r="CP436" s="74" t="n">
        <v>23.8117557681402</v>
      </c>
      <c r="CQ436" s="74" t="n">
        <v>24.3045485709997</v>
      </c>
      <c r="CR436" s="74" t="n">
        <v>36.769266055</v>
      </c>
      <c r="CS436" s="74"/>
      <c r="CT436" s="195"/>
      <c r="CU436" s="195"/>
      <c r="CV436" s="195"/>
      <c r="CW436" s="195"/>
      <c r="CX436" s="195"/>
      <c r="CY436" s="195"/>
      <c r="CZ436" s="195"/>
      <c r="DA436" s="195"/>
      <c r="DB436" s="195"/>
      <c r="DC436" s="195"/>
      <c r="DD436" s="195"/>
      <c r="DE436" s="195"/>
      <c r="DF436" s="195"/>
      <c r="DG436" s="195"/>
      <c r="DH436" s="195"/>
      <c r="DI436" s="195"/>
      <c r="DJ436" s="195"/>
      <c r="DK436" s="195"/>
      <c r="DL436" s="195"/>
      <c r="DM436" s="195"/>
      <c r="DN436" s="195"/>
    </row>
    <row r="437" customFormat="false" ht="15.75" hidden="false" customHeight="false" outlineLevel="0" collapsed="false">
      <c r="A437" s="73" t="s">
        <v>361</v>
      </c>
      <c r="B437" s="195"/>
      <c r="C437" s="195"/>
      <c r="D437" s="195"/>
      <c r="E437" s="195"/>
      <c r="F437" s="195"/>
      <c r="G437" s="195"/>
      <c r="H437" s="195"/>
      <c r="I437" s="195"/>
      <c r="J437" s="195"/>
      <c r="K437" s="195"/>
      <c r="L437" s="195"/>
      <c r="M437" s="195"/>
      <c r="N437" s="195"/>
      <c r="O437" s="195"/>
      <c r="P437" s="195"/>
      <c r="Q437" s="195"/>
      <c r="R437" s="195"/>
      <c r="S437" s="195"/>
      <c r="T437" s="195"/>
      <c r="U437" s="195"/>
      <c r="V437" s="195"/>
      <c r="W437" s="195"/>
      <c r="X437" s="195"/>
      <c r="Y437" s="195"/>
      <c r="Z437" s="195"/>
      <c r="AA437" s="195"/>
      <c r="AB437" s="195"/>
      <c r="AC437" s="195"/>
      <c r="AD437" s="195"/>
      <c r="AE437" s="195"/>
      <c r="AF437" s="195"/>
      <c r="AG437" s="195"/>
      <c r="AH437" s="195"/>
      <c r="AI437" s="195"/>
      <c r="AJ437" s="195"/>
      <c r="AK437" s="195"/>
      <c r="AL437" s="195"/>
      <c r="AM437" s="195"/>
      <c r="AN437" s="195"/>
      <c r="AO437" s="195"/>
      <c r="AP437" s="195"/>
      <c r="AQ437" s="195"/>
      <c r="AR437" s="195"/>
      <c r="AS437" s="195"/>
      <c r="AT437" s="195"/>
      <c r="AU437" s="195"/>
      <c r="AV437" s="195"/>
      <c r="AW437" s="195"/>
      <c r="AX437" s="195"/>
      <c r="AY437" s="195"/>
      <c r="AZ437" s="195"/>
      <c r="BA437" s="195"/>
      <c r="BB437" s="195"/>
      <c r="BC437" s="195"/>
      <c r="BD437" s="195"/>
      <c r="BE437" s="195"/>
      <c r="BF437" s="195"/>
      <c r="BG437" s="195"/>
      <c r="BH437" s="195"/>
      <c r="BI437" s="195"/>
      <c r="BJ437" s="195"/>
      <c r="BK437" s="195"/>
      <c r="BL437" s="195"/>
      <c r="BM437" s="195"/>
      <c r="BN437" s="195"/>
      <c r="BO437" s="195"/>
      <c r="BP437" s="195"/>
      <c r="BQ437" s="195"/>
      <c r="BR437" s="195"/>
      <c r="BS437" s="195"/>
      <c r="BT437" s="195"/>
      <c r="BU437" s="195"/>
      <c r="BV437" s="195"/>
      <c r="BW437" s="195"/>
      <c r="BX437" s="195"/>
      <c r="BY437" s="195"/>
      <c r="BZ437" s="195"/>
      <c r="CA437" s="195"/>
      <c r="CB437" s="195"/>
      <c r="CC437" s="195"/>
      <c r="CD437" s="74" t="n">
        <v>18.777674</v>
      </c>
      <c r="CE437" s="74" t="n">
        <v>19.6290862838748</v>
      </c>
      <c r="CF437" s="74" t="n">
        <v>22.79734607</v>
      </c>
      <c r="CG437" s="74" t="n">
        <v>23.982938262</v>
      </c>
      <c r="CH437" s="74" t="n">
        <v>15.8734687164828</v>
      </c>
      <c r="CI437" s="74" t="n">
        <v>19.4491679537556</v>
      </c>
      <c r="CJ437" s="74" t="n">
        <v>19.3487968637556</v>
      </c>
      <c r="CK437" s="74" t="n">
        <v>22.1420870337556</v>
      </c>
      <c r="CL437" s="74" t="n">
        <v>37.9231141806133</v>
      </c>
      <c r="CM437" s="74" t="n">
        <v>46.2362360610874</v>
      </c>
      <c r="CN437" s="74" t="n">
        <v>44.5761334203607</v>
      </c>
      <c r="CO437" s="74" t="n">
        <v>45.9857619107995</v>
      </c>
      <c r="CP437" s="74" t="n">
        <v>30.2183262781402</v>
      </c>
      <c r="CQ437" s="74" t="n">
        <v>30.7111190809997</v>
      </c>
      <c r="CR437" s="74" t="n">
        <v>44.60518638</v>
      </c>
      <c r="CS437" s="74"/>
      <c r="CT437" s="80"/>
      <c r="CU437" s="80"/>
      <c r="CV437" s="80"/>
      <c r="CW437" s="80"/>
      <c r="CX437" s="80"/>
      <c r="CY437" s="80"/>
      <c r="CZ437" s="80"/>
      <c r="DA437" s="80"/>
      <c r="DB437" s="80"/>
      <c r="DC437" s="80"/>
      <c r="DD437" s="80"/>
      <c r="DE437" s="80"/>
      <c r="DF437" s="80"/>
      <c r="DG437" s="80"/>
      <c r="DH437" s="80"/>
      <c r="DI437" s="80"/>
      <c r="DJ437" s="80"/>
      <c r="DK437" s="80"/>
      <c r="DL437" s="80"/>
      <c r="DM437" s="80"/>
      <c r="DN437" s="80"/>
    </row>
    <row r="438" customFormat="false" ht="15.75" hidden="false" customHeight="false" outlineLevel="0" collapsed="false">
      <c r="A438" s="73" t="s">
        <v>362</v>
      </c>
      <c r="B438" s="195"/>
      <c r="C438" s="195"/>
      <c r="D438" s="195"/>
      <c r="E438" s="195"/>
      <c r="F438" s="195"/>
      <c r="G438" s="195"/>
      <c r="H438" s="195"/>
      <c r="I438" s="195"/>
      <c r="J438" s="195"/>
      <c r="K438" s="195"/>
      <c r="L438" s="195"/>
      <c r="M438" s="195"/>
      <c r="N438" s="195"/>
      <c r="O438" s="195"/>
      <c r="P438" s="195"/>
      <c r="Q438" s="195"/>
      <c r="R438" s="195"/>
      <c r="S438" s="195"/>
      <c r="T438" s="195"/>
      <c r="U438" s="195"/>
      <c r="V438" s="195"/>
      <c r="W438" s="195"/>
      <c r="X438" s="195"/>
      <c r="Y438" s="195"/>
      <c r="Z438" s="195"/>
      <c r="AA438" s="195"/>
      <c r="AB438" s="195"/>
      <c r="AC438" s="195"/>
      <c r="AD438" s="195"/>
      <c r="AE438" s="195"/>
      <c r="AF438" s="195"/>
      <c r="AG438" s="195"/>
      <c r="AH438" s="195"/>
      <c r="AI438" s="195"/>
      <c r="AJ438" s="195"/>
      <c r="AK438" s="195"/>
      <c r="AL438" s="195"/>
      <c r="AM438" s="195"/>
      <c r="AN438" s="195"/>
      <c r="AO438" s="195"/>
      <c r="AP438" s="195"/>
      <c r="AQ438" s="195"/>
      <c r="AR438" s="195"/>
      <c r="AS438" s="195"/>
      <c r="AT438" s="195"/>
      <c r="AU438" s="195"/>
      <c r="AV438" s="195"/>
      <c r="AW438" s="195"/>
      <c r="AX438" s="195"/>
      <c r="AY438" s="195"/>
      <c r="AZ438" s="195"/>
      <c r="BA438" s="195"/>
      <c r="BB438" s="195"/>
      <c r="BC438" s="195"/>
      <c r="BD438" s="195"/>
      <c r="BE438" s="195"/>
      <c r="BF438" s="195"/>
      <c r="BG438" s="195"/>
      <c r="BH438" s="195"/>
      <c r="BI438" s="195"/>
      <c r="BJ438" s="195"/>
      <c r="BK438" s="195"/>
      <c r="BL438" s="195"/>
      <c r="BM438" s="195"/>
      <c r="BN438" s="195"/>
      <c r="BO438" s="195"/>
      <c r="BP438" s="195"/>
      <c r="BQ438" s="195"/>
      <c r="BR438" s="195"/>
      <c r="BS438" s="195"/>
      <c r="BT438" s="195"/>
      <c r="BU438" s="195"/>
      <c r="BV438" s="195"/>
      <c r="BW438" s="195"/>
      <c r="BX438" s="195"/>
      <c r="BY438" s="195"/>
      <c r="BZ438" s="195"/>
      <c r="CA438" s="195"/>
      <c r="CB438" s="195"/>
      <c r="CC438" s="195"/>
      <c r="CD438" s="74" t="n">
        <v>5.802422</v>
      </c>
      <c r="CE438" s="74" t="n">
        <v>6.504206</v>
      </c>
      <c r="CF438" s="74" t="n">
        <v>6.47211236</v>
      </c>
      <c r="CG438" s="74" t="n">
        <v>6.19538523</v>
      </c>
      <c r="CH438" s="74" t="n">
        <v>5.1348452675</v>
      </c>
      <c r="CI438" s="74" t="n">
        <v>6.8974929875</v>
      </c>
      <c r="CJ438" s="74" t="n">
        <v>8.1608928375</v>
      </c>
      <c r="CK438" s="74" t="n">
        <v>5.1009158075</v>
      </c>
      <c r="CL438" s="74" t="n">
        <v>6.6573504</v>
      </c>
      <c r="CM438" s="74" t="n">
        <v>7.16389765</v>
      </c>
      <c r="CN438" s="74" t="n">
        <v>7.45707185</v>
      </c>
      <c r="CO438" s="74" t="n">
        <v>7.35908479</v>
      </c>
      <c r="CP438" s="74" t="n">
        <v>6.40657051</v>
      </c>
      <c r="CQ438" s="74" t="n">
        <v>6.40657051</v>
      </c>
      <c r="CR438" s="74" t="n">
        <v>7.835920325</v>
      </c>
      <c r="CS438" s="74"/>
      <c r="CT438" s="78"/>
      <c r="CU438" s="78"/>
      <c r="CV438" s="78"/>
      <c r="CW438" s="78"/>
      <c r="CX438" s="78"/>
      <c r="CY438" s="78"/>
      <c r="CZ438" s="78"/>
      <c r="DA438" s="78"/>
      <c r="DB438" s="78"/>
      <c r="DC438" s="78"/>
      <c r="DD438" s="78"/>
      <c r="DE438" s="78"/>
      <c r="DF438" s="78"/>
      <c r="DG438" s="78"/>
      <c r="DH438" s="78"/>
      <c r="DI438" s="78"/>
      <c r="DJ438" s="78"/>
      <c r="DK438" s="78"/>
      <c r="DL438" s="78"/>
      <c r="DM438" s="78"/>
      <c r="DN438" s="78"/>
    </row>
    <row r="439" customFormat="false" ht="15.75" hidden="false" customHeight="false" outlineLevel="0" collapsed="false">
      <c r="A439" s="184" t="s">
        <v>363</v>
      </c>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0"/>
      <c r="AV439" s="80"/>
      <c r="AW439" s="80"/>
      <c r="AX439" s="80"/>
      <c r="AY439" s="80"/>
      <c r="AZ439" s="80"/>
      <c r="BA439" s="80"/>
      <c r="BB439" s="80"/>
      <c r="BC439" s="80"/>
      <c r="BD439" s="80"/>
      <c r="BE439" s="80"/>
      <c r="BF439" s="80"/>
      <c r="BG439" s="80"/>
      <c r="BH439" s="80"/>
      <c r="BI439" s="80"/>
      <c r="BJ439" s="80" t="n">
        <v>0</v>
      </c>
      <c r="BK439" s="80" t="n">
        <v>0</v>
      </c>
      <c r="BL439" s="80" t="n">
        <v>0</v>
      </c>
      <c r="BM439" s="80" t="n">
        <v>0</v>
      </c>
      <c r="BN439" s="80" t="n">
        <v>0</v>
      </c>
      <c r="BO439" s="80" t="n">
        <v>0</v>
      </c>
      <c r="BP439" s="80" t="n">
        <v>0</v>
      </c>
      <c r="BQ439" s="80" t="n">
        <v>0</v>
      </c>
      <c r="BR439" s="80" t="n">
        <v>0</v>
      </c>
      <c r="BS439" s="80" t="n">
        <v>0</v>
      </c>
      <c r="BT439" s="80" t="n">
        <v>0</v>
      </c>
      <c r="BU439" s="80" t="n">
        <v>0</v>
      </c>
      <c r="BV439" s="80" t="n">
        <v>0</v>
      </c>
      <c r="BW439" s="80" t="n">
        <v>0</v>
      </c>
      <c r="BX439" s="80" t="n">
        <v>0</v>
      </c>
      <c r="BY439" s="80" t="n">
        <v>0</v>
      </c>
      <c r="BZ439" s="80" t="n">
        <v>0</v>
      </c>
      <c r="CA439" s="80" t="n">
        <v>0</v>
      </c>
      <c r="CB439" s="80" t="n">
        <v>0</v>
      </c>
      <c r="CC439" s="80" t="n">
        <v>0</v>
      </c>
      <c r="CD439" s="178" t="n">
        <v>0</v>
      </c>
      <c r="CE439" s="178" t="n">
        <v>0</v>
      </c>
      <c r="CF439" s="178" t="n">
        <v>0</v>
      </c>
      <c r="CG439" s="178" t="n">
        <v>0</v>
      </c>
      <c r="CH439" s="178" t="n">
        <v>0</v>
      </c>
      <c r="CI439" s="178" t="n">
        <v>0</v>
      </c>
      <c r="CJ439" s="178" t="n">
        <v>0</v>
      </c>
      <c r="CK439" s="178" t="n">
        <v>0</v>
      </c>
      <c r="CL439" s="178" t="n">
        <v>0</v>
      </c>
      <c r="CM439" s="178" t="n">
        <v>0</v>
      </c>
      <c r="CN439" s="178" t="n">
        <v>0</v>
      </c>
      <c r="CO439" s="178" t="n">
        <v>0</v>
      </c>
      <c r="CP439" s="178" t="n">
        <v>0</v>
      </c>
      <c r="CQ439" s="178" t="n">
        <v>0</v>
      </c>
      <c r="CR439" s="178" t="n">
        <v>0</v>
      </c>
      <c r="CS439" s="178"/>
      <c r="CT439" s="78"/>
      <c r="CU439" s="78"/>
      <c r="CV439" s="78"/>
      <c r="CW439" s="78"/>
      <c r="CX439" s="78"/>
      <c r="CY439" s="78"/>
      <c r="CZ439" s="78"/>
      <c r="DA439" s="78"/>
      <c r="DB439" s="78"/>
      <c r="DC439" s="78"/>
      <c r="DD439" s="78"/>
      <c r="DE439" s="78"/>
      <c r="DF439" s="78"/>
      <c r="DG439" s="78"/>
      <c r="DH439" s="78"/>
      <c r="DI439" s="78"/>
      <c r="DJ439" s="78"/>
      <c r="DK439" s="78"/>
      <c r="DL439" s="78"/>
      <c r="DM439" s="78"/>
      <c r="DN439" s="78"/>
    </row>
    <row r="440" customFormat="false" ht="15.75" hidden="false" customHeight="false" outlineLevel="0" collapsed="false">
      <c r="A440" s="184" t="s">
        <v>336</v>
      </c>
      <c r="B440" s="78"/>
      <c r="C440" s="78"/>
      <c r="D440" s="78"/>
      <c r="E440" s="78"/>
      <c r="F440" s="78"/>
      <c r="G440" s="78"/>
      <c r="H440" s="78"/>
      <c r="I440" s="78"/>
      <c r="J440" s="78"/>
      <c r="K440" s="78"/>
      <c r="L440" s="78"/>
      <c r="M440" s="78"/>
      <c r="N440" s="78"/>
      <c r="O440" s="78"/>
      <c r="P440" s="78"/>
      <c r="Q440" s="78"/>
      <c r="R440" s="78"/>
      <c r="S440" s="78"/>
      <c r="T440" s="78"/>
      <c r="U440" s="78"/>
      <c r="V440" s="78"/>
      <c r="W440" s="78"/>
      <c r="X440" s="78"/>
      <c r="Y440" s="78"/>
      <c r="Z440" s="78"/>
      <c r="AA440" s="78"/>
      <c r="AB440" s="78"/>
      <c r="AC440" s="78"/>
      <c r="AD440" s="78"/>
      <c r="AE440" s="78"/>
      <c r="AF440" s="78"/>
      <c r="AG440" s="78"/>
      <c r="AH440" s="78"/>
      <c r="AI440" s="78"/>
      <c r="AJ440" s="78"/>
      <c r="AK440" s="78"/>
      <c r="AL440" s="78"/>
      <c r="AM440" s="78"/>
      <c r="AN440" s="78"/>
      <c r="AO440" s="78"/>
      <c r="AP440" s="78"/>
      <c r="AQ440" s="78"/>
      <c r="AR440" s="78"/>
      <c r="AS440" s="78"/>
      <c r="AT440" s="78"/>
      <c r="AU440" s="78"/>
      <c r="AV440" s="78"/>
      <c r="AW440" s="78"/>
      <c r="AX440" s="78"/>
      <c r="AY440" s="78"/>
      <c r="AZ440" s="78"/>
      <c r="BA440" s="78"/>
      <c r="BB440" s="78"/>
      <c r="BC440" s="78"/>
      <c r="BD440" s="78"/>
      <c r="BE440" s="78"/>
      <c r="BF440" s="78"/>
      <c r="BG440" s="78"/>
      <c r="BH440" s="78"/>
      <c r="BI440" s="78"/>
      <c r="BJ440" s="78"/>
      <c r="BK440" s="78"/>
      <c r="BL440" s="78"/>
      <c r="BM440" s="78"/>
      <c r="BN440" s="78"/>
      <c r="BO440" s="78"/>
      <c r="BP440" s="78"/>
      <c r="BQ440" s="78"/>
      <c r="BR440" s="78"/>
      <c r="BS440" s="78"/>
      <c r="BT440" s="78"/>
      <c r="BU440" s="78"/>
      <c r="BV440" s="78"/>
      <c r="BW440" s="78"/>
      <c r="BX440" s="78"/>
      <c r="BY440" s="78"/>
      <c r="BZ440" s="78"/>
      <c r="CA440" s="78"/>
      <c r="CB440" s="78"/>
      <c r="CC440" s="78" t="n">
        <v>0</v>
      </c>
      <c r="CD440" s="74" t="n">
        <v>0</v>
      </c>
      <c r="CE440" s="74" t="n">
        <v>0</v>
      </c>
      <c r="CF440" s="74" t="n">
        <v>0</v>
      </c>
      <c r="CG440" s="74" t="n">
        <v>0</v>
      </c>
      <c r="CH440" s="74" t="n">
        <v>0</v>
      </c>
      <c r="CI440" s="74" t="n">
        <v>0</v>
      </c>
      <c r="CJ440" s="74" t="n">
        <v>0</v>
      </c>
      <c r="CK440" s="74" t="n">
        <v>0</v>
      </c>
      <c r="CL440" s="74" t="n">
        <v>0</v>
      </c>
      <c r="CM440" s="74" t="n">
        <v>0</v>
      </c>
      <c r="CN440" s="74" t="n">
        <v>0</v>
      </c>
      <c r="CO440" s="74" t="n">
        <v>0</v>
      </c>
      <c r="CP440" s="74" t="n">
        <v>0</v>
      </c>
      <c r="CQ440" s="74" t="n">
        <v>0</v>
      </c>
      <c r="CR440" s="74" t="n">
        <v>0</v>
      </c>
      <c r="CS440" s="74"/>
      <c r="CT440" s="74"/>
      <c r="CU440" s="74"/>
      <c r="CV440" s="74"/>
      <c r="CW440" s="74"/>
      <c r="CX440" s="74"/>
      <c r="CY440" s="74"/>
      <c r="CZ440" s="74"/>
      <c r="DA440" s="74"/>
      <c r="DB440" s="74"/>
      <c r="DC440" s="74"/>
      <c r="DD440" s="74"/>
      <c r="DE440" s="74"/>
      <c r="DF440" s="74"/>
      <c r="DG440" s="74"/>
      <c r="DH440" s="74"/>
      <c r="DI440" s="74"/>
      <c r="DJ440" s="74"/>
      <c r="DK440" s="74"/>
      <c r="DL440" s="74"/>
      <c r="DM440" s="74"/>
      <c r="DN440" s="74"/>
    </row>
    <row r="441" customFormat="false" ht="15.75" hidden="false" customHeight="false" outlineLevel="0" collapsed="false">
      <c r="A441" s="184" t="s">
        <v>351</v>
      </c>
      <c r="B441" s="78"/>
      <c r="C441" s="78"/>
      <c r="D441" s="78"/>
      <c r="E441" s="78"/>
      <c r="F441" s="78"/>
      <c r="G441" s="78"/>
      <c r="H441" s="78"/>
      <c r="I441" s="78"/>
      <c r="J441" s="78"/>
      <c r="K441" s="78"/>
      <c r="L441" s="78"/>
      <c r="M441" s="78"/>
      <c r="N441" s="78"/>
      <c r="O441" s="78"/>
      <c r="P441" s="78"/>
      <c r="Q441" s="78"/>
      <c r="R441" s="78"/>
      <c r="S441" s="78"/>
      <c r="T441" s="78"/>
      <c r="U441" s="78"/>
      <c r="V441" s="78"/>
      <c r="W441" s="78"/>
      <c r="X441" s="78"/>
      <c r="Y441" s="78"/>
      <c r="Z441" s="78"/>
      <c r="AA441" s="78"/>
      <c r="AB441" s="78"/>
      <c r="AC441" s="78"/>
      <c r="AD441" s="78"/>
      <c r="AE441" s="78"/>
      <c r="AF441" s="78"/>
      <c r="AG441" s="78"/>
      <c r="AH441" s="78"/>
      <c r="AI441" s="78"/>
      <c r="AJ441" s="78"/>
      <c r="AK441" s="78"/>
      <c r="AL441" s="78"/>
      <c r="AM441" s="78"/>
      <c r="AN441" s="78"/>
      <c r="AO441" s="78"/>
      <c r="AP441" s="78"/>
      <c r="AQ441" s="78"/>
      <c r="AR441" s="78"/>
      <c r="AS441" s="78"/>
      <c r="AT441" s="78"/>
      <c r="AU441" s="78"/>
      <c r="AV441" s="78"/>
      <c r="AW441" s="78"/>
      <c r="AX441" s="78"/>
      <c r="AY441" s="78"/>
      <c r="AZ441" s="78"/>
      <c r="BA441" s="78"/>
      <c r="BB441" s="78"/>
      <c r="BC441" s="78"/>
      <c r="BD441" s="78"/>
      <c r="BE441" s="78"/>
      <c r="BF441" s="78"/>
      <c r="BG441" s="78"/>
      <c r="BH441" s="78"/>
      <c r="BI441" s="78"/>
      <c r="BJ441" s="78"/>
      <c r="BK441" s="78"/>
      <c r="BL441" s="78"/>
      <c r="BM441" s="78"/>
      <c r="BN441" s="78"/>
      <c r="BO441" s="78"/>
      <c r="BP441" s="78"/>
      <c r="BQ441" s="78"/>
      <c r="BR441" s="78"/>
      <c r="BS441" s="78"/>
      <c r="BT441" s="78"/>
      <c r="BU441" s="78"/>
      <c r="BV441" s="78"/>
      <c r="BW441" s="78"/>
      <c r="BX441" s="78"/>
      <c r="BY441" s="78"/>
      <c r="BZ441" s="78"/>
      <c r="CA441" s="78"/>
      <c r="CB441" s="78"/>
      <c r="CC441" s="78" t="n">
        <v>0</v>
      </c>
      <c r="CD441" s="74" t="n">
        <v>0</v>
      </c>
      <c r="CE441" s="74" t="n">
        <v>0</v>
      </c>
      <c r="CF441" s="74" t="n">
        <v>0</v>
      </c>
      <c r="CG441" s="74" t="n">
        <v>0</v>
      </c>
      <c r="CH441" s="74" t="n">
        <v>0</v>
      </c>
      <c r="CI441" s="74" t="n">
        <v>0</v>
      </c>
      <c r="CJ441" s="74" t="n">
        <v>0</v>
      </c>
      <c r="CK441" s="74" t="n">
        <v>0</v>
      </c>
      <c r="CL441" s="74" t="n">
        <v>0</v>
      </c>
      <c r="CM441" s="74" t="n">
        <v>0</v>
      </c>
      <c r="CN441" s="74" t="n">
        <v>0</v>
      </c>
      <c r="CO441" s="74" t="n">
        <v>0</v>
      </c>
      <c r="CP441" s="74" t="n">
        <v>0</v>
      </c>
      <c r="CQ441" s="74" t="n">
        <v>0</v>
      </c>
      <c r="CR441" s="74" t="n">
        <v>0</v>
      </c>
      <c r="CS441" s="74"/>
      <c r="CT441" s="74"/>
      <c r="CU441" s="74"/>
      <c r="CV441" s="74"/>
      <c r="CW441" s="74"/>
      <c r="CX441" s="74"/>
      <c r="CY441" s="74"/>
      <c r="CZ441" s="74"/>
      <c r="DA441" s="74"/>
      <c r="DB441" s="74"/>
      <c r="DC441" s="74"/>
      <c r="DD441" s="74"/>
      <c r="DE441" s="74"/>
      <c r="DF441" s="74"/>
      <c r="DG441" s="74"/>
      <c r="DH441" s="74"/>
      <c r="DI441" s="74"/>
      <c r="DJ441" s="74"/>
      <c r="DK441" s="74"/>
      <c r="DL441" s="74"/>
      <c r="DM441" s="74"/>
      <c r="DN441" s="74"/>
    </row>
    <row r="442" customFormat="false" ht="15.75" hidden="false" customHeight="false" outlineLevel="0" collapsed="false">
      <c r="A442" s="73" t="s">
        <v>364</v>
      </c>
      <c r="B442" s="74"/>
      <c r="C442" s="74"/>
      <c r="D442" s="74"/>
      <c r="E442" s="74"/>
      <c r="F442" s="74"/>
      <c r="G442" s="74"/>
      <c r="H442" s="74"/>
      <c r="I442" s="74"/>
      <c r="J442" s="74"/>
      <c r="K442" s="74"/>
      <c r="L442" s="74"/>
      <c r="M442" s="74"/>
      <c r="N442" s="74"/>
      <c r="O442" s="74"/>
      <c r="P442" s="74"/>
      <c r="Q442" s="74"/>
      <c r="R442" s="74"/>
      <c r="S442" s="74"/>
      <c r="T442" s="74"/>
      <c r="U442" s="74"/>
      <c r="V442" s="74"/>
      <c r="W442" s="74"/>
      <c r="X442" s="74"/>
      <c r="Y442" s="74"/>
      <c r="Z442" s="74"/>
      <c r="AA442" s="74"/>
      <c r="AB442" s="74"/>
      <c r="AC442" s="74"/>
      <c r="AD442" s="74"/>
      <c r="AE442" s="74"/>
      <c r="AF442" s="74"/>
      <c r="AG442" s="74"/>
      <c r="AH442" s="74"/>
      <c r="AI442" s="74"/>
      <c r="AJ442" s="74"/>
      <c r="AK442" s="74"/>
      <c r="AL442" s="74"/>
      <c r="AM442" s="74"/>
      <c r="AN442" s="74"/>
      <c r="AO442" s="74"/>
      <c r="AP442" s="74"/>
      <c r="AQ442" s="74"/>
      <c r="AR442" s="74"/>
      <c r="AS442" s="74"/>
      <c r="AT442" s="74"/>
      <c r="AU442" s="74"/>
      <c r="AV442" s="74"/>
      <c r="AW442" s="74"/>
      <c r="AX442" s="74"/>
      <c r="AY442" s="74"/>
      <c r="AZ442" s="74"/>
      <c r="BA442" s="74"/>
      <c r="BB442" s="74"/>
      <c r="BC442" s="74"/>
      <c r="BD442" s="74"/>
      <c r="BE442" s="74"/>
      <c r="BF442" s="74"/>
      <c r="BG442" s="74"/>
      <c r="BH442" s="74"/>
      <c r="BI442" s="74"/>
      <c r="BJ442" s="74" t="n">
        <v>0</v>
      </c>
      <c r="BK442" s="74" t="n">
        <v>0</v>
      </c>
      <c r="BL442" s="74" t="n">
        <v>0</v>
      </c>
      <c r="BM442" s="74" t="n">
        <v>0</v>
      </c>
      <c r="BN442" s="74" t="n">
        <v>0</v>
      </c>
      <c r="BO442" s="74" t="n">
        <v>0</v>
      </c>
      <c r="BP442" s="74" t="n">
        <v>0</v>
      </c>
      <c r="BQ442" s="74" t="n">
        <v>0</v>
      </c>
      <c r="BR442" s="74" t="n">
        <v>0</v>
      </c>
      <c r="BS442" s="74" t="n">
        <v>0</v>
      </c>
      <c r="BT442" s="74" t="n">
        <v>0</v>
      </c>
      <c r="BU442" s="74" t="n">
        <v>0</v>
      </c>
      <c r="BV442" s="74" t="n">
        <v>0</v>
      </c>
      <c r="BW442" s="74" t="n">
        <v>0</v>
      </c>
      <c r="BX442" s="74" t="n">
        <v>0</v>
      </c>
      <c r="BY442" s="74" t="n">
        <v>0</v>
      </c>
      <c r="BZ442" s="74" t="n">
        <v>0</v>
      </c>
      <c r="CA442" s="74" t="n">
        <v>0</v>
      </c>
      <c r="CB442" s="74" t="n">
        <v>0</v>
      </c>
      <c r="CC442" s="74" t="n">
        <v>0</v>
      </c>
      <c r="CD442" s="74" t="n">
        <v>-31.5780261600119</v>
      </c>
      <c r="CE442" s="74" t="n">
        <v>-33.7046052008611</v>
      </c>
      <c r="CF442" s="74" t="n">
        <v>-34.1854375323965</v>
      </c>
      <c r="CG442" s="74" t="n">
        <v>-32.5990713668693</v>
      </c>
      <c r="CH442" s="74" t="n">
        <v>-16.5140437916838</v>
      </c>
      <c r="CI442" s="74" t="n">
        <v>-20.6884951695505</v>
      </c>
      <c r="CJ442" s="74" t="n">
        <v>-22.8575710664654</v>
      </c>
      <c r="CK442" s="74" t="n">
        <v>-17.3270736557545</v>
      </c>
      <c r="CL442" s="74" t="n">
        <v>-13.9602626638572</v>
      </c>
      <c r="CM442" s="74" t="n">
        <v>-15.3255261561481</v>
      </c>
      <c r="CN442" s="74" t="n">
        <v>-15.1931461562674</v>
      </c>
      <c r="CO442" s="74" t="n">
        <v>-17.4656699687153</v>
      </c>
      <c r="CP442" s="74" t="n">
        <v>-17.9056424594095</v>
      </c>
      <c r="CQ442" s="74" t="n">
        <v>-14.8119336438157</v>
      </c>
      <c r="CR442" s="74" t="n">
        <v>-10.7956569933062</v>
      </c>
      <c r="CS442" s="74"/>
      <c r="CT442" s="74"/>
      <c r="CU442" s="74"/>
      <c r="CV442" s="74"/>
      <c r="CW442" s="74"/>
      <c r="CX442" s="74"/>
      <c r="CY442" s="74"/>
      <c r="CZ442" s="74"/>
      <c r="DA442" s="74"/>
      <c r="DB442" s="74"/>
      <c r="DC442" s="74"/>
      <c r="DD442" s="74"/>
      <c r="DE442" s="74"/>
      <c r="DF442" s="74"/>
      <c r="DG442" s="74"/>
      <c r="DH442" s="74"/>
      <c r="DI442" s="74"/>
      <c r="DJ442" s="74"/>
      <c r="DK442" s="74"/>
      <c r="DL442" s="74"/>
      <c r="DM442" s="74"/>
      <c r="DN442" s="74"/>
    </row>
    <row r="443" customFormat="false" ht="15.75" hidden="false" customHeight="false" outlineLevel="0" collapsed="false">
      <c r="A443" s="73" t="s">
        <v>365</v>
      </c>
      <c r="B443" s="74"/>
      <c r="C443" s="74"/>
      <c r="D443" s="74"/>
      <c r="E443" s="74"/>
      <c r="F443" s="74"/>
      <c r="G443" s="74"/>
      <c r="H443" s="74"/>
      <c r="I443" s="74"/>
      <c r="J443" s="74"/>
      <c r="K443" s="74"/>
      <c r="L443" s="74"/>
      <c r="M443" s="74"/>
      <c r="N443" s="74"/>
      <c r="O443" s="74"/>
      <c r="P443" s="74"/>
      <c r="Q443" s="74"/>
      <c r="R443" s="74"/>
      <c r="S443" s="74"/>
      <c r="T443" s="74"/>
      <c r="U443" s="74"/>
      <c r="V443" s="74"/>
      <c r="W443" s="74"/>
      <c r="X443" s="74"/>
      <c r="Y443" s="74"/>
      <c r="Z443" s="74"/>
      <c r="AA443" s="74"/>
      <c r="AB443" s="74"/>
      <c r="AC443" s="74"/>
      <c r="AD443" s="74"/>
      <c r="AE443" s="74"/>
      <c r="AF443" s="74"/>
      <c r="AG443" s="74"/>
      <c r="AH443" s="74"/>
      <c r="AI443" s="74"/>
      <c r="AJ443" s="74"/>
      <c r="AK443" s="74"/>
      <c r="AL443" s="74"/>
      <c r="AM443" s="74"/>
      <c r="AN443" s="74"/>
      <c r="AO443" s="74"/>
      <c r="AP443" s="74"/>
      <c r="AQ443" s="74"/>
      <c r="AR443" s="74"/>
      <c r="AS443" s="74"/>
      <c r="AT443" s="74"/>
      <c r="AU443" s="74"/>
      <c r="AV443" s="74"/>
      <c r="AW443" s="74"/>
      <c r="AX443" s="74"/>
      <c r="AY443" s="74"/>
      <c r="AZ443" s="74"/>
      <c r="BA443" s="74"/>
      <c r="BB443" s="74"/>
      <c r="BC443" s="74"/>
      <c r="BD443" s="74"/>
      <c r="BE443" s="74"/>
      <c r="BF443" s="74"/>
      <c r="BG443" s="74"/>
      <c r="BH443" s="74"/>
      <c r="BI443" s="74"/>
      <c r="BJ443" s="74"/>
      <c r="BK443" s="74"/>
      <c r="BL443" s="74"/>
      <c r="BM443" s="74"/>
      <c r="BN443" s="74"/>
      <c r="BO443" s="74"/>
      <c r="BP443" s="74"/>
      <c r="BQ443" s="74"/>
      <c r="BR443" s="74"/>
      <c r="BS443" s="74"/>
      <c r="BT443" s="74"/>
      <c r="BU443" s="74"/>
      <c r="BV443" s="74"/>
      <c r="BW443" s="74"/>
      <c r="BX443" s="74"/>
      <c r="BY443" s="74"/>
      <c r="BZ443" s="74"/>
      <c r="CA443" s="74"/>
      <c r="CB443" s="74"/>
      <c r="CC443" s="74"/>
      <c r="CD443" s="74" t="n">
        <v>0.528399</v>
      </c>
      <c r="CE443" s="74" t="n">
        <v>0.562105403517848</v>
      </c>
      <c r="CF443" s="74" t="n">
        <v>0.6917008</v>
      </c>
      <c r="CG443" s="74" t="n">
        <v>0.60393</v>
      </c>
      <c r="CH443" s="74" t="n">
        <v>0.69992419974822</v>
      </c>
      <c r="CI443" s="74" t="n">
        <v>0.838993011762996</v>
      </c>
      <c r="CJ443" s="74" t="n">
        <v>0.970135217590855</v>
      </c>
      <c r="CK443" s="74" t="n">
        <v>1.13953222828158</v>
      </c>
      <c r="CL443" s="74" t="n">
        <v>1.73973733614279</v>
      </c>
      <c r="CM443" s="74" t="n">
        <v>2.10917496942177</v>
      </c>
      <c r="CN443" s="74" t="n">
        <v>2.03929453747808</v>
      </c>
      <c r="CO443" s="74" t="n">
        <v>2.1125271558699</v>
      </c>
      <c r="CP443" s="74" t="n">
        <v>1.96064553882351</v>
      </c>
      <c r="CQ443" s="74" t="n">
        <v>2.00549850478634</v>
      </c>
      <c r="CR443" s="74" t="n">
        <v>2.73043815</v>
      </c>
      <c r="CS443" s="74"/>
      <c r="CT443" s="78"/>
      <c r="CU443" s="78"/>
      <c r="CV443" s="78"/>
      <c r="CW443" s="78"/>
      <c r="CX443" s="78"/>
      <c r="CY443" s="78"/>
      <c r="CZ443" s="78"/>
      <c r="DA443" s="78"/>
      <c r="DB443" s="78"/>
      <c r="DC443" s="78"/>
      <c r="DD443" s="78"/>
      <c r="DE443" s="78"/>
      <c r="DF443" s="78"/>
      <c r="DG443" s="78"/>
      <c r="DH443" s="78"/>
      <c r="DI443" s="78"/>
      <c r="DJ443" s="78"/>
      <c r="DK443" s="78"/>
      <c r="DL443" s="78"/>
      <c r="DM443" s="78"/>
      <c r="DN443" s="78"/>
    </row>
    <row r="444" customFormat="false" ht="15.75" hidden="false" customHeight="false" outlineLevel="0" collapsed="false">
      <c r="A444" s="73" t="s">
        <v>366</v>
      </c>
      <c r="B444" s="74"/>
      <c r="C444" s="74"/>
      <c r="D444" s="74"/>
      <c r="E444" s="74"/>
      <c r="F444" s="74"/>
      <c r="G444" s="74"/>
      <c r="H444" s="74"/>
      <c r="I444" s="74"/>
      <c r="J444" s="74"/>
      <c r="K444" s="74"/>
      <c r="L444" s="74"/>
      <c r="M444" s="74"/>
      <c r="N444" s="74"/>
      <c r="O444" s="74"/>
      <c r="P444" s="74"/>
      <c r="Q444" s="74"/>
      <c r="R444" s="74"/>
      <c r="S444" s="74"/>
      <c r="T444" s="74"/>
      <c r="U444" s="74"/>
      <c r="V444" s="74"/>
      <c r="W444" s="74"/>
      <c r="X444" s="74"/>
      <c r="Y444" s="74"/>
      <c r="Z444" s="74"/>
      <c r="AA444" s="74"/>
      <c r="AB444" s="74"/>
      <c r="AC444" s="74"/>
      <c r="AD444" s="74"/>
      <c r="AE444" s="74"/>
      <c r="AF444" s="74"/>
      <c r="AG444" s="74"/>
      <c r="AH444" s="74"/>
      <c r="AI444" s="74"/>
      <c r="AJ444" s="74"/>
      <c r="AK444" s="74"/>
      <c r="AL444" s="74"/>
      <c r="AM444" s="74"/>
      <c r="AN444" s="74"/>
      <c r="AO444" s="74"/>
      <c r="AP444" s="74"/>
      <c r="AQ444" s="74"/>
      <c r="AR444" s="74"/>
      <c r="AS444" s="74"/>
      <c r="AT444" s="74"/>
      <c r="AU444" s="74"/>
      <c r="AV444" s="74"/>
      <c r="AW444" s="74"/>
      <c r="AX444" s="74"/>
      <c r="AY444" s="74"/>
      <c r="AZ444" s="74"/>
      <c r="BA444" s="74"/>
      <c r="BB444" s="74"/>
      <c r="BC444" s="74"/>
      <c r="BD444" s="74"/>
      <c r="BE444" s="74"/>
      <c r="BF444" s="74"/>
      <c r="BG444" s="74"/>
      <c r="BH444" s="74"/>
      <c r="BI444" s="74"/>
      <c r="BJ444" s="74"/>
      <c r="BK444" s="74"/>
      <c r="BL444" s="74"/>
      <c r="BM444" s="74"/>
      <c r="BN444" s="74"/>
      <c r="BO444" s="74"/>
      <c r="BP444" s="74"/>
      <c r="BQ444" s="74"/>
      <c r="BR444" s="74"/>
      <c r="BS444" s="74"/>
      <c r="BT444" s="74"/>
      <c r="BU444" s="74"/>
      <c r="BV444" s="74"/>
      <c r="BW444" s="74"/>
      <c r="BX444" s="74"/>
      <c r="BY444" s="74"/>
      <c r="BZ444" s="74"/>
      <c r="CA444" s="74"/>
      <c r="CB444" s="74"/>
      <c r="CC444" s="74"/>
      <c r="CD444" s="74" t="n">
        <v>32.1064251600119</v>
      </c>
      <c r="CE444" s="74" t="n">
        <v>34.2667106043789</v>
      </c>
      <c r="CF444" s="74" t="n">
        <v>34.8771383323965</v>
      </c>
      <c r="CG444" s="74" t="n">
        <v>33.2030013668693</v>
      </c>
      <c r="CH444" s="74" t="n">
        <v>17.213967991432</v>
      </c>
      <c r="CI444" s="74" t="n">
        <v>21.5274881813135</v>
      </c>
      <c r="CJ444" s="74" t="n">
        <v>23.8277062840562</v>
      </c>
      <c r="CK444" s="74" t="n">
        <v>18.4666058840361</v>
      </c>
      <c r="CL444" s="74" t="n">
        <v>15.7</v>
      </c>
      <c r="CM444" s="74" t="n">
        <v>17.4347011255699</v>
      </c>
      <c r="CN444" s="74" t="n">
        <v>17.2324406937455</v>
      </c>
      <c r="CO444" s="74" t="n">
        <v>19.5781971245852</v>
      </c>
      <c r="CP444" s="74" t="n">
        <v>19.866287998233</v>
      </c>
      <c r="CQ444" s="74" t="n">
        <v>16.817432148602</v>
      </c>
      <c r="CR444" s="74" t="n">
        <v>13.5260951433062</v>
      </c>
      <c r="CS444" s="74"/>
      <c r="CT444" s="78"/>
      <c r="CU444" s="78"/>
      <c r="CV444" s="78"/>
      <c r="CW444" s="78"/>
      <c r="CX444" s="78"/>
      <c r="CY444" s="78"/>
      <c r="CZ444" s="78"/>
      <c r="DA444" s="78"/>
      <c r="DB444" s="78"/>
      <c r="DC444" s="78"/>
      <c r="DD444" s="78"/>
      <c r="DE444" s="78"/>
      <c r="DF444" s="78"/>
      <c r="DG444" s="78"/>
      <c r="DH444" s="78"/>
      <c r="DI444" s="78"/>
      <c r="DJ444" s="78"/>
      <c r="DK444" s="78"/>
      <c r="DL444" s="78"/>
      <c r="DM444" s="78"/>
      <c r="DN444" s="78"/>
    </row>
    <row r="445" customFormat="false" ht="15.75" hidden="false" customHeight="false" outlineLevel="0" collapsed="false">
      <c r="A445" s="73" t="s">
        <v>367</v>
      </c>
      <c r="B445" s="78"/>
      <c r="C445" s="78"/>
      <c r="D445" s="78"/>
      <c r="E445" s="78"/>
      <c r="F445" s="78"/>
      <c r="G445" s="78"/>
      <c r="H445" s="78"/>
      <c r="I445" s="78"/>
      <c r="J445" s="78"/>
      <c r="K445" s="78"/>
      <c r="L445" s="78"/>
      <c r="M445" s="78"/>
      <c r="N445" s="78"/>
      <c r="O445" s="78"/>
      <c r="P445" s="78"/>
      <c r="Q445" s="78"/>
      <c r="R445" s="78"/>
      <c r="S445" s="78"/>
      <c r="T445" s="78"/>
      <c r="U445" s="78"/>
      <c r="V445" s="78"/>
      <c r="W445" s="78"/>
      <c r="X445" s="78"/>
      <c r="Y445" s="78"/>
      <c r="Z445" s="78"/>
      <c r="AA445" s="78"/>
      <c r="AB445" s="78"/>
      <c r="AC445" s="78"/>
      <c r="AD445" s="78"/>
      <c r="AE445" s="78"/>
      <c r="AF445" s="78"/>
      <c r="AG445" s="78"/>
      <c r="AH445" s="78"/>
      <c r="AI445" s="78"/>
      <c r="AJ445" s="78"/>
      <c r="AK445" s="78"/>
      <c r="AL445" s="78"/>
      <c r="AM445" s="78"/>
      <c r="AN445" s="78"/>
      <c r="AO445" s="78"/>
      <c r="AP445" s="78"/>
      <c r="AQ445" s="78"/>
      <c r="AR445" s="78"/>
      <c r="AS445" s="78"/>
      <c r="AT445" s="78"/>
      <c r="AU445" s="78"/>
      <c r="AV445" s="78"/>
      <c r="AW445" s="78"/>
      <c r="AX445" s="78"/>
      <c r="AY445" s="78"/>
      <c r="AZ445" s="78"/>
      <c r="BA445" s="78"/>
      <c r="BB445" s="78"/>
      <c r="BC445" s="78"/>
      <c r="BD445" s="78"/>
      <c r="BE445" s="78"/>
      <c r="BF445" s="78"/>
      <c r="BG445" s="78"/>
      <c r="BH445" s="78"/>
      <c r="BI445" s="78"/>
      <c r="BJ445" s="78" t="n">
        <v>0</v>
      </c>
      <c r="BK445" s="78" t="n">
        <v>0</v>
      </c>
      <c r="BL445" s="78" t="n">
        <v>0</v>
      </c>
      <c r="BM445" s="78" t="n">
        <v>0</v>
      </c>
      <c r="BN445" s="78" t="n">
        <v>0</v>
      </c>
      <c r="BO445" s="78" t="n">
        <v>0</v>
      </c>
      <c r="BP445" s="78" t="n">
        <v>0</v>
      </c>
      <c r="BQ445" s="78" t="n">
        <v>0</v>
      </c>
      <c r="BR445" s="78" t="n">
        <v>0</v>
      </c>
      <c r="BS445" s="78" t="n">
        <v>0</v>
      </c>
      <c r="BT445" s="78" t="n">
        <v>0</v>
      </c>
      <c r="BU445" s="78" t="n">
        <v>0</v>
      </c>
      <c r="BV445" s="78" t="n">
        <v>0</v>
      </c>
      <c r="BW445" s="78" t="n">
        <v>0</v>
      </c>
      <c r="BX445" s="78" t="n">
        <v>0</v>
      </c>
      <c r="BY445" s="78" t="n">
        <v>0</v>
      </c>
      <c r="BZ445" s="78" t="n">
        <v>0</v>
      </c>
      <c r="CA445" s="78" t="n">
        <v>0</v>
      </c>
      <c r="CB445" s="78" t="n">
        <v>0</v>
      </c>
      <c r="CC445" s="78" t="n">
        <v>0</v>
      </c>
      <c r="CD445" s="74" t="n">
        <v>0</v>
      </c>
      <c r="CE445" s="74" t="n">
        <v>0</v>
      </c>
      <c r="CF445" s="74" t="n">
        <v>0</v>
      </c>
      <c r="CG445" s="74" t="n">
        <v>0</v>
      </c>
      <c r="CH445" s="74" t="n">
        <v>0</v>
      </c>
      <c r="CI445" s="74" t="n">
        <v>0</v>
      </c>
      <c r="CJ445" s="74" t="n">
        <v>0</v>
      </c>
      <c r="CK445" s="74" t="n">
        <v>0</v>
      </c>
      <c r="CL445" s="74" t="n">
        <v>0</v>
      </c>
      <c r="CM445" s="74" t="n">
        <v>0</v>
      </c>
      <c r="CN445" s="74" t="n">
        <v>0</v>
      </c>
      <c r="CO445" s="74" t="n">
        <v>0</v>
      </c>
      <c r="CP445" s="74" t="n">
        <v>0</v>
      </c>
      <c r="CQ445" s="74" t="n">
        <v>0</v>
      </c>
      <c r="CR445" s="74" t="n">
        <v>0</v>
      </c>
      <c r="CS445" s="74"/>
      <c r="CT445" s="78"/>
      <c r="CU445" s="78"/>
      <c r="CV445" s="78"/>
      <c r="CW445" s="78"/>
      <c r="CX445" s="78"/>
      <c r="CY445" s="78"/>
      <c r="CZ445" s="78"/>
      <c r="DA445" s="78"/>
      <c r="DB445" s="78"/>
      <c r="DC445" s="78"/>
      <c r="DD445" s="78"/>
      <c r="DE445" s="78"/>
      <c r="DF445" s="78"/>
      <c r="DG445" s="78"/>
      <c r="DH445" s="78"/>
      <c r="DI445" s="78"/>
      <c r="DJ445" s="78"/>
      <c r="DK445" s="78"/>
      <c r="DL445" s="78"/>
      <c r="DM445" s="78"/>
      <c r="DN445" s="78"/>
    </row>
    <row r="446" customFormat="false" ht="15.75" hidden="false" customHeight="false" outlineLevel="0" collapsed="false">
      <c r="A446" s="73" t="s">
        <v>365</v>
      </c>
      <c r="B446" s="78"/>
      <c r="C446" s="78"/>
      <c r="D446" s="78"/>
      <c r="E446" s="78"/>
      <c r="F446" s="78"/>
      <c r="G446" s="78"/>
      <c r="H446" s="78"/>
      <c r="I446" s="78"/>
      <c r="J446" s="78"/>
      <c r="K446" s="78"/>
      <c r="L446" s="78"/>
      <c r="M446" s="78"/>
      <c r="N446" s="78"/>
      <c r="O446" s="78"/>
      <c r="P446" s="78"/>
      <c r="Q446" s="78"/>
      <c r="R446" s="78"/>
      <c r="S446" s="78"/>
      <c r="T446" s="78"/>
      <c r="U446" s="78"/>
      <c r="V446" s="78"/>
      <c r="W446" s="78"/>
      <c r="X446" s="78"/>
      <c r="Y446" s="78"/>
      <c r="Z446" s="78"/>
      <c r="AA446" s="78"/>
      <c r="AB446" s="78"/>
      <c r="AC446" s="78"/>
      <c r="AD446" s="78"/>
      <c r="AE446" s="78"/>
      <c r="AF446" s="78"/>
      <c r="AG446" s="78"/>
      <c r="AH446" s="78"/>
      <c r="AI446" s="78"/>
      <c r="AJ446" s="78"/>
      <c r="AK446" s="78"/>
      <c r="AL446" s="78"/>
      <c r="AM446" s="78"/>
      <c r="AN446" s="78"/>
      <c r="AO446" s="78"/>
      <c r="AP446" s="78"/>
      <c r="AQ446" s="78"/>
      <c r="AR446" s="78"/>
      <c r="AS446" s="78"/>
      <c r="AT446" s="78"/>
      <c r="AU446" s="78"/>
      <c r="AV446" s="78"/>
      <c r="AW446" s="78"/>
      <c r="AX446" s="78"/>
      <c r="AY446" s="78"/>
      <c r="AZ446" s="78"/>
      <c r="BA446" s="78"/>
      <c r="BB446" s="78"/>
      <c r="BC446" s="78"/>
      <c r="BD446" s="78"/>
      <c r="BE446" s="78"/>
      <c r="BF446" s="78"/>
      <c r="BG446" s="78"/>
      <c r="BH446" s="78"/>
      <c r="BI446" s="78"/>
      <c r="BJ446" s="78"/>
      <c r="BK446" s="78"/>
      <c r="BL446" s="78"/>
      <c r="BM446" s="78"/>
      <c r="BN446" s="78"/>
      <c r="BO446" s="78"/>
      <c r="BP446" s="78"/>
      <c r="BQ446" s="78"/>
      <c r="BR446" s="78"/>
      <c r="BS446" s="78"/>
      <c r="BT446" s="78"/>
      <c r="BU446" s="78"/>
      <c r="BV446" s="78"/>
      <c r="BW446" s="78"/>
      <c r="BX446" s="78"/>
      <c r="BY446" s="78"/>
      <c r="BZ446" s="78"/>
      <c r="CA446" s="78"/>
      <c r="CB446" s="78"/>
      <c r="CC446" s="78"/>
      <c r="CD446" s="74" t="n">
        <v>0</v>
      </c>
      <c r="CE446" s="74" t="n">
        <v>0</v>
      </c>
      <c r="CF446" s="74" t="n">
        <v>0</v>
      </c>
      <c r="CG446" s="74" t="n">
        <v>0</v>
      </c>
      <c r="CH446" s="74" t="n">
        <v>0</v>
      </c>
      <c r="CI446" s="74" t="n">
        <v>0</v>
      </c>
      <c r="CJ446" s="74" t="n">
        <v>0</v>
      </c>
      <c r="CK446" s="74" t="n">
        <v>0</v>
      </c>
      <c r="CL446" s="74" t="n">
        <v>0</v>
      </c>
      <c r="CM446" s="74" t="n">
        <v>0</v>
      </c>
      <c r="CN446" s="74" t="n">
        <v>0</v>
      </c>
      <c r="CO446" s="74" t="n">
        <v>0</v>
      </c>
      <c r="CP446" s="74" t="n">
        <v>0</v>
      </c>
      <c r="CQ446" s="74" t="n">
        <v>0</v>
      </c>
      <c r="CR446" s="74" t="n">
        <v>0</v>
      </c>
      <c r="CS446" s="74"/>
      <c r="CT446" s="192"/>
      <c r="CU446" s="192"/>
      <c r="CV446" s="192"/>
      <c r="CW446" s="192"/>
      <c r="CX446" s="192"/>
      <c r="CY446" s="192"/>
      <c r="CZ446" s="192"/>
      <c r="DA446" s="192"/>
      <c r="DB446" s="192"/>
      <c r="DC446" s="192"/>
      <c r="DD446" s="192"/>
      <c r="DE446" s="192"/>
      <c r="DF446" s="192"/>
      <c r="DG446" s="192"/>
      <c r="DH446" s="192"/>
      <c r="DI446" s="192"/>
      <c r="DJ446" s="192"/>
      <c r="DK446" s="192"/>
      <c r="DL446" s="192"/>
      <c r="DM446" s="192"/>
      <c r="DN446" s="192"/>
    </row>
    <row r="447" customFormat="false" ht="15.75" hidden="false" customHeight="false" outlineLevel="0" collapsed="false">
      <c r="A447" s="73" t="s">
        <v>366</v>
      </c>
      <c r="B447" s="78"/>
      <c r="C447" s="78"/>
      <c r="D447" s="78"/>
      <c r="E447" s="78"/>
      <c r="F447" s="78"/>
      <c r="G447" s="78"/>
      <c r="H447" s="78"/>
      <c r="I447" s="78"/>
      <c r="J447" s="78"/>
      <c r="K447" s="78"/>
      <c r="L447" s="78"/>
      <c r="M447" s="78"/>
      <c r="N447" s="78"/>
      <c r="O447" s="78"/>
      <c r="P447" s="78"/>
      <c r="Q447" s="78"/>
      <c r="R447" s="78"/>
      <c r="S447" s="78"/>
      <c r="T447" s="78"/>
      <c r="U447" s="78"/>
      <c r="V447" s="78"/>
      <c r="W447" s="78"/>
      <c r="X447" s="78"/>
      <c r="Y447" s="78"/>
      <c r="Z447" s="78"/>
      <c r="AA447" s="78"/>
      <c r="AB447" s="78"/>
      <c r="AC447" s="78"/>
      <c r="AD447" s="78"/>
      <c r="AE447" s="78"/>
      <c r="AF447" s="78"/>
      <c r="AG447" s="78"/>
      <c r="AH447" s="78"/>
      <c r="AI447" s="78"/>
      <c r="AJ447" s="78"/>
      <c r="AK447" s="78"/>
      <c r="AL447" s="78"/>
      <c r="AM447" s="78"/>
      <c r="AN447" s="78"/>
      <c r="AO447" s="78"/>
      <c r="AP447" s="78"/>
      <c r="AQ447" s="78"/>
      <c r="AR447" s="78"/>
      <c r="AS447" s="78"/>
      <c r="AT447" s="78"/>
      <c r="AU447" s="78"/>
      <c r="AV447" s="78"/>
      <c r="AW447" s="78"/>
      <c r="AX447" s="78"/>
      <c r="AY447" s="78"/>
      <c r="AZ447" s="78"/>
      <c r="BA447" s="78"/>
      <c r="BB447" s="78"/>
      <c r="BC447" s="78"/>
      <c r="BD447" s="78"/>
      <c r="BE447" s="78"/>
      <c r="BF447" s="78"/>
      <c r="BG447" s="78"/>
      <c r="BH447" s="78"/>
      <c r="BI447" s="78"/>
      <c r="BJ447" s="78"/>
      <c r="BK447" s="78"/>
      <c r="BL447" s="78"/>
      <c r="BM447" s="78"/>
      <c r="BN447" s="78"/>
      <c r="BO447" s="78"/>
      <c r="BP447" s="78"/>
      <c r="BQ447" s="78"/>
      <c r="BR447" s="78"/>
      <c r="BS447" s="78"/>
      <c r="BT447" s="78"/>
      <c r="BU447" s="78"/>
      <c r="BV447" s="78"/>
      <c r="BW447" s="78"/>
      <c r="BX447" s="78"/>
      <c r="BY447" s="78"/>
      <c r="BZ447" s="78"/>
      <c r="CA447" s="78"/>
      <c r="CB447" s="78"/>
      <c r="CC447" s="78"/>
      <c r="CD447" s="74" t="n">
        <v>0</v>
      </c>
      <c r="CE447" s="74" t="n">
        <v>0</v>
      </c>
      <c r="CF447" s="74" t="n">
        <v>0</v>
      </c>
      <c r="CG447" s="74" t="n">
        <v>0</v>
      </c>
      <c r="CH447" s="74" t="n">
        <v>0</v>
      </c>
      <c r="CI447" s="74" t="n">
        <v>0</v>
      </c>
      <c r="CJ447" s="74" t="n">
        <v>0</v>
      </c>
      <c r="CK447" s="74" t="n">
        <v>0</v>
      </c>
      <c r="CL447" s="74" t="n">
        <v>0</v>
      </c>
      <c r="CM447" s="74" t="n">
        <v>0</v>
      </c>
      <c r="CN447" s="74" t="n">
        <v>0</v>
      </c>
      <c r="CO447" s="74" t="n">
        <v>0</v>
      </c>
      <c r="CP447" s="74" t="n">
        <v>0</v>
      </c>
      <c r="CQ447" s="74" t="n">
        <v>0</v>
      </c>
      <c r="CR447" s="74" t="n">
        <v>0</v>
      </c>
      <c r="CS447" s="74"/>
      <c r="CT447" s="194"/>
      <c r="CU447" s="194"/>
      <c r="CV447" s="194"/>
      <c r="CW447" s="194"/>
      <c r="CX447" s="194"/>
      <c r="CY447" s="194"/>
      <c r="CZ447" s="194"/>
      <c r="DA447" s="194"/>
      <c r="DB447" s="194"/>
      <c r="DC447" s="194"/>
      <c r="DD447" s="194"/>
      <c r="DE447" s="194"/>
      <c r="DF447" s="194"/>
      <c r="DG447" s="194"/>
      <c r="DH447" s="194"/>
      <c r="DI447" s="194"/>
      <c r="DJ447" s="194"/>
      <c r="DK447" s="194"/>
      <c r="DL447" s="194"/>
      <c r="DM447" s="194"/>
      <c r="DN447" s="194"/>
    </row>
    <row r="448" customFormat="false" ht="15.75" hidden="false" customHeight="false" outlineLevel="0" collapsed="false">
      <c r="A448" s="70" t="s">
        <v>368</v>
      </c>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c r="AA448" s="192"/>
      <c r="AB448" s="192"/>
      <c r="AC448" s="192"/>
      <c r="AD448" s="192"/>
      <c r="AE448" s="192"/>
      <c r="AF448" s="192"/>
      <c r="AG448" s="192"/>
      <c r="AH448" s="192"/>
      <c r="AI448" s="192"/>
      <c r="AJ448" s="192"/>
      <c r="AK448" s="192"/>
      <c r="AL448" s="192"/>
      <c r="AM448" s="192"/>
      <c r="AN448" s="192"/>
      <c r="AO448" s="192"/>
      <c r="AP448" s="192"/>
      <c r="AQ448" s="192"/>
      <c r="AR448" s="192"/>
      <c r="AS448" s="192"/>
      <c r="AT448" s="192"/>
      <c r="AU448" s="192"/>
      <c r="AV448" s="192"/>
      <c r="AW448" s="192"/>
      <c r="AX448" s="192"/>
      <c r="AY448" s="192"/>
      <c r="AZ448" s="192"/>
      <c r="BA448" s="192"/>
      <c r="BB448" s="192"/>
      <c r="BC448" s="192"/>
      <c r="BD448" s="192"/>
      <c r="BE448" s="192"/>
      <c r="BF448" s="192"/>
      <c r="BG448" s="192"/>
      <c r="BH448" s="192"/>
      <c r="BI448" s="192"/>
      <c r="BJ448" s="192" t="n">
        <v>0</v>
      </c>
      <c r="BK448" s="192" t="n">
        <v>0</v>
      </c>
      <c r="BL448" s="192" t="n">
        <v>0</v>
      </c>
      <c r="BM448" s="192" t="n">
        <v>0</v>
      </c>
      <c r="BN448" s="192" t="n">
        <v>0</v>
      </c>
      <c r="BO448" s="192" t="n">
        <v>0</v>
      </c>
      <c r="BP448" s="192" t="n">
        <v>0</v>
      </c>
      <c r="BQ448" s="192" t="n">
        <v>0</v>
      </c>
      <c r="BR448" s="192" t="n">
        <v>0</v>
      </c>
      <c r="BS448" s="192" t="n">
        <v>0</v>
      </c>
      <c r="BT448" s="192" t="n">
        <v>0</v>
      </c>
      <c r="BU448" s="192" t="n">
        <v>0</v>
      </c>
      <c r="BV448" s="192" t="n">
        <v>0</v>
      </c>
      <c r="BW448" s="192" t="n">
        <v>0</v>
      </c>
      <c r="BX448" s="192" t="n">
        <v>0</v>
      </c>
      <c r="BY448" s="192" t="n">
        <v>0</v>
      </c>
      <c r="BZ448" s="192" t="n">
        <v>0</v>
      </c>
      <c r="CA448" s="192" t="n">
        <v>0</v>
      </c>
      <c r="CB448" s="192" t="n">
        <v>0</v>
      </c>
      <c r="CC448" s="192" t="n">
        <v>0</v>
      </c>
      <c r="CD448" s="186" t="n">
        <v>-41.2252733722256</v>
      </c>
      <c r="CE448" s="186" t="n">
        <v>-45.3665644296963</v>
      </c>
      <c r="CF448" s="186" t="n">
        <v>-46.4741525264917</v>
      </c>
      <c r="CG448" s="186" t="n">
        <v>-43.9366513755343</v>
      </c>
      <c r="CH448" s="186" t="n">
        <v>-44.108317671961</v>
      </c>
      <c r="CI448" s="186" t="n">
        <v>-42.6577464406926</v>
      </c>
      <c r="CJ448" s="186" t="n">
        <v>-40.1405305275865</v>
      </c>
      <c r="CK448" s="186" t="n">
        <v>-37.9205973011212</v>
      </c>
      <c r="CL448" s="186" t="n">
        <v>-39.0503094587517</v>
      </c>
      <c r="CM448" s="186" t="n">
        <v>-41.2525886974086</v>
      </c>
      <c r="CN448" s="186" t="n">
        <v>-45.7003035251521</v>
      </c>
      <c r="CO448" s="186" t="n">
        <v>-42.6221244742095</v>
      </c>
      <c r="CP448" s="186" t="n">
        <v>-43.8838449853711</v>
      </c>
      <c r="CQ448" s="186" t="n">
        <v>-49.718579414883</v>
      </c>
      <c r="CR448" s="186" t="n">
        <v>-49.3642327089747</v>
      </c>
      <c r="CS448" s="186"/>
      <c r="CT448" s="187"/>
      <c r="CU448" s="187"/>
      <c r="CV448" s="187"/>
      <c r="CW448" s="187"/>
      <c r="CX448" s="187"/>
      <c r="CY448" s="187"/>
      <c r="CZ448" s="187"/>
      <c r="DA448" s="187"/>
      <c r="DB448" s="187"/>
      <c r="DC448" s="187"/>
      <c r="DD448" s="187"/>
      <c r="DE448" s="187"/>
      <c r="DF448" s="187"/>
      <c r="DG448" s="187"/>
      <c r="DH448" s="187"/>
      <c r="DI448" s="187"/>
      <c r="DJ448" s="187"/>
      <c r="DK448" s="187"/>
      <c r="DL448" s="187"/>
      <c r="DM448" s="187"/>
      <c r="DN448" s="187"/>
    </row>
    <row r="449" customFormat="false" ht="15.75" hidden="false" customHeight="false" outlineLevel="0" collapsed="false">
      <c r="A449" s="73" t="s">
        <v>369</v>
      </c>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194"/>
      <c r="AK449" s="194"/>
      <c r="AL449" s="194"/>
      <c r="AM449" s="194"/>
      <c r="AN449" s="194"/>
      <c r="AO449" s="194"/>
      <c r="AP449" s="194"/>
      <c r="AQ449" s="194"/>
      <c r="AR449" s="194"/>
      <c r="AS449" s="194"/>
      <c r="AT449" s="194"/>
      <c r="AU449" s="194"/>
      <c r="AV449" s="194"/>
      <c r="AW449" s="194"/>
      <c r="AX449" s="194"/>
      <c r="AY449" s="194"/>
      <c r="AZ449" s="194"/>
      <c r="BA449" s="194"/>
      <c r="BB449" s="194"/>
      <c r="BC449" s="194"/>
      <c r="BD449" s="194"/>
      <c r="BE449" s="194"/>
      <c r="BF449" s="194"/>
      <c r="BG449" s="194"/>
      <c r="BH449" s="194"/>
      <c r="BI449" s="194"/>
      <c r="BJ449" s="194" t="n">
        <v>0</v>
      </c>
      <c r="BK449" s="194" t="n">
        <v>0</v>
      </c>
      <c r="BL449" s="194" t="n">
        <v>0</v>
      </c>
      <c r="BM449" s="194" t="n">
        <v>0</v>
      </c>
      <c r="BN449" s="194" t="n">
        <v>0</v>
      </c>
      <c r="BO449" s="194" t="n">
        <v>0</v>
      </c>
      <c r="BP449" s="194" t="n">
        <v>0</v>
      </c>
      <c r="BQ449" s="194" t="n">
        <v>0</v>
      </c>
      <c r="BR449" s="194" t="n">
        <v>0</v>
      </c>
      <c r="BS449" s="194" t="n">
        <v>0</v>
      </c>
      <c r="BT449" s="194" t="n">
        <v>0</v>
      </c>
      <c r="BU449" s="194" t="n">
        <v>0</v>
      </c>
      <c r="BV449" s="194" t="n">
        <v>0</v>
      </c>
      <c r="BW449" s="194" t="n">
        <v>0</v>
      </c>
      <c r="BX449" s="194" t="n">
        <v>0</v>
      </c>
      <c r="BY449" s="194" t="n">
        <v>0</v>
      </c>
      <c r="BZ449" s="194" t="n">
        <v>0</v>
      </c>
      <c r="CA449" s="194" t="n">
        <v>0</v>
      </c>
      <c r="CB449" s="194" t="n">
        <v>0</v>
      </c>
      <c r="CC449" s="194" t="n">
        <v>0</v>
      </c>
      <c r="CD449" s="180" t="n">
        <v>0.933469055126208</v>
      </c>
      <c r="CE449" s="180" t="n">
        <v>1.71826838422187</v>
      </c>
      <c r="CF449" s="180" t="n">
        <v>1.90849624447818</v>
      </c>
      <c r="CG449" s="180" t="n">
        <v>1.70652501411104</v>
      </c>
      <c r="CH449" s="180" t="n">
        <v>1.53075415642949</v>
      </c>
      <c r="CI449" s="180" t="n">
        <v>1.28878433521967</v>
      </c>
      <c r="CJ449" s="180" t="n">
        <v>1.92730030247756</v>
      </c>
      <c r="CK449" s="180" t="n">
        <v>1.39887851323102</v>
      </c>
      <c r="CL449" s="180" t="n">
        <v>1.75213284136233</v>
      </c>
      <c r="CM449" s="180" t="n">
        <v>1.75213284136233</v>
      </c>
      <c r="CN449" s="180" t="n">
        <v>1.62</v>
      </c>
      <c r="CO449" s="180" t="n">
        <v>1.62</v>
      </c>
      <c r="CP449" s="180" t="n">
        <v>1.85467762214697</v>
      </c>
      <c r="CQ449" s="180" t="n">
        <v>1.9201305649708</v>
      </c>
      <c r="CR449" s="180" t="n">
        <v>1.89380574879963</v>
      </c>
      <c r="CS449" s="180"/>
      <c r="CT449" s="74"/>
      <c r="CU449" s="74"/>
      <c r="CV449" s="74"/>
      <c r="CW449" s="74"/>
      <c r="CX449" s="74"/>
      <c r="CY449" s="74"/>
      <c r="CZ449" s="74"/>
      <c r="DA449" s="74"/>
      <c r="DB449" s="74"/>
      <c r="DC449" s="74"/>
      <c r="DD449" s="74"/>
      <c r="DE449" s="74"/>
      <c r="DF449" s="74"/>
      <c r="DG449" s="74"/>
      <c r="DH449" s="74"/>
      <c r="DI449" s="74"/>
      <c r="DJ449" s="74"/>
      <c r="DK449" s="74"/>
      <c r="DL449" s="74"/>
      <c r="DM449" s="74"/>
      <c r="DN449" s="74"/>
    </row>
    <row r="450" customFormat="false" ht="15.75" hidden="false" customHeight="false" outlineLevel="0" collapsed="false">
      <c r="A450" s="75" t="s">
        <v>370</v>
      </c>
      <c r="B450" s="187"/>
      <c r="C450" s="187"/>
      <c r="D450" s="187"/>
      <c r="E450" s="187"/>
      <c r="F450" s="187"/>
      <c r="G450" s="187"/>
      <c r="H450" s="187"/>
      <c r="I450" s="187"/>
      <c r="J450" s="187"/>
      <c r="K450" s="187"/>
      <c r="L450" s="187"/>
      <c r="M450" s="187"/>
      <c r="N450" s="187"/>
      <c r="O450" s="187"/>
      <c r="P450" s="187"/>
      <c r="Q450" s="187"/>
      <c r="R450" s="187"/>
      <c r="S450" s="187"/>
      <c r="T450" s="187"/>
      <c r="U450" s="187"/>
      <c r="V450" s="187"/>
      <c r="W450" s="187"/>
      <c r="X450" s="187"/>
      <c r="Y450" s="187"/>
      <c r="Z450" s="187"/>
      <c r="AA450" s="187"/>
      <c r="AB450" s="187"/>
      <c r="AC450" s="187"/>
      <c r="AD450" s="187"/>
      <c r="AE450" s="187"/>
      <c r="AF450" s="187"/>
      <c r="AG450" s="187"/>
      <c r="AH450" s="187"/>
      <c r="AI450" s="187"/>
      <c r="AJ450" s="187"/>
      <c r="AK450" s="187"/>
      <c r="AL450" s="187"/>
      <c r="AM450" s="187"/>
      <c r="AN450" s="187"/>
      <c r="AO450" s="187"/>
      <c r="AP450" s="187"/>
      <c r="AQ450" s="187"/>
      <c r="AR450" s="187"/>
      <c r="AS450" s="187"/>
      <c r="AT450" s="187"/>
      <c r="AU450" s="187"/>
      <c r="AV450" s="187"/>
      <c r="AW450" s="187"/>
      <c r="AX450" s="187"/>
      <c r="AY450" s="187"/>
      <c r="AZ450" s="187"/>
      <c r="BA450" s="187"/>
      <c r="BB450" s="187"/>
      <c r="BC450" s="187"/>
      <c r="BD450" s="187"/>
      <c r="BE450" s="187"/>
      <c r="BF450" s="187"/>
      <c r="BG450" s="187"/>
      <c r="BH450" s="187"/>
      <c r="BI450" s="187"/>
      <c r="BJ450" s="187" t="n">
        <v>0</v>
      </c>
      <c r="BK450" s="187" t="n">
        <v>0</v>
      </c>
      <c r="BL450" s="187" t="n">
        <v>0</v>
      </c>
      <c r="BM450" s="187" t="n">
        <v>0</v>
      </c>
      <c r="BN450" s="187" t="n">
        <v>0</v>
      </c>
      <c r="BO450" s="187" t="n">
        <v>0</v>
      </c>
      <c r="BP450" s="187" t="n">
        <v>0</v>
      </c>
      <c r="BQ450" s="187" t="n">
        <v>0</v>
      </c>
      <c r="BR450" s="187" t="n">
        <v>0</v>
      </c>
      <c r="BS450" s="187" t="n">
        <v>0</v>
      </c>
      <c r="BT450" s="187" t="n">
        <v>0</v>
      </c>
      <c r="BU450" s="187" t="n">
        <v>0</v>
      </c>
      <c r="BV450" s="187" t="n">
        <v>0</v>
      </c>
      <c r="BW450" s="187" t="n">
        <v>0</v>
      </c>
      <c r="BX450" s="187" t="n">
        <v>0</v>
      </c>
      <c r="BY450" s="187" t="n">
        <v>0</v>
      </c>
      <c r="BZ450" s="187" t="n">
        <v>0</v>
      </c>
      <c r="CA450" s="187" t="n">
        <v>0</v>
      </c>
      <c r="CB450" s="187" t="n">
        <v>0</v>
      </c>
      <c r="CC450" s="187" t="n">
        <v>0</v>
      </c>
      <c r="CD450" s="189" t="n">
        <v>42.1587424273518</v>
      </c>
      <c r="CE450" s="189" t="n">
        <v>47.0848328139182</v>
      </c>
      <c r="CF450" s="189" t="n">
        <v>48.3826487709699</v>
      </c>
      <c r="CG450" s="189" t="n">
        <v>45.6431763896453</v>
      </c>
      <c r="CH450" s="189" t="n">
        <v>45.6390718283905</v>
      </c>
      <c r="CI450" s="189" t="n">
        <v>43.9465307759123</v>
      </c>
      <c r="CJ450" s="189" t="n">
        <v>42.0678308300641</v>
      </c>
      <c r="CK450" s="189" t="n">
        <v>39.3194758143522</v>
      </c>
      <c r="CL450" s="189" t="n">
        <v>40.802442300114</v>
      </c>
      <c r="CM450" s="189" t="n">
        <v>43.0047215387709</v>
      </c>
      <c r="CN450" s="189" t="n">
        <v>47.3203035251521</v>
      </c>
      <c r="CO450" s="189" t="n">
        <v>44.2421244742095</v>
      </c>
      <c r="CP450" s="189" t="n">
        <v>45.7385226075181</v>
      </c>
      <c r="CQ450" s="189" t="n">
        <v>51.6387099798538</v>
      </c>
      <c r="CR450" s="189" t="n">
        <v>51.2580384577743</v>
      </c>
      <c r="CS450" s="189"/>
      <c r="CT450" s="74"/>
      <c r="CU450" s="74"/>
      <c r="CV450" s="74"/>
      <c r="CW450" s="74"/>
      <c r="CX450" s="74"/>
      <c r="CY450" s="74"/>
      <c r="CZ450" s="74"/>
      <c r="DA450" s="74"/>
      <c r="DB450" s="74"/>
      <c r="DC450" s="74"/>
      <c r="DD450" s="74"/>
      <c r="DE450" s="74"/>
      <c r="DF450" s="74"/>
      <c r="DG450" s="74"/>
      <c r="DH450" s="74"/>
      <c r="DI450" s="74"/>
      <c r="DJ450" s="74"/>
      <c r="DK450" s="74"/>
      <c r="DL450" s="74"/>
      <c r="DM450" s="74"/>
      <c r="DN450" s="74"/>
    </row>
    <row r="451" customFormat="false" ht="15.75" hidden="false" customHeight="false" outlineLevel="0" collapsed="false">
      <c r="A451" s="73" t="s">
        <v>371</v>
      </c>
      <c r="B451" s="74"/>
      <c r="C451" s="74"/>
      <c r="D451" s="74"/>
      <c r="E451" s="74"/>
      <c r="F451" s="74"/>
      <c r="G451" s="74"/>
      <c r="H451" s="74"/>
      <c r="I451" s="74"/>
      <c r="J451" s="74"/>
      <c r="K451" s="74"/>
      <c r="L451" s="74"/>
      <c r="M451" s="74"/>
      <c r="N451" s="74"/>
      <c r="O451" s="74"/>
      <c r="P451" s="74"/>
      <c r="Q451" s="74"/>
      <c r="R451" s="74"/>
      <c r="S451" s="74"/>
      <c r="T451" s="74"/>
      <c r="U451" s="74"/>
      <c r="V451" s="74"/>
      <c r="W451" s="74"/>
      <c r="X451" s="74"/>
      <c r="Y451" s="74"/>
      <c r="Z451" s="74"/>
      <c r="AA451" s="74"/>
      <c r="AB451" s="74"/>
      <c r="AC451" s="74"/>
      <c r="AD451" s="74"/>
      <c r="AE451" s="74"/>
      <c r="AF451" s="74"/>
      <c r="AG451" s="74"/>
      <c r="AH451" s="74"/>
      <c r="AI451" s="74"/>
      <c r="AJ451" s="74"/>
      <c r="AK451" s="74"/>
      <c r="AL451" s="74"/>
      <c r="AM451" s="74"/>
      <c r="AN451" s="74"/>
      <c r="AO451" s="74"/>
      <c r="AP451" s="74"/>
      <c r="AQ451" s="74"/>
      <c r="AR451" s="74"/>
      <c r="AS451" s="74"/>
      <c r="AT451" s="74"/>
      <c r="AU451" s="74"/>
      <c r="AV451" s="74"/>
      <c r="AW451" s="74"/>
      <c r="AX451" s="74"/>
      <c r="AY451" s="74"/>
      <c r="AZ451" s="74"/>
      <c r="BA451" s="74"/>
      <c r="BB451" s="74"/>
      <c r="BC451" s="74"/>
      <c r="BD451" s="74"/>
      <c r="BE451" s="74"/>
      <c r="BF451" s="74"/>
      <c r="BG451" s="74"/>
      <c r="BH451" s="74"/>
      <c r="BI451" s="74"/>
      <c r="BJ451" s="74" t="n">
        <v>0</v>
      </c>
      <c r="BK451" s="74" t="n">
        <v>0</v>
      </c>
      <c r="BL451" s="74" t="n">
        <v>0</v>
      </c>
      <c r="BM451" s="74" t="n">
        <v>0</v>
      </c>
      <c r="BN451" s="74" t="n">
        <v>0</v>
      </c>
      <c r="BO451" s="74" t="n">
        <v>0</v>
      </c>
      <c r="BP451" s="74" t="n">
        <v>0</v>
      </c>
      <c r="BQ451" s="74" t="n">
        <v>0</v>
      </c>
      <c r="BR451" s="74" t="n">
        <v>0</v>
      </c>
      <c r="BS451" s="74" t="n">
        <v>0</v>
      </c>
      <c r="BT451" s="74" t="n">
        <v>0</v>
      </c>
      <c r="BU451" s="74" t="n">
        <v>0</v>
      </c>
      <c r="BV451" s="74" t="n">
        <v>0</v>
      </c>
      <c r="BW451" s="74" t="n">
        <v>0</v>
      </c>
      <c r="BX451" s="74" t="n">
        <v>0</v>
      </c>
      <c r="BY451" s="74" t="n">
        <v>0</v>
      </c>
      <c r="BZ451" s="74" t="n">
        <v>0</v>
      </c>
      <c r="CA451" s="74" t="n">
        <v>0</v>
      </c>
      <c r="CB451" s="74" t="n">
        <v>0</v>
      </c>
      <c r="CC451" s="74" t="n">
        <v>0</v>
      </c>
      <c r="CD451" s="188" t="n">
        <v>-2.05336372165829</v>
      </c>
      <c r="CE451" s="188" t="n">
        <v>-3.77969676108498</v>
      </c>
      <c r="CF451" s="188" t="n">
        <v>-4.19814339833979</v>
      </c>
      <c r="CG451" s="188" t="n">
        <v>-3.75386472088702</v>
      </c>
      <c r="CH451" s="188" t="n">
        <v>-3.51846225126087</v>
      </c>
      <c r="CI451" s="188" t="n">
        <v>-2.96229085150004</v>
      </c>
      <c r="CJ451" s="188" t="n">
        <v>-4.42992973929143</v>
      </c>
      <c r="CK451" s="188" t="n">
        <v>-3.21534403302468</v>
      </c>
      <c r="CL451" s="188" t="n">
        <v>-3.97955120848679</v>
      </c>
      <c r="CM451" s="188" t="n">
        <v>-3.97955120848679</v>
      </c>
      <c r="CN451" s="188" t="n">
        <v>-4.0275</v>
      </c>
      <c r="CO451" s="188" t="n">
        <v>-4.0275</v>
      </c>
      <c r="CP451" s="188" t="n">
        <v>-5.02752415161625</v>
      </c>
      <c r="CQ451" s="188" t="n">
        <v>-4.64405715950886</v>
      </c>
      <c r="CR451" s="188" t="n">
        <v>-4.7020077375</v>
      </c>
      <c r="CS451" s="188"/>
      <c r="CT451" s="74"/>
      <c r="CU451" s="74"/>
      <c r="CV451" s="74"/>
      <c r="CW451" s="74"/>
      <c r="CX451" s="74"/>
      <c r="CY451" s="74"/>
      <c r="CZ451" s="74"/>
      <c r="DA451" s="74"/>
      <c r="DB451" s="74"/>
      <c r="DC451" s="74"/>
      <c r="DD451" s="74"/>
      <c r="DE451" s="74"/>
      <c r="DF451" s="74"/>
      <c r="DG451" s="74"/>
      <c r="DH451" s="74"/>
      <c r="DI451" s="74"/>
      <c r="DJ451" s="74"/>
      <c r="DK451" s="74"/>
      <c r="DL451" s="74"/>
      <c r="DM451" s="74"/>
      <c r="DN451" s="74"/>
    </row>
    <row r="452" customFormat="false" ht="15.75" hidden="false" customHeight="false" outlineLevel="0" collapsed="false">
      <c r="A452" s="73" t="s">
        <v>372</v>
      </c>
      <c r="B452" s="74"/>
      <c r="C452" s="74"/>
      <c r="D452" s="74"/>
      <c r="E452" s="74"/>
      <c r="F452" s="74"/>
      <c r="G452" s="74"/>
      <c r="H452" s="74"/>
      <c r="I452" s="74"/>
      <c r="J452" s="74"/>
      <c r="K452" s="74"/>
      <c r="L452" s="74"/>
      <c r="M452" s="74"/>
      <c r="N452" s="74"/>
      <c r="O452" s="74"/>
      <c r="P452" s="74"/>
      <c r="Q452" s="74"/>
      <c r="R452" s="74"/>
      <c r="S452" s="74"/>
      <c r="T452" s="74"/>
      <c r="U452" s="74"/>
      <c r="V452" s="74"/>
      <c r="W452" s="74"/>
      <c r="X452" s="74"/>
      <c r="Y452" s="74"/>
      <c r="Z452" s="74"/>
      <c r="AA452" s="74"/>
      <c r="AB452" s="74"/>
      <c r="AC452" s="74"/>
      <c r="AD452" s="74"/>
      <c r="AE452" s="74"/>
      <c r="AF452" s="74"/>
      <c r="AG452" s="74"/>
      <c r="AH452" s="74"/>
      <c r="AI452" s="74"/>
      <c r="AJ452" s="74"/>
      <c r="AK452" s="74"/>
      <c r="AL452" s="74"/>
      <c r="AM452" s="74"/>
      <c r="AN452" s="74"/>
      <c r="AO452" s="74"/>
      <c r="AP452" s="74"/>
      <c r="AQ452" s="74"/>
      <c r="AR452" s="74"/>
      <c r="AS452" s="74"/>
      <c r="AT452" s="74"/>
      <c r="AU452" s="74"/>
      <c r="AV452" s="74"/>
      <c r="AW452" s="74"/>
      <c r="AX452" s="74"/>
      <c r="AY452" s="74"/>
      <c r="AZ452" s="74"/>
      <c r="BA452" s="74"/>
      <c r="BB452" s="74"/>
      <c r="BC452" s="74"/>
      <c r="BD452" s="74"/>
      <c r="BE452" s="74"/>
      <c r="BF452" s="74"/>
      <c r="BG452" s="74"/>
      <c r="BH452" s="74"/>
      <c r="BI452" s="74"/>
      <c r="BJ452" s="74"/>
      <c r="BK452" s="74"/>
      <c r="BL452" s="74"/>
      <c r="BM452" s="74"/>
      <c r="BN452" s="74"/>
      <c r="BO452" s="74"/>
      <c r="BP452" s="74"/>
      <c r="BQ452" s="74"/>
      <c r="BR452" s="74"/>
      <c r="BS452" s="74"/>
      <c r="BT452" s="74"/>
      <c r="BU452" s="74"/>
      <c r="BV452" s="74"/>
      <c r="BW452" s="74"/>
      <c r="BX452" s="74"/>
      <c r="BY452" s="74"/>
      <c r="BZ452" s="74"/>
      <c r="CA452" s="74"/>
      <c r="CB452" s="74"/>
      <c r="CC452" s="74"/>
      <c r="CD452" s="188" t="n">
        <v>0.510325943593444</v>
      </c>
      <c r="CE452" s="188" t="n">
        <v>0.939374401014557</v>
      </c>
      <c r="CF452" s="188" t="n">
        <v>1.04337164843262</v>
      </c>
      <c r="CG452" s="188" t="n">
        <v>0.932954320563189</v>
      </c>
      <c r="CH452" s="188" t="n">
        <v>0.836860691845693</v>
      </c>
      <c r="CI452" s="188" t="n">
        <v>0.704576202443586</v>
      </c>
      <c r="CJ452" s="188" t="n">
        <v>1.05365179493477</v>
      </c>
      <c r="CK452" s="188" t="n">
        <v>0.7647645021727</v>
      </c>
      <c r="CL452" s="188" t="n">
        <v>0.85479156005286</v>
      </c>
      <c r="CM452" s="188" t="n">
        <v>0.85479156005286</v>
      </c>
      <c r="CN452" s="188" t="n">
        <v>0.885</v>
      </c>
      <c r="CO452" s="188" t="n">
        <v>0.885</v>
      </c>
      <c r="CP452" s="188" t="n">
        <v>0.890877440552052</v>
      </c>
      <c r="CQ452" s="188" t="n">
        <v>0.893457201480291</v>
      </c>
      <c r="CR452" s="188" t="n">
        <v>0.92503209</v>
      </c>
      <c r="CS452" s="188"/>
      <c r="CT452" s="80"/>
      <c r="CU452" s="80"/>
      <c r="CV452" s="80"/>
      <c r="CW452" s="80"/>
      <c r="CX452" s="80"/>
      <c r="CY452" s="80"/>
      <c r="CZ452" s="80"/>
      <c r="DA452" s="80"/>
      <c r="DB452" s="80"/>
      <c r="DC452" s="80"/>
      <c r="DD452" s="80"/>
      <c r="DE452" s="80"/>
      <c r="DF452" s="80"/>
      <c r="DG452" s="80"/>
      <c r="DH452" s="80"/>
      <c r="DI452" s="80"/>
      <c r="DJ452" s="80"/>
      <c r="DK452" s="80"/>
      <c r="DL452" s="80"/>
      <c r="DM452" s="80"/>
      <c r="DN452" s="80"/>
    </row>
    <row r="453" customFormat="false" ht="15.75" hidden="false" customHeight="false" outlineLevel="0" collapsed="false">
      <c r="A453" s="73" t="s">
        <v>373</v>
      </c>
      <c r="B453" s="74"/>
      <c r="C453" s="74"/>
      <c r="D453" s="74"/>
      <c r="E453" s="74"/>
      <c r="F453" s="74"/>
      <c r="G453" s="74"/>
      <c r="H453" s="74"/>
      <c r="I453" s="74"/>
      <c r="J453" s="74"/>
      <c r="K453" s="74"/>
      <c r="L453" s="74"/>
      <c r="M453" s="74"/>
      <c r="N453" s="74"/>
      <c r="O453" s="74"/>
      <c r="P453" s="74"/>
      <c r="Q453" s="74"/>
      <c r="R453" s="74"/>
      <c r="S453" s="74"/>
      <c r="T453" s="74"/>
      <c r="U453" s="74"/>
      <c r="V453" s="74"/>
      <c r="W453" s="74"/>
      <c r="X453" s="74"/>
      <c r="Y453" s="74"/>
      <c r="Z453" s="74"/>
      <c r="AA453" s="74"/>
      <c r="AB453" s="74"/>
      <c r="AC453" s="74"/>
      <c r="AD453" s="74"/>
      <c r="AE453" s="74"/>
      <c r="AF453" s="74"/>
      <c r="AG453" s="74"/>
      <c r="AH453" s="74"/>
      <c r="AI453" s="74"/>
      <c r="AJ453" s="74"/>
      <c r="AK453" s="74"/>
      <c r="AL453" s="74"/>
      <c r="AM453" s="74"/>
      <c r="AN453" s="74"/>
      <c r="AO453" s="74"/>
      <c r="AP453" s="74"/>
      <c r="AQ453" s="74"/>
      <c r="AR453" s="74"/>
      <c r="AS453" s="74"/>
      <c r="AT453" s="74"/>
      <c r="AU453" s="74"/>
      <c r="AV453" s="74"/>
      <c r="AW453" s="74"/>
      <c r="AX453" s="74"/>
      <c r="AY453" s="74"/>
      <c r="AZ453" s="74"/>
      <c r="BA453" s="74"/>
      <c r="BB453" s="74"/>
      <c r="BC453" s="74"/>
      <c r="BD453" s="74"/>
      <c r="BE453" s="74"/>
      <c r="BF453" s="74"/>
      <c r="BG453" s="74"/>
      <c r="BH453" s="74"/>
      <c r="BI453" s="74"/>
      <c r="BJ453" s="74"/>
      <c r="BK453" s="74"/>
      <c r="BL453" s="74"/>
      <c r="BM453" s="74"/>
      <c r="BN453" s="74"/>
      <c r="BO453" s="74"/>
      <c r="BP453" s="74"/>
      <c r="BQ453" s="74"/>
      <c r="BR453" s="74"/>
      <c r="BS453" s="74"/>
      <c r="BT453" s="74"/>
      <c r="BU453" s="74"/>
      <c r="BV453" s="74"/>
      <c r="BW453" s="74"/>
      <c r="BX453" s="74"/>
      <c r="BY453" s="74"/>
      <c r="BZ453" s="74"/>
      <c r="CA453" s="74"/>
      <c r="CB453" s="74"/>
      <c r="CC453" s="74"/>
      <c r="CD453" s="188" t="n">
        <v>2.56368966525173</v>
      </c>
      <c r="CE453" s="188" t="n">
        <v>4.71907116209954</v>
      </c>
      <c r="CF453" s="188" t="n">
        <v>5.24151504677241</v>
      </c>
      <c r="CG453" s="188" t="n">
        <v>4.68681904145021</v>
      </c>
      <c r="CH453" s="188" t="n">
        <v>4.35532294310656</v>
      </c>
      <c r="CI453" s="188" t="n">
        <v>3.66686705394363</v>
      </c>
      <c r="CJ453" s="188" t="n">
        <v>5.48358153422619</v>
      </c>
      <c r="CK453" s="188" t="n">
        <v>3.98010853519738</v>
      </c>
      <c r="CL453" s="188" t="n">
        <v>4.83434276853965</v>
      </c>
      <c r="CM453" s="188" t="n">
        <v>4.83434276853965</v>
      </c>
      <c r="CN453" s="188" t="n">
        <v>4.9125</v>
      </c>
      <c r="CO453" s="188" t="n">
        <v>4.9125</v>
      </c>
      <c r="CP453" s="188" t="n">
        <v>5.9184015921683</v>
      </c>
      <c r="CQ453" s="188" t="n">
        <v>5.53751436098916</v>
      </c>
      <c r="CR453" s="188" t="n">
        <v>5.6270398275</v>
      </c>
      <c r="CS453" s="188"/>
      <c r="CT453" s="78"/>
      <c r="CU453" s="78"/>
      <c r="CV453" s="78"/>
      <c r="CW453" s="78"/>
      <c r="CX453" s="78"/>
      <c r="CY453" s="78"/>
      <c r="CZ453" s="78"/>
      <c r="DA453" s="78"/>
      <c r="DB453" s="78"/>
      <c r="DC453" s="78"/>
      <c r="DD453" s="78"/>
      <c r="DE453" s="78"/>
      <c r="DF453" s="78"/>
      <c r="DG453" s="78"/>
      <c r="DH453" s="78"/>
      <c r="DI453" s="78"/>
      <c r="DJ453" s="78"/>
      <c r="DK453" s="78"/>
      <c r="DL453" s="78"/>
      <c r="DM453" s="78"/>
      <c r="DN453" s="78"/>
    </row>
    <row r="454" customFormat="false" ht="15.75" hidden="false" customHeight="false" outlineLevel="0" collapsed="false">
      <c r="A454" s="184" t="s">
        <v>374</v>
      </c>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c r="AA454" s="80"/>
      <c r="AB454" s="80"/>
      <c r="AC454" s="80"/>
      <c r="AD454" s="80"/>
      <c r="AE454" s="80"/>
      <c r="AF454" s="80"/>
      <c r="AG454" s="80"/>
      <c r="AH454" s="80"/>
      <c r="AI454" s="80"/>
      <c r="AJ454" s="80"/>
      <c r="AK454" s="80"/>
      <c r="AL454" s="80"/>
      <c r="AM454" s="80"/>
      <c r="AN454" s="80"/>
      <c r="AO454" s="80"/>
      <c r="AP454" s="80"/>
      <c r="AQ454" s="80"/>
      <c r="AR454" s="80"/>
      <c r="AS454" s="80"/>
      <c r="AT454" s="80"/>
      <c r="AU454" s="80"/>
      <c r="AV454" s="80"/>
      <c r="AW454" s="80"/>
      <c r="AX454" s="80"/>
      <c r="AY454" s="80"/>
      <c r="AZ454" s="80"/>
      <c r="BA454" s="80"/>
      <c r="BB454" s="80"/>
      <c r="BC454" s="80"/>
      <c r="BD454" s="80"/>
      <c r="BE454" s="80"/>
      <c r="BF454" s="80"/>
      <c r="BG454" s="80"/>
      <c r="BH454" s="80"/>
      <c r="BI454" s="80"/>
      <c r="BJ454" s="80" t="n">
        <v>0</v>
      </c>
      <c r="BK454" s="80" t="n">
        <v>0</v>
      </c>
      <c r="BL454" s="80" t="n">
        <v>0</v>
      </c>
      <c r="BM454" s="80" t="n">
        <v>0</v>
      </c>
      <c r="BN454" s="80" t="n">
        <v>0</v>
      </c>
      <c r="BO454" s="80" t="n">
        <v>0</v>
      </c>
      <c r="BP454" s="80" t="n">
        <v>0</v>
      </c>
      <c r="BQ454" s="80" t="n">
        <v>0</v>
      </c>
      <c r="BR454" s="80" t="n">
        <v>0</v>
      </c>
      <c r="BS454" s="80" t="n">
        <v>0</v>
      </c>
      <c r="BT454" s="80" t="n">
        <v>0</v>
      </c>
      <c r="BU454" s="80" t="n">
        <v>0</v>
      </c>
      <c r="BV454" s="80" t="n">
        <v>0</v>
      </c>
      <c r="BW454" s="80" t="n">
        <v>0</v>
      </c>
      <c r="BX454" s="80" t="n">
        <v>0</v>
      </c>
      <c r="BY454" s="80" t="n">
        <v>0</v>
      </c>
      <c r="BZ454" s="80" t="n">
        <v>0</v>
      </c>
      <c r="CA454" s="80" t="n">
        <v>0</v>
      </c>
      <c r="CB454" s="80" t="n">
        <v>0</v>
      </c>
      <c r="CC454" s="80" t="n">
        <v>0</v>
      </c>
      <c r="CD454" s="180" t="n">
        <v>0</v>
      </c>
      <c r="CE454" s="180" t="n">
        <v>0</v>
      </c>
      <c r="CF454" s="180" t="n">
        <v>0</v>
      </c>
      <c r="CG454" s="180" t="n">
        <v>0</v>
      </c>
      <c r="CH454" s="180" t="n">
        <v>0</v>
      </c>
      <c r="CI454" s="180" t="n">
        <v>0</v>
      </c>
      <c r="CJ454" s="180" t="n">
        <v>0</v>
      </c>
      <c r="CK454" s="180" t="n">
        <v>0</v>
      </c>
      <c r="CL454" s="180" t="n">
        <v>0</v>
      </c>
      <c r="CM454" s="180" t="n">
        <v>0</v>
      </c>
      <c r="CN454" s="180" t="n">
        <v>0</v>
      </c>
      <c r="CO454" s="180" t="n">
        <v>0</v>
      </c>
      <c r="CP454" s="180" t="n">
        <v>0</v>
      </c>
      <c r="CQ454" s="180" t="n">
        <v>0</v>
      </c>
      <c r="CR454" s="180" t="n">
        <v>0</v>
      </c>
      <c r="CS454" s="180"/>
      <c r="CT454" s="78"/>
      <c r="CU454" s="78"/>
      <c r="CV454" s="78"/>
      <c r="CW454" s="78"/>
      <c r="CX454" s="78"/>
      <c r="CY454" s="78"/>
      <c r="CZ454" s="78"/>
      <c r="DA454" s="78"/>
      <c r="DB454" s="78"/>
      <c r="DC454" s="78"/>
      <c r="DD454" s="78"/>
      <c r="DE454" s="78"/>
      <c r="DF454" s="78"/>
      <c r="DG454" s="78"/>
      <c r="DH454" s="78"/>
      <c r="DI454" s="78"/>
      <c r="DJ454" s="78"/>
      <c r="DK454" s="78"/>
      <c r="DL454" s="78"/>
      <c r="DM454" s="78"/>
      <c r="DN454" s="78"/>
    </row>
    <row r="455" customFormat="false" ht="15.75" hidden="false" customHeight="false" outlineLevel="0" collapsed="false">
      <c r="A455" s="184" t="s">
        <v>375</v>
      </c>
      <c r="B455" s="78"/>
      <c r="C455" s="78"/>
      <c r="D455" s="78"/>
      <c r="E455" s="78"/>
      <c r="F455" s="78"/>
      <c r="G455" s="78"/>
      <c r="H455" s="78"/>
      <c r="I455" s="78"/>
      <c r="J455" s="78"/>
      <c r="K455" s="78"/>
      <c r="L455" s="78"/>
      <c r="M455" s="78"/>
      <c r="N455" s="78"/>
      <c r="O455" s="78"/>
      <c r="P455" s="78"/>
      <c r="Q455" s="78"/>
      <c r="R455" s="78"/>
      <c r="S455" s="78"/>
      <c r="T455" s="78"/>
      <c r="U455" s="78"/>
      <c r="V455" s="78"/>
      <c r="W455" s="78"/>
      <c r="X455" s="78"/>
      <c r="Y455" s="78"/>
      <c r="Z455" s="78"/>
      <c r="AA455" s="78"/>
      <c r="AB455" s="78"/>
      <c r="AC455" s="78"/>
      <c r="AD455" s="78"/>
      <c r="AE455" s="78"/>
      <c r="AF455" s="78"/>
      <c r="AG455" s="78"/>
      <c r="AH455" s="78"/>
      <c r="AI455" s="78"/>
      <c r="AJ455" s="78"/>
      <c r="AK455" s="78"/>
      <c r="AL455" s="78"/>
      <c r="AM455" s="78"/>
      <c r="AN455" s="78"/>
      <c r="AO455" s="78"/>
      <c r="AP455" s="78"/>
      <c r="AQ455" s="78"/>
      <c r="AR455" s="78"/>
      <c r="AS455" s="78"/>
      <c r="AT455" s="78"/>
      <c r="AU455" s="78"/>
      <c r="AV455" s="78"/>
      <c r="AW455" s="78"/>
      <c r="AX455" s="78"/>
      <c r="AY455" s="78"/>
      <c r="AZ455" s="78"/>
      <c r="BA455" s="78"/>
      <c r="BB455" s="78"/>
      <c r="BC455" s="78"/>
      <c r="BD455" s="78"/>
      <c r="BE455" s="78"/>
      <c r="BF455" s="78"/>
      <c r="BG455" s="78"/>
      <c r="BH455" s="78"/>
      <c r="BI455" s="78"/>
      <c r="BJ455" s="78"/>
      <c r="BK455" s="78"/>
      <c r="BL455" s="78"/>
      <c r="BM455" s="78"/>
      <c r="BN455" s="78"/>
      <c r="BO455" s="78"/>
      <c r="BP455" s="78"/>
      <c r="BQ455" s="78"/>
      <c r="BR455" s="78"/>
      <c r="BS455" s="78"/>
      <c r="BT455" s="78"/>
      <c r="BU455" s="78"/>
      <c r="BV455" s="78"/>
      <c r="BW455" s="78"/>
      <c r="BX455" s="78"/>
      <c r="BY455" s="78"/>
      <c r="BZ455" s="78"/>
      <c r="CA455" s="78"/>
      <c r="CB455" s="78"/>
      <c r="CC455" s="78"/>
      <c r="CD455" s="188"/>
      <c r="CE455" s="188"/>
      <c r="CF455" s="188"/>
      <c r="CG455" s="188"/>
      <c r="CH455" s="188"/>
      <c r="CI455" s="188"/>
      <c r="CJ455" s="188"/>
      <c r="CK455" s="188"/>
      <c r="CL455" s="188"/>
      <c r="CM455" s="188"/>
      <c r="CN455" s="188"/>
      <c r="CO455" s="188"/>
      <c r="CP455" s="188"/>
      <c r="CQ455" s="188"/>
      <c r="CR455" s="188"/>
      <c r="CS455" s="188"/>
      <c r="CT455" s="74"/>
      <c r="CU455" s="74"/>
      <c r="CV455" s="74"/>
      <c r="CW455" s="74"/>
      <c r="CX455" s="74"/>
      <c r="CY455" s="74"/>
      <c r="CZ455" s="74"/>
      <c r="DA455" s="74"/>
      <c r="DB455" s="74"/>
      <c r="DC455" s="74"/>
      <c r="DD455" s="74"/>
      <c r="DE455" s="74"/>
      <c r="DF455" s="74"/>
      <c r="DG455" s="74"/>
      <c r="DH455" s="74"/>
      <c r="DI455" s="74"/>
      <c r="DJ455" s="74"/>
      <c r="DK455" s="74"/>
      <c r="DL455" s="74"/>
      <c r="DM455" s="74"/>
      <c r="DN455" s="74"/>
    </row>
    <row r="456" customFormat="false" ht="15.75" hidden="false" customHeight="false" outlineLevel="0" collapsed="false">
      <c r="A456" s="184" t="s">
        <v>376</v>
      </c>
      <c r="B456" s="78"/>
      <c r="C456" s="78"/>
      <c r="D456" s="78"/>
      <c r="E456" s="78"/>
      <c r="F456" s="78"/>
      <c r="G456" s="78"/>
      <c r="H456" s="78"/>
      <c r="I456" s="78"/>
      <c r="J456" s="78"/>
      <c r="K456" s="78"/>
      <c r="L456" s="78"/>
      <c r="M456" s="78"/>
      <c r="N456" s="78"/>
      <c r="O456" s="78"/>
      <c r="P456" s="78"/>
      <c r="Q456" s="78"/>
      <c r="R456" s="78"/>
      <c r="S456" s="78"/>
      <c r="T456" s="78"/>
      <c r="U456" s="78"/>
      <c r="V456" s="78"/>
      <c r="W456" s="78"/>
      <c r="X456" s="78"/>
      <c r="Y456" s="78"/>
      <c r="Z456" s="78"/>
      <c r="AA456" s="78"/>
      <c r="AB456" s="78"/>
      <c r="AC456" s="78"/>
      <c r="AD456" s="78"/>
      <c r="AE456" s="78"/>
      <c r="AF456" s="78"/>
      <c r="AG456" s="78"/>
      <c r="AH456" s="78"/>
      <c r="AI456" s="78"/>
      <c r="AJ456" s="78"/>
      <c r="AK456" s="78"/>
      <c r="AL456" s="78"/>
      <c r="AM456" s="78"/>
      <c r="AN456" s="78"/>
      <c r="AO456" s="78"/>
      <c r="AP456" s="78"/>
      <c r="AQ456" s="78"/>
      <c r="AR456" s="78"/>
      <c r="AS456" s="78"/>
      <c r="AT456" s="78"/>
      <c r="AU456" s="78"/>
      <c r="AV456" s="78"/>
      <c r="AW456" s="78"/>
      <c r="AX456" s="78"/>
      <c r="AY456" s="78"/>
      <c r="AZ456" s="78"/>
      <c r="BA456" s="78"/>
      <c r="BB456" s="78"/>
      <c r="BC456" s="78"/>
      <c r="BD456" s="78"/>
      <c r="BE456" s="78"/>
      <c r="BF456" s="78"/>
      <c r="BG456" s="78"/>
      <c r="BH456" s="78"/>
      <c r="BI456" s="78"/>
      <c r="BJ456" s="78"/>
      <c r="BK456" s="78"/>
      <c r="BL456" s="78"/>
      <c r="BM456" s="78"/>
      <c r="BN456" s="78"/>
      <c r="BO456" s="78"/>
      <c r="BP456" s="78"/>
      <c r="BQ456" s="78"/>
      <c r="BR456" s="78"/>
      <c r="BS456" s="78"/>
      <c r="BT456" s="78"/>
      <c r="BU456" s="78"/>
      <c r="BV456" s="78"/>
      <c r="BW456" s="78"/>
      <c r="BX456" s="78"/>
      <c r="BY456" s="78"/>
      <c r="BZ456" s="78"/>
      <c r="CA456" s="78"/>
      <c r="CB456" s="78"/>
      <c r="CC456" s="78"/>
      <c r="CD456" s="188"/>
      <c r="CE456" s="188"/>
      <c r="CF456" s="188"/>
      <c r="CG456" s="188"/>
      <c r="CH456" s="188"/>
      <c r="CI456" s="188"/>
      <c r="CJ456" s="188"/>
      <c r="CK456" s="188"/>
      <c r="CL456" s="188"/>
      <c r="CM456" s="188"/>
      <c r="CN456" s="188"/>
      <c r="CO456" s="188"/>
      <c r="CP456" s="188"/>
      <c r="CQ456" s="188"/>
      <c r="CR456" s="188"/>
      <c r="CS456" s="188"/>
      <c r="CT456" s="74"/>
      <c r="CU456" s="74"/>
      <c r="CV456" s="74"/>
      <c r="CW456" s="74"/>
      <c r="CX456" s="74"/>
      <c r="CY456" s="74"/>
      <c r="CZ456" s="74"/>
      <c r="DA456" s="74"/>
      <c r="DB456" s="74"/>
      <c r="DC456" s="74"/>
      <c r="DD456" s="74"/>
      <c r="DE456" s="74"/>
      <c r="DF456" s="74"/>
      <c r="DG456" s="74"/>
      <c r="DH456" s="74"/>
      <c r="DI456" s="74"/>
      <c r="DJ456" s="74"/>
      <c r="DK456" s="74"/>
      <c r="DL456" s="74"/>
      <c r="DM456" s="74"/>
      <c r="DN456" s="74"/>
    </row>
    <row r="457" customFormat="false" ht="15.75" hidden="false" customHeight="false" outlineLevel="0" collapsed="false">
      <c r="A457" s="73" t="s">
        <v>377</v>
      </c>
      <c r="B457" s="74"/>
      <c r="C457" s="74"/>
      <c r="D457" s="74"/>
      <c r="E457" s="74"/>
      <c r="F457" s="74"/>
      <c r="G457" s="74"/>
      <c r="H457" s="74"/>
      <c r="I457" s="74"/>
      <c r="J457" s="74"/>
      <c r="K457" s="74"/>
      <c r="L457" s="74"/>
      <c r="M457" s="74"/>
      <c r="N457" s="74"/>
      <c r="O457" s="74"/>
      <c r="P457" s="74"/>
      <c r="Q457" s="74"/>
      <c r="R457" s="74"/>
      <c r="S457" s="74"/>
      <c r="T457" s="74"/>
      <c r="U457" s="74"/>
      <c r="V457" s="74"/>
      <c r="W457" s="74"/>
      <c r="X457" s="74"/>
      <c r="Y457" s="74"/>
      <c r="Z457" s="74"/>
      <c r="AA457" s="74"/>
      <c r="AB457" s="74"/>
      <c r="AC457" s="74"/>
      <c r="AD457" s="74"/>
      <c r="AE457" s="74"/>
      <c r="AF457" s="74"/>
      <c r="AG457" s="74"/>
      <c r="AH457" s="74"/>
      <c r="AI457" s="74"/>
      <c r="AJ457" s="74"/>
      <c r="AK457" s="74"/>
      <c r="AL457" s="74"/>
      <c r="AM457" s="74"/>
      <c r="AN457" s="74"/>
      <c r="AO457" s="74"/>
      <c r="AP457" s="74"/>
      <c r="AQ457" s="74"/>
      <c r="AR457" s="74"/>
      <c r="AS457" s="74"/>
      <c r="AT457" s="74"/>
      <c r="AU457" s="74"/>
      <c r="AV457" s="74"/>
      <c r="AW457" s="74"/>
      <c r="AX457" s="74"/>
      <c r="AY457" s="74"/>
      <c r="AZ457" s="74"/>
      <c r="BA457" s="74"/>
      <c r="BB457" s="74"/>
      <c r="BC457" s="74"/>
      <c r="BD457" s="74"/>
      <c r="BE457" s="74"/>
      <c r="BF457" s="74"/>
      <c r="BG457" s="74"/>
      <c r="BH457" s="74"/>
      <c r="BI457" s="74"/>
      <c r="BJ457" s="74" t="n">
        <v>0</v>
      </c>
      <c r="BK457" s="74" t="n">
        <v>0</v>
      </c>
      <c r="BL457" s="74" t="n">
        <v>0</v>
      </c>
      <c r="BM457" s="74" t="n">
        <v>0</v>
      </c>
      <c r="BN457" s="74" t="n">
        <v>0</v>
      </c>
      <c r="BO457" s="74" t="n">
        <v>0</v>
      </c>
      <c r="BP457" s="74" t="n">
        <v>0</v>
      </c>
      <c r="BQ457" s="74" t="n">
        <v>0</v>
      </c>
      <c r="BR457" s="74" t="n">
        <v>0</v>
      </c>
      <c r="BS457" s="74" t="n">
        <v>0</v>
      </c>
      <c r="BT457" s="74" t="n">
        <v>0</v>
      </c>
      <c r="BU457" s="74" t="n">
        <v>0</v>
      </c>
      <c r="BV457" s="74" t="n">
        <v>0</v>
      </c>
      <c r="BW457" s="74" t="n">
        <v>0</v>
      </c>
      <c r="BX457" s="74" t="n">
        <v>0</v>
      </c>
      <c r="BY457" s="74" t="n">
        <v>0</v>
      </c>
      <c r="BZ457" s="74" t="n">
        <v>0</v>
      </c>
      <c r="CA457" s="74" t="n">
        <v>0</v>
      </c>
      <c r="CB457" s="74" t="n">
        <v>0</v>
      </c>
      <c r="CC457" s="74" t="n">
        <v>0</v>
      </c>
      <c r="CD457" s="188" t="n">
        <v>-39.0757924225678</v>
      </c>
      <c r="CE457" s="188" t="n">
        <v>-41.4099414029321</v>
      </c>
      <c r="CF457" s="188" t="n">
        <v>-42.0794955237006</v>
      </c>
      <c r="CG457" s="188" t="n">
        <v>-40.0070695776136</v>
      </c>
      <c r="CH457" s="188" t="n">
        <v>-40.4250680869691</v>
      </c>
      <c r="CI457" s="188" t="n">
        <v>-39.556716567343</v>
      </c>
      <c r="CJ457" s="188" t="n">
        <v>-35.5031248348179</v>
      </c>
      <c r="CK457" s="188" t="n">
        <v>-34.5546624894004</v>
      </c>
      <c r="CL457" s="188" t="n">
        <v>-34.884157697113</v>
      </c>
      <c r="CM457" s="188" t="n">
        <v>-37.0864369357699</v>
      </c>
      <c r="CN457" s="188" t="n">
        <v>-41.4853035251521</v>
      </c>
      <c r="CO457" s="188" t="n">
        <v>-38.4071244742095</v>
      </c>
      <c r="CP457" s="188" t="n">
        <v>-38.6201316271219</v>
      </c>
      <c r="CQ457" s="188" t="n">
        <v>-44.8542010628681</v>
      </c>
      <c r="CR457" s="188" t="n">
        <v>-44.4405941034747</v>
      </c>
      <c r="CS457" s="188"/>
      <c r="CT457" s="74"/>
      <c r="CU457" s="74"/>
      <c r="CV457" s="74"/>
      <c r="CW457" s="74"/>
      <c r="CX457" s="74"/>
      <c r="CY457" s="74"/>
      <c r="CZ457" s="74"/>
      <c r="DA457" s="74"/>
      <c r="DB457" s="74"/>
      <c r="DC457" s="74"/>
      <c r="DD457" s="74"/>
      <c r="DE457" s="74"/>
      <c r="DF457" s="74"/>
      <c r="DG457" s="74"/>
      <c r="DH457" s="74"/>
      <c r="DI457" s="74"/>
      <c r="DJ457" s="74"/>
      <c r="DK457" s="74"/>
      <c r="DL457" s="74"/>
      <c r="DM457" s="74"/>
      <c r="DN457" s="74"/>
    </row>
    <row r="458" customFormat="false" ht="15.75" hidden="false" customHeight="false" outlineLevel="0" collapsed="false">
      <c r="A458" s="73" t="s">
        <v>329</v>
      </c>
      <c r="B458" s="74"/>
      <c r="C458" s="74"/>
      <c r="D458" s="74"/>
      <c r="E458" s="74"/>
      <c r="F458" s="74"/>
      <c r="G458" s="74"/>
      <c r="H458" s="74"/>
      <c r="I458" s="74"/>
      <c r="J458" s="74"/>
      <c r="K458" s="74"/>
      <c r="L458" s="74"/>
      <c r="M458" s="74"/>
      <c r="N458" s="74"/>
      <c r="O458" s="74"/>
      <c r="P458" s="74"/>
      <c r="Q458" s="74"/>
      <c r="R458" s="74"/>
      <c r="S458" s="74"/>
      <c r="T458" s="74"/>
      <c r="U458" s="74"/>
      <c r="V458" s="74"/>
      <c r="W458" s="74"/>
      <c r="X458" s="74"/>
      <c r="Y458" s="74"/>
      <c r="Z458" s="74"/>
      <c r="AA458" s="74"/>
      <c r="AB458" s="74"/>
      <c r="AC458" s="74"/>
      <c r="AD458" s="74"/>
      <c r="AE458" s="74"/>
      <c r="AF458" s="74"/>
      <c r="AG458" s="74"/>
      <c r="AH458" s="74"/>
      <c r="AI458" s="74"/>
      <c r="AJ458" s="74"/>
      <c r="AK458" s="74"/>
      <c r="AL458" s="74"/>
      <c r="AM458" s="74"/>
      <c r="AN458" s="74"/>
      <c r="AO458" s="74"/>
      <c r="AP458" s="74"/>
      <c r="AQ458" s="74"/>
      <c r="AR458" s="74"/>
      <c r="AS458" s="74"/>
      <c r="AT458" s="74"/>
      <c r="AU458" s="74"/>
      <c r="AV458" s="74"/>
      <c r="AW458" s="74"/>
      <c r="AX458" s="74"/>
      <c r="AY458" s="74"/>
      <c r="AZ458" s="74"/>
      <c r="BA458" s="74"/>
      <c r="BB458" s="74"/>
      <c r="BC458" s="74"/>
      <c r="BD458" s="74"/>
      <c r="BE458" s="74"/>
      <c r="BF458" s="74"/>
      <c r="BG458" s="74"/>
      <c r="BH458" s="74"/>
      <c r="BI458" s="74"/>
      <c r="BJ458" s="74"/>
      <c r="BK458" s="74"/>
      <c r="BL458" s="74"/>
      <c r="BM458" s="74"/>
      <c r="BN458" s="74"/>
      <c r="BO458" s="74"/>
      <c r="BP458" s="74"/>
      <c r="BQ458" s="74"/>
      <c r="BR458" s="74"/>
      <c r="BS458" s="74"/>
      <c r="BT458" s="74"/>
      <c r="BU458" s="74"/>
      <c r="BV458" s="74"/>
      <c r="BW458" s="74"/>
      <c r="BX458" s="74"/>
      <c r="BY458" s="74"/>
      <c r="BZ458" s="74"/>
      <c r="CA458" s="74"/>
      <c r="CB458" s="74"/>
      <c r="CC458" s="74"/>
      <c r="CD458" s="188" t="n">
        <v>0.397740162247008</v>
      </c>
      <c r="CE458" s="188" t="n">
        <v>0.732133906497744</v>
      </c>
      <c r="CF458" s="188" t="n">
        <v>0.813187755671154</v>
      </c>
      <c r="CG458" s="188" t="n">
        <v>0.727130194904355</v>
      </c>
      <c r="CH458" s="188" t="n">
        <v>0.652236304133539</v>
      </c>
      <c r="CI458" s="188" t="n">
        <v>0.549135815243888</v>
      </c>
      <c r="CJ458" s="188" t="n">
        <v>0.821199943154504</v>
      </c>
      <c r="CK458" s="188" t="n">
        <v>0.596045646891994</v>
      </c>
      <c r="CL458" s="188" t="n">
        <v>0.854791560052861</v>
      </c>
      <c r="CM458" s="188" t="n">
        <v>0.854791560052861</v>
      </c>
      <c r="CN458" s="188" t="n">
        <v>0.69</v>
      </c>
      <c r="CO458" s="188" t="n">
        <v>0.69</v>
      </c>
      <c r="CP458" s="188" t="n">
        <v>0.919454181305745</v>
      </c>
      <c r="CQ458" s="188" t="n">
        <v>0.982198948142586</v>
      </c>
      <c r="CR458" s="188" t="n">
        <v>0.921738128799628</v>
      </c>
      <c r="CS458" s="188"/>
      <c r="CT458" s="80"/>
      <c r="CU458" s="80"/>
      <c r="CV458" s="80"/>
      <c r="CW458" s="80"/>
      <c r="CX458" s="80"/>
      <c r="CY458" s="80"/>
      <c r="CZ458" s="80"/>
      <c r="DA458" s="80"/>
      <c r="DB458" s="80"/>
      <c r="DC458" s="80"/>
      <c r="DD458" s="80"/>
      <c r="DE458" s="80"/>
      <c r="DF458" s="80"/>
      <c r="DG458" s="80"/>
      <c r="DH458" s="80"/>
      <c r="DI458" s="80"/>
      <c r="DJ458" s="80"/>
      <c r="DK458" s="80"/>
      <c r="DL458" s="80"/>
      <c r="DM458" s="80"/>
      <c r="DN458" s="80"/>
    </row>
    <row r="459" customFormat="false" ht="15.75" hidden="false" customHeight="false" outlineLevel="0" collapsed="false">
      <c r="A459" s="73" t="s">
        <v>378</v>
      </c>
      <c r="B459" s="74"/>
      <c r="C459" s="74"/>
      <c r="D459" s="74"/>
      <c r="E459" s="74"/>
      <c r="F459" s="74"/>
      <c r="G459" s="74"/>
      <c r="H459" s="74"/>
      <c r="I459" s="74"/>
      <c r="J459" s="74"/>
      <c r="K459" s="74"/>
      <c r="L459" s="74"/>
      <c r="M459" s="74"/>
      <c r="N459" s="74"/>
      <c r="O459" s="74"/>
      <c r="P459" s="74"/>
      <c r="Q459" s="74"/>
      <c r="R459" s="74"/>
      <c r="S459" s="74"/>
      <c r="T459" s="74"/>
      <c r="U459" s="74"/>
      <c r="V459" s="74"/>
      <c r="W459" s="74"/>
      <c r="X459" s="74"/>
      <c r="Y459" s="74"/>
      <c r="Z459" s="74"/>
      <c r="AA459" s="74"/>
      <c r="AB459" s="74"/>
      <c r="AC459" s="74"/>
      <c r="AD459" s="74"/>
      <c r="AE459" s="74"/>
      <c r="AF459" s="74"/>
      <c r="AG459" s="74"/>
      <c r="AH459" s="74"/>
      <c r="AI459" s="74"/>
      <c r="AJ459" s="74"/>
      <c r="AK459" s="74"/>
      <c r="AL459" s="74"/>
      <c r="AM459" s="74"/>
      <c r="AN459" s="74"/>
      <c r="AO459" s="74"/>
      <c r="AP459" s="74"/>
      <c r="AQ459" s="74"/>
      <c r="AR459" s="74"/>
      <c r="AS459" s="74"/>
      <c r="AT459" s="74"/>
      <c r="AU459" s="74"/>
      <c r="AV459" s="74"/>
      <c r="AW459" s="74"/>
      <c r="AX459" s="74"/>
      <c r="AY459" s="74"/>
      <c r="AZ459" s="74"/>
      <c r="BA459" s="74"/>
      <c r="BB459" s="74"/>
      <c r="BC459" s="74"/>
      <c r="BD459" s="74"/>
      <c r="BE459" s="74"/>
      <c r="BF459" s="74"/>
      <c r="BG459" s="74"/>
      <c r="BH459" s="74"/>
      <c r="BI459" s="74"/>
      <c r="BJ459" s="74"/>
      <c r="BK459" s="74"/>
      <c r="BL459" s="74"/>
      <c r="BM459" s="74"/>
      <c r="BN459" s="74"/>
      <c r="BO459" s="74"/>
      <c r="BP459" s="74"/>
      <c r="BQ459" s="74"/>
      <c r="BR459" s="74"/>
      <c r="BS459" s="74"/>
      <c r="BT459" s="74"/>
      <c r="BU459" s="74"/>
      <c r="BV459" s="74"/>
      <c r="BW459" s="74"/>
      <c r="BX459" s="74"/>
      <c r="BY459" s="74"/>
      <c r="BZ459" s="74"/>
      <c r="CA459" s="74"/>
      <c r="CB459" s="74"/>
      <c r="CC459" s="74"/>
      <c r="CD459" s="188" t="n">
        <v>39.4735325848148</v>
      </c>
      <c r="CE459" s="188" t="n">
        <v>42.1420753094298</v>
      </c>
      <c r="CF459" s="188" t="n">
        <v>42.8926832793717</v>
      </c>
      <c r="CG459" s="188" t="n">
        <v>40.734199772518</v>
      </c>
      <c r="CH459" s="188" t="n">
        <v>41.0773043911026</v>
      </c>
      <c r="CI459" s="188" t="n">
        <v>40.1058523825869</v>
      </c>
      <c r="CJ459" s="188" t="n">
        <v>36.3243247779724</v>
      </c>
      <c r="CK459" s="188" t="n">
        <v>35.1507081362924</v>
      </c>
      <c r="CL459" s="188" t="n">
        <v>35.7389492571659</v>
      </c>
      <c r="CM459" s="188" t="n">
        <v>37.9412284958228</v>
      </c>
      <c r="CN459" s="188" t="n">
        <v>42.1753035251521</v>
      </c>
      <c r="CO459" s="188" t="n">
        <v>39.0971244742095</v>
      </c>
      <c r="CP459" s="188" t="n">
        <v>39.5395858084276</v>
      </c>
      <c r="CQ459" s="188" t="n">
        <v>45.8364000110107</v>
      </c>
      <c r="CR459" s="188" t="n">
        <v>45.3623322322743</v>
      </c>
      <c r="CS459" s="188"/>
      <c r="CT459" s="78"/>
      <c r="CU459" s="78"/>
      <c r="CV459" s="78"/>
      <c r="CW459" s="78"/>
      <c r="CX459" s="78"/>
      <c r="CY459" s="78"/>
      <c r="CZ459" s="78"/>
      <c r="DA459" s="78"/>
      <c r="DB459" s="78"/>
      <c r="DC459" s="78"/>
      <c r="DD459" s="78"/>
      <c r="DE459" s="78"/>
      <c r="DF459" s="78"/>
      <c r="DG459" s="78"/>
      <c r="DH459" s="78"/>
      <c r="DI459" s="78"/>
      <c r="DJ459" s="78"/>
      <c r="DK459" s="78"/>
      <c r="DL459" s="78"/>
      <c r="DM459" s="78"/>
      <c r="DN459" s="78"/>
    </row>
    <row r="460" customFormat="false" ht="15.75" hidden="false" customHeight="false" outlineLevel="0" collapsed="false">
      <c r="A460" s="73" t="s">
        <v>379</v>
      </c>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c r="AA460" s="80"/>
      <c r="AB460" s="80"/>
      <c r="AC460" s="80"/>
      <c r="AD460" s="80"/>
      <c r="AE460" s="80"/>
      <c r="AF460" s="80"/>
      <c r="AG460" s="80"/>
      <c r="AH460" s="80"/>
      <c r="AI460" s="80"/>
      <c r="AJ460" s="80"/>
      <c r="AK460" s="80"/>
      <c r="AL460" s="80"/>
      <c r="AM460" s="80"/>
      <c r="AN460" s="80"/>
      <c r="AO460" s="80"/>
      <c r="AP460" s="80"/>
      <c r="AQ460" s="80"/>
      <c r="AR460" s="80"/>
      <c r="AS460" s="80"/>
      <c r="AT460" s="80"/>
      <c r="AU460" s="80"/>
      <c r="AV460" s="80"/>
      <c r="AW460" s="80"/>
      <c r="AX460" s="80"/>
      <c r="AY460" s="80"/>
      <c r="AZ460" s="80"/>
      <c r="BA460" s="80"/>
      <c r="BB460" s="80"/>
      <c r="BC460" s="80"/>
      <c r="BD460" s="80"/>
      <c r="BE460" s="80"/>
      <c r="BF460" s="80"/>
      <c r="BG460" s="80"/>
      <c r="BH460" s="80"/>
      <c r="BI460" s="80"/>
      <c r="BJ460" s="80" t="n">
        <v>0</v>
      </c>
      <c r="BK460" s="80" t="n">
        <v>0</v>
      </c>
      <c r="BL460" s="80" t="n">
        <v>0</v>
      </c>
      <c r="BM460" s="80" t="n">
        <v>0</v>
      </c>
      <c r="BN460" s="80" t="n">
        <v>0</v>
      </c>
      <c r="BO460" s="80" t="n">
        <v>0</v>
      </c>
      <c r="BP460" s="80" t="n">
        <v>0</v>
      </c>
      <c r="BQ460" s="80" t="n">
        <v>0</v>
      </c>
      <c r="BR460" s="80" t="n">
        <v>0</v>
      </c>
      <c r="BS460" s="80" t="n">
        <v>0</v>
      </c>
      <c r="BT460" s="80" t="n">
        <v>0</v>
      </c>
      <c r="BU460" s="80" t="n">
        <v>0</v>
      </c>
      <c r="BV460" s="80" t="n">
        <v>0</v>
      </c>
      <c r="BW460" s="80" t="n">
        <v>0</v>
      </c>
      <c r="BX460" s="80" t="n">
        <v>0</v>
      </c>
      <c r="BY460" s="80" t="n">
        <v>0</v>
      </c>
      <c r="BZ460" s="80" t="n">
        <v>0</v>
      </c>
      <c r="CA460" s="80" t="n">
        <v>0</v>
      </c>
      <c r="CB460" s="80" t="n">
        <v>0</v>
      </c>
      <c r="CC460" s="80" t="n">
        <v>0</v>
      </c>
      <c r="CD460" s="180" t="n">
        <v>-0.0961172279994922</v>
      </c>
      <c r="CE460" s="180" t="n">
        <v>-0.176926265679201</v>
      </c>
      <c r="CF460" s="180" t="n">
        <v>-0.196513604451389</v>
      </c>
      <c r="CG460" s="180" t="n">
        <v>-0.175717077033658</v>
      </c>
      <c r="CH460" s="180" t="n">
        <v>-0.164787333731085</v>
      </c>
      <c r="CI460" s="180" t="n">
        <v>-0.138739021849601</v>
      </c>
      <c r="CJ460" s="180" t="n">
        <v>-0.207475953477198</v>
      </c>
      <c r="CK460" s="180" t="n">
        <v>-0.150590778696124</v>
      </c>
      <c r="CL460" s="188" t="n">
        <v>-0.186600553151866</v>
      </c>
      <c r="CM460" s="188" t="n">
        <v>-0.186600553151866</v>
      </c>
      <c r="CN460" s="180" t="n">
        <v>-0.1875</v>
      </c>
      <c r="CO460" s="180" t="n">
        <v>-0.1875</v>
      </c>
      <c r="CP460" s="180" t="n">
        <v>-0.236189206632982</v>
      </c>
      <c r="CQ460" s="180" t="n">
        <v>-0.22032119250599</v>
      </c>
      <c r="CR460" s="180" t="n">
        <v>-0.221630868</v>
      </c>
      <c r="CS460" s="180"/>
      <c r="CT460" s="78"/>
      <c r="CU460" s="78"/>
      <c r="CV460" s="78"/>
      <c r="CW460" s="78"/>
      <c r="CX460" s="78"/>
      <c r="CY460" s="78"/>
      <c r="CZ460" s="78"/>
      <c r="DA460" s="78"/>
      <c r="DB460" s="78"/>
      <c r="DC460" s="78"/>
      <c r="DD460" s="78"/>
      <c r="DE460" s="78"/>
      <c r="DF460" s="78"/>
      <c r="DG460" s="78"/>
      <c r="DH460" s="78"/>
      <c r="DI460" s="78"/>
      <c r="DJ460" s="78"/>
      <c r="DK460" s="78"/>
      <c r="DL460" s="78"/>
      <c r="DM460" s="78"/>
      <c r="DN460" s="78"/>
    </row>
    <row r="461" customFormat="false" ht="15.75" hidden="false" customHeight="false" outlineLevel="0" collapsed="false">
      <c r="A461" s="73" t="s">
        <v>332</v>
      </c>
      <c r="B461" s="78"/>
      <c r="C461" s="78"/>
      <c r="D461" s="78"/>
      <c r="E461" s="78"/>
      <c r="F461" s="78"/>
      <c r="G461" s="78"/>
      <c r="H461" s="78"/>
      <c r="I461" s="78"/>
      <c r="J461" s="78"/>
      <c r="K461" s="78"/>
      <c r="L461" s="78"/>
      <c r="M461" s="78"/>
      <c r="N461" s="78"/>
      <c r="O461" s="78"/>
      <c r="P461" s="78"/>
      <c r="Q461" s="78"/>
      <c r="R461" s="78"/>
      <c r="S461" s="78"/>
      <c r="T461" s="78"/>
      <c r="U461" s="78"/>
      <c r="V461" s="78"/>
      <c r="W461" s="78"/>
      <c r="X461" s="78"/>
      <c r="Y461" s="78"/>
      <c r="Z461" s="78"/>
      <c r="AA461" s="78"/>
      <c r="AB461" s="78"/>
      <c r="AC461" s="78"/>
      <c r="AD461" s="78"/>
      <c r="AE461" s="78"/>
      <c r="AF461" s="78"/>
      <c r="AG461" s="78"/>
      <c r="AH461" s="78"/>
      <c r="AI461" s="78"/>
      <c r="AJ461" s="78"/>
      <c r="AK461" s="78"/>
      <c r="AL461" s="78"/>
      <c r="AM461" s="78"/>
      <c r="AN461" s="78"/>
      <c r="AO461" s="78"/>
      <c r="AP461" s="78"/>
      <c r="AQ461" s="78"/>
      <c r="AR461" s="78"/>
      <c r="AS461" s="78"/>
      <c r="AT461" s="78"/>
      <c r="AU461" s="78"/>
      <c r="AV461" s="78"/>
      <c r="AW461" s="78"/>
      <c r="AX461" s="78"/>
      <c r="AY461" s="78"/>
      <c r="AZ461" s="78"/>
      <c r="BA461" s="78"/>
      <c r="BB461" s="78"/>
      <c r="BC461" s="78"/>
      <c r="BD461" s="78"/>
      <c r="BE461" s="78"/>
      <c r="BF461" s="78"/>
      <c r="BG461" s="78"/>
      <c r="BH461" s="78"/>
      <c r="BI461" s="78"/>
      <c r="BJ461" s="78"/>
      <c r="BK461" s="78"/>
      <c r="BL461" s="78"/>
      <c r="BM461" s="78"/>
      <c r="BN461" s="78"/>
      <c r="BO461" s="78"/>
      <c r="BP461" s="78"/>
      <c r="BQ461" s="78"/>
      <c r="BR461" s="78"/>
      <c r="BS461" s="78"/>
      <c r="BT461" s="78"/>
      <c r="BU461" s="78"/>
      <c r="BV461" s="78"/>
      <c r="BW461" s="78"/>
      <c r="BX461" s="78"/>
      <c r="BY461" s="78"/>
      <c r="BZ461" s="78"/>
      <c r="CA461" s="78"/>
      <c r="CB461" s="78"/>
      <c r="CC461" s="78"/>
      <c r="CD461" s="188" t="n">
        <v>0.0254029492857568</v>
      </c>
      <c r="CE461" s="188" t="n">
        <v>0.0467600767095657</v>
      </c>
      <c r="CF461" s="188" t="n">
        <v>0.0519368403744048</v>
      </c>
      <c r="CG461" s="188" t="n">
        <v>0.0464404986435004</v>
      </c>
      <c r="CH461" s="188" t="n">
        <v>0.0416571604502542</v>
      </c>
      <c r="CI461" s="188" t="n">
        <v>0.0350723175321935</v>
      </c>
      <c r="CJ461" s="188" t="n">
        <v>0.0524485643882878</v>
      </c>
      <c r="CK461" s="188" t="n">
        <v>0.0380683641663279</v>
      </c>
      <c r="CL461" s="188" t="n">
        <v>0.0425497212566066</v>
      </c>
      <c r="CM461" s="188" t="n">
        <v>0.0425497212566066</v>
      </c>
      <c r="CN461" s="188" t="n">
        <v>0.045</v>
      </c>
      <c r="CO461" s="188" t="n">
        <v>0.045</v>
      </c>
      <c r="CP461" s="188" t="n">
        <v>0.0443460002891755</v>
      </c>
      <c r="CQ461" s="188" t="n">
        <v>0.0444744153479279</v>
      </c>
      <c r="CR461" s="188" t="n">
        <v>0.04703553</v>
      </c>
      <c r="CS461" s="188"/>
      <c r="CT461" s="71"/>
      <c r="CU461" s="71"/>
      <c r="CV461" s="71"/>
      <c r="CW461" s="71"/>
      <c r="CX461" s="71"/>
      <c r="CY461" s="71"/>
      <c r="CZ461" s="71"/>
      <c r="DA461" s="71"/>
      <c r="DB461" s="71"/>
      <c r="DC461" s="71"/>
      <c r="DD461" s="71"/>
      <c r="DE461" s="71"/>
      <c r="DF461" s="71"/>
      <c r="DG461" s="71"/>
      <c r="DH461" s="71"/>
      <c r="DI461" s="71"/>
      <c r="DJ461" s="71"/>
      <c r="DK461" s="71"/>
      <c r="DL461" s="71"/>
      <c r="DM461" s="71"/>
      <c r="DN461" s="71"/>
    </row>
    <row r="462" customFormat="false" ht="15.75" hidden="false" customHeight="false" outlineLevel="0" collapsed="false">
      <c r="A462" s="73" t="s">
        <v>380</v>
      </c>
      <c r="B462" s="78"/>
      <c r="C462" s="78"/>
      <c r="D462" s="78"/>
      <c r="E462" s="78"/>
      <c r="F462" s="78"/>
      <c r="G462" s="78"/>
      <c r="H462" s="78"/>
      <c r="I462" s="78"/>
      <c r="J462" s="78"/>
      <c r="K462" s="78"/>
      <c r="L462" s="78"/>
      <c r="M462" s="78"/>
      <c r="N462" s="78"/>
      <c r="O462" s="78"/>
      <c r="P462" s="78"/>
      <c r="Q462" s="78"/>
      <c r="R462" s="78"/>
      <c r="S462" s="78"/>
      <c r="T462" s="78"/>
      <c r="U462" s="78"/>
      <c r="V462" s="78"/>
      <c r="W462" s="78"/>
      <c r="X462" s="78"/>
      <c r="Y462" s="78"/>
      <c r="Z462" s="78"/>
      <c r="AA462" s="78"/>
      <c r="AB462" s="78"/>
      <c r="AC462" s="78"/>
      <c r="AD462" s="78"/>
      <c r="AE462" s="78"/>
      <c r="AF462" s="78"/>
      <c r="AG462" s="78"/>
      <c r="AH462" s="78"/>
      <c r="AI462" s="78"/>
      <c r="AJ462" s="78"/>
      <c r="AK462" s="78"/>
      <c r="AL462" s="78"/>
      <c r="AM462" s="78"/>
      <c r="AN462" s="78"/>
      <c r="AO462" s="78"/>
      <c r="AP462" s="78"/>
      <c r="AQ462" s="78"/>
      <c r="AR462" s="78"/>
      <c r="AS462" s="78"/>
      <c r="AT462" s="78"/>
      <c r="AU462" s="78"/>
      <c r="AV462" s="78"/>
      <c r="AW462" s="78"/>
      <c r="AX462" s="78"/>
      <c r="AY462" s="78"/>
      <c r="AZ462" s="78"/>
      <c r="BA462" s="78"/>
      <c r="BB462" s="78"/>
      <c r="BC462" s="78"/>
      <c r="BD462" s="78"/>
      <c r="BE462" s="78"/>
      <c r="BF462" s="78"/>
      <c r="BG462" s="78"/>
      <c r="BH462" s="78"/>
      <c r="BI462" s="78"/>
      <c r="BJ462" s="78"/>
      <c r="BK462" s="78"/>
      <c r="BL462" s="78"/>
      <c r="BM462" s="78"/>
      <c r="BN462" s="78"/>
      <c r="BO462" s="78"/>
      <c r="BP462" s="78"/>
      <c r="BQ462" s="78"/>
      <c r="BR462" s="78"/>
      <c r="BS462" s="78"/>
      <c r="BT462" s="78"/>
      <c r="BU462" s="78"/>
      <c r="BV462" s="78"/>
      <c r="BW462" s="78"/>
      <c r="BX462" s="78"/>
      <c r="BY462" s="78"/>
      <c r="BZ462" s="78"/>
      <c r="CA462" s="78"/>
      <c r="CB462" s="78"/>
      <c r="CC462" s="78"/>
      <c r="CD462" s="188" t="n">
        <v>0.121520177285249</v>
      </c>
      <c r="CE462" s="188" t="n">
        <v>0.223686342388767</v>
      </c>
      <c r="CF462" s="188" t="n">
        <v>0.248450444825794</v>
      </c>
      <c r="CG462" s="188" t="n">
        <v>0.222157575677158</v>
      </c>
      <c r="CH462" s="188" t="n">
        <v>0.20644449418134</v>
      </c>
      <c r="CI462" s="188" t="n">
        <v>0.173811339381795</v>
      </c>
      <c r="CJ462" s="188" t="n">
        <v>0.259924517865486</v>
      </c>
      <c r="CK462" s="188" t="n">
        <v>0.188659142862452</v>
      </c>
      <c r="CL462" s="188" t="n">
        <v>0.229150274408473</v>
      </c>
      <c r="CM462" s="188" t="n">
        <v>0.229150274408473</v>
      </c>
      <c r="CN462" s="188" t="n">
        <v>0.2325</v>
      </c>
      <c r="CO462" s="188" t="n">
        <v>0.2325</v>
      </c>
      <c r="CP462" s="188" t="n">
        <v>0.280535206922158</v>
      </c>
      <c r="CQ462" s="188" t="n">
        <v>0.264795607853918</v>
      </c>
      <c r="CR462" s="188" t="n">
        <v>0.268666398</v>
      </c>
      <c r="CS462" s="188"/>
      <c r="CT462" s="74"/>
      <c r="CU462" s="74"/>
      <c r="CV462" s="74"/>
      <c r="CW462" s="74"/>
      <c r="CX462" s="74"/>
      <c r="CY462" s="74"/>
      <c r="CZ462" s="74"/>
      <c r="DA462" s="74"/>
      <c r="DB462" s="74"/>
      <c r="DC462" s="74"/>
      <c r="DD462" s="74"/>
      <c r="DE462" s="74"/>
      <c r="DF462" s="74"/>
      <c r="DG462" s="74"/>
      <c r="DH462" s="74"/>
      <c r="DI462" s="74"/>
      <c r="DJ462" s="74"/>
      <c r="DK462" s="74"/>
      <c r="DL462" s="74"/>
      <c r="DM462" s="74"/>
      <c r="DN462" s="74"/>
    </row>
    <row r="463" customFormat="false" ht="15.75" hidden="false" customHeight="false" outlineLevel="0" collapsed="false">
      <c r="A463" s="70" t="s">
        <v>381</v>
      </c>
      <c r="B463" s="71"/>
      <c r="C463" s="71"/>
      <c r="D463" s="71"/>
      <c r="E463" s="71"/>
      <c r="F463" s="71"/>
      <c r="G463" s="71"/>
      <c r="H463" s="71"/>
      <c r="I463" s="71"/>
      <c r="J463" s="71"/>
      <c r="K463" s="71"/>
      <c r="L463" s="71"/>
      <c r="M463" s="71"/>
      <c r="N463" s="71"/>
      <c r="O463" s="71"/>
      <c r="P463" s="71"/>
      <c r="Q463" s="71"/>
      <c r="R463" s="71"/>
      <c r="S463" s="71"/>
      <c r="T463" s="71"/>
      <c r="U463" s="71"/>
      <c r="V463" s="71"/>
      <c r="W463" s="71"/>
      <c r="X463" s="71"/>
      <c r="Y463" s="71"/>
      <c r="Z463" s="71"/>
      <c r="AA463" s="71"/>
      <c r="AB463" s="71"/>
      <c r="AC463" s="71"/>
      <c r="AD463" s="71"/>
      <c r="AE463" s="71"/>
      <c r="AF463" s="71"/>
      <c r="AG463" s="71"/>
      <c r="AH463" s="71"/>
      <c r="AI463" s="71"/>
      <c r="AJ463" s="71"/>
      <c r="AK463" s="71"/>
      <c r="AL463" s="71"/>
      <c r="AM463" s="71"/>
      <c r="AN463" s="71"/>
      <c r="AO463" s="71"/>
      <c r="AP463" s="71"/>
      <c r="AQ463" s="71"/>
      <c r="AR463" s="71"/>
      <c r="AS463" s="71"/>
      <c r="AT463" s="71"/>
      <c r="AU463" s="71"/>
      <c r="AV463" s="71"/>
      <c r="AW463" s="71"/>
      <c r="AX463" s="71"/>
      <c r="AY463" s="71"/>
      <c r="AZ463" s="71"/>
      <c r="BA463" s="71"/>
      <c r="BB463" s="71"/>
      <c r="BC463" s="71"/>
      <c r="BD463" s="71"/>
      <c r="BE463" s="71"/>
      <c r="BF463" s="71"/>
      <c r="BG463" s="71"/>
      <c r="BH463" s="71"/>
      <c r="BI463" s="71"/>
      <c r="BJ463" s="71" t="n">
        <v>0</v>
      </c>
      <c r="BK463" s="71" t="n">
        <v>0</v>
      </c>
      <c r="BL463" s="71" t="n">
        <v>0</v>
      </c>
      <c r="BM463" s="71" t="n">
        <v>0</v>
      </c>
      <c r="BN463" s="71" t="n">
        <v>0</v>
      </c>
      <c r="BO463" s="71" t="n">
        <v>0</v>
      </c>
      <c r="BP463" s="71" t="n">
        <v>0</v>
      </c>
      <c r="BQ463" s="71" t="n">
        <v>0</v>
      </c>
      <c r="BR463" s="71" t="n">
        <v>0</v>
      </c>
      <c r="BS463" s="71" t="n">
        <v>0</v>
      </c>
      <c r="BT463" s="71" t="n">
        <v>0</v>
      </c>
      <c r="BU463" s="71" t="n">
        <v>0</v>
      </c>
      <c r="BV463" s="71" t="n">
        <v>0</v>
      </c>
      <c r="BW463" s="71" t="n">
        <v>0</v>
      </c>
      <c r="BX463" s="71" t="n">
        <v>0</v>
      </c>
      <c r="BY463" s="71" t="n">
        <v>0</v>
      </c>
      <c r="BZ463" s="71" t="n">
        <v>0</v>
      </c>
      <c r="CA463" s="71" t="n">
        <v>0</v>
      </c>
      <c r="CB463" s="71" t="n">
        <v>0</v>
      </c>
      <c r="CC463" s="71" t="n">
        <v>0</v>
      </c>
      <c r="CD463" s="71" t="n">
        <v>0.0933480965163004</v>
      </c>
      <c r="CE463" s="71" t="n">
        <v>0.238971773237838</v>
      </c>
      <c r="CF463" s="71" t="n">
        <v>0.204451528982432</v>
      </c>
      <c r="CG463" s="71" t="n">
        <v>0.242435802466224</v>
      </c>
      <c r="CH463" s="71" t="n">
        <v>1.08779208163916</v>
      </c>
      <c r="CI463" s="71" t="n">
        <v>1.08779208163916</v>
      </c>
      <c r="CJ463" s="71" t="n">
        <v>0.97901287347524</v>
      </c>
      <c r="CK463" s="71" t="n">
        <v>0.97901287347524</v>
      </c>
      <c r="CL463" s="71" t="n">
        <v>1.08779208163916</v>
      </c>
      <c r="CM463" s="71" t="n">
        <v>1.08779208163916</v>
      </c>
      <c r="CN463" s="71" t="n">
        <v>0.782862450070884</v>
      </c>
      <c r="CO463" s="71" t="n">
        <v>0.782862450070884</v>
      </c>
      <c r="CP463" s="71" t="n">
        <v>1.09404284543512</v>
      </c>
      <c r="CQ463" s="71" t="n">
        <v>1.11515496005632</v>
      </c>
      <c r="CR463" s="71" t="n">
        <v>0.778958294650729</v>
      </c>
      <c r="CS463" s="71"/>
      <c r="CT463" s="76"/>
      <c r="CU463" s="76"/>
      <c r="CV463" s="76"/>
      <c r="CW463" s="76"/>
      <c r="CX463" s="76"/>
      <c r="CY463" s="76"/>
      <c r="CZ463" s="76"/>
      <c r="DA463" s="76"/>
      <c r="DB463" s="76"/>
      <c r="DC463" s="76"/>
      <c r="DD463" s="76"/>
      <c r="DE463" s="76"/>
      <c r="DF463" s="76"/>
      <c r="DG463" s="76"/>
      <c r="DH463" s="76"/>
      <c r="DI463" s="76"/>
      <c r="DJ463" s="76"/>
      <c r="DK463" s="76"/>
      <c r="DL463" s="76"/>
      <c r="DM463" s="76"/>
      <c r="DN463" s="76"/>
    </row>
    <row r="464" customFormat="false" ht="15.75" hidden="false" customHeight="false" outlineLevel="0" collapsed="false">
      <c r="A464" s="73" t="s">
        <v>382</v>
      </c>
      <c r="B464" s="74"/>
      <c r="C464" s="74"/>
      <c r="D464" s="74"/>
      <c r="E464" s="74"/>
      <c r="F464" s="74"/>
      <c r="G464" s="74"/>
      <c r="H464" s="74"/>
      <c r="I464" s="74"/>
      <c r="J464" s="74"/>
      <c r="K464" s="74"/>
      <c r="L464" s="74"/>
      <c r="M464" s="74"/>
      <c r="N464" s="74"/>
      <c r="O464" s="74"/>
      <c r="P464" s="74"/>
      <c r="Q464" s="74"/>
      <c r="R464" s="74"/>
      <c r="S464" s="74"/>
      <c r="T464" s="74"/>
      <c r="U464" s="74"/>
      <c r="V464" s="74"/>
      <c r="W464" s="74"/>
      <c r="X464" s="74"/>
      <c r="Y464" s="74"/>
      <c r="Z464" s="74"/>
      <c r="AA464" s="74"/>
      <c r="AB464" s="74"/>
      <c r="AC464" s="74"/>
      <c r="AD464" s="74"/>
      <c r="AE464" s="74"/>
      <c r="AF464" s="74"/>
      <c r="AG464" s="74"/>
      <c r="AH464" s="74"/>
      <c r="AI464" s="74"/>
      <c r="AJ464" s="74"/>
      <c r="AK464" s="74"/>
      <c r="AL464" s="74"/>
      <c r="AM464" s="74"/>
      <c r="AN464" s="74"/>
      <c r="AO464" s="74"/>
      <c r="AP464" s="74"/>
      <c r="AQ464" s="74"/>
      <c r="AR464" s="74"/>
      <c r="AS464" s="74"/>
      <c r="AT464" s="74"/>
      <c r="AU464" s="74"/>
      <c r="AV464" s="74"/>
      <c r="AW464" s="74"/>
      <c r="AX464" s="74"/>
      <c r="AY464" s="74"/>
      <c r="AZ464" s="74"/>
      <c r="BA464" s="74"/>
      <c r="BB464" s="74"/>
      <c r="BC464" s="74"/>
      <c r="BD464" s="74"/>
      <c r="BE464" s="74"/>
      <c r="BF464" s="74"/>
      <c r="BG464" s="74"/>
      <c r="BH464" s="74"/>
      <c r="BI464" s="74"/>
      <c r="BJ464" s="74"/>
      <c r="BK464" s="74"/>
      <c r="BL464" s="74"/>
      <c r="BM464" s="74"/>
      <c r="BN464" s="74"/>
      <c r="BO464" s="74"/>
      <c r="BP464" s="74"/>
      <c r="BQ464" s="74"/>
      <c r="BR464" s="74"/>
      <c r="BS464" s="74"/>
      <c r="BT464" s="74"/>
      <c r="BU464" s="74"/>
      <c r="BV464" s="74"/>
      <c r="BW464" s="74"/>
      <c r="BX464" s="74"/>
      <c r="BY464" s="74"/>
      <c r="BZ464" s="74"/>
      <c r="CA464" s="74"/>
      <c r="CB464" s="74"/>
      <c r="CC464" s="74"/>
      <c r="CD464" s="74" t="n">
        <v>0.291522763725719</v>
      </c>
      <c r="CE464" s="74" t="n">
        <v>0.429543162924548</v>
      </c>
      <c r="CF464" s="74" t="n">
        <v>0.57218704339378</v>
      </c>
      <c r="CG464" s="74" t="n">
        <v>0.468263836963784</v>
      </c>
      <c r="CH464" s="74" t="n">
        <v>1.30573699653288</v>
      </c>
      <c r="CI464" s="74" t="n">
        <v>1.30573699653288</v>
      </c>
      <c r="CJ464" s="74" t="n">
        <v>1.1751632968796</v>
      </c>
      <c r="CK464" s="74" t="n">
        <v>1.1751632968796</v>
      </c>
      <c r="CL464" s="74" t="n">
        <v>1.30573699653288</v>
      </c>
      <c r="CM464" s="74" t="n">
        <v>1.30573699653288</v>
      </c>
      <c r="CN464" s="74" t="n">
        <v>1.1751632968796</v>
      </c>
      <c r="CO464" s="74" t="n">
        <v>1.1751632968796</v>
      </c>
      <c r="CP464" s="188" t="n">
        <v>1.36085998957852</v>
      </c>
      <c r="CQ464" s="188" t="n">
        <v>1.36480070383405</v>
      </c>
      <c r="CR464" s="188" t="n">
        <v>1.22832063345065</v>
      </c>
      <c r="CS464" s="188"/>
      <c r="CT464" s="197"/>
      <c r="CU464" s="197"/>
      <c r="CV464" s="197"/>
      <c r="CW464" s="197"/>
      <c r="CX464" s="197"/>
      <c r="CY464" s="197"/>
      <c r="CZ464" s="197"/>
      <c r="DA464" s="197"/>
      <c r="DB464" s="197"/>
      <c r="DC464" s="197"/>
      <c r="DD464" s="197"/>
      <c r="DE464" s="197"/>
      <c r="DF464" s="197"/>
      <c r="DG464" s="197"/>
      <c r="DH464" s="197"/>
      <c r="DI464" s="197"/>
      <c r="DJ464" s="197"/>
      <c r="DK464" s="197"/>
      <c r="DL464" s="197"/>
      <c r="DM464" s="197"/>
      <c r="DN464" s="197"/>
    </row>
    <row r="465" customFormat="false" ht="15.75" hidden="false" customHeight="false" outlineLevel="0" collapsed="false">
      <c r="A465" s="75" t="s">
        <v>383</v>
      </c>
      <c r="B465" s="76"/>
      <c r="C465" s="76"/>
      <c r="D465" s="76"/>
      <c r="E465" s="76"/>
      <c r="F465" s="76"/>
      <c r="G465" s="76"/>
      <c r="H465" s="76"/>
      <c r="I465" s="76"/>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c r="AM465" s="76"/>
      <c r="AN465" s="76"/>
      <c r="AO465" s="76"/>
      <c r="AP465" s="76"/>
      <c r="AQ465" s="76"/>
      <c r="AR465" s="76"/>
      <c r="AS465" s="76"/>
      <c r="AT465" s="76"/>
      <c r="AU465" s="76"/>
      <c r="AV465" s="76"/>
      <c r="AW465" s="76"/>
      <c r="AX465" s="76"/>
      <c r="AY465" s="76"/>
      <c r="AZ465" s="76"/>
      <c r="BA465" s="76"/>
      <c r="BB465" s="76"/>
      <c r="BC465" s="76"/>
      <c r="BD465" s="76"/>
      <c r="BE465" s="76"/>
      <c r="BF465" s="76"/>
      <c r="BG465" s="76"/>
      <c r="BH465" s="76"/>
      <c r="BI465" s="76"/>
      <c r="BJ465" s="76"/>
      <c r="BK465" s="76"/>
      <c r="BL465" s="76"/>
      <c r="BM465" s="76"/>
      <c r="BN465" s="76"/>
      <c r="BO465" s="76"/>
      <c r="BP465" s="76"/>
      <c r="BQ465" s="76"/>
      <c r="BR465" s="76"/>
      <c r="BS465" s="76"/>
      <c r="BT465" s="76"/>
      <c r="BU465" s="76"/>
      <c r="BV465" s="76"/>
      <c r="BW465" s="76"/>
      <c r="BX465" s="76"/>
      <c r="BY465" s="76"/>
      <c r="BZ465" s="76"/>
      <c r="CA465" s="76"/>
      <c r="CB465" s="76"/>
      <c r="CC465" s="76"/>
      <c r="CD465" s="76" t="n">
        <v>0.198174667209419</v>
      </c>
      <c r="CE465" s="76" t="n">
        <v>0.190571389686711</v>
      </c>
      <c r="CF465" s="76" t="n">
        <v>0.367735514411348</v>
      </c>
      <c r="CG465" s="76" t="n">
        <v>0.22582803449756</v>
      </c>
      <c r="CH465" s="74" t="n">
        <v>0.217944914893729</v>
      </c>
      <c r="CI465" s="74" t="n">
        <v>0.217944914893729</v>
      </c>
      <c r="CJ465" s="74" t="n">
        <v>0.196150423404356</v>
      </c>
      <c r="CK465" s="74" t="n">
        <v>0.196150423404356</v>
      </c>
      <c r="CL465" s="74" t="n">
        <v>0.217944914893729</v>
      </c>
      <c r="CM465" s="74" t="n">
        <v>0.217944914893729</v>
      </c>
      <c r="CN465" s="74" t="n">
        <v>0.392300846808712</v>
      </c>
      <c r="CO465" s="74" t="n">
        <v>0.392300846808712</v>
      </c>
      <c r="CP465" s="188" t="n">
        <v>0.266817144143397</v>
      </c>
      <c r="CQ465" s="188" t="n">
        <v>0.249645743777732</v>
      </c>
      <c r="CR465" s="188" t="n">
        <v>0.449362338799918</v>
      </c>
      <c r="CS465" s="188"/>
      <c r="CT465" s="194"/>
      <c r="CU465" s="194"/>
      <c r="CV465" s="194"/>
      <c r="CW465" s="194"/>
      <c r="CX465" s="194"/>
      <c r="CY465" s="194"/>
      <c r="CZ465" s="194"/>
      <c r="DA465" s="194"/>
      <c r="DB465" s="194"/>
      <c r="DC465" s="194"/>
      <c r="DD465" s="194"/>
      <c r="DE465" s="194"/>
      <c r="DF465" s="194"/>
      <c r="DG465" s="194"/>
      <c r="DH465" s="194"/>
      <c r="DI465" s="194"/>
      <c r="DJ465" s="194"/>
      <c r="DK465" s="194"/>
      <c r="DL465" s="194"/>
      <c r="DM465" s="194"/>
      <c r="DN465" s="194"/>
    </row>
    <row r="466" customFormat="false" ht="15.75" hidden="false" customHeight="false" outlineLevel="0" collapsed="false">
      <c r="A466" s="179" t="s">
        <v>384</v>
      </c>
      <c r="B466" s="197"/>
      <c r="C466" s="197"/>
      <c r="D466" s="197"/>
      <c r="E466" s="197"/>
      <c r="F466" s="197"/>
      <c r="G466" s="197"/>
      <c r="H466" s="197"/>
      <c r="I466" s="197"/>
      <c r="J466" s="197"/>
      <c r="K466" s="197"/>
      <c r="L466" s="197"/>
      <c r="M466" s="197"/>
      <c r="N466" s="197"/>
      <c r="O466" s="197"/>
      <c r="P466" s="197"/>
      <c r="Q466" s="197"/>
      <c r="R466" s="197"/>
      <c r="S466" s="197"/>
      <c r="T466" s="197"/>
      <c r="U466" s="197"/>
      <c r="V466" s="197"/>
      <c r="W466" s="197"/>
      <c r="X466" s="197"/>
      <c r="Y466" s="197"/>
      <c r="Z466" s="197"/>
      <c r="AA466" s="197"/>
      <c r="AB466" s="197"/>
      <c r="AC466" s="197"/>
      <c r="AD466" s="197"/>
      <c r="AE466" s="197"/>
      <c r="AF466" s="197"/>
      <c r="AG466" s="197"/>
      <c r="AH466" s="197"/>
      <c r="AI466" s="197"/>
      <c r="AJ466" s="197"/>
      <c r="AK466" s="197"/>
      <c r="AL466" s="197"/>
      <c r="AM466" s="197"/>
      <c r="AN466" s="197"/>
      <c r="AO466" s="197"/>
      <c r="AP466" s="197"/>
      <c r="AQ466" s="197"/>
      <c r="AR466" s="197"/>
      <c r="AS466" s="197"/>
      <c r="AT466" s="197"/>
      <c r="AU466" s="197"/>
      <c r="AV466" s="197"/>
      <c r="AW466" s="197"/>
      <c r="AX466" s="197"/>
      <c r="AY466" s="197"/>
      <c r="AZ466" s="197"/>
      <c r="BA466" s="197"/>
      <c r="BB466" s="197"/>
      <c r="BC466" s="197"/>
      <c r="BD466" s="197"/>
      <c r="BE466" s="197"/>
      <c r="BF466" s="197"/>
      <c r="BG466" s="197"/>
      <c r="BH466" s="197"/>
      <c r="BI466" s="197"/>
      <c r="BJ466" s="197" t="n">
        <v>0</v>
      </c>
      <c r="BK466" s="197" t="n">
        <v>0</v>
      </c>
      <c r="BL466" s="197" t="n">
        <v>0</v>
      </c>
      <c r="BM466" s="197" t="n">
        <v>0</v>
      </c>
      <c r="BN466" s="197" t="n">
        <v>0</v>
      </c>
      <c r="BO466" s="197" t="n">
        <v>0</v>
      </c>
      <c r="BP466" s="197" t="n">
        <v>0</v>
      </c>
      <c r="BQ466" s="197" t="n">
        <v>0</v>
      </c>
      <c r="BR466" s="197" t="n">
        <v>0</v>
      </c>
      <c r="BS466" s="197" t="n">
        <v>0</v>
      </c>
      <c r="BT466" s="197" t="n">
        <v>0</v>
      </c>
      <c r="BU466" s="197" t="n">
        <v>0</v>
      </c>
      <c r="BV466" s="197" t="n">
        <v>0</v>
      </c>
      <c r="BW466" s="197" t="n">
        <v>0</v>
      </c>
      <c r="BX466" s="197" t="n">
        <v>0</v>
      </c>
      <c r="BY466" s="197" t="n">
        <v>0</v>
      </c>
      <c r="BZ466" s="197" t="n">
        <v>0</v>
      </c>
      <c r="CA466" s="197" t="n">
        <v>0</v>
      </c>
      <c r="CB466" s="197" t="n">
        <v>0</v>
      </c>
      <c r="CC466" s="197" t="n">
        <v>0</v>
      </c>
      <c r="CD466" s="177" t="n">
        <v>17.0741827662923</v>
      </c>
      <c r="CE466" s="177" t="n">
        <v>31.4290316027448</v>
      </c>
      <c r="CF466" s="177" t="n">
        <v>34.908509830138</v>
      </c>
      <c r="CG466" s="177" t="n">
        <v>31.2142323585028</v>
      </c>
      <c r="CH466" s="177" t="n">
        <v>30.8940861574879</v>
      </c>
      <c r="CI466" s="177" t="n">
        <v>26.0105870844528</v>
      </c>
      <c r="CJ466" s="177" t="n">
        <v>38.8972855935127</v>
      </c>
      <c r="CK466" s="177" t="n">
        <v>28.232536968851</v>
      </c>
      <c r="CL466" s="177" t="n">
        <v>5.79265514801823</v>
      </c>
      <c r="CM466" s="177" t="n">
        <v>16.5778430670862</v>
      </c>
      <c r="CN466" s="177" t="n">
        <v>4.41078438166996</v>
      </c>
      <c r="CO466" s="197" t="n">
        <v>-5.52460319432758</v>
      </c>
      <c r="CP466" s="177" t="n">
        <v>-13.9806271546744</v>
      </c>
      <c r="CQ466" s="177" t="n">
        <v>19.1941758430644</v>
      </c>
      <c r="CR466" s="177" t="n">
        <v>7.90477722081496</v>
      </c>
      <c r="CS466" s="177"/>
      <c r="CT466" s="194"/>
      <c r="CU466" s="194"/>
      <c r="CV466" s="194"/>
      <c r="CW466" s="194"/>
      <c r="CX466" s="194"/>
      <c r="CY466" s="194"/>
      <c r="CZ466" s="194"/>
      <c r="DA466" s="194"/>
      <c r="DB466" s="194"/>
      <c r="DC466" s="194"/>
      <c r="DD466" s="194"/>
      <c r="DE466" s="194"/>
      <c r="DF466" s="194"/>
      <c r="DG466" s="194"/>
      <c r="DH466" s="194"/>
      <c r="DI466" s="194"/>
      <c r="DJ466" s="194"/>
      <c r="DK466" s="194"/>
      <c r="DL466" s="194"/>
      <c r="DM466" s="194"/>
      <c r="DN466" s="194"/>
    </row>
    <row r="467" customFormat="false" ht="15.75" hidden="false" customHeight="false" outlineLevel="0" collapsed="false">
      <c r="A467" s="73" t="s">
        <v>382</v>
      </c>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194"/>
      <c r="AK467" s="194"/>
      <c r="AL467" s="194"/>
      <c r="AM467" s="194"/>
      <c r="AN467" s="194"/>
      <c r="AO467" s="194"/>
      <c r="AP467" s="194"/>
      <c r="AQ467" s="194"/>
      <c r="AR467" s="194"/>
      <c r="AS467" s="194"/>
      <c r="AT467" s="194"/>
      <c r="AU467" s="194"/>
      <c r="AV467" s="194"/>
      <c r="AW467" s="194"/>
      <c r="AX467" s="194"/>
      <c r="AY467" s="194"/>
      <c r="AZ467" s="194"/>
      <c r="BA467" s="194"/>
      <c r="BB467" s="194"/>
      <c r="BC467" s="194"/>
      <c r="BD467" s="194"/>
      <c r="BE467" s="194"/>
      <c r="BF467" s="194"/>
      <c r="BG467" s="194"/>
      <c r="BH467" s="194"/>
      <c r="BI467" s="194"/>
      <c r="BJ467" s="194" t="n">
        <v>0</v>
      </c>
      <c r="BK467" s="194" t="n">
        <v>0</v>
      </c>
      <c r="BL467" s="194" t="n">
        <v>0</v>
      </c>
      <c r="BM467" s="194" t="n">
        <v>0</v>
      </c>
      <c r="BN467" s="194" t="n">
        <v>0</v>
      </c>
      <c r="BO467" s="194" t="n">
        <v>0</v>
      </c>
      <c r="BP467" s="194" t="n">
        <v>0</v>
      </c>
      <c r="BQ467" s="194" t="n">
        <v>0</v>
      </c>
      <c r="BR467" s="194" t="n">
        <v>0</v>
      </c>
      <c r="BS467" s="194" t="n">
        <v>0</v>
      </c>
      <c r="BT467" s="194" t="n">
        <v>0</v>
      </c>
      <c r="BU467" s="194" t="n">
        <v>0</v>
      </c>
      <c r="BV467" s="194" t="n">
        <v>0</v>
      </c>
      <c r="BW467" s="194" t="n">
        <v>0</v>
      </c>
      <c r="BX467" s="194" t="n">
        <v>0</v>
      </c>
      <c r="BY467" s="194" t="n">
        <v>0</v>
      </c>
      <c r="BZ467" s="194" t="n">
        <v>0</v>
      </c>
      <c r="CA467" s="194" t="n">
        <v>0</v>
      </c>
      <c r="CB467" s="194" t="n">
        <v>0</v>
      </c>
      <c r="CC467" s="194" t="n">
        <v>0</v>
      </c>
      <c r="CD467" s="178" t="n">
        <v>54.7745850459282</v>
      </c>
      <c r="CE467" s="178" t="n">
        <v>100.825450213307</v>
      </c>
      <c r="CF467" s="178" t="n">
        <v>111.987740010161</v>
      </c>
      <c r="CG467" s="178" t="n">
        <v>100.13636660488</v>
      </c>
      <c r="CH467" s="178" t="n">
        <v>97.0869540964382</v>
      </c>
      <c r="CI467" s="178" t="n">
        <v>81.7401965352392</v>
      </c>
      <c r="CJ467" s="178" t="n">
        <v>122.237601126716</v>
      </c>
      <c r="CK467" s="178" t="n">
        <v>88.7228386283399</v>
      </c>
      <c r="CL467" s="178" t="n">
        <v>83.8290623829995</v>
      </c>
      <c r="CM467" s="178" t="n">
        <v>94.1638193602958</v>
      </c>
      <c r="CN467" s="178" t="n">
        <v>102.287055942072</v>
      </c>
      <c r="CO467" s="178" t="n">
        <v>89.323580569416</v>
      </c>
      <c r="CP467" s="194" t="n">
        <v>85.2723617858877</v>
      </c>
      <c r="CQ467" s="194" t="n">
        <v>86.0666612950624</v>
      </c>
      <c r="CR467" s="194" t="n">
        <v>107.529464160582</v>
      </c>
      <c r="CS467" s="194"/>
      <c r="CT467" s="192"/>
      <c r="CU467" s="192"/>
      <c r="CV467" s="192"/>
      <c r="CW467" s="192"/>
      <c r="CX467" s="192"/>
      <c r="CY467" s="192"/>
      <c r="CZ467" s="192"/>
      <c r="DA467" s="192"/>
      <c r="DB467" s="192"/>
      <c r="DC467" s="192"/>
      <c r="DD467" s="192"/>
      <c r="DE467" s="192"/>
      <c r="DF467" s="192"/>
      <c r="DG467" s="192"/>
      <c r="DH467" s="192"/>
      <c r="DI467" s="192"/>
      <c r="DJ467" s="192"/>
      <c r="DK467" s="192"/>
      <c r="DL467" s="192"/>
      <c r="DM467" s="192"/>
      <c r="DN467" s="192"/>
    </row>
    <row r="468" customFormat="false" ht="15.75" hidden="false" customHeight="false" outlineLevel="0" collapsed="false">
      <c r="A468" s="73" t="s">
        <v>383</v>
      </c>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194"/>
      <c r="AK468" s="194"/>
      <c r="AL468" s="194"/>
      <c r="AM468" s="194"/>
      <c r="AN468" s="194"/>
      <c r="AO468" s="194"/>
      <c r="AP468" s="194"/>
      <c r="AQ468" s="194"/>
      <c r="AR468" s="194"/>
      <c r="AS468" s="194"/>
      <c r="AT468" s="194"/>
      <c r="AU468" s="194"/>
      <c r="AV468" s="194"/>
      <c r="AW468" s="194"/>
      <c r="AX468" s="194"/>
      <c r="AY468" s="194"/>
      <c r="AZ468" s="194"/>
      <c r="BA468" s="194"/>
      <c r="BB468" s="194"/>
      <c r="BC468" s="194"/>
      <c r="BD468" s="194"/>
      <c r="BE468" s="194"/>
      <c r="BF468" s="194"/>
      <c r="BG468" s="194"/>
      <c r="BH468" s="194"/>
      <c r="BI468" s="194"/>
      <c r="BJ468" s="194" t="n">
        <v>0</v>
      </c>
      <c r="BK468" s="194" t="n">
        <v>0</v>
      </c>
      <c r="BL468" s="194" t="n">
        <v>0</v>
      </c>
      <c r="BM468" s="194" t="n">
        <v>0</v>
      </c>
      <c r="BN468" s="194" t="n">
        <v>0</v>
      </c>
      <c r="BO468" s="194" t="n">
        <v>0</v>
      </c>
      <c r="BP468" s="194" t="n">
        <v>0</v>
      </c>
      <c r="BQ468" s="194" t="n">
        <v>0</v>
      </c>
      <c r="BR468" s="194" t="n">
        <v>0</v>
      </c>
      <c r="BS468" s="194" t="n">
        <v>0</v>
      </c>
      <c r="BT468" s="194" t="n">
        <v>0</v>
      </c>
      <c r="BU468" s="194" t="n">
        <v>0</v>
      </c>
      <c r="BV468" s="194" t="n">
        <v>0</v>
      </c>
      <c r="BW468" s="194" t="n">
        <v>0</v>
      </c>
      <c r="BX468" s="194" t="n">
        <v>0</v>
      </c>
      <c r="BY468" s="194" t="n">
        <v>0</v>
      </c>
      <c r="BZ468" s="194" t="n">
        <v>0</v>
      </c>
      <c r="CA468" s="194" t="n">
        <v>0</v>
      </c>
      <c r="CB468" s="194" t="n">
        <v>0</v>
      </c>
      <c r="CC468" s="194" t="n">
        <v>0</v>
      </c>
      <c r="CD468" s="178" t="n">
        <v>37.7004022796359</v>
      </c>
      <c r="CE468" s="178" t="n">
        <v>69.3964186105623</v>
      </c>
      <c r="CF468" s="178" t="n">
        <v>77.0792301800231</v>
      </c>
      <c r="CG468" s="178" t="n">
        <v>68.9221342463776</v>
      </c>
      <c r="CH468" s="178" t="n">
        <v>66.1928679389502</v>
      </c>
      <c r="CI468" s="178" t="n">
        <v>55.7296094507864</v>
      </c>
      <c r="CJ468" s="178" t="n">
        <v>83.3403155332032</v>
      </c>
      <c r="CK468" s="178" t="n">
        <v>60.4903016594889</v>
      </c>
      <c r="CL468" s="178" t="n">
        <v>78.0364072349813</v>
      </c>
      <c r="CM468" s="178" t="n">
        <v>77.5859762932096</v>
      </c>
      <c r="CN468" s="178" t="n">
        <v>97.8762715604017</v>
      </c>
      <c r="CO468" s="178" t="n">
        <v>94.8481837637436</v>
      </c>
      <c r="CP468" s="194" t="n">
        <v>99.2529889405621</v>
      </c>
      <c r="CQ468" s="194" t="n">
        <v>66.872485451998</v>
      </c>
      <c r="CR468" s="194" t="n">
        <v>99.6246869397672</v>
      </c>
      <c r="CS468" s="181"/>
      <c r="CT468" s="178"/>
      <c r="CU468" s="178"/>
      <c r="CV468" s="178"/>
      <c r="CW468" s="178"/>
      <c r="CX468" s="178"/>
      <c r="CY468" s="178"/>
      <c r="CZ468" s="178"/>
      <c r="DA468" s="178"/>
      <c r="DB468" s="178"/>
      <c r="DC468" s="178"/>
      <c r="DD468" s="178"/>
      <c r="DE468" s="178"/>
      <c r="DF468" s="178"/>
      <c r="DG468" s="178"/>
      <c r="DH468" s="178"/>
      <c r="DI468" s="178"/>
      <c r="DJ468" s="178"/>
      <c r="DK468" s="178"/>
      <c r="DL468" s="178"/>
      <c r="DM468" s="178"/>
      <c r="DN468" s="178"/>
    </row>
    <row r="469" customFormat="false" ht="15.75" hidden="false" customHeight="false" outlineLevel="0" collapsed="false">
      <c r="A469" s="70" t="s">
        <v>385</v>
      </c>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c r="AA469" s="192"/>
      <c r="AB469" s="192"/>
      <c r="AC469" s="192"/>
      <c r="AD469" s="192"/>
      <c r="AE469" s="192"/>
      <c r="AF469" s="192"/>
      <c r="AG469" s="192"/>
      <c r="AH469" s="192"/>
      <c r="AI469" s="192"/>
      <c r="AJ469" s="192"/>
      <c r="AK469" s="192"/>
      <c r="AL469" s="192"/>
      <c r="AM469" s="192"/>
      <c r="AN469" s="192"/>
      <c r="AO469" s="192"/>
      <c r="AP469" s="192"/>
      <c r="AQ469" s="192"/>
      <c r="AR469" s="192"/>
      <c r="AS469" s="192"/>
      <c r="AT469" s="192"/>
      <c r="AU469" s="192"/>
      <c r="AV469" s="192"/>
      <c r="AW469" s="192"/>
      <c r="AX469" s="192"/>
      <c r="AY469" s="192"/>
      <c r="AZ469" s="192"/>
      <c r="BA469" s="192"/>
      <c r="BB469" s="192"/>
      <c r="BC469" s="192"/>
      <c r="BD469" s="192"/>
      <c r="BE469" s="192"/>
      <c r="BF469" s="192"/>
      <c r="BG469" s="192"/>
      <c r="BH469" s="192"/>
      <c r="BI469" s="192"/>
      <c r="BJ469" s="192" t="n">
        <v>0</v>
      </c>
      <c r="BK469" s="192" t="n">
        <v>0</v>
      </c>
      <c r="BL469" s="192" t="n">
        <v>0</v>
      </c>
      <c r="BM469" s="192" t="n">
        <v>0</v>
      </c>
      <c r="BN469" s="192" t="n">
        <v>0</v>
      </c>
      <c r="BO469" s="192" t="n">
        <v>0</v>
      </c>
      <c r="BP469" s="192" t="n">
        <v>0</v>
      </c>
      <c r="BQ469" s="192" t="n">
        <v>0</v>
      </c>
      <c r="BR469" s="192" t="n">
        <v>0</v>
      </c>
      <c r="BS469" s="192" t="n">
        <v>0</v>
      </c>
      <c r="BT469" s="192" t="n">
        <v>0</v>
      </c>
      <c r="BU469" s="192" t="n">
        <v>0</v>
      </c>
      <c r="BV469" s="192" t="n">
        <v>0</v>
      </c>
      <c r="BW469" s="192" t="n">
        <v>0</v>
      </c>
      <c r="BX469" s="192" t="n">
        <v>0</v>
      </c>
      <c r="BY469" s="192" t="n">
        <v>0</v>
      </c>
      <c r="BZ469" s="192" t="n">
        <v>0</v>
      </c>
      <c r="CA469" s="192" t="n">
        <v>0</v>
      </c>
      <c r="CB469" s="192" t="n">
        <v>0</v>
      </c>
      <c r="CC469" s="192" t="n">
        <v>0</v>
      </c>
      <c r="CD469" s="185" t="n">
        <v>0.798569974614441</v>
      </c>
      <c r="CE469" s="185" t="n">
        <v>1.46995503753826</v>
      </c>
      <c r="CF469" s="185" t="n">
        <v>1.63269236311067</v>
      </c>
      <c r="CG469" s="185" t="n">
        <v>1.45990874546271</v>
      </c>
      <c r="CH469" s="185" t="n">
        <v>1.73147283379046</v>
      </c>
      <c r="CI469" s="185" t="n">
        <v>1.45777495078148</v>
      </c>
      <c r="CJ469" s="185" t="n">
        <v>2.18001571465911</v>
      </c>
      <c r="CK469" s="185" t="n">
        <v>1.5823051227784</v>
      </c>
      <c r="CL469" s="185" t="n">
        <v>-2.53287008143736</v>
      </c>
      <c r="CM469" s="185" t="n">
        <v>1.64707611901759</v>
      </c>
      <c r="CN469" s="185" t="n">
        <v>-1.36764495873015</v>
      </c>
      <c r="CO469" s="185" t="n">
        <v>-2.98148146985371</v>
      </c>
      <c r="CP469" s="185" t="n">
        <v>-1.51683951777015</v>
      </c>
      <c r="CQ469" s="185" t="n">
        <v>5.76945109617029</v>
      </c>
      <c r="CR469" s="185" t="n">
        <v>7.37342854940339</v>
      </c>
      <c r="CS469" s="185"/>
      <c r="CT469" s="178"/>
      <c r="CU469" s="178"/>
      <c r="CV469" s="178"/>
      <c r="CW469" s="178"/>
      <c r="CX469" s="178"/>
      <c r="CY469" s="178"/>
      <c r="CZ469" s="178"/>
      <c r="DA469" s="178"/>
      <c r="DB469" s="178"/>
      <c r="DC469" s="178"/>
      <c r="DD469" s="178"/>
      <c r="DE469" s="178"/>
      <c r="DF469" s="178"/>
      <c r="DG469" s="178"/>
      <c r="DH469" s="178"/>
      <c r="DI469" s="178"/>
      <c r="DJ469" s="178"/>
      <c r="DK469" s="178"/>
      <c r="DL469" s="178"/>
      <c r="DM469" s="178"/>
      <c r="DN469" s="178"/>
    </row>
    <row r="470" customFormat="false" ht="15.75" hidden="false" customHeight="false" outlineLevel="0" collapsed="false">
      <c r="A470" s="73" t="s">
        <v>386</v>
      </c>
      <c r="B470" s="178"/>
      <c r="C470" s="178"/>
      <c r="D470" s="178"/>
      <c r="E470" s="178"/>
      <c r="F470" s="178"/>
      <c r="G470" s="178"/>
      <c r="H470" s="178"/>
      <c r="I470" s="178"/>
      <c r="J470" s="178"/>
      <c r="K470" s="178"/>
      <c r="L470" s="178"/>
      <c r="M470" s="178"/>
      <c r="N470" s="178"/>
      <c r="O470" s="178"/>
      <c r="P470" s="178"/>
      <c r="Q470" s="178"/>
      <c r="R470" s="178"/>
      <c r="S470" s="178"/>
      <c r="T470" s="178"/>
      <c r="U470" s="178"/>
      <c r="V470" s="178"/>
      <c r="W470" s="178"/>
      <c r="X470" s="178"/>
      <c r="Y470" s="178"/>
      <c r="Z470" s="178"/>
      <c r="AA470" s="178"/>
      <c r="AB470" s="178"/>
      <c r="AC470" s="178"/>
      <c r="AD470" s="178"/>
      <c r="AE470" s="178"/>
      <c r="AF470" s="178"/>
      <c r="AG470" s="178"/>
      <c r="AH470" s="178"/>
      <c r="AI470" s="178"/>
      <c r="AJ470" s="178"/>
      <c r="AK470" s="178"/>
      <c r="AL470" s="178"/>
      <c r="AM470" s="178"/>
      <c r="AN470" s="178"/>
      <c r="AO470" s="178"/>
      <c r="AP470" s="178"/>
      <c r="AQ470" s="178"/>
      <c r="AR470" s="178"/>
      <c r="AS470" s="178"/>
      <c r="AT470" s="178"/>
      <c r="AU470" s="178"/>
      <c r="AV470" s="178"/>
      <c r="AW470" s="178"/>
      <c r="AX470" s="178"/>
      <c r="AY470" s="178"/>
      <c r="AZ470" s="178"/>
      <c r="BA470" s="178"/>
      <c r="BB470" s="178"/>
      <c r="BC470" s="178"/>
      <c r="BD470" s="178"/>
      <c r="BE470" s="178"/>
      <c r="BF470" s="178"/>
      <c r="BG470" s="178"/>
      <c r="BH470" s="178"/>
      <c r="BI470" s="178"/>
      <c r="BJ470" s="178"/>
      <c r="BK470" s="178"/>
      <c r="BL470" s="178"/>
      <c r="BM470" s="178"/>
      <c r="BN470" s="178"/>
      <c r="BO470" s="178"/>
      <c r="BP470" s="178"/>
      <c r="BQ470" s="178"/>
      <c r="BR470" s="178"/>
      <c r="BS470" s="178"/>
      <c r="BT470" s="178"/>
      <c r="BU470" s="178"/>
      <c r="BV470" s="178"/>
      <c r="BW470" s="178"/>
      <c r="BX470" s="178"/>
      <c r="BY470" s="178"/>
      <c r="BZ470" s="178"/>
      <c r="CA470" s="178"/>
      <c r="CB470" s="178"/>
      <c r="CC470" s="178"/>
      <c r="CD470" s="178" t="n">
        <v>19.6976882578151</v>
      </c>
      <c r="CE470" s="178" t="n">
        <v>36.2582078000281</v>
      </c>
      <c r="CF470" s="178" t="n">
        <v>40.2723195359264</v>
      </c>
      <c r="CG470" s="178" t="n">
        <v>36.0104039309349</v>
      </c>
      <c r="CH470" s="178" t="n">
        <v>34.9137935794295</v>
      </c>
      <c r="CI470" s="178" t="n">
        <v>29.3948901325975</v>
      </c>
      <c r="CJ470" s="178" t="n">
        <v>43.9583094670324</v>
      </c>
      <c r="CK470" s="178" t="n">
        <v>31.9059435171274</v>
      </c>
      <c r="CL470" s="178" t="n">
        <v>28.5555080283797</v>
      </c>
      <c r="CM470" s="178" t="n">
        <v>32.5833613619194</v>
      </c>
      <c r="CN470" s="178" t="n">
        <v>27.3795026995367</v>
      </c>
      <c r="CO470" s="178" t="n">
        <v>31.2184826027198</v>
      </c>
      <c r="CP470" s="178" t="n">
        <v>31.1151832103481</v>
      </c>
      <c r="CQ470" s="178" t="n">
        <v>31.726913257878</v>
      </c>
      <c r="CR470" s="178" t="n">
        <v>34.4994464936696</v>
      </c>
      <c r="CS470" s="178"/>
      <c r="CT470" s="198"/>
      <c r="CU470" s="198"/>
      <c r="CV470" s="198"/>
      <c r="CW470" s="198"/>
      <c r="CX470" s="198"/>
      <c r="CY470" s="198"/>
      <c r="CZ470" s="198"/>
      <c r="DA470" s="198"/>
      <c r="DB470" s="198"/>
      <c r="DC470" s="198"/>
      <c r="DD470" s="198"/>
      <c r="DE470" s="198"/>
      <c r="DF470" s="198"/>
      <c r="DG470" s="198"/>
      <c r="DH470" s="198"/>
      <c r="DI470" s="198"/>
      <c r="DJ470" s="198"/>
      <c r="DK470" s="198"/>
      <c r="DL470" s="198"/>
      <c r="DM470" s="198"/>
      <c r="DN470" s="198"/>
    </row>
    <row r="471" customFormat="false" ht="15.75" hidden="false" customHeight="false" outlineLevel="0" collapsed="false">
      <c r="A471" s="73" t="s">
        <v>351</v>
      </c>
      <c r="B471" s="178"/>
      <c r="C471" s="178"/>
      <c r="D471" s="178"/>
      <c r="E471" s="178"/>
      <c r="F471" s="178"/>
      <c r="G471" s="178"/>
      <c r="H471" s="178"/>
      <c r="I471" s="178"/>
      <c r="J471" s="178"/>
      <c r="K471" s="178"/>
      <c r="L471" s="178"/>
      <c r="M471" s="178"/>
      <c r="N471" s="178"/>
      <c r="O471" s="178"/>
      <c r="P471" s="178"/>
      <c r="Q471" s="178"/>
      <c r="R471" s="178"/>
      <c r="S471" s="178"/>
      <c r="T471" s="178"/>
      <c r="U471" s="178"/>
      <c r="V471" s="178"/>
      <c r="W471" s="178"/>
      <c r="X471" s="178"/>
      <c r="Y471" s="178"/>
      <c r="Z471" s="178"/>
      <c r="AA471" s="178"/>
      <c r="AB471" s="178"/>
      <c r="AC471" s="178"/>
      <c r="AD471" s="178"/>
      <c r="AE471" s="178"/>
      <c r="AF471" s="178"/>
      <c r="AG471" s="178"/>
      <c r="AH471" s="178"/>
      <c r="AI471" s="178"/>
      <c r="AJ471" s="178"/>
      <c r="AK471" s="178"/>
      <c r="AL471" s="178"/>
      <c r="AM471" s="178"/>
      <c r="AN471" s="178"/>
      <c r="AO471" s="178"/>
      <c r="AP471" s="178"/>
      <c r="AQ471" s="178"/>
      <c r="AR471" s="178"/>
      <c r="AS471" s="178"/>
      <c r="AT471" s="178"/>
      <c r="AU471" s="178"/>
      <c r="AV471" s="178"/>
      <c r="AW471" s="178"/>
      <c r="AX471" s="178"/>
      <c r="AY471" s="178"/>
      <c r="AZ471" s="178"/>
      <c r="BA471" s="178"/>
      <c r="BB471" s="178"/>
      <c r="BC471" s="178"/>
      <c r="BD471" s="178"/>
      <c r="BE471" s="178"/>
      <c r="BF471" s="178"/>
      <c r="BG471" s="178"/>
      <c r="BH471" s="178"/>
      <c r="BI471" s="178"/>
      <c r="BJ471" s="178"/>
      <c r="BK471" s="178"/>
      <c r="BL471" s="178"/>
      <c r="BM471" s="178"/>
      <c r="BN471" s="178"/>
      <c r="BO471" s="178"/>
      <c r="BP471" s="178"/>
      <c r="BQ471" s="178"/>
      <c r="BR471" s="178"/>
      <c r="BS471" s="178"/>
      <c r="BT471" s="178"/>
      <c r="BU471" s="178"/>
      <c r="BV471" s="178"/>
      <c r="BW471" s="178"/>
      <c r="BX471" s="178"/>
      <c r="BY471" s="178"/>
      <c r="BZ471" s="178"/>
      <c r="CA471" s="178"/>
      <c r="CB471" s="178"/>
      <c r="CC471" s="178"/>
      <c r="CD471" s="178" t="n">
        <v>18.8991182832007</v>
      </c>
      <c r="CE471" s="178" t="n">
        <v>34.7882527624899</v>
      </c>
      <c r="CF471" s="178" t="n">
        <v>38.6396271728158</v>
      </c>
      <c r="CG471" s="178" t="n">
        <v>34.5504951854721</v>
      </c>
      <c r="CH471" s="178" t="n">
        <v>33.182320745639</v>
      </c>
      <c r="CI471" s="178" t="n">
        <v>27.937115181816</v>
      </c>
      <c r="CJ471" s="178" t="n">
        <v>41.7782937523733</v>
      </c>
      <c r="CK471" s="178" t="n">
        <v>30.323638394349</v>
      </c>
      <c r="CL471" s="178" t="n">
        <v>31.0883781098171</v>
      </c>
      <c r="CM471" s="178" t="n">
        <v>30.9362852429018</v>
      </c>
      <c r="CN471" s="178" t="n">
        <v>28.7471476582669</v>
      </c>
      <c r="CO471" s="178" t="n">
        <v>34.1999640725735</v>
      </c>
      <c r="CP471" s="178" t="n">
        <v>32.6320227281183</v>
      </c>
      <c r="CQ471" s="178" t="n">
        <v>25.9574621617077</v>
      </c>
      <c r="CR471" s="178" t="n">
        <v>27.1260179442663</v>
      </c>
      <c r="CS471" s="178"/>
      <c r="CT471" s="190"/>
      <c r="CU471" s="190"/>
      <c r="CV471" s="190"/>
      <c r="CW471" s="190"/>
      <c r="CX471" s="190"/>
      <c r="CY471" s="190"/>
      <c r="CZ471" s="190"/>
      <c r="DA471" s="190"/>
      <c r="DB471" s="190"/>
      <c r="DC471" s="190"/>
      <c r="DD471" s="190"/>
      <c r="DE471" s="190"/>
      <c r="DF471" s="190"/>
      <c r="DG471" s="190"/>
      <c r="DH471" s="190"/>
      <c r="DI471" s="190"/>
      <c r="DJ471" s="190"/>
      <c r="DK471" s="190"/>
      <c r="DL471" s="190"/>
      <c r="DM471" s="190"/>
      <c r="DN471" s="190"/>
    </row>
    <row r="472" customFormat="false" ht="15.75" hidden="false" customHeight="false" outlineLevel="0" collapsed="false">
      <c r="A472" s="199" t="s">
        <v>387</v>
      </c>
      <c r="B472" s="198"/>
      <c r="C472" s="198"/>
      <c r="D472" s="198"/>
      <c r="E472" s="198"/>
      <c r="F472" s="198"/>
      <c r="G472" s="198"/>
      <c r="H472" s="198"/>
      <c r="I472" s="198"/>
      <c r="J472" s="198"/>
      <c r="K472" s="198"/>
      <c r="L472" s="198"/>
      <c r="M472" s="198"/>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198"/>
      <c r="AK472" s="198"/>
      <c r="AL472" s="198"/>
      <c r="AM472" s="198"/>
      <c r="AN472" s="198"/>
      <c r="AO472" s="198"/>
      <c r="AP472" s="198"/>
      <c r="AQ472" s="198"/>
      <c r="AR472" s="198"/>
      <c r="AS472" s="198"/>
      <c r="AT472" s="198"/>
      <c r="AU472" s="198"/>
      <c r="AV472" s="198"/>
      <c r="AW472" s="198"/>
      <c r="AX472" s="198"/>
      <c r="AY472" s="198"/>
      <c r="AZ472" s="198"/>
      <c r="BA472" s="198"/>
      <c r="BB472" s="198"/>
      <c r="BC472" s="198"/>
      <c r="BD472" s="198"/>
      <c r="BE472" s="198"/>
      <c r="BF472" s="198"/>
      <c r="BG472" s="198"/>
      <c r="BH472" s="198"/>
      <c r="BI472" s="198"/>
      <c r="BJ472" s="198" t="n">
        <v>0</v>
      </c>
      <c r="BK472" s="198" t="n">
        <v>0</v>
      </c>
      <c r="BL472" s="198" t="n">
        <v>0</v>
      </c>
      <c r="BM472" s="198" t="n">
        <v>0</v>
      </c>
      <c r="BN472" s="198" t="n">
        <v>0</v>
      </c>
      <c r="BO472" s="198" t="n">
        <v>0</v>
      </c>
      <c r="BP472" s="198" t="n">
        <v>0</v>
      </c>
      <c r="BQ472" s="198" t="n">
        <v>0</v>
      </c>
      <c r="BR472" s="198" t="n">
        <v>0</v>
      </c>
      <c r="BS472" s="198" t="n">
        <v>0</v>
      </c>
      <c r="BT472" s="198" t="n">
        <v>0</v>
      </c>
      <c r="BU472" s="198" t="n">
        <v>0</v>
      </c>
      <c r="BV472" s="198" t="n">
        <v>0</v>
      </c>
      <c r="BW472" s="198" t="n">
        <v>0</v>
      </c>
      <c r="BX472" s="198" t="n">
        <v>0</v>
      </c>
      <c r="BY472" s="198" t="n">
        <v>0</v>
      </c>
      <c r="BZ472" s="198" t="n">
        <v>0</v>
      </c>
      <c r="CA472" s="198" t="n">
        <v>0</v>
      </c>
      <c r="CB472" s="198" t="n">
        <v>0</v>
      </c>
      <c r="CC472" s="198" t="n">
        <v>0</v>
      </c>
      <c r="CD472" s="200" t="n">
        <v>0</v>
      </c>
      <c r="CE472" s="200" t="n">
        <v>0</v>
      </c>
      <c r="CF472" s="200" t="n">
        <v>0</v>
      </c>
      <c r="CG472" s="200" t="n">
        <v>0</v>
      </c>
      <c r="CH472" s="200" t="n">
        <v>0</v>
      </c>
      <c r="CI472" s="200" t="n">
        <v>0</v>
      </c>
      <c r="CJ472" s="200" t="n">
        <v>0</v>
      </c>
      <c r="CK472" s="200" t="n">
        <v>0</v>
      </c>
      <c r="CL472" s="200" t="n">
        <v>0</v>
      </c>
      <c r="CM472" s="200" t="n">
        <v>0</v>
      </c>
      <c r="CN472" s="200" t="n">
        <v>0</v>
      </c>
      <c r="CO472" s="200" t="n">
        <v>0</v>
      </c>
      <c r="CP472" s="200" t="n">
        <v>0</v>
      </c>
      <c r="CQ472" s="200" t="n">
        <v>0</v>
      </c>
      <c r="CR472" s="200" t="n">
        <v>0</v>
      </c>
      <c r="CS472" s="200"/>
      <c r="CT472" s="190"/>
      <c r="CU472" s="190"/>
      <c r="CV472" s="190"/>
      <c r="CW472" s="190"/>
      <c r="CX472" s="190"/>
      <c r="CY472" s="190"/>
      <c r="CZ472" s="190"/>
      <c r="DA472" s="190"/>
      <c r="DB472" s="190"/>
      <c r="DC472" s="190"/>
      <c r="DD472" s="190"/>
      <c r="DE472" s="190"/>
      <c r="DF472" s="190"/>
      <c r="DG472" s="190"/>
      <c r="DH472" s="190"/>
      <c r="DI472" s="190"/>
      <c r="DJ472" s="190"/>
      <c r="DK472" s="190"/>
      <c r="DL472" s="190"/>
      <c r="DM472" s="190"/>
      <c r="DN472" s="190"/>
    </row>
    <row r="473" customFormat="false" ht="15.75" hidden="false" customHeight="false" outlineLevel="0" collapsed="false">
      <c r="A473" s="184" t="s">
        <v>388</v>
      </c>
      <c r="B473" s="190"/>
      <c r="C473" s="190"/>
      <c r="D473" s="190"/>
      <c r="E473" s="190"/>
      <c r="F473" s="190"/>
      <c r="G473" s="190"/>
      <c r="H473" s="190"/>
      <c r="I473" s="190"/>
      <c r="J473" s="190"/>
      <c r="K473" s="190"/>
      <c r="L473" s="190"/>
      <c r="M473" s="190"/>
      <c r="N473" s="190"/>
      <c r="O473" s="190"/>
      <c r="P473" s="190"/>
      <c r="Q473" s="190"/>
      <c r="R473" s="190"/>
      <c r="S473" s="190"/>
      <c r="T473" s="190"/>
      <c r="U473" s="190"/>
      <c r="V473" s="190"/>
      <c r="W473" s="190"/>
      <c r="X473" s="190"/>
      <c r="Y473" s="190"/>
      <c r="Z473" s="190"/>
      <c r="AA473" s="190"/>
      <c r="AB473" s="190"/>
      <c r="AC473" s="190"/>
      <c r="AD473" s="190"/>
      <c r="AE473" s="190"/>
      <c r="AF473" s="190"/>
      <c r="AG473" s="190"/>
      <c r="AH473" s="190"/>
      <c r="AI473" s="190"/>
      <c r="AJ473" s="190"/>
      <c r="AK473" s="190"/>
      <c r="AL473" s="190"/>
      <c r="AM473" s="190"/>
      <c r="AN473" s="190"/>
      <c r="AO473" s="190"/>
      <c r="AP473" s="190"/>
      <c r="AQ473" s="190"/>
      <c r="AR473" s="190"/>
      <c r="AS473" s="190"/>
      <c r="AT473" s="190"/>
      <c r="AU473" s="190"/>
      <c r="AV473" s="190"/>
      <c r="AW473" s="190"/>
      <c r="AX473" s="190"/>
      <c r="AY473" s="190"/>
      <c r="AZ473" s="190"/>
      <c r="BA473" s="190"/>
      <c r="BB473" s="190"/>
      <c r="BC473" s="190"/>
      <c r="BD473" s="190"/>
      <c r="BE473" s="190"/>
      <c r="BF473" s="190"/>
      <c r="BG473" s="190"/>
      <c r="BH473" s="190"/>
      <c r="BI473" s="190"/>
      <c r="BJ473" s="190"/>
      <c r="BK473" s="190"/>
      <c r="BL473" s="190"/>
      <c r="BM473" s="190"/>
      <c r="BN473" s="190"/>
      <c r="BO473" s="190"/>
      <c r="BP473" s="190"/>
      <c r="BQ473" s="190"/>
      <c r="BR473" s="190"/>
      <c r="BS473" s="190"/>
      <c r="BT473" s="190"/>
      <c r="BU473" s="190"/>
      <c r="BV473" s="190"/>
      <c r="BW473" s="190"/>
      <c r="BX473" s="190"/>
      <c r="BY473" s="190"/>
      <c r="BZ473" s="190"/>
      <c r="CA473" s="190"/>
      <c r="CB473" s="190"/>
      <c r="CC473" s="190"/>
      <c r="CD473" s="74"/>
      <c r="CE473" s="74"/>
      <c r="CF473" s="74"/>
      <c r="CG473" s="74"/>
      <c r="CH473" s="74"/>
      <c r="CI473" s="74"/>
      <c r="CJ473" s="74"/>
      <c r="CK473" s="74"/>
      <c r="CL473" s="74"/>
      <c r="CM473" s="74"/>
      <c r="CN473" s="74"/>
      <c r="CO473" s="74"/>
      <c r="CP473" s="74"/>
      <c r="CQ473" s="74"/>
      <c r="CR473" s="74"/>
      <c r="CS473" s="74"/>
      <c r="CT473" s="190"/>
      <c r="CU473" s="190"/>
      <c r="CV473" s="190"/>
      <c r="CW473" s="190"/>
      <c r="CX473" s="190"/>
      <c r="CY473" s="190"/>
      <c r="CZ473" s="190"/>
      <c r="DA473" s="190"/>
      <c r="DB473" s="190"/>
      <c r="DC473" s="190"/>
      <c r="DD473" s="190"/>
      <c r="DE473" s="190"/>
      <c r="DF473" s="190"/>
      <c r="DG473" s="190"/>
      <c r="DH473" s="190"/>
      <c r="DI473" s="190"/>
      <c r="DJ473" s="190"/>
      <c r="DK473" s="190"/>
      <c r="DL473" s="190"/>
      <c r="DM473" s="190"/>
      <c r="DN473" s="190"/>
    </row>
    <row r="474" customFormat="false" ht="15.75" hidden="false" customHeight="false" outlineLevel="0" collapsed="false">
      <c r="A474" s="184" t="s">
        <v>389</v>
      </c>
      <c r="B474" s="190"/>
      <c r="C474" s="190"/>
      <c r="D474" s="190"/>
      <c r="E474" s="190"/>
      <c r="F474" s="190"/>
      <c r="G474" s="190"/>
      <c r="H474" s="190"/>
      <c r="I474" s="190"/>
      <c r="J474" s="190"/>
      <c r="K474" s="190"/>
      <c r="L474" s="190"/>
      <c r="M474" s="190"/>
      <c r="N474" s="190"/>
      <c r="O474" s="190"/>
      <c r="P474" s="190"/>
      <c r="Q474" s="190"/>
      <c r="R474" s="190"/>
      <c r="S474" s="190"/>
      <c r="T474" s="190"/>
      <c r="U474" s="190"/>
      <c r="V474" s="190"/>
      <c r="W474" s="190"/>
      <c r="X474" s="190"/>
      <c r="Y474" s="190"/>
      <c r="Z474" s="190"/>
      <c r="AA474" s="190"/>
      <c r="AB474" s="190"/>
      <c r="AC474" s="190"/>
      <c r="AD474" s="190"/>
      <c r="AE474" s="190"/>
      <c r="AF474" s="190"/>
      <c r="AG474" s="190"/>
      <c r="AH474" s="190"/>
      <c r="AI474" s="190"/>
      <c r="AJ474" s="190"/>
      <c r="AK474" s="190"/>
      <c r="AL474" s="190"/>
      <c r="AM474" s="190"/>
      <c r="AN474" s="190"/>
      <c r="AO474" s="190"/>
      <c r="AP474" s="190"/>
      <c r="AQ474" s="190"/>
      <c r="AR474" s="190"/>
      <c r="AS474" s="190"/>
      <c r="AT474" s="190"/>
      <c r="AU474" s="190"/>
      <c r="AV474" s="190"/>
      <c r="AW474" s="190"/>
      <c r="AX474" s="190"/>
      <c r="AY474" s="190"/>
      <c r="AZ474" s="190"/>
      <c r="BA474" s="190"/>
      <c r="BB474" s="190"/>
      <c r="BC474" s="190"/>
      <c r="BD474" s="190"/>
      <c r="BE474" s="190"/>
      <c r="BF474" s="190"/>
      <c r="BG474" s="190"/>
      <c r="BH474" s="190"/>
      <c r="BI474" s="190"/>
      <c r="BJ474" s="190"/>
      <c r="BK474" s="190"/>
      <c r="BL474" s="190"/>
      <c r="BM474" s="190"/>
      <c r="BN474" s="190"/>
      <c r="BO474" s="190"/>
      <c r="BP474" s="190"/>
      <c r="BQ474" s="190"/>
      <c r="BR474" s="190"/>
      <c r="BS474" s="190"/>
      <c r="BT474" s="190"/>
      <c r="BU474" s="190"/>
      <c r="BV474" s="190"/>
      <c r="BW474" s="190"/>
      <c r="BX474" s="190"/>
      <c r="BY474" s="190"/>
      <c r="BZ474" s="190"/>
      <c r="CA474" s="190"/>
      <c r="CB474" s="190"/>
      <c r="CC474" s="190"/>
      <c r="CD474" s="74"/>
      <c r="CE474" s="74"/>
      <c r="CF474" s="74"/>
      <c r="CG474" s="74"/>
      <c r="CH474" s="74"/>
      <c r="CI474" s="74"/>
      <c r="CJ474" s="74"/>
      <c r="CK474" s="74"/>
      <c r="CL474" s="74"/>
      <c r="CM474" s="74"/>
      <c r="CN474" s="74"/>
      <c r="CO474" s="74"/>
      <c r="CP474" s="74"/>
      <c r="CQ474" s="74"/>
      <c r="CR474" s="74"/>
      <c r="CS474" s="74"/>
      <c r="CT474" s="190"/>
      <c r="CU474" s="190"/>
      <c r="CV474" s="190"/>
      <c r="CW474" s="190"/>
      <c r="CX474" s="190"/>
      <c r="CY474" s="190"/>
      <c r="CZ474" s="190"/>
      <c r="DA474" s="190"/>
      <c r="DB474" s="190"/>
      <c r="DC474" s="190"/>
      <c r="DD474" s="190"/>
      <c r="DE474" s="190"/>
      <c r="DF474" s="190"/>
      <c r="DG474" s="190"/>
      <c r="DH474" s="190"/>
      <c r="DI474" s="190"/>
      <c r="DJ474" s="190"/>
      <c r="DK474" s="190"/>
      <c r="DL474" s="190"/>
      <c r="DM474" s="190"/>
      <c r="DN474" s="190"/>
    </row>
    <row r="475" customFormat="false" ht="15.75" hidden="false" customHeight="false" outlineLevel="0" collapsed="false">
      <c r="A475" s="184" t="s">
        <v>390</v>
      </c>
      <c r="B475" s="190"/>
      <c r="C475" s="190"/>
      <c r="D475" s="190"/>
      <c r="E475" s="190"/>
      <c r="F475" s="190"/>
      <c r="G475" s="190"/>
      <c r="H475" s="190"/>
      <c r="I475" s="190"/>
      <c r="J475" s="190"/>
      <c r="K475" s="190"/>
      <c r="L475" s="190"/>
      <c r="M475" s="190"/>
      <c r="N475" s="190"/>
      <c r="O475" s="190"/>
      <c r="P475" s="190"/>
      <c r="Q475" s="190"/>
      <c r="R475" s="190"/>
      <c r="S475" s="190"/>
      <c r="T475" s="190"/>
      <c r="U475" s="190"/>
      <c r="V475" s="190"/>
      <c r="W475" s="190"/>
      <c r="X475" s="190"/>
      <c r="Y475" s="190"/>
      <c r="Z475" s="190"/>
      <c r="AA475" s="190"/>
      <c r="AB475" s="190"/>
      <c r="AC475" s="190"/>
      <c r="AD475" s="190"/>
      <c r="AE475" s="190"/>
      <c r="AF475" s="190"/>
      <c r="AG475" s="190"/>
      <c r="AH475" s="190"/>
      <c r="AI475" s="190"/>
      <c r="AJ475" s="190"/>
      <c r="AK475" s="190"/>
      <c r="AL475" s="190"/>
      <c r="AM475" s="190"/>
      <c r="AN475" s="190"/>
      <c r="AO475" s="190"/>
      <c r="AP475" s="190"/>
      <c r="AQ475" s="190"/>
      <c r="AR475" s="190"/>
      <c r="AS475" s="190"/>
      <c r="AT475" s="190"/>
      <c r="AU475" s="190"/>
      <c r="AV475" s="190"/>
      <c r="AW475" s="190"/>
      <c r="AX475" s="190"/>
      <c r="AY475" s="190"/>
      <c r="AZ475" s="190"/>
      <c r="BA475" s="190"/>
      <c r="BB475" s="190"/>
      <c r="BC475" s="190"/>
      <c r="BD475" s="190"/>
      <c r="BE475" s="190"/>
      <c r="BF475" s="190"/>
      <c r="BG475" s="190"/>
      <c r="BH475" s="190"/>
      <c r="BI475" s="190"/>
      <c r="BJ475" s="190" t="n">
        <v>0</v>
      </c>
      <c r="BK475" s="190" t="n">
        <v>0</v>
      </c>
      <c r="BL475" s="190" t="n">
        <v>0</v>
      </c>
      <c r="BM475" s="190" t="n">
        <v>0</v>
      </c>
      <c r="BN475" s="190" t="n">
        <v>0</v>
      </c>
      <c r="BO475" s="190" t="n">
        <v>0</v>
      </c>
      <c r="BP475" s="190" t="n">
        <v>0</v>
      </c>
      <c r="BQ475" s="190" t="n">
        <v>0</v>
      </c>
      <c r="BR475" s="190" t="n">
        <v>0</v>
      </c>
      <c r="BS475" s="190" t="n">
        <v>0</v>
      </c>
      <c r="BT475" s="190" t="n">
        <v>0</v>
      </c>
      <c r="BU475" s="190" t="n">
        <v>0</v>
      </c>
      <c r="BV475" s="190" t="n">
        <v>0</v>
      </c>
      <c r="BW475" s="190" t="n">
        <v>0</v>
      </c>
      <c r="BX475" s="190" t="n">
        <v>0</v>
      </c>
      <c r="BY475" s="190" t="n">
        <v>0</v>
      </c>
      <c r="BZ475" s="190" t="n">
        <v>0</v>
      </c>
      <c r="CA475" s="190" t="n">
        <v>0</v>
      </c>
      <c r="CB475" s="190" t="n">
        <v>0</v>
      </c>
      <c r="CC475" s="190" t="n">
        <v>0</v>
      </c>
      <c r="CD475" s="74" t="n">
        <v>0</v>
      </c>
      <c r="CE475" s="74" t="n">
        <v>0</v>
      </c>
      <c r="CF475" s="74" t="n">
        <v>0</v>
      </c>
      <c r="CG475" s="74" t="n">
        <v>0</v>
      </c>
      <c r="CH475" s="74" t="n">
        <v>0</v>
      </c>
      <c r="CI475" s="74" t="n">
        <v>0</v>
      </c>
      <c r="CJ475" s="74" t="n">
        <v>0</v>
      </c>
      <c r="CK475" s="74" t="n">
        <v>0</v>
      </c>
      <c r="CL475" s="74" t="n">
        <v>0</v>
      </c>
      <c r="CM475" s="74" t="n">
        <v>0</v>
      </c>
      <c r="CN475" s="74" t="n">
        <v>0</v>
      </c>
      <c r="CO475" s="74" t="n">
        <v>0</v>
      </c>
      <c r="CP475" s="74" t="n">
        <v>0</v>
      </c>
      <c r="CQ475" s="74" t="n">
        <v>0</v>
      </c>
      <c r="CR475" s="74" t="n">
        <v>0</v>
      </c>
      <c r="CS475" s="74"/>
      <c r="CT475" s="191"/>
      <c r="CU475" s="191"/>
      <c r="CV475" s="191"/>
      <c r="CW475" s="191"/>
      <c r="CX475" s="191"/>
      <c r="CY475" s="191"/>
      <c r="CZ475" s="191"/>
      <c r="DA475" s="191"/>
      <c r="DB475" s="191"/>
      <c r="DC475" s="191"/>
      <c r="DD475" s="191"/>
      <c r="DE475" s="191"/>
      <c r="DF475" s="191"/>
      <c r="DG475" s="191"/>
      <c r="DH475" s="191"/>
      <c r="DI475" s="191"/>
      <c r="DJ475" s="191"/>
      <c r="DK475" s="191"/>
      <c r="DL475" s="191"/>
      <c r="DM475" s="191"/>
      <c r="DN475" s="191"/>
    </row>
    <row r="476" customFormat="false" ht="15.75" hidden="false" customHeight="false" outlineLevel="0" collapsed="false">
      <c r="A476" s="184" t="s">
        <v>388</v>
      </c>
      <c r="B476" s="190"/>
      <c r="C476" s="190"/>
      <c r="D476" s="190"/>
      <c r="E476" s="190"/>
      <c r="F476" s="190"/>
      <c r="G476" s="190"/>
      <c r="H476" s="190"/>
      <c r="I476" s="190"/>
      <c r="J476" s="190"/>
      <c r="K476" s="190"/>
      <c r="L476" s="190"/>
      <c r="M476" s="190"/>
      <c r="N476" s="190"/>
      <c r="O476" s="190"/>
      <c r="P476" s="190"/>
      <c r="Q476" s="190"/>
      <c r="R476" s="190"/>
      <c r="S476" s="190"/>
      <c r="T476" s="190"/>
      <c r="U476" s="190"/>
      <c r="V476" s="190"/>
      <c r="W476" s="190"/>
      <c r="X476" s="190"/>
      <c r="Y476" s="190"/>
      <c r="Z476" s="190"/>
      <c r="AA476" s="190"/>
      <c r="AB476" s="190"/>
      <c r="AC476" s="190"/>
      <c r="AD476" s="190"/>
      <c r="AE476" s="190"/>
      <c r="AF476" s="190"/>
      <c r="AG476" s="190"/>
      <c r="AH476" s="190"/>
      <c r="AI476" s="190"/>
      <c r="AJ476" s="190"/>
      <c r="AK476" s="190"/>
      <c r="AL476" s="190"/>
      <c r="AM476" s="190"/>
      <c r="AN476" s="190"/>
      <c r="AO476" s="190"/>
      <c r="AP476" s="190"/>
      <c r="AQ476" s="190"/>
      <c r="AR476" s="190"/>
      <c r="AS476" s="190"/>
      <c r="AT476" s="190"/>
      <c r="AU476" s="190"/>
      <c r="AV476" s="190"/>
      <c r="AW476" s="190"/>
      <c r="AX476" s="190"/>
      <c r="AY476" s="190"/>
      <c r="AZ476" s="190"/>
      <c r="BA476" s="190"/>
      <c r="BB476" s="190"/>
      <c r="BC476" s="190"/>
      <c r="BD476" s="190"/>
      <c r="BE476" s="190"/>
      <c r="BF476" s="190"/>
      <c r="BG476" s="190"/>
      <c r="BH476" s="190"/>
      <c r="BI476" s="190"/>
      <c r="BJ476" s="190"/>
      <c r="BK476" s="190"/>
      <c r="BL476" s="190"/>
      <c r="BM476" s="190"/>
      <c r="BN476" s="190"/>
      <c r="BO476" s="190"/>
      <c r="BP476" s="190"/>
      <c r="BQ476" s="190"/>
      <c r="BR476" s="190"/>
      <c r="BS476" s="190"/>
      <c r="BT476" s="190"/>
      <c r="BU476" s="190"/>
      <c r="BV476" s="190"/>
      <c r="BW476" s="190"/>
      <c r="BX476" s="190"/>
      <c r="BY476" s="190"/>
      <c r="BZ476" s="190"/>
      <c r="CA476" s="190"/>
      <c r="CB476" s="190"/>
      <c r="CC476" s="190"/>
      <c r="CD476" s="74"/>
      <c r="CE476" s="74"/>
      <c r="CF476" s="74"/>
      <c r="CG476" s="74"/>
      <c r="CH476" s="74"/>
      <c r="CI476" s="74"/>
      <c r="CJ476" s="74"/>
      <c r="CK476" s="74"/>
      <c r="CL476" s="74"/>
      <c r="CM476" s="74"/>
      <c r="CN476" s="74"/>
      <c r="CO476" s="74"/>
      <c r="CP476" s="74"/>
      <c r="CQ476" s="74"/>
      <c r="CR476" s="74"/>
      <c r="CS476" s="74"/>
      <c r="CT476" s="195"/>
      <c r="CU476" s="195"/>
      <c r="CV476" s="195"/>
      <c r="CW476" s="195"/>
      <c r="CX476" s="195"/>
      <c r="CY476" s="195"/>
      <c r="CZ476" s="195"/>
      <c r="DA476" s="195"/>
      <c r="DB476" s="195"/>
      <c r="DC476" s="195"/>
      <c r="DD476" s="195"/>
      <c r="DE476" s="195"/>
      <c r="DF476" s="195"/>
      <c r="DG476" s="195"/>
      <c r="DH476" s="195"/>
      <c r="DI476" s="195"/>
      <c r="DJ476" s="195"/>
      <c r="DK476" s="195"/>
      <c r="DL476" s="195"/>
      <c r="DM476" s="195"/>
      <c r="DN476" s="195"/>
    </row>
    <row r="477" customFormat="false" ht="15.75" hidden="false" customHeight="false" outlineLevel="0" collapsed="false">
      <c r="A477" s="201" t="s">
        <v>391</v>
      </c>
      <c r="B477" s="191"/>
      <c r="C477" s="191"/>
      <c r="D477" s="191"/>
      <c r="E477" s="191"/>
      <c r="F477" s="191"/>
      <c r="G477" s="191"/>
      <c r="H477" s="191"/>
      <c r="I477" s="191"/>
      <c r="J477" s="191"/>
      <c r="K477" s="191"/>
      <c r="L477" s="191"/>
      <c r="M477" s="191"/>
      <c r="N477" s="191"/>
      <c r="O477" s="191"/>
      <c r="P477" s="191"/>
      <c r="Q477" s="191"/>
      <c r="R477" s="191"/>
      <c r="S477" s="191"/>
      <c r="T477" s="191"/>
      <c r="U477" s="191"/>
      <c r="V477" s="191"/>
      <c r="W477" s="191"/>
      <c r="X477" s="191"/>
      <c r="Y477" s="191"/>
      <c r="Z477" s="191"/>
      <c r="AA477" s="191"/>
      <c r="AB477" s="191"/>
      <c r="AC477" s="191"/>
      <c r="AD477" s="191"/>
      <c r="AE477" s="191"/>
      <c r="AF477" s="191"/>
      <c r="AG477" s="191"/>
      <c r="AH477" s="191"/>
      <c r="AI477" s="191"/>
      <c r="AJ477" s="191"/>
      <c r="AK477" s="191"/>
      <c r="AL477" s="191"/>
      <c r="AM477" s="191"/>
      <c r="AN477" s="191"/>
      <c r="AO477" s="191"/>
      <c r="AP477" s="191"/>
      <c r="AQ477" s="191"/>
      <c r="AR477" s="191"/>
      <c r="AS477" s="191"/>
      <c r="AT477" s="191"/>
      <c r="AU477" s="191"/>
      <c r="AV477" s="191"/>
      <c r="AW477" s="191"/>
      <c r="AX477" s="191"/>
      <c r="AY477" s="191"/>
      <c r="AZ477" s="191"/>
      <c r="BA477" s="191"/>
      <c r="BB477" s="191"/>
      <c r="BC477" s="191"/>
      <c r="BD477" s="191"/>
      <c r="BE477" s="191"/>
      <c r="BF477" s="191"/>
      <c r="BG477" s="191"/>
      <c r="BH477" s="191"/>
      <c r="BI477" s="191"/>
      <c r="BJ477" s="191"/>
      <c r="BK477" s="191"/>
      <c r="BL477" s="191"/>
      <c r="BM477" s="191"/>
      <c r="BN477" s="191"/>
      <c r="BO477" s="191"/>
      <c r="BP477" s="191"/>
      <c r="BQ477" s="191"/>
      <c r="BR477" s="191"/>
      <c r="BS477" s="191"/>
      <c r="BT477" s="191"/>
      <c r="BU477" s="191"/>
      <c r="BV477" s="191"/>
      <c r="BW477" s="191"/>
      <c r="BX477" s="191"/>
      <c r="BY477" s="191"/>
      <c r="BZ477" s="191"/>
      <c r="CA477" s="191"/>
      <c r="CB477" s="191"/>
      <c r="CC477" s="191"/>
      <c r="CD477" s="76"/>
      <c r="CE477" s="76"/>
      <c r="CF477" s="76"/>
      <c r="CG477" s="76"/>
      <c r="CH477" s="76"/>
      <c r="CI477" s="76"/>
      <c r="CJ477" s="76"/>
      <c r="CK477" s="76"/>
      <c r="CL477" s="76"/>
      <c r="CM477" s="76"/>
      <c r="CN477" s="76"/>
      <c r="CO477" s="76"/>
      <c r="CP477" s="76"/>
      <c r="CQ477" s="76"/>
      <c r="CR477" s="76"/>
      <c r="CS477" s="76"/>
      <c r="CT477" s="194"/>
      <c r="CU477" s="194"/>
      <c r="CV477" s="194"/>
      <c r="CW477" s="194"/>
      <c r="CX477" s="194"/>
      <c r="CY477" s="194"/>
      <c r="CZ477" s="194"/>
      <c r="DA477" s="194"/>
      <c r="DB477" s="194"/>
      <c r="DC477" s="194"/>
      <c r="DD477" s="194"/>
      <c r="DE477" s="194"/>
      <c r="DF477" s="194"/>
      <c r="DG477" s="194"/>
      <c r="DH477" s="194"/>
      <c r="DI477" s="194"/>
      <c r="DJ477" s="194"/>
      <c r="DK477" s="194"/>
      <c r="DL477" s="194"/>
      <c r="DM477" s="194"/>
      <c r="DN477" s="194"/>
    </row>
    <row r="478" customFormat="false" ht="15.75" hidden="false" customHeight="false" outlineLevel="0" collapsed="false">
      <c r="A478" s="73" t="s">
        <v>392</v>
      </c>
      <c r="B478" s="195"/>
      <c r="C478" s="195"/>
      <c r="D478" s="195"/>
      <c r="E478" s="195"/>
      <c r="F478" s="195"/>
      <c r="G478" s="195"/>
      <c r="H478" s="195"/>
      <c r="I478" s="195"/>
      <c r="J478" s="195"/>
      <c r="K478" s="195"/>
      <c r="L478" s="195"/>
      <c r="M478" s="195"/>
      <c r="N478" s="195"/>
      <c r="O478" s="195"/>
      <c r="P478" s="195"/>
      <c r="Q478" s="195"/>
      <c r="R478" s="195"/>
      <c r="S478" s="195"/>
      <c r="T478" s="195"/>
      <c r="U478" s="195"/>
      <c r="V478" s="195"/>
      <c r="W478" s="195"/>
      <c r="X478" s="195"/>
      <c r="Y478" s="195"/>
      <c r="Z478" s="195"/>
      <c r="AA478" s="195"/>
      <c r="AB478" s="195"/>
      <c r="AC478" s="195"/>
      <c r="AD478" s="195"/>
      <c r="AE478" s="195"/>
      <c r="AF478" s="195"/>
      <c r="AG478" s="195"/>
      <c r="AH478" s="195"/>
      <c r="AI478" s="195"/>
      <c r="AJ478" s="195"/>
      <c r="AK478" s="195"/>
      <c r="AL478" s="195"/>
      <c r="AM478" s="195"/>
      <c r="AN478" s="195"/>
      <c r="AO478" s="195"/>
      <c r="AP478" s="195"/>
      <c r="AQ478" s="195"/>
      <c r="AR478" s="195"/>
      <c r="AS478" s="195"/>
      <c r="AT478" s="195"/>
      <c r="AU478" s="195"/>
      <c r="AV478" s="195"/>
      <c r="AW478" s="195"/>
      <c r="AX478" s="195"/>
      <c r="AY478" s="195"/>
      <c r="AZ478" s="195"/>
      <c r="BA478" s="195"/>
      <c r="BB478" s="195"/>
      <c r="BC478" s="195"/>
      <c r="BD478" s="195"/>
      <c r="BE478" s="195"/>
      <c r="BF478" s="195"/>
      <c r="BG478" s="195"/>
      <c r="BH478" s="195"/>
      <c r="BI478" s="195"/>
      <c r="BJ478" s="195" t="n">
        <v>0</v>
      </c>
      <c r="BK478" s="195" t="n">
        <v>0</v>
      </c>
      <c r="BL478" s="195" t="n">
        <v>0</v>
      </c>
      <c r="BM478" s="195" t="n">
        <v>0</v>
      </c>
      <c r="BN478" s="195" t="n">
        <v>0</v>
      </c>
      <c r="BO478" s="195" t="n">
        <v>0</v>
      </c>
      <c r="BP478" s="195" t="n">
        <v>0</v>
      </c>
      <c r="BQ478" s="195" t="n">
        <v>0</v>
      </c>
      <c r="BR478" s="195" t="n">
        <v>0</v>
      </c>
      <c r="BS478" s="195" t="n">
        <v>0</v>
      </c>
      <c r="BT478" s="195" t="n">
        <v>0</v>
      </c>
      <c r="BU478" s="195" t="n">
        <v>0</v>
      </c>
      <c r="BV478" s="195" t="n">
        <v>0</v>
      </c>
      <c r="BW478" s="195" t="n">
        <v>0</v>
      </c>
      <c r="BX478" s="195" t="n">
        <v>0</v>
      </c>
      <c r="BY478" s="195" t="n">
        <v>0</v>
      </c>
      <c r="BZ478" s="195" t="n">
        <v>0</v>
      </c>
      <c r="CA478" s="195" t="n">
        <v>0</v>
      </c>
      <c r="CB478" s="195" t="n">
        <v>0</v>
      </c>
      <c r="CC478" s="195" t="n">
        <v>0</v>
      </c>
      <c r="CD478" s="74" t="n">
        <v>16.2756127916779</v>
      </c>
      <c r="CE478" s="74" t="n">
        <v>29.9590765652065</v>
      </c>
      <c r="CF478" s="74" t="n">
        <v>33.2758174670273</v>
      </c>
      <c r="CG478" s="74" t="n">
        <v>29.7543236130401</v>
      </c>
      <c r="CH478" s="74" t="n">
        <v>29.1626133236975</v>
      </c>
      <c r="CI478" s="74" t="n">
        <v>24.5528121336713</v>
      </c>
      <c r="CJ478" s="74" t="n">
        <v>36.7172698788535</v>
      </c>
      <c r="CK478" s="74" t="n">
        <v>26.6502318460726</v>
      </c>
      <c r="CL478" s="74" t="n">
        <v>8.32552522945558</v>
      </c>
      <c r="CM478" s="74" t="n">
        <v>14.9307669480686</v>
      </c>
      <c r="CN478" s="74" t="n">
        <v>5.77842934040011</v>
      </c>
      <c r="CO478" s="74" t="n">
        <v>-2.54312172447387</v>
      </c>
      <c r="CP478" s="74" t="n">
        <v>-12.4637876369042</v>
      </c>
      <c r="CQ478" s="74" t="n">
        <v>13.4247247468941</v>
      </c>
      <c r="CR478" s="74" t="n">
        <v>0.531348671411578</v>
      </c>
      <c r="CS478" s="74"/>
      <c r="CT478" s="194"/>
      <c r="CU478" s="194"/>
      <c r="CV478" s="194"/>
      <c r="CW478" s="194"/>
      <c r="CX478" s="194"/>
      <c r="CY478" s="194"/>
      <c r="CZ478" s="194"/>
      <c r="DA478" s="194"/>
      <c r="DB478" s="194"/>
      <c r="DC478" s="194"/>
      <c r="DD478" s="194"/>
      <c r="DE478" s="194"/>
      <c r="DF478" s="194"/>
      <c r="DG478" s="194"/>
      <c r="DH478" s="194"/>
      <c r="DI478" s="194"/>
      <c r="DJ478" s="194"/>
      <c r="DK478" s="194"/>
      <c r="DL478" s="194"/>
      <c r="DM478" s="194"/>
      <c r="DN478" s="194"/>
    </row>
    <row r="479" customFormat="false" ht="15.75" hidden="false" customHeight="false" outlineLevel="0" collapsed="false">
      <c r="A479" s="73" t="s">
        <v>347</v>
      </c>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194"/>
      <c r="AK479" s="194"/>
      <c r="AL479" s="194"/>
      <c r="AM479" s="194"/>
      <c r="AN479" s="194"/>
      <c r="AO479" s="194"/>
      <c r="AP479" s="194"/>
      <c r="AQ479" s="194"/>
      <c r="AR479" s="194"/>
      <c r="AS479" s="194"/>
      <c r="AT479" s="194"/>
      <c r="AU479" s="194"/>
      <c r="AV479" s="194"/>
      <c r="AW479" s="194"/>
      <c r="AX479" s="194"/>
      <c r="AY479" s="194"/>
      <c r="AZ479" s="194"/>
      <c r="BA479" s="194"/>
      <c r="BB479" s="194"/>
      <c r="BC479" s="194"/>
      <c r="BD479" s="194"/>
      <c r="BE479" s="194"/>
      <c r="BF479" s="194"/>
      <c r="BG479" s="194"/>
      <c r="BH479" s="194"/>
      <c r="BI479" s="194"/>
      <c r="BJ479" s="194" t="n">
        <v>0</v>
      </c>
      <c r="BK479" s="194" t="n">
        <v>0</v>
      </c>
      <c r="BL479" s="194" t="n">
        <v>0</v>
      </c>
      <c r="BM479" s="194" t="n">
        <v>0</v>
      </c>
      <c r="BN479" s="194" t="n">
        <v>0</v>
      </c>
      <c r="BO479" s="194" t="n">
        <v>0</v>
      </c>
      <c r="BP479" s="194" t="n">
        <v>0</v>
      </c>
      <c r="BQ479" s="194" t="n">
        <v>0</v>
      </c>
      <c r="BR479" s="194" t="n">
        <v>0</v>
      </c>
      <c r="BS479" s="194" t="n">
        <v>0</v>
      </c>
      <c r="BT479" s="194" t="n">
        <v>0</v>
      </c>
      <c r="BU479" s="194" t="n">
        <v>0</v>
      </c>
      <c r="BV479" s="194" t="n">
        <v>0</v>
      </c>
      <c r="BW479" s="194" t="n">
        <v>0</v>
      </c>
      <c r="BX479" s="194" t="n">
        <v>0</v>
      </c>
      <c r="BY479" s="194" t="n">
        <v>0</v>
      </c>
      <c r="BZ479" s="194" t="n">
        <v>0</v>
      </c>
      <c r="CA479" s="194" t="n">
        <v>0</v>
      </c>
      <c r="CB479" s="194" t="n">
        <v>0</v>
      </c>
      <c r="CC479" s="194" t="n">
        <v>0</v>
      </c>
      <c r="CD479" s="178" t="n">
        <v>35.0768967881131</v>
      </c>
      <c r="CE479" s="178" t="n">
        <v>64.5672424132789</v>
      </c>
      <c r="CF479" s="178" t="n">
        <v>71.7154204742346</v>
      </c>
      <c r="CG479" s="178" t="n">
        <v>64.1259626739455</v>
      </c>
      <c r="CH479" s="178" t="n">
        <v>62.1731605170087</v>
      </c>
      <c r="CI479" s="178" t="n">
        <v>52.3453064026417</v>
      </c>
      <c r="CJ479" s="178" t="n">
        <v>78.2792916596835</v>
      </c>
      <c r="CK479" s="178" t="n">
        <v>56.8168951112126</v>
      </c>
      <c r="CL479" s="178" t="n">
        <v>55.2735543546198</v>
      </c>
      <c r="CM479" s="178" t="n">
        <v>61.5804579983764</v>
      </c>
      <c r="CN479" s="178" t="n">
        <v>74.9075532425349</v>
      </c>
      <c r="CO479" s="178" t="n">
        <v>58.1050979666962</v>
      </c>
      <c r="CP479" s="178" t="n">
        <v>54.1571785755396</v>
      </c>
      <c r="CQ479" s="178" t="n">
        <v>54.3397480371844</v>
      </c>
      <c r="CR479" s="178" t="n">
        <v>73.0300176669125</v>
      </c>
      <c r="CS479" s="178"/>
      <c r="CT479" s="202"/>
      <c r="CU479" s="202"/>
      <c r="CV479" s="202"/>
      <c r="CW479" s="202"/>
      <c r="CX479" s="202"/>
      <c r="CY479" s="202"/>
      <c r="CZ479" s="202"/>
      <c r="DA479" s="202"/>
      <c r="DB479" s="202"/>
      <c r="DC479" s="202"/>
      <c r="DD479" s="202"/>
      <c r="DE479" s="202"/>
      <c r="DF479" s="202"/>
      <c r="DG479" s="202"/>
      <c r="DH479" s="202"/>
      <c r="DI479" s="202"/>
      <c r="DJ479" s="202"/>
      <c r="DK479" s="202"/>
      <c r="DL479" s="202"/>
      <c r="DM479" s="202"/>
      <c r="DN479" s="202"/>
    </row>
    <row r="480" customFormat="false" ht="15.75" hidden="false" customHeight="false" outlineLevel="0" collapsed="false">
      <c r="A480" s="203" t="s">
        <v>345</v>
      </c>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194"/>
      <c r="AK480" s="194"/>
      <c r="AL480" s="194"/>
      <c r="AM480" s="194"/>
      <c r="AN480" s="194"/>
      <c r="AO480" s="194"/>
      <c r="AP480" s="194"/>
      <c r="AQ480" s="194"/>
      <c r="AR480" s="194"/>
      <c r="AS480" s="194"/>
      <c r="AT480" s="194"/>
      <c r="AU480" s="194"/>
      <c r="AV480" s="194"/>
      <c r="AW480" s="194"/>
      <c r="AX480" s="194"/>
      <c r="AY480" s="194"/>
      <c r="AZ480" s="194"/>
      <c r="BA480" s="194"/>
      <c r="BB480" s="194"/>
      <c r="BC480" s="194"/>
      <c r="BD480" s="194"/>
      <c r="BE480" s="194"/>
      <c r="BF480" s="194"/>
      <c r="BG480" s="194"/>
      <c r="BH480" s="194"/>
      <c r="BI480" s="194"/>
      <c r="BJ480" s="194" t="n">
        <v>0</v>
      </c>
      <c r="BK480" s="194" t="n">
        <v>0</v>
      </c>
      <c r="BL480" s="194" t="n">
        <v>0</v>
      </c>
      <c r="BM480" s="194" t="n">
        <v>0</v>
      </c>
      <c r="BN480" s="194" t="n">
        <v>0</v>
      </c>
      <c r="BO480" s="194" t="n">
        <v>0</v>
      </c>
      <c r="BP480" s="194" t="n">
        <v>0</v>
      </c>
      <c r="BQ480" s="194" t="n">
        <v>0</v>
      </c>
      <c r="BR480" s="194" t="n">
        <v>0</v>
      </c>
      <c r="BS480" s="194" t="n">
        <v>0</v>
      </c>
      <c r="BT480" s="194" t="n">
        <v>0</v>
      </c>
      <c r="BU480" s="194" t="n">
        <v>0</v>
      </c>
      <c r="BV480" s="194" t="n">
        <v>0</v>
      </c>
      <c r="BW480" s="194" t="n">
        <v>0</v>
      </c>
      <c r="BX480" s="194" t="n">
        <v>0</v>
      </c>
      <c r="BY480" s="194" t="n">
        <v>0</v>
      </c>
      <c r="BZ480" s="194" t="n">
        <v>0</v>
      </c>
      <c r="CA480" s="194" t="n">
        <v>0</v>
      </c>
      <c r="CB480" s="194" t="n">
        <v>0</v>
      </c>
      <c r="CC480" s="194" t="n">
        <v>0</v>
      </c>
      <c r="CD480" s="178" t="n">
        <v>18.8012839964353</v>
      </c>
      <c r="CE480" s="178" t="n">
        <v>34.6081658480724</v>
      </c>
      <c r="CF480" s="178" t="n">
        <v>38.4396030072073</v>
      </c>
      <c r="CG480" s="178" t="n">
        <v>34.3716390609054</v>
      </c>
      <c r="CH480" s="178" t="n">
        <v>33.0105471933112</v>
      </c>
      <c r="CI480" s="178" t="n">
        <v>27.7924942689703</v>
      </c>
      <c r="CJ480" s="178" t="n">
        <v>41.56202178083</v>
      </c>
      <c r="CK480" s="178" t="n">
        <v>30.1666632651399</v>
      </c>
      <c r="CL480" s="178" t="n">
        <v>46.9480291251642</v>
      </c>
      <c r="CM480" s="178" t="n">
        <v>46.6496910503078</v>
      </c>
      <c r="CN480" s="178" t="n">
        <v>69.1291239021348</v>
      </c>
      <c r="CO480" s="178" t="n">
        <v>60.6482196911701</v>
      </c>
      <c r="CP480" s="178" t="n">
        <v>66.6209662124438</v>
      </c>
      <c r="CQ480" s="178" t="n">
        <v>40.9150232902903</v>
      </c>
      <c r="CR480" s="178" t="n">
        <v>72.4986689955009</v>
      </c>
      <c r="CS480" s="178"/>
      <c r="CT480" s="178"/>
      <c r="CU480" s="178"/>
      <c r="CV480" s="178"/>
      <c r="CW480" s="178"/>
      <c r="CX480" s="178"/>
      <c r="CY480" s="178"/>
      <c r="CZ480" s="178"/>
      <c r="DA480" s="178"/>
      <c r="DB480" s="178"/>
      <c r="DC480" s="178"/>
      <c r="DD480" s="178"/>
      <c r="DE480" s="178"/>
      <c r="DF480" s="178"/>
      <c r="DG480" s="178"/>
      <c r="DH480" s="178"/>
      <c r="DI480" s="178"/>
      <c r="DJ480" s="178"/>
      <c r="DK480" s="178"/>
      <c r="DL480" s="178"/>
      <c r="DM480" s="178"/>
      <c r="DN480" s="178"/>
    </row>
    <row r="481" customFormat="false" ht="15.75" hidden="false" customHeight="false" outlineLevel="0" collapsed="false">
      <c r="A481" s="184" t="s">
        <v>393</v>
      </c>
      <c r="B481" s="202"/>
      <c r="C481" s="202"/>
      <c r="D481" s="202"/>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2"/>
      <c r="BB481" s="202"/>
      <c r="BC481" s="202"/>
      <c r="BD481" s="202"/>
      <c r="BE481" s="202"/>
      <c r="BF481" s="202"/>
      <c r="BG481" s="202"/>
      <c r="BH481" s="202"/>
      <c r="BI481" s="202"/>
      <c r="BJ481" s="202" t="n">
        <v>0</v>
      </c>
      <c r="BK481" s="202" t="n">
        <v>0</v>
      </c>
      <c r="BL481" s="202" t="n">
        <v>0</v>
      </c>
      <c r="BM481" s="202" t="n">
        <v>0</v>
      </c>
      <c r="BN481" s="202" t="n">
        <v>0</v>
      </c>
      <c r="BO481" s="202" t="n">
        <v>0</v>
      </c>
      <c r="BP481" s="202" t="n">
        <v>0</v>
      </c>
      <c r="BQ481" s="202" t="n">
        <v>0</v>
      </c>
      <c r="BR481" s="202" t="n">
        <v>0</v>
      </c>
      <c r="BS481" s="202" t="n">
        <v>0</v>
      </c>
      <c r="BT481" s="202" t="n">
        <v>0</v>
      </c>
      <c r="BU481" s="202" t="n">
        <v>0</v>
      </c>
      <c r="BV481" s="202" t="n">
        <v>0</v>
      </c>
      <c r="BW481" s="202" t="n">
        <v>0</v>
      </c>
      <c r="BX481" s="202" t="n">
        <v>0</v>
      </c>
      <c r="BY481" s="202" t="n">
        <v>0</v>
      </c>
      <c r="BZ481" s="202" t="n">
        <v>0</v>
      </c>
      <c r="CA481" s="202" t="n">
        <v>0</v>
      </c>
      <c r="CB481" s="202" t="n">
        <v>0</v>
      </c>
      <c r="CC481" s="202" t="n">
        <v>0</v>
      </c>
      <c r="CD481" s="202" t="n">
        <v>0.00949896600664385</v>
      </c>
      <c r="CE481" s="202" t="n">
        <v>0.0174850712858474</v>
      </c>
      <c r="CF481" s="202" t="n">
        <v>0.0194208269149904</v>
      </c>
      <c r="CG481" s="202" t="n">
        <v>0.0173655709415419</v>
      </c>
      <c r="CH481" s="202" t="n">
        <v>0.0205243752037947</v>
      </c>
      <c r="CI481" s="202" t="n">
        <v>0.0172800401303631</v>
      </c>
      <c r="CJ481" s="202" t="n">
        <v>0.0258412720111132</v>
      </c>
      <c r="CK481" s="202" t="n">
        <v>0.0187561845574532</v>
      </c>
      <c r="CL481" s="202" t="n">
        <v>-0.802000690527978</v>
      </c>
      <c r="CM481" s="202" t="n">
        <v>-0.752476629271631</v>
      </c>
      <c r="CN481" s="202" t="n">
        <v>-0.779104176477347</v>
      </c>
      <c r="CO481" s="202" t="n">
        <v>-1.37971486252516</v>
      </c>
      <c r="CP481" s="202" t="n">
        <v>-1.31006863602386</v>
      </c>
      <c r="CQ481" s="202" t="n">
        <v>-1.45392562024594</v>
      </c>
      <c r="CR481" s="202" t="n">
        <v>-1.52653909044478</v>
      </c>
      <c r="CS481" s="202"/>
      <c r="CT481" s="178"/>
      <c r="CU481" s="178"/>
      <c r="CV481" s="178"/>
      <c r="CW481" s="178"/>
      <c r="CX481" s="178"/>
      <c r="CY481" s="178"/>
      <c r="CZ481" s="178"/>
      <c r="DA481" s="178"/>
      <c r="DB481" s="178"/>
      <c r="DC481" s="178"/>
      <c r="DD481" s="178"/>
      <c r="DE481" s="178"/>
      <c r="DF481" s="178"/>
      <c r="DG481" s="178"/>
      <c r="DH481" s="178"/>
      <c r="DI481" s="178"/>
      <c r="DJ481" s="178"/>
      <c r="DK481" s="178"/>
      <c r="DL481" s="178"/>
      <c r="DM481" s="178"/>
      <c r="DN481" s="178"/>
    </row>
    <row r="482" customFormat="false" ht="15.75" hidden="false" customHeight="false" outlineLevel="0" collapsed="false">
      <c r="A482" s="184" t="s">
        <v>386</v>
      </c>
      <c r="B482" s="178"/>
      <c r="C482" s="178"/>
      <c r="D482" s="178"/>
      <c r="E482" s="178"/>
      <c r="F482" s="178"/>
      <c r="G482" s="178"/>
      <c r="H482" s="178"/>
      <c r="I482" s="178"/>
      <c r="J482" s="178"/>
      <c r="K482" s="178"/>
      <c r="L482" s="178"/>
      <c r="M482" s="178"/>
      <c r="N482" s="178"/>
      <c r="O482" s="178"/>
      <c r="P482" s="178"/>
      <c r="Q482" s="178"/>
      <c r="R482" s="178"/>
      <c r="S482" s="178"/>
      <c r="T482" s="178"/>
      <c r="U482" s="178"/>
      <c r="V482" s="178"/>
      <c r="W482" s="178"/>
      <c r="X482" s="178"/>
      <c r="Y482" s="178"/>
      <c r="Z482" s="178"/>
      <c r="AA482" s="178"/>
      <c r="AB482" s="178"/>
      <c r="AC482" s="178"/>
      <c r="AD482" s="178"/>
      <c r="AE482" s="178"/>
      <c r="AF482" s="178"/>
      <c r="AG482" s="178"/>
      <c r="AH482" s="178"/>
      <c r="AI482" s="178"/>
      <c r="AJ482" s="178"/>
      <c r="AK482" s="178"/>
      <c r="AL482" s="178"/>
      <c r="AM482" s="178"/>
      <c r="AN482" s="178"/>
      <c r="AO482" s="178"/>
      <c r="AP482" s="178"/>
      <c r="AQ482" s="178"/>
      <c r="AR482" s="178"/>
      <c r="AS482" s="178"/>
      <c r="AT482" s="178"/>
      <c r="AU482" s="178"/>
      <c r="AV482" s="178"/>
      <c r="AW482" s="178"/>
      <c r="AX482" s="178"/>
      <c r="AY482" s="178"/>
      <c r="AZ482" s="178"/>
      <c r="BA482" s="178"/>
      <c r="BB482" s="178"/>
      <c r="BC482" s="178"/>
      <c r="BD482" s="178"/>
      <c r="BE482" s="178"/>
      <c r="BF482" s="178"/>
      <c r="BG482" s="178"/>
      <c r="BH482" s="178"/>
      <c r="BI482" s="178"/>
      <c r="BJ482" s="178"/>
      <c r="BK482" s="178"/>
      <c r="BL482" s="178"/>
      <c r="BM482" s="178"/>
      <c r="BN482" s="178"/>
      <c r="BO482" s="178"/>
      <c r="BP482" s="178"/>
      <c r="BQ482" s="178"/>
      <c r="BR482" s="178"/>
      <c r="BS482" s="178"/>
      <c r="BT482" s="178"/>
      <c r="BU482" s="178"/>
      <c r="BV482" s="178"/>
      <c r="BW482" s="178"/>
      <c r="BX482" s="178"/>
      <c r="BY482" s="178"/>
      <c r="BZ482" s="178"/>
      <c r="CA482" s="178"/>
      <c r="CB482" s="178"/>
      <c r="CC482" s="178"/>
      <c r="CD482" s="178" t="n">
        <v>0.230030929301432</v>
      </c>
      <c r="CE482" s="178" t="n">
        <v>0.423425791183175</v>
      </c>
      <c r="CF482" s="178" t="n">
        <v>0.470302858219817</v>
      </c>
      <c r="CG482" s="178" t="n">
        <v>0.420531920920537</v>
      </c>
      <c r="CH482" s="178" t="n">
        <v>0.407725631424191</v>
      </c>
      <c r="CI482" s="178" t="n">
        <v>0.343275505501625</v>
      </c>
      <c r="CJ482" s="178" t="n">
        <v>0.513348096734627</v>
      </c>
      <c r="CK482" s="178" t="n">
        <v>0.372599755942015</v>
      </c>
      <c r="CL482" s="178" t="n">
        <v>0.261191127681591</v>
      </c>
      <c r="CM482" s="178" t="n">
        <v>0.307250340125237</v>
      </c>
      <c r="CN482" s="178" t="n">
        <v>0.307208751923086</v>
      </c>
      <c r="CO482" s="178" t="n">
        <v>0.280282221186977</v>
      </c>
      <c r="CP482" s="178" t="n">
        <v>0.280278736155521</v>
      </c>
      <c r="CQ482" s="178" t="n">
        <v>0.4684067793373</v>
      </c>
      <c r="CR482" s="178" t="n">
        <v>0.396546908505692</v>
      </c>
      <c r="CS482" s="178"/>
      <c r="CT482" s="194"/>
      <c r="CU482" s="194"/>
      <c r="CV482" s="194"/>
      <c r="CW482" s="194"/>
      <c r="CX482" s="194"/>
      <c r="CY482" s="194"/>
      <c r="CZ482" s="194"/>
      <c r="DA482" s="194"/>
      <c r="DB482" s="194"/>
      <c r="DC482" s="194"/>
      <c r="DD482" s="194"/>
      <c r="DE482" s="194"/>
      <c r="DF482" s="194"/>
      <c r="DG482" s="194"/>
      <c r="DH482" s="194"/>
      <c r="DI482" s="194"/>
      <c r="DJ482" s="194"/>
      <c r="DK482" s="194"/>
      <c r="DL482" s="194"/>
      <c r="DM482" s="194"/>
      <c r="DN482" s="194"/>
    </row>
    <row r="483" customFormat="false" ht="15.75" hidden="false" customHeight="false" outlineLevel="0" collapsed="false">
      <c r="A483" s="184" t="s">
        <v>394</v>
      </c>
      <c r="B483" s="178"/>
      <c r="C483" s="178"/>
      <c r="D483" s="178"/>
      <c r="E483" s="178"/>
      <c r="F483" s="178"/>
      <c r="G483" s="178"/>
      <c r="H483" s="178"/>
      <c r="I483" s="178"/>
      <c r="J483" s="178"/>
      <c r="K483" s="178"/>
      <c r="L483" s="178"/>
      <c r="M483" s="178"/>
      <c r="N483" s="178"/>
      <c r="O483" s="178"/>
      <c r="P483" s="178"/>
      <c r="Q483" s="178"/>
      <c r="R483" s="178"/>
      <c r="S483" s="178"/>
      <c r="T483" s="178"/>
      <c r="U483" s="178"/>
      <c r="V483" s="178"/>
      <c r="W483" s="178"/>
      <c r="X483" s="178"/>
      <c r="Y483" s="178"/>
      <c r="Z483" s="178"/>
      <c r="AA483" s="178"/>
      <c r="AB483" s="178"/>
      <c r="AC483" s="178"/>
      <c r="AD483" s="178"/>
      <c r="AE483" s="178"/>
      <c r="AF483" s="178"/>
      <c r="AG483" s="178"/>
      <c r="AH483" s="178"/>
      <c r="AI483" s="178"/>
      <c r="AJ483" s="178"/>
      <c r="AK483" s="178"/>
      <c r="AL483" s="178"/>
      <c r="AM483" s="178"/>
      <c r="AN483" s="178"/>
      <c r="AO483" s="178"/>
      <c r="AP483" s="178"/>
      <c r="AQ483" s="178"/>
      <c r="AR483" s="178"/>
      <c r="AS483" s="178"/>
      <c r="AT483" s="178"/>
      <c r="AU483" s="178"/>
      <c r="AV483" s="178"/>
      <c r="AW483" s="178"/>
      <c r="AX483" s="178"/>
      <c r="AY483" s="178"/>
      <c r="AZ483" s="178"/>
      <c r="BA483" s="178"/>
      <c r="BB483" s="178"/>
      <c r="BC483" s="178"/>
      <c r="BD483" s="178"/>
      <c r="BE483" s="178"/>
      <c r="BF483" s="178"/>
      <c r="BG483" s="178"/>
      <c r="BH483" s="178"/>
      <c r="BI483" s="178"/>
      <c r="BJ483" s="178"/>
      <c r="BK483" s="178"/>
      <c r="BL483" s="178"/>
      <c r="BM483" s="178"/>
      <c r="BN483" s="178"/>
      <c r="BO483" s="178"/>
      <c r="BP483" s="178"/>
      <c r="BQ483" s="178"/>
      <c r="BR483" s="178"/>
      <c r="BS483" s="178"/>
      <c r="BT483" s="178"/>
      <c r="BU483" s="178"/>
      <c r="BV483" s="178"/>
      <c r="BW483" s="178"/>
      <c r="BX483" s="178"/>
      <c r="BY483" s="178"/>
      <c r="BZ483" s="178"/>
      <c r="CA483" s="178"/>
      <c r="CB483" s="178"/>
      <c r="CC483" s="178"/>
      <c r="CD483" s="178" t="n">
        <v>0.220531963294788</v>
      </c>
      <c r="CE483" s="178" t="n">
        <v>0.405940719897328</v>
      </c>
      <c r="CF483" s="178" t="n">
        <v>0.450882031304827</v>
      </c>
      <c r="CG483" s="178" t="n">
        <v>0.403166349978995</v>
      </c>
      <c r="CH483" s="178" t="n">
        <v>0.387201256220396</v>
      </c>
      <c r="CI483" s="178" t="n">
        <v>0.325995465371262</v>
      </c>
      <c r="CJ483" s="178" t="n">
        <v>0.487506824723514</v>
      </c>
      <c r="CK483" s="178" t="n">
        <v>0.353843571384562</v>
      </c>
      <c r="CL483" s="178" t="n">
        <v>1.06319181820957</v>
      </c>
      <c r="CM483" s="178" t="n">
        <v>1.05972696939687</v>
      </c>
      <c r="CN483" s="178" t="n">
        <v>1.08631292840043</v>
      </c>
      <c r="CO483" s="178" t="n">
        <v>1.65999708371214</v>
      </c>
      <c r="CP483" s="178" t="n">
        <v>1.59034737217938</v>
      </c>
      <c r="CQ483" s="178" t="n">
        <v>1.92233239958323</v>
      </c>
      <c r="CR483" s="178" t="n">
        <v>1.92308599895047</v>
      </c>
      <c r="CS483" s="178"/>
      <c r="CT483" s="74"/>
      <c r="CU483" s="74"/>
      <c r="CV483" s="74"/>
      <c r="CW483" s="74"/>
      <c r="CX483" s="74"/>
      <c r="CY483" s="74"/>
      <c r="CZ483" s="74"/>
      <c r="DA483" s="74"/>
      <c r="DB483" s="74"/>
      <c r="DC483" s="74"/>
      <c r="DD483" s="74"/>
      <c r="DE483" s="74"/>
      <c r="DF483" s="74"/>
      <c r="DG483" s="74"/>
      <c r="DH483" s="74"/>
      <c r="DI483" s="74"/>
      <c r="DJ483" s="74"/>
      <c r="DK483" s="74"/>
      <c r="DL483" s="74"/>
      <c r="DM483" s="74"/>
      <c r="DN483" s="74"/>
    </row>
    <row r="484" customFormat="false" ht="15.75" hidden="false" customHeight="false" outlineLevel="0" collapsed="false">
      <c r="A484" s="184" t="s">
        <v>395</v>
      </c>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194"/>
      <c r="AK484" s="194"/>
      <c r="AL484" s="194"/>
      <c r="AM484" s="194"/>
      <c r="AN484" s="194"/>
      <c r="AO484" s="194"/>
      <c r="AP484" s="194"/>
      <c r="AQ484" s="194"/>
      <c r="AR484" s="194"/>
      <c r="AS484" s="194"/>
      <c r="AT484" s="194"/>
      <c r="AU484" s="194"/>
      <c r="AV484" s="194"/>
      <c r="AW484" s="194"/>
      <c r="AX484" s="194"/>
      <c r="AY484" s="194"/>
      <c r="AZ484" s="194"/>
      <c r="BA484" s="194"/>
      <c r="BB484" s="194"/>
      <c r="BC484" s="194"/>
      <c r="BD484" s="194"/>
      <c r="BE484" s="194"/>
      <c r="BF484" s="194"/>
      <c r="BG484" s="194"/>
      <c r="BH484" s="194"/>
      <c r="BI484" s="194"/>
      <c r="BJ484" s="194" t="n">
        <v>0</v>
      </c>
      <c r="BK484" s="194" t="n">
        <v>0</v>
      </c>
      <c r="BL484" s="194" t="n">
        <v>0</v>
      </c>
      <c r="BM484" s="194" t="n">
        <v>0</v>
      </c>
      <c r="BN484" s="194" t="n">
        <v>0</v>
      </c>
      <c r="BO484" s="194" t="n">
        <v>0</v>
      </c>
      <c r="BP484" s="194" t="n">
        <v>0</v>
      </c>
      <c r="BQ484" s="194" t="n">
        <v>0</v>
      </c>
      <c r="BR484" s="194" t="n">
        <v>0</v>
      </c>
      <c r="BS484" s="194" t="n">
        <v>0</v>
      </c>
      <c r="BT484" s="194" t="n">
        <v>0</v>
      </c>
      <c r="BU484" s="194" t="n">
        <v>0</v>
      </c>
      <c r="BV484" s="194" t="n">
        <v>0</v>
      </c>
      <c r="BW484" s="194" t="n">
        <v>0</v>
      </c>
      <c r="BX484" s="194" t="n">
        <v>0</v>
      </c>
      <c r="BY484" s="194" t="n">
        <v>0</v>
      </c>
      <c r="BZ484" s="194" t="n">
        <v>0</v>
      </c>
      <c r="CA484" s="194" t="n">
        <v>0</v>
      </c>
      <c r="CB484" s="194" t="n">
        <v>0</v>
      </c>
      <c r="CC484" s="194" t="n">
        <v>0</v>
      </c>
      <c r="CD484" s="178" t="n">
        <v>-0.503018103312782</v>
      </c>
      <c r="CE484" s="178" t="n">
        <v>-0.925922609718158</v>
      </c>
      <c r="CF484" s="178" t="n">
        <v>-1.02843062210261</v>
      </c>
      <c r="CG484" s="178" t="n">
        <v>-0.919594464476271</v>
      </c>
      <c r="CH484" s="178" t="n">
        <v>-0.877464379688191</v>
      </c>
      <c r="CI484" s="178" t="n">
        <v>-0.738761572199903</v>
      </c>
      <c r="CJ484" s="178" t="n">
        <v>-1.10477398168949</v>
      </c>
      <c r="CK484" s="178" t="n">
        <v>-0.801870151203435</v>
      </c>
      <c r="CL484" s="178" t="n">
        <v>-10.85940506892</v>
      </c>
      <c r="CM484" s="178" t="n">
        <v>-8.99528315240466</v>
      </c>
      <c r="CN484" s="178" t="n">
        <v>-29.4454468653656</v>
      </c>
      <c r="CO484" s="178" t="n">
        <v>-19.7654037979131</v>
      </c>
      <c r="CP484" s="178" t="n">
        <v>-25.0773227170198</v>
      </c>
      <c r="CQ484" s="178" t="n">
        <v>-12.907993733289</v>
      </c>
      <c r="CR484" s="178" t="n">
        <v>-40.6885540339671</v>
      </c>
      <c r="CS484" s="178"/>
      <c r="CT484" s="74"/>
      <c r="CU484" s="74"/>
      <c r="CV484" s="74"/>
      <c r="CW484" s="74"/>
      <c r="CX484" s="74"/>
      <c r="CY484" s="74"/>
      <c r="CZ484" s="74"/>
      <c r="DA484" s="74"/>
      <c r="DB484" s="74"/>
      <c r="DC484" s="74"/>
      <c r="DD484" s="74"/>
      <c r="DE484" s="74"/>
      <c r="DF484" s="74"/>
      <c r="DG484" s="74"/>
      <c r="DH484" s="74"/>
      <c r="DI484" s="74"/>
      <c r="DJ484" s="74"/>
      <c r="DK484" s="74"/>
      <c r="DL484" s="74"/>
      <c r="DM484" s="74"/>
      <c r="DN484" s="74"/>
    </row>
    <row r="485" customFormat="false" ht="15.75" hidden="false" customHeight="false" outlineLevel="0" collapsed="false">
      <c r="A485" s="184" t="s">
        <v>386</v>
      </c>
      <c r="B485" s="74"/>
      <c r="C485" s="74"/>
      <c r="D485" s="74"/>
      <c r="E485" s="74"/>
      <c r="F485" s="74"/>
      <c r="G485" s="74"/>
      <c r="H485" s="74"/>
      <c r="I485" s="74"/>
      <c r="J485" s="74"/>
      <c r="K485" s="74"/>
      <c r="L485" s="74"/>
      <c r="M485" s="74"/>
      <c r="N485" s="74"/>
      <c r="O485" s="74"/>
      <c r="P485" s="74"/>
      <c r="Q485" s="74"/>
      <c r="R485" s="74"/>
      <c r="S485" s="74"/>
      <c r="T485" s="74"/>
      <c r="U485" s="74"/>
      <c r="V485" s="74"/>
      <c r="W485" s="74"/>
      <c r="X485" s="74"/>
      <c r="Y485" s="74"/>
      <c r="Z485" s="74"/>
      <c r="AA485" s="74"/>
      <c r="AB485" s="74"/>
      <c r="AC485" s="74"/>
      <c r="AD485" s="74"/>
      <c r="AE485" s="74"/>
      <c r="AF485" s="74"/>
      <c r="AG485" s="74"/>
      <c r="AH485" s="74"/>
      <c r="AI485" s="74"/>
      <c r="AJ485" s="74"/>
      <c r="AK485" s="74"/>
      <c r="AL485" s="74"/>
      <c r="AM485" s="74"/>
      <c r="AN485" s="74"/>
      <c r="AO485" s="74"/>
      <c r="AP485" s="74"/>
      <c r="AQ485" s="74"/>
      <c r="AR485" s="74"/>
      <c r="AS485" s="74"/>
      <c r="AT485" s="74"/>
      <c r="AU485" s="74"/>
      <c r="AV485" s="74"/>
      <c r="AW485" s="74"/>
      <c r="AX485" s="74"/>
      <c r="AY485" s="74"/>
      <c r="AZ485" s="74"/>
      <c r="BA485" s="74"/>
      <c r="BB485" s="74"/>
      <c r="BC485" s="74"/>
      <c r="BD485" s="74"/>
      <c r="BE485" s="74"/>
      <c r="BF485" s="74"/>
      <c r="BG485" s="74"/>
      <c r="BH485" s="74"/>
      <c r="BI485" s="74"/>
      <c r="BJ485" s="74"/>
      <c r="BK485" s="74"/>
      <c r="BL485" s="74"/>
      <c r="BM485" s="74"/>
      <c r="BN485" s="74"/>
      <c r="BO485" s="74"/>
      <c r="BP485" s="74"/>
      <c r="BQ485" s="74"/>
      <c r="BR485" s="74"/>
      <c r="BS485" s="74"/>
      <c r="BT485" s="74"/>
      <c r="BU485" s="74"/>
      <c r="BV485" s="74"/>
      <c r="BW485" s="74"/>
      <c r="BX485" s="74"/>
      <c r="BY485" s="74"/>
      <c r="BZ485" s="74"/>
      <c r="CA485" s="74"/>
      <c r="CB485" s="74"/>
      <c r="CC485" s="74"/>
      <c r="CD485" s="74" t="n">
        <v>0.341763892986546</v>
      </c>
      <c r="CE485" s="74" t="n">
        <v>0.629096475092011</v>
      </c>
      <c r="CF485" s="74" t="n">
        <v>0.698743148132401</v>
      </c>
      <c r="CG485" s="74" t="n">
        <v>0.624796964718511</v>
      </c>
      <c r="CH485" s="178" t="n">
        <v>0.605770273976203</v>
      </c>
      <c r="CI485" s="178" t="n">
        <v>0.510014777071239</v>
      </c>
      <c r="CJ485" s="178" t="n">
        <v>0.762696757910146</v>
      </c>
      <c r="CK485" s="178" t="n">
        <v>0.553582700827646</v>
      </c>
      <c r="CL485" s="178" t="n">
        <v>7.05570624794735</v>
      </c>
      <c r="CM485" s="178" t="n">
        <v>7.52101131124651</v>
      </c>
      <c r="CN485" s="178" t="n">
        <v>7.21808656859506</v>
      </c>
      <c r="CO485" s="178" t="n">
        <v>2.96129303111872</v>
      </c>
      <c r="CP485" s="178" t="n">
        <v>6.9277642760049</v>
      </c>
      <c r="CQ485" s="178" t="n">
        <v>3.87480970487804</v>
      </c>
      <c r="CR485" s="178" t="n">
        <v>3.74334198784892</v>
      </c>
      <c r="CS485" s="178"/>
      <c r="CT485" s="178"/>
      <c r="CU485" s="178"/>
      <c r="CV485" s="178"/>
      <c r="CW485" s="178"/>
      <c r="CX485" s="178"/>
      <c r="CY485" s="178"/>
      <c r="CZ485" s="178"/>
      <c r="DA485" s="178"/>
      <c r="DB485" s="178"/>
      <c r="DC485" s="178"/>
      <c r="DD485" s="178"/>
      <c r="DE485" s="178"/>
      <c r="DF485" s="178"/>
      <c r="DG485" s="178"/>
      <c r="DH485" s="178"/>
      <c r="DI485" s="178"/>
      <c r="DJ485" s="178"/>
      <c r="DK485" s="178"/>
      <c r="DL485" s="178"/>
      <c r="DM485" s="178"/>
      <c r="DN485" s="178"/>
    </row>
    <row r="486" customFormat="false" ht="15.75" hidden="false" customHeight="false" outlineLevel="0" collapsed="false">
      <c r="A486" s="184" t="s">
        <v>351</v>
      </c>
      <c r="B486" s="74"/>
      <c r="C486" s="74"/>
      <c r="D486" s="74"/>
      <c r="E486" s="74"/>
      <c r="F486" s="74"/>
      <c r="G486" s="74"/>
      <c r="H486" s="74"/>
      <c r="I486" s="74"/>
      <c r="J486" s="74"/>
      <c r="K486" s="74"/>
      <c r="L486" s="74"/>
      <c r="M486" s="74"/>
      <c r="N486" s="74"/>
      <c r="O486" s="74"/>
      <c r="P486" s="74"/>
      <c r="Q486" s="74"/>
      <c r="R486" s="74"/>
      <c r="S486" s="74"/>
      <c r="T486" s="74"/>
      <c r="U486" s="74"/>
      <c r="V486" s="74"/>
      <c r="W486" s="74"/>
      <c r="X486" s="74"/>
      <c r="Y486" s="74"/>
      <c r="Z486" s="74"/>
      <c r="AA486" s="74"/>
      <c r="AB486" s="74"/>
      <c r="AC486" s="74"/>
      <c r="AD486" s="74"/>
      <c r="AE486" s="74"/>
      <c r="AF486" s="74"/>
      <c r="AG486" s="74"/>
      <c r="AH486" s="74"/>
      <c r="AI486" s="74"/>
      <c r="AJ486" s="74"/>
      <c r="AK486" s="74"/>
      <c r="AL486" s="74"/>
      <c r="AM486" s="74"/>
      <c r="AN486" s="74"/>
      <c r="AO486" s="74"/>
      <c r="AP486" s="74"/>
      <c r="AQ486" s="74"/>
      <c r="AR486" s="74"/>
      <c r="AS486" s="74"/>
      <c r="AT486" s="74"/>
      <c r="AU486" s="74"/>
      <c r="AV486" s="74"/>
      <c r="AW486" s="74"/>
      <c r="AX486" s="74"/>
      <c r="AY486" s="74"/>
      <c r="AZ486" s="74"/>
      <c r="BA486" s="74"/>
      <c r="BB486" s="74"/>
      <c r="BC486" s="74"/>
      <c r="BD486" s="74"/>
      <c r="BE486" s="74"/>
      <c r="BF486" s="74"/>
      <c r="BG486" s="74"/>
      <c r="BH486" s="74"/>
      <c r="BI486" s="74"/>
      <c r="BJ486" s="74"/>
      <c r="BK486" s="74"/>
      <c r="BL486" s="74"/>
      <c r="BM486" s="74"/>
      <c r="BN486" s="74"/>
      <c r="BO486" s="74"/>
      <c r="BP486" s="74"/>
      <c r="BQ486" s="74"/>
      <c r="BR486" s="74"/>
      <c r="BS486" s="74"/>
      <c r="BT486" s="74"/>
      <c r="BU486" s="74"/>
      <c r="BV486" s="74"/>
      <c r="BW486" s="74"/>
      <c r="BX486" s="74"/>
      <c r="BY486" s="74"/>
      <c r="BZ486" s="74"/>
      <c r="CA486" s="74"/>
      <c r="CB486" s="74"/>
      <c r="CC486" s="74"/>
      <c r="CD486" s="74" t="n">
        <v>0.844781996299328</v>
      </c>
      <c r="CE486" s="74" t="n">
        <v>1.55501908481017</v>
      </c>
      <c r="CF486" s="74" t="n">
        <v>1.72717377023501</v>
      </c>
      <c r="CG486" s="74" t="n">
        <v>1.54439142919478</v>
      </c>
      <c r="CH486" s="178" t="n">
        <v>1.48323465366439</v>
      </c>
      <c r="CI486" s="178" t="n">
        <v>1.24877634927114</v>
      </c>
      <c r="CJ486" s="178" t="n">
        <v>1.86747073959963</v>
      </c>
      <c r="CK486" s="178" t="n">
        <v>1.35545285203108</v>
      </c>
      <c r="CL486" s="178" t="n">
        <v>17.9151113168673</v>
      </c>
      <c r="CM486" s="178" t="n">
        <v>16.5162944636512</v>
      </c>
      <c r="CN486" s="178" t="n">
        <v>36.6635334339607</v>
      </c>
      <c r="CO486" s="178" t="n">
        <v>22.7266968290318</v>
      </c>
      <c r="CP486" s="178" t="n">
        <v>32.0050869930248</v>
      </c>
      <c r="CQ486" s="178" t="n">
        <v>16.7828034381671</v>
      </c>
      <c r="CR486" s="178" t="n">
        <v>44.431896021816</v>
      </c>
      <c r="CS486" s="178"/>
      <c r="CT486" s="74"/>
      <c r="CU486" s="74"/>
      <c r="CV486" s="74"/>
      <c r="CW486" s="74"/>
      <c r="CX486" s="74"/>
      <c r="CY486" s="74"/>
      <c r="CZ486" s="74"/>
      <c r="DA486" s="74"/>
      <c r="DB486" s="74"/>
      <c r="DC486" s="74"/>
      <c r="DD486" s="74"/>
      <c r="DE486" s="74"/>
      <c r="DF486" s="74"/>
      <c r="DG486" s="74"/>
      <c r="DH486" s="74"/>
      <c r="DI486" s="74"/>
      <c r="DJ486" s="74"/>
      <c r="DK486" s="74"/>
      <c r="DL486" s="74"/>
      <c r="DM486" s="74"/>
      <c r="DN486" s="74"/>
    </row>
    <row r="487" customFormat="false" ht="15.75" hidden="false" customHeight="false" outlineLevel="0" collapsed="false">
      <c r="A487" s="184" t="s">
        <v>396</v>
      </c>
      <c r="B487" s="178"/>
      <c r="C487" s="178"/>
      <c r="D487" s="178"/>
      <c r="E487" s="178"/>
      <c r="F487" s="178"/>
      <c r="G487" s="178"/>
      <c r="H487" s="178"/>
      <c r="I487" s="178"/>
      <c r="J487" s="178"/>
      <c r="K487" s="178"/>
      <c r="L487" s="178"/>
      <c r="M487" s="178"/>
      <c r="N487" s="178"/>
      <c r="O487" s="178"/>
      <c r="P487" s="178"/>
      <c r="Q487" s="178"/>
      <c r="R487" s="178"/>
      <c r="S487" s="178"/>
      <c r="T487" s="178"/>
      <c r="U487" s="178"/>
      <c r="V487" s="178"/>
      <c r="W487" s="178"/>
      <c r="X487" s="178"/>
      <c r="Y487" s="178"/>
      <c r="Z487" s="178"/>
      <c r="AA487" s="178"/>
      <c r="AB487" s="178"/>
      <c r="AC487" s="178"/>
      <c r="AD487" s="178"/>
      <c r="AE487" s="178"/>
      <c r="AF487" s="178"/>
      <c r="AG487" s="178"/>
      <c r="AH487" s="178"/>
      <c r="AI487" s="178"/>
      <c r="AJ487" s="178"/>
      <c r="AK487" s="178"/>
      <c r="AL487" s="178"/>
      <c r="AM487" s="178"/>
      <c r="AN487" s="178"/>
      <c r="AO487" s="178"/>
      <c r="AP487" s="178"/>
      <c r="AQ487" s="178"/>
      <c r="AR487" s="178"/>
      <c r="AS487" s="178"/>
      <c r="AT487" s="178"/>
      <c r="AU487" s="178"/>
      <c r="AV487" s="178"/>
      <c r="AW487" s="178"/>
      <c r="AX487" s="178"/>
      <c r="AY487" s="178"/>
      <c r="AZ487" s="178"/>
      <c r="BA487" s="178"/>
      <c r="BB487" s="178"/>
      <c r="BC487" s="178"/>
      <c r="BD487" s="178"/>
      <c r="BE487" s="178"/>
      <c r="BF487" s="178"/>
      <c r="BG487" s="178"/>
      <c r="BH487" s="178"/>
      <c r="BI487" s="178"/>
      <c r="BJ487" s="178" t="n">
        <v>0</v>
      </c>
      <c r="BK487" s="178" t="n">
        <v>0</v>
      </c>
      <c r="BL487" s="178" t="n">
        <v>0</v>
      </c>
      <c r="BM487" s="178" t="n">
        <v>0</v>
      </c>
      <c r="BN487" s="178" t="n">
        <v>0</v>
      </c>
      <c r="BO487" s="178" t="n">
        <v>0</v>
      </c>
      <c r="BP487" s="178" t="n">
        <v>0</v>
      </c>
      <c r="BQ487" s="178" t="n">
        <v>0</v>
      </c>
      <c r="BR487" s="178" t="n">
        <v>0</v>
      </c>
      <c r="BS487" s="178" t="n">
        <v>0</v>
      </c>
      <c r="BT487" s="178" t="n">
        <v>0</v>
      </c>
      <c r="BU487" s="178" t="n">
        <v>0</v>
      </c>
      <c r="BV487" s="178" t="n">
        <v>0</v>
      </c>
      <c r="BW487" s="178" t="n">
        <v>0</v>
      </c>
      <c r="BX487" s="178" t="n">
        <v>0</v>
      </c>
      <c r="BY487" s="178" t="n">
        <v>0</v>
      </c>
      <c r="BZ487" s="178" t="n">
        <v>0</v>
      </c>
      <c r="CA487" s="178" t="n">
        <v>0</v>
      </c>
      <c r="CB487" s="178" t="n">
        <v>0</v>
      </c>
      <c r="CC487" s="178" t="n">
        <v>0</v>
      </c>
      <c r="CD487" s="178" t="n">
        <v>16.769131928984</v>
      </c>
      <c r="CE487" s="178" t="n">
        <v>30.8675141036388</v>
      </c>
      <c r="CF487" s="178" t="n">
        <v>34.2848272622149</v>
      </c>
      <c r="CG487" s="178" t="n">
        <v>30.6565525065748</v>
      </c>
      <c r="CH487" s="178" t="n">
        <v>30.0195533281819</v>
      </c>
      <c r="CI487" s="178" t="n">
        <v>25.2742936657409</v>
      </c>
      <c r="CJ487" s="178" t="n">
        <v>37.7962025885319</v>
      </c>
      <c r="CK487" s="178" t="n">
        <v>27.4333458127186</v>
      </c>
      <c r="CL487" s="178" t="n">
        <v>19.9869309889035</v>
      </c>
      <c r="CM487" s="178" t="n">
        <v>24.6785267297449</v>
      </c>
      <c r="CN487" s="178" t="n">
        <v>36.0029803822431</v>
      </c>
      <c r="CO487" s="178" t="n">
        <v>18.6019969359644</v>
      </c>
      <c r="CP487" s="178" t="n">
        <v>13.9236037161395</v>
      </c>
      <c r="CQ487" s="178" t="n">
        <v>27.7866441004291</v>
      </c>
      <c r="CR487" s="178" t="n">
        <v>42.7464417958234</v>
      </c>
      <c r="CS487" s="178"/>
      <c r="CT487" s="76"/>
      <c r="CU487" s="76"/>
      <c r="CV487" s="76"/>
      <c r="CW487" s="76"/>
      <c r="CX487" s="76"/>
      <c r="CY487" s="76"/>
      <c r="CZ487" s="76"/>
      <c r="DA487" s="76"/>
      <c r="DB487" s="76"/>
      <c r="DC487" s="76"/>
      <c r="DD487" s="76"/>
      <c r="DE487" s="76"/>
      <c r="DF487" s="76"/>
      <c r="DG487" s="76"/>
      <c r="DH487" s="76"/>
      <c r="DI487" s="76"/>
      <c r="DJ487" s="76"/>
      <c r="DK487" s="76"/>
      <c r="DL487" s="76"/>
      <c r="DM487" s="76"/>
      <c r="DN487" s="76"/>
    </row>
    <row r="488" customFormat="false" ht="15.75" hidden="false" customHeight="false" outlineLevel="0" collapsed="false">
      <c r="A488" s="184" t="s">
        <v>386</v>
      </c>
      <c r="B488" s="74"/>
      <c r="C488" s="74"/>
      <c r="D488" s="74"/>
      <c r="E488" s="74"/>
      <c r="F488" s="74"/>
      <c r="G488" s="74"/>
      <c r="H488" s="74"/>
      <c r="I488" s="74"/>
      <c r="J488" s="74"/>
      <c r="K488" s="74"/>
      <c r="L488" s="74"/>
      <c r="M488" s="74"/>
      <c r="N488" s="74"/>
      <c r="O488" s="74"/>
      <c r="P488" s="74"/>
      <c r="Q488" s="74"/>
      <c r="R488" s="74"/>
      <c r="S488" s="74"/>
      <c r="T488" s="74"/>
      <c r="U488" s="74"/>
      <c r="V488" s="74"/>
      <c r="W488" s="74"/>
      <c r="X488" s="74"/>
      <c r="Y488" s="74"/>
      <c r="Z488" s="74"/>
      <c r="AA488" s="74"/>
      <c r="AB488" s="74"/>
      <c r="AC488" s="74"/>
      <c r="AD488" s="74"/>
      <c r="AE488" s="74"/>
      <c r="AF488" s="74"/>
      <c r="AG488" s="74"/>
      <c r="AH488" s="74"/>
      <c r="AI488" s="74"/>
      <c r="AJ488" s="74"/>
      <c r="AK488" s="74"/>
      <c r="AL488" s="74"/>
      <c r="AM488" s="74"/>
      <c r="AN488" s="74"/>
      <c r="AO488" s="74"/>
      <c r="AP488" s="74"/>
      <c r="AQ488" s="74"/>
      <c r="AR488" s="74"/>
      <c r="AS488" s="74"/>
      <c r="AT488" s="74"/>
      <c r="AU488" s="74"/>
      <c r="AV488" s="74"/>
      <c r="AW488" s="74"/>
      <c r="AX488" s="74"/>
      <c r="AY488" s="74"/>
      <c r="AZ488" s="74"/>
      <c r="BA488" s="74"/>
      <c r="BB488" s="74"/>
      <c r="BC488" s="74"/>
      <c r="BD488" s="74"/>
      <c r="BE488" s="74"/>
      <c r="BF488" s="74"/>
      <c r="BG488" s="74"/>
      <c r="BH488" s="74"/>
      <c r="BI488" s="74"/>
      <c r="BJ488" s="74"/>
      <c r="BK488" s="74"/>
      <c r="BL488" s="74"/>
      <c r="BM488" s="74"/>
      <c r="BN488" s="74"/>
      <c r="BO488" s="74"/>
      <c r="BP488" s="74"/>
      <c r="BQ488" s="74"/>
      <c r="BR488" s="74"/>
      <c r="BS488" s="74"/>
      <c r="BT488" s="74"/>
      <c r="BU488" s="74"/>
      <c r="BV488" s="74"/>
      <c r="BW488" s="74"/>
      <c r="BX488" s="74"/>
      <c r="BY488" s="74"/>
      <c r="BZ488" s="74"/>
      <c r="CA488" s="74"/>
      <c r="CB488" s="74"/>
      <c r="CC488" s="74"/>
      <c r="CD488" s="74" t="n">
        <v>34.5051019658252</v>
      </c>
      <c r="CE488" s="74" t="n">
        <v>63.5147201470037</v>
      </c>
      <c r="CF488" s="74" t="n">
        <v>70.5463744678824</v>
      </c>
      <c r="CG488" s="74" t="n">
        <v>63.0806337883064</v>
      </c>
      <c r="CH488" s="178" t="n">
        <v>61.1596646116083</v>
      </c>
      <c r="CI488" s="178" t="n">
        <v>51.4920161200688</v>
      </c>
      <c r="CJ488" s="178" t="n">
        <v>77.0032468050387</v>
      </c>
      <c r="CK488" s="178" t="n">
        <v>55.8907126544429</v>
      </c>
      <c r="CL488" s="178" t="n">
        <v>47.9566569789908</v>
      </c>
      <c r="CM488" s="178" t="n">
        <v>53.7521963470047</v>
      </c>
      <c r="CN488" s="178" t="n">
        <v>67.3822579220168</v>
      </c>
      <c r="CO488" s="178" t="n">
        <v>54.8635227143905</v>
      </c>
      <c r="CP488" s="178" t="n">
        <v>46.9491355633791</v>
      </c>
      <c r="CQ488" s="178" t="n">
        <v>49.996531552969</v>
      </c>
      <c r="CR488" s="178" t="n">
        <v>68.8901287705579</v>
      </c>
      <c r="CS488" s="178"/>
      <c r="CT488" s="173"/>
      <c r="CU488" s="173"/>
      <c r="CV488" s="173"/>
      <c r="CW488" s="173"/>
      <c r="CX488" s="173"/>
      <c r="CY488" s="173"/>
      <c r="CZ488" s="173"/>
      <c r="DA488" s="173"/>
      <c r="DB488" s="173"/>
      <c r="DC488" s="173"/>
      <c r="DD488" s="173"/>
      <c r="DE488" s="173"/>
      <c r="DF488" s="173"/>
      <c r="DG488" s="173"/>
      <c r="DH488" s="173"/>
      <c r="DI488" s="173"/>
      <c r="DJ488" s="173"/>
      <c r="DK488" s="173"/>
      <c r="DL488" s="173"/>
      <c r="DM488" s="173"/>
      <c r="DN488" s="173"/>
    </row>
    <row r="489" customFormat="false" ht="15.75" hidden="false" customHeight="false" outlineLevel="0" collapsed="false">
      <c r="A489" s="201" t="s">
        <v>348</v>
      </c>
      <c r="B489" s="76"/>
      <c r="C489" s="76"/>
      <c r="D489" s="76"/>
      <c r="E489" s="76"/>
      <c r="F489" s="76"/>
      <c r="G489" s="76"/>
      <c r="H489" s="76"/>
      <c r="I489" s="76"/>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4" t="n">
        <v>17.7359700368412</v>
      </c>
      <c r="CE489" s="74" t="n">
        <v>32.6472060433649</v>
      </c>
      <c r="CF489" s="74" t="n">
        <v>36.2615472056675</v>
      </c>
      <c r="CG489" s="74" t="n">
        <v>32.4240812817316</v>
      </c>
      <c r="CH489" s="178" t="n">
        <v>31.1401112834264</v>
      </c>
      <c r="CI489" s="178" t="n">
        <v>26.2177224543279</v>
      </c>
      <c r="CJ489" s="178" t="n">
        <v>39.2070442165068</v>
      </c>
      <c r="CK489" s="178" t="n">
        <v>28.4573668417243</v>
      </c>
      <c r="CL489" s="178" t="n">
        <v>27.9697259900873</v>
      </c>
      <c r="CM489" s="178" t="n">
        <v>29.0736696172598</v>
      </c>
      <c r="CN489" s="178" t="n">
        <v>31.3792775397737</v>
      </c>
      <c r="CO489" s="178" t="n">
        <v>36.2615257784261</v>
      </c>
      <c r="CP489" s="178" t="n">
        <v>33.0255318472397</v>
      </c>
      <c r="CQ489" s="178" t="n">
        <v>22.20988745254</v>
      </c>
      <c r="CR489" s="178" t="n">
        <v>26.1436869747344</v>
      </c>
      <c r="CS489" s="178"/>
      <c r="CT489" s="80"/>
      <c r="CU489" s="80"/>
      <c r="CV489" s="80"/>
      <c r="CW489" s="80"/>
      <c r="CX489" s="80"/>
      <c r="CY489" s="80"/>
      <c r="CZ489" s="80"/>
      <c r="DA489" s="80"/>
      <c r="DB489" s="80"/>
      <c r="DC489" s="80"/>
      <c r="DD489" s="80"/>
      <c r="DE489" s="80"/>
      <c r="DF489" s="80"/>
      <c r="DG489" s="80"/>
      <c r="DH489" s="80"/>
      <c r="DI489" s="80"/>
      <c r="DJ489" s="80"/>
      <c r="DK489" s="80"/>
      <c r="DL489" s="80"/>
      <c r="DM489" s="80"/>
      <c r="DN489" s="80"/>
    </row>
    <row r="490" customFormat="false" ht="15.75" hidden="false" customHeight="false" outlineLevel="0" collapsed="false">
      <c r="A490" s="204" t="s">
        <v>397</v>
      </c>
      <c r="B490" s="173"/>
      <c r="C490" s="173"/>
      <c r="D490" s="173"/>
      <c r="E490" s="173"/>
      <c r="F490" s="173"/>
      <c r="G490" s="173"/>
      <c r="H490" s="173"/>
      <c r="I490" s="173"/>
      <c r="J490" s="173"/>
      <c r="K490" s="173"/>
      <c r="L490" s="173"/>
      <c r="M490" s="173"/>
      <c r="N490" s="173"/>
      <c r="O490" s="173"/>
      <c r="P490" s="173"/>
      <c r="Q490" s="173"/>
      <c r="R490" s="173"/>
      <c r="S490" s="173"/>
      <c r="T490" s="173"/>
      <c r="U490" s="173"/>
      <c r="V490" s="173"/>
      <c r="W490" s="173"/>
      <c r="X490" s="173"/>
      <c r="Y490" s="173"/>
      <c r="Z490" s="173"/>
      <c r="AA490" s="173"/>
      <c r="AB490" s="173"/>
      <c r="AC490" s="173"/>
      <c r="AD490" s="173"/>
      <c r="AE490" s="173"/>
      <c r="AF490" s="173"/>
      <c r="AG490" s="173"/>
      <c r="AH490" s="173"/>
      <c r="AI490" s="173"/>
      <c r="AJ490" s="173"/>
      <c r="AK490" s="173"/>
      <c r="AL490" s="173"/>
      <c r="AM490" s="173"/>
      <c r="AN490" s="173"/>
      <c r="AO490" s="173"/>
      <c r="AP490" s="173"/>
      <c r="AQ490" s="173"/>
      <c r="AR490" s="173"/>
      <c r="AS490" s="173"/>
      <c r="AT490" s="173"/>
      <c r="AU490" s="173"/>
      <c r="AV490" s="173"/>
      <c r="AW490" s="173"/>
      <c r="AX490" s="173"/>
      <c r="AY490" s="173"/>
      <c r="AZ490" s="173"/>
      <c r="BA490" s="173"/>
      <c r="BB490" s="173"/>
      <c r="BC490" s="173"/>
      <c r="BD490" s="173"/>
      <c r="BE490" s="173"/>
      <c r="BF490" s="173"/>
      <c r="BG490" s="173"/>
      <c r="BH490" s="173"/>
      <c r="BI490" s="173"/>
      <c r="BJ490" s="173" t="n">
        <v>0</v>
      </c>
      <c r="BK490" s="173" t="n">
        <v>0</v>
      </c>
      <c r="BL490" s="173" t="n">
        <v>0</v>
      </c>
      <c r="BM490" s="173" t="n">
        <v>0</v>
      </c>
      <c r="BN490" s="173" t="n">
        <v>0</v>
      </c>
      <c r="BO490" s="173" t="n">
        <v>0</v>
      </c>
      <c r="BP490" s="173" t="n">
        <v>0</v>
      </c>
      <c r="BQ490" s="173" t="n">
        <v>0</v>
      </c>
      <c r="BR490" s="173" t="n">
        <v>0</v>
      </c>
      <c r="BS490" s="173" t="n">
        <v>0</v>
      </c>
      <c r="BT490" s="173" t="n">
        <v>0</v>
      </c>
      <c r="BU490" s="173" t="n">
        <v>0</v>
      </c>
      <c r="BV490" s="173" t="n">
        <v>0</v>
      </c>
      <c r="BW490" s="173" t="n">
        <v>0</v>
      </c>
      <c r="BX490" s="173" t="n">
        <v>0</v>
      </c>
      <c r="BY490" s="173" t="n">
        <v>0</v>
      </c>
      <c r="BZ490" s="173" t="n">
        <v>0</v>
      </c>
      <c r="CA490" s="173" t="n">
        <v>0</v>
      </c>
      <c r="CB490" s="173" t="n">
        <v>0</v>
      </c>
      <c r="CC490" s="173" t="n">
        <v>0</v>
      </c>
      <c r="CD490" s="71" t="n">
        <v>0</v>
      </c>
      <c r="CE490" s="71" t="n">
        <v>0</v>
      </c>
      <c r="CF490" s="71" t="n">
        <v>0</v>
      </c>
      <c r="CG490" s="71" t="n">
        <v>0</v>
      </c>
      <c r="CH490" s="71" t="n">
        <v>0</v>
      </c>
      <c r="CI490" s="71" t="n">
        <v>0</v>
      </c>
      <c r="CJ490" s="71" t="n">
        <v>0</v>
      </c>
      <c r="CK490" s="71" t="n">
        <v>0</v>
      </c>
      <c r="CL490" s="71" t="n">
        <v>0</v>
      </c>
      <c r="CM490" s="71" t="n">
        <v>0</v>
      </c>
      <c r="CN490" s="71" t="n">
        <v>0</v>
      </c>
      <c r="CO490" s="71" t="n">
        <v>0</v>
      </c>
      <c r="CP490" s="71" t="n">
        <v>0</v>
      </c>
      <c r="CQ490" s="71" t="n">
        <v>0</v>
      </c>
      <c r="CR490" s="71" t="n">
        <v>0</v>
      </c>
      <c r="CS490" s="71"/>
      <c r="CT490" s="80"/>
      <c r="CU490" s="80"/>
      <c r="CV490" s="80"/>
      <c r="CW490" s="80"/>
      <c r="CX490" s="80"/>
      <c r="CY490" s="80"/>
      <c r="CZ490" s="80"/>
      <c r="DA490" s="80"/>
      <c r="DB490" s="80"/>
      <c r="DC490" s="80"/>
      <c r="DD490" s="80"/>
      <c r="DE490" s="80"/>
      <c r="DF490" s="80"/>
      <c r="DG490" s="80"/>
      <c r="DH490" s="80"/>
      <c r="DI490" s="80"/>
      <c r="DJ490" s="80"/>
      <c r="DK490" s="80"/>
      <c r="DL490" s="80"/>
      <c r="DM490" s="80"/>
      <c r="DN490" s="80"/>
    </row>
    <row r="491" customFormat="false" ht="15.75" hidden="false" customHeight="false" outlineLevel="0" collapsed="false">
      <c r="A491" s="184" t="s">
        <v>398</v>
      </c>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c r="AA491" s="80"/>
      <c r="AB491" s="80"/>
      <c r="AC491" s="80"/>
      <c r="AD491" s="80"/>
      <c r="AE491" s="80"/>
      <c r="AF491" s="80"/>
      <c r="AG491" s="80"/>
      <c r="AH491" s="80"/>
      <c r="AI491" s="80"/>
      <c r="AJ491" s="80"/>
      <c r="AK491" s="80"/>
      <c r="AL491" s="80"/>
      <c r="AM491" s="80"/>
      <c r="AN491" s="80"/>
      <c r="AO491" s="80"/>
      <c r="AP491" s="80"/>
      <c r="AQ491" s="80"/>
      <c r="AR491" s="80"/>
      <c r="AS491" s="80"/>
      <c r="AT491" s="80"/>
      <c r="AU491" s="80"/>
      <c r="AV491" s="80"/>
      <c r="AW491" s="80"/>
      <c r="AX491" s="80"/>
      <c r="AY491" s="80"/>
      <c r="AZ491" s="80"/>
      <c r="BA491" s="80"/>
      <c r="BB491" s="80"/>
      <c r="BC491" s="80"/>
      <c r="BD491" s="80"/>
      <c r="BE491" s="80"/>
      <c r="BF491" s="80"/>
      <c r="BG491" s="80"/>
      <c r="BH491" s="80"/>
      <c r="BI491" s="80"/>
      <c r="BJ491" s="80" t="n">
        <v>0</v>
      </c>
      <c r="BK491" s="80" t="n">
        <v>0</v>
      </c>
      <c r="BL491" s="80" t="n">
        <v>0</v>
      </c>
      <c r="BM491" s="80" t="n">
        <v>0</v>
      </c>
      <c r="BN491" s="80" t="n">
        <v>0</v>
      </c>
      <c r="BO491" s="80" t="n">
        <v>0</v>
      </c>
      <c r="BP491" s="80" t="n">
        <v>0</v>
      </c>
      <c r="BQ491" s="80" t="n">
        <v>0</v>
      </c>
      <c r="BR491" s="80" t="n">
        <v>0</v>
      </c>
      <c r="BS491" s="80" t="n">
        <v>0</v>
      </c>
      <c r="BT491" s="80" t="n">
        <v>0</v>
      </c>
      <c r="BU491" s="80" t="n">
        <v>0</v>
      </c>
      <c r="BV491" s="80" t="n">
        <v>0</v>
      </c>
      <c r="BW491" s="80" t="n">
        <v>0</v>
      </c>
      <c r="BX491" s="80" t="n">
        <v>0</v>
      </c>
      <c r="BY491" s="80" t="n">
        <v>0</v>
      </c>
      <c r="BZ491" s="80" t="n">
        <v>0</v>
      </c>
      <c r="CA491" s="80" t="n">
        <v>0</v>
      </c>
      <c r="CB491" s="80" t="n">
        <v>0</v>
      </c>
      <c r="CC491" s="80" t="n">
        <v>0</v>
      </c>
      <c r="CD491" s="178" t="n">
        <v>0</v>
      </c>
      <c r="CE491" s="178" t="n">
        <v>0</v>
      </c>
      <c r="CF491" s="178" t="n">
        <v>0</v>
      </c>
      <c r="CG491" s="178" t="n">
        <v>0</v>
      </c>
      <c r="CH491" s="178" t="n">
        <v>0</v>
      </c>
      <c r="CI491" s="178" t="n">
        <v>0</v>
      </c>
      <c r="CJ491" s="178" t="n">
        <v>0</v>
      </c>
      <c r="CK491" s="178" t="n">
        <v>0</v>
      </c>
      <c r="CL491" s="178" t="n">
        <v>0</v>
      </c>
      <c r="CM491" s="178" t="n">
        <v>0</v>
      </c>
      <c r="CN491" s="178" t="n">
        <v>0</v>
      </c>
      <c r="CO491" s="178" t="n">
        <v>0</v>
      </c>
      <c r="CP491" s="178" t="n">
        <v>0</v>
      </c>
      <c r="CQ491" s="178" t="n">
        <v>0</v>
      </c>
      <c r="CR491" s="178" t="n">
        <v>0</v>
      </c>
      <c r="CS491" s="178"/>
      <c r="CT491" s="80"/>
      <c r="CU491" s="80"/>
      <c r="CV491" s="80"/>
      <c r="CW491" s="80"/>
      <c r="CX491" s="80"/>
      <c r="CY491" s="80"/>
      <c r="CZ491" s="80"/>
      <c r="DA491" s="80"/>
      <c r="DB491" s="80"/>
      <c r="DC491" s="80"/>
      <c r="DD491" s="80"/>
      <c r="DE491" s="80"/>
      <c r="DF491" s="80"/>
      <c r="DG491" s="80"/>
      <c r="DH491" s="80"/>
      <c r="DI491" s="80"/>
      <c r="DJ491" s="80"/>
      <c r="DK491" s="80"/>
      <c r="DL491" s="80"/>
      <c r="DM491" s="80"/>
      <c r="DN491" s="80"/>
    </row>
    <row r="492" customFormat="false" ht="15.75" hidden="false" customHeight="false" outlineLevel="0" collapsed="false">
      <c r="A492" s="184" t="s">
        <v>213</v>
      </c>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c r="AA492" s="80"/>
      <c r="AB492" s="80"/>
      <c r="AC492" s="80"/>
      <c r="AD492" s="80"/>
      <c r="AE492" s="80"/>
      <c r="AF492" s="80"/>
      <c r="AG492" s="80"/>
      <c r="AH492" s="80"/>
      <c r="AI492" s="80"/>
      <c r="AJ492" s="80"/>
      <c r="AK492" s="80"/>
      <c r="AL492" s="80"/>
      <c r="AM492" s="80"/>
      <c r="AN492" s="80"/>
      <c r="AO492" s="80"/>
      <c r="AP492" s="80"/>
      <c r="AQ492" s="80"/>
      <c r="AR492" s="80"/>
      <c r="AS492" s="80"/>
      <c r="AT492" s="80"/>
      <c r="AU492" s="80"/>
      <c r="AV492" s="80"/>
      <c r="AW492" s="80"/>
      <c r="AX492" s="80"/>
      <c r="AY492" s="80"/>
      <c r="AZ492" s="80"/>
      <c r="BA492" s="80"/>
      <c r="BB492" s="80"/>
      <c r="BC492" s="80"/>
      <c r="BD492" s="80"/>
      <c r="BE492" s="80"/>
      <c r="BF492" s="80"/>
      <c r="BG492" s="80"/>
      <c r="BH492" s="80"/>
      <c r="BI492" s="80"/>
      <c r="BJ492" s="80"/>
      <c r="BK492" s="80"/>
      <c r="BL492" s="80"/>
      <c r="BM492" s="80"/>
      <c r="BN492" s="80"/>
      <c r="BO492" s="80"/>
      <c r="BP492" s="80"/>
      <c r="BQ492" s="80"/>
      <c r="BR492" s="80"/>
      <c r="BS492" s="80"/>
      <c r="BT492" s="80"/>
      <c r="BU492" s="80"/>
      <c r="BV492" s="80"/>
      <c r="BW492" s="80"/>
      <c r="BX492" s="80"/>
      <c r="BY492" s="80"/>
      <c r="BZ492" s="80"/>
      <c r="CA492" s="80"/>
      <c r="CB492" s="80"/>
      <c r="CC492" s="80"/>
      <c r="CD492" s="178"/>
      <c r="CE492" s="178"/>
      <c r="CF492" s="178"/>
      <c r="CG492" s="178"/>
      <c r="CH492" s="178"/>
      <c r="CI492" s="178"/>
      <c r="CJ492" s="178"/>
      <c r="CK492" s="178"/>
      <c r="CL492" s="178"/>
      <c r="CM492" s="178"/>
      <c r="CN492" s="178"/>
      <c r="CO492" s="178"/>
      <c r="CP492" s="178"/>
      <c r="CQ492" s="178"/>
      <c r="CR492" s="178"/>
      <c r="CS492" s="178"/>
      <c r="CT492" s="80"/>
      <c r="CU492" s="80"/>
      <c r="CV492" s="80"/>
      <c r="CW492" s="80"/>
      <c r="CX492" s="80"/>
      <c r="CY492" s="80"/>
      <c r="CZ492" s="80"/>
      <c r="DA492" s="80"/>
      <c r="DB492" s="80"/>
      <c r="DC492" s="80"/>
      <c r="DD492" s="80"/>
      <c r="DE492" s="80"/>
      <c r="DF492" s="80"/>
      <c r="DG492" s="80"/>
      <c r="DH492" s="80"/>
      <c r="DI492" s="80"/>
      <c r="DJ492" s="80"/>
      <c r="DK492" s="80"/>
      <c r="DL492" s="80"/>
      <c r="DM492" s="80"/>
      <c r="DN492" s="80"/>
    </row>
    <row r="493" customFormat="false" ht="15.75" hidden="false" customHeight="false" outlineLevel="0" collapsed="false">
      <c r="A493" s="184" t="s">
        <v>214</v>
      </c>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c r="AA493" s="80"/>
      <c r="AB493" s="80"/>
      <c r="AC493" s="80"/>
      <c r="AD493" s="80"/>
      <c r="AE493" s="80"/>
      <c r="AF493" s="80"/>
      <c r="AG493" s="80"/>
      <c r="AH493" s="80"/>
      <c r="AI493" s="80"/>
      <c r="AJ493" s="80"/>
      <c r="AK493" s="80"/>
      <c r="AL493" s="80"/>
      <c r="AM493" s="80"/>
      <c r="AN493" s="80"/>
      <c r="AO493" s="80"/>
      <c r="AP493" s="80"/>
      <c r="AQ493" s="80"/>
      <c r="AR493" s="80"/>
      <c r="AS493" s="80"/>
      <c r="AT493" s="80"/>
      <c r="AU493" s="80"/>
      <c r="AV493" s="80"/>
      <c r="AW493" s="80"/>
      <c r="AX493" s="80"/>
      <c r="AY493" s="80"/>
      <c r="AZ493" s="80"/>
      <c r="BA493" s="80"/>
      <c r="BB493" s="80"/>
      <c r="BC493" s="80"/>
      <c r="BD493" s="80"/>
      <c r="BE493" s="80"/>
      <c r="BF493" s="80"/>
      <c r="BG493" s="80"/>
      <c r="BH493" s="80"/>
      <c r="BI493" s="80"/>
      <c r="BJ493" s="80"/>
      <c r="BK493" s="80"/>
      <c r="BL493" s="80"/>
      <c r="BM493" s="80"/>
      <c r="BN493" s="80"/>
      <c r="BO493" s="80"/>
      <c r="BP493" s="80"/>
      <c r="BQ493" s="80"/>
      <c r="BR493" s="80"/>
      <c r="BS493" s="80"/>
      <c r="BT493" s="80"/>
      <c r="BU493" s="80"/>
      <c r="BV493" s="80"/>
      <c r="BW493" s="80"/>
      <c r="BX493" s="80"/>
      <c r="BY493" s="80"/>
      <c r="BZ493" s="80"/>
      <c r="CA493" s="80"/>
      <c r="CB493" s="80"/>
      <c r="CC493" s="80"/>
      <c r="CD493" s="178"/>
      <c r="CE493" s="178"/>
      <c r="CF493" s="178"/>
      <c r="CG493" s="178"/>
      <c r="CH493" s="178"/>
      <c r="CI493" s="178"/>
      <c r="CJ493" s="178"/>
      <c r="CK493" s="178"/>
      <c r="CL493" s="178"/>
      <c r="CM493" s="178"/>
      <c r="CN493" s="178"/>
      <c r="CO493" s="178"/>
      <c r="CP493" s="178"/>
      <c r="CQ493" s="178"/>
      <c r="CR493" s="178"/>
      <c r="CS493" s="178"/>
      <c r="CT493" s="80"/>
      <c r="CU493" s="80"/>
      <c r="CV493" s="80"/>
      <c r="CW493" s="80"/>
      <c r="CX493" s="80"/>
      <c r="CY493" s="80"/>
      <c r="CZ493" s="80"/>
      <c r="DA493" s="80"/>
      <c r="DB493" s="80"/>
      <c r="DC493" s="80"/>
      <c r="DD493" s="80"/>
      <c r="DE493" s="80"/>
      <c r="DF493" s="80"/>
      <c r="DG493" s="80"/>
      <c r="DH493" s="80"/>
      <c r="DI493" s="80"/>
      <c r="DJ493" s="80"/>
      <c r="DK493" s="80"/>
      <c r="DL493" s="80"/>
      <c r="DM493" s="80"/>
      <c r="DN493" s="80"/>
    </row>
    <row r="494" customFormat="false" ht="15.75" hidden="false" customHeight="false" outlineLevel="0" collapsed="false">
      <c r="A494" s="184" t="s">
        <v>399</v>
      </c>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c r="AA494" s="80"/>
      <c r="AB494" s="80"/>
      <c r="AC494" s="80"/>
      <c r="AD494" s="80"/>
      <c r="AE494" s="80"/>
      <c r="AF494" s="80"/>
      <c r="AG494" s="80"/>
      <c r="AH494" s="80"/>
      <c r="AI494" s="80"/>
      <c r="AJ494" s="80"/>
      <c r="AK494" s="80"/>
      <c r="AL494" s="80"/>
      <c r="AM494" s="80"/>
      <c r="AN494" s="80"/>
      <c r="AO494" s="80"/>
      <c r="AP494" s="80"/>
      <c r="AQ494" s="80"/>
      <c r="AR494" s="80"/>
      <c r="AS494" s="80"/>
      <c r="AT494" s="80"/>
      <c r="AU494" s="80"/>
      <c r="AV494" s="80"/>
      <c r="AW494" s="80"/>
      <c r="AX494" s="80"/>
      <c r="AY494" s="80"/>
      <c r="AZ494" s="80"/>
      <c r="BA494" s="80"/>
      <c r="BB494" s="80"/>
      <c r="BC494" s="80"/>
      <c r="BD494" s="80"/>
      <c r="BE494" s="80"/>
      <c r="BF494" s="80"/>
      <c r="BG494" s="80"/>
      <c r="BH494" s="80"/>
      <c r="BI494" s="80"/>
      <c r="BJ494" s="80" t="n">
        <v>0</v>
      </c>
      <c r="BK494" s="80" t="n">
        <v>0</v>
      </c>
      <c r="BL494" s="80" t="n">
        <v>0</v>
      </c>
      <c r="BM494" s="80" t="n">
        <v>0</v>
      </c>
      <c r="BN494" s="80" t="n">
        <v>0</v>
      </c>
      <c r="BO494" s="80" t="n">
        <v>0</v>
      </c>
      <c r="BP494" s="80" t="n">
        <v>0</v>
      </c>
      <c r="BQ494" s="80" t="n">
        <v>0</v>
      </c>
      <c r="BR494" s="80" t="n">
        <v>0</v>
      </c>
      <c r="BS494" s="80" t="n">
        <v>0</v>
      </c>
      <c r="BT494" s="80" t="n">
        <v>0</v>
      </c>
      <c r="BU494" s="80" t="n">
        <v>0</v>
      </c>
      <c r="BV494" s="80" t="n">
        <v>0</v>
      </c>
      <c r="BW494" s="80" t="n">
        <v>0</v>
      </c>
      <c r="BX494" s="80" t="n">
        <v>0</v>
      </c>
      <c r="BY494" s="80" t="n">
        <v>0</v>
      </c>
      <c r="BZ494" s="80" t="n">
        <v>0</v>
      </c>
      <c r="CA494" s="80" t="n">
        <v>0</v>
      </c>
      <c r="CB494" s="80" t="n">
        <v>0</v>
      </c>
      <c r="CC494" s="80" t="n">
        <v>0</v>
      </c>
      <c r="CD494" s="178" t="n">
        <v>0</v>
      </c>
      <c r="CE494" s="178" t="n">
        <v>0</v>
      </c>
      <c r="CF494" s="178" t="n">
        <v>0</v>
      </c>
      <c r="CG494" s="178" t="n">
        <v>0</v>
      </c>
      <c r="CH494" s="178" t="n">
        <v>0</v>
      </c>
      <c r="CI494" s="178" t="n">
        <v>0</v>
      </c>
      <c r="CJ494" s="178" t="n">
        <v>0</v>
      </c>
      <c r="CK494" s="178" t="n">
        <v>0</v>
      </c>
      <c r="CL494" s="178" t="n">
        <v>0</v>
      </c>
      <c r="CM494" s="178" t="n">
        <v>0</v>
      </c>
      <c r="CN494" s="178" t="n">
        <v>0</v>
      </c>
      <c r="CO494" s="178" t="n">
        <v>0</v>
      </c>
      <c r="CP494" s="178" t="n">
        <v>0</v>
      </c>
      <c r="CQ494" s="178" t="n">
        <v>0</v>
      </c>
      <c r="CR494" s="178" t="n">
        <v>0</v>
      </c>
      <c r="CS494" s="178"/>
      <c r="CT494" s="80"/>
      <c r="CU494" s="80"/>
      <c r="CV494" s="80"/>
      <c r="CW494" s="80"/>
      <c r="CX494" s="80"/>
      <c r="CY494" s="80"/>
      <c r="CZ494" s="80"/>
      <c r="DA494" s="80"/>
      <c r="DB494" s="80"/>
      <c r="DC494" s="80"/>
      <c r="DD494" s="80"/>
      <c r="DE494" s="80"/>
      <c r="DF494" s="80"/>
      <c r="DG494" s="80"/>
      <c r="DH494" s="80"/>
      <c r="DI494" s="80"/>
      <c r="DJ494" s="80"/>
      <c r="DK494" s="80"/>
      <c r="DL494" s="80"/>
      <c r="DM494" s="80"/>
      <c r="DN494" s="80"/>
    </row>
    <row r="495" customFormat="false" ht="15.75" hidden="false" customHeight="false" outlineLevel="0" collapsed="false">
      <c r="A495" s="184" t="s">
        <v>213</v>
      </c>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c r="AA495" s="80"/>
      <c r="AB495" s="80"/>
      <c r="AC495" s="80"/>
      <c r="AD495" s="80"/>
      <c r="AE495" s="80"/>
      <c r="AF495" s="80"/>
      <c r="AG495" s="80"/>
      <c r="AH495" s="80"/>
      <c r="AI495" s="80"/>
      <c r="AJ495" s="80"/>
      <c r="AK495" s="80"/>
      <c r="AL495" s="80"/>
      <c r="AM495" s="80"/>
      <c r="AN495" s="80"/>
      <c r="AO495" s="80"/>
      <c r="AP495" s="80"/>
      <c r="AQ495" s="80"/>
      <c r="AR495" s="80"/>
      <c r="AS495" s="80"/>
      <c r="AT495" s="80"/>
      <c r="AU495" s="80"/>
      <c r="AV495" s="80"/>
      <c r="AW495" s="80"/>
      <c r="AX495" s="80"/>
      <c r="AY495" s="80"/>
      <c r="AZ495" s="80"/>
      <c r="BA495" s="80"/>
      <c r="BB495" s="80"/>
      <c r="BC495" s="80"/>
      <c r="BD495" s="80"/>
      <c r="BE495" s="80"/>
      <c r="BF495" s="80"/>
      <c r="BG495" s="80"/>
      <c r="BH495" s="80"/>
      <c r="BI495" s="80"/>
      <c r="BJ495" s="80"/>
      <c r="BK495" s="80"/>
      <c r="BL495" s="80"/>
      <c r="BM495" s="80"/>
      <c r="BN495" s="80"/>
      <c r="BO495" s="80"/>
      <c r="BP495" s="80"/>
      <c r="BQ495" s="80"/>
      <c r="BR495" s="80"/>
      <c r="BS495" s="80"/>
      <c r="BT495" s="80"/>
      <c r="BU495" s="80"/>
      <c r="BV495" s="80"/>
      <c r="BW495" s="80"/>
      <c r="BX495" s="80"/>
      <c r="BY495" s="80"/>
      <c r="BZ495" s="80"/>
      <c r="CA495" s="80"/>
      <c r="CB495" s="80"/>
      <c r="CC495" s="80"/>
      <c r="CD495" s="178"/>
      <c r="CE495" s="178"/>
      <c r="CF495" s="178"/>
      <c r="CG495" s="178"/>
      <c r="CH495" s="178"/>
      <c r="CI495" s="178"/>
      <c r="CJ495" s="178"/>
      <c r="CK495" s="178"/>
      <c r="CL495" s="178"/>
      <c r="CM495" s="178"/>
      <c r="CN495" s="178"/>
      <c r="CO495" s="178"/>
      <c r="CP495" s="178"/>
      <c r="CQ495" s="178"/>
      <c r="CR495" s="178"/>
      <c r="CS495" s="178"/>
      <c r="CT495" s="80"/>
      <c r="CU495" s="80"/>
      <c r="CV495" s="80"/>
      <c r="CW495" s="80"/>
      <c r="CX495" s="80"/>
      <c r="CY495" s="80"/>
      <c r="CZ495" s="80"/>
      <c r="DA495" s="80"/>
      <c r="DB495" s="80"/>
      <c r="DC495" s="80"/>
      <c r="DD495" s="80"/>
      <c r="DE495" s="80"/>
      <c r="DF495" s="80"/>
      <c r="DG495" s="80"/>
      <c r="DH495" s="80"/>
      <c r="DI495" s="80"/>
      <c r="DJ495" s="80"/>
      <c r="DK495" s="80"/>
      <c r="DL495" s="80"/>
      <c r="DM495" s="80"/>
      <c r="DN495" s="80"/>
    </row>
    <row r="496" customFormat="false" ht="15.75" hidden="false" customHeight="false" outlineLevel="0" collapsed="false">
      <c r="A496" s="184" t="s">
        <v>214</v>
      </c>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c r="AA496" s="80"/>
      <c r="AB496" s="80"/>
      <c r="AC496" s="80"/>
      <c r="AD496" s="80"/>
      <c r="AE496" s="80"/>
      <c r="AF496" s="80"/>
      <c r="AG496" s="80"/>
      <c r="AH496" s="80"/>
      <c r="AI496" s="80"/>
      <c r="AJ496" s="80"/>
      <c r="AK496" s="80"/>
      <c r="AL496" s="80"/>
      <c r="AM496" s="80"/>
      <c r="AN496" s="80"/>
      <c r="AO496" s="80"/>
      <c r="AP496" s="80"/>
      <c r="AQ496" s="80"/>
      <c r="AR496" s="80"/>
      <c r="AS496" s="80"/>
      <c r="AT496" s="80"/>
      <c r="AU496" s="80"/>
      <c r="AV496" s="80"/>
      <c r="AW496" s="80"/>
      <c r="AX496" s="80"/>
      <c r="AY496" s="80"/>
      <c r="AZ496" s="80"/>
      <c r="BA496" s="80"/>
      <c r="BB496" s="80"/>
      <c r="BC496" s="80"/>
      <c r="BD496" s="80"/>
      <c r="BE496" s="80"/>
      <c r="BF496" s="80"/>
      <c r="BG496" s="80"/>
      <c r="BH496" s="80"/>
      <c r="BI496" s="80"/>
      <c r="BJ496" s="80"/>
      <c r="BK496" s="80"/>
      <c r="BL496" s="80"/>
      <c r="BM496" s="80"/>
      <c r="BN496" s="80"/>
      <c r="BO496" s="80"/>
      <c r="BP496" s="80"/>
      <c r="BQ496" s="80"/>
      <c r="BR496" s="80"/>
      <c r="BS496" s="80"/>
      <c r="BT496" s="80"/>
      <c r="BU496" s="80"/>
      <c r="BV496" s="80"/>
      <c r="BW496" s="80"/>
      <c r="BX496" s="80"/>
      <c r="BY496" s="80"/>
      <c r="BZ496" s="80"/>
      <c r="CA496" s="80"/>
      <c r="CB496" s="80"/>
      <c r="CC496" s="80"/>
      <c r="CD496" s="178"/>
      <c r="CE496" s="178"/>
      <c r="CF496" s="178"/>
      <c r="CG496" s="178"/>
      <c r="CH496" s="178"/>
      <c r="CI496" s="178"/>
      <c r="CJ496" s="178"/>
      <c r="CK496" s="178"/>
      <c r="CL496" s="178"/>
      <c r="CM496" s="178"/>
      <c r="CN496" s="178"/>
      <c r="CO496" s="178"/>
      <c r="CP496" s="178"/>
      <c r="CQ496" s="178"/>
      <c r="CR496" s="178"/>
      <c r="CS496" s="178"/>
      <c r="CT496" s="80"/>
      <c r="CU496" s="80"/>
      <c r="CV496" s="80"/>
      <c r="CW496" s="80"/>
      <c r="CX496" s="80"/>
      <c r="CY496" s="80"/>
      <c r="CZ496" s="80"/>
      <c r="DA496" s="80"/>
      <c r="DB496" s="80"/>
      <c r="DC496" s="80"/>
      <c r="DD496" s="80"/>
      <c r="DE496" s="80"/>
      <c r="DF496" s="80"/>
      <c r="DG496" s="80"/>
      <c r="DH496" s="80"/>
      <c r="DI496" s="80"/>
      <c r="DJ496" s="80"/>
      <c r="DK496" s="80"/>
      <c r="DL496" s="80"/>
      <c r="DM496" s="80"/>
      <c r="DN496" s="80"/>
    </row>
    <row r="497" customFormat="false" ht="15.75" hidden="false" customHeight="false" outlineLevel="0" collapsed="false">
      <c r="A497" s="184" t="s">
        <v>400</v>
      </c>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c r="AA497" s="80"/>
      <c r="AB497" s="80"/>
      <c r="AC497" s="80"/>
      <c r="AD497" s="80"/>
      <c r="AE497" s="80"/>
      <c r="AF497" s="80"/>
      <c r="AG497" s="80"/>
      <c r="AH497" s="80"/>
      <c r="AI497" s="80"/>
      <c r="AJ497" s="80"/>
      <c r="AK497" s="80"/>
      <c r="AL497" s="80"/>
      <c r="AM497" s="80"/>
      <c r="AN497" s="80"/>
      <c r="AO497" s="80"/>
      <c r="AP497" s="80"/>
      <c r="AQ497" s="80"/>
      <c r="AR497" s="80"/>
      <c r="AS497" s="80"/>
      <c r="AT497" s="80"/>
      <c r="AU497" s="80"/>
      <c r="AV497" s="80"/>
      <c r="AW497" s="80"/>
      <c r="AX497" s="80"/>
      <c r="AY497" s="80"/>
      <c r="AZ497" s="80"/>
      <c r="BA497" s="80"/>
      <c r="BB497" s="80"/>
      <c r="BC497" s="80"/>
      <c r="BD497" s="80"/>
      <c r="BE497" s="80"/>
      <c r="BF497" s="80"/>
      <c r="BG497" s="80"/>
      <c r="BH497" s="80"/>
      <c r="BI497" s="80"/>
      <c r="BJ497" s="80" t="n">
        <v>0</v>
      </c>
      <c r="BK497" s="80" t="n">
        <v>0</v>
      </c>
      <c r="BL497" s="80" t="n">
        <v>0</v>
      </c>
      <c r="BM497" s="80" t="n">
        <v>0</v>
      </c>
      <c r="BN497" s="80" t="n">
        <v>0</v>
      </c>
      <c r="BO497" s="80" t="n">
        <v>0</v>
      </c>
      <c r="BP497" s="80" t="n">
        <v>0</v>
      </c>
      <c r="BQ497" s="80" t="n">
        <v>0</v>
      </c>
      <c r="BR497" s="80" t="n">
        <v>0</v>
      </c>
      <c r="BS497" s="80" t="n">
        <v>0</v>
      </c>
      <c r="BT497" s="80" t="n">
        <v>0</v>
      </c>
      <c r="BU497" s="80" t="n">
        <v>0</v>
      </c>
      <c r="BV497" s="80" t="n">
        <v>0</v>
      </c>
      <c r="BW497" s="80" t="n">
        <v>0</v>
      </c>
      <c r="BX497" s="80" t="n">
        <v>0</v>
      </c>
      <c r="BY497" s="80" t="n">
        <v>0</v>
      </c>
      <c r="BZ497" s="80" t="n">
        <v>0</v>
      </c>
      <c r="CA497" s="80" t="n">
        <v>0</v>
      </c>
      <c r="CB497" s="80" t="n">
        <v>0</v>
      </c>
      <c r="CC497" s="80" t="n">
        <v>0</v>
      </c>
      <c r="CD497" s="178" t="n">
        <v>0</v>
      </c>
      <c r="CE497" s="178" t="n">
        <v>0</v>
      </c>
      <c r="CF497" s="178" t="n">
        <v>0</v>
      </c>
      <c r="CG497" s="178" t="n">
        <v>0</v>
      </c>
      <c r="CH497" s="178" t="n">
        <v>0</v>
      </c>
      <c r="CI497" s="178" t="n">
        <v>0</v>
      </c>
      <c r="CJ497" s="178" t="n">
        <v>0</v>
      </c>
      <c r="CK497" s="178" t="n">
        <v>0</v>
      </c>
      <c r="CL497" s="178" t="n">
        <v>0</v>
      </c>
      <c r="CM497" s="178" t="n">
        <v>0</v>
      </c>
      <c r="CN497" s="178" t="n">
        <v>0</v>
      </c>
      <c r="CO497" s="178" t="n">
        <v>0</v>
      </c>
      <c r="CP497" s="178" t="n">
        <v>0</v>
      </c>
      <c r="CQ497" s="178" t="n">
        <v>0</v>
      </c>
      <c r="CR497" s="178" t="n">
        <v>0</v>
      </c>
      <c r="CS497" s="178"/>
      <c r="CT497" s="80"/>
      <c r="CU497" s="80"/>
      <c r="CV497" s="80"/>
      <c r="CW497" s="80"/>
      <c r="CX497" s="80"/>
      <c r="CY497" s="80"/>
      <c r="CZ497" s="80"/>
      <c r="DA497" s="80"/>
      <c r="DB497" s="80"/>
      <c r="DC497" s="80"/>
      <c r="DD497" s="80"/>
      <c r="DE497" s="80"/>
      <c r="DF497" s="80"/>
      <c r="DG497" s="80"/>
      <c r="DH497" s="80"/>
      <c r="DI497" s="80"/>
      <c r="DJ497" s="80"/>
      <c r="DK497" s="80"/>
      <c r="DL497" s="80"/>
      <c r="DM497" s="80"/>
      <c r="DN497" s="80"/>
    </row>
    <row r="498" customFormat="false" ht="15.75" hidden="false" customHeight="false" outlineLevel="0" collapsed="false">
      <c r="A498" s="184" t="s">
        <v>213</v>
      </c>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c r="AA498" s="80"/>
      <c r="AB498" s="80"/>
      <c r="AC498" s="80"/>
      <c r="AD498" s="80"/>
      <c r="AE498" s="80"/>
      <c r="AF498" s="80"/>
      <c r="AG498" s="80"/>
      <c r="AH498" s="80"/>
      <c r="AI498" s="80"/>
      <c r="AJ498" s="80"/>
      <c r="AK498" s="80"/>
      <c r="AL498" s="80"/>
      <c r="AM498" s="80"/>
      <c r="AN498" s="80"/>
      <c r="AO498" s="80"/>
      <c r="AP498" s="80"/>
      <c r="AQ498" s="80"/>
      <c r="AR498" s="80"/>
      <c r="AS498" s="80"/>
      <c r="AT498" s="80"/>
      <c r="AU498" s="80"/>
      <c r="AV498" s="80"/>
      <c r="AW498" s="80"/>
      <c r="AX498" s="80"/>
      <c r="AY498" s="80"/>
      <c r="AZ498" s="80"/>
      <c r="BA498" s="80"/>
      <c r="BB498" s="80"/>
      <c r="BC498" s="80"/>
      <c r="BD498" s="80"/>
      <c r="BE498" s="80"/>
      <c r="BF498" s="80"/>
      <c r="BG498" s="80"/>
      <c r="BH498" s="80"/>
      <c r="BI498" s="80"/>
      <c r="BJ498" s="80"/>
      <c r="BK498" s="80"/>
      <c r="BL498" s="80"/>
      <c r="BM498" s="80"/>
      <c r="BN498" s="80"/>
      <c r="BO498" s="80"/>
      <c r="BP498" s="80"/>
      <c r="BQ498" s="80"/>
      <c r="BR498" s="80"/>
      <c r="BS498" s="80"/>
      <c r="BT498" s="80"/>
      <c r="BU498" s="80"/>
      <c r="BV498" s="80"/>
      <c r="BW498" s="80"/>
      <c r="BX498" s="80"/>
      <c r="BY498" s="80"/>
      <c r="BZ498" s="80"/>
      <c r="CA498" s="80"/>
      <c r="CB498" s="80"/>
      <c r="CC498" s="80"/>
      <c r="CD498" s="178"/>
      <c r="CE498" s="178"/>
      <c r="CF498" s="178"/>
      <c r="CG498" s="178"/>
      <c r="CH498" s="178"/>
      <c r="CI498" s="178"/>
      <c r="CJ498" s="178"/>
      <c r="CK498" s="178"/>
      <c r="CL498" s="178"/>
      <c r="CM498" s="178"/>
      <c r="CN498" s="178"/>
      <c r="CO498" s="178"/>
      <c r="CP498" s="178"/>
      <c r="CQ498" s="178"/>
      <c r="CR498" s="178"/>
      <c r="CS498" s="178"/>
      <c r="CT498" s="80"/>
      <c r="CU498" s="80"/>
      <c r="CV498" s="80"/>
      <c r="CW498" s="80"/>
      <c r="CX498" s="80"/>
      <c r="CY498" s="80"/>
      <c r="CZ498" s="80"/>
      <c r="DA498" s="80"/>
      <c r="DB498" s="80"/>
      <c r="DC498" s="80"/>
      <c r="DD498" s="80"/>
      <c r="DE498" s="80"/>
      <c r="DF498" s="80"/>
      <c r="DG498" s="80"/>
      <c r="DH498" s="80"/>
      <c r="DI498" s="80"/>
      <c r="DJ498" s="80"/>
      <c r="DK498" s="80"/>
      <c r="DL498" s="80"/>
      <c r="DM498" s="80"/>
      <c r="DN498" s="80"/>
    </row>
    <row r="499" customFormat="false" ht="15.75" hidden="false" customHeight="false" outlineLevel="0" collapsed="false">
      <c r="A499" s="184" t="s">
        <v>214</v>
      </c>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c r="AA499" s="80"/>
      <c r="AB499" s="80"/>
      <c r="AC499" s="80"/>
      <c r="AD499" s="80"/>
      <c r="AE499" s="80"/>
      <c r="AF499" s="80"/>
      <c r="AG499" s="80"/>
      <c r="AH499" s="80"/>
      <c r="AI499" s="80"/>
      <c r="AJ499" s="80"/>
      <c r="AK499" s="80"/>
      <c r="AL499" s="80"/>
      <c r="AM499" s="80"/>
      <c r="AN499" s="80"/>
      <c r="AO499" s="80"/>
      <c r="AP499" s="80"/>
      <c r="AQ499" s="80"/>
      <c r="AR499" s="80"/>
      <c r="AS499" s="80"/>
      <c r="AT499" s="80"/>
      <c r="AU499" s="80"/>
      <c r="AV499" s="80"/>
      <c r="AW499" s="80"/>
      <c r="AX499" s="80"/>
      <c r="AY499" s="80"/>
      <c r="AZ499" s="80"/>
      <c r="BA499" s="80"/>
      <c r="BB499" s="80"/>
      <c r="BC499" s="80"/>
      <c r="BD499" s="80"/>
      <c r="BE499" s="80"/>
      <c r="BF499" s="80"/>
      <c r="BG499" s="80"/>
      <c r="BH499" s="80"/>
      <c r="BI499" s="80"/>
      <c r="BJ499" s="80"/>
      <c r="BK499" s="80"/>
      <c r="BL499" s="80"/>
      <c r="BM499" s="80"/>
      <c r="BN499" s="80"/>
      <c r="BO499" s="80"/>
      <c r="BP499" s="80"/>
      <c r="BQ499" s="80"/>
      <c r="BR499" s="80"/>
      <c r="BS499" s="80"/>
      <c r="BT499" s="80"/>
      <c r="BU499" s="80"/>
      <c r="BV499" s="80"/>
      <c r="BW499" s="80"/>
      <c r="BX499" s="80"/>
      <c r="BY499" s="80"/>
      <c r="BZ499" s="80"/>
      <c r="CA499" s="80"/>
      <c r="CB499" s="80"/>
      <c r="CC499" s="80"/>
      <c r="CD499" s="178"/>
      <c r="CE499" s="178"/>
      <c r="CF499" s="178"/>
      <c r="CG499" s="178"/>
      <c r="CH499" s="178"/>
      <c r="CI499" s="178"/>
      <c r="CJ499" s="178"/>
      <c r="CK499" s="178"/>
      <c r="CL499" s="178"/>
      <c r="CM499" s="178"/>
      <c r="CN499" s="178"/>
      <c r="CO499" s="178"/>
      <c r="CP499" s="178"/>
      <c r="CQ499" s="178"/>
      <c r="CR499" s="178"/>
      <c r="CS499" s="178"/>
      <c r="CT499" s="80"/>
      <c r="CU499" s="80"/>
      <c r="CV499" s="80"/>
      <c r="CW499" s="80"/>
      <c r="CX499" s="80"/>
      <c r="CY499" s="80"/>
      <c r="CZ499" s="80"/>
      <c r="DA499" s="80"/>
      <c r="DB499" s="80"/>
      <c r="DC499" s="80"/>
      <c r="DD499" s="80"/>
      <c r="DE499" s="80"/>
      <c r="DF499" s="80"/>
      <c r="DG499" s="80"/>
      <c r="DH499" s="80"/>
      <c r="DI499" s="80"/>
      <c r="DJ499" s="80"/>
      <c r="DK499" s="80"/>
      <c r="DL499" s="80"/>
      <c r="DM499" s="80"/>
      <c r="DN499" s="80"/>
    </row>
    <row r="500" customFormat="false" ht="15.75" hidden="false" customHeight="false" outlineLevel="0" collapsed="false">
      <c r="A500" s="184" t="s">
        <v>401</v>
      </c>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c r="AA500" s="80"/>
      <c r="AB500" s="80"/>
      <c r="AC500" s="80"/>
      <c r="AD500" s="80"/>
      <c r="AE500" s="80"/>
      <c r="AF500" s="80"/>
      <c r="AG500" s="80"/>
      <c r="AH500" s="80"/>
      <c r="AI500" s="80"/>
      <c r="AJ500" s="80"/>
      <c r="AK500" s="80"/>
      <c r="AL500" s="80"/>
      <c r="AM500" s="80"/>
      <c r="AN500" s="80"/>
      <c r="AO500" s="80"/>
      <c r="AP500" s="80"/>
      <c r="AQ500" s="80"/>
      <c r="AR500" s="80"/>
      <c r="AS500" s="80"/>
      <c r="AT500" s="80"/>
      <c r="AU500" s="80"/>
      <c r="AV500" s="80"/>
      <c r="AW500" s="80"/>
      <c r="AX500" s="80"/>
      <c r="AY500" s="80"/>
      <c r="AZ500" s="80"/>
      <c r="BA500" s="80"/>
      <c r="BB500" s="80"/>
      <c r="BC500" s="80"/>
      <c r="BD500" s="80"/>
      <c r="BE500" s="80"/>
      <c r="BF500" s="80"/>
      <c r="BG500" s="80"/>
      <c r="BH500" s="80"/>
      <c r="BI500" s="80"/>
      <c r="BJ500" s="80" t="n">
        <v>0</v>
      </c>
      <c r="BK500" s="80" t="n">
        <v>0</v>
      </c>
      <c r="BL500" s="80" t="n">
        <v>0</v>
      </c>
      <c r="BM500" s="80" t="n">
        <v>0</v>
      </c>
      <c r="BN500" s="80" t="n">
        <v>0</v>
      </c>
      <c r="BO500" s="80" t="n">
        <v>0</v>
      </c>
      <c r="BP500" s="80" t="n">
        <v>0</v>
      </c>
      <c r="BQ500" s="80" t="n">
        <v>0</v>
      </c>
      <c r="BR500" s="80" t="n">
        <v>0</v>
      </c>
      <c r="BS500" s="80" t="n">
        <v>0</v>
      </c>
      <c r="BT500" s="80" t="n">
        <v>0</v>
      </c>
      <c r="BU500" s="80" t="n">
        <v>0</v>
      </c>
      <c r="BV500" s="80" t="n">
        <v>0</v>
      </c>
      <c r="BW500" s="80" t="n">
        <v>0</v>
      </c>
      <c r="BX500" s="80" t="n">
        <v>0</v>
      </c>
      <c r="BY500" s="80" t="n">
        <v>0</v>
      </c>
      <c r="BZ500" s="80" t="n">
        <v>0</v>
      </c>
      <c r="CA500" s="80" t="n">
        <v>0</v>
      </c>
      <c r="CB500" s="80" t="n">
        <v>0</v>
      </c>
      <c r="CC500" s="80" t="n">
        <v>0</v>
      </c>
      <c r="CD500" s="178" t="n">
        <v>0</v>
      </c>
      <c r="CE500" s="178" t="n">
        <v>0</v>
      </c>
      <c r="CF500" s="178" t="n">
        <v>0</v>
      </c>
      <c r="CG500" s="178" t="n">
        <v>0</v>
      </c>
      <c r="CH500" s="178" t="n">
        <v>0</v>
      </c>
      <c r="CI500" s="178" t="n">
        <v>0</v>
      </c>
      <c r="CJ500" s="178" t="n">
        <v>0</v>
      </c>
      <c r="CK500" s="178" t="n">
        <v>0</v>
      </c>
      <c r="CL500" s="178" t="n">
        <v>0</v>
      </c>
      <c r="CM500" s="178" t="n">
        <v>0</v>
      </c>
      <c r="CN500" s="178" t="n">
        <v>0</v>
      </c>
      <c r="CO500" s="178" t="n">
        <v>0</v>
      </c>
      <c r="CP500" s="178" t="n">
        <v>0</v>
      </c>
      <c r="CQ500" s="178" t="n">
        <v>0</v>
      </c>
      <c r="CR500" s="178" t="n">
        <v>0</v>
      </c>
      <c r="CS500" s="178"/>
      <c r="CT500" s="80"/>
      <c r="CU500" s="80"/>
      <c r="CV500" s="80"/>
      <c r="CW500" s="80"/>
      <c r="CX500" s="80"/>
      <c r="CY500" s="80"/>
      <c r="CZ500" s="80"/>
      <c r="DA500" s="80"/>
      <c r="DB500" s="80"/>
      <c r="DC500" s="80"/>
      <c r="DD500" s="80"/>
      <c r="DE500" s="80"/>
      <c r="DF500" s="80"/>
      <c r="DG500" s="80"/>
      <c r="DH500" s="80"/>
      <c r="DI500" s="80"/>
      <c r="DJ500" s="80"/>
      <c r="DK500" s="80"/>
      <c r="DL500" s="80"/>
      <c r="DM500" s="80"/>
      <c r="DN500" s="80"/>
    </row>
    <row r="501" customFormat="false" ht="15.75" hidden="false" customHeight="false" outlineLevel="0" collapsed="false">
      <c r="A501" s="184" t="s">
        <v>213</v>
      </c>
      <c r="B501" s="80"/>
      <c r="C501" s="80"/>
      <c r="D501" s="80"/>
      <c r="E501" s="80"/>
      <c r="F501" s="80"/>
      <c r="G501" s="80"/>
      <c r="H501" s="80"/>
      <c r="I501" s="80"/>
      <c r="J501" s="80"/>
      <c r="K501" s="80"/>
      <c r="L501" s="80"/>
      <c r="M501" s="80"/>
      <c r="N501" s="80"/>
      <c r="O501" s="80"/>
      <c r="P501" s="80"/>
      <c r="Q501" s="80"/>
      <c r="R501" s="80"/>
      <c r="S501" s="80"/>
      <c r="T501" s="80"/>
      <c r="U501" s="80"/>
      <c r="V501" s="80"/>
      <c r="W501" s="80"/>
      <c r="X501" s="80"/>
      <c r="Y501" s="80"/>
      <c r="Z501" s="80"/>
      <c r="AA501" s="80"/>
      <c r="AB501" s="80"/>
      <c r="AC501" s="80"/>
      <c r="AD501" s="80"/>
      <c r="AE501" s="80"/>
      <c r="AF501" s="80"/>
      <c r="AG501" s="80"/>
      <c r="AH501" s="80"/>
      <c r="AI501" s="80"/>
      <c r="AJ501" s="80"/>
      <c r="AK501" s="80"/>
      <c r="AL501" s="80"/>
      <c r="AM501" s="80"/>
      <c r="AN501" s="80"/>
      <c r="AO501" s="80"/>
      <c r="AP501" s="80"/>
      <c r="AQ501" s="80"/>
      <c r="AR501" s="80"/>
      <c r="AS501" s="80"/>
      <c r="AT501" s="80"/>
      <c r="AU501" s="80"/>
      <c r="AV501" s="80"/>
      <c r="AW501" s="80"/>
      <c r="AX501" s="80"/>
      <c r="AY501" s="80"/>
      <c r="AZ501" s="80"/>
      <c r="BA501" s="80"/>
      <c r="BB501" s="80"/>
      <c r="BC501" s="80"/>
      <c r="BD501" s="80"/>
      <c r="BE501" s="80"/>
      <c r="BF501" s="80"/>
      <c r="BG501" s="80"/>
      <c r="BH501" s="80"/>
      <c r="BI501" s="80"/>
      <c r="BJ501" s="80"/>
      <c r="BK501" s="80"/>
      <c r="BL501" s="80"/>
      <c r="BM501" s="80"/>
      <c r="BN501" s="80"/>
      <c r="BO501" s="80"/>
      <c r="BP501" s="80"/>
      <c r="BQ501" s="80"/>
      <c r="BR501" s="80"/>
      <c r="BS501" s="80"/>
      <c r="BT501" s="80"/>
      <c r="BU501" s="80"/>
      <c r="BV501" s="80"/>
      <c r="BW501" s="80"/>
      <c r="BX501" s="80"/>
      <c r="BY501" s="80"/>
      <c r="BZ501" s="80"/>
      <c r="CA501" s="80"/>
      <c r="CB501" s="80"/>
      <c r="CC501" s="80"/>
      <c r="CD501" s="178"/>
      <c r="CE501" s="178"/>
      <c r="CF501" s="178"/>
      <c r="CG501" s="178"/>
      <c r="CH501" s="178"/>
      <c r="CI501" s="178"/>
      <c r="CJ501" s="178"/>
      <c r="CK501" s="178"/>
      <c r="CL501" s="178"/>
      <c r="CM501" s="178"/>
      <c r="CN501" s="178"/>
      <c r="CO501" s="178"/>
      <c r="CP501" s="178"/>
      <c r="CQ501" s="178"/>
      <c r="CR501" s="178"/>
      <c r="CS501" s="178"/>
      <c r="CT501" s="80"/>
      <c r="CU501" s="80"/>
      <c r="CV501" s="80"/>
      <c r="CW501" s="80"/>
      <c r="CX501" s="80"/>
      <c r="CY501" s="80"/>
      <c r="CZ501" s="80"/>
      <c r="DA501" s="80"/>
      <c r="DB501" s="80"/>
      <c r="DC501" s="80"/>
      <c r="DD501" s="80"/>
      <c r="DE501" s="80"/>
      <c r="DF501" s="80"/>
      <c r="DG501" s="80"/>
      <c r="DH501" s="80"/>
      <c r="DI501" s="80"/>
      <c r="DJ501" s="80"/>
      <c r="DK501" s="80"/>
      <c r="DL501" s="80"/>
      <c r="DM501" s="80"/>
      <c r="DN501" s="80"/>
    </row>
    <row r="502" customFormat="false" ht="15.75" hidden="false" customHeight="false" outlineLevel="0" collapsed="false">
      <c r="A502" s="184" t="s">
        <v>214</v>
      </c>
      <c r="B502" s="80"/>
      <c r="C502" s="80"/>
      <c r="D502" s="80"/>
      <c r="E502" s="80"/>
      <c r="F502" s="80"/>
      <c r="G502" s="80"/>
      <c r="H502" s="80"/>
      <c r="I502" s="80"/>
      <c r="J502" s="80"/>
      <c r="K502" s="80"/>
      <c r="L502" s="80"/>
      <c r="M502" s="80"/>
      <c r="N502" s="80"/>
      <c r="O502" s="80"/>
      <c r="P502" s="80"/>
      <c r="Q502" s="80"/>
      <c r="R502" s="80"/>
      <c r="S502" s="80"/>
      <c r="T502" s="80"/>
      <c r="U502" s="80"/>
      <c r="V502" s="80"/>
      <c r="W502" s="80"/>
      <c r="X502" s="80"/>
      <c r="Y502" s="80"/>
      <c r="Z502" s="80"/>
      <c r="AA502" s="80"/>
      <c r="AB502" s="80"/>
      <c r="AC502" s="80"/>
      <c r="AD502" s="80"/>
      <c r="AE502" s="80"/>
      <c r="AF502" s="80"/>
      <c r="AG502" s="80"/>
      <c r="AH502" s="80"/>
      <c r="AI502" s="80"/>
      <c r="AJ502" s="80"/>
      <c r="AK502" s="80"/>
      <c r="AL502" s="80"/>
      <c r="AM502" s="80"/>
      <c r="AN502" s="80"/>
      <c r="AO502" s="80"/>
      <c r="AP502" s="80"/>
      <c r="AQ502" s="80"/>
      <c r="AR502" s="80"/>
      <c r="AS502" s="80"/>
      <c r="AT502" s="80"/>
      <c r="AU502" s="80"/>
      <c r="AV502" s="80"/>
      <c r="AW502" s="80"/>
      <c r="AX502" s="80"/>
      <c r="AY502" s="80"/>
      <c r="AZ502" s="80"/>
      <c r="BA502" s="80"/>
      <c r="BB502" s="80"/>
      <c r="BC502" s="80"/>
      <c r="BD502" s="80"/>
      <c r="BE502" s="80"/>
      <c r="BF502" s="80"/>
      <c r="BG502" s="80"/>
      <c r="BH502" s="80"/>
      <c r="BI502" s="80"/>
      <c r="BJ502" s="80"/>
      <c r="BK502" s="80"/>
      <c r="BL502" s="80"/>
      <c r="BM502" s="80"/>
      <c r="BN502" s="80"/>
      <c r="BO502" s="80"/>
      <c r="BP502" s="80"/>
      <c r="BQ502" s="80"/>
      <c r="BR502" s="80"/>
      <c r="BS502" s="80"/>
      <c r="BT502" s="80"/>
      <c r="BU502" s="80"/>
      <c r="BV502" s="80"/>
      <c r="BW502" s="80"/>
      <c r="BX502" s="80"/>
      <c r="BY502" s="80"/>
      <c r="BZ502" s="80"/>
      <c r="CA502" s="80"/>
      <c r="CB502" s="80"/>
      <c r="CC502" s="80"/>
      <c r="CD502" s="178"/>
      <c r="CE502" s="178"/>
      <c r="CF502" s="178"/>
      <c r="CG502" s="178"/>
      <c r="CH502" s="178"/>
      <c r="CI502" s="178"/>
      <c r="CJ502" s="178"/>
      <c r="CK502" s="178"/>
      <c r="CL502" s="178"/>
      <c r="CM502" s="178"/>
      <c r="CN502" s="178"/>
      <c r="CO502" s="178"/>
      <c r="CP502" s="178"/>
      <c r="CQ502" s="178"/>
      <c r="CR502" s="178"/>
      <c r="CS502" s="178"/>
      <c r="CT502" s="80"/>
      <c r="CU502" s="80"/>
      <c r="CV502" s="80"/>
      <c r="CW502" s="80"/>
      <c r="CX502" s="80"/>
      <c r="CY502" s="80"/>
      <c r="CZ502" s="80"/>
      <c r="DA502" s="80"/>
      <c r="DB502" s="80"/>
      <c r="DC502" s="80"/>
      <c r="DD502" s="80"/>
      <c r="DE502" s="80"/>
      <c r="DF502" s="80"/>
      <c r="DG502" s="80"/>
      <c r="DH502" s="80"/>
      <c r="DI502" s="80"/>
      <c r="DJ502" s="80"/>
      <c r="DK502" s="80"/>
      <c r="DL502" s="80"/>
      <c r="DM502" s="80"/>
      <c r="DN502" s="80"/>
    </row>
    <row r="503" customFormat="false" ht="15.75" hidden="false" customHeight="false" outlineLevel="0" collapsed="false">
      <c r="A503" s="184" t="s">
        <v>402</v>
      </c>
      <c r="B503" s="80"/>
      <c r="C503" s="80"/>
      <c r="D503" s="80"/>
      <c r="E503" s="80"/>
      <c r="F503" s="80"/>
      <c r="G503" s="80"/>
      <c r="H503" s="80"/>
      <c r="I503" s="80"/>
      <c r="J503" s="80"/>
      <c r="K503" s="80"/>
      <c r="L503" s="80"/>
      <c r="M503" s="80"/>
      <c r="N503" s="80"/>
      <c r="O503" s="80"/>
      <c r="P503" s="80"/>
      <c r="Q503" s="80"/>
      <c r="R503" s="80"/>
      <c r="S503" s="80"/>
      <c r="T503" s="80"/>
      <c r="U503" s="80"/>
      <c r="V503" s="80"/>
      <c r="W503" s="80"/>
      <c r="X503" s="80"/>
      <c r="Y503" s="80"/>
      <c r="Z503" s="80"/>
      <c r="AA503" s="80"/>
      <c r="AB503" s="80"/>
      <c r="AC503" s="80"/>
      <c r="AD503" s="80"/>
      <c r="AE503" s="80"/>
      <c r="AF503" s="80"/>
      <c r="AG503" s="80"/>
      <c r="AH503" s="80"/>
      <c r="AI503" s="80"/>
      <c r="AJ503" s="80"/>
      <c r="AK503" s="80"/>
      <c r="AL503" s="80"/>
      <c r="AM503" s="80"/>
      <c r="AN503" s="80"/>
      <c r="AO503" s="80"/>
      <c r="AP503" s="80"/>
      <c r="AQ503" s="80"/>
      <c r="AR503" s="80"/>
      <c r="AS503" s="80"/>
      <c r="AT503" s="80"/>
      <c r="AU503" s="80"/>
      <c r="AV503" s="80"/>
      <c r="AW503" s="80"/>
      <c r="AX503" s="80"/>
      <c r="AY503" s="80"/>
      <c r="AZ503" s="80"/>
      <c r="BA503" s="80"/>
      <c r="BB503" s="80"/>
      <c r="BC503" s="80"/>
      <c r="BD503" s="80"/>
      <c r="BE503" s="80"/>
      <c r="BF503" s="80"/>
      <c r="BG503" s="80"/>
      <c r="BH503" s="80"/>
      <c r="BI503" s="80"/>
      <c r="BJ503" s="80" t="n">
        <v>0</v>
      </c>
      <c r="BK503" s="80" t="n">
        <v>0</v>
      </c>
      <c r="BL503" s="80" t="n">
        <v>0</v>
      </c>
      <c r="BM503" s="80" t="n">
        <v>0</v>
      </c>
      <c r="BN503" s="80" t="n">
        <v>0</v>
      </c>
      <c r="BO503" s="80" t="n">
        <v>0</v>
      </c>
      <c r="BP503" s="80" t="n">
        <v>0</v>
      </c>
      <c r="BQ503" s="80" t="n">
        <v>0</v>
      </c>
      <c r="BR503" s="80" t="n">
        <v>0</v>
      </c>
      <c r="BS503" s="80" t="n">
        <v>0</v>
      </c>
      <c r="BT503" s="80" t="n">
        <v>0</v>
      </c>
      <c r="BU503" s="80" t="n">
        <v>0</v>
      </c>
      <c r="BV503" s="80" t="n">
        <v>0</v>
      </c>
      <c r="BW503" s="80" t="n">
        <v>0</v>
      </c>
      <c r="BX503" s="80" t="n">
        <v>0</v>
      </c>
      <c r="BY503" s="80" t="n">
        <v>0</v>
      </c>
      <c r="BZ503" s="80" t="n">
        <v>0</v>
      </c>
      <c r="CA503" s="80" t="n">
        <v>0</v>
      </c>
      <c r="CB503" s="80" t="n">
        <v>0</v>
      </c>
      <c r="CC503" s="80" t="n">
        <v>0</v>
      </c>
      <c r="CD503" s="178" t="n">
        <v>0</v>
      </c>
      <c r="CE503" s="178" t="n">
        <v>0</v>
      </c>
      <c r="CF503" s="178" t="n">
        <v>0</v>
      </c>
      <c r="CG503" s="178" t="n">
        <v>0</v>
      </c>
      <c r="CH503" s="178" t="n">
        <v>0</v>
      </c>
      <c r="CI503" s="178" t="n">
        <v>0</v>
      </c>
      <c r="CJ503" s="178" t="n">
        <v>0</v>
      </c>
      <c r="CK503" s="178" t="n">
        <v>0</v>
      </c>
      <c r="CL503" s="178" t="n">
        <v>0</v>
      </c>
      <c r="CM503" s="178" t="n">
        <v>0</v>
      </c>
      <c r="CN503" s="178" t="n">
        <v>0</v>
      </c>
      <c r="CO503" s="178" t="n">
        <v>0</v>
      </c>
      <c r="CP503" s="178" t="n">
        <v>0</v>
      </c>
      <c r="CQ503" s="178" t="n">
        <v>0</v>
      </c>
      <c r="CR503" s="178" t="n">
        <v>0</v>
      </c>
      <c r="CS503" s="178"/>
      <c r="CT503" s="80"/>
      <c r="CU503" s="80"/>
      <c r="CV503" s="80"/>
      <c r="CW503" s="80"/>
      <c r="CX503" s="80"/>
      <c r="CY503" s="80"/>
      <c r="CZ503" s="80"/>
      <c r="DA503" s="80"/>
      <c r="DB503" s="80"/>
      <c r="DC503" s="80"/>
      <c r="DD503" s="80"/>
      <c r="DE503" s="80"/>
      <c r="DF503" s="80"/>
      <c r="DG503" s="80"/>
      <c r="DH503" s="80"/>
      <c r="DI503" s="80"/>
      <c r="DJ503" s="80"/>
      <c r="DK503" s="80"/>
      <c r="DL503" s="80"/>
      <c r="DM503" s="80"/>
      <c r="DN503" s="80"/>
    </row>
    <row r="504" customFormat="false" ht="15.75" hidden="false" customHeight="false" outlineLevel="0" collapsed="false">
      <c r="A504" s="184" t="s">
        <v>213</v>
      </c>
      <c r="B504" s="80"/>
      <c r="C504" s="80"/>
      <c r="D504" s="80"/>
      <c r="E504" s="80"/>
      <c r="F504" s="80"/>
      <c r="G504" s="80"/>
      <c r="H504" s="80"/>
      <c r="I504" s="80"/>
      <c r="J504" s="80"/>
      <c r="K504" s="80"/>
      <c r="L504" s="80"/>
      <c r="M504" s="80"/>
      <c r="N504" s="80"/>
      <c r="O504" s="80"/>
      <c r="P504" s="80"/>
      <c r="Q504" s="80"/>
      <c r="R504" s="80"/>
      <c r="S504" s="80"/>
      <c r="T504" s="80"/>
      <c r="U504" s="80"/>
      <c r="V504" s="80"/>
      <c r="W504" s="80"/>
      <c r="X504" s="80"/>
      <c r="Y504" s="80"/>
      <c r="Z504" s="80"/>
      <c r="AA504" s="80"/>
      <c r="AB504" s="80"/>
      <c r="AC504" s="80"/>
      <c r="AD504" s="80"/>
      <c r="AE504" s="80"/>
      <c r="AF504" s="80"/>
      <c r="AG504" s="80"/>
      <c r="AH504" s="80"/>
      <c r="AI504" s="80"/>
      <c r="AJ504" s="80"/>
      <c r="AK504" s="80"/>
      <c r="AL504" s="80"/>
      <c r="AM504" s="80"/>
      <c r="AN504" s="80"/>
      <c r="AO504" s="80"/>
      <c r="AP504" s="80"/>
      <c r="AQ504" s="80"/>
      <c r="AR504" s="80"/>
      <c r="AS504" s="80"/>
      <c r="AT504" s="80"/>
      <c r="AU504" s="80"/>
      <c r="AV504" s="80"/>
      <c r="AW504" s="80"/>
      <c r="AX504" s="80"/>
      <c r="AY504" s="80"/>
      <c r="AZ504" s="80"/>
      <c r="BA504" s="80"/>
      <c r="BB504" s="80"/>
      <c r="BC504" s="80"/>
      <c r="BD504" s="80"/>
      <c r="BE504" s="80"/>
      <c r="BF504" s="80"/>
      <c r="BG504" s="80"/>
      <c r="BH504" s="80"/>
      <c r="BI504" s="80"/>
      <c r="BJ504" s="80"/>
      <c r="BK504" s="80"/>
      <c r="BL504" s="80"/>
      <c r="BM504" s="80"/>
      <c r="BN504" s="80"/>
      <c r="BO504" s="80"/>
      <c r="BP504" s="80"/>
      <c r="BQ504" s="80"/>
      <c r="BR504" s="80"/>
      <c r="BS504" s="80"/>
      <c r="BT504" s="80"/>
      <c r="BU504" s="80"/>
      <c r="BV504" s="80"/>
      <c r="BW504" s="80"/>
      <c r="BX504" s="80"/>
      <c r="BY504" s="80"/>
      <c r="BZ504" s="80"/>
      <c r="CA504" s="80"/>
      <c r="CB504" s="80"/>
      <c r="CC504" s="80"/>
      <c r="CD504" s="178"/>
      <c r="CE504" s="178"/>
      <c r="CF504" s="178"/>
      <c r="CG504" s="178"/>
      <c r="CH504" s="178"/>
      <c r="CI504" s="178"/>
      <c r="CJ504" s="178"/>
      <c r="CK504" s="178"/>
      <c r="CL504" s="178"/>
      <c r="CM504" s="178"/>
      <c r="CN504" s="178"/>
      <c r="CO504" s="178"/>
      <c r="CP504" s="178"/>
      <c r="CQ504" s="178"/>
      <c r="CR504" s="178"/>
      <c r="CS504" s="178"/>
      <c r="CT504" s="80"/>
      <c r="CU504" s="80"/>
      <c r="CV504" s="80"/>
      <c r="CW504" s="80"/>
      <c r="CX504" s="80"/>
      <c r="CY504" s="80"/>
      <c r="CZ504" s="80"/>
      <c r="DA504" s="80"/>
      <c r="DB504" s="80"/>
      <c r="DC504" s="80"/>
      <c r="DD504" s="80"/>
      <c r="DE504" s="80"/>
      <c r="DF504" s="80"/>
      <c r="DG504" s="80"/>
      <c r="DH504" s="80"/>
      <c r="DI504" s="80"/>
      <c r="DJ504" s="80"/>
      <c r="DK504" s="80"/>
      <c r="DL504" s="80"/>
      <c r="DM504" s="80"/>
      <c r="DN504" s="80"/>
    </row>
    <row r="505" customFormat="false" ht="15.75" hidden="false" customHeight="false" outlineLevel="0" collapsed="false">
      <c r="A505" s="184" t="s">
        <v>214</v>
      </c>
      <c r="B505" s="80"/>
      <c r="C505" s="80"/>
      <c r="D505" s="80"/>
      <c r="E505" s="80"/>
      <c r="F505" s="80"/>
      <c r="G505" s="80"/>
      <c r="H505" s="80"/>
      <c r="I505" s="80"/>
      <c r="J505" s="80"/>
      <c r="K505" s="80"/>
      <c r="L505" s="80"/>
      <c r="M505" s="80"/>
      <c r="N505" s="80"/>
      <c r="O505" s="80"/>
      <c r="P505" s="80"/>
      <c r="Q505" s="80"/>
      <c r="R505" s="80"/>
      <c r="S505" s="80"/>
      <c r="T505" s="80"/>
      <c r="U505" s="80"/>
      <c r="V505" s="80"/>
      <c r="W505" s="80"/>
      <c r="X505" s="80"/>
      <c r="Y505" s="80"/>
      <c r="Z505" s="80"/>
      <c r="AA505" s="80"/>
      <c r="AB505" s="80"/>
      <c r="AC505" s="80"/>
      <c r="AD505" s="80"/>
      <c r="AE505" s="80"/>
      <c r="AF505" s="80"/>
      <c r="AG505" s="80"/>
      <c r="AH505" s="80"/>
      <c r="AI505" s="80"/>
      <c r="AJ505" s="80"/>
      <c r="AK505" s="80"/>
      <c r="AL505" s="80"/>
      <c r="AM505" s="80"/>
      <c r="AN505" s="80"/>
      <c r="AO505" s="80"/>
      <c r="AP505" s="80"/>
      <c r="AQ505" s="80"/>
      <c r="AR505" s="80"/>
      <c r="AS505" s="80"/>
      <c r="AT505" s="80"/>
      <c r="AU505" s="80"/>
      <c r="AV505" s="80"/>
      <c r="AW505" s="80"/>
      <c r="AX505" s="80"/>
      <c r="AY505" s="80"/>
      <c r="AZ505" s="80"/>
      <c r="BA505" s="80"/>
      <c r="BB505" s="80"/>
      <c r="BC505" s="80"/>
      <c r="BD505" s="80"/>
      <c r="BE505" s="80"/>
      <c r="BF505" s="80"/>
      <c r="BG505" s="80"/>
      <c r="BH505" s="80"/>
      <c r="BI505" s="80"/>
      <c r="BJ505" s="80"/>
      <c r="BK505" s="80"/>
      <c r="BL505" s="80"/>
      <c r="BM505" s="80"/>
      <c r="BN505" s="80"/>
      <c r="BO505" s="80"/>
      <c r="BP505" s="80"/>
      <c r="BQ505" s="80"/>
      <c r="BR505" s="80"/>
      <c r="BS505" s="80"/>
      <c r="BT505" s="80"/>
      <c r="BU505" s="80"/>
      <c r="BV505" s="80"/>
      <c r="BW505" s="80"/>
      <c r="BX505" s="80"/>
      <c r="BY505" s="80"/>
      <c r="BZ505" s="80"/>
      <c r="CA505" s="80"/>
      <c r="CB505" s="80"/>
      <c r="CC505" s="80"/>
      <c r="CD505" s="178"/>
      <c r="CE505" s="178"/>
      <c r="CF505" s="178"/>
      <c r="CG505" s="178"/>
      <c r="CH505" s="178"/>
      <c r="CI505" s="178"/>
      <c r="CJ505" s="178"/>
      <c r="CK505" s="178"/>
      <c r="CL505" s="178"/>
      <c r="CM505" s="178"/>
      <c r="CN505" s="178"/>
      <c r="CO505" s="178"/>
      <c r="CP505" s="178"/>
      <c r="CQ505" s="178"/>
      <c r="CR505" s="178"/>
      <c r="CS505" s="178"/>
      <c r="CT505" s="80"/>
      <c r="CU505" s="80"/>
      <c r="CV505" s="80"/>
      <c r="CW505" s="80"/>
      <c r="CX505" s="80"/>
      <c r="CY505" s="80"/>
      <c r="CZ505" s="80"/>
      <c r="DA505" s="80"/>
      <c r="DB505" s="80"/>
      <c r="DC505" s="80"/>
      <c r="DD505" s="80"/>
      <c r="DE505" s="80"/>
      <c r="DF505" s="80"/>
      <c r="DG505" s="80"/>
      <c r="DH505" s="80"/>
      <c r="DI505" s="80"/>
      <c r="DJ505" s="80"/>
      <c r="DK505" s="80"/>
      <c r="DL505" s="80"/>
      <c r="DM505" s="80"/>
      <c r="DN505" s="80"/>
    </row>
    <row r="506" customFormat="false" ht="15.75" hidden="false" customHeight="false" outlineLevel="0" collapsed="false">
      <c r="A506" s="184" t="s">
        <v>403</v>
      </c>
      <c r="B506" s="80"/>
      <c r="C506" s="80"/>
      <c r="D506" s="80"/>
      <c r="E506" s="80"/>
      <c r="F506" s="80"/>
      <c r="G506" s="80"/>
      <c r="H506" s="80"/>
      <c r="I506" s="80"/>
      <c r="J506" s="80"/>
      <c r="K506" s="80"/>
      <c r="L506" s="80"/>
      <c r="M506" s="80"/>
      <c r="N506" s="80"/>
      <c r="O506" s="80"/>
      <c r="P506" s="80"/>
      <c r="Q506" s="80"/>
      <c r="R506" s="80"/>
      <c r="S506" s="80"/>
      <c r="T506" s="80"/>
      <c r="U506" s="80"/>
      <c r="V506" s="80"/>
      <c r="W506" s="80"/>
      <c r="X506" s="80"/>
      <c r="Y506" s="80"/>
      <c r="Z506" s="80"/>
      <c r="AA506" s="80"/>
      <c r="AB506" s="80"/>
      <c r="AC506" s="80"/>
      <c r="AD506" s="80"/>
      <c r="AE506" s="80"/>
      <c r="AF506" s="80"/>
      <c r="AG506" s="80"/>
      <c r="AH506" s="80"/>
      <c r="AI506" s="80"/>
      <c r="AJ506" s="80"/>
      <c r="AK506" s="80"/>
      <c r="AL506" s="80"/>
      <c r="AM506" s="80"/>
      <c r="AN506" s="80"/>
      <c r="AO506" s="80"/>
      <c r="AP506" s="80"/>
      <c r="AQ506" s="80"/>
      <c r="AR506" s="80"/>
      <c r="AS506" s="80"/>
      <c r="AT506" s="80"/>
      <c r="AU506" s="80"/>
      <c r="AV506" s="80"/>
      <c r="AW506" s="80"/>
      <c r="AX506" s="80"/>
      <c r="AY506" s="80"/>
      <c r="AZ506" s="80"/>
      <c r="BA506" s="80"/>
      <c r="BB506" s="80"/>
      <c r="BC506" s="80"/>
      <c r="BD506" s="80"/>
      <c r="BE506" s="80"/>
      <c r="BF506" s="80"/>
      <c r="BG506" s="80"/>
      <c r="BH506" s="80"/>
      <c r="BI506" s="80"/>
      <c r="BJ506" s="80" t="n">
        <v>0</v>
      </c>
      <c r="BK506" s="80" t="n">
        <v>0</v>
      </c>
      <c r="BL506" s="80" t="n">
        <v>0</v>
      </c>
      <c r="BM506" s="80" t="n">
        <v>0</v>
      </c>
      <c r="BN506" s="80" t="n">
        <v>0</v>
      </c>
      <c r="BO506" s="80" t="n">
        <v>0</v>
      </c>
      <c r="BP506" s="80" t="n">
        <v>0</v>
      </c>
      <c r="BQ506" s="80" t="n">
        <v>0</v>
      </c>
      <c r="BR506" s="80" t="n">
        <v>0</v>
      </c>
      <c r="BS506" s="80" t="n">
        <v>0</v>
      </c>
      <c r="BT506" s="80" t="n">
        <v>0</v>
      </c>
      <c r="BU506" s="80" t="n">
        <v>0</v>
      </c>
      <c r="BV506" s="80" t="n">
        <v>0</v>
      </c>
      <c r="BW506" s="80" t="n">
        <v>0</v>
      </c>
      <c r="BX506" s="80" t="n">
        <v>0</v>
      </c>
      <c r="BY506" s="80" t="n">
        <v>0</v>
      </c>
      <c r="BZ506" s="80" t="n">
        <v>0</v>
      </c>
      <c r="CA506" s="80" t="n">
        <v>0</v>
      </c>
      <c r="CB506" s="80" t="n">
        <v>0</v>
      </c>
      <c r="CC506" s="80" t="n">
        <v>0</v>
      </c>
      <c r="CD506" s="178" t="n">
        <v>0</v>
      </c>
      <c r="CE506" s="178" t="n">
        <v>0</v>
      </c>
      <c r="CF506" s="178" t="n">
        <v>0</v>
      </c>
      <c r="CG506" s="178" t="n">
        <v>0</v>
      </c>
      <c r="CH506" s="178" t="n">
        <v>0</v>
      </c>
      <c r="CI506" s="178" t="n">
        <v>0</v>
      </c>
      <c r="CJ506" s="178" t="n">
        <v>0</v>
      </c>
      <c r="CK506" s="178" t="n">
        <v>0</v>
      </c>
      <c r="CL506" s="178" t="n">
        <v>0</v>
      </c>
      <c r="CM506" s="178" t="n">
        <v>0</v>
      </c>
      <c r="CN506" s="178" t="n">
        <v>0</v>
      </c>
      <c r="CO506" s="178" t="n">
        <v>0</v>
      </c>
      <c r="CP506" s="178" t="n">
        <v>0</v>
      </c>
      <c r="CQ506" s="178" t="n">
        <v>0</v>
      </c>
      <c r="CR506" s="178" t="n">
        <v>0</v>
      </c>
      <c r="CS506" s="178"/>
      <c r="CT506" s="80"/>
      <c r="CU506" s="80"/>
      <c r="CV506" s="80"/>
      <c r="CW506" s="80"/>
      <c r="CX506" s="80"/>
      <c r="CY506" s="80"/>
      <c r="CZ506" s="80"/>
      <c r="DA506" s="80"/>
      <c r="DB506" s="80"/>
      <c r="DC506" s="80"/>
      <c r="DD506" s="80"/>
      <c r="DE506" s="80"/>
      <c r="DF506" s="80"/>
      <c r="DG506" s="80"/>
      <c r="DH506" s="80"/>
      <c r="DI506" s="80"/>
      <c r="DJ506" s="80"/>
      <c r="DK506" s="80"/>
      <c r="DL506" s="80"/>
      <c r="DM506" s="80"/>
      <c r="DN506" s="80"/>
    </row>
    <row r="507" customFormat="false" ht="15.75" hidden="false" customHeight="false" outlineLevel="0" collapsed="false">
      <c r="A507" s="184" t="s">
        <v>213</v>
      </c>
      <c r="B507" s="80"/>
      <c r="C507" s="80"/>
      <c r="D507" s="80"/>
      <c r="E507" s="80"/>
      <c r="F507" s="80"/>
      <c r="G507" s="80"/>
      <c r="H507" s="80"/>
      <c r="I507" s="80"/>
      <c r="J507" s="80"/>
      <c r="K507" s="80"/>
      <c r="L507" s="80"/>
      <c r="M507" s="80"/>
      <c r="N507" s="80"/>
      <c r="O507" s="80"/>
      <c r="P507" s="80"/>
      <c r="Q507" s="80"/>
      <c r="R507" s="80"/>
      <c r="S507" s="80"/>
      <c r="T507" s="80"/>
      <c r="U507" s="80"/>
      <c r="V507" s="80"/>
      <c r="W507" s="80"/>
      <c r="X507" s="80"/>
      <c r="Y507" s="80"/>
      <c r="Z507" s="80"/>
      <c r="AA507" s="80"/>
      <c r="AB507" s="80"/>
      <c r="AC507" s="80"/>
      <c r="AD507" s="80"/>
      <c r="AE507" s="80"/>
      <c r="AF507" s="80"/>
      <c r="AG507" s="80"/>
      <c r="AH507" s="80"/>
      <c r="AI507" s="80"/>
      <c r="AJ507" s="80"/>
      <c r="AK507" s="80"/>
      <c r="AL507" s="80"/>
      <c r="AM507" s="80"/>
      <c r="AN507" s="80"/>
      <c r="AO507" s="80"/>
      <c r="AP507" s="80"/>
      <c r="AQ507" s="80"/>
      <c r="AR507" s="80"/>
      <c r="AS507" s="80"/>
      <c r="AT507" s="80"/>
      <c r="AU507" s="80"/>
      <c r="AV507" s="80"/>
      <c r="AW507" s="80"/>
      <c r="AX507" s="80"/>
      <c r="AY507" s="80"/>
      <c r="AZ507" s="80"/>
      <c r="BA507" s="80"/>
      <c r="BB507" s="80"/>
      <c r="BC507" s="80"/>
      <c r="BD507" s="80"/>
      <c r="BE507" s="80"/>
      <c r="BF507" s="80"/>
      <c r="BG507" s="80"/>
      <c r="BH507" s="80"/>
      <c r="BI507" s="80"/>
      <c r="BJ507" s="80"/>
      <c r="BK507" s="80"/>
      <c r="BL507" s="80"/>
      <c r="BM507" s="80"/>
      <c r="BN507" s="80"/>
      <c r="BO507" s="80"/>
      <c r="BP507" s="80"/>
      <c r="BQ507" s="80"/>
      <c r="BR507" s="80"/>
      <c r="BS507" s="80"/>
      <c r="BT507" s="80"/>
      <c r="BU507" s="80"/>
      <c r="BV507" s="80"/>
      <c r="BW507" s="80"/>
      <c r="BX507" s="80"/>
      <c r="BY507" s="80"/>
      <c r="BZ507" s="80"/>
      <c r="CA507" s="80"/>
      <c r="CB507" s="80"/>
      <c r="CC507" s="80"/>
      <c r="CD507" s="178"/>
      <c r="CE507" s="178"/>
      <c r="CF507" s="178"/>
      <c r="CG507" s="178"/>
      <c r="CH507" s="178"/>
      <c r="CI507" s="178"/>
      <c r="CJ507" s="178"/>
      <c r="CK507" s="178"/>
      <c r="CL507" s="178"/>
      <c r="CM507" s="178"/>
      <c r="CN507" s="178"/>
      <c r="CO507" s="178"/>
      <c r="CP507" s="178"/>
      <c r="CQ507" s="178"/>
      <c r="CR507" s="178"/>
      <c r="CS507" s="178"/>
      <c r="CT507" s="80"/>
      <c r="CU507" s="80"/>
      <c r="CV507" s="80"/>
      <c r="CW507" s="80"/>
      <c r="CX507" s="80"/>
      <c r="CY507" s="80"/>
      <c r="CZ507" s="80"/>
      <c r="DA507" s="80"/>
      <c r="DB507" s="80"/>
      <c r="DC507" s="80"/>
      <c r="DD507" s="80"/>
      <c r="DE507" s="80"/>
      <c r="DF507" s="80"/>
      <c r="DG507" s="80"/>
      <c r="DH507" s="80"/>
      <c r="DI507" s="80"/>
      <c r="DJ507" s="80"/>
      <c r="DK507" s="80"/>
      <c r="DL507" s="80"/>
      <c r="DM507" s="80"/>
      <c r="DN507" s="80"/>
    </row>
    <row r="508" customFormat="false" ht="15.75" hidden="false" customHeight="false" outlineLevel="0" collapsed="false">
      <c r="A508" s="184" t="s">
        <v>214</v>
      </c>
      <c r="B508" s="80"/>
      <c r="C508" s="80"/>
      <c r="D508" s="80"/>
      <c r="E508" s="80"/>
      <c r="F508" s="80"/>
      <c r="G508" s="80"/>
      <c r="H508" s="80"/>
      <c r="I508" s="80"/>
      <c r="J508" s="80"/>
      <c r="K508" s="80"/>
      <c r="L508" s="80"/>
      <c r="M508" s="80"/>
      <c r="N508" s="80"/>
      <c r="O508" s="80"/>
      <c r="P508" s="80"/>
      <c r="Q508" s="80"/>
      <c r="R508" s="80"/>
      <c r="S508" s="80"/>
      <c r="T508" s="80"/>
      <c r="U508" s="80"/>
      <c r="V508" s="80"/>
      <c r="W508" s="80"/>
      <c r="X508" s="80"/>
      <c r="Y508" s="80"/>
      <c r="Z508" s="80"/>
      <c r="AA508" s="80"/>
      <c r="AB508" s="80"/>
      <c r="AC508" s="80"/>
      <c r="AD508" s="80"/>
      <c r="AE508" s="80"/>
      <c r="AF508" s="80"/>
      <c r="AG508" s="80"/>
      <c r="AH508" s="80"/>
      <c r="AI508" s="80"/>
      <c r="AJ508" s="80"/>
      <c r="AK508" s="80"/>
      <c r="AL508" s="80"/>
      <c r="AM508" s="80"/>
      <c r="AN508" s="80"/>
      <c r="AO508" s="80"/>
      <c r="AP508" s="80"/>
      <c r="AQ508" s="80"/>
      <c r="AR508" s="80"/>
      <c r="AS508" s="80"/>
      <c r="AT508" s="80"/>
      <c r="AU508" s="80"/>
      <c r="AV508" s="80"/>
      <c r="AW508" s="80"/>
      <c r="AX508" s="80"/>
      <c r="AY508" s="80"/>
      <c r="AZ508" s="80"/>
      <c r="BA508" s="80"/>
      <c r="BB508" s="80"/>
      <c r="BC508" s="80"/>
      <c r="BD508" s="80"/>
      <c r="BE508" s="80"/>
      <c r="BF508" s="80"/>
      <c r="BG508" s="80"/>
      <c r="BH508" s="80"/>
      <c r="BI508" s="80"/>
      <c r="BJ508" s="80"/>
      <c r="BK508" s="80"/>
      <c r="BL508" s="80"/>
      <c r="BM508" s="80"/>
      <c r="BN508" s="80"/>
      <c r="BO508" s="80"/>
      <c r="BP508" s="80"/>
      <c r="BQ508" s="80"/>
      <c r="BR508" s="80"/>
      <c r="BS508" s="80"/>
      <c r="BT508" s="80"/>
      <c r="BU508" s="80"/>
      <c r="BV508" s="80"/>
      <c r="BW508" s="80"/>
      <c r="BX508" s="80"/>
      <c r="BY508" s="80"/>
      <c r="BZ508" s="80"/>
      <c r="CA508" s="80"/>
      <c r="CB508" s="80"/>
      <c r="CC508" s="80"/>
      <c r="CD508" s="178"/>
      <c r="CE508" s="178"/>
      <c r="CF508" s="178"/>
      <c r="CG508" s="178"/>
      <c r="CH508" s="178"/>
      <c r="CI508" s="178"/>
      <c r="CJ508" s="178"/>
      <c r="CK508" s="178"/>
      <c r="CL508" s="178"/>
      <c r="CM508" s="178"/>
      <c r="CN508" s="178"/>
      <c r="CO508" s="178"/>
      <c r="CP508" s="178"/>
      <c r="CQ508" s="178"/>
      <c r="CR508" s="178"/>
      <c r="CS508" s="178"/>
      <c r="CT508" s="80"/>
      <c r="CU508" s="80"/>
      <c r="CV508" s="80"/>
      <c r="CW508" s="80"/>
      <c r="CX508" s="80"/>
      <c r="CY508" s="80"/>
      <c r="CZ508" s="80"/>
      <c r="DA508" s="80"/>
      <c r="DB508" s="80"/>
      <c r="DC508" s="80"/>
      <c r="DD508" s="80"/>
      <c r="DE508" s="80"/>
      <c r="DF508" s="80"/>
      <c r="DG508" s="80"/>
      <c r="DH508" s="80"/>
      <c r="DI508" s="80"/>
      <c r="DJ508" s="80"/>
      <c r="DK508" s="80"/>
      <c r="DL508" s="80"/>
      <c r="DM508" s="80"/>
      <c r="DN508" s="80"/>
    </row>
    <row r="509" customFormat="false" ht="15.75" hidden="false" customHeight="false" outlineLevel="0" collapsed="false">
      <c r="A509" s="184" t="s">
        <v>404</v>
      </c>
      <c r="B509" s="80"/>
      <c r="C509" s="80"/>
      <c r="D509" s="80"/>
      <c r="E509" s="80"/>
      <c r="F509" s="80"/>
      <c r="G509" s="80"/>
      <c r="H509" s="80"/>
      <c r="I509" s="80"/>
      <c r="J509" s="80"/>
      <c r="K509" s="80"/>
      <c r="L509" s="80"/>
      <c r="M509" s="80"/>
      <c r="N509" s="80"/>
      <c r="O509" s="80"/>
      <c r="P509" s="80"/>
      <c r="Q509" s="80"/>
      <c r="R509" s="80"/>
      <c r="S509" s="80"/>
      <c r="T509" s="80"/>
      <c r="U509" s="80"/>
      <c r="V509" s="80"/>
      <c r="W509" s="80"/>
      <c r="X509" s="80"/>
      <c r="Y509" s="80"/>
      <c r="Z509" s="80"/>
      <c r="AA509" s="80"/>
      <c r="AB509" s="80"/>
      <c r="AC509" s="80"/>
      <c r="AD509" s="80"/>
      <c r="AE509" s="80"/>
      <c r="AF509" s="80"/>
      <c r="AG509" s="80"/>
      <c r="AH509" s="80"/>
      <c r="AI509" s="80"/>
      <c r="AJ509" s="80"/>
      <c r="AK509" s="80"/>
      <c r="AL509" s="80"/>
      <c r="AM509" s="80"/>
      <c r="AN509" s="80"/>
      <c r="AO509" s="80"/>
      <c r="AP509" s="80"/>
      <c r="AQ509" s="80"/>
      <c r="AR509" s="80"/>
      <c r="AS509" s="80"/>
      <c r="AT509" s="80"/>
      <c r="AU509" s="80"/>
      <c r="AV509" s="80"/>
      <c r="AW509" s="80"/>
      <c r="AX509" s="80"/>
      <c r="AY509" s="80"/>
      <c r="AZ509" s="80"/>
      <c r="BA509" s="80"/>
      <c r="BB509" s="80"/>
      <c r="BC509" s="80"/>
      <c r="BD509" s="80"/>
      <c r="BE509" s="80"/>
      <c r="BF509" s="80"/>
      <c r="BG509" s="80"/>
      <c r="BH509" s="80"/>
      <c r="BI509" s="80"/>
      <c r="BJ509" s="80" t="n">
        <v>0</v>
      </c>
      <c r="BK509" s="80" t="n">
        <v>0</v>
      </c>
      <c r="BL509" s="80" t="n">
        <v>0</v>
      </c>
      <c r="BM509" s="80" t="n">
        <v>0</v>
      </c>
      <c r="BN509" s="80" t="n">
        <v>0</v>
      </c>
      <c r="BO509" s="80" t="n">
        <v>0</v>
      </c>
      <c r="BP509" s="80" t="n">
        <v>0</v>
      </c>
      <c r="BQ509" s="80" t="n">
        <v>0</v>
      </c>
      <c r="BR509" s="80" t="n">
        <v>0</v>
      </c>
      <c r="BS509" s="80" t="n">
        <v>0</v>
      </c>
      <c r="BT509" s="80" t="n">
        <v>0</v>
      </c>
      <c r="BU509" s="80" t="n">
        <v>0</v>
      </c>
      <c r="BV509" s="80" t="n">
        <v>0</v>
      </c>
      <c r="BW509" s="80" t="n">
        <v>0</v>
      </c>
      <c r="BX509" s="80" t="n">
        <v>0</v>
      </c>
      <c r="BY509" s="80" t="n">
        <v>0</v>
      </c>
      <c r="BZ509" s="80" t="n">
        <v>0</v>
      </c>
      <c r="CA509" s="80" t="n">
        <v>0</v>
      </c>
      <c r="CB509" s="80" t="n">
        <v>0</v>
      </c>
      <c r="CC509" s="80" t="n">
        <v>0</v>
      </c>
      <c r="CD509" s="178" t="n">
        <v>0</v>
      </c>
      <c r="CE509" s="178" t="n">
        <v>0</v>
      </c>
      <c r="CF509" s="178" t="n">
        <v>0</v>
      </c>
      <c r="CG509" s="178" t="n">
        <v>0</v>
      </c>
      <c r="CH509" s="178" t="n">
        <v>0</v>
      </c>
      <c r="CI509" s="178" t="n">
        <v>0</v>
      </c>
      <c r="CJ509" s="178" t="n">
        <v>0</v>
      </c>
      <c r="CK509" s="178" t="n">
        <v>0</v>
      </c>
      <c r="CL509" s="178" t="n">
        <v>0</v>
      </c>
      <c r="CM509" s="178" t="n">
        <v>0</v>
      </c>
      <c r="CN509" s="178" t="n">
        <v>0</v>
      </c>
      <c r="CO509" s="178" t="n">
        <v>0</v>
      </c>
      <c r="CP509" s="178" t="n">
        <v>0</v>
      </c>
      <c r="CQ509" s="178" t="n">
        <v>0</v>
      </c>
      <c r="CR509" s="178" t="n">
        <v>0</v>
      </c>
      <c r="CS509" s="178"/>
      <c r="CT509" s="205"/>
      <c r="CU509" s="205"/>
      <c r="CV509" s="205"/>
      <c r="CW509" s="205"/>
      <c r="CX509" s="205"/>
      <c r="CY509" s="205"/>
      <c r="CZ509" s="205"/>
      <c r="DA509" s="205"/>
      <c r="DB509" s="205"/>
      <c r="DC509" s="205"/>
      <c r="DD509" s="205"/>
      <c r="DE509" s="205"/>
      <c r="DF509" s="205"/>
      <c r="DG509" s="205"/>
      <c r="DH509" s="205"/>
      <c r="DI509" s="205"/>
      <c r="DJ509" s="205"/>
      <c r="DK509" s="205"/>
      <c r="DL509" s="205"/>
      <c r="DM509" s="205"/>
      <c r="DN509" s="205"/>
    </row>
    <row r="510" customFormat="false" ht="15.75" hidden="false" customHeight="false" outlineLevel="0" collapsed="false">
      <c r="A510" s="184" t="s">
        <v>213</v>
      </c>
      <c r="B510" s="80"/>
      <c r="C510" s="80"/>
      <c r="D510" s="80"/>
      <c r="E510" s="80"/>
      <c r="F510" s="80"/>
      <c r="G510" s="80"/>
      <c r="H510" s="80"/>
      <c r="I510" s="80"/>
      <c r="J510" s="80"/>
      <c r="K510" s="80"/>
      <c r="L510" s="80"/>
      <c r="M510" s="80"/>
      <c r="N510" s="80"/>
      <c r="O510" s="80"/>
      <c r="P510" s="80"/>
      <c r="Q510" s="80"/>
      <c r="R510" s="80"/>
      <c r="S510" s="80"/>
      <c r="T510" s="80"/>
      <c r="U510" s="80"/>
      <c r="V510" s="80"/>
      <c r="W510" s="80"/>
      <c r="X510" s="80"/>
      <c r="Y510" s="80"/>
      <c r="Z510" s="80"/>
      <c r="AA510" s="80"/>
      <c r="AB510" s="80"/>
      <c r="AC510" s="80"/>
      <c r="AD510" s="80"/>
      <c r="AE510" s="80"/>
      <c r="AF510" s="80"/>
      <c r="AG510" s="80"/>
      <c r="AH510" s="80"/>
      <c r="AI510" s="80"/>
      <c r="AJ510" s="80"/>
      <c r="AK510" s="80"/>
      <c r="AL510" s="80"/>
      <c r="AM510" s="80"/>
      <c r="AN510" s="80"/>
      <c r="AO510" s="80"/>
      <c r="AP510" s="80"/>
      <c r="AQ510" s="80"/>
      <c r="AR510" s="80"/>
      <c r="AS510" s="80"/>
      <c r="AT510" s="80"/>
      <c r="AU510" s="80"/>
      <c r="AV510" s="80"/>
      <c r="AW510" s="80"/>
      <c r="AX510" s="80"/>
      <c r="AY510" s="80"/>
      <c r="AZ510" s="80"/>
      <c r="BA510" s="80"/>
      <c r="BB510" s="80"/>
      <c r="BC510" s="80"/>
      <c r="BD510" s="80"/>
      <c r="BE510" s="80"/>
      <c r="BF510" s="80"/>
      <c r="BG510" s="80"/>
      <c r="BH510" s="80"/>
      <c r="BI510" s="80"/>
      <c r="BJ510" s="80"/>
      <c r="BK510" s="80"/>
      <c r="BL510" s="80"/>
      <c r="BM510" s="80"/>
      <c r="BN510" s="80"/>
      <c r="BO510" s="80"/>
      <c r="BP510" s="80"/>
      <c r="BQ510" s="80"/>
      <c r="BR510" s="80"/>
      <c r="BS510" s="80"/>
      <c r="BT510" s="80"/>
      <c r="BU510" s="80"/>
      <c r="BV510" s="80"/>
      <c r="BW510" s="80"/>
      <c r="BX510" s="80"/>
      <c r="BY510" s="80"/>
      <c r="BZ510" s="80"/>
      <c r="CA510" s="80"/>
      <c r="CB510" s="80"/>
      <c r="CC510" s="80"/>
      <c r="CD510" s="178"/>
      <c r="CE510" s="178"/>
      <c r="CF510" s="178"/>
      <c r="CG510" s="178"/>
      <c r="CH510" s="178"/>
      <c r="CI510" s="178"/>
      <c r="CJ510" s="178"/>
      <c r="CK510" s="178"/>
      <c r="CL510" s="178"/>
      <c r="CM510" s="178"/>
      <c r="CN510" s="178"/>
      <c r="CO510" s="178"/>
      <c r="CP510" s="178"/>
      <c r="CQ510" s="178"/>
      <c r="CR510" s="178"/>
      <c r="CS510" s="178"/>
      <c r="CT510" s="206"/>
      <c r="CU510" s="206"/>
      <c r="CV510" s="206"/>
      <c r="CW510" s="206"/>
      <c r="CX510" s="206"/>
      <c r="CY510" s="206"/>
      <c r="CZ510" s="206"/>
      <c r="DA510" s="206"/>
      <c r="DB510" s="206"/>
      <c r="DC510" s="206"/>
      <c r="DD510" s="206"/>
      <c r="DE510" s="206"/>
      <c r="DF510" s="206"/>
      <c r="DG510" s="206"/>
      <c r="DH510" s="206"/>
      <c r="DI510" s="206"/>
      <c r="DJ510" s="206"/>
      <c r="DK510" s="206"/>
      <c r="DL510" s="206"/>
      <c r="DM510" s="206"/>
      <c r="DN510" s="206"/>
    </row>
    <row r="511" customFormat="false" ht="15.75" hidden="false" customHeight="false" outlineLevel="0" collapsed="false">
      <c r="A511" s="201" t="s">
        <v>214</v>
      </c>
      <c r="B511" s="205"/>
      <c r="C511" s="205"/>
      <c r="D511" s="205"/>
      <c r="E511" s="205"/>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c r="AE511" s="205"/>
      <c r="AF511" s="205"/>
      <c r="AG511" s="205"/>
      <c r="AH511" s="205"/>
      <c r="AI511" s="205"/>
      <c r="AJ511" s="205"/>
      <c r="AK511" s="205"/>
      <c r="AL511" s="205"/>
      <c r="AM511" s="205"/>
      <c r="AN511" s="205"/>
      <c r="AO511" s="205"/>
      <c r="AP511" s="205"/>
      <c r="AQ511" s="205"/>
      <c r="AR511" s="205"/>
      <c r="AS511" s="205"/>
      <c r="AT511" s="205"/>
      <c r="AU511" s="205"/>
      <c r="AV511" s="205"/>
      <c r="AW511" s="205"/>
      <c r="AX511" s="205"/>
      <c r="AY511" s="205"/>
      <c r="AZ511" s="205"/>
      <c r="BA511" s="205"/>
      <c r="BB511" s="205"/>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5"/>
      <c r="BX511" s="205"/>
      <c r="BY511" s="205"/>
      <c r="BZ511" s="205"/>
      <c r="CA511" s="205"/>
      <c r="CB511" s="205"/>
      <c r="CC511" s="205"/>
      <c r="CD511" s="76"/>
      <c r="CE511" s="76"/>
      <c r="CF511" s="76"/>
      <c r="CG511" s="76"/>
      <c r="CH511" s="76"/>
      <c r="CI511" s="76"/>
      <c r="CJ511" s="76"/>
      <c r="CK511" s="76"/>
      <c r="CL511" s="76"/>
      <c r="CM511" s="76"/>
      <c r="CN511" s="76"/>
      <c r="CO511" s="76"/>
      <c r="CP511" s="76"/>
      <c r="CQ511" s="76"/>
      <c r="CR511" s="76"/>
      <c r="CS511" s="76"/>
      <c r="CT511" s="80"/>
      <c r="CU511" s="80"/>
      <c r="CV511" s="80"/>
      <c r="CW511" s="80"/>
      <c r="CX511" s="80"/>
      <c r="CY511" s="80"/>
      <c r="CZ511" s="80"/>
      <c r="DA511" s="80"/>
      <c r="DB511" s="80"/>
      <c r="DC511" s="80"/>
      <c r="DD511" s="80"/>
      <c r="DE511" s="80"/>
      <c r="DF511" s="80"/>
      <c r="DG511" s="80"/>
      <c r="DH511" s="80"/>
      <c r="DI511" s="80"/>
      <c r="DJ511" s="80"/>
      <c r="DK511" s="80"/>
      <c r="DL511" s="80"/>
      <c r="DM511" s="80"/>
      <c r="DN511" s="80"/>
    </row>
    <row r="512" customFormat="false" ht="15.75" hidden="false" customHeight="false" outlineLevel="0" collapsed="false">
      <c r="A512" s="179" t="s">
        <v>405</v>
      </c>
      <c r="B512" s="206"/>
      <c r="C512" s="206"/>
      <c r="D512" s="206"/>
      <c r="E512" s="206"/>
      <c r="F512" s="206"/>
      <c r="G512" s="206"/>
      <c r="H512" s="206"/>
      <c r="I512" s="206"/>
      <c r="J512" s="206"/>
      <c r="K512" s="206"/>
      <c r="L512" s="206"/>
      <c r="M512" s="206"/>
      <c r="N512" s="206"/>
      <c r="O512" s="206"/>
      <c r="P512" s="206"/>
      <c r="Q512" s="206"/>
      <c r="R512" s="206"/>
      <c r="S512" s="206"/>
      <c r="T512" s="206"/>
      <c r="U512" s="206"/>
      <c r="V512" s="206"/>
      <c r="W512" s="206"/>
      <c r="X512" s="206"/>
      <c r="Y512" s="206"/>
      <c r="Z512" s="206"/>
      <c r="AA512" s="206"/>
      <c r="AB512" s="206"/>
      <c r="AC512" s="206"/>
      <c r="AD512" s="206"/>
      <c r="AE512" s="206"/>
      <c r="AF512" s="206"/>
      <c r="AG512" s="206"/>
      <c r="AH512" s="206"/>
      <c r="AI512" s="206"/>
      <c r="AJ512" s="206"/>
      <c r="AK512" s="206"/>
      <c r="AL512" s="206"/>
      <c r="AM512" s="206"/>
      <c r="AN512" s="206"/>
      <c r="AO512" s="206"/>
      <c r="AP512" s="206"/>
      <c r="AQ512" s="206"/>
      <c r="AR512" s="206"/>
      <c r="AS512" s="206"/>
      <c r="AT512" s="206"/>
      <c r="AU512" s="206"/>
      <c r="AV512" s="206"/>
      <c r="AW512" s="206"/>
      <c r="AX512" s="206"/>
      <c r="AY512" s="206"/>
      <c r="AZ512" s="206"/>
      <c r="BA512" s="206"/>
      <c r="BB512" s="206"/>
      <c r="BC512" s="206"/>
      <c r="BD512" s="206"/>
      <c r="BE512" s="206"/>
      <c r="BF512" s="206"/>
      <c r="BG512" s="206"/>
      <c r="BH512" s="206"/>
      <c r="BI512" s="206"/>
      <c r="BJ512" s="206" t="n">
        <v>0</v>
      </c>
      <c r="BK512" s="206" t="n">
        <v>0</v>
      </c>
      <c r="BL512" s="206" t="n">
        <v>0</v>
      </c>
      <c r="BM512" s="206" t="n">
        <v>0</v>
      </c>
      <c r="BN512" s="206" t="n">
        <v>0</v>
      </c>
      <c r="BO512" s="206" t="n">
        <v>0</v>
      </c>
      <c r="BP512" s="206" t="n">
        <v>0</v>
      </c>
      <c r="BQ512" s="206" t="n">
        <v>0</v>
      </c>
      <c r="BR512" s="206" t="n">
        <v>0</v>
      </c>
      <c r="BS512" s="206" t="n">
        <v>0</v>
      </c>
      <c r="BT512" s="206" t="n">
        <v>0</v>
      </c>
      <c r="BU512" s="206" t="n">
        <v>0</v>
      </c>
      <c r="BV512" s="206" t="n">
        <v>0</v>
      </c>
      <c r="BW512" s="206" t="n">
        <v>0</v>
      </c>
      <c r="BX512" s="206" t="n">
        <v>0</v>
      </c>
      <c r="BY512" s="206" t="n">
        <v>0</v>
      </c>
      <c r="BZ512" s="206" t="n">
        <v>0</v>
      </c>
      <c r="CA512" s="206" t="n">
        <v>0</v>
      </c>
      <c r="CB512" s="206" t="n">
        <v>0</v>
      </c>
      <c r="CC512" s="206" t="n">
        <v>0</v>
      </c>
      <c r="CD512" s="169" t="n">
        <v>-11.0164164199932</v>
      </c>
      <c r="CE512" s="169" t="n">
        <v>-10.9323713023339</v>
      </c>
      <c r="CF512" s="169" t="n">
        <v>-10.9073360993242</v>
      </c>
      <c r="CG512" s="169" t="n">
        <v>-10.9336289141667</v>
      </c>
      <c r="CH512" s="169" t="n">
        <v>-5.05116666420016</v>
      </c>
      <c r="CI512" s="169" t="n">
        <v>-17.6129686442982</v>
      </c>
      <c r="CJ512" s="169" t="n">
        <v>-16.8662661994579</v>
      </c>
      <c r="CK512" s="169" t="n">
        <v>-17.5959408145341</v>
      </c>
      <c r="CL512" s="169" t="n">
        <v>6.44795026268233</v>
      </c>
      <c r="CM512" s="169" t="n">
        <v>5.07304531069301</v>
      </c>
      <c r="CN512" s="169" t="n">
        <v>2.94756544226295</v>
      </c>
      <c r="CO512" s="169" t="n">
        <v>3.29255237861273</v>
      </c>
      <c r="CP512" s="169" t="n">
        <v>7.26702145428757</v>
      </c>
      <c r="CQ512" s="169" t="n">
        <v>5.90246263090703</v>
      </c>
      <c r="CR512" s="169" t="n">
        <v>6.02396569666046</v>
      </c>
      <c r="CS512" s="169"/>
      <c r="CT512" s="207"/>
      <c r="CU512" s="207"/>
      <c r="CV512" s="207"/>
      <c r="CW512" s="207"/>
      <c r="CX512" s="207"/>
      <c r="CY512" s="207"/>
      <c r="CZ512" s="207"/>
      <c r="DA512" s="207"/>
      <c r="DB512" s="207"/>
      <c r="DC512" s="207"/>
      <c r="DD512" s="207"/>
      <c r="DE512" s="207"/>
      <c r="DF512" s="207"/>
      <c r="DG512" s="207"/>
      <c r="DH512" s="207"/>
      <c r="DI512" s="207"/>
      <c r="DJ512" s="207"/>
      <c r="DK512" s="207"/>
      <c r="DL512" s="207"/>
      <c r="DM512" s="207"/>
      <c r="DN512" s="207"/>
    </row>
    <row r="513" customFormat="false" ht="15.75" hidden="false" customHeight="false" outlineLevel="0" collapsed="false">
      <c r="A513" s="73" t="s">
        <v>347</v>
      </c>
      <c r="B513" s="80"/>
      <c r="C513" s="80"/>
      <c r="D513" s="80"/>
      <c r="E513" s="80"/>
      <c r="F513" s="80"/>
      <c r="G513" s="80"/>
      <c r="H513" s="80"/>
      <c r="I513" s="80"/>
      <c r="J513" s="80"/>
      <c r="K513" s="80"/>
      <c r="L513" s="80"/>
      <c r="M513" s="80"/>
      <c r="N513" s="80"/>
      <c r="O513" s="80"/>
      <c r="P513" s="80"/>
      <c r="Q513" s="80"/>
      <c r="R513" s="80"/>
      <c r="S513" s="80"/>
      <c r="T513" s="80"/>
      <c r="U513" s="80"/>
      <c r="V513" s="80"/>
      <c r="W513" s="80"/>
      <c r="X513" s="80"/>
      <c r="Y513" s="80"/>
      <c r="Z513" s="80"/>
      <c r="AA513" s="80"/>
      <c r="AB513" s="80"/>
      <c r="AC513" s="80"/>
      <c r="AD513" s="80"/>
      <c r="AE513" s="80"/>
      <c r="AF513" s="80"/>
      <c r="AG513" s="80"/>
      <c r="AH513" s="80"/>
      <c r="AI513" s="80"/>
      <c r="AJ513" s="80"/>
      <c r="AK513" s="80"/>
      <c r="AL513" s="80"/>
      <c r="AM513" s="80"/>
      <c r="AN513" s="80"/>
      <c r="AO513" s="80"/>
      <c r="AP513" s="80"/>
      <c r="AQ513" s="80"/>
      <c r="AR513" s="80"/>
      <c r="AS513" s="80"/>
      <c r="AT513" s="80"/>
      <c r="AU513" s="80"/>
      <c r="AV513" s="80"/>
      <c r="AW513" s="80"/>
      <c r="AX513" s="80"/>
      <c r="AY513" s="80"/>
      <c r="AZ513" s="80"/>
      <c r="BA513" s="80"/>
      <c r="BB513" s="80"/>
      <c r="BC513" s="80"/>
      <c r="BD513" s="80"/>
      <c r="BE513" s="80"/>
      <c r="BF513" s="80"/>
      <c r="BG513" s="80"/>
      <c r="BH513" s="80"/>
      <c r="BI513" s="80"/>
      <c r="BJ513" s="80" t="n">
        <v>0</v>
      </c>
      <c r="BK513" s="80" t="n">
        <v>0</v>
      </c>
      <c r="BL513" s="80" t="n">
        <v>0</v>
      </c>
      <c r="BM513" s="80" t="n">
        <v>0</v>
      </c>
      <c r="BN513" s="80" t="n">
        <v>0</v>
      </c>
      <c r="BO513" s="80" t="n">
        <v>0</v>
      </c>
      <c r="BP513" s="80" t="n">
        <v>0</v>
      </c>
      <c r="BQ513" s="80" t="n">
        <v>0</v>
      </c>
      <c r="BR513" s="80" t="n">
        <v>0</v>
      </c>
      <c r="BS513" s="80" t="n">
        <v>0</v>
      </c>
      <c r="BT513" s="80" t="n">
        <v>0</v>
      </c>
      <c r="BU513" s="80" t="n">
        <v>0</v>
      </c>
      <c r="BV513" s="80" t="n">
        <v>0</v>
      </c>
      <c r="BW513" s="80" t="n">
        <v>0</v>
      </c>
      <c r="BX513" s="80" t="n">
        <v>0</v>
      </c>
      <c r="BY513" s="80" t="n">
        <v>0</v>
      </c>
      <c r="BZ513" s="80" t="n">
        <v>0</v>
      </c>
      <c r="CA513" s="80" t="n">
        <v>0</v>
      </c>
      <c r="CB513" s="80" t="n">
        <v>0</v>
      </c>
      <c r="CC513" s="80" t="n">
        <v>0</v>
      </c>
      <c r="CD513" s="180" t="n">
        <v>5.60617462922378</v>
      </c>
      <c r="CE513" s="180" t="n">
        <v>10.3194771898674</v>
      </c>
      <c r="CF513" s="180" t="n">
        <v>11.4619367048175</v>
      </c>
      <c r="CG513" s="180" t="n">
        <v>10.2489495347562</v>
      </c>
      <c r="CH513" s="180" t="n">
        <v>9.19331505230622</v>
      </c>
      <c r="CI513" s="180" t="n">
        <v>7.74010665160472</v>
      </c>
      <c r="CJ513" s="180" t="n">
        <v>11.5748690321439</v>
      </c>
      <c r="CK513" s="180" t="n">
        <v>8.40130391808406</v>
      </c>
      <c r="CL513" s="180" t="n">
        <v>9.67349381416769</v>
      </c>
      <c r="CM513" s="180" t="n">
        <v>8.14438245500068</v>
      </c>
      <c r="CN513" s="180" t="n">
        <v>8.22582627955069</v>
      </c>
      <c r="CO513" s="180" t="n">
        <v>8.23405210583024</v>
      </c>
      <c r="CP513" s="180" t="n">
        <v>10.0818700290266</v>
      </c>
      <c r="CQ513" s="180" t="n">
        <v>8.51278545097018</v>
      </c>
      <c r="CR513" s="180" t="n">
        <v>8.59791330547988</v>
      </c>
      <c r="CS513" s="180"/>
      <c r="CT513" s="78"/>
      <c r="CU513" s="78"/>
      <c r="CV513" s="78"/>
      <c r="CW513" s="78"/>
      <c r="CX513" s="78"/>
      <c r="CY513" s="78"/>
      <c r="CZ513" s="78"/>
      <c r="DA513" s="78"/>
      <c r="DB513" s="78"/>
      <c r="DC513" s="78"/>
      <c r="DD513" s="78"/>
      <c r="DE513" s="78"/>
      <c r="DF513" s="78"/>
      <c r="DG513" s="78"/>
      <c r="DH513" s="78"/>
      <c r="DI513" s="78"/>
      <c r="DJ513" s="78"/>
      <c r="DK513" s="78"/>
      <c r="DL513" s="78"/>
      <c r="DM513" s="78"/>
      <c r="DN513" s="78"/>
    </row>
    <row r="514" customFormat="false" ht="15.75" hidden="false" customHeight="false" outlineLevel="0" collapsed="false">
      <c r="A514" s="75" t="s">
        <v>345</v>
      </c>
      <c r="B514" s="207"/>
      <c r="C514" s="207"/>
      <c r="D514" s="207"/>
      <c r="E514" s="207"/>
      <c r="F514" s="207"/>
      <c r="G514" s="207"/>
      <c r="H514" s="207"/>
      <c r="I514" s="207"/>
      <c r="J514" s="207"/>
      <c r="K514" s="207"/>
      <c r="L514" s="207"/>
      <c r="M514" s="207"/>
      <c r="N514" s="207"/>
      <c r="O514" s="207"/>
      <c r="P514" s="207"/>
      <c r="Q514" s="207"/>
      <c r="R514" s="207"/>
      <c r="S514" s="207"/>
      <c r="T514" s="207"/>
      <c r="U514" s="207"/>
      <c r="V514" s="207"/>
      <c r="W514" s="207"/>
      <c r="X514" s="207"/>
      <c r="Y514" s="207"/>
      <c r="Z514" s="207"/>
      <c r="AA514" s="207"/>
      <c r="AB514" s="207"/>
      <c r="AC514" s="207"/>
      <c r="AD514" s="207"/>
      <c r="AE514" s="207"/>
      <c r="AF514" s="207"/>
      <c r="AG514" s="207"/>
      <c r="AH514" s="207"/>
      <c r="AI514" s="207"/>
      <c r="AJ514" s="207"/>
      <c r="AK514" s="207"/>
      <c r="AL514" s="207"/>
      <c r="AM514" s="207"/>
      <c r="AN514" s="207"/>
      <c r="AO514" s="207"/>
      <c r="AP514" s="207"/>
      <c r="AQ514" s="207"/>
      <c r="AR514" s="207"/>
      <c r="AS514" s="207"/>
      <c r="AT514" s="207"/>
      <c r="AU514" s="207"/>
      <c r="AV514" s="207"/>
      <c r="AW514" s="207"/>
      <c r="AX514" s="207"/>
      <c r="AY514" s="207"/>
      <c r="AZ514" s="207"/>
      <c r="BA514" s="207"/>
      <c r="BB514" s="207"/>
      <c r="BC514" s="207"/>
      <c r="BD514" s="207"/>
      <c r="BE514" s="207"/>
      <c r="BF514" s="207"/>
      <c r="BG514" s="207"/>
      <c r="BH514" s="207"/>
      <c r="BI514" s="207"/>
      <c r="BJ514" s="207" t="n">
        <v>0</v>
      </c>
      <c r="BK514" s="207" t="n">
        <v>0</v>
      </c>
      <c r="BL514" s="207" t="n">
        <v>0</v>
      </c>
      <c r="BM514" s="207" t="n">
        <v>0</v>
      </c>
      <c r="BN514" s="207" t="n">
        <v>0</v>
      </c>
      <c r="BO514" s="207" t="n">
        <v>0</v>
      </c>
      <c r="BP514" s="207" t="n">
        <v>0</v>
      </c>
      <c r="BQ514" s="207" t="n">
        <v>0</v>
      </c>
      <c r="BR514" s="207" t="n">
        <v>0</v>
      </c>
      <c r="BS514" s="207" t="n">
        <v>0</v>
      </c>
      <c r="BT514" s="207" t="n">
        <v>0</v>
      </c>
      <c r="BU514" s="207" t="n">
        <v>0</v>
      </c>
      <c r="BV514" s="207" t="n">
        <v>0</v>
      </c>
      <c r="BW514" s="207" t="n">
        <v>0</v>
      </c>
      <c r="BX514" s="207" t="n">
        <v>0</v>
      </c>
      <c r="BY514" s="207" t="n">
        <v>0</v>
      </c>
      <c r="BZ514" s="207" t="n">
        <v>0</v>
      </c>
      <c r="CA514" s="207" t="n">
        <v>0</v>
      </c>
      <c r="CB514" s="207" t="n">
        <v>0</v>
      </c>
      <c r="CC514" s="207" t="n">
        <v>0</v>
      </c>
      <c r="CD514" s="189" t="n">
        <v>16.622591049217</v>
      </c>
      <c r="CE514" s="189" t="n">
        <v>21.2518484922013</v>
      </c>
      <c r="CF514" s="189" t="n">
        <v>22.3692728041417</v>
      </c>
      <c r="CG514" s="189" t="n">
        <v>21.182578448923</v>
      </c>
      <c r="CH514" s="189" t="n">
        <v>14.2444817165064</v>
      </c>
      <c r="CI514" s="189" t="n">
        <v>25.3530752959029</v>
      </c>
      <c r="CJ514" s="189" t="n">
        <v>28.4411352316018</v>
      </c>
      <c r="CK514" s="189" t="n">
        <v>25.9972447326182</v>
      </c>
      <c r="CL514" s="189" t="n">
        <v>3.22554355148536</v>
      </c>
      <c r="CM514" s="189" t="n">
        <v>3.07133714430767</v>
      </c>
      <c r="CN514" s="189" t="n">
        <v>5.27826083728773</v>
      </c>
      <c r="CO514" s="189" t="n">
        <v>4.9414997272175</v>
      </c>
      <c r="CP514" s="189" t="n">
        <v>2.81484857473903</v>
      </c>
      <c r="CQ514" s="189" t="n">
        <v>2.61032282006316</v>
      </c>
      <c r="CR514" s="189" t="n">
        <v>2.57394760881942</v>
      </c>
      <c r="CS514" s="189"/>
      <c r="CT514" s="78"/>
      <c r="CU514" s="78"/>
      <c r="CV514" s="78"/>
      <c r="CW514" s="78"/>
      <c r="CX514" s="78"/>
      <c r="CY514" s="78"/>
      <c r="CZ514" s="78"/>
      <c r="DA514" s="78"/>
      <c r="DB514" s="78"/>
      <c r="DC514" s="78"/>
      <c r="DD514" s="78"/>
      <c r="DE514" s="78"/>
      <c r="DF514" s="78"/>
      <c r="DG514" s="78"/>
      <c r="DH514" s="78"/>
      <c r="DI514" s="78"/>
      <c r="DJ514" s="78"/>
      <c r="DK514" s="78"/>
      <c r="DL514" s="78"/>
      <c r="DM514" s="78"/>
      <c r="DN514" s="78"/>
    </row>
    <row r="515" customFormat="false" ht="15.75" hidden="false" customHeight="false" outlineLevel="0" collapsed="false">
      <c r="A515" s="184" t="s">
        <v>406</v>
      </c>
      <c r="B515" s="78"/>
      <c r="C515" s="78"/>
      <c r="D515" s="78"/>
      <c r="E515" s="78"/>
      <c r="F515" s="78"/>
      <c r="G515" s="78"/>
      <c r="H515" s="78"/>
      <c r="I515" s="78"/>
      <c r="J515" s="78"/>
      <c r="K515" s="78"/>
      <c r="L515" s="78"/>
      <c r="M515" s="78"/>
      <c r="N515" s="78"/>
      <c r="O515" s="78"/>
      <c r="P515" s="78"/>
      <c r="Q515" s="78"/>
      <c r="R515" s="78"/>
      <c r="S515" s="78"/>
      <c r="T515" s="78"/>
      <c r="U515" s="78"/>
      <c r="V515" s="78"/>
      <c r="W515" s="78"/>
      <c r="X515" s="78"/>
      <c r="Y515" s="78"/>
      <c r="Z515" s="78"/>
      <c r="AA515" s="78"/>
      <c r="AB515" s="78"/>
      <c r="AC515" s="78"/>
      <c r="AD515" s="78"/>
      <c r="AE515" s="78"/>
      <c r="AF515" s="78"/>
      <c r="AG515" s="78"/>
      <c r="AH515" s="78"/>
      <c r="AI515" s="78"/>
      <c r="AJ515" s="78"/>
      <c r="AK515" s="78"/>
      <c r="AL515" s="78"/>
      <c r="AM515" s="78"/>
      <c r="AN515" s="78"/>
      <c r="AO515" s="78"/>
      <c r="AP515" s="78"/>
      <c r="AQ515" s="78"/>
      <c r="AR515" s="78"/>
      <c r="AS515" s="78"/>
      <c r="AT515" s="78"/>
      <c r="AU515" s="78"/>
      <c r="AV515" s="78"/>
      <c r="AW515" s="78"/>
      <c r="AX515" s="78"/>
      <c r="AY515" s="78"/>
      <c r="AZ515" s="78"/>
      <c r="BA515" s="78"/>
      <c r="BB515" s="78"/>
      <c r="BC515" s="78"/>
      <c r="BD515" s="78"/>
      <c r="BE515" s="78"/>
      <c r="BF515" s="78"/>
      <c r="BG515" s="78"/>
      <c r="BH515" s="78"/>
      <c r="BI515" s="78"/>
      <c r="BJ515" s="78" t="n">
        <v>0</v>
      </c>
      <c r="BK515" s="78" t="n">
        <v>0</v>
      </c>
      <c r="BL515" s="78" t="n">
        <v>0</v>
      </c>
      <c r="BM515" s="78" t="n">
        <v>0</v>
      </c>
      <c r="BN515" s="78" t="n">
        <v>0</v>
      </c>
      <c r="BO515" s="78" t="n">
        <v>0</v>
      </c>
      <c r="BP515" s="78" t="n">
        <v>0</v>
      </c>
      <c r="BQ515" s="78" t="n">
        <v>0</v>
      </c>
      <c r="BR515" s="78" t="n">
        <v>0</v>
      </c>
      <c r="BS515" s="78" t="n">
        <v>0</v>
      </c>
      <c r="BT515" s="78" t="n">
        <v>0</v>
      </c>
      <c r="BU515" s="78" t="n">
        <v>0</v>
      </c>
      <c r="BV515" s="78" t="n">
        <v>0</v>
      </c>
      <c r="BW515" s="78" t="n">
        <v>0</v>
      </c>
      <c r="BX515" s="78" t="n">
        <v>0</v>
      </c>
      <c r="BY515" s="78" t="n">
        <v>0</v>
      </c>
      <c r="BZ515" s="78" t="n">
        <v>0</v>
      </c>
      <c r="CA515" s="78" t="n">
        <v>0</v>
      </c>
      <c r="CB515" s="78" t="n">
        <v>0</v>
      </c>
      <c r="CC515" s="78" t="n">
        <v>0</v>
      </c>
      <c r="CD515" s="188" t="n">
        <v>5.47697658800152</v>
      </c>
      <c r="CE515" s="188" t="n">
        <v>10.0816579409951</v>
      </c>
      <c r="CF515" s="188" t="n">
        <v>11.2024521822238</v>
      </c>
      <c r="CG515" s="188" t="n">
        <v>10.0127556428332</v>
      </c>
      <c r="CH515" s="188" t="n">
        <v>8.98091943486923</v>
      </c>
      <c r="CI515" s="188" t="n">
        <v>7.56128489667277</v>
      </c>
      <c r="CJ515" s="188" t="n">
        <v>11.3074517358969</v>
      </c>
      <c r="CK515" s="188" t="n">
        <v>8.20720634579325</v>
      </c>
      <c r="CL515" s="188" t="n">
        <v>9.44804912140137</v>
      </c>
      <c r="CM515" s="188" t="n">
        <v>7.95457432201259</v>
      </c>
      <c r="CN515" s="188" t="n">
        <v>8.02153072913747</v>
      </c>
      <c r="CO515" s="188" t="n">
        <v>8.04022432315951</v>
      </c>
      <c r="CP515" s="188" t="n">
        <v>9.8445991419036</v>
      </c>
      <c r="CQ515" s="188" t="n">
        <v>8.31344279666249</v>
      </c>
      <c r="CR515" s="188" t="n">
        <v>8.38295786556363</v>
      </c>
      <c r="CS515" s="188"/>
      <c r="CT515" s="78"/>
      <c r="CU515" s="78"/>
      <c r="CV515" s="78"/>
      <c r="CW515" s="78"/>
      <c r="CX515" s="78"/>
      <c r="CY515" s="78"/>
      <c r="CZ515" s="78"/>
      <c r="DA515" s="78"/>
      <c r="DB515" s="78"/>
      <c r="DC515" s="78"/>
      <c r="DD515" s="78"/>
      <c r="DE515" s="78"/>
      <c r="DF515" s="78"/>
      <c r="DG515" s="78"/>
      <c r="DH515" s="78"/>
      <c r="DI515" s="78"/>
      <c r="DJ515" s="78"/>
      <c r="DK515" s="78"/>
      <c r="DL515" s="78"/>
      <c r="DM515" s="78"/>
      <c r="DN515" s="78"/>
    </row>
    <row r="516" customFormat="false" ht="15.75" hidden="false" customHeight="false" outlineLevel="0" collapsed="false">
      <c r="A516" s="184" t="s">
        <v>386</v>
      </c>
      <c r="B516" s="78"/>
      <c r="C516" s="78"/>
      <c r="D516" s="78"/>
      <c r="E516" s="78"/>
      <c r="F516" s="78"/>
      <c r="G516" s="78"/>
      <c r="H516" s="78"/>
      <c r="I516" s="78"/>
      <c r="J516" s="78"/>
      <c r="K516" s="78"/>
      <c r="L516" s="78"/>
      <c r="M516" s="78"/>
      <c r="N516" s="78"/>
      <c r="O516" s="78"/>
      <c r="P516" s="78"/>
      <c r="Q516" s="78"/>
      <c r="R516" s="78"/>
      <c r="S516" s="78"/>
      <c r="T516" s="78"/>
      <c r="U516" s="78"/>
      <c r="V516" s="78"/>
      <c r="W516" s="78"/>
      <c r="X516" s="78"/>
      <c r="Y516" s="78"/>
      <c r="Z516" s="78"/>
      <c r="AA516" s="78"/>
      <c r="AB516" s="78"/>
      <c r="AC516" s="78"/>
      <c r="AD516" s="78"/>
      <c r="AE516" s="78"/>
      <c r="AF516" s="78"/>
      <c r="AG516" s="78"/>
      <c r="AH516" s="78"/>
      <c r="AI516" s="78"/>
      <c r="AJ516" s="78"/>
      <c r="AK516" s="78"/>
      <c r="AL516" s="78"/>
      <c r="AM516" s="78"/>
      <c r="AN516" s="78"/>
      <c r="AO516" s="78"/>
      <c r="AP516" s="78"/>
      <c r="AQ516" s="78"/>
      <c r="AR516" s="78"/>
      <c r="AS516" s="78"/>
      <c r="AT516" s="78"/>
      <c r="AU516" s="78"/>
      <c r="AV516" s="78"/>
      <c r="AW516" s="78"/>
      <c r="AX516" s="78"/>
      <c r="AY516" s="78"/>
      <c r="AZ516" s="78"/>
      <c r="BA516" s="78"/>
      <c r="BB516" s="78"/>
      <c r="BC516" s="78"/>
      <c r="BD516" s="78"/>
      <c r="BE516" s="78"/>
      <c r="BF516" s="78"/>
      <c r="BG516" s="78"/>
      <c r="BH516" s="78"/>
      <c r="BI516" s="78"/>
      <c r="BJ516" s="78"/>
      <c r="BK516" s="78"/>
      <c r="BL516" s="78"/>
      <c r="BM516" s="78"/>
      <c r="BN516" s="78"/>
      <c r="BO516" s="78"/>
      <c r="BP516" s="78"/>
      <c r="BQ516" s="78"/>
      <c r="BR516" s="78"/>
      <c r="BS516" s="78"/>
      <c r="BT516" s="78"/>
      <c r="BU516" s="78"/>
      <c r="BV516" s="78"/>
      <c r="BW516" s="78"/>
      <c r="BX516" s="78"/>
      <c r="BY516" s="78"/>
      <c r="BZ516" s="78"/>
      <c r="CA516" s="78"/>
      <c r="CB516" s="78"/>
      <c r="CC516" s="78"/>
      <c r="CD516" s="188" t="n">
        <v>5.49337198108953</v>
      </c>
      <c r="CE516" s="188" t="n">
        <v>10.1118375012444</v>
      </c>
      <c r="CF516" s="188" t="n">
        <v>11.2313094235497</v>
      </c>
      <c r="CG516" s="188" t="n">
        <v>10.0427289432519</v>
      </c>
      <c r="CH516" s="188" t="n">
        <v>9.00833503444755</v>
      </c>
      <c r="CI516" s="188" t="n">
        <v>7.58436684953162</v>
      </c>
      <c r="CJ516" s="188" t="n">
        <v>11.3419694232329</v>
      </c>
      <c r="CK516" s="188" t="n">
        <v>8.23226007046639</v>
      </c>
      <c r="CL516" s="188" t="n">
        <v>9.47885205019904</v>
      </c>
      <c r="CM516" s="188" t="n">
        <v>7.98050816119021</v>
      </c>
      <c r="CN516" s="188" t="n">
        <v>8.06031324280212</v>
      </c>
      <c r="CO516" s="188" t="n">
        <v>8.06837355604492</v>
      </c>
      <c r="CP516" s="188" t="n">
        <v>9.87901126835024</v>
      </c>
      <c r="CQ516" s="188" t="n">
        <v>8.34149846735349</v>
      </c>
      <c r="CR516" s="188" t="n">
        <v>8.42491345202702</v>
      </c>
      <c r="CS516" s="188"/>
      <c r="CT516" s="78"/>
      <c r="CU516" s="78"/>
      <c r="CV516" s="78"/>
      <c r="CW516" s="78"/>
      <c r="CX516" s="78"/>
      <c r="CY516" s="78"/>
      <c r="CZ516" s="78"/>
      <c r="DA516" s="78"/>
      <c r="DB516" s="78"/>
      <c r="DC516" s="78"/>
      <c r="DD516" s="78"/>
      <c r="DE516" s="78"/>
      <c r="DF516" s="78"/>
      <c r="DG516" s="78"/>
      <c r="DH516" s="78"/>
      <c r="DI516" s="78"/>
      <c r="DJ516" s="78"/>
      <c r="DK516" s="78"/>
      <c r="DL516" s="78"/>
      <c r="DM516" s="78"/>
      <c r="DN516" s="78"/>
    </row>
    <row r="517" customFormat="false" ht="15.75" hidden="false" customHeight="false" outlineLevel="0" collapsed="false">
      <c r="A517" s="184" t="s">
        <v>348</v>
      </c>
      <c r="B517" s="78"/>
      <c r="C517" s="78"/>
      <c r="D517" s="78"/>
      <c r="E517" s="78"/>
      <c r="F517" s="78"/>
      <c r="G517" s="78"/>
      <c r="H517" s="78"/>
      <c r="I517" s="78"/>
      <c r="J517" s="78"/>
      <c r="K517" s="78"/>
      <c r="L517" s="78"/>
      <c r="M517" s="78"/>
      <c r="N517" s="78"/>
      <c r="O517" s="78"/>
      <c r="P517" s="78"/>
      <c r="Q517" s="78"/>
      <c r="R517" s="78"/>
      <c r="S517" s="78"/>
      <c r="T517" s="78"/>
      <c r="U517" s="78"/>
      <c r="V517" s="78"/>
      <c r="W517" s="78"/>
      <c r="X517" s="78"/>
      <c r="Y517" s="78"/>
      <c r="Z517" s="78"/>
      <c r="AA517" s="78"/>
      <c r="AB517" s="78"/>
      <c r="AC517" s="78"/>
      <c r="AD517" s="78"/>
      <c r="AE517" s="78"/>
      <c r="AF517" s="78"/>
      <c r="AG517" s="78"/>
      <c r="AH517" s="78"/>
      <c r="AI517" s="78"/>
      <c r="AJ517" s="78"/>
      <c r="AK517" s="78"/>
      <c r="AL517" s="78"/>
      <c r="AM517" s="78"/>
      <c r="AN517" s="78"/>
      <c r="AO517" s="78"/>
      <c r="AP517" s="78"/>
      <c r="AQ517" s="78"/>
      <c r="AR517" s="78"/>
      <c r="AS517" s="78"/>
      <c r="AT517" s="78"/>
      <c r="AU517" s="78"/>
      <c r="AV517" s="78"/>
      <c r="AW517" s="78"/>
      <c r="AX517" s="78"/>
      <c r="AY517" s="78"/>
      <c r="AZ517" s="78"/>
      <c r="BA517" s="78"/>
      <c r="BB517" s="78"/>
      <c r="BC517" s="78"/>
      <c r="BD517" s="78"/>
      <c r="BE517" s="78"/>
      <c r="BF517" s="78"/>
      <c r="BG517" s="78"/>
      <c r="BH517" s="78"/>
      <c r="BI517" s="78"/>
      <c r="BJ517" s="78"/>
      <c r="BK517" s="78"/>
      <c r="BL517" s="78"/>
      <c r="BM517" s="78"/>
      <c r="BN517" s="78"/>
      <c r="BO517" s="78"/>
      <c r="BP517" s="78"/>
      <c r="BQ517" s="78"/>
      <c r="BR517" s="78"/>
      <c r="BS517" s="78"/>
      <c r="BT517" s="78"/>
      <c r="BU517" s="78"/>
      <c r="BV517" s="78"/>
      <c r="BW517" s="78"/>
      <c r="BX517" s="78"/>
      <c r="BY517" s="78"/>
      <c r="BZ517" s="78"/>
      <c r="CA517" s="78"/>
      <c r="CB517" s="78"/>
      <c r="CC517" s="78"/>
      <c r="CD517" s="188" t="n">
        <v>0.0163953930880136</v>
      </c>
      <c r="CE517" s="188" t="n">
        <v>0.0301795602492839</v>
      </c>
      <c r="CF517" s="188" t="n">
        <v>0.0288572413259102</v>
      </c>
      <c r="CG517" s="188" t="n">
        <v>0.0299733004187221</v>
      </c>
      <c r="CH517" s="188" t="n">
        <v>0.0274155995783194</v>
      </c>
      <c r="CI517" s="188" t="n">
        <v>0.0230819528588493</v>
      </c>
      <c r="CJ517" s="188" t="n">
        <v>0.034517687335989</v>
      </c>
      <c r="CK517" s="188" t="n">
        <v>0.0250537246731449</v>
      </c>
      <c r="CL517" s="178" t="n">
        <v>0.0308029287976657</v>
      </c>
      <c r="CM517" s="178" t="n">
        <v>0.0259338391776218</v>
      </c>
      <c r="CN517" s="178" t="n">
        <v>0.0387825136646431</v>
      </c>
      <c r="CO517" s="178" t="n">
        <v>0.0281492328854078</v>
      </c>
      <c r="CP517" s="178" t="n">
        <v>0.0344121264466455</v>
      </c>
      <c r="CQ517" s="178" t="n">
        <v>0.0280556706910012</v>
      </c>
      <c r="CR517" s="178" t="n">
        <v>0.0419555864633946</v>
      </c>
      <c r="CS517" s="178"/>
      <c r="CT517" s="78"/>
      <c r="CU517" s="78"/>
      <c r="CV517" s="78"/>
      <c r="CW517" s="78"/>
      <c r="CX517" s="78"/>
      <c r="CY517" s="78"/>
      <c r="CZ517" s="78"/>
      <c r="DA517" s="78"/>
      <c r="DB517" s="78"/>
      <c r="DC517" s="78"/>
      <c r="DD517" s="78"/>
      <c r="DE517" s="78"/>
      <c r="DF517" s="78"/>
      <c r="DG517" s="78"/>
      <c r="DH517" s="78"/>
      <c r="DI517" s="78"/>
      <c r="DJ517" s="78"/>
      <c r="DK517" s="78"/>
      <c r="DL517" s="78"/>
      <c r="DM517" s="78"/>
      <c r="DN517" s="78"/>
    </row>
    <row r="518" customFormat="false" ht="15.75" hidden="false" customHeight="false" outlineLevel="0" collapsed="false">
      <c r="A518" s="184" t="s">
        <v>407</v>
      </c>
      <c r="B518" s="78"/>
      <c r="C518" s="78"/>
      <c r="D518" s="78"/>
      <c r="E518" s="78"/>
      <c r="F518" s="78"/>
      <c r="G518" s="78"/>
      <c r="H518" s="78"/>
      <c r="I518" s="78"/>
      <c r="J518" s="78"/>
      <c r="K518" s="78"/>
      <c r="L518" s="78"/>
      <c r="M518" s="78"/>
      <c r="N518" s="78"/>
      <c r="O518" s="78"/>
      <c r="P518" s="78"/>
      <c r="Q518" s="78"/>
      <c r="R518" s="78"/>
      <c r="S518" s="78"/>
      <c r="T518" s="78"/>
      <c r="U518" s="78"/>
      <c r="V518" s="78"/>
      <c r="W518" s="78"/>
      <c r="X518" s="78"/>
      <c r="Y518" s="78"/>
      <c r="Z518" s="78"/>
      <c r="AA518" s="78"/>
      <c r="AB518" s="78"/>
      <c r="AC518" s="78"/>
      <c r="AD518" s="78"/>
      <c r="AE518" s="78"/>
      <c r="AF518" s="78"/>
      <c r="AG518" s="78"/>
      <c r="AH518" s="78"/>
      <c r="AI518" s="78"/>
      <c r="AJ518" s="78"/>
      <c r="AK518" s="78"/>
      <c r="AL518" s="78"/>
      <c r="AM518" s="78"/>
      <c r="AN518" s="78"/>
      <c r="AO518" s="78"/>
      <c r="AP518" s="78"/>
      <c r="AQ518" s="78"/>
      <c r="AR518" s="78"/>
      <c r="AS518" s="78"/>
      <c r="AT518" s="78"/>
      <c r="AU518" s="78"/>
      <c r="AV518" s="78"/>
      <c r="AW518" s="78"/>
      <c r="AX518" s="78"/>
      <c r="AY518" s="78"/>
      <c r="AZ518" s="78"/>
      <c r="BA518" s="78"/>
      <c r="BB518" s="78"/>
      <c r="BC518" s="78"/>
      <c r="BD518" s="78"/>
      <c r="BE518" s="78"/>
      <c r="BF518" s="78"/>
      <c r="BG518" s="78"/>
      <c r="BH518" s="78"/>
      <c r="BI518" s="78"/>
      <c r="BJ518" s="78" t="n">
        <v>0</v>
      </c>
      <c r="BK518" s="78" t="n">
        <v>0</v>
      </c>
      <c r="BL518" s="78" t="n">
        <v>0</v>
      </c>
      <c r="BM518" s="78" t="n">
        <v>0</v>
      </c>
      <c r="BN518" s="78" t="n">
        <v>0</v>
      </c>
      <c r="BO518" s="78" t="n">
        <v>0</v>
      </c>
      <c r="BP518" s="78" t="n">
        <v>0</v>
      </c>
      <c r="BQ518" s="78" t="n">
        <v>0</v>
      </c>
      <c r="BR518" s="78" t="n">
        <v>0</v>
      </c>
      <c r="BS518" s="78" t="n">
        <v>0</v>
      </c>
      <c r="BT518" s="78" t="n">
        <v>0</v>
      </c>
      <c r="BU518" s="78" t="n">
        <v>0</v>
      </c>
      <c r="BV518" s="78" t="n">
        <v>0</v>
      </c>
      <c r="BW518" s="78" t="n">
        <v>0</v>
      </c>
      <c r="BX518" s="78" t="n">
        <v>0</v>
      </c>
      <c r="BY518" s="78" t="n">
        <v>0</v>
      </c>
      <c r="BZ518" s="78" t="n">
        <v>0</v>
      </c>
      <c r="CA518" s="78" t="n">
        <v>0</v>
      </c>
      <c r="CB518" s="78" t="n">
        <v>0</v>
      </c>
      <c r="CC518" s="78" t="n">
        <v>0</v>
      </c>
      <c r="CD518" s="188" t="n">
        <v>-16.4933930079948</v>
      </c>
      <c r="CE518" s="188" t="n">
        <v>-21.014029243329</v>
      </c>
      <c r="CF518" s="188" t="n">
        <v>-22.109788281548</v>
      </c>
      <c r="CG518" s="188" t="n">
        <v>-20.946384557</v>
      </c>
      <c r="CH518" s="188" t="n">
        <v>-14.0320860990694</v>
      </c>
      <c r="CI518" s="188" t="n">
        <v>-25.174253540971</v>
      </c>
      <c r="CJ518" s="188" t="n">
        <v>-28.1737179353548</v>
      </c>
      <c r="CK518" s="188" t="n">
        <v>-25.8031471603274</v>
      </c>
      <c r="CL518" s="188" t="n">
        <v>-3.00009885871904</v>
      </c>
      <c r="CM518" s="188" t="n">
        <v>-2.88152901131958</v>
      </c>
      <c r="CN518" s="188" t="n">
        <v>-5.07396528687452</v>
      </c>
      <c r="CO518" s="188" t="n">
        <v>-4.74767194454677</v>
      </c>
      <c r="CP518" s="188" t="n">
        <v>-2.57757768761603</v>
      </c>
      <c r="CQ518" s="188" t="n">
        <v>-2.41098016575546</v>
      </c>
      <c r="CR518" s="188" t="n">
        <v>-2.35899216890317</v>
      </c>
      <c r="CS518" s="188"/>
      <c r="CT518" s="78"/>
      <c r="CU518" s="78"/>
      <c r="CV518" s="78"/>
      <c r="CW518" s="78"/>
      <c r="CX518" s="78"/>
      <c r="CY518" s="78"/>
      <c r="CZ518" s="78"/>
      <c r="DA518" s="78"/>
      <c r="DB518" s="78"/>
      <c r="DC518" s="78"/>
      <c r="DD518" s="78"/>
      <c r="DE518" s="78"/>
      <c r="DF518" s="78"/>
      <c r="DG518" s="78"/>
      <c r="DH518" s="78"/>
      <c r="DI518" s="78"/>
      <c r="DJ518" s="78"/>
      <c r="DK518" s="78"/>
      <c r="DL518" s="78"/>
      <c r="DM518" s="78"/>
      <c r="DN518" s="78"/>
    </row>
    <row r="519" customFormat="false" ht="15.75" hidden="false" customHeight="false" outlineLevel="0" collapsed="false">
      <c r="A519" s="184" t="s">
        <v>386</v>
      </c>
      <c r="B519" s="78"/>
      <c r="C519" s="78"/>
      <c r="D519" s="78"/>
      <c r="E519" s="78"/>
      <c r="F519" s="78"/>
      <c r="G519" s="78"/>
      <c r="H519" s="78"/>
      <c r="I519" s="78"/>
      <c r="J519" s="78"/>
      <c r="K519" s="78"/>
      <c r="L519" s="78"/>
      <c r="M519" s="78"/>
      <c r="N519" s="78"/>
      <c r="O519" s="78"/>
      <c r="P519" s="78"/>
      <c r="Q519" s="78"/>
      <c r="R519" s="78"/>
      <c r="S519" s="78"/>
      <c r="T519" s="78"/>
      <c r="U519" s="78"/>
      <c r="V519" s="78"/>
      <c r="W519" s="78"/>
      <c r="X519" s="78"/>
      <c r="Y519" s="78"/>
      <c r="Z519" s="78"/>
      <c r="AA519" s="78"/>
      <c r="AB519" s="78"/>
      <c r="AC519" s="78"/>
      <c r="AD519" s="78"/>
      <c r="AE519" s="78"/>
      <c r="AF519" s="78"/>
      <c r="AG519" s="78"/>
      <c r="AH519" s="78"/>
      <c r="AI519" s="78"/>
      <c r="AJ519" s="78"/>
      <c r="AK519" s="78"/>
      <c r="AL519" s="78"/>
      <c r="AM519" s="78"/>
      <c r="AN519" s="78"/>
      <c r="AO519" s="78"/>
      <c r="AP519" s="78"/>
      <c r="AQ519" s="78"/>
      <c r="AR519" s="78"/>
      <c r="AS519" s="78"/>
      <c r="AT519" s="78"/>
      <c r="AU519" s="78"/>
      <c r="AV519" s="78"/>
      <c r="AW519" s="78"/>
      <c r="AX519" s="78"/>
      <c r="AY519" s="78"/>
      <c r="AZ519" s="78"/>
      <c r="BA519" s="78"/>
      <c r="BB519" s="78"/>
      <c r="BC519" s="78"/>
      <c r="BD519" s="78"/>
      <c r="BE519" s="78"/>
      <c r="BF519" s="78"/>
      <c r="BG519" s="78"/>
      <c r="BH519" s="78"/>
      <c r="BI519" s="78"/>
      <c r="BJ519" s="78"/>
      <c r="BK519" s="78"/>
      <c r="BL519" s="78"/>
      <c r="BM519" s="78"/>
      <c r="BN519" s="78"/>
      <c r="BO519" s="78"/>
      <c r="BP519" s="78"/>
      <c r="BQ519" s="78"/>
      <c r="BR519" s="78"/>
      <c r="BS519" s="78"/>
      <c r="BT519" s="78"/>
      <c r="BU519" s="78"/>
      <c r="BV519" s="78"/>
      <c r="BW519" s="78"/>
      <c r="BX519" s="78"/>
      <c r="BY519" s="78"/>
      <c r="BZ519" s="78"/>
      <c r="CA519" s="78"/>
      <c r="CB519" s="78"/>
      <c r="CC519" s="78"/>
      <c r="CD519" s="188" t="n">
        <v>0.112802648134252</v>
      </c>
      <c r="CE519" s="188" t="n">
        <v>0.207639688622975</v>
      </c>
      <c r="CF519" s="188" t="n">
        <v>0.230627281267835</v>
      </c>
      <c r="CG519" s="188" t="n">
        <v>0.206220591504279</v>
      </c>
      <c r="CH519" s="188" t="n">
        <v>0.184980017858667</v>
      </c>
      <c r="CI519" s="188" t="n">
        <v>0.1557398020731</v>
      </c>
      <c r="CJ519" s="188" t="n">
        <v>0.232899608910998</v>
      </c>
      <c r="CK519" s="188" t="n">
        <v>0.169043847617669</v>
      </c>
      <c r="CL519" s="188" t="n">
        <v>0.194641763968652</v>
      </c>
      <c r="CM519" s="188" t="n">
        <v>0.163874293810469</v>
      </c>
      <c r="CN519" s="188" t="n">
        <v>0.165513036748574</v>
      </c>
      <c r="CO519" s="188" t="n">
        <v>0.165678549785322</v>
      </c>
      <c r="CP519" s="188" t="n">
        <v>0.202858760676352</v>
      </c>
      <c r="CQ519" s="188" t="n">
        <v>0.171286983616692</v>
      </c>
      <c r="CR519" s="188" t="n">
        <v>0.172999853452859</v>
      </c>
      <c r="CS519" s="188"/>
      <c r="CT519" s="78"/>
      <c r="CU519" s="78"/>
      <c r="CV519" s="78"/>
      <c r="CW519" s="78"/>
      <c r="CX519" s="78"/>
      <c r="CY519" s="78"/>
      <c r="CZ519" s="78"/>
      <c r="DA519" s="78"/>
      <c r="DB519" s="78"/>
      <c r="DC519" s="78"/>
      <c r="DD519" s="78"/>
      <c r="DE519" s="78"/>
      <c r="DF519" s="78"/>
      <c r="DG519" s="78"/>
      <c r="DH519" s="78"/>
      <c r="DI519" s="78"/>
      <c r="DJ519" s="78"/>
      <c r="DK519" s="78"/>
      <c r="DL519" s="78"/>
      <c r="DM519" s="78"/>
      <c r="DN519" s="78"/>
    </row>
    <row r="520" customFormat="false" ht="15.75" hidden="false" customHeight="false" outlineLevel="0" collapsed="false">
      <c r="A520" s="184" t="s">
        <v>351</v>
      </c>
      <c r="B520" s="78"/>
      <c r="C520" s="78"/>
      <c r="D520" s="78"/>
      <c r="E520" s="78"/>
      <c r="F520" s="78"/>
      <c r="G520" s="78"/>
      <c r="H520" s="78"/>
      <c r="I520" s="78"/>
      <c r="J520" s="78"/>
      <c r="K520" s="78"/>
      <c r="L520" s="78"/>
      <c r="M520" s="78"/>
      <c r="N520" s="78"/>
      <c r="O520" s="78"/>
      <c r="P520" s="78"/>
      <c r="Q520" s="78"/>
      <c r="R520" s="78"/>
      <c r="S520" s="78"/>
      <c r="T520" s="78"/>
      <c r="U520" s="78"/>
      <c r="V520" s="78"/>
      <c r="W520" s="78"/>
      <c r="X520" s="78"/>
      <c r="Y520" s="78"/>
      <c r="Z520" s="78"/>
      <c r="AA520" s="78"/>
      <c r="AB520" s="78"/>
      <c r="AC520" s="78"/>
      <c r="AD520" s="78"/>
      <c r="AE520" s="78"/>
      <c r="AF520" s="78"/>
      <c r="AG520" s="78"/>
      <c r="AH520" s="78"/>
      <c r="AI520" s="78"/>
      <c r="AJ520" s="78"/>
      <c r="AK520" s="78"/>
      <c r="AL520" s="78"/>
      <c r="AM520" s="78"/>
      <c r="AN520" s="78"/>
      <c r="AO520" s="78"/>
      <c r="AP520" s="78"/>
      <c r="AQ520" s="78"/>
      <c r="AR520" s="78"/>
      <c r="AS520" s="78"/>
      <c r="AT520" s="78"/>
      <c r="AU520" s="78"/>
      <c r="AV520" s="78"/>
      <c r="AW520" s="78"/>
      <c r="AX520" s="78"/>
      <c r="AY520" s="78"/>
      <c r="AZ520" s="78"/>
      <c r="BA520" s="78"/>
      <c r="BB520" s="78"/>
      <c r="BC520" s="78"/>
      <c r="BD520" s="78"/>
      <c r="BE520" s="78"/>
      <c r="BF520" s="78"/>
      <c r="BG520" s="78"/>
      <c r="BH520" s="78"/>
      <c r="BI520" s="78"/>
      <c r="BJ520" s="78"/>
      <c r="BK520" s="78"/>
      <c r="BL520" s="78"/>
      <c r="BM520" s="78"/>
      <c r="BN520" s="78"/>
      <c r="BO520" s="78"/>
      <c r="BP520" s="78"/>
      <c r="BQ520" s="78"/>
      <c r="BR520" s="78"/>
      <c r="BS520" s="78"/>
      <c r="BT520" s="78"/>
      <c r="BU520" s="78"/>
      <c r="BV520" s="78"/>
      <c r="BW520" s="78"/>
      <c r="BX520" s="78"/>
      <c r="BY520" s="78"/>
      <c r="BZ520" s="78"/>
      <c r="CA520" s="78"/>
      <c r="CB520" s="78"/>
      <c r="CC520" s="78"/>
      <c r="CD520" s="188" t="n">
        <v>16.606195656129</v>
      </c>
      <c r="CE520" s="188" t="n">
        <v>21.221668931952</v>
      </c>
      <c r="CF520" s="188" t="n">
        <v>22.3404155628158</v>
      </c>
      <c r="CG520" s="188" t="n">
        <v>21.1526051485042</v>
      </c>
      <c r="CH520" s="188" t="n">
        <v>14.2170661169281</v>
      </c>
      <c r="CI520" s="188" t="n">
        <v>25.3299933430441</v>
      </c>
      <c r="CJ520" s="188" t="n">
        <v>28.4066175442658</v>
      </c>
      <c r="CK520" s="188" t="n">
        <v>25.9721910079451</v>
      </c>
      <c r="CL520" s="188" t="n">
        <v>3.19474062268769</v>
      </c>
      <c r="CM520" s="188" t="n">
        <v>3.04540330513005</v>
      </c>
      <c r="CN520" s="188" t="n">
        <v>5.23947832362309</v>
      </c>
      <c r="CO520" s="188" t="n">
        <v>4.9133504943321</v>
      </c>
      <c r="CP520" s="188" t="n">
        <v>2.78043644829238</v>
      </c>
      <c r="CQ520" s="188" t="n">
        <v>2.58226714937216</v>
      </c>
      <c r="CR520" s="188" t="n">
        <v>2.53199202235603</v>
      </c>
      <c r="CS520" s="188"/>
      <c r="CT520" s="78"/>
      <c r="CU520" s="78"/>
      <c r="CV520" s="78"/>
      <c r="CW520" s="78"/>
      <c r="CX520" s="78"/>
      <c r="CY520" s="78"/>
      <c r="CZ520" s="78"/>
      <c r="DA520" s="78"/>
      <c r="DB520" s="78"/>
      <c r="DC520" s="78"/>
      <c r="DD520" s="78"/>
      <c r="DE520" s="78"/>
      <c r="DF520" s="78"/>
      <c r="DG520" s="78"/>
      <c r="DH520" s="78"/>
      <c r="DI520" s="78"/>
      <c r="DJ520" s="78"/>
      <c r="DK520" s="78"/>
      <c r="DL520" s="78"/>
      <c r="DM520" s="78"/>
      <c r="DN520" s="78"/>
    </row>
    <row r="521" customFormat="false" ht="15.75" hidden="false" customHeight="false" outlineLevel="0" collapsed="false">
      <c r="A521" s="208" t="s">
        <v>408</v>
      </c>
      <c r="B521" s="78"/>
      <c r="C521" s="78"/>
      <c r="D521" s="78"/>
      <c r="E521" s="78"/>
      <c r="F521" s="78"/>
      <c r="G521" s="78"/>
      <c r="H521" s="78"/>
      <c r="I521" s="78"/>
      <c r="J521" s="78"/>
      <c r="K521" s="78"/>
      <c r="L521" s="78"/>
      <c r="M521" s="78"/>
      <c r="N521" s="78"/>
      <c r="O521" s="78"/>
      <c r="P521" s="78"/>
      <c r="Q521" s="78"/>
      <c r="R521" s="78"/>
      <c r="S521" s="78"/>
      <c r="T521" s="78"/>
      <c r="U521" s="78"/>
      <c r="V521" s="78"/>
      <c r="W521" s="78"/>
      <c r="X521" s="78"/>
      <c r="Y521" s="78"/>
      <c r="Z521" s="78"/>
      <c r="AA521" s="78"/>
      <c r="AB521" s="78"/>
      <c r="AC521" s="78"/>
      <c r="AD521" s="78"/>
      <c r="AE521" s="78"/>
      <c r="AF521" s="78"/>
      <c r="AG521" s="78"/>
      <c r="AH521" s="78"/>
      <c r="AI521" s="78"/>
      <c r="AJ521" s="78"/>
      <c r="AK521" s="78"/>
      <c r="AL521" s="78"/>
      <c r="AM521" s="78"/>
      <c r="AN521" s="78"/>
      <c r="AO521" s="78"/>
      <c r="AP521" s="78"/>
      <c r="AQ521" s="78"/>
      <c r="AR521" s="78"/>
      <c r="AS521" s="78"/>
      <c r="AT521" s="78"/>
      <c r="AU521" s="78"/>
      <c r="AV521" s="78"/>
      <c r="AW521" s="78"/>
      <c r="AX521" s="78"/>
      <c r="AY521" s="78"/>
      <c r="AZ521" s="78"/>
      <c r="BA521" s="78"/>
      <c r="BB521" s="78"/>
      <c r="BC521" s="78"/>
      <c r="BD521" s="78"/>
      <c r="BE521" s="78"/>
      <c r="BF521" s="78"/>
      <c r="BG521" s="78"/>
      <c r="BH521" s="78"/>
      <c r="BI521" s="78"/>
      <c r="BJ521" s="78"/>
      <c r="BK521" s="78"/>
      <c r="BL521" s="78"/>
      <c r="BM521" s="78"/>
      <c r="BN521" s="78"/>
      <c r="BO521" s="78"/>
      <c r="BP521" s="78"/>
      <c r="BQ521" s="78"/>
      <c r="BR521" s="78"/>
      <c r="BS521" s="78"/>
      <c r="BT521" s="78"/>
      <c r="BU521" s="78"/>
      <c r="BV521" s="78"/>
      <c r="BW521" s="78"/>
      <c r="BX521" s="78"/>
      <c r="BY521" s="78"/>
      <c r="BZ521" s="78"/>
      <c r="CA521" s="78"/>
      <c r="CB521" s="78"/>
      <c r="CC521" s="78"/>
      <c r="CD521" s="188" t="n">
        <v>16.1112432773419</v>
      </c>
      <c r="CE521" s="188" t="n">
        <v>20.3105931769551</v>
      </c>
      <c r="CF521" s="188" t="n">
        <v>21.3284754766144</v>
      </c>
      <c r="CG521" s="188" t="n">
        <v>20.2477560690886</v>
      </c>
      <c r="CH521" s="188" t="n">
        <v>13.3762165085317</v>
      </c>
      <c r="CI521" s="188" t="n">
        <v>24.6220587612399</v>
      </c>
      <c r="CJ521" s="188" t="n">
        <v>27.3479434927901</v>
      </c>
      <c r="CK521" s="188" t="n">
        <v>24.4537812374382</v>
      </c>
      <c r="CL521" s="188" t="n">
        <v>0</v>
      </c>
      <c r="CM521" s="188" t="n">
        <v>0</v>
      </c>
      <c r="CN521" s="188" t="n">
        <v>0</v>
      </c>
      <c r="CO521" s="188" t="n">
        <v>0</v>
      </c>
      <c r="CP521" s="188" t="n">
        <v>0</v>
      </c>
      <c r="CQ521" s="188" t="n">
        <v>0</v>
      </c>
      <c r="CR521" s="188" t="n">
        <v>0</v>
      </c>
      <c r="CS521" s="188"/>
      <c r="CT521" s="78"/>
      <c r="CU521" s="78"/>
      <c r="CV521" s="78"/>
      <c r="CW521" s="78"/>
      <c r="CX521" s="78"/>
      <c r="CY521" s="78"/>
      <c r="CZ521" s="78"/>
      <c r="DA521" s="78"/>
      <c r="DB521" s="78"/>
      <c r="DC521" s="78"/>
      <c r="DD521" s="78"/>
      <c r="DE521" s="78"/>
      <c r="DF521" s="78"/>
      <c r="DG521" s="78"/>
      <c r="DH521" s="78"/>
      <c r="DI521" s="78"/>
      <c r="DJ521" s="78"/>
      <c r="DK521" s="78"/>
      <c r="DL521" s="78"/>
      <c r="DM521" s="78"/>
      <c r="DN521" s="78"/>
    </row>
    <row r="522" customFormat="false" ht="15.75" hidden="false" customHeight="false" outlineLevel="0" collapsed="false">
      <c r="A522" s="208" t="s">
        <v>409</v>
      </c>
      <c r="B522" s="78"/>
      <c r="C522" s="78"/>
      <c r="D522" s="78"/>
      <c r="E522" s="78"/>
      <c r="F522" s="78"/>
      <c r="G522" s="78"/>
      <c r="H522" s="78"/>
      <c r="I522" s="78"/>
      <c r="J522" s="78"/>
      <c r="K522" s="78"/>
      <c r="L522" s="78"/>
      <c r="M522" s="78"/>
      <c r="N522" s="78"/>
      <c r="O522" s="78"/>
      <c r="P522" s="78"/>
      <c r="Q522" s="78"/>
      <c r="R522" s="78"/>
      <c r="S522" s="78"/>
      <c r="T522" s="78"/>
      <c r="U522" s="78"/>
      <c r="V522" s="78"/>
      <c r="W522" s="78"/>
      <c r="X522" s="78"/>
      <c r="Y522" s="78"/>
      <c r="Z522" s="78"/>
      <c r="AA522" s="78"/>
      <c r="AB522" s="78"/>
      <c r="AC522" s="78"/>
      <c r="AD522" s="78"/>
      <c r="AE522" s="78"/>
      <c r="AF522" s="78"/>
      <c r="AG522" s="78"/>
      <c r="AH522" s="78"/>
      <c r="AI522" s="78"/>
      <c r="AJ522" s="78"/>
      <c r="AK522" s="78"/>
      <c r="AL522" s="78"/>
      <c r="AM522" s="78"/>
      <c r="AN522" s="78"/>
      <c r="AO522" s="78"/>
      <c r="AP522" s="78"/>
      <c r="AQ522" s="78"/>
      <c r="AR522" s="78"/>
      <c r="AS522" s="78"/>
      <c r="AT522" s="78"/>
      <c r="AU522" s="78"/>
      <c r="AV522" s="78"/>
      <c r="AW522" s="78"/>
      <c r="AX522" s="78"/>
      <c r="AY522" s="78"/>
      <c r="AZ522" s="78"/>
      <c r="BA522" s="78"/>
      <c r="BB522" s="78"/>
      <c r="BC522" s="78"/>
      <c r="BD522" s="78"/>
      <c r="BE522" s="78"/>
      <c r="BF522" s="78"/>
      <c r="BG522" s="78"/>
      <c r="BH522" s="78"/>
      <c r="BI522" s="78"/>
      <c r="BJ522" s="78"/>
      <c r="BK522" s="78"/>
      <c r="BL522" s="78"/>
      <c r="BM522" s="78"/>
      <c r="BN522" s="78"/>
      <c r="BO522" s="78"/>
      <c r="BP522" s="78"/>
      <c r="BQ522" s="78"/>
      <c r="BR522" s="78"/>
      <c r="BS522" s="78"/>
      <c r="BT522" s="78"/>
      <c r="BU522" s="78"/>
      <c r="BV522" s="78"/>
      <c r="BW522" s="78"/>
      <c r="BX522" s="78"/>
      <c r="BY522" s="78"/>
      <c r="BZ522" s="78"/>
      <c r="CA522" s="78"/>
      <c r="CB522" s="78"/>
      <c r="CC522" s="78"/>
      <c r="CD522" s="188" t="n">
        <v>0</v>
      </c>
      <c r="CE522" s="188" t="n">
        <v>0</v>
      </c>
      <c r="CF522" s="188" t="n">
        <v>0</v>
      </c>
      <c r="CG522" s="188" t="n">
        <v>0</v>
      </c>
      <c r="CH522" s="188" t="n">
        <v>0</v>
      </c>
      <c r="CI522" s="188" t="n">
        <v>0</v>
      </c>
      <c r="CJ522" s="188" t="n">
        <v>0</v>
      </c>
      <c r="CK522" s="188" t="n">
        <v>0.75</v>
      </c>
      <c r="CL522" s="188" t="n">
        <v>2.25</v>
      </c>
      <c r="CM522" s="188" t="n">
        <v>2.25</v>
      </c>
      <c r="CN522" s="188" t="n">
        <v>4.05</v>
      </c>
      <c r="CO522" s="188" t="n">
        <v>4.05</v>
      </c>
      <c r="CP522" s="188" t="n">
        <v>1.725</v>
      </c>
      <c r="CQ522" s="188" t="n">
        <v>1.725</v>
      </c>
      <c r="CR522" s="188" t="n">
        <v>1.25</v>
      </c>
      <c r="CS522" s="188"/>
      <c r="CT522" s="78"/>
      <c r="CU522" s="78"/>
      <c r="CV522" s="78"/>
      <c r="CW522" s="78"/>
      <c r="CX522" s="78"/>
      <c r="CY522" s="78"/>
      <c r="CZ522" s="78"/>
      <c r="DA522" s="78"/>
      <c r="DB522" s="78"/>
      <c r="DC522" s="78"/>
      <c r="DD522" s="78"/>
      <c r="DE522" s="78"/>
      <c r="DF522" s="78"/>
      <c r="DG522" s="78"/>
      <c r="DH522" s="78"/>
      <c r="DI522" s="78"/>
      <c r="DJ522" s="78"/>
      <c r="DK522" s="78"/>
      <c r="DL522" s="78"/>
      <c r="DM522" s="78"/>
      <c r="DN522" s="78"/>
    </row>
    <row r="523" customFormat="false" ht="15.75" hidden="false" customHeight="false" outlineLevel="0" collapsed="false">
      <c r="A523" s="208" t="s">
        <v>410</v>
      </c>
      <c r="B523" s="78"/>
      <c r="C523" s="78"/>
      <c r="D523" s="78"/>
      <c r="E523" s="78"/>
      <c r="F523" s="78"/>
      <c r="G523" s="78"/>
      <c r="H523" s="78"/>
      <c r="I523" s="78"/>
      <c r="J523" s="78"/>
      <c r="K523" s="78"/>
      <c r="L523" s="78"/>
      <c r="M523" s="78"/>
      <c r="N523" s="78"/>
      <c r="O523" s="78"/>
      <c r="P523" s="78"/>
      <c r="Q523" s="78"/>
      <c r="R523" s="78"/>
      <c r="S523" s="78"/>
      <c r="T523" s="78"/>
      <c r="U523" s="78"/>
      <c r="V523" s="78"/>
      <c r="W523" s="78"/>
      <c r="X523" s="78"/>
      <c r="Y523" s="78"/>
      <c r="Z523" s="78"/>
      <c r="AA523" s="78"/>
      <c r="AB523" s="78"/>
      <c r="AC523" s="78"/>
      <c r="AD523" s="78"/>
      <c r="AE523" s="78"/>
      <c r="AF523" s="78"/>
      <c r="AG523" s="78"/>
      <c r="AH523" s="78"/>
      <c r="AI523" s="78"/>
      <c r="AJ523" s="78"/>
      <c r="AK523" s="78"/>
      <c r="AL523" s="78"/>
      <c r="AM523" s="78"/>
      <c r="AN523" s="78"/>
      <c r="AO523" s="78"/>
      <c r="AP523" s="78"/>
      <c r="AQ523" s="78"/>
      <c r="AR523" s="78"/>
      <c r="AS523" s="78"/>
      <c r="AT523" s="78"/>
      <c r="AU523" s="78"/>
      <c r="AV523" s="78"/>
      <c r="AW523" s="78"/>
      <c r="AX523" s="78"/>
      <c r="AY523" s="78"/>
      <c r="AZ523" s="78"/>
      <c r="BA523" s="78"/>
      <c r="BB523" s="78"/>
      <c r="BC523" s="78"/>
      <c r="BD523" s="78"/>
      <c r="BE523" s="78"/>
      <c r="BF523" s="78"/>
      <c r="BG523" s="78"/>
      <c r="BH523" s="78"/>
      <c r="BI523" s="78"/>
      <c r="BJ523" s="78"/>
      <c r="BK523" s="78"/>
      <c r="BL523" s="78"/>
      <c r="BM523" s="78"/>
      <c r="BN523" s="78"/>
      <c r="BO523" s="78"/>
      <c r="BP523" s="78"/>
      <c r="BQ523" s="78"/>
      <c r="BR523" s="78"/>
      <c r="BS523" s="78"/>
      <c r="BT523" s="78"/>
      <c r="BU523" s="78"/>
      <c r="BV523" s="78"/>
      <c r="BW523" s="78"/>
      <c r="BX523" s="78"/>
      <c r="BY523" s="78"/>
      <c r="BZ523" s="78"/>
      <c r="CA523" s="78"/>
      <c r="CB523" s="78"/>
      <c r="CC523" s="78"/>
      <c r="CD523" s="188" t="n">
        <v>0.494952378787115</v>
      </c>
      <c r="CE523" s="188" t="n">
        <v>0.911075754996849</v>
      </c>
      <c r="CF523" s="188" t="n">
        <v>1.01194008620139</v>
      </c>
      <c r="CG523" s="188" t="n">
        <v>0.904849079415682</v>
      </c>
      <c r="CH523" s="188" t="n">
        <v>0.840849608396351</v>
      </c>
      <c r="CI523" s="188" t="n">
        <v>0.707934581804109</v>
      </c>
      <c r="CJ523" s="188" t="n">
        <v>1.05867405147567</v>
      </c>
      <c r="CK523" s="188" t="n">
        <v>0.768409770506841</v>
      </c>
      <c r="CL523" s="178" t="n">
        <v>0.944740622687691</v>
      </c>
      <c r="CM523" s="178" t="n">
        <v>0.795403305130048</v>
      </c>
      <c r="CN523" s="178" t="n">
        <v>1.18947832362309</v>
      </c>
      <c r="CO523" s="178" t="n">
        <v>0.863350494332096</v>
      </c>
      <c r="CP523" s="178" t="n">
        <v>1.05543644829238</v>
      </c>
      <c r="CQ523" s="178" t="n">
        <v>0.857267149372156</v>
      </c>
      <c r="CR523" s="178" t="n">
        <v>1.28199202235603</v>
      </c>
      <c r="CS523" s="178"/>
      <c r="CT523" s="78"/>
      <c r="CU523" s="78"/>
      <c r="CV523" s="78"/>
      <c r="CW523" s="78"/>
      <c r="CX523" s="78"/>
      <c r="CY523" s="78"/>
      <c r="CZ523" s="78"/>
      <c r="DA523" s="78"/>
      <c r="DB523" s="78"/>
      <c r="DC523" s="78"/>
      <c r="DD523" s="78"/>
      <c r="DE523" s="78"/>
      <c r="DF523" s="78"/>
      <c r="DG523" s="78"/>
      <c r="DH523" s="78"/>
      <c r="DI523" s="78"/>
      <c r="DJ523" s="78"/>
      <c r="DK523" s="78"/>
      <c r="DL523" s="78"/>
      <c r="DM523" s="78"/>
      <c r="DN523" s="78"/>
    </row>
    <row r="524" customFormat="false" ht="15.75" hidden="false" customHeight="false" outlineLevel="0" collapsed="false">
      <c r="A524" s="171" t="s">
        <v>411</v>
      </c>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c r="AA524" s="169"/>
      <c r="AB524" s="169"/>
      <c r="AC524" s="169"/>
      <c r="AD524" s="169"/>
      <c r="AE524" s="169"/>
      <c r="AF524" s="169"/>
      <c r="AG524" s="169"/>
      <c r="AH524" s="169"/>
      <c r="AI524" s="169"/>
      <c r="AJ524" s="169"/>
      <c r="AK524" s="169"/>
      <c r="AL524" s="169"/>
      <c r="AM524" s="169"/>
      <c r="AN524" s="169"/>
      <c r="AO524" s="169"/>
      <c r="AP524" s="169"/>
      <c r="AQ524" s="169"/>
      <c r="AR524" s="169"/>
      <c r="AS524" s="169"/>
      <c r="AT524" s="169"/>
      <c r="AU524" s="169"/>
      <c r="AV524" s="169"/>
      <c r="AW524" s="169"/>
      <c r="AX524" s="169"/>
      <c r="AY524" s="169"/>
      <c r="AZ524" s="169"/>
      <c r="BA524" s="169"/>
      <c r="BB524" s="169"/>
      <c r="BC524" s="169"/>
      <c r="BD524" s="169"/>
      <c r="BE524" s="169"/>
      <c r="BF524" s="169"/>
      <c r="BG524" s="169"/>
      <c r="BH524" s="169"/>
      <c r="BI524" s="169"/>
      <c r="BJ524" s="169" t="n">
        <v>0</v>
      </c>
      <c r="BK524" s="169" t="n">
        <v>0</v>
      </c>
      <c r="BL524" s="169" t="n">
        <v>0</v>
      </c>
      <c r="BM524" s="169" t="n">
        <v>0</v>
      </c>
      <c r="BN524" s="169" t="n">
        <v>0</v>
      </c>
      <c r="BO524" s="169" t="n">
        <v>0</v>
      </c>
      <c r="BP524" s="169" t="n">
        <v>0</v>
      </c>
      <c r="BQ524" s="169" t="n">
        <v>0</v>
      </c>
      <c r="BR524" s="169" t="n">
        <v>0</v>
      </c>
      <c r="BS524" s="169" t="n">
        <v>0</v>
      </c>
      <c r="BT524" s="169" t="n">
        <v>0</v>
      </c>
      <c r="BU524" s="169" t="n">
        <v>0</v>
      </c>
      <c r="BV524" s="169" t="n">
        <v>0</v>
      </c>
      <c r="BW524" s="169" t="n">
        <v>0</v>
      </c>
      <c r="BX524" s="169" t="n">
        <v>0</v>
      </c>
      <c r="BY524" s="169" t="n">
        <v>0</v>
      </c>
      <c r="BZ524" s="169" t="n">
        <v>0</v>
      </c>
      <c r="CA524" s="169" t="n">
        <v>0</v>
      </c>
      <c r="CB524" s="169" t="n">
        <v>0</v>
      </c>
      <c r="CC524" s="169" t="n">
        <v>0</v>
      </c>
      <c r="CD524" s="169" t="n">
        <v>0</v>
      </c>
      <c r="CE524" s="169" t="n">
        <v>0</v>
      </c>
      <c r="CF524" s="169" t="n">
        <v>0</v>
      </c>
      <c r="CG524" s="169" t="n">
        <v>0</v>
      </c>
      <c r="CH524" s="169" t="n">
        <v>-1.02435019023665</v>
      </c>
      <c r="CI524" s="169" t="n">
        <v>-1.02435019023665</v>
      </c>
      <c r="CJ524" s="169" t="n">
        <v>-1.02435019023665</v>
      </c>
      <c r="CK524" s="169" t="n">
        <v>-1.02435019023665</v>
      </c>
      <c r="CL524" s="169" t="n">
        <v>-1.11095321250206</v>
      </c>
      <c r="CM524" s="169" t="n">
        <v>-1.11095321250206</v>
      </c>
      <c r="CN524" s="169" t="n">
        <v>-1.1075</v>
      </c>
      <c r="CO524" s="169" t="n">
        <v>-1.1075</v>
      </c>
      <c r="CP524" s="169" t="n">
        <v>-1.38642751075602</v>
      </c>
      <c r="CQ524" s="169" t="n">
        <v>-1.28705446332982</v>
      </c>
      <c r="CR524" s="169" t="n">
        <v>-1.283372002</v>
      </c>
      <c r="CS524" s="169"/>
      <c r="CT524" s="78"/>
      <c r="CU524" s="78"/>
      <c r="CV524" s="78"/>
      <c r="CW524" s="78"/>
      <c r="CX524" s="78"/>
      <c r="CY524" s="78"/>
      <c r="CZ524" s="78"/>
      <c r="DA524" s="78"/>
      <c r="DB524" s="78"/>
      <c r="DC524" s="78"/>
      <c r="DD524" s="78"/>
      <c r="DE524" s="78"/>
      <c r="DF524" s="78"/>
      <c r="DG524" s="78"/>
      <c r="DH524" s="78"/>
      <c r="DI524" s="78"/>
      <c r="DJ524" s="78"/>
      <c r="DK524" s="78"/>
      <c r="DL524" s="78"/>
      <c r="DM524" s="78"/>
      <c r="DN524" s="78"/>
    </row>
    <row r="525" customFormat="false" ht="15.75" hidden="false" customHeight="false" outlineLevel="0" collapsed="false">
      <c r="A525" s="209" t="s">
        <v>412</v>
      </c>
      <c r="B525" s="176"/>
      <c r="C525" s="176"/>
      <c r="D525" s="176"/>
      <c r="E525" s="176"/>
      <c r="F525" s="176"/>
      <c r="G525" s="176"/>
      <c r="H525" s="176"/>
      <c r="I525" s="176"/>
      <c r="J525" s="176"/>
      <c r="K525" s="176"/>
      <c r="L525" s="176"/>
      <c r="M525" s="176"/>
      <c r="N525" s="176"/>
      <c r="O525" s="176"/>
      <c r="P525" s="176"/>
      <c r="Q525" s="176"/>
      <c r="R525" s="176"/>
      <c r="S525" s="176"/>
      <c r="T525" s="176"/>
      <c r="U525" s="176"/>
      <c r="V525" s="176"/>
      <c r="W525" s="176"/>
      <c r="X525" s="176"/>
      <c r="Y525" s="176"/>
      <c r="Z525" s="176"/>
      <c r="AA525" s="176"/>
      <c r="AB525" s="176"/>
      <c r="AC525" s="176"/>
      <c r="AD525" s="176"/>
      <c r="AE525" s="176"/>
      <c r="AF525" s="176"/>
      <c r="AG525" s="176"/>
      <c r="AH525" s="176"/>
      <c r="AI525" s="176"/>
      <c r="AJ525" s="176"/>
      <c r="AK525" s="176"/>
      <c r="AL525" s="176"/>
      <c r="AM525" s="176"/>
      <c r="AN525" s="176"/>
      <c r="AO525" s="176"/>
      <c r="AP525" s="176"/>
      <c r="AQ525" s="176"/>
      <c r="AR525" s="176"/>
      <c r="AS525" s="176"/>
      <c r="AT525" s="176"/>
      <c r="AU525" s="176"/>
      <c r="AV525" s="176"/>
      <c r="AW525" s="176"/>
      <c r="AX525" s="176"/>
      <c r="AY525" s="176"/>
      <c r="AZ525" s="176"/>
      <c r="BA525" s="176"/>
      <c r="BB525" s="176"/>
      <c r="BC525" s="176"/>
      <c r="BD525" s="176"/>
      <c r="BE525" s="176"/>
      <c r="BF525" s="176"/>
      <c r="BG525" s="176"/>
      <c r="BH525" s="176"/>
      <c r="BI525" s="176"/>
      <c r="BJ525" s="176" t="n">
        <v>0</v>
      </c>
      <c r="BK525" s="176" t="n">
        <v>0</v>
      </c>
      <c r="BL525" s="176" t="n">
        <v>0</v>
      </c>
      <c r="BM525" s="176" t="n">
        <v>0</v>
      </c>
      <c r="BN525" s="176" t="n">
        <v>0</v>
      </c>
      <c r="BO525" s="176" t="n">
        <v>0</v>
      </c>
      <c r="BP525" s="176" t="n">
        <v>0</v>
      </c>
      <c r="BQ525" s="176" t="n">
        <v>0</v>
      </c>
      <c r="BR525" s="176" t="n">
        <v>0</v>
      </c>
      <c r="BS525" s="176" t="n">
        <v>0</v>
      </c>
      <c r="BT525" s="176" t="n">
        <v>0</v>
      </c>
      <c r="BU525" s="176" t="n">
        <v>0</v>
      </c>
      <c r="BV525" s="176" t="n">
        <v>0</v>
      </c>
      <c r="BW525" s="176" t="n">
        <v>0</v>
      </c>
      <c r="BX525" s="176" t="n">
        <v>0</v>
      </c>
      <c r="BY525" s="176" t="n">
        <v>0</v>
      </c>
      <c r="BZ525" s="176" t="n">
        <v>0</v>
      </c>
      <c r="CA525" s="176" t="n">
        <v>0</v>
      </c>
      <c r="CB525" s="176" t="n">
        <v>0</v>
      </c>
      <c r="CC525" s="176" t="n">
        <v>0</v>
      </c>
      <c r="CD525" s="176" t="n">
        <v>0</v>
      </c>
      <c r="CE525" s="176" t="n">
        <v>0</v>
      </c>
      <c r="CF525" s="176" t="n">
        <v>0</v>
      </c>
      <c r="CG525" s="176" t="n">
        <v>0</v>
      </c>
      <c r="CH525" s="176" t="n">
        <v>0.1375</v>
      </c>
      <c r="CI525" s="176" t="n">
        <v>0.1375</v>
      </c>
      <c r="CJ525" s="176" t="n">
        <v>0.1375</v>
      </c>
      <c r="CK525" s="176" t="n">
        <v>0.1375</v>
      </c>
      <c r="CL525" s="176" t="n">
        <v>0.144775650506859</v>
      </c>
      <c r="CM525" s="176" t="n">
        <v>0.144775650506859</v>
      </c>
      <c r="CN525" s="176" t="n">
        <v>0.1475</v>
      </c>
      <c r="CO525" s="176" t="n">
        <v>0.1475</v>
      </c>
      <c r="CP525" s="176" t="n">
        <v>0.150887499368657</v>
      </c>
      <c r="CQ525" s="176" t="n">
        <v>0.151324432281886</v>
      </c>
      <c r="CR525" s="176" t="n">
        <v>0.154172015</v>
      </c>
      <c r="CS525" s="176"/>
      <c r="CT525" s="169"/>
      <c r="CU525" s="169"/>
      <c r="CV525" s="169"/>
      <c r="CW525" s="169"/>
      <c r="CX525" s="169"/>
      <c r="CY525" s="169"/>
      <c r="CZ525" s="169"/>
      <c r="DA525" s="169"/>
      <c r="DB525" s="169"/>
      <c r="DC525" s="169"/>
      <c r="DD525" s="169"/>
      <c r="DE525" s="169"/>
      <c r="DF525" s="169"/>
      <c r="DG525" s="169"/>
      <c r="DH525" s="169"/>
      <c r="DI525" s="169"/>
      <c r="DJ525" s="169"/>
      <c r="DK525" s="169"/>
      <c r="DL525" s="169"/>
      <c r="DM525" s="169"/>
      <c r="DN525" s="169"/>
    </row>
    <row r="526" customFormat="false" ht="15" hidden="false" customHeight="false" outlineLevel="0" collapsed="false">
      <c r="A526" s="210" t="s">
        <v>413</v>
      </c>
      <c r="B526" s="211"/>
      <c r="C526" s="211"/>
      <c r="D526" s="211"/>
      <c r="E526" s="211"/>
      <c r="F526" s="211"/>
      <c r="G526" s="211"/>
      <c r="H526" s="211"/>
      <c r="I526" s="211"/>
      <c r="J526" s="211"/>
      <c r="K526" s="211"/>
      <c r="L526" s="211"/>
      <c r="M526" s="211"/>
      <c r="N526" s="211"/>
      <c r="O526" s="211"/>
      <c r="P526" s="211"/>
      <c r="Q526" s="211"/>
      <c r="R526" s="211"/>
      <c r="S526" s="211"/>
      <c r="T526" s="211"/>
      <c r="U526" s="21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1"/>
      <c r="BB526" s="211"/>
      <c r="BC526" s="211"/>
      <c r="BD526" s="211"/>
      <c r="BE526" s="211"/>
      <c r="BF526" s="211"/>
      <c r="BG526" s="211"/>
      <c r="BH526" s="211"/>
      <c r="BI526" s="211"/>
      <c r="BJ526" s="211" t="n">
        <v>0</v>
      </c>
      <c r="BK526" s="211" t="n">
        <v>0</v>
      </c>
      <c r="BL526" s="211" t="n">
        <v>0</v>
      </c>
      <c r="BM526" s="211" t="n">
        <v>0</v>
      </c>
      <c r="BN526" s="211" t="n">
        <v>0</v>
      </c>
      <c r="BO526" s="211" t="n">
        <v>0</v>
      </c>
      <c r="BP526" s="211" t="n">
        <v>0</v>
      </c>
      <c r="BQ526" s="211" t="n">
        <v>0</v>
      </c>
      <c r="BR526" s="211" t="n">
        <v>0</v>
      </c>
      <c r="BS526" s="211" t="n">
        <v>0</v>
      </c>
      <c r="BT526" s="211" t="n">
        <v>0</v>
      </c>
      <c r="BU526" s="211" t="n">
        <v>0</v>
      </c>
      <c r="BV526" s="211" t="n">
        <v>0</v>
      </c>
      <c r="BW526" s="211" t="n">
        <v>0</v>
      </c>
      <c r="BX526" s="211" t="n">
        <v>0</v>
      </c>
      <c r="BY526" s="211" t="n">
        <v>0</v>
      </c>
      <c r="BZ526" s="211" t="n">
        <v>0</v>
      </c>
      <c r="CA526" s="211" t="n">
        <v>0</v>
      </c>
      <c r="CB526" s="211" t="n">
        <v>0</v>
      </c>
      <c r="CC526" s="211" t="n">
        <v>0</v>
      </c>
      <c r="CD526" s="211" t="n">
        <v>0</v>
      </c>
      <c r="CE526" s="211" t="n">
        <v>0</v>
      </c>
      <c r="CF526" s="211" t="n">
        <v>0</v>
      </c>
      <c r="CG526" s="211" t="n">
        <v>0</v>
      </c>
      <c r="CH526" s="211" t="n">
        <v>1.16185019023665</v>
      </c>
      <c r="CI526" s="211" t="n">
        <v>1.16185019023665</v>
      </c>
      <c r="CJ526" s="211" t="n">
        <v>1.16185019023665</v>
      </c>
      <c r="CK526" s="211" t="n">
        <v>1.16185019023665</v>
      </c>
      <c r="CL526" s="211" t="n">
        <v>1.25572886300892</v>
      </c>
      <c r="CM526" s="211" t="n">
        <v>1.25572886300892</v>
      </c>
      <c r="CN526" s="211" t="n">
        <v>1.255</v>
      </c>
      <c r="CO526" s="211" t="n">
        <v>1.255</v>
      </c>
      <c r="CP526" s="211" t="n">
        <v>1.53731501012468</v>
      </c>
      <c r="CQ526" s="211" t="n">
        <v>1.4383788956117</v>
      </c>
      <c r="CR526" s="211" t="n">
        <v>1.437544017</v>
      </c>
      <c r="CS526" s="211"/>
      <c r="CT526" s="176"/>
      <c r="CU526" s="176"/>
      <c r="CV526" s="176"/>
      <c r="CW526" s="176"/>
      <c r="CX526" s="176"/>
      <c r="CY526" s="176"/>
      <c r="CZ526" s="176"/>
      <c r="DA526" s="176"/>
      <c r="DB526" s="176"/>
      <c r="DC526" s="176"/>
      <c r="DD526" s="176"/>
      <c r="DE526" s="176"/>
      <c r="DF526" s="176"/>
      <c r="DG526" s="176"/>
      <c r="DH526" s="176"/>
      <c r="DI526" s="176"/>
      <c r="DJ526" s="176"/>
      <c r="DK526" s="176"/>
      <c r="DL526" s="176"/>
      <c r="DM526" s="176"/>
      <c r="DN526" s="176"/>
    </row>
    <row r="527" customFormat="false" ht="15.75" hidden="false" customHeight="false" outlineLevel="0" collapsed="false">
      <c r="A527" s="212" t="s">
        <v>414</v>
      </c>
      <c r="B527" s="188"/>
      <c r="C527" s="188"/>
      <c r="D527" s="188"/>
      <c r="E527" s="188"/>
      <c r="F527" s="188"/>
      <c r="G527" s="188"/>
      <c r="H527" s="188"/>
      <c r="I527" s="188"/>
      <c r="J527" s="188"/>
      <c r="K527" s="188"/>
      <c r="L527" s="188"/>
      <c r="M527" s="188"/>
      <c r="N527" s="188"/>
      <c r="O527" s="188"/>
      <c r="P527" s="188"/>
      <c r="Q527" s="188"/>
      <c r="R527" s="188"/>
      <c r="S527" s="188"/>
      <c r="T527" s="188"/>
      <c r="U527" s="188"/>
      <c r="V527" s="188"/>
      <c r="W527" s="188"/>
      <c r="X527" s="188"/>
      <c r="Y527" s="188"/>
      <c r="Z527" s="188"/>
      <c r="AA527" s="188"/>
      <c r="AB527" s="188"/>
      <c r="AC527" s="188"/>
      <c r="AD527" s="188"/>
      <c r="AE527" s="188"/>
      <c r="AF527" s="188"/>
      <c r="AG527" s="188"/>
      <c r="AH527" s="188"/>
      <c r="AI527" s="188"/>
      <c r="AJ527" s="188"/>
      <c r="AK527" s="188"/>
      <c r="AL527" s="188"/>
      <c r="AM527" s="188"/>
      <c r="AN527" s="188"/>
      <c r="AO527" s="188"/>
      <c r="AP527" s="188"/>
      <c r="AQ527" s="188"/>
      <c r="AR527" s="188"/>
      <c r="AS527" s="188"/>
      <c r="AT527" s="188"/>
      <c r="AU527" s="188"/>
      <c r="AV527" s="188"/>
      <c r="AW527" s="188"/>
      <c r="AX527" s="188"/>
      <c r="AY527" s="188"/>
      <c r="AZ527" s="188"/>
      <c r="BA527" s="188"/>
      <c r="BB527" s="188"/>
      <c r="BC527" s="188"/>
      <c r="BD527" s="188"/>
      <c r="BE527" s="188"/>
      <c r="BF527" s="188"/>
      <c r="BG527" s="188"/>
      <c r="BH527" s="188"/>
      <c r="BI527" s="188"/>
      <c r="BJ527" s="188" t="n">
        <v>0</v>
      </c>
      <c r="BK527" s="188" t="n">
        <v>0</v>
      </c>
      <c r="BL527" s="188" t="n">
        <v>0</v>
      </c>
      <c r="BM527" s="188" t="n">
        <v>0</v>
      </c>
      <c r="BN527" s="188" t="n">
        <v>0</v>
      </c>
      <c r="BO527" s="188" t="n">
        <v>0</v>
      </c>
      <c r="BP527" s="188" t="n">
        <v>0</v>
      </c>
      <c r="BQ527" s="188" t="n">
        <v>0</v>
      </c>
      <c r="BR527" s="188" t="n">
        <v>0</v>
      </c>
      <c r="BS527" s="188" t="n">
        <v>0</v>
      </c>
      <c r="BT527" s="188" t="n">
        <v>0</v>
      </c>
      <c r="BU527" s="188" t="n">
        <v>0</v>
      </c>
      <c r="BV527" s="188" t="n">
        <v>0</v>
      </c>
      <c r="BW527" s="188" t="n">
        <v>0</v>
      </c>
      <c r="BX527" s="188" t="n">
        <v>0</v>
      </c>
      <c r="BY527" s="188" t="n">
        <v>0</v>
      </c>
      <c r="BZ527" s="188" t="n">
        <v>0</v>
      </c>
      <c r="CA527" s="188" t="n">
        <v>0</v>
      </c>
      <c r="CB527" s="188" t="n">
        <v>0</v>
      </c>
      <c r="CC527" s="188" t="n">
        <v>0</v>
      </c>
      <c r="CD527" s="188" t="n">
        <v>0</v>
      </c>
      <c r="CE527" s="188" t="n">
        <v>0</v>
      </c>
      <c r="CF527" s="188" t="n">
        <v>0</v>
      </c>
      <c r="CG527" s="188" t="n">
        <v>0</v>
      </c>
      <c r="CH527" s="188" t="n">
        <v>0.1375</v>
      </c>
      <c r="CI527" s="188" t="n">
        <v>0.1375</v>
      </c>
      <c r="CJ527" s="188" t="n">
        <v>0.1375</v>
      </c>
      <c r="CK527" s="188" t="n">
        <v>0.1375</v>
      </c>
      <c r="CL527" s="188" t="n">
        <v>0.144775650506859</v>
      </c>
      <c r="CM527" s="188" t="n">
        <v>0.144775650506859</v>
      </c>
      <c r="CN527" s="188" t="n">
        <v>0.1475</v>
      </c>
      <c r="CO527" s="188" t="n">
        <v>0.1475</v>
      </c>
      <c r="CP527" s="188" t="n">
        <v>0.150887499368657</v>
      </c>
      <c r="CQ527" s="188" t="n">
        <v>0.151324432281886</v>
      </c>
      <c r="CR527" s="188" t="n">
        <v>0.154172015</v>
      </c>
      <c r="CS527" s="188"/>
      <c r="CT527" s="211"/>
      <c r="CU527" s="211"/>
      <c r="CV527" s="211"/>
      <c r="CW527" s="211"/>
      <c r="CX527" s="211"/>
      <c r="CY527" s="211"/>
      <c r="CZ527" s="211"/>
      <c r="DA527" s="211"/>
      <c r="DB527" s="211"/>
      <c r="DC527" s="211"/>
      <c r="DD527" s="211"/>
      <c r="DE527" s="211"/>
      <c r="DF527" s="211"/>
      <c r="DG527" s="211"/>
      <c r="DH527" s="211"/>
      <c r="DI527" s="211"/>
      <c r="DJ527" s="211"/>
      <c r="DK527" s="211"/>
      <c r="DL527" s="211"/>
      <c r="DM527" s="211"/>
      <c r="DN527" s="211"/>
    </row>
    <row r="528" customFormat="false" ht="15.75" hidden="false" customHeight="false" outlineLevel="0" collapsed="false">
      <c r="A528" s="212" t="s">
        <v>386</v>
      </c>
      <c r="B528" s="188"/>
      <c r="C528" s="188"/>
      <c r="D528" s="188"/>
      <c r="E528" s="188"/>
      <c r="F528" s="188"/>
      <c r="G528" s="188"/>
      <c r="H528" s="188"/>
      <c r="I528" s="188"/>
      <c r="J528" s="188"/>
      <c r="K528" s="188"/>
      <c r="L528" s="188"/>
      <c r="M528" s="188"/>
      <c r="N528" s="188"/>
      <c r="O528" s="188"/>
      <c r="P528" s="188"/>
      <c r="Q528" s="188"/>
      <c r="R528" s="188"/>
      <c r="S528" s="188"/>
      <c r="T528" s="188"/>
      <c r="U528" s="188"/>
      <c r="V528" s="188"/>
      <c r="W528" s="188"/>
      <c r="X528" s="188"/>
      <c r="Y528" s="188"/>
      <c r="Z528" s="188"/>
      <c r="AA528" s="188"/>
      <c r="AB528" s="188"/>
      <c r="AC528" s="188"/>
      <c r="AD528" s="188"/>
      <c r="AE528" s="188"/>
      <c r="AF528" s="188"/>
      <c r="AG528" s="188"/>
      <c r="AH528" s="188"/>
      <c r="AI528" s="188"/>
      <c r="AJ528" s="188"/>
      <c r="AK528" s="188"/>
      <c r="AL528" s="188"/>
      <c r="AM528" s="188"/>
      <c r="AN528" s="188"/>
      <c r="AO528" s="188"/>
      <c r="AP528" s="188"/>
      <c r="AQ528" s="188"/>
      <c r="AR528" s="188"/>
      <c r="AS528" s="188"/>
      <c r="AT528" s="188"/>
      <c r="AU528" s="188"/>
      <c r="AV528" s="188"/>
      <c r="AW528" s="188"/>
      <c r="AX528" s="188"/>
      <c r="AY528" s="188"/>
      <c r="AZ528" s="188"/>
      <c r="BA528" s="188"/>
      <c r="BB528" s="188"/>
      <c r="BC528" s="188"/>
      <c r="BD528" s="188"/>
      <c r="BE528" s="188"/>
      <c r="BF528" s="188"/>
      <c r="BG528" s="188"/>
      <c r="BH528" s="188"/>
      <c r="BI528" s="188"/>
      <c r="BJ528" s="188"/>
      <c r="BK528" s="188"/>
      <c r="BL528" s="188"/>
      <c r="BM528" s="188"/>
      <c r="BN528" s="188"/>
      <c r="BO528" s="188"/>
      <c r="BP528" s="188"/>
      <c r="BQ528" s="188"/>
      <c r="BR528" s="188"/>
      <c r="BS528" s="188"/>
      <c r="BT528" s="188"/>
      <c r="BU528" s="188"/>
      <c r="BV528" s="188"/>
      <c r="BW528" s="188"/>
      <c r="BX528" s="188"/>
      <c r="BY528" s="188"/>
      <c r="BZ528" s="188"/>
      <c r="CA528" s="188"/>
      <c r="CB528" s="188"/>
      <c r="CC528" s="188"/>
      <c r="CD528" s="188"/>
      <c r="CE528" s="188"/>
      <c r="CF528" s="188"/>
      <c r="CG528" s="188"/>
      <c r="CH528" s="188" t="n">
        <v>0.1375</v>
      </c>
      <c r="CI528" s="188" t="n">
        <v>0.1375</v>
      </c>
      <c r="CJ528" s="188" t="n">
        <v>0.1375</v>
      </c>
      <c r="CK528" s="188" t="n">
        <v>0.1375</v>
      </c>
      <c r="CL528" s="188" t="n">
        <v>0.144775650506859</v>
      </c>
      <c r="CM528" s="188" t="n">
        <v>0.144775650506859</v>
      </c>
      <c r="CN528" s="188" t="n">
        <v>0.1475</v>
      </c>
      <c r="CO528" s="188" t="n">
        <v>0.1475</v>
      </c>
      <c r="CP528" s="188" t="n">
        <v>0.150887499368657</v>
      </c>
      <c r="CQ528" s="188" t="n">
        <v>0.151324432281886</v>
      </c>
      <c r="CR528" s="188" t="n">
        <v>0.154172015</v>
      </c>
      <c r="CS528" s="188"/>
      <c r="CT528" s="188"/>
      <c r="CU528" s="188"/>
      <c r="CV528" s="188"/>
      <c r="CW528" s="188"/>
      <c r="CX528" s="188"/>
      <c r="CY528" s="188"/>
      <c r="CZ528" s="188"/>
      <c r="DA528" s="188"/>
      <c r="DB528" s="188"/>
      <c r="DC528" s="188"/>
      <c r="DD528" s="188"/>
      <c r="DE528" s="188"/>
      <c r="DF528" s="188"/>
      <c r="DG528" s="188"/>
      <c r="DH528" s="188"/>
      <c r="DI528" s="188"/>
      <c r="DJ528" s="188"/>
      <c r="DK528" s="188"/>
      <c r="DL528" s="188"/>
      <c r="DM528" s="188"/>
      <c r="DN528" s="188"/>
    </row>
    <row r="529" customFormat="false" ht="15.75" hidden="false" customHeight="false" outlineLevel="0" collapsed="false">
      <c r="A529" s="212" t="s">
        <v>415</v>
      </c>
      <c r="B529" s="188"/>
      <c r="C529" s="188"/>
      <c r="D529" s="188"/>
      <c r="E529" s="188"/>
      <c r="F529" s="188"/>
      <c r="G529" s="188"/>
      <c r="H529" s="188"/>
      <c r="I529" s="188"/>
      <c r="J529" s="188"/>
      <c r="K529" s="188"/>
      <c r="L529" s="188"/>
      <c r="M529" s="188"/>
      <c r="N529" s="188"/>
      <c r="O529" s="188"/>
      <c r="P529" s="188"/>
      <c r="Q529" s="188"/>
      <c r="R529" s="188"/>
      <c r="S529" s="188"/>
      <c r="T529" s="188"/>
      <c r="U529" s="188"/>
      <c r="V529" s="188"/>
      <c r="W529" s="188"/>
      <c r="X529" s="188"/>
      <c r="Y529" s="188"/>
      <c r="Z529" s="188"/>
      <c r="AA529" s="188"/>
      <c r="AB529" s="188"/>
      <c r="AC529" s="188"/>
      <c r="AD529" s="188"/>
      <c r="AE529" s="188"/>
      <c r="AF529" s="188"/>
      <c r="AG529" s="188"/>
      <c r="AH529" s="188"/>
      <c r="AI529" s="188"/>
      <c r="AJ529" s="188"/>
      <c r="AK529" s="188"/>
      <c r="AL529" s="188"/>
      <c r="AM529" s="188"/>
      <c r="AN529" s="188"/>
      <c r="AO529" s="188"/>
      <c r="AP529" s="188"/>
      <c r="AQ529" s="188"/>
      <c r="AR529" s="188"/>
      <c r="AS529" s="188"/>
      <c r="AT529" s="188"/>
      <c r="AU529" s="188"/>
      <c r="AV529" s="188"/>
      <c r="AW529" s="188"/>
      <c r="AX529" s="188"/>
      <c r="AY529" s="188"/>
      <c r="AZ529" s="188"/>
      <c r="BA529" s="188"/>
      <c r="BB529" s="188"/>
      <c r="BC529" s="188"/>
      <c r="BD529" s="188"/>
      <c r="BE529" s="188"/>
      <c r="BF529" s="188"/>
      <c r="BG529" s="188"/>
      <c r="BH529" s="188"/>
      <c r="BI529" s="188"/>
      <c r="BJ529" s="188"/>
      <c r="BK529" s="188"/>
      <c r="BL529" s="188"/>
      <c r="BM529" s="188"/>
      <c r="BN529" s="188"/>
      <c r="BO529" s="188"/>
      <c r="BP529" s="188"/>
      <c r="BQ529" s="188"/>
      <c r="BR529" s="188"/>
      <c r="BS529" s="188"/>
      <c r="BT529" s="188"/>
      <c r="BU529" s="188"/>
      <c r="BV529" s="188"/>
      <c r="BW529" s="188"/>
      <c r="BX529" s="188"/>
      <c r="BY529" s="188"/>
      <c r="BZ529" s="188"/>
      <c r="CA529" s="188"/>
      <c r="CB529" s="188"/>
      <c r="CC529" s="188"/>
      <c r="CD529" s="188"/>
      <c r="CE529" s="188"/>
      <c r="CF529" s="188"/>
      <c r="CG529" s="188"/>
      <c r="CH529" s="188" t="n">
        <v>0</v>
      </c>
      <c r="CI529" s="188" t="n">
        <v>0</v>
      </c>
      <c r="CJ529" s="188" t="n">
        <v>0</v>
      </c>
      <c r="CK529" s="188" t="n">
        <v>0</v>
      </c>
      <c r="CL529" s="188" t="n">
        <v>0</v>
      </c>
      <c r="CM529" s="188" t="n">
        <v>0</v>
      </c>
      <c r="CN529" s="188" t="n">
        <v>0</v>
      </c>
      <c r="CO529" s="188" t="n">
        <v>0</v>
      </c>
      <c r="CP529" s="188" t="n">
        <v>0</v>
      </c>
      <c r="CQ529" s="188" t="n">
        <v>0</v>
      </c>
      <c r="CR529" s="188" t="n">
        <v>0</v>
      </c>
      <c r="CS529" s="188"/>
      <c r="CT529" s="188"/>
      <c r="CU529" s="188"/>
      <c r="CV529" s="188"/>
      <c r="CW529" s="188"/>
      <c r="CX529" s="188"/>
      <c r="CY529" s="188"/>
      <c r="CZ529" s="188"/>
      <c r="DA529" s="188"/>
      <c r="DB529" s="188"/>
      <c r="DC529" s="188"/>
      <c r="DD529" s="188"/>
      <c r="DE529" s="188"/>
      <c r="DF529" s="188"/>
      <c r="DG529" s="188"/>
      <c r="DH529" s="188"/>
      <c r="DI529" s="188"/>
      <c r="DJ529" s="188"/>
      <c r="DK529" s="188"/>
      <c r="DL529" s="188"/>
      <c r="DM529" s="188"/>
      <c r="DN529" s="188"/>
    </row>
    <row r="530" customFormat="false" ht="15.75" hidden="false" customHeight="false" outlineLevel="0" collapsed="false">
      <c r="A530" s="212" t="s">
        <v>416</v>
      </c>
      <c r="B530" s="188"/>
      <c r="C530" s="188"/>
      <c r="D530" s="188"/>
      <c r="E530" s="188"/>
      <c r="F530" s="188"/>
      <c r="G530" s="188"/>
      <c r="H530" s="188"/>
      <c r="I530" s="188"/>
      <c r="J530" s="188"/>
      <c r="K530" s="188"/>
      <c r="L530" s="188"/>
      <c r="M530" s="188"/>
      <c r="N530" s="188"/>
      <c r="O530" s="188"/>
      <c r="P530" s="188"/>
      <c r="Q530" s="188"/>
      <c r="R530" s="188"/>
      <c r="S530" s="188"/>
      <c r="T530" s="188"/>
      <c r="U530" s="188"/>
      <c r="V530" s="188"/>
      <c r="W530" s="188"/>
      <c r="X530" s="188"/>
      <c r="Y530" s="188"/>
      <c r="Z530" s="188"/>
      <c r="AA530" s="188"/>
      <c r="AB530" s="188"/>
      <c r="AC530" s="188"/>
      <c r="AD530" s="188"/>
      <c r="AE530" s="188"/>
      <c r="AF530" s="188"/>
      <c r="AG530" s="188"/>
      <c r="AH530" s="188"/>
      <c r="AI530" s="188"/>
      <c r="AJ530" s="188"/>
      <c r="AK530" s="188"/>
      <c r="AL530" s="188"/>
      <c r="AM530" s="188"/>
      <c r="AN530" s="188"/>
      <c r="AO530" s="188"/>
      <c r="AP530" s="188"/>
      <c r="AQ530" s="188"/>
      <c r="AR530" s="188"/>
      <c r="AS530" s="188"/>
      <c r="AT530" s="188"/>
      <c r="AU530" s="188"/>
      <c r="AV530" s="188"/>
      <c r="AW530" s="188"/>
      <c r="AX530" s="188"/>
      <c r="AY530" s="188"/>
      <c r="AZ530" s="188"/>
      <c r="BA530" s="188"/>
      <c r="BB530" s="188"/>
      <c r="BC530" s="188"/>
      <c r="BD530" s="188"/>
      <c r="BE530" s="188"/>
      <c r="BF530" s="188"/>
      <c r="BG530" s="188"/>
      <c r="BH530" s="188"/>
      <c r="BI530" s="188"/>
      <c r="BJ530" s="188" t="n">
        <v>0</v>
      </c>
      <c r="BK530" s="188" t="n">
        <v>0</v>
      </c>
      <c r="BL530" s="188" t="n">
        <v>0</v>
      </c>
      <c r="BM530" s="188" t="n">
        <v>0</v>
      </c>
      <c r="BN530" s="188" t="n">
        <v>0</v>
      </c>
      <c r="BO530" s="188" t="n">
        <v>0</v>
      </c>
      <c r="BP530" s="188" t="n">
        <v>0</v>
      </c>
      <c r="BQ530" s="188" t="n">
        <v>0</v>
      </c>
      <c r="BR530" s="188" t="n">
        <v>0</v>
      </c>
      <c r="BS530" s="188" t="n">
        <v>0</v>
      </c>
      <c r="BT530" s="188" t="n">
        <v>0</v>
      </c>
      <c r="BU530" s="188" t="n">
        <v>0</v>
      </c>
      <c r="BV530" s="188" t="n">
        <v>0</v>
      </c>
      <c r="BW530" s="188" t="n">
        <v>0</v>
      </c>
      <c r="BX530" s="188" t="n">
        <v>0</v>
      </c>
      <c r="BY530" s="188" t="n">
        <v>0</v>
      </c>
      <c r="BZ530" s="188" t="n">
        <v>0</v>
      </c>
      <c r="CA530" s="188" t="n">
        <v>0</v>
      </c>
      <c r="CB530" s="188" t="n">
        <v>0</v>
      </c>
      <c r="CC530" s="188" t="n">
        <v>0</v>
      </c>
      <c r="CD530" s="188" t="n">
        <v>0</v>
      </c>
      <c r="CE530" s="188" t="n">
        <v>0</v>
      </c>
      <c r="CF530" s="188" t="n">
        <v>0</v>
      </c>
      <c r="CG530" s="188" t="n">
        <v>0</v>
      </c>
      <c r="CH530" s="188" t="n">
        <v>-1.16185019023665</v>
      </c>
      <c r="CI530" s="188" t="n">
        <v>-1.16185019023665</v>
      </c>
      <c r="CJ530" s="188" t="n">
        <v>-1.16185019023665</v>
      </c>
      <c r="CK530" s="188" t="n">
        <v>-1.16185019023665</v>
      </c>
      <c r="CL530" s="188" t="n">
        <v>-1.25572886300892</v>
      </c>
      <c r="CM530" s="188" t="n">
        <v>-1.25572886300892</v>
      </c>
      <c r="CN530" s="188" t="n">
        <v>-1.255</v>
      </c>
      <c r="CO530" s="188" t="n">
        <v>-1.255</v>
      </c>
      <c r="CP530" s="188" t="n">
        <v>-1.53731501012468</v>
      </c>
      <c r="CQ530" s="188" t="n">
        <v>-1.4383788956117</v>
      </c>
      <c r="CR530" s="188" t="n">
        <v>-1.437544017</v>
      </c>
      <c r="CS530" s="188"/>
      <c r="CT530" s="188"/>
      <c r="CU530" s="188"/>
      <c r="CV530" s="188"/>
      <c r="CW530" s="188"/>
      <c r="CX530" s="188"/>
      <c r="CY530" s="188"/>
      <c r="CZ530" s="188"/>
      <c r="DA530" s="188"/>
      <c r="DB530" s="188"/>
      <c r="DC530" s="188"/>
      <c r="DD530" s="188"/>
      <c r="DE530" s="188"/>
      <c r="DF530" s="188"/>
      <c r="DG530" s="188"/>
      <c r="DH530" s="188"/>
      <c r="DI530" s="188"/>
      <c r="DJ530" s="188"/>
      <c r="DK530" s="188"/>
      <c r="DL530" s="188"/>
      <c r="DM530" s="188"/>
      <c r="DN530" s="188"/>
    </row>
    <row r="531" customFormat="false" ht="15.75" hidden="false" customHeight="false" outlineLevel="0" collapsed="false">
      <c r="A531" s="212" t="s">
        <v>347</v>
      </c>
      <c r="B531" s="188"/>
      <c r="C531" s="188"/>
      <c r="D531" s="188"/>
      <c r="E531" s="188"/>
      <c r="F531" s="188"/>
      <c r="G531" s="188"/>
      <c r="H531" s="188"/>
      <c r="I531" s="188"/>
      <c r="J531" s="188"/>
      <c r="K531" s="188"/>
      <c r="L531" s="188"/>
      <c r="M531" s="188"/>
      <c r="N531" s="188"/>
      <c r="O531" s="188"/>
      <c r="P531" s="188"/>
      <c r="Q531" s="188"/>
      <c r="R531" s="188"/>
      <c r="S531" s="188"/>
      <c r="T531" s="188"/>
      <c r="U531" s="188"/>
      <c r="V531" s="188"/>
      <c r="W531" s="188"/>
      <c r="X531" s="188"/>
      <c r="Y531" s="188"/>
      <c r="Z531" s="188"/>
      <c r="AA531" s="188"/>
      <c r="AB531" s="188"/>
      <c r="AC531" s="188"/>
      <c r="AD531" s="188"/>
      <c r="AE531" s="188"/>
      <c r="AF531" s="188"/>
      <c r="AG531" s="188"/>
      <c r="AH531" s="188"/>
      <c r="AI531" s="188"/>
      <c r="AJ531" s="188"/>
      <c r="AK531" s="188"/>
      <c r="AL531" s="188"/>
      <c r="AM531" s="188"/>
      <c r="AN531" s="188"/>
      <c r="AO531" s="188"/>
      <c r="AP531" s="188"/>
      <c r="AQ531" s="188"/>
      <c r="AR531" s="188"/>
      <c r="AS531" s="188"/>
      <c r="AT531" s="188"/>
      <c r="AU531" s="188"/>
      <c r="AV531" s="188"/>
      <c r="AW531" s="188"/>
      <c r="AX531" s="188"/>
      <c r="AY531" s="188"/>
      <c r="AZ531" s="188"/>
      <c r="BA531" s="188"/>
      <c r="BB531" s="188"/>
      <c r="BC531" s="188"/>
      <c r="BD531" s="188"/>
      <c r="BE531" s="188"/>
      <c r="BF531" s="188"/>
      <c r="BG531" s="188"/>
      <c r="BH531" s="188"/>
      <c r="BI531" s="188"/>
      <c r="BJ531" s="188"/>
      <c r="BK531" s="188"/>
      <c r="BL531" s="188"/>
      <c r="BM531" s="188"/>
      <c r="BN531" s="188"/>
      <c r="BO531" s="188"/>
      <c r="BP531" s="188"/>
      <c r="BQ531" s="188"/>
      <c r="BR531" s="188"/>
      <c r="BS531" s="188"/>
      <c r="BT531" s="188"/>
      <c r="BU531" s="188"/>
      <c r="BV531" s="188"/>
      <c r="BW531" s="188"/>
      <c r="BX531" s="188"/>
      <c r="BY531" s="188"/>
      <c r="BZ531" s="188"/>
      <c r="CA531" s="188"/>
      <c r="CB531" s="188"/>
      <c r="CC531" s="188"/>
      <c r="CD531" s="188"/>
      <c r="CE531" s="188"/>
      <c r="CF531" s="188"/>
      <c r="CG531" s="188"/>
      <c r="CH531" s="188" t="n">
        <v>0</v>
      </c>
      <c r="CI531" s="188" t="n">
        <v>0</v>
      </c>
      <c r="CJ531" s="188" t="n">
        <v>0</v>
      </c>
      <c r="CK531" s="188" t="n">
        <v>0</v>
      </c>
      <c r="CL531" s="188" t="n">
        <v>0</v>
      </c>
      <c r="CM531" s="188" t="n">
        <v>0</v>
      </c>
      <c r="CN531" s="188" t="n">
        <v>0</v>
      </c>
      <c r="CO531" s="188" t="n">
        <v>0</v>
      </c>
      <c r="CP531" s="188" t="n">
        <v>0</v>
      </c>
      <c r="CQ531" s="188" t="n">
        <v>0</v>
      </c>
      <c r="CR531" s="188" t="n">
        <v>0</v>
      </c>
      <c r="CS531" s="188"/>
      <c r="CT531" s="188"/>
      <c r="CU531" s="188"/>
      <c r="CV531" s="188"/>
      <c r="CW531" s="188"/>
      <c r="CX531" s="188"/>
      <c r="CY531" s="188"/>
      <c r="CZ531" s="188"/>
      <c r="DA531" s="188"/>
      <c r="DB531" s="188"/>
      <c r="DC531" s="188"/>
      <c r="DD531" s="188"/>
      <c r="DE531" s="188"/>
      <c r="DF531" s="188"/>
      <c r="DG531" s="188"/>
      <c r="DH531" s="188"/>
      <c r="DI531" s="188"/>
      <c r="DJ531" s="188"/>
      <c r="DK531" s="188"/>
      <c r="DL531" s="188"/>
      <c r="DM531" s="188"/>
      <c r="DN531" s="188"/>
    </row>
    <row r="532" customFormat="false" ht="15.75" hidden="false" customHeight="false" outlineLevel="0" collapsed="false">
      <c r="A532" s="212" t="s">
        <v>345</v>
      </c>
      <c r="B532" s="188"/>
      <c r="C532" s="188"/>
      <c r="D532" s="188"/>
      <c r="E532" s="188"/>
      <c r="F532" s="188"/>
      <c r="G532" s="188"/>
      <c r="H532" s="188"/>
      <c r="I532" s="188"/>
      <c r="J532" s="188"/>
      <c r="K532" s="188"/>
      <c r="L532" s="188"/>
      <c r="M532" s="188"/>
      <c r="N532" s="188"/>
      <c r="O532" s="188"/>
      <c r="P532" s="188"/>
      <c r="Q532" s="188"/>
      <c r="R532" s="188"/>
      <c r="S532" s="188"/>
      <c r="T532" s="188"/>
      <c r="U532" s="188"/>
      <c r="V532" s="188"/>
      <c r="W532" s="188"/>
      <c r="X532" s="188"/>
      <c r="Y532" s="188"/>
      <c r="Z532" s="188"/>
      <c r="AA532" s="188"/>
      <c r="AB532" s="188"/>
      <c r="AC532" s="188"/>
      <c r="AD532" s="188"/>
      <c r="AE532" s="188"/>
      <c r="AF532" s="188"/>
      <c r="AG532" s="188"/>
      <c r="AH532" s="188"/>
      <c r="AI532" s="188"/>
      <c r="AJ532" s="188"/>
      <c r="AK532" s="188"/>
      <c r="AL532" s="188"/>
      <c r="AM532" s="188"/>
      <c r="AN532" s="188"/>
      <c r="AO532" s="188"/>
      <c r="AP532" s="188"/>
      <c r="AQ532" s="188"/>
      <c r="AR532" s="188"/>
      <c r="AS532" s="188"/>
      <c r="AT532" s="188"/>
      <c r="AU532" s="188"/>
      <c r="AV532" s="188"/>
      <c r="AW532" s="188"/>
      <c r="AX532" s="188"/>
      <c r="AY532" s="188"/>
      <c r="AZ532" s="188"/>
      <c r="BA532" s="188"/>
      <c r="BB532" s="188"/>
      <c r="BC532" s="188"/>
      <c r="BD532" s="188"/>
      <c r="BE532" s="188"/>
      <c r="BF532" s="188"/>
      <c r="BG532" s="188"/>
      <c r="BH532" s="188"/>
      <c r="BI532" s="188"/>
      <c r="BJ532" s="188"/>
      <c r="BK532" s="188"/>
      <c r="BL532" s="188"/>
      <c r="BM532" s="188"/>
      <c r="BN532" s="188"/>
      <c r="BO532" s="188"/>
      <c r="BP532" s="188"/>
      <c r="BQ532" s="188"/>
      <c r="BR532" s="188"/>
      <c r="BS532" s="188"/>
      <c r="BT532" s="188"/>
      <c r="BU532" s="188"/>
      <c r="BV532" s="188"/>
      <c r="BW532" s="188"/>
      <c r="BX532" s="188"/>
      <c r="BY532" s="188"/>
      <c r="BZ532" s="188"/>
      <c r="CA532" s="188"/>
      <c r="CB532" s="188"/>
      <c r="CC532" s="188"/>
      <c r="CD532" s="188"/>
      <c r="CE532" s="188"/>
      <c r="CF532" s="188"/>
      <c r="CG532" s="188"/>
      <c r="CH532" s="188" t="n">
        <v>1.16185019023665</v>
      </c>
      <c r="CI532" s="188" t="n">
        <v>1.16185019023665</v>
      </c>
      <c r="CJ532" s="188" t="n">
        <v>1.16185019023665</v>
      </c>
      <c r="CK532" s="188" t="n">
        <v>1.16185019023665</v>
      </c>
      <c r="CL532" s="188" t="n">
        <v>1.25572886300892</v>
      </c>
      <c r="CM532" s="188" t="n">
        <v>1.25572886300892</v>
      </c>
      <c r="CN532" s="188" t="n">
        <v>1.255</v>
      </c>
      <c r="CO532" s="188" t="n">
        <v>1.255</v>
      </c>
      <c r="CP532" s="188" t="n">
        <v>1.53731501012468</v>
      </c>
      <c r="CQ532" s="188" t="n">
        <v>1.4383788956117</v>
      </c>
      <c r="CR532" s="188" t="n">
        <v>1.437544017</v>
      </c>
      <c r="CS532" s="188"/>
      <c r="CT532" s="188"/>
      <c r="CU532" s="188"/>
      <c r="CV532" s="188"/>
      <c r="CW532" s="188"/>
      <c r="CX532" s="188"/>
      <c r="CY532" s="188"/>
      <c r="CZ532" s="188"/>
      <c r="DA532" s="188"/>
      <c r="DB532" s="188"/>
      <c r="DC532" s="188"/>
      <c r="DD532" s="188"/>
      <c r="DE532" s="188"/>
      <c r="DF532" s="188"/>
      <c r="DG532" s="188"/>
      <c r="DH532" s="188"/>
      <c r="DI532" s="188"/>
      <c r="DJ532" s="188"/>
      <c r="DK532" s="188"/>
      <c r="DL532" s="188"/>
      <c r="DM532" s="188"/>
      <c r="DN532" s="188"/>
    </row>
    <row r="533" customFormat="false" ht="15.75" hidden="false" customHeight="false" outlineLevel="0" collapsed="false">
      <c r="A533" s="212" t="s">
        <v>417</v>
      </c>
      <c r="B533" s="188"/>
      <c r="C533" s="188"/>
      <c r="D533" s="188"/>
      <c r="E533" s="188"/>
      <c r="F533" s="188"/>
      <c r="G533" s="188"/>
      <c r="H533" s="188"/>
      <c r="I533" s="188"/>
      <c r="J533" s="188"/>
      <c r="K533" s="188"/>
      <c r="L533" s="188"/>
      <c r="M533" s="188"/>
      <c r="N533" s="188"/>
      <c r="O533" s="188"/>
      <c r="P533" s="188"/>
      <c r="Q533" s="188"/>
      <c r="R533" s="188"/>
      <c r="S533" s="188"/>
      <c r="T533" s="188"/>
      <c r="U533" s="188"/>
      <c r="V533" s="188"/>
      <c r="W533" s="188"/>
      <c r="X533" s="188"/>
      <c r="Y533" s="188"/>
      <c r="Z533" s="188"/>
      <c r="AA533" s="188"/>
      <c r="AB533" s="188"/>
      <c r="AC533" s="188"/>
      <c r="AD533" s="188"/>
      <c r="AE533" s="188"/>
      <c r="AF533" s="188"/>
      <c r="AG533" s="188"/>
      <c r="AH533" s="188"/>
      <c r="AI533" s="188"/>
      <c r="AJ533" s="188"/>
      <c r="AK533" s="188"/>
      <c r="AL533" s="188"/>
      <c r="AM533" s="188"/>
      <c r="AN533" s="188"/>
      <c r="AO533" s="188"/>
      <c r="AP533" s="188"/>
      <c r="AQ533" s="188"/>
      <c r="AR533" s="188"/>
      <c r="AS533" s="188"/>
      <c r="AT533" s="188"/>
      <c r="AU533" s="188"/>
      <c r="AV533" s="188"/>
      <c r="AW533" s="188"/>
      <c r="AX533" s="188"/>
      <c r="AY533" s="188"/>
      <c r="AZ533" s="188"/>
      <c r="BA533" s="188"/>
      <c r="BB533" s="188"/>
      <c r="BC533" s="188"/>
      <c r="BD533" s="188"/>
      <c r="BE533" s="188"/>
      <c r="BF533" s="188"/>
      <c r="BG533" s="188"/>
      <c r="BH533" s="188"/>
      <c r="BI533" s="188"/>
      <c r="BJ533" s="188" t="n">
        <v>0</v>
      </c>
      <c r="BK533" s="188" t="n">
        <v>0</v>
      </c>
      <c r="BL533" s="188" t="n">
        <v>0</v>
      </c>
      <c r="BM533" s="188" t="n">
        <v>0</v>
      </c>
      <c r="BN533" s="188" t="n">
        <v>0</v>
      </c>
      <c r="BO533" s="188" t="n">
        <v>0</v>
      </c>
      <c r="BP533" s="188" t="n">
        <v>0</v>
      </c>
      <c r="BQ533" s="188" t="n">
        <v>0</v>
      </c>
      <c r="BR533" s="188" t="n">
        <v>0</v>
      </c>
      <c r="BS533" s="188" t="n">
        <v>0</v>
      </c>
      <c r="BT533" s="188" t="n">
        <v>0</v>
      </c>
      <c r="BU533" s="188" t="n">
        <v>0</v>
      </c>
      <c r="BV533" s="188" t="n">
        <v>0</v>
      </c>
      <c r="BW533" s="188" t="n">
        <v>0</v>
      </c>
      <c r="BX533" s="188" t="n">
        <v>0</v>
      </c>
      <c r="BY533" s="188" t="n">
        <v>0</v>
      </c>
      <c r="BZ533" s="188" t="n">
        <v>0</v>
      </c>
      <c r="CA533" s="188" t="n">
        <v>0</v>
      </c>
      <c r="CB533" s="188" t="n">
        <v>0</v>
      </c>
      <c r="CC533" s="188" t="n">
        <v>0</v>
      </c>
      <c r="CD533" s="188" t="n">
        <v>0</v>
      </c>
      <c r="CE533" s="188" t="n">
        <v>0</v>
      </c>
      <c r="CF533" s="188" t="n">
        <v>0</v>
      </c>
      <c r="CG533" s="188" t="n">
        <v>0</v>
      </c>
      <c r="CH533" s="188" t="n">
        <v>0</v>
      </c>
      <c r="CI533" s="188" t="n">
        <v>0</v>
      </c>
      <c r="CJ533" s="188" t="n">
        <v>0</v>
      </c>
      <c r="CK533" s="188" t="n">
        <v>0</v>
      </c>
      <c r="CL533" s="188" t="n">
        <v>0</v>
      </c>
      <c r="CM533" s="188" t="n">
        <v>0</v>
      </c>
      <c r="CN533" s="188" t="n">
        <v>0</v>
      </c>
      <c r="CO533" s="188" t="n">
        <v>0</v>
      </c>
      <c r="CP533" s="188" t="n">
        <v>0</v>
      </c>
      <c r="CQ533" s="188" t="n">
        <v>0</v>
      </c>
      <c r="CR533" s="188" t="n">
        <v>0</v>
      </c>
      <c r="CS533" s="188"/>
      <c r="CT533" s="188"/>
      <c r="CU533" s="188"/>
      <c r="CV533" s="188"/>
      <c r="CW533" s="188"/>
      <c r="CX533" s="188"/>
      <c r="CY533" s="188"/>
      <c r="CZ533" s="188"/>
      <c r="DA533" s="188"/>
      <c r="DB533" s="188"/>
      <c r="DC533" s="188"/>
      <c r="DD533" s="188"/>
      <c r="DE533" s="188"/>
      <c r="DF533" s="188"/>
      <c r="DG533" s="188"/>
      <c r="DH533" s="188"/>
      <c r="DI533" s="188"/>
      <c r="DJ533" s="188"/>
      <c r="DK533" s="188"/>
      <c r="DL533" s="188"/>
      <c r="DM533" s="188"/>
      <c r="DN533" s="188"/>
    </row>
    <row r="534" customFormat="false" ht="15.75" hidden="false" customHeight="false" outlineLevel="0" collapsed="false">
      <c r="A534" s="212" t="s">
        <v>412</v>
      </c>
      <c r="B534" s="188"/>
      <c r="C534" s="188"/>
      <c r="D534" s="188"/>
      <c r="E534" s="188"/>
      <c r="F534" s="188"/>
      <c r="G534" s="188"/>
      <c r="H534" s="188"/>
      <c r="I534" s="188"/>
      <c r="J534" s="188"/>
      <c r="K534" s="188"/>
      <c r="L534" s="188"/>
      <c r="M534" s="188"/>
      <c r="N534" s="188"/>
      <c r="O534" s="188"/>
      <c r="P534" s="188"/>
      <c r="Q534" s="188"/>
      <c r="R534" s="188"/>
      <c r="S534" s="188"/>
      <c r="T534" s="188"/>
      <c r="U534" s="188"/>
      <c r="V534" s="188"/>
      <c r="W534" s="188"/>
      <c r="X534" s="188"/>
      <c r="Y534" s="188"/>
      <c r="Z534" s="188"/>
      <c r="AA534" s="188"/>
      <c r="AB534" s="188"/>
      <c r="AC534" s="188"/>
      <c r="AD534" s="188"/>
      <c r="AE534" s="188"/>
      <c r="AF534" s="188"/>
      <c r="AG534" s="188"/>
      <c r="AH534" s="188"/>
      <c r="AI534" s="188"/>
      <c r="AJ534" s="188"/>
      <c r="AK534" s="188"/>
      <c r="AL534" s="188"/>
      <c r="AM534" s="188"/>
      <c r="AN534" s="188"/>
      <c r="AO534" s="188"/>
      <c r="AP534" s="188"/>
      <c r="AQ534" s="188"/>
      <c r="AR534" s="188"/>
      <c r="AS534" s="188"/>
      <c r="AT534" s="188"/>
      <c r="AU534" s="188"/>
      <c r="AV534" s="188"/>
      <c r="AW534" s="188"/>
      <c r="AX534" s="188"/>
      <c r="AY534" s="188"/>
      <c r="AZ534" s="188"/>
      <c r="BA534" s="188"/>
      <c r="BB534" s="188"/>
      <c r="BC534" s="188"/>
      <c r="BD534" s="188"/>
      <c r="BE534" s="188"/>
      <c r="BF534" s="188"/>
      <c r="BG534" s="188"/>
      <c r="BH534" s="188"/>
      <c r="BI534" s="188"/>
      <c r="BJ534" s="188"/>
      <c r="BK534" s="188"/>
      <c r="BL534" s="188"/>
      <c r="BM534" s="188"/>
      <c r="BN534" s="188"/>
      <c r="BO534" s="188"/>
      <c r="BP534" s="188"/>
      <c r="BQ534" s="188"/>
      <c r="BR534" s="188"/>
      <c r="BS534" s="188"/>
      <c r="BT534" s="188"/>
      <c r="BU534" s="188"/>
      <c r="BV534" s="188"/>
      <c r="BW534" s="188"/>
      <c r="BX534" s="188"/>
      <c r="BY534" s="188"/>
      <c r="BZ534" s="188"/>
      <c r="CA534" s="188"/>
      <c r="CB534" s="188"/>
      <c r="CC534" s="188"/>
      <c r="CD534" s="188"/>
      <c r="CE534" s="188"/>
      <c r="CF534" s="188"/>
      <c r="CG534" s="188"/>
      <c r="CH534" s="188" t="n">
        <v>0</v>
      </c>
      <c r="CI534" s="188" t="n">
        <v>0</v>
      </c>
      <c r="CJ534" s="188" t="n">
        <v>0</v>
      </c>
      <c r="CK534" s="188" t="n">
        <v>0</v>
      </c>
      <c r="CL534" s="188" t="n">
        <v>0</v>
      </c>
      <c r="CM534" s="188" t="n">
        <v>0</v>
      </c>
      <c r="CN534" s="188" t="n">
        <v>0</v>
      </c>
      <c r="CO534" s="188" t="n">
        <v>0</v>
      </c>
      <c r="CP534" s="188" t="n">
        <v>0</v>
      </c>
      <c r="CQ534" s="188" t="n">
        <v>0</v>
      </c>
      <c r="CR534" s="188" t="n">
        <v>0</v>
      </c>
      <c r="CS534" s="188"/>
      <c r="CT534" s="188"/>
      <c r="CU534" s="188"/>
      <c r="CV534" s="188"/>
      <c r="CW534" s="188"/>
      <c r="CX534" s="188"/>
      <c r="CY534" s="188"/>
      <c r="CZ534" s="188"/>
      <c r="DA534" s="188"/>
      <c r="DB534" s="188"/>
      <c r="DC534" s="188"/>
      <c r="DD534" s="188"/>
      <c r="DE534" s="188"/>
      <c r="DF534" s="188"/>
      <c r="DG534" s="188"/>
      <c r="DH534" s="188"/>
      <c r="DI534" s="188"/>
      <c r="DJ534" s="188"/>
      <c r="DK534" s="188"/>
      <c r="DL534" s="188"/>
      <c r="DM534" s="188"/>
      <c r="DN534" s="188"/>
    </row>
    <row r="535" customFormat="false" ht="15.75" hidden="false" customHeight="false" outlineLevel="0" collapsed="false">
      <c r="A535" s="212" t="s">
        <v>413</v>
      </c>
      <c r="B535" s="188"/>
      <c r="C535" s="188"/>
      <c r="D535" s="188"/>
      <c r="E535" s="188"/>
      <c r="F535" s="188"/>
      <c r="G535" s="188"/>
      <c r="H535" s="188"/>
      <c r="I535" s="188"/>
      <c r="J535" s="188"/>
      <c r="K535" s="188"/>
      <c r="L535" s="188"/>
      <c r="M535" s="188"/>
      <c r="N535" s="188"/>
      <c r="O535" s="188"/>
      <c r="P535" s="188"/>
      <c r="Q535" s="188"/>
      <c r="R535" s="188"/>
      <c r="S535" s="188"/>
      <c r="T535" s="188"/>
      <c r="U535" s="188"/>
      <c r="V535" s="188"/>
      <c r="W535" s="188"/>
      <c r="X535" s="188"/>
      <c r="Y535" s="188"/>
      <c r="Z535" s="188"/>
      <c r="AA535" s="188"/>
      <c r="AB535" s="188"/>
      <c r="AC535" s="188"/>
      <c r="AD535" s="188"/>
      <c r="AE535" s="188"/>
      <c r="AF535" s="188"/>
      <c r="AG535" s="188"/>
      <c r="AH535" s="188"/>
      <c r="AI535" s="188"/>
      <c r="AJ535" s="188"/>
      <c r="AK535" s="188"/>
      <c r="AL535" s="188"/>
      <c r="AM535" s="188"/>
      <c r="AN535" s="188"/>
      <c r="AO535" s="188"/>
      <c r="AP535" s="188"/>
      <c r="AQ535" s="188"/>
      <c r="AR535" s="188"/>
      <c r="AS535" s="188"/>
      <c r="AT535" s="188"/>
      <c r="AU535" s="188"/>
      <c r="AV535" s="188"/>
      <c r="AW535" s="188"/>
      <c r="AX535" s="188"/>
      <c r="AY535" s="188"/>
      <c r="AZ535" s="188"/>
      <c r="BA535" s="188"/>
      <c r="BB535" s="188"/>
      <c r="BC535" s="188"/>
      <c r="BD535" s="188"/>
      <c r="BE535" s="188"/>
      <c r="BF535" s="188"/>
      <c r="BG535" s="188"/>
      <c r="BH535" s="188"/>
      <c r="BI535" s="188"/>
      <c r="BJ535" s="188"/>
      <c r="BK535" s="188"/>
      <c r="BL535" s="188"/>
      <c r="BM535" s="188"/>
      <c r="BN535" s="188"/>
      <c r="BO535" s="188"/>
      <c r="BP535" s="188"/>
      <c r="BQ535" s="188"/>
      <c r="BR535" s="188"/>
      <c r="BS535" s="188"/>
      <c r="BT535" s="188"/>
      <c r="BU535" s="188"/>
      <c r="BV535" s="188"/>
      <c r="BW535" s="188"/>
      <c r="BX535" s="188"/>
      <c r="BY535" s="188"/>
      <c r="BZ535" s="188"/>
      <c r="CA535" s="188"/>
      <c r="CB535" s="188"/>
      <c r="CC535" s="188"/>
      <c r="CD535" s="188"/>
      <c r="CE535" s="188"/>
      <c r="CF535" s="188"/>
      <c r="CG535" s="188"/>
      <c r="CH535" s="188" t="n">
        <v>0</v>
      </c>
      <c r="CI535" s="188" t="n">
        <v>0</v>
      </c>
      <c r="CJ535" s="188" t="n">
        <v>0</v>
      </c>
      <c r="CK535" s="188" t="n">
        <v>0</v>
      </c>
      <c r="CL535" s="188" t="n">
        <v>0</v>
      </c>
      <c r="CM535" s="188" t="n">
        <v>0</v>
      </c>
      <c r="CN535" s="188" t="n">
        <v>0</v>
      </c>
      <c r="CO535" s="188" t="n">
        <v>0</v>
      </c>
      <c r="CP535" s="188" t="n">
        <v>0</v>
      </c>
      <c r="CQ535" s="188" t="n">
        <v>0</v>
      </c>
      <c r="CR535" s="188" t="n">
        <v>0</v>
      </c>
      <c r="CS535" s="188"/>
      <c r="CT535" s="188"/>
      <c r="CU535" s="188"/>
      <c r="CV535" s="188"/>
      <c r="CW535" s="188"/>
      <c r="CX535" s="188"/>
      <c r="CY535" s="188"/>
      <c r="CZ535" s="188"/>
      <c r="DA535" s="188"/>
      <c r="DB535" s="188"/>
      <c r="DC535" s="188"/>
      <c r="DD535" s="188"/>
      <c r="DE535" s="188"/>
      <c r="DF535" s="188"/>
      <c r="DG535" s="188"/>
      <c r="DH535" s="188"/>
      <c r="DI535" s="188"/>
      <c r="DJ535" s="188"/>
      <c r="DK535" s="188"/>
      <c r="DL535" s="188"/>
      <c r="DM535" s="188"/>
      <c r="DN535" s="188"/>
    </row>
    <row r="536" customFormat="false" ht="15.75" hidden="false" customHeight="false" outlineLevel="0" collapsed="false">
      <c r="A536" s="212" t="s">
        <v>418</v>
      </c>
      <c r="B536" s="188"/>
      <c r="C536" s="188"/>
      <c r="D536" s="188"/>
      <c r="E536" s="188"/>
      <c r="F536" s="188"/>
      <c r="G536" s="188"/>
      <c r="H536" s="188"/>
      <c r="I536" s="188"/>
      <c r="J536" s="188"/>
      <c r="K536" s="188"/>
      <c r="L536" s="188"/>
      <c r="M536" s="188"/>
      <c r="N536" s="188"/>
      <c r="O536" s="188"/>
      <c r="P536" s="188"/>
      <c r="Q536" s="188"/>
      <c r="R536" s="188"/>
      <c r="S536" s="188"/>
      <c r="T536" s="188"/>
      <c r="U536" s="188"/>
      <c r="V536" s="188"/>
      <c r="W536" s="188"/>
      <c r="X536" s="188"/>
      <c r="Y536" s="188"/>
      <c r="Z536" s="188"/>
      <c r="AA536" s="188"/>
      <c r="AB536" s="188"/>
      <c r="AC536" s="188"/>
      <c r="AD536" s="188"/>
      <c r="AE536" s="188"/>
      <c r="AF536" s="188"/>
      <c r="AG536" s="188"/>
      <c r="AH536" s="188"/>
      <c r="AI536" s="188"/>
      <c r="AJ536" s="188"/>
      <c r="AK536" s="188"/>
      <c r="AL536" s="188"/>
      <c r="AM536" s="188"/>
      <c r="AN536" s="188"/>
      <c r="AO536" s="188"/>
      <c r="AP536" s="188"/>
      <c r="AQ536" s="188"/>
      <c r="AR536" s="188"/>
      <c r="AS536" s="188"/>
      <c r="AT536" s="188"/>
      <c r="AU536" s="188"/>
      <c r="AV536" s="188"/>
      <c r="AW536" s="188"/>
      <c r="AX536" s="188"/>
      <c r="AY536" s="188"/>
      <c r="AZ536" s="188"/>
      <c r="BA536" s="188"/>
      <c r="BB536" s="188"/>
      <c r="BC536" s="188"/>
      <c r="BD536" s="188"/>
      <c r="BE536" s="188"/>
      <c r="BF536" s="188"/>
      <c r="BG536" s="188"/>
      <c r="BH536" s="188"/>
      <c r="BI536" s="188"/>
      <c r="BJ536" s="188" t="n">
        <v>0</v>
      </c>
      <c r="BK536" s="188" t="n">
        <v>0</v>
      </c>
      <c r="BL536" s="188" t="n">
        <v>0</v>
      </c>
      <c r="BM536" s="188" t="n">
        <v>0</v>
      </c>
      <c r="BN536" s="188" t="n">
        <v>0</v>
      </c>
      <c r="BO536" s="188" t="n">
        <v>0</v>
      </c>
      <c r="BP536" s="188" t="n">
        <v>0</v>
      </c>
      <c r="BQ536" s="188" t="n">
        <v>0</v>
      </c>
      <c r="BR536" s="188" t="n">
        <v>0</v>
      </c>
      <c r="BS536" s="188" t="n">
        <v>0</v>
      </c>
      <c r="BT536" s="188" t="n">
        <v>0</v>
      </c>
      <c r="BU536" s="188" t="n">
        <v>0</v>
      </c>
      <c r="BV536" s="188" t="n">
        <v>0</v>
      </c>
      <c r="BW536" s="188" t="n">
        <v>0</v>
      </c>
      <c r="BX536" s="188" t="n">
        <v>0</v>
      </c>
      <c r="BY536" s="188" t="n">
        <v>0</v>
      </c>
      <c r="BZ536" s="188" t="n">
        <v>0</v>
      </c>
      <c r="CA536" s="188" t="n">
        <v>0</v>
      </c>
      <c r="CB536" s="188" t="n">
        <v>0</v>
      </c>
      <c r="CC536" s="188" t="n">
        <v>0</v>
      </c>
      <c r="CD536" s="188" t="n">
        <v>0</v>
      </c>
      <c r="CE536" s="188" t="n">
        <v>0</v>
      </c>
      <c r="CF536" s="188" t="n">
        <v>0</v>
      </c>
      <c r="CG536" s="188" t="n">
        <v>0</v>
      </c>
      <c r="CH536" s="188" t="n">
        <v>0</v>
      </c>
      <c r="CI536" s="188" t="n">
        <v>0</v>
      </c>
      <c r="CJ536" s="188" t="n">
        <v>0</v>
      </c>
      <c r="CK536" s="188" t="n">
        <v>0</v>
      </c>
      <c r="CL536" s="188" t="n">
        <v>0</v>
      </c>
      <c r="CM536" s="188" t="n">
        <v>0</v>
      </c>
      <c r="CN536" s="188" t="n">
        <v>0</v>
      </c>
      <c r="CO536" s="188" t="n">
        <v>0</v>
      </c>
      <c r="CP536" s="188" t="n">
        <v>0</v>
      </c>
      <c r="CQ536" s="188" t="n">
        <v>0</v>
      </c>
      <c r="CR536" s="188" t="n">
        <v>0</v>
      </c>
      <c r="CS536" s="188"/>
      <c r="CT536" s="188"/>
      <c r="CU536" s="188"/>
      <c r="CV536" s="188"/>
      <c r="CW536" s="188"/>
      <c r="CX536" s="188"/>
      <c r="CY536" s="188"/>
      <c r="CZ536" s="188"/>
      <c r="DA536" s="188"/>
      <c r="DB536" s="188"/>
      <c r="DC536" s="188"/>
      <c r="DD536" s="188"/>
      <c r="DE536" s="188"/>
      <c r="DF536" s="188"/>
      <c r="DG536" s="188"/>
      <c r="DH536" s="188"/>
      <c r="DI536" s="188"/>
      <c r="DJ536" s="188"/>
      <c r="DK536" s="188"/>
      <c r="DL536" s="188"/>
      <c r="DM536" s="188"/>
      <c r="DN536" s="188"/>
    </row>
    <row r="537" customFormat="false" ht="15.75" hidden="false" customHeight="false" outlineLevel="0" collapsed="false">
      <c r="A537" s="212" t="s">
        <v>386</v>
      </c>
      <c r="B537" s="188"/>
      <c r="C537" s="188"/>
      <c r="D537" s="188"/>
      <c r="E537" s="188"/>
      <c r="F537" s="188"/>
      <c r="G537" s="188"/>
      <c r="H537" s="188"/>
      <c r="I537" s="188"/>
      <c r="J537" s="188"/>
      <c r="K537" s="188"/>
      <c r="L537" s="188"/>
      <c r="M537" s="188"/>
      <c r="N537" s="188"/>
      <c r="O537" s="188"/>
      <c r="P537" s="188"/>
      <c r="Q537" s="188"/>
      <c r="R537" s="188"/>
      <c r="S537" s="188"/>
      <c r="T537" s="188"/>
      <c r="U537" s="188"/>
      <c r="V537" s="188"/>
      <c r="W537" s="188"/>
      <c r="X537" s="188"/>
      <c r="Y537" s="188"/>
      <c r="Z537" s="188"/>
      <c r="AA537" s="188"/>
      <c r="AB537" s="188"/>
      <c r="AC537" s="188"/>
      <c r="AD537" s="188"/>
      <c r="AE537" s="188"/>
      <c r="AF537" s="188"/>
      <c r="AG537" s="188"/>
      <c r="AH537" s="188"/>
      <c r="AI537" s="188"/>
      <c r="AJ537" s="188"/>
      <c r="AK537" s="188"/>
      <c r="AL537" s="188"/>
      <c r="AM537" s="188"/>
      <c r="AN537" s="188"/>
      <c r="AO537" s="188"/>
      <c r="AP537" s="188"/>
      <c r="AQ537" s="188"/>
      <c r="AR537" s="188"/>
      <c r="AS537" s="188"/>
      <c r="AT537" s="188"/>
      <c r="AU537" s="188"/>
      <c r="AV537" s="188"/>
      <c r="AW537" s="188"/>
      <c r="AX537" s="188"/>
      <c r="AY537" s="188"/>
      <c r="AZ537" s="188"/>
      <c r="BA537" s="188"/>
      <c r="BB537" s="188"/>
      <c r="BC537" s="188"/>
      <c r="BD537" s="188"/>
      <c r="BE537" s="188"/>
      <c r="BF537" s="188"/>
      <c r="BG537" s="188"/>
      <c r="BH537" s="188"/>
      <c r="BI537" s="188"/>
      <c r="BJ537" s="188"/>
      <c r="BK537" s="188"/>
      <c r="BL537" s="188"/>
      <c r="BM537" s="188"/>
      <c r="BN537" s="188"/>
      <c r="BO537" s="188"/>
      <c r="BP537" s="188"/>
      <c r="BQ537" s="188"/>
      <c r="BR537" s="188"/>
      <c r="BS537" s="188"/>
      <c r="BT537" s="188"/>
      <c r="BU537" s="188"/>
      <c r="BV537" s="188"/>
      <c r="BW537" s="188"/>
      <c r="BX537" s="188"/>
      <c r="BY537" s="188"/>
      <c r="BZ537" s="188"/>
      <c r="CA537" s="188"/>
      <c r="CB537" s="188"/>
      <c r="CC537" s="188"/>
      <c r="CD537" s="188"/>
      <c r="CE537" s="188"/>
      <c r="CF537" s="188"/>
      <c r="CG537" s="188"/>
      <c r="CH537" s="188" t="n">
        <v>0</v>
      </c>
      <c r="CI537" s="188" t="n">
        <v>0</v>
      </c>
      <c r="CJ537" s="188" t="n">
        <v>0</v>
      </c>
      <c r="CK537" s="188" t="n">
        <v>0</v>
      </c>
      <c r="CL537" s="188" t="n">
        <v>0</v>
      </c>
      <c r="CM537" s="188" t="n">
        <v>0</v>
      </c>
      <c r="CN537" s="188" t="n">
        <v>0</v>
      </c>
      <c r="CO537" s="188" t="n">
        <v>0</v>
      </c>
      <c r="CP537" s="188" t="n">
        <v>0</v>
      </c>
      <c r="CQ537" s="188" t="n">
        <v>0</v>
      </c>
      <c r="CR537" s="188" t="n">
        <v>0</v>
      </c>
      <c r="CS537" s="188"/>
      <c r="CT537" s="188"/>
      <c r="CU537" s="188"/>
      <c r="CV537" s="188"/>
      <c r="CW537" s="188"/>
      <c r="CX537" s="188"/>
      <c r="CY537" s="188"/>
      <c r="CZ537" s="188"/>
      <c r="DA537" s="188"/>
      <c r="DB537" s="188"/>
      <c r="DC537" s="188"/>
      <c r="DD537" s="188"/>
      <c r="DE537" s="188"/>
      <c r="DF537" s="188"/>
      <c r="DG537" s="188"/>
      <c r="DH537" s="188"/>
      <c r="DI537" s="188"/>
      <c r="DJ537" s="188"/>
      <c r="DK537" s="188"/>
      <c r="DL537" s="188"/>
      <c r="DM537" s="188"/>
      <c r="DN537" s="188"/>
    </row>
    <row r="538" customFormat="false" ht="15.75" hidden="false" customHeight="false" outlineLevel="0" collapsed="false">
      <c r="A538" s="213" t="s">
        <v>351</v>
      </c>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3"/>
      <c r="AY538" s="193"/>
      <c r="AZ538" s="193"/>
      <c r="BA538" s="193"/>
      <c r="BB538" s="193"/>
      <c r="BC538" s="193"/>
      <c r="BD538" s="193"/>
      <c r="BE538" s="193"/>
      <c r="BF538" s="193"/>
      <c r="BG538" s="193"/>
      <c r="BH538" s="193"/>
      <c r="BI538" s="193"/>
      <c r="BJ538" s="193"/>
      <c r="BK538" s="193"/>
      <c r="BL538" s="193"/>
      <c r="BM538" s="193"/>
      <c r="BN538" s="193"/>
      <c r="BO538" s="193"/>
      <c r="BP538" s="193"/>
      <c r="BQ538" s="193"/>
      <c r="BR538" s="193"/>
      <c r="BS538" s="193"/>
      <c r="BT538" s="193"/>
      <c r="BU538" s="193"/>
      <c r="BV538" s="193"/>
      <c r="BW538" s="193"/>
      <c r="BX538" s="193"/>
      <c r="BY538" s="193"/>
      <c r="BZ538" s="193"/>
      <c r="CA538" s="193"/>
      <c r="CB538" s="193"/>
      <c r="CC538" s="193"/>
      <c r="CD538" s="193"/>
      <c r="CE538" s="193"/>
      <c r="CF538" s="193"/>
      <c r="CG538" s="193"/>
      <c r="CH538" s="193" t="n">
        <v>0</v>
      </c>
      <c r="CI538" s="193" t="n">
        <v>0</v>
      </c>
      <c r="CJ538" s="193" t="n">
        <v>0</v>
      </c>
      <c r="CK538" s="193" t="n">
        <v>0</v>
      </c>
      <c r="CL538" s="193" t="n">
        <v>0</v>
      </c>
      <c r="CM538" s="193" t="n">
        <v>0</v>
      </c>
      <c r="CN538" s="193" t="n">
        <v>0</v>
      </c>
      <c r="CO538" s="193" t="n">
        <v>0</v>
      </c>
      <c r="CP538" s="193" t="n">
        <v>0</v>
      </c>
      <c r="CQ538" s="193" t="n">
        <v>0</v>
      </c>
      <c r="CR538" s="193" t="n">
        <v>0</v>
      </c>
      <c r="CS538" s="188"/>
      <c r="CT538" s="188"/>
      <c r="CU538" s="188"/>
      <c r="CV538" s="188"/>
      <c r="CW538" s="188"/>
      <c r="CX538" s="188"/>
      <c r="CY538" s="188"/>
      <c r="CZ538" s="188"/>
      <c r="DA538" s="188"/>
      <c r="DB538" s="188"/>
      <c r="DC538" s="188"/>
      <c r="DD538" s="188"/>
      <c r="DE538" s="188"/>
      <c r="DF538" s="188"/>
      <c r="DG538" s="188"/>
      <c r="DH538" s="188"/>
      <c r="DI538" s="188"/>
      <c r="DJ538" s="188"/>
      <c r="DK538" s="188"/>
      <c r="DL538" s="188"/>
      <c r="DM538" s="188"/>
      <c r="DN538" s="188"/>
    </row>
    <row r="539" customFormat="false" ht="15.75" hidden="false" customHeight="false" outlineLevel="0" collapsed="false">
      <c r="A539" s="179" t="s">
        <v>419</v>
      </c>
      <c r="B539" s="177"/>
      <c r="C539" s="177"/>
      <c r="D539" s="177"/>
      <c r="E539" s="177"/>
      <c r="F539" s="177"/>
      <c r="G539" s="177"/>
      <c r="H539" s="177"/>
      <c r="I539" s="177"/>
      <c r="J539" s="177"/>
      <c r="K539" s="177"/>
      <c r="L539" s="177"/>
      <c r="M539" s="177"/>
      <c r="N539" s="177"/>
      <c r="O539" s="177"/>
      <c r="P539" s="177"/>
      <c r="Q539" s="177"/>
      <c r="R539" s="177"/>
      <c r="S539" s="177"/>
      <c r="T539" s="177"/>
      <c r="U539" s="177"/>
      <c r="V539" s="177"/>
      <c r="W539" s="177"/>
      <c r="X539" s="177"/>
      <c r="Y539" s="177"/>
      <c r="Z539" s="177"/>
      <c r="AA539" s="177"/>
      <c r="AB539" s="177"/>
      <c r="AC539" s="177"/>
      <c r="AD539" s="177"/>
      <c r="AE539" s="177"/>
      <c r="AF539" s="177"/>
      <c r="AG539" s="177"/>
      <c r="AH539" s="177"/>
      <c r="AI539" s="177"/>
      <c r="AJ539" s="177"/>
      <c r="AK539" s="177"/>
      <c r="AL539" s="177"/>
      <c r="AM539" s="177"/>
      <c r="AN539" s="177"/>
      <c r="AO539" s="177"/>
      <c r="AP539" s="177"/>
      <c r="AQ539" s="177"/>
      <c r="AR539" s="177"/>
      <c r="AS539" s="177"/>
      <c r="AT539" s="177"/>
      <c r="AU539" s="177"/>
      <c r="AV539" s="177"/>
      <c r="AW539" s="177"/>
      <c r="AX539" s="177"/>
      <c r="AY539" s="177"/>
      <c r="AZ539" s="177"/>
      <c r="BA539" s="177"/>
      <c r="BB539" s="177"/>
      <c r="BC539" s="177"/>
      <c r="BD539" s="177"/>
      <c r="BE539" s="177"/>
      <c r="BF539" s="177"/>
      <c r="BG539" s="177"/>
      <c r="BH539" s="177"/>
      <c r="BI539" s="177"/>
      <c r="BJ539" s="177" t="n">
        <v>0.712914626512217</v>
      </c>
      <c r="BK539" s="177" t="n">
        <v>2.31560485115625</v>
      </c>
      <c r="BL539" s="177" t="n">
        <v>3.31202368602272</v>
      </c>
      <c r="BM539" s="177" t="n">
        <v>4.82155972009154</v>
      </c>
      <c r="BN539" s="177" t="n">
        <v>1.27237298173976</v>
      </c>
      <c r="BO539" s="177" t="n">
        <v>3.07236965159333</v>
      </c>
      <c r="BP539" s="177" t="n">
        <v>4.29743538406039</v>
      </c>
      <c r="BQ539" s="177" t="n">
        <v>5.80686007199437</v>
      </c>
      <c r="BR539" s="177" t="n">
        <v>1.30116137398445</v>
      </c>
      <c r="BS539" s="177" t="n">
        <v>2.47355317579118</v>
      </c>
      <c r="BT539" s="177" t="n">
        <v>3.91459682006646</v>
      </c>
      <c r="BU539" s="177" t="n">
        <v>5.57478666417132</v>
      </c>
      <c r="BV539" s="177" t="n">
        <v>1.48883985860893</v>
      </c>
      <c r="BW539" s="177" t="n">
        <v>2.75906079907425</v>
      </c>
      <c r="BX539" s="177" t="n">
        <v>4.14326925071997</v>
      </c>
      <c r="BY539" s="177" t="n">
        <v>4.90317094058309</v>
      </c>
      <c r="BZ539" s="177" t="n">
        <v>1.5139971675554</v>
      </c>
      <c r="CA539" s="177" t="n">
        <v>2.88708439773008</v>
      </c>
      <c r="CB539" s="177" t="n">
        <v>4.01837355960669</v>
      </c>
      <c r="CC539" s="177" t="n">
        <v>5.42605889704089</v>
      </c>
      <c r="CD539" s="169" t="n">
        <v>2.28186009852347</v>
      </c>
      <c r="CE539" s="169" t="n">
        <v>3.46592377037674</v>
      </c>
      <c r="CF539" s="169" t="n">
        <v>4.80562811881085</v>
      </c>
      <c r="CG539" s="169" t="n">
        <v>5.94715060569224</v>
      </c>
      <c r="CH539" s="169" t="n">
        <v>0.846563837014677</v>
      </c>
      <c r="CI539" s="169" t="n">
        <v>1.38802699420587</v>
      </c>
      <c r="CJ539" s="169" t="n">
        <v>2.28083385757566</v>
      </c>
      <c r="CK539" s="169" t="n">
        <v>3.14554559470636</v>
      </c>
      <c r="CL539" s="169" t="n">
        <v>0.88311929868049</v>
      </c>
      <c r="CM539" s="169" t="n">
        <v>1.76819930299226</v>
      </c>
      <c r="CN539" s="169" t="n">
        <v>2.48532501144753</v>
      </c>
      <c r="CO539" s="169" t="n">
        <v>3.0433848571209</v>
      </c>
      <c r="CP539" s="169" t="n">
        <v>0.58292859772313</v>
      </c>
      <c r="CQ539" s="169" t="n">
        <v>1.82239956687818</v>
      </c>
      <c r="CR539" s="169" t="n">
        <v>2.62237428963085</v>
      </c>
      <c r="CS539" s="169"/>
      <c r="CT539" s="193"/>
      <c r="CU539" s="193"/>
      <c r="CV539" s="193"/>
      <c r="CW539" s="193"/>
      <c r="CX539" s="193"/>
      <c r="CY539" s="193"/>
      <c r="CZ539" s="193"/>
      <c r="DA539" s="193"/>
      <c r="DB539" s="193"/>
      <c r="DC539" s="193"/>
      <c r="DD539" s="193"/>
      <c r="DE539" s="193"/>
      <c r="DF539" s="193"/>
      <c r="DG539" s="193"/>
      <c r="DH539" s="193"/>
      <c r="DI539" s="193"/>
      <c r="DJ539" s="193"/>
      <c r="DK539" s="193"/>
      <c r="DL539" s="193"/>
      <c r="DM539" s="193"/>
      <c r="DN539" s="193"/>
    </row>
    <row r="540" customFormat="false" ht="15.75" hidden="false" customHeight="false" outlineLevel="0" collapsed="false">
      <c r="A540" s="73" t="s">
        <v>420</v>
      </c>
      <c r="B540" s="74"/>
      <c r="C540" s="74"/>
      <c r="D540" s="74"/>
      <c r="E540" s="74"/>
      <c r="F540" s="74"/>
      <c r="G540" s="74"/>
      <c r="H540" s="74"/>
      <c r="I540" s="74"/>
      <c r="J540" s="74"/>
      <c r="K540" s="74"/>
      <c r="L540" s="74"/>
      <c r="M540" s="74"/>
      <c r="N540" s="74"/>
      <c r="O540" s="74"/>
      <c r="P540" s="74"/>
      <c r="Q540" s="74"/>
      <c r="R540" s="74"/>
      <c r="S540" s="74"/>
      <c r="T540" s="74"/>
      <c r="U540" s="74"/>
      <c r="V540" s="74"/>
      <c r="W540" s="74"/>
      <c r="X540" s="74"/>
      <c r="Y540" s="74"/>
      <c r="Z540" s="74"/>
      <c r="AA540" s="74"/>
      <c r="AB540" s="74"/>
      <c r="AC540" s="74"/>
      <c r="AD540" s="74"/>
      <c r="AE540" s="74"/>
      <c r="AF540" s="74"/>
      <c r="AG540" s="74"/>
      <c r="AH540" s="74"/>
      <c r="AI540" s="74"/>
      <c r="AJ540" s="74"/>
      <c r="AK540" s="74"/>
      <c r="AL540" s="74"/>
      <c r="AM540" s="74"/>
      <c r="AN540" s="74"/>
      <c r="AO540" s="74"/>
      <c r="AP540" s="74"/>
      <c r="AQ540" s="74"/>
      <c r="AR540" s="74"/>
      <c r="AS540" s="74"/>
      <c r="AT540" s="74"/>
      <c r="AU540" s="74"/>
      <c r="AV540" s="74"/>
      <c r="AW540" s="74"/>
      <c r="AX540" s="74"/>
      <c r="AY540" s="74"/>
      <c r="AZ540" s="74"/>
      <c r="BA540" s="74"/>
      <c r="BB540" s="74"/>
      <c r="BC540" s="74"/>
      <c r="BD540" s="74"/>
      <c r="BE540" s="74"/>
      <c r="BF540" s="74"/>
      <c r="BG540" s="74"/>
      <c r="BH540" s="74"/>
      <c r="BI540" s="74"/>
      <c r="BJ540" s="74" t="n">
        <v>1.54907098902577</v>
      </c>
      <c r="BK540" s="78" t="n">
        <v>4.05347440548543</v>
      </c>
      <c r="BL540" s="78" t="n">
        <v>5.91402950036305</v>
      </c>
      <c r="BM540" s="78" t="n">
        <v>9.7681530846516</v>
      </c>
      <c r="BN540" s="78" t="n">
        <v>3.00539240982441</v>
      </c>
      <c r="BO540" s="78" t="n">
        <v>5.44527049478405</v>
      </c>
      <c r="BP540" s="78" t="n">
        <v>8.84901841063731</v>
      </c>
      <c r="BQ540" s="78" t="n">
        <v>10.3475381376886</v>
      </c>
      <c r="BR540" s="78" t="n">
        <v>2.54007651444001</v>
      </c>
      <c r="BS540" s="78" t="n">
        <v>5.18961503391686</v>
      </c>
      <c r="BT540" s="78" t="n">
        <v>8.40812012445586</v>
      </c>
      <c r="BU540" s="78" t="n">
        <v>11.9724244976407</v>
      </c>
      <c r="BV540" s="78" t="n">
        <v>2.97714357783745</v>
      </c>
      <c r="BW540" s="78" t="n">
        <v>5.93064394992332</v>
      </c>
      <c r="BX540" s="78" t="n">
        <v>8.80701528658457</v>
      </c>
      <c r="BY540" s="78" t="n">
        <v>11.6551696092046</v>
      </c>
      <c r="BZ540" s="78" t="n">
        <v>3.12905087250531</v>
      </c>
      <c r="CA540" s="78" t="n">
        <v>6.08614589994228</v>
      </c>
      <c r="CB540" s="78" t="n">
        <v>8.92311474293408</v>
      </c>
      <c r="CC540" s="78" t="n">
        <v>11.8733996495261</v>
      </c>
      <c r="CD540" s="188" t="n">
        <v>3.78389163567037</v>
      </c>
      <c r="CE540" s="188" t="n">
        <v>6.62281385737135</v>
      </c>
      <c r="CF540" s="188" t="n">
        <v>9.69166321189359</v>
      </c>
      <c r="CG540" s="188" t="n">
        <v>12.8049990311695</v>
      </c>
      <c r="CH540" s="188" t="n">
        <v>2.71042817738281</v>
      </c>
      <c r="CI540" s="188" t="n">
        <v>5.2511295845385</v>
      </c>
      <c r="CJ540" s="188" t="n">
        <v>8.40558323422877</v>
      </c>
      <c r="CK540" s="188" t="n">
        <v>11.4381376274667</v>
      </c>
      <c r="CL540" s="188" t="n">
        <v>2.7369388470563</v>
      </c>
      <c r="CM540" s="188" t="n">
        <v>5.3362903451576</v>
      </c>
      <c r="CN540" s="188" t="n">
        <v>8.24061706204179</v>
      </c>
      <c r="CO540" s="188" t="n">
        <v>11.1237203730883</v>
      </c>
      <c r="CP540" s="188" t="n">
        <v>2.39572866279379</v>
      </c>
      <c r="CQ540" s="188" t="n">
        <v>5.85956084454354</v>
      </c>
      <c r="CR540" s="188" t="n">
        <v>8.87063375134737</v>
      </c>
      <c r="CS540" s="188"/>
      <c r="CT540" s="177"/>
      <c r="CU540" s="177"/>
      <c r="CV540" s="177"/>
      <c r="CW540" s="177"/>
      <c r="CX540" s="177"/>
      <c r="CY540" s="177"/>
      <c r="CZ540" s="177"/>
      <c r="DA540" s="177"/>
      <c r="DB540" s="177"/>
      <c r="DC540" s="177"/>
      <c r="DD540" s="177"/>
      <c r="DE540" s="177"/>
      <c r="DF540" s="177"/>
      <c r="DG540" s="177"/>
      <c r="DH540" s="177"/>
      <c r="DI540" s="177"/>
      <c r="DJ540" s="177"/>
      <c r="DK540" s="177"/>
      <c r="DL540" s="177"/>
      <c r="DM540" s="177"/>
      <c r="DN540" s="177"/>
    </row>
    <row r="541" customFormat="false" ht="15.75" hidden="false" customHeight="false" outlineLevel="0" collapsed="false">
      <c r="A541" s="75" t="s">
        <v>421</v>
      </c>
      <c r="B541" s="214"/>
      <c r="C541" s="214"/>
      <c r="D541" s="214"/>
      <c r="E541" s="214"/>
      <c r="F541" s="214"/>
      <c r="G541" s="214"/>
      <c r="H541" s="214"/>
      <c r="I541" s="214"/>
      <c r="J541" s="214"/>
      <c r="K541" s="214"/>
      <c r="L541" s="214"/>
      <c r="M541" s="214"/>
      <c r="N541" s="214"/>
      <c r="O541" s="214"/>
      <c r="P541" s="214"/>
      <c r="Q541" s="214"/>
      <c r="R541" s="214"/>
      <c r="S541" s="214"/>
      <c r="T541" s="214"/>
      <c r="U541" s="214"/>
      <c r="V541" s="214"/>
      <c r="W541" s="214"/>
      <c r="X541" s="214"/>
      <c r="Y541" s="214"/>
      <c r="Z541" s="214"/>
      <c r="AA541" s="214"/>
      <c r="AB541" s="214"/>
      <c r="AC541" s="214"/>
      <c r="AD541" s="214"/>
      <c r="AE541" s="214"/>
      <c r="AF541" s="214"/>
      <c r="AG541" s="214"/>
      <c r="AH541" s="214"/>
      <c r="AI541" s="214"/>
      <c r="AJ541" s="214"/>
      <c r="AK541" s="214"/>
      <c r="AL541" s="214"/>
      <c r="AM541" s="214"/>
      <c r="AN541" s="214"/>
      <c r="AO541" s="214"/>
      <c r="AP541" s="214"/>
      <c r="AQ541" s="214"/>
      <c r="AR541" s="214"/>
      <c r="AS541" s="214"/>
      <c r="AT541" s="214"/>
      <c r="AU541" s="214"/>
      <c r="AV541" s="214"/>
      <c r="AW541" s="214"/>
      <c r="AX541" s="214"/>
      <c r="AY541" s="214"/>
      <c r="AZ541" s="214"/>
      <c r="BA541" s="214"/>
      <c r="BB541" s="214"/>
      <c r="BC541" s="214"/>
      <c r="BD541" s="214"/>
      <c r="BE541" s="214"/>
      <c r="BF541" s="214"/>
      <c r="BG541" s="214"/>
      <c r="BH541" s="214"/>
      <c r="BI541" s="214"/>
      <c r="BJ541" s="214" t="n">
        <v>0.836156362513551</v>
      </c>
      <c r="BK541" s="214" t="n">
        <v>1.73786955432917</v>
      </c>
      <c r="BL541" s="214" t="n">
        <v>2.60200581434032</v>
      </c>
      <c r="BM541" s="214" t="n">
        <v>4.94659336456006</v>
      </c>
      <c r="BN541" s="214" t="n">
        <v>1.73301942808466</v>
      </c>
      <c r="BO541" s="214" t="n">
        <v>2.37290084319073</v>
      </c>
      <c r="BP541" s="214" t="n">
        <v>4.55158302657693</v>
      </c>
      <c r="BQ541" s="214" t="n">
        <v>4.54067806569424</v>
      </c>
      <c r="BR541" s="214" t="n">
        <v>1.23891514045556</v>
      </c>
      <c r="BS541" s="214" t="n">
        <v>2.71606185812568</v>
      </c>
      <c r="BT541" s="214" t="n">
        <v>4.49352330438939</v>
      </c>
      <c r="BU541" s="214" t="n">
        <v>6.39763783346936</v>
      </c>
      <c r="BV541" s="214" t="n">
        <v>1.48830371922852</v>
      </c>
      <c r="BW541" s="214" t="n">
        <v>3.17158315084907</v>
      </c>
      <c r="BX541" s="214" t="n">
        <v>4.6637460358646</v>
      </c>
      <c r="BY541" s="214" t="n">
        <v>6.75199866862148</v>
      </c>
      <c r="BZ541" s="214" t="n">
        <v>1.61505370494991</v>
      </c>
      <c r="CA541" s="214" t="n">
        <v>3.19906150221221</v>
      </c>
      <c r="CB541" s="214" t="n">
        <v>4.90474118332739</v>
      </c>
      <c r="CC541" s="214" t="n">
        <v>6.44734075248518</v>
      </c>
      <c r="CD541" s="211" t="n">
        <v>1.50203153714689</v>
      </c>
      <c r="CE541" s="211" t="n">
        <v>3.15689008699461</v>
      </c>
      <c r="CF541" s="211" t="n">
        <v>4.88603509308274</v>
      </c>
      <c r="CG541" s="211" t="n">
        <v>6.85784842547724</v>
      </c>
      <c r="CH541" s="211" t="n">
        <v>1.86386434036813</v>
      </c>
      <c r="CI541" s="211" t="n">
        <v>3.86310259033263</v>
      </c>
      <c r="CJ541" s="211" t="n">
        <v>6.12474937665311</v>
      </c>
      <c r="CK541" s="211" t="n">
        <v>8.29259203276035</v>
      </c>
      <c r="CL541" s="211" t="n">
        <v>1.85381954837581</v>
      </c>
      <c r="CM541" s="211" t="n">
        <v>3.56809104216534</v>
      </c>
      <c r="CN541" s="211" t="n">
        <v>5.75529205059426</v>
      </c>
      <c r="CO541" s="211" t="n">
        <v>8.08033551596742</v>
      </c>
      <c r="CP541" s="211" t="n">
        <v>1.81280006507066</v>
      </c>
      <c r="CQ541" s="211" t="n">
        <v>4.03716127766536</v>
      </c>
      <c r="CR541" s="211" t="n">
        <v>6.24825946171652</v>
      </c>
      <c r="CS541" s="211"/>
      <c r="CT541" s="74"/>
      <c r="CU541" s="74"/>
      <c r="CV541" s="74"/>
      <c r="CW541" s="74"/>
      <c r="CX541" s="74"/>
      <c r="CY541" s="74"/>
      <c r="CZ541" s="74"/>
      <c r="DA541" s="74"/>
      <c r="DB541" s="74"/>
      <c r="DC541" s="74"/>
      <c r="DD541" s="74"/>
      <c r="DE541" s="74"/>
      <c r="DF541" s="74"/>
      <c r="DG541" s="74"/>
      <c r="DH541" s="74"/>
      <c r="DI541" s="74"/>
      <c r="DJ541" s="74"/>
      <c r="DK541" s="74"/>
      <c r="DL541" s="74"/>
      <c r="DM541" s="74"/>
      <c r="DN541" s="74"/>
    </row>
    <row r="542" customFormat="false" ht="15.75" hidden="false" customHeight="false" outlineLevel="0" collapsed="false">
      <c r="A542" s="73" t="s">
        <v>422</v>
      </c>
      <c r="B542" s="74"/>
      <c r="C542" s="74"/>
      <c r="D542" s="74"/>
      <c r="E542" s="74"/>
      <c r="F542" s="74"/>
      <c r="G542" s="74"/>
      <c r="H542" s="74"/>
      <c r="I542" s="74"/>
      <c r="J542" s="74"/>
      <c r="K542" s="74"/>
      <c r="L542" s="74"/>
      <c r="M542" s="74"/>
      <c r="N542" s="74"/>
      <c r="O542" s="74"/>
      <c r="P542" s="74"/>
      <c r="Q542" s="74"/>
      <c r="R542" s="74"/>
      <c r="S542" s="74"/>
      <c r="T542" s="74"/>
      <c r="U542" s="74"/>
      <c r="V542" s="74"/>
      <c r="W542" s="74"/>
      <c r="X542" s="74"/>
      <c r="Y542" s="74"/>
      <c r="Z542" s="74"/>
      <c r="AA542" s="74"/>
      <c r="AB542" s="74"/>
      <c r="AC542" s="74"/>
      <c r="AD542" s="74"/>
      <c r="AE542" s="74"/>
      <c r="AF542" s="74"/>
      <c r="AG542" s="74"/>
      <c r="AH542" s="74"/>
      <c r="AI542" s="74"/>
      <c r="AJ542" s="74"/>
      <c r="AK542" s="74"/>
      <c r="AL542" s="74"/>
      <c r="AM542" s="74"/>
      <c r="AN542" s="74"/>
      <c r="AO542" s="74"/>
      <c r="AP542" s="74"/>
      <c r="AQ542" s="74"/>
      <c r="AR542" s="74"/>
      <c r="AS542" s="74"/>
      <c r="AT542" s="74"/>
      <c r="AU542" s="74"/>
      <c r="AV542" s="74"/>
      <c r="AW542" s="74"/>
      <c r="AX542" s="74"/>
      <c r="AY542" s="74"/>
      <c r="AZ542" s="74"/>
      <c r="BA542" s="74"/>
      <c r="BB542" s="74"/>
      <c r="BC542" s="74"/>
      <c r="BD542" s="74"/>
      <c r="BE542" s="74"/>
      <c r="BF542" s="74"/>
      <c r="BG542" s="74"/>
      <c r="BH542" s="74"/>
      <c r="BI542" s="74"/>
      <c r="BJ542" s="74" t="n">
        <v>0.712914626512217</v>
      </c>
      <c r="BK542" s="78" t="n">
        <v>2.31560485115625</v>
      </c>
      <c r="BL542" s="78" t="n">
        <v>3.31202368602272</v>
      </c>
      <c r="BM542" s="78" t="n">
        <v>4.82155972009154</v>
      </c>
      <c r="BN542" s="78" t="n">
        <v>1.27237298173976</v>
      </c>
      <c r="BO542" s="78" t="n">
        <v>3.07236965159333</v>
      </c>
      <c r="BP542" s="78" t="n">
        <v>4.29743538406039</v>
      </c>
      <c r="BQ542" s="78" t="n">
        <v>5.80686007199437</v>
      </c>
      <c r="BR542" s="78" t="n">
        <v>1.30116137398445</v>
      </c>
      <c r="BS542" s="78" t="n">
        <v>2.47355317579118</v>
      </c>
      <c r="BT542" s="78" t="n">
        <v>3.91459682006646</v>
      </c>
      <c r="BU542" s="78" t="n">
        <v>5.57478666417132</v>
      </c>
      <c r="BV542" s="78" t="n">
        <v>1.48883985860893</v>
      </c>
      <c r="BW542" s="78" t="n">
        <v>2.75906079907425</v>
      </c>
      <c r="BX542" s="78" t="n">
        <v>4.14326925071997</v>
      </c>
      <c r="BY542" s="78" t="n">
        <v>4.90317094058309</v>
      </c>
      <c r="BZ542" s="78" t="n">
        <v>1.5139971675554</v>
      </c>
      <c r="CA542" s="78" t="n">
        <v>2.88708439773008</v>
      </c>
      <c r="CB542" s="78" t="n">
        <v>4.01837355960669</v>
      </c>
      <c r="CC542" s="78" t="n">
        <v>5.42605889704089</v>
      </c>
      <c r="CD542" s="188" t="n">
        <v>2.28186009852347</v>
      </c>
      <c r="CE542" s="188" t="n">
        <v>3.46592377037674</v>
      </c>
      <c r="CF542" s="188" t="n">
        <v>4.80562811881085</v>
      </c>
      <c r="CG542" s="188" t="n">
        <v>5.94715060569224</v>
      </c>
      <c r="CH542" s="188" t="n">
        <v>0.846563837014677</v>
      </c>
      <c r="CI542" s="188" t="n">
        <v>1.38802699420587</v>
      </c>
      <c r="CJ542" s="188" t="n">
        <v>2.28083385757566</v>
      </c>
      <c r="CK542" s="188" t="n">
        <v>3.14554559470636</v>
      </c>
      <c r="CL542" s="188" t="n">
        <v>0.88311929868049</v>
      </c>
      <c r="CM542" s="188" t="n">
        <v>1.76819930299226</v>
      </c>
      <c r="CN542" s="188" t="n">
        <v>2.48532501144753</v>
      </c>
      <c r="CO542" s="188" t="n">
        <v>3.0433848571209</v>
      </c>
      <c r="CP542" s="188" t="n">
        <v>0.58292859772313</v>
      </c>
      <c r="CQ542" s="188" t="n">
        <v>1.82239956687818</v>
      </c>
      <c r="CR542" s="188" t="n">
        <v>2.62237428963085</v>
      </c>
      <c r="CS542" s="188"/>
      <c r="CT542" s="214"/>
      <c r="CU542" s="214"/>
      <c r="CV542" s="214"/>
      <c r="CW542" s="214"/>
      <c r="CX542" s="214"/>
      <c r="CY542" s="214"/>
      <c r="CZ542" s="214"/>
      <c r="DA542" s="214"/>
      <c r="DB542" s="214"/>
      <c r="DC542" s="214"/>
      <c r="DD542" s="214"/>
      <c r="DE542" s="214"/>
      <c r="DF542" s="214"/>
      <c r="DG542" s="214"/>
      <c r="DH542" s="214"/>
      <c r="DI542" s="214"/>
      <c r="DJ542" s="214"/>
      <c r="DK542" s="214"/>
      <c r="DL542" s="214"/>
      <c r="DM542" s="214"/>
      <c r="DN542" s="214"/>
    </row>
    <row r="543" customFormat="false" ht="15.75" hidden="false" customHeight="false" outlineLevel="0" collapsed="false">
      <c r="A543" s="184" t="s">
        <v>423</v>
      </c>
      <c r="B543" s="74"/>
      <c r="C543" s="74"/>
      <c r="D543" s="74"/>
      <c r="E543" s="74"/>
      <c r="F543" s="74"/>
      <c r="G543" s="74"/>
      <c r="H543" s="74"/>
      <c r="I543" s="74"/>
      <c r="J543" s="74"/>
      <c r="K543" s="74"/>
      <c r="L543" s="74"/>
      <c r="M543" s="74"/>
      <c r="N543" s="74"/>
      <c r="O543" s="74"/>
      <c r="P543" s="74"/>
      <c r="Q543" s="74"/>
      <c r="R543" s="74"/>
      <c r="S543" s="74"/>
      <c r="T543" s="74"/>
      <c r="U543" s="74"/>
      <c r="V543" s="74"/>
      <c r="W543" s="74"/>
      <c r="X543" s="74"/>
      <c r="Y543" s="74"/>
      <c r="Z543" s="74"/>
      <c r="AA543" s="74"/>
      <c r="AB543" s="74"/>
      <c r="AC543" s="74"/>
      <c r="AD543" s="74"/>
      <c r="AE543" s="74"/>
      <c r="AF543" s="74"/>
      <c r="AG543" s="74"/>
      <c r="AH543" s="74"/>
      <c r="AI543" s="74"/>
      <c r="AJ543" s="74"/>
      <c r="AK543" s="74"/>
      <c r="AL543" s="74"/>
      <c r="AM543" s="74"/>
      <c r="AN543" s="74"/>
      <c r="AO543" s="74"/>
      <c r="AP543" s="74"/>
      <c r="AQ543" s="74"/>
      <c r="AR543" s="74"/>
      <c r="AS543" s="74"/>
      <c r="AT543" s="74"/>
      <c r="AU543" s="74"/>
      <c r="AV543" s="74"/>
      <c r="AW543" s="74"/>
      <c r="AX543" s="74"/>
      <c r="AY543" s="74"/>
      <c r="AZ543" s="74"/>
      <c r="BA543" s="74"/>
      <c r="BB543" s="74"/>
      <c r="BC543" s="74"/>
      <c r="BD543" s="74"/>
      <c r="BE543" s="74"/>
      <c r="BF543" s="74"/>
      <c r="BG543" s="74"/>
      <c r="BH543" s="74"/>
      <c r="BI543" s="74"/>
      <c r="BJ543" s="74" t="n">
        <v>1.54907098902577</v>
      </c>
      <c r="BK543" s="74" t="n">
        <v>4.05347440548543</v>
      </c>
      <c r="BL543" s="74" t="n">
        <v>5.91402950036305</v>
      </c>
      <c r="BM543" s="74" t="n">
        <v>9.7681530846516</v>
      </c>
      <c r="BN543" s="74" t="n">
        <v>3.00539240982441</v>
      </c>
      <c r="BO543" s="74" t="n">
        <v>5.44527049478405</v>
      </c>
      <c r="BP543" s="74" t="n">
        <v>8.84901841063731</v>
      </c>
      <c r="BQ543" s="74" t="n">
        <v>10.3475381376886</v>
      </c>
      <c r="BR543" s="74" t="n">
        <v>2.54007651444001</v>
      </c>
      <c r="BS543" s="74" t="n">
        <v>5.18961503391686</v>
      </c>
      <c r="BT543" s="74" t="n">
        <v>8.40812012445586</v>
      </c>
      <c r="BU543" s="74" t="n">
        <v>11.9724244976407</v>
      </c>
      <c r="BV543" s="74" t="n">
        <v>2.97714357783745</v>
      </c>
      <c r="BW543" s="74" t="n">
        <v>5.93064394992332</v>
      </c>
      <c r="BX543" s="74" t="n">
        <v>8.80701528658457</v>
      </c>
      <c r="BY543" s="74" t="n">
        <v>11.6551696092046</v>
      </c>
      <c r="BZ543" s="74" t="n">
        <v>3.12905087250531</v>
      </c>
      <c r="CA543" s="74" t="n">
        <v>6.08614589994228</v>
      </c>
      <c r="CB543" s="74" t="n">
        <v>8.92311474293408</v>
      </c>
      <c r="CC543" s="74" t="n">
        <v>11.8733996495261</v>
      </c>
      <c r="CD543" s="188" t="n">
        <v>3.78389163567037</v>
      </c>
      <c r="CE543" s="188" t="n">
        <v>6.62281385737135</v>
      </c>
      <c r="CF543" s="188" t="n">
        <v>9.69166321189359</v>
      </c>
      <c r="CG543" s="188" t="n">
        <v>12.8049990311695</v>
      </c>
      <c r="CH543" s="188" t="n">
        <v>2.71042817738281</v>
      </c>
      <c r="CI543" s="188" t="n">
        <v>5.2511295845385</v>
      </c>
      <c r="CJ543" s="188" t="n">
        <v>8.40558323422877</v>
      </c>
      <c r="CK543" s="188" t="n">
        <v>11.4381376274667</v>
      </c>
      <c r="CL543" s="188" t="n">
        <v>2.7369388470563</v>
      </c>
      <c r="CM543" s="188" t="n">
        <v>5.3362903451576</v>
      </c>
      <c r="CN543" s="188" t="n">
        <v>8.24061706204179</v>
      </c>
      <c r="CO543" s="188" t="n">
        <v>11.1237203730883</v>
      </c>
      <c r="CP543" s="188" t="n">
        <v>2.39572866279379</v>
      </c>
      <c r="CQ543" s="188" t="n">
        <v>5.85956084454354</v>
      </c>
      <c r="CR543" s="188" t="n">
        <v>8.87063375134737</v>
      </c>
      <c r="CS543" s="188"/>
      <c r="CT543" s="74"/>
      <c r="CU543" s="74"/>
      <c r="CV543" s="74"/>
      <c r="CW543" s="74"/>
      <c r="CX543" s="74"/>
      <c r="CY543" s="74"/>
      <c r="CZ543" s="74"/>
      <c r="DA543" s="74"/>
      <c r="DB543" s="74"/>
      <c r="DC543" s="74"/>
      <c r="DD543" s="74"/>
      <c r="DE543" s="74"/>
      <c r="DF543" s="74"/>
      <c r="DG543" s="74"/>
      <c r="DH543" s="74"/>
      <c r="DI543" s="74"/>
      <c r="DJ543" s="74"/>
      <c r="DK543" s="74"/>
      <c r="DL543" s="74"/>
      <c r="DM543" s="74"/>
      <c r="DN543" s="74"/>
    </row>
    <row r="544" customFormat="false" ht="15.75" hidden="false" customHeight="false" outlineLevel="0" collapsed="false">
      <c r="A544" s="184" t="s">
        <v>424</v>
      </c>
      <c r="B544" s="74"/>
      <c r="C544" s="74"/>
      <c r="D544" s="74"/>
      <c r="E544" s="74"/>
      <c r="F544" s="74"/>
      <c r="G544" s="74"/>
      <c r="H544" s="74"/>
      <c r="I544" s="74"/>
      <c r="J544" s="74"/>
      <c r="K544" s="74"/>
      <c r="L544" s="74"/>
      <c r="M544" s="74"/>
      <c r="N544" s="74"/>
      <c r="O544" s="74"/>
      <c r="P544" s="74"/>
      <c r="Q544" s="74"/>
      <c r="R544" s="74"/>
      <c r="S544" s="74"/>
      <c r="T544" s="74"/>
      <c r="U544" s="74"/>
      <c r="V544" s="74"/>
      <c r="W544" s="74"/>
      <c r="X544" s="74"/>
      <c r="Y544" s="74"/>
      <c r="Z544" s="74"/>
      <c r="AA544" s="74"/>
      <c r="AB544" s="74"/>
      <c r="AC544" s="74"/>
      <c r="AD544" s="74"/>
      <c r="AE544" s="74"/>
      <c r="AF544" s="74"/>
      <c r="AG544" s="74"/>
      <c r="AH544" s="74"/>
      <c r="AI544" s="74"/>
      <c r="AJ544" s="74"/>
      <c r="AK544" s="74"/>
      <c r="AL544" s="74"/>
      <c r="AM544" s="74"/>
      <c r="AN544" s="74"/>
      <c r="AO544" s="74"/>
      <c r="AP544" s="74"/>
      <c r="AQ544" s="74"/>
      <c r="AR544" s="74"/>
      <c r="AS544" s="74"/>
      <c r="AT544" s="74"/>
      <c r="AU544" s="74"/>
      <c r="AV544" s="74"/>
      <c r="AW544" s="74"/>
      <c r="AX544" s="74"/>
      <c r="AY544" s="74"/>
      <c r="AZ544" s="74"/>
      <c r="BA544" s="74"/>
      <c r="BB544" s="74"/>
      <c r="BC544" s="74"/>
      <c r="BD544" s="74"/>
      <c r="BE544" s="74"/>
      <c r="BF544" s="74"/>
      <c r="BG544" s="74"/>
      <c r="BH544" s="74"/>
      <c r="BI544" s="74"/>
      <c r="BJ544" s="74" t="n">
        <v>0.836156362513551</v>
      </c>
      <c r="BK544" s="74" t="n">
        <v>1.73786955432917</v>
      </c>
      <c r="BL544" s="74" t="n">
        <v>2.60200581434032</v>
      </c>
      <c r="BM544" s="74" t="n">
        <v>4.94659336456006</v>
      </c>
      <c r="BN544" s="74" t="n">
        <v>1.73301942808466</v>
      </c>
      <c r="BO544" s="74" t="n">
        <v>2.37290084319073</v>
      </c>
      <c r="BP544" s="74" t="n">
        <v>4.55158302657693</v>
      </c>
      <c r="BQ544" s="74" t="n">
        <v>4.54067806569424</v>
      </c>
      <c r="BR544" s="74" t="n">
        <v>1.23891514045556</v>
      </c>
      <c r="BS544" s="74" t="n">
        <v>2.71606185812568</v>
      </c>
      <c r="BT544" s="74" t="n">
        <v>4.49352330438939</v>
      </c>
      <c r="BU544" s="74" t="n">
        <v>6.39763783346936</v>
      </c>
      <c r="BV544" s="74" t="n">
        <v>1.48830371922852</v>
      </c>
      <c r="BW544" s="74" t="n">
        <v>3.17158315084907</v>
      </c>
      <c r="BX544" s="74" t="n">
        <v>4.6637460358646</v>
      </c>
      <c r="BY544" s="74" t="n">
        <v>6.75199866862148</v>
      </c>
      <c r="BZ544" s="74" t="n">
        <v>1.61505370494991</v>
      </c>
      <c r="CA544" s="74" t="n">
        <v>3.19906150221221</v>
      </c>
      <c r="CB544" s="74" t="n">
        <v>4.90474118332739</v>
      </c>
      <c r="CC544" s="74" t="n">
        <v>6.44734075248518</v>
      </c>
      <c r="CD544" s="188" t="n">
        <v>1.50203153714689</v>
      </c>
      <c r="CE544" s="188" t="n">
        <v>3.15689008699461</v>
      </c>
      <c r="CF544" s="188" t="n">
        <v>4.88603509308274</v>
      </c>
      <c r="CG544" s="188" t="n">
        <v>6.85784842547724</v>
      </c>
      <c r="CH544" s="188" t="n">
        <v>1.86386434036813</v>
      </c>
      <c r="CI544" s="188" t="n">
        <v>3.86310259033263</v>
      </c>
      <c r="CJ544" s="188" t="n">
        <v>6.12474937665311</v>
      </c>
      <c r="CK544" s="188" t="n">
        <v>8.29259203276035</v>
      </c>
      <c r="CL544" s="188" t="n">
        <v>1.85381954837581</v>
      </c>
      <c r="CM544" s="188" t="n">
        <v>3.56809104216534</v>
      </c>
      <c r="CN544" s="188" t="n">
        <v>5.75529205059426</v>
      </c>
      <c r="CO544" s="188" t="n">
        <v>8.08033551596742</v>
      </c>
      <c r="CP544" s="188" t="n">
        <v>1.81280006507066</v>
      </c>
      <c r="CQ544" s="188" t="n">
        <v>4.03716127766536</v>
      </c>
      <c r="CR544" s="188" t="n">
        <v>6.24825946171652</v>
      </c>
      <c r="CS544" s="188"/>
      <c r="CT544" s="74"/>
      <c r="CU544" s="74"/>
      <c r="CV544" s="74"/>
      <c r="CW544" s="74"/>
      <c r="CX544" s="74"/>
      <c r="CY544" s="74"/>
      <c r="CZ544" s="74"/>
      <c r="DA544" s="74"/>
      <c r="DB544" s="74"/>
      <c r="DC544" s="74"/>
      <c r="DD544" s="74"/>
      <c r="DE544" s="74"/>
      <c r="DF544" s="74"/>
      <c r="DG544" s="74"/>
      <c r="DH544" s="74"/>
      <c r="DI544" s="74"/>
      <c r="DJ544" s="74"/>
      <c r="DK544" s="74"/>
      <c r="DL544" s="74"/>
      <c r="DM544" s="74"/>
      <c r="DN544" s="74"/>
    </row>
    <row r="545" customFormat="false" ht="15.75" hidden="false" customHeight="false" outlineLevel="0" collapsed="false">
      <c r="A545" s="73" t="s">
        <v>425</v>
      </c>
      <c r="B545" s="78"/>
      <c r="C545" s="78"/>
      <c r="D545" s="78"/>
      <c r="E545" s="78"/>
      <c r="F545" s="78"/>
      <c r="G545" s="78"/>
      <c r="H545" s="78"/>
      <c r="I545" s="78"/>
      <c r="J545" s="78"/>
      <c r="K545" s="78"/>
      <c r="L545" s="78"/>
      <c r="M545" s="78"/>
      <c r="N545" s="78"/>
      <c r="O545" s="78"/>
      <c r="P545" s="78"/>
      <c r="Q545" s="78"/>
      <c r="R545" s="78"/>
      <c r="S545" s="78"/>
      <c r="T545" s="78"/>
      <c r="U545" s="78"/>
      <c r="V545" s="78"/>
      <c r="W545" s="78"/>
      <c r="X545" s="78"/>
      <c r="Y545" s="78"/>
      <c r="Z545" s="78"/>
      <c r="AA545" s="78"/>
      <c r="AB545" s="78"/>
      <c r="AC545" s="78"/>
      <c r="AD545" s="78"/>
      <c r="AE545" s="78"/>
      <c r="AF545" s="78"/>
      <c r="AG545" s="78"/>
      <c r="AH545" s="78"/>
      <c r="AI545" s="78"/>
      <c r="AJ545" s="78"/>
      <c r="AK545" s="78"/>
      <c r="AL545" s="78"/>
      <c r="AM545" s="78"/>
      <c r="AN545" s="78"/>
      <c r="AO545" s="78"/>
      <c r="AP545" s="78"/>
      <c r="AQ545" s="78"/>
      <c r="AR545" s="78"/>
      <c r="AS545" s="78"/>
      <c r="AT545" s="78"/>
      <c r="AU545" s="78"/>
      <c r="AV545" s="78"/>
      <c r="AW545" s="78"/>
      <c r="AX545" s="78"/>
      <c r="AY545" s="78"/>
      <c r="AZ545" s="78"/>
      <c r="BA545" s="78"/>
      <c r="BB545" s="78"/>
      <c r="BC545" s="78"/>
      <c r="BD545" s="78"/>
      <c r="BE545" s="78"/>
      <c r="BF545" s="78"/>
      <c r="BG545" s="78"/>
      <c r="BH545" s="78"/>
      <c r="BI545" s="78"/>
      <c r="BJ545" s="78" t="n">
        <v>0</v>
      </c>
      <c r="BK545" s="78" t="n">
        <v>0</v>
      </c>
      <c r="BL545" s="78" t="n">
        <v>0</v>
      </c>
      <c r="BM545" s="78" t="n">
        <v>0</v>
      </c>
      <c r="BN545" s="78" t="n">
        <v>0</v>
      </c>
      <c r="BO545" s="78" t="n">
        <v>0</v>
      </c>
      <c r="BP545" s="78" t="n">
        <v>0</v>
      </c>
      <c r="BQ545" s="78" t="n">
        <v>0</v>
      </c>
      <c r="BR545" s="78" t="n">
        <v>0</v>
      </c>
      <c r="BS545" s="78" t="n">
        <v>0</v>
      </c>
      <c r="BT545" s="78" t="n">
        <v>0</v>
      </c>
      <c r="BU545" s="78" t="n">
        <v>0</v>
      </c>
      <c r="BV545" s="78" t="n">
        <v>0</v>
      </c>
      <c r="BW545" s="78" t="n">
        <v>0</v>
      </c>
      <c r="BX545" s="78" t="n">
        <v>0</v>
      </c>
      <c r="BY545" s="78" t="n">
        <v>0</v>
      </c>
      <c r="BZ545" s="78" t="n">
        <v>0</v>
      </c>
      <c r="CA545" s="78" t="n">
        <v>0</v>
      </c>
      <c r="CB545" s="78" t="n">
        <v>0</v>
      </c>
      <c r="CC545" s="78" t="n">
        <v>0</v>
      </c>
      <c r="CD545" s="188" t="n">
        <v>0</v>
      </c>
      <c r="CE545" s="188" t="n">
        <v>0</v>
      </c>
      <c r="CF545" s="188" t="n">
        <v>0</v>
      </c>
      <c r="CG545" s="188" t="n">
        <v>0</v>
      </c>
      <c r="CH545" s="188" t="n">
        <v>0</v>
      </c>
      <c r="CI545" s="188" t="n">
        <v>0</v>
      </c>
      <c r="CJ545" s="188" t="n">
        <v>0</v>
      </c>
      <c r="CK545" s="188" t="n">
        <v>0</v>
      </c>
      <c r="CL545" s="188" t="n">
        <v>0</v>
      </c>
      <c r="CM545" s="188" t="n">
        <v>0</v>
      </c>
      <c r="CN545" s="188" t="n">
        <v>0</v>
      </c>
      <c r="CO545" s="188" t="n">
        <v>0</v>
      </c>
      <c r="CP545" s="188" t="n">
        <v>0</v>
      </c>
      <c r="CQ545" s="188" t="n">
        <v>0</v>
      </c>
      <c r="CR545" s="188" t="n">
        <v>0</v>
      </c>
      <c r="CS545" s="188"/>
      <c r="CT545" s="74"/>
      <c r="CU545" s="74"/>
      <c r="CV545" s="74"/>
      <c r="CW545" s="74"/>
      <c r="CX545" s="74"/>
      <c r="CY545" s="74"/>
      <c r="CZ545" s="74"/>
      <c r="DA545" s="74"/>
      <c r="DB545" s="74"/>
      <c r="DC545" s="74"/>
      <c r="DD545" s="74"/>
      <c r="DE545" s="74"/>
      <c r="DF545" s="74"/>
      <c r="DG545" s="74"/>
      <c r="DH545" s="74"/>
      <c r="DI545" s="74"/>
      <c r="DJ545" s="74"/>
      <c r="DK545" s="74"/>
      <c r="DL545" s="74"/>
      <c r="DM545" s="74"/>
      <c r="DN545" s="74"/>
    </row>
    <row r="546" customFormat="false" ht="15.75" hidden="false" customHeight="false" outlineLevel="0" collapsed="false">
      <c r="A546" s="184" t="s">
        <v>426</v>
      </c>
      <c r="B546" s="78"/>
      <c r="C546" s="78"/>
      <c r="D546" s="78"/>
      <c r="E546" s="78"/>
      <c r="F546" s="78"/>
      <c r="G546" s="78"/>
      <c r="H546" s="78"/>
      <c r="I546" s="78"/>
      <c r="J546" s="78"/>
      <c r="K546" s="78"/>
      <c r="L546" s="78"/>
      <c r="M546" s="78"/>
      <c r="N546" s="78"/>
      <c r="O546" s="78"/>
      <c r="P546" s="78"/>
      <c r="Q546" s="78"/>
      <c r="R546" s="78"/>
      <c r="S546" s="78"/>
      <c r="T546" s="78"/>
      <c r="U546" s="78"/>
      <c r="V546" s="78"/>
      <c r="W546" s="78"/>
      <c r="X546" s="78"/>
      <c r="Y546" s="78"/>
      <c r="Z546" s="78"/>
      <c r="AA546" s="78"/>
      <c r="AB546" s="78"/>
      <c r="AC546" s="78"/>
      <c r="AD546" s="78"/>
      <c r="AE546" s="78"/>
      <c r="AF546" s="78"/>
      <c r="AG546" s="78"/>
      <c r="AH546" s="78"/>
      <c r="AI546" s="78"/>
      <c r="AJ546" s="78"/>
      <c r="AK546" s="78"/>
      <c r="AL546" s="78"/>
      <c r="AM546" s="78"/>
      <c r="AN546" s="78"/>
      <c r="AO546" s="78"/>
      <c r="AP546" s="78"/>
      <c r="AQ546" s="78"/>
      <c r="AR546" s="78"/>
      <c r="AS546" s="78"/>
      <c r="AT546" s="78"/>
      <c r="AU546" s="78"/>
      <c r="AV546" s="78"/>
      <c r="AW546" s="78"/>
      <c r="AX546" s="78"/>
      <c r="AY546" s="78"/>
      <c r="AZ546" s="78"/>
      <c r="BA546" s="78"/>
      <c r="BB546" s="78"/>
      <c r="BC546" s="78"/>
      <c r="BD546" s="78"/>
      <c r="BE546" s="78"/>
      <c r="BF546" s="78"/>
      <c r="BG546" s="78"/>
      <c r="BH546" s="78"/>
      <c r="BI546" s="78"/>
      <c r="BJ546" s="78"/>
      <c r="BK546" s="78"/>
      <c r="BL546" s="78"/>
      <c r="BM546" s="78"/>
      <c r="BN546" s="78"/>
      <c r="BO546" s="78"/>
      <c r="BP546" s="78"/>
      <c r="BQ546" s="78"/>
      <c r="BR546" s="78"/>
      <c r="BS546" s="78"/>
      <c r="BT546" s="78"/>
      <c r="BU546" s="78"/>
      <c r="BV546" s="78"/>
      <c r="BW546" s="78"/>
      <c r="BX546" s="78"/>
      <c r="BY546" s="78"/>
      <c r="BZ546" s="78"/>
      <c r="CA546" s="78"/>
      <c r="CB546" s="78"/>
      <c r="CC546" s="78"/>
      <c r="CD546" s="188" t="n">
        <v>0</v>
      </c>
      <c r="CE546" s="188" t="n">
        <v>0</v>
      </c>
      <c r="CF546" s="188" t="n">
        <v>0</v>
      </c>
      <c r="CG546" s="188" t="n">
        <v>0</v>
      </c>
      <c r="CH546" s="188" t="n">
        <v>0</v>
      </c>
      <c r="CI546" s="188" t="n">
        <v>0</v>
      </c>
      <c r="CJ546" s="188" t="n">
        <v>0</v>
      </c>
      <c r="CK546" s="188" t="n">
        <v>0</v>
      </c>
      <c r="CL546" s="188" t="n">
        <v>0</v>
      </c>
      <c r="CM546" s="188" t="n">
        <v>0</v>
      </c>
      <c r="CN546" s="188" t="n">
        <v>0</v>
      </c>
      <c r="CO546" s="188" t="n">
        <v>0</v>
      </c>
      <c r="CP546" s="188" t="n">
        <v>0</v>
      </c>
      <c r="CQ546" s="188" t="n">
        <v>0</v>
      </c>
      <c r="CR546" s="188" t="n">
        <v>0</v>
      </c>
      <c r="CS546" s="188"/>
      <c r="CT546" s="78"/>
      <c r="CU546" s="78"/>
      <c r="CV546" s="78"/>
      <c r="CW546" s="78"/>
      <c r="CX546" s="78"/>
      <c r="CY546" s="78"/>
      <c r="CZ546" s="78"/>
      <c r="DA546" s="78"/>
      <c r="DB546" s="78"/>
      <c r="DC546" s="78"/>
      <c r="DD546" s="78"/>
      <c r="DE546" s="78"/>
      <c r="DF546" s="78"/>
      <c r="DG546" s="78"/>
      <c r="DH546" s="78"/>
      <c r="DI546" s="78"/>
      <c r="DJ546" s="78"/>
      <c r="DK546" s="78"/>
      <c r="DL546" s="78"/>
      <c r="DM546" s="78"/>
      <c r="DN546" s="78"/>
    </row>
    <row r="547" customFormat="false" ht="15.75" hidden="false" customHeight="false" outlineLevel="0" collapsed="false">
      <c r="A547" s="184" t="s">
        <v>424</v>
      </c>
      <c r="B547" s="78"/>
      <c r="C547" s="78"/>
      <c r="D547" s="78"/>
      <c r="E547" s="78"/>
      <c r="F547" s="78"/>
      <c r="G547" s="78"/>
      <c r="H547" s="78"/>
      <c r="I547" s="78"/>
      <c r="J547" s="78"/>
      <c r="K547" s="78"/>
      <c r="L547" s="78"/>
      <c r="M547" s="78"/>
      <c r="N547" s="78"/>
      <c r="O547" s="78"/>
      <c r="P547" s="78"/>
      <c r="Q547" s="78"/>
      <c r="R547" s="78"/>
      <c r="S547" s="78"/>
      <c r="T547" s="78"/>
      <c r="U547" s="78"/>
      <c r="V547" s="78"/>
      <c r="W547" s="78"/>
      <c r="X547" s="78"/>
      <c r="Y547" s="78"/>
      <c r="Z547" s="78"/>
      <c r="AA547" s="78"/>
      <c r="AB547" s="78"/>
      <c r="AC547" s="78"/>
      <c r="AD547" s="78"/>
      <c r="AE547" s="78"/>
      <c r="AF547" s="78"/>
      <c r="AG547" s="78"/>
      <c r="AH547" s="78"/>
      <c r="AI547" s="78"/>
      <c r="AJ547" s="78"/>
      <c r="AK547" s="78"/>
      <c r="AL547" s="78"/>
      <c r="AM547" s="78"/>
      <c r="AN547" s="78"/>
      <c r="AO547" s="78"/>
      <c r="AP547" s="78"/>
      <c r="AQ547" s="78"/>
      <c r="AR547" s="78"/>
      <c r="AS547" s="78"/>
      <c r="AT547" s="78"/>
      <c r="AU547" s="78"/>
      <c r="AV547" s="78"/>
      <c r="AW547" s="78"/>
      <c r="AX547" s="78"/>
      <c r="AY547" s="78"/>
      <c r="AZ547" s="78"/>
      <c r="BA547" s="78"/>
      <c r="BB547" s="78"/>
      <c r="BC547" s="78"/>
      <c r="BD547" s="78"/>
      <c r="BE547" s="78"/>
      <c r="BF547" s="78"/>
      <c r="BG547" s="78"/>
      <c r="BH547" s="78"/>
      <c r="BI547" s="78"/>
      <c r="BJ547" s="78"/>
      <c r="BK547" s="78"/>
      <c r="BL547" s="78"/>
      <c r="BM547" s="78"/>
      <c r="BN547" s="78"/>
      <c r="BO547" s="78"/>
      <c r="BP547" s="78"/>
      <c r="BQ547" s="78"/>
      <c r="BR547" s="78"/>
      <c r="BS547" s="78"/>
      <c r="BT547" s="78"/>
      <c r="BU547" s="78"/>
      <c r="BV547" s="78"/>
      <c r="BW547" s="78"/>
      <c r="BX547" s="78"/>
      <c r="BY547" s="78"/>
      <c r="BZ547" s="78"/>
      <c r="CA547" s="78"/>
      <c r="CB547" s="78"/>
      <c r="CC547" s="78"/>
      <c r="CD547" s="188" t="n">
        <v>0</v>
      </c>
      <c r="CE547" s="188" t="n">
        <v>0</v>
      </c>
      <c r="CF547" s="188" t="n">
        <v>0</v>
      </c>
      <c r="CG547" s="188" t="n">
        <v>0</v>
      </c>
      <c r="CH547" s="188" t="n">
        <v>0</v>
      </c>
      <c r="CI547" s="188" t="n">
        <v>0</v>
      </c>
      <c r="CJ547" s="188" t="n">
        <v>0</v>
      </c>
      <c r="CK547" s="188" t="n">
        <v>0</v>
      </c>
      <c r="CL547" s="188" t="n">
        <v>0</v>
      </c>
      <c r="CM547" s="188" t="n">
        <v>0</v>
      </c>
      <c r="CN547" s="188" t="n">
        <v>0</v>
      </c>
      <c r="CO547" s="188" t="n">
        <v>0</v>
      </c>
      <c r="CP547" s="188" t="n">
        <v>0</v>
      </c>
      <c r="CQ547" s="188" t="n">
        <v>0</v>
      </c>
      <c r="CR547" s="188" t="n">
        <v>0</v>
      </c>
      <c r="CS547" s="188"/>
      <c r="CT547" s="78"/>
      <c r="CU547" s="78"/>
      <c r="CV547" s="78"/>
      <c r="CW547" s="78"/>
      <c r="CX547" s="78"/>
      <c r="CY547" s="78"/>
      <c r="CZ547" s="78"/>
      <c r="DA547" s="78"/>
      <c r="DB547" s="78"/>
      <c r="DC547" s="78"/>
      <c r="DD547" s="78"/>
      <c r="DE547" s="78"/>
      <c r="DF547" s="78"/>
      <c r="DG547" s="78"/>
      <c r="DH547" s="78"/>
      <c r="DI547" s="78"/>
      <c r="DJ547" s="78"/>
      <c r="DK547" s="78"/>
      <c r="DL547" s="78"/>
      <c r="DM547" s="78"/>
      <c r="DN547" s="78"/>
    </row>
    <row r="548" customFormat="false" ht="15.75" hidden="false" customHeight="false" outlineLevel="0" collapsed="false">
      <c r="A548" s="179" t="s">
        <v>427</v>
      </c>
      <c r="B548" s="215"/>
      <c r="C548" s="215"/>
      <c r="D548" s="215"/>
      <c r="E548" s="215"/>
      <c r="F548" s="215"/>
      <c r="G548" s="215"/>
      <c r="H548" s="215"/>
      <c r="I548" s="215"/>
      <c r="J548" s="215"/>
      <c r="K548" s="215"/>
      <c r="L548" s="215"/>
      <c r="M548" s="215"/>
      <c r="N548" s="215"/>
      <c r="O548" s="215"/>
      <c r="P548" s="215"/>
      <c r="Q548" s="215"/>
      <c r="R548" s="215"/>
      <c r="S548" s="215"/>
      <c r="T548" s="215"/>
      <c r="U548" s="215"/>
      <c r="V548" s="215"/>
      <c r="W548" s="215"/>
      <c r="X548" s="215"/>
      <c r="Y548" s="215"/>
      <c r="Z548" s="215"/>
      <c r="AA548" s="215"/>
      <c r="AB548" s="215"/>
      <c r="AC548" s="215"/>
      <c r="AD548" s="215"/>
      <c r="AE548" s="215"/>
      <c r="AF548" s="215"/>
      <c r="AG548" s="215"/>
      <c r="AH548" s="215"/>
      <c r="AI548" s="215"/>
      <c r="AJ548" s="215"/>
      <c r="AK548" s="215"/>
      <c r="AL548" s="215"/>
      <c r="AM548" s="215"/>
      <c r="AN548" s="215"/>
      <c r="AO548" s="215"/>
      <c r="AP548" s="215"/>
      <c r="AQ548" s="215"/>
      <c r="AR548" s="215"/>
      <c r="AS548" s="215"/>
      <c r="AT548" s="215"/>
      <c r="AU548" s="215"/>
      <c r="AV548" s="215"/>
      <c r="AW548" s="215"/>
      <c r="AX548" s="215"/>
      <c r="AY548" s="215"/>
      <c r="AZ548" s="215"/>
      <c r="BA548" s="215"/>
      <c r="BB548" s="215"/>
      <c r="BC548" s="215"/>
      <c r="BD548" s="215"/>
      <c r="BE548" s="215"/>
      <c r="BF548" s="215"/>
      <c r="BG548" s="215"/>
      <c r="BH548" s="215"/>
      <c r="BI548" s="215"/>
      <c r="BJ548" s="215" t="n">
        <v>0</v>
      </c>
      <c r="BK548" s="215" t="n">
        <v>0</v>
      </c>
      <c r="BL548" s="215" t="n">
        <v>0</v>
      </c>
      <c r="BM548" s="215" t="n">
        <v>0</v>
      </c>
      <c r="BN548" s="215" t="n">
        <v>0</v>
      </c>
      <c r="BO548" s="215" t="n">
        <v>0</v>
      </c>
      <c r="BP548" s="215" t="n">
        <v>0</v>
      </c>
      <c r="BQ548" s="215" t="n">
        <v>0</v>
      </c>
      <c r="BR548" s="215" t="n">
        <v>0</v>
      </c>
      <c r="BS548" s="215" t="n">
        <v>0</v>
      </c>
      <c r="BT548" s="215" t="n">
        <v>0</v>
      </c>
      <c r="BU548" s="215" t="n">
        <v>0</v>
      </c>
      <c r="BV548" s="215" t="n">
        <v>0</v>
      </c>
      <c r="BW548" s="215" t="n">
        <v>0</v>
      </c>
      <c r="BX548" s="215" t="n">
        <v>0</v>
      </c>
      <c r="BY548" s="215" t="n">
        <v>0</v>
      </c>
      <c r="BZ548" s="215" t="n">
        <v>0</v>
      </c>
      <c r="CA548" s="215" t="n">
        <v>0</v>
      </c>
      <c r="CB548" s="215" t="n">
        <v>0</v>
      </c>
      <c r="CC548" s="215" t="n">
        <v>0</v>
      </c>
      <c r="CD548" s="216" t="n">
        <v>0</v>
      </c>
      <c r="CE548" s="216" t="n">
        <v>0</v>
      </c>
      <c r="CF548" s="216" t="n">
        <v>0</v>
      </c>
      <c r="CG548" s="216" t="n">
        <v>0</v>
      </c>
      <c r="CH548" s="216" t="n">
        <v>0</v>
      </c>
      <c r="CI548" s="216" t="n">
        <v>0</v>
      </c>
      <c r="CJ548" s="216" t="n">
        <v>0</v>
      </c>
      <c r="CK548" s="216" t="n">
        <v>0</v>
      </c>
      <c r="CL548" s="216" t="n">
        <v>0</v>
      </c>
      <c r="CM548" s="216" t="n">
        <v>0</v>
      </c>
      <c r="CN548" s="216" t="n">
        <v>0</v>
      </c>
      <c r="CO548" s="216" t="n">
        <v>0</v>
      </c>
      <c r="CP548" s="216" t="n">
        <v>0</v>
      </c>
      <c r="CQ548" s="216" t="n">
        <v>0</v>
      </c>
      <c r="CR548" s="216" t="n">
        <v>0</v>
      </c>
      <c r="CS548" s="216"/>
      <c r="CT548" s="78"/>
      <c r="CU548" s="78"/>
      <c r="CV548" s="78"/>
      <c r="CW548" s="78"/>
      <c r="CX548" s="78"/>
      <c r="CY548" s="78"/>
      <c r="CZ548" s="78"/>
      <c r="DA548" s="78"/>
      <c r="DB548" s="78"/>
      <c r="DC548" s="78"/>
      <c r="DD548" s="78"/>
      <c r="DE548" s="78"/>
      <c r="DF548" s="78"/>
      <c r="DG548" s="78"/>
      <c r="DH548" s="78"/>
      <c r="DI548" s="78"/>
      <c r="DJ548" s="78"/>
      <c r="DK548" s="78"/>
      <c r="DL548" s="78"/>
      <c r="DM548" s="78"/>
      <c r="DN548" s="78"/>
    </row>
    <row r="549" customFormat="false" ht="15.75" hidden="false" customHeight="false" outlineLevel="0" collapsed="false">
      <c r="A549" s="73" t="s">
        <v>369</v>
      </c>
      <c r="B549" s="78"/>
      <c r="C549" s="78"/>
      <c r="D549" s="78"/>
      <c r="E549" s="78"/>
      <c r="F549" s="78"/>
      <c r="G549" s="78"/>
      <c r="H549" s="78"/>
      <c r="I549" s="78"/>
      <c r="J549" s="78"/>
      <c r="K549" s="78"/>
      <c r="L549" s="78"/>
      <c r="M549" s="78"/>
      <c r="N549" s="78"/>
      <c r="O549" s="78"/>
      <c r="P549" s="78"/>
      <c r="Q549" s="78"/>
      <c r="R549" s="78"/>
      <c r="S549" s="78"/>
      <c r="T549" s="78"/>
      <c r="U549" s="78"/>
      <c r="V549" s="78"/>
      <c r="W549" s="78"/>
      <c r="X549" s="78"/>
      <c r="Y549" s="78"/>
      <c r="Z549" s="78"/>
      <c r="AA549" s="78"/>
      <c r="AB549" s="78"/>
      <c r="AC549" s="78"/>
      <c r="AD549" s="78"/>
      <c r="AE549" s="78"/>
      <c r="AF549" s="78"/>
      <c r="AG549" s="78"/>
      <c r="AH549" s="78"/>
      <c r="AI549" s="78"/>
      <c r="AJ549" s="78"/>
      <c r="AK549" s="78"/>
      <c r="AL549" s="78"/>
      <c r="AM549" s="78"/>
      <c r="AN549" s="78"/>
      <c r="AO549" s="78"/>
      <c r="AP549" s="78"/>
      <c r="AQ549" s="78"/>
      <c r="AR549" s="78"/>
      <c r="AS549" s="78"/>
      <c r="AT549" s="78"/>
      <c r="AU549" s="78"/>
      <c r="AV549" s="78"/>
      <c r="AW549" s="78"/>
      <c r="AX549" s="78"/>
      <c r="AY549" s="78"/>
      <c r="AZ549" s="78"/>
      <c r="BA549" s="78"/>
      <c r="BB549" s="78"/>
      <c r="BC549" s="78"/>
      <c r="BD549" s="78"/>
      <c r="BE549" s="78"/>
      <c r="BF549" s="78"/>
      <c r="BG549" s="78"/>
      <c r="BH549" s="78"/>
      <c r="BI549" s="78"/>
      <c r="BJ549" s="78"/>
      <c r="BK549" s="78"/>
      <c r="BL549" s="78"/>
      <c r="BM549" s="78"/>
      <c r="BN549" s="78"/>
      <c r="BO549" s="78"/>
      <c r="BP549" s="78"/>
      <c r="BQ549" s="78"/>
      <c r="BR549" s="78"/>
      <c r="BS549" s="78"/>
      <c r="BT549" s="78"/>
      <c r="BU549" s="78"/>
      <c r="BV549" s="78"/>
      <c r="BW549" s="78"/>
      <c r="BX549" s="78"/>
      <c r="BY549" s="78"/>
      <c r="BZ549" s="78"/>
      <c r="CA549" s="78"/>
      <c r="CB549" s="78"/>
      <c r="CC549" s="78"/>
      <c r="CD549" s="74" t="n">
        <v>0</v>
      </c>
      <c r="CE549" s="74" t="n">
        <v>0</v>
      </c>
      <c r="CF549" s="74" t="n">
        <v>0</v>
      </c>
      <c r="CG549" s="74" t="n">
        <v>0</v>
      </c>
      <c r="CH549" s="74" t="n">
        <v>0</v>
      </c>
      <c r="CI549" s="74" t="n">
        <v>0</v>
      </c>
      <c r="CJ549" s="74" t="n">
        <v>0</v>
      </c>
      <c r="CK549" s="74" t="n">
        <v>0</v>
      </c>
      <c r="CL549" s="74" t="n">
        <v>0</v>
      </c>
      <c r="CM549" s="74" t="n">
        <v>0</v>
      </c>
      <c r="CN549" s="74" t="n">
        <v>0</v>
      </c>
      <c r="CO549" s="74" t="n">
        <v>0</v>
      </c>
      <c r="CP549" s="74" t="n">
        <v>0</v>
      </c>
      <c r="CQ549" s="74" t="n">
        <v>0</v>
      </c>
      <c r="CR549" s="74" t="n">
        <v>0</v>
      </c>
      <c r="CS549" s="74"/>
      <c r="CT549" s="215"/>
      <c r="CU549" s="215"/>
      <c r="CV549" s="215"/>
      <c r="CW549" s="215"/>
      <c r="CX549" s="215"/>
      <c r="CY549" s="215"/>
      <c r="CZ549" s="215"/>
      <c r="DA549" s="215"/>
      <c r="DB549" s="215"/>
      <c r="DC549" s="215"/>
      <c r="DD549" s="215"/>
      <c r="DE549" s="215"/>
      <c r="DF549" s="215"/>
      <c r="DG549" s="215"/>
      <c r="DH549" s="215"/>
      <c r="DI549" s="215"/>
      <c r="DJ549" s="215"/>
      <c r="DK549" s="215"/>
      <c r="DL549" s="215"/>
      <c r="DM549" s="215"/>
      <c r="DN549" s="215"/>
    </row>
    <row r="550" customFormat="false" ht="15.75" hidden="false" customHeight="false" outlineLevel="0" collapsed="false">
      <c r="A550" s="75" t="s">
        <v>370</v>
      </c>
      <c r="B550" s="205"/>
      <c r="C550" s="205"/>
      <c r="D550" s="205"/>
      <c r="E550" s="205"/>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c r="AE550" s="205"/>
      <c r="AF550" s="205"/>
      <c r="AG550" s="205"/>
      <c r="AH550" s="205"/>
      <c r="AI550" s="205"/>
      <c r="AJ550" s="205"/>
      <c r="AK550" s="205"/>
      <c r="AL550" s="205"/>
      <c r="AM550" s="205"/>
      <c r="AN550" s="205"/>
      <c r="AO550" s="205"/>
      <c r="AP550" s="205"/>
      <c r="AQ550" s="205"/>
      <c r="AR550" s="205"/>
      <c r="AS550" s="205"/>
      <c r="AT550" s="205"/>
      <c r="AU550" s="205"/>
      <c r="AV550" s="205"/>
      <c r="AW550" s="205"/>
      <c r="AX550" s="205"/>
      <c r="AY550" s="205"/>
      <c r="AZ550" s="205"/>
      <c r="BA550" s="205"/>
      <c r="BB550" s="205"/>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5"/>
      <c r="BX550" s="205"/>
      <c r="BY550" s="205"/>
      <c r="BZ550" s="205"/>
      <c r="CA550" s="205"/>
      <c r="CB550" s="205"/>
      <c r="CC550" s="205"/>
      <c r="CD550" s="76" t="n">
        <v>0</v>
      </c>
      <c r="CE550" s="76" t="n">
        <v>0</v>
      </c>
      <c r="CF550" s="76" t="n">
        <v>0</v>
      </c>
      <c r="CG550" s="76" t="n">
        <v>0</v>
      </c>
      <c r="CH550" s="76" t="n">
        <v>0</v>
      </c>
      <c r="CI550" s="76" t="n">
        <v>0</v>
      </c>
      <c r="CJ550" s="76" t="n">
        <v>0</v>
      </c>
      <c r="CK550" s="76" t="n">
        <v>0</v>
      </c>
      <c r="CL550" s="76" t="n">
        <v>0</v>
      </c>
      <c r="CM550" s="76" t="n">
        <v>0</v>
      </c>
      <c r="CN550" s="76" t="n">
        <v>0</v>
      </c>
      <c r="CO550" s="76" t="n">
        <v>0</v>
      </c>
      <c r="CP550" s="76" t="n">
        <v>0</v>
      </c>
      <c r="CQ550" s="76" t="n">
        <v>0</v>
      </c>
      <c r="CR550" s="76" t="n">
        <v>0</v>
      </c>
      <c r="CS550" s="76"/>
      <c r="CT550" s="78"/>
      <c r="CU550" s="78"/>
      <c r="CV550" s="78"/>
      <c r="CW550" s="78"/>
      <c r="CX550" s="78"/>
      <c r="CY550" s="78"/>
      <c r="CZ550" s="78"/>
      <c r="DA550" s="78"/>
      <c r="DB550" s="78"/>
      <c r="DC550" s="78"/>
      <c r="DD550" s="78"/>
      <c r="DE550" s="78"/>
      <c r="DF550" s="78"/>
      <c r="DG550" s="78"/>
      <c r="DH550" s="78"/>
      <c r="DI550" s="78"/>
      <c r="DJ550" s="78"/>
      <c r="DK550" s="78"/>
      <c r="DL550" s="78"/>
      <c r="DM550" s="78"/>
      <c r="DN550" s="78"/>
    </row>
    <row r="551" customFormat="false" ht="15.75" hidden="false" customHeight="false" outlineLevel="0" collapsed="false">
      <c r="A551" s="217" t="s">
        <v>428</v>
      </c>
      <c r="B551" s="218"/>
      <c r="C551" s="218"/>
      <c r="D551" s="218"/>
      <c r="E551" s="218"/>
      <c r="F551" s="218"/>
      <c r="G551" s="218"/>
      <c r="H551" s="218"/>
      <c r="I551" s="218"/>
      <c r="J551" s="218"/>
      <c r="K551" s="218"/>
      <c r="L551" s="218"/>
      <c r="M551" s="218"/>
      <c r="N551" s="218"/>
      <c r="O551" s="218"/>
      <c r="P551" s="218"/>
      <c r="Q551" s="218"/>
      <c r="R551" s="218"/>
      <c r="S551" s="218"/>
      <c r="T551" s="218"/>
      <c r="U551" s="218"/>
      <c r="V551" s="218"/>
      <c r="W551" s="218"/>
      <c r="X551" s="218"/>
      <c r="Y551" s="218"/>
      <c r="Z551" s="218"/>
      <c r="AA551" s="218"/>
      <c r="AB551" s="218"/>
      <c r="AC551" s="218"/>
      <c r="AD551" s="218"/>
      <c r="AE551" s="218"/>
      <c r="AF551" s="218"/>
      <c r="AG551" s="218"/>
      <c r="AH551" s="218"/>
      <c r="AI551" s="218"/>
      <c r="AJ551" s="218"/>
      <c r="AK551" s="218"/>
      <c r="AL551" s="218"/>
      <c r="AM551" s="218"/>
      <c r="AN551" s="218"/>
      <c r="AO551" s="218"/>
      <c r="AP551" s="218"/>
      <c r="AQ551" s="218"/>
      <c r="AR551" s="218"/>
      <c r="AS551" s="218"/>
      <c r="AT551" s="218"/>
      <c r="AU551" s="218"/>
      <c r="AV551" s="218"/>
      <c r="AW551" s="218"/>
      <c r="AX551" s="218"/>
      <c r="AY551" s="218"/>
      <c r="AZ551" s="218"/>
      <c r="BA551" s="218"/>
      <c r="BB551" s="218"/>
      <c r="BC551" s="218"/>
      <c r="BD551" s="218"/>
      <c r="BE551" s="218"/>
      <c r="BF551" s="218"/>
      <c r="BG551" s="218"/>
      <c r="BH551" s="218"/>
      <c r="BI551" s="218"/>
      <c r="BJ551" s="218" t="n">
        <v>0</v>
      </c>
      <c r="BK551" s="218" t="n">
        <v>0</v>
      </c>
      <c r="BL551" s="218" t="n">
        <v>0</v>
      </c>
      <c r="BM551" s="218" t="n">
        <v>0</v>
      </c>
      <c r="BN551" s="218" t="n">
        <v>0</v>
      </c>
      <c r="BO551" s="218" t="n">
        <v>0</v>
      </c>
      <c r="BP551" s="218" t="n">
        <v>0</v>
      </c>
      <c r="BQ551" s="218" t="n">
        <v>0</v>
      </c>
      <c r="BR551" s="218" t="n">
        <v>0</v>
      </c>
      <c r="BS551" s="218" t="n">
        <v>0</v>
      </c>
      <c r="BT551" s="218" t="n">
        <v>0</v>
      </c>
      <c r="BU551" s="218" t="n">
        <v>0</v>
      </c>
      <c r="BV551" s="218" t="n">
        <v>0</v>
      </c>
      <c r="BW551" s="218" t="n">
        <v>0</v>
      </c>
      <c r="BX551" s="218" t="n">
        <v>0</v>
      </c>
      <c r="BY551" s="218" t="n">
        <v>0</v>
      </c>
      <c r="BZ551" s="218" t="n">
        <v>0</v>
      </c>
      <c r="CA551" s="218" t="n">
        <v>0</v>
      </c>
      <c r="CB551" s="218" t="n">
        <v>0</v>
      </c>
      <c r="CC551" s="218" t="n">
        <v>0</v>
      </c>
      <c r="CD551" s="169" t="n">
        <v>1.53652180531206</v>
      </c>
      <c r="CE551" s="169" t="n">
        <v>1.85542251252078</v>
      </c>
      <c r="CF551" s="169" t="n">
        <v>2.38528895263527</v>
      </c>
      <c r="CG551" s="169" t="n">
        <v>1.89848055342894</v>
      </c>
      <c r="CH551" s="169" t="n">
        <v>1.50247079217673</v>
      </c>
      <c r="CI551" s="169" t="n">
        <v>1.50247079217673</v>
      </c>
      <c r="CJ551" s="169" t="n">
        <v>1.87284483034437</v>
      </c>
      <c r="CK551" s="169" t="n">
        <v>1.87284483034437</v>
      </c>
      <c r="CL551" s="169" t="n">
        <v>1.50247079217673</v>
      </c>
      <c r="CM551" s="169" t="n">
        <v>1.50247079217673</v>
      </c>
      <c r="CN551" s="169" t="n">
        <v>0.53942800757724</v>
      </c>
      <c r="CO551" s="169" t="n">
        <v>0.53942800757724</v>
      </c>
      <c r="CP551" s="169" t="n">
        <v>1.09836833390512</v>
      </c>
      <c r="CQ551" s="169" t="n">
        <v>1.3061419894038</v>
      </c>
      <c r="CR551" s="169" t="n">
        <v>0.100960400358577</v>
      </c>
      <c r="CS551" s="169"/>
      <c r="CT551" s="205"/>
      <c r="CU551" s="205"/>
      <c r="CV551" s="205"/>
      <c r="CW551" s="205"/>
      <c r="CX551" s="205"/>
      <c r="CY551" s="205"/>
      <c r="CZ551" s="205"/>
      <c r="DA551" s="205"/>
      <c r="DB551" s="205"/>
      <c r="DC551" s="205"/>
      <c r="DD551" s="205"/>
      <c r="DE551" s="205"/>
      <c r="DF551" s="205"/>
      <c r="DG551" s="205"/>
      <c r="DH551" s="205"/>
      <c r="DI551" s="205"/>
      <c r="DJ551" s="205"/>
      <c r="DK551" s="205"/>
      <c r="DL551" s="205"/>
      <c r="DM551" s="205"/>
      <c r="DN551" s="205"/>
    </row>
    <row r="552" customFormat="false" ht="15.75" hidden="false" customHeight="false" outlineLevel="0" collapsed="false">
      <c r="A552" s="175" t="s">
        <v>382</v>
      </c>
      <c r="B552" s="181"/>
      <c r="C552" s="181"/>
      <c r="D552" s="181"/>
      <c r="E552" s="181"/>
      <c r="F552" s="181"/>
      <c r="G552" s="181"/>
      <c r="H552" s="181"/>
      <c r="I552" s="181"/>
      <c r="J552" s="181"/>
      <c r="K552" s="181"/>
      <c r="L552" s="181"/>
      <c r="M552" s="181"/>
      <c r="N552" s="181"/>
      <c r="O552" s="181"/>
      <c r="P552" s="181"/>
      <c r="Q552" s="181"/>
      <c r="R552" s="181"/>
      <c r="S552" s="181"/>
      <c r="T552" s="181"/>
      <c r="U552" s="181"/>
      <c r="V552" s="181"/>
      <c r="W552" s="181"/>
      <c r="X552" s="181"/>
      <c r="Y552" s="181"/>
      <c r="Z552" s="181"/>
      <c r="AA552" s="181"/>
      <c r="AB552" s="181"/>
      <c r="AC552" s="181"/>
      <c r="AD552" s="181"/>
      <c r="AE552" s="181"/>
      <c r="AF552" s="181"/>
      <c r="AG552" s="181"/>
      <c r="AH552" s="181"/>
      <c r="AI552" s="181"/>
      <c r="AJ552" s="181"/>
      <c r="AK552" s="181"/>
      <c r="AL552" s="181"/>
      <c r="AM552" s="181"/>
      <c r="AN552" s="181"/>
      <c r="AO552" s="181"/>
      <c r="AP552" s="181"/>
      <c r="AQ552" s="181"/>
      <c r="AR552" s="181"/>
      <c r="AS552" s="181"/>
      <c r="AT552" s="181"/>
      <c r="AU552" s="181"/>
      <c r="AV552" s="181"/>
      <c r="AW552" s="181"/>
      <c r="AX552" s="181"/>
      <c r="AY552" s="181"/>
      <c r="AZ552" s="181"/>
      <c r="BA552" s="181"/>
      <c r="BB552" s="181"/>
      <c r="BC552" s="181"/>
      <c r="BD552" s="181"/>
      <c r="BE552" s="181"/>
      <c r="BF552" s="181"/>
      <c r="BG552" s="181"/>
      <c r="BH552" s="181"/>
      <c r="BI552" s="181"/>
      <c r="BJ552" s="181" t="n">
        <v>0</v>
      </c>
      <c r="BK552" s="181" t="n">
        <v>0</v>
      </c>
      <c r="BL552" s="181" t="n">
        <v>0</v>
      </c>
      <c r="BM552" s="181" t="n">
        <v>0</v>
      </c>
      <c r="BN552" s="181" t="n">
        <v>0</v>
      </c>
      <c r="BO552" s="181" t="n">
        <v>0</v>
      </c>
      <c r="BP552" s="181" t="n">
        <v>0</v>
      </c>
      <c r="BQ552" s="181" t="n">
        <v>0</v>
      </c>
      <c r="BR552" s="181" t="n">
        <v>0</v>
      </c>
      <c r="BS552" s="181" t="n">
        <v>0</v>
      </c>
      <c r="BT552" s="181" t="n">
        <v>0</v>
      </c>
      <c r="BU552" s="181" t="n">
        <v>0</v>
      </c>
      <c r="BV552" s="181" t="n">
        <v>0</v>
      </c>
      <c r="BW552" s="181" t="n">
        <v>0</v>
      </c>
      <c r="BX552" s="181" t="n">
        <v>0</v>
      </c>
      <c r="BY552" s="181" t="n">
        <v>0</v>
      </c>
      <c r="BZ552" s="181" t="n">
        <v>0</v>
      </c>
      <c r="CA552" s="181" t="n">
        <v>0</v>
      </c>
      <c r="CB552" s="181" t="n">
        <v>0</v>
      </c>
      <c r="CC552" s="181" t="n">
        <v>0</v>
      </c>
      <c r="CD552" s="180" t="n">
        <v>4.14124614088757</v>
      </c>
      <c r="CE552" s="180" t="n">
        <v>4.20801584380653</v>
      </c>
      <c r="CF552" s="180" t="n">
        <v>4.51698924657551</v>
      </c>
      <c r="CG552" s="180" t="n">
        <v>4.15369631747401</v>
      </c>
      <c r="CH552" s="180" t="n">
        <v>4.13960059525132</v>
      </c>
      <c r="CI552" s="180" t="n">
        <v>4.13960059525132</v>
      </c>
      <c r="CJ552" s="180" t="n">
        <v>5.15297585074346</v>
      </c>
      <c r="CK552" s="180" t="n">
        <v>5.15297585074346</v>
      </c>
      <c r="CL552" s="180" t="n">
        <v>4.13960059525132</v>
      </c>
      <c r="CM552" s="180" t="n">
        <v>4.13960059525132</v>
      </c>
      <c r="CN552" s="180" t="n">
        <v>5.15797585074346</v>
      </c>
      <c r="CO552" s="180" t="n">
        <v>5.15797585074346</v>
      </c>
      <c r="CP552" s="180" t="n">
        <v>4.32685128857692</v>
      </c>
      <c r="CQ552" s="180" t="n">
        <v>4.32685128857692</v>
      </c>
      <c r="CR552" s="180" t="n">
        <v>5.39129173037599</v>
      </c>
      <c r="CS552" s="180"/>
      <c r="CT552" s="218"/>
      <c r="CU552" s="218"/>
      <c r="CV552" s="218"/>
      <c r="CW552" s="218"/>
      <c r="CX552" s="218"/>
      <c r="CY552" s="218"/>
      <c r="CZ552" s="218"/>
      <c r="DA552" s="218"/>
      <c r="DB552" s="218"/>
      <c r="DC552" s="218"/>
      <c r="DD552" s="218"/>
      <c r="DE552" s="218"/>
      <c r="DF552" s="218"/>
      <c r="DG552" s="218"/>
      <c r="DH552" s="218"/>
      <c r="DI552" s="218"/>
      <c r="DJ552" s="218"/>
      <c r="DK552" s="218"/>
      <c r="DL552" s="218"/>
      <c r="DM552" s="218"/>
      <c r="DN552" s="218"/>
    </row>
    <row r="553" customFormat="false" ht="15.75" hidden="false" customHeight="false" outlineLevel="0" collapsed="false">
      <c r="A553" s="219" t="s">
        <v>383</v>
      </c>
      <c r="B553" s="220"/>
      <c r="C553" s="220"/>
      <c r="D553" s="220"/>
      <c r="E553" s="220"/>
      <c r="F553" s="220"/>
      <c r="G553" s="220"/>
      <c r="H553" s="220"/>
      <c r="I553" s="220"/>
      <c r="J553" s="220"/>
      <c r="K553" s="220"/>
      <c r="L553" s="220"/>
      <c r="M553" s="220"/>
      <c r="N553" s="220"/>
      <c r="O553" s="220"/>
      <c r="P553" s="220"/>
      <c r="Q553" s="220"/>
      <c r="R553" s="220"/>
      <c r="S553" s="220"/>
      <c r="T553" s="220"/>
      <c r="U553" s="220"/>
      <c r="V553" s="220"/>
      <c r="W553" s="220"/>
      <c r="X553" s="220"/>
      <c r="Y553" s="220"/>
      <c r="Z553" s="220"/>
      <c r="AA553" s="220"/>
      <c r="AB553" s="220"/>
      <c r="AC553" s="220"/>
      <c r="AD553" s="220"/>
      <c r="AE553" s="220"/>
      <c r="AF553" s="220"/>
      <c r="AG553" s="220"/>
      <c r="AH553" s="220"/>
      <c r="AI553" s="220"/>
      <c r="AJ553" s="220"/>
      <c r="AK553" s="220"/>
      <c r="AL553" s="220"/>
      <c r="AM553" s="220"/>
      <c r="AN553" s="220"/>
      <c r="AO553" s="220"/>
      <c r="AP553" s="220"/>
      <c r="AQ553" s="220"/>
      <c r="AR553" s="220"/>
      <c r="AS553" s="220"/>
      <c r="AT553" s="220"/>
      <c r="AU553" s="220"/>
      <c r="AV553" s="220"/>
      <c r="AW553" s="220"/>
      <c r="AX553" s="220"/>
      <c r="AY553" s="220"/>
      <c r="AZ553" s="220"/>
      <c r="BA553" s="220"/>
      <c r="BB553" s="220"/>
      <c r="BC553" s="220"/>
      <c r="BD553" s="220"/>
      <c r="BE553" s="220"/>
      <c r="BF553" s="220"/>
      <c r="BG553" s="220"/>
      <c r="BH553" s="220"/>
      <c r="BI553" s="220"/>
      <c r="BJ553" s="220" t="n">
        <v>0</v>
      </c>
      <c r="BK553" s="220" t="n">
        <v>0</v>
      </c>
      <c r="BL553" s="220" t="n">
        <v>0</v>
      </c>
      <c r="BM553" s="220" t="n">
        <v>0</v>
      </c>
      <c r="BN553" s="220" t="n">
        <v>0</v>
      </c>
      <c r="BO553" s="220" t="n">
        <v>0</v>
      </c>
      <c r="BP553" s="220" t="n">
        <v>0</v>
      </c>
      <c r="BQ553" s="220" t="n">
        <v>0</v>
      </c>
      <c r="BR553" s="220" t="n">
        <v>0</v>
      </c>
      <c r="BS553" s="220" t="n">
        <v>0</v>
      </c>
      <c r="BT553" s="220" t="n">
        <v>0</v>
      </c>
      <c r="BU553" s="220" t="n">
        <v>0</v>
      </c>
      <c r="BV553" s="220" t="n">
        <v>0</v>
      </c>
      <c r="BW553" s="220" t="n">
        <v>0</v>
      </c>
      <c r="BX553" s="220" t="n">
        <v>0</v>
      </c>
      <c r="BY553" s="220" t="n">
        <v>0</v>
      </c>
      <c r="BZ553" s="220" t="n">
        <v>0</v>
      </c>
      <c r="CA553" s="220" t="n">
        <v>0</v>
      </c>
      <c r="CB553" s="220" t="n">
        <v>0</v>
      </c>
      <c r="CC553" s="220" t="n">
        <v>0</v>
      </c>
      <c r="CD553" s="189" t="n">
        <v>2.60472433557551</v>
      </c>
      <c r="CE553" s="189" t="n">
        <v>2.35259333128576</v>
      </c>
      <c r="CF553" s="189" t="n">
        <v>2.13170029394024</v>
      </c>
      <c r="CG553" s="189" t="n">
        <v>2.25521576404508</v>
      </c>
      <c r="CH553" s="189" t="n">
        <v>2.63712980307459</v>
      </c>
      <c r="CI553" s="189" t="n">
        <v>2.63712980307459</v>
      </c>
      <c r="CJ553" s="189" t="n">
        <v>3.28013102039909</v>
      </c>
      <c r="CK553" s="189" t="n">
        <v>3.28013102039909</v>
      </c>
      <c r="CL553" s="189" t="n">
        <v>2.63712980307459</v>
      </c>
      <c r="CM553" s="189" t="n">
        <v>2.63712980307459</v>
      </c>
      <c r="CN553" s="189" t="n">
        <v>4.61854784316622</v>
      </c>
      <c r="CO553" s="189" t="n">
        <v>4.61854784316622</v>
      </c>
      <c r="CP553" s="189" t="n">
        <v>3.2284829546718</v>
      </c>
      <c r="CQ553" s="189" t="n">
        <v>3.02070929917312</v>
      </c>
      <c r="CR553" s="189" t="n">
        <v>5.29033133001741</v>
      </c>
      <c r="CS553" s="189"/>
      <c r="CT553" s="181"/>
      <c r="CU553" s="181"/>
      <c r="CV553" s="181"/>
      <c r="CW553" s="181"/>
      <c r="CX553" s="181"/>
      <c r="CY553" s="181"/>
      <c r="CZ553" s="181"/>
      <c r="DA553" s="181"/>
      <c r="DB553" s="181"/>
      <c r="DC553" s="181"/>
      <c r="DD553" s="181"/>
      <c r="DE553" s="181"/>
      <c r="DF553" s="181"/>
      <c r="DG553" s="181"/>
      <c r="DH553" s="181"/>
      <c r="DI553" s="181"/>
      <c r="DJ553" s="181"/>
      <c r="DK553" s="181"/>
      <c r="DL553" s="181"/>
      <c r="DM553" s="181"/>
      <c r="DN553" s="181"/>
    </row>
    <row r="554" customFormat="false" ht="15.75" hidden="false" customHeight="false" outlineLevel="0" collapsed="false">
      <c r="A554" s="175" t="s">
        <v>429</v>
      </c>
      <c r="B554" s="181"/>
      <c r="C554" s="181"/>
      <c r="D554" s="181"/>
      <c r="E554" s="181"/>
      <c r="F554" s="181"/>
      <c r="G554" s="181"/>
      <c r="H554" s="181"/>
      <c r="I554" s="181"/>
      <c r="J554" s="181"/>
      <c r="K554" s="181"/>
      <c r="L554" s="181"/>
      <c r="M554" s="181"/>
      <c r="N554" s="181"/>
      <c r="O554" s="181"/>
      <c r="P554" s="181"/>
      <c r="Q554" s="181"/>
      <c r="R554" s="181"/>
      <c r="S554" s="181"/>
      <c r="T554" s="181"/>
      <c r="U554" s="181"/>
      <c r="V554" s="181"/>
      <c r="W554" s="181"/>
      <c r="X554" s="181"/>
      <c r="Y554" s="181"/>
      <c r="Z554" s="181"/>
      <c r="AA554" s="181"/>
      <c r="AB554" s="181"/>
      <c r="AC554" s="181"/>
      <c r="AD554" s="181"/>
      <c r="AE554" s="181"/>
      <c r="AF554" s="181"/>
      <c r="AG554" s="181"/>
      <c r="AH554" s="181"/>
      <c r="AI554" s="181"/>
      <c r="AJ554" s="181"/>
      <c r="AK554" s="181"/>
      <c r="AL554" s="181"/>
      <c r="AM554" s="181"/>
      <c r="AN554" s="181"/>
      <c r="AO554" s="181"/>
      <c r="AP554" s="181"/>
      <c r="AQ554" s="181"/>
      <c r="AR554" s="181"/>
      <c r="AS554" s="181"/>
      <c r="AT554" s="181"/>
      <c r="AU554" s="181"/>
      <c r="AV554" s="181"/>
      <c r="AW554" s="181"/>
      <c r="AX554" s="181"/>
      <c r="AY554" s="181"/>
      <c r="AZ554" s="181"/>
      <c r="BA554" s="181"/>
      <c r="BB554" s="181"/>
      <c r="BC554" s="181"/>
      <c r="BD554" s="181"/>
      <c r="BE554" s="181"/>
      <c r="BF554" s="181"/>
      <c r="BG554" s="181"/>
      <c r="BH554" s="181"/>
      <c r="BI554" s="181"/>
      <c r="BJ554" s="181" t="n">
        <v>0</v>
      </c>
      <c r="BK554" s="181" t="n">
        <v>0</v>
      </c>
      <c r="BL554" s="181" t="n">
        <v>0</v>
      </c>
      <c r="BM554" s="181" t="n">
        <v>0</v>
      </c>
      <c r="BN554" s="181" t="n">
        <v>0</v>
      </c>
      <c r="BO554" s="181" t="n">
        <v>0</v>
      </c>
      <c r="BP554" s="181" t="n">
        <v>0</v>
      </c>
      <c r="BQ554" s="181" t="n">
        <v>0</v>
      </c>
      <c r="BR554" s="181" t="n">
        <v>0</v>
      </c>
      <c r="BS554" s="181" t="n">
        <v>0</v>
      </c>
      <c r="BT554" s="181" t="n">
        <v>0</v>
      </c>
      <c r="BU554" s="181" t="n">
        <v>0</v>
      </c>
      <c r="BV554" s="181" t="n">
        <v>0</v>
      </c>
      <c r="BW554" s="181" t="n">
        <v>0</v>
      </c>
      <c r="BX554" s="181" t="n">
        <v>0</v>
      </c>
      <c r="BY554" s="181" t="n">
        <v>0</v>
      </c>
      <c r="BZ554" s="181" t="n">
        <v>0</v>
      </c>
      <c r="CA554" s="181" t="n">
        <v>0</v>
      </c>
      <c r="CB554" s="181" t="n">
        <v>0</v>
      </c>
      <c r="CC554" s="181" t="n">
        <v>0</v>
      </c>
      <c r="CD554" s="180" t="n">
        <v>1.53652180531206</v>
      </c>
      <c r="CE554" s="180" t="n">
        <v>1.85542251252078</v>
      </c>
      <c r="CF554" s="180" t="n">
        <v>2.38528895263527</v>
      </c>
      <c r="CG554" s="180" t="n">
        <v>1.89848055342894</v>
      </c>
      <c r="CH554" s="180" t="n">
        <v>1.41602527062025</v>
      </c>
      <c r="CI554" s="180" t="n">
        <v>1.41602527062025</v>
      </c>
      <c r="CJ554" s="180" t="n">
        <v>1.6992303247443</v>
      </c>
      <c r="CK554" s="180" t="n">
        <v>1.6992303247443</v>
      </c>
      <c r="CL554" s="180" t="n">
        <v>1.41602527062025</v>
      </c>
      <c r="CM554" s="180" t="n">
        <v>1.41602527062025</v>
      </c>
      <c r="CN554" s="180" t="n">
        <v>0.454489553584619</v>
      </c>
      <c r="CO554" s="180" t="n">
        <v>0.454489553584619</v>
      </c>
      <c r="CP554" s="180" t="n">
        <v>1.03360580196578</v>
      </c>
      <c r="CQ554" s="180" t="n">
        <v>1.23011489855464</v>
      </c>
      <c r="CR554" s="180" t="n">
        <v>0.0503453298220915</v>
      </c>
      <c r="CS554" s="180"/>
      <c r="CT554" s="220"/>
      <c r="CU554" s="220"/>
      <c r="CV554" s="220"/>
      <c r="CW554" s="220"/>
      <c r="CX554" s="220"/>
      <c r="CY554" s="220"/>
      <c r="CZ554" s="220"/>
      <c r="DA554" s="220"/>
      <c r="DB554" s="220"/>
      <c r="DC554" s="220"/>
      <c r="DD554" s="220"/>
      <c r="DE554" s="220"/>
      <c r="DF554" s="220"/>
      <c r="DG554" s="220"/>
      <c r="DH554" s="220"/>
      <c r="DI554" s="220"/>
      <c r="DJ554" s="220"/>
      <c r="DK554" s="220"/>
      <c r="DL554" s="220"/>
      <c r="DM554" s="220"/>
      <c r="DN554" s="220"/>
    </row>
    <row r="555" customFormat="false" ht="15.75" hidden="false" customHeight="false" outlineLevel="0" collapsed="false">
      <c r="A555" s="183" t="s">
        <v>344</v>
      </c>
      <c r="B555" s="221"/>
      <c r="C555" s="221"/>
      <c r="D555" s="221"/>
      <c r="E555" s="221"/>
      <c r="F555" s="221"/>
      <c r="G555" s="221"/>
      <c r="H555" s="221"/>
      <c r="I555" s="221"/>
      <c r="J555" s="221"/>
      <c r="K555" s="221"/>
      <c r="L555" s="221"/>
      <c r="M555" s="221"/>
      <c r="N555" s="221"/>
      <c r="O555" s="221"/>
      <c r="P555" s="221"/>
      <c r="Q555" s="221"/>
      <c r="R555" s="221"/>
      <c r="S555" s="221"/>
      <c r="T555" s="221"/>
      <c r="U555" s="221"/>
      <c r="V555" s="221"/>
      <c r="W555" s="221"/>
      <c r="X555" s="221"/>
      <c r="Y555" s="221"/>
      <c r="Z555" s="221"/>
      <c r="AA555" s="221"/>
      <c r="AB555" s="221"/>
      <c r="AC555" s="221"/>
      <c r="AD555" s="221"/>
      <c r="AE555" s="221"/>
      <c r="AF555" s="221"/>
      <c r="AG555" s="221"/>
      <c r="AH555" s="221"/>
      <c r="AI555" s="221"/>
      <c r="AJ555" s="221"/>
      <c r="AK555" s="221"/>
      <c r="AL555" s="221"/>
      <c r="AM555" s="221"/>
      <c r="AN555" s="221"/>
      <c r="AO555" s="221"/>
      <c r="AP555" s="221"/>
      <c r="AQ555" s="221"/>
      <c r="AR555" s="221"/>
      <c r="AS555" s="221"/>
      <c r="AT555" s="221"/>
      <c r="AU555" s="221"/>
      <c r="AV555" s="221"/>
      <c r="AW555" s="221"/>
      <c r="AX555" s="221"/>
      <c r="AY555" s="221"/>
      <c r="AZ555" s="221"/>
      <c r="BA555" s="221"/>
      <c r="BB555" s="221"/>
      <c r="BC555" s="221"/>
      <c r="BD555" s="221"/>
      <c r="BE555" s="221"/>
      <c r="BF555" s="221"/>
      <c r="BG555" s="221"/>
      <c r="BH555" s="221"/>
      <c r="BI555" s="221"/>
      <c r="BJ555" s="221"/>
      <c r="BK555" s="221"/>
      <c r="BL555" s="221"/>
      <c r="BM555" s="221"/>
      <c r="BN555" s="221"/>
      <c r="BO555" s="221"/>
      <c r="BP555" s="221"/>
      <c r="BQ555" s="221"/>
      <c r="BR555" s="221"/>
      <c r="BS555" s="221"/>
      <c r="BT555" s="221"/>
      <c r="BU555" s="221"/>
      <c r="BV555" s="221"/>
      <c r="BW555" s="221"/>
      <c r="BX555" s="221"/>
      <c r="BY555" s="221"/>
      <c r="BZ555" s="221"/>
      <c r="CA555" s="221"/>
      <c r="CB555" s="221"/>
      <c r="CC555" s="221"/>
      <c r="CD555" s="188" t="n">
        <v>4.14124614088757</v>
      </c>
      <c r="CE555" s="188" t="n">
        <v>4.20801584380653</v>
      </c>
      <c r="CF555" s="188" t="n">
        <v>4.51698924657551</v>
      </c>
      <c r="CG555" s="188" t="n">
        <v>4.15369631747401</v>
      </c>
      <c r="CH555" s="188" t="n">
        <v>3.91018168301989</v>
      </c>
      <c r="CI555" s="188" t="n">
        <v>3.91018168301989</v>
      </c>
      <c r="CJ555" s="188" t="n">
        <v>4.69221801962387</v>
      </c>
      <c r="CK555" s="188" t="n">
        <v>4.69221801962387</v>
      </c>
      <c r="CL555" s="188" t="n">
        <v>3.91018168301989</v>
      </c>
      <c r="CM555" s="188" t="n">
        <v>3.91018168301989</v>
      </c>
      <c r="CN555" s="180" t="n">
        <v>4.69221801962387</v>
      </c>
      <c r="CO555" s="180" t="n">
        <v>4.69221801962387</v>
      </c>
      <c r="CP555" s="188" t="n">
        <v>4.08705484126961</v>
      </c>
      <c r="CQ555" s="188" t="n">
        <v>4.08705484126961</v>
      </c>
      <c r="CR555" s="188" t="n">
        <v>4.90446580952353</v>
      </c>
      <c r="CS555" s="188"/>
      <c r="CT555" s="181"/>
      <c r="CU555" s="181"/>
      <c r="CV555" s="181"/>
      <c r="CW555" s="181"/>
      <c r="CX555" s="181"/>
      <c r="CY555" s="181"/>
      <c r="CZ555" s="181"/>
      <c r="DA555" s="181"/>
      <c r="DB555" s="181"/>
      <c r="DC555" s="181"/>
      <c r="DD555" s="181"/>
      <c r="DE555" s="181"/>
      <c r="DF555" s="181"/>
      <c r="DG555" s="181"/>
      <c r="DH555" s="181"/>
      <c r="DI555" s="181"/>
      <c r="DJ555" s="181"/>
      <c r="DK555" s="181"/>
      <c r="DL555" s="181"/>
      <c r="DM555" s="181"/>
      <c r="DN555" s="181"/>
    </row>
    <row r="556" customFormat="false" ht="15.75" hidden="false" customHeight="false" outlineLevel="0" collapsed="false">
      <c r="A556" s="183" t="s">
        <v>348</v>
      </c>
      <c r="B556" s="221"/>
      <c r="C556" s="221"/>
      <c r="D556" s="221"/>
      <c r="E556" s="221"/>
      <c r="F556" s="221"/>
      <c r="G556" s="221"/>
      <c r="H556" s="221"/>
      <c r="I556" s="221"/>
      <c r="J556" s="221"/>
      <c r="K556" s="221"/>
      <c r="L556" s="221"/>
      <c r="M556" s="221"/>
      <c r="N556" s="221"/>
      <c r="O556" s="221"/>
      <c r="P556" s="221"/>
      <c r="Q556" s="221"/>
      <c r="R556" s="221"/>
      <c r="S556" s="221"/>
      <c r="T556" s="221"/>
      <c r="U556" s="221"/>
      <c r="V556" s="221"/>
      <c r="W556" s="221"/>
      <c r="X556" s="221"/>
      <c r="Y556" s="221"/>
      <c r="Z556" s="221"/>
      <c r="AA556" s="221"/>
      <c r="AB556" s="221"/>
      <c r="AC556" s="221"/>
      <c r="AD556" s="221"/>
      <c r="AE556" s="221"/>
      <c r="AF556" s="221"/>
      <c r="AG556" s="221"/>
      <c r="AH556" s="221"/>
      <c r="AI556" s="221"/>
      <c r="AJ556" s="221"/>
      <c r="AK556" s="221"/>
      <c r="AL556" s="221"/>
      <c r="AM556" s="221"/>
      <c r="AN556" s="221"/>
      <c r="AO556" s="221"/>
      <c r="AP556" s="221"/>
      <c r="AQ556" s="221"/>
      <c r="AR556" s="221"/>
      <c r="AS556" s="221"/>
      <c r="AT556" s="221"/>
      <c r="AU556" s="221"/>
      <c r="AV556" s="221"/>
      <c r="AW556" s="221"/>
      <c r="AX556" s="221"/>
      <c r="AY556" s="221"/>
      <c r="AZ556" s="221"/>
      <c r="BA556" s="221"/>
      <c r="BB556" s="221"/>
      <c r="BC556" s="221"/>
      <c r="BD556" s="221"/>
      <c r="BE556" s="221"/>
      <c r="BF556" s="221"/>
      <c r="BG556" s="221"/>
      <c r="BH556" s="221"/>
      <c r="BI556" s="221"/>
      <c r="BJ556" s="221"/>
      <c r="BK556" s="221"/>
      <c r="BL556" s="221"/>
      <c r="BM556" s="221"/>
      <c r="BN556" s="221"/>
      <c r="BO556" s="221"/>
      <c r="BP556" s="221"/>
      <c r="BQ556" s="221"/>
      <c r="BR556" s="221"/>
      <c r="BS556" s="221"/>
      <c r="BT556" s="221"/>
      <c r="BU556" s="221"/>
      <c r="BV556" s="221"/>
      <c r="BW556" s="221"/>
      <c r="BX556" s="221"/>
      <c r="BY556" s="221"/>
      <c r="BZ556" s="221"/>
      <c r="CA556" s="221"/>
      <c r="CB556" s="221"/>
      <c r="CC556" s="221"/>
      <c r="CD556" s="188" t="n">
        <v>2.60472433557551</v>
      </c>
      <c r="CE556" s="188" t="n">
        <v>2.35259333128576</v>
      </c>
      <c r="CF556" s="188" t="n">
        <v>2.13170029394024</v>
      </c>
      <c r="CG556" s="188" t="n">
        <v>2.25521576404508</v>
      </c>
      <c r="CH556" s="188" t="n">
        <v>2.49415641239964</v>
      </c>
      <c r="CI556" s="188" t="n">
        <v>2.49415641239964</v>
      </c>
      <c r="CJ556" s="188" t="n">
        <v>2.99298769487957</v>
      </c>
      <c r="CK556" s="188" t="n">
        <v>2.99298769487957</v>
      </c>
      <c r="CL556" s="188" t="n">
        <v>2.49415641239964</v>
      </c>
      <c r="CM556" s="188" t="n">
        <v>2.49415641239964</v>
      </c>
      <c r="CN556" s="180" t="n">
        <v>4.23772846603925</v>
      </c>
      <c r="CO556" s="180" t="n">
        <v>4.23772846603925</v>
      </c>
      <c r="CP556" s="188" t="n">
        <v>3.05344903930384</v>
      </c>
      <c r="CQ556" s="188" t="n">
        <v>2.85693994271497</v>
      </c>
      <c r="CR556" s="188" t="n">
        <v>4.85412047970144</v>
      </c>
      <c r="CS556" s="188"/>
      <c r="CT556" s="221"/>
      <c r="CU556" s="221"/>
      <c r="CV556" s="221"/>
      <c r="CW556" s="221"/>
      <c r="CX556" s="221"/>
      <c r="CY556" s="221"/>
      <c r="CZ556" s="221"/>
      <c r="DA556" s="221"/>
      <c r="DB556" s="221"/>
      <c r="DC556" s="221"/>
      <c r="DD556" s="221"/>
      <c r="DE556" s="221"/>
      <c r="DF556" s="221"/>
      <c r="DG556" s="221"/>
      <c r="DH556" s="221"/>
      <c r="DI556" s="221"/>
      <c r="DJ556" s="221"/>
      <c r="DK556" s="221"/>
      <c r="DL556" s="221"/>
      <c r="DM556" s="221"/>
      <c r="DN556" s="221"/>
    </row>
    <row r="557" customFormat="false" ht="15.75" hidden="false" customHeight="false" outlineLevel="0" collapsed="false">
      <c r="A557" s="175" t="s">
        <v>430</v>
      </c>
      <c r="B557" s="181"/>
      <c r="C557" s="181"/>
      <c r="D557" s="181"/>
      <c r="E557" s="181"/>
      <c r="F557" s="181"/>
      <c r="G557" s="181"/>
      <c r="H557" s="181"/>
      <c r="I557" s="181"/>
      <c r="J557" s="181"/>
      <c r="K557" s="181"/>
      <c r="L557" s="181"/>
      <c r="M557" s="181"/>
      <c r="N557" s="181"/>
      <c r="O557" s="181"/>
      <c r="P557" s="181"/>
      <c r="Q557" s="181"/>
      <c r="R557" s="181"/>
      <c r="S557" s="181"/>
      <c r="T557" s="181"/>
      <c r="U557" s="181"/>
      <c r="V557" s="181"/>
      <c r="W557" s="181"/>
      <c r="X557" s="181"/>
      <c r="Y557" s="181"/>
      <c r="Z557" s="181"/>
      <c r="AA557" s="181"/>
      <c r="AB557" s="181"/>
      <c r="AC557" s="181"/>
      <c r="AD557" s="181"/>
      <c r="AE557" s="181"/>
      <c r="AF557" s="181"/>
      <c r="AG557" s="181"/>
      <c r="AH557" s="181"/>
      <c r="AI557" s="181"/>
      <c r="AJ557" s="181"/>
      <c r="AK557" s="181"/>
      <c r="AL557" s="181"/>
      <c r="AM557" s="181"/>
      <c r="AN557" s="181"/>
      <c r="AO557" s="181"/>
      <c r="AP557" s="181"/>
      <c r="AQ557" s="181"/>
      <c r="AR557" s="181"/>
      <c r="AS557" s="181"/>
      <c r="AT557" s="181"/>
      <c r="AU557" s="181"/>
      <c r="AV557" s="181"/>
      <c r="AW557" s="181"/>
      <c r="AX557" s="181"/>
      <c r="AY557" s="181"/>
      <c r="AZ557" s="181"/>
      <c r="BA557" s="181"/>
      <c r="BB557" s="181"/>
      <c r="BC557" s="181"/>
      <c r="BD557" s="181"/>
      <c r="BE557" s="181"/>
      <c r="BF557" s="181"/>
      <c r="BG557" s="181"/>
      <c r="BH557" s="181"/>
      <c r="BI557" s="181"/>
      <c r="BJ557" s="181" t="n">
        <v>0</v>
      </c>
      <c r="BK557" s="181" t="n">
        <v>0</v>
      </c>
      <c r="BL557" s="181" t="n">
        <v>0</v>
      </c>
      <c r="BM557" s="181" t="n">
        <v>0</v>
      </c>
      <c r="BN557" s="181" t="n">
        <v>0</v>
      </c>
      <c r="BO557" s="181" t="n">
        <v>0</v>
      </c>
      <c r="BP557" s="181" t="n">
        <v>0</v>
      </c>
      <c r="BQ557" s="181" t="n">
        <v>0</v>
      </c>
      <c r="BR557" s="181" t="n">
        <v>0</v>
      </c>
      <c r="BS557" s="181" t="n">
        <v>0</v>
      </c>
      <c r="BT557" s="181" t="n">
        <v>0</v>
      </c>
      <c r="BU557" s="181" t="n">
        <v>0</v>
      </c>
      <c r="BV557" s="181" t="n">
        <v>0</v>
      </c>
      <c r="BW557" s="181" t="n">
        <v>0</v>
      </c>
      <c r="BX557" s="181" t="n">
        <v>0</v>
      </c>
      <c r="BY557" s="181" t="n">
        <v>0</v>
      </c>
      <c r="BZ557" s="181" t="n">
        <v>0</v>
      </c>
      <c r="CA557" s="181" t="n">
        <v>0</v>
      </c>
      <c r="CB557" s="181" t="n">
        <v>0</v>
      </c>
      <c r="CC557" s="181" t="n">
        <v>0</v>
      </c>
      <c r="CD557" s="180" t="n">
        <v>0</v>
      </c>
      <c r="CE557" s="180" t="n">
        <v>0</v>
      </c>
      <c r="CF557" s="180" t="n">
        <v>0</v>
      </c>
      <c r="CG557" s="180" t="n">
        <v>0</v>
      </c>
      <c r="CH557" s="180" t="n">
        <v>0.0507279969442441</v>
      </c>
      <c r="CI557" s="180" t="n">
        <v>0.0507279969442441</v>
      </c>
      <c r="CJ557" s="180" t="n">
        <v>0.152183990832732</v>
      </c>
      <c r="CK557" s="180" t="n">
        <v>0.152183990832732</v>
      </c>
      <c r="CL557" s="180" t="n">
        <v>0.0507279969442441</v>
      </c>
      <c r="CM557" s="180" t="n">
        <v>0.0507279969442441</v>
      </c>
      <c r="CN557" s="180" t="n">
        <v>0.0766742566647768</v>
      </c>
      <c r="CO557" s="180" t="n">
        <v>0.0766742566647768</v>
      </c>
      <c r="CP557" s="180" t="n">
        <v>0.0380039759511868</v>
      </c>
      <c r="CQ557" s="180" t="n">
        <v>0.0446142490997179</v>
      </c>
      <c r="CR557" s="180" t="n">
        <v>0.0473498655633728</v>
      </c>
      <c r="CS557" s="180"/>
      <c r="CT557" s="221"/>
      <c r="CU557" s="221"/>
      <c r="CV557" s="221"/>
      <c r="CW557" s="221"/>
      <c r="CX557" s="221"/>
      <c r="CY557" s="221"/>
      <c r="CZ557" s="221"/>
      <c r="DA557" s="221"/>
      <c r="DB557" s="221"/>
      <c r="DC557" s="221"/>
      <c r="DD557" s="221"/>
      <c r="DE557" s="221"/>
      <c r="DF557" s="221"/>
      <c r="DG557" s="221"/>
      <c r="DH557" s="221"/>
      <c r="DI557" s="221"/>
      <c r="DJ557" s="221"/>
      <c r="DK557" s="221"/>
      <c r="DL557" s="221"/>
      <c r="DM557" s="221"/>
      <c r="DN557" s="221"/>
    </row>
    <row r="558" customFormat="false" ht="15.75" hidden="false" customHeight="false" outlineLevel="0" collapsed="false">
      <c r="A558" s="183" t="s">
        <v>347</v>
      </c>
      <c r="B558" s="221"/>
      <c r="C558" s="221"/>
      <c r="D558" s="221"/>
      <c r="E558" s="221"/>
      <c r="F558" s="221"/>
      <c r="G558" s="221"/>
      <c r="H558" s="221"/>
      <c r="I558" s="221"/>
      <c r="J558" s="221"/>
      <c r="K558" s="221"/>
      <c r="L558" s="221"/>
      <c r="M558" s="221"/>
      <c r="N558" s="221"/>
      <c r="O558" s="221"/>
      <c r="P558" s="221"/>
      <c r="Q558" s="221"/>
      <c r="R558" s="221"/>
      <c r="S558" s="221"/>
      <c r="T558" s="221"/>
      <c r="U558" s="221"/>
      <c r="V558" s="221"/>
      <c r="W558" s="221"/>
      <c r="X558" s="221"/>
      <c r="Y558" s="221"/>
      <c r="Z558" s="221"/>
      <c r="AA558" s="221"/>
      <c r="AB558" s="221"/>
      <c r="AC558" s="221"/>
      <c r="AD558" s="221"/>
      <c r="AE558" s="221"/>
      <c r="AF558" s="221"/>
      <c r="AG558" s="221"/>
      <c r="AH558" s="221"/>
      <c r="AI558" s="221"/>
      <c r="AJ558" s="221"/>
      <c r="AK558" s="221"/>
      <c r="AL558" s="221"/>
      <c r="AM558" s="221"/>
      <c r="AN558" s="221"/>
      <c r="AO558" s="221"/>
      <c r="AP558" s="221"/>
      <c r="AQ558" s="221"/>
      <c r="AR558" s="221"/>
      <c r="AS558" s="221"/>
      <c r="AT558" s="221"/>
      <c r="AU558" s="221"/>
      <c r="AV558" s="221"/>
      <c r="AW558" s="221"/>
      <c r="AX558" s="221"/>
      <c r="AY558" s="221"/>
      <c r="AZ558" s="221"/>
      <c r="BA558" s="221"/>
      <c r="BB558" s="221"/>
      <c r="BC558" s="221"/>
      <c r="BD558" s="221"/>
      <c r="BE558" s="221"/>
      <c r="BF558" s="221"/>
      <c r="BG558" s="221"/>
      <c r="BH558" s="221"/>
      <c r="BI558" s="221"/>
      <c r="BJ558" s="221"/>
      <c r="BK558" s="221"/>
      <c r="BL558" s="221"/>
      <c r="BM558" s="221"/>
      <c r="BN558" s="221"/>
      <c r="BO558" s="221"/>
      <c r="BP558" s="221"/>
      <c r="BQ558" s="221"/>
      <c r="BR558" s="221"/>
      <c r="BS558" s="221"/>
      <c r="BT558" s="221"/>
      <c r="BU558" s="221"/>
      <c r="BV558" s="221"/>
      <c r="BW558" s="221"/>
      <c r="BX558" s="221"/>
      <c r="BY558" s="221"/>
      <c r="BZ558" s="221"/>
      <c r="CA558" s="221"/>
      <c r="CB558" s="221"/>
      <c r="CC558" s="221"/>
      <c r="CD558" s="188"/>
      <c r="CE558" s="188"/>
      <c r="CF558" s="188"/>
      <c r="CG558" s="188"/>
      <c r="CH558" s="188" t="n">
        <v>0.134627701575305</v>
      </c>
      <c r="CI558" s="188" t="n">
        <v>0.134627701575305</v>
      </c>
      <c r="CJ558" s="188" t="n">
        <v>0.403883104725916</v>
      </c>
      <c r="CK558" s="188" t="n">
        <v>0.403883104725916</v>
      </c>
      <c r="CL558" s="188" t="n">
        <v>0.134627701575305</v>
      </c>
      <c r="CM558" s="188" t="n">
        <v>0.134627701575305</v>
      </c>
      <c r="CN558" s="180" t="n">
        <v>0.403883104725915</v>
      </c>
      <c r="CO558" s="180" t="n">
        <v>0.403883104725915</v>
      </c>
      <c r="CP558" s="188" t="n">
        <v>0.140717451028363</v>
      </c>
      <c r="CQ558" s="188" t="n">
        <v>0.140717451028363</v>
      </c>
      <c r="CR558" s="188" t="n">
        <v>0.422152353085087</v>
      </c>
      <c r="CS558" s="188"/>
      <c r="CT558" s="181"/>
      <c r="CU558" s="181"/>
      <c r="CV558" s="181"/>
      <c r="CW558" s="181"/>
      <c r="CX558" s="181"/>
      <c r="CY558" s="181"/>
      <c r="CZ558" s="181"/>
      <c r="DA558" s="181"/>
      <c r="DB558" s="181"/>
      <c r="DC558" s="181"/>
      <c r="DD558" s="181"/>
      <c r="DE558" s="181"/>
      <c r="DF558" s="181"/>
      <c r="DG558" s="181"/>
      <c r="DH558" s="181"/>
      <c r="DI558" s="181"/>
      <c r="DJ558" s="181"/>
      <c r="DK558" s="181"/>
      <c r="DL558" s="181"/>
      <c r="DM558" s="181"/>
      <c r="DN558" s="181"/>
    </row>
    <row r="559" customFormat="false" ht="15.75" hidden="false" customHeight="false" outlineLevel="0" collapsed="false">
      <c r="A559" s="183" t="s">
        <v>413</v>
      </c>
      <c r="B559" s="221"/>
      <c r="C559" s="221"/>
      <c r="D559" s="221"/>
      <c r="E559" s="221"/>
      <c r="F559" s="221"/>
      <c r="G559" s="221"/>
      <c r="H559" s="221"/>
      <c r="I559" s="221"/>
      <c r="J559" s="221"/>
      <c r="K559" s="221"/>
      <c r="L559" s="221"/>
      <c r="M559" s="221"/>
      <c r="N559" s="221"/>
      <c r="O559" s="221"/>
      <c r="P559" s="221"/>
      <c r="Q559" s="221"/>
      <c r="R559" s="221"/>
      <c r="S559" s="221"/>
      <c r="T559" s="221"/>
      <c r="U559" s="221"/>
      <c r="V559" s="221"/>
      <c r="W559" s="221"/>
      <c r="X559" s="221"/>
      <c r="Y559" s="221"/>
      <c r="Z559" s="221"/>
      <c r="AA559" s="221"/>
      <c r="AB559" s="221"/>
      <c r="AC559" s="221"/>
      <c r="AD559" s="221"/>
      <c r="AE559" s="221"/>
      <c r="AF559" s="221"/>
      <c r="AG559" s="221"/>
      <c r="AH559" s="221"/>
      <c r="AI559" s="221"/>
      <c r="AJ559" s="221"/>
      <c r="AK559" s="221"/>
      <c r="AL559" s="221"/>
      <c r="AM559" s="221"/>
      <c r="AN559" s="221"/>
      <c r="AO559" s="221"/>
      <c r="AP559" s="221"/>
      <c r="AQ559" s="221"/>
      <c r="AR559" s="221"/>
      <c r="AS559" s="221"/>
      <c r="AT559" s="221"/>
      <c r="AU559" s="221"/>
      <c r="AV559" s="221"/>
      <c r="AW559" s="221"/>
      <c r="AX559" s="221"/>
      <c r="AY559" s="221"/>
      <c r="AZ559" s="221"/>
      <c r="BA559" s="221"/>
      <c r="BB559" s="221"/>
      <c r="BC559" s="221"/>
      <c r="BD559" s="221"/>
      <c r="BE559" s="221"/>
      <c r="BF559" s="221"/>
      <c r="BG559" s="221"/>
      <c r="BH559" s="221"/>
      <c r="BI559" s="221"/>
      <c r="BJ559" s="221"/>
      <c r="BK559" s="221"/>
      <c r="BL559" s="221"/>
      <c r="BM559" s="221"/>
      <c r="BN559" s="221"/>
      <c r="BO559" s="221"/>
      <c r="BP559" s="221"/>
      <c r="BQ559" s="221"/>
      <c r="BR559" s="221"/>
      <c r="BS559" s="221"/>
      <c r="BT559" s="221"/>
      <c r="BU559" s="221"/>
      <c r="BV559" s="221"/>
      <c r="BW559" s="221"/>
      <c r="BX559" s="221"/>
      <c r="BY559" s="221"/>
      <c r="BZ559" s="221"/>
      <c r="CA559" s="221"/>
      <c r="CB559" s="221"/>
      <c r="CC559" s="221"/>
      <c r="CD559" s="188"/>
      <c r="CE559" s="188"/>
      <c r="CF559" s="188"/>
      <c r="CG559" s="188"/>
      <c r="CH559" s="188" t="n">
        <v>0.0838997046310611</v>
      </c>
      <c r="CI559" s="188" t="n">
        <v>0.0838997046310611</v>
      </c>
      <c r="CJ559" s="188" t="n">
        <v>0.251699113893183</v>
      </c>
      <c r="CK559" s="188" t="n">
        <v>0.251699113893183</v>
      </c>
      <c r="CL559" s="188" t="n">
        <v>0.0838997046310611</v>
      </c>
      <c r="CM559" s="188" t="n">
        <v>0.0838997046310611</v>
      </c>
      <c r="CN559" s="180" t="n">
        <v>0.327208848061138</v>
      </c>
      <c r="CO559" s="180" t="n">
        <v>0.327208848061138</v>
      </c>
      <c r="CP559" s="188" t="n">
        <v>0.102713475077176</v>
      </c>
      <c r="CQ559" s="188" t="n">
        <v>0.0961032019286447</v>
      </c>
      <c r="CR559" s="188" t="n">
        <v>0.374802487521714</v>
      </c>
      <c r="CS559" s="188"/>
      <c r="CT559" s="221"/>
      <c r="CU559" s="221"/>
      <c r="CV559" s="221"/>
      <c r="CW559" s="221"/>
      <c r="CX559" s="221"/>
      <c r="CY559" s="221"/>
      <c r="CZ559" s="221"/>
      <c r="DA559" s="221"/>
      <c r="DB559" s="221"/>
      <c r="DC559" s="221"/>
      <c r="DD559" s="221"/>
      <c r="DE559" s="221"/>
      <c r="DF559" s="221"/>
      <c r="DG559" s="221"/>
      <c r="DH559" s="221"/>
      <c r="DI559" s="221"/>
      <c r="DJ559" s="221"/>
      <c r="DK559" s="221"/>
      <c r="DL559" s="221"/>
      <c r="DM559" s="221"/>
      <c r="DN559" s="221"/>
    </row>
    <row r="560" customFormat="false" ht="15.75" hidden="false" customHeight="false" outlineLevel="0" collapsed="false">
      <c r="A560" s="175" t="s">
        <v>431</v>
      </c>
      <c r="B560" s="181"/>
      <c r="C560" s="181"/>
      <c r="D560" s="181"/>
      <c r="E560" s="181"/>
      <c r="F560" s="181"/>
      <c r="G560" s="181"/>
      <c r="H560" s="181"/>
      <c r="I560" s="181"/>
      <c r="J560" s="181"/>
      <c r="K560" s="181"/>
      <c r="L560" s="181"/>
      <c r="M560" s="181"/>
      <c r="N560" s="181"/>
      <c r="O560" s="181"/>
      <c r="P560" s="181"/>
      <c r="Q560" s="181"/>
      <c r="R560" s="181"/>
      <c r="S560" s="181"/>
      <c r="T560" s="181"/>
      <c r="U560" s="181"/>
      <c r="V560" s="181"/>
      <c r="W560" s="181"/>
      <c r="X560" s="181"/>
      <c r="Y560" s="181"/>
      <c r="Z560" s="181"/>
      <c r="AA560" s="181"/>
      <c r="AB560" s="181"/>
      <c r="AC560" s="181"/>
      <c r="AD560" s="181"/>
      <c r="AE560" s="181"/>
      <c r="AF560" s="181"/>
      <c r="AG560" s="181"/>
      <c r="AH560" s="181"/>
      <c r="AI560" s="181"/>
      <c r="AJ560" s="181"/>
      <c r="AK560" s="181"/>
      <c r="AL560" s="181"/>
      <c r="AM560" s="181"/>
      <c r="AN560" s="181"/>
      <c r="AO560" s="181"/>
      <c r="AP560" s="181"/>
      <c r="AQ560" s="181"/>
      <c r="AR560" s="181"/>
      <c r="AS560" s="181"/>
      <c r="AT560" s="181"/>
      <c r="AU560" s="181"/>
      <c r="AV560" s="181"/>
      <c r="AW560" s="181"/>
      <c r="AX560" s="181"/>
      <c r="AY560" s="181"/>
      <c r="AZ560" s="181"/>
      <c r="BA560" s="181"/>
      <c r="BB560" s="181"/>
      <c r="BC560" s="181"/>
      <c r="BD560" s="181"/>
      <c r="BE560" s="181"/>
      <c r="BF560" s="181"/>
      <c r="BG560" s="181"/>
      <c r="BH560" s="181"/>
      <c r="BI560" s="181"/>
      <c r="BJ560" s="181" t="n">
        <v>0</v>
      </c>
      <c r="BK560" s="181" t="n">
        <v>0</v>
      </c>
      <c r="BL560" s="181" t="n">
        <v>0</v>
      </c>
      <c r="BM560" s="181" t="n">
        <v>0</v>
      </c>
      <c r="BN560" s="181" t="n">
        <v>0</v>
      </c>
      <c r="BO560" s="181" t="n">
        <v>0</v>
      </c>
      <c r="BP560" s="181" t="n">
        <v>0</v>
      </c>
      <c r="BQ560" s="181" t="n">
        <v>0</v>
      </c>
      <c r="BR560" s="181" t="n">
        <v>0</v>
      </c>
      <c r="BS560" s="181" t="n">
        <v>0</v>
      </c>
      <c r="BT560" s="181" t="n">
        <v>0</v>
      </c>
      <c r="BU560" s="181" t="n">
        <v>0</v>
      </c>
      <c r="BV560" s="181" t="n">
        <v>0</v>
      </c>
      <c r="BW560" s="181" t="n">
        <v>0</v>
      </c>
      <c r="BX560" s="181" t="n">
        <v>0</v>
      </c>
      <c r="BY560" s="181" t="n">
        <v>0</v>
      </c>
      <c r="BZ560" s="181" t="n">
        <v>0</v>
      </c>
      <c r="CA560" s="181" t="n">
        <v>0</v>
      </c>
      <c r="CB560" s="181" t="n">
        <v>0</v>
      </c>
      <c r="CC560" s="181" t="n">
        <v>0</v>
      </c>
      <c r="CD560" s="180" t="n">
        <v>0</v>
      </c>
      <c r="CE560" s="180" t="n">
        <v>0</v>
      </c>
      <c r="CF560" s="180" t="n">
        <v>0</v>
      </c>
      <c r="CG560" s="180" t="n">
        <v>0</v>
      </c>
      <c r="CH560" s="180" t="n">
        <v>0.0357175246122397</v>
      </c>
      <c r="CI560" s="180" t="n">
        <v>0.0357175246122397</v>
      </c>
      <c r="CJ560" s="180" t="n">
        <v>0.0214305147673438</v>
      </c>
      <c r="CK560" s="180" t="n">
        <v>0.0214305147673438</v>
      </c>
      <c r="CL560" s="180" t="n">
        <v>0.0357175246122397</v>
      </c>
      <c r="CM560" s="180" t="n">
        <v>0.0357175246122397</v>
      </c>
      <c r="CN560" s="180" t="n">
        <v>0.0082641973278455</v>
      </c>
      <c r="CO560" s="180" t="n">
        <v>0.0082641973278455</v>
      </c>
      <c r="CP560" s="180" t="n">
        <v>0.0267585559881543</v>
      </c>
      <c r="CQ560" s="180" t="n">
        <v>0.0314128417494429</v>
      </c>
      <c r="CR560" s="180" t="n">
        <v>0.00326520497311311</v>
      </c>
      <c r="CS560" s="180"/>
      <c r="CT560" s="221"/>
      <c r="CU560" s="221"/>
      <c r="CV560" s="221"/>
      <c r="CW560" s="221"/>
      <c r="CX560" s="221"/>
      <c r="CY560" s="221"/>
      <c r="CZ560" s="221"/>
      <c r="DA560" s="221"/>
      <c r="DB560" s="221"/>
      <c r="DC560" s="221"/>
      <c r="DD560" s="221"/>
      <c r="DE560" s="221"/>
      <c r="DF560" s="221"/>
      <c r="DG560" s="221"/>
      <c r="DH560" s="221"/>
      <c r="DI560" s="221"/>
      <c r="DJ560" s="221"/>
      <c r="DK560" s="221"/>
      <c r="DL560" s="221"/>
      <c r="DM560" s="221"/>
      <c r="DN560" s="221"/>
    </row>
    <row r="561" customFormat="false" ht="15.75" hidden="false" customHeight="false" outlineLevel="0" collapsed="false">
      <c r="A561" s="183" t="s">
        <v>412</v>
      </c>
      <c r="B561" s="221"/>
      <c r="C561" s="221"/>
      <c r="D561" s="221"/>
      <c r="E561" s="221"/>
      <c r="F561" s="221"/>
      <c r="G561" s="221"/>
      <c r="H561" s="221"/>
      <c r="I561" s="221"/>
      <c r="J561" s="221"/>
      <c r="K561" s="221"/>
      <c r="L561" s="221"/>
      <c r="M561" s="221"/>
      <c r="N561" s="221"/>
      <c r="O561" s="221"/>
      <c r="P561" s="221"/>
      <c r="Q561" s="221"/>
      <c r="R561" s="221"/>
      <c r="S561" s="221"/>
      <c r="T561" s="221"/>
      <c r="U561" s="221"/>
      <c r="V561" s="221"/>
      <c r="W561" s="221"/>
      <c r="X561" s="221"/>
      <c r="Y561" s="221"/>
      <c r="Z561" s="221"/>
      <c r="AA561" s="221"/>
      <c r="AB561" s="221"/>
      <c r="AC561" s="221"/>
      <c r="AD561" s="221"/>
      <c r="AE561" s="221"/>
      <c r="AF561" s="221"/>
      <c r="AG561" s="221"/>
      <c r="AH561" s="221"/>
      <c r="AI561" s="221"/>
      <c r="AJ561" s="221"/>
      <c r="AK561" s="221"/>
      <c r="AL561" s="221"/>
      <c r="AM561" s="221"/>
      <c r="AN561" s="221"/>
      <c r="AO561" s="221"/>
      <c r="AP561" s="221"/>
      <c r="AQ561" s="221"/>
      <c r="AR561" s="221"/>
      <c r="AS561" s="221"/>
      <c r="AT561" s="221"/>
      <c r="AU561" s="221"/>
      <c r="AV561" s="221"/>
      <c r="AW561" s="221"/>
      <c r="AX561" s="221"/>
      <c r="AY561" s="221"/>
      <c r="AZ561" s="221"/>
      <c r="BA561" s="221"/>
      <c r="BB561" s="221"/>
      <c r="BC561" s="221"/>
      <c r="BD561" s="221"/>
      <c r="BE561" s="221"/>
      <c r="BF561" s="221"/>
      <c r="BG561" s="221"/>
      <c r="BH561" s="221"/>
      <c r="BI561" s="221"/>
      <c r="BJ561" s="221"/>
      <c r="BK561" s="221"/>
      <c r="BL561" s="221"/>
      <c r="BM561" s="221"/>
      <c r="BN561" s="221"/>
      <c r="BO561" s="221"/>
      <c r="BP561" s="221"/>
      <c r="BQ561" s="221"/>
      <c r="BR561" s="221"/>
      <c r="BS561" s="221"/>
      <c r="BT561" s="221"/>
      <c r="BU561" s="221"/>
      <c r="BV561" s="221"/>
      <c r="BW561" s="221"/>
      <c r="BX561" s="221"/>
      <c r="BY561" s="221"/>
      <c r="BZ561" s="221"/>
      <c r="CA561" s="221"/>
      <c r="CB561" s="221"/>
      <c r="CC561" s="221"/>
      <c r="CD561" s="188"/>
      <c r="CE561" s="188"/>
      <c r="CF561" s="188"/>
      <c r="CG561" s="188"/>
      <c r="CH561" s="188" t="n">
        <v>0.0947912106561271</v>
      </c>
      <c r="CI561" s="188" t="n">
        <v>0.0947912106561271</v>
      </c>
      <c r="CJ561" s="188" t="n">
        <v>0.0568747263936763</v>
      </c>
      <c r="CK561" s="188" t="n">
        <v>0.0568747263936763</v>
      </c>
      <c r="CL561" s="188" t="n">
        <v>0.0947912106561272</v>
      </c>
      <c r="CM561" s="188" t="n">
        <v>0.0947912106561272</v>
      </c>
      <c r="CN561" s="180" t="n">
        <v>0.0618747263936765</v>
      </c>
      <c r="CO561" s="180" t="n">
        <v>0.0618747263936765</v>
      </c>
      <c r="CP561" s="188" t="n">
        <v>0.0990789962789464</v>
      </c>
      <c r="CQ561" s="188" t="n">
        <v>0.0990789962789464</v>
      </c>
      <c r="CR561" s="188" t="n">
        <v>0.0646735677673681</v>
      </c>
      <c r="CS561" s="188"/>
      <c r="CT561" s="181"/>
      <c r="CU561" s="181"/>
      <c r="CV561" s="181"/>
      <c r="CW561" s="181"/>
      <c r="CX561" s="181"/>
      <c r="CY561" s="181"/>
      <c r="CZ561" s="181"/>
      <c r="DA561" s="181"/>
      <c r="DB561" s="181"/>
      <c r="DC561" s="181"/>
      <c r="DD561" s="181"/>
      <c r="DE561" s="181"/>
      <c r="DF561" s="181"/>
      <c r="DG561" s="181"/>
      <c r="DH561" s="181"/>
      <c r="DI561" s="181"/>
      <c r="DJ561" s="181"/>
      <c r="DK561" s="181"/>
      <c r="DL561" s="181"/>
      <c r="DM561" s="181"/>
      <c r="DN561" s="181"/>
    </row>
    <row r="562" customFormat="false" ht="15.75" hidden="false" customHeight="false" outlineLevel="0" collapsed="false">
      <c r="A562" s="222" t="s">
        <v>413</v>
      </c>
      <c r="B562" s="223"/>
      <c r="C562" s="223"/>
      <c r="D562" s="223"/>
      <c r="E562" s="223"/>
      <c r="F562" s="223"/>
      <c r="G562" s="223"/>
      <c r="H562" s="223"/>
      <c r="I562" s="223"/>
      <c r="J562" s="223"/>
      <c r="K562" s="223"/>
      <c r="L562" s="223"/>
      <c r="M562" s="223"/>
      <c r="N562" s="223"/>
      <c r="O562" s="223"/>
      <c r="P562" s="223"/>
      <c r="Q562" s="223"/>
      <c r="R562" s="223"/>
      <c r="S562" s="223"/>
      <c r="T562" s="223"/>
      <c r="U562" s="223"/>
      <c r="V562" s="223"/>
      <c r="W562" s="223"/>
      <c r="X562" s="223"/>
      <c r="Y562" s="223"/>
      <c r="Z562" s="223"/>
      <c r="AA562" s="223"/>
      <c r="AB562" s="223"/>
      <c r="AC562" s="223"/>
      <c r="AD562" s="223"/>
      <c r="AE562" s="223"/>
      <c r="AF562" s="223"/>
      <c r="AG562" s="223"/>
      <c r="AH562" s="223"/>
      <c r="AI562" s="223"/>
      <c r="AJ562" s="223"/>
      <c r="AK562" s="223"/>
      <c r="AL562" s="223"/>
      <c r="AM562" s="223"/>
      <c r="AN562" s="223"/>
      <c r="AO562" s="223"/>
      <c r="AP562" s="223"/>
      <c r="AQ562" s="223"/>
      <c r="AR562" s="223"/>
      <c r="AS562" s="223"/>
      <c r="AT562" s="223"/>
      <c r="AU562" s="223"/>
      <c r="AV562" s="223"/>
      <c r="AW562" s="223"/>
      <c r="AX562" s="223"/>
      <c r="AY562" s="223"/>
      <c r="AZ562" s="223"/>
      <c r="BA562" s="223"/>
      <c r="BB562" s="223"/>
      <c r="BC562" s="223"/>
      <c r="BD562" s="223"/>
      <c r="BE562" s="223"/>
      <c r="BF562" s="223"/>
      <c r="BG562" s="223"/>
      <c r="BH562" s="223"/>
      <c r="BI562" s="223"/>
      <c r="BJ562" s="223"/>
      <c r="BK562" s="223"/>
      <c r="BL562" s="223"/>
      <c r="BM562" s="223"/>
      <c r="BN562" s="223"/>
      <c r="BO562" s="223"/>
      <c r="BP562" s="223"/>
      <c r="BQ562" s="223"/>
      <c r="BR562" s="223"/>
      <c r="BS562" s="223"/>
      <c r="BT562" s="223"/>
      <c r="BU562" s="223"/>
      <c r="BV562" s="223"/>
      <c r="BW562" s="223"/>
      <c r="BX562" s="223"/>
      <c r="BY562" s="223"/>
      <c r="BZ562" s="223"/>
      <c r="CA562" s="223"/>
      <c r="CB562" s="223"/>
      <c r="CC562" s="223"/>
      <c r="CD562" s="193"/>
      <c r="CE562" s="193"/>
      <c r="CF562" s="193"/>
      <c r="CG562" s="193"/>
      <c r="CH562" s="188" t="n">
        <v>0.0590736860438875</v>
      </c>
      <c r="CI562" s="188" t="n">
        <v>0.0590736860438875</v>
      </c>
      <c r="CJ562" s="188" t="n">
        <v>0.0354442116263325</v>
      </c>
      <c r="CK562" s="188" t="n">
        <v>0.0354442116263325</v>
      </c>
      <c r="CL562" s="193" t="n">
        <v>0.0590736860438875</v>
      </c>
      <c r="CM562" s="193" t="n">
        <v>0.0590736860438875</v>
      </c>
      <c r="CN562" s="180" t="n">
        <v>0.053610529065831</v>
      </c>
      <c r="CO562" s="180" t="n">
        <v>0.053610529065831</v>
      </c>
      <c r="CP562" s="188" t="n">
        <v>0.0723204402907921</v>
      </c>
      <c r="CQ562" s="188" t="n">
        <v>0.0676661545295035</v>
      </c>
      <c r="CR562" s="188" t="n">
        <v>0.0614083627942549</v>
      </c>
      <c r="CS562" s="188"/>
      <c r="CT562" s="221"/>
      <c r="CU562" s="221"/>
      <c r="CV562" s="221"/>
      <c r="CW562" s="221"/>
      <c r="CX562" s="221"/>
      <c r="CY562" s="221"/>
      <c r="CZ562" s="221"/>
      <c r="DA562" s="221"/>
      <c r="DB562" s="221"/>
      <c r="DC562" s="221"/>
      <c r="DD562" s="221"/>
      <c r="DE562" s="221"/>
      <c r="DF562" s="221"/>
      <c r="DG562" s="221"/>
      <c r="DH562" s="221"/>
      <c r="DI562" s="221"/>
      <c r="DJ562" s="221"/>
      <c r="DK562" s="221"/>
      <c r="DL562" s="221"/>
      <c r="DM562" s="221"/>
      <c r="DN562" s="221"/>
    </row>
    <row r="563" customFormat="false" ht="15.75" hidden="false" customHeight="false" outlineLevel="0" collapsed="false">
      <c r="A563" s="171" t="s">
        <v>432</v>
      </c>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c r="AA563" s="169"/>
      <c r="AB563" s="169"/>
      <c r="AC563" s="169"/>
      <c r="AD563" s="169"/>
      <c r="AE563" s="169"/>
      <c r="AF563" s="169"/>
      <c r="AG563" s="169"/>
      <c r="AH563" s="169"/>
      <c r="AI563" s="169"/>
      <c r="AJ563" s="169"/>
      <c r="AK563" s="169"/>
      <c r="AL563" s="169"/>
      <c r="AM563" s="169"/>
      <c r="AN563" s="169"/>
      <c r="AO563" s="169"/>
      <c r="AP563" s="169"/>
      <c r="AQ563" s="169"/>
      <c r="AR563" s="169"/>
      <c r="AS563" s="169"/>
      <c r="AT563" s="169"/>
      <c r="AU563" s="169"/>
      <c r="AV563" s="169"/>
      <c r="AW563" s="169"/>
      <c r="AX563" s="169"/>
      <c r="AY563" s="169"/>
      <c r="AZ563" s="169"/>
      <c r="BA563" s="169"/>
      <c r="BB563" s="169"/>
      <c r="BC563" s="169"/>
      <c r="BD563" s="169"/>
      <c r="BE563" s="169"/>
      <c r="BF563" s="169"/>
      <c r="BG563" s="169"/>
      <c r="BH563" s="169"/>
      <c r="BI563" s="169"/>
      <c r="BJ563" s="169" t="n">
        <v>0</v>
      </c>
      <c r="BK563" s="169" t="n">
        <v>0</v>
      </c>
      <c r="BL563" s="169" t="n">
        <v>0</v>
      </c>
      <c r="BM563" s="169" t="n">
        <v>0</v>
      </c>
      <c r="BN563" s="169" t="n">
        <v>0</v>
      </c>
      <c r="BO563" s="169" t="n">
        <v>0</v>
      </c>
      <c r="BP563" s="169" t="n">
        <v>0</v>
      </c>
      <c r="BQ563" s="169" t="n">
        <v>0</v>
      </c>
      <c r="BR563" s="169" t="n">
        <v>0</v>
      </c>
      <c r="BS563" s="169" t="n">
        <v>0</v>
      </c>
      <c r="BT563" s="169" t="n">
        <v>0</v>
      </c>
      <c r="BU563" s="169" t="n">
        <v>0</v>
      </c>
      <c r="BV563" s="169" t="n">
        <v>0</v>
      </c>
      <c r="BW563" s="169" t="n">
        <v>0</v>
      </c>
      <c r="BX563" s="169" t="n">
        <v>0</v>
      </c>
      <c r="BY563" s="169" t="n">
        <v>0</v>
      </c>
      <c r="BZ563" s="169" t="n">
        <v>0</v>
      </c>
      <c r="CA563" s="169" t="n">
        <v>0</v>
      </c>
      <c r="CB563" s="169" t="n">
        <v>0</v>
      </c>
      <c r="CC563" s="169" t="n">
        <v>0</v>
      </c>
      <c r="CD563" s="169" t="n">
        <v>-5.39354386780176</v>
      </c>
      <c r="CE563" s="169" t="n">
        <v>-14.4751372408458</v>
      </c>
      <c r="CF563" s="169" t="n">
        <v>-15.5847345270943</v>
      </c>
      <c r="CG563" s="169" t="n">
        <v>-13.0878467482208</v>
      </c>
      <c r="CH563" s="169" t="n">
        <v>-8.24915554000273</v>
      </c>
      <c r="CI563" s="169" t="n">
        <v>-14.2161808670139</v>
      </c>
      <c r="CJ563" s="169" t="n">
        <v>-15.4363128708063</v>
      </c>
      <c r="CK563" s="169" t="n">
        <v>-13.6160665596908</v>
      </c>
      <c r="CL563" s="169" t="n">
        <v>-15.9195570741287</v>
      </c>
      <c r="CM563" s="169" t="n">
        <v>-15.3030940870185</v>
      </c>
      <c r="CN563" s="169" t="n">
        <v>-16.3029718227297</v>
      </c>
      <c r="CO563" s="169" t="n">
        <v>-16.8391067636945</v>
      </c>
      <c r="CP563" s="169" t="n">
        <v>-4.61439611588405</v>
      </c>
      <c r="CQ563" s="169" t="n">
        <v>-2.46612616007216</v>
      </c>
      <c r="CR563" s="169" t="n">
        <v>-9.4985866238443</v>
      </c>
      <c r="CS563" s="169"/>
      <c r="CT563" s="223"/>
      <c r="CU563" s="223"/>
      <c r="CV563" s="223"/>
      <c r="CW563" s="223"/>
      <c r="CX563" s="223"/>
      <c r="CY563" s="223"/>
      <c r="CZ563" s="223"/>
      <c r="DA563" s="223"/>
      <c r="DB563" s="223"/>
      <c r="DC563" s="223"/>
      <c r="DD563" s="223"/>
      <c r="DE563" s="223"/>
      <c r="DF563" s="223"/>
      <c r="DG563" s="223"/>
      <c r="DH563" s="223"/>
      <c r="DI563" s="223"/>
      <c r="DJ563" s="223"/>
      <c r="DK563" s="223"/>
      <c r="DL563" s="223"/>
      <c r="DM563" s="223"/>
      <c r="DN563" s="223"/>
    </row>
    <row r="564" customFormat="false" ht="15.75" hidden="false" customHeight="false" outlineLevel="0" collapsed="false">
      <c r="A564" s="209" t="s">
        <v>382</v>
      </c>
      <c r="B564" s="176"/>
      <c r="C564" s="176"/>
      <c r="D564" s="176"/>
      <c r="E564" s="176"/>
      <c r="F564" s="176"/>
      <c r="G564" s="176"/>
      <c r="H564" s="176"/>
      <c r="I564" s="176"/>
      <c r="J564" s="176"/>
      <c r="K564" s="176"/>
      <c r="L564" s="176"/>
      <c r="M564" s="176"/>
      <c r="N564" s="176"/>
      <c r="O564" s="176"/>
      <c r="P564" s="176"/>
      <c r="Q564" s="176"/>
      <c r="R564" s="176"/>
      <c r="S564" s="176"/>
      <c r="T564" s="176"/>
      <c r="U564" s="176"/>
      <c r="V564" s="176"/>
      <c r="W564" s="176"/>
      <c r="X564" s="176"/>
      <c r="Y564" s="176"/>
      <c r="Z564" s="176"/>
      <c r="AA564" s="176"/>
      <c r="AB564" s="176"/>
      <c r="AC564" s="176"/>
      <c r="AD564" s="176"/>
      <c r="AE564" s="176"/>
      <c r="AF564" s="176"/>
      <c r="AG564" s="176"/>
      <c r="AH564" s="176"/>
      <c r="AI564" s="176"/>
      <c r="AJ564" s="176"/>
      <c r="AK564" s="176"/>
      <c r="AL564" s="176"/>
      <c r="AM564" s="176"/>
      <c r="AN564" s="176"/>
      <c r="AO564" s="176"/>
      <c r="AP564" s="176"/>
      <c r="AQ564" s="176"/>
      <c r="AR564" s="176"/>
      <c r="AS564" s="176"/>
      <c r="AT564" s="176"/>
      <c r="AU564" s="176"/>
      <c r="AV564" s="176"/>
      <c r="AW564" s="176"/>
      <c r="AX564" s="176"/>
      <c r="AY564" s="176"/>
      <c r="AZ564" s="176"/>
      <c r="BA564" s="176"/>
      <c r="BB564" s="176"/>
      <c r="BC564" s="176"/>
      <c r="BD564" s="176"/>
      <c r="BE564" s="176"/>
      <c r="BF564" s="176"/>
      <c r="BG564" s="176"/>
      <c r="BH564" s="176"/>
      <c r="BI564" s="176"/>
      <c r="BJ564" s="176" t="n">
        <v>0</v>
      </c>
      <c r="BK564" s="176" t="n">
        <v>0</v>
      </c>
      <c r="BL564" s="176" t="n">
        <v>0</v>
      </c>
      <c r="BM564" s="176" t="n">
        <v>0</v>
      </c>
      <c r="BN564" s="176" t="n">
        <v>0</v>
      </c>
      <c r="BO564" s="176" t="n">
        <v>0</v>
      </c>
      <c r="BP564" s="176" t="n">
        <v>0</v>
      </c>
      <c r="BQ564" s="176" t="n">
        <v>0</v>
      </c>
      <c r="BR564" s="176" t="n">
        <v>0</v>
      </c>
      <c r="BS564" s="176" t="n">
        <v>0</v>
      </c>
      <c r="BT564" s="176" t="n">
        <v>0</v>
      </c>
      <c r="BU564" s="176" t="n">
        <v>0</v>
      </c>
      <c r="BV564" s="176" t="n">
        <v>0</v>
      </c>
      <c r="BW564" s="176" t="n">
        <v>0</v>
      </c>
      <c r="BX564" s="176" t="n">
        <v>0</v>
      </c>
      <c r="BY564" s="176" t="n">
        <v>0</v>
      </c>
      <c r="BZ564" s="176" t="n">
        <v>0</v>
      </c>
      <c r="CA564" s="176" t="n">
        <v>0</v>
      </c>
      <c r="CB564" s="176" t="n">
        <v>0</v>
      </c>
      <c r="CC564" s="176" t="n">
        <v>0</v>
      </c>
      <c r="CD564" s="176" t="n">
        <v>0.115518718307205</v>
      </c>
      <c r="CE564" s="176" t="n">
        <v>0.212639251792086</v>
      </c>
      <c r="CF564" s="176" t="n">
        <v>0.236180341325215</v>
      </c>
      <c r="CG564" s="176" t="n">
        <v>0.211185985552183</v>
      </c>
      <c r="CH564" s="176" t="n">
        <v>0.682968121220538</v>
      </c>
      <c r="CI564" s="176" t="n">
        <v>0.653023857442664</v>
      </c>
      <c r="CJ564" s="176" t="n">
        <v>0.732041523589448</v>
      </c>
      <c r="CK564" s="176" t="n">
        <v>0.6666482387407</v>
      </c>
      <c r="CL564" s="176" t="n">
        <v>0.397118630834275</v>
      </c>
      <c r="CM564" s="176" t="n">
        <v>1.87498905277461</v>
      </c>
      <c r="CN564" s="176" t="n">
        <v>1.05251259687571</v>
      </c>
      <c r="CO564" s="176" t="n">
        <v>2.21844896814891</v>
      </c>
      <c r="CP564" s="176" t="n">
        <v>11.9427087675542</v>
      </c>
      <c r="CQ564" s="176" t="n">
        <v>13.1684491381406</v>
      </c>
      <c r="CR564" s="176" t="n">
        <v>5.20609782915461</v>
      </c>
      <c r="CS564" s="176"/>
      <c r="CT564" s="169"/>
      <c r="CU564" s="169"/>
      <c r="CV564" s="169"/>
      <c r="CW564" s="169"/>
      <c r="CX564" s="169"/>
      <c r="CY564" s="169"/>
      <c r="CZ564" s="169"/>
      <c r="DA564" s="169"/>
      <c r="DB564" s="169"/>
      <c r="DC564" s="169"/>
      <c r="DD564" s="169"/>
      <c r="DE564" s="169"/>
      <c r="DF564" s="169"/>
      <c r="DG564" s="169"/>
      <c r="DH564" s="169"/>
      <c r="DI564" s="169"/>
      <c r="DJ564" s="169"/>
      <c r="DK564" s="169"/>
      <c r="DL564" s="169"/>
      <c r="DM564" s="169"/>
      <c r="DN564" s="169"/>
    </row>
    <row r="565" customFormat="false" ht="15" hidden="false" customHeight="false" outlineLevel="0" collapsed="false">
      <c r="A565" s="209" t="s">
        <v>383</v>
      </c>
      <c r="B565" s="176"/>
      <c r="C565" s="176"/>
      <c r="D565" s="176"/>
      <c r="E565" s="176"/>
      <c r="F565" s="176"/>
      <c r="G565" s="176"/>
      <c r="H565" s="176"/>
      <c r="I565" s="176"/>
      <c r="J565" s="176"/>
      <c r="K565" s="176"/>
      <c r="L565" s="176"/>
      <c r="M565" s="176"/>
      <c r="N565" s="176"/>
      <c r="O565" s="176"/>
      <c r="P565" s="176"/>
      <c r="Q565" s="176"/>
      <c r="R565" s="176"/>
      <c r="S565" s="176"/>
      <c r="T565" s="176"/>
      <c r="U565" s="176"/>
      <c r="V565" s="176"/>
      <c r="W565" s="176"/>
      <c r="X565" s="176"/>
      <c r="Y565" s="176"/>
      <c r="Z565" s="176"/>
      <c r="AA565" s="176"/>
      <c r="AB565" s="176"/>
      <c r="AC565" s="176"/>
      <c r="AD565" s="176"/>
      <c r="AE565" s="176"/>
      <c r="AF565" s="176"/>
      <c r="AG565" s="176"/>
      <c r="AH565" s="176"/>
      <c r="AI565" s="176"/>
      <c r="AJ565" s="176"/>
      <c r="AK565" s="176"/>
      <c r="AL565" s="176"/>
      <c r="AM565" s="176"/>
      <c r="AN565" s="176"/>
      <c r="AO565" s="176"/>
      <c r="AP565" s="176"/>
      <c r="AQ565" s="176"/>
      <c r="AR565" s="176"/>
      <c r="AS565" s="176"/>
      <c r="AT565" s="176"/>
      <c r="AU565" s="176"/>
      <c r="AV565" s="176"/>
      <c r="AW565" s="176"/>
      <c r="AX565" s="176"/>
      <c r="AY565" s="176"/>
      <c r="AZ565" s="176"/>
      <c r="BA565" s="176"/>
      <c r="BB565" s="176"/>
      <c r="BC565" s="176"/>
      <c r="BD565" s="176"/>
      <c r="BE565" s="176"/>
      <c r="BF565" s="176"/>
      <c r="BG565" s="176"/>
      <c r="BH565" s="176"/>
      <c r="BI565" s="176"/>
      <c r="BJ565" s="176" t="n">
        <v>0</v>
      </c>
      <c r="BK565" s="176" t="n">
        <v>0</v>
      </c>
      <c r="BL565" s="176" t="n">
        <v>0</v>
      </c>
      <c r="BM565" s="176" t="n">
        <v>0</v>
      </c>
      <c r="BN565" s="176" t="n">
        <v>0</v>
      </c>
      <c r="BO565" s="176" t="n">
        <v>0</v>
      </c>
      <c r="BP565" s="176" t="n">
        <v>0</v>
      </c>
      <c r="BQ565" s="176" t="n">
        <v>0</v>
      </c>
      <c r="BR565" s="176" t="n">
        <v>0</v>
      </c>
      <c r="BS565" s="176" t="n">
        <v>0</v>
      </c>
      <c r="BT565" s="176" t="n">
        <v>0</v>
      </c>
      <c r="BU565" s="176" t="n">
        <v>0</v>
      </c>
      <c r="BV565" s="176" t="n">
        <v>0</v>
      </c>
      <c r="BW565" s="176" t="n">
        <v>0</v>
      </c>
      <c r="BX565" s="176" t="n">
        <v>0</v>
      </c>
      <c r="BY565" s="176" t="n">
        <v>0</v>
      </c>
      <c r="BZ565" s="176" t="n">
        <v>0</v>
      </c>
      <c r="CA565" s="176" t="n">
        <v>0</v>
      </c>
      <c r="CB565" s="176" t="n">
        <v>0</v>
      </c>
      <c r="CC565" s="176" t="n">
        <v>0</v>
      </c>
      <c r="CD565" s="176" t="n">
        <v>5.50906258610896</v>
      </c>
      <c r="CE565" s="176" t="n">
        <v>14.6877764926379</v>
      </c>
      <c r="CF565" s="176" t="n">
        <v>15.8209148684196</v>
      </c>
      <c r="CG565" s="176" t="n">
        <v>13.299032733773</v>
      </c>
      <c r="CH565" s="176" t="n">
        <v>8.93212366122326</v>
      </c>
      <c r="CI565" s="176" t="n">
        <v>14.8692047244566</v>
      </c>
      <c r="CJ565" s="176" t="n">
        <v>16.1683543943957</v>
      </c>
      <c r="CK565" s="176" t="n">
        <v>14.2827147984315</v>
      </c>
      <c r="CL565" s="176" t="n">
        <v>16.316675704963</v>
      </c>
      <c r="CM565" s="176" t="n">
        <v>17.1780831397932</v>
      </c>
      <c r="CN565" s="176" t="n">
        <v>17.3554844196054</v>
      </c>
      <c r="CO565" s="176" t="n">
        <v>19.0575557318435</v>
      </c>
      <c r="CP565" s="176" t="n">
        <v>16.5571048834382</v>
      </c>
      <c r="CQ565" s="176" t="n">
        <v>15.6345752982128</v>
      </c>
      <c r="CR565" s="176" t="n">
        <v>14.7046844529989</v>
      </c>
      <c r="CS565" s="176"/>
      <c r="CT565" s="176"/>
      <c r="CU565" s="176"/>
      <c r="CV565" s="176"/>
      <c r="CW565" s="176"/>
      <c r="CX565" s="176"/>
      <c r="CY565" s="176"/>
      <c r="CZ565" s="176"/>
      <c r="DA565" s="176"/>
      <c r="DB565" s="176"/>
      <c r="DC565" s="176"/>
      <c r="DD565" s="176"/>
      <c r="DE565" s="176"/>
      <c r="DF565" s="176"/>
      <c r="DG565" s="176"/>
      <c r="DH565" s="176"/>
      <c r="DI565" s="176"/>
      <c r="DJ565" s="176"/>
      <c r="DK565" s="176"/>
      <c r="DL565" s="176"/>
      <c r="DM565" s="176"/>
      <c r="DN565" s="176"/>
    </row>
    <row r="566" customFormat="false" ht="15.75" hidden="false" customHeight="false" outlineLevel="0" collapsed="false">
      <c r="A566" s="209" t="s">
        <v>433</v>
      </c>
      <c r="B566" s="188"/>
      <c r="C566" s="188"/>
      <c r="D566" s="188"/>
      <c r="E566" s="188"/>
      <c r="F566" s="188"/>
      <c r="G566" s="188"/>
      <c r="H566" s="188"/>
      <c r="I566" s="188"/>
      <c r="J566" s="188"/>
      <c r="K566" s="188"/>
      <c r="L566" s="188"/>
      <c r="M566" s="188"/>
      <c r="N566" s="188"/>
      <c r="O566" s="188"/>
      <c r="P566" s="188"/>
      <c r="Q566" s="188"/>
      <c r="R566" s="188"/>
      <c r="S566" s="188"/>
      <c r="T566" s="188"/>
      <c r="U566" s="188"/>
      <c r="V566" s="188"/>
      <c r="W566" s="188"/>
      <c r="X566" s="188"/>
      <c r="Y566" s="188"/>
      <c r="Z566" s="188"/>
      <c r="AA566" s="188"/>
      <c r="AB566" s="188"/>
      <c r="AC566" s="188"/>
      <c r="AD566" s="188"/>
      <c r="AE566" s="188"/>
      <c r="AF566" s="188"/>
      <c r="AG566" s="188"/>
      <c r="AH566" s="188"/>
      <c r="AI566" s="188"/>
      <c r="AJ566" s="188"/>
      <c r="AK566" s="188"/>
      <c r="AL566" s="188"/>
      <c r="AM566" s="188"/>
      <c r="AN566" s="188"/>
      <c r="AO566" s="188"/>
      <c r="AP566" s="188"/>
      <c r="AQ566" s="188"/>
      <c r="AR566" s="188"/>
      <c r="AS566" s="188"/>
      <c r="AT566" s="188"/>
      <c r="AU566" s="188"/>
      <c r="AV566" s="188"/>
      <c r="AW566" s="188"/>
      <c r="AX566" s="188"/>
      <c r="AY566" s="188"/>
      <c r="AZ566" s="188"/>
      <c r="BA566" s="188"/>
      <c r="BB566" s="188"/>
      <c r="BC566" s="188"/>
      <c r="BD566" s="188"/>
      <c r="BE566" s="188"/>
      <c r="BF566" s="188"/>
      <c r="BG566" s="188"/>
      <c r="BH566" s="188"/>
      <c r="BI566" s="188"/>
      <c r="BJ566" s="188" t="n">
        <v>0</v>
      </c>
      <c r="BK566" s="188" t="n">
        <v>0</v>
      </c>
      <c r="BL566" s="188" t="n">
        <v>0</v>
      </c>
      <c r="BM566" s="188" t="n">
        <v>0</v>
      </c>
      <c r="BN566" s="188" t="n">
        <v>0</v>
      </c>
      <c r="BO566" s="188" t="n">
        <v>0</v>
      </c>
      <c r="BP566" s="188" t="n">
        <v>0</v>
      </c>
      <c r="BQ566" s="188" t="n">
        <v>0</v>
      </c>
      <c r="BR566" s="188" t="n">
        <v>0</v>
      </c>
      <c r="BS566" s="188" t="n">
        <v>0</v>
      </c>
      <c r="BT566" s="188" t="n">
        <v>0</v>
      </c>
      <c r="BU566" s="188" t="n">
        <v>0</v>
      </c>
      <c r="BV566" s="188" t="n">
        <v>0</v>
      </c>
      <c r="BW566" s="188" t="n">
        <v>0</v>
      </c>
      <c r="BX566" s="188" t="n">
        <v>0</v>
      </c>
      <c r="BY566" s="188" t="n">
        <v>0</v>
      </c>
      <c r="BZ566" s="188" t="n">
        <v>0</v>
      </c>
      <c r="CA566" s="188" t="n">
        <v>0</v>
      </c>
      <c r="CB566" s="188" t="n">
        <v>0</v>
      </c>
      <c r="CC566" s="188" t="n">
        <v>0</v>
      </c>
      <c r="CD566" s="188" t="n">
        <v>0</v>
      </c>
      <c r="CE566" s="188" t="n">
        <v>0</v>
      </c>
      <c r="CF566" s="188" t="n">
        <v>0</v>
      </c>
      <c r="CG566" s="188" t="n">
        <v>0</v>
      </c>
      <c r="CH566" s="188" t="n">
        <v>0.189102720434629</v>
      </c>
      <c r="CI566" s="188" t="n">
        <v>0.189102720434629</v>
      </c>
      <c r="CJ566" s="188" t="n">
        <v>0.189102720434629</v>
      </c>
      <c r="CK566" s="188" t="n">
        <v>0.189102720434629</v>
      </c>
      <c r="CL566" s="188" t="n">
        <v>-0.0348338560194354</v>
      </c>
      <c r="CM566" s="188" t="n">
        <v>1.17675746196113</v>
      </c>
      <c r="CN566" s="188" t="n">
        <v>0.437953032052635</v>
      </c>
      <c r="CO566" s="188" t="n">
        <v>1.02895997216988</v>
      </c>
      <c r="CP566" s="188" t="n">
        <v>-1.58475925040557</v>
      </c>
      <c r="CQ566" s="188" t="n">
        <v>0.0102013127910767</v>
      </c>
      <c r="CR566" s="188" t="n">
        <v>-0.00695749250758985</v>
      </c>
      <c r="CS566" s="188"/>
      <c r="CT566" s="176"/>
      <c r="CU566" s="176"/>
      <c r="CV566" s="176"/>
      <c r="CW566" s="176"/>
      <c r="CX566" s="176"/>
      <c r="CY566" s="176"/>
      <c r="CZ566" s="176"/>
      <c r="DA566" s="176"/>
      <c r="DB566" s="176"/>
      <c r="DC566" s="176"/>
      <c r="DD566" s="176"/>
      <c r="DE566" s="176"/>
      <c r="DF566" s="176"/>
      <c r="DG566" s="176"/>
      <c r="DH566" s="176"/>
      <c r="DI566" s="176"/>
      <c r="DJ566" s="176"/>
      <c r="DK566" s="176"/>
      <c r="DL566" s="176"/>
      <c r="DM566" s="176"/>
      <c r="DN566" s="176"/>
    </row>
    <row r="567" customFormat="false" ht="15.75" hidden="false" customHeight="false" outlineLevel="0" collapsed="false">
      <c r="A567" s="209" t="s">
        <v>344</v>
      </c>
      <c r="B567" s="188"/>
      <c r="C567" s="188"/>
      <c r="D567" s="188"/>
      <c r="E567" s="188"/>
      <c r="F567" s="188"/>
      <c r="G567" s="188"/>
      <c r="H567" s="188"/>
      <c r="I567" s="188"/>
      <c r="J567" s="188"/>
      <c r="K567" s="188"/>
      <c r="L567" s="188"/>
      <c r="M567" s="188"/>
      <c r="N567" s="188"/>
      <c r="O567" s="188"/>
      <c r="P567" s="188"/>
      <c r="Q567" s="188"/>
      <c r="R567" s="188"/>
      <c r="S567" s="188"/>
      <c r="T567" s="188"/>
      <c r="U567" s="188"/>
      <c r="V567" s="188"/>
      <c r="W567" s="188"/>
      <c r="X567" s="188"/>
      <c r="Y567" s="188"/>
      <c r="Z567" s="188"/>
      <c r="AA567" s="188"/>
      <c r="AB567" s="188"/>
      <c r="AC567" s="188"/>
      <c r="AD567" s="188"/>
      <c r="AE567" s="188"/>
      <c r="AF567" s="188"/>
      <c r="AG567" s="188"/>
      <c r="AH567" s="188"/>
      <c r="AI567" s="188"/>
      <c r="AJ567" s="188"/>
      <c r="AK567" s="188"/>
      <c r="AL567" s="188"/>
      <c r="AM567" s="188"/>
      <c r="AN567" s="188"/>
      <c r="AO567" s="188"/>
      <c r="AP567" s="188"/>
      <c r="AQ567" s="188"/>
      <c r="AR567" s="188"/>
      <c r="AS567" s="188"/>
      <c r="AT567" s="188"/>
      <c r="AU567" s="188"/>
      <c r="AV567" s="188"/>
      <c r="AW567" s="188"/>
      <c r="AX567" s="188"/>
      <c r="AY567" s="188"/>
      <c r="AZ567" s="188"/>
      <c r="BA567" s="188"/>
      <c r="BB567" s="188"/>
      <c r="BC567" s="188"/>
      <c r="BD567" s="188"/>
      <c r="BE567" s="188"/>
      <c r="BF567" s="188"/>
      <c r="BG567" s="188"/>
      <c r="BH567" s="188"/>
      <c r="BI567" s="188"/>
      <c r="BJ567" s="188"/>
      <c r="BK567" s="188"/>
      <c r="BL567" s="188"/>
      <c r="BM567" s="188"/>
      <c r="BN567" s="188"/>
      <c r="BO567" s="188"/>
      <c r="BP567" s="188"/>
      <c r="BQ567" s="188"/>
      <c r="BR567" s="188"/>
      <c r="BS567" s="188"/>
      <c r="BT567" s="188"/>
      <c r="BU567" s="188"/>
      <c r="BV567" s="188"/>
      <c r="BW567" s="188"/>
      <c r="BX567" s="188"/>
      <c r="BY567" s="188"/>
      <c r="BZ567" s="188"/>
      <c r="CA567" s="188"/>
      <c r="CB567" s="188"/>
      <c r="CC567" s="188"/>
      <c r="CD567" s="188"/>
      <c r="CE567" s="188"/>
      <c r="CF567" s="188"/>
      <c r="CG567" s="188"/>
      <c r="CH567" s="188" t="n">
        <v>0.471965911118835</v>
      </c>
      <c r="CI567" s="188" t="n">
        <v>0.471965911118835</v>
      </c>
      <c r="CJ567" s="188" t="n">
        <v>0.471965911118835</v>
      </c>
      <c r="CK567" s="188" t="n">
        <v>0.471965911118835</v>
      </c>
      <c r="CL567" s="188" t="n">
        <v>0.00508696416421834</v>
      </c>
      <c r="CM567" s="188" t="n">
        <v>1.46067875685814</v>
      </c>
      <c r="CN567" s="188" t="n">
        <v>0.541381841933754</v>
      </c>
      <c r="CO567" s="188" t="n">
        <v>1.68303465505507</v>
      </c>
      <c r="CP567" s="188" t="n">
        <v>0.228886585732209</v>
      </c>
      <c r="CQ567" s="188" t="n">
        <v>0.0820440460247926</v>
      </c>
      <c r="CR567" s="188" t="n">
        <v>0</v>
      </c>
      <c r="CS567" s="188"/>
      <c r="CT567" s="188"/>
      <c r="CU567" s="188"/>
      <c r="CV567" s="188"/>
      <c r="CW567" s="188"/>
      <c r="CX567" s="188"/>
      <c r="CY567" s="188"/>
      <c r="CZ567" s="188"/>
      <c r="DA567" s="188"/>
      <c r="DB567" s="188"/>
      <c r="DC567" s="188"/>
      <c r="DD567" s="188"/>
      <c r="DE567" s="188"/>
      <c r="DF567" s="188"/>
      <c r="DG567" s="188"/>
      <c r="DH567" s="188"/>
      <c r="DI567" s="188"/>
      <c r="DJ567" s="188"/>
      <c r="DK567" s="188"/>
      <c r="DL567" s="188"/>
      <c r="DM567" s="188"/>
      <c r="DN567" s="188"/>
    </row>
    <row r="568" customFormat="false" ht="15.75" hidden="false" customHeight="false" outlineLevel="0" collapsed="false">
      <c r="A568" s="209" t="s">
        <v>348</v>
      </c>
      <c r="B568" s="188"/>
      <c r="C568" s="188"/>
      <c r="D568" s="188"/>
      <c r="E568" s="188"/>
      <c r="F568" s="188"/>
      <c r="G568" s="188"/>
      <c r="H568" s="188"/>
      <c r="I568" s="188"/>
      <c r="J568" s="188"/>
      <c r="K568" s="188"/>
      <c r="L568" s="188"/>
      <c r="M568" s="188"/>
      <c r="N568" s="188"/>
      <c r="O568" s="188"/>
      <c r="P568" s="188"/>
      <c r="Q568" s="188"/>
      <c r="R568" s="188"/>
      <c r="S568" s="188"/>
      <c r="T568" s="188"/>
      <c r="U568" s="188"/>
      <c r="V568" s="188"/>
      <c r="W568" s="188"/>
      <c r="X568" s="188"/>
      <c r="Y568" s="188"/>
      <c r="Z568" s="188"/>
      <c r="AA568" s="188"/>
      <c r="AB568" s="188"/>
      <c r="AC568" s="188"/>
      <c r="AD568" s="188"/>
      <c r="AE568" s="188"/>
      <c r="AF568" s="188"/>
      <c r="AG568" s="188"/>
      <c r="AH568" s="188"/>
      <c r="AI568" s="188"/>
      <c r="AJ568" s="188"/>
      <c r="AK568" s="188"/>
      <c r="AL568" s="188"/>
      <c r="AM568" s="188"/>
      <c r="AN568" s="188"/>
      <c r="AO568" s="188"/>
      <c r="AP568" s="188"/>
      <c r="AQ568" s="188"/>
      <c r="AR568" s="188"/>
      <c r="AS568" s="188"/>
      <c r="AT568" s="188"/>
      <c r="AU568" s="188"/>
      <c r="AV568" s="188"/>
      <c r="AW568" s="188"/>
      <c r="AX568" s="188"/>
      <c r="AY568" s="188"/>
      <c r="AZ568" s="188"/>
      <c r="BA568" s="188"/>
      <c r="BB568" s="188"/>
      <c r="BC568" s="188"/>
      <c r="BD568" s="188"/>
      <c r="BE568" s="188"/>
      <c r="BF568" s="188"/>
      <c r="BG568" s="188"/>
      <c r="BH568" s="188"/>
      <c r="BI568" s="188"/>
      <c r="BJ568" s="188"/>
      <c r="BK568" s="188"/>
      <c r="BL568" s="188"/>
      <c r="BM568" s="188"/>
      <c r="BN568" s="188"/>
      <c r="BO568" s="188"/>
      <c r="BP568" s="188"/>
      <c r="BQ568" s="188"/>
      <c r="BR568" s="188"/>
      <c r="BS568" s="188"/>
      <c r="BT568" s="188"/>
      <c r="BU568" s="188"/>
      <c r="BV568" s="188"/>
      <c r="BW568" s="188"/>
      <c r="BX568" s="188"/>
      <c r="BY568" s="188"/>
      <c r="BZ568" s="188"/>
      <c r="CA568" s="188"/>
      <c r="CB568" s="188"/>
      <c r="CC568" s="188"/>
      <c r="CD568" s="188"/>
      <c r="CE568" s="188"/>
      <c r="CF568" s="188"/>
      <c r="CG568" s="188"/>
      <c r="CH568" s="188" t="n">
        <v>0.282863190684206</v>
      </c>
      <c r="CI568" s="188" t="n">
        <v>0.282863190684206</v>
      </c>
      <c r="CJ568" s="188" t="n">
        <v>0.282863190684206</v>
      </c>
      <c r="CK568" s="188" t="n">
        <v>0.282863190684206</v>
      </c>
      <c r="CL568" s="188" t="n">
        <v>0.0399208201836538</v>
      </c>
      <c r="CM568" s="188" t="n">
        <v>0.283921294897012</v>
      </c>
      <c r="CN568" s="188" t="n">
        <v>0.103428809881119</v>
      </c>
      <c r="CO568" s="188" t="n">
        <v>0.654074682885188</v>
      </c>
      <c r="CP568" s="188" t="n">
        <v>1.81364583613778</v>
      </c>
      <c r="CQ568" s="188" t="n">
        <v>0.0718427332337159</v>
      </c>
      <c r="CR568" s="188" t="n">
        <v>0.00695749250758985</v>
      </c>
      <c r="CS568" s="188"/>
      <c r="CT568" s="188"/>
      <c r="CU568" s="188"/>
      <c r="CV568" s="188"/>
      <c r="CW568" s="188"/>
      <c r="CX568" s="188"/>
      <c r="CY568" s="188"/>
      <c r="CZ568" s="188"/>
      <c r="DA568" s="188"/>
      <c r="DB568" s="188"/>
      <c r="DC568" s="188"/>
      <c r="DD568" s="188"/>
      <c r="DE568" s="188"/>
      <c r="DF568" s="188"/>
      <c r="DG568" s="188"/>
      <c r="DH568" s="188"/>
      <c r="DI568" s="188"/>
      <c r="DJ568" s="188"/>
      <c r="DK568" s="188"/>
      <c r="DL568" s="188"/>
      <c r="DM568" s="188"/>
      <c r="DN568" s="188"/>
    </row>
    <row r="569" customFormat="false" ht="15.75" hidden="false" customHeight="false" outlineLevel="0" collapsed="false">
      <c r="A569" s="209" t="s">
        <v>434</v>
      </c>
      <c r="B569" s="188"/>
      <c r="C569" s="188"/>
      <c r="D569" s="188"/>
      <c r="E569" s="188"/>
      <c r="F569" s="188"/>
      <c r="G569" s="188"/>
      <c r="H569" s="188"/>
      <c r="I569" s="188"/>
      <c r="J569" s="188"/>
      <c r="K569" s="188"/>
      <c r="L569" s="188"/>
      <c r="M569" s="188"/>
      <c r="N569" s="188"/>
      <c r="O569" s="188"/>
      <c r="P569" s="188"/>
      <c r="Q569" s="188"/>
      <c r="R569" s="188"/>
      <c r="S569" s="188"/>
      <c r="T569" s="188"/>
      <c r="U569" s="188"/>
      <c r="V569" s="188"/>
      <c r="W569" s="188"/>
      <c r="X569" s="188"/>
      <c r="Y569" s="188"/>
      <c r="Z569" s="188"/>
      <c r="AA569" s="188"/>
      <c r="AB569" s="188"/>
      <c r="AC569" s="188"/>
      <c r="AD569" s="188"/>
      <c r="AE569" s="188"/>
      <c r="AF569" s="188"/>
      <c r="AG569" s="188"/>
      <c r="AH569" s="188"/>
      <c r="AI569" s="188"/>
      <c r="AJ569" s="188"/>
      <c r="AK569" s="188"/>
      <c r="AL569" s="188"/>
      <c r="AM569" s="188"/>
      <c r="AN569" s="188"/>
      <c r="AO569" s="188"/>
      <c r="AP569" s="188"/>
      <c r="AQ569" s="188"/>
      <c r="AR569" s="188"/>
      <c r="AS569" s="188"/>
      <c r="AT569" s="188"/>
      <c r="AU569" s="188"/>
      <c r="AV569" s="188"/>
      <c r="AW569" s="188"/>
      <c r="AX569" s="188"/>
      <c r="AY569" s="188"/>
      <c r="AZ569" s="188"/>
      <c r="BA569" s="188"/>
      <c r="BB569" s="188"/>
      <c r="BC569" s="188"/>
      <c r="BD569" s="188"/>
      <c r="BE569" s="188"/>
      <c r="BF569" s="188"/>
      <c r="BG569" s="188"/>
      <c r="BH569" s="188"/>
      <c r="BI569" s="188"/>
      <c r="BJ569" s="188" t="n">
        <v>0</v>
      </c>
      <c r="BK569" s="188" t="n">
        <v>0</v>
      </c>
      <c r="BL569" s="188" t="n">
        <v>0</v>
      </c>
      <c r="BM569" s="188" t="n">
        <v>0</v>
      </c>
      <c r="BN569" s="188" t="n">
        <v>0</v>
      </c>
      <c r="BO569" s="188" t="n">
        <v>0</v>
      </c>
      <c r="BP569" s="188" t="n">
        <v>0</v>
      </c>
      <c r="BQ569" s="188" t="n">
        <v>0</v>
      </c>
      <c r="BR569" s="188" t="n">
        <v>0</v>
      </c>
      <c r="BS569" s="188" t="n">
        <v>0</v>
      </c>
      <c r="BT569" s="188" t="n">
        <v>0</v>
      </c>
      <c r="BU569" s="188" t="n">
        <v>0</v>
      </c>
      <c r="BV569" s="188" t="n">
        <v>0</v>
      </c>
      <c r="BW569" s="188" t="n">
        <v>0</v>
      </c>
      <c r="BX569" s="188" t="n">
        <v>0</v>
      </c>
      <c r="BY569" s="188" t="n">
        <v>0</v>
      </c>
      <c r="BZ569" s="188" t="n">
        <v>0</v>
      </c>
      <c r="CA569" s="188" t="n">
        <v>0</v>
      </c>
      <c r="CB569" s="188" t="n">
        <v>0</v>
      </c>
      <c r="CC569" s="188" t="n">
        <v>0</v>
      </c>
      <c r="CD569" s="188" t="n">
        <v>0</v>
      </c>
      <c r="CE569" s="188" t="n">
        <v>0</v>
      </c>
      <c r="CF569" s="188" t="n">
        <v>0</v>
      </c>
      <c r="CG569" s="188" t="n">
        <v>0</v>
      </c>
      <c r="CH569" s="188" t="n">
        <v>-0.263553640186851</v>
      </c>
      <c r="CI569" s="188" t="n">
        <v>-0.263553640186851</v>
      </c>
      <c r="CJ569" s="188" t="n">
        <v>-0.263553640186851</v>
      </c>
      <c r="CK569" s="188" t="n">
        <v>-0.263553640186851</v>
      </c>
      <c r="CL569" s="188" t="n">
        <v>-0.119305619772431</v>
      </c>
      <c r="CM569" s="188" t="n">
        <v>-0.0970269905260152</v>
      </c>
      <c r="CN569" s="188" t="n">
        <v>0.176504815480373</v>
      </c>
      <c r="CO569" s="188" t="n">
        <v>-0.275122232026619</v>
      </c>
      <c r="CP569" s="188" t="n">
        <v>2.70866200273859</v>
      </c>
      <c r="CQ569" s="188" t="n">
        <v>4.4085755864094</v>
      </c>
      <c r="CR569" s="188" t="n">
        <v>2.39689819551428</v>
      </c>
      <c r="CS569" s="188"/>
      <c r="CT569" s="188"/>
      <c r="CU569" s="188"/>
      <c r="CV569" s="188"/>
      <c r="CW569" s="188"/>
      <c r="CX569" s="188"/>
      <c r="CY569" s="188"/>
      <c r="CZ569" s="188"/>
      <c r="DA569" s="188"/>
      <c r="DB569" s="188"/>
      <c r="DC569" s="188"/>
      <c r="DD569" s="188"/>
      <c r="DE569" s="188"/>
      <c r="DF569" s="188"/>
      <c r="DG569" s="188"/>
      <c r="DH569" s="188"/>
      <c r="DI569" s="188"/>
      <c r="DJ569" s="188"/>
      <c r="DK569" s="188"/>
      <c r="DL569" s="188"/>
      <c r="DM569" s="188"/>
      <c r="DN569" s="188"/>
    </row>
    <row r="570" customFormat="false" ht="15.75" hidden="false" customHeight="false" outlineLevel="0" collapsed="false">
      <c r="A570" s="209" t="s">
        <v>344</v>
      </c>
      <c r="B570" s="188"/>
      <c r="C570" s="188"/>
      <c r="D570" s="188"/>
      <c r="E570" s="188"/>
      <c r="F570" s="188"/>
      <c r="G570" s="188"/>
      <c r="H570" s="188"/>
      <c r="I570" s="188"/>
      <c r="J570" s="188"/>
      <c r="K570" s="188"/>
      <c r="L570" s="188"/>
      <c r="M570" s="188"/>
      <c r="N570" s="188"/>
      <c r="O570" s="188"/>
      <c r="P570" s="188"/>
      <c r="Q570" s="188"/>
      <c r="R570" s="188"/>
      <c r="S570" s="188"/>
      <c r="T570" s="188"/>
      <c r="U570" s="188"/>
      <c r="V570" s="188"/>
      <c r="W570" s="188"/>
      <c r="X570" s="188"/>
      <c r="Y570" s="188"/>
      <c r="Z570" s="188"/>
      <c r="AA570" s="188"/>
      <c r="AB570" s="188"/>
      <c r="AC570" s="188"/>
      <c r="AD570" s="188"/>
      <c r="AE570" s="188"/>
      <c r="AF570" s="188"/>
      <c r="AG570" s="188"/>
      <c r="AH570" s="188"/>
      <c r="AI570" s="188"/>
      <c r="AJ570" s="188"/>
      <c r="AK570" s="188"/>
      <c r="AL570" s="188"/>
      <c r="AM570" s="188"/>
      <c r="AN570" s="188"/>
      <c r="AO570" s="188"/>
      <c r="AP570" s="188"/>
      <c r="AQ570" s="188"/>
      <c r="AR570" s="188"/>
      <c r="AS570" s="188"/>
      <c r="AT570" s="188"/>
      <c r="AU570" s="188"/>
      <c r="AV570" s="188"/>
      <c r="AW570" s="188"/>
      <c r="AX570" s="188"/>
      <c r="AY570" s="188"/>
      <c r="AZ570" s="188"/>
      <c r="BA570" s="188"/>
      <c r="BB570" s="188"/>
      <c r="BC570" s="188"/>
      <c r="BD570" s="188"/>
      <c r="BE570" s="188"/>
      <c r="BF570" s="188"/>
      <c r="BG570" s="188"/>
      <c r="BH570" s="188"/>
      <c r="BI570" s="188"/>
      <c r="BJ570" s="188"/>
      <c r="BK570" s="188"/>
      <c r="BL570" s="188"/>
      <c r="BM570" s="188"/>
      <c r="BN570" s="188"/>
      <c r="BO570" s="188"/>
      <c r="BP570" s="188"/>
      <c r="BQ570" s="188"/>
      <c r="BR570" s="188"/>
      <c r="BS570" s="188"/>
      <c r="BT570" s="188"/>
      <c r="BU570" s="188"/>
      <c r="BV570" s="188"/>
      <c r="BW570" s="188"/>
      <c r="BX570" s="188"/>
      <c r="BY570" s="188"/>
      <c r="BZ570" s="188"/>
      <c r="CA570" s="188"/>
      <c r="CB570" s="188"/>
      <c r="CC570" s="188"/>
      <c r="CD570" s="188"/>
      <c r="CE570" s="188"/>
      <c r="CF570" s="188"/>
      <c r="CG570" s="188"/>
      <c r="CH570" s="188" t="n">
        <v>0.0215682302358649</v>
      </c>
      <c r="CI570" s="188" t="n">
        <v>0.0215682302358649</v>
      </c>
      <c r="CJ570" s="188" t="n">
        <v>0.0215682302358649</v>
      </c>
      <c r="CK570" s="188" t="n">
        <v>0.0215682302358649</v>
      </c>
      <c r="CL570" s="188" t="n">
        <v>0.191964307685391</v>
      </c>
      <c r="CM570" s="188" t="n">
        <v>0.214242936931806</v>
      </c>
      <c r="CN570" s="188" t="n">
        <v>0.199860827484139</v>
      </c>
      <c r="CO570" s="188" t="n">
        <v>0.224144385636015</v>
      </c>
      <c r="CP570" s="188" t="n">
        <v>5.84981284337235</v>
      </c>
      <c r="CQ570" s="188" t="n">
        <v>8.88662522113754</v>
      </c>
      <c r="CR570" s="188" t="n">
        <v>5.2060536776794</v>
      </c>
      <c r="CS570" s="188"/>
      <c r="CT570" s="188"/>
      <c r="CU570" s="188"/>
      <c r="CV570" s="188"/>
      <c r="CW570" s="188"/>
      <c r="CX570" s="188"/>
      <c r="CY570" s="188"/>
      <c r="CZ570" s="188"/>
      <c r="DA570" s="188"/>
      <c r="DB570" s="188"/>
      <c r="DC570" s="188"/>
      <c r="DD570" s="188"/>
      <c r="DE570" s="188"/>
      <c r="DF570" s="188"/>
      <c r="DG570" s="188"/>
      <c r="DH570" s="188"/>
      <c r="DI570" s="188"/>
      <c r="DJ570" s="188"/>
      <c r="DK570" s="188"/>
      <c r="DL570" s="188"/>
      <c r="DM570" s="188"/>
      <c r="DN570" s="188"/>
    </row>
    <row r="571" customFormat="false" ht="15.75" hidden="false" customHeight="false" outlineLevel="0" collapsed="false">
      <c r="A571" s="209" t="s">
        <v>348</v>
      </c>
      <c r="B571" s="188"/>
      <c r="C571" s="188"/>
      <c r="D571" s="188"/>
      <c r="E571" s="188"/>
      <c r="F571" s="188"/>
      <c r="G571" s="188"/>
      <c r="H571" s="188"/>
      <c r="I571" s="188"/>
      <c r="J571" s="188"/>
      <c r="K571" s="188"/>
      <c r="L571" s="188"/>
      <c r="M571" s="188"/>
      <c r="N571" s="188"/>
      <c r="O571" s="188"/>
      <c r="P571" s="188"/>
      <c r="Q571" s="188"/>
      <c r="R571" s="188"/>
      <c r="S571" s="188"/>
      <c r="T571" s="188"/>
      <c r="U571" s="188"/>
      <c r="V571" s="188"/>
      <c r="W571" s="188"/>
      <c r="X571" s="188"/>
      <c r="Y571" s="188"/>
      <c r="Z571" s="188"/>
      <c r="AA571" s="188"/>
      <c r="AB571" s="188"/>
      <c r="AC571" s="188"/>
      <c r="AD571" s="188"/>
      <c r="AE571" s="188"/>
      <c r="AF571" s="188"/>
      <c r="AG571" s="188"/>
      <c r="AH571" s="188"/>
      <c r="AI571" s="188"/>
      <c r="AJ571" s="188"/>
      <c r="AK571" s="188"/>
      <c r="AL571" s="188"/>
      <c r="AM571" s="188"/>
      <c r="AN571" s="188"/>
      <c r="AO571" s="188"/>
      <c r="AP571" s="188"/>
      <c r="AQ571" s="188"/>
      <c r="AR571" s="188"/>
      <c r="AS571" s="188"/>
      <c r="AT571" s="188"/>
      <c r="AU571" s="188"/>
      <c r="AV571" s="188"/>
      <c r="AW571" s="188"/>
      <c r="AX571" s="188"/>
      <c r="AY571" s="188"/>
      <c r="AZ571" s="188"/>
      <c r="BA571" s="188"/>
      <c r="BB571" s="188"/>
      <c r="BC571" s="188"/>
      <c r="BD571" s="188"/>
      <c r="BE571" s="188"/>
      <c r="BF571" s="188"/>
      <c r="BG571" s="188"/>
      <c r="BH571" s="188"/>
      <c r="BI571" s="188"/>
      <c r="BJ571" s="188"/>
      <c r="BK571" s="188"/>
      <c r="BL571" s="188"/>
      <c r="BM571" s="188"/>
      <c r="BN571" s="188"/>
      <c r="BO571" s="188"/>
      <c r="BP571" s="188"/>
      <c r="BQ571" s="188"/>
      <c r="BR571" s="188"/>
      <c r="BS571" s="188"/>
      <c r="BT571" s="188"/>
      <c r="BU571" s="188"/>
      <c r="BV571" s="188"/>
      <c r="BW571" s="188"/>
      <c r="BX571" s="188"/>
      <c r="BY571" s="188"/>
      <c r="BZ571" s="188"/>
      <c r="CA571" s="188"/>
      <c r="CB571" s="188"/>
      <c r="CC571" s="188"/>
      <c r="CD571" s="188"/>
      <c r="CE571" s="188"/>
      <c r="CF571" s="188"/>
      <c r="CG571" s="188"/>
      <c r="CH571" s="188" t="n">
        <v>0.285121870422716</v>
      </c>
      <c r="CI571" s="188" t="n">
        <v>0.285121870422716</v>
      </c>
      <c r="CJ571" s="188" t="n">
        <v>0.285121870422716</v>
      </c>
      <c r="CK571" s="188" t="n">
        <v>0.285121870422716</v>
      </c>
      <c r="CL571" s="188" t="n">
        <v>0.311269927457822</v>
      </c>
      <c r="CM571" s="188" t="n">
        <v>0.311269927457822</v>
      </c>
      <c r="CN571" s="188" t="n">
        <v>0.0233560120037655</v>
      </c>
      <c r="CO571" s="188" t="n">
        <v>0.499266617662633</v>
      </c>
      <c r="CP571" s="188" t="n">
        <v>3.14115084063376</v>
      </c>
      <c r="CQ571" s="188" t="n">
        <v>4.47804963472814</v>
      </c>
      <c r="CR571" s="188" t="n">
        <v>2.80915548216512</v>
      </c>
      <c r="CS571" s="188"/>
      <c r="CT571" s="188"/>
      <c r="CU571" s="188"/>
      <c r="CV571" s="188"/>
      <c r="CW571" s="188"/>
      <c r="CX571" s="188"/>
      <c r="CY571" s="188"/>
      <c r="CZ571" s="188"/>
      <c r="DA571" s="188"/>
      <c r="DB571" s="188"/>
      <c r="DC571" s="188"/>
      <c r="DD571" s="188"/>
      <c r="DE571" s="188"/>
      <c r="DF571" s="188"/>
      <c r="DG571" s="188"/>
      <c r="DH571" s="188"/>
      <c r="DI571" s="188"/>
      <c r="DJ571" s="188"/>
      <c r="DK571" s="188"/>
      <c r="DL571" s="188"/>
      <c r="DM571" s="188"/>
      <c r="DN571" s="188"/>
    </row>
    <row r="572" customFormat="false" ht="15.75" hidden="false" customHeight="false" outlineLevel="0" collapsed="false">
      <c r="A572" s="209" t="s">
        <v>435</v>
      </c>
      <c r="B572" s="188"/>
      <c r="C572" s="188"/>
      <c r="D572" s="188"/>
      <c r="E572" s="188"/>
      <c r="F572" s="188"/>
      <c r="G572" s="188"/>
      <c r="H572" s="188"/>
      <c r="I572" s="188"/>
      <c r="J572" s="188"/>
      <c r="K572" s="188"/>
      <c r="L572" s="188"/>
      <c r="M572" s="188"/>
      <c r="N572" s="188"/>
      <c r="O572" s="188"/>
      <c r="P572" s="188"/>
      <c r="Q572" s="188"/>
      <c r="R572" s="188"/>
      <c r="S572" s="188"/>
      <c r="T572" s="188"/>
      <c r="U572" s="188"/>
      <c r="V572" s="188"/>
      <c r="W572" s="188"/>
      <c r="X572" s="188"/>
      <c r="Y572" s="188"/>
      <c r="Z572" s="188"/>
      <c r="AA572" s="188"/>
      <c r="AB572" s="188"/>
      <c r="AC572" s="188"/>
      <c r="AD572" s="188"/>
      <c r="AE572" s="188"/>
      <c r="AF572" s="188"/>
      <c r="AG572" s="188"/>
      <c r="AH572" s="188"/>
      <c r="AI572" s="188"/>
      <c r="AJ572" s="188"/>
      <c r="AK572" s="188"/>
      <c r="AL572" s="188"/>
      <c r="AM572" s="188"/>
      <c r="AN572" s="188"/>
      <c r="AO572" s="188"/>
      <c r="AP572" s="188"/>
      <c r="AQ572" s="188"/>
      <c r="AR572" s="188"/>
      <c r="AS572" s="188"/>
      <c r="AT572" s="188"/>
      <c r="AU572" s="188"/>
      <c r="AV572" s="188"/>
      <c r="AW572" s="188"/>
      <c r="AX572" s="188"/>
      <c r="AY572" s="188"/>
      <c r="AZ572" s="188"/>
      <c r="BA572" s="188"/>
      <c r="BB572" s="188"/>
      <c r="BC572" s="188"/>
      <c r="BD572" s="188"/>
      <c r="BE572" s="188"/>
      <c r="BF572" s="188"/>
      <c r="BG572" s="188"/>
      <c r="BH572" s="188"/>
      <c r="BI572" s="188"/>
      <c r="BJ572" s="188" t="n">
        <v>0</v>
      </c>
      <c r="BK572" s="188" t="n">
        <v>0</v>
      </c>
      <c r="BL572" s="188" t="n">
        <v>0</v>
      </c>
      <c r="BM572" s="188" t="n">
        <v>0</v>
      </c>
      <c r="BN572" s="188" t="n">
        <v>0</v>
      </c>
      <c r="BO572" s="188" t="n">
        <v>0</v>
      </c>
      <c r="BP572" s="188" t="n">
        <v>0</v>
      </c>
      <c r="BQ572" s="188" t="n">
        <v>0</v>
      </c>
      <c r="BR572" s="188" t="n">
        <v>0</v>
      </c>
      <c r="BS572" s="188" t="n">
        <v>0</v>
      </c>
      <c r="BT572" s="188" t="n">
        <v>0</v>
      </c>
      <c r="BU572" s="188" t="n">
        <v>0</v>
      </c>
      <c r="BV572" s="188" t="n">
        <v>0</v>
      </c>
      <c r="BW572" s="188" t="n">
        <v>0</v>
      </c>
      <c r="BX572" s="188" t="n">
        <v>0</v>
      </c>
      <c r="BY572" s="188" t="n">
        <v>0</v>
      </c>
      <c r="BZ572" s="188" t="n">
        <v>0</v>
      </c>
      <c r="CA572" s="188" t="n">
        <v>0</v>
      </c>
      <c r="CB572" s="188" t="n">
        <v>0</v>
      </c>
      <c r="CC572" s="188" t="n">
        <v>0</v>
      </c>
      <c r="CD572" s="188" t="n">
        <v>-5.39354386780176</v>
      </c>
      <c r="CE572" s="188" t="n">
        <v>-14.4751372408458</v>
      </c>
      <c r="CF572" s="188" t="n">
        <v>-15.5847345270943</v>
      </c>
      <c r="CG572" s="188" t="n">
        <v>-13.0878467482208</v>
      </c>
      <c r="CH572" s="188" t="n">
        <v>-8.1747046202505</v>
      </c>
      <c r="CI572" s="188" t="n">
        <v>-14.1417299472617</v>
      </c>
      <c r="CJ572" s="188" t="n">
        <v>-15.3618619510541</v>
      </c>
      <c r="CK572" s="188" t="n">
        <v>-13.5416156399386</v>
      </c>
      <c r="CL572" s="188" t="n">
        <v>-15.7654175983369</v>
      </c>
      <c r="CM572" s="188" t="n">
        <v>-16.3828245584537</v>
      </c>
      <c r="CN572" s="188" t="n">
        <v>-16.9174296702627</v>
      </c>
      <c r="CO572" s="188" t="n">
        <v>-17.5929445038378</v>
      </c>
      <c r="CP572" s="188" t="n">
        <v>-5.73829886821708</v>
      </c>
      <c r="CQ572" s="188" t="n">
        <v>-6.88490305927264</v>
      </c>
      <c r="CR572" s="188" t="n">
        <v>-11.888527326851</v>
      </c>
      <c r="CS572" s="188"/>
      <c r="CT572" s="188"/>
      <c r="CU572" s="188"/>
      <c r="CV572" s="188"/>
      <c r="CW572" s="188"/>
      <c r="CX572" s="188"/>
      <c r="CY572" s="188"/>
      <c r="CZ572" s="188"/>
      <c r="DA572" s="188"/>
      <c r="DB572" s="188"/>
      <c r="DC572" s="188"/>
      <c r="DD572" s="188"/>
      <c r="DE572" s="188"/>
      <c r="DF572" s="188"/>
      <c r="DG572" s="188"/>
      <c r="DH572" s="188"/>
      <c r="DI572" s="188"/>
      <c r="DJ572" s="188"/>
      <c r="DK572" s="188"/>
      <c r="DL572" s="188"/>
      <c r="DM572" s="188"/>
      <c r="DN572" s="188"/>
    </row>
    <row r="573" customFormat="false" ht="15.75" hidden="false" customHeight="false" outlineLevel="0" collapsed="false">
      <c r="A573" s="209" t="s">
        <v>347</v>
      </c>
      <c r="B573" s="188"/>
      <c r="C573" s="188"/>
      <c r="D573" s="188"/>
      <c r="E573" s="188"/>
      <c r="F573" s="188"/>
      <c r="G573" s="188"/>
      <c r="H573" s="188"/>
      <c r="I573" s="188"/>
      <c r="J573" s="188"/>
      <c r="K573" s="188"/>
      <c r="L573" s="188"/>
      <c r="M573" s="188"/>
      <c r="N573" s="188"/>
      <c r="O573" s="188"/>
      <c r="P573" s="188"/>
      <c r="Q573" s="188"/>
      <c r="R573" s="188"/>
      <c r="S573" s="188"/>
      <c r="T573" s="188"/>
      <c r="U573" s="188"/>
      <c r="V573" s="188"/>
      <c r="W573" s="188"/>
      <c r="X573" s="188"/>
      <c r="Y573" s="188"/>
      <c r="Z573" s="188"/>
      <c r="AA573" s="188"/>
      <c r="AB573" s="188"/>
      <c r="AC573" s="188"/>
      <c r="AD573" s="188"/>
      <c r="AE573" s="188"/>
      <c r="AF573" s="188"/>
      <c r="AG573" s="188"/>
      <c r="AH573" s="188"/>
      <c r="AI573" s="188"/>
      <c r="AJ573" s="188"/>
      <c r="AK573" s="188"/>
      <c r="AL573" s="188"/>
      <c r="AM573" s="188"/>
      <c r="AN573" s="188"/>
      <c r="AO573" s="188"/>
      <c r="AP573" s="188"/>
      <c r="AQ573" s="188"/>
      <c r="AR573" s="188"/>
      <c r="AS573" s="188"/>
      <c r="AT573" s="188"/>
      <c r="AU573" s="188"/>
      <c r="AV573" s="188"/>
      <c r="AW573" s="188"/>
      <c r="AX573" s="188"/>
      <c r="AY573" s="188"/>
      <c r="AZ573" s="188"/>
      <c r="BA573" s="188"/>
      <c r="BB573" s="188"/>
      <c r="BC573" s="188"/>
      <c r="BD573" s="188"/>
      <c r="BE573" s="188"/>
      <c r="BF573" s="188"/>
      <c r="BG573" s="188"/>
      <c r="BH573" s="188"/>
      <c r="BI573" s="188"/>
      <c r="BJ573" s="188"/>
      <c r="BK573" s="188"/>
      <c r="BL573" s="188"/>
      <c r="BM573" s="188"/>
      <c r="BN573" s="188"/>
      <c r="BO573" s="188"/>
      <c r="BP573" s="188"/>
      <c r="BQ573" s="188"/>
      <c r="BR573" s="188"/>
      <c r="BS573" s="188"/>
      <c r="BT573" s="188"/>
      <c r="BU573" s="188"/>
      <c r="BV573" s="188"/>
      <c r="BW573" s="188"/>
      <c r="BX573" s="188"/>
      <c r="BY573" s="188"/>
      <c r="BZ573" s="188"/>
      <c r="CA573" s="188"/>
      <c r="CB573" s="188"/>
      <c r="CC573" s="188"/>
      <c r="CD573" s="188" t="n">
        <v>0.115518718307205</v>
      </c>
      <c r="CE573" s="188" t="n">
        <v>0.212639251792086</v>
      </c>
      <c r="CF573" s="188" t="n">
        <v>0.236180341325215</v>
      </c>
      <c r="CG573" s="188" t="n">
        <v>0.211185985552183</v>
      </c>
      <c r="CH573" s="188" t="n">
        <v>0.189433979865838</v>
      </c>
      <c r="CI573" s="188" t="n">
        <v>0.159489716087965</v>
      </c>
      <c r="CJ573" s="188" t="n">
        <v>0.238507382234749</v>
      </c>
      <c r="CK573" s="188" t="n">
        <v>0.173114097386001</v>
      </c>
      <c r="CL573" s="188" t="n">
        <v>0.200067358984666</v>
      </c>
      <c r="CM573" s="188" t="n">
        <v>0.200067358984666</v>
      </c>
      <c r="CN573" s="188" t="n">
        <v>0.311269927457822</v>
      </c>
      <c r="CO573" s="188" t="n">
        <v>0.311269927457822</v>
      </c>
      <c r="CP573" s="188" t="n">
        <v>5.86400933844959</v>
      </c>
      <c r="CQ573" s="188" t="n">
        <v>4.19977987097827</v>
      </c>
      <c r="CR573" s="188" t="n">
        <v>4.41514752104132E-005</v>
      </c>
      <c r="CS573" s="188"/>
      <c r="CT573" s="188"/>
      <c r="CU573" s="188"/>
      <c r="CV573" s="188"/>
      <c r="CW573" s="188"/>
      <c r="CX573" s="188"/>
      <c r="CY573" s="188"/>
      <c r="CZ573" s="188"/>
      <c r="DA573" s="188"/>
      <c r="DB573" s="188"/>
      <c r="DC573" s="188"/>
      <c r="DD573" s="188"/>
      <c r="DE573" s="188"/>
      <c r="DF573" s="188"/>
      <c r="DG573" s="188"/>
      <c r="DH573" s="188"/>
      <c r="DI573" s="188"/>
      <c r="DJ573" s="188"/>
      <c r="DK573" s="188"/>
      <c r="DL573" s="188"/>
      <c r="DM573" s="188"/>
      <c r="DN573" s="188"/>
    </row>
    <row r="574" customFormat="false" ht="15.75" hidden="false" customHeight="false" outlineLevel="0" collapsed="false">
      <c r="A574" s="209" t="s">
        <v>345</v>
      </c>
      <c r="B574" s="188"/>
      <c r="C574" s="188"/>
      <c r="D574" s="188"/>
      <c r="E574" s="188"/>
      <c r="F574" s="188"/>
      <c r="G574" s="188"/>
      <c r="H574" s="188"/>
      <c r="I574" s="188"/>
      <c r="J574" s="188"/>
      <c r="K574" s="188"/>
      <c r="L574" s="188"/>
      <c r="M574" s="188"/>
      <c r="N574" s="188"/>
      <c r="O574" s="188"/>
      <c r="P574" s="188"/>
      <c r="Q574" s="188"/>
      <c r="R574" s="188"/>
      <c r="S574" s="188"/>
      <c r="T574" s="188"/>
      <c r="U574" s="188"/>
      <c r="V574" s="188"/>
      <c r="W574" s="188"/>
      <c r="X574" s="188"/>
      <c r="Y574" s="188"/>
      <c r="Z574" s="188"/>
      <c r="AA574" s="188"/>
      <c r="AB574" s="188"/>
      <c r="AC574" s="188"/>
      <c r="AD574" s="188"/>
      <c r="AE574" s="188"/>
      <c r="AF574" s="188"/>
      <c r="AG574" s="188"/>
      <c r="AH574" s="188"/>
      <c r="AI574" s="188"/>
      <c r="AJ574" s="188"/>
      <c r="AK574" s="188"/>
      <c r="AL574" s="188"/>
      <c r="AM574" s="188"/>
      <c r="AN574" s="188"/>
      <c r="AO574" s="188"/>
      <c r="AP574" s="188"/>
      <c r="AQ574" s="188"/>
      <c r="AR574" s="188"/>
      <c r="AS574" s="188"/>
      <c r="AT574" s="188"/>
      <c r="AU574" s="188"/>
      <c r="AV574" s="188"/>
      <c r="AW574" s="188"/>
      <c r="AX574" s="188"/>
      <c r="AY574" s="188"/>
      <c r="AZ574" s="188"/>
      <c r="BA574" s="188"/>
      <c r="BB574" s="188"/>
      <c r="BC574" s="188"/>
      <c r="BD574" s="188"/>
      <c r="BE574" s="188"/>
      <c r="BF574" s="188"/>
      <c r="BG574" s="188"/>
      <c r="BH574" s="188"/>
      <c r="BI574" s="188"/>
      <c r="BJ574" s="188"/>
      <c r="BK574" s="188"/>
      <c r="BL574" s="188"/>
      <c r="BM574" s="188"/>
      <c r="BN574" s="188"/>
      <c r="BO574" s="188"/>
      <c r="BP574" s="188"/>
      <c r="BQ574" s="188"/>
      <c r="BR574" s="188"/>
      <c r="BS574" s="188"/>
      <c r="BT574" s="188"/>
      <c r="BU574" s="188"/>
      <c r="BV574" s="188"/>
      <c r="BW574" s="188"/>
      <c r="BX574" s="188"/>
      <c r="BY574" s="188"/>
      <c r="BZ574" s="188"/>
      <c r="CA574" s="188"/>
      <c r="CB574" s="188"/>
      <c r="CC574" s="188"/>
      <c r="CD574" s="188" t="n">
        <v>5.50906258610896</v>
      </c>
      <c r="CE574" s="188" t="n">
        <v>14.6877764926379</v>
      </c>
      <c r="CF574" s="188" t="n">
        <v>15.8209148684196</v>
      </c>
      <c r="CG574" s="188" t="n">
        <v>13.299032733773</v>
      </c>
      <c r="CH574" s="188" t="n">
        <v>8.36413860011634</v>
      </c>
      <c r="CI574" s="188" t="n">
        <v>14.3012196633497</v>
      </c>
      <c r="CJ574" s="188" t="n">
        <v>15.6003693332888</v>
      </c>
      <c r="CK574" s="188" t="n">
        <v>13.7147297373246</v>
      </c>
      <c r="CL574" s="188" t="n">
        <v>15.9654849573215</v>
      </c>
      <c r="CM574" s="188" t="n">
        <v>16.5828919174383</v>
      </c>
      <c r="CN574" s="188" t="n">
        <v>17.2286995977205</v>
      </c>
      <c r="CO574" s="188" t="n">
        <v>17.9042144312956</v>
      </c>
      <c r="CP574" s="188" t="n">
        <v>11.6023082066667</v>
      </c>
      <c r="CQ574" s="188" t="n">
        <v>11.0846829302509</v>
      </c>
      <c r="CR574" s="188" t="n">
        <v>11.8885714783262</v>
      </c>
      <c r="CS574" s="188"/>
      <c r="CT574" s="188"/>
      <c r="CU574" s="188"/>
      <c r="CV574" s="188"/>
      <c r="CW574" s="188"/>
      <c r="CX574" s="188"/>
      <c r="CY574" s="188"/>
      <c r="CZ574" s="188"/>
      <c r="DA574" s="188"/>
      <c r="DB574" s="188"/>
      <c r="DC574" s="188"/>
      <c r="DD574" s="188"/>
      <c r="DE574" s="188"/>
      <c r="DF574" s="188"/>
      <c r="DG574" s="188"/>
      <c r="DH574" s="188"/>
      <c r="DI574" s="188"/>
      <c r="DJ574" s="188"/>
      <c r="DK574" s="188"/>
      <c r="DL574" s="188"/>
      <c r="DM574" s="188"/>
      <c r="DN574" s="188"/>
    </row>
    <row r="575" customFormat="false" ht="15.75" hidden="false" customHeight="false" outlineLevel="0" collapsed="false">
      <c r="A575" s="209" t="s">
        <v>436</v>
      </c>
      <c r="B575" s="188"/>
      <c r="C575" s="188"/>
      <c r="D575" s="188"/>
      <c r="E575" s="188"/>
      <c r="F575" s="188"/>
      <c r="G575" s="188"/>
      <c r="H575" s="188"/>
      <c r="I575" s="188"/>
      <c r="J575" s="188"/>
      <c r="K575" s="188"/>
      <c r="L575" s="188"/>
      <c r="M575" s="188"/>
      <c r="N575" s="188"/>
      <c r="O575" s="188"/>
      <c r="P575" s="188"/>
      <c r="Q575" s="188"/>
      <c r="R575" s="188"/>
      <c r="S575" s="188"/>
      <c r="T575" s="188"/>
      <c r="U575" s="188"/>
      <c r="V575" s="188"/>
      <c r="W575" s="188"/>
      <c r="X575" s="188"/>
      <c r="Y575" s="188"/>
      <c r="Z575" s="188"/>
      <c r="AA575" s="188"/>
      <c r="AB575" s="188"/>
      <c r="AC575" s="188"/>
      <c r="AD575" s="188"/>
      <c r="AE575" s="188"/>
      <c r="AF575" s="188"/>
      <c r="AG575" s="188"/>
      <c r="AH575" s="188"/>
      <c r="AI575" s="188"/>
      <c r="AJ575" s="188"/>
      <c r="AK575" s="188"/>
      <c r="AL575" s="188"/>
      <c r="AM575" s="188"/>
      <c r="AN575" s="188"/>
      <c r="AO575" s="188"/>
      <c r="AP575" s="188"/>
      <c r="AQ575" s="188"/>
      <c r="AR575" s="188"/>
      <c r="AS575" s="188"/>
      <c r="AT575" s="188"/>
      <c r="AU575" s="188"/>
      <c r="AV575" s="188"/>
      <c r="AW575" s="188"/>
      <c r="AX575" s="188"/>
      <c r="AY575" s="188"/>
      <c r="AZ575" s="188"/>
      <c r="BA575" s="188"/>
      <c r="BB575" s="188"/>
      <c r="BC575" s="188"/>
      <c r="BD575" s="188"/>
      <c r="BE575" s="188"/>
      <c r="BF575" s="188"/>
      <c r="BG575" s="188"/>
      <c r="BH575" s="188"/>
      <c r="BI575" s="188"/>
      <c r="BJ575" s="188"/>
      <c r="BK575" s="188"/>
      <c r="BL575" s="188"/>
      <c r="BM575" s="188"/>
      <c r="BN575" s="188"/>
      <c r="BO575" s="188"/>
      <c r="BP575" s="188"/>
      <c r="BQ575" s="188"/>
      <c r="BR575" s="188"/>
      <c r="BS575" s="188"/>
      <c r="BT575" s="188"/>
      <c r="BU575" s="188"/>
      <c r="BV575" s="188"/>
      <c r="BW575" s="188"/>
      <c r="BX575" s="188"/>
      <c r="BY575" s="188"/>
      <c r="BZ575" s="188"/>
      <c r="CA575" s="188"/>
      <c r="CB575" s="188"/>
      <c r="CC575" s="188"/>
      <c r="CD575" s="176" t="n">
        <v>0.40751347</v>
      </c>
      <c r="CE575" s="176" t="n">
        <v>0.40751347</v>
      </c>
      <c r="CF575" s="176" t="n">
        <v>0.40751347</v>
      </c>
      <c r="CG575" s="176" t="n">
        <v>0.40751347</v>
      </c>
      <c r="CH575" s="176" t="n">
        <v>0.88309452</v>
      </c>
      <c r="CI575" s="176" t="n">
        <v>0.88309452</v>
      </c>
      <c r="CJ575" s="176" t="n">
        <v>0.88309452</v>
      </c>
      <c r="CK575" s="176" t="n">
        <v>0.88309452</v>
      </c>
      <c r="CL575" s="176" t="n">
        <v>2.54359452</v>
      </c>
      <c r="CM575" s="176" t="n">
        <v>2.54359452</v>
      </c>
      <c r="CN575" s="176" t="n">
        <v>2.54359452</v>
      </c>
      <c r="CO575" s="176" t="n">
        <v>2.54359452</v>
      </c>
      <c r="CP575" s="176" t="n">
        <v>2.91259452</v>
      </c>
      <c r="CQ575" s="176" t="n">
        <v>2.91259452</v>
      </c>
      <c r="CR575" s="176" t="n">
        <v>2.91259452</v>
      </c>
      <c r="CS575" s="176"/>
      <c r="CT575" s="188"/>
      <c r="CU575" s="188"/>
      <c r="CV575" s="188"/>
      <c r="CW575" s="188"/>
      <c r="CX575" s="188"/>
      <c r="CY575" s="188"/>
      <c r="CZ575" s="188"/>
      <c r="DA575" s="188"/>
      <c r="DB575" s="188"/>
      <c r="DC575" s="188"/>
      <c r="DD575" s="188"/>
      <c r="DE575" s="188"/>
      <c r="DF575" s="188"/>
      <c r="DG575" s="188"/>
      <c r="DH575" s="188"/>
      <c r="DI575" s="188"/>
      <c r="DJ575" s="188"/>
      <c r="DK575" s="188"/>
      <c r="DL575" s="188"/>
      <c r="DM575" s="188"/>
      <c r="DN575" s="188"/>
    </row>
    <row r="576" customFormat="false" ht="15.75" hidden="false" customHeight="false" outlineLevel="0" collapsed="false">
      <c r="A576" s="224" t="s">
        <v>437</v>
      </c>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3"/>
      <c r="AY576" s="193"/>
      <c r="AZ576" s="193"/>
      <c r="BA576" s="193"/>
      <c r="BB576" s="193"/>
      <c r="BC576" s="193"/>
      <c r="BD576" s="193"/>
      <c r="BE576" s="193"/>
      <c r="BF576" s="193"/>
      <c r="BG576" s="193"/>
      <c r="BH576" s="193"/>
      <c r="BI576" s="193"/>
      <c r="BJ576" s="193"/>
      <c r="BK576" s="193"/>
      <c r="BL576" s="193"/>
      <c r="BM576" s="193"/>
      <c r="BN576" s="193"/>
      <c r="BO576" s="193"/>
      <c r="BP576" s="193"/>
      <c r="BQ576" s="193"/>
      <c r="BR576" s="193"/>
      <c r="BS576" s="193"/>
      <c r="BT576" s="193"/>
      <c r="BU576" s="193"/>
      <c r="BV576" s="193"/>
      <c r="BW576" s="193"/>
      <c r="BX576" s="193"/>
      <c r="BY576" s="193"/>
      <c r="BZ576" s="193"/>
      <c r="CA576" s="193"/>
      <c r="CB576" s="193"/>
      <c r="CC576" s="193"/>
      <c r="CD576" s="211" t="n">
        <v>5.10154911610896</v>
      </c>
      <c r="CE576" s="211" t="n">
        <v>14.2802630226379</v>
      </c>
      <c r="CF576" s="211" t="n">
        <v>15.4134013984196</v>
      </c>
      <c r="CG576" s="211" t="n">
        <v>12.891519263773</v>
      </c>
      <c r="CH576" s="211" t="n">
        <v>7.48104408011634</v>
      </c>
      <c r="CI576" s="211" t="n">
        <v>13.4181251433497</v>
      </c>
      <c r="CJ576" s="211" t="n">
        <v>14.7172748132888</v>
      </c>
      <c r="CK576" s="211" t="n">
        <v>12.8316352173246</v>
      </c>
      <c r="CL576" s="211" t="n">
        <v>13.4218904373215</v>
      </c>
      <c r="CM576" s="211" t="n">
        <v>14.0392973974383</v>
      </c>
      <c r="CN576" s="211" t="n">
        <v>14.6851050777205</v>
      </c>
      <c r="CO576" s="211" t="n">
        <v>15.3606199112956</v>
      </c>
      <c r="CP576" s="211" t="n">
        <v>8.68971368666667</v>
      </c>
      <c r="CQ576" s="211" t="n">
        <v>8.17208841025091</v>
      </c>
      <c r="CR576" s="211" t="n">
        <v>8.9759769583262</v>
      </c>
      <c r="CS576" s="211"/>
      <c r="CT576" s="188"/>
      <c r="CU576" s="188"/>
      <c r="CV576" s="188"/>
      <c r="CW576" s="188"/>
      <c r="CX576" s="188"/>
      <c r="CY576" s="188"/>
      <c r="CZ576" s="188"/>
      <c r="DA576" s="188"/>
      <c r="DB576" s="188"/>
      <c r="DC576" s="188"/>
      <c r="DD576" s="188"/>
      <c r="DE576" s="188"/>
      <c r="DF576" s="188"/>
      <c r="DG576" s="188"/>
      <c r="DH576" s="188"/>
      <c r="DI576" s="188"/>
      <c r="DJ576" s="188"/>
      <c r="DK576" s="188"/>
      <c r="DL576" s="188"/>
      <c r="DM576" s="188"/>
      <c r="DN576" s="188"/>
    </row>
    <row r="577" customFormat="false" ht="15.75" hidden="false" customHeight="false" outlineLevel="0" collapsed="false">
      <c r="A577" s="171" t="s">
        <v>438</v>
      </c>
      <c r="B577" s="225"/>
      <c r="C577" s="225"/>
      <c r="D577" s="225"/>
      <c r="E577" s="225"/>
      <c r="F577" s="225"/>
      <c r="G577" s="225"/>
      <c r="H577" s="225"/>
      <c r="I577" s="225"/>
      <c r="J577" s="225"/>
      <c r="K577" s="225"/>
      <c r="L577" s="225"/>
      <c r="M577" s="225"/>
      <c r="N577" s="225"/>
      <c r="O577" s="225"/>
      <c r="P577" s="225"/>
      <c r="Q577" s="225"/>
      <c r="R577" s="225"/>
      <c r="S577" s="225"/>
      <c r="T577" s="225"/>
      <c r="U577" s="225"/>
      <c r="V577" s="225"/>
      <c r="W577" s="225"/>
      <c r="X577" s="225"/>
      <c r="Y577" s="225"/>
      <c r="Z577" s="225"/>
      <c r="AA577" s="225"/>
      <c r="AB577" s="225"/>
      <c r="AC577" s="225"/>
      <c r="AD577" s="225"/>
      <c r="AE577" s="225"/>
      <c r="AF577" s="225"/>
      <c r="AG577" s="225"/>
      <c r="AH577" s="225"/>
      <c r="AI577" s="225"/>
      <c r="AJ577" s="225"/>
      <c r="AK577" s="225"/>
      <c r="AL577" s="225"/>
      <c r="AM577" s="225"/>
      <c r="AN577" s="225"/>
      <c r="AO577" s="225"/>
      <c r="AP577" s="225"/>
      <c r="AQ577" s="225"/>
      <c r="AR577" s="225"/>
      <c r="AS577" s="225"/>
      <c r="AT577" s="225"/>
      <c r="AU577" s="225"/>
      <c r="AV577" s="225"/>
      <c r="AW577" s="225"/>
      <c r="AX577" s="225"/>
      <c r="AY577" s="225"/>
      <c r="AZ577" s="225"/>
      <c r="BA577" s="225"/>
      <c r="BB577" s="225"/>
      <c r="BC577" s="225"/>
      <c r="BD577" s="225"/>
      <c r="BE577" s="225"/>
      <c r="BF577" s="225"/>
      <c r="BG577" s="225"/>
      <c r="BH577" s="225"/>
      <c r="BI577" s="225"/>
      <c r="BJ577" s="225" t="n">
        <v>0</v>
      </c>
      <c r="BK577" s="225" t="n">
        <v>0</v>
      </c>
      <c r="BL577" s="225" t="n">
        <v>0</v>
      </c>
      <c r="BM577" s="225" t="n">
        <v>0</v>
      </c>
      <c r="BN577" s="225" t="n">
        <v>0</v>
      </c>
      <c r="BO577" s="225" t="n">
        <v>0</v>
      </c>
      <c r="BP577" s="225" t="n">
        <v>0</v>
      </c>
      <c r="BQ577" s="225" t="n">
        <v>0</v>
      </c>
      <c r="BR577" s="225" t="n">
        <v>0</v>
      </c>
      <c r="BS577" s="225" t="n">
        <v>0</v>
      </c>
      <c r="BT577" s="225" t="n">
        <v>0</v>
      </c>
      <c r="BU577" s="225" t="n">
        <v>0</v>
      </c>
      <c r="BV577" s="225" t="n">
        <v>0</v>
      </c>
      <c r="BW577" s="225" t="n">
        <v>0</v>
      </c>
      <c r="BX577" s="225" t="n">
        <v>0</v>
      </c>
      <c r="BY577" s="225" t="n">
        <v>0</v>
      </c>
      <c r="BZ577" s="225" t="n">
        <v>0</v>
      </c>
      <c r="CA577" s="225" t="n">
        <v>0</v>
      </c>
      <c r="CB577" s="225" t="n">
        <v>0</v>
      </c>
      <c r="CC577" s="225" t="n">
        <v>0</v>
      </c>
      <c r="CD577" s="226" t="n">
        <v>0</v>
      </c>
      <c r="CE577" s="226" t="n">
        <v>0</v>
      </c>
      <c r="CF577" s="226" t="n">
        <v>0</v>
      </c>
      <c r="CG577" s="226" t="n">
        <v>0</v>
      </c>
      <c r="CH577" s="226" t="n">
        <v>0</v>
      </c>
      <c r="CI577" s="226" t="n">
        <v>0</v>
      </c>
      <c r="CJ577" s="226" t="n">
        <v>0</v>
      </c>
      <c r="CK577" s="226" t="n">
        <v>0</v>
      </c>
      <c r="CL577" s="226" t="n">
        <v>0</v>
      </c>
      <c r="CM577" s="226" t="n">
        <v>0</v>
      </c>
      <c r="CN577" s="226" t="n">
        <v>0</v>
      </c>
      <c r="CO577" s="226" t="n">
        <v>0</v>
      </c>
      <c r="CP577" s="226" t="n">
        <v>0</v>
      </c>
      <c r="CQ577" s="226" t="n">
        <v>0</v>
      </c>
      <c r="CR577" s="226" t="n">
        <v>0</v>
      </c>
      <c r="CS577" s="226"/>
      <c r="CT577" s="193"/>
      <c r="CU577" s="193"/>
      <c r="CV577" s="193"/>
      <c r="CW577" s="193"/>
      <c r="CX577" s="193"/>
      <c r="CY577" s="193"/>
      <c r="CZ577" s="193"/>
      <c r="DA577" s="193"/>
      <c r="DB577" s="193"/>
      <c r="DC577" s="193"/>
      <c r="DD577" s="193"/>
      <c r="DE577" s="193"/>
      <c r="DF577" s="193"/>
      <c r="DG577" s="193"/>
      <c r="DH577" s="193"/>
      <c r="DI577" s="193"/>
      <c r="DJ577" s="193"/>
      <c r="DK577" s="193"/>
      <c r="DL577" s="193"/>
      <c r="DM577" s="193"/>
      <c r="DN577" s="193"/>
    </row>
    <row r="578" customFormat="false" ht="15.75" hidden="false" customHeight="false" outlineLevel="0" collapsed="false">
      <c r="A578" s="73" t="s">
        <v>361</v>
      </c>
      <c r="B578" s="80"/>
      <c r="C578" s="80"/>
      <c r="D578" s="80"/>
      <c r="E578" s="80"/>
      <c r="F578" s="80"/>
      <c r="G578" s="80"/>
      <c r="H578" s="80"/>
      <c r="I578" s="80"/>
      <c r="J578" s="80"/>
      <c r="K578" s="80"/>
      <c r="L578" s="80"/>
      <c r="M578" s="80"/>
      <c r="N578" s="80"/>
      <c r="O578" s="80"/>
      <c r="P578" s="80"/>
      <c r="Q578" s="80"/>
      <c r="R578" s="80"/>
      <c r="S578" s="80"/>
      <c r="T578" s="80"/>
      <c r="U578" s="80"/>
      <c r="V578" s="80"/>
      <c r="W578" s="80"/>
      <c r="X578" s="80"/>
      <c r="Y578" s="80"/>
      <c r="Z578" s="80"/>
      <c r="AA578" s="80"/>
      <c r="AB578" s="80"/>
      <c r="AC578" s="80"/>
      <c r="AD578" s="80"/>
      <c r="AE578" s="80"/>
      <c r="AF578" s="80"/>
      <c r="AG578" s="80"/>
      <c r="AH578" s="80"/>
      <c r="AI578" s="80"/>
      <c r="AJ578" s="80"/>
      <c r="AK578" s="80"/>
      <c r="AL578" s="80"/>
      <c r="AM578" s="80"/>
      <c r="AN578" s="80"/>
      <c r="AO578" s="80"/>
      <c r="AP578" s="80"/>
      <c r="AQ578" s="80"/>
      <c r="AR578" s="80"/>
      <c r="AS578" s="80"/>
      <c r="AT578" s="80"/>
      <c r="AU578" s="80"/>
      <c r="AV578" s="80"/>
      <c r="AW578" s="80"/>
      <c r="AX578" s="80"/>
      <c r="AY578" s="80"/>
      <c r="AZ578" s="80"/>
      <c r="BA578" s="80"/>
      <c r="BB578" s="80"/>
      <c r="BC578" s="80"/>
      <c r="BD578" s="80"/>
      <c r="BE578" s="80"/>
      <c r="BF578" s="80"/>
      <c r="BG578" s="80"/>
      <c r="BH578" s="80"/>
      <c r="BI578" s="80"/>
      <c r="BJ578" s="80" t="n">
        <v>0</v>
      </c>
      <c r="BK578" s="80" t="n">
        <v>0</v>
      </c>
      <c r="BL578" s="80" t="n">
        <v>0</v>
      </c>
      <c r="BM578" s="80" t="n">
        <v>0</v>
      </c>
      <c r="BN578" s="80" t="n">
        <v>0</v>
      </c>
      <c r="BO578" s="80" t="n">
        <v>0</v>
      </c>
      <c r="BP578" s="80" t="n">
        <v>0</v>
      </c>
      <c r="BQ578" s="80" t="n">
        <v>0</v>
      </c>
      <c r="BR578" s="80" t="n">
        <v>0</v>
      </c>
      <c r="BS578" s="80" t="n">
        <v>0</v>
      </c>
      <c r="BT578" s="80" t="n">
        <v>0</v>
      </c>
      <c r="BU578" s="80" t="n">
        <v>0</v>
      </c>
      <c r="BV578" s="80" t="n">
        <v>0</v>
      </c>
      <c r="BW578" s="80" t="n">
        <v>0</v>
      </c>
      <c r="BX578" s="80" t="n">
        <v>0</v>
      </c>
      <c r="BY578" s="80" t="n">
        <v>0</v>
      </c>
      <c r="BZ578" s="80" t="n">
        <v>0</v>
      </c>
      <c r="CA578" s="80" t="n">
        <v>0</v>
      </c>
      <c r="CB578" s="80" t="n">
        <v>0</v>
      </c>
      <c r="CC578" s="80" t="n">
        <v>0</v>
      </c>
      <c r="CD578" s="178" t="n">
        <v>0</v>
      </c>
      <c r="CE578" s="178" t="n">
        <v>0</v>
      </c>
      <c r="CF578" s="178" t="n">
        <v>0</v>
      </c>
      <c r="CG578" s="178" t="n">
        <v>0</v>
      </c>
      <c r="CH578" s="178" t="n">
        <v>0</v>
      </c>
      <c r="CI578" s="178" t="n">
        <v>0</v>
      </c>
      <c r="CJ578" s="178" t="n">
        <v>0</v>
      </c>
      <c r="CK578" s="178" t="n">
        <v>0</v>
      </c>
      <c r="CL578" s="178" t="n">
        <v>0</v>
      </c>
      <c r="CM578" s="178" t="n">
        <v>0</v>
      </c>
      <c r="CN578" s="178" t="n">
        <v>0</v>
      </c>
      <c r="CO578" s="178" t="n">
        <v>0</v>
      </c>
      <c r="CP578" s="178" t="n">
        <v>0</v>
      </c>
      <c r="CQ578" s="178" t="n">
        <v>0</v>
      </c>
      <c r="CR578" s="178" t="n">
        <v>0</v>
      </c>
      <c r="CS578" s="178"/>
      <c r="CT578" s="225"/>
      <c r="CU578" s="225"/>
      <c r="CV578" s="225"/>
      <c r="CW578" s="225"/>
      <c r="CX578" s="225"/>
      <c r="CY578" s="225"/>
      <c r="CZ578" s="225"/>
      <c r="DA578" s="225"/>
      <c r="DB578" s="225"/>
      <c r="DC578" s="225"/>
      <c r="DD578" s="225"/>
      <c r="DE578" s="225"/>
      <c r="DF578" s="225"/>
      <c r="DG578" s="225"/>
      <c r="DH578" s="225"/>
      <c r="DI578" s="225"/>
      <c r="DJ578" s="225"/>
      <c r="DK578" s="225"/>
      <c r="DL578" s="225"/>
      <c r="DM578" s="225"/>
      <c r="DN578" s="225"/>
    </row>
    <row r="579" customFormat="false" ht="15.75" hidden="false" customHeight="false" outlineLevel="0" collapsed="false">
      <c r="A579" s="75" t="s">
        <v>362</v>
      </c>
      <c r="B579" s="207"/>
      <c r="C579" s="207"/>
      <c r="D579" s="207"/>
      <c r="E579" s="207"/>
      <c r="F579" s="207"/>
      <c r="G579" s="207"/>
      <c r="H579" s="207"/>
      <c r="I579" s="207"/>
      <c r="J579" s="207"/>
      <c r="K579" s="207"/>
      <c r="L579" s="207"/>
      <c r="M579" s="207"/>
      <c r="N579" s="207"/>
      <c r="O579" s="207"/>
      <c r="P579" s="207"/>
      <c r="Q579" s="207"/>
      <c r="R579" s="207"/>
      <c r="S579" s="207"/>
      <c r="T579" s="207"/>
      <c r="U579" s="207"/>
      <c r="V579" s="207"/>
      <c r="W579" s="207"/>
      <c r="X579" s="207"/>
      <c r="Y579" s="207"/>
      <c r="Z579" s="207"/>
      <c r="AA579" s="207"/>
      <c r="AB579" s="207"/>
      <c r="AC579" s="207"/>
      <c r="AD579" s="207"/>
      <c r="AE579" s="207"/>
      <c r="AF579" s="207"/>
      <c r="AG579" s="207"/>
      <c r="AH579" s="207"/>
      <c r="AI579" s="207"/>
      <c r="AJ579" s="207"/>
      <c r="AK579" s="207"/>
      <c r="AL579" s="207"/>
      <c r="AM579" s="207"/>
      <c r="AN579" s="207"/>
      <c r="AO579" s="207"/>
      <c r="AP579" s="207"/>
      <c r="AQ579" s="207"/>
      <c r="AR579" s="207"/>
      <c r="AS579" s="207"/>
      <c r="AT579" s="207"/>
      <c r="AU579" s="207"/>
      <c r="AV579" s="207"/>
      <c r="AW579" s="207"/>
      <c r="AX579" s="207"/>
      <c r="AY579" s="207"/>
      <c r="AZ579" s="207"/>
      <c r="BA579" s="207"/>
      <c r="BB579" s="207"/>
      <c r="BC579" s="207"/>
      <c r="BD579" s="207"/>
      <c r="BE579" s="207"/>
      <c r="BF579" s="207"/>
      <c r="BG579" s="207"/>
      <c r="BH579" s="207"/>
      <c r="BI579" s="207"/>
      <c r="BJ579" s="207" t="n">
        <v>0</v>
      </c>
      <c r="BK579" s="207" t="n">
        <v>0</v>
      </c>
      <c r="BL579" s="207" t="n">
        <v>0</v>
      </c>
      <c r="BM579" s="207" t="n">
        <v>0</v>
      </c>
      <c r="BN579" s="207" t="n">
        <v>0</v>
      </c>
      <c r="BO579" s="207" t="n">
        <v>0</v>
      </c>
      <c r="BP579" s="207" t="n">
        <v>0</v>
      </c>
      <c r="BQ579" s="207" t="n">
        <v>0</v>
      </c>
      <c r="BR579" s="207" t="n">
        <v>0</v>
      </c>
      <c r="BS579" s="207" t="n">
        <v>0</v>
      </c>
      <c r="BT579" s="207" t="n">
        <v>0</v>
      </c>
      <c r="BU579" s="207" t="n">
        <v>0</v>
      </c>
      <c r="BV579" s="207" t="n">
        <v>0</v>
      </c>
      <c r="BW579" s="207" t="n">
        <v>0</v>
      </c>
      <c r="BX579" s="207" t="n">
        <v>0</v>
      </c>
      <c r="BY579" s="207" t="n">
        <v>0</v>
      </c>
      <c r="BZ579" s="207" t="n">
        <v>0</v>
      </c>
      <c r="CA579" s="207" t="n">
        <v>0</v>
      </c>
      <c r="CB579" s="207" t="n">
        <v>0</v>
      </c>
      <c r="CC579" s="207" t="n">
        <v>0</v>
      </c>
      <c r="CD579" s="196" t="n">
        <v>0</v>
      </c>
      <c r="CE579" s="196" t="n">
        <v>0</v>
      </c>
      <c r="CF579" s="196" t="n">
        <v>0</v>
      </c>
      <c r="CG579" s="196" t="n">
        <v>0</v>
      </c>
      <c r="CH579" s="196" t="n">
        <v>0</v>
      </c>
      <c r="CI579" s="196" t="n">
        <v>0</v>
      </c>
      <c r="CJ579" s="196" t="n">
        <v>0</v>
      </c>
      <c r="CK579" s="196" t="n">
        <v>0</v>
      </c>
      <c r="CL579" s="196" t="n">
        <v>0</v>
      </c>
      <c r="CM579" s="196" t="n">
        <v>0</v>
      </c>
      <c r="CN579" s="196" t="n">
        <v>0</v>
      </c>
      <c r="CO579" s="196" t="n">
        <v>0</v>
      </c>
      <c r="CP579" s="196" t="n">
        <v>0</v>
      </c>
      <c r="CQ579" s="196" t="n">
        <v>0</v>
      </c>
      <c r="CR579" s="196" t="n">
        <v>0</v>
      </c>
      <c r="CS579" s="196"/>
      <c r="CT579" s="80"/>
      <c r="CU579" s="80"/>
      <c r="CV579" s="80"/>
      <c r="CW579" s="80"/>
      <c r="CX579" s="80"/>
      <c r="CY579" s="80"/>
      <c r="CZ579" s="80"/>
      <c r="DA579" s="80"/>
      <c r="DB579" s="80"/>
      <c r="DC579" s="80"/>
      <c r="DD579" s="80"/>
      <c r="DE579" s="80"/>
      <c r="DF579" s="80"/>
      <c r="DG579" s="80"/>
      <c r="DH579" s="80"/>
      <c r="DI579" s="80"/>
      <c r="DJ579" s="80"/>
      <c r="DK579" s="80"/>
      <c r="DL579" s="80"/>
      <c r="DM579" s="80"/>
      <c r="DN579" s="80"/>
    </row>
    <row r="580" customFormat="false" ht="15.75" hidden="false" customHeight="false" outlineLevel="0" collapsed="false">
      <c r="A580" s="73" t="s">
        <v>439</v>
      </c>
      <c r="B580" s="80"/>
      <c r="C580" s="80"/>
      <c r="D580" s="80"/>
      <c r="E580" s="80"/>
      <c r="F580" s="80"/>
      <c r="G580" s="80"/>
      <c r="H580" s="80"/>
      <c r="I580" s="80"/>
      <c r="J580" s="80"/>
      <c r="K580" s="80"/>
      <c r="L580" s="80"/>
      <c r="M580" s="80"/>
      <c r="N580" s="80"/>
      <c r="O580" s="80"/>
      <c r="P580" s="80"/>
      <c r="Q580" s="80"/>
      <c r="R580" s="80"/>
      <c r="S580" s="80"/>
      <c r="T580" s="80"/>
      <c r="U580" s="80"/>
      <c r="V580" s="80"/>
      <c r="W580" s="80"/>
      <c r="X580" s="80"/>
      <c r="Y580" s="80"/>
      <c r="Z580" s="80"/>
      <c r="AA580" s="80"/>
      <c r="AB580" s="80"/>
      <c r="AC580" s="80"/>
      <c r="AD580" s="80"/>
      <c r="AE580" s="80"/>
      <c r="AF580" s="80"/>
      <c r="AG580" s="80"/>
      <c r="AH580" s="80"/>
      <c r="AI580" s="80"/>
      <c r="AJ580" s="80"/>
      <c r="AK580" s="80"/>
      <c r="AL580" s="80"/>
      <c r="AM580" s="80"/>
      <c r="AN580" s="80"/>
      <c r="AO580" s="80"/>
      <c r="AP580" s="80"/>
      <c r="AQ580" s="80"/>
      <c r="AR580" s="80"/>
      <c r="AS580" s="80"/>
      <c r="AT580" s="80"/>
      <c r="AU580" s="80"/>
      <c r="AV580" s="80"/>
      <c r="AW580" s="80"/>
      <c r="AX580" s="80"/>
      <c r="AY580" s="80"/>
      <c r="AZ580" s="80"/>
      <c r="BA580" s="80"/>
      <c r="BB580" s="80"/>
      <c r="BC580" s="80"/>
      <c r="BD580" s="80"/>
      <c r="BE580" s="80"/>
      <c r="BF580" s="80"/>
      <c r="BG580" s="80"/>
      <c r="BH580" s="80"/>
      <c r="BI580" s="80"/>
      <c r="BJ580" s="80" t="n">
        <v>0</v>
      </c>
      <c r="BK580" s="80" t="n">
        <v>0</v>
      </c>
      <c r="BL580" s="80" t="n">
        <v>0</v>
      </c>
      <c r="BM580" s="80" t="n">
        <v>0</v>
      </c>
      <c r="BN580" s="80" t="n">
        <v>0</v>
      </c>
      <c r="BO580" s="80" t="n">
        <v>0</v>
      </c>
      <c r="BP580" s="80" t="n">
        <v>0</v>
      </c>
      <c r="BQ580" s="80" t="n">
        <v>0</v>
      </c>
      <c r="BR580" s="80" t="n">
        <v>0</v>
      </c>
      <c r="BS580" s="80" t="n">
        <v>0</v>
      </c>
      <c r="BT580" s="80" t="n">
        <v>0</v>
      </c>
      <c r="BU580" s="80" t="n">
        <v>0</v>
      </c>
      <c r="BV580" s="80" t="n">
        <v>0</v>
      </c>
      <c r="BW580" s="80" t="n">
        <v>0</v>
      </c>
      <c r="BX580" s="80" t="n">
        <v>0</v>
      </c>
      <c r="BY580" s="80" t="n">
        <v>0</v>
      </c>
      <c r="BZ580" s="80" t="n">
        <v>0</v>
      </c>
      <c r="CA580" s="80" t="n">
        <v>0</v>
      </c>
      <c r="CB580" s="80" t="n">
        <v>0</v>
      </c>
      <c r="CC580" s="80" t="n">
        <v>0</v>
      </c>
      <c r="CD580" s="178" t="n">
        <v>0</v>
      </c>
      <c r="CE580" s="178" t="n">
        <v>0</v>
      </c>
      <c r="CF580" s="178" t="n">
        <v>0</v>
      </c>
      <c r="CG580" s="178" t="n">
        <v>0</v>
      </c>
      <c r="CH580" s="178" t="n">
        <v>0</v>
      </c>
      <c r="CI580" s="178" t="n">
        <v>0</v>
      </c>
      <c r="CJ580" s="178" t="n">
        <v>0</v>
      </c>
      <c r="CK580" s="178" t="n">
        <v>0</v>
      </c>
      <c r="CL580" s="178" t="n">
        <v>0</v>
      </c>
      <c r="CM580" s="178" t="n">
        <v>0</v>
      </c>
      <c r="CN580" s="178" t="n">
        <v>0</v>
      </c>
      <c r="CO580" s="178" t="n">
        <v>0</v>
      </c>
      <c r="CP580" s="178" t="n">
        <v>0</v>
      </c>
      <c r="CQ580" s="178" t="n">
        <v>0</v>
      </c>
      <c r="CR580" s="178" t="n">
        <v>0</v>
      </c>
      <c r="CS580" s="178"/>
      <c r="CT580" s="207"/>
      <c r="CU580" s="207"/>
      <c r="CV580" s="207"/>
      <c r="CW580" s="207"/>
      <c r="CX580" s="207"/>
      <c r="CY580" s="207"/>
      <c r="CZ580" s="207"/>
      <c r="DA580" s="207"/>
      <c r="DB580" s="207"/>
      <c r="DC580" s="207"/>
      <c r="DD580" s="207"/>
      <c r="DE580" s="207"/>
      <c r="DF580" s="207"/>
      <c r="DG580" s="207"/>
      <c r="DH580" s="207"/>
      <c r="DI580" s="207"/>
      <c r="DJ580" s="207"/>
      <c r="DK580" s="207"/>
      <c r="DL580" s="207"/>
      <c r="DM580" s="207"/>
      <c r="DN580" s="207"/>
    </row>
    <row r="581" customFormat="false" ht="15.75" hidden="false" customHeight="false" outlineLevel="0" collapsed="false">
      <c r="A581" s="73" t="s">
        <v>336</v>
      </c>
      <c r="B581" s="78"/>
      <c r="C581" s="78"/>
      <c r="D581" s="78"/>
      <c r="E581" s="78"/>
      <c r="F581" s="78"/>
      <c r="G581" s="78"/>
      <c r="H581" s="78"/>
      <c r="I581" s="78"/>
      <c r="J581" s="78"/>
      <c r="K581" s="78"/>
      <c r="L581" s="78"/>
      <c r="M581" s="78"/>
      <c r="N581" s="78"/>
      <c r="O581" s="78"/>
      <c r="P581" s="78"/>
      <c r="Q581" s="78"/>
      <c r="R581" s="78"/>
      <c r="S581" s="78"/>
      <c r="T581" s="78"/>
      <c r="U581" s="78"/>
      <c r="V581" s="78"/>
      <c r="W581" s="78"/>
      <c r="X581" s="78"/>
      <c r="Y581" s="78"/>
      <c r="Z581" s="78"/>
      <c r="AA581" s="78"/>
      <c r="AB581" s="78"/>
      <c r="AC581" s="78"/>
      <c r="AD581" s="78"/>
      <c r="AE581" s="78"/>
      <c r="AF581" s="78"/>
      <c r="AG581" s="78"/>
      <c r="AH581" s="78"/>
      <c r="AI581" s="78"/>
      <c r="AJ581" s="78"/>
      <c r="AK581" s="78"/>
      <c r="AL581" s="78"/>
      <c r="AM581" s="78"/>
      <c r="AN581" s="78"/>
      <c r="AO581" s="78"/>
      <c r="AP581" s="78"/>
      <c r="AQ581" s="78"/>
      <c r="AR581" s="78"/>
      <c r="AS581" s="78"/>
      <c r="AT581" s="78"/>
      <c r="AU581" s="78"/>
      <c r="AV581" s="78"/>
      <c r="AW581" s="78"/>
      <c r="AX581" s="78"/>
      <c r="AY581" s="78"/>
      <c r="AZ581" s="78"/>
      <c r="BA581" s="78"/>
      <c r="BB581" s="78"/>
      <c r="BC581" s="78"/>
      <c r="BD581" s="78"/>
      <c r="BE581" s="78"/>
      <c r="BF581" s="78"/>
      <c r="BG581" s="78"/>
      <c r="BH581" s="78"/>
      <c r="BI581" s="78"/>
      <c r="BJ581" s="78"/>
      <c r="BK581" s="78"/>
      <c r="BL581" s="78"/>
      <c r="BM581" s="78"/>
      <c r="BN581" s="78"/>
      <c r="BO581" s="78"/>
      <c r="BP581" s="78"/>
      <c r="BQ581" s="78"/>
      <c r="BR581" s="78"/>
      <c r="BS581" s="78"/>
      <c r="BT581" s="78"/>
      <c r="BU581" s="78"/>
      <c r="BV581" s="78"/>
      <c r="BW581" s="78"/>
      <c r="BX581" s="78"/>
      <c r="BY581" s="78"/>
      <c r="BZ581" s="78"/>
      <c r="CA581" s="78"/>
      <c r="CB581" s="78"/>
      <c r="CC581" s="78"/>
      <c r="CD581" s="74" t="n">
        <v>0</v>
      </c>
      <c r="CE581" s="74" t="n">
        <v>0</v>
      </c>
      <c r="CF581" s="74" t="n">
        <v>0</v>
      </c>
      <c r="CG581" s="74" t="n">
        <v>0</v>
      </c>
      <c r="CH581" s="74" t="n">
        <v>0</v>
      </c>
      <c r="CI581" s="74" t="n">
        <v>0</v>
      </c>
      <c r="CJ581" s="74" t="n">
        <v>0</v>
      </c>
      <c r="CK581" s="74" t="n">
        <v>0</v>
      </c>
      <c r="CL581" s="74" t="n">
        <v>0</v>
      </c>
      <c r="CM581" s="74" t="n">
        <v>0</v>
      </c>
      <c r="CN581" s="74" t="n">
        <v>0</v>
      </c>
      <c r="CO581" s="74" t="n">
        <v>0</v>
      </c>
      <c r="CP581" s="74" t="n">
        <v>0</v>
      </c>
      <c r="CQ581" s="74" t="n">
        <v>0</v>
      </c>
      <c r="CR581" s="74" t="n">
        <v>0</v>
      </c>
      <c r="CS581" s="74"/>
      <c r="CT581" s="80"/>
      <c r="CU581" s="80"/>
      <c r="CV581" s="80"/>
      <c r="CW581" s="80"/>
      <c r="CX581" s="80"/>
      <c r="CY581" s="80"/>
      <c r="CZ581" s="80"/>
      <c r="DA581" s="80"/>
      <c r="DB581" s="80"/>
      <c r="DC581" s="80"/>
      <c r="DD581" s="80"/>
      <c r="DE581" s="80"/>
      <c r="DF581" s="80"/>
      <c r="DG581" s="80"/>
      <c r="DH581" s="80"/>
      <c r="DI581" s="80"/>
      <c r="DJ581" s="80"/>
      <c r="DK581" s="80"/>
      <c r="DL581" s="80"/>
      <c r="DM581" s="80"/>
      <c r="DN581" s="80"/>
    </row>
    <row r="582" customFormat="false" ht="15.75" hidden="false" customHeight="false" outlineLevel="0" collapsed="false">
      <c r="A582" s="73" t="s">
        <v>337</v>
      </c>
      <c r="B582" s="78"/>
      <c r="C582" s="78"/>
      <c r="D582" s="78"/>
      <c r="E582" s="78"/>
      <c r="F582" s="78"/>
      <c r="G582" s="78"/>
      <c r="H582" s="78"/>
      <c r="I582" s="78"/>
      <c r="J582" s="78"/>
      <c r="K582" s="78"/>
      <c r="L582" s="78"/>
      <c r="M582" s="78"/>
      <c r="N582" s="78"/>
      <c r="O582" s="78"/>
      <c r="P582" s="78"/>
      <c r="Q582" s="78"/>
      <c r="R582" s="78"/>
      <c r="S582" s="78"/>
      <c r="T582" s="78"/>
      <c r="U582" s="78"/>
      <c r="V582" s="78"/>
      <c r="W582" s="78"/>
      <c r="X582" s="78"/>
      <c r="Y582" s="78"/>
      <c r="Z582" s="78"/>
      <c r="AA582" s="78"/>
      <c r="AB582" s="78"/>
      <c r="AC582" s="78"/>
      <c r="AD582" s="78"/>
      <c r="AE582" s="78"/>
      <c r="AF582" s="78"/>
      <c r="AG582" s="78"/>
      <c r="AH582" s="78"/>
      <c r="AI582" s="78"/>
      <c r="AJ582" s="78"/>
      <c r="AK582" s="78"/>
      <c r="AL582" s="78"/>
      <c r="AM582" s="78"/>
      <c r="AN582" s="78"/>
      <c r="AO582" s="78"/>
      <c r="AP582" s="78"/>
      <c r="AQ582" s="78"/>
      <c r="AR582" s="78"/>
      <c r="AS582" s="78"/>
      <c r="AT582" s="78"/>
      <c r="AU582" s="78"/>
      <c r="AV582" s="78"/>
      <c r="AW582" s="78"/>
      <c r="AX582" s="78"/>
      <c r="AY582" s="78"/>
      <c r="AZ582" s="78"/>
      <c r="BA582" s="78"/>
      <c r="BB582" s="78"/>
      <c r="BC582" s="78"/>
      <c r="BD582" s="78"/>
      <c r="BE582" s="78"/>
      <c r="BF582" s="78"/>
      <c r="BG582" s="78"/>
      <c r="BH582" s="78"/>
      <c r="BI582" s="78"/>
      <c r="BJ582" s="78"/>
      <c r="BK582" s="78"/>
      <c r="BL582" s="78"/>
      <c r="BM582" s="78"/>
      <c r="BN582" s="78"/>
      <c r="BO582" s="78"/>
      <c r="BP582" s="78"/>
      <c r="BQ582" s="78"/>
      <c r="BR582" s="78"/>
      <c r="BS582" s="78"/>
      <c r="BT582" s="78"/>
      <c r="BU582" s="78"/>
      <c r="BV582" s="78"/>
      <c r="BW582" s="78"/>
      <c r="BX582" s="78"/>
      <c r="BY582" s="78"/>
      <c r="BZ582" s="78"/>
      <c r="CA582" s="78"/>
      <c r="CB582" s="78"/>
      <c r="CC582" s="78"/>
      <c r="CD582" s="74" t="n">
        <v>0</v>
      </c>
      <c r="CE582" s="74" t="n">
        <v>0</v>
      </c>
      <c r="CF582" s="74" t="n">
        <v>0</v>
      </c>
      <c r="CG582" s="74" t="n">
        <v>0</v>
      </c>
      <c r="CH582" s="74" t="n">
        <v>0</v>
      </c>
      <c r="CI582" s="74" t="n">
        <v>0</v>
      </c>
      <c r="CJ582" s="74" t="n">
        <v>0</v>
      </c>
      <c r="CK582" s="74" t="n">
        <v>0</v>
      </c>
      <c r="CL582" s="74" t="n">
        <v>0</v>
      </c>
      <c r="CM582" s="74" t="n">
        <v>0</v>
      </c>
      <c r="CN582" s="74" t="n">
        <v>0</v>
      </c>
      <c r="CO582" s="74" t="n">
        <v>0</v>
      </c>
      <c r="CP582" s="74" t="n">
        <v>0</v>
      </c>
      <c r="CQ582" s="74" t="n">
        <v>0</v>
      </c>
      <c r="CR582" s="74" t="n">
        <v>0</v>
      </c>
      <c r="CS582" s="74"/>
      <c r="CT582" s="78"/>
      <c r="CU582" s="78"/>
      <c r="CV582" s="78"/>
      <c r="CW582" s="78"/>
      <c r="CX582" s="78"/>
      <c r="CY582" s="78"/>
      <c r="CZ582" s="78"/>
      <c r="DA582" s="78"/>
      <c r="DB582" s="78"/>
      <c r="DC582" s="78"/>
      <c r="DD582" s="78"/>
      <c r="DE582" s="78"/>
      <c r="DF582" s="78"/>
      <c r="DG582" s="78"/>
      <c r="DH582" s="78"/>
      <c r="DI582" s="78"/>
      <c r="DJ582" s="78"/>
      <c r="DK582" s="78"/>
      <c r="DL582" s="78"/>
      <c r="DM582" s="78"/>
      <c r="DN582" s="78"/>
    </row>
    <row r="583" customFormat="false" ht="15.75" hidden="false" customHeight="false" outlineLevel="0" collapsed="false">
      <c r="A583" s="73" t="s">
        <v>440</v>
      </c>
      <c r="B583" s="80"/>
      <c r="C583" s="80"/>
      <c r="D583" s="80"/>
      <c r="E583" s="80"/>
      <c r="F583" s="80"/>
      <c r="G583" s="80"/>
      <c r="H583" s="80"/>
      <c r="I583" s="80"/>
      <c r="J583" s="80"/>
      <c r="K583" s="80"/>
      <c r="L583" s="80"/>
      <c r="M583" s="80"/>
      <c r="N583" s="80"/>
      <c r="O583" s="80"/>
      <c r="P583" s="80"/>
      <c r="Q583" s="80"/>
      <c r="R583" s="80"/>
      <c r="S583" s="80"/>
      <c r="T583" s="80"/>
      <c r="U583" s="80"/>
      <c r="V583" s="80"/>
      <c r="W583" s="80"/>
      <c r="X583" s="80"/>
      <c r="Y583" s="80"/>
      <c r="Z583" s="80"/>
      <c r="AA583" s="80"/>
      <c r="AB583" s="80"/>
      <c r="AC583" s="80"/>
      <c r="AD583" s="80"/>
      <c r="AE583" s="80"/>
      <c r="AF583" s="80"/>
      <c r="AG583" s="80"/>
      <c r="AH583" s="80"/>
      <c r="AI583" s="80"/>
      <c r="AJ583" s="80"/>
      <c r="AK583" s="80"/>
      <c r="AL583" s="80"/>
      <c r="AM583" s="80"/>
      <c r="AN583" s="80"/>
      <c r="AO583" s="80"/>
      <c r="AP583" s="80"/>
      <c r="AQ583" s="80"/>
      <c r="AR583" s="80"/>
      <c r="AS583" s="80"/>
      <c r="AT583" s="80"/>
      <c r="AU583" s="80"/>
      <c r="AV583" s="80"/>
      <c r="AW583" s="80"/>
      <c r="AX583" s="80"/>
      <c r="AY583" s="80"/>
      <c r="AZ583" s="80"/>
      <c r="BA583" s="80"/>
      <c r="BB583" s="80"/>
      <c r="BC583" s="80"/>
      <c r="BD583" s="80"/>
      <c r="BE583" s="80"/>
      <c r="BF583" s="80"/>
      <c r="BG583" s="80"/>
      <c r="BH583" s="80"/>
      <c r="BI583" s="80"/>
      <c r="BJ583" s="80" t="n">
        <v>0</v>
      </c>
      <c r="BK583" s="80" t="n">
        <v>0</v>
      </c>
      <c r="BL583" s="80" t="n">
        <v>0</v>
      </c>
      <c r="BM583" s="80" t="n">
        <v>0</v>
      </c>
      <c r="BN583" s="80" t="n">
        <v>0</v>
      </c>
      <c r="BO583" s="80" t="n">
        <v>0</v>
      </c>
      <c r="BP583" s="80" t="n">
        <v>0</v>
      </c>
      <c r="BQ583" s="80" t="n">
        <v>0</v>
      </c>
      <c r="BR583" s="80" t="n">
        <v>0</v>
      </c>
      <c r="BS583" s="80" t="n">
        <v>0</v>
      </c>
      <c r="BT583" s="80" t="n">
        <v>0</v>
      </c>
      <c r="BU583" s="80" t="n">
        <v>0</v>
      </c>
      <c r="BV583" s="80" t="n">
        <v>0</v>
      </c>
      <c r="BW583" s="80" t="n">
        <v>0</v>
      </c>
      <c r="BX583" s="80" t="n">
        <v>0</v>
      </c>
      <c r="BY583" s="80" t="n">
        <v>0</v>
      </c>
      <c r="BZ583" s="80" t="n">
        <v>0</v>
      </c>
      <c r="CA583" s="80" t="n">
        <v>0</v>
      </c>
      <c r="CB583" s="80" t="n">
        <v>0</v>
      </c>
      <c r="CC583" s="80" t="n">
        <v>0</v>
      </c>
      <c r="CD583" s="178" t="n">
        <v>0</v>
      </c>
      <c r="CE583" s="178" t="n">
        <v>0</v>
      </c>
      <c r="CF583" s="178" t="n">
        <v>0</v>
      </c>
      <c r="CG583" s="178" t="n">
        <v>0</v>
      </c>
      <c r="CH583" s="178" t="n">
        <v>0</v>
      </c>
      <c r="CI583" s="178" t="n">
        <v>0</v>
      </c>
      <c r="CJ583" s="178" t="n">
        <v>0</v>
      </c>
      <c r="CK583" s="178" t="n">
        <v>0</v>
      </c>
      <c r="CL583" s="178" t="n">
        <v>0</v>
      </c>
      <c r="CM583" s="178" t="n">
        <v>0</v>
      </c>
      <c r="CN583" s="178" t="n">
        <v>0</v>
      </c>
      <c r="CO583" s="178" t="n">
        <v>0</v>
      </c>
      <c r="CP583" s="178" t="n">
        <v>0</v>
      </c>
      <c r="CQ583" s="178" t="n">
        <v>0</v>
      </c>
      <c r="CR583" s="178" t="n">
        <v>0</v>
      </c>
      <c r="CS583" s="178"/>
      <c r="CT583" s="78"/>
      <c r="CU583" s="78"/>
      <c r="CV583" s="78"/>
      <c r="CW583" s="78"/>
      <c r="CX583" s="78"/>
      <c r="CY583" s="78"/>
      <c r="CZ583" s="78"/>
      <c r="DA583" s="78"/>
      <c r="DB583" s="78"/>
      <c r="DC583" s="78"/>
      <c r="DD583" s="78"/>
      <c r="DE583" s="78"/>
      <c r="DF583" s="78"/>
      <c r="DG583" s="78"/>
      <c r="DH583" s="78"/>
      <c r="DI583" s="78"/>
      <c r="DJ583" s="78"/>
      <c r="DK583" s="78"/>
      <c r="DL583" s="78"/>
      <c r="DM583" s="78"/>
      <c r="DN583" s="78"/>
    </row>
    <row r="584" customFormat="false" ht="15.75" hidden="false" customHeight="false" outlineLevel="0" collapsed="false">
      <c r="A584" s="73" t="s">
        <v>344</v>
      </c>
      <c r="B584" s="78"/>
      <c r="C584" s="78"/>
      <c r="D584" s="78"/>
      <c r="E584" s="78"/>
      <c r="F584" s="78"/>
      <c r="G584" s="78"/>
      <c r="H584" s="78"/>
      <c r="I584" s="78"/>
      <c r="J584" s="78"/>
      <c r="K584" s="78"/>
      <c r="L584" s="78"/>
      <c r="M584" s="78"/>
      <c r="N584" s="78"/>
      <c r="O584" s="78"/>
      <c r="P584" s="78"/>
      <c r="Q584" s="78"/>
      <c r="R584" s="78"/>
      <c r="S584" s="78"/>
      <c r="T584" s="78"/>
      <c r="U584" s="78"/>
      <c r="V584" s="78"/>
      <c r="W584" s="78"/>
      <c r="X584" s="78"/>
      <c r="Y584" s="78"/>
      <c r="Z584" s="78"/>
      <c r="AA584" s="78"/>
      <c r="AB584" s="78"/>
      <c r="AC584" s="78"/>
      <c r="AD584" s="78"/>
      <c r="AE584" s="78"/>
      <c r="AF584" s="78"/>
      <c r="AG584" s="78"/>
      <c r="AH584" s="78"/>
      <c r="AI584" s="78"/>
      <c r="AJ584" s="78"/>
      <c r="AK584" s="78"/>
      <c r="AL584" s="78"/>
      <c r="AM584" s="78"/>
      <c r="AN584" s="78"/>
      <c r="AO584" s="78"/>
      <c r="AP584" s="78"/>
      <c r="AQ584" s="78"/>
      <c r="AR584" s="78"/>
      <c r="AS584" s="78"/>
      <c r="AT584" s="78"/>
      <c r="AU584" s="78"/>
      <c r="AV584" s="78"/>
      <c r="AW584" s="78"/>
      <c r="AX584" s="78"/>
      <c r="AY584" s="78"/>
      <c r="AZ584" s="78"/>
      <c r="BA584" s="78"/>
      <c r="BB584" s="78"/>
      <c r="BC584" s="78"/>
      <c r="BD584" s="78"/>
      <c r="BE584" s="78"/>
      <c r="BF584" s="78"/>
      <c r="BG584" s="78"/>
      <c r="BH584" s="78"/>
      <c r="BI584" s="78"/>
      <c r="BJ584" s="78"/>
      <c r="BK584" s="78"/>
      <c r="BL584" s="78"/>
      <c r="BM584" s="78"/>
      <c r="BN584" s="78"/>
      <c r="BO584" s="78"/>
      <c r="BP584" s="78"/>
      <c r="BQ584" s="78"/>
      <c r="BR584" s="78"/>
      <c r="BS584" s="78"/>
      <c r="BT584" s="78"/>
      <c r="BU584" s="78"/>
      <c r="BV584" s="78"/>
      <c r="BW584" s="78"/>
      <c r="BX584" s="78"/>
      <c r="BY584" s="78"/>
      <c r="BZ584" s="78"/>
      <c r="CA584" s="78"/>
      <c r="CB584" s="78"/>
      <c r="CC584" s="78"/>
      <c r="CD584" s="74" t="n">
        <v>0</v>
      </c>
      <c r="CE584" s="74" t="n">
        <v>0</v>
      </c>
      <c r="CF584" s="74" t="n">
        <v>0</v>
      </c>
      <c r="CG584" s="74" t="n">
        <v>0</v>
      </c>
      <c r="CH584" s="74" t="n">
        <v>0</v>
      </c>
      <c r="CI584" s="74" t="n">
        <v>0</v>
      </c>
      <c r="CJ584" s="74" t="n">
        <v>0</v>
      </c>
      <c r="CK584" s="74" t="n">
        <v>0</v>
      </c>
      <c r="CL584" s="74" t="n">
        <v>0</v>
      </c>
      <c r="CM584" s="74" t="n">
        <v>0</v>
      </c>
      <c r="CN584" s="74" t="n">
        <v>0</v>
      </c>
      <c r="CO584" s="74" t="n">
        <v>0</v>
      </c>
      <c r="CP584" s="74" t="n">
        <v>0</v>
      </c>
      <c r="CQ584" s="74" t="n">
        <v>0</v>
      </c>
      <c r="CR584" s="74" t="n">
        <v>0</v>
      </c>
      <c r="CS584" s="74"/>
      <c r="CT584" s="80"/>
      <c r="CU584" s="80"/>
      <c r="CV584" s="80"/>
      <c r="CW584" s="80"/>
      <c r="CX584" s="80"/>
      <c r="CY584" s="80"/>
      <c r="CZ584" s="80"/>
      <c r="DA584" s="80"/>
      <c r="DB584" s="80"/>
      <c r="DC584" s="80"/>
      <c r="DD584" s="80"/>
      <c r="DE584" s="80"/>
      <c r="DF584" s="80"/>
      <c r="DG584" s="80"/>
      <c r="DH584" s="80"/>
      <c r="DI584" s="80"/>
      <c r="DJ584" s="80"/>
      <c r="DK584" s="80"/>
      <c r="DL584" s="80"/>
      <c r="DM584" s="80"/>
      <c r="DN584" s="80"/>
    </row>
    <row r="585" customFormat="false" ht="15.75" hidden="false" customHeight="false" outlineLevel="0" collapsed="false">
      <c r="A585" s="73" t="s">
        <v>345</v>
      </c>
      <c r="B585" s="78"/>
      <c r="C585" s="78"/>
      <c r="D585" s="78"/>
      <c r="E585" s="78"/>
      <c r="F585" s="78"/>
      <c r="G585" s="78"/>
      <c r="H585" s="78"/>
      <c r="I585" s="78"/>
      <c r="J585" s="78"/>
      <c r="K585" s="78"/>
      <c r="L585" s="78"/>
      <c r="M585" s="78"/>
      <c r="N585" s="78"/>
      <c r="O585" s="78"/>
      <c r="P585" s="78"/>
      <c r="Q585" s="78"/>
      <c r="R585" s="78"/>
      <c r="S585" s="78"/>
      <c r="T585" s="78"/>
      <c r="U585" s="78"/>
      <c r="V585" s="78"/>
      <c r="W585" s="78"/>
      <c r="X585" s="78"/>
      <c r="Y585" s="78"/>
      <c r="Z585" s="78"/>
      <c r="AA585" s="78"/>
      <c r="AB585" s="78"/>
      <c r="AC585" s="78"/>
      <c r="AD585" s="78"/>
      <c r="AE585" s="78"/>
      <c r="AF585" s="78"/>
      <c r="AG585" s="78"/>
      <c r="AH585" s="78"/>
      <c r="AI585" s="78"/>
      <c r="AJ585" s="78"/>
      <c r="AK585" s="78"/>
      <c r="AL585" s="78"/>
      <c r="AM585" s="78"/>
      <c r="AN585" s="78"/>
      <c r="AO585" s="78"/>
      <c r="AP585" s="78"/>
      <c r="AQ585" s="78"/>
      <c r="AR585" s="78"/>
      <c r="AS585" s="78"/>
      <c r="AT585" s="78"/>
      <c r="AU585" s="78"/>
      <c r="AV585" s="78"/>
      <c r="AW585" s="78"/>
      <c r="AX585" s="78"/>
      <c r="AY585" s="78"/>
      <c r="AZ585" s="78"/>
      <c r="BA585" s="78"/>
      <c r="BB585" s="78"/>
      <c r="BC585" s="78"/>
      <c r="BD585" s="78"/>
      <c r="BE585" s="78"/>
      <c r="BF585" s="78"/>
      <c r="BG585" s="78"/>
      <c r="BH585" s="78"/>
      <c r="BI585" s="78"/>
      <c r="BJ585" s="78"/>
      <c r="BK585" s="78"/>
      <c r="BL585" s="78"/>
      <c r="BM585" s="78"/>
      <c r="BN585" s="78"/>
      <c r="BO585" s="78"/>
      <c r="BP585" s="78"/>
      <c r="BQ585" s="78"/>
      <c r="BR585" s="78"/>
      <c r="BS585" s="78"/>
      <c r="BT585" s="78"/>
      <c r="BU585" s="78"/>
      <c r="BV585" s="78"/>
      <c r="BW585" s="78"/>
      <c r="BX585" s="78"/>
      <c r="BY585" s="78"/>
      <c r="BZ585" s="78"/>
      <c r="CA585" s="78"/>
      <c r="CB585" s="78"/>
      <c r="CC585" s="78"/>
      <c r="CD585" s="74" t="n">
        <v>0</v>
      </c>
      <c r="CE585" s="74" t="n">
        <v>0</v>
      </c>
      <c r="CF585" s="74" t="n">
        <v>0</v>
      </c>
      <c r="CG585" s="74" t="n">
        <v>0</v>
      </c>
      <c r="CH585" s="74" t="n">
        <v>0</v>
      </c>
      <c r="CI585" s="74" t="n">
        <v>0</v>
      </c>
      <c r="CJ585" s="74" t="n">
        <v>0</v>
      </c>
      <c r="CK585" s="74" t="n">
        <v>0</v>
      </c>
      <c r="CL585" s="74" t="n">
        <v>0</v>
      </c>
      <c r="CM585" s="74" t="n">
        <v>0</v>
      </c>
      <c r="CN585" s="74" t="n">
        <v>0</v>
      </c>
      <c r="CO585" s="74" t="n">
        <v>0</v>
      </c>
      <c r="CP585" s="74" t="n">
        <v>0</v>
      </c>
      <c r="CQ585" s="74" t="n">
        <v>0</v>
      </c>
      <c r="CR585" s="74" t="n">
        <v>0</v>
      </c>
      <c r="CS585" s="74"/>
      <c r="CT585" s="78"/>
      <c r="CU585" s="78"/>
      <c r="CV585" s="78"/>
      <c r="CW585" s="78"/>
      <c r="CX585" s="78"/>
      <c r="CY585" s="78"/>
      <c r="CZ585" s="78"/>
      <c r="DA585" s="78"/>
      <c r="DB585" s="78"/>
      <c r="DC585" s="78"/>
      <c r="DD585" s="78"/>
      <c r="DE585" s="78"/>
      <c r="DF585" s="78"/>
      <c r="DG585" s="78"/>
      <c r="DH585" s="78"/>
      <c r="DI585" s="78"/>
      <c r="DJ585" s="78"/>
      <c r="DK585" s="78"/>
      <c r="DL585" s="78"/>
      <c r="DM585" s="78"/>
      <c r="DN585" s="78"/>
    </row>
    <row r="586" customFormat="false" ht="15.75" hidden="false" customHeight="false" outlineLevel="0" collapsed="false">
      <c r="A586" s="179" t="s">
        <v>441</v>
      </c>
      <c r="B586" s="177"/>
      <c r="C586" s="177"/>
      <c r="D586" s="177"/>
      <c r="E586" s="177"/>
      <c r="F586" s="177"/>
      <c r="G586" s="177"/>
      <c r="H586" s="177"/>
      <c r="I586" s="177"/>
      <c r="J586" s="177"/>
      <c r="K586" s="177"/>
      <c r="L586" s="177"/>
      <c r="M586" s="177"/>
      <c r="N586" s="177"/>
      <c r="O586" s="177"/>
      <c r="P586" s="177"/>
      <c r="Q586" s="177"/>
      <c r="R586" s="177"/>
      <c r="S586" s="177"/>
      <c r="T586" s="177"/>
      <c r="U586" s="177"/>
      <c r="V586" s="177"/>
      <c r="W586" s="177"/>
      <c r="X586" s="177"/>
      <c r="Y586" s="177"/>
      <c r="Z586" s="177"/>
      <c r="AA586" s="177"/>
      <c r="AB586" s="177"/>
      <c r="AC586" s="177"/>
      <c r="AD586" s="177"/>
      <c r="AE586" s="177"/>
      <c r="AF586" s="177"/>
      <c r="AG586" s="177"/>
      <c r="AH586" s="177"/>
      <c r="AI586" s="177"/>
      <c r="AJ586" s="177"/>
      <c r="AK586" s="177"/>
      <c r="AL586" s="177"/>
      <c r="AM586" s="177"/>
      <c r="AN586" s="177"/>
      <c r="AO586" s="177"/>
      <c r="AP586" s="177"/>
      <c r="AQ586" s="177"/>
      <c r="AR586" s="177"/>
      <c r="AS586" s="177"/>
      <c r="AT586" s="177"/>
      <c r="AU586" s="177"/>
      <c r="AV586" s="177"/>
      <c r="AW586" s="177"/>
      <c r="AX586" s="177"/>
      <c r="AY586" s="177"/>
      <c r="AZ586" s="177"/>
      <c r="BA586" s="177"/>
      <c r="BB586" s="177"/>
      <c r="BC586" s="177"/>
      <c r="BD586" s="177"/>
      <c r="BE586" s="177"/>
      <c r="BF586" s="177"/>
      <c r="BG586" s="177"/>
      <c r="BH586" s="177"/>
      <c r="BI586" s="177"/>
      <c r="BJ586" s="177" t="n">
        <v>0</v>
      </c>
      <c r="BK586" s="177" t="n">
        <v>0</v>
      </c>
      <c r="BL586" s="177" t="n">
        <v>0</v>
      </c>
      <c r="BM586" s="177" t="n">
        <v>0</v>
      </c>
      <c r="BN586" s="177" t="n">
        <v>0</v>
      </c>
      <c r="BO586" s="177" t="n">
        <v>0</v>
      </c>
      <c r="BP586" s="177" t="n">
        <v>0</v>
      </c>
      <c r="BQ586" s="177" t="n">
        <v>0</v>
      </c>
      <c r="BR586" s="177" t="n">
        <v>0</v>
      </c>
      <c r="BS586" s="177" t="n">
        <v>0</v>
      </c>
      <c r="BT586" s="177" t="n">
        <v>0</v>
      </c>
      <c r="BU586" s="177" t="n">
        <v>0</v>
      </c>
      <c r="BV586" s="177" t="n">
        <v>0</v>
      </c>
      <c r="BW586" s="177" t="n">
        <v>0</v>
      </c>
      <c r="BX586" s="177" t="n">
        <v>0</v>
      </c>
      <c r="BY586" s="177" t="n">
        <v>0</v>
      </c>
      <c r="BZ586" s="177" t="n">
        <v>-5.71132042189159</v>
      </c>
      <c r="CA586" s="177" t="n">
        <v>-6.50663433731212</v>
      </c>
      <c r="CB586" s="177" t="n">
        <v>-6.30493234818849</v>
      </c>
      <c r="CC586" s="177" t="n">
        <v>-5.98698949386232</v>
      </c>
      <c r="CD586" s="177" t="n">
        <v>42.5304936908482</v>
      </c>
      <c r="CE586" s="177" t="n">
        <v>12.4224557605385</v>
      </c>
      <c r="CF586" s="177" t="n">
        <v>0.534920649939274</v>
      </c>
      <c r="CG586" s="177" t="n">
        <v>50.7589562528017</v>
      </c>
      <c r="CH586" s="177" t="n">
        <v>40.0528865851857</v>
      </c>
      <c r="CI586" s="177" t="n">
        <v>31.9420836216282</v>
      </c>
      <c r="CJ586" s="177" t="n">
        <v>37.1097207818785</v>
      </c>
      <c r="CK586" s="177" t="n">
        <v>39.0651597016631</v>
      </c>
      <c r="CL586" s="177" t="n">
        <v>34.5045678996167</v>
      </c>
      <c r="CM586" s="177" t="n">
        <v>35.7389384059552</v>
      </c>
      <c r="CN586" s="177" t="n">
        <v>5.66084711043273</v>
      </c>
      <c r="CO586" s="177" t="n">
        <v>69.416346935736</v>
      </c>
      <c r="CP586" s="177" t="n">
        <v>16.6799335218747</v>
      </c>
      <c r="CQ586" s="177" t="n">
        <v>29.8793845882372</v>
      </c>
      <c r="CR586" s="177" t="n">
        <v>65.6582838226229</v>
      </c>
      <c r="CS586" s="177"/>
      <c r="CT586" s="78"/>
      <c r="CU586" s="78"/>
      <c r="CV586" s="78"/>
      <c r="CW586" s="78"/>
      <c r="CX586" s="78"/>
      <c r="CY586" s="78"/>
      <c r="CZ586" s="78"/>
      <c r="DA586" s="78"/>
      <c r="DB586" s="78"/>
      <c r="DC586" s="78"/>
      <c r="DD586" s="78"/>
      <c r="DE586" s="78"/>
      <c r="DF586" s="78"/>
      <c r="DG586" s="78"/>
      <c r="DH586" s="78"/>
      <c r="DI586" s="78"/>
      <c r="DJ586" s="78"/>
      <c r="DK586" s="78"/>
      <c r="DL586" s="78"/>
      <c r="DM586" s="78"/>
      <c r="DN586" s="78"/>
    </row>
    <row r="587" customFormat="false" ht="15.75" hidden="false" customHeight="false" outlineLevel="0" collapsed="false">
      <c r="A587" s="73" t="s">
        <v>369</v>
      </c>
      <c r="B587" s="74"/>
      <c r="C587" s="74"/>
      <c r="D587" s="74"/>
      <c r="E587" s="74"/>
      <c r="F587" s="74"/>
      <c r="G587" s="74"/>
      <c r="H587" s="74"/>
      <c r="I587" s="74"/>
      <c r="J587" s="74"/>
      <c r="K587" s="74"/>
      <c r="L587" s="74"/>
      <c r="M587" s="74"/>
      <c r="N587" s="74"/>
      <c r="O587" s="74"/>
      <c r="P587" s="74"/>
      <c r="Q587" s="74"/>
      <c r="R587" s="74"/>
      <c r="S587" s="74"/>
      <c r="T587" s="74"/>
      <c r="U587" s="74"/>
      <c r="V587" s="74"/>
      <c r="W587" s="74"/>
      <c r="X587" s="74"/>
      <c r="Y587" s="74"/>
      <c r="Z587" s="74"/>
      <c r="AA587" s="74"/>
      <c r="AB587" s="74"/>
      <c r="AC587" s="74"/>
      <c r="AD587" s="74"/>
      <c r="AE587" s="74"/>
      <c r="AF587" s="74"/>
      <c r="AG587" s="74"/>
      <c r="AH587" s="74"/>
      <c r="AI587" s="74"/>
      <c r="AJ587" s="74"/>
      <c r="AK587" s="74"/>
      <c r="AL587" s="74"/>
      <c r="AM587" s="74"/>
      <c r="AN587" s="74"/>
      <c r="AO587" s="74"/>
      <c r="AP587" s="74"/>
      <c r="AQ587" s="74"/>
      <c r="AR587" s="74"/>
      <c r="AS587" s="74"/>
      <c r="AT587" s="74"/>
      <c r="AU587" s="74"/>
      <c r="AV587" s="74"/>
      <c r="AW587" s="74"/>
      <c r="AX587" s="74"/>
      <c r="AY587" s="74"/>
      <c r="AZ587" s="74"/>
      <c r="BA587" s="74"/>
      <c r="BB587" s="74"/>
      <c r="BC587" s="74"/>
      <c r="BD587" s="74"/>
      <c r="BE587" s="74"/>
      <c r="BF587" s="74"/>
      <c r="BG587" s="74"/>
      <c r="BH587" s="74"/>
      <c r="BI587" s="74"/>
      <c r="BJ587" s="74" t="n">
        <v>0</v>
      </c>
      <c r="BK587" s="74" t="n">
        <v>0</v>
      </c>
      <c r="BL587" s="74" t="n">
        <v>0</v>
      </c>
      <c r="BM587" s="74" t="n">
        <v>0</v>
      </c>
      <c r="BN587" s="74" t="n">
        <v>0</v>
      </c>
      <c r="BO587" s="74" t="n">
        <v>0</v>
      </c>
      <c r="BP587" s="74" t="n">
        <v>0</v>
      </c>
      <c r="BQ587" s="74" t="n">
        <v>0</v>
      </c>
      <c r="BR587" s="74" t="n">
        <v>0</v>
      </c>
      <c r="BS587" s="74" t="n">
        <v>0</v>
      </c>
      <c r="BT587" s="74" t="n">
        <v>0</v>
      </c>
      <c r="BU587" s="74" t="n">
        <v>0</v>
      </c>
      <c r="BV587" s="74" t="n">
        <v>0</v>
      </c>
      <c r="BW587" s="74" t="n">
        <v>0</v>
      </c>
      <c r="BX587" s="74" t="n">
        <v>0</v>
      </c>
      <c r="BY587" s="74" t="n">
        <v>0</v>
      </c>
      <c r="BZ587" s="74" t="n">
        <v>0</v>
      </c>
      <c r="CA587" s="74" t="n">
        <v>0</v>
      </c>
      <c r="CB587" s="74" t="n">
        <v>0</v>
      </c>
      <c r="CC587" s="74" t="n">
        <v>0</v>
      </c>
      <c r="CD587" s="74" t="n">
        <v>81.1794070743352</v>
      </c>
      <c r="CE587" s="74" t="n">
        <v>47.8564518443352</v>
      </c>
      <c r="CF587" s="74" t="n">
        <v>35.7641820043352</v>
      </c>
      <c r="CG587" s="74" t="n">
        <v>86.0664064543352</v>
      </c>
      <c r="CH587" s="74" t="n">
        <v>69.7861412704794</v>
      </c>
      <c r="CI587" s="74" t="n">
        <v>60.0909633750772</v>
      </c>
      <c r="CJ587" s="74" t="n">
        <v>62.8059630434294</v>
      </c>
      <c r="CK587" s="74" t="n">
        <v>67.8895613948872</v>
      </c>
      <c r="CL587" s="74" t="n">
        <v>62.2156933386166</v>
      </c>
      <c r="CM587" s="74" t="n">
        <v>60.6242253738908</v>
      </c>
      <c r="CN587" s="74" t="n">
        <v>45.586769849547</v>
      </c>
      <c r="CO587" s="74" t="n">
        <v>101.108751910034</v>
      </c>
      <c r="CP587" s="74" t="n">
        <v>47.8565432813479</v>
      </c>
      <c r="CQ587" s="74" t="n">
        <v>57.918407867128</v>
      </c>
      <c r="CR587" s="74" t="n">
        <v>103.324457385225</v>
      </c>
      <c r="CS587" s="74"/>
      <c r="CT587" s="177"/>
      <c r="CU587" s="177"/>
      <c r="CV587" s="177"/>
      <c r="CW587" s="177"/>
      <c r="CX587" s="177"/>
      <c r="CY587" s="177"/>
      <c r="CZ587" s="177"/>
      <c r="DA587" s="177"/>
      <c r="DB587" s="177"/>
      <c r="DC587" s="177"/>
      <c r="DD587" s="177"/>
      <c r="DE587" s="177"/>
      <c r="DF587" s="177"/>
      <c r="DG587" s="177"/>
      <c r="DH587" s="177"/>
      <c r="DI587" s="177"/>
      <c r="DJ587" s="177"/>
      <c r="DK587" s="177"/>
      <c r="DL587" s="177"/>
      <c r="DM587" s="177"/>
      <c r="DN587" s="177"/>
    </row>
    <row r="588" customFormat="false" ht="15.75" hidden="false" customHeight="false" outlineLevel="0" collapsed="false">
      <c r="A588" s="75" t="s">
        <v>370</v>
      </c>
      <c r="B588" s="76"/>
      <c r="C588" s="76"/>
      <c r="D588" s="76"/>
      <c r="E588" s="76"/>
      <c r="F588" s="76"/>
      <c r="G588" s="76"/>
      <c r="H588" s="76"/>
      <c r="I588" s="76"/>
      <c r="J588" s="76"/>
      <c r="K588" s="76"/>
      <c r="L588" s="76"/>
      <c r="M588" s="76"/>
      <c r="N588" s="76"/>
      <c r="O588" s="76"/>
      <c r="P588" s="76"/>
      <c r="Q588" s="76"/>
      <c r="R588" s="76"/>
      <c r="S588" s="76"/>
      <c r="T588" s="76"/>
      <c r="U588" s="76"/>
      <c r="V588" s="76"/>
      <c r="W588" s="76"/>
      <c r="X588" s="76"/>
      <c r="Y588" s="76"/>
      <c r="Z588" s="76"/>
      <c r="AA588" s="76"/>
      <c r="AB588" s="76"/>
      <c r="AC588" s="76"/>
      <c r="AD588" s="76"/>
      <c r="AE588" s="76"/>
      <c r="AF588" s="76"/>
      <c r="AG588" s="76"/>
      <c r="AH588" s="76"/>
      <c r="AI588" s="76"/>
      <c r="AJ588" s="76"/>
      <c r="AK588" s="76"/>
      <c r="AL588" s="76"/>
      <c r="AM588" s="76"/>
      <c r="AN588" s="76"/>
      <c r="AO588" s="76"/>
      <c r="AP588" s="76"/>
      <c r="AQ588" s="76"/>
      <c r="AR588" s="76"/>
      <c r="AS588" s="76"/>
      <c r="AT588" s="76"/>
      <c r="AU588" s="76"/>
      <c r="AV588" s="76"/>
      <c r="AW588" s="76"/>
      <c r="AX588" s="76"/>
      <c r="AY588" s="76"/>
      <c r="AZ588" s="76"/>
      <c r="BA588" s="76"/>
      <c r="BB588" s="76"/>
      <c r="BC588" s="76"/>
      <c r="BD588" s="76"/>
      <c r="BE588" s="76"/>
      <c r="BF588" s="76"/>
      <c r="BG588" s="76"/>
      <c r="BH588" s="76"/>
      <c r="BI588" s="76"/>
      <c r="BJ588" s="76" t="n">
        <v>0</v>
      </c>
      <c r="BK588" s="76" t="n">
        <v>0</v>
      </c>
      <c r="BL588" s="76" t="n">
        <v>0</v>
      </c>
      <c r="BM588" s="76" t="n">
        <v>0</v>
      </c>
      <c r="BN588" s="76" t="n">
        <v>0</v>
      </c>
      <c r="BO588" s="76" t="n">
        <v>0</v>
      </c>
      <c r="BP588" s="76" t="n">
        <v>0</v>
      </c>
      <c r="BQ588" s="76" t="n">
        <v>0</v>
      </c>
      <c r="BR588" s="76" t="n">
        <v>0</v>
      </c>
      <c r="BS588" s="76" t="n">
        <v>0</v>
      </c>
      <c r="BT588" s="76" t="n">
        <v>0</v>
      </c>
      <c r="BU588" s="76" t="n">
        <v>0</v>
      </c>
      <c r="BV588" s="76" t="n">
        <v>0</v>
      </c>
      <c r="BW588" s="76" t="n">
        <v>0</v>
      </c>
      <c r="BX588" s="76" t="n">
        <v>0</v>
      </c>
      <c r="BY588" s="76" t="n">
        <v>0</v>
      </c>
      <c r="BZ588" s="76" t="n">
        <v>5.71132042189159</v>
      </c>
      <c r="CA588" s="76" t="n">
        <v>6.50663433731212</v>
      </c>
      <c r="CB588" s="76" t="n">
        <v>6.30493234818849</v>
      </c>
      <c r="CC588" s="76" t="n">
        <v>5.98698949386232</v>
      </c>
      <c r="CD588" s="76" t="n">
        <v>38.648913383487</v>
      </c>
      <c r="CE588" s="76" t="n">
        <v>35.4339960837967</v>
      </c>
      <c r="CF588" s="76" t="n">
        <v>35.2292613543959</v>
      </c>
      <c r="CG588" s="76" t="n">
        <v>35.3074502015335</v>
      </c>
      <c r="CH588" s="76" t="n">
        <v>29.7332546852936</v>
      </c>
      <c r="CI588" s="76" t="n">
        <v>28.148879753449</v>
      </c>
      <c r="CJ588" s="76" t="n">
        <v>25.6962422615509</v>
      </c>
      <c r="CK588" s="76" t="n">
        <v>28.8244016932241</v>
      </c>
      <c r="CL588" s="76" t="n">
        <v>27.711125439</v>
      </c>
      <c r="CM588" s="76" t="n">
        <v>24.8852869679356</v>
      </c>
      <c r="CN588" s="76" t="n">
        <v>39.9259227391143</v>
      </c>
      <c r="CO588" s="76" t="n">
        <v>31.6924049742983</v>
      </c>
      <c r="CP588" s="76" t="n">
        <v>31.1766097594733</v>
      </c>
      <c r="CQ588" s="76" t="n">
        <v>28.0390232788908</v>
      </c>
      <c r="CR588" s="76" t="n">
        <v>37.6661735626023</v>
      </c>
      <c r="CS588" s="76"/>
      <c r="CT588" s="74"/>
      <c r="CU588" s="74"/>
      <c r="CV588" s="74"/>
      <c r="CW588" s="74"/>
      <c r="CX588" s="74"/>
      <c r="CY588" s="74"/>
      <c r="CZ588" s="74"/>
      <c r="DA588" s="74"/>
      <c r="DB588" s="74"/>
      <c r="DC588" s="74"/>
      <c r="DD588" s="74"/>
      <c r="DE588" s="74"/>
      <c r="DF588" s="74"/>
      <c r="DG588" s="74"/>
      <c r="DH588" s="74"/>
      <c r="DI588" s="74"/>
      <c r="DJ588" s="74"/>
      <c r="DK588" s="74"/>
      <c r="DL588" s="74"/>
      <c r="DM588" s="74"/>
      <c r="DN588" s="74"/>
    </row>
    <row r="589" customFormat="false" ht="15.75" hidden="false" customHeight="false" outlineLevel="0" collapsed="false">
      <c r="A589" s="73" t="s">
        <v>442</v>
      </c>
      <c r="B589" s="80"/>
      <c r="C589" s="80"/>
      <c r="D589" s="80"/>
      <c r="E589" s="80"/>
      <c r="F589" s="80"/>
      <c r="G589" s="80"/>
      <c r="H589" s="80"/>
      <c r="I589" s="80"/>
      <c r="J589" s="80"/>
      <c r="K589" s="80"/>
      <c r="L589" s="80"/>
      <c r="M589" s="80"/>
      <c r="N589" s="80"/>
      <c r="O589" s="80"/>
      <c r="P589" s="80"/>
      <c r="Q589" s="80"/>
      <c r="R589" s="80"/>
      <c r="S589" s="80"/>
      <c r="T589" s="80"/>
      <c r="U589" s="80"/>
      <c r="V589" s="80"/>
      <c r="W589" s="80"/>
      <c r="X589" s="80"/>
      <c r="Y589" s="80"/>
      <c r="Z589" s="80"/>
      <c r="AA589" s="80"/>
      <c r="AB589" s="80"/>
      <c r="AC589" s="80"/>
      <c r="AD589" s="80"/>
      <c r="AE589" s="80"/>
      <c r="AF589" s="80"/>
      <c r="AG589" s="80"/>
      <c r="AH589" s="80"/>
      <c r="AI589" s="80"/>
      <c r="AJ589" s="80"/>
      <c r="AK589" s="80"/>
      <c r="AL589" s="80"/>
      <c r="AM589" s="80"/>
      <c r="AN589" s="80"/>
      <c r="AO589" s="80"/>
      <c r="AP589" s="80"/>
      <c r="AQ589" s="80"/>
      <c r="AR589" s="80"/>
      <c r="AS589" s="80"/>
      <c r="AT589" s="80"/>
      <c r="AU589" s="80"/>
      <c r="AV589" s="80"/>
      <c r="AW589" s="80"/>
      <c r="AX589" s="80"/>
      <c r="AY589" s="80"/>
      <c r="AZ589" s="80"/>
      <c r="BA589" s="80"/>
      <c r="BB589" s="80"/>
      <c r="BC589" s="80"/>
      <c r="BD589" s="80"/>
      <c r="BE589" s="80"/>
      <c r="BF589" s="80"/>
      <c r="BG589" s="80"/>
      <c r="BH589" s="80"/>
      <c r="BI589" s="80"/>
      <c r="BJ589" s="80" t="n">
        <v>0</v>
      </c>
      <c r="BK589" s="80" t="n">
        <v>0</v>
      </c>
      <c r="BL589" s="80" t="n">
        <v>0</v>
      </c>
      <c r="BM589" s="80" t="n">
        <v>0</v>
      </c>
      <c r="BN589" s="80" t="n">
        <v>0</v>
      </c>
      <c r="BO589" s="80" t="n">
        <v>0</v>
      </c>
      <c r="BP589" s="80" t="n">
        <v>0</v>
      </c>
      <c r="BQ589" s="80" t="n">
        <v>0</v>
      </c>
      <c r="BR589" s="80" t="n">
        <v>0</v>
      </c>
      <c r="BS589" s="80" t="n">
        <v>0</v>
      </c>
      <c r="BT589" s="80" t="n">
        <v>0</v>
      </c>
      <c r="BU589" s="80" t="n">
        <v>0</v>
      </c>
      <c r="BV589" s="80" t="n">
        <v>0</v>
      </c>
      <c r="BW589" s="80" t="n">
        <v>0</v>
      </c>
      <c r="BX589" s="80" t="n">
        <v>0</v>
      </c>
      <c r="BY589" s="80" t="n">
        <v>0</v>
      </c>
      <c r="BZ589" s="80" t="n">
        <v>0</v>
      </c>
      <c r="CA589" s="80" t="n">
        <v>0</v>
      </c>
      <c r="CB589" s="80" t="n">
        <v>0</v>
      </c>
      <c r="CC589" s="80" t="n">
        <v>0</v>
      </c>
      <c r="CD589" s="178" t="n">
        <v>0</v>
      </c>
      <c r="CE589" s="178" t="n">
        <v>0</v>
      </c>
      <c r="CF589" s="178" t="n">
        <v>0</v>
      </c>
      <c r="CG589" s="178" t="n">
        <v>0</v>
      </c>
      <c r="CH589" s="178" t="n">
        <v>0</v>
      </c>
      <c r="CI589" s="178" t="n">
        <v>0</v>
      </c>
      <c r="CJ589" s="178" t="n">
        <v>0</v>
      </c>
      <c r="CK589" s="178" t="n">
        <v>0</v>
      </c>
      <c r="CL589" s="180" t="n">
        <v>0</v>
      </c>
      <c r="CM589" s="180" t="n">
        <v>0</v>
      </c>
      <c r="CN589" s="180" t="n">
        <v>0</v>
      </c>
      <c r="CO589" s="180" t="n">
        <v>0</v>
      </c>
      <c r="CP589" s="180" t="n">
        <v>0</v>
      </c>
      <c r="CQ589" s="180" t="n">
        <v>0</v>
      </c>
      <c r="CR589" s="180" t="n">
        <v>0</v>
      </c>
      <c r="CS589" s="180"/>
      <c r="CT589" s="76"/>
      <c r="CU589" s="76"/>
      <c r="CV589" s="76"/>
      <c r="CW589" s="76"/>
      <c r="CX589" s="76"/>
      <c r="CY589" s="76"/>
      <c r="CZ589" s="76"/>
      <c r="DA589" s="76"/>
      <c r="DB589" s="76"/>
      <c r="DC589" s="76"/>
      <c r="DD589" s="76"/>
      <c r="DE589" s="76"/>
      <c r="DF589" s="76"/>
      <c r="DG589" s="76"/>
      <c r="DH589" s="76"/>
      <c r="DI589" s="76"/>
      <c r="DJ589" s="76"/>
      <c r="DK589" s="76"/>
      <c r="DL589" s="76"/>
      <c r="DM589" s="76"/>
      <c r="DN589" s="76"/>
    </row>
    <row r="590" customFormat="false" ht="15.75" hidden="false" customHeight="false" outlineLevel="0" collapsed="false">
      <c r="A590" s="184" t="s">
        <v>443</v>
      </c>
      <c r="B590" s="78"/>
      <c r="C590" s="78"/>
      <c r="D590" s="78"/>
      <c r="E590" s="78"/>
      <c r="F590" s="78"/>
      <c r="G590" s="78"/>
      <c r="H590" s="78"/>
      <c r="I590" s="78"/>
      <c r="J590" s="78"/>
      <c r="K590" s="78"/>
      <c r="L590" s="78"/>
      <c r="M590" s="78"/>
      <c r="N590" s="78"/>
      <c r="O590" s="78"/>
      <c r="P590" s="78"/>
      <c r="Q590" s="78"/>
      <c r="R590" s="78"/>
      <c r="S590" s="78"/>
      <c r="T590" s="78"/>
      <c r="U590" s="78"/>
      <c r="V590" s="78"/>
      <c r="W590" s="78"/>
      <c r="X590" s="78"/>
      <c r="Y590" s="78"/>
      <c r="Z590" s="78"/>
      <c r="AA590" s="78"/>
      <c r="AB590" s="78"/>
      <c r="AC590" s="78"/>
      <c r="AD590" s="78"/>
      <c r="AE590" s="78"/>
      <c r="AF590" s="78"/>
      <c r="AG590" s="78"/>
      <c r="AH590" s="78"/>
      <c r="AI590" s="78"/>
      <c r="AJ590" s="78"/>
      <c r="AK590" s="78"/>
      <c r="AL590" s="78"/>
      <c r="AM590" s="78"/>
      <c r="AN590" s="78"/>
      <c r="AO590" s="78"/>
      <c r="AP590" s="78"/>
      <c r="AQ590" s="78"/>
      <c r="AR590" s="78"/>
      <c r="AS590" s="78"/>
      <c r="AT590" s="78"/>
      <c r="AU590" s="78"/>
      <c r="AV590" s="78"/>
      <c r="AW590" s="78"/>
      <c r="AX590" s="78"/>
      <c r="AY590" s="78"/>
      <c r="AZ590" s="78"/>
      <c r="BA590" s="78"/>
      <c r="BB590" s="78"/>
      <c r="BC590" s="78"/>
      <c r="BD590" s="78"/>
      <c r="BE590" s="78"/>
      <c r="BF590" s="78"/>
      <c r="BG590" s="78"/>
      <c r="BH590" s="78"/>
      <c r="BI590" s="78"/>
      <c r="BJ590" s="78"/>
      <c r="BK590" s="78"/>
      <c r="BL590" s="78"/>
      <c r="BM590" s="78"/>
      <c r="BN590" s="78"/>
      <c r="BO590" s="78"/>
      <c r="BP590" s="78"/>
      <c r="BQ590" s="78"/>
      <c r="BR590" s="78"/>
      <c r="BS590" s="78"/>
      <c r="BT590" s="78"/>
      <c r="BU590" s="78"/>
      <c r="BV590" s="78"/>
      <c r="BW590" s="78"/>
      <c r="BX590" s="78"/>
      <c r="BY590" s="78"/>
      <c r="BZ590" s="78"/>
      <c r="CA590" s="78"/>
      <c r="CB590" s="78"/>
      <c r="CC590" s="78"/>
      <c r="CD590" s="74" t="n">
        <v>0</v>
      </c>
      <c r="CE590" s="74" t="n">
        <v>0</v>
      </c>
      <c r="CF590" s="74" t="n">
        <v>0</v>
      </c>
      <c r="CG590" s="74" t="n">
        <v>0</v>
      </c>
      <c r="CH590" s="74" t="n">
        <v>0</v>
      </c>
      <c r="CI590" s="74" t="n">
        <v>0</v>
      </c>
      <c r="CJ590" s="74" t="n">
        <v>0</v>
      </c>
      <c r="CK590" s="74" t="n">
        <v>0</v>
      </c>
      <c r="CL590" s="188" t="n">
        <v>0</v>
      </c>
      <c r="CM590" s="188" t="n">
        <v>0</v>
      </c>
      <c r="CN590" s="188" t="n">
        <v>0</v>
      </c>
      <c r="CO590" s="188" t="n">
        <v>0</v>
      </c>
      <c r="CP590" s="188" t="n">
        <v>0</v>
      </c>
      <c r="CQ590" s="188" t="n">
        <v>0</v>
      </c>
      <c r="CR590" s="188" t="n">
        <v>0</v>
      </c>
      <c r="CS590" s="188"/>
      <c r="CT590" s="80"/>
      <c r="CU590" s="80"/>
      <c r="CV590" s="80"/>
      <c r="CW590" s="80"/>
      <c r="CX590" s="80"/>
      <c r="CY590" s="80"/>
      <c r="CZ590" s="80"/>
      <c r="DA590" s="80"/>
      <c r="DB590" s="80"/>
      <c r="DC590" s="80"/>
      <c r="DD590" s="80"/>
      <c r="DE590" s="80"/>
      <c r="DF590" s="80"/>
      <c r="DG590" s="80"/>
      <c r="DH590" s="80"/>
      <c r="DI590" s="80"/>
      <c r="DJ590" s="80"/>
      <c r="DK590" s="80"/>
      <c r="DL590" s="80"/>
      <c r="DM590" s="80"/>
      <c r="DN590" s="80"/>
    </row>
    <row r="591" customFormat="false" ht="15.75" hidden="false" customHeight="false" outlineLevel="0" collapsed="false">
      <c r="A591" s="184" t="s">
        <v>444</v>
      </c>
      <c r="B591" s="78"/>
      <c r="C591" s="78"/>
      <c r="D591" s="78"/>
      <c r="E591" s="78"/>
      <c r="F591" s="78"/>
      <c r="G591" s="78"/>
      <c r="H591" s="78"/>
      <c r="I591" s="78"/>
      <c r="J591" s="78"/>
      <c r="K591" s="78"/>
      <c r="L591" s="78"/>
      <c r="M591" s="78"/>
      <c r="N591" s="78"/>
      <c r="O591" s="78"/>
      <c r="P591" s="78"/>
      <c r="Q591" s="78"/>
      <c r="R591" s="78"/>
      <c r="S591" s="78"/>
      <c r="T591" s="78"/>
      <c r="U591" s="78"/>
      <c r="V591" s="78"/>
      <c r="W591" s="78"/>
      <c r="X591" s="78"/>
      <c r="Y591" s="78"/>
      <c r="Z591" s="78"/>
      <c r="AA591" s="78"/>
      <c r="AB591" s="78"/>
      <c r="AC591" s="78"/>
      <c r="AD591" s="78"/>
      <c r="AE591" s="78"/>
      <c r="AF591" s="78"/>
      <c r="AG591" s="78"/>
      <c r="AH591" s="78"/>
      <c r="AI591" s="78"/>
      <c r="AJ591" s="78"/>
      <c r="AK591" s="78"/>
      <c r="AL591" s="78"/>
      <c r="AM591" s="78"/>
      <c r="AN591" s="78"/>
      <c r="AO591" s="78"/>
      <c r="AP591" s="78"/>
      <c r="AQ591" s="78"/>
      <c r="AR591" s="78"/>
      <c r="AS591" s="78"/>
      <c r="AT591" s="78"/>
      <c r="AU591" s="78"/>
      <c r="AV591" s="78"/>
      <c r="AW591" s="78"/>
      <c r="AX591" s="78"/>
      <c r="AY591" s="78"/>
      <c r="AZ591" s="78"/>
      <c r="BA591" s="78"/>
      <c r="BB591" s="78"/>
      <c r="BC591" s="78"/>
      <c r="BD591" s="78"/>
      <c r="BE591" s="78"/>
      <c r="BF591" s="78"/>
      <c r="BG591" s="78"/>
      <c r="BH591" s="78"/>
      <c r="BI591" s="78"/>
      <c r="BJ591" s="78"/>
      <c r="BK591" s="78"/>
      <c r="BL591" s="78"/>
      <c r="BM591" s="78"/>
      <c r="BN591" s="78"/>
      <c r="BO591" s="78"/>
      <c r="BP591" s="78"/>
      <c r="BQ591" s="78"/>
      <c r="BR591" s="78"/>
      <c r="BS591" s="78"/>
      <c r="BT591" s="78"/>
      <c r="BU591" s="78"/>
      <c r="BV591" s="78"/>
      <c r="BW591" s="78"/>
      <c r="BX591" s="78"/>
      <c r="BY591" s="78"/>
      <c r="BZ591" s="78"/>
      <c r="CA591" s="78"/>
      <c r="CB591" s="78"/>
      <c r="CC591" s="78"/>
      <c r="CD591" s="74" t="n">
        <v>0</v>
      </c>
      <c r="CE591" s="74" t="n">
        <v>0</v>
      </c>
      <c r="CF591" s="74" t="n">
        <v>0</v>
      </c>
      <c r="CG591" s="74" t="n">
        <v>0</v>
      </c>
      <c r="CH591" s="74" t="n">
        <v>0</v>
      </c>
      <c r="CI591" s="74" t="n">
        <v>0</v>
      </c>
      <c r="CJ591" s="74" t="n">
        <v>0</v>
      </c>
      <c r="CK591" s="74" t="n">
        <v>0</v>
      </c>
      <c r="CL591" s="188" t="n">
        <v>0</v>
      </c>
      <c r="CM591" s="188" t="n">
        <v>0</v>
      </c>
      <c r="CN591" s="188" t="n">
        <v>0</v>
      </c>
      <c r="CO591" s="188" t="n">
        <v>0</v>
      </c>
      <c r="CP591" s="188" t="n">
        <v>0</v>
      </c>
      <c r="CQ591" s="188" t="n">
        <v>0</v>
      </c>
      <c r="CR591" s="188" t="n">
        <v>0</v>
      </c>
      <c r="CS591" s="188"/>
      <c r="CT591" s="78"/>
      <c r="CU591" s="78"/>
      <c r="CV591" s="78"/>
      <c r="CW591" s="78"/>
      <c r="CX591" s="78"/>
      <c r="CY591" s="78"/>
      <c r="CZ591" s="78"/>
      <c r="DA591" s="78"/>
      <c r="DB591" s="78"/>
      <c r="DC591" s="78"/>
      <c r="DD591" s="78"/>
      <c r="DE591" s="78"/>
      <c r="DF591" s="78"/>
      <c r="DG591" s="78"/>
      <c r="DH591" s="78"/>
      <c r="DI591" s="78"/>
      <c r="DJ591" s="78"/>
      <c r="DK591" s="78"/>
      <c r="DL591" s="78"/>
      <c r="DM591" s="78"/>
      <c r="DN591" s="78"/>
    </row>
    <row r="592" customFormat="false" ht="15.75" hidden="false" customHeight="false" outlineLevel="0" collapsed="false">
      <c r="A592" s="184" t="s">
        <v>445</v>
      </c>
      <c r="B592" s="221"/>
      <c r="C592" s="221"/>
      <c r="D592" s="221"/>
      <c r="E592" s="221"/>
      <c r="F592" s="221"/>
      <c r="G592" s="221"/>
      <c r="H592" s="221"/>
      <c r="I592" s="221"/>
      <c r="J592" s="221"/>
      <c r="K592" s="221"/>
      <c r="L592" s="221"/>
      <c r="M592" s="221"/>
      <c r="N592" s="221"/>
      <c r="O592" s="221"/>
      <c r="P592" s="221"/>
      <c r="Q592" s="221"/>
      <c r="R592" s="221"/>
      <c r="S592" s="221"/>
      <c r="T592" s="221"/>
      <c r="U592" s="221"/>
      <c r="V592" s="221"/>
      <c r="W592" s="221"/>
      <c r="X592" s="221"/>
      <c r="Y592" s="221"/>
      <c r="Z592" s="221"/>
      <c r="AA592" s="221"/>
      <c r="AB592" s="221"/>
      <c r="AC592" s="221"/>
      <c r="AD592" s="221"/>
      <c r="AE592" s="221"/>
      <c r="AF592" s="221"/>
      <c r="AG592" s="221"/>
      <c r="AH592" s="221"/>
      <c r="AI592" s="221"/>
      <c r="AJ592" s="221"/>
      <c r="AK592" s="221"/>
      <c r="AL592" s="221"/>
      <c r="AM592" s="221"/>
      <c r="AN592" s="221"/>
      <c r="AO592" s="221"/>
      <c r="AP592" s="221"/>
      <c r="AQ592" s="221"/>
      <c r="AR592" s="221"/>
      <c r="AS592" s="221"/>
      <c r="AT592" s="221"/>
      <c r="AU592" s="221"/>
      <c r="AV592" s="221"/>
      <c r="AW592" s="221"/>
      <c r="AX592" s="221"/>
      <c r="AY592" s="221"/>
      <c r="AZ592" s="221"/>
      <c r="BA592" s="221"/>
      <c r="BB592" s="221"/>
      <c r="BC592" s="221"/>
      <c r="BD592" s="221"/>
      <c r="BE592" s="221"/>
      <c r="BF592" s="221"/>
      <c r="BG592" s="221"/>
      <c r="BH592" s="221"/>
      <c r="BI592" s="221"/>
      <c r="BJ592" s="221" t="n">
        <v>0</v>
      </c>
      <c r="BK592" s="221" t="n">
        <v>0</v>
      </c>
      <c r="BL592" s="221" t="n">
        <v>0</v>
      </c>
      <c r="BM592" s="221" t="n">
        <v>0</v>
      </c>
      <c r="BN592" s="221" t="n">
        <v>0</v>
      </c>
      <c r="BO592" s="221" t="n">
        <v>0</v>
      </c>
      <c r="BP592" s="221" t="n">
        <v>0</v>
      </c>
      <c r="BQ592" s="221" t="n">
        <v>0</v>
      </c>
      <c r="BR592" s="221" t="n">
        <v>0</v>
      </c>
      <c r="BS592" s="221" t="n">
        <v>0</v>
      </c>
      <c r="BT592" s="221" t="n">
        <v>0</v>
      </c>
      <c r="BU592" s="221" t="n">
        <v>0</v>
      </c>
      <c r="BV592" s="221" t="n">
        <v>0</v>
      </c>
      <c r="BW592" s="221" t="n">
        <v>0</v>
      </c>
      <c r="BX592" s="221" t="n">
        <v>0</v>
      </c>
      <c r="BY592" s="221" t="n">
        <v>0</v>
      </c>
      <c r="BZ592" s="188" t="n">
        <v>-5.71132042189159</v>
      </c>
      <c r="CA592" s="188" t="n">
        <v>-6.50663433731212</v>
      </c>
      <c r="CB592" s="188" t="n">
        <v>-6.30493234818849</v>
      </c>
      <c r="CC592" s="188" t="n">
        <v>-5.98698949386232</v>
      </c>
      <c r="CD592" s="188" t="n">
        <v>13.7208115911325</v>
      </c>
      <c r="CE592" s="188" t="n">
        <v>21.0894684887338</v>
      </c>
      <c r="CF592" s="188" t="n">
        <v>15.2396370794893</v>
      </c>
      <c r="CG592" s="188" t="n">
        <v>15.0783930923965</v>
      </c>
      <c r="CH592" s="188" t="n">
        <v>14.5085034552155</v>
      </c>
      <c r="CI592" s="188" t="n">
        <v>14.3252067321978</v>
      </c>
      <c r="CJ592" s="188" t="n">
        <v>13.001577981303</v>
      </c>
      <c r="CK592" s="188" t="n">
        <v>15.8309086786313</v>
      </c>
      <c r="CL592" s="188" t="n">
        <v>14.5557513450877</v>
      </c>
      <c r="CM592" s="188" t="n">
        <v>17.2351966361455</v>
      </c>
      <c r="CN592" s="188" t="n">
        <v>5.229877261382</v>
      </c>
      <c r="CO592" s="188" t="n">
        <v>19.7747616178276</v>
      </c>
      <c r="CP592" s="188" t="n">
        <v>17.0218784399761</v>
      </c>
      <c r="CQ592" s="188" t="n">
        <v>16.8400867751238</v>
      </c>
      <c r="CR592" s="188" t="n">
        <v>14.5571057885371</v>
      </c>
      <c r="CS592" s="188"/>
      <c r="CT592" s="78"/>
      <c r="CU592" s="78"/>
      <c r="CV592" s="78"/>
      <c r="CW592" s="78"/>
      <c r="CX592" s="78"/>
      <c r="CY592" s="78"/>
      <c r="CZ592" s="78"/>
      <c r="DA592" s="78"/>
      <c r="DB592" s="78"/>
      <c r="DC592" s="78"/>
      <c r="DD592" s="78"/>
      <c r="DE592" s="78"/>
      <c r="DF592" s="78"/>
      <c r="DG592" s="78"/>
      <c r="DH592" s="78"/>
      <c r="DI592" s="78"/>
      <c r="DJ592" s="78"/>
      <c r="DK592" s="78"/>
      <c r="DL592" s="78"/>
      <c r="DM592" s="78"/>
      <c r="DN592" s="78"/>
    </row>
    <row r="593" customFormat="false" ht="15.75" hidden="false" customHeight="false" outlineLevel="0" collapsed="false">
      <c r="A593" s="184" t="s">
        <v>446</v>
      </c>
      <c r="B593" s="221"/>
      <c r="C593" s="221"/>
      <c r="D593" s="221"/>
      <c r="E593" s="221"/>
      <c r="F593" s="221"/>
      <c r="G593" s="221"/>
      <c r="H593" s="221"/>
      <c r="I593" s="221"/>
      <c r="J593" s="221"/>
      <c r="K593" s="221"/>
      <c r="L593" s="221"/>
      <c r="M593" s="221"/>
      <c r="N593" s="221"/>
      <c r="O593" s="221"/>
      <c r="P593" s="221"/>
      <c r="Q593" s="221"/>
      <c r="R593" s="221"/>
      <c r="S593" s="221"/>
      <c r="T593" s="221"/>
      <c r="U593" s="221"/>
      <c r="V593" s="221"/>
      <c r="W593" s="221"/>
      <c r="X593" s="221"/>
      <c r="Y593" s="221"/>
      <c r="Z593" s="221"/>
      <c r="AA593" s="221"/>
      <c r="AB593" s="221"/>
      <c r="AC593" s="221"/>
      <c r="AD593" s="221"/>
      <c r="AE593" s="221"/>
      <c r="AF593" s="221"/>
      <c r="AG593" s="221"/>
      <c r="AH593" s="221"/>
      <c r="AI593" s="221"/>
      <c r="AJ593" s="221"/>
      <c r="AK593" s="221"/>
      <c r="AL593" s="221"/>
      <c r="AM593" s="221"/>
      <c r="AN593" s="221"/>
      <c r="AO593" s="221"/>
      <c r="AP593" s="221"/>
      <c r="AQ593" s="221"/>
      <c r="AR593" s="221"/>
      <c r="AS593" s="221"/>
      <c r="AT593" s="221"/>
      <c r="AU593" s="221"/>
      <c r="AV593" s="221"/>
      <c r="AW593" s="221"/>
      <c r="AX593" s="221"/>
      <c r="AY593" s="221"/>
      <c r="AZ593" s="221"/>
      <c r="BA593" s="221"/>
      <c r="BB593" s="221"/>
      <c r="BC593" s="221"/>
      <c r="BD593" s="221"/>
      <c r="BE593" s="221"/>
      <c r="BF593" s="221"/>
      <c r="BG593" s="221"/>
      <c r="BH593" s="221"/>
      <c r="BI593" s="221"/>
      <c r="BJ593" s="221"/>
      <c r="BK593" s="221"/>
      <c r="BL593" s="221"/>
      <c r="BM593" s="221"/>
      <c r="BN593" s="221"/>
      <c r="BO593" s="221"/>
      <c r="BP593" s="221"/>
      <c r="BQ593" s="221"/>
      <c r="BR593" s="221"/>
      <c r="BS593" s="221"/>
      <c r="BT593" s="221"/>
      <c r="BU593" s="221"/>
      <c r="BV593" s="221"/>
      <c r="BW593" s="221"/>
      <c r="BX593" s="221"/>
      <c r="BY593" s="221"/>
      <c r="BZ593" s="221"/>
      <c r="CA593" s="221"/>
      <c r="CB593" s="221"/>
      <c r="CC593" s="221"/>
      <c r="CD593" s="188" t="n">
        <v>22.8902791643352</v>
      </c>
      <c r="CE593" s="188" t="n">
        <v>22.8902791643352</v>
      </c>
      <c r="CF593" s="188" t="n">
        <v>22.8902791643352</v>
      </c>
      <c r="CG593" s="188" t="n">
        <v>22.8902791643352</v>
      </c>
      <c r="CH593" s="188" t="n">
        <v>22.5913401704794</v>
      </c>
      <c r="CI593" s="188" t="n">
        <v>22.3059269550772</v>
      </c>
      <c r="CJ593" s="188" t="n">
        <v>20.2448909934294</v>
      </c>
      <c r="CK593" s="188" t="n">
        <v>24.6504709648872</v>
      </c>
      <c r="CL593" s="188" t="n">
        <v>23.7569112361166</v>
      </c>
      <c r="CM593" s="188" t="n">
        <v>23.4617939713908</v>
      </c>
      <c r="CN593" s="188" t="n">
        <v>21.330682787047</v>
      </c>
      <c r="CO593" s="188" t="n">
        <v>25.8860524775343</v>
      </c>
      <c r="CP593" s="188" t="n">
        <v>25.0551789213479</v>
      </c>
      <c r="CQ593" s="188" t="n">
        <v>24.815586407128</v>
      </c>
      <c r="CR593" s="188" t="n">
        <v>22.5615058452252</v>
      </c>
      <c r="CS593" s="188"/>
      <c r="CT593" s="221"/>
      <c r="CU593" s="221"/>
      <c r="CV593" s="221"/>
      <c r="CW593" s="221"/>
      <c r="CX593" s="221"/>
      <c r="CY593" s="221"/>
      <c r="CZ593" s="221"/>
      <c r="DA593" s="221"/>
      <c r="DB593" s="221"/>
      <c r="DC593" s="221"/>
      <c r="DD593" s="221"/>
      <c r="DE593" s="221"/>
      <c r="DF593" s="221"/>
      <c r="DG593" s="221"/>
      <c r="DH593" s="221"/>
      <c r="DI593" s="221"/>
      <c r="DJ593" s="221"/>
      <c r="DK593" s="221"/>
      <c r="DL593" s="221"/>
      <c r="DM593" s="221"/>
      <c r="DN593" s="221"/>
    </row>
    <row r="594" customFormat="false" ht="15.75" hidden="false" customHeight="false" outlineLevel="0" collapsed="false">
      <c r="A594" s="184" t="s">
        <v>447</v>
      </c>
      <c r="B594" s="221"/>
      <c r="C594" s="221"/>
      <c r="D594" s="221"/>
      <c r="E594" s="221"/>
      <c r="F594" s="221"/>
      <c r="G594" s="221"/>
      <c r="H594" s="221"/>
      <c r="I594" s="221"/>
      <c r="J594" s="221"/>
      <c r="K594" s="221"/>
      <c r="L594" s="221"/>
      <c r="M594" s="221"/>
      <c r="N594" s="221"/>
      <c r="O594" s="221"/>
      <c r="P594" s="221"/>
      <c r="Q594" s="221"/>
      <c r="R594" s="221"/>
      <c r="S594" s="221"/>
      <c r="T594" s="221"/>
      <c r="U594" s="221"/>
      <c r="V594" s="221"/>
      <c r="W594" s="221"/>
      <c r="X594" s="221"/>
      <c r="Y594" s="221"/>
      <c r="Z594" s="221"/>
      <c r="AA594" s="221"/>
      <c r="AB594" s="221"/>
      <c r="AC594" s="221"/>
      <c r="AD594" s="221"/>
      <c r="AE594" s="221"/>
      <c r="AF594" s="221"/>
      <c r="AG594" s="221"/>
      <c r="AH594" s="221"/>
      <c r="AI594" s="221"/>
      <c r="AJ594" s="221"/>
      <c r="AK594" s="221"/>
      <c r="AL594" s="221"/>
      <c r="AM594" s="221"/>
      <c r="AN594" s="221"/>
      <c r="AO594" s="221"/>
      <c r="AP594" s="221"/>
      <c r="AQ594" s="221"/>
      <c r="AR594" s="221"/>
      <c r="AS594" s="221"/>
      <c r="AT594" s="221"/>
      <c r="AU594" s="221"/>
      <c r="AV594" s="221"/>
      <c r="AW594" s="221"/>
      <c r="AX594" s="221"/>
      <c r="AY594" s="221"/>
      <c r="AZ594" s="221"/>
      <c r="BA594" s="221"/>
      <c r="BB594" s="221"/>
      <c r="BC594" s="221"/>
      <c r="BD594" s="221"/>
      <c r="BE594" s="221"/>
      <c r="BF594" s="221"/>
      <c r="BG594" s="221"/>
      <c r="BH594" s="221"/>
      <c r="BI594" s="221"/>
      <c r="BJ594" s="221"/>
      <c r="BK594" s="221"/>
      <c r="BL594" s="221"/>
      <c r="BM594" s="221"/>
      <c r="BN594" s="221"/>
      <c r="BO594" s="221"/>
      <c r="BP594" s="221"/>
      <c r="BQ594" s="221"/>
      <c r="BR594" s="221"/>
      <c r="BS594" s="221"/>
      <c r="BT594" s="221"/>
      <c r="BU594" s="221"/>
      <c r="BV594" s="221"/>
      <c r="BW594" s="221"/>
      <c r="BX594" s="221"/>
      <c r="BY594" s="221"/>
      <c r="BZ594" s="221" t="n">
        <v>5.71132042189159</v>
      </c>
      <c r="CA594" s="221" t="n">
        <v>6.50663433731212</v>
      </c>
      <c r="CB594" s="221" t="n">
        <v>6.30493234818849</v>
      </c>
      <c r="CC594" s="221" t="n">
        <v>5.98698949386232</v>
      </c>
      <c r="CD594" s="188" t="n">
        <v>9.16946757320268</v>
      </c>
      <c r="CE594" s="188" t="n">
        <v>1.80081067560139</v>
      </c>
      <c r="CF594" s="188" t="n">
        <v>7.65064208484592</v>
      </c>
      <c r="CG594" s="188" t="n">
        <v>7.8118860719387</v>
      </c>
      <c r="CH594" s="188" t="n">
        <v>8.08283671526393</v>
      </c>
      <c r="CI594" s="188" t="n">
        <v>7.98072022287944</v>
      </c>
      <c r="CJ594" s="188" t="n">
        <v>7.24331301212641</v>
      </c>
      <c r="CK594" s="188" t="n">
        <v>8.81956228625587</v>
      </c>
      <c r="CL594" s="188" t="n">
        <v>9.20115989102893</v>
      </c>
      <c r="CM594" s="188" t="n">
        <v>6.22659733524534</v>
      </c>
      <c r="CN594" s="188" t="n">
        <v>16.100805525665</v>
      </c>
      <c r="CO594" s="188" t="n">
        <v>6.11129085970668</v>
      </c>
      <c r="CP594" s="188" t="n">
        <v>8.03330048137187</v>
      </c>
      <c r="CQ594" s="188" t="n">
        <v>7.97549963200418</v>
      </c>
      <c r="CR594" s="227" t="n">
        <v>8.00440005668803</v>
      </c>
      <c r="CS594" s="188"/>
      <c r="CT594" s="221"/>
      <c r="CU594" s="221"/>
      <c r="CV594" s="221"/>
      <c r="CW594" s="221"/>
      <c r="CX594" s="221"/>
      <c r="CY594" s="221"/>
      <c r="CZ594" s="221"/>
      <c r="DA594" s="221"/>
      <c r="DB594" s="221"/>
      <c r="DC594" s="221"/>
      <c r="DD594" s="221"/>
      <c r="DE594" s="221"/>
      <c r="DF594" s="221"/>
      <c r="DG594" s="221"/>
      <c r="DH594" s="221"/>
      <c r="DI594" s="221"/>
      <c r="DJ594" s="221"/>
      <c r="DK594" s="221"/>
      <c r="DL594" s="221"/>
      <c r="DM594" s="221"/>
      <c r="DN594" s="221"/>
    </row>
    <row r="595" customFormat="false" ht="15.75" hidden="false" customHeight="false" outlineLevel="0" collapsed="false">
      <c r="A595" s="184" t="s">
        <v>448</v>
      </c>
      <c r="B595" s="221"/>
      <c r="C595" s="221"/>
      <c r="D595" s="221"/>
      <c r="E595" s="221"/>
      <c r="F595" s="221"/>
      <c r="G595" s="221"/>
      <c r="H595" s="221"/>
      <c r="I595" s="221"/>
      <c r="J595" s="221"/>
      <c r="K595" s="221"/>
      <c r="L595" s="221"/>
      <c r="M595" s="221"/>
      <c r="N595" s="221"/>
      <c r="O595" s="221"/>
      <c r="P595" s="221"/>
      <c r="Q595" s="221"/>
      <c r="R595" s="221"/>
      <c r="S595" s="221"/>
      <c r="T595" s="221"/>
      <c r="U595" s="221"/>
      <c r="V595" s="221"/>
      <c r="W595" s="221"/>
      <c r="X595" s="221"/>
      <c r="Y595" s="221"/>
      <c r="Z595" s="221"/>
      <c r="AA595" s="221"/>
      <c r="AB595" s="221"/>
      <c r="AC595" s="221"/>
      <c r="AD595" s="221"/>
      <c r="AE595" s="221"/>
      <c r="AF595" s="221"/>
      <c r="AG595" s="221"/>
      <c r="AH595" s="221"/>
      <c r="AI595" s="221"/>
      <c r="AJ595" s="221"/>
      <c r="AK595" s="221"/>
      <c r="AL595" s="221"/>
      <c r="AM595" s="221"/>
      <c r="AN595" s="221"/>
      <c r="AO595" s="221"/>
      <c r="AP595" s="221"/>
      <c r="AQ595" s="221"/>
      <c r="AR595" s="221"/>
      <c r="AS595" s="221"/>
      <c r="AT595" s="221"/>
      <c r="AU595" s="221"/>
      <c r="AV595" s="221"/>
      <c r="AW595" s="221"/>
      <c r="AX595" s="221"/>
      <c r="AY595" s="221"/>
      <c r="AZ595" s="221"/>
      <c r="BA595" s="221"/>
      <c r="BB595" s="221"/>
      <c r="BC595" s="221"/>
      <c r="BD595" s="221"/>
      <c r="BE595" s="221"/>
      <c r="BF595" s="221"/>
      <c r="BG595" s="221"/>
      <c r="BH595" s="221"/>
      <c r="BI595" s="221"/>
      <c r="BJ595" s="221" t="n">
        <v>0</v>
      </c>
      <c r="BK595" s="221" t="n">
        <v>0</v>
      </c>
      <c r="BL595" s="221" t="n">
        <v>0</v>
      </c>
      <c r="BM595" s="221" t="n">
        <v>0</v>
      </c>
      <c r="BN595" s="221" t="n">
        <v>0</v>
      </c>
      <c r="BO595" s="221" t="n">
        <v>0</v>
      </c>
      <c r="BP595" s="221" t="n">
        <v>0</v>
      </c>
      <c r="BQ595" s="221" t="n">
        <v>0</v>
      </c>
      <c r="BR595" s="221" t="n">
        <v>0</v>
      </c>
      <c r="BS595" s="221" t="n">
        <v>0</v>
      </c>
      <c r="BT595" s="221" t="n">
        <v>0</v>
      </c>
      <c r="BU595" s="221" t="n">
        <v>0</v>
      </c>
      <c r="BV595" s="221" t="n">
        <v>0</v>
      </c>
      <c r="BW595" s="221" t="n">
        <v>0</v>
      </c>
      <c r="BX595" s="221" t="n">
        <v>0</v>
      </c>
      <c r="BY595" s="221" t="n">
        <v>0</v>
      </c>
      <c r="BZ595" s="221" t="n">
        <v>0</v>
      </c>
      <c r="CA595" s="221" t="n">
        <v>0</v>
      </c>
      <c r="CB595" s="221" t="n">
        <v>0</v>
      </c>
      <c r="CC595" s="221" t="n">
        <v>0</v>
      </c>
      <c r="CD595" s="188" t="n">
        <v>58.28912791</v>
      </c>
      <c r="CE595" s="188" t="n">
        <v>24.96617268</v>
      </c>
      <c r="CF595" s="188" t="n">
        <v>12.87390284</v>
      </c>
      <c r="CG595" s="188" t="n">
        <v>63.17612729</v>
      </c>
      <c r="CH595" s="188" t="n">
        <v>47.1948011</v>
      </c>
      <c r="CI595" s="188" t="n">
        <v>37.78503642</v>
      </c>
      <c r="CJ595" s="188" t="n">
        <v>42.56107205</v>
      </c>
      <c r="CK595" s="188" t="n">
        <v>43.23909043</v>
      </c>
      <c r="CL595" s="188" t="n">
        <v>38.4587821025</v>
      </c>
      <c r="CM595" s="188" t="n">
        <v>37.1624314025</v>
      </c>
      <c r="CN595" s="188" t="n">
        <v>24.2560870625</v>
      </c>
      <c r="CO595" s="188" t="n">
        <v>75.2226994325</v>
      </c>
      <c r="CP595" s="188" t="n">
        <v>22.80136436</v>
      </c>
      <c r="CQ595" s="188" t="n">
        <v>33.10282146</v>
      </c>
      <c r="CR595" s="188" t="n">
        <v>80.76295154</v>
      </c>
      <c r="CS595" s="188"/>
      <c r="CT595" s="221"/>
      <c r="CU595" s="221"/>
      <c r="CV595" s="221"/>
      <c r="CW595" s="221"/>
      <c r="CX595" s="221"/>
      <c r="CY595" s="221"/>
      <c r="CZ595" s="221"/>
      <c r="DA595" s="221"/>
      <c r="DB595" s="221"/>
      <c r="DC595" s="221"/>
      <c r="DD595" s="221"/>
      <c r="DE595" s="221"/>
      <c r="DF595" s="221"/>
      <c r="DG595" s="221"/>
      <c r="DH595" s="221"/>
      <c r="DI595" s="221"/>
      <c r="DJ595" s="221"/>
      <c r="DK595" s="221"/>
      <c r="DL595" s="221"/>
      <c r="DM595" s="221"/>
      <c r="DN595" s="221"/>
    </row>
    <row r="596" customFormat="false" ht="15.75" hidden="false" customHeight="false" outlineLevel="0" collapsed="false">
      <c r="A596" s="184" t="s">
        <v>449</v>
      </c>
      <c r="B596" s="221"/>
      <c r="C596" s="221"/>
      <c r="D596" s="221"/>
      <c r="E596" s="221"/>
      <c r="F596" s="221"/>
      <c r="G596" s="221"/>
      <c r="H596" s="221"/>
      <c r="I596" s="221"/>
      <c r="J596" s="221"/>
      <c r="K596" s="221"/>
      <c r="L596" s="221"/>
      <c r="M596" s="221"/>
      <c r="N596" s="221"/>
      <c r="O596" s="221"/>
      <c r="P596" s="221"/>
      <c r="Q596" s="221"/>
      <c r="R596" s="221"/>
      <c r="S596" s="221"/>
      <c r="T596" s="221"/>
      <c r="U596" s="221"/>
      <c r="V596" s="221"/>
      <c r="W596" s="221"/>
      <c r="X596" s="221"/>
      <c r="Y596" s="221"/>
      <c r="Z596" s="221"/>
      <c r="AA596" s="221"/>
      <c r="AB596" s="221"/>
      <c r="AC596" s="221"/>
      <c r="AD596" s="221"/>
      <c r="AE596" s="221"/>
      <c r="AF596" s="221"/>
      <c r="AG596" s="221"/>
      <c r="AH596" s="221"/>
      <c r="AI596" s="221"/>
      <c r="AJ596" s="221"/>
      <c r="AK596" s="221"/>
      <c r="AL596" s="221"/>
      <c r="AM596" s="221"/>
      <c r="AN596" s="221"/>
      <c r="AO596" s="221"/>
      <c r="AP596" s="221"/>
      <c r="AQ596" s="221"/>
      <c r="AR596" s="221"/>
      <c r="AS596" s="221"/>
      <c r="AT596" s="221"/>
      <c r="AU596" s="221"/>
      <c r="AV596" s="221"/>
      <c r="AW596" s="221"/>
      <c r="AX596" s="221"/>
      <c r="AY596" s="221"/>
      <c r="AZ596" s="221"/>
      <c r="BA596" s="221"/>
      <c r="BB596" s="221"/>
      <c r="BC596" s="221"/>
      <c r="BD596" s="221"/>
      <c r="BE596" s="221"/>
      <c r="BF596" s="221"/>
      <c r="BG596" s="221"/>
      <c r="BH596" s="221"/>
      <c r="BI596" s="221"/>
      <c r="BJ596" s="221"/>
      <c r="BK596" s="221"/>
      <c r="BL596" s="221"/>
      <c r="BM596" s="221"/>
      <c r="BN596" s="221"/>
      <c r="BO596" s="221"/>
      <c r="BP596" s="221"/>
      <c r="BQ596" s="221"/>
      <c r="BR596" s="221"/>
      <c r="BS596" s="221"/>
      <c r="BT596" s="221"/>
      <c r="BU596" s="221"/>
      <c r="BV596" s="221"/>
      <c r="BW596" s="221"/>
      <c r="BX596" s="221"/>
      <c r="BY596" s="221"/>
      <c r="BZ596" s="221"/>
      <c r="CA596" s="221"/>
      <c r="CB596" s="221"/>
      <c r="CC596" s="221"/>
      <c r="CD596" s="188" t="n">
        <v>58.28912791</v>
      </c>
      <c r="CE596" s="188" t="n">
        <v>24.96617268</v>
      </c>
      <c r="CF596" s="188" t="n">
        <v>12.87390284</v>
      </c>
      <c r="CG596" s="188" t="n">
        <v>63.17612729</v>
      </c>
      <c r="CH596" s="188" t="n">
        <v>47.1948011</v>
      </c>
      <c r="CI596" s="188" t="n">
        <v>37.78503642</v>
      </c>
      <c r="CJ596" s="188" t="n">
        <v>42.56107205</v>
      </c>
      <c r="CK596" s="188" t="n">
        <v>43.23909043</v>
      </c>
      <c r="CL596" s="188" t="n">
        <v>38.4587821025</v>
      </c>
      <c r="CM596" s="188" t="n">
        <v>37.1624314025</v>
      </c>
      <c r="CN596" s="188" t="n">
        <v>24.2560870625</v>
      </c>
      <c r="CO596" s="188" t="n">
        <v>75.2226994325</v>
      </c>
      <c r="CP596" s="188" t="n">
        <v>22.80136436</v>
      </c>
      <c r="CQ596" s="188" t="n">
        <v>33.10282146</v>
      </c>
      <c r="CR596" s="188" t="n">
        <v>80.76295154</v>
      </c>
      <c r="CS596" s="188"/>
      <c r="CT596" s="221"/>
      <c r="CU596" s="221"/>
      <c r="CV596" s="221"/>
      <c r="CW596" s="221"/>
      <c r="CX596" s="221"/>
      <c r="CY596" s="221"/>
      <c r="CZ596" s="221"/>
      <c r="DA596" s="221"/>
      <c r="DB596" s="221"/>
      <c r="DC596" s="221"/>
      <c r="DD596" s="221"/>
      <c r="DE596" s="221"/>
      <c r="DF596" s="221"/>
      <c r="DG596" s="221"/>
      <c r="DH596" s="221"/>
      <c r="DI596" s="221"/>
      <c r="DJ596" s="221"/>
      <c r="DK596" s="221"/>
      <c r="DL596" s="221"/>
      <c r="DM596" s="221"/>
      <c r="DN596" s="221"/>
    </row>
    <row r="597" customFormat="false" ht="15.75" hidden="false" customHeight="false" outlineLevel="0" collapsed="false">
      <c r="A597" s="184" t="s">
        <v>450</v>
      </c>
      <c r="B597" s="78"/>
      <c r="C597" s="78"/>
      <c r="D597" s="78"/>
      <c r="E597" s="78"/>
      <c r="F597" s="78"/>
      <c r="G597" s="78"/>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c r="BH597" s="78"/>
      <c r="BI597" s="78"/>
      <c r="BJ597" s="78"/>
      <c r="BK597" s="78"/>
      <c r="BL597" s="78"/>
      <c r="BM597" s="78"/>
      <c r="BN597" s="78"/>
      <c r="BO597" s="78"/>
      <c r="BP597" s="78"/>
      <c r="BQ597" s="78"/>
      <c r="BR597" s="78"/>
      <c r="BS597" s="78"/>
      <c r="BT597" s="78"/>
      <c r="BU597" s="78"/>
      <c r="BV597" s="78"/>
      <c r="BW597" s="78"/>
      <c r="BX597" s="78"/>
      <c r="BY597" s="78"/>
      <c r="BZ597" s="78"/>
      <c r="CA597" s="78"/>
      <c r="CB597" s="78"/>
      <c r="CC597" s="78"/>
      <c r="CD597" s="74" t="n">
        <v>0</v>
      </c>
      <c r="CE597" s="74" t="n">
        <v>0</v>
      </c>
      <c r="CF597" s="74" t="n">
        <v>0</v>
      </c>
      <c r="CG597" s="74" t="n">
        <v>0</v>
      </c>
      <c r="CH597" s="74" t="n">
        <v>0</v>
      </c>
      <c r="CI597" s="74" t="n">
        <v>0</v>
      </c>
      <c r="CJ597" s="74" t="n">
        <v>0</v>
      </c>
      <c r="CK597" s="74" t="n">
        <v>0</v>
      </c>
      <c r="CL597" s="188" t="n">
        <v>0</v>
      </c>
      <c r="CM597" s="188" t="n">
        <v>0</v>
      </c>
      <c r="CN597" s="188" t="n">
        <v>0</v>
      </c>
      <c r="CO597" s="74" t="n">
        <v>0</v>
      </c>
      <c r="CP597" s="74" t="n">
        <v>0</v>
      </c>
      <c r="CQ597" s="74" t="n">
        <v>0</v>
      </c>
      <c r="CR597" s="74" t="n">
        <v>0</v>
      </c>
      <c r="CS597" s="74"/>
      <c r="CT597" s="221"/>
      <c r="CU597" s="221"/>
      <c r="CV597" s="221"/>
      <c r="CW597" s="221"/>
      <c r="CX597" s="221"/>
      <c r="CY597" s="221"/>
      <c r="CZ597" s="221"/>
      <c r="DA597" s="221"/>
      <c r="DB597" s="221"/>
      <c r="DC597" s="221"/>
      <c r="DD597" s="221"/>
      <c r="DE597" s="221"/>
      <c r="DF597" s="221"/>
      <c r="DG597" s="221"/>
      <c r="DH597" s="221"/>
      <c r="DI597" s="221"/>
      <c r="DJ597" s="221"/>
      <c r="DK597" s="221"/>
      <c r="DL597" s="221"/>
      <c r="DM597" s="221"/>
      <c r="DN597" s="221"/>
    </row>
    <row r="598" customFormat="false" ht="15.75" hidden="false" customHeight="false" outlineLevel="0" collapsed="false">
      <c r="A598" s="184" t="s">
        <v>451</v>
      </c>
      <c r="B598" s="74"/>
      <c r="C598" s="74"/>
      <c r="D598" s="74"/>
      <c r="E598" s="74"/>
      <c r="F598" s="74"/>
      <c r="G598" s="74"/>
      <c r="H598" s="74"/>
      <c r="I598" s="74"/>
      <c r="J598" s="74"/>
      <c r="K598" s="74"/>
      <c r="L598" s="74"/>
      <c r="M598" s="74"/>
      <c r="N598" s="74"/>
      <c r="O598" s="74"/>
      <c r="P598" s="74"/>
      <c r="Q598" s="74"/>
      <c r="R598" s="74"/>
      <c r="S598" s="74"/>
      <c r="T598" s="74"/>
      <c r="U598" s="74"/>
      <c r="V598" s="74"/>
      <c r="W598" s="74"/>
      <c r="X598" s="74"/>
      <c r="Y598" s="74"/>
      <c r="Z598" s="74"/>
      <c r="AA598" s="74"/>
      <c r="AB598" s="74"/>
      <c r="AC598" s="74"/>
      <c r="AD598" s="74"/>
      <c r="AE598" s="74"/>
      <c r="AF598" s="74"/>
      <c r="AG598" s="74"/>
      <c r="AH598" s="74"/>
      <c r="AI598" s="74"/>
      <c r="AJ598" s="74"/>
      <c r="AK598" s="74"/>
      <c r="AL598" s="74"/>
      <c r="AM598" s="74"/>
      <c r="AN598" s="74"/>
      <c r="AO598" s="74"/>
      <c r="AP598" s="74"/>
      <c r="AQ598" s="74"/>
      <c r="AR598" s="74"/>
      <c r="AS598" s="74"/>
      <c r="AT598" s="74"/>
      <c r="AU598" s="74"/>
      <c r="AV598" s="74"/>
      <c r="AW598" s="74"/>
      <c r="AX598" s="74"/>
      <c r="AY598" s="74"/>
      <c r="AZ598" s="74"/>
      <c r="BA598" s="74"/>
      <c r="BB598" s="74"/>
      <c r="BC598" s="74"/>
      <c r="BD598" s="74"/>
      <c r="BE598" s="74"/>
      <c r="BF598" s="74"/>
      <c r="BG598" s="74"/>
      <c r="BH598" s="74"/>
      <c r="BI598" s="74"/>
      <c r="BJ598" s="74" t="n">
        <v>0</v>
      </c>
      <c r="BK598" s="74" t="n">
        <v>0</v>
      </c>
      <c r="BL598" s="74" t="n">
        <v>0</v>
      </c>
      <c r="BM598" s="74" t="n">
        <v>0</v>
      </c>
      <c r="BN598" s="74" t="n">
        <v>0</v>
      </c>
      <c r="BO598" s="74" t="n">
        <v>0</v>
      </c>
      <c r="BP598" s="74" t="n">
        <v>0</v>
      </c>
      <c r="BQ598" s="74" t="n">
        <v>0</v>
      </c>
      <c r="BR598" s="74" t="n">
        <v>0</v>
      </c>
      <c r="BS598" s="74" t="n">
        <v>0</v>
      </c>
      <c r="BT598" s="74" t="n">
        <v>0</v>
      </c>
      <c r="BU598" s="74" t="n">
        <v>0</v>
      </c>
      <c r="BV598" s="74" t="n">
        <v>0</v>
      </c>
      <c r="BW598" s="74" t="n">
        <v>0</v>
      </c>
      <c r="BX598" s="74" t="n">
        <v>0</v>
      </c>
      <c r="BY598" s="74" t="n">
        <v>0</v>
      </c>
      <c r="BZ598" s="74" t="n">
        <v>0</v>
      </c>
      <c r="CA598" s="74" t="n">
        <v>0</v>
      </c>
      <c r="CB598" s="74" t="n">
        <v>0</v>
      </c>
      <c r="CC598" s="74" t="n">
        <v>0</v>
      </c>
      <c r="CD598" s="74" t="n">
        <v>-29.4794458102843</v>
      </c>
      <c r="CE598" s="74" t="n">
        <v>-33.6331854081953</v>
      </c>
      <c r="CF598" s="74" t="n">
        <v>-27.57861926955</v>
      </c>
      <c r="CG598" s="74" t="n">
        <v>-27.4955641295948</v>
      </c>
      <c r="CH598" s="74" t="n">
        <v>-21.6504179700297</v>
      </c>
      <c r="CI598" s="74" t="n">
        <v>-20.1681595305696</v>
      </c>
      <c r="CJ598" s="74" t="n">
        <v>-18.4529292494245</v>
      </c>
      <c r="CK598" s="74" t="n">
        <v>-20.0048394069682</v>
      </c>
      <c r="CL598" s="188" t="n">
        <v>-18.509965547971</v>
      </c>
      <c r="CM598" s="188" t="n">
        <v>-18.6586896326903</v>
      </c>
      <c r="CN598" s="188" t="n">
        <v>-23.8251172134493</v>
      </c>
      <c r="CO598" s="188" t="n">
        <v>-25.5811141145916</v>
      </c>
      <c r="CP598" s="188" t="n">
        <v>-23.1433092781014</v>
      </c>
      <c r="CQ598" s="188" t="n">
        <v>-20.0635236468866</v>
      </c>
      <c r="CR598" s="188" t="n">
        <v>-29.6617735059142</v>
      </c>
      <c r="CS598" s="188"/>
      <c r="CT598" s="78"/>
      <c r="CU598" s="78"/>
      <c r="CV598" s="78"/>
      <c r="CW598" s="78"/>
      <c r="CX598" s="78"/>
      <c r="CY598" s="78"/>
      <c r="CZ598" s="78"/>
      <c r="DA598" s="78"/>
      <c r="DB598" s="78"/>
      <c r="DC598" s="78"/>
      <c r="DD598" s="78"/>
      <c r="DE598" s="78"/>
      <c r="DF598" s="78"/>
      <c r="DG598" s="78"/>
      <c r="DH598" s="78"/>
      <c r="DI598" s="78"/>
      <c r="DJ598" s="78"/>
      <c r="DK598" s="78"/>
      <c r="DL598" s="78"/>
      <c r="DM598" s="78"/>
      <c r="DN598" s="78"/>
    </row>
    <row r="599" customFormat="false" ht="15.75" hidden="false" customHeight="false" outlineLevel="0" collapsed="false">
      <c r="A599" s="184" t="s">
        <v>452</v>
      </c>
      <c r="B599" s="78"/>
      <c r="C599" s="78"/>
      <c r="D599" s="78"/>
      <c r="E599" s="78"/>
      <c r="F599" s="78"/>
      <c r="G599" s="78"/>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c r="BH599" s="78"/>
      <c r="BI599" s="78"/>
      <c r="BJ599" s="78"/>
      <c r="BK599" s="78"/>
      <c r="BL599" s="78"/>
      <c r="BM599" s="78"/>
      <c r="BN599" s="78"/>
      <c r="BO599" s="78"/>
      <c r="BP599" s="78"/>
      <c r="BQ599" s="78"/>
      <c r="BR599" s="78"/>
      <c r="BS599" s="78"/>
      <c r="BT599" s="78"/>
      <c r="BU599" s="78"/>
      <c r="BV599" s="78"/>
      <c r="BW599" s="78"/>
      <c r="BX599" s="78"/>
      <c r="BY599" s="78"/>
      <c r="BZ599" s="78"/>
      <c r="CA599" s="78"/>
      <c r="CB599" s="78"/>
      <c r="CC599" s="78"/>
      <c r="CD599" s="74" t="n">
        <v>0</v>
      </c>
      <c r="CE599" s="74" t="n">
        <v>0</v>
      </c>
      <c r="CF599" s="74" t="n">
        <v>0</v>
      </c>
      <c r="CG599" s="74" t="n">
        <v>0</v>
      </c>
      <c r="CH599" s="74" t="n">
        <v>0</v>
      </c>
      <c r="CI599" s="74" t="n">
        <v>0</v>
      </c>
      <c r="CJ599" s="74" t="n">
        <v>0</v>
      </c>
      <c r="CK599" s="74" t="n">
        <v>0</v>
      </c>
      <c r="CL599" s="188" t="n">
        <v>0</v>
      </c>
      <c r="CM599" s="188" t="n">
        <v>0</v>
      </c>
      <c r="CN599" s="188" t="n">
        <v>0</v>
      </c>
      <c r="CO599" s="74" t="n">
        <v>0</v>
      </c>
      <c r="CP599" s="74" t="n">
        <v>0</v>
      </c>
      <c r="CQ599" s="74" t="n">
        <v>0</v>
      </c>
      <c r="CR599" s="74" t="n">
        <v>0</v>
      </c>
      <c r="CS599" s="74"/>
      <c r="CT599" s="74"/>
      <c r="CU599" s="74"/>
      <c r="CV599" s="74"/>
      <c r="CW599" s="74"/>
      <c r="CX599" s="74"/>
      <c r="CY599" s="74"/>
      <c r="CZ599" s="74"/>
      <c r="DA599" s="74"/>
      <c r="DB599" s="74"/>
      <c r="DC599" s="74"/>
      <c r="DD599" s="74"/>
      <c r="DE599" s="74"/>
      <c r="DF599" s="74"/>
      <c r="DG599" s="74"/>
      <c r="DH599" s="74"/>
      <c r="DI599" s="74"/>
      <c r="DJ599" s="74"/>
      <c r="DK599" s="74"/>
      <c r="DL599" s="74"/>
      <c r="DM599" s="74"/>
      <c r="DN599" s="74"/>
    </row>
    <row r="600" customFormat="false" ht="15.75" hidden="false" customHeight="false" outlineLevel="0" collapsed="false">
      <c r="A600" s="184" t="s">
        <v>453</v>
      </c>
      <c r="B600" s="221"/>
      <c r="C600" s="221"/>
      <c r="D600" s="221"/>
      <c r="E600" s="221"/>
      <c r="F600" s="221"/>
      <c r="G600" s="221"/>
      <c r="H600" s="221"/>
      <c r="I600" s="221"/>
      <c r="J600" s="221"/>
      <c r="K600" s="221"/>
      <c r="L600" s="221"/>
      <c r="M600" s="221"/>
      <c r="N600" s="221"/>
      <c r="O600" s="221"/>
      <c r="P600" s="221"/>
      <c r="Q600" s="221"/>
      <c r="R600" s="221"/>
      <c r="S600" s="221"/>
      <c r="T600" s="221"/>
      <c r="U600" s="221"/>
      <c r="V600" s="221"/>
      <c r="W600" s="221"/>
      <c r="X600" s="221"/>
      <c r="Y600" s="221"/>
      <c r="Z600" s="221"/>
      <c r="AA600" s="221"/>
      <c r="AB600" s="221"/>
      <c r="AC600" s="221"/>
      <c r="AD600" s="221"/>
      <c r="AE600" s="221"/>
      <c r="AF600" s="221"/>
      <c r="AG600" s="221"/>
      <c r="AH600" s="221"/>
      <c r="AI600" s="221"/>
      <c r="AJ600" s="221"/>
      <c r="AK600" s="221"/>
      <c r="AL600" s="221"/>
      <c r="AM600" s="221"/>
      <c r="AN600" s="221"/>
      <c r="AO600" s="221"/>
      <c r="AP600" s="221"/>
      <c r="AQ600" s="221"/>
      <c r="AR600" s="221"/>
      <c r="AS600" s="221"/>
      <c r="AT600" s="221"/>
      <c r="AU600" s="221"/>
      <c r="AV600" s="221"/>
      <c r="AW600" s="221"/>
      <c r="AX600" s="221"/>
      <c r="AY600" s="221"/>
      <c r="AZ600" s="221"/>
      <c r="BA600" s="221"/>
      <c r="BB600" s="221"/>
      <c r="BC600" s="221"/>
      <c r="BD600" s="221"/>
      <c r="BE600" s="221"/>
      <c r="BF600" s="221"/>
      <c r="BG600" s="221"/>
      <c r="BH600" s="221"/>
      <c r="BI600" s="221"/>
      <c r="BJ600" s="221"/>
      <c r="BK600" s="221"/>
      <c r="BL600" s="221"/>
      <c r="BM600" s="221"/>
      <c r="BN600" s="221"/>
      <c r="BO600" s="221"/>
      <c r="BP600" s="221"/>
      <c r="BQ600" s="221"/>
      <c r="BR600" s="221"/>
      <c r="BS600" s="221"/>
      <c r="BT600" s="221"/>
      <c r="BU600" s="221"/>
      <c r="BV600" s="221"/>
      <c r="BW600" s="221"/>
      <c r="BX600" s="221"/>
      <c r="BY600" s="221"/>
      <c r="BZ600" s="221"/>
      <c r="CA600" s="221"/>
      <c r="CB600" s="221"/>
      <c r="CC600" s="221"/>
      <c r="CD600" s="188" t="n">
        <v>29.4794458102843</v>
      </c>
      <c r="CE600" s="188" t="n">
        <v>33.6331854081953</v>
      </c>
      <c r="CF600" s="188" t="n">
        <v>27.57861926955</v>
      </c>
      <c r="CG600" s="188" t="n">
        <v>27.4955641295948</v>
      </c>
      <c r="CH600" s="188" t="n">
        <v>21.6504179700297</v>
      </c>
      <c r="CI600" s="188" t="n">
        <v>20.1681595305696</v>
      </c>
      <c r="CJ600" s="188" t="n">
        <v>18.4529292494245</v>
      </c>
      <c r="CK600" s="188" t="n">
        <v>20.0048394069682</v>
      </c>
      <c r="CL600" s="188" t="n">
        <v>18.509965547971</v>
      </c>
      <c r="CM600" s="188" t="n">
        <v>18.6586896326903</v>
      </c>
      <c r="CN600" s="188" t="n">
        <v>23.8251172134493</v>
      </c>
      <c r="CO600" s="188" t="n">
        <v>25.5811141145916</v>
      </c>
      <c r="CP600" s="188" t="n">
        <v>23.1433092781014</v>
      </c>
      <c r="CQ600" s="188" t="n">
        <v>20.0635236468866</v>
      </c>
      <c r="CR600" s="188" t="n">
        <v>29.6617735059142</v>
      </c>
      <c r="CS600" s="188"/>
      <c r="CT600" s="78"/>
      <c r="CU600" s="78"/>
      <c r="CV600" s="78"/>
      <c r="CW600" s="78"/>
      <c r="CX600" s="78"/>
      <c r="CY600" s="78"/>
      <c r="CZ600" s="78"/>
      <c r="DA600" s="78"/>
      <c r="DB600" s="78"/>
      <c r="DC600" s="78"/>
      <c r="DD600" s="78"/>
      <c r="DE600" s="78"/>
      <c r="DF600" s="78"/>
      <c r="DG600" s="78"/>
      <c r="DH600" s="78"/>
      <c r="DI600" s="78"/>
      <c r="DJ600" s="78"/>
      <c r="DK600" s="78"/>
      <c r="DL600" s="78"/>
      <c r="DM600" s="78"/>
      <c r="DN600" s="78"/>
    </row>
    <row r="601" customFormat="false" ht="15.75" hidden="false" customHeight="false" outlineLevel="0" collapsed="false">
      <c r="A601" s="228" t="s">
        <v>454</v>
      </c>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c r="AX601" s="162"/>
      <c r="AY601" s="162"/>
      <c r="AZ601" s="162"/>
      <c r="BA601" s="162"/>
      <c r="BB601" s="162"/>
      <c r="BC601" s="162"/>
      <c r="BD601" s="162"/>
      <c r="BE601" s="162"/>
      <c r="BF601" s="162"/>
      <c r="BG601" s="162"/>
      <c r="BH601" s="162"/>
      <c r="BI601" s="162"/>
      <c r="BJ601" s="162"/>
      <c r="BK601" s="162"/>
      <c r="BL601" s="162"/>
      <c r="BM601" s="162"/>
      <c r="BN601" s="162"/>
      <c r="BO601" s="162"/>
      <c r="BP601" s="162"/>
      <c r="BQ601" s="162"/>
      <c r="BR601" s="162"/>
      <c r="BS601" s="162"/>
      <c r="BT601" s="162"/>
      <c r="BU601" s="162"/>
      <c r="BV601" s="162"/>
      <c r="BW601" s="162"/>
      <c r="BX601" s="162"/>
      <c r="BY601" s="162"/>
      <c r="BZ601" s="162"/>
      <c r="CA601" s="162"/>
      <c r="CB601" s="162"/>
      <c r="CC601" s="162"/>
      <c r="CD601" s="162"/>
      <c r="CE601" s="162"/>
      <c r="CF601" s="162"/>
      <c r="CG601" s="162"/>
      <c r="CH601" s="162"/>
      <c r="CI601" s="162"/>
      <c r="CJ601" s="162"/>
      <c r="CK601" s="162"/>
      <c r="CL601" s="162"/>
      <c r="CM601" s="162"/>
      <c r="CN601" s="162"/>
      <c r="CO601" s="162"/>
      <c r="CP601" s="162"/>
      <c r="CQ601" s="162"/>
      <c r="CR601" s="162"/>
      <c r="CS601" s="162"/>
      <c r="CT601" s="221"/>
      <c r="CU601" s="221"/>
      <c r="CV601" s="221"/>
      <c r="CW601" s="221"/>
      <c r="CX601" s="221"/>
      <c r="CY601" s="221"/>
      <c r="CZ601" s="221"/>
      <c r="DA601" s="221"/>
      <c r="DB601" s="221"/>
      <c r="DC601" s="221"/>
      <c r="DD601" s="221"/>
      <c r="DE601" s="221"/>
      <c r="DF601" s="221"/>
      <c r="DG601" s="221"/>
      <c r="DH601" s="221"/>
      <c r="DI601" s="221"/>
      <c r="DJ601" s="221"/>
      <c r="DK601" s="221"/>
      <c r="DL601" s="221"/>
      <c r="DM601" s="221"/>
      <c r="DN601" s="221"/>
    </row>
    <row r="602" customFormat="false" ht="15.75" hidden="false" customHeight="false" outlineLevel="0" collapsed="false">
      <c r="A602" s="229" t="s">
        <v>455</v>
      </c>
      <c r="B602" s="117"/>
      <c r="C602" s="117"/>
      <c r="D602" s="117"/>
      <c r="E602" s="117"/>
      <c r="F602" s="117"/>
      <c r="G602" s="117"/>
      <c r="H602" s="117"/>
      <c r="I602" s="117"/>
      <c r="J602" s="117"/>
      <c r="K602" s="117"/>
      <c r="L602" s="117"/>
      <c r="M602" s="117"/>
      <c r="N602" s="117"/>
      <c r="O602" s="117"/>
      <c r="P602" s="117"/>
      <c r="Q602" s="117"/>
      <c r="R602" s="117"/>
      <c r="S602" s="117"/>
      <c r="T602" s="117"/>
      <c r="U602" s="117"/>
      <c r="V602" s="117"/>
      <c r="W602" s="117"/>
      <c r="X602" s="117"/>
      <c r="Y602" s="117"/>
      <c r="Z602" s="117"/>
      <c r="AA602" s="117"/>
      <c r="AB602" s="117"/>
      <c r="AC602" s="117"/>
      <c r="AD602" s="117"/>
      <c r="AE602" s="117"/>
      <c r="AF602" s="117"/>
      <c r="AG602" s="117"/>
      <c r="AH602" s="117"/>
      <c r="AI602" s="117"/>
      <c r="AJ602" s="117"/>
      <c r="AK602" s="117"/>
      <c r="AL602" s="117"/>
      <c r="AM602" s="117"/>
      <c r="AN602" s="117"/>
      <c r="AO602" s="117"/>
      <c r="AP602" s="117"/>
      <c r="AQ602" s="117"/>
      <c r="AR602" s="117"/>
      <c r="AS602" s="117"/>
      <c r="AT602" s="117"/>
      <c r="AU602" s="117"/>
      <c r="AV602" s="117"/>
      <c r="AW602" s="117"/>
      <c r="AX602" s="117"/>
      <c r="AY602" s="117"/>
      <c r="AZ602" s="117"/>
      <c r="BA602" s="117"/>
      <c r="BB602" s="117"/>
      <c r="BC602" s="117"/>
      <c r="BD602" s="117"/>
      <c r="BE602" s="117"/>
      <c r="BF602" s="117"/>
      <c r="BG602" s="117"/>
      <c r="BH602" s="117"/>
      <c r="BI602" s="117"/>
      <c r="BJ602" s="117"/>
      <c r="BK602" s="117"/>
      <c r="BL602" s="117"/>
      <c r="BM602" s="117"/>
      <c r="BN602" s="117"/>
      <c r="BO602" s="117"/>
      <c r="BP602" s="117"/>
      <c r="BQ602" s="117"/>
      <c r="BR602" s="117"/>
      <c r="BS602" s="117"/>
      <c r="BT602" s="117"/>
      <c r="BU602" s="117"/>
      <c r="BV602" s="117"/>
      <c r="BW602" s="117"/>
      <c r="BX602" s="117"/>
      <c r="BY602" s="117"/>
      <c r="BZ602" s="117"/>
      <c r="CA602" s="117"/>
      <c r="CB602" s="117"/>
      <c r="CC602" s="117"/>
      <c r="CD602" s="117"/>
      <c r="CE602" s="117"/>
      <c r="CF602" s="117"/>
      <c r="CG602" s="117"/>
      <c r="CH602" s="117"/>
      <c r="CI602" s="117"/>
      <c r="CJ602" s="117"/>
      <c r="CK602" s="117"/>
      <c r="CL602" s="124"/>
      <c r="CM602" s="124"/>
      <c r="CN602" s="124"/>
      <c r="CO602" s="124"/>
      <c r="CP602" s="124"/>
      <c r="CQ602" s="117"/>
      <c r="CR602" s="117"/>
      <c r="CS602" s="117"/>
      <c r="CT602" s="162"/>
      <c r="CU602" s="162"/>
      <c r="CV602" s="162"/>
      <c r="CW602" s="162"/>
      <c r="CX602" s="162"/>
      <c r="CY602" s="162"/>
      <c r="CZ602" s="162"/>
      <c r="DA602" s="162"/>
      <c r="DB602" s="162"/>
      <c r="DC602" s="162"/>
      <c r="DD602" s="162"/>
      <c r="DE602" s="162"/>
      <c r="DF602" s="162"/>
      <c r="DG602" s="162"/>
      <c r="DH602" s="162"/>
      <c r="DI602" s="162"/>
      <c r="DJ602" s="162"/>
      <c r="DK602" s="162"/>
      <c r="DL602" s="162"/>
      <c r="DM602" s="162"/>
      <c r="DN602" s="162"/>
    </row>
    <row r="603" customFormat="false" ht="15.75" hidden="false" customHeight="false" outlineLevel="0" collapsed="false">
      <c r="A603" s="229" t="s">
        <v>456</v>
      </c>
      <c r="B603" s="116"/>
      <c r="C603" s="116"/>
      <c r="D603" s="116"/>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c r="AA603" s="116"/>
      <c r="AB603" s="116"/>
      <c r="AC603" s="116"/>
      <c r="AD603" s="116"/>
      <c r="AE603" s="116"/>
      <c r="AF603" s="116"/>
      <c r="AG603" s="116"/>
      <c r="AH603" s="116"/>
      <c r="AI603" s="116"/>
      <c r="AJ603" s="116"/>
      <c r="AK603" s="116"/>
      <c r="AL603" s="116"/>
      <c r="AM603" s="116"/>
      <c r="AN603" s="116"/>
      <c r="AO603" s="116"/>
      <c r="AP603" s="116"/>
      <c r="AQ603" s="116"/>
      <c r="AR603" s="116"/>
      <c r="AS603" s="116"/>
      <c r="AT603" s="116"/>
      <c r="AU603" s="116"/>
      <c r="AV603" s="116"/>
      <c r="AW603" s="116"/>
      <c r="AX603" s="116"/>
      <c r="AY603" s="116"/>
      <c r="AZ603" s="116"/>
      <c r="BA603" s="116"/>
      <c r="BB603" s="116"/>
      <c r="BC603" s="116"/>
      <c r="BD603" s="116"/>
      <c r="BE603" s="116"/>
      <c r="BF603" s="116"/>
      <c r="BG603" s="116"/>
      <c r="BH603" s="116"/>
      <c r="BI603" s="116"/>
      <c r="BJ603" s="116"/>
      <c r="BK603" s="116"/>
      <c r="BL603" s="116"/>
      <c r="BM603" s="116"/>
      <c r="BN603" s="116"/>
      <c r="BO603" s="116"/>
      <c r="BP603" s="116"/>
      <c r="BQ603" s="116"/>
      <c r="BR603" s="116"/>
      <c r="BS603" s="116"/>
      <c r="BT603" s="116"/>
      <c r="BU603" s="116"/>
      <c r="BV603" s="116"/>
      <c r="BW603" s="116"/>
      <c r="BX603" s="116"/>
      <c r="BY603" s="116"/>
      <c r="BZ603" s="116"/>
      <c r="CA603" s="116"/>
      <c r="CB603" s="116"/>
      <c r="CC603" s="116"/>
      <c r="CD603" s="116"/>
      <c r="CE603" s="116"/>
      <c r="CF603" s="116"/>
      <c r="CG603" s="116"/>
      <c r="CH603" s="116"/>
      <c r="CI603" s="116"/>
      <c r="CJ603" s="116"/>
      <c r="CK603" s="116"/>
      <c r="CL603" s="116"/>
      <c r="CM603" s="116"/>
      <c r="CN603" s="116"/>
      <c r="CO603" s="116"/>
      <c r="CP603" s="116"/>
      <c r="CQ603" s="116"/>
      <c r="CR603" s="116"/>
      <c r="CS603" s="116"/>
      <c r="CT603" s="117"/>
      <c r="CU603" s="117"/>
      <c r="CV603" s="117"/>
      <c r="CW603" s="117"/>
      <c r="CX603" s="117"/>
      <c r="CY603" s="117"/>
      <c r="CZ603" s="117"/>
      <c r="DA603" s="117"/>
      <c r="DB603" s="117"/>
      <c r="DC603" s="117"/>
      <c r="DD603" s="117"/>
      <c r="DE603" s="117"/>
      <c r="DF603" s="117"/>
      <c r="DG603" s="117"/>
      <c r="DH603" s="117"/>
      <c r="DI603" s="117"/>
      <c r="DJ603" s="117"/>
      <c r="DK603" s="117"/>
      <c r="DL603" s="117"/>
      <c r="DM603" s="117"/>
      <c r="DN603" s="117"/>
    </row>
    <row r="604" customFormat="false" ht="15.75" hidden="false" customHeight="false" outlineLevel="0" collapsed="false">
      <c r="A604" s="230" t="s">
        <v>457</v>
      </c>
      <c r="B604" s="231"/>
      <c r="C604" s="231"/>
      <c r="D604" s="231"/>
      <c r="E604" s="231"/>
      <c r="F604" s="231"/>
      <c r="G604" s="231"/>
      <c r="H604" s="231"/>
      <c r="I604" s="231"/>
      <c r="J604" s="231"/>
      <c r="K604" s="231"/>
      <c r="L604" s="231"/>
      <c r="M604" s="231"/>
      <c r="N604" s="231"/>
      <c r="O604" s="231"/>
      <c r="P604" s="231"/>
      <c r="Q604" s="231"/>
      <c r="R604" s="231"/>
      <c r="S604" s="231"/>
      <c r="T604" s="231"/>
      <c r="U604" s="231"/>
      <c r="V604" s="231"/>
      <c r="W604" s="231"/>
      <c r="X604" s="231"/>
      <c r="Y604" s="231"/>
      <c r="Z604" s="231"/>
      <c r="AA604" s="231"/>
      <c r="AB604" s="231"/>
      <c r="AC604" s="231"/>
      <c r="AD604" s="231"/>
      <c r="AE604" s="231"/>
      <c r="AF604" s="231"/>
      <c r="AG604" s="231"/>
      <c r="AH604" s="231"/>
      <c r="AI604" s="231"/>
      <c r="AJ604" s="231"/>
      <c r="AK604" s="231"/>
      <c r="AL604" s="231"/>
      <c r="AM604" s="231"/>
      <c r="AN604" s="231"/>
      <c r="AO604" s="231"/>
      <c r="AP604" s="231"/>
      <c r="AQ604" s="231"/>
      <c r="AR604" s="231"/>
      <c r="AS604" s="231"/>
      <c r="AT604" s="231"/>
      <c r="AU604" s="231"/>
      <c r="AV604" s="231"/>
      <c r="AW604" s="231"/>
      <c r="AX604" s="231"/>
      <c r="AY604" s="231"/>
      <c r="AZ604" s="231"/>
      <c r="BA604" s="231"/>
      <c r="BB604" s="231"/>
      <c r="BC604" s="231"/>
      <c r="BD604" s="231"/>
      <c r="BE604" s="231"/>
      <c r="BF604" s="231"/>
      <c r="BG604" s="231"/>
      <c r="BH604" s="231"/>
      <c r="BI604" s="231"/>
      <c r="BJ604" s="231"/>
      <c r="BK604" s="231"/>
      <c r="BL604" s="231"/>
      <c r="BM604" s="231"/>
      <c r="BN604" s="231"/>
      <c r="BO604" s="231"/>
      <c r="BP604" s="231"/>
      <c r="BQ604" s="231"/>
      <c r="BR604" s="231"/>
      <c r="BS604" s="231"/>
      <c r="BT604" s="231"/>
      <c r="BU604" s="231"/>
      <c r="BV604" s="231"/>
      <c r="BW604" s="231"/>
      <c r="BX604" s="231"/>
      <c r="BY604" s="231"/>
      <c r="BZ604" s="231"/>
      <c r="CA604" s="231"/>
      <c r="CB604" s="231"/>
      <c r="CC604" s="231"/>
      <c r="CD604" s="231"/>
      <c r="CE604" s="231"/>
      <c r="CF604" s="231"/>
      <c r="CG604" s="231"/>
      <c r="CH604" s="231"/>
      <c r="CI604" s="231"/>
      <c r="CJ604" s="231"/>
      <c r="CK604" s="231"/>
      <c r="CL604" s="231"/>
      <c r="CM604" s="231"/>
      <c r="CN604" s="231"/>
      <c r="CO604" s="231"/>
      <c r="CP604" s="231"/>
      <c r="CQ604" s="231"/>
      <c r="CR604" s="231"/>
      <c r="CS604" s="231"/>
      <c r="CT604" s="116"/>
      <c r="CU604" s="116"/>
      <c r="CV604" s="116"/>
      <c r="CW604" s="116"/>
      <c r="CX604" s="116"/>
      <c r="CY604" s="116"/>
      <c r="CZ604" s="116"/>
      <c r="DA604" s="116"/>
      <c r="DB604" s="116"/>
      <c r="DC604" s="116"/>
      <c r="DD604" s="116"/>
      <c r="DE604" s="116"/>
      <c r="DF604" s="116"/>
      <c r="DG604" s="116"/>
      <c r="DH604" s="116"/>
      <c r="DI604" s="116"/>
      <c r="DJ604" s="116"/>
      <c r="DK604" s="116"/>
      <c r="DL604" s="116"/>
      <c r="DM604" s="116"/>
      <c r="DN604" s="116"/>
    </row>
    <row r="605" customFormat="false" ht="15.75" hidden="false" customHeight="false" outlineLevel="0" collapsed="false">
      <c r="A605" s="229" t="s">
        <v>458</v>
      </c>
      <c r="B605" s="116"/>
      <c r="C605" s="116"/>
      <c r="D605" s="116"/>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c r="AA605" s="116"/>
      <c r="AB605" s="116"/>
      <c r="AC605" s="116"/>
      <c r="AD605" s="116"/>
      <c r="AE605" s="116"/>
      <c r="AF605" s="116"/>
      <c r="AG605" s="116"/>
      <c r="AH605" s="116"/>
      <c r="AI605" s="116"/>
      <c r="AJ605" s="116"/>
      <c r="AK605" s="116"/>
      <c r="AL605" s="116"/>
      <c r="AM605" s="116"/>
      <c r="AN605" s="116"/>
      <c r="AO605" s="116"/>
      <c r="AP605" s="116"/>
      <c r="AQ605" s="116"/>
      <c r="AR605" s="116"/>
      <c r="AS605" s="116"/>
      <c r="AT605" s="116"/>
      <c r="AU605" s="116"/>
      <c r="AV605" s="116"/>
      <c r="AW605" s="116"/>
      <c r="AX605" s="116"/>
      <c r="AY605" s="116"/>
      <c r="AZ605" s="116"/>
      <c r="BA605" s="116"/>
      <c r="BB605" s="116"/>
      <c r="BC605" s="116"/>
      <c r="BD605" s="116"/>
      <c r="BE605" s="116"/>
      <c r="BF605" s="116"/>
      <c r="BG605" s="116"/>
      <c r="BH605" s="116"/>
      <c r="BI605" s="116"/>
      <c r="BJ605" s="116"/>
      <c r="BK605" s="116"/>
      <c r="BL605" s="116"/>
      <c r="BM605" s="116"/>
      <c r="BN605" s="116"/>
      <c r="BO605" s="116"/>
      <c r="BP605" s="116"/>
      <c r="BQ605" s="116"/>
      <c r="BR605" s="116"/>
      <c r="BS605" s="116"/>
      <c r="BT605" s="116"/>
      <c r="BU605" s="116"/>
      <c r="BV605" s="116"/>
      <c r="BW605" s="116"/>
      <c r="BX605" s="116"/>
      <c r="BY605" s="116"/>
      <c r="BZ605" s="116"/>
      <c r="CA605" s="116"/>
      <c r="CB605" s="116"/>
      <c r="CC605" s="116"/>
      <c r="CD605" s="116"/>
      <c r="CE605" s="116"/>
      <c r="CF605" s="116"/>
      <c r="CG605" s="116"/>
      <c r="CH605" s="116"/>
      <c r="CI605" s="116"/>
      <c r="CJ605" s="116"/>
      <c r="CK605" s="116"/>
      <c r="CL605" s="116"/>
      <c r="CM605" s="116"/>
      <c r="CN605" s="116"/>
      <c r="CO605" s="116"/>
      <c r="CP605" s="116"/>
      <c r="CQ605" s="116"/>
      <c r="CR605" s="116"/>
      <c r="CS605" s="116"/>
      <c r="CT605" s="231"/>
      <c r="CU605" s="231"/>
      <c r="CV605" s="231"/>
      <c r="CW605" s="231"/>
      <c r="CX605" s="231"/>
      <c r="CY605" s="231"/>
      <c r="CZ605" s="231"/>
      <c r="DA605" s="231"/>
      <c r="DB605" s="231"/>
      <c r="DC605" s="231"/>
      <c r="DD605" s="231"/>
      <c r="DE605" s="231"/>
      <c r="DF605" s="231"/>
      <c r="DG605" s="231"/>
      <c r="DH605" s="231"/>
      <c r="DI605" s="231"/>
      <c r="DJ605" s="231"/>
      <c r="DK605" s="231"/>
      <c r="DL605" s="231"/>
      <c r="DM605" s="231"/>
      <c r="DN605" s="231"/>
    </row>
    <row r="606" customFormat="false" ht="15.75" hidden="false" customHeight="false" outlineLevel="0" collapsed="false">
      <c r="A606" s="229" t="s">
        <v>459</v>
      </c>
      <c r="B606" s="117"/>
      <c r="C606" s="117"/>
      <c r="D606" s="117"/>
      <c r="E606" s="117"/>
      <c r="F606" s="117"/>
      <c r="G606" s="117"/>
      <c r="H606" s="117"/>
      <c r="I606" s="117"/>
      <c r="J606" s="117"/>
      <c r="K606" s="117"/>
      <c r="L606" s="117"/>
      <c r="M606" s="117"/>
      <c r="N606" s="117"/>
      <c r="O606" s="117"/>
      <c r="P606" s="117"/>
      <c r="Q606" s="117"/>
      <c r="R606" s="117"/>
      <c r="S606" s="117"/>
      <c r="T606" s="117"/>
      <c r="U606" s="117"/>
      <c r="V606" s="117"/>
      <c r="W606" s="117"/>
      <c r="X606" s="117"/>
      <c r="Y606" s="117"/>
      <c r="Z606" s="117"/>
      <c r="AA606" s="117"/>
      <c r="AB606" s="117"/>
      <c r="AC606" s="117"/>
      <c r="AD606" s="117"/>
      <c r="AE606" s="117"/>
      <c r="AF606" s="117"/>
      <c r="AG606" s="117"/>
      <c r="AH606" s="117"/>
      <c r="AI606" s="117"/>
      <c r="AJ606" s="117"/>
      <c r="AK606" s="117"/>
      <c r="AL606" s="117"/>
      <c r="AM606" s="117"/>
      <c r="AN606" s="117"/>
      <c r="AO606" s="117"/>
      <c r="AP606" s="117"/>
      <c r="AQ606" s="117"/>
      <c r="AR606" s="117"/>
      <c r="AS606" s="117"/>
      <c r="AT606" s="117"/>
      <c r="AU606" s="117"/>
      <c r="AV606" s="117"/>
      <c r="AW606" s="117"/>
      <c r="AX606" s="117"/>
      <c r="AY606" s="117"/>
      <c r="AZ606" s="117"/>
      <c r="BA606" s="117"/>
      <c r="BB606" s="117"/>
      <c r="BC606" s="117"/>
      <c r="BD606" s="117"/>
      <c r="BE606" s="117"/>
      <c r="BF606" s="117"/>
      <c r="BG606" s="117"/>
      <c r="BH606" s="117"/>
      <c r="BI606" s="117"/>
      <c r="BJ606" s="117"/>
      <c r="BK606" s="117"/>
      <c r="BL606" s="117"/>
      <c r="BM606" s="117"/>
      <c r="BN606" s="117"/>
      <c r="BO606" s="117"/>
      <c r="BP606" s="117"/>
      <c r="BQ606" s="117"/>
      <c r="BR606" s="117"/>
      <c r="BS606" s="117"/>
      <c r="BT606" s="117"/>
      <c r="BU606" s="117"/>
      <c r="BV606" s="117"/>
      <c r="BW606" s="117"/>
      <c r="BX606" s="117"/>
      <c r="BY606" s="117"/>
      <c r="BZ606" s="117"/>
      <c r="CA606" s="117"/>
      <c r="CB606" s="117"/>
      <c r="CC606" s="117"/>
      <c r="CD606" s="117"/>
      <c r="CE606" s="117"/>
      <c r="CF606" s="117"/>
      <c r="CG606" s="117"/>
      <c r="CH606" s="117"/>
      <c r="CI606" s="117"/>
      <c r="CJ606" s="117"/>
      <c r="CK606" s="117"/>
      <c r="CL606" s="117"/>
      <c r="CM606" s="117"/>
      <c r="CN606" s="117"/>
      <c r="CO606" s="117"/>
      <c r="CP606" s="117"/>
      <c r="CQ606" s="117"/>
      <c r="CR606" s="117"/>
      <c r="CS606" s="117"/>
      <c r="CT606" s="116"/>
      <c r="CU606" s="116"/>
      <c r="CV606" s="116"/>
      <c r="CW606" s="116"/>
      <c r="CX606" s="116"/>
      <c r="CY606" s="116"/>
      <c r="CZ606" s="116"/>
      <c r="DA606" s="116"/>
      <c r="DB606" s="116"/>
      <c r="DC606" s="116"/>
      <c r="DD606" s="116"/>
      <c r="DE606" s="116"/>
      <c r="DF606" s="116"/>
      <c r="DG606" s="116"/>
      <c r="DH606" s="116"/>
      <c r="DI606" s="116"/>
      <c r="DJ606" s="116"/>
      <c r="DK606" s="116"/>
      <c r="DL606" s="116"/>
      <c r="DM606" s="116"/>
      <c r="DN606" s="116"/>
    </row>
    <row r="607" customFormat="false" ht="15.75" hidden="false" customHeight="false" outlineLevel="0" collapsed="false">
      <c r="A607" s="229" t="s">
        <v>460</v>
      </c>
      <c r="B607" s="116"/>
      <c r="C607" s="116"/>
      <c r="D607" s="116"/>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c r="AA607" s="116"/>
      <c r="AB607" s="116"/>
      <c r="AC607" s="116"/>
      <c r="AD607" s="116"/>
      <c r="AE607" s="116"/>
      <c r="AF607" s="116"/>
      <c r="AG607" s="116"/>
      <c r="AH607" s="116"/>
      <c r="AI607" s="116"/>
      <c r="AJ607" s="116"/>
      <c r="AK607" s="116"/>
      <c r="AL607" s="116"/>
      <c r="AM607" s="116"/>
      <c r="AN607" s="116"/>
      <c r="AO607" s="116"/>
      <c r="AP607" s="116"/>
      <c r="AQ607" s="116"/>
      <c r="AR607" s="116"/>
      <c r="AS607" s="116"/>
      <c r="AT607" s="116"/>
      <c r="AU607" s="116"/>
      <c r="AV607" s="116"/>
      <c r="AW607" s="116"/>
      <c r="AX607" s="116"/>
      <c r="AY607" s="116"/>
      <c r="AZ607" s="116"/>
      <c r="BA607" s="116"/>
      <c r="BB607" s="116"/>
      <c r="BC607" s="116"/>
      <c r="BD607" s="116"/>
      <c r="BE607" s="116"/>
      <c r="BF607" s="116"/>
      <c r="BG607" s="116"/>
      <c r="BH607" s="116"/>
      <c r="BI607" s="116"/>
      <c r="BJ607" s="116"/>
      <c r="BK607" s="116"/>
      <c r="BL607" s="116"/>
      <c r="BM607" s="116"/>
      <c r="BN607" s="116"/>
      <c r="BO607" s="116"/>
      <c r="BP607" s="116"/>
      <c r="BQ607" s="116"/>
      <c r="BR607" s="116"/>
      <c r="BS607" s="116"/>
      <c r="BT607" s="116"/>
      <c r="BU607" s="116"/>
      <c r="BV607" s="116"/>
      <c r="BW607" s="116"/>
      <c r="BX607" s="116"/>
      <c r="BY607" s="116"/>
      <c r="BZ607" s="116"/>
      <c r="CA607" s="116"/>
      <c r="CB607" s="116"/>
      <c r="CC607" s="116"/>
      <c r="CD607" s="116"/>
      <c r="CE607" s="116"/>
      <c r="CF607" s="116"/>
      <c r="CG607" s="116"/>
      <c r="CH607" s="116"/>
      <c r="CI607" s="116"/>
      <c r="CJ607" s="116"/>
      <c r="CK607" s="116"/>
      <c r="CL607" s="116"/>
      <c r="CM607" s="116"/>
      <c r="CN607" s="116"/>
      <c r="CO607" s="116"/>
      <c r="CP607" s="116"/>
      <c r="CQ607" s="116"/>
      <c r="CR607" s="116"/>
      <c r="CS607" s="116"/>
      <c r="CT607" s="117"/>
      <c r="CU607" s="117"/>
      <c r="CV607" s="117"/>
      <c r="CW607" s="117"/>
      <c r="CX607" s="117"/>
      <c r="CY607" s="117"/>
      <c r="CZ607" s="117"/>
      <c r="DA607" s="117"/>
      <c r="DB607" s="117"/>
      <c r="DC607" s="117"/>
      <c r="DD607" s="117"/>
      <c r="DE607" s="117"/>
      <c r="DF607" s="117"/>
      <c r="DG607" s="117"/>
      <c r="DH607" s="117"/>
      <c r="DI607" s="117"/>
      <c r="DJ607" s="117"/>
      <c r="DK607" s="117"/>
      <c r="DL607" s="117"/>
      <c r="DM607" s="117"/>
      <c r="DN607" s="117"/>
    </row>
    <row r="608" customFormat="false" ht="15.75" hidden="false" customHeight="false" outlineLevel="0" collapsed="false">
      <c r="A608" s="232" t="s">
        <v>461</v>
      </c>
      <c r="B608" s="116"/>
      <c r="C608" s="116"/>
      <c r="D608" s="116"/>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c r="AA608" s="116"/>
      <c r="AB608" s="116"/>
      <c r="AC608" s="116"/>
      <c r="AD608" s="116"/>
      <c r="AE608" s="116"/>
      <c r="AF608" s="116"/>
      <c r="AG608" s="116"/>
      <c r="AH608" s="116"/>
      <c r="AI608" s="116"/>
      <c r="AJ608" s="116"/>
      <c r="AK608" s="116"/>
      <c r="AL608" s="116"/>
      <c r="AM608" s="116"/>
      <c r="AN608" s="116"/>
      <c r="AO608" s="116"/>
      <c r="AP608" s="116"/>
      <c r="AQ608" s="116"/>
      <c r="AR608" s="116"/>
      <c r="AS608" s="116"/>
      <c r="AT608" s="116"/>
      <c r="AU608" s="116"/>
      <c r="AV608" s="116"/>
      <c r="AW608" s="116"/>
      <c r="AX608" s="116"/>
      <c r="AY608" s="116"/>
      <c r="AZ608" s="116"/>
      <c r="BA608" s="116"/>
      <c r="BB608" s="116"/>
      <c r="BC608" s="116"/>
      <c r="BD608" s="116"/>
      <c r="BE608" s="116"/>
      <c r="BF608" s="116"/>
      <c r="BG608" s="116"/>
      <c r="BH608" s="116"/>
      <c r="BI608" s="116"/>
      <c r="BJ608" s="116"/>
      <c r="BK608" s="116"/>
      <c r="BL608" s="116"/>
      <c r="BM608" s="116"/>
      <c r="BN608" s="116"/>
      <c r="BO608" s="116"/>
      <c r="BP608" s="116"/>
      <c r="BQ608" s="116"/>
      <c r="BR608" s="116"/>
      <c r="BS608" s="116"/>
      <c r="BT608" s="116"/>
      <c r="BU608" s="116"/>
      <c r="BV608" s="116"/>
      <c r="BW608" s="116"/>
      <c r="BX608" s="116"/>
      <c r="BY608" s="116"/>
      <c r="BZ608" s="116"/>
      <c r="CA608" s="116"/>
      <c r="CB608" s="116"/>
      <c r="CC608" s="116"/>
      <c r="CD608" s="116"/>
      <c r="CE608" s="116"/>
      <c r="CF608" s="116"/>
      <c r="CG608" s="116"/>
      <c r="CH608" s="116"/>
      <c r="CI608" s="116"/>
      <c r="CJ608" s="116"/>
      <c r="CK608" s="116"/>
      <c r="CL608" s="116"/>
      <c r="CM608" s="116"/>
      <c r="CN608" s="116"/>
      <c r="CO608" s="116"/>
      <c r="CP608" s="116"/>
      <c r="CQ608" s="116"/>
      <c r="CR608" s="116"/>
      <c r="CS608" s="116"/>
      <c r="CT608" s="116"/>
      <c r="CU608" s="116"/>
      <c r="CV608" s="116"/>
      <c r="CW608" s="116"/>
      <c r="CX608" s="116"/>
      <c r="CY608" s="116"/>
      <c r="CZ608" s="116"/>
      <c r="DA608" s="116"/>
      <c r="DB608" s="116"/>
      <c r="DC608" s="116"/>
      <c r="DD608" s="116"/>
      <c r="DE608" s="116"/>
      <c r="DF608" s="116"/>
      <c r="DG608" s="116"/>
      <c r="DH608" s="116"/>
      <c r="DI608" s="116"/>
      <c r="DJ608" s="116"/>
      <c r="DK608" s="116"/>
      <c r="DL608" s="116"/>
      <c r="DM608" s="116"/>
      <c r="DN608" s="116"/>
    </row>
    <row r="609" customFormat="false" ht="16.5" hidden="false" customHeight="false" outlineLevel="0" collapsed="false">
      <c r="A609" s="229" t="s">
        <v>462</v>
      </c>
      <c r="B609" s="233"/>
      <c r="C609" s="233"/>
      <c r="D609" s="233"/>
      <c r="E609" s="233"/>
      <c r="F609" s="233"/>
      <c r="G609" s="233"/>
      <c r="H609" s="233"/>
      <c r="I609" s="233"/>
      <c r="J609" s="233"/>
      <c r="K609" s="233"/>
      <c r="L609" s="233"/>
      <c r="M609" s="233"/>
      <c r="N609" s="233"/>
      <c r="O609" s="233"/>
      <c r="P609" s="233"/>
      <c r="Q609" s="233"/>
      <c r="R609" s="233"/>
      <c r="S609" s="233"/>
      <c r="T609" s="233"/>
      <c r="U609" s="233"/>
      <c r="V609" s="233"/>
      <c r="W609" s="233"/>
      <c r="X609" s="233"/>
      <c r="Y609" s="233"/>
      <c r="Z609" s="233"/>
      <c r="AA609" s="233"/>
      <c r="AB609" s="233"/>
      <c r="AC609" s="233"/>
      <c r="AD609" s="233"/>
      <c r="AE609" s="233"/>
      <c r="AF609" s="233"/>
      <c r="AG609" s="233"/>
      <c r="AH609" s="233"/>
      <c r="AI609" s="233"/>
      <c r="AJ609" s="233"/>
      <c r="AK609" s="233"/>
      <c r="AL609" s="233"/>
      <c r="AM609" s="233"/>
      <c r="AN609" s="233"/>
      <c r="AO609" s="233"/>
      <c r="AP609" s="233"/>
      <c r="AQ609" s="233"/>
      <c r="AR609" s="233"/>
      <c r="AS609" s="233"/>
      <c r="AT609" s="233"/>
      <c r="AU609" s="233"/>
      <c r="AV609" s="233"/>
      <c r="AW609" s="233"/>
      <c r="AX609" s="233"/>
      <c r="AY609" s="233"/>
      <c r="AZ609" s="233"/>
      <c r="BA609" s="233"/>
      <c r="BB609" s="233"/>
      <c r="BC609" s="233"/>
      <c r="BD609" s="233"/>
      <c r="BE609" s="233"/>
      <c r="BF609" s="233"/>
      <c r="BG609" s="233"/>
      <c r="BH609" s="233"/>
      <c r="BI609" s="233"/>
      <c r="BJ609" s="233"/>
      <c r="BK609" s="233"/>
      <c r="BL609" s="233"/>
      <c r="BM609" s="233"/>
      <c r="BN609" s="233"/>
      <c r="BO609" s="233"/>
      <c r="BP609" s="233"/>
      <c r="BQ609" s="233"/>
      <c r="BR609" s="233"/>
      <c r="BS609" s="233"/>
      <c r="BT609" s="233"/>
      <c r="BU609" s="233"/>
      <c r="BV609" s="233"/>
      <c r="BW609" s="233"/>
      <c r="BX609" s="233"/>
      <c r="BY609" s="233"/>
      <c r="BZ609" s="233"/>
      <c r="CA609" s="233"/>
      <c r="CB609" s="233"/>
      <c r="CC609" s="233"/>
      <c r="CD609" s="233"/>
      <c r="CE609" s="233"/>
      <c r="CF609" s="233"/>
      <c r="CG609" s="233"/>
      <c r="CH609" s="233"/>
      <c r="CI609" s="233"/>
      <c r="CJ609" s="233"/>
      <c r="CK609" s="233"/>
      <c r="CL609" s="233"/>
      <c r="CM609" s="233"/>
      <c r="CN609" s="233"/>
      <c r="CO609" s="233"/>
      <c r="CP609" s="233"/>
      <c r="CQ609" s="233"/>
      <c r="CR609" s="233"/>
      <c r="CS609" s="233"/>
      <c r="CT609" s="116"/>
      <c r="CU609" s="116"/>
      <c r="CV609" s="116"/>
      <c r="CW609" s="116"/>
      <c r="CX609" s="116"/>
      <c r="CY609" s="116"/>
      <c r="CZ609" s="116"/>
      <c r="DA609" s="116"/>
      <c r="DB609" s="116"/>
      <c r="DC609" s="116"/>
      <c r="DD609" s="116"/>
      <c r="DE609" s="116"/>
      <c r="DF609" s="116"/>
      <c r="DG609" s="116"/>
      <c r="DH609" s="116"/>
      <c r="DI609" s="116"/>
      <c r="DJ609" s="116"/>
      <c r="DK609" s="116"/>
      <c r="DL609" s="116"/>
      <c r="DM609" s="116"/>
      <c r="DN609" s="116"/>
    </row>
    <row r="610" customFormat="false" ht="16.5" hidden="false" customHeight="false" outlineLevel="0" collapsed="false">
      <c r="A610" s="234" t="s">
        <v>463</v>
      </c>
      <c r="B610" s="116"/>
      <c r="C610" s="116"/>
      <c r="D610" s="116"/>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c r="AA610" s="116"/>
      <c r="AB610" s="116"/>
      <c r="AC610" s="116"/>
      <c r="AD610" s="116"/>
      <c r="AE610" s="116"/>
      <c r="AF610" s="116"/>
      <c r="AG610" s="116"/>
      <c r="AH610" s="116"/>
      <c r="AI610" s="116"/>
      <c r="AJ610" s="116"/>
      <c r="AK610" s="116"/>
      <c r="AL610" s="116"/>
      <c r="AM610" s="116"/>
      <c r="AN610" s="116"/>
      <c r="AO610" s="116"/>
      <c r="AP610" s="116"/>
      <c r="AQ610" s="116"/>
      <c r="AR610" s="116"/>
      <c r="AS610" s="116"/>
      <c r="AT610" s="116"/>
      <c r="AU610" s="116"/>
      <c r="AV610" s="116"/>
      <c r="AW610" s="116"/>
      <c r="AX610" s="116"/>
      <c r="AY610" s="116"/>
      <c r="AZ610" s="116"/>
      <c r="BA610" s="116"/>
      <c r="BB610" s="116"/>
      <c r="BC610" s="116"/>
      <c r="BD610" s="116"/>
      <c r="BE610" s="116"/>
      <c r="BF610" s="116"/>
      <c r="BG610" s="116"/>
      <c r="BH610" s="116"/>
      <c r="BI610" s="116"/>
      <c r="BJ610" s="116"/>
      <c r="BK610" s="116"/>
      <c r="BL610" s="116"/>
      <c r="BM610" s="116"/>
      <c r="BN610" s="116"/>
      <c r="BO610" s="116"/>
      <c r="BP610" s="116"/>
      <c r="BQ610" s="116"/>
      <c r="BR610" s="116"/>
      <c r="BS610" s="116"/>
      <c r="BT610" s="116"/>
      <c r="BU610" s="116"/>
      <c r="BV610" s="116"/>
      <c r="BW610" s="116"/>
      <c r="BX610" s="116"/>
      <c r="BY610" s="116"/>
      <c r="BZ610" s="116"/>
      <c r="CA610" s="116"/>
      <c r="CB610" s="116"/>
      <c r="CC610" s="116"/>
      <c r="CD610" s="116"/>
      <c r="CE610" s="116"/>
      <c r="CF610" s="116"/>
      <c r="CG610" s="116"/>
      <c r="CH610" s="116"/>
      <c r="CI610" s="116"/>
      <c r="CJ610" s="116"/>
      <c r="CK610" s="116"/>
      <c r="CL610" s="116"/>
      <c r="CM610" s="116"/>
      <c r="CN610" s="116"/>
      <c r="CO610" s="116"/>
      <c r="CP610" s="116"/>
      <c r="CQ610" s="116"/>
      <c r="CR610" s="116"/>
      <c r="CS610" s="116"/>
      <c r="CT610" s="233"/>
      <c r="CU610" s="233"/>
      <c r="CV610" s="233"/>
      <c r="CW610" s="233"/>
      <c r="CX610" s="233"/>
      <c r="CY610" s="233"/>
      <c r="CZ610" s="233"/>
      <c r="DA610" s="233"/>
      <c r="DB610" s="233"/>
      <c r="DC610" s="233"/>
      <c r="DD610" s="233"/>
      <c r="DE610" s="233"/>
      <c r="DF610" s="233"/>
      <c r="DG610" s="233"/>
      <c r="DH610" s="233"/>
      <c r="DI610" s="233"/>
      <c r="DJ610" s="233"/>
      <c r="DK610" s="233"/>
      <c r="DL610" s="233"/>
      <c r="DM610" s="233"/>
      <c r="DN610" s="233"/>
    </row>
    <row r="611" customFormat="false" ht="15.75" hidden="false" customHeight="false" outlineLevel="0" collapsed="false">
      <c r="A611" s="235" t="s">
        <v>464</v>
      </c>
      <c r="B611" s="117"/>
      <c r="C611" s="117"/>
      <c r="D611" s="117"/>
      <c r="E611" s="117"/>
      <c r="F611" s="117"/>
      <c r="G611" s="117"/>
      <c r="H611" s="117"/>
      <c r="I611" s="117"/>
      <c r="J611" s="117"/>
      <c r="K611" s="117"/>
      <c r="L611" s="117"/>
      <c r="M611" s="117"/>
      <c r="N611" s="117"/>
      <c r="O611" s="117"/>
      <c r="P611" s="117"/>
      <c r="Q611" s="117"/>
      <c r="R611" s="117"/>
      <c r="S611" s="117"/>
      <c r="T611" s="117"/>
      <c r="U611" s="117"/>
      <c r="V611" s="117"/>
      <c r="W611" s="117"/>
      <c r="X611" s="117"/>
      <c r="Y611" s="117"/>
      <c r="Z611" s="117"/>
      <c r="AA611" s="117"/>
      <c r="AB611" s="117"/>
      <c r="AC611" s="117"/>
      <c r="AD611" s="117"/>
      <c r="AE611" s="117"/>
      <c r="AF611" s="117"/>
      <c r="AG611" s="117"/>
      <c r="AH611" s="117"/>
      <c r="AI611" s="117"/>
      <c r="AJ611" s="117"/>
      <c r="AK611" s="117"/>
      <c r="AL611" s="117"/>
      <c r="AM611" s="117"/>
      <c r="AN611" s="117"/>
      <c r="AO611" s="117"/>
      <c r="AP611" s="117"/>
      <c r="AQ611" s="117"/>
      <c r="AR611" s="117"/>
      <c r="AS611" s="117"/>
      <c r="AT611" s="117"/>
      <c r="AU611" s="117"/>
      <c r="AV611" s="117"/>
      <c r="AW611" s="117"/>
      <c r="AX611" s="117"/>
      <c r="AY611" s="117"/>
      <c r="AZ611" s="117"/>
      <c r="BA611" s="117"/>
      <c r="BB611" s="117"/>
      <c r="BC611" s="117"/>
      <c r="BD611" s="117"/>
      <c r="BE611" s="117"/>
      <c r="BF611" s="117"/>
      <c r="BG611" s="117"/>
      <c r="BH611" s="117"/>
      <c r="BI611" s="117"/>
      <c r="BJ611" s="117"/>
      <c r="BK611" s="117"/>
      <c r="BL611" s="117"/>
      <c r="BM611" s="117"/>
      <c r="BN611" s="117"/>
      <c r="BO611" s="117"/>
      <c r="BP611" s="117"/>
      <c r="BQ611" s="117"/>
      <c r="BR611" s="117"/>
      <c r="BS611" s="117"/>
      <c r="BT611" s="117"/>
      <c r="BU611" s="117"/>
      <c r="BV611" s="117"/>
      <c r="BW611" s="117"/>
      <c r="BX611" s="117"/>
      <c r="BY611" s="117"/>
      <c r="BZ611" s="117"/>
      <c r="CA611" s="117"/>
      <c r="CB611" s="117"/>
      <c r="CC611" s="117"/>
      <c r="CD611" s="117"/>
      <c r="CE611" s="117"/>
      <c r="CF611" s="117"/>
      <c r="CG611" s="117"/>
      <c r="CH611" s="117"/>
      <c r="CI611" s="117"/>
      <c r="CJ611" s="117"/>
      <c r="CK611" s="117"/>
      <c r="CL611" s="117"/>
      <c r="CM611" s="117"/>
      <c r="CN611" s="117"/>
      <c r="CO611" s="117"/>
      <c r="CP611" s="117"/>
      <c r="CQ611" s="117"/>
      <c r="CR611" s="117"/>
      <c r="CS611" s="117"/>
      <c r="CT611" s="116"/>
      <c r="CU611" s="116"/>
      <c r="CV611" s="116"/>
      <c r="CW611" s="116"/>
      <c r="CX611" s="116"/>
      <c r="CY611" s="116"/>
      <c r="CZ611" s="116"/>
      <c r="DA611" s="116"/>
      <c r="DB611" s="116"/>
      <c r="DC611" s="116"/>
      <c r="DD611" s="116"/>
      <c r="DE611" s="116"/>
      <c r="DF611" s="116"/>
      <c r="DG611" s="116"/>
      <c r="DH611" s="116"/>
      <c r="DI611" s="116"/>
      <c r="DJ611" s="116"/>
      <c r="DK611" s="116"/>
      <c r="DL611" s="116"/>
      <c r="DM611" s="116"/>
      <c r="DN611" s="116"/>
    </row>
    <row r="612" customFormat="false" ht="15.75" hidden="false" customHeight="false" outlineLevel="0" collapsed="false">
      <c r="A612" s="235" t="s">
        <v>465</v>
      </c>
      <c r="B612" s="116"/>
      <c r="C612" s="116"/>
      <c r="D612" s="116"/>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c r="AA612" s="116"/>
      <c r="AB612" s="116"/>
      <c r="AC612" s="116"/>
      <c r="AD612" s="116"/>
      <c r="AE612" s="116"/>
      <c r="AF612" s="116"/>
      <c r="AG612" s="116"/>
      <c r="AH612" s="116"/>
      <c r="AI612" s="116"/>
      <c r="AJ612" s="116"/>
      <c r="AK612" s="116"/>
      <c r="AL612" s="116"/>
      <c r="AM612" s="116"/>
      <c r="AN612" s="116"/>
      <c r="AO612" s="116"/>
      <c r="AP612" s="116"/>
      <c r="AQ612" s="116"/>
      <c r="AR612" s="116"/>
      <c r="AS612" s="116"/>
      <c r="AT612" s="116"/>
      <c r="AU612" s="116"/>
      <c r="AV612" s="116"/>
      <c r="AW612" s="116"/>
      <c r="AX612" s="116"/>
      <c r="AY612" s="116"/>
      <c r="AZ612" s="116"/>
      <c r="BA612" s="116"/>
      <c r="BB612" s="116"/>
      <c r="BC612" s="116"/>
      <c r="BD612" s="116"/>
      <c r="BE612" s="116"/>
      <c r="BF612" s="116"/>
      <c r="BG612" s="116"/>
      <c r="BH612" s="116"/>
      <c r="BI612" s="116"/>
      <c r="BJ612" s="116"/>
      <c r="BK612" s="116"/>
      <c r="BL612" s="116"/>
      <c r="BM612" s="116"/>
      <c r="BN612" s="116"/>
      <c r="BO612" s="116"/>
      <c r="BP612" s="116"/>
      <c r="BQ612" s="116"/>
      <c r="BR612" s="116"/>
      <c r="BS612" s="116"/>
      <c r="BT612" s="116"/>
      <c r="BU612" s="116"/>
      <c r="BV612" s="116"/>
      <c r="BW612" s="116"/>
      <c r="BX612" s="116"/>
      <c r="BY612" s="116"/>
      <c r="BZ612" s="116"/>
      <c r="CA612" s="116"/>
      <c r="CB612" s="116"/>
      <c r="CC612" s="116"/>
      <c r="CD612" s="116"/>
      <c r="CE612" s="116"/>
      <c r="CF612" s="116"/>
      <c r="CG612" s="116"/>
      <c r="CH612" s="116"/>
      <c r="CI612" s="116"/>
      <c r="CJ612" s="116"/>
      <c r="CK612" s="116"/>
      <c r="CL612" s="116"/>
      <c r="CM612" s="116"/>
      <c r="CN612" s="116"/>
      <c r="CO612" s="116"/>
      <c r="CP612" s="116"/>
      <c r="CQ612" s="116"/>
      <c r="CR612" s="116"/>
      <c r="CS612" s="116"/>
      <c r="CT612" s="117"/>
      <c r="CU612" s="117"/>
      <c r="CV612" s="117"/>
      <c r="CW612" s="117"/>
      <c r="CX612" s="117"/>
      <c r="CY612" s="117"/>
      <c r="CZ612" s="117"/>
      <c r="DA612" s="117"/>
      <c r="DB612" s="117"/>
      <c r="DC612" s="117"/>
      <c r="DD612" s="117"/>
      <c r="DE612" s="117"/>
      <c r="DF612" s="117"/>
      <c r="DG612" s="117"/>
      <c r="DH612" s="117"/>
      <c r="DI612" s="117"/>
      <c r="DJ612" s="117"/>
      <c r="DK612" s="117"/>
      <c r="DL612" s="117"/>
      <c r="DM612" s="117"/>
      <c r="DN612" s="117"/>
    </row>
    <row r="613" customFormat="false" ht="15.75" hidden="false" customHeight="false" outlineLevel="0" collapsed="false">
      <c r="A613" s="236" t="s">
        <v>466</v>
      </c>
      <c r="B613" s="231"/>
      <c r="C613" s="231"/>
      <c r="D613" s="231"/>
      <c r="E613" s="231"/>
      <c r="F613" s="231"/>
      <c r="G613" s="231"/>
      <c r="H613" s="231"/>
      <c r="I613" s="231"/>
      <c r="J613" s="231"/>
      <c r="K613" s="231"/>
      <c r="L613" s="231"/>
      <c r="M613" s="231"/>
      <c r="N613" s="231"/>
      <c r="O613" s="231"/>
      <c r="P613" s="231"/>
      <c r="Q613" s="231"/>
      <c r="R613" s="231"/>
      <c r="S613" s="231"/>
      <c r="T613" s="231"/>
      <c r="U613" s="231"/>
      <c r="V613" s="231"/>
      <c r="W613" s="231"/>
      <c r="X613" s="231"/>
      <c r="Y613" s="231"/>
      <c r="Z613" s="231"/>
      <c r="AA613" s="231"/>
      <c r="AB613" s="231"/>
      <c r="AC613" s="231"/>
      <c r="AD613" s="231"/>
      <c r="AE613" s="231"/>
      <c r="AF613" s="231"/>
      <c r="AG613" s="231"/>
      <c r="AH613" s="231"/>
      <c r="AI613" s="231"/>
      <c r="AJ613" s="231"/>
      <c r="AK613" s="231"/>
      <c r="AL613" s="231"/>
      <c r="AM613" s="231"/>
      <c r="AN613" s="231"/>
      <c r="AO613" s="231"/>
      <c r="AP613" s="231"/>
      <c r="AQ613" s="231"/>
      <c r="AR613" s="231"/>
      <c r="AS613" s="231"/>
      <c r="AT613" s="231"/>
      <c r="AU613" s="231"/>
      <c r="AV613" s="231"/>
      <c r="AW613" s="231"/>
      <c r="AX613" s="231"/>
      <c r="AY613" s="231"/>
      <c r="AZ613" s="231"/>
      <c r="BA613" s="231"/>
      <c r="BB613" s="231"/>
      <c r="BC613" s="231"/>
      <c r="BD613" s="231"/>
      <c r="BE613" s="231"/>
      <c r="BF613" s="231"/>
      <c r="BG613" s="231"/>
      <c r="BH613" s="231"/>
      <c r="BI613" s="231"/>
      <c r="BJ613" s="231"/>
      <c r="BK613" s="231"/>
      <c r="BL613" s="231"/>
      <c r="BM613" s="231"/>
      <c r="BN613" s="231"/>
      <c r="BO613" s="231"/>
      <c r="BP613" s="231"/>
      <c r="BQ613" s="231"/>
      <c r="BR613" s="231"/>
      <c r="BS613" s="231"/>
      <c r="BT613" s="231"/>
      <c r="BU613" s="231"/>
      <c r="BV613" s="231"/>
      <c r="BW613" s="231"/>
      <c r="BX613" s="231"/>
      <c r="BY613" s="231"/>
      <c r="BZ613" s="231"/>
      <c r="CA613" s="231"/>
      <c r="CB613" s="231"/>
      <c r="CC613" s="231"/>
      <c r="CD613" s="231"/>
      <c r="CE613" s="231"/>
      <c r="CF613" s="231"/>
      <c r="CG613" s="231"/>
      <c r="CH613" s="231"/>
      <c r="CI613" s="231"/>
      <c r="CJ613" s="231"/>
      <c r="CK613" s="231"/>
      <c r="CL613" s="231"/>
      <c r="CM613" s="231"/>
      <c r="CN613" s="231"/>
      <c r="CO613" s="231"/>
      <c r="CP613" s="231"/>
      <c r="CQ613" s="231"/>
      <c r="CR613" s="231"/>
      <c r="CS613" s="231"/>
      <c r="CT613" s="116"/>
      <c r="CU613" s="116"/>
      <c r="CV613" s="116"/>
      <c r="CW613" s="116"/>
      <c r="CX613" s="116"/>
      <c r="CY613" s="116"/>
      <c r="CZ613" s="116"/>
      <c r="DA613" s="116"/>
      <c r="DB613" s="116"/>
      <c r="DC613" s="116"/>
      <c r="DD613" s="116"/>
      <c r="DE613" s="116"/>
      <c r="DF613" s="116"/>
      <c r="DG613" s="116"/>
      <c r="DH613" s="116"/>
      <c r="DI613" s="116"/>
      <c r="DJ613" s="116"/>
      <c r="DK613" s="116"/>
      <c r="DL613" s="116"/>
      <c r="DM613" s="116"/>
      <c r="DN613" s="116"/>
    </row>
    <row r="614" customFormat="false" ht="15.75" hidden="false" customHeight="false" outlineLevel="0" collapsed="false">
      <c r="A614" s="235" t="s">
        <v>467</v>
      </c>
      <c r="B614" s="116"/>
      <c r="C614" s="116"/>
      <c r="D614" s="116"/>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c r="AA614" s="116"/>
      <c r="AB614" s="116"/>
      <c r="AC614" s="116"/>
      <c r="AD614" s="116"/>
      <c r="AE614" s="116"/>
      <c r="AF614" s="116"/>
      <c r="AG614" s="116"/>
      <c r="AH614" s="116"/>
      <c r="AI614" s="116"/>
      <c r="AJ614" s="116"/>
      <c r="AK614" s="116"/>
      <c r="AL614" s="116"/>
      <c r="AM614" s="116"/>
      <c r="AN614" s="116"/>
      <c r="AO614" s="116"/>
      <c r="AP614" s="116"/>
      <c r="AQ614" s="116"/>
      <c r="AR614" s="116"/>
      <c r="AS614" s="116"/>
      <c r="AT614" s="116"/>
      <c r="AU614" s="116"/>
      <c r="AV614" s="116"/>
      <c r="AW614" s="116"/>
      <c r="AX614" s="116"/>
      <c r="AY614" s="116"/>
      <c r="AZ614" s="116"/>
      <c r="BA614" s="116"/>
      <c r="BB614" s="116"/>
      <c r="BC614" s="116"/>
      <c r="BD614" s="116"/>
      <c r="BE614" s="116"/>
      <c r="BF614" s="116"/>
      <c r="BG614" s="116"/>
      <c r="BH614" s="116"/>
      <c r="BI614" s="116"/>
      <c r="BJ614" s="116"/>
      <c r="BK614" s="116"/>
      <c r="BL614" s="116"/>
      <c r="BM614" s="116"/>
      <c r="BN614" s="116"/>
      <c r="BO614" s="116"/>
      <c r="BP614" s="116"/>
      <c r="BQ614" s="116"/>
      <c r="BR614" s="116"/>
      <c r="BS614" s="116"/>
      <c r="BT614" s="116"/>
      <c r="BU614" s="116"/>
      <c r="BV614" s="116"/>
      <c r="BW614" s="116"/>
      <c r="BX614" s="116"/>
      <c r="BY614" s="116"/>
      <c r="BZ614" s="116"/>
      <c r="CA614" s="116"/>
      <c r="CB614" s="116"/>
      <c r="CC614" s="116"/>
      <c r="CD614" s="116"/>
      <c r="CE614" s="116"/>
      <c r="CF614" s="116"/>
      <c r="CG614" s="116"/>
      <c r="CH614" s="116"/>
      <c r="CI614" s="116"/>
      <c r="CJ614" s="116"/>
      <c r="CK614" s="116"/>
      <c r="CL614" s="116"/>
      <c r="CM614" s="116"/>
      <c r="CN614" s="116"/>
      <c r="CO614" s="116"/>
      <c r="CP614" s="116"/>
      <c r="CQ614" s="116"/>
      <c r="CR614" s="116"/>
      <c r="CS614" s="116"/>
      <c r="CT614" s="231"/>
      <c r="CU614" s="231"/>
      <c r="CV614" s="231"/>
      <c r="CW614" s="231"/>
      <c r="CX614" s="231"/>
      <c r="CY614" s="231"/>
      <c r="CZ614" s="231"/>
      <c r="DA614" s="231"/>
      <c r="DB614" s="231"/>
      <c r="DC614" s="231"/>
      <c r="DD614" s="231"/>
      <c r="DE614" s="231"/>
      <c r="DF614" s="231"/>
      <c r="DG614" s="231"/>
      <c r="DH614" s="231"/>
      <c r="DI614" s="231"/>
      <c r="DJ614" s="231"/>
      <c r="DK614" s="231"/>
      <c r="DL614" s="231"/>
      <c r="DM614" s="231"/>
      <c r="DN614" s="231"/>
    </row>
    <row r="615" customFormat="false" ht="15.75" hidden="false" customHeight="false" outlineLevel="0" collapsed="false">
      <c r="A615" s="235" t="s">
        <v>468</v>
      </c>
      <c r="B615" s="117"/>
      <c r="C615" s="117"/>
      <c r="D615" s="117"/>
      <c r="E615" s="117"/>
      <c r="F615" s="117"/>
      <c r="G615" s="117"/>
      <c r="H615" s="117"/>
      <c r="I615" s="117"/>
      <c r="J615" s="117"/>
      <c r="K615" s="117"/>
      <c r="L615" s="117"/>
      <c r="M615" s="117"/>
      <c r="N615" s="117"/>
      <c r="O615" s="117"/>
      <c r="P615" s="117"/>
      <c r="Q615" s="117"/>
      <c r="R615" s="117"/>
      <c r="S615" s="117"/>
      <c r="T615" s="117"/>
      <c r="U615" s="117"/>
      <c r="V615" s="117"/>
      <c r="W615" s="117"/>
      <c r="X615" s="117"/>
      <c r="Y615" s="117"/>
      <c r="Z615" s="117"/>
      <c r="AA615" s="117"/>
      <c r="AB615" s="117"/>
      <c r="AC615" s="117"/>
      <c r="AD615" s="117"/>
      <c r="AE615" s="117"/>
      <c r="AF615" s="117"/>
      <c r="AG615" s="117"/>
      <c r="AH615" s="117"/>
      <c r="AI615" s="117"/>
      <c r="AJ615" s="117"/>
      <c r="AK615" s="117"/>
      <c r="AL615" s="117"/>
      <c r="AM615" s="117"/>
      <c r="AN615" s="117"/>
      <c r="AO615" s="117"/>
      <c r="AP615" s="117"/>
      <c r="AQ615" s="117"/>
      <c r="AR615" s="117"/>
      <c r="AS615" s="117"/>
      <c r="AT615" s="117"/>
      <c r="AU615" s="117"/>
      <c r="AV615" s="117"/>
      <c r="AW615" s="117"/>
      <c r="AX615" s="117"/>
      <c r="AY615" s="117"/>
      <c r="AZ615" s="117"/>
      <c r="BA615" s="117"/>
      <c r="BB615" s="117"/>
      <c r="BC615" s="117"/>
      <c r="BD615" s="117"/>
      <c r="BE615" s="117"/>
      <c r="BF615" s="117"/>
      <c r="BG615" s="117"/>
      <c r="BH615" s="117"/>
      <c r="BI615" s="117"/>
      <c r="BJ615" s="117"/>
      <c r="BK615" s="117"/>
      <c r="BL615" s="117"/>
      <c r="BM615" s="117"/>
      <c r="BN615" s="117"/>
      <c r="BO615" s="117"/>
      <c r="BP615" s="117"/>
      <c r="BQ615" s="117"/>
      <c r="BR615" s="117"/>
      <c r="BS615" s="117"/>
      <c r="BT615" s="117"/>
      <c r="BU615" s="117"/>
      <c r="BV615" s="117"/>
      <c r="BW615" s="117"/>
      <c r="BX615" s="117"/>
      <c r="BY615" s="117"/>
      <c r="BZ615" s="117"/>
      <c r="CA615" s="117"/>
      <c r="CB615" s="117"/>
      <c r="CC615" s="117"/>
      <c r="CD615" s="117"/>
      <c r="CE615" s="117"/>
      <c r="CF615" s="117"/>
      <c r="CG615" s="117"/>
      <c r="CH615" s="117"/>
      <c r="CI615" s="117"/>
      <c r="CJ615" s="117"/>
      <c r="CK615" s="117"/>
      <c r="CL615" s="117"/>
      <c r="CM615" s="117"/>
      <c r="CN615" s="117"/>
      <c r="CO615" s="117"/>
      <c r="CP615" s="117"/>
      <c r="CQ615" s="117"/>
      <c r="CR615" s="117"/>
      <c r="CS615" s="117"/>
      <c r="CT615" s="116"/>
      <c r="CU615" s="116"/>
      <c r="CV615" s="116"/>
      <c r="CW615" s="116"/>
      <c r="CX615" s="116"/>
      <c r="CY615" s="116"/>
      <c r="CZ615" s="116"/>
      <c r="DA615" s="116"/>
      <c r="DB615" s="116"/>
      <c r="DC615" s="116"/>
      <c r="DD615" s="116"/>
      <c r="DE615" s="116"/>
      <c r="DF615" s="116"/>
      <c r="DG615" s="116"/>
      <c r="DH615" s="116"/>
      <c r="DI615" s="116"/>
      <c r="DJ615" s="116"/>
      <c r="DK615" s="116"/>
      <c r="DL615" s="116"/>
      <c r="DM615" s="116"/>
      <c r="DN615" s="116"/>
    </row>
    <row r="616" customFormat="false" ht="15.75" hidden="false" customHeight="false" outlineLevel="0" collapsed="false">
      <c r="A616" s="235" t="s">
        <v>469</v>
      </c>
      <c r="B616" s="116"/>
      <c r="C616" s="116"/>
      <c r="D616" s="116"/>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c r="AA616" s="116"/>
      <c r="AB616" s="116"/>
      <c r="AC616" s="116"/>
      <c r="AD616" s="116"/>
      <c r="AE616" s="116"/>
      <c r="AF616" s="116"/>
      <c r="AG616" s="116"/>
      <c r="AH616" s="116"/>
      <c r="AI616" s="116"/>
      <c r="AJ616" s="116"/>
      <c r="AK616" s="116"/>
      <c r="AL616" s="116"/>
      <c r="AM616" s="116"/>
      <c r="AN616" s="116"/>
      <c r="AO616" s="116"/>
      <c r="AP616" s="116"/>
      <c r="AQ616" s="116"/>
      <c r="AR616" s="116"/>
      <c r="AS616" s="116"/>
      <c r="AT616" s="116"/>
      <c r="AU616" s="116"/>
      <c r="AV616" s="116"/>
      <c r="AW616" s="116"/>
      <c r="AX616" s="116"/>
      <c r="AY616" s="116"/>
      <c r="AZ616" s="116"/>
      <c r="BA616" s="116"/>
      <c r="BB616" s="116"/>
      <c r="BC616" s="116"/>
      <c r="BD616" s="116"/>
      <c r="BE616" s="116"/>
      <c r="BF616" s="116"/>
      <c r="BG616" s="116"/>
      <c r="BH616" s="116"/>
      <c r="BI616" s="116"/>
      <c r="BJ616" s="116"/>
      <c r="BK616" s="116"/>
      <c r="BL616" s="116"/>
      <c r="BM616" s="116"/>
      <c r="BN616" s="116"/>
      <c r="BO616" s="116"/>
      <c r="BP616" s="116"/>
      <c r="BQ616" s="116"/>
      <c r="BR616" s="116"/>
      <c r="BS616" s="116"/>
      <c r="BT616" s="116"/>
      <c r="BU616" s="116"/>
      <c r="BV616" s="116"/>
      <c r="BW616" s="116"/>
      <c r="BX616" s="116"/>
      <c r="BY616" s="116"/>
      <c r="BZ616" s="116"/>
      <c r="CA616" s="116"/>
      <c r="CB616" s="116"/>
      <c r="CC616" s="116"/>
      <c r="CD616" s="116"/>
      <c r="CE616" s="116"/>
      <c r="CF616" s="116"/>
      <c r="CG616" s="116"/>
      <c r="CH616" s="116"/>
      <c r="CI616" s="116"/>
      <c r="CJ616" s="116"/>
      <c r="CK616" s="116"/>
      <c r="CL616" s="116"/>
      <c r="CM616" s="116"/>
      <c r="CN616" s="116"/>
      <c r="CO616" s="116"/>
      <c r="CP616" s="116"/>
      <c r="CQ616" s="116"/>
      <c r="CR616" s="116"/>
      <c r="CS616" s="116"/>
      <c r="CT616" s="117"/>
      <c r="CU616" s="117"/>
      <c r="CV616" s="117"/>
      <c r="CW616" s="117"/>
      <c r="CX616" s="117"/>
      <c r="CY616" s="117"/>
      <c r="CZ616" s="117"/>
      <c r="DA616" s="117"/>
      <c r="DB616" s="117"/>
      <c r="DC616" s="117"/>
      <c r="DD616" s="117"/>
      <c r="DE616" s="117"/>
      <c r="DF616" s="117"/>
      <c r="DG616" s="117"/>
      <c r="DH616" s="117"/>
      <c r="DI616" s="117"/>
      <c r="DJ616" s="117"/>
      <c r="DK616" s="117"/>
      <c r="DL616" s="117"/>
      <c r="DM616" s="117"/>
      <c r="DN616" s="117"/>
    </row>
    <row r="617" customFormat="false" ht="15.75" hidden="false" customHeight="false" outlineLevel="0" collapsed="false">
      <c r="A617" s="237" t="s">
        <v>470</v>
      </c>
      <c r="B617" s="116"/>
      <c r="C617" s="116"/>
      <c r="D617" s="116"/>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c r="AA617" s="116"/>
      <c r="AB617" s="116"/>
      <c r="AC617" s="116"/>
      <c r="AD617" s="116"/>
      <c r="AE617" s="116"/>
      <c r="AF617" s="116"/>
      <c r="AG617" s="116"/>
      <c r="AH617" s="116"/>
      <c r="AI617" s="116"/>
      <c r="AJ617" s="116"/>
      <c r="AK617" s="116"/>
      <c r="AL617" s="116"/>
      <c r="AM617" s="116"/>
      <c r="AN617" s="116"/>
      <c r="AO617" s="116"/>
      <c r="AP617" s="116"/>
      <c r="AQ617" s="116"/>
      <c r="AR617" s="116"/>
      <c r="AS617" s="116"/>
      <c r="AT617" s="116"/>
      <c r="AU617" s="116"/>
      <c r="AV617" s="116"/>
      <c r="AW617" s="116"/>
      <c r="AX617" s="116"/>
      <c r="AY617" s="116"/>
      <c r="AZ617" s="116"/>
      <c r="BA617" s="116"/>
      <c r="BB617" s="116"/>
      <c r="BC617" s="116"/>
      <c r="BD617" s="116"/>
      <c r="BE617" s="116"/>
      <c r="BF617" s="116"/>
      <c r="BG617" s="116"/>
      <c r="BH617" s="116"/>
      <c r="BI617" s="116"/>
      <c r="BJ617" s="116"/>
      <c r="BK617" s="116"/>
      <c r="BL617" s="116"/>
      <c r="BM617" s="116"/>
      <c r="BN617" s="116"/>
      <c r="BO617" s="116"/>
      <c r="BP617" s="116"/>
      <c r="BQ617" s="116"/>
      <c r="BR617" s="116"/>
      <c r="BS617" s="116"/>
      <c r="BT617" s="116"/>
      <c r="BU617" s="116"/>
      <c r="BV617" s="116"/>
      <c r="BW617" s="116"/>
      <c r="BX617" s="116"/>
      <c r="BY617" s="116"/>
      <c r="BZ617" s="116"/>
      <c r="CA617" s="116"/>
      <c r="CB617" s="116"/>
      <c r="CC617" s="116"/>
      <c r="CD617" s="116"/>
      <c r="CE617" s="116"/>
      <c r="CF617" s="116"/>
      <c r="CG617" s="116"/>
      <c r="CH617" s="116"/>
      <c r="CI617" s="116"/>
      <c r="CJ617" s="116"/>
      <c r="CK617" s="116"/>
      <c r="CL617" s="116"/>
      <c r="CM617" s="116"/>
      <c r="CN617" s="116"/>
      <c r="CO617" s="116"/>
      <c r="CP617" s="116"/>
      <c r="CQ617" s="116"/>
      <c r="CR617" s="116"/>
      <c r="CS617" s="116"/>
      <c r="CT617" s="116"/>
      <c r="CU617" s="116"/>
      <c r="CV617" s="116"/>
      <c r="CW617" s="116"/>
      <c r="CX617" s="116"/>
      <c r="CY617" s="116"/>
      <c r="CZ617" s="116"/>
      <c r="DA617" s="116"/>
      <c r="DB617" s="116"/>
      <c r="DC617" s="116"/>
      <c r="DD617" s="116"/>
      <c r="DE617" s="116"/>
      <c r="DF617" s="116"/>
      <c r="DG617" s="116"/>
      <c r="DH617" s="116"/>
      <c r="DI617" s="116"/>
      <c r="DJ617" s="116"/>
      <c r="DK617" s="116"/>
      <c r="DL617" s="116"/>
      <c r="DM617" s="116"/>
      <c r="DN617" s="116"/>
    </row>
    <row r="618" customFormat="false" ht="15.75" hidden="false" customHeight="false" outlineLevel="0" collapsed="false">
      <c r="A618" s="238" t="s">
        <v>471</v>
      </c>
      <c r="B618" s="231"/>
      <c r="C618" s="231"/>
      <c r="D618" s="231"/>
      <c r="E618" s="231"/>
      <c r="F618" s="231"/>
      <c r="G618" s="231"/>
      <c r="H618" s="231"/>
      <c r="I618" s="231"/>
      <c r="J618" s="231"/>
      <c r="K618" s="231"/>
      <c r="L618" s="231"/>
      <c r="M618" s="231"/>
      <c r="N618" s="231"/>
      <c r="O618" s="231"/>
      <c r="P618" s="231"/>
      <c r="Q618" s="231"/>
      <c r="R618" s="231"/>
      <c r="S618" s="231"/>
      <c r="T618" s="231"/>
      <c r="U618" s="231"/>
      <c r="V618" s="231"/>
      <c r="W618" s="231"/>
      <c r="X618" s="231"/>
      <c r="Y618" s="231"/>
      <c r="Z618" s="231"/>
      <c r="AA618" s="231"/>
      <c r="AB618" s="231"/>
      <c r="AC618" s="231"/>
      <c r="AD618" s="231"/>
      <c r="AE618" s="231"/>
      <c r="AF618" s="231"/>
      <c r="AG618" s="231"/>
      <c r="AH618" s="231"/>
      <c r="AI618" s="231"/>
      <c r="AJ618" s="231"/>
      <c r="AK618" s="231"/>
      <c r="AL618" s="231"/>
      <c r="AM618" s="231"/>
      <c r="AN618" s="231"/>
      <c r="AO618" s="231"/>
      <c r="AP618" s="231"/>
      <c r="AQ618" s="231"/>
      <c r="AR618" s="231"/>
      <c r="AS618" s="231"/>
      <c r="AT618" s="231"/>
      <c r="AU618" s="231"/>
      <c r="AV618" s="231"/>
      <c r="AW618" s="231"/>
      <c r="AX618" s="231"/>
      <c r="AY618" s="231"/>
      <c r="AZ618" s="231"/>
      <c r="BA618" s="231"/>
      <c r="BB618" s="231"/>
      <c r="BC618" s="231"/>
      <c r="BD618" s="231"/>
      <c r="BE618" s="231"/>
      <c r="BF618" s="231"/>
      <c r="BG618" s="231"/>
      <c r="BH618" s="231"/>
      <c r="BI618" s="231"/>
      <c r="BJ618" s="231"/>
      <c r="BK618" s="231"/>
      <c r="BL618" s="231"/>
      <c r="BM618" s="231"/>
      <c r="BN618" s="231"/>
      <c r="BO618" s="231"/>
      <c r="BP618" s="231"/>
      <c r="BQ618" s="231"/>
      <c r="BR618" s="231"/>
      <c r="BS618" s="231"/>
      <c r="BT618" s="231"/>
      <c r="BU618" s="231"/>
      <c r="BV618" s="231"/>
      <c r="BW618" s="231"/>
      <c r="BX618" s="231"/>
      <c r="BY618" s="231"/>
      <c r="BZ618" s="231"/>
      <c r="CA618" s="231"/>
      <c r="CB618" s="231"/>
      <c r="CC618" s="231"/>
      <c r="CD618" s="231"/>
      <c r="CE618" s="231"/>
      <c r="CF618" s="231"/>
      <c r="CG618" s="231"/>
      <c r="CH618" s="231"/>
      <c r="CI618" s="231"/>
      <c r="CJ618" s="231"/>
      <c r="CK618" s="231"/>
      <c r="CL618" s="231"/>
      <c r="CM618" s="231"/>
      <c r="CN618" s="231"/>
      <c r="CO618" s="231"/>
      <c r="CP618" s="231"/>
      <c r="CQ618" s="231"/>
      <c r="CR618" s="231"/>
      <c r="CS618" s="231"/>
      <c r="CT618" s="116"/>
      <c r="CU618" s="116"/>
      <c r="CV618" s="116"/>
      <c r="CW618" s="116"/>
      <c r="CX618" s="116"/>
      <c r="CY618" s="116"/>
      <c r="CZ618" s="116"/>
      <c r="DA618" s="116"/>
      <c r="DB618" s="116"/>
      <c r="DC618" s="116"/>
      <c r="DD618" s="116"/>
      <c r="DE618" s="116"/>
      <c r="DF618" s="116"/>
      <c r="DG618" s="116"/>
      <c r="DH618" s="116"/>
      <c r="DI618" s="116"/>
      <c r="DJ618" s="116"/>
      <c r="DK618" s="116"/>
      <c r="DL618" s="116"/>
      <c r="DM618" s="116"/>
      <c r="DN618" s="116"/>
    </row>
    <row r="619" customFormat="false" ht="15.75" hidden="false" customHeight="false" outlineLevel="0" collapsed="false">
      <c r="A619" s="239" t="s">
        <v>472</v>
      </c>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c r="AX619" s="162"/>
      <c r="AY619" s="162"/>
      <c r="AZ619" s="162"/>
      <c r="BA619" s="162"/>
      <c r="BB619" s="162"/>
      <c r="BC619" s="162"/>
      <c r="BD619" s="162"/>
      <c r="BE619" s="162"/>
      <c r="BF619" s="162"/>
      <c r="BG619" s="162"/>
      <c r="BH619" s="162"/>
      <c r="BI619" s="162"/>
      <c r="BJ619" s="162"/>
      <c r="BK619" s="162"/>
      <c r="BL619" s="162"/>
      <c r="BM619" s="162"/>
      <c r="BN619" s="162"/>
      <c r="BO619" s="162"/>
      <c r="BP619" s="162"/>
      <c r="BQ619" s="162"/>
      <c r="BR619" s="162"/>
      <c r="BS619" s="162"/>
      <c r="BT619" s="162"/>
      <c r="BU619" s="162"/>
      <c r="BV619" s="162"/>
      <c r="BW619" s="162"/>
      <c r="BX619" s="162"/>
      <c r="BY619" s="162"/>
      <c r="BZ619" s="162"/>
      <c r="CA619" s="162"/>
      <c r="CB619" s="162"/>
      <c r="CC619" s="162"/>
      <c r="CD619" s="162"/>
      <c r="CE619" s="162"/>
      <c r="CF619" s="162"/>
      <c r="CG619" s="162"/>
      <c r="CH619" s="162"/>
      <c r="CI619" s="162"/>
      <c r="CJ619" s="162"/>
      <c r="CK619" s="162"/>
      <c r="CL619" s="162"/>
      <c r="CM619" s="162"/>
      <c r="CN619" s="162"/>
      <c r="CO619" s="162"/>
      <c r="CP619" s="162"/>
      <c r="CQ619" s="162"/>
      <c r="CR619" s="162"/>
      <c r="CS619" s="162"/>
      <c r="CT619" s="231"/>
      <c r="CU619" s="231"/>
      <c r="CV619" s="231"/>
      <c r="CW619" s="231"/>
      <c r="CX619" s="231"/>
      <c r="CY619" s="231"/>
      <c r="CZ619" s="231"/>
      <c r="DA619" s="231"/>
      <c r="DB619" s="231"/>
      <c r="DC619" s="231"/>
      <c r="DD619" s="231"/>
      <c r="DE619" s="231"/>
      <c r="DF619" s="231"/>
      <c r="DG619" s="231"/>
      <c r="DH619" s="231"/>
      <c r="DI619" s="231"/>
      <c r="DJ619" s="231"/>
      <c r="DK619" s="231"/>
      <c r="DL619" s="231"/>
      <c r="DM619" s="231"/>
      <c r="DN619" s="231"/>
    </row>
    <row r="620" customFormat="false" ht="15.75" hidden="false" customHeight="false" outlineLevel="0" collapsed="false">
      <c r="A620" s="235" t="s">
        <v>321</v>
      </c>
      <c r="B620" s="117"/>
      <c r="C620" s="117"/>
      <c r="D620" s="117"/>
      <c r="E620" s="117"/>
      <c r="F620" s="117"/>
      <c r="G620" s="117"/>
      <c r="H620" s="117"/>
      <c r="I620" s="117"/>
      <c r="J620" s="117"/>
      <c r="K620" s="117"/>
      <c r="L620" s="117"/>
      <c r="M620" s="117"/>
      <c r="N620" s="117"/>
      <c r="O620" s="117"/>
      <c r="P620" s="117"/>
      <c r="Q620" s="117"/>
      <c r="R620" s="117"/>
      <c r="S620" s="117"/>
      <c r="T620" s="117"/>
      <c r="U620" s="117"/>
      <c r="V620" s="117"/>
      <c r="W620" s="117"/>
      <c r="X620" s="117"/>
      <c r="Y620" s="117"/>
      <c r="Z620" s="117"/>
      <c r="AA620" s="117"/>
      <c r="AB620" s="117"/>
      <c r="AC620" s="117"/>
      <c r="AD620" s="117"/>
      <c r="AE620" s="117"/>
      <c r="AF620" s="117"/>
      <c r="AG620" s="117"/>
      <c r="AH620" s="117"/>
      <c r="AI620" s="117"/>
      <c r="AJ620" s="117"/>
      <c r="AK620" s="117"/>
      <c r="AL620" s="117"/>
      <c r="AM620" s="117"/>
      <c r="AN620" s="117"/>
      <c r="AO620" s="117"/>
      <c r="AP620" s="117"/>
      <c r="AQ620" s="117"/>
      <c r="AR620" s="117"/>
      <c r="AS620" s="117"/>
      <c r="AT620" s="117"/>
      <c r="AU620" s="117"/>
      <c r="AV620" s="117"/>
      <c r="AW620" s="117"/>
      <c r="AX620" s="117"/>
      <c r="AY620" s="117"/>
      <c r="AZ620" s="117"/>
      <c r="BA620" s="117"/>
      <c r="BB620" s="117"/>
      <c r="BC620" s="117"/>
      <c r="BD620" s="117"/>
      <c r="BE620" s="117"/>
      <c r="BF620" s="117"/>
      <c r="BG620" s="117"/>
      <c r="BH620" s="117"/>
      <c r="BI620" s="117"/>
      <c r="BJ620" s="117"/>
      <c r="BK620" s="117"/>
      <c r="BL620" s="117"/>
      <c r="BM620" s="117"/>
      <c r="BN620" s="117"/>
      <c r="BO620" s="117"/>
      <c r="BP620" s="117"/>
      <c r="BQ620" s="117"/>
      <c r="BR620" s="117"/>
      <c r="BS620" s="117"/>
      <c r="BT620" s="117"/>
      <c r="BU620" s="117"/>
      <c r="BV620" s="117"/>
      <c r="BW620" s="117"/>
      <c r="BX620" s="117"/>
      <c r="BY620" s="117"/>
      <c r="BZ620" s="117"/>
      <c r="CA620" s="117"/>
      <c r="CB620" s="117"/>
      <c r="CC620" s="117"/>
      <c r="CD620" s="117"/>
      <c r="CE620" s="117"/>
      <c r="CF620" s="117"/>
      <c r="CG620" s="117"/>
      <c r="CH620" s="117"/>
      <c r="CI620" s="117"/>
      <c r="CJ620" s="117"/>
      <c r="CK620" s="117"/>
      <c r="CL620" s="117"/>
      <c r="CM620" s="117"/>
      <c r="CN620" s="117"/>
      <c r="CO620" s="117"/>
      <c r="CP620" s="117"/>
      <c r="CQ620" s="117"/>
      <c r="CR620" s="117"/>
      <c r="CS620" s="117"/>
      <c r="CT620" s="162"/>
      <c r="CU620" s="162"/>
      <c r="CV620" s="162"/>
      <c r="CW620" s="162"/>
      <c r="CX620" s="162"/>
      <c r="CY620" s="162"/>
      <c r="CZ620" s="162"/>
      <c r="DA620" s="162"/>
      <c r="DB620" s="162"/>
      <c r="DC620" s="162"/>
      <c r="DD620" s="162"/>
      <c r="DE620" s="162"/>
      <c r="DF620" s="162"/>
      <c r="DG620" s="162"/>
      <c r="DH620" s="162"/>
      <c r="DI620" s="162"/>
      <c r="DJ620" s="162"/>
      <c r="DK620" s="162"/>
      <c r="DL620" s="162"/>
      <c r="DM620" s="162"/>
      <c r="DN620" s="162"/>
    </row>
    <row r="621" customFormat="false" ht="16.5" hidden="false" customHeight="false" outlineLevel="0" collapsed="false">
      <c r="A621" s="240" t="s">
        <v>473</v>
      </c>
      <c r="B621" s="241"/>
      <c r="C621" s="241"/>
      <c r="D621" s="241"/>
      <c r="E621" s="241"/>
      <c r="F621" s="241"/>
      <c r="G621" s="241"/>
      <c r="H621" s="241"/>
      <c r="I621" s="241"/>
      <c r="J621" s="241"/>
      <c r="K621" s="241"/>
      <c r="L621" s="241"/>
      <c r="M621" s="241"/>
      <c r="N621" s="241"/>
      <c r="O621" s="241"/>
      <c r="P621" s="241"/>
      <c r="Q621" s="241"/>
      <c r="R621" s="241"/>
      <c r="S621" s="241"/>
      <c r="T621" s="241"/>
      <c r="U621" s="241"/>
      <c r="V621" s="241"/>
      <c r="W621" s="241"/>
      <c r="X621" s="241"/>
      <c r="Y621" s="241"/>
      <c r="Z621" s="241"/>
      <c r="AA621" s="241"/>
      <c r="AB621" s="241"/>
      <c r="AC621" s="241"/>
      <c r="AD621" s="241"/>
      <c r="AE621" s="241"/>
      <c r="AF621" s="241"/>
      <c r="AG621" s="241"/>
      <c r="AH621" s="241"/>
      <c r="AI621" s="241"/>
      <c r="AJ621" s="241"/>
      <c r="AK621" s="241"/>
      <c r="AL621" s="241"/>
      <c r="AM621" s="241"/>
      <c r="AN621" s="241"/>
      <c r="AO621" s="241"/>
      <c r="AP621" s="241"/>
      <c r="AQ621" s="241"/>
      <c r="AR621" s="241"/>
      <c r="AS621" s="241"/>
      <c r="AT621" s="241"/>
      <c r="AU621" s="241"/>
      <c r="AV621" s="241"/>
      <c r="AW621" s="241"/>
      <c r="AX621" s="241"/>
      <c r="AY621" s="241"/>
      <c r="AZ621" s="241"/>
      <c r="BA621" s="241"/>
      <c r="BB621" s="241"/>
      <c r="BC621" s="241"/>
      <c r="BD621" s="241"/>
      <c r="BE621" s="241"/>
      <c r="BF621" s="241"/>
      <c r="BG621" s="241"/>
      <c r="BH621" s="241"/>
      <c r="BI621" s="241"/>
      <c r="BJ621" s="241"/>
      <c r="BK621" s="241"/>
      <c r="BL621" s="241"/>
      <c r="BM621" s="241"/>
      <c r="BN621" s="241"/>
      <c r="BO621" s="241"/>
      <c r="BP621" s="241"/>
      <c r="BQ621" s="241"/>
      <c r="BR621" s="241"/>
      <c r="BS621" s="241"/>
      <c r="BT621" s="241"/>
      <c r="BU621" s="241"/>
      <c r="BV621" s="241"/>
      <c r="BW621" s="241"/>
      <c r="BX621" s="241"/>
      <c r="BY621" s="241"/>
      <c r="BZ621" s="241"/>
      <c r="CA621" s="241"/>
      <c r="CB621" s="241"/>
      <c r="CC621" s="241"/>
      <c r="CD621" s="241"/>
      <c r="CE621" s="241"/>
      <c r="CF621" s="241"/>
      <c r="CG621" s="241"/>
      <c r="CH621" s="241"/>
      <c r="CI621" s="241"/>
      <c r="CJ621" s="241"/>
      <c r="CK621" s="241"/>
      <c r="CL621" s="241"/>
      <c r="CM621" s="241"/>
      <c r="CN621" s="241"/>
      <c r="CO621" s="241"/>
      <c r="CP621" s="241"/>
      <c r="CQ621" s="241"/>
      <c r="CR621" s="241"/>
      <c r="CS621" s="241"/>
      <c r="CT621" s="117"/>
      <c r="CU621" s="117"/>
      <c r="CV621" s="117"/>
      <c r="CW621" s="117"/>
      <c r="CX621" s="117"/>
      <c r="CY621" s="117"/>
      <c r="CZ621" s="117"/>
      <c r="DA621" s="117"/>
      <c r="DB621" s="117"/>
      <c r="DC621" s="117"/>
      <c r="DD621" s="117"/>
      <c r="DE621" s="117"/>
      <c r="DF621" s="117"/>
      <c r="DG621" s="117"/>
      <c r="DH621" s="117"/>
      <c r="DI621" s="117"/>
      <c r="DJ621" s="117"/>
      <c r="DK621" s="117"/>
      <c r="DL621" s="117"/>
      <c r="DM621" s="117"/>
      <c r="DN621" s="117"/>
    </row>
    <row r="622" customFormat="false" ht="17.25" hidden="false" customHeight="false" outlineLevel="0" collapsed="false">
      <c r="A622" s="64" t="s">
        <v>474</v>
      </c>
      <c r="B622" s="65"/>
      <c r="C622" s="65"/>
      <c r="D622" s="65"/>
      <c r="E622" s="65"/>
      <c r="F622" s="65"/>
      <c r="G622" s="65"/>
      <c r="H622" s="65"/>
      <c r="I622" s="65"/>
      <c r="J622" s="65"/>
      <c r="K622" s="65"/>
      <c r="L622" s="65"/>
      <c r="M622" s="65"/>
      <c r="N622" s="65"/>
      <c r="O622" s="65"/>
      <c r="P622" s="65"/>
      <c r="Q622" s="65"/>
      <c r="R622" s="65"/>
      <c r="S622" s="65"/>
      <c r="T622" s="65"/>
      <c r="U622" s="65"/>
      <c r="V622" s="65"/>
      <c r="W622" s="65"/>
      <c r="X622" s="65"/>
      <c r="Y622" s="65"/>
      <c r="Z622" s="65"/>
      <c r="AA622" s="65"/>
      <c r="AB622" s="65"/>
      <c r="AC622" s="65"/>
      <c r="AD622" s="65"/>
      <c r="AE622" s="65"/>
      <c r="AF622" s="65"/>
      <c r="AG622" s="65"/>
      <c r="AH622" s="65"/>
      <c r="AI622" s="65"/>
      <c r="AJ622" s="65"/>
      <c r="AK622" s="65"/>
      <c r="AL622" s="65"/>
      <c r="AM622" s="65"/>
      <c r="AN622" s="65"/>
      <c r="AO622" s="65"/>
      <c r="AP622" s="65"/>
      <c r="AQ622" s="65"/>
      <c r="AR622" s="65"/>
      <c r="AS622" s="65"/>
      <c r="AT622" s="65"/>
      <c r="AU622" s="65"/>
      <c r="AV622" s="65"/>
      <c r="AW622" s="65"/>
      <c r="AX622" s="65"/>
      <c r="AY622" s="65"/>
      <c r="AZ622" s="65"/>
      <c r="BA622" s="65"/>
      <c r="BB622" s="65"/>
      <c r="BC622" s="65"/>
      <c r="BD622" s="65"/>
      <c r="BE622" s="65"/>
      <c r="BF622" s="65"/>
      <c r="BG622" s="65"/>
      <c r="BH622" s="65"/>
      <c r="BI622" s="65"/>
      <c r="BJ622" s="65" t="n">
        <v>0</v>
      </c>
      <c r="BK622" s="65" t="n">
        <v>0</v>
      </c>
      <c r="BL622" s="65" t="n">
        <v>0</v>
      </c>
      <c r="BM622" s="65" t="n">
        <v>0</v>
      </c>
      <c r="BN622" s="65" t="n">
        <v>0</v>
      </c>
      <c r="BO622" s="65" t="n">
        <v>0</v>
      </c>
      <c r="BP622" s="65" t="n">
        <v>0</v>
      </c>
      <c r="BQ622" s="65" t="n">
        <v>0</v>
      </c>
      <c r="BR622" s="65" t="n">
        <v>-2.50078919613968</v>
      </c>
      <c r="BS622" s="65" t="n">
        <v>-2.50078919613968</v>
      </c>
      <c r="BT622" s="65" t="n">
        <v>-19.4571319447554</v>
      </c>
      <c r="BU622" s="65" t="n">
        <v>-19.4571319447554</v>
      </c>
      <c r="BV622" s="65" t="n">
        <v>-7.77481416399204</v>
      </c>
      <c r="BW622" s="65" t="n">
        <v>-7.77481416399204</v>
      </c>
      <c r="BX622" s="65" t="n">
        <v>-7.39904425493087</v>
      </c>
      <c r="BY622" s="65" t="n">
        <v>-7.39904425493087</v>
      </c>
      <c r="BZ622" s="65" t="n">
        <v>-5.58606724864688</v>
      </c>
      <c r="CA622" s="65" t="n">
        <v>-8.98591916264769</v>
      </c>
      <c r="CB622" s="65" t="n">
        <v>-9.99076606304421</v>
      </c>
      <c r="CC622" s="65" t="n">
        <v>-6.91454108563594</v>
      </c>
      <c r="CD622" s="65" t="n">
        <v>-45.4077127233</v>
      </c>
      <c r="CE622" s="65" t="n">
        <v>-58.0038329262386</v>
      </c>
      <c r="CF622" s="65" t="n">
        <v>-45.6126243465536</v>
      </c>
      <c r="CG622" s="65" t="n">
        <v>-57.3103161128927</v>
      </c>
      <c r="CH622" s="65" t="n">
        <v>-61.9319519113332</v>
      </c>
      <c r="CI622" s="65" t="n">
        <v>-79.3680283869607</v>
      </c>
      <c r="CJ622" s="65" t="n">
        <v>-75.5417714682777</v>
      </c>
      <c r="CK622" s="65" t="n">
        <v>-79.4141349950491</v>
      </c>
      <c r="CL622" s="65" t="n">
        <v>-71.5058746188948</v>
      </c>
      <c r="CM622" s="65" t="n">
        <v>-81.729468040679</v>
      </c>
      <c r="CN622" s="65" t="n">
        <v>-88.0528209166602</v>
      </c>
      <c r="CO622" s="65" t="n">
        <v>-87.7926962677903</v>
      </c>
      <c r="CP622" s="65" t="n">
        <v>-81.8699475864114</v>
      </c>
      <c r="CQ622" s="65" t="n">
        <v>-89.1604076583872</v>
      </c>
      <c r="CR622" s="65" t="n">
        <v>-80.490375766686</v>
      </c>
      <c r="CS622" s="65"/>
      <c r="CT622" s="241"/>
      <c r="CU622" s="241"/>
      <c r="CV622" s="241"/>
      <c r="CW622" s="241"/>
      <c r="CX622" s="241"/>
      <c r="CY622" s="241"/>
      <c r="CZ622" s="241"/>
      <c r="DA622" s="241"/>
      <c r="DB622" s="241"/>
      <c r="DC622" s="241"/>
      <c r="DD622" s="241"/>
      <c r="DE622" s="241"/>
      <c r="DF622" s="241"/>
      <c r="DG622" s="241"/>
      <c r="DH622" s="241"/>
      <c r="DI622" s="241"/>
      <c r="DJ622" s="241"/>
      <c r="DK622" s="241"/>
      <c r="DL622" s="241"/>
      <c r="DM622" s="241"/>
      <c r="DN622" s="241"/>
    </row>
    <row r="623" customFormat="false" ht="15.75" hidden="false" customHeight="false" outlineLevel="0" collapsed="false">
      <c r="A623" s="64" t="s">
        <v>382</v>
      </c>
      <c r="B623" s="69"/>
      <c r="C623" s="69"/>
      <c r="D623" s="69"/>
      <c r="E623" s="69"/>
      <c r="F623" s="69"/>
      <c r="G623" s="69"/>
      <c r="H623" s="69"/>
      <c r="I623" s="69"/>
      <c r="J623" s="69"/>
      <c r="K623" s="69"/>
      <c r="L623" s="69"/>
      <c r="M623" s="69"/>
      <c r="N623" s="69"/>
      <c r="O623" s="69"/>
      <c r="P623" s="69"/>
      <c r="Q623" s="69"/>
      <c r="R623" s="69"/>
      <c r="S623" s="69"/>
      <c r="T623" s="69"/>
      <c r="U623" s="69"/>
      <c r="V623" s="69"/>
      <c r="W623" s="69"/>
      <c r="X623" s="69"/>
      <c r="Y623" s="69"/>
      <c r="Z623" s="69"/>
      <c r="AA623" s="69"/>
      <c r="AB623" s="69"/>
      <c r="AC623" s="69"/>
      <c r="AD623" s="69"/>
      <c r="AE623" s="69"/>
      <c r="AF623" s="69"/>
      <c r="AG623" s="69"/>
      <c r="AH623" s="69"/>
      <c r="AI623" s="69"/>
      <c r="AJ623" s="69"/>
      <c r="AK623" s="69"/>
      <c r="AL623" s="69"/>
      <c r="AM623" s="69"/>
      <c r="AN623" s="69"/>
      <c r="AO623" s="69"/>
      <c r="AP623" s="69"/>
      <c r="AQ623" s="69"/>
      <c r="AR623" s="69"/>
      <c r="AS623" s="69"/>
      <c r="AT623" s="69"/>
      <c r="AU623" s="69"/>
      <c r="AV623" s="69"/>
      <c r="AW623" s="69"/>
      <c r="AX623" s="69"/>
      <c r="AY623" s="69"/>
      <c r="AZ623" s="69"/>
      <c r="BA623" s="69"/>
      <c r="BB623" s="69"/>
      <c r="BC623" s="69"/>
      <c r="BD623" s="69"/>
      <c r="BE623" s="69"/>
      <c r="BF623" s="69"/>
      <c r="BG623" s="69"/>
      <c r="BH623" s="69"/>
      <c r="BI623" s="69"/>
      <c r="BJ623" s="69" t="n">
        <v>0</v>
      </c>
      <c r="BK623" s="69" t="n">
        <v>0</v>
      </c>
      <c r="BL623" s="69" t="n">
        <v>0</v>
      </c>
      <c r="BM623" s="69" t="n">
        <v>0</v>
      </c>
      <c r="BN623" s="69" t="n">
        <v>0</v>
      </c>
      <c r="BO623" s="69" t="n">
        <v>0</v>
      </c>
      <c r="BP623" s="69" t="n">
        <v>0</v>
      </c>
      <c r="BQ623" s="69" t="n">
        <v>0</v>
      </c>
      <c r="BR623" s="69" t="n">
        <v>0</v>
      </c>
      <c r="BS623" s="69" t="n">
        <v>0</v>
      </c>
      <c r="BT623" s="69" t="n">
        <v>0</v>
      </c>
      <c r="BU623" s="69" t="n">
        <v>0</v>
      </c>
      <c r="BV623" s="69" t="n">
        <v>0</v>
      </c>
      <c r="BW623" s="69" t="n">
        <v>0</v>
      </c>
      <c r="BX623" s="69" t="n">
        <v>0</v>
      </c>
      <c r="BY623" s="69" t="n">
        <v>0</v>
      </c>
      <c r="BZ623" s="69" t="n">
        <v>2.83388058969516</v>
      </c>
      <c r="CA623" s="69" t="n">
        <v>2.08963105303587</v>
      </c>
      <c r="CB623" s="69" t="n">
        <v>0.681791762489611</v>
      </c>
      <c r="CC623" s="69" t="n">
        <v>3.10549659477936</v>
      </c>
      <c r="CD623" s="69" t="n">
        <v>2.04511881553963</v>
      </c>
      <c r="CE623" s="69" t="n">
        <v>2.70234996502641</v>
      </c>
      <c r="CF623" s="69" t="n">
        <v>2.52566440874668</v>
      </c>
      <c r="CG623" s="69" t="n">
        <v>1.76533178507218</v>
      </c>
      <c r="CH623" s="69" t="n">
        <v>2.47774556433538</v>
      </c>
      <c r="CI623" s="69" t="n">
        <v>2.44713599447204</v>
      </c>
      <c r="CJ623" s="69" t="n">
        <v>2.60772980247212</v>
      </c>
      <c r="CK623" s="69" t="n">
        <v>1.81376741825977</v>
      </c>
      <c r="CL623" s="69" t="n">
        <v>1.95573703359064</v>
      </c>
      <c r="CM623" s="69" t="n">
        <v>7.38189519029129</v>
      </c>
      <c r="CN623" s="69" t="n">
        <v>4.56350067309562</v>
      </c>
      <c r="CO623" s="69" t="n">
        <v>6.11059085578585</v>
      </c>
      <c r="CP623" s="69" t="n">
        <v>3.3551516377714</v>
      </c>
      <c r="CQ623" s="69" t="n">
        <v>6.91454389193837</v>
      </c>
      <c r="CR623" s="69" t="n">
        <v>2.88340564320464</v>
      </c>
      <c r="CS623" s="69"/>
      <c r="CT623" s="65"/>
      <c r="CU623" s="65"/>
      <c r="CV623" s="65"/>
      <c r="CW623" s="65"/>
      <c r="CX623" s="65"/>
      <c r="CY623" s="65"/>
      <c r="CZ623" s="65"/>
      <c r="DA623" s="65"/>
      <c r="DB623" s="65"/>
      <c r="DC623" s="65"/>
      <c r="DD623" s="65"/>
      <c r="DE623" s="65"/>
      <c r="DF623" s="65"/>
      <c r="DG623" s="65"/>
      <c r="DH623" s="65"/>
      <c r="DI623" s="65"/>
      <c r="DJ623" s="65"/>
      <c r="DK623" s="65"/>
      <c r="DL623" s="65"/>
      <c r="DM623" s="65"/>
      <c r="DN623" s="65"/>
    </row>
    <row r="624" customFormat="false" ht="15" hidden="false" customHeight="false" outlineLevel="0" collapsed="false">
      <c r="A624" s="68" t="s">
        <v>383</v>
      </c>
      <c r="B624" s="69"/>
      <c r="C624" s="69"/>
      <c r="D624" s="69"/>
      <c r="E624" s="69"/>
      <c r="F624" s="69"/>
      <c r="G624" s="69"/>
      <c r="H624" s="69"/>
      <c r="I624" s="69"/>
      <c r="J624" s="69"/>
      <c r="K624" s="69"/>
      <c r="L624" s="69"/>
      <c r="M624" s="69"/>
      <c r="N624" s="69"/>
      <c r="O624" s="69"/>
      <c r="P624" s="69"/>
      <c r="Q624" s="69"/>
      <c r="R624" s="69"/>
      <c r="S624" s="69"/>
      <c r="T624" s="69"/>
      <c r="U624" s="69"/>
      <c r="V624" s="69"/>
      <c r="W624" s="69"/>
      <c r="X624" s="69"/>
      <c r="Y624" s="69"/>
      <c r="Z624" s="69"/>
      <c r="AA624" s="69"/>
      <c r="AB624" s="69"/>
      <c r="AC624" s="69"/>
      <c r="AD624" s="69"/>
      <c r="AE624" s="69"/>
      <c r="AF624" s="69"/>
      <c r="AG624" s="69"/>
      <c r="AH624" s="69"/>
      <c r="AI624" s="69"/>
      <c r="AJ624" s="69"/>
      <c r="AK624" s="69"/>
      <c r="AL624" s="69"/>
      <c r="AM624" s="69"/>
      <c r="AN624" s="69"/>
      <c r="AO624" s="69"/>
      <c r="AP624" s="69"/>
      <c r="AQ624" s="69"/>
      <c r="AR624" s="69"/>
      <c r="AS624" s="69"/>
      <c r="AT624" s="69"/>
      <c r="AU624" s="69"/>
      <c r="AV624" s="69"/>
      <c r="AW624" s="69"/>
      <c r="AX624" s="69"/>
      <c r="AY624" s="69"/>
      <c r="AZ624" s="69"/>
      <c r="BA624" s="69"/>
      <c r="BB624" s="69"/>
      <c r="BC624" s="69"/>
      <c r="BD624" s="69"/>
      <c r="BE624" s="69"/>
      <c r="BF624" s="69"/>
      <c r="BG624" s="69"/>
      <c r="BH624" s="69"/>
      <c r="BI624" s="69"/>
      <c r="BJ624" s="69" t="n">
        <v>0</v>
      </c>
      <c r="BK624" s="69" t="n">
        <v>0</v>
      </c>
      <c r="BL624" s="69" t="n">
        <v>0</v>
      </c>
      <c r="BM624" s="69" t="n">
        <v>0</v>
      </c>
      <c r="BN624" s="69" t="n">
        <v>0</v>
      </c>
      <c r="BO624" s="69" t="n">
        <v>0</v>
      </c>
      <c r="BP624" s="69" t="n">
        <v>0</v>
      </c>
      <c r="BQ624" s="69" t="n">
        <v>0</v>
      </c>
      <c r="BR624" s="69" t="n">
        <v>2.50078919613968</v>
      </c>
      <c r="BS624" s="69" t="n">
        <v>2.50078919613968</v>
      </c>
      <c r="BT624" s="69" t="n">
        <v>19.4571319447554</v>
      </c>
      <c r="BU624" s="69" t="n">
        <v>19.4571319447554</v>
      </c>
      <c r="BV624" s="69" t="n">
        <v>7.77481416399204</v>
      </c>
      <c r="BW624" s="69" t="n">
        <v>7.77481416399204</v>
      </c>
      <c r="BX624" s="69" t="n">
        <v>7.39904425493087</v>
      </c>
      <c r="BY624" s="69" t="n">
        <v>7.39904425493087</v>
      </c>
      <c r="BZ624" s="69" t="n">
        <v>8.41994783834205</v>
      </c>
      <c r="CA624" s="69" t="n">
        <v>11.0755502156836</v>
      </c>
      <c r="CB624" s="69" t="n">
        <v>10.6725578255338</v>
      </c>
      <c r="CC624" s="69" t="n">
        <v>10.0200376804153</v>
      </c>
      <c r="CD624" s="69" t="n">
        <v>47.4528315388396</v>
      </c>
      <c r="CE624" s="69" t="n">
        <v>60.7061828912651</v>
      </c>
      <c r="CF624" s="69" t="n">
        <v>48.1382887553003</v>
      </c>
      <c r="CG624" s="69" t="n">
        <v>59.0756478979649</v>
      </c>
      <c r="CH624" s="69" t="n">
        <v>64.4096974756685</v>
      </c>
      <c r="CI624" s="69" t="n">
        <v>81.8151643814327</v>
      </c>
      <c r="CJ624" s="69" t="n">
        <v>78.1495012707498</v>
      </c>
      <c r="CK624" s="69" t="n">
        <v>81.2279024133088</v>
      </c>
      <c r="CL624" s="69" t="n">
        <v>73.4616116524855</v>
      </c>
      <c r="CM624" s="69" t="n">
        <v>89.1113632309703</v>
      </c>
      <c r="CN624" s="69" t="n">
        <v>92.6163215897558</v>
      </c>
      <c r="CO624" s="69" t="n">
        <v>93.9032871235762</v>
      </c>
      <c r="CP624" s="69" t="n">
        <v>85.2250992241828</v>
      </c>
      <c r="CQ624" s="69" t="n">
        <v>96.0749515503256</v>
      </c>
      <c r="CR624" s="69" t="n">
        <v>83.3737814098906</v>
      </c>
      <c r="CS624" s="69"/>
      <c r="CT624" s="69"/>
      <c r="CU624" s="69"/>
      <c r="CV624" s="69"/>
      <c r="CW624" s="69"/>
      <c r="CX624" s="69"/>
      <c r="CY624" s="69"/>
      <c r="CZ624" s="69"/>
      <c r="DA624" s="69"/>
      <c r="DB624" s="69"/>
      <c r="DC624" s="69"/>
      <c r="DD624" s="69"/>
      <c r="DE624" s="69"/>
      <c r="DF624" s="69"/>
      <c r="DG624" s="69"/>
      <c r="DH624" s="69"/>
      <c r="DI624" s="69"/>
      <c r="DJ624" s="69"/>
      <c r="DK624" s="69"/>
      <c r="DL624" s="69"/>
      <c r="DM624" s="69"/>
      <c r="DN624" s="69"/>
    </row>
    <row r="625" customFormat="false" ht="15.75" hidden="false" customHeight="false" outlineLevel="0" collapsed="false">
      <c r="A625" s="70" t="s">
        <v>475</v>
      </c>
      <c r="B625" s="71"/>
      <c r="C625" s="71"/>
      <c r="D625" s="71"/>
      <c r="E625" s="71"/>
      <c r="F625" s="71"/>
      <c r="G625" s="71"/>
      <c r="H625" s="71"/>
      <c r="I625" s="71"/>
      <c r="J625" s="71"/>
      <c r="K625" s="71"/>
      <c r="L625" s="71"/>
      <c r="M625" s="71"/>
      <c r="N625" s="71"/>
      <c r="O625" s="71"/>
      <c r="P625" s="71"/>
      <c r="Q625" s="71"/>
      <c r="R625" s="71"/>
      <c r="S625" s="71"/>
      <c r="T625" s="71"/>
      <c r="U625" s="71"/>
      <c r="V625" s="71"/>
      <c r="W625" s="71"/>
      <c r="X625" s="71"/>
      <c r="Y625" s="71"/>
      <c r="Z625" s="71"/>
      <c r="AA625" s="71"/>
      <c r="AB625" s="71"/>
      <c r="AC625" s="71"/>
      <c r="AD625" s="71"/>
      <c r="AE625" s="71"/>
      <c r="AF625" s="71"/>
      <c r="AG625" s="71"/>
      <c r="AH625" s="71"/>
      <c r="AI625" s="71"/>
      <c r="AJ625" s="71"/>
      <c r="AK625" s="71"/>
      <c r="AL625" s="71"/>
      <c r="AM625" s="71"/>
      <c r="AN625" s="71"/>
      <c r="AO625" s="71"/>
      <c r="AP625" s="71"/>
      <c r="AQ625" s="71"/>
      <c r="AR625" s="71"/>
      <c r="AS625" s="71"/>
      <c r="AT625" s="71"/>
      <c r="AU625" s="71"/>
      <c r="AV625" s="71"/>
      <c r="AW625" s="71"/>
      <c r="AX625" s="71"/>
      <c r="AY625" s="71"/>
      <c r="AZ625" s="71"/>
      <c r="BA625" s="71"/>
      <c r="BB625" s="71"/>
      <c r="BC625" s="71"/>
      <c r="BD625" s="71"/>
      <c r="BE625" s="71"/>
      <c r="BF625" s="71"/>
      <c r="BG625" s="71"/>
      <c r="BH625" s="71"/>
      <c r="BI625" s="71"/>
      <c r="BJ625" s="71" t="n">
        <v>0</v>
      </c>
      <c r="BK625" s="71" t="n">
        <v>0</v>
      </c>
      <c r="BL625" s="71" t="n">
        <v>0</v>
      </c>
      <c r="BM625" s="71" t="n">
        <v>0</v>
      </c>
      <c r="BN625" s="71" t="n">
        <v>0</v>
      </c>
      <c r="BO625" s="71" t="n">
        <v>0</v>
      </c>
      <c r="BP625" s="71" t="n">
        <v>0</v>
      </c>
      <c r="BQ625" s="71" t="n">
        <v>0</v>
      </c>
      <c r="BR625" s="71" t="n">
        <v>0</v>
      </c>
      <c r="BS625" s="71" t="n">
        <v>0</v>
      </c>
      <c r="BT625" s="71" t="n">
        <v>0</v>
      </c>
      <c r="BU625" s="71" t="n">
        <v>0</v>
      </c>
      <c r="BV625" s="71" t="n">
        <v>0</v>
      </c>
      <c r="BW625" s="71" t="n">
        <v>0</v>
      </c>
      <c r="BX625" s="71" t="n">
        <v>0</v>
      </c>
      <c r="BY625" s="71" t="n">
        <v>0</v>
      </c>
      <c r="BZ625" s="71" t="n">
        <v>2.83388058969516</v>
      </c>
      <c r="CA625" s="71" t="n">
        <v>2.08963105303587</v>
      </c>
      <c r="CB625" s="71" t="n">
        <v>0.681791762489611</v>
      </c>
      <c r="CC625" s="71" t="n">
        <v>3.10549659477936</v>
      </c>
      <c r="CD625" s="71" t="n">
        <v>-16.4148631710254</v>
      </c>
      <c r="CE625" s="71" t="n">
        <v>-16.720973144872</v>
      </c>
      <c r="CF625" s="71" t="n">
        <v>-15.6226934778184</v>
      </c>
      <c r="CG625" s="71" t="n">
        <v>-16.6168901014929</v>
      </c>
      <c r="CH625" s="71" t="n">
        <v>-16.5104727848002</v>
      </c>
      <c r="CI625" s="71" t="n">
        <v>-16.9372491076741</v>
      </c>
      <c r="CJ625" s="71" t="n">
        <v>-17.3228250108978</v>
      </c>
      <c r="CK625" s="71" t="n">
        <v>-18.1763550192103</v>
      </c>
      <c r="CL625" s="71" t="n">
        <v>-16.7954613272658</v>
      </c>
      <c r="CM625" s="71" t="n">
        <v>-16.6690388091582</v>
      </c>
      <c r="CN625" s="71" t="n">
        <v>-17.9866705370559</v>
      </c>
      <c r="CO625" s="71" t="n">
        <v>-17.9430715953276</v>
      </c>
      <c r="CP625" s="71" t="n">
        <v>-21.4736401671175</v>
      </c>
      <c r="CQ625" s="71" t="n">
        <v>-21.853198991887</v>
      </c>
      <c r="CR625" s="71" t="n">
        <v>-19.8403349036551</v>
      </c>
      <c r="CS625" s="71"/>
      <c r="CT625" s="69"/>
      <c r="CU625" s="69"/>
      <c r="CV625" s="69"/>
      <c r="CW625" s="69"/>
      <c r="CX625" s="69"/>
      <c r="CY625" s="69"/>
      <c r="CZ625" s="69"/>
      <c r="DA625" s="69"/>
      <c r="DB625" s="69"/>
      <c r="DC625" s="69"/>
      <c r="DD625" s="69"/>
      <c r="DE625" s="69"/>
      <c r="DF625" s="69"/>
      <c r="DG625" s="69"/>
      <c r="DH625" s="69"/>
      <c r="DI625" s="69"/>
      <c r="DJ625" s="69"/>
      <c r="DK625" s="69"/>
      <c r="DL625" s="69"/>
      <c r="DM625" s="69"/>
      <c r="DN625" s="69"/>
    </row>
    <row r="626" customFormat="false" ht="15.75" hidden="false" customHeight="false" outlineLevel="0" collapsed="false">
      <c r="A626" s="73" t="s">
        <v>365</v>
      </c>
      <c r="B626" s="74"/>
      <c r="C626" s="74"/>
      <c r="D626" s="74"/>
      <c r="E626" s="74"/>
      <c r="F626" s="74"/>
      <c r="G626" s="74"/>
      <c r="H626" s="74"/>
      <c r="I626" s="74"/>
      <c r="J626" s="74"/>
      <c r="K626" s="74"/>
      <c r="L626" s="74"/>
      <c r="M626" s="74"/>
      <c r="N626" s="74"/>
      <c r="O626" s="74"/>
      <c r="P626" s="74"/>
      <c r="Q626" s="74"/>
      <c r="R626" s="74"/>
      <c r="S626" s="74"/>
      <c r="T626" s="74"/>
      <c r="U626" s="74"/>
      <c r="V626" s="74"/>
      <c r="W626" s="74"/>
      <c r="X626" s="74"/>
      <c r="Y626" s="74"/>
      <c r="Z626" s="74"/>
      <c r="AA626" s="74"/>
      <c r="AB626" s="74"/>
      <c r="AC626" s="74"/>
      <c r="AD626" s="74"/>
      <c r="AE626" s="74"/>
      <c r="AF626" s="74"/>
      <c r="AG626" s="74"/>
      <c r="AH626" s="74"/>
      <c r="AI626" s="74"/>
      <c r="AJ626" s="74"/>
      <c r="AK626" s="74"/>
      <c r="AL626" s="74"/>
      <c r="AM626" s="74"/>
      <c r="AN626" s="74"/>
      <c r="AO626" s="74"/>
      <c r="AP626" s="74"/>
      <c r="AQ626" s="74"/>
      <c r="AR626" s="74"/>
      <c r="AS626" s="74"/>
      <c r="AT626" s="74"/>
      <c r="AU626" s="74"/>
      <c r="AV626" s="74"/>
      <c r="AW626" s="74"/>
      <c r="AX626" s="74"/>
      <c r="AY626" s="74"/>
      <c r="AZ626" s="74"/>
      <c r="BA626" s="74"/>
      <c r="BB626" s="74"/>
      <c r="BC626" s="74"/>
      <c r="BD626" s="74"/>
      <c r="BE626" s="74"/>
      <c r="BF626" s="74"/>
      <c r="BG626" s="74"/>
      <c r="BH626" s="74"/>
      <c r="BI626" s="74"/>
      <c r="BJ626" s="74"/>
      <c r="BK626" s="74"/>
      <c r="BL626" s="74"/>
      <c r="BM626" s="74"/>
      <c r="BN626" s="74"/>
      <c r="BO626" s="74"/>
      <c r="BP626" s="74"/>
      <c r="BQ626" s="74"/>
      <c r="BR626" s="74"/>
      <c r="BS626" s="74"/>
      <c r="BT626" s="74"/>
      <c r="BU626" s="74"/>
      <c r="BV626" s="74"/>
      <c r="BW626" s="74"/>
      <c r="BX626" s="74"/>
      <c r="BY626" s="74"/>
      <c r="BZ626" s="74" t="n">
        <v>2.83388058969516</v>
      </c>
      <c r="CA626" s="74" t="n">
        <v>2.08963105303587</v>
      </c>
      <c r="CB626" s="74" t="n">
        <v>0.681791762489611</v>
      </c>
      <c r="CC626" s="74" t="n">
        <v>3.10549659477936</v>
      </c>
      <c r="CD626" s="74" t="n">
        <v>1.61547571553963</v>
      </c>
      <c r="CE626" s="74" t="n">
        <v>1.37734996502641</v>
      </c>
      <c r="CF626" s="74" t="n">
        <v>2.52566440874668</v>
      </c>
      <c r="CG626" s="74" t="n">
        <v>1.76533178507218</v>
      </c>
      <c r="CH626" s="74" t="n">
        <v>1.39697303144019</v>
      </c>
      <c r="CI626" s="74" t="n">
        <v>1.42709670856632</v>
      </c>
      <c r="CJ626" s="74" t="n">
        <v>1.56259889788923</v>
      </c>
      <c r="CK626" s="74" t="n">
        <v>0.803331362104255</v>
      </c>
      <c r="CL626" s="74" t="n">
        <v>1.10918405202839</v>
      </c>
      <c r="CM626" s="74" t="n">
        <v>2.13146973572237</v>
      </c>
      <c r="CN626" s="74" t="n">
        <v>2.16509047761466</v>
      </c>
      <c r="CO626" s="74" t="n">
        <v>2.30239146531271</v>
      </c>
      <c r="CP626" s="74" t="n">
        <v>1.77889762238195</v>
      </c>
      <c r="CQ626" s="74" t="n">
        <v>1.89846962550056</v>
      </c>
      <c r="CR626" s="74" t="n">
        <v>1.66159409899843</v>
      </c>
      <c r="CS626" s="74"/>
      <c r="CT626" s="71"/>
      <c r="CU626" s="71"/>
      <c r="CV626" s="71"/>
      <c r="CW626" s="71"/>
      <c r="CX626" s="71"/>
      <c r="CY626" s="71"/>
      <c r="CZ626" s="71"/>
      <c r="DA626" s="71"/>
      <c r="DB626" s="71"/>
      <c r="DC626" s="71"/>
      <c r="DD626" s="71"/>
      <c r="DE626" s="71"/>
      <c r="DF626" s="71"/>
      <c r="DG626" s="71"/>
      <c r="DH626" s="71"/>
      <c r="DI626" s="71"/>
      <c r="DJ626" s="71"/>
      <c r="DK626" s="71"/>
      <c r="DL626" s="71"/>
      <c r="DM626" s="71"/>
      <c r="DN626" s="71"/>
    </row>
    <row r="627" customFormat="false" ht="15.75" hidden="false" customHeight="false" outlineLevel="0" collapsed="false">
      <c r="A627" s="75" t="s">
        <v>366</v>
      </c>
      <c r="B627" s="76"/>
      <c r="C627" s="76"/>
      <c r="D627" s="76"/>
      <c r="E627" s="76"/>
      <c r="F627" s="76"/>
      <c r="G627" s="76"/>
      <c r="H627" s="76"/>
      <c r="I627" s="76"/>
      <c r="J627" s="76"/>
      <c r="K627" s="76"/>
      <c r="L627" s="76"/>
      <c r="M627" s="76"/>
      <c r="N627" s="76"/>
      <c r="O627" s="76"/>
      <c r="P627" s="76"/>
      <c r="Q627" s="76"/>
      <c r="R627" s="76"/>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t="n">
        <v>18.0303388865651</v>
      </c>
      <c r="CE627" s="76" t="n">
        <v>18.0983231098984</v>
      </c>
      <c r="CF627" s="76" t="n">
        <v>18.1483578865651</v>
      </c>
      <c r="CG627" s="76" t="n">
        <v>18.3822218865651</v>
      </c>
      <c r="CH627" s="76" t="n">
        <v>17.9074458162404</v>
      </c>
      <c r="CI627" s="76" t="n">
        <v>18.3643458162404</v>
      </c>
      <c r="CJ627" s="76" t="n">
        <v>18.8854239087871</v>
      </c>
      <c r="CK627" s="76" t="n">
        <v>18.9796863813145</v>
      </c>
      <c r="CL627" s="76" t="n">
        <v>17.9046453792942</v>
      </c>
      <c r="CM627" s="76" t="n">
        <v>18.8005085448806</v>
      </c>
      <c r="CN627" s="76" t="n">
        <v>20.1517610146706</v>
      </c>
      <c r="CO627" s="76" t="n">
        <v>20.2454630606403</v>
      </c>
      <c r="CP627" s="76" t="n">
        <v>23.2525377894994</v>
      </c>
      <c r="CQ627" s="76" t="n">
        <v>23.7516686173876</v>
      </c>
      <c r="CR627" s="76" t="n">
        <v>21.5019290026535</v>
      </c>
      <c r="CS627" s="76"/>
      <c r="CT627" s="74"/>
      <c r="CU627" s="74"/>
      <c r="CV627" s="74"/>
      <c r="CW627" s="74"/>
      <c r="CX627" s="74"/>
      <c r="CY627" s="74"/>
      <c r="CZ627" s="74"/>
      <c r="DA627" s="74"/>
      <c r="DB627" s="74"/>
      <c r="DC627" s="74"/>
      <c r="DD627" s="74"/>
      <c r="DE627" s="74"/>
      <c r="DF627" s="74"/>
      <c r="DG627" s="74"/>
      <c r="DH627" s="74"/>
      <c r="DI627" s="74"/>
      <c r="DJ627" s="74"/>
      <c r="DK627" s="74"/>
      <c r="DL627" s="74"/>
      <c r="DM627" s="74"/>
      <c r="DN627" s="74"/>
    </row>
    <row r="628" customFormat="false" ht="15.75" hidden="false" customHeight="false" outlineLevel="0" collapsed="false">
      <c r="A628" s="73" t="s">
        <v>476</v>
      </c>
      <c r="B628" s="178"/>
      <c r="C628" s="178"/>
      <c r="D628" s="178"/>
      <c r="E628" s="178"/>
      <c r="F628" s="178"/>
      <c r="G628" s="178"/>
      <c r="H628" s="178"/>
      <c r="I628" s="178"/>
      <c r="J628" s="178"/>
      <c r="K628" s="178"/>
      <c r="L628" s="178"/>
      <c r="M628" s="178"/>
      <c r="N628" s="178"/>
      <c r="O628" s="178"/>
      <c r="P628" s="178"/>
      <c r="Q628" s="178"/>
      <c r="R628" s="178"/>
      <c r="S628" s="178"/>
      <c r="T628" s="178"/>
      <c r="U628" s="178"/>
      <c r="V628" s="178"/>
      <c r="W628" s="178"/>
      <c r="X628" s="178"/>
      <c r="Y628" s="178"/>
      <c r="Z628" s="178"/>
      <c r="AA628" s="178"/>
      <c r="AB628" s="178"/>
      <c r="AC628" s="178"/>
      <c r="AD628" s="178"/>
      <c r="AE628" s="178"/>
      <c r="AF628" s="178"/>
      <c r="AG628" s="178"/>
      <c r="AH628" s="178"/>
      <c r="AI628" s="178"/>
      <c r="AJ628" s="178"/>
      <c r="AK628" s="178"/>
      <c r="AL628" s="178"/>
      <c r="AM628" s="178"/>
      <c r="AN628" s="178"/>
      <c r="AO628" s="178"/>
      <c r="AP628" s="178"/>
      <c r="AQ628" s="178"/>
      <c r="AR628" s="178"/>
      <c r="AS628" s="178"/>
      <c r="AT628" s="178"/>
      <c r="AU628" s="178"/>
      <c r="AV628" s="178"/>
      <c r="AW628" s="178"/>
      <c r="AX628" s="178"/>
      <c r="AY628" s="178"/>
      <c r="AZ628" s="178"/>
      <c r="BA628" s="178"/>
      <c r="BB628" s="178"/>
      <c r="BC628" s="178"/>
      <c r="BD628" s="178"/>
      <c r="BE628" s="178"/>
      <c r="BF628" s="178"/>
      <c r="BG628" s="178"/>
      <c r="BH628" s="178"/>
      <c r="BI628" s="178"/>
      <c r="BJ628" s="178" t="n">
        <v>0</v>
      </c>
      <c r="BK628" s="178" t="n">
        <v>0</v>
      </c>
      <c r="BL628" s="178" t="n">
        <v>0</v>
      </c>
      <c r="BM628" s="178" t="n">
        <v>0</v>
      </c>
      <c r="BN628" s="178" t="n">
        <v>0</v>
      </c>
      <c r="BO628" s="178" t="n">
        <v>0</v>
      </c>
      <c r="BP628" s="178" t="n">
        <v>0</v>
      </c>
      <c r="BQ628" s="178" t="n">
        <v>0</v>
      </c>
      <c r="BR628" s="178" t="n">
        <v>-2.50078919613968</v>
      </c>
      <c r="BS628" s="178" t="n">
        <v>-2.50078919613968</v>
      </c>
      <c r="BT628" s="178" t="n">
        <v>-19.4571319447554</v>
      </c>
      <c r="BU628" s="178" t="n">
        <v>-19.4571319447554</v>
      </c>
      <c r="BV628" s="178" t="n">
        <v>-7.77481416399204</v>
      </c>
      <c r="BW628" s="178" t="n">
        <v>-7.77481416399204</v>
      </c>
      <c r="BX628" s="178" t="n">
        <v>-7.39904425493087</v>
      </c>
      <c r="BY628" s="178" t="n">
        <v>-7.39904425493087</v>
      </c>
      <c r="BZ628" s="178" t="n">
        <v>-8.41994783834205</v>
      </c>
      <c r="CA628" s="178" t="n">
        <v>-11.0755502156836</v>
      </c>
      <c r="CB628" s="178" t="n">
        <v>-10.6725578255338</v>
      </c>
      <c r="CC628" s="178" t="n">
        <v>-10.0200376804153</v>
      </c>
      <c r="CD628" s="178" t="n">
        <v>-28.9928495522745</v>
      </c>
      <c r="CE628" s="178" t="n">
        <v>-41.2828597813666</v>
      </c>
      <c r="CF628" s="178" t="n">
        <v>-29.9899308687352</v>
      </c>
      <c r="CG628" s="178" t="n">
        <v>-40.6934260113998</v>
      </c>
      <c r="CH628" s="178" t="n">
        <v>-45.421479126533</v>
      </c>
      <c r="CI628" s="178" t="n">
        <v>-62.4307792792866</v>
      </c>
      <c r="CJ628" s="178" t="n">
        <v>-58.2189464573798</v>
      </c>
      <c r="CK628" s="178" t="n">
        <v>-61.2377799758388</v>
      </c>
      <c r="CL628" s="178" t="n">
        <v>-54.710413291629</v>
      </c>
      <c r="CM628" s="178" t="n">
        <v>-65.0604292315207</v>
      </c>
      <c r="CN628" s="178" t="n">
        <v>-70.0661503796043</v>
      </c>
      <c r="CO628" s="178" t="n">
        <v>-69.8496246724627</v>
      </c>
      <c r="CP628" s="178" t="n">
        <v>-60.3963074192939</v>
      </c>
      <c r="CQ628" s="178" t="n">
        <v>-67.3072086665002</v>
      </c>
      <c r="CR628" s="178" t="n">
        <v>-60.6500408630309</v>
      </c>
      <c r="CS628" s="178"/>
      <c r="CT628" s="76"/>
      <c r="CU628" s="76"/>
      <c r="CV628" s="76"/>
      <c r="CW628" s="76"/>
      <c r="CX628" s="76"/>
      <c r="CY628" s="76"/>
      <c r="CZ628" s="76"/>
      <c r="DA628" s="76"/>
      <c r="DB628" s="76"/>
      <c r="DC628" s="76"/>
      <c r="DD628" s="76"/>
      <c r="DE628" s="76"/>
      <c r="DF628" s="76"/>
      <c r="DG628" s="76"/>
      <c r="DH628" s="76"/>
      <c r="DI628" s="76"/>
      <c r="DJ628" s="76"/>
      <c r="DK628" s="76"/>
      <c r="DL628" s="76"/>
      <c r="DM628" s="76"/>
      <c r="DN628" s="76"/>
    </row>
    <row r="629" customFormat="false" ht="15.75" hidden="false" customHeight="false" outlineLevel="0" collapsed="false">
      <c r="A629" s="73" t="s">
        <v>477</v>
      </c>
      <c r="B629" s="178"/>
      <c r="C629" s="178"/>
      <c r="D629" s="178"/>
      <c r="E629" s="178"/>
      <c r="F629" s="178"/>
      <c r="G629" s="178"/>
      <c r="H629" s="178"/>
      <c r="I629" s="178"/>
      <c r="J629" s="178"/>
      <c r="K629" s="178"/>
      <c r="L629" s="178"/>
      <c r="M629" s="178"/>
      <c r="N629" s="178"/>
      <c r="O629" s="178"/>
      <c r="P629" s="178"/>
      <c r="Q629" s="178"/>
      <c r="R629" s="178"/>
      <c r="S629" s="178"/>
      <c r="T629" s="178"/>
      <c r="U629" s="178"/>
      <c r="V629" s="178"/>
      <c r="W629" s="178"/>
      <c r="X629" s="178"/>
      <c r="Y629" s="178"/>
      <c r="Z629" s="178"/>
      <c r="AA629" s="178"/>
      <c r="AB629" s="178"/>
      <c r="AC629" s="178"/>
      <c r="AD629" s="178"/>
      <c r="AE629" s="178"/>
      <c r="AF629" s="178"/>
      <c r="AG629" s="178"/>
      <c r="AH629" s="178"/>
      <c r="AI629" s="178"/>
      <c r="AJ629" s="178"/>
      <c r="AK629" s="178"/>
      <c r="AL629" s="178"/>
      <c r="AM629" s="178"/>
      <c r="AN629" s="178"/>
      <c r="AO629" s="178"/>
      <c r="AP629" s="178"/>
      <c r="AQ629" s="178"/>
      <c r="AR629" s="178"/>
      <c r="AS629" s="178"/>
      <c r="AT629" s="178"/>
      <c r="AU629" s="178"/>
      <c r="AV629" s="178"/>
      <c r="AW629" s="178"/>
      <c r="AX629" s="178"/>
      <c r="AY629" s="178"/>
      <c r="AZ629" s="178"/>
      <c r="BA629" s="178"/>
      <c r="BB629" s="178"/>
      <c r="BC629" s="178"/>
      <c r="BD629" s="178"/>
      <c r="BE629" s="178"/>
      <c r="BF629" s="178"/>
      <c r="BG629" s="178"/>
      <c r="BH629" s="178"/>
      <c r="BI629" s="178"/>
      <c r="BJ629" s="178" t="n">
        <v>0</v>
      </c>
      <c r="BK629" s="178" t="n">
        <v>0</v>
      </c>
      <c r="BL629" s="178" t="n">
        <v>0</v>
      </c>
      <c r="BM629" s="178" t="n">
        <v>0</v>
      </c>
      <c r="BN629" s="178" t="n">
        <v>0</v>
      </c>
      <c r="BO629" s="178" t="n">
        <v>0</v>
      </c>
      <c r="BP629" s="178" t="n">
        <v>0</v>
      </c>
      <c r="BQ629" s="178" t="n">
        <v>0</v>
      </c>
      <c r="BR629" s="178" t="n">
        <v>0</v>
      </c>
      <c r="BS629" s="178" t="n">
        <v>0</v>
      </c>
      <c r="BT629" s="178" t="n">
        <v>0</v>
      </c>
      <c r="BU629" s="178" t="n">
        <v>0</v>
      </c>
      <c r="BV629" s="178" t="n">
        <v>0</v>
      </c>
      <c r="BW629" s="178" t="n">
        <v>0</v>
      </c>
      <c r="BX629" s="178" t="n">
        <v>0</v>
      </c>
      <c r="BY629" s="178" t="n">
        <v>0</v>
      </c>
      <c r="BZ629" s="178" t="n">
        <v>0</v>
      </c>
      <c r="CA629" s="178" t="n">
        <v>0</v>
      </c>
      <c r="CB629" s="178" t="n">
        <v>0</v>
      </c>
      <c r="CC629" s="178" t="n">
        <v>0</v>
      </c>
      <c r="CD629" s="178" t="n">
        <v>0.4296431</v>
      </c>
      <c r="CE629" s="178" t="n">
        <v>1.325</v>
      </c>
      <c r="CF629" s="178" t="n">
        <v>0</v>
      </c>
      <c r="CG629" s="178" t="n">
        <v>0</v>
      </c>
      <c r="CH629" s="178" t="n">
        <v>1.08077253289518</v>
      </c>
      <c r="CI629" s="178" t="n">
        <v>1.02003928590572</v>
      </c>
      <c r="CJ629" s="178" t="n">
        <v>1.04513090458289</v>
      </c>
      <c r="CK629" s="178" t="n">
        <v>1.01043605615551</v>
      </c>
      <c r="CL629" s="178" t="n">
        <v>0.846552981562252</v>
      </c>
      <c r="CM629" s="178" t="n">
        <v>5.25042545456892</v>
      </c>
      <c r="CN629" s="178" t="n">
        <v>2.39841019548095</v>
      </c>
      <c r="CO629" s="178" t="n">
        <v>3.80819939047313</v>
      </c>
      <c r="CP629" s="178" t="n">
        <v>1.57625401538945</v>
      </c>
      <c r="CQ629" s="178" t="n">
        <v>5.01607426643781</v>
      </c>
      <c r="CR629" s="178" t="n">
        <v>1.22181154420622</v>
      </c>
      <c r="CS629" s="178"/>
      <c r="CT629" s="178"/>
      <c r="CU629" s="178"/>
      <c r="CV629" s="178"/>
      <c r="CW629" s="178"/>
      <c r="CX629" s="178"/>
      <c r="CY629" s="178"/>
      <c r="CZ629" s="178"/>
      <c r="DA629" s="178"/>
      <c r="DB629" s="178"/>
      <c r="DC629" s="178"/>
      <c r="DD629" s="178"/>
      <c r="DE629" s="178"/>
      <c r="DF629" s="178"/>
      <c r="DG629" s="178"/>
      <c r="DH629" s="178"/>
      <c r="DI629" s="178"/>
      <c r="DJ629" s="178"/>
      <c r="DK629" s="178"/>
      <c r="DL629" s="178"/>
      <c r="DM629" s="178"/>
      <c r="DN629" s="178"/>
    </row>
    <row r="630" customFormat="false" ht="15.75" hidden="false" customHeight="false" outlineLevel="0" collapsed="false">
      <c r="A630" s="73" t="s">
        <v>478</v>
      </c>
      <c r="B630" s="178"/>
      <c r="C630" s="178"/>
      <c r="D630" s="178"/>
      <c r="E630" s="178"/>
      <c r="F630" s="178"/>
      <c r="G630" s="178"/>
      <c r="H630" s="178"/>
      <c r="I630" s="178"/>
      <c r="J630" s="178"/>
      <c r="K630" s="178"/>
      <c r="L630" s="178"/>
      <c r="M630" s="178"/>
      <c r="N630" s="178"/>
      <c r="O630" s="178"/>
      <c r="P630" s="178"/>
      <c r="Q630" s="178"/>
      <c r="R630" s="178"/>
      <c r="S630" s="178"/>
      <c r="T630" s="178"/>
      <c r="U630" s="178"/>
      <c r="V630" s="178"/>
      <c r="W630" s="178"/>
      <c r="X630" s="178"/>
      <c r="Y630" s="178"/>
      <c r="Z630" s="178"/>
      <c r="AA630" s="178"/>
      <c r="AB630" s="178"/>
      <c r="AC630" s="178"/>
      <c r="AD630" s="178"/>
      <c r="AE630" s="178"/>
      <c r="AF630" s="178"/>
      <c r="AG630" s="178"/>
      <c r="AH630" s="178"/>
      <c r="AI630" s="178"/>
      <c r="AJ630" s="178"/>
      <c r="AK630" s="178"/>
      <c r="AL630" s="178"/>
      <c r="AM630" s="178"/>
      <c r="AN630" s="178"/>
      <c r="AO630" s="178"/>
      <c r="AP630" s="178"/>
      <c r="AQ630" s="178"/>
      <c r="AR630" s="178"/>
      <c r="AS630" s="178"/>
      <c r="AT630" s="178"/>
      <c r="AU630" s="178"/>
      <c r="AV630" s="178"/>
      <c r="AW630" s="178"/>
      <c r="AX630" s="178"/>
      <c r="AY630" s="178"/>
      <c r="AZ630" s="178"/>
      <c r="BA630" s="178"/>
      <c r="BB630" s="178"/>
      <c r="BC630" s="178"/>
      <c r="BD630" s="178"/>
      <c r="BE630" s="178"/>
      <c r="BF630" s="178"/>
      <c r="BG630" s="178"/>
      <c r="BH630" s="178"/>
      <c r="BI630" s="178"/>
      <c r="BJ630" s="178" t="n">
        <v>0</v>
      </c>
      <c r="BK630" s="178" t="n">
        <v>0</v>
      </c>
      <c r="BL630" s="178" t="n">
        <v>0</v>
      </c>
      <c r="BM630" s="178" t="n">
        <v>0</v>
      </c>
      <c r="BN630" s="178" t="n">
        <v>0</v>
      </c>
      <c r="BO630" s="178" t="n">
        <v>0</v>
      </c>
      <c r="BP630" s="178" t="n">
        <v>0</v>
      </c>
      <c r="BQ630" s="178" t="n">
        <v>0</v>
      </c>
      <c r="BR630" s="178" t="n">
        <v>2.50078919613968</v>
      </c>
      <c r="BS630" s="178" t="n">
        <v>2.50078919613968</v>
      </c>
      <c r="BT630" s="178" t="n">
        <v>19.4571319447554</v>
      </c>
      <c r="BU630" s="178" t="n">
        <v>19.4571319447554</v>
      </c>
      <c r="BV630" s="178" t="n">
        <v>7.77481416399204</v>
      </c>
      <c r="BW630" s="178" t="n">
        <v>7.77481416399204</v>
      </c>
      <c r="BX630" s="178" t="n">
        <v>7.39904425493087</v>
      </c>
      <c r="BY630" s="178" t="n">
        <v>7.39904425493087</v>
      </c>
      <c r="BZ630" s="178" t="n">
        <v>8.41994783834205</v>
      </c>
      <c r="CA630" s="178" t="n">
        <v>11.0755502156836</v>
      </c>
      <c r="CB630" s="178" t="n">
        <v>10.6725578255338</v>
      </c>
      <c r="CC630" s="178" t="n">
        <v>10.0200376804153</v>
      </c>
      <c r="CD630" s="178" t="n">
        <v>29.4224926522745</v>
      </c>
      <c r="CE630" s="178" t="n">
        <v>42.6078597813667</v>
      </c>
      <c r="CF630" s="178" t="n">
        <v>29.9899308687352</v>
      </c>
      <c r="CG630" s="178" t="n">
        <v>40.6934260113998</v>
      </c>
      <c r="CH630" s="178" t="n">
        <v>46.5022516594281</v>
      </c>
      <c r="CI630" s="178" t="n">
        <v>63.4508185651923</v>
      </c>
      <c r="CJ630" s="178" t="n">
        <v>59.2640773619627</v>
      </c>
      <c r="CK630" s="178" t="n">
        <v>62.2482160319943</v>
      </c>
      <c r="CL630" s="178" t="n">
        <v>55.5569662731913</v>
      </c>
      <c r="CM630" s="178" t="n">
        <v>70.3108546860897</v>
      </c>
      <c r="CN630" s="178" t="n">
        <v>72.4645605750852</v>
      </c>
      <c r="CO630" s="178" t="n">
        <v>73.6578240629359</v>
      </c>
      <c r="CP630" s="178" t="n">
        <v>61.9725614346834</v>
      </c>
      <c r="CQ630" s="178" t="n">
        <v>72.323282932938</v>
      </c>
      <c r="CR630" s="178" t="n">
        <v>61.8718524072371</v>
      </c>
      <c r="CS630" s="178"/>
      <c r="CT630" s="178"/>
      <c r="CU630" s="178"/>
      <c r="CV630" s="178"/>
      <c r="CW630" s="178"/>
      <c r="CX630" s="178"/>
      <c r="CY630" s="178"/>
      <c r="CZ630" s="178"/>
      <c r="DA630" s="178"/>
      <c r="DB630" s="178"/>
      <c r="DC630" s="178"/>
      <c r="DD630" s="178"/>
      <c r="DE630" s="178"/>
      <c r="DF630" s="178"/>
      <c r="DG630" s="178"/>
      <c r="DH630" s="178"/>
      <c r="DI630" s="178"/>
      <c r="DJ630" s="178"/>
      <c r="DK630" s="178"/>
      <c r="DL630" s="178"/>
      <c r="DM630" s="178"/>
      <c r="DN630" s="178"/>
    </row>
    <row r="631" customFormat="false" ht="15.75" hidden="false" customHeight="false" outlineLevel="0" collapsed="false">
      <c r="A631" s="73" t="s">
        <v>479</v>
      </c>
      <c r="B631" s="178"/>
      <c r="C631" s="178"/>
      <c r="D631" s="178"/>
      <c r="E631" s="178"/>
      <c r="F631" s="178"/>
      <c r="G631" s="178"/>
      <c r="H631" s="178"/>
      <c r="I631" s="178"/>
      <c r="J631" s="178"/>
      <c r="K631" s="178"/>
      <c r="L631" s="178"/>
      <c r="M631" s="178"/>
      <c r="N631" s="178"/>
      <c r="O631" s="178"/>
      <c r="P631" s="178"/>
      <c r="Q631" s="178"/>
      <c r="R631" s="178"/>
      <c r="S631" s="178"/>
      <c r="T631" s="178"/>
      <c r="U631" s="178"/>
      <c r="V631" s="178"/>
      <c r="W631" s="178"/>
      <c r="X631" s="178"/>
      <c r="Y631" s="178"/>
      <c r="Z631" s="178"/>
      <c r="AA631" s="178"/>
      <c r="AB631" s="178"/>
      <c r="AC631" s="178"/>
      <c r="AD631" s="178"/>
      <c r="AE631" s="178"/>
      <c r="AF631" s="178"/>
      <c r="AG631" s="178"/>
      <c r="AH631" s="178"/>
      <c r="AI631" s="178"/>
      <c r="AJ631" s="178"/>
      <c r="AK631" s="178"/>
      <c r="AL631" s="178"/>
      <c r="AM631" s="178"/>
      <c r="AN631" s="178"/>
      <c r="AO631" s="178"/>
      <c r="AP631" s="178"/>
      <c r="AQ631" s="178"/>
      <c r="AR631" s="178"/>
      <c r="AS631" s="178"/>
      <c r="AT631" s="178"/>
      <c r="AU631" s="178"/>
      <c r="AV631" s="178"/>
      <c r="AW631" s="178"/>
      <c r="AX631" s="178"/>
      <c r="AY631" s="178"/>
      <c r="AZ631" s="178"/>
      <c r="BA631" s="178"/>
      <c r="BB631" s="178"/>
      <c r="BC631" s="178"/>
      <c r="BD631" s="178"/>
      <c r="BE631" s="178"/>
      <c r="BF631" s="178"/>
      <c r="BG631" s="178"/>
      <c r="BH631" s="178"/>
      <c r="BI631" s="178"/>
      <c r="BJ631" s="178" t="n">
        <v>0</v>
      </c>
      <c r="BK631" s="178" t="n">
        <v>0</v>
      </c>
      <c r="BL631" s="178" t="n">
        <v>0</v>
      </c>
      <c r="BM631" s="178" t="n">
        <v>0</v>
      </c>
      <c r="BN631" s="178" t="n">
        <v>0</v>
      </c>
      <c r="BO631" s="178" t="n">
        <v>0</v>
      </c>
      <c r="BP631" s="178" t="n">
        <v>0</v>
      </c>
      <c r="BQ631" s="178" t="n">
        <v>0</v>
      </c>
      <c r="BR631" s="178" t="n">
        <v>0</v>
      </c>
      <c r="BS631" s="178" t="n">
        <v>0</v>
      </c>
      <c r="BT631" s="178" t="n">
        <v>0</v>
      </c>
      <c r="BU631" s="178" t="n">
        <v>0</v>
      </c>
      <c r="BV631" s="178" t="n">
        <v>0</v>
      </c>
      <c r="BW631" s="178" t="n">
        <v>0</v>
      </c>
      <c r="BX631" s="178" t="n">
        <v>0</v>
      </c>
      <c r="BY631" s="178" t="n">
        <v>0</v>
      </c>
      <c r="BZ631" s="178" t="n">
        <v>0</v>
      </c>
      <c r="CA631" s="178" t="n">
        <v>0</v>
      </c>
      <c r="CB631" s="178" t="n">
        <v>0</v>
      </c>
      <c r="CC631" s="178" t="n">
        <v>0</v>
      </c>
      <c r="CD631" s="178" t="n">
        <v>-13.7</v>
      </c>
      <c r="CE631" s="178" t="n">
        <v>-13.7</v>
      </c>
      <c r="CF631" s="178" t="n">
        <v>-13.7</v>
      </c>
      <c r="CG631" s="178" t="n">
        <v>-13.7</v>
      </c>
      <c r="CH631" s="178" t="n">
        <v>-23.4118488623609</v>
      </c>
      <c r="CI631" s="178" t="n">
        <v>-32.5900659414016</v>
      </c>
      <c r="CJ631" s="178" t="n">
        <v>-33.5677679196436</v>
      </c>
      <c r="CK631" s="178" t="n">
        <v>-32.8201793401022</v>
      </c>
      <c r="CL631" s="178" t="n">
        <v>-25.491845511086</v>
      </c>
      <c r="CM631" s="178" t="n">
        <v>-35.25001805563</v>
      </c>
      <c r="CN631" s="178" t="n">
        <v>-39.4950352971996</v>
      </c>
      <c r="CO631" s="178" t="n">
        <v>-39.2890845836881</v>
      </c>
      <c r="CP631" s="178" t="n">
        <v>-34.5492018513871</v>
      </c>
      <c r="CQ631" s="178" t="n">
        <v>-34.558922315907</v>
      </c>
      <c r="CR631" s="178" t="n">
        <v>-33.9764820310003</v>
      </c>
      <c r="CS631" s="178"/>
      <c r="CT631" s="178"/>
      <c r="CU631" s="178"/>
      <c r="CV631" s="178"/>
      <c r="CW631" s="178"/>
      <c r="CX631" s="178"/>
      <c r="CY631" s="178"/>
      <c r="CZ631" s="178"/>
      <c r="DA631" s="178"/>
      <c r="DB631" s="178"/>
      <c r="DC631" s="178"/>
      <c r="DD631" s="178"/>
      <c r="DE631" s="178"/>
      <c r="DF631" s="178"/>
      <c r="DG631" s="178"/>
      <c r="DH631" s="178"/>
      <c r="DI631" s="178"/>
      <c r="DJ631" s="178"/>
      <c r="DK631" s="178"/>
      <c r="DL631" s="178"/>
      <c r="DM631" s="178"/>
      <c r="DN631" s="178"/>
    </row>
    <row r="632" customFormat="false" ht="15.75" hidden="false" customHeight="false" outlineLevel="0" collapsed="false">
      <c r="A632" s="73" t="s">
        <v>412</v>
      </c>
      <c r="B632" s="178"/>
      <c r="C632" s="178"/>
      <c r="D632" s="178"/>
      <c r="E632" s="178"/>
      <c r="F632" s="178"/>
      <c r="G632" s="178"/>
      <c r="H632" s="178"/>
      <c r="I632" s="178"/>
      <c r="J632" s="178"/>
      <c r="K632" s="178"/>
      <c r="L632" s="178"/>
      <c r="M632" s="178"/>
      <c r="N632" s="178"/>
      <c r="O632" s="178"/>
      <c r="P632" s="178"/>
      <c r="Q632" s="178"/>
      <c r="R632" s="178"/>
      <c r="S632" s="178"/>
      <c r="T632" s="178"/>
      <c r="U632" s="178"/>
      <c r="V632" s="178"/>
      <c r="W632" s="178"/>
      <c r="X632" s="178"/>
      <c r="Y632" s="178"/>
      <c r="Z632" s="178"/>
      <c r="AA632" s="178"/>
      <c r="AB632" s="178"/>
      <c r="AC632" s="178"/>
      <c r="AD632" s="178"/>
      <c r="AE632" s="178"/>
      <c r="AF632" s="178"/>
      <c r="AG632" s="178"/>
      <c r="AH632" s="178"/>
      <c r="AI632" s="178"/>
      <c r="AJ632" s="178"/>
      <c r="AK632" s="178"/>
      <c r="AL632" s="178"/>
      <c r="AM632" s="178"/>
      <c r="AN632" s="178"/>
      <c r="AO632" s="178"/>
      <c r="AP632" s="178"/>
      <c r="AQ632" s="178"/>
      <c r="AR632" s="178"/>
      <c r="AS632" s="178"/>
      <c r="AT632" s="178"/>
      <c r="AU632" s="178"/>
      <c r="AV632" s="178"/>
      <c r="AW632" s="178"/>
      <c r="AX632" s="178"/>
      <c r="AY632" s="178"/>
      <c r="AZ632" s="178"/>
      <c r="BA632" s="178"/>
      <c r="BB632" s="178"/>
      <c r="BC632" s="178"/>
      <c r="BD632" s="178"/>
      <c r="BE632" s="178"/>
      <c r="BF632" s="178"/>
      <c r="BG632" s="178"/>
      <c r="BH632" s="178"/>
      <c r="BI632" s="178"/>
      <c r="BJ632" s="178" t="n">
        <v>0</v>
      </c>
      <c r="BK632" s="178" t="n">
        <v>0</v>
      </c>
      <c r="BL632" s="178" t="n">
        <v>0</v>
      </c>
      <c r="BM632" s="178" t="n">
        <v>0</v>
      </c>
      <c r="BN632" s="178" t="n">
        <v>0</v>
      </c>
      <c r="BO632" s="178" t="n">
        <v>0</v>
      </c>
      <c r="BP632" s="178" t="n">
        <v>0</v>
      </c>
      <c r="BQ632" s="178" t="n">
        <v>0</v>
      </c>
      <c r="BR632" s="178" t="n">
        <v>0</v>
      </c>
      <c r="BS632" s="178" t="n">
        <v>0</v>
      </c>
      <c r="BT632" s="178" t="n">
        <v>0</v>
      </c>
      <c r="BU632" s="178" t="n">
        <v>0</v>
      </c>
      <c r="BV632" s="178" t="n">
        <v>0</v>
      </c>
      <c r="BW632" s="178" t="n">
        <v>0</v>
      </c>
      <c r="BX632" s="178" t="n">
        <v>0</v>
      </c>
      <c r="BY632" s="178" t="n">
        <v>0</v>
      </c>
      <c r="BZ632" s="178" t="n">
        <v>0</v>
      </c>
      <c r="CA632" s="178" t="n">
        <v>0</v>
      </c>
      <c r="CB632" s="178" t="n">
        <v>0</v>
      </c>
      <c r="CC632" s="178" t="n">
        <v>0</v>
      </c>
      <c r="CD632" s="178" t="n">
        <v>0</v>
      </c>
      <c r="CE632" s="178" t="n">
        <v>0</v>
      </c>
      <c r="CF632" s="178" t="n">
        <v>0</v>
      </c>
      <c r="CG632" s="178" t="n">
        <v>0</v>
      </c>
      <c r="CH632" s="178" t="n">
        <v>0.720200572895184</v>
      </c>
      <c r="CI632" s="178" t="n">
        <v>1.00254295590572</v>
      </c>
      <c r="CJ632" s="178" t="n">
        <v>1.03261924458289</v>
      </c>
      <c r="CK632" s="178" t="n">
        <v>1.00962175615551</v>
      </c>
      <c r="CL632" s="178" t="n">
        <v>0.786688441562252</v>
      </c>
      <c r="CM632" s="178" t="n">
        <v>1.07191579904239</v>
      </c>
      <c r="CN632" s="178" t="n">
        <v>1.10229940723726</v>
      </c>
      <c r="CO632" s="178" t="n">
        <v>1.07906693047313</v>
      </c>
      <c r="CP632" s="178" t="n">
        <v>0.825604345389453</v>
      </c>
      <c r="CQ632" s="178" t="n">
        <v>1.12494132978942</v>
      </c>
      <c r="CR632" s="178" t="n">
        <v>1.16017784221307</v>
      </c>
      <c r="CS632" s="178"/>
      <c r="CT632" s="178"/>
      <c r="CU632" s="178"/>
      <c r="CV632" s="178"/>
      <c r="CW632" s="178"/>
      <c r="CX632" s="178"/>
      <c r="CY632" s="178"/>
      <c r="CZ632" s="178"/>
      <c r="DA632" s="178"/>
      <c r="DB632" s="178"/>
      <c r="DC632" s="178"/>
      <c r="DD632" s="178"/>
      <c r="DE632" s="178"/>
      <c r="DF632" s="178"/>
      <c r="DG632" s="178"/>
      <c r="DH632" s="178"/>
      <c r="DI632" s="178"/>
      <c r="DJ632" s="178"/>
      <c r="DK632" s="178"/>
      <c r="DL632" s="178"/>
      <c r="DM632" s="178"/>
      <c r="DN632" s="178"/>
    </row>
    <row r="633" customFormat="false" ht="15.75" hidden="false" customHeight="false" outlineLevel="0" collapsed="false">
      <c r="A633" s="73" t="s">
        <v>413</v>
      </c>
      <c r="B633" s="178"/>
      <c r="C633" s="178"/>
      <c r="D633" s="178"/>
      <c r="E633" s="178"/>
      <c r="F633" s="178"/>
      <c r="G633" s="178"/>
      <c r="H633" s="178"/>
      <c r="I633" s="178"/>
      <c r="J633" s="178"/>
      <c r="K633" s="178"/>
      <c r="L633" s="178"/>
      <c r="M633" s="178"/>
      <c r="N633" s="178"/>
      <c r="O633" s="178"/>
      <c r="P633" s="178"/>
      <c r="Q633" s="178"/>
      <c r="R633" s="178"/>
      <c r="S633" s="178"/>
      <c r="T633" s="178"/>
      <c r="U633" s="178"/>
      <c r="V633" s="178"/>
      <c r="W633" s="178"/>
      <c r="X633" s="178"/>
      <c r="Y633" s="178"/>
      <c r="Z633" s="178"/>
      <c r="AA633" s="178"/>
      <c r="AB633" s="178"/>
      <c r="AC633" s="178"/>
      <c r="AD633" s="178"/>
      <c r="AE633" s="178"/>
      <c r="AF633" s="178"/>
      <c r="AG633" s="178"/>
      <c r="AH633" s="178"/>
      <c r="AI633" s="178"/>
      <c r="AJ633" s="178"/>
      <c r="AK633" s="178"/>
      <c r="AL633" s="178"/>
      <c r="AM633" s="178"/>
      <c r="AN633" s="178"/>
      <c r="AO633" s="178"/>
      <c r="AP633" s="178"/>
      <c r="AQ633" s="178"/>
      <c r="AR633" s="178"/>
      <c r="AS633" s="178"/>
      <c r="AT633" s="178"/>
      <c r="AU633" s="178"/>
      <c r="AV633" s="178"/>
      <c r="AW633" s="178"/>
      <c r="AX633" s="178"/>
      <c r="AY633" s="178"/>
      <c r="AZ633" s="178"/>
      <c r="BA633" s="178"/>
      <c r="BB633" s="178"/>
      <c r="BC633" s="178"/>
      <c r="BD633" s="178"/>
      <c r="BE633" s="178"/>
      <c r="BF633" s="178"/>
      <c r="BG633" s="178"/>
      <c r="BH633" s="178"/>
      <c r="BI633" s="178"/>
      <c r="BJ633" s="178" t="n">
        <v>0</v>
      </c>
      <c r="BK633" s="178" t="n">
        <v>0</v>
      </c>
      <c r="BL633" s="178" t="n">
        <v>0</v>
      </c>
      <c r="BM633" s="178" t="n">
        <v>0</v>
      </c>
      <c r="BN633" s="178" t="n">
        <v>0</v>
      </c>
      <c r="BO633" s="178" t="n">
        <v>0</v>
      </c>
      <c r="BP633" s="178" t="n">
        <v>0</v>
      </c>
      <c r="BQ633" s="178" t="n">
        <v>0</v>
      </c>
      <c r="BR633" s="178" t="n">
        <v>0</v>
      </c>
      <c r="BS633" s="178" t="n">
        <v>0</v>
      </c>
      <c r="BT633" s="178" t="n">
        <v>0</v>
      </c>
      <c r="BU633" s="178" t="n">
        <v>0</v>
      </c>
      <c r="BV633" s="178" t="n">
        <v>0</v>
      </c>
      <c r="BW633" s="178" t="n">
        <v>0</v>
      </c>
      <c r="BX633" s="178" t="n">
        <v>0</v>
      </c>
      <c r="BY633" s="178" t="n">
        <v>0</v>
      </c>
      <c r="BZ633" s="178" t="n">
        <v>0</v>
      </c>
      <c r="CA633" s="178" t="n">
        <v>0</v>
      </c>
      <c r="CB633" s="178" t="n">
        <v>0</v>
      </c>
      <c r="CC633" s="178" t="n">
        <v>0</v>
      </c>
      <c r="CD633" s="178" t="n">
        <v>13.7</v>
      </c>
      <c r="CE633" s="178" t="n">
        <v>13.7</v>
      </c>
      <c r="CF633" s="178" t="n">
        <v>13.7</v>
      </c>
      <c r="CG633" s="178" t="n">
        <v>13.7</v>
      </c>
      <c r="CH633" s="178" t="n">
        <v>24.1320494352561</v>
      </c>
      <c r="CI633" s="178" t="n">
        <v>33.5926088973073</v>
      </c>
      <c r="CJ633" s="178" t="n">
        <v>34.6003871642265</v>
      </c>
      <c r="CK633" s="178" t="n">
        <v>33.8298010962577</v>
      </c>
      <c r="CL633" s="178" t="n">
        <v>26.2785339526483</v>
      </c>
      <c r="CM633" s="178" t="n">
        <v>36.3219338546724</v>
      </c>
      <c r="CN633" s="178" t="n">
        <v>40.5973347044369</v>
      </c>
      <c r="CO633" s="178" t="n">
        <v>40.3681515141612</v>
      </c>
      <c r="CP633" s="178" t="n">
        <v>35.3748061967766</v>
      </c>
      <c r="CQ633" s="178" t="n">
        <v>35.6838636456964</v>
      </c>
      <c r="CR633" s="178" t="n">
        <v>35.1366598732134</v>
      </c>
      <c r="CS633" s="178"/>
      <c r="CT633" s="178"/>
      <c r="CU633" s="178"/>
      <c r="CV633" s="178"/>
      <c r="CW633" s="178"/>
      <c r="CX633" s="178"/>
      <c r="CY633" s="178"/>
      <c r="CZ633" s="178"/>
      <c r="DA633" s="178"/>
      <c r="DB633" s="178"/>
      <c r="DC633" s="178"/>
      <c r="DD633" s="178"/>
      <c r="DE633" s="178"/>
      <c r="DF633" s="178"/>
      <c r="DG633" s="178"/>
      <c r="DH633" s="178"/>
      <c r="DI633" s="178"/>
      <c r="DJ633" s="178"/>
      <c r="DK633" s="178"/>
      <c r="DL633" s="178"/>
      <c r="DM633" s="178"/>
      <c r="DN633" s="178"/>
    </row>
    <row r="634" customFormat="false" ht="15.75" hidden="false" customHeight="false" outlineLevel="0" collapsed="false">
      <c r="A634" s="73" t="s">
        <v>480</v>
      </c>
      <c r="B634" s="178"/>
      <c r="C634" s="178"/>
      <c r="D634" s="178"/>
      <c r="E634" s="178"/>
      <c r="F634" s="178"/>
      <c r="G634" s="178"/>
      <c r="H634" s="178"/>
      <c r="I634" s="178"/>
      <c r="J634" s="178"/>
      <c r="K634" s="178"/>
      <c r="L634" s="178"/>
      <c r="M634" s="178"/>
      <c r="N634" s="178"/>
      <c r="O634" s="178"/>
      <c r="P634" s="178"/>
      <c r="Q634" s="178"/>
      <c r="R634" s="178"/>
      <c r="S634" s="178"/>
      <c r="T634" s="178"/>
      <c r="U634" s="178"/>
      <c r="V634" s="178"/>
      <c r="W634" s="178"/>
      <c r="X634" s="178"/>
      <c r="Y634" s="178"/>
      <c r="Z634" s="178"/>
      <c r="AA634" s="178"/>
      <c r="AB634" s="178"/>
      <c r="AC634" s="178"/>
      <c r="AD634" s="178"/>
      <c r="AE634" s="178"/>
      <c r="AF634" s="178"/>
      <c r="AG634" s="178"/>
      <c r="AH634" s="178"/>
      <c r="AI634" s="178"/>
      <c r="AJ634" s="178"/>
      <c r="AK634" s="178"/>
      <c r="AL634" s="178"/>
      <c r="AM634" s="178"/>
      <c r="AN634" s="178"/>
      <c r="AO634" s="178"/>
      <c r="AP634" s="178"/>
      <c r="AQ634" s="178"/>
      <c r="AR634" s="178"/>
      <c r="AS634" s="178"/>
      <c r="AT634" s="178"/>
      <c r="AU634" s="178"/>
      <c r="AV634" s="178"/>
      <c r="AW634" s="178"/>
      <c r="AX634" s="178"/>
      <c r="AY634" s="178"/>
      <c r="AZ634" s="178"/>
      <c r="BA634" s="178"/>
      <c r="BB634" s="178"/>
      <c r="BC634" s="178"/>
      <c r="BD634" s="178"/>
      <c r="BE634" s="178"/>
      <c r="BF634" s="178"/>
      <c r="BG634" s="178"/>
      <c r="BH634" s="178"/>
      <c r="BI634" s="178"/>
      <c r="BJ634" s="178" t="n">
        <v>0</v>
      </c>
      <c r="BK634" s="178" t="n">
        <v>0</v>
      </c>
      <c r="BL634" s="178" t="n">
        <v>0</v>
      </c>
      <c r="BM634" s="178" t="n">
        <v>0</v>
      </c>
      <c r="BN634" s="178" t="n">
        <v>0</v>
      </c>
      <c r="BO634" s="178" t="n">
        <v>0</v>
      </c>
      <c r="BP634" s="178" t="n">
        <v>0</v>
      </c>
      <c r="BQ634" s="178" t="n">
        <v>0</v>
      </c>
      <c r="BR634" s="178" t="n">
        <v>0</v>
      </c>
      <c r="BS634" s="178" t="n">
        <v>0</v>
      </c>
      <c r="BT634" s="178" t="n">
        <v>0</v>
      </c>
      <c r="BU634" s="178" t="n">
        <v>0</v>
      </c>
      <c r="BV634" s="178" t="n">
        <v>0</v>
      </c>
      <c r="BW634" s="178" t="n">
        <v>0</v>
      </c>
      <c r="BX634" s="178" t="n">
        <v>0</v>
      </c>
      <c r="BY634" s="178" t="n">
        <v>0</v>
      </c>
      <c r="BZ634" s="178" t="n">
        <v>0</v>
      </c>
      <c r="CA634" s="178" t="n">
        <v>0</v>
      </c>
      <c r="CB634" s="178" t="n">
        <v>0</v>
      </c>
      <c r="CC634" s="178" t="n">
        <v>0</v>
      </c>
      <c r="CD634" s="178" t="n">
        <v>-13.7</v>
      </c>
      <c r="CE634" s="178" t="n">
        <v>-13.7</v>
      </c>
      <c r="CF634" s="178" t="n">
        <v>-13.7</v>
      </c>
      <c r="CG634" s="178" t="n">
        <v>-13.7</v>
      </c>
      <c r="CH634" s="178" t="n">
        <v>-23.4118488623609</v>
      </c>
      <c r="CI634" s="178" t="n">
        <v>-32.5900659414016</v>
      </c>
      <c r="CJ634" s="178" t="n">
        <v>-33.5677679196436</v>
      </c>
      <c r="CK634" s="178" t="n">
        <v>-32.8201793401022</v>
      </c>
      <c r="CL634" s="178" t="n">
        <v>-25.491845511086</v>
      </c>
      <c r="CM634" s="178" t="n">
        <v>-35.25001805563</v>
      </c>
      <c r="CN634" s="178" t="n">
        <v>-39.4950352971996</v>
      </c>
      <c r="CO634" s="178" t="n">
        <v>-39.2890845836881</v>
      </c>
      <c r="CP634" s="178" t="n">
        <v>-34.5492018513871</v>
      </c>
      <c r="CQ634" s="178" t="n">
        <v>-34.558922315907</v>
      </c>
      <c r="CR634" s="178" t="n">
        <v>-33.9764820310003</v>
      </c>
      <c r="CS634" s="181"/>
      <c r="CT634" s="178"/>
      <c r="CU634" s="178"/>
      <c r="CV634" s="178"/>
      <c r="CW634" s="178"/>
      <c r="CX634" s="178"/>
      <c r="CY634" s="178"/>
      <c r="CZ634" s="178"/>
      <c r="DA634" s="178"/>
      <c r="DB634" s="178"/>
      <c r="DC634" s="178"/>
      <c r="DD634" s="178"/>
      <c r="DE634" s="178"/>
      <c r="DF634" s="178"/>
      <c r="DG634" s="178"/>
      <c r="DH634" s="178"/>
      <c r="DI634" s="178"/>
      <c r="DJ634" s="178"/>
      <c r="DK634" s="178"/>
      <c r="DL634" s="178"/>
      <c r="DM634" s="178"/>
      <c r="DN634" s="178"/>
    </row>
    <row r="635" customFormat="false" ht="15.75" hidden="false" customHeight="false" outlineLevel="0" collapsed="false">
      <c r="A635" s="73" t="s">
        <v>481</v>
      </c>
      <c r="B635" s="178"/>
      <c r="C635" s="178"/>
      <c r="D635" s="178"/>
      <c r="E635" s="178"/>
      <c r="F635" s="178"/>
      <c r="G635" s="178"/>
      <c r="H635" s="178"/>
      <c r="I635" s="178"/>
      <c r="J635" s="178"/>
      <c r="K635" s="178"/>
      <c r="L635" s="178"/>
      <c r="M635" s="178"/>
      <c r="N635" s="178"/>
      <c r="O635" s="178"/>
      <c r="P635" s="178"/>
      <c r="Q635" s="178"/>
      <c r="R635" s="178"/>
      <c r="S635" s="178"/>
      <c r="T635" s="178"/>
      <c r="U635" s="178"/>
      <c r="V635" s="178"/>
      <c r="W635" s="178"/>
      <c r="X635" s="178"/>
      <c r="Y635" s="178"/>
      <c r="Z635" s="178"/>
      <c r="AA635" s="178"/>
      <c r="AB635" s="178"/>
      <c r="AC635" s="178"/>
      <c r="AD635" s="178"/>
      <c r="AE635" s="178"/>
      <c r="AF635" s="178"/>
      <c r="AG635" s="178"/>
      <c r="AH635" s="178"/>
      <c r="AI635" s="178"/>
      <c r="AJ635" s="178"/>
      <c r="AK635" s="178"/>
      <c r="AL635" s="178"/>
      <c r="AM635" s="178"/>
      <c r="AN635" s="178"/>
      <c r="AO635" s="178"/>
      <c r="AP635" s="178"/>
      <c r="AQ635" s="178"/>
      <c r="AR635" s="178"/>
      <c r="AS635" s="178"/>
      <c r="AT635" s="178"/>
      <c r="AU635" s="178"/>
      <c r="AV635" s="178"/>
      <c r="AW635" s="178"/>
      <c r="AX635" s="178"/>
      <c r="AY635" s="178"/>
      <c r="AZ635" s="178"/>
      <c r="BA635" s="178"/>
      <c r="BB635" s="178"/>
      <c r="BC635" s="178"/>
      <c r="BD635" s="178"/>
      <c r="BE635" s="178"/>
      <c r="BF635" s="178"/>
      <c r="BG635" s="178"/>
      <c r="BH635" s="178"/>
      <c r="BI635" s="178"/>
      <c r="BJ635" s="178" t="n">
        <v>0</v>
      </c>
      <c r="BK635" s="178" t="n">
        <v>0</v>
      </c>
      <c r="BL635" s="178" t="n">
        <v>0</v>
      </c>
      <c r="BM635" s="178" t="n">
        <v>0</v>
      </c>
      <c r="BN635" s="178" t="n">
        <v>0</v>
      </c>
      <c r="BO635" s="178" t="n">
        <v>0</v>
      </c>
      <c r="BP635" s="178" t="n">
        <v>0</v>
      </c>
      <c r="BQ635" s="178" t="n">
        <v>0</v>
      </c>
      <c r="BR635" s="178" t="n">
        <v>0</v>
      </c>
      <c r="BS635" s="178" t="n">
        <v>0</v>
      </c>
      <c r="BT635" s="178" t="n">
        <v>0</v>
      </c>
      <c r="BU635" s="178" t="n">
        <v>0</v>
      </c>
      <c r="BV635" s="178" t="n">
        <v>0</v>
      </c>
      <c r="BW635" s="178" t="n">
        <v>0</v>
      </c>
      <c r="BX635" s="178" t="n">
        <v>0</v>
      </c>
      <c r="BY635" s="178" t="n">
        <v>0</v>
      </c>
      <c r="BZ635" s="178" t="n">
        <v>0</v>
      </c>
      <c r="CA635" s="178" t="n">
        <v>0</v>
      </c>
      <c r="CB635" s="178" t="n">
        <v>0</v>
      </c>
      <c r="CC635" s="178" t="n">
        <v>0</v>
      </c>
      <c r="CD635" s="178" t="n">
        <v>0</v>
      </c>
      <c r="CE635" s="178" t="n">
        <v>0</v>
      </c>
      <c r="CF635" s="178" t="n">
        <v>0</v>
      </c>
      <c r="CG635" s="178" t="n">
        <v>0</v>
      </c>
      <c r="CH635" s="178" t="n">
        <v>0.720200572895184</v>
      </c>
      <c r="CI635" s="178" t="n">
        <v>1.00254295590572</v>
      </c>
      <c r="CJ635" s="178" t="n">
        <v>1.03261924458289</v>
      </c>
      <c r="CK635" s="178" t="n">
        <v>1.00962175615551</v>
      </c>
      <c r="CL635" s="178" t="n">
        <v>0.786688441562252</v>
      </c>
      <c r="CM635" s="178" t="n">
        <v>1.07191579904239</v>
      </c>
      <c r="CN635" s="178" t="n">
        <v>1.10229940723726</v>
      </c>
      <c r="CO635" s="178" t="n">
        <v>1.07906693047313</v>
      </c>
      <c r="CP635" s="178" t="n">
        <v>0.825604345389453</v>
      </c>
      <c r="CQ635" s="178" t="n">
        <v>1.12494132978942</v>
      </c>
      <c r="CR635" s="178" t="n">
        <v>1.16017784221307</v>
      </c>
      <c r="CS635" s="178"/>
      <c r="CT635" s="178"/>
      <c r="CU635" s="178"/>
      <c r="CV635" s="178"/>
      <c r="CW635" s="178"/>
      <c r="CX635" s="178"/>
      <c r="CY635" s="178"/>
      <c r="CZ635" s="178"/>
      <c r="DA635" s="178"/>
      <c r="DB635" s="178"/>
      <c r="DC635" s="178"/>
      <c r="DD635" s="178"/>
      <c r="DE635" s="178"/>
      <c r="DF635" s="178"/>
      <c r="DG635" s="178"/>
      <c r="DH635" s="178"/>
      <c r="DI635" s="178"/>
      <c r="DJ635" s="178"/>
      <c r="DK635" s="178"/>
      <c r="DL635" s="178"/>
      <c r="DM635" s="178"/>
      <c r="DN635" s="178"/>
    </row>
    <row r="636" customFormat="false" ht="15.75" hidden="false" customHeight="false" outlineLevel="0" collapsed="false">
      <c r="A636" s="73" t="s">
        <v>482</v>
      </c>
      <c r="B636" s="178"/>
      <c r="C636" s="178"/>
      <c r="D636" s="178"/>
      <c r="E636" s="178"/>
      <c r="F636" s="178"/>
      <c r="G636" s="178"/>
      <c r="H636" s="178"/>
      <c r="I636" s="178"/>
      <c r="J636" s="178"/>
      <c r="K636" s="178"/>
      <c r="L636" s="178"/>
      <c r="M636" s="178"/>
      <c r="N636" s="178"/>
      <c r="O636" s="178"/>
      <c r="P636" s="178"/>
      <c r="Q636" s="178"/>
      <c r="R636" s="178"/>
      <c r="S636" s="178"/>
      <c r="T636" s="178"/>
      <c r="U636" s="178"/>
      <c r="V636" s="178"/>
      <c r="W636" s="178"/>
      <c r="X636" s="178"/>
      <c r="Y636" s="178"/>
      <c r="Z636" s="178"/>
      <c r="AA636" s="178"/>
      <c r="AB636" s="178"/>
      <c r="AC636" s="178"/>
      <c r="AD636" s="178"/>
      <c r="AE636" s="178"/>
      <c r="AF636" s="178"/>
      <c r="AG636" s="178"/>
      <c r="AH636" s="178"/>
      <c r="AI636" s="178"/>
      <c r="AJ636" s="178"/>
      <c r="AK636" s="178"/>
      <c r="AL636" s="178"/>
      <c r="AM636" s="178"/>
      <c r="AN636" s="178"/>
      <c r="AO636" s="178"/>
      <c r="AP636" s="178"/>
      <c r="AQ636" s="178"/>
      <c r="AR636" s="178"/>
      <c r="AS636" s="178"/>
      <c r="AT636" s="178"/>
      <c r="AU636" s="178"/>
      <c r="AV636" s="178"/>
      <c r="AW636" s="178"/>
      <c r="AX636" s="178"/>
      <c r="AY636" s="178"/>
      <c r="AZ636" s="178"/>
      <c r="BA636" s="178"/>
      <c r="BB636" s="178"/>
      <c r="BC636" s="178"/>
      <c r="BD636" s="178"/>
      <c r="BE636" s="178"/>
      <c r="BF636" s="178"/>
      <c r="BG636" s="178"/>
      <c r="BH636" s="178"/>
      <c r="BI636" s="178"/>
      <c r="BJ636" s="178" t="n">
        <v>0</v>
      </c>
      <c r="BK636" s="178" t="n">
        <v>0</v>
      </c>
      <c r="BL636" s="178" t="n">
        <v>0</v>
      </c>
      <c r="BM636" s="178" t="n">
        <v>0</v>
      </c>
      <c r="BN636" s="178" t="n">
        <v>0</v>
      </c>
      <c r="BO636" s="178" t="n">
        <v>0</v>
      </c>
      <c r="BP636" s="178" t="n">
        <v>0</v>
      </c>
      <c r="BQ636" s="178" t="n">
        <v>0</v>
      </c>
      <c r="BR636" s="178" t="n">
        <v>0</v>
      </c>
      <c r="BS636" s="178" t="n">
        <v>0</v>
      </c>
      <c r="BT636" s="178" t="n">
        <v>0</v>
      </c>
      <c r="BU636" s="178" t="n">
        <v>0</v>
      </c>
      <c r="BV636" s="178" t="n">
        <v>0</v>
      </c>
      <c r="BW636" s="178" t="n">
        <v>0</v>
      </c>
      <c r="BX636" s="178" t="n">
        <v>0</v>
      </c>
      <c r="BY636" s="178" t="n">
        <v>0</v>
      </c>
      <c r="BZ636" s="178" t="n">
        <v>0</v>
      </c>
      <c r="CA636" s="178" t="n">
        <v>0</v>
      </c>
      <c r="CB636" s="178" t="n">
        <v>0</v>
      </c>
      <c r="CC636" s="178" t="n">
        <v>0</v>
      </c>
      <c r="CD636" s="178" t="n">
        <v>13.7</v>
      </c>
      <c r="CE636" s="178" t="n">
        <v>13.7</v>
      </c>
      <c r="CF636" s="178" t="n">
        <v>13.7</v>
      </c>
      <c r="CG636" s="178" t="n">
        <v>13.7</v>
      </c>
      <c r="CH636" s="178" t="n">
        <v>24.1320494352561</v>
      </c>
      <c r="CI636" s="178" t="n">
        <v>33.5926088973073</v>
      </c>
      <c r="CJ636" s="178" t="n">
        <v>34.6003871642265</v>
      </c>
      <c r="CK636" s="178" t="n">
        <v>33.8298010962577</v>
      </c>
      <c r="CL636" s="178" t="n">
        <v>26.2785339526483</v>
      </c>
      <c r="CM636" s="178" t="n">
        <v>36.3219338546724</v>
      </c>
      <c r="CN636" s="178" t="n">
        <v>40.5973347044369</v>
      </c>
      <c r="CO636" s="178" t="n">
        <v>40.3681515141612</v>
      </c>
      <c r="CP636" s="178" t="n">
        <v>35.3748061967766</v>
      </c>
      <c r="CQ636" s="178" t="n">
        <v>35.6838636456964</v>
      </c>
      <c r="CR636" s="178" t="n">
        <v>35.1366598732134</v>
      </c>
      <c r="CS636" s="178"/>
      <c r="CT636" s="178"/>
      <c r="CU636" s="178"/>
      <c r="CV636" s="178"/>
      <c r="CW636" s="178"/>
      <c r="CX636" s="178"/>
      <c r="CY636" s="178"/>
      <c r="CZ636" s="178"/>
      <c r="DA636" s="178"/>
      <c r="DB636" s="178"/>
      <c r="DC636" s="178"/>
      <c r="DD636" s="178"/>
      <c r="DE636" s="178"/>
      <c r="DF636" s="178"/>
      <c r="DG636" s="178"/>
      <c r="DH636" s="178"/>
      <c r="DI636" s="178"/>
      <c r="DJ636" s="178"/>
      <c r="DK636" s="178"/>
      <c r="DL636" s="178"/>
      <c r="DM636" s="178"/>
      <c r="DN636" s="178"/>
    </row>
    <row r="637" customFormat="false" ht="15.75" hidden="false" customHeight="false" outlineLevel="0" collapsed="false">
      <c r="A637" s="73" t="s">
        <v>483</v>
      </c>
      <c r="B637" s="178"/>
      <c r="C637" s="178"/>
      <c r="D637" s="178"/>
      <c r="E637" s="178"/>
      <c r="F637" s="178"/>
      <c r="G637" s="178"/>
      <c r="H637" s="178"/>
      <c r="I637" s="178"/>
      <c r="J637" s="178"/>
      <c r="K637" s="178"/>
      <c r="L637" s="178"/>
      <c r="M637" s="178"/>
      <c r="N637" s="178"/>
      <c r="O637" s="178"/>
      <c r="P637" s="178"/>
      <c r="Q637" s="178"/>
      <c r="R637" s="178"/>
      <c r="S637" s="178"/>
      <c r="T637" s="178"/>
      <c r="U637" s="178"/>
      <c r="V637" s="178"/>
      <c r="W637" s="178"/>
      <c r="X637" s="178"/>
      <c r="Y637" s="178"/>
      <c r="Z637" s="178"/>
      <c r="AA637" s="178"/>
      <c r="AB637" s="178"/>
      <c r="AC637" s="178"/>
      <c r="AD637" s="178"/>
      <c r="AE637" s="178"/>
      <c r="AF637" s="178"/>
      <c r="AG637" s="178"/>
      <c r="AH637" s="178"/>
      <c r="AI637" s="178"/>
      <c r="AJ637" s="178"/>
      <c r="AK637" s="178"/>
      <c r="AL637" s="178"/>
      <c r="AM637" s="178"/>
      <c r="AN637" s="178"/>
      <c r="AO637" s="178"/>
      <c r="AP637" s="178"/>
      <c r="AQ637" s="178"/>
      <c r="AR637" s="178"/>
      <c r="AS637" s="178"/>
      <c r="AT637" s="178"/>
      <c r="AU637" s="178"/>
      <c r="AV637" s="178"/>
      <c r="AW637" s="178"/>
      <c r="AX637" s="178"/>
      <c r="AY637" s="178"/>
      <c r="AZ637" s="178"/>
      <c r="BA637" s="178"/>
      <c r="BB637" s="178"/>
      <c r="BC637" s="178"/>
      <c r="BD637" s="178"/>
      <c r="BE637" s="178"/>
      <c r="BF637" s="178"/>
      <c r="BG637" s="178"/>
      <c r="BH637" s="178"/>
      <c r="BI637" s="178"/>
      <c r="BJ637" s="178" t="n">
        <v>0</v>
      </c>
      <c r="BK637" s="178" t="n">
        <v>0</v>
      </c>
      <c r="BL637" s="178" t="n">
        <v>0</v>
      </c>
      <c r="BM637" s="178" t="n">
        <v>0</v>
      </c>
      <c r="BN637" s="178" t="n">
        <v>0</v>
      </c>
      <c r="BO637" s="178" t="n">
        <v>0</v>
      </c>
      <c r="BP637" s="178" t="n">
        <v>0</v>
      </c>
      <c r="BQ637" s="178" t="n">
        <v>0</v>
      </c>
      <c r="BR637" s="178" t="n">
        <v>0</v>
      </c>
      <c r="BS637" s="178" t="n">
        <v>0</v>
      </c>
      <c r="BT637" s="178" t="n">
        <v>0</v>
      </c>
      <c r="BU637" s="178" t="n">
        <v>0</v>
      </c>
      <c r="BV637" s="178" t="n">
        <v>0</v>
      </c>
      <c r="BW637" s="178" t="n">
        <v>0</v>
      </c>
      <c r="BX637" s="178" t="n">
        <v>0</v>
      </c>
      <c r="BY637" s="178" t="n">
        <v>0</v>
      </c>
      <c r="BZ637" s="178" t="n">
        <v>0</v>
      </c>
      <c r="CA637" s="178" t="n">
        <v>0</v>
      </c>
      <c r="CB637" s="178" t="n">
        <v>0</v>
      </c>
      <c r="CC637" s="178" t="n">
        <v>0</v>
      </c>
      <c r="CD637" s="178" t="n">
        <v>0</v>
      </c>
      <c r="CE637" s="178" t="n">
        <v>0</v>
      </c>
      <c r="CF637" s="178" t="n">
        <v>0</v>
      </c>
      <c r="CG637" s="178" t="n">
        <v>0</v>
      </c>
      <c r="CH637" s="178" t="n">
        <v>-5.5645740797092</v>
      </c>
      <c r="CI637" s="178" t="n">
        <v>-7.74607068667233</v>
      </c>
      <c r="CJ637" s="178" t="n">
        <v>-7.9784528072725</v>
      </c>
      <c r="CK637" s="178" t="n">
        <v>-7.80076448985426</v>
      </c>
      <c r="CL637" s="178" t="n">
        <v>-7.05029598587654</v>
      </c>
      <c r="CM637" s="178" t="n">
        <v>-9.57877275494633</v>
      </c>
      <c r="CN637" s="178" t="n">
        <v>-9.84811665014618</v>
      </c>
      <c r="CO637" s="178" t="n">
        <v>-9.64216593663461</v>
      </c>
      <c r="CP637" s="178" t="n">
        <v>-8.18692774616516</v>
      </c>
      <c r="CQ637" s="178" t="n">
        <v>-11.1233505072976</v>
      </c>
      <c r="CR637" s="178" t="n">
        <v>-11.4328006237779</v>
      </c>
      <c r="CS637" s="181"/>
      <c r="CT637" s="178"/>
      <c r="CU637" s="178"/>
      <c r="CV637" s="178"/>
      <c r="CW637" s="178"/>
      <c r="CX637" s="178"/>
      <c r="CY637" s="178"/>
      <c r="CZ637" s="178"/>
      <c r="DA637" s="178"/>
      <c r="DB637" s="178"/>
      <c r="DC637" s="178"/>
      <c r="DD637" s="178"/>
      <c r="DE637" s="178"/>
      <c r="DF637" s="178"/>
      <c r="DG637" s="178"/>
      <c r="DH637" s="178"/>
      <c r="DI637" s="178"/>
      <c r="DJ637" s="178"/>
      <c r="DK637" s="178"/>
      <c r="DL637" s="178"/>
      <c r="DM637" s="178"/>
      <c r="DN637" s="178"/>
    </row>
    <row r="638" customFormat="false" ht="15.75" hidden="false" customHeight="false" outlineLevel="0" collapsed="false">
      <c r="A638" s="73" t="s">
        <v>484</v>
      </c>
      <c r="B638" s="172"/>
      <c r="C638" s="172"/>
      <c r="D638" s="172"/>
      <c r="E638" s="172"/>
      <c r="F638" s="172"/>
      <c r="G638" s="172"/>
      <c r="H638" s="172"/>
      <c r="I638" s="172"/>
      <c r="J638" s="172"/>
      <c r="K638" s="172"/>
      <c r="L638" s="172"/>
      <c r="M638" s="172"/>
      <c r="N638" s="172"/>
      <c r="O638" s="172"/>
      <c r="P638" s="172"/>
      <c r="Q638" s="172"/>
      <c r="R638" s="172"/>
      <c r="S638" s="172"/>
      <c r="T638" s="172"/>
      <c r="U638" s="172"/>
      <c r="V638" s="172"/>
      <c r="W638" s="172"/>
      <c r="X638" s="172"/>
      <c r="Y638" s="172"/>
      <c r="Z638" s="172"/>
      <c r="AA638" s="172"/>
      <c r="AB638" s="172"/>
      <c r="AC638" s="172"/>
      <c r="AD638" s="172"/>
      <c r="AE638" s="172"/>
      <c r="AF638" s="172"/>
      <c r="AG638" s="172"/>
      <c r="AH638" s="172"/>
      <c r="AI638" s="172"/>
      <c r="AJ638" s="172"/>
      <c r="AK638" s="172"/>
      <c r="AL638" s="172"/>
      <c r="AM638" s="172"/>
      <c r="AN638" s="172"/>
      <c r="AO638" s="172"/>
      <c r="AP638" s="172"/>
      <c r="AQ638" s="172"/>
      <c r="AR638" s="172"/>
      <c r="AS638" s="172"/>
      <c r="AT638" s="172"/>
      <c r="AU638" s="172"/>
      <c r="AV638" s="172"/>
      <c r="AW638" s="172"/>
      <c r="AX638" s="172"/>
      <c r="AY638" s="172"/>
      <c r="AZ638" s="172"/>
      <c r="BA638" s="172"/>
      <c r="BB638" s="172"/>
      <c r="BC638" s="172"/>
      <c r="BD638" s="172"/>
      <c r="BE638" s="172"/>
      <c r="BF638" s="172"/>
      <c r="BG638" s="172"/>
      <c r="BH638" s="172"/>
      <c r="BI638" s="172"/>
      <c r="BJ638" s="172" t="n">
        <v>0</v>
      </c>
      <c r="BK638" s="172" t="n">
        <v>0</v>
      </c>
      <c r="BL638" s="172" t="n">
        <v>0</v>
      </c>
      <c r="BM638" s="172" t="n">
        <v>0</v>
      </c>
      <c r="BN638" s="172" t="n">
        <v>0</v>
      </c>
      <c r="BO638" s="172" t="n">
        <v>0</v>
      </c>
      <c r="BP638" s="172" t="n">
        <v>0</v>
      </c>
      <c r="BQ638" s="172" t="n">
        <v>0</v>
      </c>
      <c r="BR638" s="172" t="n">
        <v>0</v>
      </c>
      <c r="BS638" s="172" t="n">
        <v>0</v>
      </c>
      <c r="BT638" s="172" t="n">
        <v>0</v>
      </c>
      <c r="BU638" s="172" t="n">
        <v>0</v>
      </c>
      <c r="BV638" s="172" t="n">
        <v>0</v>
      </c>
      <c r="BW638" s="172" t="n">
        <v>0</v>
      </c>
      <c r="BX638" s="172" t="n">
        <v>0</v>
      </c>
      <c r="BY638" s="172" t="n">
        <v>0</v>
      </c>
      <c r="BZ638" s="172" t="n">
        <v>0</v>
      </c>
      <c r="CA638" s="172" t="n">
        <v>0</v>
      </c>
      <c r="CB638" s="172" t="n">
        <v>0</v>
      </c>
      <c r="CC638" s="172" t="n">
        <v>0</v>
      </c>
      <c r="CD638" s="172" t="n">
        <v>0</v>
      </c>
      <c r="CE638" s="172" t="n">
        <v>0</v>
      </c>
      <c r="CF638" s="172" t="n">
        <v>0</v>
      </c>
      <c r="CG638" s="172" t="n">
        <v>0</v>
      </c>
      <c r="CH638" s="172" t="n">
        <v>0.720200572895184</v>
      </c>
      <c r="CI638" s="172" t="n">
        <v>1.00254295590572</v>
      </c>
      <c r="CJ638" s="172" t="n">
        <v>1.03261924458289</v>
      </c>
      <c r="CK638" s="172" t="n">
        <v>1.00962175615551</v>
      </c>
      <c r="CL638" s="172" t="n">
        <v>0.786688441562252</v>
      </c>
      <c r="CM638" s="172" t="n">
        <v>1.07191579904239</v>
      </c>
      <c r="CN638" s="172" t="n">
        <v>1.10229940723726</v>
      </c>
      <c r="CO638" s="172" t="n">
        <v>1.07906693047313</v>
      </c>
      <c r="CP638" s="172" t="n">
        <v>0.825604345389453</v>
      </c>
      <c r="CQ638" s="172" t="n">
        <v>1.12494132978942</v>
      </c>
      <c r="CR638" s="172" t="n">
        <v>1.16017784221307</v>
      </c>
      <c r="CS638" s="178"/>
      <c r="CT638" s="178"/>
      <c r="CU638" s="178"/>
      <c r="CV638" s="178"/>
      <c r="CW638" s="178"/>
      <c r="CX638" s="178"/>
      <c r="CY638" s="178"/>
      <c r="CZ638" s="178"/>
      <c r="DA638" s="178"/>
      <c r="DB638" s="178"/>
      <c r="DC638" s="178"/>
      <c r="DD638" s="178"/>
      <c r="DE638" s="178"/>
      <c r="DF638" s="178"/>
      <c r="DG638" s="178"/>
      <c r="DH638" s="178"/>
      <c r="DI638" s="178"/>
      <c r="DJ638" s="178"/>
      <c r="DK638" s="178"/>
      <c r="DL638" s="178"/>
      <c r="DM638" s="178"/>
      <c r="DN638" s="178"/>
    </row>
    <row r="639" customFormat="false" ht="15.75" hidden="false" customHeight="false" outlineLevel="0" collapsed="false">
      <c r="A639" s="73" t="s">
        <v>485</v>
      </c>
      <c r="B639" s="172"/>
      <c r="C639" s="172"/>
      <c r="D639" s="172"/>
      <c r="E639" s="172"/>
      <c r="F639" s="172"/>
      <c r="G639" s="172"/>
      <c r="H639" s="172"/>
      <c r="I639" s="172"/>
      <c r="J639" s="172"/>
      <c r="K639" s="172"/>
      <c r="L639" s="172"/>
      <c r="M639" s="172"/>
      <c r="N639" s="172"/>
      <c r="O639" s="172"/>
      <c r="P639" s="172"/>
      <c r="Q639" s="172"/>
      <c r="R639" s="172"/>
      <c r="S639" s="172"/>
      <c r="T639" s="172"/>
      <c r="U639" s="172"/>
      <c r="V639" s="172"/>
      <c r="W639" s="172"/>
      <c r="X639" s="172"/>
      <c r="Y639" s="172"/>
      <c r="Z639" s="172"/>
      <c r="AA639" s="172"/>
      <c r="AB639" s="172"/>
      <c r="AC639" s="172"/>
      <c r="AD639" s="172"/>
      <c r="AE639" s="172"/>
      <c r="AF639" s="172"/>
      <c r="AG639" s="172"/>
      <c r="AH639" s="172"/>
      <c r="AI639" s="172"/>
      <c r="AJ639" s="172"/>
      <c r="AK639" s="172"/>
      <c r="AL639" s="172"/>
      <c r="AM639" s="172"/>
      <c r="AN639" s="172"/>
      <c r="AO639" s="172"/>
      <c r="AP639" s="172"/>
      <c r="AQ639" s="172"/>
      <c r="AR639" s="172"/>
      <c r="AS639" s="172"/>
      <c r="AT639" s="172"/>
      <c r="AU639" s="172"/>
      <c r="AV639" s="172"/>
      <c r="AW639" s="172"/>
      <c r="AX639" s="172"/>
      <c r="AY639" s="172"/>
      <c r="AZ639" s="172"/>
      <c r="BA639" s="172"/>
      <c r="BB639" s="172"/>
      <c r="BC639" s="172"/>
      <c r="BD639" s="172"/>
      <c r="BE639" s="172"/>
      <c r="BF639" s="172"/>
      <c r="BG639" s="172"/>
      <c r="BH639" s="172"/>
      <c r="BI639" s="172"/>
      <c r="BJ639" s="172" t="n">
        <v>0</v>
      </c>
      <c r="BK639" s="172" t="n">
        <v>0</v>
      </c>
      <c r="BL639" s="172" t="n">
        <v>0</v>
      </c>
      <c r="BM639" s="172" t="n">
        <v>0</v>
      </c>
      <c r="BN639" s="172" t="n">
        <v>0</v>
      </c>
      <c r="BO639" s="172" t="n">
        <v>0</v>
      </c>
      <c r="BP639" s="172" t="n">
        <v>0</v>
      </c>
      <c r="BQ639" s="172" t="n">
        <v>0</v>
      </c>
      <c r="BR639" s="172" t="n">
        <v>0</v>
      </c>
      <c r="BS639" s="172" t="n">
        <v>0</v>
      </c>
      <c r="BT639" s="172" t="n">
        <v>0</v>
      </c>
      <c r="BU639" s="172" t="n">
        <v>0</v>
      </c>
      <c r="BV639" s="172" t="n">
        <v>0</v>
      </c>
      <c r="BW639" s="172" t="n">
        <v>0</v>
      </c>
      <c r="BX639" s="172" t="n">
        <v>0</v>
      </c>
      <c r="BY639" s="172" t="n">
        <v>0</v>
      </c>
      <c r="BZ639" s="172" t="n">
        <v>0</v>
      </c>
      <c r="CA639" s="172" t="n">
        <v>0</v>
      </c>
      <c r="CB639" s="172" t="n">
        <v>0</v>
      </c>
      <c r="CC639" s="172" t="n">
        <v>0</v>
      </c>
      <c r="CD639" s="172" t="n">
        <v>0</v>
      </c>
      <c r="CE639" s="172" t="n">
        <v>0</v>
      </c>
      <c r="CF639" s="172" t="n">
        <v>0</v>
      </c>
      <c r="CG639" s="172" t="n">
        <v>0</v>
      </c>
      <c r="CH639" s="172" t="n">
        <v>6.28477465260438</v>
      </c>
      <c r="CI639" s="172" t="n">
        <v>8.74861364257805</v>
      </c>
      <c r="CJ639" s="172" t="n">
        <v>9.01107205185539</v>
      </c>
      <c r="CK639" s="172" t="n">
        <v>8.81038624600977</v>
      </c>
      <c r="CL639" s="172" t="n">
        <v>7.8369844274388</v>
      </c>
      <c r="CM639" s="172" t="n">
        <v>10.6506885539887</v>
      </c>
      <c r="CN639" s="172" t="n">
        <v>10.9504160573834</v>
      </c>
      <c r="CO639" s="172" t="n">
        <v>10.7212328671077</v>
      </c>
      <c r="CP639" s="172" t="n">
        <v>9.01253209155462</v>
      </c>
      <c r="CQ639" s="172" t="n">
        <v>12.248291837087</v>
      </c>
      <c r="CR639" s="172" t="n">
        <v>12.592978465991</v>
      </c>
      <c r="CS639" s="178"/>
      <c r="CT639" s="172"/>
      <c r="CU639" s="172"/>
      <c r="CV639" s="172"/>
      <c r="CW639" s="172"/>
      <c r="CX639" s="172"/>
      <c r="CY639" s="172"/>
      <c r="CZ639" s="172"/>
      <c r="DA639" s="172"/>
      <c r="DB639" s="172"/>
      <c r="DC639" s="172"/>
      <c r="DD639" s="172"/>
      <c r="DE639" s="172"/>
      <c r="DF639" s="172"/>
      <c r="DG639" s="172"/>
      <c r="DH639" s="172"/>
      <c r="DI639" s="172"/>
      <c r="DJ639" s="172"/>
      <c r="DK639" s="172"/>
      <c r="DL639" s="172"/>
      <c r="DM639" s="172"/>
      <c r="DN639" s="172"/>
    </row>
    <row r="640" customFormat="false" ht="15.75" hidden="false" customHeight="false" outlineLevel="0" collapsed="false">
      <c r="A640" s="73" t="s">
        <v>486</v>
      </c>
      <c r="B640" s="74"/>
      <c r="C640" s="74"/>
      <c r="D640" s="74"/>
      <c r="E640" s="74"/>
      <c r="F640" s="74"/>
      <c r="G640" s="74"/>
      <c r="H640" s="74"/>
      <c r="I640" s="74"/>
      <c r="J640" s="74"/>
      <c r="K640" s="74"/>
      <c r="L640" s="74"/>
      <c r="M640" s="74"/>
      <c r="N640" s="74"/>
      <c r="O640" s="74"/>
      <c r="P640" s="74"/>
      <c r="Q640" s="74"/>
      <c r="R640" s="74"/>
      <c r="S640" s="74"/>
      <c r="T640" s="74"/>
      <c r="U640" s="74"/>
      <c r="V640" s="74"/>
      <c r="W640" s="74"/>
      <c r="X640" s="74"/>
      <c r="Y640" s="74"/>
      <c r="Z640" s="74"/>
      <c r="AA640" s="74"/>
      <c r="AB640" s="74"/>
      <c r="AC640" s="74"/>
      <c r="AD640" s="74"/>
      <c r="AE640" s="74"/>
      <c r="AF640" s="74"/>
      <c r="AG640" s="74"/>
      <c r="AH640" s="74"/>
      <c r="AI640" s="74"/>
      <c r="AJ640" s="74"/>
      <c r="AK640" s="74"/>
      <c r="AL640" s="74"/>
      <c r="AM640" s="74"/>
      <c r="AN640" s="74"/>
      <c r="AO640" s="74"/>
      <c r="AP640" s="74"/>
      <c r="AQ640" s="74"/>
      <c r="AR640" s="74"/>
      <c r="AS640" s="74"/>
      <c r="AT640" s="74"/>
      <c r="AU640" s="74"/>
      <c r="AV640" s="74"/>
      <c r="AW640" s="74"/>
      <c r="AX640" s="74"/>
      <c r="AY640" s="74"/>
      <c r="AZ640" s="74"/>
      <c r="BA640" s="74"/>
      <c r="BB640" s="74"/>
      <c r="BC640" s="74"/>
      <c r="BD640" s="74"/>
      <c r="BE640" s="74"/>
      <c r="BF640" s="74"/>
      <c r="BG640" s="74"/>
      <c r="BH640" s="74"/>
      <c r="BI640" s="74"/>
      <c r="BJ640" s="74" t="n">
        <v>0</v>
      </c>
      <c r="BK640" s="74" t="n">
        <v>0</v>
      </c>
      <c r="BL640" s="74" t="n">
        <v>0</v>
      </c>
      <c r="BM640" s="74" t="n">
        <v>0</v>
      </c>
      <c r="BN640" s="74" t="n">
        <v>0</v>
      </c>
      <c r="BO640" s="74" t="n">
        <v>0</v>
      </c>
      <c r="BP640" s="74" t="n">
        <v>0</v>
      </c>
      <c r="BQ640" s="74" t="n">
        <v>0</v>
      </c>
      <c r="BR640" s="74" t="n">
        <v>0</v>
      </c>
      <c r="BS640" s="74" t="n">
        <v>0</v>
      </c>
      <c r="BT640" s="74" t="n">
        <v>0</v>
      </c>
      <c r="BU640" s="74" t="n">
        <v>0</v>
      </c>
      <c r="BV640" s="74" t="n">
        <v>0</v>
      </c>
      <c r="BW640" s="74" t="n">
        <v>0</v>
      </c>
      <c r="BX640" s="74" t="n">
        <v>0</v>
      </c>
      <c r="BY640" s="74" t="n">
        <v>0</v>
      </c>
      <c r="BZ640" s="74" t="n">
        <v>0</v>
      </c>
      <c r="CA640" s="74" t="n">
        <v>0</v>
      </c>
      <c r="CB640" s="74" t="n">
        <v>0</v>
      </c>
      <c r="CC640" s="74" t="n">
        <v>0</v>
      </c>
      <c r="CD640" s="74" t="n">
        <v>0</v>
      </c>
      <c r="CE640" s="74" t="n">
        <v>0</v>
      </c>
      <c r="CF640" s="74" t="n">
        <v>0</v>
      </c>
      <c r="CG640" s="74" t="n">
        <v>0</v>
      </c>
      <c r="CH640" s="74" t="n">
        <v>-5.5645740797092</v>
      </c>
      <c r="CI640" s="74" t="n">
        <v>-7.74607068667233</v>
      </c>
      <c r="CJ640" s="74" t="n">
        <v>-7.9784528072725</v>
      </c>
      <c r="CK640" s="74" t="n">
        <v>-7.80076448985426</v>
      </c>
      <c r="CL640" s="74" t="n">
        <v>-7.05029598587654</v>
      </c>
      <c r="CM640" s="74" t="n">
        <v>-9.57877275494633</v>
      </c>
      <c r="CN640" s="74" t="n">
        <v>-9.84811665014618</v>
      </c>
      <c r="CO640" s="74" t="n">
        <v>-9.64216593663461</v>
      </c>
      <c r="CP640" s="74" t="n">
        <v>-8.18692774616516</v>
      </c>
      <c r="CQ640" s="74" t="n">
        <v>-11.1233505072976</v>
      </c>
      <c r="CR640" s="74" t="n">
        <v>-11.4328006237779</v>
      </c>
      <c r="CS640" s="181"/>
      <c r="CT640" s="172"/>
      <c r="CU640" s="172"/>
      <c r="CV640" s="172"/>
      <c r="CW640" s="172"/>
      <c r="CX640" s="172"/>
      <c r="CY640" s="172"/>
      <c r="CZ640" s="172"/>
      <c r="DA640" s="172"/>
      <c r="DB640" s="172"/>
      <c r="DC640" s="172"/>
      <c r="DD640" s="172"/>
      <c r="DE640" s="172"/>
      <c r="DF640" s="172"/>
      <c r="DG640" s="172"/>
      <c r="DH640" s="172"/>
      <c r="DI640" s="172"/>
      <c r="DJ640" s="172"/>
      <c r="DK640" s="172"/>
      <c r="DL640" s="172"/>
      <c r="DM640" s="172"/>
      <c r="DN640" s="172"/>
    </row>
    <row r="641" customFormat="false" ht="15.75" hidden="false" customHeight="false" outlineLevel="0" collapsed="false">
      <c r="A641" s="73" t="s">
        <v>487</v>
      </c>
      <c r="B641" s="242"/>
      <c r="C641" s="242"/>
      <c r="D641" s="242"/>
      <c r="E641" s="242"/>
      <c r="F641" s="242"/>
      <c r="G641" s="242"/>
      <c r="H641" s="242"/>
      <c r="I641" s="242"/>
      <c r="J641" s="242"/>
      <c r="K641" s="242"/>
      <c r="L641" s="242"/>
      <c r="M641" s="242"/>
      <c r="N641" s="242"/>
      <c r="O641" s="242"/>
      <c r="P641" s="242"/>
      <c r="Q641" s="242"/>
      <c r="R641" s="242"/>
      <c r="S641" s="242"/>
      <c r="T641" s="242"/>
      <c r="U641" s="242"/>
      <c r="V641" s="242"/>
      <c r="W641" s="242"/>
      <c r="X641" s="242"/>
      <c r="Y641" s="242"/>
      <c r="Z641" s="242"/>
      <c r="AA641" s="242"/>
      <c r="AB641" s="242"/>
      <c r="AC641" s="242"/>
      <c r="AD641" s="242"/>
      <c r="AE641" s="242"/>
      <c r="AF641" s="242"/>
      <c r="AG641" s="242"/>
      <c r="AH641" s="242"/>
      <c r="AI641" s="242"/>
      <c r="AJ641" s="242"/>
      <c r="AK641" s="242"/>
      <c r="AL641" s="242"/>
      <c r="AM641" s="242"/>
      <c r="AN641" s="242"/>
      <c r="AO641" s="242"/>
      <c r="AP641" s="242"/>
      <c r="AQ641" s="242"/>
      <c r="AR641" s="242"/>
      <c r="AS641" s="242"/>
      <c r="AT641" s="242"/>
      <c r="AU641" s="242"/>
      <c r="AV641" s="242"/>
      <c r="AW641" s="242"/>
      <c r="AX641" s="242"/>
      <c r="AY641" s="242"/>
      <c r="AZ641" s="242"/>
      <c r="BA641" s="242"/>
      <c r="BB641" s="242"/>
      <c r="BC641" s="242"/>
      <c r="BD641" s="242"/>
      <c r="BE641" s="242"/>
      <c r="BF641" s="242"/>
      <c r="BG641" s="242"/>
      <c r="BH641" s="242"/>
      <c r="BI641" s="242"/>
      <c r="BJ641" s="242"/>
      <c r="BK641" s="242"/>
      <c r="BL641" s="242"/>
      <c r="BM641" s="242"/>
      <c r="BN641" s="242"/>
      <c r="BO641" s="242"/>
      <c r="BP641" s="242"/>
      <c r="BQ641" s="242"/>
      <c r="BR641" s="242"/>
      <c r="BS641" s="242"/>
      <c r="BT641" s="242"/>
      <c r="BU641" s="242"/>
      <c r="BV641" s="242"/>
      <c r="BW641" s="242"/>
      <c r="BX641" s="242"/>
      <c r="BY641" s="242"/>
      <c r="BZ641" s="242"/>
      <c r="CA641" s="242"/>
      <c r="CB641" s="242"/>
      <c r="CC641" s="243" t="n">
        <v>0</v>
      </c>
      <c r="CD641" s="243" t="n">
        <v>0</v>
      </c>
      <c r="CE641" s="243" t="n">
        <v>0</v>
      </c>
      <c r="CF641" s="243" t="n">
        <v>0</v>
      </c>
      <c r="CG641" s="243" t="n">
        <v>0</v>
      </c>
      <c r="CH641" s="172" t="n">
        <v>0.720200572895184</v>
      </c>
      <c r="CI641" s="172" t="n">
        <v>1.00254295590572</v>
      </c>
      <c r="CJ641" s="172" t="n">
        <v>1.03261924458289</v>
      </c>
      <c r="CK641" s="172" t="n">
        <v>1.00962175615551</v>
      </c>
      <c r="CL641" s="172" t="n">
        <v>0.786688441562252</v>
      </c>
      <c r="CM641" s="172" t="n">
        <v>1.07191579904239</v>
      </c>
      <c r="CN641" s="172" t="n">
        <v>1.10229940723726</v>
      </c>
      <c r="CO641" s="172" t="n">
        <v>1.07906693047313</v>
      </c>
      <c r="CP641" s="172" t="n">
        <v>0.825604345389453</v>
      </c>
      <c r="CQ641" s="172" t="n">
        <v>1.12494132978942</v>
      </c>
      <c r="CR641" s="172" t="n">
        <v>1.16017784221307</v>
      </c>
      <c r="CS641" s="178"/>
      <c r="CT641" s="74"/>
      <c r="CU641" s="74"/>
      <c r="CV641" s="74"/>
      <c r="CW641" s="74"/>
      <c r="CX641" s="74"/>
      <c r="CY641" s="74"/>
      <c r="CZ641" s="74"/>
      <c r="DA641" s="74"/>
      <c r="DB641" s="74"/>
      <c r="DC641" s="74"/>
      <c r="DD641" s="74"/>
      <c r="DE641" s="74"/>
      <c r="DF641" s="74"/>
      <c r="DG641" s="74"/>
      <c r="DH641" s="74"/>
      <c r="DI641" s="74"/>
      <c r="DJ641" s="74"/>
      <c r="DK641" s="74"/>
      <c r="DL641" s="74"/>
      <c r="DM641" s="74"/>
      <c r="DN641" s="74"/>
    </row>
    <row r="642" customFormat="false" ht="15.75" hidden="false" customHeight="false" outlineLevel="0" collapsed="false">
      <c r="A642" s="73" t="s">
        <v>488</v>
      </c>
      <c r="B642" s="74"/>
      <c r="C642" s="74"/>
      <c r="D642" s="74"/>
      <c r="E642" s="74"/>
      <c r="F642" s="74"/>
      <c r="G642" s="74"/>
      <c r="H642" s="74"/>
      <c r="I642" s="74"/>
      <c r="J642" s="74"/>
      <c r="K642" s="74"/>
      <c r="L642" s="74"/>
      <c r="M642" s="74"/>
      <c r="N642" s="74"/>
      <c r="O642" s="74"/>
      <c r="P642" s="74"/>
      <c r="Q642" s="74"/>
      <c r="R642" s="74"/>
      <c r="S642" s="74"/>
      <c r="T642" s="74"/>
      <c r="U642" s="74"/>
      <c r="V642" s="74"/>
      <c r="W642" s="74"/>
      <c r="X642" s="74"/>
      <c r="Y642" s="74"/>
      <c r="Z642" s="74"/>
      <c r="AA642" s="74"/>
      <c r="AB642" s="74"/>
      <c r="AC642" s="74"/>
      <c r="AD642" s="74"/>
      <c r="AE642" s="74"/>
      <c r="AF642" s="74"/>
      <c r="AG642" s="74"/>
      <c r="AH642" s="74"/>
      <c r="AI642" s="74"/>
      <c r="AJ642" s="74"/>
      <c r="AK642" s="74"/>
      <c r="AL642" s="74"/>
      <c r="AM642" s="74"/>
      <c r="AN642" s="74"/>
      <c r="AO642" s="74"/>
      <c r="AP642" s="74"/>
      <c r="AQ642" s="74"/>
      <c r="AR642" s="74"/>
      <c r="AS642" s="74"/>
      <c r="AT642" s="74"/>
      <c r="AU642" s="74"/>
      <c r="AV642" s="74"/>
      <c r="AW642" s="74"/>
      <c r="AX642" s="74"/>
      <c r="AY642" s="74"/>
      <c r="AZ642" s="74"/>
      <c r="BA642" s="74"/>
      <c r="BB642" s="74"/>
      <c r="BC642" s="74"/>
      <c r="BD642" s="74"/>
      <c r="BE642" s="74"/>
      <c r="BF642" s="74"/>
      <c r="BG642" s="74"/>
      <c r="BH642" s="74"/>
      <c r="BI642" s="74"/>
      <c r="BJ642" s="74"/>
      <c r="BK642" s="74"/>
      <c r="BL642" s="74"/>
      <c r="BM642" s="74"/>
      <c r="BN642" s="74"/>
      <c r="BO642" s="74"/>
      <c r="BP642" s="74"/>
      <c r="BQ642" s="74"/>
      <c r="BR642" s="74"/>
      <c r="BS642" s="74"/>
      <c r="BT642" s="74"/>
      <c r="BU642" s="74"/>
      <c r="BV642" s="74"/>
      <c r="BW642" s="74"/>
      <c r="BX642" s="74"/>
      <c r="BY642" s="74"/>
      <c r="BZ642" s="74"/>
      <c r="CA642" s="74"/>
      <c r="CB642" s="74"/>
      <c r="CC642" s="244" t="n">
        <v>0</v>
      </c>
      <c r="CD642" s="244" t="n">
        <v>0</v>
      </c>
      <c r="CE642" s="244" t="n">
        <v>0</v>
      </c>
      <c r="CF642" s="244" t="n">
        <v>0</v>
      </c>
      <c r="CG642" s="244" t="n">
        <v>0</v>
      </c>
      <c r="CH642" s="74" t="n">
        <v>6.28477465260438</v>
      </c>
      <c r="CI642" s="74" t="n">
        <v>8.74861364257805</v>
      </c>
      <c r="CJ642" s="74" t="n">
        <v>9.01107205185539</v>
      </c>
      <c r="CK642" s="74" t="n">
        <v>8.81038624600977</v>
      </c>
      <c r="CL642" s="74" t="n">
        <v>7.8369844274388</v>
      </c>
      <c r="CM642" s="74" t="n">
        <v>10.6506885539887</v>
      </c>
      <c r="CN642" s="74" t="n">
        <v>10.9504160573834</v>
      </c>
      <c r="CO642" s="74" t="n">
        <v>10.7212328671077</v>
      </c>
      <c r="CP642" s="74" t="n">
        <v>9.01253209155462</v>
      </c>
      <c r="CQ642" s="74" t="n">
        <v>12.248291837087</v>
      </c>
      <c r="CR642" s="74" t="n">
        <v>12.592978465991</v>
      </c>
      <c r="CS642" s="178"/>
      <c r="CT642" s="242"/>
      <c r="CU642" s="242"/>
      <c r="CV642" s="242"/>
      <c r="CW642" s="242"/>
      <c r="CX642" s="242"/>
      <c r="CY642" s="242"/>
      <c r="CZ642" s="242"/>
      <c r="DA642" s="242"/>
      <c r="DB642" s="242"/>
      <c r="DC642" s="242"/>
      <c r="DD642" s="242"/>
      <c r="DE642" s="242"/>
      <c r="DF642" s="242"/>
      <c r="DG642" s="242"/>
      <c r="DH642" s="242"/>
      <c r="DI642" s="242"/>
      <c r="DJ642" s="242"/>
      <c r="DK642" s="242"/>
      <c r="DL642" s="242"/>
      <c r="DM642" s="242"/>
      <c r="DN642" s="242"/>
    </row>
    <row r="643" customFormat="false" ht="15.75" hidden="false" customHeight="false" outlineLevel="0" collapsed="false">
      <c r="A643" s="73" t="s">
        <v>489</v>
      </c>
      <c r="B643" s="80"/>
      <c r="C643" s="80"/>
      <c r="D643" s="80"/>
      <c r="E643" s="80"/>
      <c r="F643" s="80"/>
      <c r="G643" s="80"/>
      <c r="H643" s="80"/>
      <c r="I643" s="80"/>
      <c r="J643" s="80"/>
      <c r="K643" s="80"/>
      <c r="L643" s="80"/>
      <c r="M643" s="80"/>
      <c r="N643" s="80"/>
      <c r="O643" s="80"/>
      <c r="P643" s="80"/>
      <c r="Q643" s="80"/>
      <c r="R643" s="80"/>
      <c r="S643" s="80"/>
      <c r="T643" s="80"/>
      <c r="U643" s="80"/>
      <c r="V643" s="80"/>
      <c r="W643" s="80"/>
      <c r="X643" s="80"/>
      <c r="Y643" s="80"/>
      <c r="Z643" s="80"/>
      <c r="AA643" s="80"/>
      <c r="AB643" s="80"/>
      <c r="AC643" s="80"/>
      <c r="AD643" s="80"/>
      <c r="AE643" s="80"/>
      <c r="AF643" s="80"/>
      <c r="AG643" s="80"/>
      <c r="AH643" s="80"/>
      <c r="AI643" s="80"/>
      <c r="AJ643" s="80"/>
      <c r="AK643" s="80"/>
      <c r="AL643" s="80"/>
      <c r="AM643" s="80"/>
      <c r="AN643" s="80"/>
      <c r="AO643" s="80"/>
      <c r="AP643" s="80"/>
      <c r="AQ643" s="80"/>
      <c r="AR643" s="80"/>
      <c r="AS643" s="80"/>
      <c r="AT643" s="80"/>
      <c r="AU643" s="80"/>
      <c r="AV643" s="80"/>
      <c r="AW643" s="80"/>
      <c r="AX643" s="80"/>
      <c r="AY643" s="80"/>
      <c r="AZ643" s="80"/>
      <c r="BA643" s="80"/>
      <c r="BB643" s="80"/>
      <c r="BC643" s="80"/>
      <c r="BD643" s="80"/>
      <c r="BE643" s="80"/>
      <c r="BF643" s="80"/>
      <c r="BG643" s="80"/>
      <c r="BH643" s="80"/>
      <c r="BI643" s="80"/>
      <c r="BJ643" s="80" t="n">
        <v>0</v>
      </c>
      <c r="BK643" s="80" t="n">
        <v>0</v>
      </c>
      <c r="BL643" s="80" t="n">
        <v>0</v>
      </c>
      <c r="BM643" s="80" t="n">
        <v>0</v>
      </c>
      <c r="BN643" s="80" t="n">
        <v>0</v>
      </c>
      <c r="BO643" s="80" t="n">
        <v>0</v>
      </c>
      <c r="BP643" s="80" t="n">
        <v>0</v>
      </c>
      <c r="BQ643" s="80" t="n">
        <v>0</v>
      </c>
      <c r="BR643" s="80" t="n">
        <v>0</v>
      </c>
      <c r="BS643" s="80" t="n">
        <v>0</v>
      </c>
      <c r="BT643" s="80" t="n">
        <v>0</v>
      </c>
      <c r="BU643" s="80" t="n">
        <v>0</v>
      </c>
      <c r="BV643" s="80" t="n">
        <v>0</v>
      </c>
      <c r="BW643" s="80" t="n">
        <v>0</v>
      </c>
      <c r="BX643" s="80" t="n">
        <v>0</v>
      </c>
      <c r="BY643" s="80" t="n">
        <v>0</v>
      </c>
      <c r="BZ643" s="80" t="n">
        <v>0</v>
      </c>
      <c r="CA643" s="80" t="n">
        <v>0</v>
      </c>
      <c r="CB643" s="80" t="n">
        <v>0</v>
      </c>
      <c r="CC643" s="80" t="n">
        <v>0</v>
      </c>
      <c r="CD643" s="80" t="n">
        <v>0</v>
      </c>
      <c r="CE643" s="80" t="n">
        <v>0</v>
      </c>
      <c r="CF643" s="80" t="n">
        <v>0</v>
      </c>
      <c r="CG643" s="80" t="n">
        <v>0</v>
      </c>
      <c r="CH643" s="80" t="n">
        <v>0</v>
      </c>
      <c r="CI643" s="80" t="n">
        <v>0</v>
      </c>
      <c r="CJ643" s="80" t="n">
        <v>0</v>
      </c>
      <c r="CK643" s="80" t="n">
        <v>0</v>
      </c>
      <c r="CL643" s="80" t="n">
        <v>0</v>
      </c>
      <c r="CM643" s="80" t="n">
        <v>0</v>
      </c>
      <c r="CN643" s="80" t="n">
        <v>0</v>
      </c>
      <c r="CO643" s="80" t="n">
        <v>0</v>
      </c>
      <c r="CP643" s="80" t="n">
        <v>0</v>
      </c>
      <c r="CQ643" s="80" t="n">
        <v>0</v>
      </c>
      <c r="CR643" s="80" t="n">
        <v>0</v>
      </c>
      <c r="CS643" s="181"/>
      <c r="CT643" s="74"/>
      <c r="CU643" s="74"/>
      <c r="CV643" s="74"/>
      <c r="CW643" s="74"/>
      <c r="CX643" s="74"/>
      <c r="CY643" s="74"/>
      <c r="CZ643" s="74"/>
      <c r="DA643" s="74"/>
      <c r="DB643" s="74"/>
      <c r="DC643" s="74"/>
      <c r="DD643" s="74"/>
      <c r="DE643" s="74"/>
      <c r="DF643" s="74"/>
      <c r="DG643" s="74"/>
      <c r="DH643" s="74"/>
      <c r="DI643" s="74"/>
      <c r="DJ643" s="74"/>
      <c r="DK643" s="74"/>
      <c r="DL643" s="74"/>
      <c r="DM643" s="74"/>
      <c r="DN643" s="74"/>
    </row>
    <row r="644" customFormat="false" ht="15.75" hidden="false" customHeight="false" outlineLevel="0" collapsed="false">
      <c r="A644" s="73" t="s">
        <v>487</v>
      </c>
      <c r="B644" s="78"/>
      <c r="C644" s="78"/>
      <c r="D644" s="78"/>
      <c r="E644" s="78"/>
      <c r="F644" s="78"/>
      <c r="G644" s="78"/>
      <c r="H644" s="78"/>
      <c r="I644" s="78"/>
      <c r="J644" s="78"/>
      <c r="K644" s="78"/>
      <c r="L644" s="78"/>
      <c r="M644" s="78"/>
      <c r="N644" s="78"/>
      <c r="O644" s="78"/>
      <c r="P644" s="78"/>
      <c r="Q644" s="78"/>
      <c r="R644" s="78"/>
      <c r="S644" s="78"/>
      <c r="T644" s="78"/>
      <c r="U644" s="78"/>
      <c r="V644" s="78"/>
      <c r="W644" s="78"/>
      <c r="X644" s="78"/>
      <c r="Y644" s="78"/>
      <c r="Z644" s="78"/>
      <c r="AA644" s="78"/>
      <c r="AB644" s="78"/>
      <c r="AC644" s="78"/>
      <c r="AD644" s="78"/>
      <c r="AE644" s="78"/>
      <c r="AF644" s="78"/>
      <c r="AG644" s="78"/>
      <c r="AH644" s="78"/>
      <c r="AI644" s="78"/>
      <c r="AJ644" s="78"/>
      <c r="AK644" s="78"/>
      <c r="AL644" s="78"/>
      <c r="AM644" s="78"/>
      <c r="AN644" s="78"/>
      <c r="AO644" s="78"/>
      <c r="AP644" s="78"/>
      <c r="AQ644" s="78"/>
      <c r="AR644" s="78"/>
      <c r="AS644" s="78"/>
      <c r="AT644" s="78"/>
      <c r="AU644" s="78"/>
      <c r="AV644" s="78"/>
      <c r="AW644" s="78"/>
      <c r="AX644" s="78"/>
      <c r="AY644" s="78"/>
      <c r="AZ644" s="78"/>
      <c r="BA644" s="78"/>
      <c r="BB644" s="78"/>
      <c r="BC644" s="78"/>
      <c r="BD644" s="78"/>
      <c r="BE644" s="78"/>
      <c r="BF644" s="78"/>
      <c r="BG644" s="78"/>
      <c r="BH644" s="78"/>
      <c r="BI644" s="78"/>
      <c r="BJ644" s="78"/>
      <c r="BK644" s="78"/>
      <c r="BL644" s="78"/>
      <c r="BM644" s="78"/>
      <c r="BN644" s="78"/>
      <c r="BO644" s="78"/>
      <c r="BP644" s="78"/>
      <c r="BQ644" s="78"/>
      <c r="BR644" s="78"/>
      <c r="BS644" s="78"/>
      <c r="BT644" s="78"/>
      <c r="BU644" s="78"/>
      <c r="BV644" s="78"/>
      <c r="BW644" s="78"/>
      <c r="BX644" s="78"/>
      <c r="BY644" s="78"/>
      <c r="BZ644" s="78"/>
      <c r="CA644" s="78"/>
      <c r="CB644" s="78"/>
      <c r="CC644" s="78" t="n">
        <v>0</v>
      </c>
      <c r="CD644" s="78" t="n">
        <v>0</v>
      </c>
      <c r="CE644" s="78" t="n">
        <v>0</v>
      </c>
      <c r="CF644" s="78" t="n">
        <v>0</v>
      </c>
      <c r="CG644" s="78" t="n">
        <v>0</v>
      </c>
      <c r="CH644" s="78" t="n">
        <v>0</v>
      </c>
      <c r="CI644" s="78" t="n">
        <v>0</v>
      </c>
      <c r="CJ644" s="78" t="n">
        <v>0</v>
      </c>
      <c r="CK644" s="78" t="n">
        <v>0</v>
      </c>
      <c r="CL644" s="78" t="n">
        <v>0</v>
      </c>
      <c r="CM644" s="78" t="n">
        <v>0</v>
      </c>
      <c r="CN644" s="78" t="n">
        <v>0</v>
      </c>
      <c r="CO644" s="78" t="n">
        <v>0</v>
      </c>
      <c r="CP644" s="78" t="n">
        <v>0</v>
      </c>
      <c r="CQ644" s="78" t="n">
        <v>0</v>
      </c>
      <c r="CR644" s="78" t="n">
        <v>0</v>
      </c>
      <c r="CS644" s="245"/>
      <c r="CT644" s="80"/>
      <c r="CU644" s="80"/>
      <c r="CV644" s="80"/>
      <c r="CW644" s="80"/>
      <c r="CX644" s="80"/>
      <c r="CY644" s="80"/>
      <c r="CZ644" s="80"/>
      <c r="DA644" s="80"/>
      <c r="DB644" s="80"/>
      <c r="DC644" s="80"/>
      <c r="DD644" s="80"/>
      <c r="DE644" s="80"/>
      <c r="DF644" s="80"/>
      <c r="DG644" s="80"/>
      <c r="DH644" s="80"/>
      <c r="DI644" s="80"/>
      <c r="DJ644" s="80"/>
      <c r="DK644" s="80"/>
      <c r="DL644" s="80"/>
      <c r="DM644" s="80"/>
      <c r="DN644" s="80"/>
    </row>
    <row r="645" customFormat="false" ht="15.75" hidden="false" customHeight="false" outlineLevel="0" collapsed="false">
      <c r="A645" s="73" t="s">
        <v>488</v>
      </c>
      <c r="B645" s="78"/>
      <c r="C645" s="78"/>
      <c r="D645" s="78"/>
      <c r="E645" s="78"/>
      <c r="F645" s="78"/>
      <c r="G645" s="78"/>
      <c r="H645" s="78"/>
      <c r="I645" s="78"/>
      <c r="J645" s="78"/>
      <c r="K645" s="78"/>
      <c r="L645" s="78"/>
      <c r="M645" s="78"/>
      <c r="N645" s="78"/>
      <c r="O645" s="78"/>
      <c r="P645" s="78"/>
      <c r="Q645" s="78"/>
      <c r="R645" s="78"/>
      <c r="S645" s="78"/>
      <c r="T645" s="78"/>
      <c r="U645" s="78"/>
      <c r="V645" s="78"/>
      <c r="W645" s="78"/>
      <c r="X645" s="78"/>
      <c r="Y645" s="78"/>
      <c r="Z645" s="78"/>
      <c r="AA645" s="78"/>
      <c r="AB645" s="78"/>
      <c r="AC645" s="78"/>
      <c r="AD645" s="78"/>
      <c r="AE645" s="78"/>
      <c r="AF645" s="78"/>
      <c r="AG645" s="78"/>
      <c r="AH645" s="78"/>
      <c r="AI645" s="78"/>
      <c r="AJ645" s="78"/>
      <c r="AK645" s="78"/>
      <c r="AL645" s="78"/>
      <c r="AM645" s="78"/>
      <c r="AN645" s="78"/>
      <c r="AO645" s="78"/>
      <c r="AP645" s="78"/>
      <c r="AQ645" s="78"/>
      <c r="AR645" s="78"/>
      <c r="AS645" s="78"/>
      <c r="AT645" s="78"/>
      <c r="AU645" s="78"/>
      <c r="AV645" s="78"/>
      <c r="AW645" s="78"/>
      <c r="AX645" s="78"/>
      <c r="AY645" s="78"/>
      <c r="AZ645" s="78"/>
      <c r="BA645" s="78"/>
      <c r="BB645" s="78"/>
      <c r="BC645" s="78"/>
      <c r="BD645" s="78"/>
      <c r="BE645" s="78"/>
      <c r="BF645" s="78"/>
      <c r="BG645" s="78"/>
      <c r="BH645" s="78"/>
      <c r="BI645" s="78"/>
      <c r="BJ645" s="78"/>
      <c r="BK645" s="78"/>
      <c r="BL645" s="78"/>
      <c r="BM645" s="78"/>
      <c r="BN645" s="78"/>
      <c r="BO645" s="78"/>
      <c r="BP645" s="78"/>
      <c r="BQ645" s="78"/>
      <c r="BR645" s="78"/>
      <c r="BS645" s="78"/>
      <c r="BT645" s="78"/>
      <c r="BU645" s="78"/>
      <c r="BV645" s="78"/>
      <c r="BW645" s="78"/>
      <c r="BX645" s="78"/>
      <c r="BY645" s="78"/>
      <c r="BZ645" s="78"/>
      <c r="CA645" s="78"/>
      <c r="CB645" s="78"/>
      <c r="CC645" s="78" t="n">
        <v>0</v>
      </c>
      <c r="CD645" s="78" t="n">
        <v>0</v>
      </c>
      <c r="CE645" s="78" t="n">
        <v>0</v>
      </c>
      <c r="CF645" s="78" t="n">
        <v>0</v>
      </c>
      <c r="CG645" s="78" t="n">
        <v>0</v>
      </c>
      <c r="CH645" s="78" t="n">
        <v>0</v>
      </c>
      <c r="CI645" s="78" t="n">
        <v>0</v>
      </c>
      <c r="CJ645" s="78" t="n">
        <v>0</v>
      </c>
      <c r="CK645" s="78" t="n">
        <v>0</v>
      </c>
      <c r="CL645" s="78" t="n">
        <v>0</v>
      </c>
      <c r="CM645" s="78" t="n">
        <v>0</v>
      </c>
      <c r="CN645" s="78" t="n">
        <v>0</v>
      </c>
      <c r="CO645" s="78" t="n">
        <v>0</v>
      </c>
      <c r="CP645" s="78" t="n">
        <v>0</v>
      </c>
      <c r="CQ645" s="78" t="n">
        <v>0</v>
      </c>
      <c r="CR645" s="78" t="n">
        <v>0</v>
      </c>
      <c r="CS645" s="78"/>
      <c r="CT645" s="78"/>
      <c r="CU645" s="78"/>
      <c r="CV645" s="78"/>
      <c r="CW645" s="78"/>
      <c r="CX645" s="78"/>
      <c r="CY645" s="78"/>
      <c r="CZ645" s="78"/>
      <c r="DA645" s="78"/>
      <c r="DB645" s="78"/>
      <c r="DC645" s="78"/>
      <c r="DD645" s="78"/>
      <c r="DE645" s="78"/>
      <c r="DF645" s="78"/>
      <c r="DG645" s="78"/>
      <c r="DH645" s="78"/>
      <c r="DI645" s="78"/>
      <c r="DJ645" s="78"/>
      <c r="DK645" s="78"/>
      <c r="DL645" s="78"/>
      <c r="DM645" s="78"/>
      <c r="DN645" s="78"/>
    </row>
    <row r="646" customFormat="false" ht="15.75" hidden="false" customHeight="false" outlineLevel="0" collapsed="false">
      <c r="A646" s="73" t="s">
        <v>490</v>
      </c>
      <c r="B646" s="80"/>
      <c r="C646" s="80"/>
      <c r="D646" s="80"/>
      <c r="E646" s="80"/>
      <c r="F646" s="80"/>
      <c r="G646" s="80"/>
      <c r="H646" s="80"/>
      <c r="I646" s="80"/>
      <c r="J646" s="80"/>
      <c r="K646" s="80"/>
      <c r="L646" s="80"/>
      <c r="M646" s="80"/>
      <c r="N646" s="80"/>
      <c r="O646" s="80"/>
      <c r="P646" s="80"/>
      <c r="Q646" s="80"/>
      <c r="R646" s="80"/>
      <c r="S646" s="80"/>
      <c r="T646" s="80"/>
      <c r="U646" s="80"/>
      <c r="V646" s="80"/>
      <c r="W646" s="80"/>
      <c r="X646" s="80"/>
      <c r="Y646" s="80"/>
      <c r="Z646" s="80"/>
      <c r="AA646" s="80"/>
      <c r="AB646" s="80"/>
      <c r="AC646" s="80"/>
      <c r="AD646" s="80"/>
      <c r="AE646" s="80"/>
      <c r="AF646" s="80"/>
      <c r="AG646" s="80"/>
      <c r="AH646" s="80"/>
      <c r="AI646" s="80"/>
      <c r="AJ646" s="80"/>
      <c r="AK646" s="80"/>
      <c r="AL646" s="80"/>
      <c r="AM646" s="80"/>
      <c r="AN646" s="80"/>
      <c r="AO646" s="80"/>
      <c r="AP646" s="80"/>
      <c r="AQ646" s="80"/>
      <c r="AR646" s="80"/>
      <c r="AS646" s="80"/>
      <c r="AT646" s="80"/>
      <c r="AU646" s="80"/>
      <c r="AV646" s="80"/>
      <c r="AW646" s="80"/>
      <c r="AX646" s="80"/>
      <c r="AY646" s="80"/>
      <c r="AZ646" s="80"/>
      <c r="BA646" s="80"/>
      <c r="BB646" s="80"/>
      <c r="BC646" s="80"/>
      <c r="BD646" s="80"/>
      <c r="BE646" s="80"/>
      <c r="BF646" s="80"/>
      <c r="BG646" s="80"/>
      <c r="BH646" s="80"/>
      <c r="BI646" s="80"/>
      <c r="BJ646" s="80" t="n">
        <v>0</v>
      </c>
      <c r="BK646" s="80" t="n">
        <v>0</v>
      </c>
      <c r="BL646" s="80" t="n">
        <v>0</v>
      </c>
      <c r="BM646" s="80" t="n">
        <v>0</v>
      </c>
      <c r="BN646" s="80" t="n">
        <v>0</v>
      </c>
      <c r="BO646" s="80" t="n">
        <v>0</v>
      </c>
      <c r="BP646" s="80" t="n">
        <v>0</v>
      </c>
      <c r="BQ646" s="80" t="n">
        <v>0</v>
      </c>
      <c r="BR646" s="80" t="n">
        <v>0</v>
      </c>
      <c r="BS646" s="80" t="n">
        <v>0</v>
      </c>
      <c r="BT646" s="80" t="n">
        <v>0</v>
      </c>
      <c r="BU646" s="80" t="n">
        <v>0</v>
      </c>
      <c r="BV646" s="80" t="n">
        <v>0</v>
      </c>
      <c r="BW646" s="80" t="n">
        <v>0</v>
      </c>
      <c r="BX646" s="80" t="n">
        <v>0</v>
      </c>
      <c r="BY646" s="80" t="n">
        <v>0</v>
      </c>
      <c r="BZ646" s="80" t="n">
        <v>0</v>
      </c>
      <c r="CA646" s="80" t="n">
        <v>0</v>
      </c>
      <c r="CB646" s="80" t="n">
        <v>0</v>
      </c>
      <c r="CC646" s="80" t="n">
        <v>0</v>
      </c>
      <c r="CD646" s="80" t="n">
        <v>0</v>
      </c>
      <c r="CE646" s="80" t="n">
        <v>0</v>
      </c>
      <c r="CF646" s="80" t="n">
        <v>0</v>
      </c>
      <c r="CG646" s="80" t="n">
        <v>0</v>
      </c>
      <c r="CH646" s="80" t="n">
        <v>0</v>
      </c>
      <c r="CI646" s="80" t="n">
        <v>0</v>
      </c>
      <c r="CJ646" s="80" t="n">
        <v>0</v>
      </c>
      <c r="CK646" s="80" t="n">
        <v>0</v>
      </c>
      <c r="CL646" s="80" t="n">
        <v>0</v>
      </c>
      <c r="CM646" s="80" t="n">
        <v>0</v>
      </c>
      <c r="CN646" s="80" t="n">
        <v>0</v>
      </c>
      <c r="CO646" s="80" t="n">
        <v>0</v>
      </c>
      <c r="CP646" s="80" t="n">
        <v>0</v>
      </c>
      <c r="CQ646" s="80" t="n">
        <v>0</v>
      </c>
      <c r="CR646" s="80" t="n">
        <v>0</v>
      </c>
      <c r="CS646" s="80"/>
      <c r="CT646" s="78"/>
      <c r="CU646" s="78"/>
      <c r="CV646" s="78"/>
      <c r="CW646" s="78"/>
      <c r="CX646" s="78"/>
      <c r="CY646" s="78"/>
      <c r="CZ646" s="78"/>
      <c r="DA646" s="78"/>
      <c r="DB646" s="78"/>
      <c r="DC646" s="78"/>
      <c r="DD646" s="78"/>
      <c r="DE646" s="78"/>
      <c r="DF646" s="78"/>
      <c r="DG646" s="78"/>
      <c r="DH646" s="78"/>
      <c r="DI646" s="78"/>
      <c r="DJ646" s="78"/>
      <c r="DK646" s="78"/>
      <c r="DL646" s="78"/>
      <c r="DM646" s="78"/>
      <c r="DN646" s="78"/>
    </row>
    <row r="647" customFormat="false" ht="15.75" hidden="false" customHeight="false" outlineLevel="0" collapsed="false">
      <c r="A647" s="73" t="s">
        <v>491</v>
      </c>
      <c r="B647" s="78"/>
      <c r="C647" s="78"/>
      <c r="D647" s="78"/>
      <c r="E647" s="78"/>
      <c r="F647" s="78"/>
      <c r="G647" s="78"/>
      <c r="H647" s="78"/>
      <c r="I647" s="78"/>
      <c r="J647" s="78"/>
      <c r="K647" s="78"/>
      <c r="L647" s="78"/>
      <c r="M647" s="78"/>
      <c r="N647" s="78"/>
      <c r="O647" s="78"/>
      <c r="P647" s="78"/>
      <c r="Q647" s="78"/>
      <c r="R647" s="78"/>
      <c r="S647" s="78"/>
      <c r="T647" s="78"/>
      <c r="U647" s="78"/>
      <c r="V647" s="78"/>
      <c r="W647" s="78"/>
      <c r="X647" s="78"/>
      <c r="Y647" s="78"/>
      <c r="Z647" s="78"/>
      <c r="AA647" s="78"/>
      <c r="AB647" s="78"/>
      <c r="AC647" s="78"/>
      <c r="AD647" s="78"/>
      <c r="AE647" s="78"/>
      <c r="AF647" s="78"/>
      <c r="AG647" s="78"/>
      <c r="AH647" s="78"/>
      <c r="AI647" s="78"/>
      <c r="AJ647" s="78"/>
      <c r="AK647" s="78"/>
      <c r="AL647" s="78"/>
      <c r="AM647" s="78"/>
      <c r="AN647" s="78"/>
      <c r="AO647" s="78"/>
      <c r="AP647" s="78"/>
      <c r="AQ647" s="78"/>
      <c r="AR647" s="78"/>
      <c r="AS647" s="78"/>
      <c r="AT647" s="78"/>
      <c r="AU647" s="78"/>
      <c r="AV647" s="78"/>
      <c r="AW647" s="78"/>
      <c r="AX647" s="78"/>
      <c r="AY647" s="78"/>
      <c r="AZ647" s="78"/>
      <c r="BA647" s="78"/>
      <c r="BB647" s="78"/>
      <c r="BC647" s="78"/>
      <c r="BD647" s="78"/>
      <c r="BE647" s="78"/>
      <c r="BF647" s="78"/>
      <c r="BG647" s="78"/>
      <c r="BH647" s="78"/>
      <c r="BI647" s="78"/>
      <c r="BJ647" s="78"/>
      <c r="BK647" s="78"/>
      <c r="BL647" s="78"/>
      <c r="BM647" s="78"/>
      <c r="BN647" s="78"/>
      <c r="BO647" s="78"/>
      <c r="BP647" s="78"/>
      <c r="BQ647" s="78"/>
      <c r="BR647" s="78"/>
      <c r="BS647" s="78"/>
      <c r="BT647" s="78"/>
      <c r="BU647" s="78"/>
      <c r="BV647" s="78"/>
      <c r="BW647" s="78"/>
      <c r="BX647" s="78"/>
      <c r="BY647" s="78"/>
      <c r="BZ647" s="78"/>
      <c r="CA647" s="78"/>
      <c r="CB647" s="78"/>
      <c r="CC647" s="78" t="n">
        <v>0</v>
      </c>
      <c r="CD647" s="78" t="n">
        <v>0</v>
      </c>
      <c r="CE647" s="78" t="n">
        <v>0</v>
      </c>
      <c r="CF647" s="78" t="n">
        <v>0</v>
      </c>
      <c r="CG647" s="78" t="n">
        <v>0</v>
      </c>
      <c r="CH647" s="78" t="n">
        <v>0</v>
      </c>
      <c r="CI647" s="78" t="n">
        <v>0</v>
      </c>
      <c r="CJ647" s="78" t="n">
        <v>0</v>
      </c>
      <c r="CK647" s="78" t="n">
        <v>0</v>
      </c>
      <c r="CL647" s="78" t="n">
        <v>0</v>
      </c>
      <c r="CM647" s="78" t="n">
        <v>0</v>
      </c>
      <c r="CN647" s="78" t="n">
        <v>0</v>
      </c>
      <c r="CO647" s="78" t="n">
        <v>0</v>
      </c>
      <c r="CP647" s="78" t="n">
        <v>0</v>
      </c>
      <c r="CQ647" s="78" t="n">
        <v>0</v>
      </c>
      <c r="CR647" s="78" t="n">
        <v>0</v>
      </c>
      <c r="CS647" s="78"/>
      <c r="CT647" s="80"/>
      <c r="CU647" s="80"/>
      <c r="CV647" s="80"/>
      <c r="CW647" s="80"/>
      <c r="CX647" s="80"/>
      <c r="CY647" s="80"/>
      <c r="CZ647" s="80"/>
      <c r="DA647" s="80"/>
      <c r="DB647" s="80"/>
      <c r="DC647" s="80"/>
      <c r="DD647" s="80"/>
      <c r="DE647" s="80"/>
      <c r="DF647" s="80"/>
      <c r="DG647" s="80"/>
      <c r="DH647" s="80"/>
      <c r="DI647" s="80"/>
      <c r="DJ647" s="80"/>
      <c r="DK647" s="80"/>
      <c r="DL647" s="80"/>
      <c r="DM647" s="80"/>
      <c r="DN647" s="80"/>
    </row>
    <row r="648" customFormat="false" ht="15.75" hidden="false" customHeight="false" outlineLevel="0" collapsed="false">
      <c r="A648" s="73" t="s">
        <v>492</v>
      </c>
      <c r="B648" s="78"/>
      <c r="C648" s="78"/>
      <c r="D648" s="78"/>
      <c r="E648" s="78"/>
      <c r="F648" s="78"/>
      <c r="G648" s="78"/>
      <c r="H648" s="78"/>
      <c r="I648" s="78"/>
      <c r="J648" s="78"/>
      <c r="K648" s="78"/>
      <c r="L648" s="78"/>
      <c r="M648" s="78"/>
      <c r="N648" s="78"/>
      <c r="O648" s="78"/>
      <c r="P648" s="78"/>
      <c r="Q648" s="78"/>
      <c r="R648" s="78"/>
      <c r="S648" s="78"/>
      <c r="T648" s="78"/>
      <c r="U648" s="78"/>
      <c r="V648" s="78"/>
      <c r="W648" s="78"/>
      <c r="X648" s="78"/>
      <c r="Y648" s="78"/>
      <c r="Z648" s="78"/>
      <c r="AA648" s="78"/>
      <c r="AB648" s="78"/>
      <c r="AC648" s="78"/>
      <c r="AD648" s="78"/>
      <c r="AE648" s="78"/>
      <c r="AF648" s="78"/>
      <c r="AG648" s="78"/>
      <c r="AH648" s="78"/>
      <c r="AI648" s="78"/>
      <c r="AJ648" s="78"/>
      <c r="AK648" s="78"/>
      <c r="AL648" s="78"/>
      <c r="AM648" s="78"/>
      <c r="AN648" s="78"/>
      <c r="AO648" s="78"/>
      <c r="AP648" s="78"/>
      <c r="AQ648" s="78"/>
      <c r="AR648" s="78"/>
      <c r="AS648" s="78"/>
      <c r="AT648" s="78"/>
      <c r="AU648" s="78"/>
      <c r="AV648" s="78"/>
      <c r="AW648" s="78"/>
      <c r="AX648" s="78"/>
      <c r="AY648" s="78"/>
      <c r="AZ648" s="78"/>
      <c r="BA648" s="78"/>
      <c r="BB648" s="78"/>
      <c r="BC648" s="78"/>
      <c r="BD648" s="78"/>
      <c r="BE648" s="78"/>
      <c r="BF648" s="78"/>
      <c r="BG648" s="78"/>
      <c r="BH648" s="78"/>
      <c r="BI648" s="78"/>
      <c r="BJ648" s="78"/>
      <c r="BK648" s="78"/>
      <c r="BL648" s="78"/>
      <c r="BM648" s="78"/>
      <c r="BN648" s="78"/>
      <c r="BO648" s="78"/>
      <c r="BP648" s="78"/>
      <c r="BQ648" s="78"/>
      <c r="BR648" s="78"/>
      <c r="BS648" s="78"/>
      <c r="BT648" s="78"/>
      <c r="BU648" s="78"/>
      <c r="BV648" s="78"/>
      <c r="BW648" s="78"/>
      <c r="BX648" s="78"/>
      <c r="BY648" s="78"/>
      <c r="BZ648" s="78"/>
      <c r="CA648" s="78"/>
      <c r="CB648" s="78"/>
      <c r="CC648" s="78" t="n">
        <v>0</v>
      </c>
      <c r="CD648" s="78" t="n">
        <v>0</v>
      </c>
      <c r="CE648" s="78" t="n">
        <v>0</v>
      </c>
      <c r="CF648" s="78" t="n">
        <v>0</v>
      </c>
      <c r="CG648" s="78" t="n">
        <v>0</v>
      </c>
      <c r="CH648" s="78" t="n">
        <v>0</v>
      </c>
      <c r="CI648" s="78" t="n">
        <v>0</v>
      </c>
      <c r="CJ648" s="78" t="n">
        <v>0</v>
      </c>
      <c r="CK648" s="78" t="n">
        <v>0</v>
      </c>
      <c r="CL648" s="78" t="n">
        <v>0</v>
      </c>
      <c r="CM648" s="78" t="n">
        <v>0</v>
      </c>
      <c r="CN648" s="78" t="n">
        <v>0</v>
      </c>
      <c r="CO648" s="78" t="n">
        <v>0</v>
      </c>
      <c r="CP648" s="78" t="n">
        <v>0</v>
      </c>
      <c r="CQ648" s="78" t="n">
        <v>0</v>
      </c>
      <c r="CR648" s="78" t="n">
        <v>0</v>
      </c>
      <c r="CS648" s="78"/>
      <c r="CT648" s="78"/>
      <c r="CU648" s="78"/>
      <c r="CV648" s="78"/>
      <c r="CW648" s="78"/>
      <c r="CX648" s="78"/>
      <c r="CY648" s="78"/>
      <c r="CZ648" s="78"/>
      <c r="DA648" s="78"/>
      <c r="DB648" s="78"/>
      <c r="DC648" s="78"/>
      <c r="DD648" s="78"/>
      <c r="DE648" s="78"/>
      <c r="DF648" s="78"/>
      <c r="DG648" s="78"/>
      <c r="DH648" s="78"/>
      <c r="DI648" s="78"/>
      <c r="DJ648" s="78"/>
      <c r="DK648" s="78"/>
      <c r="DL648" s="78"/>
      <c r="DM648" s="78"/>
      <c r="DN648" s="78"/>
    </row>
    <row r="649" customFormat="false" ht="15.75" hidden="false" customHeight="false" outlineLevel="0" collapsed="false">
      <c r="A649" s="184" t="s">
        <v>493</v>
      </c>
      <c r="B649" s="78"/>
      <c r="C649" s="78"/>
      <c r="D649" s="78"/>
      <c r="E649" s="78"/>
      <c r="F649" s="78"/>
      <c r="G649" s="78"/>
      <c r="H649" s="78"/>
      <c r="I649" s="78"/>
      <c r="J649" s="78"/>
      <c r="K649" s="78"/>
      <c r="L649" s="78"/>
      <c r="M649" s="78"/>
      <c r="N649" s="78"/>
      <c r="O649" s="78"/>
      <c r="P649" s="78"/>
      <c r="Q649" s="78"/>
      <c r="R649" s="78"/>
      <c r="S649" s="78"/>
      <c r="T649" s="78"/>
      <c r="U649" s="78"/>
      <c r="V649" s="78"/>
      <c r="W649" s="78"/>
      <c r="X649" s="78"/>
      <c r="Y649" s="78"/>
      <c r="Z649" s="78"/>
      <c r="AA649" s="78"/>
      <c r="AB649" s="78"/>
      <c r="AC649" s="78"/>
      <c r="AD649" s="78"/>
      <c r="AE649" s="78"/>
      <c r="AF649" s="78"/>
      <c r="AG649" s="78"/>
      <c r="AH649" s="78"/>
      <c r="AI649" s="78"/>
      <c r="AJ649" s="78"/>
      <c r="AK649" s="78"/>
      <c r="AL649" s="78"/>
      <c r="AM649" s="78"/>
      <c r="AN649" s="78"/>
      <c r="AO649" s="78"/>
      <c r="AP649" s="78"/>
      <c r="AQ649" s="78"/>
      <c r="AR649" s="78"/>
      <c r="AS649" s="78"/>
      <c r="AT649" s="78"/>
      <c r="AU649" s="78"/>
      <c r="AV649" s="78"/>
      <c r="AW649" s="78"/>
      <c r="AX649" s="78"/>
      <c r="AY649" s="78"/>
      <c r="AZ649" s="78"/>
      <c r="BA649" s="78"/>
      <c r="BB649" s="78"/>
      <c r="BC649" s="78"/>
      <c r="BD649" s="78"/>
      <c r="BE649" s="78"/>
      <c r="BF649" s="78"/>
      <c r="BG649" s="78"/>
      <c r="BH649" s="78"/>
      <c r="BI649" s="78"/>
      <c r="BJ649" s="78" t="n">
        <v>0</v>
      </c>
      <c r="BK649" s="78" t="n">
        <v>0</v>
      </c>
      <c r="BL649" s="78" t="n">
        <v>0</v>
      </c>
      <c r="BM649" s="78" t="n">
        <v>0</v>
      </c>
      <c r="BN649" s="78" t="n">
        <v>0</v>
      </c>
      <c r="BO649" s="78" t="n">
        <v>0</v>
      </c>
      <c r="BP649" s="78" t="n">
        <v>0</v>
      </c>
      <c r="BQ649" s="78" t="n">
        <v>0</v>
      </c>
      <c r="BR649" s="78" t="n">
        <v>0</v>
      </c>
      <c r="BS649" s="78" t="n">
        <v>0</v>
      </c>
      <c r="BT649" s="78" t="n">
        <v>0</v>
      </c>
      <c r="BU649" s="78" t="n">
        <v>0</v>
      </c>
      <c r="BV649" s="78" t="n">
        <v>0</v>
      </c>
      <c r="BW649" s="78" t="n">
        <v>0</v>
      </c>
      <c r="BX649" s="78" t="n">
        <v>0</v>
      </c>
      <c r="BY649" s="78" t="n">
        <v>0</v>
      </c>
      <c r="BZ649" s="78" t="n">
        <v>0</v>
      </c>
      <c r="CA649" s="78" t="n">
        <v>0</v>
      </c>
      <c r="CB649" s="78" t="n">
        <v>0</v>
      </c>
      <c r="CC649" s="78" t="n">
        <v>0</v>
      </c>
      <c r="CD649" s="78" t="n">
        <v>0</v>
      </c>
      <c r="CE649" s="78" t="n">
        <v>0</v>
      </c>
      <c r="CF649" s="78" t="n">
        <v>0</v>
      </c>
      <c r="CG649" s="78" t="n">
        <v>0</v>
      </c>
      <c r="CH649" s="78" t="n">
        <v>0</v>
      </c>
      <c r="CI649" s="78" t="n">
        <v>0</v>
      </c>
      <c r="CJ649" s="78" t="n">
        <v>0</v>
      </c>
      <c r="CK649" s="78" t="n">
        <v>0</v>
      </c>
      <c r="CL649" s="78" t="n">
        <v>0</v>
      </c>
      <c r="CM649" s="78" t="n">
        <v>0</v>
      </c>
      <c r="CN649" s="78" t="n">
        <v>0</v>
      </c>
      <c r="CO649" s="78" t="n">
        <v>0</v>
      </c>
      <c r="CP649" s="78" t="n">
        <v>0</v>
      </c>
      <c r="CQ649" s="78" t="n">
        <v>0</v>
      </c>
      <c r="CR649" s="78" t="n">
        <v>0</v>
      </c>
      <c r="CS649" s="78"/>
      <c r="CT649" s="78"/>
      <c r="CU649" s="78"/>
      <c r="CV649" s="78"/>
      <c r="CW649" s="78"/>
      <c r="CX649" s="78"/>
      <c r="CY649" s="78"/>
      <c r="CZ649" s="78"/>
      <c r="DA649" s="78"/>
      <c r="DB649" s="78"/>
      <c r="DC649" s="78"/>
      <c r="DD649" s="78"/>
      <c r="DE649" s="78"/>
      <c r="DF649" s="78"/>
      <c r="DG649" s="78"/>
      <c r="DH649" s="78"/>
      <c r="DI649" s="78"/>
      <c r="DJ649" s="78"/>
      <c r="DK649" s="78"/>
      <c r="DL649" s="78"/>
      <c r="DM649" s="78"/>
      <c r="DN649" s="78"/>
    </row>
    <row r="650" customFormat="false" ht="15.75" hidden="false" customHeight="false" outlineLevel="0" collapsed="false">
      <c r="A650" s="184" t="s">
        <v>443</v>
      </c>
      <c r="B650" s="78"/>
      <c r="C650" s="78"/>
      <c r="D650" s="78"/>
      <c r="E650" s="78"/>
      <c r="F650" s="78"/>
      <c r="G650" s="78"/>
      <c r="H650" s="78"/>
      <c r="I650" s="78"/>
      <c r="J650" s="78"/>
      <c r="K650" s="78"/>
      <c r="L650" s="78"/>
      <c r="M650" s="78"/>
      <c r="N650" s="78"/>
      <c r="O650" s="78"/>
      <c r="P650" s="78"/>
      <c r="Q650" s="78"/>
      <c r="R650" s="78"/>
      <c r="S650" s="78"/>
      <c r="T650" s="78"/>
      <c r="U650" s="78"/>
      <c r="V650" s="78"/>
      <c r="W650" s="78"/>
      <c r="X650" s="78"/>
      <c r="Y650" s="78"/>
      <c r="Z650" s="78"/>
      <c r="AA650" s="78"/>
      <c r="AB650" s="78"/>
      <c r="AC650" s="78"/>
      <c r="AD650" s="78"/>
      <c r="AE650" s="78"/>
      <c r="AF650" s="78"/>
      <c r="AG650" s="78"/>
      <c r="AH650" s="78"/>
      <c r="AI650" s="78"/>
      <c r="AJ650" s="78"/>
      <c r="AK650" s="78"/>
      <c r="AL650" s="78"/>
      <c r="AM650" s="78"/>
      <c r="AN650" s="78"/>
      <c r="AO650" s="78"/>
      <c r="AP650" s="78"/>
      <c r="AQ650" s="78"/>
      <c r="AR650" s="78"/>
      <c r="AS650" s="78"/>
      <c r="AT650" s="78"/>
      <c r="AU650" s="78"/>
      <c r="AV650" s="78"/>
      <c r="AW650" s="78"/>
      <c r="AX650" s="78"/>
      <c r="AY650" s="78"/>
      <c r="AZ650" s="78"/>
      <c r="BA650" s="78"/>
      <c r="BB650" s="78"/>
      <c r="BC650" s="78"/>
      <c r="BD650" s="78"/>
      <c r="BE650" s="78"/>
      <c r="BF650" s="78"/>
      <c r="BG650" s="78"/>
      <c r="BH650" s="78"/>
      <c r="BI650" s="78"/>
      <c r="BJ650" s="78"/>
      <c r="BK650" s="78"/>
      <c r="BL650" s="78"/>
      <c r="BM650" s="78"/>
      <c r="BN650" s="78"/>
      <c r="BO650" s="78"/>
      <c r="BP650" s="78"/>
      <c r="BQ650" s="78"/>
      <c r="BR650" s="78"/>
      <c r="BS650" s="78"/>
      <c r="BT650" s="78"/>
      <c r="BU650" s="78"/>
      <c r="BV650" s="78"/>
      <c r="BW650" s="78"/>
      <c r="BX650" s="78"/>
      <c r="BY650" s="78"/>
      <c r="BZ650" s="78"/>
      <c r="CA650" s="78"/>
      <c r="CB650" s="78"/>
      <c r="CC650" s="78" t="n">
        <v>0</v>
      </c>
      <c r="CD650" s="78" t="n">
        <v>0</v>
      </c>
      <c r="CE650" s="78" t="n">
        <v>0</v>
      </c>
      <c r="CF650" s="78" t="n">
        <v>0</v>
      </c>
      <c r="CG650" s="78" t="n">
        <v>0</v>
      </c>
      <c r="CH650" s="78" t="n">
        <v>0</v>
      </c>
      <c r="CI650" s="78" t="n">
        <v>0</v>
      </c>
      <c r="CJ650" s="78" t="n">
        <v>0</v>
      </c>
      <c r="CK650" s="78" t="n">
        <v>0</v>
      </c>
      <c r="CL650" s="78" t="n">
        <v>0</v>
      </c>
      <c r="CM650" s="78" t="n">
        <v>0</v>
      </c>
      <c r="CN650" s="78" t="n">
        <v>0</v>
      </c>
      <c r="CO650" s="78" t="n">
        <v>0</v>
      </c>
      <c r="CP650" s="78" t="n">
        <v>0</v>
      </c>
      <c r="CQ650" s="78" t="n">
        <v>0</v>
      </c>
      <c r="CR650" s="78" t="n">
        <v>0</v>
      </c>
      <c r="CS650" s="78"/>
      <c r="CT650" s="78"/>
      <c r="CU650" s="78"/>
      <c r="CV650" s="78"/>
      <c r="CW650" s="78"/>
      <c r="CX650" s="78"/>
      <c r="CY650" s="78"/>
      <c r="CZ650" s="78"/>
      <c r="DA650" s="78"/>
      <c r="DB650" s="78"/>
      <c r="DC650" s="78"/>
      <c r="DD650" s="78"/>
      <c r="DE650" s="78"/>
      <c r="DF650" s="78"/>
      <c r="DG650" s="78"/>
      <c r="DH650" s="78"/>
      <c r="DI650" s="78"/>
      <c r="DJ650" s="78"/>
      <c r="DK650" s="78"/>
      <c r="DL650" s="78"/>
      <c r="DM650" s="78"/>
      <c r="DN650" s="78"/>
    </row>
    <row r="651" customFormat="false" ht="15.75" hidden="false" customHeight="false" outlineLevel="0" collapsed="false">
      <c r="A651" s="184" t="s">
        <v>444</v>
      </c>
      <c r="B651" s="78"/>
      <c r="C651" s="78"/>
      <c r="D651" s="78"/>
      <c r="E651" s="78"/>
      <c r="F651" s="78"/>
      <c r="G651" s="78"/>
      <c r="H651" s="78"/>
      <c r="I651" s="78"/>
      <c r="J651" s="78"/>
      <c r="K651" s="78"/>
      <c r="L651" s="78"/>
      <c r="M651" s="78"/>
      <c r="N651" s="78"/>
      <c r="O651" s="78"/>
      <c r="P651" s="78"/>
      <c r="Q651" s="78"/>
      <c r="R651" s="78"/>
      <c r="S651" s="78"/>
      <c r="T651" s="78"/>
      <c r="U651" s="78"/>
      <c r="V651" s="78"/>
      <c r="W651" s="78"/>
      <c r="X651" s="78"/>
      <c r="Y651" s="78"/>
      <c r="Z651" s="78"/>
      <c r="AA651" s="78"/>
      <c r="AB651" s="78"/>
      <c r="AC651" s="78"/>
      <c r="AD651" s="78"/>
      <c r="AE651" s="78"/>
      <c r="AF651" s="78"/>
      <c r="AG651" s="78"/>
      <c r="AH651" s="78"/>
      <c r="AI651" s="78"/>
      <c r="AJ651" s="78"/>
      <c r="AK651" s="78"/>
      <c r="AL651" s="78"/>
      <c r="AM651" s="78"/>
      <c r="AN651" s="78"/>
      <c r="AO651" s="78"/>
      <c r="AP651" s="78"/>
      <c r="AQ651" s="78"/>
      <c r="AR651" s="78"/>
      <c r="AS651" s="78"/>
      <c r="AT651" s="78"/>
      <c r="AU651" s="78"/>
      <c r="AV651" s="78"/>
      <c r="AW651" s="78"/>
      <c r="AX651" s="78"/>
      <c r="AY651" s="78"/>
      <c r="AZ651" s="78"/>
      <c r="BA651" s="78"/>
      <c r="BB651" s="78"/>
      <c r="BC651" s="78"/>
      <c r="BD651" s="78"/>
      <c r="BE651" s="78"/>
      <c r="BF651" s="78"/>
      <c r="BG651" s="78"/>
      <c r="BH651" s="78"/>
      <c r="BI651" s="78"/>
      <c r="BJ651" s="78"/>
      <c r="BK651" s="78"/>
      <c r="BL651" s="78"/>
      <c r="BM651" s="78"/>
      <c r="BN651" s="78"/>
      <c r="BO651" s="78"/>
      <c r="BP651" s="78"/>
      <c r="BQ651" s="78"/>
      <c r="BR651" s="78"/>
      <c r="BS651" s="78"/>
      <c r="BT651" s="78"/>
      <c r="BU651" s="78"/>
      <c r="BV651" s="78"/>
      <c r="BW651" s="78"/>
      <c r="BX651" s="78"/>
      <c r="BY651" s="78"/>
      <c r="BZ651" s="78"/>
      <c r="CA651" s="78"/>
      <c r="CB651" s="78"/>
      <c r="CC651" s="78" t="n">
        <v>0</v>
      </c>
      <c r="CD651" s="78" t="n">
        <v>0</v>
      </c>
      <c r="CE651" s="78" t="n">
        <v>0</v>
      </c>
      <c r="CF651" s="78" t="n">
        <v>0</v>
      </c>
      <c r="CG651" s="78" t="n">
        <v>0</v>
      </c>
      <c r="CH651" s="78" t="n">
        <v>0</v>
      </c>
      <c r="CI651" s="78" t="n">
        <v>0</v>
      </c>
      <c r="CJ651" s="78" t="n">
        <v>0</v>
      </c>
      <c r="CK651" s="78" t="n">
        <v>0</v>
      </c>
      <c r="CL651" s="78" t="n">
        <v>0</v>
      </c>
      <c r="CM651" s="78" t="n">
        <v>0</v>
      </c>
      <c r="CN651" s="78" t="n">
        <v>0</v>
      </c>
      <c r="CO651" s="78" t="n">
        <v>0</v>
      </c>
      <c r="CP651" s="78" t="n">
        <v>0</v>
      </c>
      <c r="CQ651" s="78" t="n">
        <v>0</v>
      </c>
      <c r="CR651" s="78" t="n">
        <v>0</v>
      </c>
      <c r="CS651" s="78"/>
      <c r="CT651" s="78"/>
      <c r="CU651" s="78"/>
      <c r="CV651" s="78"/>
      <c r="CW651" s="78"/>
      <c r="CX651" s="78"/>
      <c r="CY651" s="78"/>
      <c r="CZ651" s="78"/>
      <c r="DA651" s="78"/>
      <c r="DB651" s="78"/>
      <c r="DC651" s="78"/>
      <c r="DD651" s="78"/>
      <c r="DE651" s="78"/>
      <c r="DF651" s="78"/>
      <c r="DG651" s="78"/>
      <c r="DH651" s="78"/>
      <c r="DI651" s="78"/>
      <c r="DJ651" s="78"/>
      <c r="DK651" s="78"/>
      <c r="DL651" s="78"/>
      <c r="DM651" s="78"/>
      <c r="DN651" s="78"/>
    </row>
    <row r="652" customFormat="false" ht="15.75" hidden="false" customHeight="false" outlineLevel="0" collapsed="false">
      <c r="A652" s="184" t="s">
        <v>494</v>
      </c>
      <c r="B652" s="78"/>
      <c r="C652" s="78"/>
      <c r="D652" s="78"/>
      <c r="E652" s="78"/>
      <c r="F652" s="78"/>
      <c r="G652" s="78"/>
      <c r="H652" s="78"/>
      <c r="I652" s="78"/>
      <c r="J652" s="78"/>
      <c r="K652" s="78"/>
      <c r="L652" s="78"/>
      <c r="M652" s="78"/>
      <c r="N652" s="78"/>
      <c r="O652" s="78"/>
      <c r="P652" s="78"/>
      <c r="Q652" s="78"/>
      <c r="R652" s="78"/>
      <c r="S652" s="78"/>
      <c r="T652" s="78"/>
      <c r="U652" s="78"/>
      <c r="V652" s="78"/>
      <c r="W652" s="78"/>
      <c r="X652" s="78"/>
      <c r="Y652" s="78"/>
      <c r="Z652" s="78"/>
      <c r="AA652" s="78"/>
      <c r="AB652" s="78"/>
      <c r="AC652" s="78"/>
      <c r="AD652" s="78"/>
      <c r="AE652" s="78"/>
      <c r="AF652" s="78"/>
      <c r="AG652" s="78"/>
      <c r="AH652" s="78"/>
      <c r="AI652" s="78"/>
      <c r="AJ652" s="78"/>
      <c r="AK652" s="78"/>
      <c r="AL652" s="78"/>
      <c r="AM652" s="78"/>
      <c r="AN652" s="78"/>
      <c r="AO652" s="78"/>
      <c r="AP652" s="78"/>
      <c r="AQ652" s="78"/>
      <c r="AR652" s="78"/>
      <c r="AS652" s="78"/>
      <c r="AT652" s="78"/>
      <c r="AU652" s="78"/>
      <c r="AV652" s="78"/>
      <c r="AW652" s="78"/>
      <c r="AX652" s="78"/>
      <c r="AY652" s="78"/>
      <c r="AZ652" s="78"/>
      <c r="BA652" s="78"/>
      <c r="BB652" s="78"/>
      <c r="BC652" s="78"/>
      <c r="BD652" s="78"/>
      <c r="BE652" s="78"/>
      <c r="BF652" s="78"/>
      <c r="BG652" s="78"/>
      <c r="BH652" s="78"/>
      <c r="BI652" s="78"/>
      <c r="BJ652" s="78" t="n">
        <v>0</v>
      </c>
      <c r="BK652" s="78" t="n">
        <v>0</v>
      </c>
      <c r="BL652" s="78" t="n">
        <v>0</v>
      </c>
      <c r="BM652" s="78" t="n">
        <v>0</v>
      </c>
      <c r="BN652" s="78" t="n">
        <v>0</v>
      </c>
      <c r="BO652" s="78" t="n">
        <v>0</v>
      </c>
      <c r="BP652" s="78" t="n">
        <v>0</v>
      </c>
      <c r="BQ652" s="78" t="n">
        <v>0</v>
      </c>
      <c r="BR652" s="78" t="n">
        <v>0</v>
      </c>
      <c r="BS652" s="78" t="n">
        <v>0</v>
      </c>
      <c r="BT652" s="78" t="n">
        <v>0</v>
      </c>
      <c r="BU652" s="78" t="n">
        <v>0</v>
      </c>
      <c r="BV652" s="78" t="n">
        <v>0</v>
      </c>
      <c r="BW652" s="78" t="n">
        <v>0</v>
      </c>
      <c r="BX652" s="78" t="n">
        <v>0</v>
      </c>
      <c r="BY652" s="78" t="n">
        <v>0</v>
      </c>
      <c r="BZ652" s="78" t="n">
        <v>0</v>
      </c>
      <c r="CA652" s="78" t="n">
        <v>0</v>
      </c>
      <c r="CB652" s="78" t="n">
        <v>0</v>
      </c>
      <c r="CC652" s="78" t="n">
        <v>0</v>
      </c>
      <c r="CD652" s="78" t="n">
        <v>0</v>
      </c>
      <c r="CE652" s="78" t="n">
        <v>0</v>
      </c>
      <c r="CF652" s="78" t="n">
        <v>0</v>
      </c>
      <c r="CG652" s="78" t="n">
        <v>0</v>
      </c>
      <c r="CH652" s="78" t="n">
        <v>0</v>
      </c>
      <c r="CI652" s="78" t="n">
        <v>0</v>
      </c>
      <c r="CJ652" s="78" t="n">
        <v>0</v>
      </c>
      <c r="CK652" s="78" t="n">
        <v>0</v>
      </c>
      <c r="CL652" s="78" t="n">
        <v>0</v>
      </c>
      <c r="CM652" s="78" t="n">
        <v>0</v>
      </c>
      <c r="CN652" s="78" t="n">
        <v>0</v>
      </c>
      <c r="CO652" s="78" t="n">
        <v>0</v>
      </c>
      <c r="CP652" s="78" t="n">
        <v>0</v>
      </c>
      <c r="CQ652" s="78" t="n">
        <v>0</v>
      </c>
      <c r="CR652" s="78" t="n">
        <v>0</v>
      </c>
      <c r="CS652" s="78"/>
      <c r="CT652" s="78"/>
      <c r="CU652" s="78"/>
      <c r="CV652" s="78"/>
      <c r="CW652" s="78"/>
      <c r="CX652" s="78"/>
      <c r="CY652" s="78"/>
      <c r="CZ652" s="78"/>
      <c r="DA652" s="78"/>
      <c r="DB652" s="78"/>
      <c r="DC652" s="78"/>
      <c r="DD652" s="78"/>
      <c r="DE652" s="78"/>
      <c r="DF652" s="78"/>
      <c r="DG652" s="78"/>
      <c r="DH652" s="78"/>
      <c r="DI652" s="78"/>
      <c r="DJ652" s="78"/>
      <c r="DK652" s="78"/>
      <c r="DL652" s="78"/>
      <c r="DM652" s="78"/>
      <c r="DN652" s="78"/>
    </row>
    <row r="653" customFormat="false" ht="15.75" hidden="false" customHeight="false" outlineLevel="0" collapsed="false">
      <c r="A653" s="184" t="s">
        <v>495</v>
      </c>
      <c r="B653" s="78"/>
      <c r="C653" s="78"/>
      <c r="D653" s="78"/>
      <c r="E653" s="78"/>
      <c r="F653" s="78"/>
      <c r="G653" s="78"/>
      <c r="H653" s="78"/>
      <c r="I653" s="78"/>
      <c r="J653" s="78"/>
      <c r="K653" s="78"/>
      <c r="L653" s="78"/>
      <c r="M653" s="78"/>
      <c r="N653" s="78"/>
      <c r="O653" s="78"/>
      <c r="P653" s="78"/>
      <c r="Q653" s="78"/>
      <c r="R653" s="78"/>
      <c r="S653" s="78"/>
      <c r="T653" s="78"/>
      <c r="U653" s="78"/>
      <c r="V653" s="78"/>
      <c r="W653" s="78"/>
      <c r="X653" s="78"/>
      <c r="Y653" s="78"/>
      <c r="Z653" s="78"/>
      <c r="AA653" s="78"/>
      <c r="AB653" s="78"/>
      <c r="AC653" s="78"/>
      <c r="AD653" s="78"/>
      <c r="AE653" s="78"/>
      <c r="AF653" s="78"/>
      <c r="AG653" s="78"/>
      <c r="AH653" s="78"/>
      <c r="AI653" s="78"/>
      <c r="AJ653" s="78"/>
      <c r="AK653" s="78"/>
      <c r="AL653" s="78"/>
      <c r="AM653" s="78"/>
      <c r="AN653" s="78"/>
      <c r="AO653" s="78"/>
      <c r="AP653" s="78"/>
      <c r="AQ653" s="78"/>
      <c r="AR653" s="78"/>
      <c r="AS653" s="78"/>
      <c r="AT653" s="78"/>
      <c r="AU653" s="78"/>
      <c r="AV653" s="78"/>
      <c r="AW653" s="78"/>
      <c r="AX653" s="78"/>
      <c r="AY653" s="78"/>
      <c r="AZ653" s="78"/>
      <c r="BA653" s="78"/>
      <c r="BB653" s="78"/>
      <c r="BC653" s="78"/>
      <c r="BD653" s="78"/>
      <c r="BE653" s="78"/>
      <c r="BF653" s="78"/>
      <c r="BG653" s="78"/>
      <c r="BH653" s="78"/>
      <c r="BI653" s="78"/>
      <c r="BJ653" s="78"/>
      <c r="BK653" s="78"/>
      <c r="BL653" s="78"/>
      <c r="BM653" s="78"/>
      <c r="BN653" s="78"/>
      <c r="BO653" s="78"/>
      <c r="BP653" s="78"/>
      <c r="BQ653" s="78"/>
      <c r="BR653" s="78"/>
      <c r="BS653" s="78"/>
      <c r="BT653" s="78"/>
      <c r="BU653" s="78"/>
      <c r="BV653" s="78"/>
      <c r="BW653" s="78"/>
      <c r="BX653" s="78"/>
      <c r="BY653" s="78"/>
      <c r="BZ653" s="78"/>
      <c r="CA653" s="78"/>
      <c r="CB653" s="78"/>
      <c r="CC653" s="78" t="n">
        <v>0</v>
      </c>
      <c r="CD653" s="78" t="n">
        <v>0</v>
      </c>
      <c r="CE653" s="78" t="n">
        <v>0</v>
      </c>
      <c r="CF653" s="78" t="n">
        <v>0</v>
      </c>
      <c r="CG653" s="78" t="n">
        <v>0</v>
      </c>
      <c r="CH653" s="78" t="n">
        <v>0</v>
      </c>
      <c r="CI653" s="78" t="n">
        <v>0</v>
      </c>
      <c r="CJ653" s="78" t="n">
        <v>0</v>
      </c>
      <c r="CK653" s="78" t="n">
        <v>0</v>
      </c>
      <c r="CL653" s="78" t="n">
        <v>0</v>
      </c>
      <c r="CM653" s="78" t="n">
        <v>0</v>
      </c>
      <c r="CN653" s="78" t="n">
        <v>0</v>
      </c>
      <c r="CO653" s="78" t="n">
        <v>0</v>
      </c>
      <c r="CP653" s="78" t="n">
        <v>0</v>
      </c>
      <c r="CQ653" s="78" t="n">
        <v>0</v>
      </c>
      <c r="CR653" s="78" t="n">
        <v>0</v>
      </c>
      <c r="CS653" s="78"/>
      <c r="CT653" s="78"/>
      <c r="CU653" s="78"/>
      <c r="CV653" s="78"/>
      <c r="CW653" s="78"/>
      <c r="CX653" s="78"/>
      <c r="CY653" s="78"/>
      <c r="CZ653" s="78"/>
      <c r="DA653" s="78"/>
      <c r="DB653" s="78"/>
      <c r="DC653" s="78"/>
      <c r="DD653" s="78"/>
      <c r="DE653" s="78"/>
      <c r="DF653" s="78"/>
      <c r="DG653" s="78"/>
      <c r="DH653" s="78"/>
      <c r="DI653" s="78"/>
      <c r="DJ653" s="78"/>
      <c r="DK653" s="78"/>
      <c r="DL653" s="78"/>
      <c r="DM653" s="78"/>
      <c r="DN653" s="78"/>
    </row>
    <row r="654" customFormat="false" ht="15.75" hidden="false" customHeight="false" outlineLevel="0" collapsed="false">
      <c r="A654" s="184" t="s">
        <v>496</v>
      </c>
      <c r="B654" s="78"/>
      <c r="C654" s="78"/>
      <c r="D654" s="78"/>
      <c r="E654" s="78"/>
      <c r="F654" s="78"/>
      <c r="G654" s="78"/>
      <c r="H654" s="78"/>
      <c r="I654" s="78"/>
      <c r="J654" s="78"/>
      <c r="K654" s="78"/>
      <c r="L654" s="78"/>
      <c r="M654" s="78"/>
      <c r="N654" s="78"/>
      <c r="O654" s="78"/>
      <c r="P654" s="78"/>
      <c r="Q654" s="78"/>
      <c r="R654" s="78"/>
      <c r="S654" s="78"/>
      <c r="T654" s="78"/>
      <c r="U654" s="78"/>
      <c r="V654" s="78"/>
      <c r="W654" s="78"/>
      <c r="X654" s="78"/>
      <c r="Y654" s="78"/>
      <c r="Z654" s="78"/>
      <c r="AA654" s="78"/>
      <c r="AB654" s="78"/>
      <c r="AC654" s="78"/>
      <c r="AD654" s="78"/>
      <c r="AE654" s="78"/>
      <c r="AF654" s="78"/>
      <c r="AG654" s="78"/>
      <c r="AH654" s="78"/>
      <c r="AI654" s="78"/>
      <c r="AJ654" s="78"/>
      <c r="AK654" s="78"/>
      <c r="AL654" s="78"/>
      <c r="AM654" s="78"/>
      <c r="AN654" s="78"/>
      <c r="AO654" s="78"/>
      <c r="AP654" s="78"/>
      <c r="AQ654" s="78"/>
      <c r="AR654" s="78"/>
      <c r="AS654" s="78"/>
      <c r="AT654" s="78"/>
      <c r="AU654" s="78"/>
      <c r="AV654" s="78"/>
      <c r="AW654" s="78"/>
      <c r="AX654" s="78"/>
      <c r="AY654" s="78"/>
      <c r="AZ654" s="78"/>
      <c r="BA654" s="78"/>
      <c r="BB654" s="78"/>
      <c r="BC654" s="78"/>
      <c r="BD654" s="78"/>
      <c r="BE654" s="78"/>
      <c r="BF654" s="78"/>
      <c r="BG654" s="78"/>
      <c r="BH654" s="78"/>
      <c r="BI654" s="78"/>
      <c r="BJ654" s="78"/>
      <c r="BK654" s="78"/>
      <c r="BL654" s="78"/>
      <c r="BM654" s="78"/>
      <c r="BN654" s="78"/>
      <c r="BO654" s="78"/>
      <c r="BP654" s="78"/>
      <c r="BQ654" s="78"/>
      <c r="BR654" s="78"/>
      <c r="BS654" s="78"/>
      <c r="BT654" s="78"/>
      <c r="BU654" s="78"/>
      <c r="BV654" s="78"/>
      <c r="BW654" s="78"/>
      <c r="BX654" s="78"/>
      <c r="BY654" s="78"/>
      <c r="BZ654" s="78"/>
      <c r="CA654" s="78"/>
      <c r="CB654" s="78"/>
      <c r="CC654" s="78" t="n">
        <v>0</v>
      </c>
      <c r="CD654" s="78" t="n">
        <v>0</v>
      </c>
      <c r="CE654" s="78" t="n">
        <v>0</v>
      </c>
      <c r="CF654" s="78" t="n">
        <v>0</v>
      </c>
      <c r="CG654" s="78" t="n">
        <v>0</v>
      </c>
      <c r="CH654" s="78" t="n">
        <v>0</v>
      </c>
      <c r="CI654" s="78" t="n">
        <v>0</v>
      </c>
      <c r="CJ654" s="78" t="n">
        <v>0</v>
      </c>
      <c r="CK654" s="78" t="n">
        <v>0</v>
      </c>
      <c r="CL654" s="78" t="n">
        <v>0</v>
      </c>
      <c r="CM654" s="78" t="n">
        <v>0</v>
      </c>
      <c r="CN654" s="78" t="n">
        <v>0</v>
      </c>
      <c r="CO654" s="78" t="n">
        <v>0</v>
      </c>
      <c r="CP654" s="78" t="n">
        <v>0</v>
      </c>
      <c r="CQ654" s="78" t="n">
        <v>0</v>
      </c>
      <c r="CR654" s="78" t="n">
        <v>0</v>
      </c>
      <c r="CS654" s="78"/>
      <c r="CT654" s="78"/>
      <c r="CU654" s="78"/>
      <c r="CV654" s="78"/>
      <c r="CW654" s="78"/>
      <c r="CX654" s="78"/>
      <c r="CY654" s="78"/>
      <c r="CZ654" s="78"/>
      <c r="DA654" s="78"/>
      <c r="DB654" s="78"/>
      <c r="DC654" s="78"/>
      <c r="DD654" s="78"/>
      <c r="DE654" s="78"/>
      <c r="DF654" s="78"/>
      <c r="DG654" s="78"/>
      <c r="DH654" s="78"/>
      <c r="DI654" s="78"/>
      <c r="DJ654" s="78"/>
      <c r="DK654" s="78"/>
      <c r="DL654" s="78"/>
      <c r="DM654" s="78"/>
      <c r="DN654" s="78"/>
    </row>
    <row r="655" customFormat="false" ht="15.75" hidden="false" customHeight="false" outlineLevel="0" collapsed="false">
      <c r="A655" s="184" t="s">
        <v>497</v>
      </c>
      <c r="B655" s="78"/>
      <c r="C655" s="78"/>
      <c r="D655" s="78"/>
      <c r="E655" s="78"/>
      <c r="F655" s="78"/>
      <c r="G655" s="78"/>
      <c r="H655" s="78"/>
      <c r="I655" s="78"/>
      <c r="J655" s="78"/>
      <c r="K655" s="78"/>
      <c r="L655" s="78"/>
      <c r="M655" s="78"/>
      <c r="N655" s="78"/>
      <c r="O655" s="78"/>
      <c r="P655" s="78"/>
      <c r="Q655" s="78"/>
      <c r="R655" s="78"/>
      <c r="S655" s="78"/>
      <c r="T655" s="78"/>
      <c r="U655" s="78"/>
      <c r="V655" s="78"/>
      <c r="W655" s="78"/>
      <c r="X655" s="78"/>
      <c r="Y655" s="78"/>
      <c r="Z655" s="78"/>
      <c r="AA655" s="78"/>
      <c r="AB655" s="78"/>
      <c r="AC655" s="78"/>
      <c r="AD655" s="78"/>
      <c r="AE655" s="78"/>
      <c r="AF655" s="78"/>
      <c r="AG655" s="78"/>
      <c r="AH655" s="78"/>
      <c r="AI655" s="78"/>
      <c r="AJ655" s="78"/>
      <c r="AK655" s="78"/>
      <c r="AL655" s="78"/>
      <c r="AM655" s="78"/>
      <c r="AN655" s="78"/>
      <c r="AO655" s="78"/>
      <c r="AP655" s="78"/>
      <c r="AQ655" s="78"/>
      <c r="AR655" s="78"/>
      <c r="AS655" s="78"/>
      <c r="AT655" s="78"/>
      <c r="AU655" s="78"/>
      <c r="AV655" s="78"/>
      <c r="AW655" s="78"/>
      <c r="AX655" s="78"/>
      <c r="AY655" s="78"/>
      <c r="AZ655" s="78"/>
      <c r="BA655" s="78"/>
      <c r="BB655" s="78"/>
      <c r="BC655" s="78"/>
      <c r="BD655" s="78"/>
      <c r="BE655" s="78"/>
      <c r="BF655" s="78"/>
      <c r="BG655" s="78"/>
      <c r="BH655" s="78"/>
      <c r="BI655" s="78"/>
      <c r="BJ655" s="78" t="n">
        <v>0</v>
      </c>
      <c r="BK655" s="78" t="n">
        <v>0</v>
      </c>
      <c r="BL655" s="78" t="n">
        <v>0</v>
      </c>
      <c r="BM655" s="78" t="n">
        <v>0</v>
      </c>
      <c r="BN655" s="78" t="n">
        <v>0</v>
      </c>
      <c r="BO655" s="78" t="n">
        <v>0</v>
      </c>
      <c r="BP655" s="78" t="n">
        <v>0</v>
      </c>
      <c r="BQ655" s="78" t="n">
        <v>0</v>
      </c>
      <c r="BR655" s="78" t="n">
        <v>0</v>
      </c>
      <c r="BS655" s="78" t="n">
        <v>0</v>
      </c>
      <c r="BT655" s="78" t="n">
        <v>0</v>
      </c>
      <c r="BU655" s="78" t="n">
        <v>0</v>
      </c>
      <c r="BV655" s="78" t="n">
        <v>0</v>
      </c>
      <c r="BW655" s="78" t="n">
        <v>0</v>
      </c>
      <c r="BX655" s="78" t="n">
        <v>0</v>
      </c>
      <c r="BY655" s="78" t="n">
        <v>0</v>
      </c>
      <c r="BZ655" s="78" t="n">
        <v>0</v>
      </c>
      <c r="CA655" s="78" t="n">
        <v>0</v>
      </c>
      <c r="CB655" s="78" t="n">
        <v>0</v>
      </c>
      <c r="CC655" s="78" t="n">
        <v>0</v>
      </c>
      <c r="CD655" s="78" t="n">
        <v>0</v>
      </c>
      <c r="CE655" s="78" t="n">
        <v>0</v>
      </c>
      <c r="CF655" s="78" t="n">
        <v>0</v>
      </c>
      <c r="CG655" s="78" t="n">
        <v>0</v>
      </c>
      <c r="CH655" s="78" t="n">
        <v>0</v>
      </c>
      <c r="CI655" s="78" t="n">
        <v>0</v>
      </c>
      <c r="CJ655" s="78" t="n">
        <v>0</v>
      </c>
      <c r="CK655" s="78" t="n">
        <v>0</v>
      </c>
      <c r="CL655" s="78" t="n">
        <v>0</v>
      </c>
      <c r="CM655" s="78" t="n">
        <v>0</v>
      </c>
      <c r="CN655" s="78" t="n">
        <v>0</v>
      </c>
      <c r="CO655" s="78" t="n">
        <v>0</v>
      </c>
      <c r="CP655" s="78" t="n">
        <v>0</v>
      </c>
      <c r="CQ655" s="78" t="n">
        <v>0</v>
      </c>
      <c r="CR655" s="78" t="n">
        <v>0</v>
      </c>
      <c r="CS655" s="78"/>
      <c r="CT655" s="78"/>
      <c r="CU655" s="78"/>
      <c r="CV655" s="78"/>
      <c r="CW655" s="78"/>
      <c r="CX655" s="78"/>
      <c r="CY655" s="78"/>
      <c r="CZ655" s="78"/>
      <c r="DA655" s="78"/>
      <c r="DB655" s="78"/>
      <c r="DC655" s="78"/>
      <c r="DD655" s="78"/>
      <c r="DE655" s="78"/>
      <c r="DF655" s="78"/>
      <c r="DG655" s="78"/>
      <c r="DH655" s="78"/>
      <c r="DI655" s="78"/>
      <c r="DJ655" s="78"/>
      <c r="DK655" s="78"/>
      <c r="DL655" s="78"/>
      <c r="DM655" s="78"/>
      <c r="DN655" s="78"/>
    </row>
    <row r="656" customFormat="false" ht="15.75" hidden="false" customHeight="false" outlineLevel="0" collapsed="false">
      <c r="A656" s="184" t="s">
        <v>388</v>
      </c>
      <c r="B656" s="78"/>
      <c r="C656" s="78"/>
      <c r="D656" s="78"/>
      <c r="E656" s="78"/>
      <c r="F656" s="78"/>
      <c r="G656" s="78"/>
      <c r="H656" s="78"/>
      <c r="I656" s="78"/>
      <c r="J656" s="78"/>
      <c r="K656" s="78"/>
      <c r="L656" s="78"/>
      <c r="M656" s="78"/>
      <c r="N656" s="78"/>
      <c r="O656" s="78"/>
      <c r="P656" s="78"/>
      <c r="Q656" s="78"/>
      <c r="R656" s="78"/>
      <c r="S656" s="78"/>
      <c r="T656" s="78"/>
      <c r="U656" s="78"/>
      <c r="V656" s="78"/>
      <c r="W656" s="78"/>
      <c r="X656" s="78"/>
      <c r="Y656" s="78"/>
      <c r="Z656" s="78"/>
      <c r="AA656" s="78"/>
      <c r="AB656" s="78"/>
      <c r="AC656" s="78"/>
      <c r="AD656" s="78"/>
      <c r="AE656" s="78"/>
      <c r="AF656" s="78"/>
      <c r="AG656" s="78"/>
      <c r="AH656" s="78"/>
      <c r="AI656" s="78"/>
      <c r="AJ656" s="78"/>
      <c r="AK656" s="78"/>
      <c r="AL656" s="78"/>
      <c r="AM656" s="78"/>
      <c r="AN656" s="78"/>
      <c r="AO656" s="78"/>
      <c r="AP656" s="78"/>
      <c r="AQ656" s="78"/>
      <c r="AR656" s="78"/>
      <c r="AS656" s="78"/>
      <c r="AT656" s="78"/>
      <c r="AU656" s="78"/>
      <c r="AV656" s="78"/>
      <c r="AW656" s="78"/>
      <c r="AX656" s="78"/>
      <c r="AY656" s="78"/>
      <c r="AZ656" s="78"/>
      <c r="BA656" s="78"/>
      <c r="BB656" s="78"/>
      <c r="BC656" s="78"/>
      <c r="BD656" s="78"/>
      <c r="BE656" s="78"/>
      <c r="BF656" s="78"/>
      <c r="BG656" s="78"/>
      <c r="BH656" s="78"/>
      <c r="BI656" s="78"/>
      <c r="BJ656" s="78"/>
      <c r="BK656" s="78"/>
      <c r="BL656" s="78"/>
      <c r="BM656" s="78"/>
      <c r="BN656" s="78"/>
      <c r="BO656" s="78"/>
      <c r="BP656" s="78"/>
      <c r="BQ656" s="78"/>
      <c r="BR656" s="78"/>
      <c r="BS656" s="78"/>
      <c r="BT656" s="78"/>
      <c r="BU656" s="78"/>
      <c r="BV656" s="78"/>
      <c r="BW656" s="78"/>
      <c r="BX656" s="78"/>
      <c r="BY656" s="78"/>
      <c r="BZ656" s="78"/>
      <c r="CA656" s="78"/>
      <c r="CB656" s="78"/>
      <c r="CC656" s="78" t="n">
        <v>0</v>
      </c>
      <c r="CD656" s="78" t="n">
        <v>0</v>
      </c>
      <c r="CE656" s="78" t="n">
        <v>0</v>
      </c>
      <c r="CF656" s="78" t="n">
        <v>0</v>
      </c>
      <c r="CG656" s="78" t="n">
        <v>0</v>
      </c>
      <c r="CH656" s="78" t="n">
        <v>0</v>
      </c>
      <c r="CI656" s="78" t="n">
        <v>0</v>
      </c>
      <c r="CJ656" s="78" t="n">
        <v>0</v>
      </c>
      <c r="CK656" s="78" t="n">
        <v>0</v>
      </c>
      <c r="CL656" s="78" t="n">
        <v>0</v>
      </c>
      <c r="CM656" s="78" t="n">
        <v>0</v>
      </c>
      <c r="CN656" s="78" t="n">
        <v>0</v>
      </c>
      <c r="CO656" s="78" t="n">
        <v>0</v>
      </c>
      <c r="CP656" s="78" t="n">
        <v>0</v>
      </c>
      <c r="CQ656" s="78" t="n">
        <v>0</v>
      </c>
      <c r="CR656" s="78" t="n">
        <v>0</v>
      </c>
      <c r="CS656" s="78"/>
      <c r="CT656" s="78"/>
      <c r="CU656" s="78"/>
      <c r="CV656" s="78"/>
      <c r="CW656" s="78"/>
      <c r="CX656" s="78"/>
      <c r="CY656" s="78"/>
      <c r="CZ656" s="78"/>
      <c r="DA656" s="78"/>
      <c r="DB656" s="78"/>
      <c r="DC656" s="78"/>
      <c r="DD656" s="78"/>
      <c r="DE656" s="78"/>
      <c r="DF656" s="78"/>
      <c r="DG656" s="78"/>
      <c r="DH656" s="78"/>
      <c r="DI656" s="78"/>
      <c r="DJ656" s="78"/>
      <c r="DK656" s="78"/>
      <c r="DL656" s="78"/>
      <c r="DM656" s="78"/>
      <c r="DN656" s="78"/>
    </row>
    <row r="657" customFormat="false" ht="15.75" hidden="false" customHeight="false" outlineLevel="0" collapsed="false">
      <c r="A657" s="184" t="s">
        <v>389</v>
      </c>
      <c r="B657" s="78"/>
      <c r="C657" s="78"/>
      <c r="D657" s="78"/>
      <c r="E657" s="78"/>
      <c r="F657" s="78"/>
      <c r="G657" s="78"/>
      <c r="H657" s="78"/>
      <c r="I657" s="78"/>
      <c r="J657" s="78"/>
      <c r="K657" s="78"/>
      <c r="L657" s="78"/>
      <c r="M657" s="78"/>
      <c r="N657" s="78"/>
      <c r="O657" s="78"/>
      <c r="P657" s="78"/>
      <c r="Q657" s="78"/>
      <c r="R657" s="78"/>
      <c r="S657" s="78"/>
      <c r="T657" s="78"/>
      <c r="U657" s="78"/>
      <c r="V657" s="78"/>
      <c r="W657" s="78"/>
      <c r="X657" s="78"/>
      <c r="Y657" s="78"/>
      <c r="Z657" s="78"/>
      <c r="AA657" s="78"/>
      <c r="AB657" s="78"/>
      <c r="AC657" s="78"/>
      <c r="AD657" s="78"/>
      <c r="AE657" s="78"/>
      <c r="AF657" s="78"/>
      <c r="AG657" s="78"/>
      <c r="AH657" s="78"/>
      <c r="AI657" s="78"/>
      <c r="AJ657" s="78"/>
      <c r="AK657" s="78"/>
      <c r="AL657" s="78"/>
      <c r="AM657" s="78"/>
      <c r="AN657" s="78"/>
      <c r="AO657" s="78"/>
      <c r="AP657" s="78"/>
      <c r="AQ657" s="78"/>
      <c r="AR657" s="78"/>
      <c r="AS657" s="78"/>
      <c r="AT657" s="78"/>
      <c r="AU657" s="78"/>
      <c r="AV657" s="78"/>
      <c r="AW657" s="78"/>
      <c r="AX657" s="78"/>
      <c r="AY657" s="78"/>
      <c r="AZ657" s="78"/>
      <c r="BA657" s="78"/>
      <c r="BB657" s="78"/>
      <c r="BC657" s="78"/>
      <c r="BD657" s="78"/>
      <c r="BE657" s="78"/>
      <c r="BF657" s="78"/>
      <c r="BG657" s="78"/>
      <c r="BH657" s="78"/>
      <c r="BI657" s="78"/>
      <c r="BJ657" s="78"/>
      <c r="BK657" s="78"/>
      <c r="BL657" s="78"/>
      <c r="BM657" s="78"/>
      <c r="BN657" s="78"/>
      <c r="BO657" s="78"/>
      <c r="BP657" s="78"/>
      <c r="BQ657" s="78"/>
      <c r="BR657" s="78"/>
      <c r="BS657" s="78"/>
      <c r="BT657" s="78"/>
      <c r="BU657" s="78"/>
      <c r="BV657" s="78"/>
      <c r="BW657" s="78"/>
      <c r="BX657" s="78"/>
      <c r="BY657" s="78"/>
      <c r="BZ657" s="78"/>
      <c r="CA657" s="78"/>
      <c r="CB657" s="78"/>
      <c r="CC657" s="78" t="n">
        <v>0</v>
      </c>
      <c r="CD657" s="78" t="n">
        <v>0</v>
      </c>
      <c r="CE657" s="78" t="n">
        <v>0</v>
      </c>
      <c r="CF657" s="78" t="n">
        <v>0</v>
      </c>
      <c r="CG657" s="78" t="n">
        <v>0</v>
      </c>
      <c r="CH657" s="78" t="n">
        <v>0</v>
      </c>
      <c r="CI657" s="78" t="n">
        <v>0</v>
      </c>
      <c r="CJ657" s="78" t="n">
        <v>0</v>
      </c>
      <c r="CK657" s="78" t="n">
        <v>0</v>
      </c>
      <c r="CL657" s="78" t="n">
        <v>0</v>
      </c>
      <c r="CM657" s="78" t="n">
        <v>0</v>
      </c>
      <c r="CN657" s="78" t="n">
        <v>0</v>
      </c>
      <c r="CO657" s="78" t="n">
        <v>0</v>
      </c>
      <c r="CP657" s="78" t="n">
        <v>0</v>
      </c>
      <c r="CQ657" s="78" t="n">
        <v>0</v>
      </c>
      <c r="CR657" s="78" t="n">
        <v>0</v>
      </c>
      <c r="CS657" s="78"/>
      <c r="CT657" s="78"/>
      <c r="CU657" s="78"/>
      <c r="CV657" s="78"/>
      <c r="CW657" s="78"/>
      <c r="CX657" s="78"/>
      <c r="CY657" s="78"/>
      <c r="CZ657" s="78"/>
      <c r="DA657" s="78"/>
      <c r="DB657" s="78"/>
      <c r="DC657" s="78"/>
      <c r="DD657" s="78"/>
      <c r="DE657" s="78"/>
      <c r="DF657" s="78"/>
      <c r="DG657" s="78"/>
      <c r="DH657" s="78"/>
      <c r="DI657" s="78"/>
      <c r="DJ657" s="78"/>
      <c r="DK657" s="78"/>
      <c r="DL657" s="78"/>
      <c r="DM657" s="78"/>
      <c r="DN657" s="78"/>
    </row>
    <row r="658" customFormat="false" ht="15.75" hidden="false" customHeight="false" outlineLevel="0" collapsed="false">
      <c r="A658" s="73" t="s">
        <v>498</v>
      </c>
      <c r="B658" s="178"/>
      <c r="C658" s="178"/>
      <c r="D658" s="178"/>
      <c r="E658" s="178"/>
      <c r="F658" s="178"/>
      <c r="G658" s="178"/>
      <c r="H658" s="178"/>
      <c r="I658" s="178"/>
      <c r="J658" s="178"/>
      <c r="K658" s="178"/>
      <c r="L658" s="178"/>
      <c r="M658" s="178"/>
      <c r="N658" s="178"/>
      <c r="O658" s="178"/>
      <c r="P658" s="178"/>
      <c r="Q658" s="178"/>
      <c r="R658" s="178"/>
      <c r="S658" s="178"/>
      <c r="T658" s="178"/>
      <c r="U658" s="178"/>
      <c r="V658" s="178"/>
      <c r="W658" s="178"/>
      <c r="X658" s="178"/>
      <c r="Y658" s="178"/>
      <c r="Z658" s="178"/>
      <c r="AA658" s="178"/>
      <c r="AB658" s="178"/>
      <c r="AC658" s="178"/>
      <c r="AD658" s="178"/>
      <c r="AE658" s="178"/>
      <c r="AF658" s="178"/>
      <c r="AG658" s="178"/>
      <c r="AH658" s="178"/>
      <c r="AI658" s="178"/>
      <c r="AJ658" s="178"/>
      <c r="AK658" s="178"/>
      <c r="AL658" s="178"/>
      <c r="AM658" s="178"/>
      <c r="AN658" s="178"/>
      <c r="AO658" s="178"/>
      <c r="AP658" s="178"/>
      <c r="AQ658" s="178"/>
      <c r="AR658" s="178"/>
      <c r="AS658" s="178"/>
      <c r="AT658" s="178"/>
      <c r="AU658" s="178"/>
      <c r="AV658" s="178"/>
      <c r="AW658" s="178"/>
      <c r="AX658" s="178"/>
      <c r="AY658" s="178"/>
      <c r="AZ658" s="178"/>
      <c r="BA658" s="178"/>
      <c r="BB658" s="178"/>
      <c r="BC658" s="178"/>
      <c r="BD658" s="178"/>
      <c r="BE658" s="178"/>
      <c r="BF658" s="178"/>
      <c r="BG658" s="178"/>
      <c r="BH658" s="178"/>
      <c r="BI658" s="178"/>
      <c r="BJ658" s="178" t="n">
        <v>0</v>
      </c>
      <c r="BK658" s="178" t="n">
        <v>0</v>
      </c>
      <c r="BL658" s="178" t="n">
        <v>0</v>
      </c>
      <c r="BM658" s="178" t="n">
        <v>0</v>
      </c>
      <c r="BN658" s="178" t="n">
        <v>0</v>
      </c>
      <c r="BO658" s="178" t="n">
        <v>0</v>
      </c>
      <c r="BP658" s="178" t="n">
        <v>0</v>
      </c>
      <c r="BQ658" s="178" t="n">
        <v>0</v>
      </c>
      <c r="BR658" s="178" t="n">
        <v>0</v>
      </c>
      <c r="BS658" s="178" t="n">
        <v>0</v>
      </c>
      <c r="BT658" s="178" t="n">
        <v>0</v>
      </c>
      <c r="BU658" s="178" t="n">
        <v>0</v>
      </c>
      <c r="BV658" s="178" t="n">
        <v>0</v>
      </c>
      <c r="BW658" s="178" t="n">
        <v>0</v>
      </c>
      <c r="BX658" s="178" t="n">
        <v>0</v>
      </c>
      <c r="BY658" s="178" t="n">
        <v>0</v>
      </c>
      <c r="BZ658" s="178" t="n">
        <v>0</v>
      </c>
      <c r="CA658" s="178" t="n">
        <v>0</v>
      </c>
      <c r="CB658" s="178" t="n">
        <v>0</v>
      </c>
      <c r="CC658" s="178" t="n">
        <v>0</v>
      </c>
      <c r="CD658" s="178" t="n">
        <v>-13.7</v>
      </c>
      <c r="CE658" s="178" t="n">
        <v>-13.7</v>
      </c>
      <c r="CF658" s="178" t="n">
        <v>-13.7</v>
      </c>
      <c r="CG658" s="178" t="n">
        <v>-13.7</v>
      </c>
      <c r="CH658" s="178" t="n">
        <v>-17.8472747826517</v>
      </c>
      <c r="CI658" s="178" t="n">
        <v>-24.8439952547292</v>
      </c>
      <c r="CJ658" s="178" t="n">
        <v>-25.5893151123711</v>
      </c>
      <c r="CK658" s="178" t="n">
        <v>-25.0194148502479</v>
      </c>
      <c r="CL658" s="178" t="n">
        <v>-18.4415495252095</v>
      </c>
      <c r="CM658" s="178" t="n">
        <v>-25.6712453006837</v>
      </c>
      <c r="CN658" s="178" t="n">
        <v>-29.6469186470534</v>
      </c>
      <c r="CO658" s="178" t="n">
        <v>-29.6469186470534</v>
      </c>
      <c r="CP658" s="178" t="n">
        <v>-26.3622741052219</v>
      </c>
      <c r="CQ658" s="178" t="n">
        <v>-23.4355718086094</v>
      </c>
      <c r="CR658" s="178" t="n">
        <v>-22.5436814072224</v>
      </c>
      <c r="CS658" s="178"/>
      <c r="CT658" s="78"/>
      <c r="CU658" s="78"/>
      <c r="CV658" s="78"/>
      <c r="CW658" s="78"/>
      <c r="CX658" s="78"/>
      <c r="CY658" s="78"/>
      <c r="CZ658" s="78"/>
      <c r="DA658" s="78"/>
      <c r="DB658" s="78"/>
      <c r="DC658" s="78"/>
      <c r="DD658" s="78"/>
      <c r="DE658" s="78"/>
      <c r="DF658" s="78"/>
      <c r="DG658" s="78"/>
      <c r="DH658" s="78"/>
      <c r="DI658" s="78"/>
      <c r="DJ658" s="78"/>
      <c r="DK658" s="78"/>
      <c r="DL658" s="78"/>
      <c r="DM658" s="78"/>
      <c r="DN658" s="78"/>
    </row>
    <row r="659" customFormat="false" ht="15.75" hidden="false" customHeight="false" outlineLevel="0" collapsed="false">
      <c r="A659" s="73" t="s">
        <v>326</v>
      </c>
      <c r="B659" s="74"/>
      <c r="C659" s="74"/>
      <c r="D659" s="74"/>
      <c r="E659" s="74"/>
      <c r="F659" s="74"/>
      <c r="G659" s="74"/>
      <c r="H659" s="74"/>
      <c r="I659" s="74"/>
      <c r="J659" s="74"/>
      <c r="K659" s="74"/>
      <c r="L659" s="74"/>
      <c r="M659" s="74"/>
      <c r="N659" s="74"/>
      <c r="O659" s="74"/>
      <c r="P659" s="74"/>
      <c r="Q659" s="74"/>
      <c r="R659" s="74"/>
      <c r="S659" s="74"/>
      <c r="T659" s="74"/>
      <c r="U659" s="74"/>
      <c r="V659" s="74"/>
      <c r="W659" s="74"/>
      <c r="X659" s="74"/>
      <c r="Y659" s="74"/>
      <c r="Z659" s="74"/>
      <c r="AA659" s="74"/>
      <c r="AB659" s="74"/>
      <c r="AC659" s="74"/>
      <c r="AD659" s="74"/>
      <c r="AE659" s="74"/>
      <c r="AF659" s="74"/>
      <c r="AG659" s="74"/>
      <c r="AH659" s="74"/>
      <c r="AI659" s="74"/>
      <c r="AJ659" s="74"/>
      <c r="AK659" s="74"/>
      <c r="AL659" s="74"/>
      <c r="AM659" s="74"/>
      <c r="AN659" s="74"/>
      <c r="AO659" s="74"/>
      <c r="AP659" s="74"/>
      <c r="AQ659" s="74"/>
      <c r="AR659" s="74"/>
      <c r="AS659" s="74"/>
      <c r="AT659" s="74"/>
      <c r="AU659" s="74"/>
      <c r="AV659" s="74"/>
      <c r="AW659" s="74"/>
      <c r="AX659" s="74"/>
      <c r="AY659" s="74"/>
      <c r="AZ659" s="74"/>
      <c r="BA659" s="74"/>
      <c r="BB659" s="74"/>
      <c r="BC659" s="74"/>
      <c r="BD659" s="74"/>
      <c r="BE659" s="74"/>
      <c r="BF659" s="74"/>
      <c r="BG659" s="74"/>
      <c r="BH659" s="74"/>
      <c r="BI659" s="74"/>
      <c r="BJ659" s="74"/>
      <c r="BK659" s="74"/>
      <c r="BL659" s="74"/>
      <c r="BM659" s="74"/>
      <c r="BN659" s="74"/>
      <c r="BO659" s="74"/>
      <c r="BP659" s="74"/>
      <c r="BQ659" s="74"/>
      <c r="BR659" s="74"/>
      <c r="BS659" s="74"/>
      <c r="BT659" s="74"/>
      <c r="BU659" s="74"/>
      <c r="BV659" s="74"/>
      <c r="BW659" s="74"/>
      <c r="BX659" s="74"/>
      <c r="BY659" s="74"/>
      <c r="BZ659" s="74"/>
      <c r="CA659" s="74"/>
      <c r="CB659" s="74"/>
      <c r="CC659" s="74"/>
      <c r="CD659" s="74" t="n">
        <v>0</v>
      </c>
      <c r="CE659" s="74" t="n">
        <v>0</v>
      </c>
      <c r="CF659" s="74" t="n">
        <v>0</v>
      </c>
      <c r="CG659" s="74" t="n">
        <v>0</v>
      </c>
      <c r="CH659" s="74" t="n">
        <v>0</v>
      </c>
      <c r="CI659" s="74" t="n">
        <v>0</v>
      </c>
      <c r="CJ659" s="74" t="n">
        <v>0</v>
      </c>
      <c r="CK659" s="74" t="n">
        <v>0</v>
      </c>
      <c r="CL659" s="74" t="n">
        <v>0</v>
      </c>
      <c r="CM659" s="74" t="n">
        <v>0</v>
      </c>
      <c r="CN659" s="74" t="n">
        <v>0</v>
      </c>
      <c r="CO659" s="74" t="n">
        <v>0</v>
      </c>
      <c r="CP659" s="74" t="n">
        <v>0</v>
      </c>
      <c r="CQ659" s="74" t="n">
        <v>0</v>
      </c>
      <c r="CR659" s="74" t="n">
        <v>0</v>
      </c>
      <c r="CS659" s="74"/>
      <c r="CT659" s="178"/>
      <c r="CU659" s="178"/>
      <c r="CV659" s="178"/>
      <c r="CW659" s="178"/>
      <c r="CX659" s="178"/>
      <c r="CY659" s="178"/>
      <c r="CZ659" s="178"/>
      <c r="DA659" s="178"/>
      <c r="DB659" s="178"/>
      <c r="DC659" s="178"/>
      <c r="DD659" s="178"/>
      <c r="DE659" s="178"/>
      <c r="DF659" s="178"/>
      <c r="DG659" s="178"/>
      <c r="DH659" s="178"/>
      <c r="DI659" s="178"/>
      <c r="DJ659" s="178"/>
      <c r="DK659" s="178"/>
      <c r="DL659" s="178"/>
      <c r="DM659" s="178"/>
      <c r="DN659" s="178"/>
    </row>
    <row r="660" customFormat="false" ht="15.75" hidden="false" customHeight="false" outlineLevel="0" collapsed="false">
      <c r="A660" s="73" t="s">
        <v>499</v>
      </c>
      <c r="B660" s="74"/>
      <c r="C660" s="74"/>
      <c r="D660" s="74"/>
      <c r="E660" s="74"/>
      <c r="F660" s="74"/>
      <c r="G660" s="74"/>
      <c r="H660" s="74"/>
      <c r="I660" s="74"/>
      <c r="J660" s="74"/>
      <c r="K660" s="74"/>
      <c r="L660" s="74"/>
      <c r="M660" s="74"/>
      <c r="N660" s="74"/>
      <c r="O660" s="74"/>
      <c r="P660" s="74"/>
      <c r="Q660" s="74"/>
      <c r="R660" s="74"/>
      <c r="S660" s="74"/>
      <c r="T660" s="74"/>
      <c r="U660" s="74"/>
      <c r="V660" s="74"/>
      <c r="W660" s="74"/>
      <c r="X660" s="74"/>
      <c r="Y660" s="74"/>
      <c r="Z660" s="74"/>
      <c r="AA660" s="74"/>
      <c r="AB660" s="74"/>
      <c r="AC660" s="74"/>
      <c r="AD660" s="74"/>
      <c r="AE660" s="74"/>
      <c r="AF660" s="74"/>
      <c r="AG660" s="74"/>
      <c r="AH660" s="74"/>
      <c r="AI660" s="74"/>
      <c r="AJ660" s="74"/>
      <c r="AK660" s="74"/>
      <c r="AL660" s="74"/>
      <c r="AM660" s="74"/>
      <c r="AN660" s="74"/>
      <c r="AO660" s="74"/>
      <c r="AP660" s="74"/>
      <c r="AQ660" s="74"/>
      <c r="AR660" s="74"/>
      <c r="AS660" s="74"/>
      <c r="AT660" s="74"/>
      <c r="AU660" s="74"/>
      <c r="AV660" s="74"/>
      <c r="AW660" s="74"/>
      <c r="AX660" s="74"/>
      <c r="AY660" s="74"/>
      <c r="AZ660" s="74"/>
      <c r="BA660" s="74"/>
      <c r="BB660" s="74"/>
      <c r="BC660" s="74"/>
      <c r="BD660" s="74"/>
      <c r="BE660" s="74"/>
      <c r="BF660" s="74"/>
      <c r="BG660" s="74"/>
      <c r="BH660" s="74"/>
      <c r="BI660" s="74"/>
      <c r="BJ660" s="74"/>
      <c r="BK660" s="74"/>
      <c r="BL660" s="74"/>
      <c r="BM660" s="74"/>
      <c r="BN660" s="74"/>
      <c r="BO660" s="74"/>
      <c r="BP660" s="74"/>
      <c r="BQ660" s="74"/>
      <c r="BR660" s="74"/>
      <c r="BS660" s="74"/>
      <c r="BT660" s="74"/>
      <c r="BU660" s="74"/>
      <c r="BV660" s="74"/>
      <c r="BW660" s="74"/>
      <c r="BX660" s="74"/>
      <c r="BY660" s="74"/>
      <c r="BZ660" s="74"/>
      <c r="CA660" s="74"/>
      <c r="CB660" s="74"/>
      <c r="CC660" s="74"/>
      <c r="CD660" s="74" t="n">
        <v>13.7</v>
      </c>
      <c r="CE660" s="74" t="n">
        <v>13.7</v>
      </c>
      <c r="CF660" s="74" t="n">
        <v>13.7</v>
      </c>
      <c r="CG660" s="74" t="n">
        <v>13.7</v>
      </c>
      <c r="CH660" s="74" t="n">
        <v>17.8472747826517</v>
      </c>
      <c r="CI660" s="74" t="n">
        <v>24.8439952547292</v>
      </c>
      <c r="CJ660" s="74" t="n">
        <v>25.5893151123711</v>
      </c>
      <c r="CK660" s="74" t="n">
        <v>25.0194148502479</v>
      </c>
      <c r="CL660" s="74" t="n">
        <v>18.4415495252095</v>
      </c>
      <c r="CM660" s="74" t="n">
        <v>25.6712453006837</v>
      </c>
      <c r="CN660" s="74" t="n">
        <v>29.6469186470534</v>
      </c>
      <c r="CO660" s="74" t="n">
        <v>29.6469186470534</v>
      </c>
      <c r="CP660" s="74" t="n">
        <v>26.3622741052219</v>
      </c>
      <c r="CQ660" s="74" t="n">
        <v>23.4355718086094</v>
      </c>
      <c r="CR660" s="74" t="n">
        <v>22.5436814072224</v>
      </c>
      <c r="CS660" s="74"/>
      <c r="CT660" s="74"/>
      <c r="CU660" s="74"/>
      <c r="CV660" s="74"/>
      <c r="CW660" s="74"/>
      <c r="CX660" s="74"/>
      <c r="CY660" s="74"/>
      <c r="CZ660" s="74"/>
      <c r="DA660" s="74"/>
      <c r="DB660" s="74"/>
      <c r="DC660" s="74"/>
      <c r="DD660" s="74"/>
      <c r="DE660" s="74"/>
      <c r="DF660" s="74"/>
      <c r="DG660" s="74"/>
      <c r="DH660" s="74"/>
      <c r="DI660" s="74"/>
      <c r="DJ660" s="74"/>
      <c r="DK660" s="74"/>
      <c r="DL660" s="74"/>
      <c r="DM660" s="74"/>
      <c r="DN660" s="74"/>
    </row>
    <row r="661" customFormat="false" ht="15.75" hidden="false" customHeight="false" outlineLevel="0" collapsed="false">
      <c r="A661" s="184" t="s">
        <v>500</v>
      </c>
      <c r="B661" s="78"/>
      <c r="C661" s="78"/>
      <c r="D661" s="78"/>
      <c r="E661" s="78"/>
      <c r="F661" s="78"/>
      <c r="G661" s="78"/>
      <c r="H661" s="78"/>
      <c r="I661" s="78"/>
      <c r="J661" s="78"/>
      <c r="K661" s="78"/>
      <c r="L661" s="78"/>
      <c r="M661" s="78"/>
      <c r="N661" s="78"/>
      <c r="O661" s="78"/>
      <c r="P661" s="78"/>
      <c r="Q661" s="78"/>
      <c r="R661" s="78"/>
      <c r="S661" s="78"/>
      <c r="T661" s="78"/>
      <c r="U661" s="78"/>
      <c r="V661" s="78"/>
      <c r="W661" s="78"/>
      <c r="X661" s="78"/>
      <c r="Y661" s="78"/>
      <c r="Z661" s="78"/>
      <c r="AA661" s="78"/>
      <c r="AB661" s="78"/>
      <c r="AC661" s="78"/>
      <c r="AD661" s="78"/>
      <c r="AE661" s="78"/>
      <c r="AF661" s="78"/>
      <c r="AG661" s="78"/>
      <c r="AH661" s="78"/>
      <c r="AI661" s="78"/>
      <c r="AJ661" s="78"/>
      <c r="AK661" s="78"/>
      <c r="AL661" s="78"/>
      <c r="AM661" s="78"/>
      <c r="AN661" s="78"/>
      <c r="AO661" s="78"/>
      <c r="AP661" s="78"/>
      <c r="AQ661" s="78"/>
      <c r="AR661" s="78"/>
      <c r="AS661" s="78"/>
      <c r="AT661" s="78"/>
      <c r="AU661" s="78"/>
      <c r="AV661" s="78"/>
      <c r="AW661" s="78"/>
      <c r="AX661" s="78"/>
      <c r="AY661" s="78"/>
      <c r="AZ661" s="78"/>
      <c r="BA661" s="78"/>
      <c r="BB661" s="78"/>
      <c r="BC661" s="78"/>
      <c r="BD661" s="78"/>
      <c r="BE661" s="78"/>
      <c r="BF661" s="78"/>
      <c r="BG661" s="78"/>
      <c r="BH661" s="78"/>
      <c r="BI661" s="78"/>
      <c r="BJ661" s="78" t="n">
        <v>0</v>
      </c>
      <c r="BK661" s="78" t="n">
        <v>0</v>
      </c>
      <c r="BL661" s="78" t="n">
        <v>0</v>
      </c>
      <c r="BM661" s="78" t="n">
        <v>0</v>
      </c>
      <c r="BN661" s="78" t="n">
        <v>0</v>
      </c>
      <c r="BO661" s="78" t="n">
        <v>0</v>
      </c>
      <c r="BP661" s="78" t="n">
        <v>0</v>
      </c>
      <c r="BQ661" s="78" t="n">
        <v>0</v>
      </c>
      <c r="BR661" s="78" t="n">
        <v>0</v>
      </c>
      <c r="BS661" s="78" t="n">
        <v>0</v>
      </c>
      <c r="BT661" s="78" t="n">
        <v>0</v>
      </c>
      <c r="BU661" s="78" t="n">
        <v>0</v>
      </c>
      <c r="BV661" s="78" t="n">
        <v>0</v>
      </c>
      <c r="BW661" s="78" t="n">
        <v>0</v>
      </c>
      <c r="BX661" s="78" t="n">
        <v>0</v>
      </c>
      <c r="BY661" s="78" t="n">
        <v>0</v>
      </c>
      <c r="BZ661" s="78" t="n">
        <v>0</v>
      </c>
      <c r="CA661" s="78" t="n">
        <v>0</v>
      </c>
      <c r="CB661" s="78" t="n">
        <v>0</v>
      </c>
      <c r="CC661" s="78" t="n">
        <v>0</v>
      </c>
      <c r="CD661" s="78" t="n">
        <v>0</v>
      </c>
      <c r="CE661" s="78" t="n">
        <v>0</v>
      </c>
      <c r="CF661" s="78" t="n">
        <v>0</v>
      </c>
      <c r="CG661" s="78" t="n">
        <v>0</v>
      </c>
      <c r="CH661" s="78" t="n">
        <v>0</v>
      </c>
      <c r="CI661" s="78" t="n">
        <v>0</v>
      </c>
      <c r="CJ661" s="78" t="n">
        <v>0</v>
      </c>
      <c r="CK661" s="78" t="n">
        <v>0</v>
      </c>
      <c r="CL661" s="78" t="n">
        <v>0</v>
      </c>
      <c r="CM661" s="78" t="n">
        <v>0</v>
      </c>
      <c r="CN661" s="78" t="n">
        <v>0</v>
      </c>
      <c r="CO661" s="78" t="n">
        <v>0</v>
      </c>
      <c r="CP661" s="78" t="n">
        <v>0</v>
      </c>
      <c r="CQ661" s="78" t="n">
        <v>0</v>
      </c>
      <c r="CR661" s="78" t="n">
        <v>0</v>
      </c>
      <c r="CS661" s="78"/>
      <c r="CT661" s="74"/>
      <c r="CU661" s="74"/>
      <c r="CV661" s="74"/>
      <c r="CW661" s="74"/>
      <c r="CX661" s="74"/>
      <c r="CY661" s="74"/>
      <c r="CZ661" s="74"/>
      <c r="DA661" s="74"/>
      <c r="DB661" s="74"/>
      <c r="DC661" s="74"/>
      <c r="DD661" s="74"/>
      <c r="DE661" s="74"/>
      <c r="DF661" s="74"/>
      <c r="DG661" s="74"/>
      <c r="DH661" s="74"/>
      <c r="DI661" s="74"/>
      <c r="DJ661" s="74"/>
      <c r="DK661" s="74"/>
      <c r="DL661" s="74"/>
      <c r="DM661" s="74"/>
      <c r="DN661" s="74"/>
    </row>
    <row r="662" customFormat="false" ht="15.75" hidden="false" customHeight="false" outlineLevel="0" collapsed="false">
      <c r="A662" s="184" t="s">
        <v>487</v>
      </c>
      <c r="B662" s="78"/>
      <c r="C662" s="78"/>
      <c r="D662" s="78"/>
      <c r="E662" s="78"/>
      <c r="F662" s="78"/>
      <c r="G662" s="78"/>
      <c r="H662" s="78"/>
      <c r="I662" s="78"/>
      <c r="J662" s="78"/>
      <c r="K662" s="78"/>
      <c r="L662" s="78"/>
      <c r="M662" s="78"/>
      <c r="N662" s="78"/>
      <c r="O662" s="78"/>
      <c r="P662" s="78"/>
      <c r="Q662" s="78"/>
      <c r="R662" s="78"/>
      <c r="S662" s="78"/>
      <c r="T662" s="78"/>
      <c r="U662" s="78"/>
      <c r="V662" s="78"/>
      <c r="W662" s="78"/>
      <c r="X662" s="78"/>
      <c r="Y662" s="78"/>
      <c r="Z662" s="78"/>
      <c r="AA662" s="78"/>
      <c r="AB662" s="78"/>
      <c r="AC662" s="78"/>
      <c r="AD662" s="78"/>
      <c r="AE662" s="78"/>
      <c r="AF662" s="78"/>
      <c r="AG662" s="78"/>
      <c r="AH662" s="78"/>
      <c r="AI662" s="78"/>
      <c r="AJ662" s="78"/>
      <c r="AK662" s="78"/>
      <c r="AL662" s="78"/>
      <c r="AM662" s="78"/>
      <c r="AN662" s="78"/>
      <c r="AO662" s="78"/>
      <c r="AP662" s="78"/>
      <c r="AQ662" s="78"/>
      <c r="AR662" s="78"/>
      <c r="AS662" s="78"/>
      <c r="AT662" s="78"/>
      <c r="AU662" s="78"/>
      <c r="AV662" s="78"/>
      <c r="AW662" s="78"/>
      <c r="AX662" s="78"/>
      <c r="AY662" s="78"/>
      <c r="AZ662" s="78"/>
      <c r="BA662" s="78"/>
      <c r="BB662" s="78"/>
      <c r="BC662" s="78"/>
      <c r="BD662" s="78"/>
      <c r="BE662" s="78"/>
      <c r="BF662" s="78"/>
      <c r="BG662" s="78"/>
      <c r="BH662" s="78"/>
      <c r="BI662" s="78"/>
      <c r="BJ662" s="78"/>
      <c r="BK662" s="78"/>
      <c r="BL662" s="78"/>
      <c r="BM662" s="78"/>
      <c r="BN662" s="78"/>
      <c r="BO662" s="78"/>
      <c r="BP662" s="78"/>
      <c r="BQ662" s="78"/>
      <c r="BR662" s="78"/>
      <c r="BS662" s="78"/>
      <c r="BT662" s="78"/>
      <c r="BU662" s="78"/>
      <c r="BV662" s="78"/>
      <c r="BW662" s="78"/>
      <c r="BX662" s="78"/>
      <c r="BY662" s="78"/>
      <c r="BZ662" s="78"/>
      <c r="CA662" s="78"/>
      <c r="CB662" s="78"/>
      <c r="CC662" s="78" t="n">
        <v>0</v>
      </c>
      <c r="CD662" s="78" t="n">
        <v>0</v>
      </c>
      <c r="CE662" s="78" t="n">
        <v>0</v>
      </c>
      <c r="CF662" s="78" t="n">
        <v>0</v>
      </c>
      <c r="CG662" s="78" t="n">
        <v>0</v>
      </c>
      <c r="CH662" s="78" t="n">
        <v>0</v>
      </c>
      <c r="CI662" s="78" t="n">
        <v>0</v>
      </c>
      <c r="CJ662" s="78" t="n">
        <v>0</v>
      </c>
      <c r="CK662" s="78" t="n">
        <v>0</v>
      </c>
      <c r="CL662" s="78" t="n">
        <v>0</v>
      </c>
      <c r="CM662" s="78" t="n">
        <v>0</v>
      </c>
      <c r="CN662" s="78" t="n">
        <v>0</v>
      </c>
      <c r="CO662" s="78" t="n">
        <v>0</v>
      </c>
      <c r="CP662" s="78" t="n">
        <v>0</v>
      </c>
      <c r="CQ662" s="78" t="n">
        <v>0</v>
      </c>
      <c r="CR662" s="78" t="n">
        <v>0</v>
      </c>
      <c r="CS662" s="245"/>
      <c r="CT662" s="78"/>
      <c r="CU662" s="78"/>
      <c r="CV662" s="78"/>
      <c r="CW662" s="78"/>
      <c r="CX662" s="78"/>
      <c r="CY662" s="78"/>
      <c r="CZ662" s="78"/>
      <c r="DA662" s="78"/>
      <c r="DB662" s="78"/>
      <c r="DC662" s="78"/>
      <c r="DD662" s="78"/>
      <c r="DE662" s="78"/>
      <c r="DF662" s="78"/>
      <c r="DG662" s="78"/>
      <c r="DH662" s="78"/>
      <c r="DI662" s="78"/>
      <c r="DJ662" s="78"/>
      <c r="DK662" s="78"/>
      <c r="DL662" s="78"/>
      <c r="DM662" s="78"/>
      <c r="DN662" s="78"/>
    </row>
    <row r="663" customFormat="false" ht="15.75" hidden="false" customHeight="false" outlineLevel="0" collapsed="false">
      <c r="A663" s="184" t="s">
        <v>488</v>
      </c>
      <c r="B663" s="78"/>
      <c r="C663" s="78"/>
      <c r="D663" s="78"/>
      <c r="E663" s="78"/>
      <c r="F663" s="78"/>
      <c r="G663" s="78"/>
      <c r="H663" s="78"/>
      <c r="I663" s="78"/>
      <c r="J663" s="78"/>
      <c r="K663" s="78"/>
      <c r="L663" s="78"/>
      <c r="M663" s="78"/>
      <c r="N663" s="78"/>
      <c r="O663" s="78"/>
      <c r="P663" s="78"/>
      <c r="Q663" s="78"/>
      <c r="R663" s="78"/>
      <c r="S663" s="78"/>
      <c r="T663" s="78"/>
      <c r="U663" s="78"/>
      <c r="V663" s="78"/>
      <c r="W663" s="78"/>
      <c r="X663" s="78"/>
      <c r="Y663" s="78"/>
      <c r="Z663" s="78"/>
      <c r="AA663" s="78"/>
      <c r="AB663" s="78"/>
      <c r="AC663" s="78"/>
      <c r="AD663" s="78"/>
      <c r="AE663" s="78"/>
      <c r="AF663" s="78"/>
      <c r="AG663" s="78"/>
      <c r="AH663" s="78"/>
      <c r="AI663" s="78"/>
      <c r="AJ663" s="78"/>
      <c r="AK663" s="78"/>
      <c r="AL663" s="78"/>
      <c r="AM663" s="78"/>
      <c r="AN663" s="78"/>
      <c r="AO663" s="78"/>
      <c r="AP663" s="78"/>
      <c r="AQ663" s="78"/>
      <c r="AR663" s="78"/>
      <c r="AS663" s="78"/>
      <c r="AT663" s="78"/>
      <c r="AU663" s="78"/>
      <c r="AV663" s="78"/>
      <c r="AW663" s="78"/>
      <c r="AX663" s="78"/>
      <c r="AY663" s="78"/>
      <c r="AZ663" s="78"/>
      <c r="BA663" s="78"/>
      <c r="BB663" s="78"/>
      <c r="BC663" s="78"/>
      <c r="BD663" s="78"/>
      <c r="BE663" s="78"/>
      <c r="BF663" s="78"/>
      <c r="BG663" s="78"/>
      <c r="BH663" s="78"/>
      <c r="BI663" s="78"/>
      <c r="BJ663" s="78"/>
      <c r="BK663" s="78"/>
      <c r="BL663" s="78"/>
      <c r="BM663" s="78"/>
      <c r="BN663" s="78"/>
      <c r="BO663" s="78"/>
      <c r="BP663" s="78"/>
      <c r="BQ663" s="78"/>
      <c r="BR663" s="78"/>
      <c r="BS663" s="78"/>
      <c r="BT663" s="78"/>
      <c r="BU663" s="78"/>
      <c r="BV663" s="78"/>
      <c r="BW663" s="78"/>
      <c r="BX663" s="78"/>
      <c r="BY663" s="78"/>
      <c r="BZ663" s="78"/>
      <c r="CA663" s="78"/>
      <c r="CB663" s="78"/>
      <c r="CC663" s="78" t="n">
        <v>0</v>
      </c>
      <c r="CD663" s="78" t="n">
        <v>0</v>
      </c>
      <c r="CE663" s="78" t="n">
        <v>0</v>
      </c>
      <c r="CF663" s="78" t="n">
        <v>0</v>
      </c>
      <c r="CG663" s="78" t="n">
        <v>0</v>
      </c>
      <c r="CH663" s="78" t="n">
        <v>0</v>
      </c>
      <c r="CI663" s="78" t="n">
        <v>0</v>
      </c>
      <c r="CJ663" s="78" t="n">
        <v>0</v>
      </c>
      <c r="CK663" s="78" t="n">
        <v>0</v>
      </c>
      <c r="CL663" s="78" t="n">
        <v>0</v>
      </c>
      <c r="CM663" s="78" t="n">
        <v>0</v>
      </c>
      <c r="CN663" s="78" t="n">
        <v>0</v>
      </c>
      <c r="CO663" s="78" t="n">
        <v>0</v>
      </c>
      <c r="CP663" s="78" t="n">
        <v>0</v>
      </c>
      <c r="CQ663" s="78" t="n">
        <v>0</v>
      </c>
      <c r="CR663" s="78" t="n">
        <v>0</v>
      </c>
      <c r="CS663" s="78"/>
      <c r="CT663" s="78"/>
      <c r="CU663" s="78"/>
      <c r="CV663" s="78"/>
      <c r="CW663" s="78"/>
      <c r="CX663" s="78"/>
      <c r="CY663" s="78"/>
      <c r="CZ663" s="78"/>
      <c r="DA663" s="78"/>
      <c r="DB663" s="78"/>
      <c r="DC663" s="78"/>
      <c r="DD663" s="78"/>
      <c r="DE663" s="78"/>
      <c r="DF663" s="78"/>
      <c r="DG663" s="78"/>
      <c r="DH663" s="78"/>
      <c r="DI663" s="78"/>
      <c r="DJ663" s="78"/>
      <c r="DK663" s="78"/>
      <c r="DL663" s="78"/>
      <c r="DM663" s="78"/>
      <c r="DN663" s="78"/>
    </row>
    <row r="664" customFormat="false" ht="15.75" hidden="false" customHeight="false" outlineLevel="0" collapsed="false">
      <c r="A664" s="184" t="s">
        <v>501</v>
      </c>
      <c r="B664" s="78"/>
      <c r="C664" s="78"/>
      <c r="D664" s="78"/>
      <c r="E664" s="78"/>
      <c r="F664" s="78"/>
      <c r="G664" s="78"/>
      <c r="H664" s="78"/>
      <c r="I664" s="78"/>
      <c r="J664" s="78"/>
      <c r="K664" s="78"/>
      <c r="L664" s="78"/>
      <c r="M664" s="78"/>
      <c r="N664" s="78"/>
      <c r="O664" s="78"/>
      <c r="P664" s="78"/>
      <c r="Q664" s="78"/>
      <c r="R664" s="78"/>
      <c r="S664" s="78"/>
      <c r="T664" s="78"/>
      <c r="U664" s="78"/>
      <c r="V664" s="78"/>
      <c r="W664" s="78"/>
      <c r="X664" s="78"/>
      <c r="Y664" s="78"/>
      <c r="Z664" s="78"/>
      <c r="AA664" s="78"/>
      <c r="AB664" s="78"/>
      <c r="AC664" s="78"/>
      <c r="AD664" s="78"/>
      <c r="AE664" s="78"/>
      <c r="AF664" s="78"/>
      <c r="AG664" s="78"/>
      <c r="AH664" s="78"/>
      <c r="AI664" s="78"/>
      <c r="AJ664" s="78"/>
      <c r="AK664" s="78"/>
      <c r="AL664" s="78"/>
      <c r="AM664" s="78"/>
      <c r="AN664" s="78"/>
      <c r="AO664" s="78"/>
      <c r="AP664" s="78"/>
      <c r="AQ664" s="78"/>
      <c r="AR664" s="78"/>
      <c r="AS664" s="78"/>
      <c r="AT664" s="78"/>
      <c r="AU664" s="78"/>
      <c r="AV664" s="78"/>
      <c r="AW664" s="78"/>
      <c r="AX664" s="78"/>
      <c r="AY664" s="78"/>
      <c r="AZ664" s="78"/>
      <c r="BA664" s="78"/>
      <c r="BB664" s="78"/>
      <c r="BC664" s="78"/>
      <c r="BD664" s="78"/>
      <c r="BE664" s="78"/>
      <c r="BF664" s="78"/>
      <c r="BG664" s="78"/>
      <c r="BH664" s="78"/>
      <c r="BI664" s="78"/>
      <c r="BJ664" s="78" t="n">
        <v>0</v>
      </c>
      <c r="BK664" s="78" t="n">
        <v>0</v>
      </c>
      <c r="BL664" s="78" t="n">
        <v>0</v>
      </c>
      <c r="BM664" s="78" t="n">
        <v>0</v>
      </c>
      <c r="BN664" s="78" t="n">
        <v>0</v>
      </c>
      <c r="BO664" s="78" t="n">
        <v>0</v>
      </c>
      <c r="BP664" s="78" t="n">
        <v>0</v>
      </c>
      <c r="BQ664" s="78" t="n">
        <v>0</v>
      </c>
      <c r="BR664" s="78" t="n">
        <v>0</v>
      </c>
      <c r="BS664" s="78" t="n">
        <v>0</v>
      </c>
      <c r="BT664" s="78" t="n">
        <v>0</v>
      </c>
      <c r="BU664" s="78" t="n">
        <v>0</v>
      </c>
      <c r="BV664" s="78" t="n">
        <v>0</v>
      </c>
      <c r="BW664" s="78" t="n">
        <v>0</v>
      </c>
      <c r="BX664" s="78" t="n">
        <v>0</v>
      </c>
      <c r="BY664" s="78" t="n">
        <v>0</v>
      </c>
      <c r="BZ664" s="78" t="n">
        <v>0</v>
      </c>
      <c r="CA664" s="78" t="n">
        <v>0</v>
      </c>
      <c r="CB664" s="78" t="n">
        <v>0</v>
      </c>
      <c r="CC664" s="78" t="n">
        <v>0</v>
      </c>
      <c r="CD664" s="78" t="n">
        <v>0</v>
      </c>
      <c r="CE664" s="78" t="n">
        <v>0</v>
      </c>
      <c r="CF664" s="78" t="n">
        <v>0</v>
      </c>
      <c r="CG664" s="78" t="n">
        <v>0</v>
      </c>
      <c r="CH664" s="78" t="n">
        <v>0</v>
      </c>
      <c r="CI664" s="78" t="n">
        <v>0</v>
      </c>
      <c r="CJ664" s="78" t="n">
        <v>0</v>
      </c>
      <c r="CK664" s="78" t="n">
        <v>0</v>
      </c>
      <c r="CL664" s="78" t="n">
        <v>0</v>
      </c>
      <c r="CM664" s="78" t="n">
        <v>0</v>
      </c>
      <c r="CN664" s="78" t="n">
        <v>0</v>
      </c>
      <c r="CO664" s="78" t="n">
        <v>0</v>
      </c>
      <c r="CP664" s="78" t="n">
        <v>0</v>
      </c>
      <c r="CQ664" s="78" t="n">
        <v>0</v>
      </c>
      <c r="CR664" s="78" t="n">
        <v>0</v>
      </c>
      <c r="CS664" s="78"/>
      <c r="CT664" s="78"/>
      <c r="CU664" s="78"/>
      <c r="CV664" s="78"/>
      <c r="CW664" s="78"/>
      <c r="CX664" s="78"/>
      <c r="CY664" s="78"/>
      <c r="CZ664" s="78"/>
      <c r="DA664" s="78"/>
      <c r="DB664" s="78"/>
      <c r="DC664" s="78"/>
      <c r="DD664" s="78"/>
      <c r="DE664" s="78"/>
      <c r="DF664" s="78"/>
      <c r="DG664" s="78"/>
      <c r="DH664" s="78"/>
      <c r="DI664" s="78"/>
      <c r="DJ664" s="78"/>
      <c r="DK664" s="78"/>
      <c r="DL664" s="78"/>
      <c r="DM664" s="78"/>
      <c r="DN664" s="78"/>
    </row>
    <row r="665" customFormat="false" ht="15.75" hidden="false" customHeight="false" outlineLevel="0" collapsed="false">
      <c r="A665" s="184" t="s">
        <v>502</v>
      </c>
      <c r="B665" s="78"/>
      <c r="C665" s="78"/>
      <c r="D665" s="78"/>
      <c r="E665" s="78"/>
      <c r="F665" s="78"/>
      <c r="G665" s="78"/>
      <c r="H665" s="78"/>
      <c r="I665" s="78"/>
      <c r="J665" s="78"/>
      <c r="K665" s="78"/>
      <c r="L665" s="78"/>
      <c r="M665" s="78"/>
      <c r="N665" s="78"/>
      <c r="O665" s="78"/>
      <c r="P665" s="78"/>
      <c r="Q665" s="78"/>
      <c r="R665" s="78"/>
      <c r="S665" s="78"/>
      <c r="T665" s="78"/>
      <c r="U665" s="78"/>
      <c r="V665" s="78"/>
      <c r="W665" s="78"/>
      <c r="X665" s="78"/>
      <c r="Y665" s="78"/>
      <c r="Z665" s="78"/>
      <c r="AA665" s="78"/>
      <c r="AB665" s="78"/>
      <c r="AC665" s="78"/>
      <c r="AD665" s="78"/>
      <c r="AE665" s="78"/>
      <c r="AF665" s="78"/>
      <c r="AG665" s="78"/>
      <c r="AH665" s="78"/>
      <c r="AI665" s="78"/>
      <c r="AJ665" s="78"/>
      <c r="AK665" s="78"/>
      <c r="AL665" s="78"/>
      <c r="AM665" s="78"/>
      <c r="AN665" s="78"/>
      <c r="AO665" s="78"/>
      <c r="AP665" s="78"/>
      <c r="AQ665" s="78"/>
      <c r="AR665" s="78"/>
      <c r="AS665" s="78"/>
      <c r="AT665" s="78"/>
      <c r="AU665" s="78"/>
      <c r="AV665" s="78"/>
      <c r="AW665" s="78"/>
      <c r="AX665" s="78"/>
      <c r="AY665" s="78"/>
      <c r="AZ665" s="78"/>
      <c r="BA665" s="78"/>
      <c r="BB665" s="78"/>
      <c r="BC665" s="78"/>
      <c r="BD665" s="78"/>
      <c r="BE665" s="78"/>
      <c r="BF665" s="78"/>
      <c r="BG665" s="78"/>
      <c r="BH665" s="78"/>
      <c r="BI665" s="78"/>
      <c r="BJ665" s="78"/>
      <c r="BK665" s="78"/>
      <c r="BL665" s="78"/>
      <c r="BM665" s="78"/>
      <c r="BN665" s="78"/>
      <c r="BO665" s="78"/>
      <c r="BP665" s="78"/>
      <c r="BQ665" s="78"/>
      <c r="BR665" s="78"/>
      <c r="BS665" s="78"/>
      <c r="BT665" s="78"/>
      <c r="BU665" s="78"/>
      <c r="BV665" s="78"/>
      <c r="BW665" s="78"/>
      <c r="BX665" s="78"/>
      <c r="BY665" s="78"/>
      <c r="BZ665" s="78"/>
      <c r="CA665" s="78"/>
      <c r="CB665" s="78"/>
      <c r="CC665" s="78" t="n">
        <v>0</v>
      </c>
      <c r="CD665" s="78" t="n">
        <v>0</v>
      </c>
      <c r="CE665" s="78" t="n">
        <v>0</v>
      </c>
      <c r="CF665" s="78" t="n">
        <v>0</v>
      </c>
      <c r="CG665" s="78" t="n">
        <v>0</v>
      </c>
      <c r="CH665" s="78" t="n">
        <v>0</v>
      </c>
      <c r="CI665" s="78" t="n">
        <v>0</v>
      </c>
      <c r="CJ665" s="78" t="n">
        <v>0</v>
      </c>
      <c r="CK665" s="78" t="n">
        <v>0</v>
      </c>
      <c r="CL665" s="78" t="n">
        <v>0</v>
      </c>
      <c r="CM665" s="78" t="n">
        <v>0</v>
      </c>
      <c r="CN665" s="78" t="n">
        <v>0</v>
      </c>
      <c r="CO665" s="78" t="n">
        <v>0</v>
      </c>
      <c r="CP665" s="78" t="n">
        <v>0</v>
      </c>
      <c r="CQ665" s="78" t="n">
        <v>0</v>
      </c>
      <c r="CR665" s="78" t="n">
        <v>0</v>
      </c>
      <c r="CS665" s="78"/>
      <c r="CT665" s="78"/>
      <c r="CU665" s="78"/>
      <c r="CV665" s="78"/>
      <c r="CW665" s="78"/>
      <c r="CX665" s="78"/>
      <c r="CY665" s="78"/>
      <c r="CZ665" s="78"/>
      <c r="DA665" s="78"/>
      <c r="DB665" s="78"/>
      <c r="DC665" s="78"/>
      <c r="DD665" s="78"/>
      <c r="DE665" s="78"/>
      <c r="DF665" s="78"/>
      <c r="DG665" s="78"/>
      <c r="DH665" s="78"/>
      <c r="DI665" s="78"/>
      <c r="DJ665" s="78"/>
      <c r="DK665" s="78"/>
      <c r="DL665" s="78"/>
      <c r="DM665" s="78"/>
      <c r="DN665" s="78"/>
    </row>
    <row r="666" customFormat="false" ht="15.75" hidden="false" customHeight="false" outlineLevel="0" collapsed="false">
      <c r="A666" s="184" t="s">
        <v>354</v>
      </c>
      <c r="B666" s="78"/>
      <c r="C666" s="78"/>
      <c r="D666" s="78"/>
      <c r="E666" s="78"/>
      <c r="F666" s="78"/>
      <c r="G666" s="78"/>
      <c r="H666" s="78"/>
      <c r="I666" s="78"/>
      <c r="J666" s="78"/>
      <c r="K666" s="78"/>
      <c r="L666" s="78"/>
      <c r="M666" s="78"/>
      <c r="N666" s="78"/>
      <c r="O666" s="78"/>
      <c r="P666" s="78"/>
      <c r="Q666" s="78"/>
      <c r="R666" s="78"/>
      <c r="S666" s="78"/>
      <c r="T666" s="78"/>
      <c r="U666" s="78"/>
      <c r="V666" s="78"/>
      <c r="W666" s="78"/>
      <c r="X666" s="78"/>
      <c r="Y666" s="78"/>
      <c r="Z666" s="78"/>
      <c r="AA666" s="78"/>
      <c r="AB666" s="78"/>
      <c r="AC666" s="78"/>
      <c r="AD666" s="78"/>
      <c r="AE666" s="78"/>
      <c r="AF666" s="78"/>
      <c r="AG666" s="78"/>
      <c r="AH666" s="78"/>
      <c r="AI666" s="78"/>
      <c r="AJ666" s="78"/>
      <c r="AK666" s="78"/>
      <c r="AL666" s="78"/>
      <c r="AM666" s="78"/>
      <c r="AN666" s="78"/>
      <c r="AO666" s="78"/>
      <c r="AP666" s="78"/>
      <c r="AQ666" s="78"/>
      <c r="AR666" s="78"/>
      <c r="AS666" s="78"/>
      <c r="AT666" s="78"/>
      <c r="AU666" s="78"/>
      <c r="AV666" s="78"/>
      <c r="AW666" s="78"/>
      <c r="AX666" s="78"/>
      <c r="AY666" s="78"/>
      <c r="AZ666" s="78"/>
      <c r="BA666" s="78"/>
      <c r="BB666" s="78"/>
      <c r="BC666" s="78"/>
      <c r="BD666" s="78"/>
      <c r="BE666" s="78"/>
      <c r="BF666" s="78"/>
      <c r="BG666" s="78"/>
      <c r="BH666" s="78"/>
      <c r="BI666" s="78"/>
      <c r="BJ666" s="78"/>
      <c r="BK666" s="78"/>
      <c r="BL666" s="78"/>
      <c r="BM666" s="78"/>
      <c r="BN666" s="78"/>
      <c r="BO666" s="78"/>
      <c r="BP666" s="78"/>
      <c r="BQ666" s="78"/>
      <c r="BR666" s="78"/>
      <c r="BS666" s="78"/>
      <c r="BT666" s="78"/>
      <c r="BU666" s="78"/>
      <c r="BV666" s="78"/>
      <c r="BW666" s="78"/>
      <c r="BX666" s="78"/>
      <c r="BY666" s="78"/>
      <c r="BZ666" s="78"/>
      <c r="CA666" s="78"/>
      <c r="CB666" s="78"/>
      <c r="CC666" s="78" t="n">
        <v>0</v>
      </c>
      <c r="CD666" s="78" t="n">
        <v>0</v>
      </c>
      <c r="CE666" s="78" t="n">
        <v>0</v>
      </c>
      <c r="CF666" s="78" t="n">
        <v>0</v>
      </c>
      <c r="CG666" s="78" t="n">
        <v>0</v>
      </c>
      <c r="CH666" s="78" t="n">
        <v>0</v>
      </c>
      <c r="CI666" s="78" t="n">
        <v>0</v>
      </c>
      <c r="CJ666" s="78" t="n">
        <v>0</v>
      </c>
      <c r="CK666" s="78" t="n">
        <v>0</v>
      </c>
      <c r="CL666" s="78" t="n">
        <v>0</v>
      </c>
      <c r="CM666" s="78" t="n">
        <v>0</v>
      </c>
      <c r="CN666" s="78" t="n">
        <v>0</v>
      </c>
      <c r="CO666" s="78" t="n">
        <v>0</v>
      </c>
      <c r="CP666" s="78" t="n">
        <v>0</v>
      </c>
      <c r="CQ666" s="78" t="n">
        <v>0</v>
      </c>
      <c r="CR666" s="78" t="n">
        <v>0</v>
      </c>
      <c r="CS666" s="78"/>
      <c r="CT666" s="78"/>
      <c r="CU666" s="78"/>
      <c r="CV666" s="78"/>
      <c r="CW666" s="78"/>
      <c r="CX666" s="78"/>
      <c r="CY666" s="78"/>
      <c r="CZ666" s="78"/>
      <c r="DA666" s="78"/>
      <c r="DB666" s="78"/>
      <c r="DC666" s="78"/>
      <c r="DD666" s="78"/>
      <c r="DE666" s="78"/>
      <c r="DF666" s="78"/>
      <c r="DG666" s="78"/>
      <c r="DH666" s="78"/>
      <c r="DI666" s="78"/>
      <c r="DJ666" s="78"/>
      <c r="DK666" s="78"/>
      <c r="DL666" s="78"/>
      <c r="DM666" s="78"/>
      <c r="DN666" s="78"/>
    </row>
    <row r="667" customFormat="false" ht="15.75" hidden="false" customHeight="false" outlineLevel="0" collapsed="false">
      <c r="A667" s="73" t="s">
        <v>503</v>
      </c>
      <c r="B667" s="80"/>
      <c r="C667" s="80"/>
      <c r="D667" s="80"/>
      <c r="E667" s="80"/>
      <c r="F667" s="80"/>
      <c r="G667" s="80"/>
      <c r="H667" s="80"/>
      <c r="I667" s="80"/>
      <c r="J667" s="80"/>
      <c r="K667" s="80"/>
      <c r="L667" s="80"/>
      <c r="M667" s="80"/>
      <c r="N667" s="80"/>
      <c r="O667" s="80"/>
      <c r="P667" s="80"/>
      <c r="Q667" s="80"/>
      <c r="R667" s="80"/>
      <c r="S667" s="80"/>
      <c r="T667" s="80"/>
      <c r="U667" s="80"/>
      <c r="V667" s="80"/>
      <c r="W667" s="80"/>
      <c r="X667" s="80"/>
      <c r="Y667" s="80"/>
      <c r="Z667" s="80"/>
      <c r="AA667" s="80"/>
      <c r="AB667" s="80"/>
      <c r="AC667" s="80"/>
      <c r="AD667" s="80"/>
      <c r="AE667" s="80"/>
      <c r="AF667" s="80"/>
      <c r="AG667" s="80"/>
      <c r="AH667" s="80"/>
      <c r="AI667" s="80"/>
      <c r="AJ667" s="80"/>
      <c r="AK667" s="80"/>
      <c r="AL667" s="80"/>
      <c r="AM667" s="80"/>
      <c r="AN667" s="80"/>
      <c r="AO667" s="80"/>
      <c r="AP667" s="80"/>
      <c r="AQ667" s="80"/>
      <c r="AR667" s="80"/>
      <c r="AS667" s="80"/>
      <c r="AT667" s="80"/>
      <c r="AU667" s="80"/>
      <c r="AV667" s="80"/>
      <c r="AW667" s="80"/>
      <c r="AX667" s="80"/>
      <c r="AY667" s="80"/>
      <c r="AZ667" s="80"/>
      <c r="BA667" s="80"/>
      <c r="BB667" s="80"/>
      <c r="BC667" s="80"/>
      <c r="BD667" s="80"/>
      <c r="BE667" s="80"/>
      <c r="BF667" s="80"/>
      <c r="BG667" s="80"/>
      <c r="BH667" s="80"/>
      <c r="BI667" s="80"/>
      <c r="BJ667" s="80" t="n">
        <v>0</v>
      </c>
      <c r="BK667" s="80" t="n">
        <v>0</v>
      </c>
      <c r="BL667" s="80" t="n">
        <v>0</v>
      </c>
      <c r="BM667" s="80" t="n">
        <v>0</v>
      </c>
      <c r="BN667" s="80" t="n">
        <v>0</v>
      </c>
      <c r="BO667" s="80" t="n">
        <v>0</v>
      </c>
      <c r="BP667" s="80" t="n">
        <v>0</v>
      </c>
      <c r="BQ667" s="80" t="n">
        <v>0</v>
      </c>
      <c r="BR667" s="80" t="n">
        <v>0</v>
      </c>
      <c r="BS667" s="80" t="n">
        <v>0</v>
      </c>
      <c r="BT667" s="80" t="n">
        <v>0</v>
      </c>
      <c r="BU667" s="80" t="n">
        <v>0</v>
      </c>
      <c r="BV667" s="80" t="n">
        <v>0</v>
      </c>
      <c r="BW667" s="80" t="n">
        <v>0</v>
      </c>
      <c r="BX667" s="80" t="n">
        <v>0</v>
      </c>
      <c r="BY667" s="80" t="n">
        <v>0</v>
      </c>
      <c r="BZ667" s="80" t="n">
        <v>0</v>
      </c>
      <c r="CA667" s="80" t="n">
        <v>0</v>
      </c>
      <c r="CB667" s="80" t="n">
        <v>0</v>
      </c>
      <c r="CC667" s="80" t="n">
        <v>0</v>
      </c>
      <c r="CD667" s="80" t="n">
        <v>0</v>
      </c>
      <c r="CE667" s="80" t="n">
        <v>0</v>
      </c>
      <c r="CF667" s="80" t="n">
        <v>0</v>
      </c>
      <c r="CG667" s="80" t="n">
        <v>0</v>
      </c>
      <c r="CH667" s="80" t="n">
        <v>0</v>
      </c>
      <c r="CI667" s="80" t="n">
        <v>0</v>
      </c>
      <c r="CJ667" s="80" t="n">
        <v>0</v>
      </c>
      <c r="CK667" s="80" t="n">
        <v>0</v>
      </c>
      <c r="CL667" s="80" t="n">
        <v>0</v>
      </c>
      <c r="CM667" s="80" t="n">
        <v>0</v>
      </c>
      <c r="CN667" s="80" t="n">
        <v>0</v>
      </c>
      <c r="CO667" s="80" t="n">
        <v>0</v>
      </c>
      <c r="CP667" s="80" t="n">
        <v>0</v>
      </c>
      <c r="CQ667" s="80" t="n">
        <v>0</v>
      </c>
      <c r="CR667" s="80" t="n">
        <v>0</v>
      </c>
      <c r="CS667" s="80"/>
      <c r="CT667" s="78"/>
      <c r="CU667" s="78"/>
      <c r="CV667" s="78"/>
      <c r="CW667" s="78"/>
      <c r="CX667" s="78"/>
      <c r="CY667" s="78"/>
      <c r="CZ667" s="78"/>
      <c r="DA667" s="78"/>
      <c r="DB667" s="78"/>
      <c r="DC667" s="78"/>
      <c r="DD667" s="78"/>
      <c r="DE667" s="78"/>
      <c r="DF667" s="78"/>
      <c r="DG667" s="78"/>
      <c r="DH667" s="78"/>
      <c r="DI667" s="78"/>
      <c r="DJ667" s="78"/>
      <c r="DK667" s="78"/>
      <c r="DL667" s="78"/>
      <c r="DM667" s="78"/>
      <c r="DN667" s="78"/>
    </row>
    <row r="668" customFormat="false" ht="15.75" hidden="false" customHeight="false" outlineLevel="0" collapsed="false">
      <c r="A668" s="73" t="s">
        <v>365</v>
      </c>
      <c r="B668" s="80"/>
      <c r="C668" s="80"/>
      <c r="D668" s="80"/>
      <c r="E668" s="80"/>
      <c r="F668" s="80"/>
      <c r="G668" s="80"/>
      <c r="H668" s="80"/>
      <c r="I668" s="80"/>
      <c r="J668" s="80"/>
      <c r="K668" s="80"/>
      <c r="L668" s="80"/>
      <c r="M668" s="80"/>
      <c r="N668" s="80"/>
      <c r="O668" s="80"/>
      <c r="P668" s="80"/>
      <c r="Q668" s="80"/>
      <c r="R668" s="80"/>
      <c r="S668" s="80"/>
      <c r="T668" s="80"/>
      <c r="U668" s="80"/>
      <c r="V668" s="80"/>
      <c r="W668" s="80"/>
      <c r="X668" s="80"/>
      <c r="Y668" s="80"/>
      <c r="Z668" s="80"/>
      <c r="AA668" s="80"/>
      <c r="AB668" s="80"/>
      <c r="AC668" s="80"/>
      <c r="AD668" s="80"/>
      <c r="AE668" s="80"/>
      <c r="AF668" s="80"/>
      <c r="AG668" s="80"/>
      <c r="AH668" s="80"/>
      <c r="AI668" s="80"/>
      <c r="AJ668" s="80"/>
      <c r="AK668" s="80"/>
      <c r="AL668" s="80"/>
      <c r="AM668" s="80"/>
      <c r="AN668" s="80"/>
      <c r="AO668" s="80"/>
      <c r="AP668" s="80"/>
      <c r="AQ668" s="80"/>
      <c r="AR668" s="80"/>
      <c r="AS668" s="80"/>
      <c r="AT668" s="80"/>
      <c r="AU668" s="80"/>
      <c r="AV668" s="80"/>
      <c r="AW668" s="80"/>
      <c r="AX668" s="80"/>
      <c r="AY668" s="80"/>
      <c r="AZ668" s="80"/>
      <c r="BA668" s="80"/>
      <c r="BB668" s="80"/>
      <c r="BC668" s="80"/>
      <c r="BD668" s="80"/>
      <c r="BE668" s="80"/>
      <c r="BF668" s="80"/>
      <c r="BG668" s="80"/>
      <c r="BH668" s="80"/>
      <c r="BI668" s="80"/>
      <c r="BJ668" s="80" t="n">
        <v>0</v>
      </c>
      <c r="BK668" s="80" t="n">
        <v>0</v>
      </c>
      <c r="BL668" s="80" t="n">
        <v>0</v>
      </c>
      <c r="BM668" s="80" t="n">
        <v>0</v>
      </c>
      <c r="BN668" s="80" t="n">
        <v>0</v>
      </c>
      <c r="BO668" s="80" t="n">
        <v>0</v>
      </c>
      <c r="BP668" s="80" t="n">
        <v>0</v>
      </c>
      <c r="BQ668" s="80" t="n">
        <v>0</v>
      </c>
      <c r="BR668" s="80" t="n">
        <v>0</v>
      </c>
      <c r="BS668" s="80" t="n">
        <v>0</v>
      </c>
      <c r="BT668" s="80" t="n">
        <v>0</v>
      </c>
      <c r="BU668" s="80" t="n">
        <v>0</v>
      </c>
      <c r="BV668" s="80" t="n">
        <v>0</v>
      </c>
      <c r="BW668" s="80" t="n">
        <v>0</v>
      </c>
      <c r="BX668" s="80" t="n">
        <v>0</v>
      </c>
      <c r="BY668" s="80" t="n">
        <v>0</v>
      </c>
      <c r="BZ668" s="80" t="n">
        <v>0</v>
      </c>
      <c r="CA668" s="80" t="n">
        <v>0</v>
      </c>
      <c r="CB668" s="80" t="n">
        <v>0</v>
      </c>
      <c r="CC668" s="80" t="n">
        <v>0</v>
      </c>
      <c r="CD668" s="80" t="n">
        <v>0</v>
      </c>
      <c r="CE668" s="80" t="n">
        <v>0</v>
      </c>
      <c r="CF668" s="80" t="n">
        <v>0</v>
      </c>
      <c r="CG668" s="80" t="n">
        <v>0</v>
      </c>
      <c r="CH668" s="80" t="n">
        <v>0</v>
      </c>
      <c r="CI668" s="80" t="n">
        <v>0</v>
      </c>
      <c r="CJ668" s="80" t="n">
        <v>0</v>
      </c>
      <c r="CK668" s="80" t="n">
        <v>0</v>
      </c>
      <c r="CL668" s="80" t="n">
        <v>0</v>
      </c>
      <c r="CM668" s="80" t="n">
        <v>0</v>
      </c>
      <c r="CN668" s="80" t="n">
        <v>0</v>
      </c>
      <c r="CO668" s="80" t="n">
        <v>0</v>
      </c>
      <c r="CP668" s="80" t="n">
        <v>0</v>
      </c>
      <c r="CQ668" s="80" t="n">
        <v>0</v>
      </c>
      <c r="CR668" s="80" t="n">
        <v>0</v>
      </c>
      <c r="CS668" s="80"/>
      <c r="CT668" s="80"/>
      <c r="CU668" s="80"/>
      <c r="CV668" s="80"/>
      <c r="CW668" s="80"/>
      <c r="CX668" s="80"/>
      <c r="CY668" s="80"/>
      <c r="CZ668" s="80"/>
      <c r="DA668" s="80"/>
      <c r="DB668" s="80"/>
      <c r="DC668" s="80"/>
      <c r="DD668" s="80"/>
      <c r="DE668" s="80"/>
      <c r="DF668" s="80"/>
      <c r="DG668" s="80"/>
      <c r="DH668" s="80"/>
      <c r="DI668" s="80"/>
      <c r="DJ668" s="80"/>
      <c r="DK668" s="80"/>
      <c r="DL668" s="80"/>
      <c r="DM668" s="80"/>
      <c r="DN668" s="80"/>
    </row>
    <row r="669" customFormat="false" ht="15.75" hidden="false" customHeight="false" outlineLevel="0" collapsed="false">
      <c r="A669" s="73" t="s">
        <v>366</v>
      </c>
      <c r="B669" s="80"/>
      <c r="C669" s="80"/>
      <c r="D669" s="80"/>
      <c r="E669" s="80"/>
      <c r="F669" s="80"/>
      <c r="G669" s="80"/>
      <c r="H669" s="80"/>
      <c r="I669" s="80"/>
      <c r="J669" s="80"/>
      <c r="K669" s="80"/>
      <c r="L669" s="80"/>
      <c r="M669" s="80"/>
      <c r="N669" s="80"/>
      <c r="O669" s="80"/>
      <c r="P669" s="80"/>
      <c r="Q669" s="80"/>
      <c r="R669" s="80"/>
      <c r="S669" s="80"/>
      <c r="T669" s="80"/>
      <c r="U669" s="80"/>
      <c r="V669" s="80"/>
      <c r="W669" s="80"/>
      <c r="X669" s="80"/>
      <c r="Y669" s="80"/>
      <c r="Z669" s="80"/>
      <c r="AA669" s="80"/>
      <c r="AB669" s="80"/>
      <c r="AC669" s="80"/>
      <c r="AD669" s="80"/>
      <c r="AE669" s="80"/>
      <c r="AF669" s="80"/>
      <c r="AG669" s="80"/>
      <c r="AH669" s="80"/>
      <c r="AI669" s="80"/>
      <c r="AJ669" s="80"/>
      <c r="AK669" s="80"/>
      <c r="AL669" s="80"/>
      <c r="AM669" s="80"/>
      <c r="AN669" s="80"/>
      <c r="AO669" s="80"/>
      <c r="AP669" s="80"/>
      <c r="AQ669" s="80"/>
      <c r="AR669" s="80"/>
      <c r="AS669" s="80"/>
      <c r="AT669" s="80"/>
      <c r="AU669" s="80"/>
      <c r="AV669" s="80"/>
      <c r="AW669" s="80"/>
      <c r="AX669" s="80"/>
      <c r="AY669" s="80"/>
      <c r="AZ669" s="80"/>
      <c r="BA669" s="80"/>
      <c r="BB669" s="80"/>
      <c r="BC669" s="80"/>
      <c r="BD669" s="80"/>
      <c r="BE669" s="80"/>
      <c r="BF669" s="80"/>
      <c r="BG669" s="80"/>
      <c r="BH669" s="80"/>
      <c r="BI669" s="80"/>
      <c r="BJ669" s="80" t="n">
        <v>0</v>
      </c>
      <c r="BK669" s="80" t="n">
        <v>0</v>
      </c>
      <c r="BL669" s="80" t="n">
        <v>0</v>
      </c>
      <c r="BM669" s="80" t="n">
        <v>0</v>
      </c>
      <c r="BN669" s="80" t="n">
        <v>0</v>
      </c>
      <c r="BO669" s="80" t="n">
        <v>0</v>
      </c>
      <c r="BP669" s="80" t="n">
        <v>0</v>
      </c>
      <c r="BQ669" s="80" t="n">
        <v>0</v>
      </c>
      <c r="BR669" s="80" t="n">
        <v>0</v>
      </c>
      <c r="BS669" s="80" t="n">
        <v>0</v>
      </c>
      <c r="BT669" s="80" t="n">
        <v>0</v>
      </c>
      <c r="BU669" s="80" t="n">
        <v>0</v>
      </c>
      <c r="BV669" s="80" t="n">
        <v>0</v>
      </c>
      <c r="BW669" s="80" t="n">
        <v>0</v>
      </c>
      <c r="BX669" s="80" t="n">
        <v>0</v>
      </c>
      <c r="BY669" s="80" t="n">
        <v>0</v>
      </c>
      <c r="BZ669" s="80" t="n">
        <v>0</v>
      </c>
      <c r="CA669" s="80" t="n">
        <v>0</v>
      </c>
      <c r="CB669" s="80" t="n">
        <v>0</v>
      </c>
      <c r="CC669" s="80" t="n">
        <v>0</v>
      </c>
      <c r="CD669" s="80" t="n">
        <v>0</v>
      </c>
      <c r="CE669" s="80" t="n">
        <v>0</v>
      </c>
      <c r="CF669" s="80" t="n">
        <v>0</v>
      </c>
      <c r="CG669" s="80" t="n">
        <v>0</v>
      </c>
      <c r="CH669" s="80" t="n">
        <v>0</v>
      </c>
      <c r="CI669" s="80" t="n">
        <v>0</v>
      </c>
      <c r="CJ669" s="80" t="n">
        <v>0</v>
      </c>
      <c r="CK669" s="80" t="n">
        <v>0</v>
      </c>
      <c r="CL669" s="80" t="n">
        <v>0</v>
      </c>
      <c r="CM669" s="80" t="n">
        <v>0</v>
      </c>
      <c r="CN669" s="80" t="n">
        <v>0</v>
      </c>
      <c r="CO669" s="80" t="n">
        <v>0</v>
      </c>
      <c r="CP669" s="80" t="n">
        <v>0</v>
      </c>
      <c r="CQ669" s="80" t="n">
        <v>0</v>
      </c>
      <c r="CR669" s="80" t="n">
        <v>0</v>
      </c>
      <c r="CS669" s="80"/>
      <c r="CT669" s="80"/>
      <c r="CU669" s="80"/>
      <c r="CV669" s="80"/>
      <c r="CW669" s="80"/>
      <c r="CX669" s="80"/>
      <c r="CY669" s="80"/>
      <c r="CZ669" s="80"/>
      <c r="DA669" s="80"/>
      <c r="DB669" s="80"/>
      <c r="DC669" s="80"/>
      <c r="DD669" s="80"/>
      <c r="DE669" s="80"/>
      <c r="DF669" s="80"/>
      <c r="DG669" s="80"/>
      <c r="DH669" s="80"/>
      <c r="DI669" s="80"/>
      <c r="DJ669" s="80"/>
      <c r="DK669" s="80"/>
      <c r="DL669" s="80"/>
      <c r="DM669" s="80"/>
      <c r="DN669" s="80"/>
    </row>
    <row r="670" customFormat="false" ht="15.75" hidden="false" customHeight="false" outlineLevel="0" collapsed="false">
      <c r="A670" s="73" t="s">
        <v>504</v>
      </c>
      <c r="B670" s="80"/>
      <c r="C670" s="80"/>
      <c r="D670" s="80"/>
      <c r="E670" s="80"/>
      <c r="F670" s="80"/>
      <c r="G670" s="80"/>
      <c r="H670" s="80"/>
      <c r="I670" s="80"/>
      <c r="J670" s="80"/>
      <c r="K670" s="80"/>
      <c r="L670" s="80"/>
      <c r="M670" s="80"/>
      <c r="N670" s="80"/>
      <c r="O670" s="80"/>
      <c r="P670" s="80"/>
      <c r="Q670" s="80"/>
      <c r="R670" s="80"/>
      <c r="S670" s="80"/>
      <c r="T670" s="80"/>
      <c r="U670" s="80"/>
      <c r="V670" s="80"/>
      <c r="W670" s="80"/>
      <c r="X670" s="80"/>
      <c r="Y670" s="80"/>
      <c r="Z670" s="80"/>
      <c r="AA670" s="80"/>
      <c r="AB670" s="80"/>
      <c r="AC670" s="80"/>
      <c r="AD670" s="80"/>
      <c r="AE670" s="80"/>
      <c r="AF670" s="80"/>
      <c r="AG670" s="80"/>
      <c r="AH670" s="80"/>
      <c r="AI670" s="80"/>
      <c r="AJ670" s="80"/>
      <c r="AK670" s="80"/>
      <c r="AL670" s="80"/>
      <c r="AM670" s="80"/>
      <c r="AN670" s="80"/>
      <c r="AO670" s="80"/>
      <c r="AP670" s="80"/>
      <c r="AQ670" s="80"/>
      <c r="AR670" s="80"/>
      <c r="AS670" s="80"/>
      <c r="AT670" s="80"/>
      <c r="AU670" s="80"/>
      <c r="AV670" s="80"/>
      <c r="AW670" s="80"/>
      <c r="AX670" s="80"/>
      <c r="AY670" s="80"/>
      <c r="AZ670" s="80"/>
      <c r="BA670" s="80"/>
      <c r="BB670" s="80"/>
      <c r="BC670" s="80"/>
      <c r="BD670" s="80"/>
      <c r="BE670" s="80"/>
      <c r="BF670" s="80"/>
      <c r="BG670" s="80"/>
      <c r="BH670" s="80"/>
      <c r="BI670" s="80"/>
      <c r="BJ670" s="80" t="n">
        <v>0</v>
      </c>
      <c r="BK670" s="80" t="n">
        <v>0</v>
      </c>
      <c r="BL670" s="80" t="n">
        <v>0</v>
      </c>
      <c r="BM670" s="80" t="n">
        <v>0</v>
      </c>
      <c r="BN670" s="80" t="n">
        <v>0</v>
      </c>
      <c r="BO670" s="80" t="n">
        <v>0</v>
      </c>
      <c r="BP670" s="80" t="n">
        <v>0</v>
      </c>
      <c r="BQ670" s="80" t="n">
        <v>0</v>
      </c>
      <c r="BR670" s="80" t="n">
        <v>0</v>
      </c>
      <c r="BS670" s="80" t="n">
        <v>0</v>
      </c>
      <c r="BT670" s="80" t="n">
        <v>0</v>
      </c>
      <c r="BU670" s="80" t="n">
        <v>0</v>
      </c>
      <c r="BV670" s="80" t="n">
        <v>0</v>
      </c>
      <c r="BW670" s="80" t="n">
        <v>0</v>
      </c>
      <c r="BX670" s="80" t="n">
        <v>0</v>
      </c>
      <c r="BY670" s="80" t="n">
        <v>0</v>
      </c>
      <c r="BZ670" s="80" t="n">
        <v>0</v>
      </c>
      <c r="CA670" s="80" t="n">
        <v>0</v>
      </c>
      <c r="CB670" s="80" t="n">
        <v>0</v>
      </c>
      <c r="CC670" s="80" t="n">
        <v>0</v>
      </c>
      <c r="CD670" s="80" t="n">
        <v>0</v>
      </c>
      <c r="CE670" s="80" t="n">
        <v>0</v>
      </c>
      <c r="CF670" s="80" t="n">
        <v>0</v>
      </c>
      <c r="CG670" s="80" t="n">
        <v>0</v>
      </c>
      <c r="CH670" s="80" t="n">
        <v>0</v>
      </c>
      <c r="CI670" s="80" t="n">
        <v>0</v>
      </c>
      <c r="CJ670" s="80" t="n">
        <v>0</v>
      </c>
      <c r="CK670" s="80" t="n">
        <v>0</v>
      </c>
      <c r="CL670" s="80" t="n">
        <v>0</v>
      </c>
      <c r="CM670" s="80" t="n">
        <v>0</v>
      </c>
      <c r="CN670" s="80" t="n">
        <v>0</v>
      </c>
      <c r="CO670" s="80" t="n">
        <v>0</v>
      </c>
      <c r="CP670" s="80" t="n">
        <v>0</v>
      </c>
      <c r="CQ670" s="80" t="n">
        <v>0</v>
      </c>
      <c r="CR670" s="80" t="n">
        <v>0</v>
      </c>
      <c r="CS670" s="80"/>
      <c r="CT670" s="80"/>
      <c r="CU670" s="80"/>
      <c r="CV670" s="80"/>
      <c r="CW670" s="80"/>
      <c r="CX670" s="80"/>
      <c r="CY670" s="80"/>
      <c r="CZ670" s="80"/>
      <c r="DA670" s="80"/>
      <c r="DB670" s="80"/>
      <c r="DC670" s="80"/>
      <c r="DD670" s="80"/>
      <c r="DE670" s="80"/>
      <c r="DF670" s="80"/>
      <c r="DG670" s="80"/>
      <c r="DH670" s="80"/>
      <c r="DI670" s="80"/>
      <c r="DJ670" s="80"/>
      <c r="DK670" s="80"/>
      <c r="DL670" s="80"/>
      <c r="DM670" s="80"/>
      <c r="DN670" s="80"/>
    </row>
    <row r="671" customFormat="false" ht="15.75" hidden="false" customHeight="false" outlineLevel="0" collapsed="false">
      <c r="A671" s="73" t="s">
        <v>386</v>
      </c>
      <c r="B671" s="78"/>
      <c r="C671" s="78"/>
      <c r="D671" s="78"/>
      <c r="E671" s="78"/>
      <c r="F671" s="78"/>
      <c r="G671" s="78"/>
      <c r="H671" s="78"/>
      <c r="I671" s="78"/>
      <c r="J671" s="78"/>
      <c r="K671" s="78"/>
      <c r="L671" s="78"/>
      <c r="M671" s="78"/>
      <c r="N671" s="78"/>
      <c r="O671" s="78"/>
      <c r="P671" s="78"/>
      <c r="Q671" s="78"/>
      <c r="R671" s="78"/>
      <c r="S671" s="78"/>
      <c r="T671" s="78"/>
      <c r="U671" s="78"/>
      <c r="V671" s="78"/>
      <c r="W671" s="78"/>
      <c r="X671" s="78"/>
      <c r="Y671" s="78"/>
      <c r="Z671" s="78"/>
      <c r="AA671" s="78"/>
      <c r="AB671" s="78"/>
      <c r="AC671" s="78"/>
      <c r="AD671" s="78"/>
      <c r="AE671" s="78"/>
      <c r="AF671" s="78"/>
      <c r="AG671" s="78"/>
      <c r="AH671" s="78"/>
      <c r="AI671" s="78"/>
      <c r="AJ671" s="78"/>
      <c r="AK671" s="78"/>
      <c r="AL671" s="78"/>
      <c r="AM671" s="78"/>
      <c r="AN671" s="78"/>
      <c r="AO671" s="78"/>
      <c r="AP671" s="78"/>
      <c r="AQ671" s="78"/>
      <c r="AR671" s="78"/>
      <c r="AS671" s="78"/>
      <c r="AT671" s="78"/>
      <c r="AU671" s="78"/>
      <c r="AV671" s="78"/>
      <c r="AW671" s="78"/>
      <c r="AX671" s="78"/>
      <c r="AY671" s="78"/>
      <c r="AZ671" s="78"/>
      <c r="BA671" s="78"/>
      <c r="BB671" s="78"/>
      <c r="BC671" s="78"/>
      <c r="BD671" s="78"/>
      <c r="BE671" s="78"/>
      <c r="BF671" s="78"/>
      <c r="BG671" s="78"/>
      <c r="BH671" s="78"/>
      <c r="BI671" s="78"/>
      <c r="BJ671" s="78"/>
      <c r="BK671" s="78"/>
      <c r="BL671" s="78"/>
      <c r="BM671" s="78"/>
      <c r="BN671" s="78"/>
      <c r="BO671" s="78"/>
      <c r="BP671" s="78"/>
      <c r="BQ671" s="78"/>
      <c r="BR671" s="78"/>
      <c r="BS671" s="78"/>
      <c r="BT671" s="78"/>
      <c r="BU671" s="78"/>
      <c r="BV671" s="78"/>
      <c r="BW671" s="78"/>
      <c r="BX671" s="78"/>
      <c r="BY671" s="78"/>
      <c r="BZ671" s="78"/>
      <c r="CA671" s="78"/>
      <c r="CB671" s="78"/>
      <c r="CC671" s="78"/>
      <c r="CD671" s="78"/>
      <c r="CE671" s="78"/>
      <c r="CF671" s="78"/>
      <c r="CG671" s="78"/>
      <c r="CH671" s="78"/>
      <c r="CI671" s="78"/>
      <c r="CJ671" s="78"/>
      <c r="CK671" s="78"/>
      <c r="CL671" s="78"/>
      <c r="CM671" s="78"/>
      <c r="CN671" s="78"/>
      <c r="CO671" s="78"/>
      <c r="CP671" s="78"/>
      <c r="CQ671" s="78"/>
      <c r="CR671" s="78"/>
      <c r="CS671" s="78"/>
      <c r="CT671" s="80"/>
      <c r="CU671" s="80"/>
      <c r="CV671" s="80"/>
      <c r="CW671" s="80"/>
      <c r="CX671" s="80"/>
      <c r="CY671" s="80"/>
      <c r="CZ671" s="80"/>
      <c r="DA671" s="80"/>
      <c r="DB671" s="80"/>
      <c r="DC671" s="80"/>
      <c r="DD671" s="80"/>
      <c r="DE671" s="80"/>
      <c r="DF671" s="80"/>
      <c r="DG671" s="80"/>
      <c r="DH671" s="80"/>
      <c r="DI671" s="80"/>
      <c r="DJ671" s="80"/>
      <c r="DK671" s="80"/>
      <c r="DL671" s="80"/>
      <c r="DM671" s="80"/>
      <c r="DN671" s="80"/>
    </row>
    <row r="672" customFormat="false" ht="15.75" hidden="false" customHeight="false" outlineLevel="0" collapsed="false">
      <c r="A672" s="73" t="s">
        <v>351</v>
      </c>
      <c r="B672" s="78"/>
      <c r="C672" s="78"/>
      <c r="D672" s="78"/>
      <c r="E672" s="78"/>
      <c r="F672" s="78"/>
      <c r="G672" s="78"/>
      <c r="H672" s="78"/>
      <c r="I672" s="78"/>
      <c r="J672" s="78"/>
      <c r="K672" s="78"/>
      <c r="L672" s="78"/>
      <c r="M672" s="78"/>
      <c r="N672" s="78"/>
      <c r="O672" s="78"/>
      <c r="P672" s="78"/>
      <c r="Q672" s="78"/>
      <c r="R672" s="78"/>
      <c r="S672" s="78"/>
      <c r="T672" s="78"/>
      <c r="U672" s="78"/>
      <c r="V672" s="78"/>
      <c r="W672" s="78"/>
      <c r="X672" s="78"/>
      <c r="Y672" s="78"/>
      <c r="Z672" s="78"/>
      <c r="AA672" s="78"/>
      <c r="AB672" s="78"/>
      <c r="AC672" s="78"/>
      <c r="AD672" s="78"/>
      <c r="AE672" s="78"/>
      <c r="AF672" s="78"/>
      <c r="AG672" s="78"/>
      <c r="AH672" s="78"/>
      <c r="AI672" s="78"/>
      <c r="AJ672" s="78"/>
      <c r="AK672" s="78"/>
      <c r="AL672" s="78"/>
      <c r="AM672" s="78"/>
      <c r="AN672" s="78"/>
      <c r="AO672" s="78"/>
      <c r="AP672" s="78"/>
      <c r="AQ672" s="78"/>
      <c r="AR672" s="78"/>
      <c r="AS672" s="78"/>
      <c r="AT672" s="78"/>
      <c r="AU672" s="78"/>
      <c r="AV672" s="78"/>
      <c r="AW672" s="78"/>
      <c r="AX672" s="78"/>
      <c r="AY672" s="78"/>
      <c r="AZ672" s="78"/>
      <c r="BA672" s="78"/>
      <c r="BB672" s="78"/>
      <c r="BC672" s="78"/>
      <c r="BD672" s="78"/>
      <c r="BE672" s="78"/>
      <c r="BF672" s="78"/>
      <c r="BG672" s="78"/>
      <c r="BH672" s="78"/>
      <c r="BI672" s="78"/>
      <c r="BJ672" s="78"/>
      <c r="BK672" s="78"/>
      <c r="BL672" s="78"/>
      <c r="BM672" s="78"/>
      <c r="BN672" s="78"/>
      <c r="BO672" s="78"/>
      <c r="BP672" s="78"/>
      <c r="BQ672" s="78"/>
      <c r="BR672" s="78"/>
      <c r="BS672" s="78"/>
      <c r="BT672" s="78"/>
      <c r="BU672" s="78"/>
      <c r="BV672" s="78"/>
      <c r="BW672" s="78"/>
      <c r="BX672" s="78"/>
      <c r="BY672" s="78"/>
      <c r="BZ672" s="78"/>
      <c r="CA672" s="78"/>
      <c r="CB672" s="78"/>
      <c r="CC672" s="78"/>
      <c r="CD672" s="78"/>
      <c r="CE672" s="78"/>
      <c r="CF672" s="78"/>
      <c r="CG672" s="78"/>
      <c r="CH672" s="78"/>
      <c r="CI672" s="78"/>
      <c r="CJ672" s="78"/>
      <c r="CK672" s="78"/>
      <c r="CL672" s="78"/>
      <c r="CM672" s="78"/>
      <c r="CN672" s="78"/>
      <c r="CO672" s="78"/>
      <c r="CP672" s="78"/>
      <c r="CQ672" s="78"/>
      <c r="CR672" s="78"/>
      <c r="CS672" s="78"/>
      <c r="CT672" s="78"/>
      <c r="CU672" s="78"/>
      <c r="CV672" s="78"/>
      <c r="CW672" s="78"/>
      <c r="CX672" s="78"/>
      <c r="CY672" s="78"/>
      <c r="CZ672" s="78"/>
      <c r="DA672" s="78"/>
      <c r="DB672" s="78"/>
      <c r="DC672" s="78"/>
      <c r="DD672" s="78"/>
      <c r="DE672" s="78"/>
      <c r="DF672" s="78"/>
      <c r="DG672" s="78"/>
      <c r="DH672" s="78"/>
      <c r="DI672" s="78"/>
      <c r="DJ672" s="78"/>
      <c r="DK672" s="78"/>
      <c r="DL672" s="78"/>
      <c r="DM672" s="78"/>
      <c r="DN672" s="78"/>
    </row>
    <row r="673" customFormat="false" ht="15.75" hidden="false" customHeight="false" outlineLevel="0" collapsed="false">
      <c r="A673" s="73" t="s">
        <v>505</v>
      </c>
      <c r="B673" s="80"/>
      <c r="C673" s="80"/>
      <c r="D673" s="80"/>
      <c r="E673" s="80"/>
      <c r="F673" s="80"/>
      <c r="G673" s="80"/>
      <c r="H673" s="80"/>
      <c r="I673" s="80"/>
      <c r="J673" s="80"/>
      <c r="K673" s="80"/>
      <c r="L673" s="80"/>
      <c r="M673" s="80"/>
      <c r="N673" s="80"/>
      <c r="O673" s="80"/>
      <c r="P673" s="80"/>
      <c r="Q673" s="80"/>
      <c r="R673" s="80"/>
      <c r="S673" s="80"/>
      <c r="T673" s="80"/>
      <c r="U673" s="80"/>
      <c r="V673" s="80"/>
      <c r="W673" s="80"/>
      <c r="X673" s="80"/>
      <c r="Y673" s="80"/>
      <c r="Z673" s="80"/>
      <c r="AA673" s="80"/>
      <c r="AB673" s="80"/>
      <c r="AC673" s="80"/>
      <c r="AD673" s="80"/>
      <c r="AE673" s="80"/>
      <c r="AF673" s="80"/>
      <c r="AG673" s="80"/>
      <c r="AH673" s="80"/>
      <c r="AI673" s="80"/>
      <c r="AJ673" s="80"/>
      <c r="AK673" s="80"/>
      <c r="AL673" s="80"/>
      <c r="AM673" s="80"/>
      <c r="AN673" s="80"/>
      <c r="AO673" s="80"/>
      <c r="AP673" s="80"/>
      <c r="AQ673" s="80"/>
      <c r="AR673" s="80"/>
      <c r="AS673" s="80"/>
      <c r="AT673" s="80"/>
      <c r="AU673" s="80"/>
      <c r="AV673" s="80"/>
      <c r="AW673" s="80"/>
      <c r="AX673" s="80"/>
      <c r="AY673" s="80"/>
      <c r="AZ673" s="80"/>
      <c r="BA673" s="80"/>
      <c r="BB673" s="80"/>
      <c r="BC673" s="80"/>
      <c r="BD673" s="80"/>
      <c r="BE673" s="80"/>
      <c r="BF673" s="80"/>
      <c r="BG673" s="80"/>
      <c r="BH673" s="80"/>
      <c r="BI673" s="80"/>
      <c r="BJ673" s="80" t="n">
        <v>0</v>
      </c>
      <c r="BK673" s="80" t="n">
        <v>0</v>
      </c>
      <c r="BL673" s="80" t="n">
        <v>0</v>
      </c>
      <c r="BM673" s="80" t="n">
        <v>0</v>
      </c>
      <c r="BN673" s="80" t="n">
        <v>0</v>
      </c>
      <c r="BO673" s="80" t="n">
        <v>0</v>
      </c>
      <c r="BP673" s="80" t="n">
        <v>0</v>
      </c>
      <c r="BQ673" s="80" t="n">
        <v>0</v>
      </c>
      <c r="BR673" s="80" t="n">
        <v>0</v>
      </c>
      <c r="BS673" s="80" t="n">
        <v>0</v>
      </c>
      <c r="BT673" s="80" t="n">
        <v>0</v>
      </c>
      <c r="BU673" s="80" t="n">
        <v>0</v>
      </c>
      <c r="BV673" s="80" t="n">
        <v>0</v>
      </c>
      <c r="BW673" s="80" t="n">
        <v>0</v>
      </c>
      <c r="BX673" s="80" t="n">
        <v>0</v>
      </c>
      <c r="BY673" s="80" t="n">
        <v>0</v>
      </c>
      <c r="BZ673" s="80" t="n">
        <v>0</v>
      </c>
      <c r="CA673" s="80" t="n">
        <v>0</v>
      </c>
      <c r="CB673" s="80" t="n">
        <v>0</v>
      </c>
      <c r="CC673" s="80" t="n">
        <v>0</v>
      </c>
      <c r="CD673" s="80" t="n">
        <v>0</v>
      </c>
      <c r="CE673" s="80" t="n">
        <v>0</v>
      </c>
      <c r="CF673" s="80" t="n">
        <v>0</v>
      </c>
      <c r="CG673" s="80" t="n">
        <v>0</v>
      </c>
      <c r="CH673" s="80" t="n">
        <v>0</v>
      </c>
      <c r="CI673" s="80" t="n">
        <v>0</v>
      </c>
      <c r="CJ673" s="80" t="n">
        <v>0</v>
      </c>
      <c r="CK673" s="80" t="n">
        <v>0</v>
      </c>
      <c r="CL673" s="80" t="n">
        <v>0</v>
      </c>
      <c r="CM673" s="80" t="n">
        <v>0</v>
      </c>
      <c r="CN673" s="80" t="n">
        <v>0</v>
      </c>
      <c r="CO673" s="80" t="n">
        <v>0</v>
      </c>
      <c r="CP673" s="80" t="n">
        <v>0</v>
      </c>
      <c r="CQ673" s="80" t="n">
        <v>0</v>
      </c>
      <c r="CR673" s="80" t="n">
        <v>0</v>
      </c>
      <c r="CS673" s="80"/>
      <c r="CT673" s="78"/>
      <c r="CU673" s="78"/>
      <c r="CV673" s="78"/>
      <c r="CW673" s="78"/>
      <c r="CX673" s="78"/>
      <c r="CY673" s="78"/>
      <c r="CZ673" s="78"/>
      <c r="DA673" s="78"/>
      <c r="DB673" s="78"/>
      <c r="DC673" s="78"/>
      <c r="DD673" s="78"/>
      <c r="DE673" s="78"/>
      <c r="DF673" s="78"/>
      <c r="DG673" s="78"/>
      <c r="DH673" s="78"/>
      <c r="DI673" s="78"/>
      <c r="DJ673" s="78"/>
      <c r="DK673" s="78"/>
      <c r="DL673" s="78"/>
      <c r="DM673" s="78"/>
      <c r="DN673" s="78"/>
    </row>
    <row r="674" customFormat="false" ht="15.75" hidden="false" customHeight="false" outlineLevel="0" collapsed="false">
      <c r="A674" s="73" t="s">
        <v>344</v>
      </c>
      <c r="B674" s="78"/>
      <c r="C674" s="78"/>
      <c r="D674" s="78"/>
      <c r="E674" s="78"/>
      <c r="F674" s="78"/>
      <c r="G674" s="78"/>
      <c r="H674" s="78"/>
      <c r="I674" s="78"/>
      <c r="J674" s="78"/>
      <c r="K674" s="78"/>
      <c r="L674" s="78"/>
      <c r="M674" s="78"/>
      <c r="N674" s="78"/>
      <c r="O674" s="78"/>
      <c r="P674" s="78"/>
      <c r="Q674" s="78"/>
      <c r="R674" s="78"/>
      <c r="S674" s="78"/>
      <c r="T674" s="78"/>
      <c r="U674" s="78"/>
      <c r="V674" s="78"/>
      <c r="W674" s="78"/>
      <c r="X674" s="78"/>
      <c r="Y674" s="78"/>
      <c r="Z674" s="78"/>
      <c r="AA674" s="78"/>
      <c r="AB674" s="78"/>
      <c r="AC674" s="78"/>
      <c r="AD674" s="78"/>
      <c r="AE674" s="78"/>
      <c r="AF674" s="78"/>
      <c r="AG674" s="78"/>
      <c r="AH674" s="78"/>
      <c r="AI674" s="78"/>
      <c r="AJ674" s="78"/>
      <c r="AK674" s="78"/>
      <c r="AL674" s="78"/>
      <c r="AM674" s="78"/>
      <c r="AN674" s="78"/>
      <c r="AO674" s="78"/>
      <c r="AP674" s="78"/>
      <c r="AQ674" s="78"/>
      <c r="AR674" s="78"/>
      <c r="AS674" s="78"/>
      <c r="AT674" s="78"/>
      <c r="AU674" s="78"/>
      <c r="AV674" s="78"/>
      <c r="AW674" s="78"/>
      <c r="AX674" s="78"/>
      <c r="AY674" s="78"/>
      <c r="AZ674" s="78"/>
      <c r="BA674" s="78"/>
      <c r="BB674" s="78"/>
      <c r="BC674" s="78"/>
      <c r="BD674" s="78"/>
      <c r="BE674" s="78"/>
      <c r="BF674" s="78"/>
      <c r="BG674" s="78"/>
      <c r="BH674" s="78"/>
      <c r="BI674" s="78"/>
      <c r="BJ674" s="78"/>
      <c r="BK674" s="78"/>
      <c r="BL674" s="78"/>
      <c r="BM674" s="78"/>
      <c r="BN674" s="78"/>
      <c r="BO674" s="78"/>
      <c r="BP674" s="78"/>
      <c r="BQ674" s="78"/>
      <c r="BR674" s="78"/>
      <c r="BS674" s="78"/>
      <c r="BT674" s="78"/>
      <c r="BU674" s="78"/>
      <c r="BV674" s="78"/>
      <c r="BW674" s="78"/>
      <c r="BX674" s="78"/>
      <c r="BY674" s="78"/>
      <c r="BZ674" s="78"/>
      <c r="CA674" s="78"/>
      <c r="CB674" s="78"/>
      <c r="CC674" s="78"/>
      <c r="CD674" s="78"/>
      <c r="CE674" s="78"/>
      <c r="CF674" s="78"/>
      <c r="CG674" s="78"/>
      <c r="CH674" s="78"/>
      <c r="CI674" s="78"/>
      <c r="CJ674" s="78"/>
      <c r="CK674" s="78"/>
      <c r="CL674" s="78"/>
      <c r="CM674" s="78"/>
      <c r="CN674" s="78"/>
      <c r="CO674" s="78"/>
      <c r="CP674" s="78"/>
      <c r="CQ674" s="78"/>
      <c r="CR674" s="78"/>
      <c r="CS674" s="78"/>
      <c r="CT674" s="80"/>
      <c r="CU674" s="80"/>
      <c r="CV674" s="80"/>
      <c r="CW674" s="80"/>
      <c r="CX674" s="80"/>
      <c r="CY674" s="80"/>
      <c r="CZ674" s="80"/>
      <c r="DA674" s="80"/>
      <c r="DB674" s="80"/>
      <c r="DC674" s="80"/>
      <c r="DD674" s="80"/>
      <c r="DE674" s="80"/>
      <c r="DF674" s="80"/>
      <c r="DG674" s="80"/>
      <c r="DH674" s="80"/>
      <c r="DI674" s="80"/>
      <c r="DJ674" s="80"/>
      <c r="DK674" s="80"/>
      <c r="DL674" s="80"/>
      <c r="DM674" s="80"/>
      <c r="DN674" s="80"/>
    </row>
    <row r="675" customFormat="false" ht="15.75" hidden="false" customHeight="false" outlineLevel="0" collapsed="false">
      <c r="A675" s="73" t="s">
        <v>348</v>
      </c>
      <c r="B675" s="78"/>
      <c r="C675" s="78"/>
      <c r="D675" s="78"/>
      <c r="E675" s="78"/>
      <c r="F675" s="78"/>
      <c r="G675" s="78"/>
      <c r="H675" s="78"/>
      <c r="I675" s="78"/>
      <c r="J675" s="78"/>
      <c r="K675" s="78"/>
      <c r="L675" s="78"/>
      <c r="M675" s="78"/>
      <c r="N675" s="78"/>
      <c r="O675" s="78"/>
      <c r="P675" s="78"/>
      <c r="Q675" s="78"/>
      <c r="R675" s="78"/>
      <c r="S675" s="78"/>
      <c r="T675" s="78"/>
      <c r="U675" s="78"/>
      <c r="V675" s="78"/>
      <c r="W675" s="78"/>
      <c r="X675" s="78"/>
      <c r="Y675" s="78"/>
      <c r="Z675" s="78"/>
      <c r="AA675" s="78"/>
      <c r="AB675" s="78"/>
      <c r="AC675" s="78"/>
      <c r="AD675" s="78"/>
      <c r="AE675" s="78"/>
      <c r="AF675" s="78"/>
      <c r="AG675" s="78"/>
      <c r="AH675" s="78"/>
      <c r="AI675" s="78"/>
      <c r="AJ675" s="78"/>
      <c r="AK675" s="78"/>
      <c r="AL675" s="78"/>
      <c r="AM675" s="78"/>
      <c r="AN675" s="78"/>
      <c r="AO675" s="78"/>
      <c r="AP675" s="78"/>
      <c r="AQ675" s="78"/>
      <c r="AR675" s="78"/>
      <c r="AS675" s="78"/>
      <c r="AT675" s="78"/>
      <c r="AU675" s="78"/>
      <c r="AV675" s="78"/>
      <c r="AW675" s="78"/>
      <c r="AX675" s="78"/>
      <c r="AY675" s="78"/>
      <c r="AZ675" s="78"/>
      <c r="BA675" s="78"/>
      <c r="BB675" s="78"/>
      <c r="BC675" s="78"/>
      <c r="BD675" s="78"/>
      <c r="BE675" s="78"/>
      <c r="BF675" s="78"/>
      <c r="BG675" s="78"/>
      <c r="BH675" s="78"/>
      <c r="BI675" s="78"/>
      <c r="BJ675" s="78"/>
      <c r="BK675" s="78"/>
      <c r="BL675" s="78"/>
      <c r="BM675" s="78"/>
      <c r="BN675" s="78"/>
      <c r="BO675" s="78"/>
      <c r="BP675" s="78"/>
      <c r="BQ675" s="78"/>
      <c r="BR675" s="78"/>
      <c r="BS675" s="78"/>
      <c r="BT675" s="78"/>
      <c r="BU675" s="78"/>
      <c r="BV675" s="78"/>
      <c r="BW675" s="78"/>
      <c r="BX675" s="78"/>
      <c r="BY675" s="78"/>
      <c r="BZ675" s="78"/>
      <c r="CA675" s="78"/>
      <c r="CB675" s="78"/>
      <c r="CC675" s="78"/>
      <c r="CD675" s="78"/>
      <c r="CE675" s="78"/>
      <c r="CF675" s="78"/>
      <c r="CG675" s="78"/>
      <c r="CH675" s="78"/>
      <c r="CI675" s="78"/>
      <c r="CJ675" s="78"/>
      <c r="CK675" s="78"/>
      <c r="CL675" s="78"/>
      <c r="CM675" s="78"/>
      <c r="CN675" s="78"/>
      <c r="CO675" s="78"/>
      <c r="CP675" s="78"/>
      <c r="CQ675" s="78"/>
      <c r="CR675" s="78"/>
      <c r="CS675" s="78"/>
      <c r="CT675" s="78"/>
      <c r="CU675" s="78"/>
      <c r="CV675" s="78"/>
      <c r="CW675" s="78"/>
      <c r="CX675" s="78"/>
      <c r="CY675" s="78"/>
      <c r="CZ675" s="78"/>
      <c r="DA675" s="78"/>
      <c r="DB675" s="78"/>
      <c r="DC675" s="78"/>
      <c r="DD675" s="78"/>
      <c r="DE675" s="78"/>
      <c r="DF675" s="78"/>
      <c r="DG675" s="78"/>
      <c r="DH675" s="78"/>
      <c r="DI675" s="78"/>
      <c r="DJ675" s="78"/>
      <c r="DK675" s="78"/>
      <c r="DL675" s="78"/>
      <c r="DM675" s="78"/>
      <c r="DN675" s="78"/>
    </row>
    <row r="676" customFormat="false" ht="15.75" hidden="false" customHeight="false" outlineLevel="0" collapsed="false">
      <c r="A676" s="73" t="s">
        <v>506</v>
      </c>
      <c r="B676" s="80"/>
      <c r="C676" s="80"/>
      <c r="D676" s="80"/>
      <c r="E676" s="80"/>
      <c r="F676" s="80"/>
      <c r="G676" s="80"/>
      <c r="H676" s="80"/>
      <c r="I676" s="80"/>
      <c r="J676" s="80"/>
      <c r="K676" s="80"/>
      <c r="L676" s="80"/>
      <c r="M676" s="80"/>
      <c r="N676" s="80"/>
      <c r="O676" s="80"/>
      <c r="P676" s="80"/>
      <c r="Q676" s="80"/>
      <c r="R676" s="80"/>
      <c r="S676" s="80"/>
      <c r="T676" s="80"/>
      <c r="U676" s="80"/>
      <c r="V676" s="80"/>
      <c r="W676" s="80"/>
      <c r="X676" s="80"/>
      <c r="Y676" s="80"/>
      <c r="Z676" s="80"/>
      <c r="AA676" s="80"/>
      <c r="AB676" s="80"/>
      <c r="AC676" s="80"/>
      <c r="AD676" s="80"/>
      <c r="AE676" s="80"/>
      <c r="AF676" s="80"/>
      <c r="AG676" s="80"/>
      <c r="AH676" s="80"/>
      <c r="AI676" s="80"/>
      <c r="AJ676" s="80"/>
      <c r="AK676" s="80"/>
      <c r="AL676" s="80"/>
      <c r="AM676" s="80"/>
      <c r="AN676" s="80"/>
      <c r="AO676" s="80"/>
      <c r="AP676" s="80"/>
      <c r="AQ676" s="80"/>
      <c r="AR676" s="80"/>
      <c r="AS676" s="80"/>
      <c r="AT676" s="80"/>
      <c r="AU676" s="80"/>
      <c r="AV676" s="80"/>
      <c r="AW676" s="80"/>
      <c r="AX676" s="80"/>
      <c r="AY676" s="80"/>
      <c r="AZ676" s="80"/>
      <c r="BA676" s="80"/>
      <c r="BB676" s="80"/>
      <c r="BC676" s="80"/>
      <c r="BD676" s="80"/>
      <c r="BE676" s="80"/>
      <c r="BF676" s="80"/>
      <c r="BG676" s="80"/>
      <c r="BH676" s="80"/>
      <c r="BI676" s="80"/>
      <c r="BJ676" s="80" t="n">
        <v>0</v>
      </c>
      <c r="BK676" s="80" t="n">
        <v>0</v>
      </c>
      <c r="BL676" s="80" t="n">
        <v>0</v>
      </c>
      <c r="BM676" s="80" t="n">
        <v>0</v>
      </c>
      <c r="BN676" s="80" t="n">
        <v>0</v>
      </c>
      <c r="BO676" s="80" t="n">
        <v>0</v>
      </c>
      <c r="BP676" s="80" t="n">
        <v>0</v>
      </c>
      <c r="BQ676" s="80" t="n">
        <v>0</v>
      </c>
      <c r="BR676" s="80" t="n">
        <v>0</v>
      </c>
      <c r="BS676" s="80" t="n">
        <v>0</v>
      </c>
      <c r="BT676" s="80" t="n">
        <v>0</v>
      </c>
      <c r="BU676" s="80" t="n">
        <v>0</v>
      </c>
      <c r="BV676" s="80" t="n">
        <v>0</v>
      </c>
      <c r="BW676" s="80" t="n">
        <v>0</v>
      </c>
      <c r="BX676" s="80" t="n">
        <v>0</v>
      </c>
      <c r="BY676" s="80" t="n">
        <v>0</v>
      </c>
      <c r="BZ676" s="80" t="n">
        <v>0</v>
      </c>
      <c r="CA676" s="80" t="n">
        <v>0</v>
      </c>
      <c r="CB676" s="80" t="n">
        <v>0</v>
      </c>
      <c r="CC676" s="80" t="n">
        <v>0</v>
      </c>
      <c r="CD676" s="80" t="n">
        <v>0</v>
      </c>
      <c r="CE676" s="80" t="n">
        <v>0</v>
      </c>
      <c r="CF676" s="80" t="n">
        <v>0</v>
      </c>
      <c r="CG676" s="80" t="n">
        <v>0</v>
      </c>
      <c r="CH676" s="80" t="n">
        <v>0</v>
      </c>
      <c r="CI676" s="80" t="n">
        <v>0</v>
      </c>
      <c r="CJ676" s="80" t="n">
        <v>0</v>
      </c>
      <c r="CK676" s="80" t="n">
        <v>0</v>
      </c>
      <c r="CL676" s="80" t="n">
        <v>0</v>
      </c>
      <c r="CM676" s="80" t="n">
        <v>0</v>
      </c>
      <c r="CN676" s="80" t="n">
        <v>0</v>
      </c>
      <c r="CO676" s="80" t="n">
        <v>0</v>
      </c>
      <c r="CP676" s="80" t="n">
        <v>0</v>
      </c>
      <c r="CQ676" s="80" t="n">
        <v>0</v>
      </c>
      <c r="CR676" s="80" t="n">
        <v>0</v>
      </c>
      <c r="CS676" s="80"/>
      <c r="CT676" s="78"/>
      <c r="CU676" s="78"/>
      <c r="CV676" s="78"/>
      <c r="CW676" s="78"/>
      <c r="CX676" s="78"/>
      <c r="CY676" s="78"/>
      <c r="CZ676" s="78"/>
      <c r="DA676" s="78"/>
      <c r="DB676" s="78"/>
      <c r="DC676" s="78"/>
      <c r="DD676" s="78"/>
      <c r="DE676" s="78"/>
      <c r="DF676" s="78"/>
      <c r="DG676" s="78"/>
      <c r="DH676" s="78"/>
      <c r="DI676" s="78"/>
      <c r="DJ676" s="78"/>
      <c r="DK676" s="78"/>
      <c r="DL676" s="78"/>
      <c r="DM676" s="78"/>
      <c r="DN676" s="78"/>
    </row>
    <row r="677" customFormat="false" ht="15.75" hidden="false" customHeight="false" outlineLevel="0" collapsed="false">
      <c r="A677" s="73" t="s">
        <v>347</v>
      </c>
      <c r="B677" s="78"/>
      <c r="C677" s="78"/>
      <c r="D677" s="78"/>
      <c r="E677" s="78"/>
      <c r="F677" s="78"/>
      <c r="G677" s="78"/>
      <c r="H677" s="78"/>
      <c r="I677" s="78"/>
      <c r="J677" s="78"/>
      <c r="K677" s="78"/>
      <c r="L677" s="78"/>
      <c r="M677" s="78"/>
      <c r="N677" s="78"/>
      <c r="O677" s="78"/>
      <c r="P677" s="78"/>
      <c r="Q677" s="78"/>
      <c r="R677" s="78"/>
      <c r="S677" s="78"/>
      <c r="T677" s="78"/>
      <c r="U677" s="78"/>
      <c r="V677" s="78"/>
      <c r="W677" s="78"/>
      <c r="X677" s="78"/>
      <c r="Y677" s="78"/>
      <c r="Z677" s="78"/>
      <c r="AA677" s="78"/>
      <c r="AB677" s="78"/>
      <c r="AC677" s="78"/>
      <c r="AD677" s="78"/>
      <c r="AE677" s="78"/>
      <c r="AF677" s="78"/>
      <c r="AG677" s="78"/>
      <c r="AH677" s="78"/>
      <c r="AI677" s="78"/>
      <c r="AJ677" s="78"/>
      <c r="AK677" s="78"/>
      <c r="AL677" s="78"/>
      <c r="AM677" s="78"/>
      <c r="AN677" s="78"/>
      <c r="AO677" s="78"/>
      <c r="AP677" s="78"/>
      <c r="AQ677" s="78"/>
      <c r="AR677" s="78"/>
      <c r="AS677" s="78"/>
      <c r="AT677" s="78"/>
      <c r="AU677" s="78"/>
      <c r="AV677" s="78"/>
      <c r="AW677" s="78"/>
      <c r="AX677" s="78"/>
      <c r="AY677" s="78"/>
      <c r="AZ677" s="78"/>
      <c r="BA677" s="78"/>
      <c r="BB677" s="78"/>
      <c r="BC677" s="78"/>
      <c r="BD677" s="78"/>
      <c r="BE677" s="78"/>
      <c r="BF677" s="78"/>
      <c r="BG677" s="78"/>
      <c r="BH677" s="78"/>
      <c r="BI677" s="78"/>
      <c r="BJ677" s="78"/>
      <c r="BK677" s="78"/>
      <c r="BL677" s="78"/>
      <c r="BM677" s="78"/>
      <c r="BN677" s="78"/>
      <c r="BO677" s="78"/>
      <c r="BP677" s="78"/>
      <c r="BQ677" s="78"/>
      <c r="BR677" s="78"/>
      <c r="BS677" s="78"/>
      <c r="BT677" s="78"/>
      <c r="BU677" s="78"/>
      <c r="BV677" s="78"/>
      <c r="BW677" s="78"/>
      <c r="BX677" s="78"/>
      <c r="BY677" s="78"/>
      <c r="BZ677" s="78"/>
      <c r="CA677" s="78"/>
      <c r="CB677" s="78"/>
      <c r="CC677" s="78"/>
      <c r="CD677" s="78"/>
      <c r="CE677" s="78"/>
      <c r="CF677" s="78"/>
      <c r="CG677" s="78"/>
      <c r="CH677" s="78"/>
      <c r="CI677" s="78"/>
      <c r="CJ677" s="78"/>
      <c r="CK677" s="78"/>
      <c r="CL677" s="78"/>
      <c r="CM677" s="78"/>
      <c r="CN677" s="78"/>
      <c r="CO677" s="78"/>
      <c r="CP677" s="78"/>
      <c r="CQ677" s="78"/>
      <c r="CR677" s="78"/>
      <c r="CS677" s="78"/>
      <c r="CT677" s="80"/>
      <c r="CU677" s="80"/>
      <c r="CV677" s="80"/>
      <c r="CW677" s="80"/>
      <c r="CX677" s="80"/>
      <c r="CY677" s="80"/>
      <c r="CZ677" s="80"/>
      <c r="DA677" s="80"/>
      <c r="DB677" s="80"/>
      <c r="DC677" s="80"/>
      <c r="DD677" s="80"/>
      <c r="DE677" s="80"/>
      <c r="DF677" s="80"/>
      <c r="DG677" s="80"/>
      <c r="DH677" s="80"/>
      <c r="DI677" s="80"/>
      <c r="DJ677" s="80"/>
      <c r="DK677" s="80"/>
      <c r="DL677" s="80"/>
      <c r="DM677" s="80"/>
      <c r="DN677" s="80"/>
    </row>
    <row r="678" customFormat="false" ht="15.75" hidden="false" customHeight="false" outlineLevel="0" collapsed="false">
      <c r="A678" s="73" t="s">
        <v>345</v>
      </c>
      <c r="B678" s="78"/>
      <c r="C678" s="78"/>
      <c r="D678" s="78"/>
      <c r="E678" s="78"/>
      <c r="F678" s="78"/>
      <c r="G678" s="78"/>
      <c r="H678" s="78"/>
      <c r="I678" s="78"/>
      <c r="J678" s="78"/>
      <c r="K678" s="78"/>
      <c r="L678" s="78"/>
      <c r="M678" s="78"/>
      <c r="N678" s="78"/>
      <c r="O678" s="78"/>
      <c r="P678" s="78"/>
      <c r="Q678" s="78"/>
      <c r="R678" s="78"/>
      <c r="S678" s="78"/>
      <c r="T678" s="78"/>
      <c r="U678" s="78"/>
      <c r="V678" s="78"/>
      <c r="W678" s="78"/>
      <c r="X678" s="78"/>
      <c r="Y678" s="78"/>
      <c r="Z678" s="78"/>
      <c r="AA678" s="78"/>
      <c r="AB678" s="78"/>
      <c r="AC678" s="78"/>
      <c r="AD678" s="78"/>
      <c r="AE678" s="78"/>
      <c r="AF678" s="78"/>
      <c r="AG678" s="78"/>
      <c r="AH678" s="78"/>
      <c r="AI678" s="78"/>
      <c r="AJ678" s="78"/>
      <c r="AK678" s="78"/>
      <c r="AL678" s="78"/>
      <c r="AM678" s="78"/>
      <c r="AN678" s="78"/>
      <c r="AO678" s="78"/>
      <c r="AP678" s="78"/>
      <c r="AQ678" s="78"/>
      <c r="AR678" s="78"/>
      <c r="AS678" s="78"/>
      <c r="AT678" s="78"/>
      <c r="AU678" s="78"/>
      <c r="AV678" s="78"/>
      <c r="AW678" s="78"/>
      <c r="AX678" s="78"/>
      <c r="AY678" s="78"/>
      <c r="AZ678" s="78"/>
      <c r="BA678" s="78"/>
      <c r="BB678" s="78"/>
      <c r="BC678" s="78"/>
      <c r="BD678" s="78"/>
      <c r="BE678" s="78"/>
      <c r="BF678" s="78"/>
      <c r="BG678" s="78"/>
      <c r="BH678" s="78"/>
      <c r="BI678" s="78"/>
      <c r="BJ678" s="78"/>
      <c r="BK678" s="78"/>
      <c r="BL678" s="78"/>
      <c r="BM678" s="78"/>
      <c r="BN678" s="78"/>
      <c r="BO678" s="78"/>
      <c r="BP678" s="78"/>
      <c r="BQ678" s="78"/>
      <c r="BR678" s="78"/>
      <c r="BS678" s="78"/>
      <c r="BT678" s="78"/>
      <c r="BU678" s="78"/>
      <c r="BV678" s="78"/>
      <c r="BW678" s="78"/>
      <c r="BX678" s="78"/>
      <c r="BY678" s="78"/>
      <c r="BZ678" s="78"/>
      <c r="CA678" s="78"/>
      <c r="CB678" s="78"/>
      <c r="CC678" s="78"/>
      <c r="CD678" s="78"/>
      <c r="CE678" s="78"/>
      <c r="CF678" s="78"/>
      <c r="CG678" s="78"/>
      <c r="CH678" s="78"/>
      <c r="CI678" s="78"/>
      <c r="CJ678" s="78"/>
      <c r="CK678" s="78"/>
      <c r="CL678" s="78"/>
      <c r="CM678" s="78"/>
      <c r="CN678" s="78"/>
      <c r="CO678" s="78"/>
      <c r="CP678" s="78"/>
      <c r="CQ678" s="78"/>
      <c r="CR678" s="78"/>
      <c r="CS678" s="78"/>
      <c r="CT678" s="78"/>
      <c r="CU678" s="78"/>
      <c r="CV678" s="78"/>
      <c r="CW678" s="78"/>
      <c r="CX678" s="78"/>
      <c r="CY678" s="78"/>
      <c r="CZ678" s="78"/>
      <c r="DA678" s="78"/>
      <c r="DB678" s="78"/>
      <c r="DC678" s="78"/>
      <c r="DD678" s="78"/>
      <c r="DE678" s="78"/>
      <c r="DF678" s="78"/>
      <c r="DG678" s="78"/>
      <c r="DH678" s="78"/>
      <c r="DI678" s="78"/>
      <c r="DJ678" s="78"/>
      <c r="DK678" s="78"/>
      <c r="DL678" s="78"/>
      <c r="DM678" s="78"/>
      <c r="DN678" s="78"/>
    </row>
    <row r="679" customFormat="false" ht="15.75" hidden="false" customHeight="false" outlineLevel="0" collapsed="false">
      <c r="A679" s="184" t="s">
        <v>507</v>
      </c>
      <c r="B679" s="78"/>
      <c r="C679" s="78"/>
      <c r="D679" s="78"/>
      <c r="E679" s="78"/>
      <c r="F679" s="78"/>
      <c r="G679" s="78"/>
      <c r="H679" s="78"/>
      <c r="I679" s="78"/>
      <c r="J679" s="78"/>
      <c r="K679" s="78"/>
      <c r="L679" s="78"/>
      <c r="M679" s="78"/>
      <c r="N679" s="78"/>
      <c r="O679" s="78"/>
      <c r="P679" s="78"/>
      <c r="Q679" s="78"/>
      <c r="R679" s="78"/>
      <c r="S679" s="78"/>
      <c r="T679" s="78"/>
      <c r="U679" s="78"/>
      <c r="V679" s="78"/>
      <c r="W679" s="78"/>
      <c r="X679" s="78"/>
      <c r="Y679" s="78"/>
      <c r="Z679" s="78"/>
      <c r="AA679" s="78"/>
      <c r="AB679" s="78"/>
      <c r="AC679" s="78"/>
      <c r="AD679" s="78"/>
      <c r="AE679" s="78"/>
      <c r="AF679" s="78"/>
      <c r="AG679" s="78"/>
      <c r="AH679" s="78"/>
      <c r="AI679" s="78"/>
      <c r="AJ679" s="78"/>
      <c r="AK679" s="78"/>
      <c r="AL679" s="78"/>
      <c r="AM679" s="78"/>
      <c r="AN679" s="78"/>
      <c r="AO679" s="78"/>
      <c r="AP679" s="78"/>
      <c r="AQ679" s="78"/>
      <c r="AR679" s="78"/>
      <c r="AS679" s="78"/>
      <c r="AT679" s="78"/>
      <c r="AU679" s="78"/>
      <c r="AV679" s="78"/>
      <c r="AW679" s="78"/>
      <c r="AX679" s="78"/>
      <c r="AY679" s="78"/>
      <c r="AZ679" s="78"/>
      <c r="BA679" s="78"/>
      <c r="BB679" s="78"/>
      <c r="BC679" s="78"/>
      <c r="BD679" s="78"/>
      <c r="BE679" s="78"/>
      <c r="BF679" s="78"/>
      <c r="BG679" s="78"/>
      <c r="BH679" s="78"/>
      <c r="BI679" s="78"/>
      <c r="BJ679" s="78" t="n">
        <v>0</v>
      </c>
      <c r="BK679" s="78" t="n">
        <v>0</v>
      </c>
      <c r="BL679" s="78" t="n">
        <v>0</v>
      </c>
      <c r="BM679" s="78" t="n">
        <v>0</v>
      </c>
      <c r="BN679" s="78" t="n">
        <v>0</v>
      </c>
      <c r="BO679" s="78" t="n">
        <v>0</v>
      </c>
      <c r="BP679" s="78" t="n">
        <v>0</v>
      </c>
      <c r="BQ679" s="78" t="n">
        <v>0</v>
      </c>
      <c r="BR679" s="78" t="n">
        <v>0</v>
      </c>
      <c r="BS679" s="78" t="n">
        <v>0</v>
      </c>
      <c r="BT679" s="78" t="n">
        <v>0</v>
      </c>
      <c r="BU679" s="78" t="n">
        <v>0</v>
      </c>
      <c r="BV679" s="78" t="n">
        <v>0</v>
      </c>
      <c r="BW679" s="78" t="n">
        <v>0</v>
      </c>
      <c r="BX679" s="78" t="n">
        <v>0</v>
      </c>
      <c r="BY679" s="78" t="n">
        <v>0</v>
      </c>
      <c r="BZ679" s="78" t="n">
        <v>0</v>
      </c>
      <c r="CA679" s="78" t="n">
        <v>0</v>
      </c>
      <c r="CB679" s="78" t="n">
        <v>0</v>
      </c>
      <c r="CC679" s="78" t="n">
        <v>0</v>
      </c>
      <c r="CD679" s="78" t="n">
        <v>0</v>
      </c>
      <c r="CE679" s="78" t="n">
        <v>0</v>
      </c>
      <c r="CF679" s="78" t="n">
        <v>0</v>
      </c>
      <c r="CG679" s="78" t="n">
        <v>0</v>
      </c>
      <c r="CH679" s="78" t="n">
        <v>0</v>
      </c>
      <c r="CI679" s="78" t="n">
        <v>0</v>
      </c>
      <c r="CJ679" s="78" t="n">
        <v>0</v>
      </c>
      <c r="CK679" s="78" t="n">
        <v>0</v>
      </c>
      <c r="CL679" s="78" t="n">
        <v>0</v>
      </c>
      <c r="CM679" s="78" t="n">
        <v>0</v>
      </c>
      <c r="CN679" s="78" t="n">
        <v>0</v>
      </c>
      <c r="CO679" s="78" t="n">
        <v>0</v>
      </c>
      <c r="CP679" s="78" t="n">
        <v>0</v>
      </c>
      <c r="CQ679" s="78" t="n">
        <v>0</v>
      </c>
      <c r="CR679" s="78" t="n">
        <v>0</v>
      </c>
      <c r="CS679" s="78"/>
      <c r="CT679" s="78"/>
      <c r="CU679" s="78"/>
      <c r="CV679" s="78"/>
      <c r="CW679" s="78"/>
      <c r="CX679" s="78"/>
      <c r="CY679" s="78"/>
      <c r="CZ679" s="78"/>
      <c r="DA679" s="78"/>
      <c r="DB679" s="78"/>
      <c r="DC679" s="78"/>
      <c r="DD679" s="78"/>
      <c r="DE679" s="78"/>
      <c r="DF679" s="78"/>
      <c r="DG679" s="78"/>
      <c r="DH679" s="78"/>
      <c r="DI679" s="78"/>
      <c r="DJ679" s="78"/>
      <c r="DK679" s="78"/>
      <c r="DL679" s="78"/>
      <c r="DM679" s="78"/>
      <c r="DN679" s="78"/>
    </row>
    <row r="680" customFormat="false" ht="15.75" hidden="false" customHeight="false" outlineLevel="0" collapsed="false">
      <c r="A680" s="184" t="s">
        <v>326</v>
      </c>
      <c r="B680" s="78"/>
      <c r="C680" s="78"/>
      <c r="D680" s="78"/>
      <c r="E680" s="78"/>
      <c r="F680" s="78"/>
      <c r="G680" s="78"/>
      <c r="H680" s="78"/>
      <c r="I680" s="78"/>
      <c r="J680" s="78"/>
      <c r="K680" s="78"/>
      <c r="L680" s="78"/>
      <c r="M680" s="78"/>
      <c r="N680" s="78"/>
      <c r="O680" s="78"/>
      <c r="P680" s="78"/>
      <c r="Q680" s="78"/>
      <c r="R680" s="78"/>
      <c r="S680" s="78"/>
      <c r="T680" s="78"/>
      <c r="U680" s="78"/>
      <c r="V680" s="78"/>
      <c r="W680" s="78"/>
      <c r="X680" s="78"/>
      <c r="Y680" s="78"/>
      <c r="Z680" s="78"/>
      <c r="AA680" s="78"/>
      <c r="AB680" s="78"/>
      <c r="AC680" s="78"/>
      <c r="AD680" s="78"/>
      <c r="AE680" s="78"/>
      <c r="AF680" s="78"/>
      <c r="AG680" s="78"/>
      <c r="AH680" s="78"/>
      <c r="AI680" s="78"/>
      <c r="AJ680" s="78"/>
      <c r="AK680" s="78"/>
      <c r="AL680" s="78"/>
      <c r="AM680" s="78"/>
      <c r="AN680" s="78"/>
      <c r="AO680" s="78"/>
      <c r="AP680" s="78"/>
      <c r="AQ680" s="78"/>
      <c r="AR680" s="78"/>
      <c r="AS680" s="78"/>
      <c r="AT680" s="78"/>
      <c r="AU680" s="78"/>
      <c r="AV680" s="78"/>
      <c r="AW680" s="78"/>
      <c r="AX680" s="78"/>
      <c r="AY680" s="78"/>
      <c r="AZ680" s="78"/>
      <c r="BA680" s="78"/>
      <c r="BB680" s="78"/>
      <c r="BC680" s="78"/>
      <c r="BD680" s="78"/>
      <c r="BE680" s="78"/>
      <c r="BF680" s="78"/>
      <c r="BG680" s="78"/>
      <c r="BH680" s="78"/>
      <c r="BI680" s="78"/>
      <c r="BJ680" s="78"/>
      <c r="BK680" s="78"/>
      <c r="BL680" s="78"/>
      <c r="BM680" s="78"/>
      <c r="BN680" s="78"/>
      <c r="BO680" s="78"/>
      <c r="BP680" s="78"/>
      <c r="BQ680" s="78"/>
      <c r="BR680" s="78"/>
      <c r="BS680" s="78"/>
      <c r="BT680" s="78"/>
      <c r="BU680" s="78"/>
      <c r="BV680" s="78"/>
      <c r="BW680" s="78"/>
      <c r="BX680" s="78"/>
      <c r="BY680" s="78"/>
      <c r="BZ680" s="78"/>
      <c r="CA680" s="78"/>
      <c r="CB680" s="78"/>
      <c r="CC680" s="78"/>
      <c r="CD680" s="78"/>
      <c r="CE680" s="78"/>
      <c r="CF680" s="78"/>
      <c r="CG680" s="78"/>
      <c r="CH680" s="78"/>
      <c r="CI680" s="78"/>
      <c r="CJ680" s="78"/>
      <c r="CK680" s="78"/>
      <c r="CL680" s="78"/>
      <c r="CM680" s="78"/>
      <c r="CN680" s="78"/>
      <c r="CO680" s="78"/>
      <c r="CP680" s="78"/>
      <c r="CQ680" s="78"/>
      <c r="CR680" s="78"/>
      <c r="CS680" s="78"/>
      <c r="CT680" s="78"/>
      <c r="CU680" s="78"/>
      <c r="CV680" s="78"/>
      <c r="CW680" s="78"/>
      <c r="CX680" s="78"/>
      <c r="CY680" s="78"/>
      <c r="CZ680" s="78"/>
      <c r="DA680" s="78"/>
      <c r="DB680" s="78"/>
      <c r="DC680" s="78"/>
      <c r="DD680" s="78"/>
      <c r="DE680" s="78"/>
      <c r="DF680" s="78"/>
      <c r="DG680" s="78"/>
      <c r="DH680" s="78"/>
      <c r="DI680" s="78"/>
      <c r="DJ680" s="78"/>
      <c r="DK680" s="78"/>
      <c r="DL680" s="78"/>
      <c r="DM680" s="78"/>
      <c r="DN680" s="78"/>
    </row>
    <row r="681" customFormat="false" ht="15.75" hidden="false" customHeight="false" outlineLevel="0" collapsed="false">
      <c r="A681" s="184" t="s">
        <v>499</v>
      </c>
      <c r="B681" s="78"/>
      <c r="C681" s="78"/>
      <c r="D681" s="78"/>
      <c r="E681" s="78"/>
      <c r="F681" s="78"/>
      <c r="G681" s="78"/>
      <c r="H681" s="78"/>
      <c r="I681" s="78"/>
      <c r="J681" s="78"/>
      <c r="K681" s="78"/>
      <c r="L681" s="78"/>
      <c r="M681" s="78"/>
      <c r="N681" s="78"/>
      <c r="O681" s="78"/>
      <c r="P681" s="78"/>
      <c r="Q681" s="78"/>
      <c r="R681" s="78"/>
      <c r="S681" s="78"/>
      <c r="T681" s="78"/>
      <c r="U681" s="78"/>
      <c r="V681" s="78"/>
      <c r="W681" s="78"/>
      <c r="X681" s="78"/>
      <c r="Y681" s="78"/>
      <c r="Z681" s="78"/>
      <c r="AA681" s="78"/>
      <c r="AB681" s="78"/>
      <c r="AC681" s="78"/>
      <c r="AD681" s="78"/>
      <c r="AE681" s="78"/>
      <c r="AF681" s="78"/>
      <c r="AG681" s="78"/>
      <c r="AH681" s="78"/>
      <c r="AI681" s="78"/>
      <c r="AJ681" s="78"/>
      <c r="AK681" s="78"/>
      <c r="AL681" s="78"/>
      <c r="AM681" s="78"/>
      <c r="AN681" s="78"/>
      <c r="AO681" s="78"/>
      <c r="AP681" s="78"/>
      <c r="AQ681" s="78"/>
      <c r="AR681" s="78"/>
      <c r="AS681" s="78"/>
      <c r="AT681" s="78"/>
      <c r="AU681" s="78"/>
      <c r="AV681" s="78"/>
      <c r="AW681" s="78"/>
      <c r="AX681" s="78"/>
      <c r="AY681" s="78"/>
      <c r="AZ681" s="78"/>
      <c r="BA681" s="78"/>
      <c r="BB681" s="78"/>
      <c r="BC681" s="78"/>
      <c r="BD681" s="78"/>
      <c r="BE681" s="78"/>
      <c r="BF681" s="78"/>
      <c r="BG681" s="78"/>
      <c r="BH681" s="78"/>
      <c r="BI681" s="78"/>
      <c r="BJ681" s="78"/>
      <c r="BK681" s="78"/>
      <c r="BL681" s="78"/>
      <c r="BM681" s="78"/>
      <c r="BN681" s="78"/>
      <c r="BO681" s="78"/>
      <c r="BP681" s="78"/>
      <c r="BQ681" s="78"/>
      <c r="BR681" s="78"/>
      <c r="BS681" s="78"/>
      <c r="BT681" s="78"/>
      <c r="BU681" s="78"/>
      <c r="BV681" s="78"/>
      <c r="BW681" s="78"/>
      <c r="BX681" s="78"/>
      <c r="BY681" s="78"/>
      <c r="BZ681" s="78"/>
      <c r="CA681" s="78"/>
      <c r="CB681" s="78"/>
      <c r="CC681" s="78"/>
      <c r="CD681" s="78"/>
      <c r="CE681" s="78"/>
      <c r="CF681" s="78"/>
      <c r="CG681" s="78"/>
      <c r="CH681" s="78"/>
      <c r="CI681" s="78"/>
      <c r="CJ681" s="78"/>
      <c r="CK681" s="78"/>
      <c r="CL681" s="78"/>
      <c r="CM681" s="78"/>
      <c r="CN681" s="78"/>
      <c r="CO681" s="78"/>
      <c r="CP681" s="78"/>
      <c r="CQ681" s="78"/>
      <c r="CR681" s="78"/>
      <c r="CS681" s="78"/>
      <c r="CT681" s="78"/>
      <c r="CU681" s="78"/>
      <c r="CV681" s="78"/>
      <c r="CW681" s="78"/>
      <c r="CX681" s="78"/>
      <c r="CY681" s="78"/>
      <c r="CZ681" s="78"/>
      <c r="DA681" s="78"/>
      <c r="DB681" s="78"/>
      <c r="DC681" s="78"/>
      <c r="DD681" s="78"/>
      <c r="DE681" s="78"/>
      <c r="DF681" s="78"/>
      <c r="DG681" s="78"/>
      <c r="DH681" s="78"/>
      <c r="DI681" s="78"/>
      <c r="DJ681" s="78"/>
      <c r="DK681" s="78"/>
      <c r="DL681" s="78"/>
      <c r="DM681" s="78"/>
      <c r="DN681" s="78"/>
    </row>
    <row r="682" customFormat="false" ht="15.75" hidden="false" customHeight="false" outlineLevel="0" collapsed="false">
      <c r="A682" s="184" t="s">
        <v>508</v>
      </c>
      <c r="B682" s="78"/>
      <c r="C682" s="78"/>
      <c r="D682" s="78"/>
      <c r="E682" s="78"/>
      <c r="F682" s="78"/>
      <c r="G682" s="78"/>
      <c r="H682" s="78"/>
      <c r="I682" s="78"/>
      <c r="J682" s="78"/>
      <c r="K682" s="78"/>
      <c r="L682" s="78"/>
      <c r="M682" s="78"/>
      <c r="N682" s="78"/>
      <c r="O682" s="78"/>
      <c r="P682" s="78"/>
      <c r="Q682" s="78"/>
      <c r="R682" s="78"/>
      <c r="S682" s="78"/>
      <c r="T682" s="78"/>
      <c r="U682" s="78"/>
      <c r="V682" s="78"/>
      <c r="W682" s="78"/>
      <c r="X682" s="78"/>
      <c r="Y682" s="78"/>
      <c r="Z682" s="78"/>
      <c r="AA682" s="78"/>
      <c r="AB682" s="78"/>
      <c r="AC682" s="78"/>
      <c r="AD682" s="78"/>
      <c r="AE682" s="78"/>
      <c r="AF682" s="78"/>
      <c r="AG682" s="78"/>
      <c r="AH682" s="78"/>
      <c r="AI682" s="78"/>
      <c r="AJ682" s="78"/>
      <c r="AK682" s="78"/>
      <c r="AL682" s="78"/>
      <c r="AM682" s="78"/>
      <c r="AN682" s="78"/>
      <c r="AO682" s="78"/>
      <c r="AP682" s="78"/>
      <c r="AQ682" s="78"/>
      <c r="AR682" s="78"/>
      <c r="AS682" s="78"/>
      <c r="AT682" s="78"/>
      <c r="AU682" s="78"/>
      <c r="AV682" s="78"/>
      <c r="AW682" s="78"/>
      <c r="AX682" s="78"/>
      <c r="AY682" s="78"/>
      <c r="AZ682" s="78"/>
      <c r="BA682" s="78"/>
      <c r="BB682" s="78"/>
      <c r="BC682" s="78"/>
      <c r="BD682" s="78"/>
      <c r="BE682" s="78"/>
      <c r="BF682" s="78"/>
      <c r="BG682" s="78"/>
      <c r="BH682" s="78"/>
      <c r="BI682" s="78"/>
      <c r="BJ682" s="78" t="n">
        <v>0</v>
      </c>
      <c r="BK682" s="78" t="n">
        <v>0</v>
      </c>
      <c r="BL682" s="78" t="n">
        <v>0</v>
      </c>
      <c r="BM682" s="78" t="n">
        <v>0</v>
      </c>
      <c r="BN682" s="78" t="n">
        <v>0</v>
      </c>
      <c r="BO682" s="78" t="n">
        <v>0</v>
      </c>
      <c r="BP682" s="78" t="n">
        <v>0</v>
      </c>
      <c r="BQ682" s="78" t="n">
        <v>0</v>
      </c>
      <c r="BR682" s="78" t="n">
        <v>0</v>
      </c>
      <c r="BS682" s="78" t="n">
        <v>0</v>
      </c>
      <c r="BT682" s="78" t="n">
        <v>0</v>
      </c>
      <c r="BU682" s="78" t="n">
        <v>0</v>
      </c>
      <c r="BV682" s="78" t="n">
        <v>0</v>
      </c>
      <c r="BW682" s="78" t="n">
        <v>0</v>
      </c>
      <c r="BX682" s="78" t="n">
        <v>0</v>
      </c>
      <c r="BY682" s="78" t="n">
        <v>0</v>
      </c>
      <c r="BZ682" s="78" t="n">
        <v>0</v>
      </c>
      <c r="CA682" s="78" t="n">
        <v>0</v>
      </c>
      <c r="CB682" s="78" t="n">
        <v>0</v>
      </c>
      <c r="CC682" s="78" t="n">
        <v>0</v>
      </c>
      <c r="CD682" s="78" t="n">
        <v>0</v>
      </c>
      <c r="CE682" s="78" t="n">
        <v>0</v>
      </c>
      <c r="CF682" s="78" t="n">
        <v>0</v>
      </c>
      <c r="CG682" s="78" t="n">
        <v>0</v>
      </c>
      <c r="CH682" s="78" t="n">
        <v>0</v>
      </c>
      <c r="CI682" s="78" t="n">
        <v>0</v>
      </c>
      <c r="CJ682" s="78" t="n">
        <v>0</v>
      </c>
      <c r="CK682" s="78" t="n">
        <v>0</v>
      </c>
      <c r="CL682" s="78" t="n">
        <v>0</v>
      </c>
      <c r="CM682" s="78" t="n">
        <v>0</v>
      </c>
      <c r="CN682" s="78" t="n">
        <v>0</v>
      </c>
      <c r="CO682" s="78" t="n">
        <v>0</v>
      </c>
      <c r="CP682" s="78" t="n">
        <v>0</v>
      </c>
      <c r="CQ682" s="78" t="n">
        <v>0</v>
      </c>
      <c r="CR682" s="78" t="n">
        <v>0</v>
      </c>
      <c r="CS682" s="78"/>
      <c r="CT682" s="78"/>
      <c r="CU682" s="78"/>
      <c r="CV682" s="78"/>
      <c r="CW682" s="78"/>
      <c r="CX682" s="78"/>
      <c r="CY682" s="78"/>
      <c r="CZ682" s="78"/>
      <c r="DA682" s="78"/>
      <c r="DB682" s="78"/>
      <c r="DC682" s="78"/>
      <c r="DD682" s="78"/>
      <c r="DE682" s="78"/>
      <c r="DF682" s="78"/>
      <c r="DG682" s="78"/>
      <c r="DH682" s="78"/>
      <c r="DI682" s="78"/>
      <c r="DJ682" s="78"/>
      <c r="DK682" s="78"/>
      <c r="DL682" s="78"/>
      <c r="DM682" s="78"/>
      <c r="DN682" s="78"/>
    </row>
    <row r="683" customFormat="false" ht="15.75" hidden="false" customHeight="false" outlineLevel="0" collapsed="false">
      <c r="A683" s="184" t="s">
        <v>509</v>
      </c>
      <c r="B683" s="78"/>
      <c r="C683" s="78"/>
      <c r="D683" s="78"/>
      <c r="E683" s="78"/>
      <c r="F683" s="78"/>
      <c r="G683" s="78"/>
      <c r="H683" s="78"/>
      <c r="I683" s="78"/>
      <c r="J683" s="78"/>
      <c r="K683" s="78"/>
      <c r="L683" s="78"/>
      <c r="M683" s="78"/>
      <c r="N683" s="78"/>
      <c r="O683" s="78"/>
      <c r="P683" s="78"/>
      <c r="Q683" s="78"/>
      <c r="R683" s="78"/>
      <c r="S683" s="78"/>
      <c r="T683" s="78"/>
      <c r="U683" s="78"/>
      <c r="V683" s="78"/>
      <c r="W683" s="78"/>
      <c r="X683" s="78"/>
      <c r="Y683" s="78"/>
      <c r="Z683" s="78"/>
      <c r="AA683" s="78"/>
      <c r="AB683" s="78"/>
      <c r="AC683" s="78"/>
      <c r="AD683" s="78"/>
      <c r="AE683" s="78"/>
      <c r="AF683" s="78"/>
      <c r="AG683" s="78"/>
      <c r="AH683" s="78"/>
      <c r="AI683" s="78"/>
      <c r="AJ683" s="78"/>
      <c r="AK683" s="78"/>
      <c r="AL683" s="78"/>
      <c r="AM683" s="78"/>
      <c r="AN683" s="78"/>
      <c r="AO683" s="78"/>
      <c r="AP683" s="78"/>
      <c r="AQ683" s="78"/>
      <c r="AR683" s="78"/>
      <c r="AS683" s="78"/>
      <c r="AT683" s="78"/>
      <c r="AU683" s="78"/>
      <c r="AV683" s="78"/>
      <c r="AW683" s="78"/>
      <c r="AX683" s="78"/>
      <c r="AY683" s="78"/>
      <c r="AZ683" s="78"/>
      <c r="BA683" s="78"/>
      <c r="BB683" s="78"/>
      <c r="BC683" s="78"/>
      <c r="BD683" s="78"/>
      <c r="BE683" s="78"/>
      <c r="BF683" s="78"/>
      <c r="BG683" s="78"/>
      <c r="BH683" s="78"/>
      <c r="BI683" s="78"/>
      <c r="BJ683" s="78"/>
      <c r="BK683" s="78"/>
      <c r="BL683" s="78"/>
      <c r="BM683" s="78"/>
      <c r="BN683" s="78"/>
      <c r="BO683" s="78"/>
      <c r="BP683" s="78"/>
      <c r="BQ683" s="78"/>
      <c r="BR683" s="78"/>
      <c r="BS683" s="78"/>
      <c r="BT683" s="78"/>
      <c r="BU683" s="78"/>
      <c r="BV683" s="78"/>
      <c r="BW683" s="78"/>
      <c r="BX683" s="78"/>
      <c r="BY683" s="78"/>
      <c r="BZ683" s="78"/>
      <c r="CA683" s="78"/>
      <c r="CB683" s="78"/>
      <c r="CC683" s="78"/>
      <c r="CD683" s="78"/>
      <c r="CE683" s="78"/>
      <c r="CF683" s="78"/>
      <c r="CG683" s="78"/>
      <c r="CH683" s="78"/>
      <c r="CI683" s="78"/>
      <c r="CJ683" s="78"/>
      <c r="CK683" s="78"/>
      <c r="CL683" s="78"/>
      <c r="CM683" s="78"/>
      <c r="CN683" s="78"/>
      <c r="CO683" s="78"/>
      <c r="CP683" s="78"/>
      <c r="CQ683" s="78"/>
      <c r="CR683" s="78"/>
      <c r="CS683" s="78"/>
      <c r="CT683" s="78"/>
      <c r="CU683" s="78"/>
      <c r="CV683" s="78"/>
      <c r="CW683" s="78"/>
      <c r="CX683" s="78"/>
      <c r="CY683" s="78"/>
      <c r="CZ683" s="78"/>
      <c r="DA683" s="78"/>
      <c r="DB683" s="78"/>
      <c r="DC683" s="78"/>
      <c r="DD683" s="78"/>
      <c r="DE683" s="78"/>
      <c r="DF683" s="78"/>
      <c r="DG683" s="78"/>
      <c r="DH683" s="78"/>
      <c r="DI683" s="78"/>
      <c r="DJ683" s="78"/>
      <c r="DK683" s="78"/>
      <c r="DL683" s="78"/>
      <c r="DM683" s="78"/>
      <c r="DN683" s="78"/>
    </row>
    <row r="684" customFormat="false" ht="15.75" hidden="false" customHeight="false" outlineLevel="0" collapsed="false">
      <c r="A684" s="184" t="s">
        <v>510</v>
      </c>
      <c r="B684" s="78"/>
      <c r="C684" s="78"/>
      <c r="D684" s="78"/>
      <c r="E684" s="78"/>
      <c r="F684" s="78"/>
      <c r="G684" s="78"/>
      <c r="H684" s="78"/>
      <c r="I684" s="78"/>
      <c r="J684" s="78"/>
      <c r="K684" s="78"/>
      <c r="L684" s="78"/>
      <c r="M684" s="78"/>
      <c r="N684" s="78"/>
      <c r="O684" s="78"/>
      <c r="P684" s="78"/>
      <c r="Q684" s="78"/>
      <c r="R684" s="78"/>
      <c r="S684" s="78"/>
      <c r="T684" s="78"/>
      <c r="U684" s="78"/>
      <c r="V684" s="78"/>
      <c r="W684" s="78"/>
      <c r="X684" s="78"/>
      <c r="Y684" s="78"/>
      <c r="Z684" s="78"/>
      <c r="AA684" s="78"/>
      <c r="AB684" s="78"/>
      <c r="AC684" s="78"/>
      <c r="AD684" s="78"/>
      <c r="AE684" s="78"/>
      <c r="AF684" s="78"/>
      <c r="AG684" s="78"/>
      <c r="AH684" s="78"/>
      <c r="AI684" s="78"/>
      <c r="AJ684" s="78"/>
      <c r="AK684" s="78"/>
      <c r="AL684" s="78"/>
      <c r="AM684" s="78"/>
      <c r="AN684" s="78"/>
      <c r="AO684" s="78"/>
      <c r="AP684" s="78"/>
      <c r="AQ684" s="78"/>
      <c r="AR684" s="78"/>
      <c r="AS684" s="78"/>
      <c r="AT684" s="78"/>
      <c r="AU684" s="78"/>
      <c r="AV684" s="78"/>
      <c r="AW684" s="78"/>
      <c r="AX684" s="78"/>
      <c r="AY684" s="78"/>
      <c r="AZ684" s="78"/>
      <c r="BA684" s="78"/>
      <c r="BB684" s="78"/>
      <c r="BC684" s="78"/>
      <c r="BD684" s="78"/>
      <c r="BE684" s="78"/>
      <c r="BF684" s="78"/>
      <c r="BG684" s="78"/>
      <c r="BH684" s="78"/>
      <c r="BI684" s="78"/>
      <c r="BJ684" s="78"/>
      <c r="BK684" s="78"/>
      <c r="BL684" s="78"/>
      <c r="BM684" s="78"/>
      <c r="BN684" s="78"/>
      <c r="BO684" s="78"/>
      <c r="BP684" s="78"/>
      <c r="BQ684" s="78"/>
      <c r="BR684" s="78"/>
      <c r="BS684" s="78"/>
      <c r="BT684" s="78"/>
      <c r="BU684" s="78"/>
      <c r="BV684" s="78"/>
      <c r="BW684" s="78"/>
      <c r="BX684" s="78"/>
      <c r="BY684" s="78"/>
      <c r="BZ684" s="78"/>
      <c r="CA684" s="78"/>
      <c r="CB684" s="78"/>
      <c r="CC684" s="78"/>
      <c r="CD684" s="78"/>
      <c r="CE684" s="78"/>
      <c r="CF684" s="78"/>
      <c r="CG684" s="78"/>
      <c r="CH684" s="78"/>
      <c r="CI684" s="78"/>
      <c r="CJ684" s="78"/>
      <c r="CK684" s="78"/>
      <c r="CL684" s="78"/>
      <c r="CM684" s="78"/>
      <c r="CN684" s="78"/>
      <c r="CO684" s="78"/>
      <c r="CP684" s="78"/>
      <c r="CQ684" s="78"/>
      <c r="CR684" s="78"/>
      <c r="CS684" s="78"/>
      <c r="CT684" s="78"/>
      <c r="CU684" s="78"/>
      <c r="CV684" s="78"/>
      <c r="CW684" s="78"/>
      <c r="CX684" s="78"/>
      <c r="CY684" s="78"/>
      <c r="CZ684" s="78"/>
      <c r="DA684" s="78"/>
      <c r="DB684" s="78"/>
      <c r="DC684" s="78"/>
      <c r="DD684" s="78"/>
      <c r="DE684" s="78"/>
      <c r="DF684" s="78"/>
      <c r="DG684" s="78"/>
      <c r="DH684" s="78"/>
      <c r="DI684" s="78"/>
      <c r="DJ684" s="78"/>
      <c r="DK684" s="78"/>
      <c r="DL684" s="78"/>
      <c r="DM684" s="78"/>
      <c r="DN684" s="78"/>
    </row>
    <row r="685" customFormat="false" ht="15.75" hidden="false" customHeight="false" outlineLevel="0" collapsed="false">
      <c r="A685" s="184" t="s">
        <v>511</v>
      </c>
      <c r="B685" s="78"/>
      <c r="C685" s="78"/>
      <c r="D685" s="78"/>
      <c r="E685" s="78"/>
      <c r="F685" s="78"/>
      <c r="G685" s="78"/>
      <c r="H685" s="78"/>
      <c r="I685" s="78"/>
      <c r="J685" s="78"/>
      <c r="K685" s="78"/>
      <c r="L685" s="78"/>
      <c r="M685" s="78"/>
      <c r="N685" s="78"/>
      <c r="O685" s="78"/>
      <c r="P685" s="78"/>
      <c r="Q685" s="78"/>
      <c r="R685" s="78"/>
      <c r="S685" s="78"/>
      <c r="T685" s="78"/>
      <c r="U685" s="78"/>
      <c r="V685" s="78"/>
      <c r="W685" s="78"/>
      <c r="X685" s="78"/>
      <c r="Y685" s="78"/>
      <c r="Z685" s="78"/>
      <c r="AA685" s="78"/>
      <c r="AB685" s="78"/>
      <c r="AC685" s="78"/>
      <c r="AD685" s="78"/>
      <c r="AE685" s="78"/>
      <c r="AF685" s="78"/>
      <c r="AG685" s="78"/>
      <c r="AH685" s="78"/>
      <c r="AI685" s="78"/>
      <c r="AJ685" s="78"/>
      <c r="AK685" s="78"/>
      <c r="AL685" s="78"/>
      <c r="AM685" s="78"/>
      <c r="AN685" s="78"/>
      <c r="AO685" s="78"/>
      <c r="AP685" s="78"/>
      <c r="AQ685" s="78"/>
      <c r="AR685" s="78"/>
      <c r="AS685" s="78"/>
      <c r="AT685" s="78"/>
      <c r="AU685" s="78"/>
      <c r="AV685" s="78"/>
      <c r="AW685" s="78"/>
      <c r="AX685" s="78"/>
      <c r="AY685" s="78"/>
      <c r="AZ685" s="78"/>
      <c r="BA685" s="78"/>
      <c r="BB685" s="78"/>
      <c r="BC685" s="78"/>
      <c r="BD685" s="78"/>
      <c r="BE685" s="78"/>
      <c r="BF685" s="78"/>
      <c r="BG685" s="78"/>
      <c r="BH685" s="78"/>
      <c r="BI685" s="78"/>
      <c r="BJ685" s="78" t="n">
        <v>0</v>
      </c>
      <c r="BK685" s="78" t="n">
        <v>0</v>
      </c>
      <c r="BL685" s="78" t="n">
        <v>0</v>
      </c>
      <c r="BM685" s="78" t="n">
        <v>0</v>
      </c>
      <c r="BN685" s="78" t="n">
        <v>0</v>
      </c>
      <c r="BO685" s="78" t="n">
        <v>0</v>
      </c>
      <c r="BP685" s="78" t="n">
        <v>0</v>
      </c>
      <c r="BQ685" s="78" t="n">
        <v>0</v>
      </c>
      <c r="BR685" s="78" t="n">
        <v>0</v>
      </c>
      <c r="BS685" s="78" t="n">
        <v>0</v>
      </c>
      <c r="BT685" s="78" t="n">
        <v>0</v>
      </c>
      <c r="BU685" s="78" t="n">
        <v>0</v>
      </c>
      <c r="BV685" s="78" t="n">
        <v>0</v>
      </c>
      <c r="BW685" s="78" t="n">
        <v>0</v>
      </c>
      <c r="BX685" s="78" t="n">
        <v>0</v>
      </c>
      <c r="BY685" s="78" t="n">
        <v>0</v>
      </c>
      <c r="BZ685" s="78" t="n">
        <v>0</v>
      </c>
      <c r="CA685" s="78" t="n">
        <v>0</v>
      </c>
      <c r="CB685" s="78" t="n">
        <v>0</v>
      </c>
      <c r="CC685" s="78" t="n">
        <v>0</v>
      </c>
      <c r="CD685" s="78" t="n">
        <v>0</v>
      </c>
      <c r="CE685" s="78" t="n">
        <v>0</v>
      </c>
      <c r="CF685" s="78" t="n">
        <v>0</v>
      </c>
      <c r="CG685" s="78" t="n">
        <v>0</v>
      </c>
      <c r="CH685" s="78" t="n">
        <v>0</v>
      </c>
      <c r="CI685" s="78" t="n">
        <v>0</v>
      </c>
      <c r="CJ685" s="78" t="n">
        <v>0</v>
      </c>
      <c r="CK685" s="78" t="n">
        <v>0</v>
      </c>
      <c r="CL685" s="78" t="n">
        <v>0</v>
      </c>
      <c r="CM685" s="78" t="n">
        <v>0</v>
      </c>
      <c r="CN685" s="78" t="n">
        <v>0</v>
      </c>
      <c r="CO685" s="78" t="n">
        <v>0</v>
      </c>
      <c r="CP685" s="78" t="n">
        <v>0</v>
      </c>
      <c r="CQ685" s="78" t="n">
        <v>0</v>
      </c>
      <c r="CR685" s="78" t="n">
        <v>0</v>
      </c>
      <c r="CS685" s="78"/>
      <c r="CT685" s="78"/>
      <c r="CU685" s="78"/>
      <c r="CV685" s="78"/>
      <c r="CW685" s="78"/>
      <c r="CX685" s="78"/>
      <c r="CY685" s="78"/>
      <c r="CZ685" s="78"/>
      <c r="DA685" s="78"/>
      <c r="DB685" s="78"/>
      <c r="DC685" s="78"/>
      <c r="DD685" s="78"/>
      <c r="DE685" s="78"/>
      <c r="DF685" s="78"/>
      <c r="DG685" s="78"/>
      <c r="DH685" s="78"/>
      <c r="DI685" s="78"/>
      <c r="DJ685" s="78"/>
      <c r="DK685" s="78"/>
      <c r="DL685" s="78"/>
      <c r="DM685" s="78"/>
      <c r="DN685" s="78"/>
    </row>
    <row r="686" customFormat="false" ht="15.75" hidden="false" customHeight="false" outlineLevel="0" collapsed="false">
      <c r="A686" s="184" t="s">
        <v>372</v>
      </c>
      <c r="B686" s="78"/>
      <c r="C686" s="78"/>
      <c r="D686" s="78"/>
      <c r="E686" s="78"/>
      <c r="F686" s="78"/>
      <c r="G686" s="78"/>
      <c r="H686" s="78"/>
      <c r="I686" s="78"/>
      <c r="J686" s="78"/>
      <c r="K686" s="78"/>
      <c r="L686" s="78"/>
      <c r="M686" s="78"/>
      <c r="N686" s="78"/>
      <c r="O686" s="78"/>
      <c r="P686" s="78"/>
      <c r="Q686" s="78"/>
      <c r="R686" s="78"/>
      <c r="S686" s="78"/>
      <c r="T686" s="78"/>
      <c r="U686" s="78"/>
      <c r="V686" s="78"/>
      <c r="W686" s="78"/>
      <c r="X686" s="78"/>
      <c r="Y686" s="78"/>
      <c r="Z686" s="78"/>
      <c r="AA686" s="78"/>
      <c r="AB686" s="78"/>
      <c r="AC686" s="78"/>
      <c r="AD686" s="78"/>
      <c r="AE686" s="78"/>
      <c r="AF686" s="78"/>
      <c r="AG686" s="78"/>
      <c r="AH686" s="78"/>
      <c r="AI686" s="78"/>
      <c r="AJ686" s="78"/>
      <c r="AK686" s="78"/>
      <c r="AL686" s="78"/>
      <c r="AM686" s="78"/>
      <c r="AN686" s="78"/>
      <c r="AO686" s="78"/>
      <c r="AP686" s="78"/>
      <c r="AQ686" s="78"/>
      <c r="AR686" s="78"/>
      <c r="AS686" s="78"/>
      <c r="AT686" s="78"/>
      <c r="AU686" s="78"/>
      <c r="AV686" s="78"/>
      <c r="AW686" s="78"/>
      <c r="AX686" s="78"/>
      <c r="AY686" s="78"/>
      <c r="AZ686" s="78"/>
      <c r="BA686" s="78"/>
      <c r="BB686" s="78"/>
      <c r="BC686" s="78"/>
      <c r="BD686" s="78"/>
      <c r="BE686" s="78"/>
      <c r="BF686" s="78"/>
      <c r="BG686" s="78"/>
      <c r="BH686" s="78"/>
      <c r="BI686" s="78"/>
      <c r="BJ686" s="78"/>
      <c r="BK686" s="78"/>
      <c r="BL686" s="78"/>
      <c r="BM686" s="78"/>
      <c r="BN686" s="78"/>
      <c r="BO686" s="78"/>
      <c r="BP686" s="78"/>
      <c r="BQ686" s="78"/>
      <c r="BR686" s="78"/>
      <c r="BS686" s="78"/>
      <c r="BT686" s="78"/>
      <c r="BU686" s="78"/>
      <c r="BV686" s="78"/>
      <c r="BW686" s="78"/>
      <c r="BX686" s="78"/>
      <c r="BY686" s="78"/>
      <c r="BZ686" s="78"/>
      <c r="CA686" s="78"/>
      <c r="CB686" s="78"/>
      <c r="CC686" s="78"/>
      <c r="CD686" s="78"/>
      <c r="CE686" s="78"/>
      <c r="CF686" s="78"/>
      <c r="CG686" s="78"/>
      <c r="CH686" s="78"/>
      <c r="CI686" s="78"/>
      <c r="CJ686" s="78"/>
      <c r="CK686" s="78"/>
      <c r="CL686" s="78"/>
      <c r="CM686" s="78"/>
      <c r="CN686" s="78"/>
      <c r="CO686" s="78"/>
      <c r="CP686" s="78"/>
      <c r="CQ686" s="78"/>
      <c r="CR686" s="78"/>
      <c r="CS686" s="78"/>
      <c r="CT686" s="78"/>
      <c r="CU686" s="78"/>
      <c r="CV686" s="78"/>
      <c r="CW686" s="78"/>
      <c r="CX686" s="78"/>
      <c r="CY686" s="78"/>
      <c r="CZ686" s="78"/>
      <c r="DA686" s="78"/>
      <c r="DB686" s="78"/>
      <c r="DC686" s="78"/>
      <c r="DD686" s="78"/>
      <c r="DE686" s="78"/>
      <c r="DF686" s="78"/>
      <c r="DG686" s="78"/>
      <c r="DH686" s="78"/>
      <c r="DI686" s="78"/>
      <c r="DJ686" s="78"/>
      <c r="DK686" s="78"/>
      <c r="DL686" s="78"/>
      <c r="DM686" s="78"/>
      <c r="DN686" s="78"/>
    </row>
    <row r="687" customFormat="false" ht="15.75" hidden="false" customHeight="false" outlineLevel="0" collapsed="false">
      <c r="A687" s="184" t="s">
        <v>373</v>
      </c>
      <c r="B687" s="78"/>
      <c r="C687" s="78"/>
      <c r="D687" s="78"/>
      <c r="E687" s="78"/>
      <c r="F687" s="78"/>
      <c r="G687" s="78"/>
      <c r="H687" s="78"/>
      <c r="I687" s="78"/>
      <c r="J687" s="78"/>
      <c r="K687" s="78"/>
      <c r="L687" s="78"/>
      <c r="M687" s="78"/>
      <c r="N687" s="78"/>
      <c r="O687" s="78"/>
      <c r="P687" s="78"/>
      <c r="Q687" s="78"/>
      <c r="R687" s="78"/>
      <c r="S687" s="78"/>
      <c r="T687" s="78"/>
      <c r="U687" s="78"/>
      <c r="V687" s="78"/>
      <c r="W687" s="78"/>
      <c r="X687" s="78"/>
      <c r="Y687" s="78"/>
      <c r="Z687" s="78"/>
      <c r="AA687" s="78"/>
      <c r="AB687" s="78"/>
      <c r="AC687" s="78"/>
      <c r="AD687" s="78"/>
      <c r="AE687" s="78"/>
      <c r="AF687" s="78"/>
      <c r="AG687" s="78"/>
      <c r="AH687" s="78"/>
      <c r="AI687" s="78"/>
      <c r="AJ687" s="78"/>
      <c r="AK687" s="78"/>
      <c r="AL687" s="78"/>
      <c r="AM687" s="78"/>
      <c r="AN687" s="78"/>
      <c r="AO687" s="78"/>
      <c r="AP687" s="78"/>
      <c r="AQ687" s="78"/>
      <c r="AR687" s="78"/>
      <c r="AS687" s="78"/>
      <c r="AT687" s="78"/>
      <c r="AU687" s="78"/>
      <c r="AV687" s="78"/>
      <c r="AW687" s="78"/>
      <c r="AX687" s="78"/>
      <c r="AY687" s="78"/>
      <c r="AZ687" s="78"/>
      <c r="BA687" s="78"/>
      <c r="BB687" s="78"/>
      <c r="BC687" s="78"/>
      <c r="BD687" s="78"/>
      <c r="BE687" s="78"/>
      <c r="BF687" s="78"/>
      <c r="BG687" s="78"/>
      <c r="BH687" s="78"/>
      <c r="BI687" s="78"/>
      <c r="BJ687" s="78"/>
      <c r="BK687" s="78"/>
      <c r="BL687" s="78"/>
      <c r="BM687" s="78"/>
      <c r="BN687" s="78"/>
      <c r="BO687" s="78"/>
      <c r="BP687" s="78"/>
      <c r="BQ687" s="78"/>
      <c r="BR687" s="78"/>
      <c r="BS687" s="78"/>
      <c r="BT687" s="78"/>
      <c r="BU687" s="78"/>
      <c r="BV687" s="78"/>
      <c r="BW687" s="78"/>
      <c r="BX687" s="78"/>
      <c r="BY687" s="78"/>
      <c r="BZ687" s="78"/>
      <c r="CA687" s="78"/>
      <c r="CB687" s="78"/>
      <c r="CC687" s="78"/>
      <c r="CD687" s="78"/>
      <c r="CE687" s="78"/>
      <c r="CF687" s="78"/>
      <c r="CG687" s="78"/>
      <c r="CH687" s="78"/>
      <c r="CI687" s="78"/>
      <c r="CJ687" s="78"/>
      <c r="CK687" s="78"/>
      <c r="CL687" s="78"/>
      <c r="CM687" s="78"/>
      <c r="CN687" s="78"/>
      <c r="CO687" s="78"/>
      <c r="CP687" s="78"/>
      <c r="CQ687" s="78"/>
      <c r="CR687" s="78"/>
      <c r="CS687" s="78"/>
      <c r="CT687" s="78"/>
      <c r="CU687" s="78"/>
      <c r="CV687" s="78"/>
      <c r="CW687" s="78"/>
      <c r="CX687" s="78"/>
      <c r="CY687" s="78"/>
      <c r="CZ687" s="78"/>
      <c r="DA687" s="78"/>
      <c r="DB687" s="78"/>
      <c r="DC687" s="78"/>
      <c r="DD687" s="78"/>
      <c r="DE687" s="78"/>
      <c r="DF687" s="78"/>
      <c r="DG687" s="78"/>
      <c r="DH687" s="78"/>
      <c r="DI687" s="78"/>
      <c r="DJ687" s="78"/>
      <c r="DK687" s="78"/>
      <c r="DL687" s="78"/>
      <c r="DM687" s="78"/>
      <c r="DN687" s="78"/>
    </row>
    <row r="688" customFormat="false" ht="15.75" hidden="false" customHeight="false" outlineLevel="0" collapsed="false">
      <c r="A688" s="73" t="s">
        <v>512</v>
      </c>
      <c r="B688" s="78"/>
      <c r="C688" s="78"/>
      <c r="D688" s="78"/>
      <c r="E688" s="78"/>
      <c r="F688" s="78"/>
      <c r="G688" s="78"/>
      <c r="H688" s="78"/>
      <c r="I688" s="78"/>
      <c r="J688" s="78"/>
      <c r="K688" s="78"/>
      <c r="L688" s="78"/>
      <c r="M688" s="78"/>
      <c r="N688" s="78"/>
      <c r="O688" s="78"/>
      <c r="P688" s="78"/>
      <c r="Q688" s="78"/>
      <c r="R688" s="78"/>
      <c r="S688" s="78"/>
      <c r="T688" s="78"/>
      <c r="U688" s="78"/>
      <c r="V688" s="78"/>
      <c r="W688" s="78"/>
      <c r="X688" s="78"/>
      <c r="Y688" s="78"/>
      <c r="Z688" s="78"/>
      <c r="AA688" s="78"/>
      <c r="AB688" s="78"/>
      <c r="AC688" s="78"/>
      <c r="AD688" s="78"/>
      <c r="AE688" s="78"/>
      <c r="AF688" s="78"/>
      <c r="AG688" s="78"/>
      <c r="AH688" s="78"/>
      <c r="AI688" s="78"/>
      <c r="AJ688" s="78"/>
      <c r="AK688" s="78"/>
      <c r="AL688" s="78"/>
      <c r="AM688" s="78"/>
      <c r="AN688" s="78"/>
      <c r="AO688" s="78"/>
      <c r="AP688" s="78"/>
      <c r="AQ688" s="78"/>
      <c r="AR688" s="78"/>
      <c r="AS688" s="78"/>
      <c r="AT688" s="78"/>
      <c r="AU688" s="78"/>
      <c r="AV688" s="78"/>
      <c r="AW688" s="78"/>
      <c r="AX688" s="78"/>
      <c r="AY688" s="78"/>
      <c r="AZ688" s="78"/>
      <c r="BA688" s="78"/>
      <c r="BB688" s="78"/>
      <c r="BC688" s="78"/>
      <c r="BD688" s="78"/>
      <c r="BE688" s="78"/>
      <c r="BF688" s="78"/>
      <c r="BG688" s="78"/>
      <c r="BH688" s="78"/>
      <c r="BI688" s="78"/>
      <c r="BJ688" s="78" t="n">
        <v>0</v>
      </c>
      <c r="BK688" s="78" t="n">
        <v>0</v>
      </c>
      <c r="BL688" s="78" t="n">
        <v>0</v>
      </c>
      <c r="BM688" s="78" t="n">
        <v>0</v>
      </c>
      <c r="BN688" s="78" t="n">
        <v>0</v>
      </c>
      <c r="BO688" s="78" t="n">
        <v>0</v>
      </c>
      <c r="BP688" s="78" t="n">
        <v>0</v>
      </c>
      <c r="BQ688" s="78" t="n">
        <v>0</v>
      </c>
      <c r="BR688" s="78" t="n">
        <v>0</v>
      </c>
      <c r="BS688" s="78" t="n">
        <v>0</v>
      </c>
      <c r="BT688" s="78" t="n">
        <v>0</v>
      </c>
      <c r="BU688" s="78" t="n">
        <v>0</v>
      </c>
      <c r="BV688" s="78" t="n">
        <v>0</v>
      </c>
      <c r="BW688" s="78" t="n">
        <v>0</v>
      </c>
      <c r="BX688" s="78" t="n">
        <v>0</v>
      </c>
      <c r="BY688" s="78" t="n">
        <v>0</v>
      </c>
      <c r="BZ688" s="78" t="n">
        <v>0</v>
      </c>
      <c r="CA688" s="78" t="n">
        <v>0</v>
      </c>
      <c r="CB688" s="78" t="n">
        <v>0</v>
      </c>
      <c r="CC688" s="78" t="n">
        <v>0</v>
      </c>
      <c r="CD688" s="78" t="n">
        <v>0</v>
      </c>
      <c r="CE688" s="78" t="n">
        <v>0</v>
      </c>
      <c r="CF688" s="78" t="n">
        <v>0</v>
      </c>
      <c r="CG688" s="78" t="n">
        <v>0</v>
      </c>
      <c r="CH688" s="78" t="n">
        <v>0</v>
      </c>
      <c r="CI688" s="78" t="n">
        <v>0</v>
      </c>
      <c r="CJ688" s="78" t="n">
        <v>0</v>
      </c>
      <c r="CK688" s="78" t="n">
        <v>0</v>
      </c>
      <c r="CL688" s="78" t="n">
        <v>0</v>
      </c>
      <c r="CM688" s="78" t="n">
        <v>0</v>
      </c>
      <c r="CN688" s="78" t="n">
        <v>0</v>
      </c>
      <c r="CO688" s="78" t="n">
        <v>0</v>
      </c>
      <c r="CP688" s="78" t="n">
        <v>0</v>
      </c>
      <c r="CQ688" s="78" t="n">
        <v>0</v>
      </c>
      <c r="CR688" s="78" t="n">
        <v>0</v>
      </c>
      <c r="CS688" s="78"/>
      <c r="CT688" s="78"/>
      <c r="CU688" s="78"/>
      <c r="CV688" s="78"/>
      <c r="CW688" s="78"/>
      <c r="CX688" s="78"/>
      <c r="CY688" s="78"/>
      <c r="CZ688" s="78"/>
      <c r="DA688" s="78"/>
      <c r="DB688" s="78"/>
      <c r="DC688" s="78"/>
      <c r="DD688" s="78"/>
      <c r="DE688" s="78"/>
      <c r="DF688" s="78"/>
      <c r="DG688" s="78"/>
      <c r="DH688" s="78"/>
      <c r="DI688" s="78"/>
      <c r="DJ688" s="78"/>
      <c r="DK688" s="78"/>
      <c r="DL688" s="78"/>
      <c r="DM688" s="78"/>
      <c r="DN688" s="78"/>
    </row>
    <row r="689" customFormat="false" ht="15.75" hidden="false" customHeight="false" outlineLevel="0" collapsed="false">
      <c r="A689" s="73" t="s">
        <v>329</v>
      </c>
      <c r="B689" s="78"/>
      <c r="C689" s="78"/>
      <c r="D689" s="78"/>
      <c r="E689" s="78"/>
      <c r="F689" s="78"/>
      <c r="G689" s="78"/>
      <c r="H689" s="78"/>
      <c r="I689" s="78"/>
      <c r="J689" s="78"/>
      <c r="K689" s="78"/>
      <c r="L689" s="78"/>
      <c r="M689" s="78"/>
      <c r="N689" s="78"/>
      <c r="O689" s="78"/>
      <c r="P689" s="78"/>
      <c r="Q689" s="78"/>
      <c r="R689" s="78"/>
      <c r="S689" s="78"/>
      <c r="T689" s="78"/>
      <c r="U689" s="78"/>
      <c r="V689" s="78"/>
      <c r="W689" s="78"/>
      <c r="X689" s="78"/>
      <c r="Y689" s="78"/>
      <c r="Z689" s="78"/>
      <c r="AA689" s="78"/>
      <c r="AB689" s="78"/>
      <c r="AC689" s="78"/>
      <c r="AD689" s="78"/>
      <c r="AE689" s="78"/>
      <c r="AF689" s="78"/>
      <c r="AG689" s="78"/>
      <c r="AH689" s="78"/>
      <c r="AI689" s="78"/>
      <c r="AJ689" s="78"/>
      <c r="AK689" s="78"/>
      <c r="AL689" s="78"/>
      <c r="AM689" s="78"/>
      <c r="AN689" s="78"/>
      <c r="AO689" s="78"/>
      <c r="AP689" s="78"/>
      <c r="AQ689" s="78"/>
      <c r="AR689" s="78"/>
      <c r="AS689" s="78"/>
      <c r="AT689" s="78"/>
      <c r="AU689" s="78"/>
      <c r="AV689" s="78"/>
      <c r="AW689" s="78"/>
      <c r="AX689" s="78"/>
      <c r="AY689" s="78"/>
      <c r="AZ689" s="78"/>
      <c r="BA689" s="78"/>
      <c r="BB689" s="78"/>
      <c r="BC689" s="78"/>
      <c r="BD689" s="78"/>
      <c r="BE689" s="78"/>
      <c r="BF689" s="78"/>
      <c r="BG689" s="78"/>
      <c r="BH689" s="78"/>
      <c r="BI689" s="78"/>
      <c r="BJ689" s="78"/>
      <c r="BK689" s="78"/>
      <c r="BL689" s="78"/>
      <c r="BM689" s="78"/>
      <c r="BN689" s="78"/>
      <c r="BO689" s="78"/>
      <c r="BP689" s="78"/>
      <c r="BQ689" s="78"/>
      <c r="BR689" s="78"/>
      <c r="BS689" s="78"/>
      <c r="BT689" s="78"/>
      <c r="BU689" s="78"/>
      <c r="BV689" s="78"/>
      <c r="BW689" s="78"/>
      <c r="BX689" s="78"/>
      <c r="BY689" s="78"/>
      <c r="BZ689" s="78"/>
      <c r="CA689" s="78"/>
      <c r="CB689" s="78"/>
      <c r="CC689" s="78"/>
      <c r="CD689" s="78"/>
      <c r="CE689" s="78"/>
      <c r="CF689" s="78"/>
      <c r="CG689" s="78"/>
      <c r="CH689" s="78"/>
      <c r="CI689" s="78"/>
      <c r="CJ689" s="78"/>
      <c r="CK689" s="78"/>
      <c r="CL689" s="78"/>
      <c r="CM689" s="78"/>
      <c r="CN689" s="78"/>
      <c r="CO689" s="78"/>
      <c r="CP689" s="78"/>
      <c r="CQ689" s="78"/>
      <c r="CR689" s="78"/>
      <c r="CS689" s="78"/>
      <c r="CT689" s="78"/>
      <c r="CU689" s="78"/>
      <c r="CV689" s="78"/>
      <c r="CW689" s="78"/>
      <c r="CX689" s="78"/>
      <c r="CY689" s="78"/>
      <c r="CZ689" s="78"/>
      <c r="DA689" s="78"/>
      <c r="DB689" s="78"/>
      <c r="DC689" s="78"/>
      <c r="DD689" s="78"/>
      <c r="DE689" s="78"/>
      <c r="DF689" s="78"/>
      <c r="DG689" s="78"/>
      <c r="DH689" s="78"/>
      <c r="DI689" s="78"/>
      <c r="DJ689" s="78"/>
      <c r="DK689" s="78"/>
      <c r="DL689" s="78"/>
      <c r="DM689" s="78"/>
      <c r="DN689" s="78"/>
    </row>
    <row r="690" customFormat="false" ht="15.75" hidden="false" customHeight="false" outlineLevel="0" collapsed="false">
      <c r="A690" s="73" t="s">
        <v>373</v>
      </c>
      <c r="B690" s="78"/>
      <c r="C690" s="78"/>
      <c r="D690" s="78"/>
      <c r="E690" s="78"/>
      <c r="F690" s="78"/>
      <c r="G690" s="78"/>
      <c r="H690" s="78"/>
      <c r="I690" s="78"/>
      <c r="J690" s="78"/>
      <c r="K690" s="78"/>
      <c r="L690" s="78"/>
      <c r="M690" s="78"/>
      <c r="N690" s="78"/>
      <c r="O690" s="78"/>
      <c r="P690" s="78"/>
      <c r="Q690" s="78"/>
      <c r="R690" s="78"/>
      <c r="S690" s="78"/>
      <c r="T690" s="78"/>
      <c r="U690" s="78"/>
      <c r="V690" s="78"/>
      <c r="W690" s="78"/>
      <c r="X690" s="78"/>
      <c r="Y690" s="78"/>
      <c r="Z690" s="78"/>
      <c r="AA690" s="78"/>
      <c r="AB690" s="78"/>
      <c r="AC690" s="78"/>
      <c r="AD690" s="78"/>
      <c r="AE690" s="78"/>
      <c r="AF690" s="78"/>
      <c r="AG690" s="78"/>
      <c r="AH690" s="78"/>
      <c r="AI690" s="78"/>
      <c r="AJ690" s="78"/>
      <c r="AK690" s="78"/>
      <c r="AL690" s="78"/>
      <c r="AM690" s="78"/>
      <c r="AN690" s="78"/>
      <c r="AO690" s="78"/>
      <c r="AP690" s="78"/>
      <c r="AQ690" s="78"/>
      <c r="AR690" s="78"/>
      <c r="AS690" s="78"/>
      <c r="AT690" s="78"/>
      <c r="AU690" s="78"/>
      <c r="AV690" s="78"/>
      <c r="AW690" s="78"/>
      <c r="AX690" s="78"/>
      <c r="AY690" s="78"/>
      <c r="AZ690" s="78"/>
      <c r="BA690" s="78"/>
      <c r="BB690" s="78"/>
      <c r="BC690" s="78"/>
      <c r="BD690" s="78"/>
      <c r="BE690" s="78"/>
      <c r="BF690" s="78"/>
      <c r="BG690" s="78"/>
      <c r="BH690" s="78"/>
      <c r="BI690" s="78"/>
      <c r="BJ690" s="78"/>
      <c r="BK690" s="78"/>
      <c r="BL690" s="78"/>
      <c r="BM690" s="78"/>
      <c r="BN690" s="78"/>
      <c r="BO690" s="78"/>
      <c r="BP690" s="78"/>
      <c r="BQ690" s="78"/>
      <c r="BR690" s="78"/>
      <c r="BS690" s="78"/>
      <c r="BT690" s="78"/>
      <c r="BU690" s="78"/>
      <c r="BV690" s="78"/>
      <c r="BW690" s="78"/>
      <c r="BX690" s="78"/>
      <c r="BY690" s="78"/>
      <c r="BZ690" s="78"/>
      <c r="CA690" s="78"/>
      <c r="CB690" s="78"/>
      <c r="CC690" s="78"/>
      <c r="CD690" s="78"/>
      <c r="CE690" s="78"/>
      <c r="CF690" s="78"/>
      <c r="CG690" s="78"/>
      <c r="CH690" s="78"/>
      <c r="CI690" s="78"/>
      <c r="CJ690" s="78"/>
      <c r="CK690" s="78"/>
      <c r="CL690" s="78"/>
      <c r="CM690" s="78"/>
      <c r="CN690" s="78"/>
      <c r="CO690" s="78"/>
      <c r="CP690" s="78"/>
      <c r="CQ690" s="78"/>
      <c r="CR690" s="78"/>
      <c r="CS690" s="78"/>
      <c r="CT690" s="78"/>
      <c r="CU690" s="78"/>
      <c r="CV690" s="78"/>
      <c r="CW690" s="78"/>
      <c r="CX690" s="78"/>
      <c r="CY690" s="78"/>
      <c r="CZ690" s="78"/>
      <c r="DA690" s="78"/>
      <c r="DB690" s="78"/>
      <c r="DC690" s="78"/>
      <c r="DD690" s="78"/>
      <c r="DE690" s="78"/>
      <c r="DF690" s="78"/>
      <c r="DG690" s="78"/>
      <c r="DH690" s="78"/>
      <c r="DI690" s="78"/>
      <c r="DJ690" s="78"/>
      <c r="DK690" s="78"/>
      <c r="DL690" s="78"/>
      <c r="DM690" s="78"/>
      <c r="DN690" s="78"/>
    </row>
    <row r="691" customFormat="false" ht="15.75" hidden="false" customHeight="false" outlineLevel="0" collapsed="false">
      <c r="A691" s="73" t="s">
        <v>513</v>
      </c>
      <c r="B691" s="74"/>
      <c r="C691" s="74"/>
      <c r="D691" s="74"/>
      <c r="E691" s="74"/>
      <c r="F691" s="74"/>
      <c r="G691" s="74"/>
      <c r="H691" s="74"/>
      <c r="I691" s="74"/>
      <c r="J691" s="74"/>
      <c r="K691" s="74"/>
      <c r="L691" s="74"/>
      <c r="M691" s="74"/>
      <c r="N691" s="74"/>
      <c r="O691" s="74"/>
      <c r="P691" s="74"/>
      <c r="Q691" s="74"/>
      <c r="R691" s="74"/>
      <c r="S691" s="74"/>
      <c r="T691" s="74"/>
      <c r="U691" s="74"/>
      <c r="V691" s="74"/>
      <c r="W691" s="74"/>
      <c r="X691" s="74"/>
      <c r="Y691" s="74"/>
      <c r="Z691" s="74"/>
      <c r="AA691" s="74"/>
      <c r="AB691" s="74"/>
      <c r="AC691" s="74"/>
      <c r="AD691" s="74"/>
      <c r="AE691" s="74"/>
      <c r="AF691" s="74"/>
      <c r="AG691" s="74"/>
      <c r="AH691" s="74"/>
      <c r="AI691" s="74"/>
      <c r="AJ691" s="74"/>
      <c r="AK691" s="74"/>
      <c r="AL691" s="74"/>
      <c r="AM691" s="74"/>
      <c r="AN691" s="74"/>
      <c r="AO691" s="74"/>
      <c r="AP691" s="74"/>
      <c r="AQ691" s="74"/>
      <c r="AR691" s="74"/>
      <c r="AS691" s="74"/>
      <c r="AT691" s="74"/>
      <c r="AU691" s="74"/>
      <c r="AV691" s="74"/>
      <c r="AW691" s="74"/>
      <c r="AX691" s="74"/>
      <c r="AY691" s="74"/>
      <c r="AZ691" s="74"/>
      <c r="BA691" s="74"/>
      <c r="BB691" s="74"/>
      <c r="BC691" s="74"/>
      <c r="BD691" s="74"/>
      <c r="BE691" s="74"/>
      <c r="BF691" s="74"/>
      <c r="BG691" s="74"/>
      <c r="BH691" s="74"/>
      <c r="BI691" s="74"/>
      <c r="BJ691" s="74" t="n">
        <v>0</v>
      </c>
      <c r="BK691" s="74" t="n">
        <v>0</v>
      </c>
      <c r="BL691" s="74" t="n">
        <v>0</v>
      </c>
      <c r="BM691" s="74" t="n">
        <v>0</v>
      </c>
      <c r="BN691" s="74" t="n">
        <v>0</v>
      </c>
      <c r="BO691" s="74" t="n">
        <v>0</v>
      </c>
      <c r="BP691" s="74" t="n">
        <v>0</v>
      </c>
      <c r="BQ691" s="74" t="n">
        <v>0</v>
      </c>
      <c r="BR691" s="74" t="n">
        <v>0</v>
      </c>
      <c r="BS691" s="74" t="n">
        <v>0</v>
      </c>
      <c r="BT691" s="74" t="n">
        <v>0</v>
      </c>
      <c r="BU691" s="74" t="n">
        <v>0</v>
      </c>
      <c r="BV691" s="74" t="n">
        <v>0</v>
      </c>
      <c r="BW691" s="74" t="n">
        <v>0</v>
      </c>
      <c r="BX691" s="74" t="n">
        <v>0</v>
      </c>
      <c r="BY691" s="74" t="n">
        <v>0</v>
      </c>
      <c r="BZ691" s="74" t="n">
        <v>0</v>
      </c>
      <c r="CA691" s="74" t="n">
        <v>0</v>
      </c>
      <c r="CB691" s="74" t="n">
        <v>-0.084134371175509</v>
      </c>
      <c r="CC691" s="74" t="n">
        <v>0</v>
      </c>
      <c r="CD691" s="74" t="n">
        <v>-0.176489294556604</v>
      </c>
      <c r="CE691" s="74" t="n">
        <v>0</v>
      </c>
      <c r="CF691" s="74" t="n">
        <v>-0.18010569564674</v>
      </c>
      <c r="CG691" s="74" t="n">
        <v>-0.262592667417952</v>
      </c>
      <c r="CH691" s="74" t="n">
        <v>-0.224062163153283</v>
      </c>
      <c r="CI691" s="74" t="n">
        <v>-0.254205067491252</v>
      </c>
      <c r="CJ691" s="74" t="n">
        <v>-0.226203282278584</v>
      </c>
      <c r="CK691" s="74" t="n">
        <v>-0.260922677322445</v>
      </c>
      <c r="CL691" s="74" t="n">
        <v>-0.154431565225306</v>
      </c>
      <c r="CM691" s="74" t="n">
        <v>2.52216759011392</v>
      </c>
      <c r="CN691" s="74" t="n">
        <v>0.463495486874255</v>
      </c>
      <c r="CO691" s="74" t="n">
        <v>-0.270863445924842</v>
      </c>
      <c r="CP691" s="74" t="n">
        <v>-0.149006267912466</v>
      </c>
      <c r="CQ691" s="74" t="n">
        <v>0.613968311624422</v>
      </c>
      <c r="CR691" s="74" t="n">
        <v>-0.0917418526806128</v>
      </c>
      <c r="CS691" s="74"/>
      <c r="CT691" s="78"/>
      <c r="CU691" s="78"/>
      <c r="CV691" s="78"/>
      <c r="CW691" s="78"/>
      <c r="CX691" s="78"/>
      <c r="CY691" s="78"/>
      <c r="CZ691" s="78"/>
      <c r="DA691" s="78"/>
      <c r="DB691" s="78"/>
      <c r="DC691" s="78"/>
      <c r="DD691" s="78"/>
      <c r="DE691" s="78"/>
      <c r="DF691" s="78"/>
      <c r="DG691" s="78"/>
      <c r="DH691" s="78"/>
      <c r="DI691" s="78"/>
      <c r="DJ691" s="78"/>
      <c r="DK691" s="78"/>
      <c r="DL691" s="78"/>
      <c r="DM691" s="78"/>
      <c r="DN691" s="78"/>
    </row>
    <row r="692" customFormat="false" ht="15.75" hidden="false" customHeight="false" outlineLevel="0" collapsed="false">
      <c r="A692" s="73" t="s">
        <v>420</v>
      </c>
      <c r="B692" s="80"/>
      <c r="C692" s="80"/>
      <c r="D692" s="80"/>
      <c r="E692" s="80"/>
      <c r="F692" s="80"/>
      <c r="G692" s="80"/>
      <c r="H692" s="80"/>
      <c r="I692" s="80"/>
      <c r="J692" s="80"/>
      <c r="K692" s="80"/>
      <c r="L692" s="80"/>
      <c r="M692" s="80"/>
      <c r="N692" s="80"/>
      <c r="O692" s="80"/>
      <c r="P692" s="80"/>
      <c r="Q692" s="80"/>
      <c r="R692" s="80"/>
      <c r="S692" s="80"/>
      <c r="T692" s="80"/>
      <c r="U692" s="80"/>
      <c r="V692" s="80"/>
      <c r="W692" s="80"/>
      <c r="X692" s="80"/>
      <c r="Y692" s="80"/>
      <c r="Z692" s="80"/>
      <c r="AA692" s="80"/>
      <c r="AB692" s="80"/>
      <c r="AC692" s="80"/>
      <c r="AD692" s="80"/>
      <c r="AE692" s="80"/>
      <c r="AF692" s="80"/>
      <c r="AG692" s="80"/>
      <c r="AH692" s="80"/>
      <c r="AI692" s="80"/>
      <c r="AJ692" s="80"/>
      <c r="AK692" s="80"/>
      <c r="AL692" s="80"/>
      <c r="AM692" s="80"/>
      <c r="AN692" s="80"/>
      <c r="AO692" s="80"/>
      <c r="AP692" s="80"/>
      <c r="AQ692" s="80"/>
      <c r="AR692" s="80"/>
      <c r="AS692" s="80"/>
      <c r="AT692" s="80"/>
      <c r="AU692" s="80"/>
      <c r="AV692" s="80"/>
      <c r="AW692" s="80"/>
      <c r="AX692" s="80"/>
      <c r="AY692" s="80"/>
      <c r="AZ692" s="80"/>
      <c r="BA692" s="80"/>
      <c r="BB692" s="80"/>
      <c r="BC692" s="80"/>
      <c r="BD692" s="80"/>
      <c r="BE692" s="80"/>
      <c r="BF692" s="80"/>
      <c r="BG692" s="80"/>
      <c r="BH692" s="80"/>
      <c r="BI692" s="80"/>
      <c r="BJ692" s="80" t="n">
        <v>0</v>
      </c>
      <c r="BK692" s="80" t="n">
        <v>0</v>
      </c>
      <c r="BL692" s="80" t="n">
        <v>0</v>
      </c>
      <c r="BM692" s="80" t="n">
        <v>0</v>
      </c>
      <c r="BN692" s="80" t="n">
        <v>0</v>
      </c>
      <c r="BO692" s="80" t="n">
        <v>0</v>
      </c>
      <c r="BP692" s="80" t="n">
        <v>0</v>
      </c>
      <c r="BQ692" s="80" t="n">
        <v>0</v>
      </c>
      <c r="BR692" s="80" t="n">
        <v>0</v>
      </c>
      <c r="BS692" s="80" t="n">
        <v>0</v>
      </c>
      <c r="BT692" s="80" t="n">
        <v>0</v>
      </c>
      <c r="BU692" s="80" t="n">
        <v>0</v>
      </c>
      <c r="BV692" s="80" t="n">
        <v>0</v>
      </c>
      <c r="BW692" s="80" t="n">
        <v>0</v>
      </c>
      <c r="BX692" s="80" t="n">
        <v>0</v>
      </c>
      <c r="BY692" s="80" t="n">
        <v>0</v>
      </c>
      <c r="BZ692" s="80" t="n">
        <v>0</v>
      </c>
      <c r="CA692" s="80" t="n">
        <v>0</v>
      </c>
      <c r="CB692" s="80" t="n">
        <v>0</v>
      </c>
      <c r="CC692" s="178" t="n">
        <v>0</v>
      </c>
      <c r="CD692" s="178" t="n">
        <v>0</v>
      </c>
      <c r="CE692" s="178" t="n">
        <v>0</v>
      </c>
      <c r="CF692" s="178" t="n">
        <v>0</v>
      </c>
      <c r="CG692" s="178" t="n">
        <v>0</v>
      </c>
      <c r="CH692" s="178" t="n">
        <v>0</v>
      </c>
      <c r="CI692" s="178" t="n">
        <v>0</v>
      </c>
      <c r="CJ692" s="178" t="n">
        <v>0</v>
      </c>
      <c r="CK692" s="178" t="n">
        <v>0</v>
      </c>
      <c r="CL692" s="178" t="n">
        <v>0</v>
      </c>
      <c r="CM692" s="178" t="n">
        <v>2.77946294552653</v>
      </c>
      <c r="CN692" s="178" t="n">
        <v>0.616110788243689</v>
      </c>
      <c r="CO692" s="178" t="n">
        <v>0</v>
      </c>
      <c r="CP692" s="178" t="n">
        <v>0</v>
      </c>
      <c r="CQ692" s="178" t="n">
        <v>0.878479276648395</v>
      </c>
      <c r="CR692" s="178" t="n">
        <v>0.0616337019931465</v>
      </c>
      <c r="CS692" s="178"/>
      <c r="CT692" s="74"/>
      <c r="CU692" s="74"/>
      <c r="CV692" s="74"/>
      <c r="CW692" s="74"/>
      <c r="CX692" s="74"/>
      <c r="CY692" s="74"/>
      <c r="CZ692" s="74"/>
      <c r="DA692" s="74"/>
      <c r="DB692" s="74"/>
      <c r="DC692" s="74"/>
      <c r="DD692" s="74"/>
      <c r="DE692" s="74"/>
      <c r="DF692" s="74"/>
      <c r="DG692" s="74"/>
      <c r="DH692" s="74"/>
      <c r="DI692" s="74"/>
      <c r="DJ692" s="74"/>
      <c r="DK692" s="74"/>
      <c r="DL692" s="74"/>
      <c r="DM692" s="74"/>
      <c r="DN692" s="74"/>
    </row>
    <row r="693" customFormat="false" ht="15.75" hidden="false" customHeight="false" outlineLevel="0" collapsed="false">
      <c r="A693" s="73" t="s">
        <v>421</v>
      </c>
      <c r="B693" s="74"/>
      <c r="C693" s="74"/>
      <c r="D693" s="74"/>
      <c r="E693" s="74"/>
      <c r="F693" s="74"/>
      <c r="G693" s="74"/>
      <c r="H693" s="74"/>
      <c r="I693" s="74"/>
      <c r="J693" s="74"/>
      <c r="K693" s="74"/>
      <c r="L693" s="74"/>
      <c r="M693" s="74"/>
      <c r="N693" s="74"/>
      <c r="O693" s="74"/>
      <c r="P693" s="74"/>
      <c r="Q693" s="74"/>
      <c r="R693" s="74"/>
      <c r="S693" s="74"/>
      <c r="T693" s="74"/>
      <c r="U693" s="74"/>
      <c r="V693" s="74"/>
      <c r="W693" s="74"/>
      <c r="X693" s="74"/>
      <c r="Y693" s="74"/>
      <c r="Z693" s="74"/>
      <c r="AA693" s="74"/>
      <c r="AB693" s="74"/>
      <c r="AC693" s="74"/>
      <c r="AD693" s="74"/>
      <c r="AE693" s="74"/>
      <c r="AF693" s="74"/>
      <c r="AG693" s="74"/>
      <c r="AH693" s="74"/>
      <c r="AI693" s="74"/>
      <c r="AJ693" s="74"/>
      <c r="AK693" s="74"/>
      <c r="AL693" s="74"/>
      <c r="AM693" s="74"/>
      <c r="AN693" s="74"/>
      <c r="AO693" s="74"/>
      <c r="AP693" s="74"/>
      <c r="AQ693" s="74"/>
      <c r="AR693" s="74"/>
      <c r="AS693" s="74"/>
      <c r="AT693" s="74"/>
      <c r="AU693" s="74"/>
      <c r="AV693" s="74"/>
      <c r="AW693" s="74"/>
      <c r="AX693" s="74"/>
      <c r="AY693" s="74"/>
      <c r="AZ693" s="74"/>
      <c r="BA693" s="74"/>
      <c r="BB693" s="74"/>
      <c r="BC693" s="74"/>
      <c r="BD693" s="74"/>
      <c r="BE693" s="74"/>
      <c r="BF693" s="74"/>
      <c r="BG693" s="74"/>
      <c r="BH693" s="74"/>
      <c r="BI693" s="74"/>
      <c r="BJ693" s="74" t="n">
        <v>0</v>
      </c>
      <c r="BK693" s="74" t="n">
        <v>0</v>
      </c>
      <c r="BL693" s="74" t="n">
        <v>0</v>
      </c>
      <c r="BM693" s="74" t="n">
        <v>0</v>
      </c>
      <c r="BN693" s="74" t="n">
        <v>0</v>
      </c>
      <c r="BO693" s="74" t="n">
        <v>0</v>
      </c>
      <c r="BP693" s="74" t="n">
        <v>0</v>
      </c>
      <c r="BQ693" s="74" t="n">
        <v>0</v>
      </c>
      <c r="BR693" s="74" t="n">
        <v>0</v>
      </c>
      <c r="BS693" s="74" t="n">
        <v>0</v>
      </c>
      <c r="BT693" s="74" t="n">
        <v>0</v>
      </c>
      <c r="BU693" s="74" t="n">
        <v>0</v>
      </c>
      <c r="BV693" s="74" t="n">
        <v>0</v>
      </c>
      <c r="BW693" s="74" t="n">
        <v>0</v>
      </c>
      <c r="BX693" s="74" t="n">
        <v>0</v>
      </c>
      <c r="BY693" s="74" t="n">
        <v>0</v>
      </c>
      <c r="BZ693" s="74" t="n">
        <v>0</v>
      </c>
      <c r="CA693" s="74" t="n">
        <v>0</v>
      </c>
      <c r="CB693" s="74" t="n">
        <v>0.084134371175509</v>
      </c>
      <c r="CC693" s="74" t="n">
        <v>0</v>
      </c>
      <c r="CD693" s="74" t="n">
        <v>0.176489294556604</v>
      </c>
      <c r="CE693" s="74" t="n">
        <v>0</v>
      </c>
      <c r="CF693" s="74" t="n">
        <v>0.18010569564674</v>
      </c>
      <c r="CG693" s="74" t="n">
        <v>0.262592667417952</v>
      </c>
      <c r="CH693" s="74" t="n">
        <v>0.224062163153283</v>
      </c>
      <c r="CI693" s="74" t="n">
        <v>0.254205067491252</v>
      </c>
      <c r="CJ693" s="74" t="n">
        <v>0.226203282278584</v>
      </c>
      <c r="CK693" s="74" t="n">
        <v>0.260922677322445</v>
      </c>
      <c r="CL693" s="74" t="n">
        <v>0.154431565225306</v>
      </c>
      <c r="CM693" s="74" t="n">
        <v>0.257295355412614</v>
      </c>
      <c r="CN693" s="74" t="n">
        <v>0.152615301369434</v>
      </c>
      <c r="CO693" s="74" t="n">
        <v>0.270863445924842</v>
      </c>
      <c r="CP693" s="74" t="n">
        <v>0.149006267912466</v>
      </c>
      <c r="CQ693" s="74" t="n">
        <v>0.264510965023973</v>
      </c>
      <c r="CR693" s="74" t="n">
        <v>0.153375554673759</v>
      </c>
      <c r="CS693" s="74"/>
      <c r="CT693" s="80"/>
      <c r="CU693" s="80"/>
      <c r="CV693" s="80"/>
      <c r="CW693" s="80"/>
      <c r="CX693" s="80"/>
      <c r="CY693" s="80"/>
      <c r="CZ693" s="80"/>
      <c r="DA693" s="80"/>
      <c r="DB693" s="80"/>
      <c r="DC693" s="80"/>
      <c r="DD693" s="80"/>
      <c r="DE693" s="80"/>
      <c r="DF693" s="80"/>
      <c r="DG693" s="80"/>
      <c r="DH693" s="80"/>
      <c r="DI693" s="80"/>
      <c r="DJ693" s="80"/>
      <c r="DK693" s="80"/>
      <c r="DL693" s="80"/>
      <c r="DM693" s="80"/>
      <c r="DN693" s="80"/>
    </row>
    <row r="694" customFormat="false" ht="15.75" hidden="false" customHeight="false" outlineLevel="0" collapsed="false">
      <c r="A694" s="73" t="s">
        <v>514</v>
      </c>
      <c r="B694" s="80"/>
      <c r="C694" s="80"/>
      <c r="D694" s="80"/>
      <c r="E694" s="80"/>
      <c r="F694" s="80"/>
      <c r="G694" s="80"/>
      <c r="H694" s="80"/>
      <c r="I694" s="80"/>
      <c r="J694" s="80"/>
      <c r="K694" s="80"/>
      <c r="L694" s="80"/>
      <c r="M694" s="80"/>
      <c r="N694" s="80"/>
      <c r="O694" s="80"/>
      <c r="P694" s="80"/>
      <c r="Q694" s="80"/>
      <c r="R694" s="80"/>
      <c r="S694" s="80"/>
      <c r="T694" s="80"/>
      <c r="U694" s="80"/>
      <c r="V694" s="80"/>
      <c r="W694" s="80"/>
      <c r="X694" s="80"/>
      <c r="Y694" s="80"/>
      <c r="Z694" s="80"/>
      <c r="AA694" s="80"/>
      <c r="AB694" s="80"/>
      <c r="AC694" s="80"/>
      <c r="AD694" s="80"/>
      <c r="AE694" s="80"/>
      <c r="AF694" s="80"/>
      <c r="AG694" s="80"/>
      <c r="AH694" s="80"/>
      <c r="AI694" s="80"/>
      <c r="AJ694" s="80"/>
      <c r="AK694" s="80"/>
      <c r="AL694" s="80"/>
      <c r="AM694" s="80"/>
      <c r="AN694" s="80"/>
      <c r="AO694" s="80"/>
      <c r="AP694" s="80"/>
      <c r="AQ694" s="80"/>
      <c r="AR694" s="80"/>
      <c r="AS694" s="80"/>
      <c r="AT694" s="80"/>
      <c r="AU694" s="80"/>
      <c r="AV694" s="80"/>
      <c r="AW694" s="80"/>
      <c r="AX694" s="80"/>
      <c r="AY694" s="80"/>
      <c r="AZ694" s="80"/>
      <c r="BA694" s="80"/>
      <c r="BB694" s="80"/>
      <c r="BC694" s="80"/>
      <c r="BD694" s="80"/>
      <c r="BE694" s="80"/>
      <c r="BF694" s="80"/>
      <c r="BG694" s="80"/>
      <c r="BH694" s="80"/>
      <c r="BI694" s="80"/>
      <c r="BJ694" s="80" t="n">
        <v>0</v>
      </c>
      <c r="BK694" s="80" t="n">
        <v>0</v>
      </c>
      <c r="BL694" s="80" t="n">
        <v>0</v>
      </c>
      <c r="BM694" s="80" t="n">
        <v>0</v>
      </c>
      <c r="BN694" s="80" t="n">
        <v>0</v>
      </c>
      <c r="BO694" s="80" t="n">
        <v>0</v>
      </c>
      <c r="BP694" s="80" t="n">
        <v>0</v>
      </c>
      <c r="BQ694" s="80" t="n">
        <v>0</v>
      </c>
      <c r="BR694" s="80" t="n">
        <v>0</v>
      </c>
      <c r="BS694" s="80" t="n">
        <v>0</v>
      </c>
      <c r="BT694" s="80" t="n">
        <v>0</v>
      </c>
      <c r="BU694" s="80" t="n">
        <v>0</v>
      </c>
      <c r="BV694" s="80" t="n">
        <v>0</v>
      </c>
      <c r="BW694" s="80" t="n">
        <v>0</v>
      </c>
      <c r="BX694" s="80" t="n">
        <v>0</v>
      </c>
      <c r="BY694" s="80" t="n">
        <v>0</v>
      </c>
      <c r="BZ694" s="80" t="n">
        <v>0</v>
      </c>
      <c r="CA694" s="80" t="n">
        <v>0</v>
      </c>
      <c r="CB694" s="80" t="n">
        <v>0</v>
      </c>
      <c r="CC694" s="178" t="n">
        <v>0</v>
      </c>
      <c r="CD694" s="178" t="n">
        <v>0</v>
      </c>
      <c r="CE694" s="178" t="n">
        <v>0</v>
      </c>
      <c r="CF694" s="178" t="n">
        <v>0</v>
      </c>
      <c r="CG694" s="178" t="n">
        <v>0</v>
      </c>
      <c r="CH694" s="178" t="n">
        <v>0</v>
      </c>
      <c r="CI694" s="178" t="n">
        <v>0</v>
      </c>
      <c r="CJ694" s="178" t="n">
        <v>0</v>
      </c>
      <c r="CK694" s="178" t="n">
        <v>0</v>
      </c>
      <c r="CL694" s="178" t="n">
        <v>0</v>
      </c>
      <c r="CM694" s="178" t="n">
        <v>2.77946294552653</v>
      </c>
      <c r="CN694" s="178" t="n">
        <v>0.616110788243689</v>
      </c>
      <c r="CO694" s="178" t="n">
        <v>0</v>
      </c>
      <c r="CP694" s="178" t="n">
        <v>0</v>
      </c>
      <c r="CQ694" s="178" t="n">
        <v>0.878479276648395</v>
      </c>
      <c r="CR694" s="178" t="n">
        <v>0.0616337019931465</v>
      </c>
      <c r="CS694" s="181"/>
      <c r="CT694" s="74"/>
      <c r="CU694" s="74"/>
      <c r="CV694" s="74"/>
      <c r="CW694" s="74"/>
      <c r="CX694" s="74"/>
      <c r="CY694" s="74"/>
      <c r="CZ694" s="74"/>
      <c r="DA694" s="74"/>
      <c r="DB694" s="74"/>
      <c r="DC694" s="74"/>
      <c r="DD694" s="74"/>
      <c r="DE694" s="74"/>
      <c r="DF694" s="74"/>
      <c r="DG694" s="74"/>
      <c r="DH694" s="74"/>
      <c r="DI694" s="74"/>
      <c r="DJ694" s="74"/>
      <c r="DK694" s="74"/>
      <c r="DL694" s="74"/>
      <c r="DM694" s="74"/>
      <c r="DN694" s="74"/>
    </row>
    <row r="695" customFormat="false" ht="15.75" hidden="false" customHeight="false" outlineLevel="0" collapsed="false">
      <c r="A695" s="73" t="s">
        <v>426</v>
      </c>
      <c r="B695" s="170"/>
      <c r="C695" s="170"/>
      <c r="D695" s="170"/>
      <c r="E695" s="170"/>
      <c r="F695" s="170"/>
      <c r="G695" s="170"/>
      <c r="H695" s="170"/>
      <c r="I695" s="170"/>
      <c r="J695" s="170"/>
      <c r="K695" s="170"/>
      <c r="L695" s="170"/>
      <c r="M695" s="170"/>
      <c r="N695" s="170"/>
      <c r="O695" s="170"/>
      <c r="P695" s="170"/>
      <c r="Q695" s="170"/>
      <c r="R695" s="170"/>
      <c r="S695" s="170"/>
      <c r="T695" s="170"/>
      <c r="U695" s="170"/>
      <c r="V695" s="170"/>
      <c r="W695" s="170"/>
      <c r="X695" s="170"/>
      <c r="Y695" s="170"/>
      <c r="Z695" s="170"/>
      <c r="AA695" s="170"/>
      <c r="AB695" s="170"/>
      <c r="AC695" s="170"/>
      <c r="AD695" s="170"/>
      <c r="AE695" s="170"/>
      <c r="AF695" s="170"/>
      <c r="AG695" s="170"/>
      <c r="AH695" s="170"/>
      <c r="AI695" s="170"/>
      <c r="AJ695" s="170"/>
      <c r="AK695" s="170"/>
      <c r="AL695" s="170"/>
      <c r="AM695" s="170"/>
      <c r="AN695" s="170"/>
      <c r="AO695" s="170"/>
      <c r="AP695" s="170"/>
      <c r="AQ695" s="170"/>
      <c r="AR695" s="170"/>
      <c r="AS695" s="170"/>
      <c r="AT695" s="170"/>
      <c r="AU695" s="170"/>
      <c r="AV695" s="170"/>
      <c r="AW695" s="170"/>
      <c r="AX695" s="170"/>
      <c r="AY695" s="170"/>
      <c r="AZ695" s="170"/>
      <c r="BA695" s="170"/>
      <c r="BB695" s="170"/>
      <c r="BC695" s="170"/>
      <c r="BD695" s="170"/>
      <c r="BE695" s="170"/>
      <c r="BF695" s="170"/>
      <c r="BG695" s="170"/>
      <c r="BH695" s="170"/>
      <c r="BI695" s="170"/>
      <c r="BJ695" s="170" t="n">
        <v>0</v>
      </c>
      <c r="BK695" s="170" t="n">
        <v>0</v>
      </c>
      <c r="BL695" s="170" t="n">
        <v>0</v>
      </c>
      <c r="BM695" s="170" t="n">
        <v>0</v>
      </c>
      <c r="BN695" s="170" t="n">
        <v>0</v>
      </c>
      <c r="BO695" s="170" t="n">
        <v>0</v>
      </c>
      <c r="BP695" s="170" t="n">
        <v>0</v>
      </c>
      <c r="BQ695" s="170" t="n">
        <v>0</v>
      </c>
      <c r="BR695" s="170" t="n">
        <v>0</v>
      </c>
      <c r="BS695" s="170" t="n">
        <v>0</v>
      </c>
      <c r="BT695" s="170" t="n">
        <v>0</v>
      </c>
      <c r="BU695" s="170" t="n">
        <v>0</v>
      </c>
      <c r="BV695" s="170" t="n">
        <v>0</v>
      </c>
      <c r="BW695" s="170" t="n">
        <v>0</v>
      </c>
      <c r="BX695" s="170" t="n">
        <v>0</v>
      </c>
      <c r="BY695" s="170" t="n">
        <v>0</v>
      </c>
      <c r="BZ695" s="170" t="n">
        <v>0</v>
      </c>
      <c r="CA695" s="170" t="n">
        <v>0</v>
      </c>
      <c r="CB695" s="170" t="n">
        <v>0</v>
      </c>
      <c r="CC695" s="172" t="n">
        <v>0</v>
      </c>
      <c r="CD695" s="172" t="n">
        <v>0</v>
      </c>
      <c r="CE695" s="172" t="n">
        <v>0</v>
      </c>
      <c r="CF695" s="172" t="n">
        <v>0</v>
      </c>
      <c r="CG695" s="172" t="n">
        <v>0</v>
      </c>
      <c r="CH695" s="172" t="n">
        <v>0</v>
      </c>
      <c r="CI695" s="172" t="n">
        <v>0</v>
      </c>
      <c r="CJ695" s="172" t="n">
        <v>0</v>
      </c>
      <c r="CK695" s="172" t="n">
        <v>0</v>
      </c>
      <c r="CL695" s="172" t="n">
        <v>0</v>
      </c>
      <c r="CM695" s="172" t="n">
        <v>2.77946294552653</v>
      </c>
      <c r="CN695" s="172" t="n">
        <v>0.616110788243689</v>
      </c>
      <c r="CO695" s="172" t="n">
        <v>0</v>
      </c>
      <c r="CP695" s="172" t="n">
        <v>0</v>
      </c>
      <c r="CQ695" s="172" t="n">
        <v>0.878479276648395</v>
      </c>
      <c r="CR695" s="172" t="n">
        <v>0.0616337019931465</v>
      </c>
      <c r="CS695" s="172"/>
      <c r="CT695" s="80"/>
      <c r="CU695" s="80"/>
      <c r="CV695" s="80"/>
      <c r="CW695" s="80"/>
      <c r="CX695" s="80"/>
      <c r="CY695" s="80"/>
      <c r="CZ695" s="80"/>
      <c r="DA695" s="80"/>
      <c r="DB695" s="80"/>
      <c r="DC695" s="80"/>
      <c r="DD695" s="80"/>
      <c r="DE695" s="80"/>
      <c r="DF695" s="80"/>
      <c r="DG695" s="80"/>
      <c r="DH695" s="80"/>
      <c r="DI695" s="80"/>
      <c r="DJ695" s="80"/>
      <c r="DK695" s="80"/>
      <c r="DL695" s="80"/>
      <c r="DM695" s="80"/>
      <c r="DN695" s="80"/>
    </row>
    <row r="696" customFormat="false" ht="15" hidden="false" customHeight="false" outlineLevel="0" collapsed="false">
      <c r="A696" s="73" t="s">
        <v>424</v>
      </c>
      <c r="B696" s="170"/>
      <c r="C696" s="170"/>
      <c r="D696" s="170"/>
      <c r="E696" s="170"/>
      <c r="F696" s="170"/>
      <c r="G696" s="170"/>
      <c r="H696" s="170"/>
      <c r="I696" s="170"/>
      <c r="J696" s="170"/>
      <c r="K696" s="170"/>
      <c r="L696" s="170"/>
      <c r="M696" s="170"/>
      <c r="N696" s="170"/>
      <c r="O696" s="170"/>
      <c r="P696" s="170"/>
      <c r="Q696" s="170"/>
      <c r="R696" s="170"/>
      <c r="S696" s="170"/>
      <c r="T696" s="170"/>
      <c r="U696" s="170"/>
      <c r="V696" s="170"/>
      <c r="W696" s="170"/>
      <c r="X696" s="170"/>
      <c r="Y696" s="170"/>
      <c r="Z696" s="170"/>
      <c r="AA696" s="170"/>
      <c r="AB696" s="170"/>
      <c r="AC696" s="170"/>
      <c r="AD696" s="170"/>
      <c r="AE696" s="170"/>
      <c r="AF696" s="170"/>
      <c r="AG696" s="170"/>
      <c r="AH696" s="170"/>
      <c r="AI696" s="170"/>
      <c r="AJ696" s="170"/>
      <c r="AK696" s="170"/>
      <c r="AL696" s="170"/>
      <c r="AM696" s="170"/>
      <c r="AN696" s="170"/>
      <c r="AO696" s="170"/>
      <c r="AP696" s="170"/>
      <c r="AQ696" s="170"/>
      <c r="AR696" s="170"/>
      <c r="AS696" s="170"/>
      <c r="AT696" s="170"/>
      <c r="AU696" s="170"/>
      <c r="AV696" s="170"/>
      <c r="AW696" s="170"/>
      <c r="AX696" s="170"/>
      <c r="AY696" s="170"/>
      <c r="AZ696" s="170"/>
      <c r="BA696" s="170"/>
      <c r="BB696" s="170"/>
      <c r="BC696" s="170"/>
      <c r="BD696" s="170"/>
      <c r="BE696" s="170"/>
      <c r="BF696" s="170"/>
      <c r="BG696" s="170"/>
      <c r="BH696" s="170"/>
      <c r="BI696" s="170"/>
      <c r="BJ696" s="170" t="n">
        <v>0</v>
      </c>
      <c r="BK696" s="170" t="n">
        <v>0</v>
      </c>
      <c r="BL696" s="170" t="n">
        <v>0</v>
      </c>
      <c r="BM696" s="170" t="n">
        <v>0</v>
      </c>
      <c r="BN696" s="170" t="n">
        <v>0</v>
      </c>
      <c r="BO696" s="170" t="n">
        <v>0</v>
      </c>
      <c r="BP696" s="170" t="n">
        <v>0</v>
      </c>
      <c r="BQ696" s="170" t="n">
        <v>0</v>
      </c>
      <c r="BR696" s="170" t="n">
        <v>0</v>
      </c>
      <c r="BS696" s="170" t="n">
        <v>0</v>
      </c>
      <c r="BT696" s="170" t="n">
        <v>0</v>
      </c>
      <c r="BU696" s="170" t="n">
        <v>0</v>
      </c>
      <c r="BV696" s="170" t="n">
        <v>0</v>
      </c>
      <c r="BW696" s="170" t="n">
        <v>0</v>
      </c>
      <c r="BX696" s="170" t="n">
        <v>0</v>
      </c>
      <c r="BY696" s="170" t="n">
        <v>0</v>
      </c>
      <c r="BZ696" s="170" t="n">
        <v>0</v>
      </c>
      <c r="CA696" s="170" t="n">
        <v>0</v>
      </c>
      <c r="CB696" s="170" t="n">
        <v>0</v>
      </c>
      <c r="CC696" s="172" t="n">
        <v>0</v>
      </c>
      <c r="CD696" s="172" t="n">
        <v>0</v>
      </c>
      <c r="CE696" s="172" t="n">
        <v>0</v>
      </c>
      <c r="CF696" s="172" t="n">
        <v>0</v>
      </c>
      <c r="CG696" s="172" t="n">
        <v>0</v>
      </c>
      <c r="CH696" s="172" t="n">
        <v>0</v>
      </c>
      <c r="CI696" s="172" t="n">
        <v>0</v>
      </c>
      <c r="CJ696" s="172" t="n">
        <v>0</v>
      </c>
      <c r="CK696" s="172" t="n">
        <v>0</v>
      </c>
      <c r="CL696" s="172" t="n">
        <v>0</v>
      </c>
      <c r="CM696" s="172" t="n">
        <v>0</v>
      </c>
      <c r="CN696" s="172" t="n">
        <v>0</v>
      </c>
      <c r="CO696" s="172" t="n">
        <v>0</v>
      </c>
      <c r="CP696" s="172" t="n">
        <v>0</v>
      </c>
      <c r="CQ696" s="172" t="n">
        <v>0</v>
      </c>
      <c r="CR696" s="172" t="n">
        <v>0</v>
      </c>
      <c r="CS696" s="172"/>
      <c r="CT696" s="170"/>
      <c r="CU696" s="170"/>
      <c r="CV696" s="170"/>
      <c r="CW696" s="170"/>
      <c r="CX696" s="170"/>
      <c r="CY696" s="170"/>
      <c r="CZ696" s="170"/>
      <c r="DA696" s="170"/>
      <c r="DB696" s="170"/>
      <c r="DC696" s="170"/>
      <c r="DD696" s="170"/>
      <c r="DE696" s="170"/>
      <c r="DF696" s="170"/>
      <c r="DG696" s="170"/>
      <c r="DH696" s="170"/>
      <c r="DI696" s="170"/>
      <c r="DJ696" s="170"/>
      <c r="DK696" s="170"/>
      <c r="DL696" s="170"/>
      <c r="DM696" s="170"/>
      <c r="DN696" s="170"/>
    </row>
    <row r="697" customFormat="false" ht="15.75" hidden="false" customHeight="false" outlineLevel="0" collapsed="false">
      <c r="A697" s="73" t="s">
        <v>515</v>
      </c>
      <c r="B697" s="80"/>
      <c r="C697" s="80"/>
      <c r="D697" s="80"/>
      <c r="E697" s="80"/>
      <c r="F697" s="80"/>
      <c r="G697" s="80"/>
      <c r="H697" s="80"/>
      <c r="I697" s="80"/>
      <c r="J697" s="80"/>
      <c r="K697" s="80"/>
      <c r="L697" s="80"/>
      <c r="M697" s="80"/>
      <c r="N697" s="80"/>
      <c r="O697" s="80"/>
      <c r="P697" s="80"/>
      <c r="Q697" s="80"/>
      <c r="R697" s="80"/>
      <c r="S697" s="80"/>
      <c r="T697" s="80"/>
      <c r="U697" s="80"/>
      <c r="V697" s="80"/>
      <c r="W697" s="80"/>
      <c r="X697" s="80"/>
      <c r="Y697" s="80"/>
      <c r="Z697" s="80"/>
      <c r="AA697" s="80"/>
      <c r="AB697" s="80"/>
      <c r="AC697" s="80"/>
      <c r="AD697" s="80"/>
      <c r="AE697" s="80"/>
      <c r="AF697" s="80"/>
      <c r="AG697" s="80"/>
      <c r="AH697" s="80"/>
      <c r="AI697" s="80"/>
      <c r="AJ697" s="80"/>
      <c r="AK697" s="80"/>
      <c r="AL697" s="80"/>
      <c r="AM697" s="80"/>
      <c r="AN697" s="80"/>
      <c r="AO697" s="80"/>
      <c r="AP697" s="80"/>
      <c r="AQ697" s="80"/>
      <c r="AR697" s="80"/>
      <c r="AS697" s="80"/>
      <c r="AT697" s="80"/>
      <c r="AU697" s="80"/>
      <c r="AV697" s="80"/>
      <c r="AW697" s="80"/>
      <c r="AX697" s="80"/>
      <c r="AY697" s="80"/>
      <c r="AZ697" s="80"/>
      <c r="BA697" s="80"/>
      <c r="BB697" s="80"/>
      <c r="BC697" s="80"/>
      <c r="BD697" s="80"/>
      <c r="BE697" s="80"/>
      <c r="BF697" s="80"/>
      <c r="BG697" s="80"/>
      <c r="BH697" s="80"/>
      <c r="BI697" s="80"/>
      <c r="BJ697" s="80" t="n">
        <v>0</v>
      </c>
      <c r="BK697" s="80" t="n">
        <v>0</v>
      </c>
      <c r="BL697" s="80" t="n">
        <v>0</v>
      </c>
      <c r="BM697" s="80" t="n">
        <v>0</v>
      </c>
      <c r="BN697" s="80" t="n">
        <v>0</v>
      </c>
      <c r="BO697" s="80" t="n">
        <v>0</v>
      </c>
      <c r="BP697" s="80" t="n">
        <v>0</v>
      </c>
      <c r="BQ697" s="80" t="n">
        <v>0</v>
      </c>
      <c r="BR697" s="80" t="n">
        <v>0</v>
      </c>
      <c r="BS697" s="80" t="n">
        <v>0</v>
      </c>
      <c r="BT697" s="80" t="n">
        <v>0</v>
      </c>
      <c r="BU697" s="80" t="n">
        <v>0</v>
      </c>
      <c r="BV697" s="80" t="n">
        <v>0</v>
      </c>
      <c r="BW697" s="80" t="n">
        <v>0</v>
      </c>
      <c r="BX697" s="80" t="n">
        <v>0</v>
      </c>
      <c r="BY697" s="80" t="n">
        <v>0</v>
      </c>
      <c r="BZ697" s="80" t="n">
        <v>0</v>
      </c>
      <c r="CA697" s="80" t="n">
        <v>0</v>
      </c>
      <c r="CB697" s="80" t="n">
        <v>0</v>
      </c>
      <c r="CC697" s="178" t="n">
        <v>0</v>
      </c>
      <c r="CD697" s="178" t="n">
        <v>0</v>
      </c>
      <c r="CE697" s="178" t="n">
        <v>0</v>
      </c>
      <c r="CF697" s="178" t="n">
        <v>0</v>
      </c>
      <c r="CG697" s="178" t="n">
        <v>0</v>
      </c>
      <c r="CH697" s="178" t="n">
        <v>0</v>
      </c>
      <c r="CI697" s="178" t="n">
        <v>0</v>
      </c>
      <c r="CJ697" s="178" t="n">
        <v>0</v>
      </c>
      <c r="CK697" s="178" t="n">
        <v>0</v>
      </c>
      <c r="CL697" s="178" t="n">
        <v>0</v>
      </c>
      <c r="CM697" s="178" t="n">
        <v>2.77946294552653</v>
      </c>
      <c r="CN697" s="178" t="n">
        <v>0.616110788243689</v>
      </c>
      <c r="CO697" s="178" t="n">
        <v>0</v>
      </c>
      <c r="CP697" s="178" t="n">
        <v>0</v>
      </c>
      <c r="CQ697" s="178" t="n">
        <v>0.878479276648395</v>
      </c>
      <c r="CR697" s="178" t="n">
        <v>-0.938366298006854</v>
      </c>
      <c r="CS697" s="178"/>
      <c r="CT697" s="170"/>
      <c r="CU697" s="170"/>
      <c r="CV697" s="170"/>
      <c r="CW697" s="170"/>
      <c r="CX697" s="170"/>
      <c r="CY697" s="170"/>
      <c r="CZ697" s="170"/>
      <c r="DA697" s="170"/>
      <c r="DB697" s="170"/>
      <c r="DC697" s="170"/>
      <c r="DD697" s="170"/>
      <c r="DE697" s="170"/>
      <c r="DF697" s="170"/>
      <c r="DG697" s="170"/>
      <c r="DH697" s="170"/>
      <c r="DI697" s="170"/>
      <c r="DJ697" s="170"/>
      <c r="DK697" s="170"/>
      <c r="DL697" s="170"/>
      <c r="DM697" s="170"/>
      <c r="DN697" s="170"/>
    </row>
    <row r="698" customFormat="false" ht="15.75" hidden="false" customHeight="false" outlineLevel="0" collapsed="false">
      <c r="A698" s="73" t="s">
        <v>516</v>
      </c>
      <c r="B698" s="78"/>
      <c r="C698" s="78"/>
      <c r="D698" s="78"/>
      <c r="E698" s="78"/>
      <c r="F698" s="78"/>
      <c r="G698" s="78"/>
      <c r="H698" s="78"/>
      <c r="I698" s="78"/>
      <c r="J698" s="78"/>
      <c r="K698" s="78"/>
      <c r="L698" s="78"/>
      <c r="M698" s="78"/>
      <c r="N698" s="78"/>
      <c r="O698" s="78"/>
      <c r="P698" s="78"/>
      <c r="Q698" s="78"/>
      <c r="R698" s="78"/>
      <c r="S698" s="78"/>
      <c r="T698" s="78"/>
      <c r="U698" s="78"/>
      <c r="V698" s="78"/>
      <c r="W698" s="78"/>
      <c r="X698" s="78"/>
      <c r="Y698" s="78"/>
      <c r="Z698" s="78"/>
      <c r="AA698" s="78"/>
      <c r="AB698" s="78"/>
      <c r="AC698" s="78"/>
      <c r="AD698" s="78"/>
      <c r="AE698" s="78"/>
      <c r="AF698" s="78"/>
      <c r="AG698" s="78"/>
      <c r="AH698" s="78"/>
      <c r="AI698" s="78"/>
      <c r="AJ698" s="78"/>
      <c r="AK698" s="78"/>
      <c r="AL698" s="78"/>
      <c r="AM698" s="78"/>
      <c r="AN698" s="78"/>
      <c r="AO698" s="78"/>
      <c r="AP698" s="78"/>
      <c r="AQ698" s="78"/>
      <c r="AR698" s="78"/>
      <c r="AS698" s="78"/>
      <c r="AT698" s="78"/>
      <c r="AU698" s="78"/>
      <c r="AV698" s="78"/>
      <c r="AW698" s="78"/>
      <c r="AX698" s="78"/>
      <c r="AY698" s="78"/>
      <c r="AZ698" s="78"/>
      <c r="BA698" s="78"/>
      <c r="BB698" s="78"/>
      <c r="BC698" s="78"/>
      <c r="BD698" s="78"/>
      <c r="BE698" s="78"/>
      <c r="BF698" s="78"/>
      <c r="BG698" s="78"/>
      <c r="BH698" s="78"/>
      <c r="BI698" s="78"/>
      <c r="BJ698" s="78"/>
      <c r="BK698" s="78"/>
      <c r="BL698" s="78"/>
      <c r="BM698" s="78"/>
      <c r="BN698" s="78"/>
      <c r="BO698" s="78"/>
      <c r="BP698" s="78"/>
      <c r="BQ698" s="78"/>
      <c r="BR698" s="78"/>
      <c r="BS698" s="78"/>
      <c r="BT698" s="78"/>
      <c r="BU698" s="78"/>
      <c r="BV698" s="78"/>
      <c r="BW698" s="78"/>
      <c r="BX698" s="78"/>
      <c r="BY698" s="78"/>
      <c r="BZ698" s="78"/>
      <c r="CA698" s="78"/>
      <c r="CB698" s="78"/>
      <c r="CC698" s="74"/>
      <c r="CD698" s="74"/>
      <c r="CE698" s="74"/>
      <c r="CF698" s="74"/>
      <c r="CG698" s="74"/>
      <c r="CH698" s="74"/>
      <c r="CI698" s="74"/>
      <c r="CJ698" s="74"/>
      <c r="CK698" s="74"/>
      <c r="CL698" s="178" t="n">
        <v>0</v>
      </c>
      <c r="CM698" s="178" t="n">
        <v>2.77946294552653</v>
      </c>
      <c r="CN698" s="178" t="n">
        <v>0.616110788243689</v>
      </c>
      <c r="CO698" s="178" t="n">
        <v>0</v>
      </c>
      <c r="CP698" s="178" t="n">
        <v>0</v>
      </c>
      <c r="CQ698" s="178" t="n">
        <v>0.878479276648395</v>
      </c>
      <c r="CR698" s="178" t="n">
        <v>0.0616337019931465</v>
      </c>
      <c r="CS698" s="178"/>
      <c r="CT698" s="80"/>
      <c r="CU698" s="80"/>
      <c r="CV698" s="80"/>
      <c r="CW698" s="80"/>
      <c r="CX698" s="80"/>
      <c r="CY698" s="80"/>
      <c r="CZ698" s="80"/>
      <c r="DA698" s="80"/>
      <c r="DB698" s="80"/>
      <c r="DC698" s="80"/>
      <c r="DD698" s="80"/>
      <c r="DE698" s="80"/>
      <c r="DF698" s="80"/>
      <c r="DG698" s="80"/>
      <c r="DH698" s="80"/>
      <c r="DI698" s="80"/>
      <c r="DJ698" s="80"/>
      <c r="DK698" s="80"/>
      <c r="DL698" s="80"/>
      <c r="DM698" s="80"/>
      <c r="DN698" s="80"/>
    </row>
    <row r="699" customFormat="false" ht="15.75" hidden="false" customHeight="false" outlineLevel="0" collapsed="false">
      <c r="A699" s="73" t="s">
        <v>517</v>
      </c>
      <c r="B699" s="78"/>
      <c r="C699" s="78"/>
      <c r="D699" s="78"/>
      <c r="E699" s="78"/>
      <c r="F699" s="78"/>
      <c r="G699" s="78"/>
      <c r="H699" s="78"/>
      <c r="I699" s="78"/>
      <c r="J699" s="78"/>
      <c r="K699" s="78"/>
      <c r="L699" s="78"/>
      <c r="M699" s="78"/>
      <c r="N699" s="78"/>
      <c r="O699" s="78"/>
      <c r="P699" s="78"/>
      <c r="Q699" s="78"/>
      <c r="R699" s="78"/>
      <c r="S699" s="78"/>
      <c r="T699" s="78"/>
      <c r="U699" s="78"/>
      <c r="V699" s="78"/>
      <c r="W699" s="78"/>
      <c r="X699" s="78"/>
      <c r="Y699" s="78"/>
      <c r="Z699" s="78"/>
      <c r="AA699" s="78"/>
      <c r="AB699" s="78"/>
      <c r="AC699" s="78"/>
      <c r="AD699" s="78"/>
      <c r="AE699" s="78"/>
      <c r="AF699" s="78"/>
      <c r="AG699" s="78"/>
      <c r="AH699" s="78"/>
      <c r="AI699" s="78"/>
      <c r="AJ699" s="78"/>
      <c r="AK699" s="78"/>
      <c r="AL699" s="78"/>
      <c r="AM699" s="78"/>
      <c r="AN699" s="78"/>
      <c r="AO699" s="78"/>
      <c r="AP699" s="78"/>
      <c r="AQ699" s="78"/>
      <c r="AR699" s="78"/>
      <c r="AS699" s="78"/>
      <c r="AT699" s="78"/>
      <c r="AU699" s="78"/>
      <c r="AV699" s="78"/>
      <c r="AW699" s="78"/>
      <c r="AX699" s="78"/>
      <c r="AY699" s="78"/>
      <c r="AZ699" s="78"/>
      <c r="BA699" s="78"/>
      <c r="BB699" s="78"/>
      <c r="BC699" s="78"/>
      <c r="BD699" s="78"/>
      <c r="BE699" s="78"/>
      <c r="BF699" s="78"/>
      <c r="BG699" s="78"/>
      <c r="BH699" s="78"/>
      <c r="BI699" s="78"/>
      <c r="BJ699" s="78"/>
      <c r="BK699" s="78"/>
      <c r="BL699" s="78"/>
      <c r="BM699" s="78"/>
      <c r="BN699" s="78"/>
      <c r="BO699" s="78"/>
      <c r="BP699" s="78"/>
      <c r="BQ699" s="78"/>
      <c r="BR699" s="78"/>
      <c r="BS699" s="78"/>
      <c r="BT699" s="78"/>
      <c r="BU699" s="78"/>
      <c r="BV699" s="78"/>
      <c r="BW699" s="78"/>
      <c r="BX699" s="78"/>
      <c r="BY699" s="78"/>
      <c r="BZ699" s="78"/>
      <c r="CA699" s="78"/>
      <c r="CB699" s="78"/>
      <c r="CC699" s="74"/>
      <c r="CD699" s="74"/>
      <c r="CE699" s="74"/>
      <c r="CF699" s="74"/>
      <c r="CG699" s="74"/>
      <c r="CH699" s="74"/>
      <c r="CI699" s="74"/>
      <c r="CJ699" s="74"/>
      <c r="CK699" s="74"/>
      <c r="CL699" s="74" t="n">
        <v>0</v>
      </c>
      <c r="CM699" s="74" t="n">
        <v>0</v>
      </c>
      <c r="CN699" s="74" t="n">
        <v>0</v>
      </c>
      <c r="CO699" s="74" t="n">
        <v>0</v>
      </c>
      <c r="CP699" s="74" t="n">
        <v>0</v>
      </c>
      <c r="CQ699" s="74" t="n">
        <v>0</v>
      </c>
      <c r="CR699" s="74" t="n">
        <v>1</v>
      </c>
      <c r="CS699" s="74"/>
      <c r="CT699" s="78"/>
      <c r="CU699" s="78"/>
      <c r="CV699" s="78"/>
      <c r="CW699" s="78"/>
      <c r="CX699" s="78"/>
      <c r="CY699" s="78"/>
      <c r="CZ699" s="78"/>
      <c r="DA699" s="78"/>
      <c r="DB699" s="78"/>
      <c r="DC699" s="78"/>
      <c r="DD699" s="78"/>
      <c r="DE699" s="78"/>
      <c r="DF699" s="78"/>
      <c r="DG699" s="78"/>
      <c r="DH699" s="78"/>
      <c r="DI699" s="78"/>
      <c r="DJ699" s="78"/>
      <c r="DK699" s="78"/>
      <c r="DL699" s="78"/>
      <c r="DM699" s="78"/>
      <c r="DN699" s="78"/>
    </row>
    <row r="700" customFormat="false" ht="15.75" hidden="false" customHeight="false" outlineLevel="0" collapsed="false">
      <c r="A700" s="73" t="s">
        <v>518</v>
      </c>
      <c r="B700" s="80"/>
      <c r="C700" s="80"/>
      <c r="D700" s="80"/>
      <c r="E700" s="80"/>
      <c r="F700" s="80"/>
      <c r="G700" s="80"/>
      <c r="H700" s="80"/>
      <c r="I700" s="80"/>
      <c r="J700" s="80"/>
      <c r="K700" s="80"/>
      <c r="L700" s="80"/>
      <c r="M700" s="80"/>
      <c r="N700" s="80"/>
      <c r="O700" s="80"/>
      <c r="P700" s="80"/>
      <c r="Q700" s="80"/>
      <c r="R700" s="80"/>
      <c r="S700" s="80"/>
      <c r="T700" s="80"/>
      <c r="U700" s="80"/>
      <c r="V700" s="80"/>
      <c r="W700" s="80"/>
      <c r="X700" s="80"/>
      <c r="Y700" s="80"/>
      <c r="Z700" s="80"/>
      <c r="AA700" s="80"/>
      <c r="AB700" s="80"/>
      <c r="AC700" s="80"/>
      <c r="AD700" s="80"/>
      <c r="AE700" s="80"/>
      <c r="AF700" s="80"/>
      <c r="AG700" s="80"/>
      <c r="AH700" s="80"/>
      <c r="AI700" s="80"/>
      <c r="AJ700" s="80"/>
      <c r="AK700" s="80"/>
      <c r="AL700" s="80"/>
      <c r="AM700" s="80"/>
      <c r="AN700" s="80"/>
      <c r="AO700" s="80"/>
      <c r="AP700" s="80"/>
      <c r="AQ700" s="80"/>
      <c r="AR700" s="80"/>
      <c r="AS700" s="80"/>
      <c r="AT700" s="80"/>
      <c r="AU700" s="80"/>
      <c r="AV700" s="80"/>
      <c r="AW700" s="80"/>
      <c r="AX700" s="80"/>
      <c r="AY700" s="80"/>
      <c r="AZ700" s="80"/>
      <c r="BA700" s="80"/>
      <c r="BB700" s="80"/>
      <c r="BC700" s="80"/>
      <c r="BD700" s="80"/>
      <c r="BE700" s="80"/>
      <c r="BF700" s="80"/>
      <c r="BG700" s="80"/>
      <c r="BH700" s="80"/>
      <c r="BI700" s="80"/>
      <c r="BJ700" s="80" t="n">
        <v>0</v>
      </c>
      <c r="BK700" s="80" t="n">
        <v>0</v>
      </c>
      <c r="BL700" s="80" t="n">
        <v>0</v>
      </c>
      <c r="BM700" s="80" t="n">
        <v>0</v>
      </c>
      <c r="BN700" s="80" t="n">
        <v>0</v>
      </c>
      <c r="BO700" s="80" t="n">
        <v>0</v>
      </c>
      <c r="BP700" s="80" t="n">
        <v>0</v>
      </c>
      <c r="BQ700" s="80" t="n">
        <v>0</v>
      </c>
      <c r="BR700" s="80" t="n">
        <v>0</v>
      </c>
      <c r="BS700" s="80" t="n">
        <v>0</v>
      </c>
      <c r="BT700" s="80" t="n">
        <v>0</v>
      </c>
      <c r="BU700" s="80" t="n">
        <v>0</v>
      </c>
      <c r="BV700" s="80" t="n">
        <v>0</v>
      </c>
      <c r="BW700" s="80" t="n">
        <v>0</v>
      </c>
      <c r="BX700" s="80" t="n">
        <v>0</v>
      </c>
      <c r="BY700" s="80" t="n">
        <v>0</v>
      </c>
      <c r="BZ700" s="80" t="n">
        <v>0</v>
      </c>
      <c r="CA700" s="80" t="n">
        <v>0</v>
      </c>
      <c r="CB700" s="80" t="n">
        <v>0</v>
      </c>
      <c r="CC700" s="178" t="n">
        <v>0</v>
      </c>
      <c r="CD700" s="178" t="n">
        <v>0</v>
      </c>
      <c r="CE700" s="178" t="n">
        <v>0</v>
      </c>
      <c r="CF700" s="178" t="n">
        <v>0</v>
      </c>
      <c r="CG700" s="178" t="n">
        <v>0</v>
      </c>
      <c r="CH700" s="178" t="n">
        <v>0</v>
      </c>
      <c r="CI700" s="178" t="n">
        <v>0</v>
      </c>
      <c r="CJ700" s="178" t="n">
        <v>0</v>
      </c>
      <c r="CK700" s="178" t="n">
        <v>0</v>
      </c>
      <c r="CL700" s="178" t="n">
        <v>0</v>
      </c>
      <c r="CM700" s="178" t="n">
        <v>0</v>
      </c>
      <c r="CN700" s="178" t="n">
        <v>0</v>
      </c>
      <c r="CO700" s="178" t="n">
        <v>0</v>
      </c>
      <c r="CP700" s="178" t="n">
        <v>0</v>
      </c>
      <c r="CQ700" s="178" t="n">
        <v>0</v>
      </c>
      <c r="CR700" s="178" t="n">
        <v>0</v>
      </c>
      <c r="CS700" s="178"/>
      <c r="CT700" s="78"/>
      <c r="CU700" s="78"/>
      <c r="CV700" s="78"/>
      <c r="CW700" s="78"/>
      <c r="CX700" s="78"/>
      <c r="CY700" s="78"/>
      <c r="CZ700" s="78"/>
      <c r="DA700" s="78"/>
      <c r="DB700" s="78"/>
      <c r="DC700" s="78"/>
      <c r="DD700" s="78"/>
      <c r="DE700" s="78"/>
      <c r="DF700" s="78"/>
      <c r="DG700" s="78"/>
      <c r="DH700" s="78"/>
      <c r="DI700" s="78"/>
      <c r="DJ700" s="78"/>
      <c r="DK700" s="78"/>
      <c r="DL700" s="78"/>
      <c r="DM700" s="78"/>
      <c r="DN700" s="78"/>
    </row>
    <row r="701" customFormat="false" ht="15.75" hidden="false" customHeight="false" outlineLevel="0" collapsed="false">
      <c r="A701" s="73" t="s">
        <v>519</v>
      </c>
      <c r="B701" s="80"/>
      <c r="C701" s="80"/>
      <c r="D701" s="80"/>
      <c r="E701" s="80"/>
      <c r="F701" s="80"/>
      <c r="G701" s="80"/>
      <c r="H701" s="80"/>
      <c r="I701" s="80"/>
      <c r="J701" s="80"/>
      <c r="K701" s="80"/>
      <c r="L701" s="80"/>
      <c r="M701" s="80"/>
      <c r="N701" s="80"/>
      <c r="O701" s="80"/>
      <c r="P701" s="80"/>
      <c r="Q701" s="80"/>
      <c r="R701" s="80"/>
      <c r="S701" s="80"/>
      <c r="T701" s="80"/>
      <c r="U701" s="80"/>
      <c r="V701" s="80"/>
      <c r="W701" s="80"/>
      <c r="X701" s="80"/>
      <c r="Y701" s="80"/>
      <c r="Z701" s="80"/>
      <c r="AA701" s="80"/>
      <c r="AB701" s="80"/>
      <c r="AC701" s="80"/>
      <c r="AD701" s="80"/>
      <c r="AE701" s="80"/>
      <c r="AF701" s="80"/>
      <c r="AG701" s="80"/>
      <c r="AH701" s="80"/>
      <c r="AI701" s="80"/>
      <c r="AJ701" s="80"/>
      <c r="AK701" s="80"/>
      <c r="AL701" s="80"/>
      <c r="AM701" s="80"/>
      <c r="AN701" s="80"/>
      <c r="AO701" s="80"/>
      <c r="AP701" s="80"/>
      <c r="AQ701" s="80"/>
      <c r="AR701" s="80"/>
      <c r="AS701" s="80"/>
      <c r="AT701" s="80"/>
      <c r="AU701" s="80"/>
      <c r="AV701" s="80"/>
      <c r="AW701" s="80"/>
      <c r="AX701" s="80"/>
      <c r="AY701" s="80"/>
      <c r="AZ701" s="80"/>
      <c r="BA701" s="80"/>
      <c r="BB701" s="80"/>
      <c r="BC701" s="80"/>
      <c r="BD701" s="80"/>
      <c r="BE701" s="80"/>
      <c r="BF701" s="80"/>
      <c r="BG701" s="80"/>
      <c r="BH701" s="80"/>
      <c r="BI701" s="80"/>
      <c r="BJ701" s="80" t="n">
        <v>0</v>
      </c>
      <c r="BK701" s="80" t="n">
        <v>0</v>
      </c>
      <c r="BL701" s="80" t="n">
        <v>0</v>
      </c>
      <c r="BM701" s="80" t="n">
        <v>0</v>
      </c>
      <c r="BN701" s="80" t="n">
        <v>0</v>
      </c>
      <c r="BO701" s="80" t="n">
        <v>0</v>
      </c>
      <c r="BP701" s="80" t="n">
        <v>0</v>
      </c>
      <c r="BQ701" s="80" t="n">
        <v>0</v>
      </c>
      <c r="BR701" s="80" t="n">
        <v>0</v>
      </c>
      <c r="BS701" s="80" t="n">
        <v>0</v>
      </c>
      <c r="BT701" s="80" t="n">
        <v>0</v>
      </c>
      <c r="BU701" s="80" t="n">
        <v>0</v>
      </c>
      <c r="BV701" s="80" t="n">
        <v>0</v>
      </c>
      <c r="BW701" s="80" t="n">
        <v>0</v>
      </c>
      <c r="BX701" s="80" t="n">
        <v>0</v>
      </c>
      <c r="BY701" s="80" t="n">
        <v>0</v>
      </c>
      <c r="BZ701" s="80" t="n">
        <v>0</v>
      </c>
      <c r="CA701" s="80" t="n">
        <v>0</v>
      </c>
      <c r="CB701" s="80" t="n">
        <v>0</v>
      </c>
      <c r="CC701" s="178" t="n">
        <v>0</v>
      </c>
      <c r="CD701" s="178" t="n">
        <v>0</v>
      </c>
      <c r="CE701" s="178" t="n">
        <v>0</v>
      </c>
      <c r="CF701" s="178" t="n">
        <v>0</v>
      </c>
      <c r="CG701" s="178" t="n">
        <v>0</v>
      </c>
      <c r="CH701" s="178" t="n">
        <v>0</v>
      </c>
      <c r="CI701" s="178" t="n">
        <v>0</v>
      </c>
      <c r="CJ701" s="178" t="n">
        <v>0</v>
      </c>
      <c r="CK701" s="178" t="n">
        <v>0</v>
      </c>
      <c r="CL701" s="178" t="n">
        <v>0</v>
      </c>
      <c r="CM701" s="178" t="n">
        <v>0</v>
      </c>
      <c r="CN701" s="178" t="n">
        <v>0</v>
      </c>
      <c r="CO701" s="178" t="n">
        <v>0</v>
      </c>
      <c r="CP701" s="178" t="n">
        <v>0</v>
      </c>
      <c r="CQ701" s="178" t="n">
        <v>0</v>
      </c>
      <c r="CR701" s="178" t="n">
        <v>0</v>
      </c>
      <c r="CS701" s="178"/>
      <c r="CT701" s="80"/>
      <c r="CU701" s="80"/>
      <c r="CV701" s="80"/>
      <c r="CW701" s="80"/>
      <c r="CX701" s="80"/>
      <c r="CY701" s="80"/>
      <c r="CZ701" s="80"/>
      <c r="DA701" s="80"/>
      <c r="DB701" s="80"/>
      <c r="DC701" s="80"/>
      <c r="DD701" s="80"/>
      <c r="DE701" s="80"/>
      <c r="DF701" s="80"/>
      <c r="DG701" s="80"/>
      <c r="DH701" s="80"/>
      <c r="DI701" s="80"/>
      <c r="DJ701" s="80"/>
      <c r="DK701" s="80"/>
      <c r="DL701" s="80"/>
      <c r="DM701" s="80"/>
      <c r="DN701" s="80"/>
    </row>
    <row r="702" customFormat="false" ht="15.75" hidden="false" customHeight="false" outlineLevel="0" collapsed="false">
      <c r="A702" s="73" t="s">
        <v>517</v>
      </c>
      <c r="B702" s="80"/>
      <c r="C702" s="80"/>
      <c r="D702" s="80"/>
      <c r="E702" s="80"/>
      <c r="F702" s="80"/>
      <c r="G702" s="80"/>
      <c r="H702" s="80"/>
      <c r="I702" s="80"/>
      <c r="J702" s="80"/>
      <c r="K702" s="80"/>
      <c r="L702" s="80"/>
      <c r="M702" s="80"/>
      <c r="N702" s="80"/>
      <c r="O702" s="80"/>
      <c r="P702" s="80"/>
      <c r="Q702" s="80"/>
      <c r="R702" s="80"/>
      <c r="S702" s="80"/>
      <c r="T702" s="80"/>
      <c r="U702" s="80"/>
      <c r="V702" s="80"/>
      <c r="W702" s="80"/>
      <c r="X702" s="80"/>
      <c r="Y702" s="80"/>
      <c r="Z702" s="80"/>
      <c r="AA702" s="80"/>
      <c r="AB702" s="80"/>
      <c r="AC702" s="80"/>
      <c r="AD702" s="80"/>
      <c r="AE702" s="80"/>
      <c r="AF702" s="80"/>
      <c r="AG702" s="80"/>
      <c r="AH702" s="80"/>
      <c r="AI702" s="80"/>
      <c r="AJ702" s="80"/>
      <c r="AK702" s="80"/>
      <c r="AL702" s="80"/>
      <c r="AM702" s="80"/>
      <c r="AN702" s="80"/>
      <c r="AO702" s="80"/>
      <c r="AP702" s="80"/>
      <c r="AQ702" s="80"/>
      <c r="AR702" s="80"/>
      <c r="AS702" s="80"/>
      <c r="AT702" s="80"/>
      <c r="AU702" s="80"/>
      <c r="AV702" s="80"/>
      <c r="AW702" s="80"/>
      <c r="AX702" s="80"/>
      <c r="AY702" s="80"/>
      <c r="AZ702" s="80"/>
      <c r="BA702" s="80"/>
      <c r="BB702" s="80"/>
      <c r="BC702" s="80"/>
      <c r="BD702" s="80"/>
      <c r="BE702" s="80"/>
      <c r="BF702" s="80"/>
      <c r="BG702" s="80"/>
      <c r="BH702" s="80"/>
      <c r="BI702" s="80"/>
      <c r="BJ702" s="80" t="n">
        <v>0</v>
      </c>
      <c r="BK702" s="80" t="n">
        <v>0</v>
      </c>
      <c r="BL702" s="80" t="n">
        <v>0</v>
      </c>
      <c r="BM702" s="80" t="n">
        <v>0</v>
      </c>
      <c r="BN702" s="80" t="n">
        <v>0</v>
      </c>
      <c r="BO702" s="80" t="n">
        <v>0</v>
      </c>
      <c r="BP702" s="80" t="n">
        <v>0</v>
      </c>
      <c r="BQ702" s="80" t="n">
        <v>0</v>
      </c>
      <c r="BR702" s="80" t="n">
        <v>0</v>
      </c>
      <c r="BS702" s="80" t="n">
        <v>0</v>
      </c>
      <c r="BT702" s="80" t="n">
        <v>0</v>
      </c>
      <c r="BU702" s="80" t="n">
        <v>0</v>
      </c>
      <c r="BV702" s="80" t="n">
        <v>0</v>
      </c>
      <c r="BW702" s="80" t="n">
        <v>0</v>
      </c>
      <c r="BX702" s="80" t="n">
        <v>0</v>
      </c>
      <c r="BY702" s="80" t="n">
        <v>0</v>
      </c>
      <c r="BZ702" s="80" t="n">
        <v>0</v>
      </c>
      <c r="CA702" s="80" t="n">
        <v>0</v>
      </c>
      <c r="CB702" s="80" t="n">
        <v>0</v>
      </c>
      <c r="CC702" s="178" t="n">
        <v>0</v>
      </c>
      <c r="CD702" s="178" t="n">
        <v>0</v>
      </c>
      <c r="CE702" s="178" t="n">
        <v>0</v>
      </c>
      <c r="CF702" s="178" t="n">
        <v>0</v>
      </c>
      <c r="CG702" s="178" t="n">
        <v>0</v>
      </c>
      <c r="CH702" s="178" t="n">
        <v>0</v>
      </c>
      <c r="CI702" s="178" t="n">
        <v>0</v>
      </c>
      <c r="CJ702" s="178" t="n">
        <v>0</v>
      </c>
      <c r="CK702" s="178" t="n">
        <v>0</v>
      </c>
      <c r="CL702" s="178" t="n">
        <v>0</v>
      </c>
      <c r="CM702" s="178" t="n">
        <v>0</v>
      </c>
      <c r="CN702" s="178" t="n">
        <v>0</v>
      </c>
      <c r="CO702" s="178" t="n">
        <v>0</v>
      </c>
      <c r="CP702" s="178" t="n">
        <v>0</v>
      </c>
      <c r="CQ702" s="178" t="n">
        <v>0</v>
      </c>
      <c r="CR702" s="178" t="n">
        <v>0</v>
      </c>
      <c r="CS702" s="178"/>
      <c r="CT702" s="80"/>
      <c r="CU702" s="80"/>
      <c r="CV702" s="80"/>
      <c r="CW702" s="80"/>
      <c r="CX702" s="80"/>
      <c r="CY702" s="80"/>
      <c r="CZ702" s="80"/>
      <c r="DA702" s="80"/>
      <c r="DB702" s="80"/>
      <c r="DC702" s="80"/>
      <c r="DD702" s="80"/>
      <c r="DE702" s="80"/>
      <c r="DF702" s="80"/>
      <c r="DG702" s="80"/>
      <c r="DH702" s="80"/>
      <c r="DI702" s="80"/>
      <c r="DJ702" s="80"/>
      <c r="DK702" s="80"/>
      <c r="DL702" s="80"/>
      <c r="DM702" s="80"/>
      <c r="DN702" s="80"/>
    </row>
    <row r="703" customFormat="false" ht="15.75" hidden="false" customHeight="false" outlineLevel="0" collapsed="false">
      <c r="A703" s="73" t="s">
        <v>520</v>
      </c>
      <c r="B703" s="80"/>
      <c r="C703" s="80"/>
      <c r="D703" s="80"/>
      <c r="E703" s="80"/>
      <c r="F703" s="80"/>
      <c r="G703" s="80"/>
      <c r="H703" s="80"/>
      <c r="I703" s="80"/>
      <c r="J703" s="80"/>
      <c r="K703" s="80"/>
      <c r="L703" s="80"/>
      <c r="M703" s="80"/>
      <c r="N703" s="80"/>
      <c r="O703" s="80"/>
      <c r="P703" s="80"/>
      <c r="Q703" s="80"/>
      <c r="R703" s="80"/>
      <c r="S703" s="80"/>
      <c r="T703" s="80"/>
      <c r="U703" s="80"/>
      <c r="V703" s="80"/>
      <c r="W703" s="80"/>
      <c r="X703" s="80"/>
      <c r="Y703" s="80"/>
      <c r="Z703" s="80"/>
      <c r="AA703" s="80"/>
      <c r="AB703" s="80"/>
      <c r="AC703" s="80"/>
      <c r="AD703" s="80"/>
      <c r="AE703" s="80"/>
      <c r="AF703" s="80"/>
      <c r="AG703" s="80"/>
      <c r="AH703" s="80"/>
      <c r="AI703" s="80"/>
      <c r="AJ703" s="80"/>
      <c r="AK703" s="80"/>
      <c r="AL703" s="80"/>
      <c r="AM703" s="80"/>
      <c r="AN703" s="80"/>
      <c r="AO703" s="80"/>
      <c r="AP703" s="80"/>
      <c r="AQ703" s="80"/>
      <c r="AR703" s="80"/>
      <c r="AS703" s="80"/>
      <c r="AT703" s="80"/>
      <c r="AU703" s="80"/>
      <c r="AV703" s="80"/>
      <c r="AW703" s="80"/>
      <c r="AX703" s="80"/>
      <c r="AY703" s="80"/>
      <c r="AZ703" s="80"/>
      <c r="BA703" s="80"/>
      <c r="BB703" s="80"/>
      <c r="BC703" s="80"/>
      <c r="BD703" s="80"/>
      <c r="BE703" s="80"/>
      <c r="BF703" s="80"/>
      <c r="BG703" s="80"/>
      <c r="BH703" s="80"/>
      <c r="BI703" s="80"/>
      <c r="BJ703" s="80" t="n">
        <v>0</v>
      </c>
      <c r="BK703" s="80" t="n">
        <v>0</v>
      </c>
      <c r="BL703" s="80" t="n">
        <v>0</v>
      </c>
      <c r="BM703" s="80" t="n">
        <v>0</v>
      </c>
      <c r="BN703" s="80" t="n">
        <v>0</v>
      </c>
      <c r="BO703" s="80" t="n">
        <v>0</v>
      </c>
      <c r="BP703" s="80" t="n">
        <v>0</v>
      </c>
      <c r="BQ703" s="80" t="n">
        <v>0</v>
      </c>
      <c r="BR703" s="80" t="n">
        <v>0</v>
      </c>
      <c r="BS703" s="80" t="n">
        <v>0</v>
      </c>
      <c r="BT703" s="80" t="n">
        <v>0</v>
      </c>
      <c r="BU703" s="80" t="n">
        <v>0</v>
      </c>
      <c r="BV703" s="80" t="n">
        <v>0</v>
      </c>
      <c r="BW703" s="80" t="n">
        <v>0</v>
      </c>
      <c r="BX703" s="80" t="n">
        <v>0</v>
      </c>
      <c r="BY703" s="80" t="n">
        <v>0</v>
      </c>
      <c r="BZ703" s="80" t="n">
        <v>0</v>
      </c>
      <c r="CA703" s="80" t="n">
        <v>0</v>
      </c>
      <c r="CB703" s="80" t="n">
        <v>0</v>
      </c>
      <c r="CC703" s="178" t="n">
        <v>0</v>
      </c>
      <c r="CD703" s="178" t="n">
        <v>0</v>
      </c>
      <c r="CE703" s="178" t="n">
        <v>0</v>
      </c>
      <c r="CF703" s="178" t="n">
        <v>0</v>
      </c>
      <c r="CG703" s="178" t="n">
        <v>0</v>
      </c>
      <c r="CH703" s="178" t="n">
        <v>0</v>
      </c>
      <c r="CI703" s="178" t="n">
        <v>0</v>
      </c>
      <c r="CJ703" s="178" t="n">
        <v>0</v>
      </c>
      <c r="CK703" s="178" t="n">
        <v>0</v>
      </c>
      <c r="CL703" s="178" t="n">
        <v>0</v>
      </c>
      <c r="CM703" s="178" t="n">
        <v>0</v>
      </c>
      <c r="CN703" s="178" t="n">
        <v>0</v>
      </c>
      <c r="CO703" s="178" t="n">
        <v>0</v>
      </c>
      <c r="CP703" s="178" t="n">
        <v>0</v>
      </c>
      <c r="CQ703" s="178" t="n">
        <v>0</v>
      </c>
      <c r="CR703" s="178" t="n">
        <v>0</v>
      </c>
      <c r="CS703" s="178"/>
      <c r="CT703" s="80"/>
      <c r="CU703" s="80"/>
      <c r="CV703" s="80"/>
      <c r="CW703" s="80"/>
      <c r="CX703" s="80"/>
      <c r="CY703" s="80"/>
      <c r="CZ703" s="80"/>
      <c r="DA703" s="80"/>
      <c r="DB703" s="80"/>
      <c r="DC703" s="80"/>
      <c r="DD703" s="80"/>
      <c r="DE703" s="80"/>
      <c r="DF703" s="80"/>
      <c r="DG703" s="80"/>
      <c r="DH703" s="80"/>
      <c r="DI703" s="80"/>
      <c r="DJ703" s="80"/>
      <c r="DK703" s="80"/>
      <c r="DL703" s="80"/>
      <c r="DM703" s="80"/>
      <c r="DN703" s="80"/>
    </row>
    <row r="704" customFormat="false" ht="15.75" hidden="false" customHeight="false" outlineLevel="0" collapsed="false">
      <c r="A704" s="73" t="s">
        <v>491</v>
      </c>
      <c r="B704" s="78"/>
      <c r="C704" s="78"/>
      <c r="D704" s="78"/>
      <c r="E704" s="78"/>
      <c r="F704" s="78"/>
      <c r="G704" s="78"/>
      <c r="H704" s="78"/>
      <c r="I704" s="78"/>
      <c r="J704" s="78"/>
      <c r="K704" s="78"/>
      <c r="L704" s="78"/>
      <c r="M704" s="78"/>
      <c r="N704" s="78"/>
      <c r="O704" s="78"/>
      <c r="P704" s="78"/>
      <c r="Q704" s="78"/>
      <c r="R704" s="78"/>
      <c r="S704" s="78"/>
      <c r="T704" s="78"/>
      <c r="U704" s="78"/>
      <c r="V704" s="78"/>
      <c r="W704" s="78"/>
      <c r="X704" s="78"/>
      <c r="Y704" s="78"/>
      <c r="Z704" s="78"/>
      <c r="AA704" s="78"/>
      <c r="AB704" s="78"/>
      <c r="AC704" s="78"/>
      <c r="AD704" s="78"/>
      <c r="AE704" s="78"/>
      <c r="AF704" s="78"/>
      <c r="AG704" s="78"/>
      <c r="AH704" s="78"/>
      <c r="AI704" s="78"/>
      <c r="AJ704" s="78"/>
      <c r="AK704" s="78"/>
      <c r="AL704" s="78"/>
      <c r="AM704" s="78"/>
      <c r="AN704" s="78"/>
      <c r="AO704" s="78"/>
      <c r="AP704" s="78"/>
      <c r="AQ704" s="78"/>
      <c r="AR704" s="78"/>
      <c r="AS704" s="78"/>
      <c r="AT704" s="78"/>
      <c r="AU704" s="78"/>
      <c r="AV704" s="78"/>
      <c r="AW704" s="78"/>
      <c r="AX704" s="78"/>
      <c r="AY704" s="78"/>
      <c r="AZ704" s="78"/>
      <c r="BA704" s="78"/>
      <c r="BB704" s="78"/>
      <c r="BC704" s="78"/>
      <c r="BD704" s="78"/>
      <c r="BE704" s="78"/>
      <c r="BF704" s="78"/>
      <c r="BG704" s="78"/>
      <c r="BH704" s="78"/>
      <c r="BI704" s="78"/>
      <c r="BJ704" s="78"/>
      <c r="BK704" s="78"/>
      <c r="BL704" s="78"/>
      <c r="BM704" s="78"/>
      <c r="BN704" s="78"/>
      <c r="BO704" s="78"/>
      <c r="BP704" s="78"/>
      <c r="BQ704" s="78"/>
      <c r="BR704" s="78"/>
      <c r="BS704" s="78"/>
      <c r="BT704" s="78"/>
      <c r="BU704" s="78"/>
      <c r="BV704" s="78"/>
      <c r="BW704" s="78"/>
      <c r="BX704" s="78"/>
      <c r="BY704" s="78"/>
      <c r="BZ704" s="78"/>
      <c r="CA704" s="78"/>
      <c r="CB704" s="78"/>
      <c r="CC704" s="74"/>
      <c r="CD704" s="74"/>
      <c r="CE704" s="74"/>
      <c r="CF704" s="74"/>
      <c r="CG704" s="74"/>
      <c r="CH704" s="74"/>
      <c r="CI704" s="74"/>
      <c r="CJ704" s="74"/>
      <c r="CK704" s="74"/>
      <c r="CL704" s="74"/>
      <c r="CM704" s="74"/>
      <c r="CN704" s="74"/>
      <c r="CO704" s="74"/>
      <c r="CP704" s="74"/>
      <c r="CQ704" s="74"/>
      <c r="CR704" s="74"/>
      <c r="CS704" s="74"/>
      <c r="CT704" s="80"/>
      <c r="CU704" s="80"/>
      <c r="CV704" s="80"/>
      <c r="CW704" s="80"/>
      <c r="CX704" s="80"/>
      <c r="CY704" s="80"/>
      <c r="CZ704" s="80"/>
      <c r="DA704" s="80"/>
      <c r="DB704" s="80"/>
      <c r="DC704" s="80"/>
      <c r="DD704" s="80"/>
      <c r="DE704" s="80"/>
      <c r="DF704" s="80"/>
      <c r="DG704" s="80"/>
      <c r="DH704" s="80"/>
      <c r="DI704" s="80"/>
      <c r="DJ704" s="80"/>
      <c r="DK704" s="80"/>
      <c r="DL704" s="80"/>
      <c r="DM704" s="80"/>
      <c r="DN704" s="80"/>
    </row>
    <row r="705" customFormat="false" ht="15.75" hidden="false" customHeight="false" outlineLevel="0" collapsed="false">
      <c r="A705" s="73" t="s">
        <v>492</v>
      </c>
      <c r="B705" s="78"/>
      <c r="C705" s="78"/>
      <c r="D705" s="78"/>
      <c r="E705" s="78"/>
      <c r="F705" s="78"/>
      <c r="G705" s="78"/>
      <c r="H705" s="78"/>
      <c r="I705" s="78"/>
      <c r="J705" s="78"/>
      <c r="K705" s="78"/>
      <c r="L705" s="78"/>
      <c r="M705" s="78"/>
      <c r="N705" s="78"/>
      <c r="O705" s="78"/>
      <c r="P705" s="78"/>
      <c r="Q705" s="78"/>
      <c r="R705" s="78"/>
      <c r="S705" s="78"/>
      <c r="T705" s="78"/>
      <c r="U705" s="78"/>
      <c r="V705" s="78"/>
      <c r="W705" s="78"/>
      <c r="X705" s="78"/>
      <c r="Y705" s="78"/>
      <c r="Z705" s="78"/>
      <c r="AA705" s="78"/>
      <c r="AB705" s="78"/>
      <c r="AC705" s="78"/>
      <c r="AD705" s="78"/>
      <c r="AE705" s="78"/>
      <c r="AF705" s="78"/>
      <c r="AG705" s="78"/>
      <c r="AH705" s="78"/>
      <c r="AI705" s="78"/>
      <c r="AJ705" s="78"/>
      <c r="AK705" s="78"/>
      <c r="AL705" s="78"/>
      <c r="AM705" s="78"/>
      <c r="AN705" s="78"/>
      <c r="AO705" s="78"/>
      <c r="AP705" s="78"/>
      <c r="AQ705" s="78"/>
      <c r="AR705" s="78"/>
      <c r="AS705" s="78"/>
      <c r="AT705" s="78"/>
      <c r="AU705" s="78"/>
      <c r="AV705" s="78"/>
      <c r="AW705" s="78"/>
      <c r="AX705" s="78"/>
      <c r="AY705" s="78"/>
      <c r="AZ705" s="78"/>
      <c r="BA705" s="78"/>
      <c r="BB705" s="78"/>
      <c r="BC705" s="78"/>
      <c r="BD705" s="78"/>
      <c r="BE705" s="78"/>
      <c r="BF705" s="78"/>
      <c r="BG705" s="78"/>
      <c r="BH705" s="78"/>
      <c r="BI705" s="78"/>
      <c r="BJ705" s="78"/>
      <c r="BK705" s="78"/>
      <c r="BL705" s="78"/>
      <c r="BM705" s="78"/>
      <c r="BN705" s="78"/>
      <c r="BO705" s="78"/>
      <c r="BP705" s="78"/>
      <c r="BQ705" s="78"/>
      <c r="BR705" s="78"/>
      <c r="BS705" s="78"/>
      <c r="BT705" s="78"/>
      <c r="BU705" s="78"/>
      <c r="BV705" s="78"/>
      <c r="BW705" s="78"/>
      <c r="BX705" s="78"/>
      <c r="BY705" s="78"/>
      <c r="BZ705" s="78"/>
      <c r="CA705" s="78"/>
      <c r="CB705" s="78"/>
      <c r="CC705" s="74"/>
      <c r="CD705" s="74"/>
      <c r="CE705" s="74"/>
      <c r="CF705" s="74"/>
      <c r="CG705" s="74"/>
      <c r="CH705" s="74"/>
      <c r="CI705" s="74"/>
      <c r="CJ705" s="74"/>
      <c r="CK705" s="74"/>
      <c r="CL705" s="74"/>
      <c r="CM705" s="74"/>
      <c r="CN705" s="74"/>
      <c r="CO705" s="74"/>
      <c r="CP705" s="74"/>
      <c r="CQ705" s="74"/>
      <c r="CR705" s="74"/>
      <c r="CS705" s="74"/>
      <c r="CT705" s="78"/>
      <c r="CU705" s="78"/>
      <c r="CV705" s="78"/>
      <c r="CW705" s="78"/>
      <c r="CX705" s="78"/>
      <c r="CY705" s="78"/>
      <c r="CZ705" s="78"/>
      <c r="DA705" s="78"/>
      <c r="DB705" s="78"/>
      <c r="DC705" s="78"/>
      <c r="DD705" s="78"/>
      <c r="DE705" s="78"/>
      <c r="DF705" s="78"/>
      <c r="DG705" s="78"/>
      <c r="DH705" s="78"/>
      <c r="DI705" s="78"/>
      <c r="DJ705" s="78"/>
      <c r="DK705" s="78"/>
      <c r="DL705" s="78"/>
      <c r="DM705" s="78"/>
      <c r="DN705" s="78"/>
    </row>
    <row r="706" customFormat="false" ht="15.75" hidden="false" customHeight="false" outlineLevel="0" collapsed="false">
      <c r="A706" s="73" t="s">
        <v>521</v>
      </c>
      <c r="B706" s="80"/>
      <c r="C706" s="80"/>
      <c r="D706" s="80"/>
      <c r="E706" s="80"/>
      <c r="F706" s="80"/>
      <c r="G706" s="80"/>
      <c r="H706" s="80"/>
      <c r="I706" s="80"/>
      <c r="J706" s="80"/>
      <c r="K706" s="80"/>
      <c r="L706" s="80"/>
      <c r="M706" s="80"/>
      <c r="N706" s="80"/>
      <c r="O706" s="80"/>
      <c r="P706" s="80"/>
      <c r="Q706" s="80"/>
      <c r="R706" s="80"/>
      <c r="S706" s="80"/>
      <c r="T706" s="80"/>
      <c r="U706" s="80"/>
      <c r="V706" s="80"/>
      <c r="W706" s="80"/>
      <c r="X706" s="80"/>
      <c r="Y706" s="80"/>
      <c r="Z706" s="80"/>
      <c r="AA706" s="80"/>
      <c r="AB706" s="80"/>
      <c r="AC706" s="80"/>
      <c r="AD706" s="80"/>
      <c r="AE706" s="80"/>
      <c r="AF706" s="80"/>
      <c r="AG706" s="80"/>
      <c r="AH706" s="80"/>
      <c r="AI706" s="80"/>
      <c r="AJ706" s="80"/>
      <c r="AK706" s="80"/>
      <c r="AL706" s="80"/>
      <c r="AM706" s="80"/>
      <c r="AN706" s="80"/>
      <c r="AO706" s="80"/>
      <c r="AP706" s="80"/>
      <c r="AQ706" s="80"/>
      <c r="AR706" s="80"/>
      <c r="AS706" s="80"/>
      <c r="AT706" s="80"/>
      <c r="AU706" s="80"/>
      <c r="AV706" s="80"/>
      <c r="AW706" s="80"/>
      <c r="AX706" s="80"/>
      <c r="AY706" s="80"/>
      <c r="AZ706" s="80"/>
      <c r="BA706" s="80"/>
      <c r="BB706" s="80"/>
      <c r="BC706" s="80"/>
      <c r="BD706" s="80"/>
      <c r="BE706" s="80"/>
      <c r="BF706" s="80"/>
      <c r="BG706" s="80"/>
      <c r="BH706" s="80"/>
      <c r="BI706" s="80"/>
      <c r="BJ706" s="80" t="n">
        <v>0</v>
      </c>
      <c r="BK706" s="80" t="n">
        <v>0</v>
      </c>
      <c r="BL706" s="80" t="n">
        <v>0</v>
      </c>
      <c r="BM706" s="80" t="n">
        <v>0</v>
      </c>
      <c r="BN706" s="80" t="n">
        <v>0</v>
      </c>
      <c r="BO706" s="80" t="n">
        <v>0</v>
      </c>
      <c r="BP706" s="80" t="n">
        <v>0</v>
      </c>
      <c r="BQ706" s="80" t="n">
        <v>0</v>
      </c>
      <c r="BR706" s="80" t="n">
        <v>0</v>
      </c>
      <c r="BS706" s="80" t="n">
        <v>0</v>
      </c>
      <c r="BT706" s="80" t="n">
        <v>0</v>
      </c>
      <c r="BU706" s="80" t="n">
        <v>0</v>
      </c>
      <c r="BV706" s="80" t="n">
        <v>0</v>
      </c>
      <c r="BW706" s="80" t="n">
        <v>0</v>
      </c>
      <c r="BX706" s="80" t="n">
        <v>0</v>
      </c>
      <c r="BY706" s="80" t="n">
        <v>0</v>
      </c>
      <c r="BZ706" s="80" t="n">
        <v>0</v>
      </c>
      <c r="CA706" s="80" t="n">
        <v>0</v>
      </c>
      <c r="CB706" s="80" t="n">
        <v>0</v>
      </c>
      <c r="CC706" s="178" t="n">
        <v>0</v>
      </c>
      <c r="CD706" s="178" t="n">
        <v>0</v>
      </c>
      <c r="CE706" s="178" t="n">
        <v>0</v>
      </c>
      <c r="CF706" s="178" t="n">
        <v>0</v>
      </c>
      <c r="CG706" s="178" t="n">
        <v>0</v>
      </c>
      <c r="CH706" s="178" t="n">
        <v>0</v>
      </c>
      <c r="CI706" s="178" t="n">
        <v>0</v>
      </c>
      <c r="CJ706" s="178" t="n">
        <v>0</v>
      </c>
      <c r="CK706" s="178" t="n">
        <v>0</v>
      </c>
      <c r="CL706" s="178" t="n">
        <v>0</v>
      </c>
      <c r="CM706" s="178" t="n">
        <v>0</v>
      </c>
      <c r="CN706" s="178" t="n">
        <v>0</v>
      </c>
      <c r="CO706" s="178" t="n">
        <v>0</v>
      </c>
      <c r="CP706" s="178" t="n">
        <v>0</v>
      </c>
      <c r="CQ706" s="178" t="n">
        <v>0</v>
      </c>
      <c r="CR706" s="178" t="n">
        <v>0</v>
      </c>
      <c r="CS706" s="178"/>
      <c r="CT706" s="78"/>
      <c r="CU706" s="78"/>
      <c r="CV706" s="78"/>
      <c r="CW706" s="78"/>
      <c r="CX706" s="78"/>
      <c r="CY706" s="78"/>
      <c r="CZ706" s="78"/>
      <c r="DA706" s="78"/>
      <c r="DB706" s="78"/>
      <c r="DC706" s="78"/>
      <c r="DD706" s="78"/>
      <c r="DE706" s="78"/>
      <c r="DF706" s="78"/>
      <c r="DG706" s="78"/>
      <c r="DH706" s="78"/>
      <c r="DI706" s="78"/>
      <c r="DJ706" s="78"/>
      <c r="DK706" s="78"/>
      <c r="DL706" s="78"/>
      <c r="DM706" s="78"/>
      <c r="DN706" s="78"/>
    </row>
    <row r="707" customFormat="false" ht="15.75" hidden="false" customHeight="false" outlineLevel="0" collapsed="false">
      <c r="A707" s="73" t="s">
        <v>502</v>
      </c>
      <c r="B707" s="78"/>
      <c r="C707" s="78"/>
      <c r="D707" s="78"/>
      <c r="E707" s="78"/>
      <c r="F707" s="78"/>
      <c r="G707" s="78"/>
      <c r="H707" s="78"/>
      <c r="I707" s="78"/>
      <c r="J707" s="78"/>
      <c r="K707" s="78"/>
      <c r="L707" s="78"/>
      <c r="M707" s="78"/>
      <c r="N707" s="78"/>
      <c r="O707" s="78"/>
      <c r="P707" s="78"/>
      <c r="Q707" s="78"/>
      <c r="R707" s="78"/>
      <c r="S707" s="78"/>
      <c r="T707" s="78"/>
      <c r="U707" s="78"/>
      <c r="V707" s="78"/>
      <c r="W707" s="78"/>
      <c r="X707" s="78"/>
      <c r="Y707" s="78"/>
      <c r="Z707" s="78"/>
      <c r="AA707" s="78"/>
      <c r="AB707" s="78"/>
      <c r="AC707" s="78"/>
      <c r="AD707" s="78"/>
      <c r="AE707" s="78"/>
      <c r="AF707" s="78"/>
      <c r="AG707" s="78"/>
      <c r="AH707" s="78"/>
      <c r="AI707" s="78"/>
      <c r="AJ707" s="78"/>
      <c r="AK707" s="78"/>
      <c r="AL707" s="78"/>
      <c r="AM707" s="78"/>
      <c r="AN707" s="78"/>
      <c r="AO707" s="78"/>
      <c r="AP707" s="78"/>
      <c r="AQ707" s="78"/>
      <c r="AR707" s="78"/>
      <c r="AS707" s="78"/>
      <c r="AT707" s="78"/>
      <c r="AU707" s="78"/>
      <c r="AV707" s="78"/>
      <c r="AW707" s="78"/>
      <c r="AX707" s="78"/>
      <c r="AY707" s="78"/>
      <c r="AZ707" s="78"/>
      <c r="BA707" s="78"/>
      <c r="BB707" s="78"/>
      <c r="BC707" s="78"/>
      <c r="BD707" s="78"/>
      <c r="BE707" s="78"/>
      <c r="BF707" s="78"/>
      <c r="BG707" s="78"/>
      <c r="BH707" s="78"/>
      <c r="BI707" s="78"/>
      <c r="BJ707" s="78"/>
      <c r="BK707" s="78"/>
      <c r="BL707" s="78"/>
      <c r="BM707" s="78"/>
      <c r="BN707" s="78"/>
      <c r="BO707" s="78"/>
      <c r="BP707" s="78"/>
      <c r="BQ707" s="78"/>
      <c r="BR707" s="78"/>
      <c r="BS707" s="78"/>
      <c r="BT707" s="78"/>
      <c r="BU707" s="78"/>
      <c r="BV707" s="78"/>
      <c r="BW707" s="78"/>
      <c r="BX707" s="78"/>
      <c r="BY707" s="78"/>
      <c r="BZ707" s="78"/>
      <c r="CA707" s="78"/>
      <c r="CB707" s="78"/>
      <c r="CC707" s="74"/>
      <c r="CD707" s="74"/>
      <c r="CE707" s="74"/>
      <c r="CF707" s="74"/>
      <c r="CG707" s="74"/>
      <c r="CH707" s="74"/>
      <c r="CI707" s="74"/>
      <c r="CJ707" s="74"/>
      <c r="CK707" s="74"/>
      <c r="CL707" s="74"/>
      <c r="CM707" s="74"/>
      <c r="CN707" s="74"/>
      <c r="CO707" s="74"/>
      <c r="CP707" s="74"/>
      <c r="CQ707" s="74"/>
      <c r="CR707" s="74"/>
      <c r="CS707" s="74"/>
      <c r="CT707" s="80"/>
      <c r="CU707" s="80"/>
      <c r="CV707" s="80"/>
      <c r="CW707" s="80"/>
      <c r="CX707" s="80"/>
      <c r="CY707" s="80"/>
      <c r="CZ707" s="80"/>
      <c r="DA707" s="80"/>
      <c r="DB707" s="80"/>
      <c r="DC707" s="80"/>
      <c r="DD707" s="80"/>
      <c r="DE707" s="80"/>
      <c r="DF707" s="80"/>
      <c r="DG707" s="80"/>
      <c r="DH707" s="80"/>
      <c r="DI707" s="80"/>
      <c r="DJ707" s="80"/>
      <c r="DK707" s="80"/>
      <c r="DL707" s="80"/>
      <c r="DM707" s="80"/>
      <c r="DN707" s="80"/>
    </row>
    <row r="708" customFormat="false" ht="15.75" hidden="false" customHeight="false" outlineLevel="0" collapsed="false">
      <c r="A708" s="73" t="s">
        <v>354</v>
      </c>
      <c r="B708" s="78"/>
      <c r="C708" s="78"/>
      <c r="D708" s="78"/>
      <c r="E708" s="78"/>
      <c r="F708" s="78"/>
      <c r="G708" s="78"/>
      <c r="H708" s="78"/>
      <c r="I708" s="78"/>
      <c r="J708" s="78"/>
      <c r="K708" s="78"/>
      <c r="L708" s="78"/>
      <c r="M708" s="78"/>
      <c r="N708" s="78"/>
      <c r="O708" s="78"/>
      <c r="P708" s="78"/>
      <c r="Q708" s="78"/>
      <c r="R708" s="78"/>
      <c r="S708" s="78"/>
      <c r="T708" s="78"/>
      <c r="U708" s="78"/>
      <c r="V708" s="78"/>
      <c r="W708" s="78"/>
      <c r="X708" s="78"/>
      <c r="Y708" s="78"/>
      <c r="Z708" s="78"/>
      <c r="AA708" s="78"/>
      <c r="AB708" s="78"/>
      <c r="AC708" s="78"/>
      <c r="AD708" s="78"/>
      <c r="AE708" s="78"/>
      <c r="AF708" s="78"/>
      <c r="AG708" s="78"/>
      <c r="AH708" s="78"/>
      <c r="AI708" s="78"/>
      <c r="AJ708" s="78"/>
      <c r="AK708" s="78"/>
      <c r="AL708" s="78"/>
      <c r="AM708" s="78"/>
      <c r="AN708" s="78"/>
      <c r="AO708" s="78"/>
      <c r="AP708" s="78"/>
      <c r="AQ708" s="78"/>
      <c r="AR708" s="78"/>
      <c r="AS708" s="78"/>
      <c r="AT708" s="78"/>
      <c r="AU708" s="78"/>
      <c r="AV708" s="78"/>
      <c r="AW708" s="78"/>
      <c r="AX708" s="78"/>
      <c r="AY708" s="78"/>
      <c r="AZ708" s="78"/>
      <c r="BA708" s="78"/>
      <c r="BB708" s="78"/>
      <c r="BC708" s="78"/>
      <c r="BD708" s="78"/>
      <c r="BE708" s="78"/>
      <c r="BF708" s="78"/>
      <c r="BG708" s="78"/>
      <c r="BH708" s="78"/>
      <c r="BI708" s="78"/>
      <c r="BJ708" s="78"/>
      <c r="BK708" s="78"/>
      <c r="BL708" s="78"/>
      <c r="BM708" s="78"/>
      <c r="BN708" s="78"/>
      <c r="BO708" s="78"/>
      <c r="BP708" s="78"/>
      <c r="BQ708" s="78"/>
      <c r="BR708" s="78"/>
      <c r="BS708" s="78"/>
      <c r="BT708" s="78"/>
      <c r="BU708" s="78"/>
      <c r="BV708" s="78"/>
      <c r="BW708" s="78"/>
      <c r="BX708" s="78"/>
      <c r="BY708" s="78"/>
      <c r="BZ708" s="78"/>
      <c r="CA708" s="78"/>
      <c r="CB708" s="78"/>
      <c r="CC708" s="74"/>
      <c r="CD708" s="74"/>
      <c r="CE708" s="74"/>
      <c r="CF708" s="74"/>
      <c r="CG708" s="74"/>
      <c r="CH708" s="74"/>
      <c r="CI708" s="74"/>
      <c r="CJ708" s="74"/>
      <c r="CK708" s="74"/>
      <c r="CL708" s="74"/>
      <c r="CM708" s="74"/>
      <c r="CN708" s="74"/>
      <c r="CO708" s="74"/>
      <c r="CP708" s="74"/>
      <c r="CQ708" s="74"/>
      <c r="CR708" s="74"/>
      <c r="CS708" s="74"/>
      <c r="CT708" s="78"/>
      <c r="CU708" s="78"/>
      <c r="CV708" s="78"/>
      <c r="CW708" s="78"/>
      <c r="CX708" s="78"/>
      <c r="CY708" s="78"/>
      <c r="CZ708" s="78"/>
      <c r="DA708" s="78"/>
      <c r="DB708" s="78"/>
      <c r="DC708" s="78"/>
      <c r="DD708" s="78"/>
      <c r="DE708" s="78"/>
      <c r="DF708" s="78"/>
      <c r="DG708" s="78"/>
      <c r="DH708" s="78"/>
      <c r="DI708" s="78"/>
      <c r="DJ708" s="78"/>
      <c r="DK708" s="78"/>
      <c r="DL708" s="78"/>
      <c r="DM708" s="78"/>
      <c r="DN708" s="78"/>
    </row>
    <row r="709" customFormat="false" ht="15.75" hidden="false" customHeight="false" outlineLevel="0" collapsed="false">
      <c r="A709" s="73" t="s">
        <v>522</v>
      </c>
      <c r="B709" s="74"/>
      <c r="C709" s="74"/>
      <c r="D709" s="74"/>
      <c r="E709" s="74"/>
      <c r="F709" s="74"/>
      <c r="G709" s="74"/>
      <c r="H709" s="74"/>
      <c r="I709" s="74"/>
      <c r="J709" s="74"/>
      <c r="K709" s="74"/>
      <c r="L709" s="74"/>
      <c r="M709" s="74"/>
      <c r="N709" s="74"/>
      <c r="O709" s="74"/>
      <c r="P709" s="74"/>
      <c r="Q709" s="74"/>
      <c r="R709" s="74"/>
      <c r="S709" s="74"/>
      <c r="T709" s="74"/>
      <c r="U709" s="74"/>
      <c r="V709" s="74"/>
      <c r="W709" s="74"/>
      <c r="X709" s="74"/>
      <c r="Y709" s="74"/>
      <c r="Z709" s="74"/>
      <c r="AA709" s="74"/>
      <c r="AB709" s="74"/>
      <c r="AC709" s="74"/>
      <c r="AD709" s="74"/>
      <c r="AE709" s="74"/>
      <c r="AF709" s="74"/>
      <c r="AG709" s="74"/>
      <c r="AH709" s="74"/>
      <c r="AI709" s="74"/>
      <c r="AJ709" s="74"/>
      <c r="AK709" s="74"/>
      <c r="AL709" s="74"/>
      <c r="AM709" s="74"/>
      <c r="AN709" s="74"/>
      <c r="AO709" s="74"/>
      <c r="AP709" s="74"/>
      <c r="AQ709" s="74"/>
      <c r="AR709" s="74"/>
      <c r="AS709" s="74"/>
      <c r="AT709" s="74"/>
      <c r="AU709" s="74"/>
      <c r="AV709" s="74"/>
      <c r="AW709" s="74"/>
      <c r="AX709" s="74"/>
      <c r="AY709" s="74"/>
      <c r="AZ709" s="74"/>
      <c r="BA709" s="74"/>
      <c r="BB709" s="74"/>
      <c r="BC709" s="74"/>
      <c r="BD709" s="74"/>
      <c r="BE709" s="74"/>
      <c r="BF709" s="74"/>
      <c r="BG709" s="74"/>
      <c r="BH709" s="74"/>
      <c r="BI709" s="74"/>
      <c r="BJ709" s="74" t="n">
        <v>0</v>
      </c>
      <c r="BK709" s="74" t="n">
        <v>0</v>
      </c>
      <c r="BL709" s="74" t="n">
        <v>0</v>
      </c>
      <c r="BM709" s="74" t="n">
        <v>0</v>
      </c>
      <c r="BN709" s="74" t="n">
        <v>0</v>
      </c>
      <c r="BO709" s="74" t="n">
        <v>0</v>
      </c>
      <c r="BP709" s="74" t="n">
        <v>0</v>
      </c>
      <c r="BQ709" s="74" t="n">
        <v>0</v>
      </c>
      <c r="BR709" s="74" t="n">
        <v>0</v>
      </c>
      <c r="BS709" s="74" t="n">
        <v>0</v>
      </c>
      <c r="BT709" s="74" t="n">
        <v>0</v>
      </c>
      <c r="BU709" s="74" t="n">
        <v>0</v>
      </c>
      <c r="BV709" s="74" t="n">
        <v>0</v>
      </c>
      <c r="BW709" s="74" t="n">
        <v>0</v>
      </c>
      <c r="BX709" s="74" t="n">
        <v>0</v>
      </c>
      <c r="BY709" s="74" t="n">
        <v>0</v>
      </c>
      <c r="BZ709" s="74" t="n">
        <v>0</v>
      </c>
      <c r="CA709" s="74" t="n">
        <v>0</v>
      </c>
      <c r="CB709" s="74" t="n">
        <v>-0.084134371175509</v>
      </c>
      <c r="CC709" s="74" t="n">
        <v>0</v>
      </c>
      <c r="CD709" s="74" t="n">
        <v>-0.176489294556604</v>
      </c>
      <c r="CE709" s="74" t="n">
        <v>0</v>
      </c>
      <c r="CF709" s="74" t="n">
        <v>-0.18010569564674</v>
      </c>
      <c r="CG709" s="74" t="n">
        <v>-0.262592667417952</v>
      </c>
      <c r="CH709" s="74" t="n">
        <v>-0.224062163153283</v>
      </c>
      <c r="CI709" s="74" t="n">
        <v>-0.254205067491252</v>
      </c>
      <c r="CJ709" s="74" t="n">
        <v>-0.226203282278584</v>
      </c>
      <c r="CK709" s="74" t="n">
        <v>-0.260922677322445</v>
      </c>
      <c r="CL709" s="74" t="n">
        <v>-0.154431565225306</v>
      </c>
      <c r="CM709" s="74" t="n">
        <v>-0.257295355412614</v>
      </c>
      <c r="CN709" s="74" t="n">
        <v>-0.152615301369434</v>
      </c>
      <c r="CO709" s="74" t="n">
        <v>-0.270863445924842</v>
      </c>
      <c r="CP709" s="74" t="n">
        <v>-0.149006267912466</v>
      </c>
      <c r="CQ709" s="74" t="n">
        <v>-0.264510965023973</v>
      </c>
      <c r="CR709" s="74" t="n">
        <v>-0.153375554673759</v>
      </c>
      <c r="CS709" s="74"/>
      <c r="CT709" s="78"/>
      <c r="CU709" s="78"/>
      <c r="CV709" s="78"/>
      <c r="CW709" s="78"/>
      <c r="CX709" s="78"/>
      <c r="CY709" s="78"/>
      <c r="CZ709" s="78"/>
      <c r="DA709" s="78"/>
      <c r="DB709" s="78"/>
      <c r="DC709" s="78"/>
      <c r="DD709" s="78"/>
      <c r="DE709" s="78"/>
      <c r="DF709" s="78"/>
      <c r="DG709" s="78"/>
      <c r="DH709" s="78"/>
      <c r="DI709" s="78"/>
      <c r="DJ709" s="78"/>
      <c r="DK709" s="78"/>
      <c r="DL709" s="78"/>
      <c r="DM709" s="78"/>
      <c r="DN709" s="78"/>
    </row>
    <row r="710" customFormat="false" ht="15.75" hidden="false" customHeight="false" outlineLevel="0" collapsed="false">
      <c r="A710" s="73" t="s">
        <v>340</v>
      </c>
      <c r="B710" s="80"/>
      <c r="C710" s="80"/>
      <c r="D710" s="80"/>
      <c r="E710" s="80"/>
      <c r="F710" s="80"/>
      <c r="G710" s="80"/>
      <c r="H710" s="80"/>
      <c r="I710" s="80"/>
      <c r="J710" s="80"/>
      <c r="K710" s="80"/>
      <c r="L710" s="80"/>
      <c r="M710" s="80"/>
      <c r="N710" s="80"/>
      <c r="O710" s="80"/>
      <c r="P710" s="80"/>
      <c r="Q710" s="80"/>
      <c r="R710" s="80"/>
      <c r="S710" s="80"/>
      <c r="T710" s="80"/>
      <c r="U710" s="80"/>
      <c r="V710" s="80"/>
      <c r="W710" s="80"/>
      <c r="X710" s="80"/>
      <c r="Y710" s="80"/>
      <c r="Z710" s="80"/>
      <c r="AA710" s="80"/>
      <c r="AB710" s="80"/>
      <c r="AC710" s="80"/>
      <c r="AD710" s="80"/>
      <c r="AE710" s="80"/>
      <c r="AF710" s="80"/>
      <c r="AG710" s="80"/>
      <c r="AH710" s="80"/>
      <c r="AI710" s="80"/>
      <c r="AJ710" s="80"/>
      <c r="AK710" s="80"/>
      <c r="AL710" s="80"/>
      <c r="AM710" s="80"/>
      <c r="AN710" s="80"/>
      <c r="AO710" s="80"/>
      <c r="AP710" s="80"/>
      <c r="AQ710" s="80"/>
      <c r="AR710" s="80"/>
      <c r="AS710" s="80"/>
      <c r="AT710" s="80"/>
      <c r="AU710" s="80"/>
      <c r="AV710" s="80"/>
      <c r="AW710" s="80"/>
      <c r="AX710" s="80"/>
      <c r="AY710" s="80"/>
      <c r="AZ710" s="80"/>
      <c r="BA710" s="80"/>
      <c r="BB710" s="80"/>
      <c r="BC710" s="80"/>
      <c r="BD710" s="80"/>
      <c r="BE710" s="80"/>
      <c r="BF710" s="80"/>
      <c r="BG710" s="80"/>
      <c r="BH710" s="80"/>
      <c r="BI710" s="80"/>
      <c r="BJ710" s="80" t="n">
        <v>0</v>
      </c>
      <c r="BK710" s="80" t="n">
        <v>0</v>
      </c>
      <c r="BL710" s="80" t="n">
        <v>0</v>
      </c>
      <c r="BM710" s="80" t="n">
        <v>0</v>
      </c>
      <c r="BN710" s="80" t="n">
        <v>0</v>
      </c>
      <c r="BO710" s="80" t="n">
        <v>0</v>
      </c>
      <c r="BP710" s="80" t="n">
        <v>0</v>
      </c>
      <c r="BQ710" s="80" t="n">
        <v>0</v>
      </c>
      <c r="BR710" s="80" t="n">
        <v>0</v>
      </c>
      <c r="BS710" s="80" t="n">
        <v>0</v>
      </c>
      <c r="BT710" s="80" t="n">
        <v>0</v>
      </c>
      <c r="BU710" s="80" t="n">
        <v>0</v>
      </c>
      <c r="BV710" s="80" t="n">
        <v>0</v>
      </c>
      <c r="BW710" s="80" t="n">
        <v>0</v>
      </c>
      <c r="BX710" s="80" t="n">
        <v>0</v>
      </c>
      <c r="BY710" s="80" t="n">
        <v>0</v>
      </c>
      <c r="BZ710" s="80" t="n">
        <v>0</v>
      </c>
      <c r="CA710" s="80" t="n">
        <v>0</v>
      </c>
      <c r="CB710" s="80" t="n">
        <v>0</v>
      </c>
      <c r="CC710" s="178" t="n">
        <v>0</v>
      </c>
      <c r="CD710" s="178" t="n">
        <v>0</v>
      </c>
      <c r="CE710" s="178" t="n">
        <v>0</v>
      </c>
      <c r="CF710" s="178" t="n">
        <v>0</v>
      </c>
      <c r="CG710" s="178" t="n">
        <v>0</v>
      </c>
      <c r="CH710" s="178" t="n">
        <v>0</v>
      </c>
      <c r="CI710" s="178" t="n">
        <v>0</v>
      </c>
      <c r="CJ710" s="178" t="n">
        <v>0</v>
      </c>
      <c r="CK710" s="178" t="n">
        <v>0</v>
      </c>
      <c r="CL710" s="178" t="n">
        <v>0</v>
      </c>
      <c r="CM710" s="178" t="n">
        <v>0</v>
      </c>
      <c r="CN710" s="178" t="n">
        <v>0</v>
      </c>
      <c r="CO710" s="178" t="n">
        <v>0</v>
      </c>
      <c r="CP710" s="178" t="n">
        <v>0</v>
      </c>
      <c r="CQ710" s="178" t="n">
        <v>0</v>
      </c>
      <c r="CR710" s="178" t="n">
        <v>0</v>
      </c>
      <c r="CS710" s="178"/>
      <c r="CT710" s="74"/>
      <c r="CU710" s="74"/>
      <c r="CV710" s="74"/>
      <c r="CW710" s="74"/>
      <c r="CX710" s="74"/>
      <c r="CY710" s="74"/>
      <c r="CZ710" s="74"/>
      <c r="DA710" s="74"/>
      <c r="DB710" s="74"/>
      <c r="DC710" s="74"/>
      <c r="DD710" s="74"/>
      <c r="DE710" s="74"/>
      <c r="DF710" s="74"/>
      <c r="DG710" s="74"/>
      <c r="DH710" s="74"/>
      <c r="DI710" s="74"/>
      <c r="DJ710" s="74"/>
      <c r="DK710" s="74"/>
      <c r="DL710" s="74"/>
      <c r="DM710" s="74"/>
      <c r="DN710" s="74"/>
    </row>
    <row r="711" customFormat="false" ht="15.75" hidden="false" customHeight="false" outlineLevel="0" collapsed="false">
      <c r="A711" s="73" t="s">
        <v>341</v>
      </c>
      <c r="B711" s="74"/>
      <c r="C711" s="74"/>
      <c r="D711" s="74"/>
      <c r="E711" s="74"/>
      <c r="F711" s="74"/>
      <c r="G711" s="74"/>
      <c r="H711" s="74"/>
      <c r="I711" s="74"/>
      <c r="J711" s="74"/>
      <c r="K711" s="74"/>
      <c r="L711" s="74"/>
      <c r="M711" s="74"/>
      <c r="N711" s="74"/>
      <c r="O711" s="74"/>
      <c r="P711" s="74"/>
      <c r="Q711" s="74"/>
      <c r="R711" s="74"/>
      <c r="S711" s="74"/>
      <c r="T711" s="74"/>
      <c r="U711" s="74"/>
      <c r="V711" s="74"/>
      <c r="W711" s="74"/>
      <c r="X711" s="74"/>
      <c r="Y711" s="74"/>
      <c r="Z711" s="74"/>
      <c r="AA711" s="74"/>
      <c r="AB711" s="74"/>
      <c r="AC711" s="74"/>
      <c r="AD711" s="74"/>
      <c r="AE711" s="74"/>
      <c r="AF711" s="74"/>
      <c r="AG711" s="74"/>
      <c r="AH711" s="74"/>
      <c r="AI711" s="74"/>
      <c r="AJ711" s="74"/>
      <c r="AK711" s="74"/>
      <c r="AL711" s="74"/>
      <c r="AM711" s="74"/>
      <c r="AN711" s="74"/>
      <c r="AO711" s="74"/>
      <c r="AP711" s="74"/>
      <c r="AQ711" s="74"/>
      <c r="AR711" s="74"/>
      <c r="AS711" s="74"/>
      <c r="AT711" s="74"/>
      <c r="AU711" s="74"/>
      <c r="AV711" s="74"/>
      <c r="AW711" s="74"/>
      <c r="AX711" s="74"/>
      <c r="AY711" s="74"/>
      <c r="AZ711" s="74"/>
      <c r="BA711" s="74"/>
      <c r="BB711" s="74"/>
      <c r="BC711" s="74"/>
      <c r="BD711" s="74"/>
      <c r="BE711" s="74"/>
      <c r="BF711" s="74"/>
      <c r="BG711" s="74"/>
      <c r="BH711" s="74"/>
      <c r="BI711" s="74"/>
      <c r="BJ711" s="74" t="n">
        <v>0</v>
      </c>
      <c r="BK711" s="74" t="n">
        <v>0</v>
      </c>
      <c r="BL711" s="74" t="n">
        <v>0</v>
      </c>
      <c r="BM711" s="74" t="n">
        <v>0</v>
      </c>
      <c r="BN711" s="74" t="n">
        <v>0</v>
      </c>
      <c r="BO711" s="74" t="n">
        <v>0</v>
      </c>
      <c r="BP711" s="74" t="n">
        <v>0</v>
      </c>
      <c r="BQ711" s="74" t="n">
        <v>0</v>
      </c>
      <c r="BR711" s="74" t="n">
        <v>0</v>
      </c>
      <c r="BS711" s="74" t="n">
        <v>0</v>
      </c>
      <c r="BT711" s="74" t="n">
        <v>0</v>
      </c>
      <c r="BU711" s="74" t="n">
        <v>0</v>
      </c>
      <c r="BV711" s="74" t="n">
        <v>0</v>
      </c>
      <c r="BW711" s="74" t="n">
        <v>0</v>
      </c>
      <c r="BX711" s="74" t="n">
        <v>0</v>
      </c>
      <c r="BY711" s="74" t="n">
        <v>0</v>
      </c>
      <c r="BZ711" s="74" t="n">
        <v>0</v>
      </c>
      <c r="CA711" s="74" t="n">
        <v>0</v>
      </c>
      <c r="CB711" s="74" t="n">
        <v>0.084134371175509</v>
      </c>
      <c r="CC711" s="74" t="n">
        <v>0</v>
      </c>
      <c r="CD711" s="74" t="n">
        <v>0.176489294556604</v>
      </c>
      <c r="CE711" s="74" t="n">
        <v>0</v>
      </c>
      <c r="CF711" s="74" t="n">
        <v>0.18010569564674</v>
      </c>
      <c r="CG711" s="74" t="n">
        <v>0.262592667417952</v>
      </c>
      <c r="CH711" s="74" t="n">
        <v>0.224062163153283</v>
      </c>
      <c r="CI711" s="74" t="n">
        <v>0.254205067491252</v>
      </c>
      <c r="CJ711" s="74" t="n">
        <v>0.226203282278584</v>
      </c>
      <c r="CK711" s="74" t="n">
        <v>0.260922677322445</v>
      </c>
      <c r="CL711" s="74" t="n">
        <v>0.154431565225306</v>
      </c>
      <c r="CM711" s="74" t="n">
        <v>0.257295355412614</v>
      </c>
      <c r="CN711" s="74" t="n">
        <v>0.152615301369434</v>
      </c>
      <c r="CO711" s="74" t="n">
        <v>0.270863445924842</v>
      </c>
      <c r="CP711" s="74" t="n">
        <v>0.149006267912466</v>
      </c>
      <c r="CQ711" s="74" t="n">
        <v>0.264510965023973</v>
      </c>
      <c r="CR711" s="74" t="n">
        <v>0.153375554673759</v>
      </c>
      <c r="CS711" s="74"/>
      <c r="CT711" s="80"/>
      <c r="CU711" s="80"/>
      <c r="CV711" s="80"/>
      <c r="CW711" s="80"/>
      <c r="CX711" s="80"/>
      <c r="CY711" s="80"/>
      <c r="CZ711" s="80"/>
      <c r="DA711" s="80"/>
      <c r="DB711" s="80"/>
      <c r="DC711" s="80"/>
      <c r="DD711" s="80"/>
      <c r="DE711" s="80"/>
      <c r="DF711" s="80"/>
      <c r="DG711" s="80"/>
      <c r="DH711" s="80"/>
      <c r="DI711" s="80"/>
      <c r="DJ711" s="80"/>
      <c r="DK711" s="80"/>
      <c r="DL711" s="80"/>
      <c r="DM711" s="80"/>
      <c r="DN711" s="80"/>
    </row>
    <row r="712" customFormat="false" ht="15.75" hidden="false" customHeight="false" outlineLevel="0" collapsed="false">
      <c r="A712" s="73" t="s">
        <v>523</v>
      </c>
      <c r="B712" s="80"/>
      <c r="C712" s="80"/>
      <c r="D712" s="80"/>
      <c r="E712" s="80"/>
      <c r="F712" s="80"/>
      <c r="G712" s="80"/>
      <c r="H712" s="80"/>
      <c r="I712" s="80"/>
      <c r="J712" s="80"/>
      <c r="K712" s="80"/>
      <c r="L712" s="80"/>
      <c r="M712" s="80"/>
      <c r="N712" s="80"/>
      <c r="O712" s="80"/>
      <c r="P712" s="80"/>
      <c r="Q712" s="80"/>
      <c r="R712" s="80"/>
      <c r="S712" s="80"/>
      <c r="T712" s="80"/>
      <c r="U712" s="80"/>
      <c r="V712" s="80"/>
      <c r="W712" s="80"/>
      <c r="X712" s="80"/>
      <c r="Y712" s="80"/>
      <c r="Z712" s="80"/>
      <c r="AA712" s="80"/>
      <c r="AB712" s="80"/>
      <c r="AC712" s="80"/>
      <c r="AD712" s="80"/>
      <c r="AE712" s="80"/>
      <c r="AF712" s="80"/>
      <c r="AG712" s="80"/>
      <c r="AH712" s="80"/>
      <c r="AI712" s="80"/>
      <c r="AJ712" s="80"/>
      <c r="AK712" s="80"/>
      <c r="AL712" s="80"/>
      <c r="AM712" s="80"/>
      <c r="AN712" s="80"/>
      <c r="AO712" s="80"/>
      <c r="AP712" s="80"/>
      <c r="AQ712" s="80"/>
      <c r="AR712" s="80"/>
      <c r="AS712" s="80"/>
      <c r="AT712" s="80"/>
      <c r="AU712" s="80"/>
      <c r="AV712" s="80"/>
      <c r="AW712" s="80"/>
      <c r="AX712" s="80"/>
      <c r="AY712" s="80"/>
      <c r="AZ712" s="80"/>
      <c r="BA712" s="80"/>
      <c r="BB712" s="80"/>
      <c r="BC712" s="80"/>
      <c r="BD712" s="80"/>
      <c r="BE712" s="80"/>
      <c r="BF712" s="80"/>
      <c r="BG712" s="80"/>
      <c r="BH712" s="80"/>
      <c r="BI712" s="80"/>
      <c r="BJ712" s="80" t="n">
        <v>0</v>
      </c>
      <c r="BK712" s="80" t="n">
        <v>0</v>
      </c>
      <c r="BL712" s="80" t="n">
        <v>0</v>
      </c>
      <c r="BM712" s="80" t="n">
        <v>0</v>
      </c>
      <c r="BN712" s="80" t="n">
        <v>0</v>
      </c>
      <c r="BO712" s="80" t="n">
        <v>0</v>
      </c>
      <c r="BP712" s="80" t="n">
        <v>0</v>
      </c>
      <c r="BQ712" s="80" t="n">
        <v>0</v>
      </c>
      <c r="BR712" s="80" t="n">
        <v>0</v>
      </c>
      <c r="BS712" s="80" t="n">
        <v>0</v>
      </c>
      <c r="BT712" s="80" t="n">
        <v>0</v>
      </c>
      <c r="BU712" s="80" t="n">
        <v>0</v>
      </c>
      <c r="BV712" s="80" t="n">
        <v>0</v>
      </c>
      <c r="BW712" s="80" t="n">
        <v>0</v>
      </c>
      <c r="BX712" s="80" t="n">
        <v>0</v>
      </c>
      <c r="BY712" s="80" t="n">
        <v>0</v>
      </c>
      <c r="BZ712" s="80" t="n">
        <v>0</v>
      </c>
      <c r="CA712" s="80" t="n">
        <v>0</v>
      </c>
      <c r="CB712" s="80" t="n">
        <v>0</v>
      </c>
      <c r="CC712" s="178" t="n">
        <v>0</v>
      </c>
      <c r="CD712" s="178" t="n">
        <v>0</v>
      </c>
      <c r="CE712" s="178" t="n">
        <v>0</v>
      </c>
      <c r="CF712" s="178" t="n">
        <v>0</v>
      </c>
      <c r="CG712" s="178" t="n">
        <v>0</v>
      </c>
      <c r="CH712" s="178" t="n">
        <v>0</v>
      </c>
      <c r="CI712" s="178" t="n">
        <v>0</v>
      </c>
      <c r="CJ712" s="178" t="n">
        <v>0</v>
      </c>
      <c r="CK712" s="178" t="n">
        <v>0</v>
      </c>
      <c r="CL712" s="178" t="n">
        <v>0</v>
      </c>
      <c r="CM712" s="178" t="n">
        <v>0</v>
      </c>
      <c r="CN712" s="178" t="n">
        <v>0</v>
      </c>
      <c r="CO712" s="178" t="n">
        <v>0</v>
      </c>
      <c r="CP712" s="178" t="n">
        <v>0</v>
      </c>
      <c r="CQ712" s="178" t="n">
        <v>0</v>
      </c>
      <c r="CR712" s="178" t="n">
        <v>0</v>
      </c>
      <c r="CS712" s="178"/>
      <c r="CT712" s="74"/>
      <c r="CU712" s="74"/>
      <c r="CV712" s="74"/>
      <c r="CW712" s="74"/>
      <c r="CX712" s="74"/>
      <c r="CY712" s="74"/>
      <c r="CZ712" s="74"/>
      <c r="DA712" s="74"/>
      <c r="DB712" s="74"/>
      <c r="DC712" s="74"/>
      <c r="DD712" s="74"/>
      <c r="DE712" s="74"/>
      <c r="DF712" s="74"/>
      <c r="DG712" s="74"/>
      <c r="DH712" s="74"/>
      <c r="DI712" s="74"/>
      <c r="DJ712" s="74"/>
      <c r="DK712" s="74"/>
      <c r="DL712" s="74"/>
      <c r="DM712" s="74"/>
      <c r="DN712" s="74"/>
    </row>
    <row r="713" customFormat="false" ht="15.75" hidden="false" customHeight="false" outlineLevel="0" collapsed="false">
      <c r="A713" s="73" t="s">
        <v>340</v>
      </c>
      <c r="B713" s="78"/>
      <c r="C713" s="78"/>
      <c r="D713" s="78"/>
      <c r="E713" s="78"/>
      <c r="F713" s="78"/>
      <c r="G713" s="78"/>
      <c r="H713" s="78"/>
      <c r="I713" s="78"/>
      <c r="J713" s="78"/>
      <c r="K713" s="78"/>
      <c r="L713" s="78"/>
      <c r="M713" s="78"/>
      <c r="N713" s="78"/>
      <c r="O713" s="78"/>
      <c r="P713" s="78"/>
      <c r="Q713" s="78"/>
      <c r="R713" s="78"/>
      <c r="S713" s="78"/>
      <c r="T713" s="78"/>
      <c r="U713" s="78"/>
      <c r="V713" s="78"/>
      <c r="W713" s="78"/>
      <c r="X713" s="78"/>
      <c r="Y713" s="78"/>
      <c r="Z713" s="78"/>
      <c r="AA713" s="78"/>
      <c r="AB713" s="78"/>
      <c r="AC713" s="78"/>
      <c r="AD713" s="78"/>
      <c r="AE713" s="78"/>
      <c r="AF713" s="78"/>
      <c r="AG713" s="78"/>
      <c r="AH713" s="78"/>
      <c r="AI713" s="78"/>
      <c r="AJ713" s="78"/>
      <c r="AK713" s="78"/>
      <c r="AL713" s="78"/>
      <c r="AM713" s="78"/>
      <c r="AN713" s="78"/>
      <c r="AO713" s="78"/>
      <c r="AP713" s="78"/>
      <c r="AQ713" s="78"/>
      <c r="AR713" s="78"/>
      <c r="AS713" s="78"/>
      <c r="AT713" s="78"/>
      <c r="AU713" s="78"/>
      <c r="AV713" s="78"/>
      <c r="AW713" s="78"/>
      <c r="AX713" s="78"/>
      <c r="AY713" s="78"/>
      <c r="AZ713" s="78"/>
      <c r="BA713" s="78"/>
      <c r="BB713" s="78"/>
      <c r="BC713" s="78"/>
      <c r="BD713" s="78"/>
      <c r="BE713" s="78"/>
      <c r="BF713" s="78"/>
      <c r="BG713" s="78"/>
      <c r="BH713" s="78"/>
      <c r="BI713" s="78"/>
      <c r="BJ713" s="78"/>
      <c r="BK713" s="78"/>
      <c r="BL713" s="78"/>
      <c r="BM713" s="78"/>
      <c r="BN713" s="78"/>
      <c r="BO713" s="78"/>
      <c r="BP713" s="78"/>
      <c r="BQ713" s="78"/>
      <c r="BR713" s="78"/>
      <c r="BS713" s="78"/>
      <c r="BT713" s="78"/>
      <c r="BU713" s="78"/>
      <c r="BV713" s="78"/>
      <c r="BW713" s="78"/>
      <c r="BX713" s="78"/>
      <c r="BY713" s="78"/>
      <c r="BZ713" s="78"/>
      <c r="CA713" s="78"/>
      <c r="CB713" s="78"/>
      <c r="CC713" s="74"/>
      <c r="CD713" s="74"/>
      <c r="CE713" s="74"/>
      <c r="CF713" s="74"/>
      <c r="CG713" s="74"/>
      <c r="CH713" s="74"/>
      <c r="CI713" s="74"/>
      <c r="CJ713" s="74"/>
      <c r="CK713" s="74"/>
      <c r="CL713" s="74"/>
      <c r="CM713" s="74"/>
      <c r="CN713" s="74"/>
      <c r="CO713" s="74"/>
      <c r="CP713" s="74"/>
      <c r="CQ713" s="74"/>
      <c r="CR713" s="74"/>
      <c r="CS713" s="74"/>
      <c r="CT713" s="80"/>
      <c r="CU713" s="80"/>
      <c r="CV713" s="80"/>
      <c r="CW713" s="80"/>
      <c r="CX713" s="80"/>
      <c r="CY713" s="80"/>
      <c r="CZ713" s="80"/>
      <c r="DA713" s="80"/>
      <c r="DB713" s="80"/>
      <c r="DC713" s="80"/>
      <c r="DD713" s="80"/>
      <c r="DE713" s="80"/>
      <c r="DF713" s="80"/>
      <c r="DG713" s="80"/>
      <c r="DH713" s="80"/>
      <c r="DI713" s="80"/>
      <c r="DJ713" s="80"/>
      <c r="DK713" s="80"/>
      <c r="DL713" s="80"/>
      <c r="DM713" s="80"/>
      <c r="DN713" s="80"/>
    </row>
    <row r="714" customFormat="false" ht="15.75" hidden="false" customHeight="false" outlineLevel="0" collapsed="false">
      <c r="A714" s="73" t="s">
        <v>341</v>
      </c>
      <c r="B714" s="78"/>
      <c r="C714" s="78"/>
      <c r="D714" s="78"/>
      <c r="E714" s="78"/>
      <c r="F714" s="78"/>
      <c r="G714" s="78"/>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c r="BG714" s="78"/>
      <c r="BH714" s="78"/>
      <c r="BI714" s="78"/>
      <c r="BJ714" s="78"/>
      <c r="BK714" s="78"/>
      <c r="BL714" s="78"/>
      <c r="BM714" s="78"/>
      <c r="BN714" s="78"/>
      <c r="BO714" s="78"/>
      <c r="BP714" s="78"/>
      <c r="BQ714" s="78"/>
      <c r="BR714" s="78"/>
      <c r="BS714" s="78"/>
      <c r="BT714" s="78"/>
      <c r="BU714" s="78"/>
      <c r="BV714" s="78"/>
      <c r="BW714" s="78"/>
      <c r="BX714" s="78"/>
      <c r="BY714" s="78"/>
      <c r="BZ714" s="78"/>
      <c r="CA714" s="78"/>
      <c r="CB714" s="78"/>
      <c r="CC714" s="74"/>
      <c r="CD714" s="74"/>
      <c r="CE714" s="74"/>
      <c r="CF714" s="74"/>
      <c r="CG714" s="74"/>
      <c r="CH714" s="74"/>
      <c r="CI714" s="74"/>
      <c r="CJ714" s="74"/>
      <c r="CK714" s="74"/>
      <c r="CL714" s="74"/>
      <c r="CM714" s="74"/>
      <c r="CN714" s="74"/>
      <c r="CO714" s="74"/>
      <c r="CP714" s="74"/>
      <c r="CQ714" s="74"/>
      <c r="CR714" s="74"/>
      <c r="CS714" s="74"/>
      <c r="CT714" s="78"/>
      <c r="CU714" s="78"/>
      <c r="CV714" s="78"/>
      <c r="CW714" s="78"/>
      <c r="CX714" s="78"/>
      <c r="CY714" s="78"/>
      <c r="CZ714" s="78"/>
      <c r="DA714" s="78"/>
      <c r="DB714" s="78"/>
      <c r="DC714" s="78"/>
      <c r="DD714" s="78"/>
      <c r="DE714" s="78"/>
      <c r="DF714" s="78"/>
      <c r="DG714" s="78"/>
      <c r="DH714" s="78"/>
      <c r="DI714" s="78"/>
      <c r="DJ714" s="78"/>
      <c r="DK714" s="78"/>
      <c r="DL714" s="78"/>
      <c r="DM714" s="78"/>
      <c r="DN714" s="78"/>
    </row>
    <row r="715" customFormat="false" ht="15.75" hidden="false" customHeight="false" outlineLevel="0" collapsed="false">
      <c r="A715" s="73" t="s">
        <v>524</v>
      </c>
      <c r="B715" s="74"/>
      <c r="C715" s="74"/>
      <c r="D715" s="74"/>
      <c r="E715" s="74"/>
      <c r="F715" s="74"/>
      <c r="G715" s="74"/>
      <c r="H715" s="74"/>
      <c r="I715" s="74"/>
      <c r="J715" s="74"/>
      <c r="K715" s="74"/>
      <c r="L715" s="74"/>
      <c r="M715" s="74"/>
      <c r="N715" s="74"/>
      <c r="O715" s="74"/>
      <c r="P715" s="74"/>
      <c r="Q715" s="74"/>
      <c r="R715" s="74"/>
      <c r="S715" s="74"/>
      <c r="T715" s="74"/>
      <c r="U715" s="74"/>
      <c r="V715" s="74"/>
      <c r="W715" s="74"/>
      <c r="X715" s="74"/>
      <c r="Y715" s="74"/>
      <c r="Z715" s="74"/>
      <c r="AA715" s="74"/>
      <c r="AB715" s="74"/>
      <c r="AC715" s="74"/>
      <c r="AD715" s="74"/>
      <c r="AE715" s="74"/>
      <c r="AF715" s="74"/>
      <c r="AG715" s="74"/>
      <c r="AH715" s="74"/>
      <c r="AI715" s="74"/>
      <c r="AJ715" s="74"/>
      <c r="AK715" s="74"/>
      <c r="AL715" s="74"/>
      <c r="AM715" s="74"/>
      <c r="AN715" s="74"/>
      <c r="AO715" s="74"/>
      <c r="AP715" s="74"/>
      <c r="AQ715" s="74"/>
      <c r="AR715" s="74"/>
      <c r="AS715" s="74"/>
      <c r="AT715" s="74"/>
      <c r="AU715" s="74"/>
      <c r="AV715" s="74"/>
      <c r="AW715" s="74"/>
      <c r="AX715" s="74"/>
      <c r="AY715" s="74"/>
      <c r="AZ715" s="74"/>
      <c r="BA715" s="74"/>
      <c r="BB715" s="74"/>
      <c r="BC715" s="74"/>
      <c r="BD715" s="74"/>
      <c r="BE715" s="74"/>
      <c r="BF715" s="74"/>
      <c r="BG715" s="74"/>
      <c r="BH715" s="74"/>
      <c r="BI715" s="74"/>
      <c r="BJ715" s="74" t="n">
        <v>0</v>
      </c>
      <c r="BK715" s="74" t="n">
        <v>0</v>
      </c>
      <c r="BL715" s="74" t="n">
        <v>0</v>
      </c>
      <c r="BM715" s="74" t="n">
        <v>0</v>
      </c>
      <c r="BN715" s="74" t="n">
        <v>0</v>
      </c>
      <c r="BO715" s="74" t="n">
        <v>0</v>
      </c>
      <c r="BP715" s="74" t="n">
        <v>0</v>
      </c>
      <c r="BQ715" s="74" t="n">
        <v>0</v>
      </c>
      <c r="BR715" s="74" t="n">
        <v>0</v>
      </c>
      <c r="BS715" s="74" t="n">
        <v>0</v>
      </c>
      <c r="BT715" s="74" t="n">
        <v>0</v>
      </c>
      <c r="BU715" s="74" t="n">
        <v>0</v>
      </c>
      <c r="BV715" s="74" t="n">
        <v>0</v>
      </c>
      <c r="BW715" s="74" t="n">
        <v>0</v>
      </c>
      <c r="BX715" s="74" t="n">
        <v>0</v>
      </c>
      <c r="BY715" s="74" t="n">
        <v>0</v>
      </c>
      <c r="BZ715" s="74" t="n">
        <v>0</v>
      </c>
      <c r="CA715" s="74" t="n">
        <v>0</v>
      </c>
      <c r="CB715" s="74" t="n">
        <v>-0.084134371175509</v>
      </c>
      <c r="CC715" s="74" t="n">
        <v>0</v>
      </c>
      <c r="CD715" s="74" t="n">
        <v>-0.176489294556604</v>
      </c>
      <c r="CE715" s="74" t="n">
        <v>0</v>
      </c>
      <c r="CF715" s="74" t="n">
        <v>-0.18010569564674</v>
      </c>
      <c r="CG715" s="74" t="n">
        <v>-0.262592667417952</v>
      </c>
      <c r="CH715" s="74" t="n">
        <v>-0.224062163153283</v>
      </c>
      <c r="CI715" s="74" t="n">
        <v>-0.254205067491252</v>
      </c>
      <c r="CJ715" s="74" t="n">
        <v>-0.226203282278584</v>
      </c>
      <c r="CK715" s="74" t="n">
        <v>-0.260922677322445</v>
      </c>
      <c r="CL715" s="74" t="n">
        <v>-0.154431565225306</v>
      </c>
      <c r="CM715" s="74" t="n">
        <v>-0.257295355412614</v>
      </c>
      <c r="CN715" s="74" t="n">
        <v>-0.152615301369434</v>
      </c>
      <c r="CO715" s="74" t="n">
        <v>-0.270863445924842</v>
      </c>
      <c r="CP715" s="74" t="n">
        <v>-0.149006267912466</v>
      </c>
      <c r="CQ715" s="74" t="n">
        <v>-0.264510965023973</v>
      </c>
      <c r="CR715" s="74" t="n">
        <v>-0.153375554673759</v>
      </c>
      <c r="CS715" s="74"/>
      <c r="CT715" s="78"/>
      <c r="CU715" s="78"/>
      <c r="CV715" s="78"/>
      <c r="CW715" s="78"/>
      <c r="CX715" s="78"/>
      <c r="CY715" s="78"/>
      <c r="CZ715" s="78"/>
      <c r="DA715" s="78"/>
      <c r="DB715" s="78"/>
      <c r="DC715" s="78"/>
      <c r="DD715" s="78"/>
      <c r="DE715" s="78"/>
      <c r="DF715" s="78"/>
      <c r="DG715" s="78"/>
      <c r="DH715" s="78"/>
      <c r="DI715" s="78"/>
      <c r="DJ715" s="78"/>
      <c r="DK715" s="78"/>
      <c r="DL715" s="78"/>
      <c r="DM715" s="78"/>
      <c r="DN715" s="78"/>
    </row>
    <row r="716" customFormat="false" ht="15.75" hidden="false" customHeight="false" outlineLevel="0" collapsed="false">
      <c r="A716" s="73" t="s">
        <v>340</v>
      </c>
      <c r="B716" s="78"/>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c r="BH716" s="78"/>
      <c r="BI716" s="78"/>
      <c r="BJ716" s="78"/>
      <c r="BK716" s="78"/>
      <c r="BL716" s="78"/>
      <c r="BM716" s="78"/>
      <c r="BN716" s="78"/>
      <c r="BO716" s="78"/>
      <c r="BP716" s="78"/>
      <c r="BQ716" s="78"/>
      <c r="BR716" s="78"/>
      <c r="BS716" s="78"/>
      <c r="BT716" s="78"/>
      <c r="BU716" s="78"/>
      <c r="BV716" s="78"/>
      <c r="BW716" s="78"/>
      <c r="BX716" s="78"/>
      <c r="BY716" s="78"/>
      <c r="BZ716" s="78"/>
      <c r="CA716" s="78"/>
      <c r="CB716" s="78"/>
      <c r="CC716" s="74"/>
      <c r="CD716" s="74"/>
      <c r="CE716" s="74"/>
      <c r="CF716" s="74"/>
      <c r="CG716" s="74"/>
      <c r="CH716" s="74"/>
      <c r="CI716" s="74"/>
      <c r="CJ716" s="74"/>
      <c r="CK716" s="74"/>
      <c r="CL716" s="74"/>
      <c r="CM716" s="74"/>
      <c r="CN716" s="74"/>
      <c r="CO716" s="74"/>
      <c r="CP716" s="74"/>
      <c r="CQ716" s="74"/>
      <c r="CR716" s="74"/>
      <c r="CS716" s="74"/>
      <c r="CT716" s="74"/>
      <c r="CU716" s="74"/>
      <c r="CV716" s="74"/>
      <c r="CW716" s="74"/>
      <c r="CX716" s="74"/>
      <c r="CY716" s="74"/>
      <c r="CZ716" s="74"/>
      <c r="DA716" s="74"/>
      <c r="DB716" s="74"/>
      <c r="DC716" s="74"/>
      <c r="DD716" s="74"/>
      <c r="DE716" s="74"/>
      <c r="DF716" s="74"/>
      <c r="DG716" s="74"/>
      <c r="DH716" s="74"/>
      <c r="DI716" s="74"/>
      <c r="DJ716" s="74"/>
      <c r="DK716" s="74"/>
      <c r="DL716" s="74"/>
      <c r="DM716" s="74"/>
      <c r="DN716" s="74"/>
    </row>
    <row r="717" customFormat="false" ht="16.5" hidden="false" customHeight="false" outlineLevel="0" collapsed="false">
      <c r="A717" s="73" t="s">
        <v>341</v>
      </c>
      <c r="B717" s="74"/>
      <c r="C717" s="74"/>
      <c r="D717" s="74"/>
      <c r="E717" s="74"/>
      <c r="F717" s="74"/>
      <c r="G717" s="74"/>
      <c r="H717" s="74"/>
      <c r="I717" s="74"/>
      <c r="J717" s="74"/>
      <c r="K717" s="74"/>
      <c r="L717" s="74"/>
      <c r="M717" s="74"/>
      <c r="N717" s="74"/>
      <c r="O717" s="74"/>
      <c r="P717" s="74"/>
      <c r="Q717" s="74"/>
      <c r="R717" s="74"/>
      <c r="S717" s="74"/>
      <c r="T717" s="74"/>
      <c r="U717" s="74"/>
      <c r="V717" s="74"/>
      <c r="W717" s="74"/>
      <c r="X717" s="74"/>
      <c r="Y717" s="74"/>
      <c r="Z717" s="74"/>
      <c r="AA717" s="74"/>
      <c r="AB717" s="74"/>
      <c r="AC717" s="74"/>
      <c r="AD717" s="74"/>
      <c r="AE717" s="74"/>
      <c r="AF717" s="74"/>
      <c r="AG717" s="74"/>
      <c r="AH717" s="74"/>
      <c r="AI717" s="74"/>
      <c r="AJ717" s="74"/>
      <c r="AK717" s="74"/>
      <c r="AL717" s="74"/>
      <c r="AM717" s="74"/>
      <c r="AN717" s="74"/>
      <c r="AO717" s="74"/>
      <c r="AP717" s="74"/>
      <c r="AQ717" s="74"/>
      <c r="AR717" s="74"/>
      <c r="AS717" s="74"/>
      <c r="AT717" s="74"/>
      <c r="AU717" s="74"/>
      <c r="AV717" s="74"/>
      <c r="AW717" s="74"/>
      <c r="AX717" s="74"/>
      <c r="AY717" s="74"/>
      <c r="AZ717" s="74"/>
      <c r="BA717" s="74"/>
      <c r="BB717" s="74"/>
      <c r="BC717" s="74"/>
      <c r="BD717" s="74"/>
      <c r="BE717" s="74"/>
      <c r="BF717" s="74"/>
      <c r="BG717" s="74"/>
      <c r="BH717" s="74"/>
      <c r="BI717" s="74"/>
      <c r="BJ717" s="74" t="n">
        <v>0</v>
      </c>
      <c r="BK717" s="74" t="n">
        <v>0</v>
      </c>
      <c r="BL717" s="74" t="n">
        <v>0</v>
      </c>
      <c r="BM717" s="74" t="n">
        <v>0</v>
      </c>
      <c r="BN717" s="74" t="n">
        <v>0</v>
      </c>
      <c r="BO717" s="74" t="n">
        <v>0</v>
      </c>
      <c r="BP717" s="74" t="n">
        <v>0</v>
      </c>
      <c r="BQ717" s="74" t="n">
        <v>0</v>
      </c>
      <c r="BR717" s="74" t="n">
        <v>0</v>
      </c>
      <c r="BS717" s="74" t="n">
        <v>0</v>
      </c>
      <c r="BT717" s="74" t="n">
        <v>0</v>
      </c>
      <c r="BU717" s="74" t="n">
        <v>0</v>
      </c>
      <c r="BV717" s="74" t="n">
        <v>0</v>
      </c>
      <c r="BW717" s="74" t="n">
        <v>0</v>
      </c>
      <c r="BX717" s="74" t="n">
        <v>0</v>
      </c>
      <c r="BY717" s="74" t="n">
        <v>0</v>
      </c>
      <c r="BZ717" s="74" t="n">
        <v>0</v>
      </c>
      <c r="CA717" s="74" t="n">
        <v>0</v>
      </c>
      <c r="CB717" s="74" t="n">
        <v>0.084134371175509</v>
      </c>
      <c r="CC717" s="74" t="n">
        <v>0</v>
      </c>
      <c r="CD717" s="74" t="n">
        <v>0.176489294556604</v>
      </c>
      <c r="CE717" s="74" t="n">
        <v>0</v>
      </c>
      <c r="CF717" s="74" t="n">
        <v>0.18010569564674</v>
      </c>
      <c r="CG717" s="74" t="n">
        <v>0.262592667417952</v>
      </c>
      <c r="CH717" s="74" t="n">
        <v>0.224062163153283</v>
      </c>
      <c r="CI717" s="74" t="n">
        <v>0.254205067491252</v>
      </c>
      <c r="CJ717" s="74" t="n">
        <v>0.226203282278584</v>
      </c>
      <c r="CK717" s="74" t="n">
        <v>0.260922677322445</v>
      </c>
      <c r="CL717" s="74" t="n">
        <v>0.154431565225306</v>
      </c>
      <c r="CM717" s="74" t="n">
        <v>0.257295355412614</v>
      </c>
      <c r="CN717" s="74" t="n">
        <v>0.152615301369434</v>
      </c>
      <c r="CO717" s="74" t="n">
        <v>0.270863445924842</v>
      </c>
      <c r="CP717" s="74" t="n">
        <v>0.149006267912466</v>
      </c>
      <c r="CQ717" s="74" t="n">
        <v>0.264510965023973</v>
      </c>
      <c r="CR717" s="74" t="n">
        <v>0.153375554673759</v>
      </c>
      <c r="CS717" s="74"/>
      <c r="CT717" s="78"/>
      <c r="CU717" s="78"/>
      <c r="CV717" s="78"/>
      <c r="CW717" s="78"/>
      <c r="CX717" s="78"/>
      <c r="CY717" s="78"/>
      <c r="CZ717" s="78"/>
      <c r="DA717" s="78"/>
      <c r="DB717" s="78"/>
      <c r="DC717" s="78"/>
      <c r="DD717" s="78"/>
      <c r="DE717" s="78"/>
      <c r="DF717" s="78"/>
      <c r="DG717" s="78"/>
      <c r="DH717" s="78"/>
      <c r="DI717" s="78"/>
      <c r="DJ717" s="78"/>
      <c r="DK717" s="78"/>
      <c r="DL717" s="78"/>
      <c r="DM717" s="78"/>
      <c r="DN717" s="78"/>
    </row>
    <row r="718" customFormat="false" ht="16.5" hidden="false" customHeight="false" outlineLevel="0" collapsed="false">
      <c r="A718" s="246" t="s">
        <v>525</v>
      </c>
      <c r="B718" s="247"/>
      <c r="C718" s="247"/>
      <c r="D718" s="247"/>
      <c r="E718" s="247"/>
      <c r="F718" s="247"/>
      <c r="G718" s="247"/>
      <c r="H718" s="247"/>
      <c r="I718" s="247"/>
      <c r="J718" s="247"/>
      <c r="K718" s="247"/>
      <c r="L718" s="247"/>
      <c r="M718" s="247"/>
      <c r="N718" s="247"/>
      <c r="O718" s="247"/>
      <c r="P718" s="247"/>
      <c r="Q718" s="247"/>
      <c r="R718" s="247"/>
      <c r="S718" s="247"/>
      <c r="T718" s="247"/>
      <c r="U718" s="247"/>
      <c r="V718" s="247"/>
      <c r="W718" s="247"/>
      <c r="X718" s="247"/>
      <c r="Y718" s="247"/>
      <c r="Z718" s="247"/>
      <c r="AA718" s="247"/>
      <c r="AB718" s="247"/>
      <c r="AC718" s="247"/>
      <c r="AD718" s="247"/>
      <c r="AE718" s="247"/>
      <c r="AF718" s="247"/>
      <c r="AG718" s="247"/>
      <c r="AH718" s="247"/>
      <c r="AI718" s="247"/>
      <c r="AJ718" s="247"/>
      <c r="AK718" s="247"/>
      <c r="AL718" s="247"/>
      <c r="AM718" s="247"/>
      <c r="AN718" s="247"/>
      <c r="AO718" s="247"/>
      <c r="AP718" s="247"/>
      <c r="AQ718" s="247"/>
      <c r="AR718" s="247"/>
      <c r="AS718" s="247"/>
      <c r="AT718" s="247"/>
      <c r="AU718" s="247"/>
      <c r="AV718" s="247"/>
      <c r="AW718" s="247"/>
      <c r="AX718" s="247"/>
      <c r="AY718" s="247"/>
      <c r="AZ718" s="247"/>
      <c r="BA718" s="247"/>
      <c r="BB718" s="247"/>
      <c r="BC718" s="247"/>
      <c r="BD718" s="247"/>
      <c r="BE718" s="247"/>
      <c r="BF718" s="247"/>
      <c r="BG718" s="247"/>
      <c r="BH718" s="247"/>
      <c r="BI718" s="247"/>
      <c r="BJ718" s="247" t="n">
        <v>0</v>
      </c>
      <c r="BK718" s="247" t="n">
        <v>0</v>
      </c>
      <c r="BL718" s="247" t="n">
        <v>0</v>
      </c>
      <c r="BM718" s="247" t="n">
        <v>0</v>
      </c>
      <c r="BN718" s="247" t="n">
        <v>0</v>
      </c>
      <c r="BO718" s="247" t="n">
        <v>0</v>
      </c>
      <c r="BP718" s="247" t="n">
        <v>0</v>
      </c>
      <c r="BQ718" s="247" t="n">
        <v>0</v>
      </c>
      <c r="BR718" s="247" t="n">
        <v>-2.50078919613968</v>
      </c>
      <c r="BS718" s="247" t="n">
        <v>-2.50078919613968</v>
      </c>
      <c r="BT718" s="247" t="n">
        <v>-19.4571319447554</v>
      </c>
      <c r="BU718" s="247" t="n">
        <v>-19.4571319447554</v>
      </c>
      <c r="BV718" s="247" t="n">
        <v>-7.77481416399204</v>
      </c>
      <c r="BW718" s="247" t="n">
        <v>-7.77481416399204</v>
      </c>
      <c r="BX718" s="247" t="n">
        <v>-7.39904425493087</v>
      </c>
      <c r="BY718" s="247" t="n">
        <v>-7.39904425493087</v>
      </c>
      <c r="BZ718" s="247" t="n">
        <v>-8.41994783834205</v>
      </c>
      <c r="CA718" s="247" t="n">
        <v>-11.0755502156836</v>
      </c>
      <c r="CB718" s="247" t="n">
        <v>-10.5884234543583</v>
      </c>
      <c r="CC718" s="247" t="n">
        <v>-10.0200376804153</v>
      </c>
      <c r="CD718" s="247" t="n">
        <v>-15.5460033577179</v>
      </c>
      <c r="CE718" s="247" t="n">
        <v>-28.9078597813667</v>
      </c>
      <c r="CF718" s="247" t="n">
        <v>-16.1098251730884</v>
      </c>
      <c r="CG718" s="247" t="n">
        <v>-26.7308333439819</v>
      </c>
      <c r="CH718" s="247" t="n">
        <v>-22.1461400610188</v>
      </c>
      <c r="CI718" s="247" t="n">
        <v>-29.6040046003938</v>
      </c>
      <c r="CJ718" s="247" t="n">
        <v>-24.4374869154576</v>
      </c>
      <c r="CK718" s="247" t="n">
        <v>-28.1574922584142</v>
      </c>
      <c r="CL718" s="247" t="n">
        <v>-29.1240007553177</v>
      </c>
      <c r="CM718" s="247" t="n">
        <v>-33.7316254760047</v>
      </c>
      <c r="CN718" s="247" t="n">
        <v>-31.7146105692789</v>
      </c>
      <c r="CO718" s="247" t="n">
        <v>-33.0188091028499</v>
      </c>
      <c r="CP718" s="247" t="n">
        <v>-26.4487489699944</v>
      </c>
      <c r="CQ718" s="247" t="n">
        <v>-36.3749083222176</v>
      </c>
      <c r="CR718" s="247" t="n">
        <v>-26.58181697935</v>
      </c>
      <c r="CS718" s="247"/>
      <c r="CT718" s="74"/>
      <c r="CU718" s="74"/>
      <c r="CV718" s="74"/>
      <c r="CW718" s="74"/>
      <c r="CX718" s="74"/>
      <c r="CY718" s="74"/>
      <c r="CZ718" s="74"/>
      <c r="DA718" s="74"/>
      <c r="DB718" s="74"/>
      <c r="DC718" s="74"/>
      <c r="DD718" s="74"/>
      <c r="DE718" s="74"/>
      <c r="DF718" s="74"/>
      <c r="DG718" s="74"/>
      <c r="DH718" s="74"/>
      <c r="DI718" s="74"/>
      <c r="DJ718" s="74"/>
      <c r="DK718" s="74"/>
      <c r="DL718" s="74"/>
      <c r="DM718" s="74"/>
      <c r="DN718" s="74"/>
    </row>
    <row r="719" customFormat="false" ht="15.75" hidden="false" customHeight="false" outlineLevel="0" collapsed="false">
      <c r="A719" s="73" t="s">
        <v>526</v>
      </c>
      <c r="B719" s="174"/>
      <c r="C719" s="174"/>
      <c r="D719" s="174"/>
      <c r="E719" s="174"/>
      <c r="F719" s="174"/>
      <c r="G719" s="174"/>
      <c r="H719" s="174"/>
      <c r="I719" s="174"/>
      <c r="J719" s="174"/>
      <c r="K719" s="174"/>
      <c r="L719" s="174"/>
      <c r="M719" s="174"/>
      <c r="N719" s="174"/>
      <c r="O719" s="174"/>
      <c r="P719" s="174"/>
      <c r="Q719" s="174"/>
      <c r="R719" s="174"/>
      <c r="S719" s="174"/>
      <c r="T719" s="174"/>
      <c r="U719" s="174"/>
      <c r="V719" s="174"/>
      <c r="W719" s="174"/>
      <c r="X719" s="174"/>
      <c r="Y719" s="174"/>
      <c r="Z719" s="174"/>
      <c r="AA719" s="174"/>
      <c r="AB719" s="174"/>
      <c r="AC719" s="174"/>
      <c r="AD719" s="174"/>
      <c r="AE719" s="174"/>
      <c r="AF719" s="174"/>
      <c r="AG719" s="174"/>
      <c r="AH719" s="174"/>
      <c r="AI719" s="174"/>
      <c r="AJ719" s="174"/>
      <c r="AK719" s="174"/>
      <c r="AL719" s="174"/>
      <c r="AM719" s="174"/>
      <c r="AN719" s="174"/>
      <c r="AO719" s="174"/>
      <c r="AP719" s="174"/>
      <c r="AQ719" s="174"/>
      <c r="AR719" s="174"/>
      <c r="AS719" s="174"/>
      <c r="AT719" s="174"/>
      <c r="AU719" s="174"/>
      <c r="AV719" s="174"/>
      <c r="AW719" s="174"/>
      <c r="AX719" s="174"/>
      <c r="AY719" s="174"/>
      <c r="AZ719" s="174"/>
      <c r="BA719" s="174"/>
      <c r="BB719" s="174"/>
      <c r="BC719" s="174"/>
      <c r="BD719" s="174"/>
      <c r="BE719" s="174"/>
      <c r="BF719" s="174"/>
      <c r="BG719" s="174"/>
      <c r="BH719" s="174"/>
      <c r="BI719" s="174"/>
      <c r="BJ719" s="174" t="n">
        <v>0</v>
      </c>
      <c r="BK719" s="174" t="n">
        <v>0</v>
      </c>
      <c r="BL719" s="174" t="n">
        <v>0</v>
      </c>
      <c r="BM719" s="174" t="n">
        <v>0</v>
      </c>
      <c r="BN719" s="174" t="n">
        <v>0</v>
      </c>
      <c r="BO719" s="174" t="n">
        <v>0</v>
      </c>
      <c r="BP719" s="174" t="n">
        <v>0</v>
      </c>
      <c r="BQ719" s="174" t="n">
        <v>0</v>
      </c>
      <c r="BR719" s="174" t="n">
        <v>0</v>
      </c>
      <c r="BS719" s="174" t="n">
        <v>0</v>
      </c>
      <c r="BT719" s="174" t="n">
        <v>0</v>
      </c>
      <c r="BU719" s="174" t="n">
        <v>0</v>
      </c>
      <c r="BV719" s="174" t="n">
        <v>0</v>
      </c>
      <c r="BW719" s="174" t="n">
        <v>0</v>
      </c>
      <c r="BX719" s="174" t="n">
        <v>0</v>
      </c>
      <c r="BY719" s="174" t="n">
        <v>0</v>
      </c>
      <c r="BZ719" s="174" t="n">
        <v>0</v>
      </c>
      <c r="CA719" s="174" t="n">
        <v>0</v>
      </c>
      <c r="CB719" s="174" t="n">
        <v>0</v>
      </c>
      <c r="CC719" s="176" t="n">
        <v>0</v>
      </c>
      <c r="CD719" s="176" t="n">
        <v>0</v>
      </c>
      <c r="CE719" s="176" t="n">
        <v>0</v>
      </c>
      <c r="CF719" s="176" t="n">
        <v>0</v>
      </c>
      <c r="CG719" s="176" t="n">
        <v>0</v>
      </c>
      <c r="CH719" s="176" t="n">
        <v>0</v>
      </c>
      <c r="CI719" s="176" t="n">
        <v>0</v>
      </c>
      <c r="CJ719" s="176" t="n">
        <v>0</v>
      </c>
      <c r="CK719" s="176" t="n">
        <v>0</v>
      </c>
      <c r="CL719" s="176" t="n">
        <v>0</v>
      </c>
      <c r="CM719" s="176" t="n">
        <v>0</v>
      </c>
      <c r="CN719" s="176" t="n">
        <v>0</v>
      </c>
      <c r="CO719" s="176" t="n">
        <v>0</v>
      </c>
      <c r="CP719" s="176" t="n">
        <v>0</v>
      </c>
      <c r="CQ719" s="176" t="n">
        <v>0</v>
      </c>
      <c r="CR719" s="176" t="n">
        <v>0</v>
      </c>
      <c r="CS719" s="176"/>
      <c r="CT719" s="247"/>
      <c r="CU719" s="247"/>
      <c r="CV719" s="247"/>
      <c r="CW719" s="247"/>
      <c r="CX719" s="247"/>
      <c r="CY719" s="247"/>
      <c r="CZ719" s="247"/>
      <c r="DA719" s="247"/>
      <c r="DB719" s="247"/>
      <c r="DC719" s="247"/>
      <c r="DD719" s="247"/>
      <c r="DE719" s="247"/>
      <c r="DF719" s="247"/>
      <c r="DG719" s="247"/>
      <c r="DH719" s="247"/>
      <c r="DI719" s="247"/>
      <c r="DJ719" s="247"/>
      <c r="DK719" s="247"/>
      <c r="DL719" s="247"/>
      <c r="DM719" s="247"/>
      <c r="DN719" s="247"/>
    </row>
    <row r="720" customFormat="false" ht="15" hidden="false" customHeight="false" outlineLevel="0" collapsed="false">
      <c r="A720" s="73" t="s">
        <v>341</v>
      </c>
      <c r="B720" s="174"/>
      <c r="C720" s="174"/>
      <c r="D720" s="174"/>
      <c r="E720" s="174"/>
      <c r="F720" s="174"/>
      <c r="G720" s="174"/>
      <c r="H720" s="174"/>
      <c r="I720" s="174"/>
      <c r="J720" s="174"/>
      <c r="K720" s="174"/>
      <c r="L720" s="174"/>
      <c r="M720" s="174"/>
      <c r="N720" s="174"/>
      <c r="O720" s="174"/>
      <c r="P720" s="174"/>
      <c r="Q720" s="174"/>
      <c r="R720" s="174"/>
      <c r="S720" s="174"/>
      <c r="T720" s="174"/>
      <c r="U720" s="174"/>
      <c r="V720" s="174"/>
      <c r="W720" s="174"/>
      <c r="X720" s="174"/>
      <c r="Y720" s="174"/>
      <c r="Z720" s="174"/>
      <c r="AA720" s="174"/>
      <c r="AB720" s="174"/>
      <c r="AC720" s="174"/>
      <c r="AD720" s="174"/>
      <c r="AE720" s="174"/>
      <c r="AF720" s="174"/>
      <c r="AG720" s="174"/>
      <c r="AH720" s="174"/>
      <c r="AI720" s="174"/>
      <c r="AJ720" s="174"/>
      <c r="AK720" s="174"/>
      <c r="AL720" s="174"/>
      <c r="AM720" s="174"/>
      <c r="AN720" s="174"/>
      <c r="AO720" s="174"/>
      <c r="AP720" s="174"/>
      <c r="AQ720" s="174"/>
      <c r="AR720" s="174"/>
      <c r="AS720" s="174"/>
      <c r="AT720" s="174"/>
      <c r="AU720" s="174"/>
      <c r="AV720" s="174"/>
      <c r="AW720" s="174"/>
      <c r="AX720" s="174"/>
      <c r="AY720" s="174"/>
      <c r="AZ720" s="174"/>
      <c r="BA720" s="174"/>
      <c r="BB720" s="174"/>
      <c r="BC720" s="174"/>
      <c r="BD720" s="174"/>
      <c r="BE720" s="174"/>
      <c r="BF720" s="174"/>
      <c r="BG720" s="174"/>
      <c r="BH720" s="174"/>
      <c r="BI720" s="174"/>
      <c r="BJ720" s="174" t="n">
        <v>0</v>
      </c>
      <c r="BK720" s="174" t="n">
        <v>0</v>
      </c>
      <c r="BL720" s="174" t="n">
        <v>0</v>
      </c>
      <c r="BM720" s="174" t="n">
        <v>0</v>
      </c>
      <c r="BN720" s="174" t="n">
        <v>0</v>
      </c>
      <c r="BO720" s="174" t="n">
        <v>0</v>
      </c>
      <c r="BP720" s="174" t="n">
        <v>0</v>
      </c>
      <c r="BQ720" s="174" t="n">
        <v>0</v>
      </c>
      <c r="BR720" s="174" t="n">
        <v>2.50078919613968</v>
      </c>
      <c r="BS720" s="174" t="n">
        <v>2.50078919613968</v>
      </c>
      <c r="BT720" s="174" t="n">
        <v>19.4571319447554</v>
      </c>
      <c r="BU720" s="174" t="n">
        <v>19.4571319447554</v>
      </c>
      <c r="BV720" s="174" t="n">
        <v>7.77481416399204</v>
      </c>
      <c r="BW720" s="174" t="n">
        <v>7.77481416399204</v>
      </c>
      <c r="BX720" s="174" t="n">
        <v>7.39904425493087</v>
      </c>
      <c r="BY720" s="174" t="n">
        <v>7.39904425493087</v>
      </c>
      <c r="BZ720" s="174" t="n">
        <v>8.41994783834205</v>
      </c>
      <c r="CA720" s="174" t="n">
        <v>11.0755502156836</v>
      </c>
      <c r="CB720" s="174" t="n">
        <v>10.5884234543583</v>
      </c>
      <c r="CC720" s="176" t="n">
        <v>10.0200376804153</v>
      </c>
      <c r="CD720" s="176" t="n">
        <v>15.5460033577179</v>
      </c>
      <c r="CE720" s="176" t="n">
        <v>28.9078597813667</v>
      </c>
      <c r="CF720" s="176" t="n">
        <v>16.1098251730884</v>
      </c>
      <c r="CG720" s="176" t="n">
        <v>26.7308333439819</v>
      </c>
      <c r="CH720" s="176" t="n">
        <v>22.1461400610188</v>
      </c>
      <c r="CI720" s="176" t="n">
        <v>29.6040046003938</v>
      </c>
      <c r="CJ720" s="176" t="n">
        <v>24.4374869154576</v>
      </c>
      <c r="CK720" s="176" t="n">
        <v>28.1574922584142</v>
      </c>
      <c r="CL720" s="176" t="n">
        <v>29.1240007553177</v>
      </c>
      <c r="CM720" s="176" t="n">
        <v>33.7316254760047</v>
      </c>
      <c r="CN720" s="176" t="n">
        <v>31.7146105692789</v>
      </c>
      <c r="CO720" s="176" t="n">
        <v>33.0188091028499</v>
      </c>
      <c r="CP720" s="176" t="n">
        <v>26.4487489699944</v>
      </c>
      <c r="CQ720" s="176" t="n">
        <v>36.3749083222176</v>
      </c>
      <c r="CR720" s="176" t="n">
        <v>26.58181697935</v>
      </c>
      <c r="CS720" s="176"/>
      <c r="CT720" s="174"/>
      <c r="CU720" s="174"/>
      <c r="CV720" s="174"/>
      <c r="CW720" s="174"/>
      <c r="CX720" s="174"/>
      <c r="CY720" s="174"/>
      <c r="CZ720" s="174"/>
      <c r="DA720" s="174"/>
      <c r="DB720" s="174"/>
      <c r="DC720" s="174"/>
      <c r="DD720" s="174"/>
      <c r="DE720" s="174"/>
      <c r="DF720" s="174"/>
      <c r="DG720" s="174"/>
      <c r="DH720" s="174"/>
      <c r="DI720" s="174"/>
      <c r="DJ720" s="174"/>
      <c r="DK720" s="174"/>
      <c r="DL720" s="174"/>
      <c r="DM720" s="174"/>
      <c r="DN720" s="174"/>
    </row>
    <row r="721" customFormat="false" ht="15.75" hidden="false" customHeight="false" outlineLevel="0" collapsed="false">
      <c r="A721" s="73" t="s">
        <v>527</v>
      </c>
      <c r="B721" s="80"/>
      <c r="C721" s="80"/>
      <c r="D721" s="80"/>
      <c r="E721" s="80"/>
      <c r="F721" s="80"/>
      <c r="G721" s="80"/>
      <c r="H721" s="80"/>
      <c r="I721" s="80"/>
      <c r="J721" s="80"/>
      <c r="K721" s="80"/>
      <c r="L721" s="80"/>
      <c r="M721" s="80"/>
      <c r="N721" s="80"/>
      <c r="O721" s="80"/>
      <c r="P721" s="80"/>
      <c r="Q721" s="80"/>
      <c r="R721" s="80"/>
      <c r="S721" s="80"/>
      <c r="T721" s="80"/>
      <c r="U721" s="80"/>
      <c r="V721" s="80"/>
      <c r="W721" s="80"/>
      <c r="X721" s="80"/>
      <c r="Y721" s="80"/>
      <c r="Z721" s="80"/>
      <c r="AA721" s="80"/>
      <c r="AB721" s="80"/>
      <c r="AC721" s="80"/>
      <c r="AD721" s="80"/>
      <c r="AE721" s="80"/>
      <c r="AF721" s="80"/>
      <c r="AG721" s="80"/>
      <c r="AH721" s="80"/>
      <c r="AI721" s="80"/>
      <c r="AJ721" s="80"/>
      <c r="AK721" s="80"/>
      <c r="AL721" s="80"/>
      <c r="AM721" s="80"/>
      <c r="AN721" s="80"/>
      <c r="AO721" s="80"/>
      <c r="AP721" s="80"/>
      <c r="AQ721" s="80"/>
      <c r="AR721" s="80"/>
      <c r="AS721" s="80"/>
      <c r="AT721" s="80"/>
      <c r="AU721" s="80"/>
      <c r="AV721" s="80"/>
      <c r="AW721" s="80"/>
      <c r="AX721" s="80"/>
      <c r="AY721" s="80"/>
      <c r="AZ721" s="80"/>
      <c r="BA721" s="80"/>
      <c r="BB721" s="80"/>
      <c r="BC721" s="80"/>
      <c r="BD721" s="80"/>
      <c r="BE721" s="80"/>
      <c r="BF721" s="80"/>
      <c r="BG721" s="80"/>
      <c r="BH721" s="80"/>
      <c r="BI721" s="80"/>
      <c r="BJ721" s="80" t="n">
        <v>0</v>
      </c>
      <c r="BK721" s="80" t="n">
        <v>0</v>
      </c>
      <c r="BL721" s="80" t="n">
        <v>0</v>
      </c>
      <c r="BM721" s="80" t="n">
        <v>0</v>
      </c>
      <c r="BN721" s="80" t="n">
        <v>0</v>
      </c>
      <c r="BO721" s="80" t="n">
        <v>0</v>
      </c>
      <c r="BP721" s="80" t="n">
        <v>0</v>
      </c>
      <c r="BQ721" s="80" t="n">
        <v>0</v>
      </c>
      <c r="BR721" s="80" t="n">
        <v>0</v>
      </c>
      <c r="BS721" s="80" t="n">
        <v>0</v>
      </c>
      <c r="BT721" s="80" t="n">
        <v>0</v>
      </c>
      <c r="BU721" s="80" t="n">
        <v>0</v>
      </c>
      <c r="BV721" s="80" t="n">
        <v>0</v>
      </c>
      <c r="BW721" s="80" t="n">
        <v>0</v>
      </c>
      <c r="BX721" s="80" t="n">
        <v>0</v>
      </c>
      <c r="BY721" s="80" t="n">
        <v>0</v>
      </c>
      <c r="BZ721" s="80" t="n">
        <v>0</v>
      </c>
      <c r="CA721" s="80" t="n">
        <v>0</v>
      </c>
      <c r="CB721" s="80" t="n">
        <v>0</v>
      </c>
      <c r="CC721" s="178" t="n">
        <v>0</v>
      </c>
      <c r="CD721" s="178" t="n">
        <v>0</v>
      </c>
      <c r="CE721" s="178" t="n">
        <v>0</v>
      </c>
      <c r="CF721" s="178" t="n">
        <v>0</v>
      </c>
      <c r="CG721" s="178" t="n">
        <v>0</v>
      </c>
      <c r="CH721" s="178" t="n">
        <v>0</v>
      </c>
      <c r="CI721" s="178" t="n">
        <v>0</v>
      </c>
      <c r="CJ721" s="178" t="n">
        <v>0</v>
      </c>
      <c r="CK721" s="178" t="n">
        <v>0</v>
      </c>
      <c r="CL721" s="178" t="n">
        <v>0</v>
      </c>
      <c r="CM721" s="178" t="n">
        <v>0</v>
      </c>
      <c r="CN721" s="178" t="n">
        <v>0</v>
      </c>
      <c r="CO721" s="178" t="n">
        <v>0</v>
      </c>
      <c r="CP721" s="178" t="n">
        <v>0</v>
      </c>
      <c r="CQ721" s="178" t="n">
        <v>0</v>
      </c>
      <c r="CR721" s="178" t="n">
        <v>0</v>
      </c>
      <c r="CS721" s="178"/>
      <c r="CT721" s="174"/>
      <c r="CU721" s="174"/>
      <c r="CV721" s="174"/>
      <c r="CW721" s="174"/>
      <c r="CX721" s="174"/>
      <c r="CY721" s="174"/>
      <c r="CZ721" s="174"/>
      <c r="DA721" s="174"/>
      <c r="DB721" s="174"/>
      <c r="DC721" s="174"/>
      <c r="DD721" s="174"/>
      <c r="DE721" s="174"/>
      <c r="DF721" s="174"/>
      <c r="DG721" s="174"/>
      <c r="DH721" s="174"/>
      <c r="DI721" s="174"/>
      <c r="DJ721" s="174"/>
      <c r="DK721" s="174"/>
      <c r="DL721" s="174"/>
      <c r="DM721" s="174"/>
      <c r="DN721" s="174"/>
    </row>
    <row r="722" customFormat="false" ht="15.75" hidden="false" customHeight="false" outlineLevel="0" collapsed="false">
      <c r="A722" s="73" t="s">
        <v>336</v>
      </c>
      <c r="B722" s="80"/>
      <c r="C722" s="80"/>
      <c r="D722" s="80"/>
      <c r="E722" s="80"/>
      <c r="F722" s="80"/>
      <c r="G722" s="80"/>
      <c r="H722" s="80"/>
      <c r="I722" s="80"/>
      <c r="J722" s="80"/>
      <c r="K722" s="80"/>
      <c r="L722" s="80"/>
      <c r="M722" s="80"/>
      <c r="N722" s="80"/>
      <c r="O722" s="80"/>
      <c r="P722" s="80"/>
      <c r="Q722" s="80"/>
      <c r="R722" s="80"/>
      <c r="S722" s="80"/>
      <c r="T722" s="80"/>
      <c r="U722" s="80"/>
      <c r="V722" s="80"/>
      <c r="W722" s="80"/>
      <c r="X722" s="80"/>
      <c r="Y722" s="80"/>
      <c r="Z722" s="80"/>
      <c r="AA722" s="80"/>
      <c r="AB722" s="80"/>
      <c r="AC722" s="80"/>
      <c r="AD722" s="80"/>
      <c r="AE722" s="80"/>
      <c r="AF722" s="80"/>
      <c r="AG722" s="80"/>
      <c r="AH722" s="80"/>
      <c r="AI722" s="80"/>
      <c r="AJ722" s="80"/>
      <c r="AK722" s="80"/>
      <c r="AL722" s="80"/>
      <c r="AM722" s="80"/>
      <c r="AN722" s="80"/>
      <c r="AO722" s="80"/>
      <c r="AP722" s="80"/>
      <c r="AQ722" s="80"/>
      <c r="AR722" s="80"/>
      <c r="AS722" s="80"/>
      <c r="AT722" s="80"/>
      <c r="AU722" s="80"/>
      <c r="AV722" s="80"/>
      <c r="AW722" s="80"/>
      <c r="AX722" s="80"/>
      <c r="AY722" s="80"/>
      <c r="AZ722" s="80"/>
      <c r="BA722" s="80"/>
      <c r="BB722" s="80"/>
      <c r="BC722" s="80"/>
      <c r="BD722" s="80"/>
      <c r="BE722" s="80"/>
      <c r="BF722" s="80"/>
      <c r="BG722" s="80"/>
      <c r="BH722" s="80"/>
      <c r="BI722" s="80"/>
      <c r="BJ722" s="80"/>
      <c r="BK722" s="80"/>
      <c r="BL722" s="80"/>
      <c r="BM722" s="80"/>
      <c r="BN722" s="80"/>
      <c r="BO722" s="80"/>
      <c r="BP722" s="80"/>
      <c r="BQ722" s="80"/>
      <c r="BR722" s="80"/>
      <c r="BS722" s="80"/>
      <c r="BT722" s="80"/>
      <c r="BU722" s="80"/>
      <c r="BV722" s="80"/>
      <c r="BW722" s="80"/>
      <c r="BX722" s="80"/>
      <c r="BY722" s="80"/>
      <c r="BZ722" s="80"/>
      <c r="CA722" s="80"/>
      <c r="CB722" s="80"/>
      <c r="CC722" s="178"/>
      <c r="CD722" s="178"/>
      <c r="CE722" s="178"/>
      <c r="CF722" s="178"/>
      <c r="CG722" s="178"/>
      <c r="CH722" s="178"/>
      <c r="CI722" s="178"/>
      <c r="CJ722" s="178"/>
      <c r="CK722" s="178"/>
      <c r="CL722" s="178"/>
      <c r="CM722" s="178"/>
      <c r="CN722" s="178"/>
      <c r="CO722" s="178"/>
      <c r="CP722" s="178"/>
      <c r="CQ722" s="178"/>
      <c r="CR722" s="178"/>
      <c r="CS722" s="248"/>
      <c r="CT722" s="80"/>
      <c r="CU722" s="80"/>
      <c r="CV722" s="80"/>
      <c r="CW722" s="80"/>
      <c r="CX722" s="80"/>
      <c r="CY722" s="80"/>
      <c r="CZ722" s="80"/>
      <c r="DA722" s="80"/>
      <c r="DB722" s="80"/>
      <c r="DC722" s="80"/>
      <c r="DD722" s="80"/>
      <c r="DE722" s="80"/>
      <c r="DF722" s="80"/>
      <c r="DG722" s="80"/>
      <c r="DH722" s="80"/>
      <c r="DI722" s="80"/>
      <c r="DJ722" s="80"/>
      <c r="DK722" s="80"/>
      <c r="DL722" s="80"/>
      <c r="DM722" s="80"/>
      <c r="DN722" s="80"/>
    </row>
    <row r="723" customFormat="false" ht="15.75" hidden="false" customHeight="false" outlineLevel="0" collapsed="false">
      <c r="A723" s="73" t="s">
        <v>337</v>
      </c>
      <c r="B723" s="80"/>
      <c r="C723" s="80"/>
      <c r="D723" s="80"/>
      <c r="E723" s="80"/>
      <c r="F723" s="80"/>
      <c r="G723" s="80"/>
      <c r="H723" s="80"/>
      <c r="I723" s="80"/>
      <c r="J723" s="80"/>
      <c r="K723" s="80"/>
      <c r="L723" s="80"/>
      <c r="M723" s="80"/>
      <c r="N723" s="80"/>
      <c r="O723" s="80"/>
      <c r="P723" s="80"/>
      <c r="Q723" s="80"/>
      <c r="R723" s="80"/>
      <c r="S723" s="80"/>
      <c r="T723" s="80"/>
      <c r="U723" s="80"/>
      <c r="V723" s="80"/>
      <c r="W723" s="80"/>
      <c r="X723" s="80"/>
      <c r="Y723" s="80"/>
      <c r="Z723" s="80"/>
      <c r="AA723" s="80"/>
      <c r="AB723" s="80"/>
      <c r="AC723" s="80"/>
      <c r="AD723" s="80"/>
      <c r="AE723" s="80"/>
      <c r="AF723" s="80"/>
      <c r="AG723" s="80"/>
      <c r="AH723" s="80"/>
      <c r="AI723" s="80"/>
      <c r="AJ723" s="80"/>
      <c r="AK723" s="80"/>
      <c r="AL723" s="80"/>
      <c r="AM723" s="80"/>
      <c r="AN723" s="80"/>
      <c r="AO723" s="80"/>
      <c r="AP723" s="80"/>
      <c r="AQ723" s="80"/>
      <c r="AR723" s="80"/>
      <c r="AS723" s="80"/>
      <c r="AT723" s="80"/>
      <c r="AU723" s="80"/>
      <c r="AV723" s="80"/>
      <c r="AW723" s="80"/>
      <c r="AX723" s="80"/>
      <c r="AY723" s="80"/>
      <c r="AZ723" s="80"/>
      <c r="BA723" s="80"/>
      <c r="BB723" s="80"/>
      <c r="BC723" s="80"/>
      <c r="BD723" s="80"/>
      <c r="BE723" s="80"/>
      <c r="BF723" s="80"/>
      <c r="BG723" s="80"/>
      <c r="BH723" s="80"/>
      <c r="BI723" s="80"/>
      <c r="BJ723" s="80"/>
      <c r="BK723" s="80"/>
      <c r="BL723" s="80"/>
      <c r="BM723" s="80"/>
      <c r="BN723" s="80"/>
      <c r="BO723" s="80"/>
      <c r="BP723" s="80"/>
      <c r="BQ723" s="80"/>
      <c r="BR723" s="80"/>
      <c r="BS723" s="80"/>
      <c r="BT723" s="80"/>
      <c r="BU723" s="80"/>
      <c r="BV723" s="80"/>
      <c r="BW723" s="80"/>
      <c r="BX723" s="80"/>
      <c r="BY723" s="80"/>
      <c r="BZ723" s="80"/>
      <c r="CA723" s="80"/>
      <c r="CB723" s="80"/>
      <c r="CC723" s="178"/>
      <c r="CD723" s="178"/>
      <c r="CE723" s="178"/>
      <c r="CF723" s="178"/>
      <c r="CG723" s="178"/>
      <c r="CH723" s="178"/>
      <c r="CI723" s="178"/>
      <c r="CJ723" s="178"/>
      <c r="CK723" s="178"/>
      <c r="CL723" s="178"/>
      <c r="CM723" s="178"/>
      <c r="CN723" s="178"/>
      <c r="CO723" s="178"/>
      <c r="CP723" s="178"/>
      <c r="CQ723" s="178"/>
      <c r="CR723" s="178"/>
      <c r="CS723" s="178"/>
      <c r="CT723" s="80"/>
      <c r="CU723" s="80"/>
      <c r="CV723" s="80"/>
      <c r="CW723" s="80"/>
      <c r="CX723" s="80"/>
      <c r="CY723" s="80"/>
      <c r="CZ723" s="80"/>
      <c r="DA723" s="80"/>
      <c r="DB723" s="80"/>
      <c r="DC723" s="80"/>
      <c r="DD723" s="80"/>
      <c r="DE723" s="80"/>
      <c r="DF723" s="80"/>
      <c r="DG723" s="80"/>
      <c r="DH723" s="80"/>
      <c r="DI723" s="80"/>
      <c r="DJ723" s="80"/>
      <c r="DK723" s="80"/>
      <c r="DL723" s="80"/>
      <c r="DM723" s="80"/>
      <c r="DN723" s="80"/>
    </row>
    <row r="724" customFormat="false" ht="15.75" hidden="false" customHeight="false" outlineLevel="0" collapsed="false">
      <c r="A724" s="73" t="s">
        <v>528</v>
      </c>
      <c r="B724" s="178"/>
      <c r="C724" s="178"/>
      <c r="D724" s="178"/>
      <c r="E724" s="178"/>
      <c r="F724" s="178"/>
      <c r="G724" s="178"/>
      <c r="H724" s="178"/>
      <c r="I724" s="178"/>
      <c r="J724" s="178"/>
      <c r="K724" s="178"/>
      <c r="L724" s="178"/>
      <c r="M724" s="178"/>
      <c r="N724" s="178"/>
      <c r="O724" s="178"/>
      <c r="P724" s="178"/>
      <c r="Q724" s="178"/>
      <c r="R724" s="178"/>
      <c r="S724" s="178"/>
      <c r="T724" s="178"/>
      <c r="U724" s="178"/>
      <c r="V724" s="178"/>
      <c r="W724" s="178"/>
      <c r="X724" s="178"/>
      <c r="Y724" s="178"/>
      <c r="Z724" s="178"/>
      <c r="AA724" s="178"/>
      <c r="AB724" s="178"/>
      <c r="AC724" s="178"/>
      <c r="AD724" s="178"/>
      <c r="AE724" s="178"/>
      <c r="AF724" s="178"/>
      <c r="AG724" s="178"/>
      <c r="AH724" s="178"/>
      <c r="AI724" s="178"/>
      <c r="AJ724" s="178"/>
      <c r="AK724" s="178"/>
      <c r="AL724" s="178"/>
      <c r="AM724" s="178"/>
      <c r="AN724" s="178"/>
      <c r="AO724" s="178"/>
      <c r="AP724" s="178"/>
      <c r="AQ724" s="178"/>
      <c r="AR724" s="178"/>
      <c r="AS724" s="178"/>
      <c r="AT724" s="178"/>
      <c r="AU724" s="178"/>
      <c r="AV724" s="178"/>
      <c r="AW724" s="178"/>
      <c r="AX724" s="178"/>
      <c r="AY724" s="178"/>
      <c r="AZ724" s="178"/>
      <c r="BA724" s="178"/>
      <c r="BB724" s="178"/>
      <c r="BC724" s="178"/>
      <c r="BD724" s="178"/>
      <c r="BE724" s="178"/>
      <c r="BF724" s="178"/>
      <c r="BG724" s="178"/>
      <c r="BH724" s="178"/>
      <c r="BI724" s="178"/>
      <c r="BJ724" s="178" t="n">
        <v>0</v>
      </c>
      <c r="BK724" s="178" t="n">
        <v>0</v>
      </c>
      <c r="BL724" s="178" t="n">
        <v>0</v>
      </c>
      <c r="BM724" s="178" t="n">
        <v>0</v>
      </c>
      <c r="BN724" s="178" t="n">
        <v>0</v>
      </c>
      <c r="BO724" s="178" t="n">
        <v>0</v>
      </c>
      <c r="BP724" s="178" t="n">
        <v>0</v>
      </c>
      <c r="BQ724" s="178" t="n">
        <v>0</v>
      </c>
      <c r="BR724" s="178" t="n">
        <v>-2.50078919613968</v>
      </c>
      <c r="BS724" s="178" t="n">
        <v>-2.50078919613968</v>
      </c>
      <c r="BT724" s="178" t="n">
        <v>-19.4571319447554</v>
      </c>
      <c r="BU724" s="178" t="n">
        <v>-19.4571319447554</v>
      </c>
      <c r="BV724" s="178" t="n">
        <v>-7.77481416399204</v>
      </c>
      <c r="BW724" s="178" t="n">
        <v>-7.77481416399204</v>
      </c>
      <c r="BX724" s="178" t="n">
        <v>-7.39904425493087</v>
      </c>
      <c r="BY724" s="178" t="n">
        <v>-7.39904425493087</v>
      </c>
      <c r="BZ724" s="178" t="n">
        <v>-8.41994783834205</v>
      </c>
      <c r="CA724" s="178" t="n">
        <v>-11.0755502156836</v>
      </c>
      <c r="CB724" s="178" t="n">
        <v>-10.5884234543583</v>
      </c>
      <c r="CC724" s="178" t="n">
        <v>-10.0200376804153</v>
      </c>
      <c r="CD724" s="178" t="n">
        <v>-15.5460033577179</v>
      </c>
      <c r="CE724" s="178" t="n">
        <v>-28.9078597813667</v>
      </c>
      <c r="CF724" s="178" t="n">
        <v>-16.1098251730884</v>
      </c>
      <c r="CG724" s="178" t="n">
        <v>-26.7308333439819</v>
      </c>
      <c r="CH724" s="178" t="n">
        <v>-22.1461400610188</v>
      </c>
      <c r="CI724" s="178" t="n">
        <v>-29.6040046003938</v>
      </c>
      <c r="CJ724" s="178" t="n">
        <v>-24.4374869154576</v>
      </c>
      <c r="CK724" s="178" t="n">
        <v>-28.1574922584142</v>
      </c>
      <c r="CL724" s="178" t="n">
        <v>-29.1240007553177</v>
      </c>
      <c r="CM724" s="178" t="n">
        <v>-33.7316254760047</v>
      </c>
      <c r="CN724" s="178" t="n">
        <v>-31.7146105692789</v>
      </c>
      <c r="CO724" s="178" t="n">
        <v>-33.0188091028499</v>
      </c>
      <c r="CP724" s="178" t="n">
        <v>-26.4487489699944</v>
      </c>
      <c r="CQ724" s="178" t="n">
        <v>-36.3749083222176</v>
      </c>
      <c r="CR724" s="178" t="n">
        <v>-26.58181697935</v>
      </c>
      <c r="CS724" s="178"/>
      <c r="CT724" s="80"/>
      <c r="CU724" s="80"/>
      <c r="CV724" s="80"/>
      <c r="CW724" s="80"/>
      <c r="CX724" s="80"/>
      <c r="CY724" s="80"/>
      <c r="CZ724" s="80"/>
      <c r="DA724" s="80"/>
      <c r="DB724" s="80"/>
      <c r="DC724" s="80"/>
      <c r="DD724" s="80"/>
      <c r="DE724" s="80"/>
      <c r="DF724" s="80"/>
      <c r="DG724" s="80"/>
      <c r="DH724" s="80"/>
      <c r="DI724" s="80"/>
      <c r="DJ724" s="80"/>
      <c r="DK724" s="80"/>
      <c r="DL724" s="80"/>
      <c r="DM724" s="80"/>
      <c r="DN724" s="80"/>
    </row>
    <row r="725" customFormat="false" ht="15.75" hidden="false" customHeight="false" outlineLevel="0" collapsed="false">
      <c r="A725" s="73" t="s">
        <v>386</v>
      </c>
      <c r="B725" s="178"/>
      <c r="C725" s="178"/>
      <c r="D725" s="178"/>
      <c r="E725" s="178"/>
      <c r="F725" s="178"/>
      <c r="G725" s="178"/>
      <c r="H725" s="178"/>
      <c r="I725" s="178"/>
      <c r="J725" s="178"/>
      <c r="K725" s="178"/>
      <c r="L725" s="178"/>
      <c r="M725" s="178"/>
      <c r="N725" s="178"/>
      <c r="O725" s="178"/>
      <c r="P725" s="178"/>
      <c r="Q725" s="178"/>
      <c r="R725" s="178"/>
      <c r="S725" s="178"/>
      <c r="T725" s="178"/>
      <c r="U725" s="178"/>
      <c r="V725" s="178"/>
      <c r="W725" s="178"/>
      <c r="X725" s="178"/>
      <c r="Y725" s="178"/>
      <c r="Z725" s="178"/>
      <c r="AA725" s="178"/>
      <c r="AB725" s="178"/>
      <c r="AC725" s="178"/>
      <c r="AD725" s="178"/>
      <c r="AE725" s="178"/>
      <c r="AF725" s="178"/>
      <c r="AG725" s="178"/>
      <c r="AH725" s="178"/>
      <c r="AI725" s="178"/>
      <c r="AJ725" s="178"/>
      <c r="AK725" s="178"/>
      <c r="AL725" s="178"/>
      <c r="AM725" s="178"/>
      <c r="AN725" s="178"/>
      <c r="AO725" s="178"/>
      <c r="AP725" s="178"/>
      <c r="AQ725" s="178"/>
      <c r="AR725" s="178"/>
      <c r="AS725" s="178"/>
      <c r="AT725" s="178"/>
      <c r="AU725" s="178"/>
      <c r="AV725" s="178"/>
      <c r="AW725" s="178"/>
      <c r="AX725" s="178"/>
      <c r="AY725" s="178"/>
      <c r="AZ725" s="178"/>
      <c r="BA725" s="178"/>
      <c r="BB725" s="178"/>
      <c r="BC725" s="178"/>
      <c r="BD725" s="178"/>
      <c r="BE725" s="178"/>
      <c r="BF725" s="178"/>
      <c r="BG725" s="178"/>
      <c r="BH725" s="178"/>
      <c r="BI725" s="178"/>
      <c r="BJ725" s="178"/>
      <c r="BK725" s="178"/>
      <c r="BL725" s="178"/>
      <c r="BM725" s="178"/>
      <c r="BN725" s="178"/>
      <c r="BO725" s="178"/>
      <c r="BP725" s="178"/>
      <c r="BQ725" s="178"/>
      <c r="BR725" s="178"/>
      <c r="BS725" s="178"/>
      <c r="BT725" s="178"/>
      <c r="BU725" s="178"/>
      <c r="BV725" s="178"/>
      <c r="BW725" s="178"/>
      <c r="BX725" s="178"/>
      <c r="BY725" s="178"/>
      <c r="BZ725" s="178"/>
      <c r="CA725" s="178"/>
      <c r="CB725" s="178"/>
      <c r="CC725" s="178" t="n">
        <v>0</v>
      </c>
      <c r="CD725" s="178" t="n">
        <v>0</v>
      </c>
      <c r="CE725" s="178" t="n">
        <v>0</v>
      </c>
      <c r="CF725" s="178" t="n">
        <v>0</v>
      </c>
      <c r="CG725" s="178" t="n">
        <v>0</v>
      </c>
      <c r="CH725" s="178" t="n">
        <v>0</v>
      </c>
      <c r="CI725" s="178" t="n">
        <v>0</v>
      </c>
      <c r="CJ725" s="178" t="n">
        <v>0</v>
      </c>
      <c r="CK725" s="178" t="n">
        <v>0</v>
      </c>
      <c r="CL725" s="178" t="n">
        <v>0</v>
      </c>
      <c r="CM725" s="178" t="n">
        <v>0</v>
      </c>
      <c r="CN725" s="178" t="n">
        <v>0</v>
      </c>
      <c r="CO725" s="178" t="n">
        <v>0</v>
      </c>
      <c r="CP725" s="178" t="n">
        <v>0</v>
      </c>
      <c r="CQ725" s="178" t="n">
        <v>0</v>
      </c>
      <c r="CR725" s="178" t="n">
        <v>0</v>
      </c>
      <c r="CS725" s="178"/>
      <c r="CT725" s="178"/>
      <c r="CU725" s="178"/>
      <c r="CV725" s="178"/>
      <c r="CW725" s="178"/>
      <c r="CX725" s="178"/>
      <c r="CY725" s="178"/>
      <c r="CZ725" s="178"/>
      <c r="DA725" s="178"/>
      <c r="DB725" s="178"/>
      <c r="DC725" s="178"/>
      <c r="DD725" s="178"/>
      <c r="DE725" s="178"/>
      <c r="DF725" s="178"/>
      <c r="DG725" s="178"/>
      <c r="DH725" s="178"/>
      <c r="DI725" s="178"/>
      <c r="DJ725" s="178"/>
      <c r="DK725" s="178"/>
      <c r="DL725" s="178"/>
      <c r="DM725" s="178"/>
      <c r="DN725" s="178"/>
    </row>
    <row r="726" customFormat="false" ht="15.75" hidden="false" customHeight="false" outlineLevel="0" collapsed="false">
      <c r="A726" s="73" t="s">
        <v>351</v>
      </c>
      <c r="B726" s="178"/>
      <c r="C726" s="178"/>
      <c r="D726" s="178"/>
      <c r="E726" s="178"/>
      <c r="F726" s="178"/>
      <c r="G726" s="178"/>
      <c r="H726" s="178"/>
      <c r="I726" s="178"/>
      <c r="J726" s="178"/>
      <c r="K726" s="178"/>
      <c r="L726" s="178"/>
      <c r="M726" s="178"/>
      <c r="N726" s="178"/>
      <c r="O726" s="178"/>
      <c r="P726" s="178"/>
      <c r="Q726" s="178"/>
      <c r="R726" s="178"/>
      <c r="S726" s="178"/>
      <c r="T726" s="178"/>
      <c r="U726" s="178"/>
      <c r="V726" s="178"/>
      <c r="W726" s="178"/>
      <c r="X726" s="178"/>
      <c r="Y726" s="178"/>
      <c r="Z726" s="178"/>
      <c r="AA726" s="178"/>
      <c r="AB726" s="178"/>
      <c r="AC726" s="178"/>
      <c r="AD726" s="178"/>
      <c r="AE726" s="178"/>
      <c r="AF726" s="178"/>
      <c r="AG726" s="178"/>
      <c r="AH726" s="178"/>
      <c r="AI726" s="178"/>
      <c r="AJ726" s="178"/>
      <c r="AK726" s="178"/>
      <c r="AL726" s="178"/>
      <c r="AM726" s="178"/>
      <c r="AN726" s="178"/>
      <c r="AO726" s="178"/>
      <c r="AP726" s="178"/>
      <c r="AQ726" s="178"/>
      <c r="AR726" s="178"/>
      <c r="AS726" s="178"/>
      <c r="AT726" s="178"/>
      <c r="AU726" s="178"/>
      <c r="AV726" s="178"/>
      <c r="AW726" s="178"/>
      <c r="AX726" s="178"/>
      <c r="AY726" s="178"/>
      <c r="AZ726" s="178"/>
      <c r="BA726" s="178"/>
      <c r="BB726" s="178"/>
      <c r="BC726" s="178"/>
      <c r="BD726" s="178"/>
      <c r="BE726" s="178"/>
      <c r="BF726" s="178"/>
      <c r="BG726" s="178"/>
      <c r="BH726" s="178"/>
      <c r="BI726" s="178"/>
      <c r="BJ726" s="178"/>
      <c r="BK726" s="178"/>
      <c r="BL726" s="178"/>
      <c r="BM726" s="178"/>
      <c r="BN726" s="178"/>
      <c r="BO726" s="178"/>
      <c r="BP726" s="178"/>
      <c r="BQ726" s="178"/>
      <c r="BR726" s="178" t="n">
        <v>2.50078919613968</v>
      </c>
      <c r="BS726" s="178" t="n">
        <v>2.50078919613968</v>
      </c>
      <c r="BT726" s="178" t="n">
        <v>19.4571319447554</v>
      </c>
      <c r="BU726" s="178" t="n">
        <v>19.4571319447554</v>
      </c>
      <c r="BV726" s="178" t="n">
        <v>7.77481416399204</v>
      </c>
      <c r="BW726" s="178" t="n">
        <v>7.77481416399204</v>
      </c>
      <c r="BX726" s="178" t="n">
        <v>7.39904425493087</v>
      </c>
      <c r="BY726" s="178" t="n">
        <v>7.39904425493087</v>
      </c>
      <c r="BZ726" s="178" t="n">
        <v>8.41994783834205</v>
      </c>
      <c r="CA726" s="178" t="n">
        <v>11.0755502156836</v>
      </c>
      <c r="CB726" s="178" t="n">
        <v>10.5884234543583</v>
      </c>
      <c r="CC726" s="178" t="n">
        <v>10.0200376804153</v>
      </c>
      <c r="CD726" s="178" t="n">
        <v>15.5460033577179</v>
      </c>
      <c r="CE726" s="178" t="n">
        <v>28.9078597813667</v>
      </c>
      <c r="CF726" s="178" t="n">
        <v>16.1098251730884</v>
      </c>
      <c r="CG726" s="178" t="n">
        <v>26.7308333439819</v>
      </c>
      <c r="CH726" s="178" t="n">
        <v>22.1461400610188</v>
      </c>
      <c r="CI726" s="178" t="n">
        <v>29.6040046003938</v>
      </c>
      <c r="CJ726" s="178" t="n">
        <v>24.4374869154576</v>
      </c>
      <c r="CK726" s="178" t="n">
        <v>28.1574922584142</v>
      </c>
      <c r="CL726" s="178" t="n">
        <v>29.1240007553177</v>
      </c>
      <c r="CM726" s="178" t="n">
        <v>33.7316254760047</v>
      </c>
      <c r="CN726" s="178" t="n">
        <v>31.7146105692789</v>
      </c>
      <c r="CO726" s="178" t="n">
        <v>33.0188091028499</v>
      </c>
      <c r="CP726" s="178" t="n">
        <v>26.4487489699944</v>
      </c>
      <c r="CQ726" s="178" t="n">
        <v>36.3749083222176</v>
      </c>
      <c r="CR726" s="178" t="n">
        <v>26.58181697935</v>
      </c>
      <c r="CS726" s="178"/>
      <c r="CT726" s="178"/>
      <c r="CU726" s="178"/>
      <c r="CV726" s="178"/>
      <c r="CW726" s="178"/>
      <c r="CX726" s="178"/>
      <c r="CY726" s="178"/>
      <c r="CZ726" s="178"/>
      <c r="DA726" s="178"/>
      <c r="DB726" s="178"/>
      <c r="DC726" s="178"/>
      <c r="DD726" s="178"/>
      <c r="DE726" s="178"/>
      <c r="DF726" s="178"/>
      <c r="DG726" s="178"/>
      <c r="DH726" s="178"/>
      <c r="DI726" s="178"/>
      <c r="DJ726" s="178"/>
      <c r="DK726" s="178"/>
      <c r="DL726" s="178"/>
      <c r="DM726" s="178"/>
      <c r="DN726" s="178"/>
    </row>
    <row r="727" customFormat="false" ht="15.75" hidden="false" customHeight="false" outlineLevel="0" collapsed="false">
      <c r="A727" s="249" t="s">
        <v>529</v>
      </c>
      <c r="B727" s="178"/>
      <c r="C727" s="178"/>
      <c r="D727" s="178"/>
      <c r="E727" s="178"/>
      <c r="F727" s="178"/>
      <c r="G727" s="178"/>
      <c r="H727" s="178"/>
      <c r="I727" s="178"/>
      <c r="J727" s="178"/>
      <c r="K727" s="178"/>
      <c r="L727" s="178"/>
      <c r="M727" s="178"/>
      <c r="N727" s="178"/>
      <c r="O727" s="178"/>
      <c r="P727" s="178"/>
      <c r="Q727" s="178"/>
      <c r="R727" s="178"/>
      <c r="S727" s="178"/>
      <c r="T727" s="178"/>
      <c r="U727" s="178"/>
      <c r="V727" s="178"/>
      <c r="W727" s="178"/>
      <c r="X727" s="178"/>
      <c r="Y727" s="178"/>
      <c r="Z727" s="178"/>
      <c r="AA727" s="178"/>
      <c r="AB727" s="178"/>
      <c r="AC727" s="178"/>
      <c r="AD727" s="178"/>
      <c r="AE727" s="178"/>
      <c r="AF727" s="178"/>
      <c r="AG727" s="178"/>
      <c r="AH727" s="178"/>
      <c r="AI727" s="178"/>
      <c r="AJ727" s="178"/>
      <c r="AK727" s="178"/>
      <c r="AL727" s="178"/>
      <c r="AM727" s="178"/>
      <c r="AN727" s="178"/>
      <c r="AO727" s="178"/>
      <c r="AP727" s="178"/>
      <c r="AQ727" s="178"/>
      <c r="AR727" s="178"/>
      <c r="AS727" s="178"/>
      <c r="AT727" s="178"/>
      <c r="AU727" s="178"/>
      <c r="AV727" s="178"/>
      <c r="AW727" s="178"/>
      <c r="AX727" s="178"/>
      <c r="AY727" s="178"/>
      <c r="AZ727" s="178"/>
      <c r="BA727" s="178"/>
      <c r="BB727" s="178"/>
      <c r="BC727" s="178"/>
      <c r="BD727" s="178"/>
      <c r="BE727" s="178"/>
      <c r="BF727" s="178"/>
      <c r="BG727" s="178"/>
      <c r="BH727" s="178"/>
      <c r="BI727" s="178"/>
      <c r="BJ727" s="178"/>
      <c r="BK727" s="178"/>
      <c r="BL727" s="178"/>
      <c r="BM727" s="178"/>
      <c r="BN727" s="178"/>
      <c r="BO727" s="178"/>
      <c r="BP727" s="178"/>
      <c r="BQ727" s="178"/>
      <c r="BR727" s="178"/>
      <c r="BS727" s="178"/>
      <c r="BT727" s="178"/>
      <c r="BU727" s="178"/>
      <c r="BV727" s="178"/>
      <c r="BW727" s="178"/>
      <c r="BX727" s="178"/>
      <c r="BY727" s="178"/>
      <c r="BZ727" s="178"/>
      <c r="CA727" s="178"/>
      <c r="CB727" s="178"/>
      <c r="CC727" s="178"/>
      <c r="CD727" s="178"/>
      <c r="CE727" s="178"/>
      <c r="CF727" s="178"/>
      <c r="CG727" s="178"/>
      <c r="CH727" s="178"/>
      <c r="CI727" s="178"/>
      <c r="CJ727" s="178"/>
      <c r="CK727" s="178"/>
      <c r="CL727" s="178" t="n">
        <v>6.81472038969172</v>
      </c>
      <c r="CM727" s="178" t="n">
        <v>16.4903480776917</v>
      </c>
      <c r="CN727" s="178" t="n">
        <v>7.27126337569172</v>
      </c>
      <c r="CO727" s="178" t="n">
        <v>16.4267341346917</v>
      </c>
      <c r="CP727" s="178" t="n">
        <v>7.9743565734712</v>
      </c>
      <c r="CQ727" s="178" t="n">
        <v>17.2129336564712</v>
      </c>
      <c r="CR727" s="178" t="n">
        <v>7.29316048276997</v>
      </c>
      <c r="CS727" s="178" t="n">
        <v>47.0030659777669</v>
      </c>
      <c r="CT727" s="178"/>
      <c r="CU727" s="178"/>
      <c r="CV727" s="178"/>
      <c r="CW727" s="178"/>
      <c r="CX727" s="178"/>
      <c r="CY727" s="178"/>
      <c r="CZ727" s="178"/>
      <c r="DA727" s="178"/>
      <c r="DB727" s="178"/>
      <c r="DC727" s="178"/>
      <c r="DD727" s="178"/>
      <c r="DE727" s="178"/>
      <c r="DF727" s="178"/>
      <c r="DG727" s="178"/>
      <c r="DH727" s="178"/>
      <c r="DI727" s="178"/>
      <c r="DJ727" s="178"/>
      <c r="DK727" s="178"/>
      <c r="DL727" s="178"/>
      <c r="DM727" s="178"/>
      <c r="DN727" s="178"/>
    </row>
    <row r="728" customFormat="false" ht="15.75" hidden="false" customHeight="false" outlineLevel="0" collapsed="false">
      <c r="A728" s="249" t="s">
        <v>530</v>
      </c>
      <c r="B728" s="178"/>
      <c r="C728" s="178"/>
      <c r="D728" s="178"/>
      <c r="E728" s="178"/>
      <c r="F728" s="178"/>
      <c r="G728" s="178"/>
      <c r="H728" s="178"/>
      <c r="I728" s="178"/>
      <c r="J728" s="178"/>
      <c r="K728" s="178"/>
      <c r="L728" s="178"/>
      <c r="M728" s="178"/>
      <c r="N728" s="178"/>
      <c r="O728" s="178"/>
      <c r="P728" s="178"/>
      <c r="Q728" s="178"/>
      <c r="R728" s="178"/>
      <c r="S728" s="178"/>
      <c r="T728" s="178"/>
      <c r="U728" s="178"/>
      <c r="V728" s="178"/>
      <c r="W728" s="178"/>
      <c r="X728" s="178"/>
      <c r="Y728" s="178"/>
      <c r="Z728" s="178"/>
      <c r="AA728" s="178"/>
      <c r="AB728" s="178"/>
      <c r="AC728" s="178"/>
      <c r="AD728" s="178"/>
      <c r="AE728" s="178"/>
      <c r="AF728" s="178"/>
      <c r="AG728" s="178"/>
      <c r="AH728" s="178"/>
      <c r="AI728" s="178"/>
      <c r="AJ728" s="178"/>
      <c r="AK728" s="178"/>
      <c r="AL728" s="178"/>
      <c r="AM728" s="178"/>
      <c r="AN728" s="178"/>
      <c r="AO728" s="178"/>
      <c r="AP728" s="178"/>
      <c r="AQ728" s="178"/>
      <c r="AR728" s="178"/>
      <c r="AS728" s="178"/>
      <c r="AT728" s="178"/>
      <c r="AU728" s="178"/>
      <c r="AV728" s="178"/>
      <c r="AW728" s="178"/>
      <c r="AX728" s="178"/>
      <c r="AY728" s="178"/>
      <c r="AZ728" s="178"/>
      <c r="BA728" s="178"/>
      <c r="BB728" s="178"/>
      <c r="BC728" s="178"/>
      <c r="BD728" s="178"/>
      <c r="BE728" s="178"/>
      <c r="BF728" s="178"/>
      <c r="BG728" s="178"/>
      <c r="BH728" s="178"/>
      <c r="BI728" s="178"/>
      <c r="BJ728" s="178"/>
      <c r="BK728" s="178"/>
      <c r="BL728" s="178"/>
      <c r="BM728" s="178"/>
      <c r="BN728" s="178"/>
      <c r="BO728" s="178"/>
      <c r="BP728" s="178"/>
      <c r="BQ728" s="178"/>
      <c r="BR728" s="178" t="n">
        <v>2.50078919613968</v>
      </c>
      <c r="BS728" s="178" t="n">
        <v>2.50078919613968</v>
      </c>
      <c r="BT728" s="178" t="n">
        <v>19.4571319447554</v>
      </c>
      <c r="BU728" s="178" t="n">
        <v>19.4571319447554</v>
      </c>
      <c r="BV728" s="178" t="n">
        <v>7.77481416399204</v>
      </c>
      <c r="BW728" s="178" t="n">
        <v>7.77481416399204</v>
      </c>
      <c r="BX728" s="178" t="n">
        <v>7.39904425493087</v>
      </c>
      <c r="BY728" s="178" t="n">
        <v>7.39904425493087</v>
      </c>
      <c r="BZ728" s="178" t="n">
        <v>8.41994783834205</v>
      </c>
      <c r="CA728" s="178" t="n">
        <v>11.0755502156836</v>
      </c>
      <c r="CB728" s="178" t="n">
        <v>10.5884234543583</v>
      </c>
      <c r="CC728" s="178" t="n">
        <v>10.0200376804153</v>
      </c>
      <c r="CD728" s="178" t="n">
        <v>15.5460033577179</v>
      </c>
      <c r="CE728" s="178" t="n">
        <v>28.9078597813667</v>
      </c>
      <c r="CF728" s="178" t="n">
        <v>16.1098251730884</v>
      </c>
      <c r="CG728" s="178" t="n">
        <v>26.7308333439819</v>
      </c>
      <c r="CH728" s="178" t="n">
        <v>22.1461400610188</v>
      </c>
      <c r="CI728" s="178" t="n">
        <v>29.6040046003938</v>
      </c>
      <c r="CJ728" s="178" t="n">
        <v>24.4374869154576</v>
      </c>
      <c r="CK728" s="178" t="n">
        <v>28.1574922584142</v>
      </c>
      <c r="CL728" s="178" t="n">
        <v>22.309280365626</v>
      </c>
      <c r="CM728" s="178" t="n">
        <v>17.2412773983129</v>
      </c>
      <c r="CN728" s="178" t="n">
        <v>24.4433471935872</v>
      </c>
      <c r="CO728" s="178" t="n">
        <v>16.5920749681581</v>
      </c>
      <c r="CP728" s="178" t="n">
        <v>18.4743923965232</v>
      </c>
      <c r="CQ728" s="178" t="n">
        <v>19.1619746657464</v>
      </c>
      <c r="CR728" s="178" t="n">
        <v>19.28865649658</v>
      </c>
      <c r="CS728" s="178"/>
      <c r="CT728" s="178"/>
      <c r="CU728" s="178"/>
      <c r="CV728" s="178"/>
      <c r="CW728" s="178"/>
      <c r="CX728" s="178"/>
      <c r="CY728" s="178"/>
      <c r="CZ728" s="178"/>
      <c r="DA728" s="178"/>
      <c r="DB728" s="178"/>
      <c r="DC728" s="178"/>
      <c r="DD728" s="178"/>
      <c r="DE728" s="178"/>
      <c r="DF728" s="178"/>
      <c r="DG728" s="178"/>
      <c r="DH728" s="178"/>
      <c r="DI728" s="178"/>
      <c r="DJ728" s="178"/>
      <c r="DK728" s="178"/>
      <c r="DL728" s="178"/>
      <c r="DM728" s="178"/>
      <c r="DN728" s="178"/>
    </row>
    <row r="729" customFormat="false" ht="15.75" hidden="false" customHeight="false" outlineLevel="0" collapsed="false">
      <c r="A729" s="250" t="s">
        <v>531</v>
      </c>
      <c r="B729" s="178"/>
      <c r="C729" s="178"/>
      <c r="D729" s="178"/>
      <c r="E729" s="178"/>
      <c r="F729" s="178"/>
      <c r="G729" s="178"/>
      <c r="H729" s="178"/>
      <c r="I729" s="178"/>
      <c r="J729" s="178"/>
      <c r="K729" s="178"/>
      <c r="L729" s="178"/>
      <c r="M729" s="178"/>
      <c r="N729" s="178"/>
      <c r="O729" s="178"/>
      <c r="P729" s="178"/>
      <c r="Q729" s="178"/>
      <c r="R729" s="178"/>
      <c r="S729" s="178"/>
      <c r="T729" s="178"/>
      <c r="U729" s="178"/>
      <c r="V729" s="178"/>
      <c r="W729" s="178"/>
      <c r="X729" s="178"/>
      <c r="Y729" s="178"/>
      <c r="Z729" s="178"/>
      <c r="AA729" s="178"/>
      <c r="AB729" s="178"/>
      <c r="AC729" s="178"/>
      <c r="AD729" s="178"/>
      <c r="AE729" s="178"/>
      <c r="AF729" s="178"/>
      <c r="AG729" s="178"/>
      <c r="AH729" s="178"/>
      <c r="AI729" s="178"/>
      <c r="AJ729" s="178"/>
      <c r="AK729" s="178"/>
      <c r="AL729" s="178"/>
      <c r="AM729" s="178"/>
      <c r="AN729" s="178"/>
      <c r="AO729" s="178"/>
      <c r="AP729" s="178"/>
      <c r="AQ729" s="178"/>
      <c r="AR729" s="178"/>
      <c r="AS729" s="178"/>
      <c r="AT729" s="178"/>
      <c r="AU729" s="178"/>
      <c r="AV729" s="178"/>
      <c r="AW729" s="178"/>
      <c r="AX729" s="178"/>
      <c r="AY729" s="178"/>
      <c r="AZ729" s="178"/>
      <c r="BA729" s="178"/>
      <c r="BB729" s="178"/>
      <c r="BC729" s="178"/>
      <c r="BD729" s="178"/>
      <c r="BE729" s="178"/>
      <c r="BF729" s="178"/>
      <c r="BG729" s="178"/>
      <c r="BH729" s="178"/>
      <c r="BI729" s="178"/>
      <c r="BJ729" s="178"/>
      <c r="BK729" s="178"/>
      <c r="BL729" s="178"/>
      <c r="BM729" s="178"/>
      <c r="BN729" s="178"/>
      <c r="BO729" s="178"/>
      <c r="BP729" s="178"/>
      <c r="BQ729" s="178"/>
      <c r="BR729" s="178" t="n">
        <v>0.44302572</v>
      </c>
      <c r="BS729" s="178" t="n">
        <v>0.44302572</v>
      </c>
      <c r="BT729" s="178" t="n">
        <v>9.8211613348777</v>
      </c>
      <c r="BU729" s="178" t="n">
        <v>9.8211613348777</v>
      </c>
      <c r="BV729" s="178" t="n">
        <v>0.700860715</v>
      </c>
      <c r="BW729" s="178" t="n">
        <v>0.700860715</v>
      </c>
      <c r="BX729" s="178" t="n">
        <v>0.534189215</v>
      </c>
      <c r="BY729" s="178" t="n">
        <v>0.534189215</v>
      </c>
      <c r="BZ729" s="178" t="n">
        <v>0.51566999</v>
      </c>
      <c r="CA729" s="178" t="n">
        <v>1.83626509</v>
      </c>
      <c r="CB729" s="178" t="n">
        <v>2.19381906</v>
      </c>
      <c r="CC729" s="178" t="n">
        <v>1.94482958</v>
      </c>
      <c r="CD729" s="178" t="n">
        <v>1.85614498</v>
      </c>
      <c r="CE729" s="178" t="n">
        <v>1.77133121</v>
      </c>
      <c r="CF729" s="178" t="n">
        <v>1.7153746521</v>
      </c>
      <c r="CG729" s="178" t="n">
        <v>1.654475</v>
      </c>
      <c r="CH729" s="178" t="n">
        <v>1.69252136524427</v>
      </c>
      <c r="CI729" s="178" t="n">
        <v>1.69252136524427</v>
      </c>
      <c r="CJ729" s="178" t="n">
        <v>1.69252136524427</v>
      </c>
      <c r="CK729" s="178" t="n">
        <v>1.69252136524427</v>
      </c>
      <c r="CL729" s="178" t="n">
        <v>5.01530066511153</v>
      </c>
      <c r="CM729" s="178" t="n">
        <v>3.73261167290223</v>
      </c>
      <c r="CN729" s="178" t="n">
        <v>3.73261167290223</v>
      </c>
      <c r="CO729" s="178" t="n">
        <v>3.9449004584707</v>
      </c>
      <c r="CP729" s="178" t="n">
        <v>3.78699454776486</v>
      </c>
      <c r="CQ729" s="178" t="n">
        <v>3.78699454776486</v>
      </c>
      <c r="CR729" s="178" t="n">
        <v>3.73957245031986</v>
      </c>
      <c r="CS729" s="178"/>
      <c r="CT729" s="178"/>
      <c r="CU729" s="178"/>
      <c r="CV729" s="178"/>
      <c r="CW729" s="178"/>
      <c r="CX729" s="178"/>
      <c r="CY729" s="178"/>
      <c r="CZ729" s="178"/>
      <c r="DA729" s="178"/>
      <c r="DB729" s="178"/>
      <c r="DC729" s="178"/>
      <c r="DD729" s="178"/>
      <c r="DE729" s="178"/>
      <c r="DF729" s="178"/>
      <c r="DG729" s="178"/>
      <c r="DH729" s="178"/>
      <c r="DI729" s="178"/>
      <c r="DJ729" s="178"/>
      <c r="DK729" s="178"/>
      <c r="DL729" s="178"/>
      <c r="DM729" s="178"/>
      <c r="DN729" s="178"/>
    </row>
    <row r="730" customFormat="false" ht="15.75" hidden="false" customHeight="false" outlineLevel="0" collapsed="false">
      <c r="A730" s="250" t="s">
        <v>532</v>
      </c>
      <c r="B730" s="178"/>
      <c r="C730" s="178"/>
      <c r="D730" s="178"/>
      <c r="E730" s="178"/>
      <c r="F730" s="178"/>
      <c r="G730" s="178"/>
      <c r="H730" s="178"/>
      <c r="I730" s="178"/>
      <c r="J730" s="178"/>
      <c r="K730" s="178"/>
      <c r="L730" s="178"/>
      <c r="M730" s="178"/>
      <c r="N730" s="178"/>
      <c r="O730" s="178"/>
      <c r="P730" s="178"/>
      <c r="Q730" s="178"/>
      <c r="R730" s="178"/>
      <c r="S730" s="178"/>
      <c r="T730" s="178"/>
      <c r="U730" s="178"/>
      <c r="V730" s="178"/>
      <c r="W730" s="178"/>
      <c r="X730" s="178"/>
      <c r="Y730" s="178"/>
      <c r="Z730" s="178"/>
      <c r="AA730" s="178"/>
      <c r="AB730" s="178"/>
      <c r="AC730" s="178"/>
      <c r="AD730" s="178"/>
      <c r="AE730" s="178"/>
      <c r="AF730" s="178"/>
      <c r="AG730" s="178"/>
      <c r="AH730" s="178"/>
      <c r="AI730" s="178"/>
      <c r="AJ730" s="178"/>
      <c r="AK730" s="178"/>
      <c r="AL730" s="178"/>
      <c r="AM730" s="178"/>
      <c r="AN730" s="178"/>
      <c r="AO730" s="178"/>
      <c r="AP730" s="178"/>
      <c r="AQ730" s="178"/>
      <c r="AR730" s="178"/>
      <c r="AS730" s="178"/>
      <c r="AT730" s="178"/>
      <c r="AU730" s="178"/>
      <c r="AV730" s="178"/>
      <c r="AW730" s="178"/>
      <c r="AX730" s="178"/>
      <c r="AY730" s="178"/>
      <c r="AZ730" s="178"/>
      <c r="BA730" s="178"/>
      <c r="BB730" s="178"/>
      <c r="BC730" s="178"/>
      <c r="BD730" s="178"/>
      <c r="BE730" s="178"/>
      <c r="BF730" s="178"/>
      <c r="BG730" s="178"/>
      <c r="BH730" s="178"/>
      <c r="BI730" s="178"/>
      <c r="BJ730" s="178"/>
      <c r="BK730" s="178"/>
      <c r="BL730" s="178"/>
      <c r="BM730" s="178"/>
      <c r="BN730" s="178"/>
      <c r="BO730" s="178"/>
      <c r="BP730" s="178"/>
      <c r="BQ730" s="178"/>
      <c r="BR730" s="178" t="n">
        <v>0</v>
      </c>
      <c r="BS730" s="178" t="n">
        <v>0</v>
      </c>
      <c r="BT730" s="178" t="n">
        <v>0</v>
      </c>
      <c r="BU730" s="178" t="n">
        <v>0</v>
      </c>
      <c r="BV730" s="178" t="n">
        <v>0.885653895</v>
      </c>
      <c r="BW730" s="178" t="n">
        <v>0.885653895</v>
      </c>
      <c r="BX730" s="178" t="n">
        <v>0.885653895</v>
      </c>
      <c r="BY730" s="178" t="n">
        <v>0.885653895</v>
      </c>
      <c r="BZ730" s="178" t="n">
        <v>0.885653895</v>
      </c>
      <c r="CA730" s="178" t="n">
        <v>0.885653895</v>
      </c>
      <c r="CB730" s="178" t="n">
        <v>0.833562895</v>
      </c>
      <c r="CC730" s="178" t="n">
        <v>0.81085927</v>
      </c>
      <c r="CD730" s="178" t="n">
        <v>0.78085927</v>
      </c>
      <c r="CE730" s="178" t="n">
        <v>0.758592</v>
      </c>
      <c r="CF730" s="178" t="n">
        <v>0.741005</v>
      </c>
      <c r="CG730" s="178" t="n">
        <v>0.712549</v>
      </c>
      <c r="CH730" s="178" t="n">
        <v>0.704512</v>
      </c>
      <c r="CI730" s="178" t="n">
        <v>0.665174</v>
      </c>
      <c r="CJ730" s="178" t="n">
        <v>0.446064983475</v>
      </c>
      <c r="CK730" s="178" t="n">
        <v>0.43850617515</v>
      </c>
      <c r="CL730" s="178" t="n">
        <v>0.43850617515</v>
      </c>
      <c r="CM730" s="178" t="n">
        <v>3.03850617515</v>
      </c>
      <c r="CN730" s="178" t="n">
        <v>3.03850617515</v>
      </c>
      <c r="CO730" s="178" t="n">
        <v>2.6</v>
      </c>
      <c r="CP730" s="178" t="n">
        <v>0.43850617515</v>
      </c>
      <c r="CQ730" s="178" t="n">
        <v>0.43850617515</v>
      </c>
      <c r="CR730" s="178" t="n">
        <v>0.43850617515</v>
      </c>
      <c r="CS730" s="178"/>
      <c r="CT730" s="178"/>
      <c r="CU730" s="178"/>
      <c r="CV730" s="178"/>
      <c r="CW730" s="178"/>
      <c r="CX730" s="178"/>
      <c r="CY730" s="178"/>
      <c r="CZ730" s="178"/>
      <c r="DA730" s="178"/>
      <c r="DB730" s="178"/>
      <c r="DC730" s="178"/>
      <c r="DD730" s="178"/>
      <c r="DE730" s="178"/>
      <c r="DF730" s="178"/>
      <c r="DG730" s="178"/>
      <c r="DH730" s="178"/>
      <c r="DI730" s="178"/>
      <c r="DJ730" s="178"/>
      <c r="DK730" s="178"/>
      <c r="DL730" s="178"/>
      <c r="DM730" s="178"/>
      <c r="DN730" s="178"/>
    </row>
    <row r="731" customFormat="false" ht="15.75" hidden="false" customHeight="false" outlineLevel="0" collapsed="false">
      <c r="A731" s="250" t="s">
        <v>533</v>
      </c>
      <c r="B731" s="178"/>
      <c r="C731" s="178"/>
      <c r="D731" s="178"/>
      <c r="E731" s="178"/>
      <c r="F731" s="178"/>
      <c r="G731" s="178"/>
      <c r="H731" s="178"/>
      <c r="I731" s="178"/>
      <c r="J731" s="178"/>
      <c r="K731" s="178"/>
      <c r="L731" s="178"/>
      <c r="M731" s="178"/>
      <c r="N731" s="178"/>
      <c r="O731" s="178"/>
      <c r="P731" s="178"/>
      <c r="Q731" s="178"/>
      <c r="R731" s="178"/>
      <c r="S731" s="178"/>
      <c r="T731" s="178"/>
      <c r="U731" s="178"/>
      <c r="V731" s="178"/>
      <c r="W731" s="178"/>
      <c r="X731" s="178"/>
      <c r="Y731" s="178"/>
      <c r="Z731" s="178"/>
      <c r="AA731" s="178"/>
      <c r="AB731" s="178"/>
      <c r="AC731" s="178"/>
      <c r="AD731" s="178"/>
      <c r="AE731" s="178"/>
      <c r="AF731" s="178"/>
      <c r="AG731" s="178"/>
      <c r="AH731" s="178"/>
      <c r="AI731" s="178"/>
      <c r="AJ731" s="178"/>
      <c r="AK731" s="178"/>
      <c r="AL731" s="178"/>
      <c r="AM731" s="178"/>
      <c r="AN731" s="178"/>
      <c r="AO731" s="178"/>
      <c r="AP731" s="178"/>
      <c r="AQ731" s="178"/>
      <c r="AR731" s="178"/>
      <c r="AS731" s="178"/>
      <c r="AT731" s="178"/>
      <c r="AU731" s="178"/>
      <c r="AV731" s="178"/>
      <c r="AW731" s="178"/>
      <c r="AX731" s="178"/>
      <c r="AY731" s="178"/>
      <c r="AZ731" s="178"/>
      <c r="BA731" s="178"/>
      <c r="BB731" s="178"/>
      <c r="BC731" s="178"/>
      <c r="BD731" s="178"/>
      <c r="BE731" s="178"/>
      <c r="BF731" s="178"/>
      <c r="BG731" s="178"/>
      <c r="BH731" s="178"/>
      <c r="BI731" s="178"/>
      <c r="BJ731" s="178"/>
      <c r="BK731" s="178"/>
      <c r="BL731" s="178"/>
      <c r="BM731" s="178"/>
      <c r="BN731" s="178"/>
      <c r="BO731" s="178"/>
      <c r="BP731" s="178"/>
      <c r="BQ731" s="178"/>
      <c r="BR731" s="178" t="n">
        <v>0</v>
      </c>
      <c r="BS731" s="178" t="n">
        <v>0</v>
      </c>
      <c r="BT731" s="178" t="n">
        <v>0</v>
      </c>
      <c r="BU731" s="178" t="n">
        <v>0</v>
      </c>
      <c r="BV731" s="178" t="n">
        <v>0</v>
      </c>
      <c r="BW731" s="178" t="n">
        <v>0</v>
      </c>
      <c r="BX731" s="178" t="n">
        <v>0</v>
      </c>
      <c r="BY731" s="178" t="n">
        <v>0</v>
      </c>
      <c r="BZ731" s="178" t="n">
        <v>0</v>
      </c>
      <c r="CA731" s="178" t="n">
        <v>0</v>
      </c>
      <c r="CB731" s="178" t="n">
        <v>0</v>
      </c>
      <c r="CC731" s="178" t="n">
        <v>0</v>
      </c>
      <c r="CD731" s="178" t="n">
        <v>0</v>
      </c>
      <c r="CE731" s="178" t="n">
        <v>0</v>
      </c>
      <c r="CF731" s="178" t="n">
        <v>0</v>
      </c>
      <c r="CG731" s="178" t="n">
        <v>0</v>
      </c>
      <c r="CH731" s="178" t="n">
        <v>0</v>
      </c>
      <c r="CI731" s="178" t="n">
        <v>0</v>
      </c>
      <c r="CJ731" s="178" t="n">
        <v>0</v>
      </c>
      <c r="CK731" s="178" t="n">
        <v>0</v>
      </c>
      <c r="CL731" s="178" t="n">
        <v>0</v>
      </c>
      <c r="CM731" s="178" t="n">
        <v>0</v>
      </c>
      <c r="CN731" s="178" t="n">
        <v>0</v>
      </c>
      <c r="CO731" s="178" t="n">
        <v>0</v>
      </c>
      <c r="CP731" s="178" t="n">
        <v>0</v>
      </c>
      <c r="CQ731" s="178" t="n">
        <v>0</v>
      </c>
      <c r="CR731" s="178" t="n">
        <v>0</v>
      </c>
      <c r="CS731" s="178"/>
      <c r="CT731" s="178"/>
      <c r="CU731" s="178"/>
      <c r="CV731" s="178"/>
      <c r="CW731" s="178"/>
      <c r="CX731" s="178"/>
      <c r="CY731" s="178"/>
      <c r="CZ731" s="178"/>
      <c r="DA731" s="178"/>
      <c r="DB731" s="178"/>
      <c r="DC731" s="178"/>
      <c r="DD731" s="178"/>
      <c r="DE731" s="178"/>
      <c r="DF731" s="178"/>
      <c r="DG731" s="178"/>
      <c r="DH731" s="178"/>
      <c r="DI731" s="178"/>
      <c r="DJ731" s="178"/>
      <c r="DK731" s="178"/>
      <c r="DL731" s="178"/>
      <c r="DM731" s="178"/>
      <c r="DN731" s="178"/>
    </row>
    <row r="732" customFormat="false" ht="15.75" hidden="false" customHeight="false" outlineLevel="0" collapsed="false">
      <c r="A732" s="250" t="s">
        <v>534</v>
      </c>
      <c r="B732" s="178"/>
      <c r="C732" s="178"/>
      <c r="D732" s="178"/>
      <c r="E732" s="178"/>
      <c r="F732" s="178"/>
      <c r="G732" s="178"/>
      <c r="H732" s="178"/>
      <c r="I732" s="178"/>
      <c r="J732" s="178"/>
      <c r="K732" s="178"/>
      <c r="L732" s="178"/>
      <c r="M732" s="178"/>
      <c r="N732" s="178"/>
      <c r="O732" s="178"/>
      <c r="P732" s="178"/>
      <c r="Q732" s="178"/>
      <c r="R732" s="178"/>
      <c r="S732" s="178"/>
      <c r="T732" s="178"/>
      <c r="U732" s="178"/>
      <c r="V732" s="178"/>
      <c r="W732" s="178"/>
      <c r="X732" s="178"/>
      <c r="Y732" s="178"/>
      <c r="Z732" s="178"/>
      <c r="AA732" s="178"/>
      <c r="AB732" s="178"/>
      <c r="AC732" s="178"/>
      <c r="AD732" s="178"/>
      <c r="AE732" s="178"/>
      <c r="AF732" s="178"/>
      <c r="AG732" s="178"/>
      <c r="AH732" s="178"/>
      <c r="AI732" s="178"/>
      <c r="AJ732" s="178"/>
      <c r="AK732" s="178"/>
      <c r="AL732" s="178"/>
      <c r="AM732" s="178"/>
      <c r="AN732" s="178"/>
      <c r="AO732" s="178"/>
      <c r="AP732" s="178"/>
      <c r="AQ732" s="178"/>
      <c r="AR732" s="178"/>
      <c r="AS732" s="178"/>
      <c r="AT732" s="178"/>
      <c r="AU732" s="178"/>
      <c r="AV732" s="178"/>
      <c r="AW732" s="178"/>
      <c r="AX732" s="178"/>
      <c r="AY732" s="178"/>
      <c r="AZ732" s="178"/>
      <c r="BA732" s="178"/>
      <c r="BB732" s="178"/>
      <c r="BC732" s="178"/>
      <c r="BD732" s="178"/>
      <c r="BE732" s="178"/>
      <c r="BF732" s="178"/>
      <c r="BG732" s="178"/>
      <c r="BH732" s="178"/>
      <c r="BI732" s="178"/>
      <c r="BJ732" s="178"/>
      <c r="BK732" s="178"/>
      <c r="BL732" s="178"/>
      <c r="BM732" s="178"/>
      <c r="BN732" s="178"/>
      <c r="BO732" s="178"/>
      <c r="BP732" s="178"/>
      <c r="BQ732" s="178"/>
      <c r="BR732" s="178" t="n">
        <v>2.05776347613968</v>
      </c>
      <c r="BS732" s="178" t="n">
        <v>2.05776347613968</v>
      </c>
      <c r="BT732" s="178" t="n">
        <v>9.63597060987768</v>
      </c>
      <c r="BU732" s="178" t="n">
        <v>9.63597060987768</v>
      </c>
      <c r="BV732" s="178" t="n">
        <v>6.18829955399204</v>
      </c>
      <c r="BW732" s="178" t="n">
        <v>6.18829955399204</v>
      </c>
      <c r="BX732" s="178" t="n">
        <v>5.97920114493087</v>
      </c>
      <c r="BY732" s="178" t="n">
        <v>5.97920114493087</v>
      </c>
      <c r="BZ732" s="178" t="n">
        <v>7.01862395334205</v>
      </c>
      <c r="CA732" s="178" t="n">
        <v>8.35363123068356</v>
      </c>
      <c r="CB732" s="178" t="n">
        <v>7.56104149935831</v>
      </c>
      <c r="CC732" s="178" t="n">
        <v>7.2643488304153</v>
      </c>
      <c r="CD732" s="178" t="n">
        <v>12.9089991077179</v>
      </c>
      <c r="CE732" s="178" t="n">
        <v>26.3779365713667</v>
      </c>
      <c r="CF732" s="178" t="n">
        <v>13.6534455209884</v>
      </c>
      <c r="CG732" s="178" t="n">
        <v>24.3638093439819</v>
      </c>
      <c r="CH732" s="178" t="n">
        <v>19.7491066957745</v>
      </c>
      <c r="CI732" s="178" t="n">
        <v>27.2463092351495</v>
      </c>
      <c r="CJ732" s="178" t="n">
        <v>22.2989005667384</v>
      </c>
      <c r="CK732" s="178" t="n">
        <v>26.0264647180199</v>
      </c>
      <c r="CL732" s="178" t="n">
        <v>16.8554735253645</v>
      </c>
      <c r="CM732" s="178" t="n">
        <v>10.4701595502607</v>
      </c>
      <c r="CN732" s="178" t="n">
        <v>17.672229345535</v>
      </c>
      <c r="CO732" s="178" t="n">
        <v>10.0471745096874</v>
      </c>
      <c r="CP732" s="178" t="n">
        <v>14.2488916736083</v>
      </c>
      <c r="CQ732" s="178" t="n">
        <v>14.9364739428316</v>
      </c>
      <c r="CR732" s="178" t="n">
        <v>15.1105778711101</v>
      </c>
      <c r="CS732" s="178"/>
      <c r="CT732" s="178"/>
      <c r="CU732" s="178"/>
      <c r="CV732" s="178"/>
      <c r="CW732" s="178"/>
      <c r="CX732" s="178"/>
      <c r="CY732" s="178"/>
      <c r="CZ732" s="178"/>
      <c r="DA732" s="178"/>
      <c r="DB732" s="178"/>
      <c r="DC732" s="178"/>
      <c r="DD732" s="178"/>
      <c r="DE732" s="178"/>
      <c r="DF732" s="178"/>
      <c r="DG732" s="178"/>
      <c r="DH732" s="178"/>
      <c r="DI732" s="178"/>
      <c r="DJ732" s="178"/>
      <c r="DK732" s="178"/>
      <c r="DL732" s="178"/>
      <c r="DM732" s="178"/>
      <c r="DN732" s="178"/>
    </row>
    <row r="733" customFormat="false" ht="15.75" hidden="false" customHeight="false" outlineLevel="0" collapsed="false">
      <c r="A733" s="73" t="s">
        <v>535</v>
      </c>
      <c r="B733" s="80"/>
      <c r="C733" s="80"/>
      <c r="D733" s="80"/>
      <c r="E733" s="80"/>
      <c r="F733" s="80"/>
      <c r="G733" s="80"/>
      <c r="H733" s="80"/>
      <c r="I733" s="80"/>
      <c r="J733" s="80"/>
      <c r="K733" s="80"/>
      <c r="L733" s="80"/>
      <c r="M733" s="80"/>
      <c r="N733" s="80"/>
      <c r="O733" s="80"/>
      <c r="P733" s="80"/>
      <c r="Q733" s="80"/>
      <c r="R733" s="80"/>
      <c r="S733" s="80"/>
      <c r="T733" s="80"/>
      <c r="U733" s="80"/>
      <c r="V733" s="80"/>
      <c r="W733" s="80"/>
      <c r="X733" s="80"/>
      <c r="Y733" s="80"/>
      <c r="Z733" s="80"/>
      <c r="AA733" s="80"/>
      <c r="AB733" s="80"/>
      <c r="AC733" s="80"/>
      <c r="AD733" s="80"/>
      <c r="AE733" s="80"/>
      <c r="AF733" s="80"/>
      <c r="AG733" s="80"/>
      <c r="AH733" s="80"/>
      <c r="AI733" s="80"/>
      <c r="AJ733" s="80"/>
      <c r="AK733" s="80"/>
      <c r="AL733" s="80"/>
      <c r="AM733" s="80"/>
      <c r="AN733" s="80"/>
      <c r="AO733" s="80"/>
      <c r="AP733" s="80"/>
      <c r="AQ733" s="80"/>
      <c r="AR733" s="80"/>
      <c r="AS733" s="80"/>
      <c r="AT733" s="80"/>
      <c r="AU733" s="80"/>
      <c r="AV733" s="80"/>
      <c r="AW733" s="80"/>
      <c r="AX733" s="80"/>
      <c r="AY733" s="80"/>
      <c r="AZ733" s="80"/>
      <c r="BA733" s="80"/>
      <c r="BB733" s="80"/>
      <c r="BC733" s="80"/>
      <c r="BD733" s="80"/>
      <c r="BE733" s="80"/>
      <c r="BF733" s="80"/>
      <c r="BG733" s="80"/>
      <c r="BH733" s="80"/>
      <c r="BI733" s="80"/>
      <c r="BJ733" s="80" t="n">
        <v>0</v>
      </c>
      <c r="BK733" s="80" t="n">
        <v>0</v>
      </c>
      <c r="BL733" s="80" t="n">
        <v>0</v>
      </c>
      <c r="BM733" s="80" t="n">
        <v>0</v>
      </c>
      <c r="BN733" s="80" t="n">
        <v>0</v>
      </c>
      <c r="BO733" s="80" t="n">
        <v>0</v>
      </c>
      <c r="BP733" s="80" t="n">
        <v>0</v>
      </c>
      <c r="BQ733" s="80" t="n">
        <v>0</v>
      </c>
      <c r="BR733" s="80" t="n">
        <v>0</v>
      </c>
      <c r="BS733" s="80" t="n">
        <v>0</v>
      </c>
      <c r="BT733" s="80" t="n">
        <v>0</v>
      </c>
      <c r="BU733" s="80" t="n">
        <v>0</v>
      </c>
      <c r="BV733" s="80" t="n">
        <v>0</v>
      </c>
      <c r="BW733" s="80" t="n">
        <v>0</v>
      </c>
      <c r="BX733" s="80" t="n">
        <v>0</v>
      </c>
      <c r="BY733" s="80" t="n">
        <v>0</v>
      </c>
      <c r="BZ733" s="80" t="n">
        <v>0</v>
      </c>
      <c r="CA733" s="80" t="n">
        <v>0</v>
      </c>
      <c r="CB733" s="80" t="n">
        <v>0</v>
      </c>
      <c r="CC733" s="178" t="n">
        <v>0</v>
      </c>
      <c r="CD733" s="178" t="n">
        <v>0</v>
      </c>
      <c r="CE733" s="178" t="n">
        <v>0</v>
      </c>
      <c r="CF733" s="178" t="n">
        <v>0</v>
      </c>
      <c r="CG733" s="178" t="n">
        <v>0</v>
      </c>
      <c r="CH733" s="178" t="n">
        <v>0</v>
      </c>
      <c r="CI733" s="178" t="n">
        <v>0</v>
      </c>
      <c r="CJ733" s="178" t="n">
        <v>0</v>
      </c>
      <c r="CK733" s="178" t="n">
        <v>0</v>
      </c>
      <c r="CL733" s="178" t="n">
        <v>0</v>
      </c>
      <c r="CM733" s="178" t="n">
        <v>0</v>
      </c>
      <c r="CN733" s="178" t="n">
        <v>0</v>
      </c>
      <c r="CO733" s="178" t="n">
        <v>0</v>
      </c>
      <c r="CP733" s="178" t="n">
        <v>0</v>
      </c>
      <c r="CQ733" s="178" t="n">
        <v>0</v>
      </c>
      <c r="CR733" s="178" t="n">
        <v>0</v>
      </c>
      <c r="CS733" s="178"/>
      <c r="CT733" s="178"/>
      <c r="CU733" s="178"/>
      <c r="CV733" s="178"/>
      <c r="CW733" s="178"/>
      <c r="CX733" s="178"/>
      <c r="CY733" s="178"/>
      <c r="CZ733" s="178"/>
      <c r="DA733" s="178"/>
      <c r="DB733" s="178"/>
      <c r="DC733" s="178"/>
      <c r="DD733" s="178"/>
      <c r="DE733" s="178"/>
      <c r="DF733" s="178"/>
      <c r="DG733" s="178"/>
      <c r="DH733" s="178"/>
      <c r="DI733" s="178"/>
      <c r="DJ733" s="178"/>
      <c r="DK733" s="178"/>
      <c r="DL733" s="178"/>
      <c r="DM733" s="178"/>
      <c r="DN733" s="178"/>
    </row>
    <row r="734" customFormat="false" ht="15.75" hidden="false" customHeight="false" outlineLevel="0" collapsed="false">
      <c r="A734" s="73" t="s">
        <v>332</v>
      </c>
      <c r="B734" s="80"/>
      <c r="C734" s="80"/>
      <c r="D734" s="80"/>
      <c r="E734" s="80"/>
      <c r="F734" s="80"/>
      <c r="G734" s="80"/>
      <c r="H734" s="80"/>
      <c r="I734" s="80"/>
      <c r="J734" s="80"/>
      <c r="K734" s="80"/>
      <c r="L734" s="80"/>
      <c r="M734" s="80"/>
      <c r="N734" s="80"/>
      <c r="O734" s="80"/>
      <c r="P734" s="80"/>
      <c r="Q734" s="80"/>
      <c r="R734" s="80"/>
      <c r="S734" s="80"/>
      <c r="T734" s="80"/>
      <c r="U734" s="80"/>
      <c r="V734" s="80"/>
      <c r="W734" s="80"/>
      <c r="X734" s="80"/>
      <c r="Y734" s="80"/>
      <c r="Z734" s="80"/>
      <c r="AA734" s="80"/>
      <c r="AB734" s="80"/>
      <c r="AC734" s="80"/>
      <c r="AD734" s="80"/>
      <c r="AE734" s="80"/>
      <c r="AF734" s="80"/>
      <c r="AG734" s="80"/>
      <c r="AH734" s="80"/>
      <c r="AI734" s="80"/>
      <c r="AJ734" s="80"/>
      <c r="AK734" s="80"/>
      <c r="AL734" s="80"/>
      <c r="AM734" s="80"/>
      <c r="AN734" s="80"/>
      <c r="AO734" s="80"/>
      <c r="AP734" s="80"/>
      <c r="AQ734" s="80"/>
      <c r="AR734" s="80"/>
      <c r="AS734" s="80"/>
      <c r="AT734" s="80"/>
      <c r="AU734" s="80"/>
      <c r="AV734" s="80"/>
      <c r="AW734" s="80"/>
      <c r="AX734" s="80"/>
      <c r="AY734" s="80"/>
      <c r="AZ734" s="80"/>
      <c r="BA734" s="80"/>
      <c r="BB734" s="80"/>
      <c r="BC734" s="80"/>
      <c r="BD734" s="80"/>
      <c r="BE734" s="80"/>
      <c r="BF734" s="80"/>
      <c r="BG734" s="80"/>
      <c r="BH734" s="80"/>
      <c r="BI734" s="80"/>
      <c r="BJ734" s="80"/>
      <c r="BK734" s="80"/>
      <c r="BL734" s="80"/>
      <c r="BM734" s="80"/>
      <c r="BN734" s="80"/>
      <c r="BO734" s="80"/>
      <c r="BP734" s="80"/>
      <c r="BQ734" s="80"/>
      <c r="BR734" s="80"/>
      <c r="BS734" s="80"/>
      <c r="BT734" s="80"/>
      <c r="BU734" s="80"/>
      <c r="BV734" s="80"/>
      <c r="BW734" s="80"/>
      <c r="BX734" s="80"/>
      <c r="BY734" s="80"/>
      <c r="BZ734" s="80"/>
      <c r="CA734" s="80"/>
      <c r="CB734" s="80"/>
      <c r="CC734" s="178"/>
      <c r="CD734" s="178"/>
      <c r="CE734" s="178"/>
      <c r="CF734" s="178"/>
      <c r="CG734" s="178"/>
      <c r="CH734" s="178"/>
      <c r="CI734" s="178"/>
      <c r="CJ734" s="178"/>
      <c r="CK734" s="178"/>
      <c r="CL734" s="178"/>
      <c r="CM734" s="178"/>
      <c r="CN734" s="178"/>
      <c r="CO734" s="178"/>
      <c r="CP734" s="178"/>
      <c r="CQ734" s="178"/>
      <c r="CR734" s="178"/>
      <c r="CS734" s="178"/>
      <c r="CT734" s="80"/>
      <c r="CU734" s="80"/>
      <c r="CV734" s="80"/>
      <c r="CW734" s="80"/>
      <c r="CX734" s="80"/>
      <c r="CY734" s="80"/>
      <c r="CZ734" s="80"/>
      <c r="DA734" s="80"/>
      <c r="DB734" s="80"/>
      <c r="DC734" s="80"/>
      <c r="DD734" s="80"/>
      <c r="DE734" s="80"/>
      <c r="DF734" s="80"/>
      <c r="DG734" s="80"/>
      <c r="DH734" s="80"/>
      <c r="DI734" s="80"/>
      <c r="DJ734" s="80"/>
      <c r="DK734" s="80"/>
      <c r="DL734" s="80"/>
      <c r="DM734" s="80"/>
      <c r="DN734" s="80"/>
    </row>
    <row r="735" customFormat="false" ht="15.75" hidden="false" customHeight="false" outlineLevel="0" collapsed="false">
      <c r="A735" s="73" t="s">
        <v>380</v>
      </c>
      <c r="B735" s="80"/>
      <c r="C735" s="80"/>
      <c r="D735" s="80"/>
      <c r="E735" s="80"/>
      <c r="F735" s="80"/>
      <c r="G735" s="80"/>
      <c r="H735" s="80"/>
      <c r="I735" s="80"/>
      <c r="J735" s="80"/>
      <c r="K735" s="80"/>
      <c r="L735" s="80"/>
      <c r="M735" s="80"/>
      <c r="N735" s="80"/>
      <c r="O735" s="80"/>
      <c r="P735" s="80"/>
      <c r="Q735" s="80"/>
      <c r="R735" s="80"/>
      <c r="S735" s="80"/>
      <c r="T735" s="80"/>
      <c r="U735" s="80"/>
      <c r="V735" s="80"/>
      <c r="W735" s="80"/>
      <c r="X735" s="80"/>
      <c r="Y735" s="80"/>
      <c r="Z735" s="80"/>
      <c r="AA735" s="80"/>
      <c r="AB735" s="80"/>
      <c r="AC735" s="80"/>
      <c r="AD735" s="80"/>
      <c r="AE735" s="80"/>
      <c r="AF735" s="80"/>
      <c r="AG735" s="80"/>
      <c r="AH735" s="80"/>
      <c r="AI735" s="80"/>
      <c r="AJ735" s="80"/>
      <c r="AK735" s="80"/>
      <c r="AL735" s="80"/>
      <c r="AM735" s="80"/>
      <c r="AN735" s="80"/>
      <c r="AO735" s="80"/>
      <c r="AP735" s="80"/>
      <c r="AQ735" s="80"/>
      <c r="AR735" s="80"/>
      <c r="AS735" s="80"/>
      <c r="AT735" s="80"/>
      <c r="AU735" s="80"/>
      <c r="AV735" s="80"/>
      <c r="AW735" s="80"/>
      <c r="AX735" s="80"/>
      <c r="AY735" s="80"/>
      <c r="AZ735" s="80"/>
      <c r="BA735" s="80"/>
      <c r="BB735" s="80"/>
      <c r="BC735" s="80"/>
      <c r="BD735" s="80"/>
      <c r="BE735" s="80"/>
      <c r="BF735" s="80"/>
      <c r="BG735" s="80"/>
      <c r="BH735" s="80"/>
      <c r="BI735" s="80"/>
      <c r="BJ735" s="80"/>
      <c r="BK735" s="80"/>
      <c r="BL735" s="80"/>
      <c r="BM735" s="80"/>
      <c r="BN735" s="80"/>
      <c r="BO735" s="80"/>
      <c r="BP735" s="80"/>
      <c r="BQ735" s="80"/>
      <c r="BR735" s="80"/>
      <c r="BS735" s="80"/>
      <c r="BT735" s="80"/>
      <c r="BU735" s="80"/>
      <c r="BV735" s="80"/>
      <c r="BW735" s="80"/>
      <c r="BX735" s="80"/>
      <c r="BY735" s="80"/>
      <c r="BZ735" s="80"/>
      <c r="CA735" s="80"/>
      <c r="CB735" s="80"/>
      <c r="CC735" s="178"/>
      <c r="CD735" s="178"/>
      <c r="CE735" s="178"/>
      <c r="CF735" s="178"/>
      <c r="CG735" s="178"/>
      <c r="CH735" s="178"/>
      <c r="CI735" s="178"/>
      <c r="CJ735" s="178"/>
      <c r="CK735" s="178"/>
      <c r="CL735" s="178"/>
      <c r="CM735" s="178"/>
      <c r="CN735" s="178"/>
      <c r="CO735" s="178"/>
      <c r="CP735" s="178"/>
      <c r="CQ735" s="178"/>
      <c r="CR735" s="178"/>
      <c r="CS735" s="178"/>
      <c r="CT735" s="80"/>
      <c r="CU735" s="80"/>
      <c r="CV735" s="80"/>
      <c r="CW735" s="80"/>
      <c r="CX735" s="80"/>
      <c r="CY735" s="80"/>
      <c r="CZ735" s="80"/>
      <c r="DA735" s="80"/>
      <c r="DB735" s="80"/>
      <c r="DC735" s="80"/>
      <c r="DD735" s="80"/>
      <c r="DE735" s="80"/>
      <c r="DF735" s="80"/>
      <c r="DG735" s="80"/>
      <c r="DH735" s="80"/>
      <c r="DI735" s="80"/>
      <c r="DJ735" s="80"/>
      <c r="DK735" s="80"/>
      <c r="DL735" s="80"/>
      <c r="DM735" s="80"/>
      <c r="DN735" s="80"/>
    </row>
    <row r="736" customFormat="false" ht="15.75" hidden="false" customHeight="false" outlineLevel="0" collapsed="false">
      <c r="A736" s="73" t="s">
        <v>536</v>
      </c>
      <c r="B736" s="80"/>
      <c r="C736" s="80"/>
      <c r="D736" s="80"/>
      <c r="E736" s="80"/>
      <c r="F736" s="80"/>
      <c r="G736" s="80"/>
      <c r="H736" s="80"/>
      <c r="I736" s="80"/>
      <c r="J736" s="80"/>
      <c r="K736" s="80"/>
      <c r="L736" s="80"/>
      <c r="M736" s="80"/>
      <c r="N736" s="80"/>
      <c r="O736" s="80"/>
      <c r="P736" s="80"/>
      <c r="Q736" s="80"/>
      <c r="R736" s="80"/>
      <c r="S736" s="80"/>
      <c r="T736" s="80"/>
      <c r="U736" s="80"/>
      <c r="V736" s="80"/>
      <c r="W736" s="80"/>
      <c r="X736" s="80"/>
      <c r="Y736" s="80"/>
      <c r="Z736" s="80"/>
      <c r="AA736" s="80"/>
      <c r="AB736" s="80"/>
      <c r="AC736" s="80"/>
      <c r="AD736" s="80"/>
      <c r="AE736" s="80"/>
      <c r="AF736" s="80"/>
      <c r="AG736" s="80"/>
      <c r="AH736" s="80"/>
      <c r="AI736" s="80"/>
      <c r="AJ736" s="80"/>
      <c r="AK736" s="80"/>
      <c r="AL736" s="80"/>
      <c r="AM736" s="80"/>
      <c r="AN736" s="80"/>
      <c r="AO736" s="80"/>
      <c r="AP736" s="80"/>
      <c r="AQ736" s="80"/>
      <c r="AR736" s="80"/>
      <c r="AS736" s="80"/>
      <c r="AT736" s="80"/>
      <c r="AU736" s="80"/>
      <c r="AV736" s="80"/>
      <c r="AW736" s="80"/>
      <c r="AX736" s="80"/>
      <c r="AY736" s="80"/>
      <c r="AZ736" s="80"/>
      <c r="BA736" s="80"/>
      <c r="BB736" s="80"/>
      <c r="BC736" s="80"/>
      <c r="BD736" s="80"/>
      <c r="BE736" s="80"/>
      <c r="BF736" s="80"/>
      <c r="BG736" s="80"/>
      <c r="BH736" s="80"/>
      <c r="BI736" s="80"/>
      <c r="BJ736" s="80" t="n">
        <v>0</v>
      </c>
      <c r="BK736" s="80" t="n">
        <v>0</v>
      </c>
      <c r="BL736" s="80" t="n">
        <v>0</v>
      </c>
      <c r="BM736" s="80" t="n">
        <v>0</v>
      </c>
      <c r="BN736" s="80" t="n">
        <v>0</v>
      </c>
      <c r="BO736" s="80" t="n">
        <v>0</v>
      </c>
      <c r="BP736" s="80" t="n">
        <v>0</v>
      </c>
      <c r="BQ736" s="80" t="n">
        <v>0</v>
      </c>
      <c r="BR736" s="80" t="n">
        <v>0</v>
      </c>
      <c r="BS736" s="80" t="n">
        <v>0</v>
      </c>
      <c r="BT736" s="80" t="n">
        <v>0</v>
      </c>
      <c r="BU736" s="80" t="n">
        <v>0</v>
      </c>
      <c r="BV736" s="80" t="n">
        <v>0</v>
      </c>
      <c r="BW736" s="80" t="n">
        <v>0</v>
      </c>
      <c r="BX736" s="80" t="n">
        <v>0</v>
      </c>
      <c r="BY736" s="80" t="n">
        <v>0</v>
      </c>
      <c r="BZ736" s="80" t="n">
        <v>0</v>
      </c>
      <c r="CA736" s="80" t="n">
        <v>0</v>
      </c>
      <c r="CB736" s="80" t="n">
        <v>0</v>
      </c>
      <c r="CC736" s="178" t="n">
        <v>0</v>
      </c>
      <c r="CD736" s="178" t="n">
        <v>0</v>
      </c>
      <c r="CE736" s="178" t="n">
        <v>0</v>
      </c>
      <c r="CF736" s="178" t="n">
        <v>0</v>
      </c>
      <c r="CG736" s="178" t="n">
        <v>0</v>
      </c>
      <c r="CH736" s="178" t="n">
        <v>0</v>
      </c>
      <c r="CI736" s="178" t="n">
        <v>0</v>
      </c>
      <c r="CJ736" s="178" t="n">
        <v>0</v>
      </c>
      <c r="CK736" s="178" t="n">
        <v>0</v>
      </c>
      <c r="CL736" s="178" t="n">
        <v>0</v>
      </c>
      <c r="CM736" s="178" t="n">
        <v>0</v>
      </c>
      <c r="CN736" s="178" t="n">
        <v>0</v>
      </c>
      <c r="CO736" s="178" t="n">
        <v>0</v>
      </c>
      <c r="CP736" s="178" t="n">
        <v>0</v>
      </c>
      <c r="CQ736" s="178" t="n">
        <v>0</v>
      </c>
      <c r="CR736" s="178" t="n">
        <v>0</v>
      </c>
      <c r="CS736" s="178"/>
      <c r="CT736" s="80"/>
      <c r="CU736" s="80"/>
      <c r="CV736" s="80"/>
      <c r="CW736" s="80"/>
      <c r="CX736" s="80"/>
      <c r="CY736" s="80"/>
      <c r="CZ736" s="80"/>
      <c r="DA736" s="80"/>
      <c r="DB736" s="80"/>
      <c r="DC736" s="80"/>
      <c r="DD736" s="80"/>
      <c r="DE736" s="80"/>
      <c r="DF736" s="80"/>
      <c r="DG736" s="80"/>
      <c r="DH736" s="80"/>
      <c r="DI736" s="80"/>
      <c r="DJ736" s="80"/>
      <c r="DK736" s="80"/>
      <c r="DL736" s="80"/>
      <c r="DM736" s="80"/>
      <c r="DN736" s="80"/>
    </row>
    <row r="737" customFormat="false" ht="15.75" hidden="false" customHeight="false" outlineLevel="0" collapsed="false">
      <c r="A737" s="73" t="s">
        <v>347</v>
      </c>
      <c r="B737" s="80"/>
      <c r="C737" s="80"/>
      <c r="D737" s="80"/>
      <c r="E737" s="80"/>
      <c r="F737" s="80"/>
      <c r="G737" s="80"/>
      <c r="H737" s="80"/>
      <c r="I737" s="80"/>
      <c r="J737" s="80"/>
      <c r="K737" s="80"/>
      <c r="L737" s="80"/>
      <c r="M737" s="80"/>
      <c r="N737" s="80"/>
      <c r="O737" s="80"/>
      <c r="P737" s="80"/>
      <c r="Q737" s="80"/>
      <c r="R737" s="80"/>
      <c r="S737" s="80"/>
      <c r="T737" s="80"/>
      <c r="U737" s="80"/>
      <c r="V737" s="80"/>
      <c r="W737" s="80"/>
      <c r="X737" s="80"/>
      <c r="Y737" s="80"/>
      <c r="Z737" s="80"/>
      <c r="AA737" s="80"/>
      <c r="AB737" s="80"/>
      <c r="AC737" s="80"/>
      <c r="AD737" s="80"/>
      <c r="AE737" s="80"/>
      <c r="AF737" s="80"/>
      <c r="AG737" s="80"/>
      <c r="AH737" s="80"/>
      <c r="AI737" s="80"/>
      <c r="AJ737" s="80"/>
      <c r="AK737" s="80"/>
      <c r="AL737" s="80"/>
      <c r="AM737" s="80"/>
      <c r="AN737" s="80"/>
      <c r="AO737" s="80"/>
      <c r="AP737" s="80"/>
      <c r="AQ737" s="80"/>
      <c r="AR737" s="80"/>
      <c r="AS737" s="80"/>
      <c r="AT737" s="80"/>
      <c r="AU737" s="80"/>
      <c r="AV737" s="80"/>
      <c r="AW737" s="80"/>
      <c r="AX737" s="80"/>
      <c r="AY737" s="80"/>
      <c r="AZ737" s="80"/>
      <c r="BA737" s="80"/>
      <c r="BB737" s="80"/>
      <c r="BC737" s="80"/>
      <c r="BD737" s="80"/>
      <c r="BE737" s="80"/>
      <c r="BF737" s="80"/>
      <c r="BG737" s="80"/>
      <c r="BH737" s="80"/>
      <c r="BI737" s="80"/>
      <c r="BJ737" s="80"/>
      <c r="BK737" s="80"/>
      <c r="BL737" s="80"/>
      <c r="BM737" s="80"/>
      <c r="BN737" s="80"/>
      <c r="BO737" s="80"/>
      <c r="BP737" s="80"/>
      <c r="BQ737" s="80"/>
      <c r="BR737" s="80"/>
      <c r="BS737" s="80"/>
      <c r="BT737" s="80"/>
      <c r="BU737" s="80"/>
      <c r="BV737" s="80"/>
      <c r="BW737" s="80"/>
      <c r="BX737" s="80"/>
      <c r="BY737" s="80"/>
      <c r="BZ737" s="80"/>
      <c r="CA737" s="80"/>
      <c r="CB737" s="80"/>
      <c r="CC737" s="178"/>
      <c r="CD737" s="178"/>
      <c r="CE737" s="178"/>
      <c r="CF737" s="178"/>
      <c r="CG737" s="178"/>
      <c r="CH737" s="178"/>
      <c r="CI737" s="178" t="n">
        <v>0</v>
      </c>
      <c r="CJ737" s="178" t="n">
        <v>0</v>
      </c>
      <c r="CK737" s="178" t="n">
        <v>0</v>
      </c>
      <c r="CL737" s="178" t="n">
        <v>0</v>
      </c>
      <c r="CM737" s="178" t="n">
        <v>0</v>
      </c>
      <c r="CN737" s="178" t="n">
        <v>0</v>
      </c>
      <c r="CO737" s="178" t="n">
        <v>0</v>
      </c>
      <c r="CP737" s="178" t="n">
        <v>0</v>
      </c>
      <c r="CQ737" s="178" t="n">
        <v>0</v>
      </c>
      <c r="CR737" s="178" t="n">
        <v>0</v>
      </c>
      <c r="CS737" s="251"/>
      <c r="CT737" s="80"/>
      <c r="CU737" s="80"/>
      <c r="CV737" s="80"/>
      <c r="CW737" s="80"/>
      <c r="CX737" s="80"/>
      <c r="CY737" s="80"/>
      <c r="CZ737" s="80"/>
      <c r="DA737" s="80"/>
      <c r="DB737" s="80"/>
      <c r="DC737" s="80"/>
      <c r="DD737" s="80"/>
      <c r="DE737" s="80"/>
      <c r="DF737" s="80"/>
      <c r="DG737" s="80"/>
      <c r="DH737" s="80"/>
      <c r="DI737" s="80"/>
      <c r="DJ737" s="80"/>
      <c r="DK737" s="80"/>
      <c r="DL737" s="80"/>
      <c r="DM737" s="80"/>
      <c r="DN737" s="80"/>
    </row>
    <row r="738" customFormat="false" ht="16.5" hidden="false" customHeight="false" outlineLevel="0" collapsed="false">
      <c r="A738" s="203" t="s">
        <v>345</v>
      </c>
      <c r="B738" s="80"/>
      <c r="C738" s="80"/>
      <c r="D738" s="80"/>
      <c r="E738" s="80"/>
      <c r="F738" s="80"/>
      <c r="G738" s="80"/>
      <c r="H738" s="80"/>
      <c r="I738" s="80"/>
      <c r="J738" s="80"/>
      <c r="K738" s="80"/>
      <c r="L738" s="80"/>
      <c r="M738" s="80"/>
      <c r="N738" s="80"/>
      <c r="O738" s="80"/>
      <c r="P738" s="80"/>
      <c r="Q738" s="80"/>
      <c r="R738" s="80"/>
      <c r="S738" s="80"/>
      <c r="T738" s="80"/>
      <c r="U738" s="80"/>
      <c r="V738" s="80"/>
      <c r="W738" s="80"/>
      <c r="X738" s="80"/>
      <c r="Y738" s="80"/>
      <c r="Z738" s="80"/>
      <c r="AA738" s="80"/>
      <c r="AB738" s="80"/>
      <c r="AC738" s="80"/>
      <c r="AD738" s="80"/>
      <c r="AE738" s="80"/>
      <c r="AF738" s="80"/>
      <c r="AG738" s="80"/>
      <c r="AH738" s="80"/>
      <c r="AI738" s="80"/>
      <c r="AJ738" s="80"/>
      <c r="AK738" s="80"/>
      <c r="AL738" s="80"/>
      <c r="AM738" s="80"/>
      <c r="AN738" s="80"/>
      <c r="AO738" s="80"/>
      <c r="AP738" s="80"/>
      <c r="AQ738" s="80"/>
      <c r="AR738" s="80"/>
      <c r="AS738" s="80"/>
      <c r="AT738" s="80"/>
      <c r="AU738" s="80"/>
      <c r="AV738" s="80"/>
      <c r="AW738" s="80"/>
      <c r="AX738" s="80"/>
      <c r="AY738" s="80"/>
      <c r="AZ738" s="80"/>
      <c r="BA738" s="80"/>
      <c r="BB738" s="80"/>
      <c r="BC738" s="80"/>
      <c r="BD738" s="80"/>
      <c r="BE738" s="80"/>
      <c r="BF738" s="80"/>
      <c r="BG738" s="80"/>
      <c r="BH738" s="80"/>
      <c r="BI738" s="80"/>
      <c r="BJ738" s="80"/>
      <c r="BK738" s="80"/>
      <c r="BL738" s="80"/>
      <c r="BM738" s="80"/>
      <c r="BN738" s="80"/>
      <c r="BO738" s="80"/>
      <c r="BP738" s="80"/>
      <c r="BQ738" s="80"/>
      <c r="BR738" s="80"/>
      <c r="BS738" s="80"/>
      <c r="BT738" s="80"/>
      <c r="BU738" s="80"/>
      <c r="BV738" s="80"/>
      <c r="BW738" s="80"/>
      <c r="BX738" s="80"/>
      <c r="BY738" s="80"/>
      <c r="BZ738" s="80"/>
      <c r="CA738" s="80"/>
      <c r="CB738" s="80"/>
      <c r="CC738" s="178"/>
      <c r="CD738" s="178"/>
      <c r="CE738" s="178"/>
      <c r="CF738" s="178"/>
      <c r="CG738" s="178"/>
      <c r="CH738" s="178"/>
      <c r="CI738" s="178" t="n">
        <v>0</v>
      </c>
      <c r="CJ738" s="178" t="n">
        <v>0</v>
      </c>
      <c r="CK738" s="178" t="n">
        <v>0</v>
      </c>
      <c r="CL738" s="178" t="n">
        <v>0</v>
      </c>
      <c r="CM738" s="178" t="n">
        <v>0</v>
      </c>
      <c r="CN738" s="178" t="n">
        <v>0</v>
      </c>
      <c r="CO738" s="178" t="n">
        <v>0</v>
      </c>
      <c r="CP738" s="178" t="n">
        <v>0</v>
      </c>
      <c r="CQ738" s="178" t="n">
        <v>0</v>
      </c>
      <c r="CR738" s="178" t="n">
        <v>0</v>
      </c>
      <c r="CS738" s="178"/>
      <c r="CT738" s="80"/>
      <c r="CU738" s="80"/>
      <c r="CV738" s="80"/>
      <c r="CW738" s="80"/>
      <c r="CX738" s="80"/>
      <c r="CY738" s="80"/>
      <c r="CZ738" s="80"/>
      <c r="DA738" s="80"/>
      <c r="DB738" s="80"/>
      <c r="DC738" s="80"/>
      <c r="DD738" s="80"/>
      <c r="DE738" s="80"/>
      <c r="DF738" s="80"/>
      <c r="DG738" s="80"/>
      <c r="DH738" s="80"/>
      <c r="DI738" s="80"/>
      <c r="DJ738" s="80"/>
      <c r="DK738" s="80"/>
      <c r="DL738" s="80"/>
      <c r="DM738" s="80"/>
      <c r="DN738" s="80"/>
    </row>
    <row r="739" customFormat="false" ht="16.5" hidden="false" customHeight="false" outlineLevel="0" collapsed="false">
      <c r="A739" s="209" t="s">
        <v>537</v>
      </c>
      <c r="B739" s="252"/>
      <c r="C739" s="252"/>
      <c r="D739" s="252"/>
      <c r="E739" s="252"/>
      <c r="F739" s="252"/>
      <c r="G739" s="252"/>
      <c r="H739" s="252"/>
      <c r="I739" s="252"/>
      <c r="J739" s="252"/>
      <c r="K739" s="252"/>
      <c r="L739" s="252"/>
      <c r="M739" s="252"/>
      <c r="N739" s="252"/>
      <c r="O739" s="252"/>
      <c r="P739" s="252"/>
      <c r="Q739" s="252"/>
      <c r="R739" s="252"/>
      <c r="S739" s="252"/>
      <c r="T739" s="252"/>
      <c r="U739" s="252"/>
      <c r="V739" s="252"/>
      <c r="W739" s="252"/>
      <c r="X739" s="252"/>
      <c r="Y739" s="252"/>
      <c r="Z739" s="252"/>
      <c r="AA739" s="252"/>
      <c r="AB739" s="252"/>
      <c r="AC739" s="252"/>
      <c r="AD739" s="252"/>
      <c r="AE739" s="252"/>
      <c r="AF739" s="252"/>
      <c r="AG739" s="252"/>
      <c r="AH739" s="252"/>
      <c r="AI739" s="252"/>
      <c r="AJ739" s="252"/>
      <c r="AK739" s="252"/>
      <c r="AL739" s="252"/>
      <c r="AM739" s="252"/>
      <c r="AN739" s="252"/>
      <c r="AO739" s="252"/>
      <c r="AP739" s="252"/>
      <c r="AQ739" s="252"/>
      <c r="AR739" s="252"/>
      <c r="AS739" s="252"/>
      <c r="AT739" s="252"/>
      <c r="AU739" s="252"/>
      <c r="AV739" s="252"/>
      <c r="AW739" s="252"/>
      <c r="AX739" s="252"/>
      <c r="AY739" s="252"/>
      <c r="AZ739" s="252"/>
      <c r="BA739" s="252"/>
      <c r="BB739" s="252"/>
      <c r="BC739" s="252"/>
      <c r="BD739" s="252"/>
      <c r="BE739" s="252"/>
      <c r="BF739" s="252"/>
      <c r="BG739" s="252"/>
      <c r="BH739" s="252"/>
      <c r="BI739" s="252"/>
      <c r="BJ739" s="252" t="n">
        <v>0</v>
      </c>
      <c r="BK739" s="252" t="n">
        <v>0</v>
      </c>
      <c r="BL739" s="252" t="n">
        <v>0</v>
      </c>
      <c r="BM739" s="252" t="n">
        <v>0</v>
      </c>
      <c r="BN739" s="252" t="n">
        <v>0</v>
      </c>
      <c r="BO739" s="252" t="n">
        <v>0</v>
      </c>
      <c r="BP739" s="252" t="n">
        <v>0</v>
      </c>
      <c r="BQ739" s="252" t="n">
        <v>0</v>
      </c>
      <c r="BR739" s="252" t="n">
        <v>0</v>
      </c>
      <c r="BS739" s="252" t="n">
        <v>0</v>
      </c>
      <c r="BT739" s="252" t="n">
        <v>0</v>
      </c>
      <c r="BU739" s="252" t="n">
        <v>0</v>
      </c>
      <c r="BV739" s="252" t="n">
        <v>0</v>
      </c>
      <c r="BW739" s="252" t="n">
        <v>0</v>
      </c>
      <c r="BX739" s="252" t="n">
        <v>0</v>
      </c>
      <c r="BY739" s="252" t="n">
        <v>0</v>
      </c>
      <c r="BZ739" s="252" t="n">
        <v>0</v>
      </c>
      <c r="CA739" s="252" t="n">
        <v>0</v>
      </c>
      <c r="CB739" s="252" t="n">
        <v>0</v>
      </c>
      <c r="CC739" s="252" t="n">
        <v>0</v>
      </c>
      <c r="CD739" s="252" t="n">
        <v>0.4296431</v>
      </c>
      <c r="CE739" s="252" t="n">
        <v>1.325</v>
      </c>
      <c r="CF739" s="252" t="n">
        <v>0</v>
      </c>
      <c r="CG739" s="252" t="n">
        <v>0</v>
      </c>
      <c r="CH739" s="252" t="n">
        <v>0.36057196</v>
      </c>
      <c r="CI739" s="252" t="n">
        <v>0.01749633</v>
      </c>
      <c r="CJ739" s="252" t="n">
        <v>0.01251166</v>
      </c>
      <c r="CK739" s="252" t="n">
        <v>0.0008143</v>
      </c>
      <c r="CL739" s="252" t="n">
        <v>0.05986454</v>
      </c>
      <c r="CM739" s="252" t="n">
        <v>1.39904671</v>
      </c>
      <c r="CN739" s="252" t="n">
        <v>0.68</v>
      </c>
      <c r="CO739" s="252" t="n">
        <v>2.72913246</v>
      </c>
      <c r="CP739" s="252" t="n">
        <v>0.75064967</v>
      </c>
      <c r="CQ739" s="252" t="n">
        <v>3.01265366</v>
      </c>
      <c r="CR739" s="252" t="n">
        <v>0</v>
      </c>
      <c r="CS739" s="252"/>
      <c r="CT739" s="80"/>
      <c r="CU739" s="80"/>
      <c r="CV739" s="80"/>
      <c r="CW739" s="80"/>
      <c r="CX739" s="80"/>
      <c r="CY739" s="80"/>
      <c r="CZ739" s="80"/>
      <c r="DA739" s="80"/>
      <c r="DB739" s="80"/>
      <c r="DC739" s="80"/>
      <c r="DD739" s="80"/>
      <c r="DE739" s="80"/>
      <c r="DF739" s="80"/>
      <c r="DG739" s="80"/>
      <c r="DH739" s="80"/>
      <c r="DI739" s="80"/>
      <c r="DJ739" s="80"/>
      <c r="DK739" s="80"/>
      <c r="DL739" s="80"/>
      <c r="DM739" s="80"/>
      <c r="DN739" s="80"/>
    </row>
    <row r="740" customFormat="false" ht="15.75" hidden="false" customHeight="false" outlineLevel="0" collapsed="false">
      <c r="A740" s="209" t="s">
        <v>344</v>
      </c>
      <c r="B740" s="180"/>
      <c r="C740" s="180"/>
      <c r="D740" s="180"/>
      <c r="E740" s="180"/>
      <c r="F740" s="180"/>
      <c r="G740" s="180"/>
      <c r="H740" s="180"/>
      <c r="I740" s="180"/>
      <c r="J740" s="180"/>
      <c r="K740" s="180"/>
      <c r="L740" s="180"/>
      <c r="M740" s="180"/>
      <c r="N740" s="180"/>
      <c r="O740" s="180"/>
      <c r="P740" s="180"/>
      <c r="Q740" s="180"/>
      <c r="R740" s="180"/>
      <c r="S740" s="180"/>
      <c r="T740" s="180"/>
      <c r="U740" s="180"/>
      <c r="V740" s="180"/>
      <c r="W740" s="180"/>
      <c r="X740" s="180"/>
      <c r="Y740" s="180"/>
      <c r="Z740" s="180"/>
      <c r="AA740" s="180"/>
      <c r="AB740" s="180"/>
      <c r="AC740" s="180"/>
      <c r="AD740" s="180"/>
      <c r="AE740" s="180"/>
      <c r="AF740" s="180"/>
      <c r="AG740" s="180"/>
      <c r="AH740" s="180"/>
      <c r="AI740" s="180"/>
      <c r="AJ740" s="180"/>
      <c r="AK740" s="180"/>
      <c r="AL740" s="180"/>
      <c r="AM740" s="180"/>
      <c r="AN740" s="180"/>
      <c r="AO740" s="180"/>
      <c r="AP740" s="180"/>
      <c r="AQ740" s="180"/>
      <c r="AR740" s="180"/>
      <c r="AS740" s="180"/>
      <c r="AT740" s="180"/>
      <c r="AU740" s="180"/>
      <c r="AV740" s="180"/>
      <c r="AW740" s="180"/>
      <c r="AX740" s="180"/>
      <c r="AY740" s="180"/>
      <c r="AZ740" s="180"/>
      <c r="BA740" s="180"/>
      <c r="BB740" s="180"/>
      <c r="BC740" s="180"/>
      <c r="BD740" s="180"/>
      <c r="BE740" s="180"/>
      <c r="BF740" s="180"/>
      <c r="BG740" s="180"/>
      <c r="BH740" s="180"/>
      <c r="BI740" s="180"/>
      <c r="BJ740" s="180" t="n">
        <v>0</v>
      </c>
      <c r="BK740" s="180" t="n">
        <v>0</v>
      </c>
      <c r="BL740" s="180" t="n">
        <v>0</v>
      </c>
      <c r="BM740" s="180" t="n">
        <v>0</v>
      </c>
      <c r="BN740" s="180" t="n">
        <v>0</v>
      </c>
      <c r="BO740" s="180" t="n">
        <v>0</v>
      </c>
      <c r="BP740" s="180" t="n">
        <v>0</v>
      </c>
      <c r="BQ740" s="180" t="n">
        <v>0</v>
      </c>
      <c r="BR740" s="180" t="n">
        <v>0</v>
      </c>
      <c r="BS740" s="180" t="n">
        <v>0</v>
      </c>
      <c r="BT740" s="180" t="n">
        <v>0</v>
      </c>
      <c r="BU740" s="180" t="n">
        <v>0</v>
      </c>
      <c r="BV740" s="180" t="n">
        <v>0</v>
      </c>
      <c r="BW740" s="180" t="n">
        <v>0</v>
      </c>
      <c r="BX740" s="180" t="n">
        <v>0</v>
      </c>
      <c r="BY740" s="180" t="n">
        <v>0</v>
      </c>
      <c r="BZ740" s="180" t="n">
        <v>0</v>
      </c>
      <c r="CA740" s="180" t="n">
        <v>0</v>
      </c>
      <c r="CB740" s="180" t="n">
        <v>0</v>
      </c>
      <c r="CC740" s="180" t="n">
        <v>0</v>
      </c>
      <c r="CD740" s="180" t="n">
        <v>0.4296431</v>
      </c>
      <c r="CE740" s="180" t="n">
        <v>1.325</v>
      </c>
      <c r="CF740" s="180" t="n">
        <v>0</v>
      </c>
      <c r="CG740" s="180" t="n">
        <v>0</v>
      </c>
      <c r="CH740" s="180" t="n">
        <v>0.36057196</v>
      </c>
      <c r="CI740" s="180" t="n">
        <v>0.01749633</v>
      </c>
      <c r="CJ740" s="180" t="n">
        <v>0.01251166</v>
      </c>
      <c r="CK740" s="180" t="n">
        <v>0.0008143</v>
      </c>
      <c r="CL740" s="180" t="n">
        <v>0.05986454</v>
      </c>
      <c r="CM740" s="180" t="n">
        <v>1.39904671</v>
      </c>
      <c r="CN740" s="180" t="n">
        <v>0.68</v>
      </c>
      <c r="CO740" s="180" t="n">
        <v>2.72913246</v>
      </c>
      <c r="CP740" s="180" t="n">
        <v>0.75064967</v>
      </c>
      <c r="CQ740" s="180" t="n">
        <v>3.01265366</v>
      </c>
      <c r="CR740" s="180" t="n">
        <v>0</v>
      </c>
      <c r="CS740" s="180"/>
      <c r="CT740" s="252"/>
      <c r="CU740" s="252"/>
      <c r="CV740" s="252"/>
      <c r="CW740" s="252"/>
      <c r="CX740" s="252"/>
      <c r="CY740" s="252"/>
      <c r="CZ740" s="252"/>
      <c r="DA740" s="252"/>
      <c r="DB740" s="252"/>
      <c r="DC740" s="252"/>
      <c r="DD740" s="252"/>
      <c r="DE740" s="252"/>
      <c r="DF740" s="252"/>
      <c r="DG740" s="252"/>
      <c r="DH740" s="252"/>
      <c r="DI740" s="252"/>
      <c r="DJ740" s="252"/>
      <c r="DK740" s="252"/>
      <c r="DL740" s="252"/>
      <c r="DM740" s="252"/>
      <c r="DN740" s="252"/>
    </row>
    <row r="741" customFormat="false" ht="15.75" hidden="false" customHeight="false" outlineLevel="0" collapsed="false">
      <c r="A741" s="209" t="s">
        <v>348</v>
      </c>
      <c r="B741" s="180"/>
      <c r="C741" s="180"/>
      <c r="D741" s="180"/>
      <c r="E741" s="180"/>
      <c r="F741" s="180"/>
      <c r="G741" s="180"/>
      <c r="H741" s="180"/>
      <c r="I741" s="180"/>
      <c r="J741" s="180"/>
      <c r="K741" s="180"/>
      <c r="L741" s="180"/>
      <c r="M741" s="180"/>
      <c r="N741" s="180"/>
      <c r="O741" s="180"/>
      <c r="P741" s="180"/>
      <c r="Q741" s="180"/>
      <c r="R741" s="180"/>
      <c r="S741" s="180"/>
      <c r="T741" s="180"/>
      <c r="U741" s="180"/>
      <c r="V741" s="180"/>
      <c r="W741" s="180"/>
      <c r="X741" s="180"/>
      <c r="Y741" s="180"/>
      <c r="Z741" s="180"/>
      <c r="AA741" s="180"/>
      <c r="AB741" s="180"/>
      <c r="AC741" s="180"/>
      <c r="AD741" s="180"/>
      <c r="AE741" s="180"/>
      <c r="AF741" s="180"/>
      <c r="AG741" s="180"/>
      <c r="AH741" s="180"/>
      <c r="AI741" s="180"/>
      <c r="AJ741" s="180"/>
      <c r="AK741" s="180"/>
      <c r="AL741" s="180"/>
      <c r="AM741" s="180"/>
      <c r="AN741" s="180"/>
      <c r="AO741" s="180"/>
      <c r="AP741" s="180"/>
      <c r="AQ741" s="180"/>
      <c r="AR741" s="180"/>
      <c r="AS741" s="180"/>
      <c r="AT741" s="180"/>
      <c r="AU741" s="180"/>
      <c r="AV741" s="180"/>
      <c r="AW741" s="180"/>
      <c r="AX741" s="180"/>
      <c r="AY741" s="180"/>
      <c r="AZ741" s="180"/>
      <c r="BA741" s="180"/>
      <c r="BB741" s="180"/>
      <c r="BC741" s="180"/>
      <c r="BD741" s="180"/>
      <c r="BE741" s="180"/>
      <c r="BF741" s="180"/>
      <c r="BG741" s="180"/>
      <c r="BH741" s="180"/>
      <c r="BI741" s="180"/>
      <c r="BJ741" s="180" t="n">
        <v>0</v>
      </c>
      <c r="BK741" s="180" t="n">
        <v>0</v>
      </c>
      <c r="BL741" s="180" t="n">
        <v>0</v>
      </c>
      <c r="BM741" s="180" t="n">
        <v>0</v>
      </c>
      <c r="BN741" s="180" t="n">
        <v>0</v>
      </c>
      <c r="BO741" s="180" t="n">
        <v>0</v>
      </c>
      <c r="BP741" s="180" t="n">
        <v>0</v>
      </c>
      <c r="BQ741" s="180" t="n">
        <v>0</v>
      </c>
      <c r="BR741" s="180" t="n">
        <v>0</v>
      </c>
      <c r="BS741" s="180" t="n">
        <v>0</v>
      </c>
      <c r="BT741" s="180" t="n">
        <v>0</v>
      </c>
      <c r="BU741" s="180" t="n">
        <v>0</v>
      </c>
      <c r="BV741" s="180" t="n">
        <v>0</v>
      </c>
      <c r="BW741" s="180" t="n">
        <v>0</v>
      </c>
      <c r="BX741" s="180" t="n">
        <v>0</v>
      </c>
      <c r="BY741" s="180" t="n">
        <v>0</v>
      </c>
      <c r="BZ741" s="180" t="n">
        <v>0</v>
      </c>
      <c r="CA741" s="180" t="n">
        <v>0</v>
      </c>
      <c r="CB741" s="180" t="n">
        <v>0</v>
      </c>
      <c r="CC741" s="180" t="n">
        <v>0</v>
      </c>
      <c r="CD741" s="180" t="n">
        <v>0</v>
      </c>
      <c r="CE741" s="180" t="n">
        <v>0</v>
      </c>
      <c r="CF741" s="180" t="n">
        <v>0</v>
      </c>
      <c r="CG741" s="180" t="n">
        <v>0</v>
      </c>
      <c r="CH741" s="180" t="n">
        <v>0</v>
      </c>
      <c r="CI741" s="180" t="n">
        <v>0</v>
      </c>
      <c r="CJ741" s="180" t="n">
        <v>0</v>
      </c>
      <c r="CK741" s="180" t="n">
        <v>0</v>
      </c>
      <c r="CL741" s="180" t="n">
        <v>0</v>
      </c>
      <c r="CM741" s="180" t="n">
        <v>0</v>
      </c>
      <c r="CN741" s="180" t="n">
        <v>0</v>
      </c>
      <c r="CO741" s="180" t="n">
        <v>0</v>
      </c>
      <c r="CP741" s="180" t="n">
        <v>0</v>
      </c>
      <c r="CQ741" s="180" t="n">
        <v>0</v>
      </c>
      <c r="CR741" s="180" t="n">
        <v>0</v>
      </c>
      <c r="CS741" s="180"/>
      <c r="CT741" s="180"/>
      <c r="CU741" s="180"/>
      <c r="CV741" s="180"/>
      <c r="CW741" s="180"/>
      <c r="CX741" s="180"/>
      <c r="CY741" s="180"/>
      <c r="CZ741" s="180"/>
      <c r="DA741" s="180"/>
      <c r="DB741" s="180"/>
      <c r="DC741" s="180"/>
      <c r="DD741" s="180"/>
      <c r="DE741" s="180"/>
      <c r="DF741" s="180"/>
      <c r="DG741" s="180"/>
      <c r="DH741" s="180"/>
      <c r="DI741" s="180"/>
      <c r="DJ741" s="180"/>
      <c r="DK741" s="180"/>
      <c r="DL741" s="180"/>
      <c r="DM741" s="180"/>
      <c r="DN741" s="180"/>
    </row>
    <row r="742" customFormat="false" ht="15.75" hidden="false" customHeight="false" outlineLevel="0" collapsed="false">
      <c r="A742" s="209" t="s">
        <v>538</v>
      </c>
      <c r="B742" s="180"/>
      <c r="C742" s="180"/>
      <c r="D742" s="180"/>
      <c r="E742" s="180"/>
      <c r="F742" s="180"/>
      <c r="G742" s="180"/>
      <c r="H742" s="180"/>
      <c r="I742" s="180"/>
      <c r="J742" s="180"/>
      <c r="K742" s="180"/>
      <c r="L742" s="180"/>
      <c r="M742" s="180"/>
      <c r="N742" s="180"/>
      <c r="O742" s="180"/>
      <c r="P742" s="180"/>
      <c r="Q742" s="180"/>
      <c r="R742" s="180"/>
      <c r="S742" s="180"/>
      <c r="T742" s="180"/>
      <c r="U742" s="180"/>
      <c r="V742" s="180"/>
      <c r="W742" s="180"/>
      <c r="X742" s="180"/>
      <c r="Y742" s="180"/>
      <c r="Z742" s="180"/>
      <c r="AA742" s="180"/>
      <c r="AB742" s="180"/>
      <c r="AC742" s="180"/>
      <c r="AD742" s="180"/>
      <c r="AE742" s="180"/>
      <c r="AF742" s="180"/>
      <c r="AG742" s="180"/>
      <c r="AH742" s="180"/>
      <c r="AI742" s="180"/>
      <c r="AJ742" s="180"/>
      <c r="AK742" s="180"/>
      <c r="AL742" s="180"/>
      <c r="AM742" s="180"/>
      <c r="AN742" s="180"/>
      <c r="AO742" s="180"/>
      <c r="AP742" s="180"/>
      <c r="AQ742" s="180"/>
      <c r="AR742" s="180"/>
      <c r="AS742" s="180"/>
      <c r="AT742" s="180"/>
      <c r="AU742" s="180"/>
      <c r="AV742" s="180"/>
      <c r="AW742" s="180"/>
      <c r="AX742" s="180"/>
      <c r="AY742" s="180"/>
      <c r="AZ742" s="180"/>
      <c r="BA742" s="180"/>
      <c r="BB742" s="180"/>
      <c r="BC742" s="180"/>
      <c r="BD742" s="180"/>
      <c r="BE742" s="180"/>
      <c r="BF742" s="180"/>
      <c r="BG742" s="180"/>
      <c r="BH742" s="180"/>
      <c r="BI742" s="180"/>
      <c r="BJ742" s="180" t="n">
        <v>0</v>
      </c>
      <c r="BK742" s="180" t="n">
        <v>0</v>
      </c>
      <c r="BL742" s="180" t="n">
        <v>0</v>
      </c>
      <c r="BM742" s="180" t="n">
        <v>0</v>
      </c>
      <c r="BN742" s="180" t="n">
        <v>0</v>
      </c>
      <c r="BO742" s="180" t="n">
        <v>0</v>
      </c>
      <c r="BP742" s="180" t="n">
        <v>0</v>
      </c>
      <c r="BQ742" s="180" t="n">
        <v>0</v>
      </c>
      <c r="BR742" s="180" t="n">
        <v>0</v>
      </c>
      <c r="BS742" s="180" t="n">
        <v>0</v>
      </c>
      <c r="BT742" s="180" t="n">
        <v>0</v>
      </c>
      <c r="BU742" s="180" t="n">
        <v>0</v>
      </c>
      <c r="BV742" s="180" t="n">
        <v>0</v>
      </c>
      <c r="BW742" s="180" t="n">
        <v>0</v>
      </c>
      <c r="BX742" s="180" t="n">
        <v>0</v>
      </c>
      <c r="BY742" s="180" t="n">
        <v>0</v>
      </c>
      <c r="BZ742" s="180" t="n">
        <v>0</v>
      </c>
      <c r="CA742" s="180" t="n">
        <v>0</v>
      </c>
      <c r="CB742" s="180" t="n">
        <v>0</v>
      </c>
      <c r="CC742" s="180" t="n">
        <v>0</v>
      </c>
      <c r="CD742" s="180" t="n">
        <v>0.4296431</v>
      </c>
      <c r="CE742" s="180" t="n">
        <v>1.325</v>
      </c>
      <c r="CF742" s="180" t="n">
        <v>0</v>
      </c>
      <c r="CG742" s="180" t="n">
        <v>0</v>
      </c>
      <c r="CH742" s="180" t="n">
        <v>0.36057196</v>
      </c>
      <c r="CI742" s="180" t="n">
        <v>0.01749633</v>
      </c>
      <c r="CJ742" s="180" t="n">
        <v>0.01251166</v>
      </c>
      <c r="CK742" s="180" t="n">
        <v>0.0008143</v>
      </c>
      <c r="CL742" s="180" t="n">
        <v>0.05986454</v>
      </c>
      <c r="CM742" s="180" t="n">
        <v>1.39904671</v>
      </c>
      <c r="CN742" s="180" t="n">
        <v>0.68</v>
      </c>
      <c r="CO742" s="180" t="n">
        <v>2.72913246</v>
      </c>
      <c r="CP742" s="180" t="n">
        <v>0.75064967</v>
      </c>
      <c r="CQ742" s="180" t="n">
        <v>3.01265366</v>
      </c>
      <c r="CR742" s="180" t="n">
        <v>0</v>
      </c>
      <c r="CS742" s="180"/>
      <c r="CT742" s="180"/>
      <c r="CU742" s="180"/>
      <c r="CV742" s="180"/>
      <c r="CW742" s="180"/>
      <c r="CX742" s="180"/>
      <c r="CY742" s="180"/>
      <c r="CZ742" s="180"/>
      <c r="DA742" s="180"/>
      <c r="DB742" s="180"/>
      <c r="DC742" s="180"/>
      <c r="DD742" s="180"/>
      <c r="DE742" s="180"/>
      <c r="DF742" s="180"/>
      <c r="DG742" s="180"/>
      <c r="DH742" s="180"/>
      <c r="DI742" s="180"/>
      <c r="DJ742" s="180"/>
      <c r="DK742" s="180"/>
      <c r="DL742" s="180"/>
      <c r="DM742" s="180"/>
      <c r="DN742" s="180"/>
    </row>
    <row r="743" customFormat="false" ht="15.75" hidden="false" customHeight="false" outlineLevel="0" collapsed="false">
      <c r="A743" s="209" t="s">
        <v>386</v>
      </c>
      <c r="B743" s="188"/>
      <c r="C743" s="188"/>
      <c r="D743" s="188"/>
      <c r="E743" s="188"/>
      <c r="F743" s="188"/>
      <c r="G743" s="188"/>
      <c r="H743" s="188"/>
      <c r="I743" s="188"/>
      <c r="J743" s="188"/>
      <c r="K743" s="188"/>
      <c r="L743" s="188"/>
      <c r="M743" s="188"/>
      <c r="N743" s="188"/>
      <c r="O743" s="188"/>
      <c r="P743" s="188"/>
      <c r="Q743" s="188"/>
      <c r="R743" s="188"/>
      <c r="S743" s="188"/>
      <c r="T743" s="188"/>
      <c r="U743" s="188"/>
      <c r="V743" s="188"/>
      <c r="W743" s="188"/>
      <c r="X743" s="188"/>
      <c r="Y743" s="188"/>
      <c r="Z743" s="188"/>
      <c r="AA743" s="188"/>
      <c r="AB743" s="188"/>
      <c r="AC743" s="188"/>
      <c r="AD743" s="188"/>
      <c r="AE743" s="188"/>
      <c r="AF743" s="188"/>
      <c r="AG743" s="188"/>
      <c r="AH743" s="188"/>
      <c r="AI743" s="188"/>
      <c r="AJ743" s="188"/>
      <c r="AK743" s="188"/>
      <c r="AL743" s="188"/>
      <c r="AM743" s="188"/>
      <c r="AN743" s="188"/>
      <c r="AO743" s="188"/>
      <c r="AP743" s="188"/>
      <c r="AQ743" s="188"/>
      <c r="AR743" s="188"/>
      <c r="AS743" s="188"/>
      <c r="AT743" s="188"/>
      <c r="AU743" s="188"/>
      <c r="AV743" s="188"/>
      <c r="AW743" s="188"/>
      <c r="AX743" s="188"/>
      <c r="AY743" s="188"/>
      <c r="AZ743" s="188"/>
      <c r="BA743" s="188"/>
      <c r="BB743" s="188"/>
      <c r="BC743" s="188"/>
      <c r="BD743" s="188"/>
      <c r="BE743" s="188"/>
      <c r="BF743" s="188"/>
      <c r="BG743" s="188"/>
      <c r="BH743" s="188"/>
      <c r="BI743" s="188"/>
      <c r="BJ743" s="188"/>
      <c r="BK743" s="188"/>
      <c r="BL743" s="188"/>
      <c r="BM743" s="188"/>
      <c r="BN743" s="188"/>
      <c r="BO743" s="188"/>
      <c r="BP743" s="188"/>
      <c r="BQ743" s="188"/>
      <c r="BR743" s="188"/>
      <c r="BS743" s="188"/>
      <c r="BT743" s="188"/>
      <c r="BU743" s="188"/>
      <c r="BV743" s="188"/>
      <c r="BW743" s="188"/>
      <c r="BX743" s="188"/>
      <c r="BY743" s="188"/>
      <c r="BZ743" s="188"/>
      <c r="CA743" s="188"/>
      <c r="CB743" s="188"/>
      <c r="CC743" s="188"/>
      <c r="CD743" s="188" t="n">
        <v>0.4296431</v>
      </c>
      <c r="CE743" s="188" t="n">
        <v>1.325</v>
      </c>
      <c r="CF743" s="188" t="n">
        <v>0</v>
      </c>
      <c r="CG743" s="188" t="n">
        <v>0</v>
      </c>
      <c r="CH743" s="188" t="n">
        <v>0.36057196</v>
      </c>
      <c r="CI743" s="188" t="n">
        <v>0.01749633</v>
      </c>
      <c r="CJ743" s="188" t="n">
        <v>0.01251166</v>
      </c>
      <c r="CK743" s="188" t="n">
        <v>0.0008143</v>
      </c>
      <c r="CL743" s="188" t="n">
        <v>0.05986454</v>
      </c>
      <c r="CM743" s="188" t="n">
        <v>1.39904671</v>
      </c>
      <c r="CN743" s="188" t="n">
        <v>0.68</v>
      </c>
      <c r="CO743" s="188" t="n">
        <v>2.72913246</v>
      </c>
      <c r="CP743" s="188" t="n">
        <v>0.75064967</v>
      </c>
      <c r="CQ743" s="188" t="n">
        <v>3.01265366</v>
      </c>
      <c r="CR743" s="188" t="n">
        <v>0</v>
      </c>
      <c r="CS743" s="188"/>
      <c r="CT743" s="180"/>
      <c r="CU743" s="180"/>
      <c r="CV743" s="180"/>
      <c r="CW743" s="180"/>
      <c r="CX743" s="180"/>
      <c r="CY743" s="180"/>
      <c r="CZ743" s="180"/>
      <c r="DA743" s="180"/>
      <c r="DB743" s="180"/>
      <c r="DC743" s="180"/>
      <c r="DD743" s="180"/>
      <c r="DE743" s="180"/>
      <c r="DF743" s="180"/>
      <c r="DG743" s="180"/>
      <c r="DH743" s="180"/>
      <c r="DI743" s="180"/>
      <c r="DJ743" s="180"/>
      <c r="DK743" s="180"/>
      <c r="DL743" s="180"/>
      <c r="DM743" s="180"/>
      <c r="DN743" s="180"/>
    </row>
    <row r="744" customFormat="false" ht="15.75" hidden="false" customHeight="false" outlineLevel="0" collapsed="false">
      <c r="A744" s="209" t="s">
        <v>351</v>
      </c>
      <c r="B744" s="188"/>
      <c r="C744" s="188"/>
      <c r="D744" s="188"/>
      <c r="E744" s="188"/>
      <c r="F744" s="188"/>
      <c r="G744" s="188"/>
      <c r="H744" s="188"/>
      <c r="I744" s="188"/>
      <c r="J744" s="188"/>
      <c r="K744" s="188"/>
      <c r="L744" s="188"/>
      <c r="M744" s="188"/>
      <c r="N744" s="188"/>
      <c r="O744" s="188"/>
      <c r="P744" s="188"/>
      <c r="Q744" s="188"/>
      <c r="R744" s="188"/>
      <c r="S744" s="188"/>
      <c r="T744" s="188"/>
      <c r="U744" s="188"/>
      <c r="V744" s="188"/>
      <c r="W744" s="188"/>
      <c r="X744" s="188"/>
      <c r="Y744" s="188"/>
      <c r="Z744" s="188"/>
      <c r="AA744" s="188"/>
      <c r="AB744" s="188"/>
      <c r="AC744" s="188"/>
      <c r="AD744" s="188"/>
      <c r="AE744" s="188"/>
      <c r="AF744" s="188"/>
      <c r="AG744" s="188"/>
      <c r="AH744" s="188"/>
      <c r="AI744" s="188"/>
      <c r="AJ744" s="188"/>
      <c r="AK744" s="188"/>
      <c r="AL744" s="188"/>
      <c r="AM744" s="188"/>
      <c r="AN744" s="188"/>
      <c r="AO744" s="188"/>
      <c r="AP744" s="188"/>
      <c r="AQ744" s="188"/>
      <c r="AR744" s="188"/>
      <c r="AS744" s="188"/>
      <c r="AT744" s="188"/>
      <c r="AU744" s="188"/>
      <c r="AV744" s="188"/>
      <c r="AW744" s="188"/>
      <c r="AX744" s="188"/>
      <c r="AY744" s="188"/>
      <c r="AZ744" s="188"/>
      <c r="BA744" s="188"/>
      <c r="BB744" s="188"/>
      <c r="BC744" s="188"/>
      <c r="BD744" s="188"/>
      <c r="BE744" s="188"/>
      <c r="BF744" s="188"/>
      <c r="BG744" s="188"/>
      <c r="BH744" s="188"/>
      <c r="BI744" s="188"/>
      <c r="BJ744" s="188"/>
      <c r="BK744" s="188"/>
      <c r="BL744" s="188"/>
      <c r="BM744" s="188"/>
      <c r="BN744" s="188"/>
      <c r="BO744" s="188"/>
      <c r="BP744" s="188"/>
      <c r="BQ744" s="188"/>
      <c r="BR744" s="188"/>
      <c r="BS744" s="188"/>
      <c r="BT744" s="188"/>
      <c r="BU744" s="188"/>
      <c r="BV744" s="188"/>
      <c r="BW744" s="188"/>
      <c r="BX744" s="188"/>
      <c r="BY744" s="188"/>
      <c r="BZ744" s="188"/>
      <c r="CA744" s="188"/>
      <c r="CB744" s="188"/>
      <c r="CC744" s="188"/>
      <c r="CD744" s="188" t="n">
        <v>0</v>
      </c>
      <c r="CE744" s="188" t="n">
        <v>0</v>
      </c>
      <c r="CF744" s="188" t="n">
        <v>0</v>
      </c>
      <c r="CG744" s="188" t="n">
        <v>0</v>
      </c>
      <c r="CH744" s="188" t="n">
        <v>0</v>
      </c>
      <c r="CI744" s="188" t="n">
        <v>0</v>
      </c>
      <c r="CJ744" s="188" t="n">
        <v>0</v>
      </c>
      <c r="CK744" s="188" t="n">
        <v>0</v>
      </c>
      <c r="CL744" s="188" t="n">
        <v>0</v>
      </c>
      <c r="CM744" s="188" t="n">
        <v>0</v>
      </c>
      <c r="CN744" s="188" t="n">
        <v>0</v>
      </c>
      <c r="CO744" s="188" t="n">
        <v>0</v>
      </c>
      <c r="CP744" s="188" t="n">
        <v>0</v>
      </c>
      <c r="CQ744" s="188" t="n">
        <v>0</v>
      </c>
      <c r="CR744" s="188" t="n">
        <v>0</v>
      </c>
      <c r="CS744" s="188"/>
      <c r="CT744" s="188"/>
      <c r="CU744" s="188"/>
      <c r="CV744" s="188"/>
      <c r="CW744" s="188"/>
      <c r="CX744" s="188"/>
      <c r="CY744" s="188"/>
      <c r="CZ744" s="188"/>
      <c r="DA744" s="188"/>
      <c r="DB744" s="188"/>
      <c r="DC744" s="188"/>
      <c r="DD744" s="188"/>
      <c r="DE744" s="188"/>
      <c r="DF744" s="188"/>
      <c r="DG744" s="188"/>
      <c r="DH744" s="188"/>
      <c r="DI744" s="188"/>
      <c r="DJ744" s="188"/>
      <c r="DK744" s="188"/>
      <c r="DL744" s="188"/>
      <c r="DM744" s="188"/>
      <c r="DN744" s="188"/>
    </row>
    <row r="745" customFormat="false" ht="15.75" hidden="false" customHeight="false" outlineLevel="0" collapsed="false">
      <c r="A745" s="209" t="s">
        <v>539</v>
      </c>
      <c r="B745" s="180"/>
      <c r="C745" s="180"/>
      <c r="D745" s="180"/>
      <c r="E745" s="180"/>
      <c r="F745" s="180"/>
      <c r="G745" s="180"/>
      <c r="H745" s="180"/>
      <c r="I745" s="180"/>
      <c r="J745" s="180"/>
      <c r="K745" s="180"/>
      <c r="L745" s="180"/>
      <c r="M745" s="180"/>
      <c r="N745" s="180"/>
      <c r="O745" s="180"/>
      <c r="P745" s="180"/>
      <c r="Q745" s="180"/>
      <c r="R745" s="180"/>
      <c r="S745" s="180"/>
      <c r="T745" s="180"/>
      <c r="U745" s="180"/>
      <c r="V745" s="180"/>
      <c r="W745" s="180"/>
      <c r="X745" s="180"/>
      <c r="Y745" s="180"/>
      <c r="Z745" s="180"/>
      <c r="AA745" s="180"/>
      <c r="AB745" s="180"/>
      <c r="AC745" s="180"/>
      <c r="AD745" s="180"/>
      <c r="AE745" s="180"/>
      <c r="AF745" s="180"/>
      <c r="AG745" s="180"/>
      <c r="AH745" s="180"/>
      <c r="AI745" s="180"/>
      <c r="AJ745" s="180"/>
      <c r="AK745" s="180"/>
      <c r="AL745" s="180"/>
      <c r="AM745" s="180"/>
      <c r="AN745" s="180"/>
      <c r="AO745" s="180"/>
      <c r="AP745" s="180"/>
      <c r="AQ745" s="180"/>
      <c r="AR745" s="180"/>
      <c r="AS745" s="180"/>
      <c r="AT745" s="180"/>
      <c r="AU745" s="180"/>
      <c r="AV745" s="180"/>
      <c r="AW745" s="180"/>
      <c r="AX745" s="180"/>
      <c r="AY745" s="180"/>
      <c r="AZ745" s="180"/>
      <c r="BA745" s="180"/>
      <c r="BB745" s="180"/>
      <c r="BC745" s="180"/>
      <c r="BD745" s="180"/>
      <c r="BE745" s="180"/>
      <c r="BF745" s="180"/>
      <c r="BG745" s="180"/>
      <c r="BH745" s="180"/>
      <c r="BI745" s="180"/>
      <c r="BJ745" s="180" t="n">
        <v>0</v>
      </c>
      <c r="BK745" s="180" t="n">
        <v>0</v>
      </c>
      <c r="BL745" s="180" t="n">
        <v>0</v>
      </c>
      <c r="BM745" s="180" t="n">
        <v>0</v>
      </c>
      <c r="BN745" s="180" t="n">
        <v>0</v>
      </c>
      <c r="BO745" s="180" t="n">
        <v>0</v>
      </c>
      <c r="BP745" s="180" t="n">
        <v>0</v>
      </c>
      <c r="BQ745" s="180" t="n">
        <v>0</v>
      </c>
      <c r="BR745" s="180" t="n">
        <v>0</v>
      </c>
      <c r="BS745" s="180" t="n">
        <v>0</v>
      </c>
      <c r="BT745" s="180" t="n">
        <v>0</v>
      </c>
      <c r="BU745" s="180" t="n">
        <v>0</v>
      </c>
      <c r="BV745" s="180" t="n">
        <v>0</v>
      </c>
      <c r="BW745" s="180" t="n">
        <v>0</v>
      </c>
      <c r="BX745" s="180" t="n">
        <v>0</v>
      </c>
      <c r="BY745" s="180" t="n">
        <v>0</v>
      </c>
      <c r="BZ745" s="180" t="n">
        <v>0</v>
      </c>
      <c r="CA745" s="180" t="n">
        <v>0</v>
      </c>
      <c r="CB745" s="180" t="n">
        <v>0</v>
      </c>
      <c r="CC745" s="180" t="n">
        <v>0</v>
      </c>
      <c r="CD745" s="180" t="n">
        <v>0</v>
      </c>
      <c r="CE745" s="180" t="n">
        <v>0</v>
      </c>
      <c r="CF745" s="180" t="n">
        <v>0</v>
      </c>
      <c r="CG745" s="180" t="n">
        <v>0</v>
      </c>
      <c r="CH745" s="180" t="n">
        <v>0</v>
      </c>
      <c r="CI745" s="180" t="n">
        <v>0</v>
      </c>
      <c r="CJ745" s="180" t="n">
        <v>0</v>
      </c>
      <c r="CK745" s="180" t="n">
        <v>0</v>
      </c>
      <c r="CL745" s="180" t="n">
        <v>0</v>
      </c>
      <c r="CM745" s="180" t="n">
        <v>0</v>
      </c>
      <c r="CN745" s="180" t="n">
        <v>0</v>
      </c>
      <c r="CO745" s="180" t="n">
        <v>0</v>
      </c>
      <c r="CP745" s="180" t="n">
        <v>0</v>
      </c>
      <c r="CQ745" s="180" t="n">
        <v>0</v>
      </c>
      <c r="CR745" s="180" t="n">
        <v>0</v>
      </c>
      <c r="CS745" s="180"/>
      <c r="CT745" s="188"/>
      <c r="CU745" s="188"/>
      <c r="CV745" s="188"/>
      <c r="CW745" s="188"/>
      <c r="CX745" s="188"/>
      <c r="CY745" s="188"/>
      <c r="CZ745" s="188"/>
      <c r="DA745" s="188"/>
      <c r="DB745" s="188"/>
      <c r="DC745" s="188"/>
      <c r="DD745" s="188"/>
      <c r="DE745" s="188"/>
      <c r="DF745" s="188"/>
      <c r="DG745" s="188"/>
      <c r="DH745" s="188"/>
      <c r="DI745" s="188"/>
      <c r="DJ745" s="188"/>
      <c r="DK745" s="188"/>
      <c r="DL745" s="188"/>
      <c r="DM745" s="188"/>
      <c r="DN745" s="188"/>
    </row>
    <row r="746" customFormat="false" ht="15.75" hidden="false" customHeight="false" outlineLevel="0" collapsed="false">
      <c r="A746" s="209" t="s">
        <v>344</v>
      </c>
      <c r="B746" s="188"/>
      <c r="C746" s="188"/>
      <c r="D746" s="188"/>
      <c r="E746" s="188"/>
      <c r="F746" s="188"/>
      <c r="G746" s="188"/>
      <c r="H746" s="188"/>
      <c r="I746" s="188"/>
      <c r="J746" s="188"/>
      <c r="K746" s="188"/>
      <c r="L746" s="188"/>
      <c r="M746" s="188"/>
      <c r="N746" s="188"/>
      <c r="O746" s="188"/>
      <c r="P746" s="188"/>
      <c r="Q746" s="188"/>
      <c r="R746" s="188"/>
      <c r="S746" s="188"/>
      <c r="T746" s="188"/>
      <c r="U746" s="188"/>
      <c r="V746" s="188"/>
      <c r="W746" s="188"/>
      <c r="X746" s="188"/>
      <c r="Y746" s="188"/>
      <c r="Z746" s="188"/>
      <c r="AA746" s="188"/>
      <c r="AB746" s="188"/>
      <c r="AC746" s="188"/>
      <c r="AD746" s="188"/>
      <c r="AE746" s="188"/>
      <c r="AF746" s="188"/>
      <c r="AG746" s="188"/>
      <c r="AH746" s="188"/>
      <c r="AI746" s="188"/>
      <c r="AJ746" s="188"/>
      <c r="AK746" s="188"/>
      <c r="AL746" s="188"/>
      <c r="AM746" s="188"/>
      <c r="AN746" s="188"/>
      <c r="AO746" s="188"/>
      <c r="AP746" s="188"/>
      <c r="AQ746" s="188"/>
      <c r="AR746" s="188"/>
      <c r="AS746" s="188"/>
      <c r="AT746" s="188"/>
      <c r="AU746" s="188"/>
      <c r="AV746" s="188"/>
      <c r="AW746" s="188"/>
      <c r="AX746" s="188"/>
      <c r="AY746" s="188"/>
      <c r="AZ746" s="188"/>
      <c r="BA746" s="188"/>
      <c r="BB746" s="188"/>
      <c r="BC746" s="188"/>
      <c r="BD746" s="188"/>
      <c r="BE746" s="188"/>
      <c r="BF746" s="188"/>
      <c r="BG746" s="188"/>
      <c r="BH746" s="188"/>
      <c r="BI746" s="188"/>
      <c r="BJ746" s="188"/>
      <c r="BK746" s="188"/>
      <c r="BL746" s="188"/>
      <c r="BM746" s="188"/>
      <c r="BN746" s="188"/>
      <c r="BO746" s="188"/>
      <c r="BP746" s="188"/>
      <c r="BQ746" s="188"/>
      <c r="BR746" s="188"/>
      <c r="BS746" s="188"/>
      <c r="BT746" s="188"/>
      <c r="BU746" s="188"/>
      <c r="BV746" s="188"/>
      <c r="BW746" s="188"/>
      <c r="BX746" s="188"/>
      <c r="BY746" s="188"/>
      <c r="BZ746" s="188"/>
      <c r="CA746" s="188"/>
      <c r="CB746" s="188"/>
      <c r="CC746" s="188"/>
      <c r="CD746" s="188" t="n">
        <v>0</v>
      </c>
      <c r="CE746" s="188" t="n">
        <v>0</v>
      </c>
      <c r="CF746" s="188" t="n">
        <v>0</v>
      </c>
      <c r="CG746" s="188" t="n">
        <v>0</v>
      </c>
      <c r="CH746" s="188" t="n">
        <v>0</v>
      </c>
      <c r="CI746" s="188" t="n">
        <v>0</v>
      </c>
      <c r="CJ746" s="188" t="n">
        <v>0</v>
      </c>
      <c r="CK746" s="188" t="n">
        <v>0</v>
      </c>
      <c r="CL746" s="188" t="n">
        <v>0</v>
      </c>
      <c r="CM746" s="188" t="n">
        <v>0</v>
      </c>
      <c r="CN746" s="188" t="n">
        <v>0</v>
      </c>
      <c r="CO746" s="188" t="n">
        <v>0</v>
      </c>
      <c r="CP746" s="188" t="n">
        <v>0</v>
      </c>
      <c r="CQ746" s="188" t="n">
        <v>0</v>
      </c>
      <c r="CR746" s="188" t="n">
        <v>0</v>
      </c>
      <c r="CS746" s="188"/>
      <c r="CT746" s="180"/>
      <c r="CU746" s="180"/>
      <c r="CV746" s="180"/>
      <c r="CW746" s="180"/>
      <c r="CX746" s="180"/>
      <c r="CY746" s="180"/>
      <c r="CZ746" s="180"/>
      <c r="DA746" s="180"/>
      <c r="DB746" s="180"/>
      <c r="DC746" s="180"/>
      <c r="DD746" s="180"/>
      <c r="DE746" s="180"/>
      <c r="DF746" s="180"/>
      <c r="DG746" s="180"/>
      <c r="DH746" s="180"/>
      <c r="DI746" s="180"/>
      <c r="DJ746" s="180"/>
      <c r="DK746" s="180"/>
      <c r="DL746" s="180"/>
      <c r="DM746" s="180"/>
      <c r="DN746" s="180"/>
    </row>
    <row r="747" customFormat="false" ht="15.75" hidden="false" customHeight="false" outlineLevel="0" collapsed="false">
      <c r="A747" s="209" t="s">
        <v>348</v>
      </c>
      <c r="B747" s="188"/>
      <c r="C747" s="188"/>
      <c r="D747" s="188"/>
      <c r="E747" s="188"/>
      <c r="F747" s="188"/>
      <c r="G747" s="188"/>
      <c r="H747" s="188"/>
      <c r="I747" s="188"/>
      <c r="J747" s="188"/>
      <c r="K747" s="188"/>
      <c r="L747" s="188"/>
      <c r="M747" s="188"/>
      <c r="N747" s="188"/>
      <c r="O747" s="188"/>
      <c r="P747" s="188"/>
      <c r="Q747" s="188"/>
      <c r="R747" s="188"/>
      <c r="S747" s="188"/>
      <c r="T747" s="188"/>
      <c r="U747" s="188"/>
      <c r="V747" s="188"/>
      <c r="W747" s="188"/>
      <c r="X747" s="188"/>
      <c r="Y747" s="188"/>
      <c r="Z747" s="188"/>
      <c r="AA747" s="188"/>
      <c r="AB747" s="188"/>
      <c r="AC747" s="188"/>
      <c r="AD747" s="188"/>
      <c r="AE747" s="188"/>
      <c r="AF747" s="188"/>
      <c r="AG747" s="188"/>
      <c r="AH747" s="188"/>
      <c r="AI747" s="188"/>
      <c r="AJ747" s="188"/>
      <c r="AK747" s="188"/>
      <c r="AL747" s="188"/>
      <c r="AM747" s="188"/>
      <c r="AN747" s="188"/>
      <c r="AO747" s="188"/>
      <c r="AP747" s="188"/>
      <c r="AQ747" s="188"/>
      <c r="AR747" s="188"/>
      <c r="AS747" s="188"/>
      <c r="AT747" s="188"/>
      <c r="AU747" s="188"/>
      <c r="AV747" s="188"/>
      <c r="AW747" s="188"/>
      <c r="AX747" s="188"/>
      <c r="AY747" s="188"/>
      <c r="AZ747" s="188"/>
      <c r="BA747" s="188"/>
      <c r="BB747" s="188"/>
      <c r="BC747" s="188"/>
      <c r="BD747" s="188"/>
      <c r="BE747" s="188"/>
      <c r="BF747" s="188"/>
      <c r="BG747" s="188"/>
      <c r="BH747" s="188"/>
      <c r="BI747" s="188"/>
      <c r="BJ747" s="188"/>
      <c r="BK747" s="188"/>
      <c r="BL747" s="188"/>
      <c r="BM747" s="188"/>
      <c r="BN747" s="188"/>
      <c r="BO747" s="188"/>
      <c r="BP747" s="188"/>
      <c r="BQ747" s="188"/>
      <c r="BR747" s="188"/>
      <c r="BS747" s="188"/>
      <c r="BT747" s="188"/>
      <c r="BU747" s="188"/>
      <c r="BV747" s="188"/>
      <c r="BW747" s="188"/>
      <c r="BX747" s="188"/>
      <c r="BY747" s="188"/>
      <c r="BZ747" s="188"/>
      <c r="CA747" s="188"/>
      <c r="CB747" s="188"/>
      <c r="CC747" s="188"/>
      <c r="CD747" s="188" t="n">
        <v>0</v>
      </c>
      <c r="CE747" s="188" t="n">
        <v>0</v>
      </c>
      <c r="CF747" s="188" t="n">
        <v>0</v>
      </c>
      <c r="CG747" s="188" t="n">
        <v>0</v>
      </c>
      <c r="CH747" s="188" t="n">
        <v>0</v>
      </c>
      <c r="CI747" s="188" t="n">
        <v>0</v>
      </c>
      <c r="CJ747" s="188" t="n">
        <v>0</v>
      </c>
      <c r="CK747" s="188" t="n">
        <v>0</v>
      </c>
      <c r="CL747" s="188" t="n">
        <v>0</v>
      </c>
      <c r="CM747" s="188" t="n">
        <v>0</v>
      </c>
      <c r="CN747" s="188" t="n">
        <v>0</v>
      </c>
      <c r="CO747" s="188" t="n">
        <v>0</v>
      </c>
      <c r="CP747" s="188" t="n">
        <v>0</v>
      </c>
      <c r="CQ747" s="188" t="n">
        <v>0</v>
      </c>
      <c r="CR747" s="188" t="n">
        <v>0</v>
      </c>
      <c r="CS747" s="188"/>
      <c r="CT747" s="188"/>
      <c r="CU747" s="188"/>
      <c r="CV747" s="188"/>
      <c r="CW747" s="188"/>
      <c r="CX747" s="188"/>
      <c r="CY747" s="188"/>
      <c r="CZ747" s="188"/>
      <c r="DA747" s="188"/>
      <c r="DB747" s="188"/>
      <c r="DC747" s="188"/>
      <c r="DD747" s="188"/>
      <c r="DE747" s="188"/>
      <c r="DF747" s="188"/>
      <c r="DG747" s="188"/>
      <c r="DH747" s="188"/>
      <c r="DI747" s="188"/>
      <c r="DJ747" s="188"/>
      <c r="DK747" s="188"/>
      <c r="DL747" s="188"/>
      <c r="DM747" s="188"/>
      <c r="DN747" s="188"/>
    </row>
    <row r="748" customFormat="false" ht="15.75" hidden="false" customHeight="false" outlineLevel="0" collapsed="false">
      <c r="A748" s="209" t="s">
        <v>540</v>
      </c>
      <c r="B748" s="188"/>
      <c r="C748" s="188"/>
      <c r="D748" s="188"/>
      <c r="E748" s="188"/>
      <c r="F748" s="188"/>
      <c r="G748" s="188"/>
      <c r="H748" s="188"/>
      <c r="I748" s="188"/>
      <c r="J748" s="188"/>
      <c r="K748" s="188"/>
      <c r="L748" s="188"/>
      <c r="M748" s="188"/>
      <c r="N748" s="188"/>
      <c r="O748" s="188"/>
      <c r="P748" s="188"/>
      <c r="Q748" s="188"/>
      <c r="R748" s="188"/>
      <c r="S748" s="188"/>
      <c r="T748" s="188"/>
      <c r="U748" s="188"/>
      <c r="V748" s="188"/>
      <c r="W748" s="188"/>
      <c r="X748" s="188"/>
      <c r="Y748" s="188"/>
      <c r="Z748" s="188"/>
      <c r="AA748" s="188"/>
      <c r="AB748" s="188"/>
      <c r="AC748" s="188"/>
      <c r="AD748" s="188"/>
      <c r="AE748" s="188"/>
      <c r="AF748" s="188"/>
      <c r="AG748" s="188"/>
      <c r="AH748" s="188"/>
      <c r="AI748" s="188"/>
      <c r="AJ748" s="188"/>
      <c r="AK748" s="188"/>
      <c r="AL748" s="188"/>
      <c r="AM748" s="188"/>
      <c r="AN748" s="188"/>
      <c r="AO748" s="188"/>
      <c r="AP748" s="188"/>
      <c r="AQ748" s="188"/>
      <c r="AR748" s="188"/>
      <c r="AS748" s="188"/>
      <c r="AT748" s="188"/>
      <c r="AU748" s="188"/>
      <c r="AV748" s="188"/>
      <c r="AW748" s="188"/>
      <c r="AX748" s="188"/>
      <c r="AY748" s="188"/>
      <c r="AZ748" s="188"/>
      <c r="BA748" s="188"/>
      <c r="BB748" s="188"/>
      <c r="BC748" s="188"/>
      <c r="BD748" s="188"/>
      <c r="BE748" s="188"/>
      <c r="BF748" s="188"/>
      <c r="BG748" s="188"/>
      <c r="BH748" s="188"/>
      <c r="BI748" s="188"/>
      <c r="BJ748" s="188" t="n">
        <v>0</v>
      </c>
      <c r="BK748" s="188" t="n">
        <v>0</v>
      </c>
      <c r="BL748" s="188" t="n">
        <v>0</v>
      </c>
      <c r="BM748" s="188" t="n">
        <v>0</v>
      </c>
      <c r="BN748" s="188" t="n">
        <v>0</v>
      </c>
      <c r="BO748" s="188" t="n">
        <v>0</v>
      </c>
      <c r="BP748" s="188" t="n">
        <v>0</v>
      </c>
      <c r="BQ748" s="188" t="n">
        <v>0</v>
      </c>
      <c r="BR748" s="188" t="n">
        <v>0</v>
      </c>
      <c r="BS748" s="188" t="n">
        <v>0</v>
      </c>
      <c r="BT748" s="188" t="n">
        <v>0</v>
      </c>
      <c r="BU748" s="188" t="n">
        <v>0</v>
      </c>
      <c r="BV748" s="188" t="n">
        <v>0</v>
      </c>
      <c r="BW748" s="188" t="n">
        <v>0</v>
      </c>
      <c r="BX748" s="188" t="n">
        <v>0</v>
      </c>
      <c r="BY748" s="188" t="n">
        <v>0</v>
      </c>
      <c r="BZ748" s="188" t="n">
        <v>0</v>
      </c>
      <c r="CA748" s="188" t="n">
        <v>0</v>
      </c>
      <c r="CB748" s="188" t="n">
        <v>0</v>
      </c>
      <c r="CC748" s="188" t="n">
        <v>0</v>
      </c>
      <c r="CD748" s="188" t="n">
        <v>0</v>
      </c>
      <c r="CE748" s="188" t="n">
        <v>0</v>
      </c>
      <c r="CF748" s="188" t="n">
        <v>0</v>
      </c>
      <c r="CG748" s="188" t="n">
        <v>0</v>
      </c>
      <c r="CH748" s="180" t="n">
        <v>0</v>
      </c>
      <c r="CI748" s="180" t="n">
        <v>0</v>
      </c>
      <c r="CJ748" s="180" t="n">
        <v>0</v>
      </c>
      <c r="CK748" s="180" t="n">
        <v>0</v>
      </c>
      <c r="CL748" s="188" t="n">
        <v>0</v>
      </c>
      <c r="CM748" s="188" t="n">
        <v>0</v>
      </c>
      <c r="CN748" s="188" t="n">
        <v>0</v>
      </c>
      <c r="CO748" s="188" t="n">
        <v>0</v>
      </c>
      <c r="CP748" s="188" t="n">
        <v>0</v>
      </c>
      <c r="CQ748" s="188" t="n">
        <v>0</v>
      </c>
      <c r="CR748" s="188" t="n">
        <v>0</v>
      </c>
      <c r="CS748" s="188"/>
      <c r="CT748" s="188"/>
      <c r="CU748" s="188"/>
      <c r="CV748" s="188"/>
      <c r="CW748" s="188"/>
      <c r="CX748" s="188"/>
      <c r="CY748" s="188"/>
      <c r="CZ748" s="188"/>
      <c r="DA748" s="188"/>
      <c r="DB748" s="188"/>
      <c r="DC748" s="188"/>
      <c r="DD748" s="188"/>
      <c r="DE748" s="188"/>
      <c r="DF748" s="188"/>
      <c r="DG748" s="188"/>
      <c r="DH748" s="188"/>
      <c r="DI748" s="188"/>
      <c r="DJ748" s="188"/>
      <c r="DK748" s="188"/>
      <c r="DL748" s="188"/>
      <c r="DM748" s="188"/>
      <c r="DN748" s="188"/>
    </row>
    <row r="749" customFormat="false" ht="15.75" hidden="false" customHeight="false" outlineLevel="0" collapsed="false">
      <c r="A749" s="209" t="s">
        <v>509</v>
      </c>
      <c r="B749" s="188"/>
      <c r="C749" s="188"/>
      <c r="D749" s="188"/>
      <c r="E749" s="188"/>
      <c r="F749" s="188"/>
      <c r="G749" s="188"/>
      <c r="H749" s="188"/>
      <c r="I749" s="188"/>
      <c r="J749" s="188"/>
      <c r="K749" s="188"/>
      <c r="L749" s="188"/>
      <c r="M749" s="188"/>
      <c r="N749" s="188"/>
      <c r="O749" s="188"/>
      <c r="P749" s="188"/>
      <c r="Q749" s="188"/>
      <c r="R749" s="188"/>
      <c r="S749" s="188"/>
      <c r="T749" s="188"/>
      <c r="U749" s="188"/>
      <c r="V749" s="188"/>
      <c r="W749" s="188"/>
      <c r="X749" s="188"/>
      <c r="Y749" s="188"/>
      <c r="Z749" s="188"/>
      <c r="AA749" s="188"/>
      <c r="AB749" s="188"/>
      <c r="AC749" s="188"/>
      <c r="AD749" s="188"/>
      <c r="AE749" s="188"/>
      <c r="AF749" s="188"/>
      <c r="AG749" s="188"/>
      <c r="AH749" s="188"/>
      <c r="AI749" s="188"/>
      <c r="AJ749" s="188"/>
      <c r="AK749" s="188"/>
      <c r="AL749" s="188"/>
      <c r="AM749" s="188"/>
      <c r="AN749" s="188"/>
      <c r="AO749" s="188"/>
      <c r="AP749" s="188"/>
      <c r="AQ749" s="188"/>
      <c r="AR749" s="188"/>
      <c r="AS749" s="188"/>
      <c r="AT749" s="188"/>
      <c r="AU749" s="188"/>
      <c r="AV749" s="188"/>
      <c r="AW749" s="188"/>
      <c r="AX749" s="188"/>
      <c r="AY749" s="188"/>
      <c r="AZ749" s="188"/>
      <c r="BA749" s="188"/>
      <c r="BB749" s="188"/>
      <c r="BC749" s="188"/>
      <c r="BD749" s="188"/>
      <c r="BE749" s="188"/>
      <c r="BF749" s="188"/>
      <c r="BG749" s="188"/>
      <c r="BH749" s="188"/>
      <c r="BI749" s="188"/>
      <c r="BJ749" s="188"/>
      <c r="BK749" s="188"/>
      <c r="BL749" s="188"/>
      <c r="BM749" s="188"/>
      <c r="BN749" s="188"/>
      <c r="BO749" s="188"/>
      <c r="BP749" s="188"/>
      <c r="BQ749" s="188"/>
      <c r="BR749" s="188"/>
      <c r="BS749" s="188"/>
      <c r="BT749" s="188"/>
      <c r="BU749" s="188"/>
      <c r="BV749" s="188"/>
      <c r="BW749" s="188"/>
      <c r="BX749" s="188"/>
      <c r="BY749" s="188"/>
      <c r="BZ749" s="188"/>
      <c r="CA749" s="188"/>
      <c r="CB749" s="188"/>
      <c r="CC749" s="188"/>
      <c r="CD749" s="188" t="n">
        <v>0</v>
      </c>
      <c r="CE749" s="188" t="n">
        <v>0</v>
      </c>
      <c r="CF749" s="188" t="n">
        <v>0</v>
      </c>
      <c r="CG749" s="188" t="n">
        <v>0</v>
      </c>
      <c r="CH749" s="180" t="n">
        <v>0</v>
      </c>
      <c r="CI749" s="180" t="n">
        <v>0</v>
      </c>
      <c r="CJ749" s="180" t="n">
        <v>0</v>
      </c>
      <c r="CK749" s="180" t="n">
        <v>0</v>
      </c>
      <c r="CL749" s="188" t="n">
        <v>0</v>
      </c>
      <c r="CM749" s="188" t="n">
        <v>0</v>
      </c>
      <c r="CN749" s="188" t="n">
        <v>0</v>
      </c>
      <c r="CO749" s="188" t="n">
        <v>0</v>
      </c>
      <c r="CP749" s="188" t="n">
        <v>0</v>
      </c>
      <c r="CQ749" s="188" t="n">
        <v>0</v>
      </c>
      <c r="CR749" s="188" t="n">
        <v>0</v>
      </c>
      <c r="CS749" s="188"/>
      <c r="CT749" s="188"/>
      <c r="CU749" s="188"/>
      <c r="CV749" s="188"/>
      <c r="CW749" s="188"/>
      <c r="CX749" s="188"/>
      <c r="CY749" s="188"/>
      <c r="CZ749" s="188"/>
      <c r="DA749" s="188"/>
      <c r="DB749" s="188"/>
      <c r="DC749" s="188"/>
      <c r="DD749" s="188"/>
      <c r="DE749" s="188"/>
      <c r="DF749" s="188"/>
      <c r="DG749" s="188"/>
      <c r="DH749" s="188"/>
      <c r="DI749" s="188"/>
      <c r="DJ749" s="188"/>
      <c r="DK749" s="188"/>
      <c r="DL749" s="188"/>
      <c r="DM749" s="188"/>
      <c r="DN749" s="188"/>
    </row>
    <row r="750" customFormat="false" ht="15.75" hidden="false" customHeight="false" outlineLevel="0" collapsed="false">
      <c r="A750" s="209" t="s">
        <v>510</v>
      </c>
      <c r="B750" s="188"/>
      <c r="C750" s="188"/>
      <c r="D750" s="188"/>
      <c r="E750" s="188"/>
      <c r="F750" s="188"/>
      <c r="G750" s="188"/>
      <c r="H750" s="188"/>
      <c r="I750" s="188"/>
      <c r="J750" s="188"/>
      <c r="K750" s="188"/>
      <c r="L750" s="188"/>
      <c r="M750" s="188"/>
      <c r="N750" s="188"/>
      <c r="O750" s="188"/>
      <c r="P750" s="188"/>
      <c r="Q750" s="188"/>
      <c r="R750" s="188"/>
      <c r="S750" s="188"/>
      <c r="T750" s="188"/>
      <c r="U750" s="188"/>
      <c r="V750" s="188"/>
      <c r="W750" s="188"/>
      <c r="X750" s="188"/>
      <c r="Y750" s="188"/>
      <c r="Z750" s="188"/>
      <c r="AA750" s="188"/>
      <c r="AB750" s="188"/>
      <c r="AC750" s="188"/>
      <c r="AD750" s="188"/>
      <c r="AE750" s="188"/>
      <c r="AF750" s="188"/>
      <c r="AG750" s="188"/>
      <c r="AH750" s="188"/>
      <c r="AI750" s="188"/>
      <c r="AJ750" s="188"/>
      <c r="AK750" s="188"/>
      <c r="AL750" s="188"/>
      <c r="AM750" s="188"/>
      <c r="AN750" s="188"/>
      <c r="AO750" s="188"/>
      <c r="AP750" s="188"/>
      <c r="AQ750" s="188"/>
      <c r="AR750" s="188"/>
      <c r="AS750" s="188"/>
      <c r="AT750" s="188"/>
      <c r="AU750" s="188"/>
      <c r="AV750" s="188"/>
      <c r="AW750" s="188"/>
      <c r="AX750" s="188"/>
      <c r="AY750" s="188"/>
      <c r="AZ750" s="188"/>
      <c r="BA750" s="188"/>
      <c r="BB750" s="188"/>
      <c r="BC750" s="188"/>
      <c r="BD750" s="188"/>
      <c r="BE750" s="188"/>
      <c r="BF750" s="188"/>
      <c r="BG750" s="188"/>
      <c r="BH750" s="188"/>
      <c r="BI750" s="188"/>
      <c r="BJ750" s="188"/>
      <c r="BK750" s="188"/>
      <c r="BL750" s="188"/>
      <c r="BM750" s="188"/>
      <c r="BN750" s="188"/>
      <c r="BO750" s="188"/>
      <c r="BP750" s="188"/>
      <c r="BQ750" s="188"/>
      <c r="BR750" s="188"/>
      <c r="BS750" s="188"/>
      <c r="BT750" s="188"/>
      <c r="BU750" s="188"/>
      <c r="BV750" s="188"/>
      <c r="BW750" s="188"/>
      <c r="BX750" s="188"/>
      <c r="BY750" s="188"/>
      <c r="BZ750" s="188"/>
      <c r="CA750" s="188"/>
      <c r="CB750" s="188"/>
      <c r="CC750" s="188"/>
      <c r="CD750" s="188" t="n">
        <v>0</v>
      </c>
      <c r="CE750" s="188" t="n">
        <v>0</v>
      </c>
      <c r="CF750" s="188" t="n">
        <v>0</v>
      </c>
      <c r="CG750" s="188" t="n">
        <v>0</v>
      </c>
      <c r="CH750" s="180" t="n">
        <v>0</v>
      </c>
      <c r="CI750" s="180" t="n">
        <v>0</v>
      </c>
      <c r="CJ750" s="180" t="n">
        <v>0</v>
      </c>
      <c r="CK750" s="180" t="n">
        <v>0</v>
      </c>
      <c r="CL750" s="188" t="n">
        <v>0</v>
      </c>
      <c r="CM750" s="188" t="n">
        <v>0</v>
      </c>
      <c r="CN750" s="188" t="n">
        <v>0</v>
      </c>
      <c r="CO750" s="188" t="n">
        <v>0</v>
      </c>
      <c r="CP750" s="188" t="n">
        <v>0</v>
      </c>
      <c r="CQ750" s="188" t="n">
        <v>0</v>
      </c>
      <c r="CR750" s="188" t="n">
        <v>0</v>
      </c>
      <c r="CS750" s="188"/>
      <c r="CT750" s="188"/>
      <c r="CU750" s="188"/>
      <c r="CV750" s="188"/>
      <c r="CW750" s="188"/>
      <c r="CX750" s="188"/>
      <c r="CY750" s="188"/>
      <c r="CZ750" s="188"/>
      <c r="DA750" s="188"/>
      <c r="DB750" s="188"/>
      <c r="DC750" s="188"/>
      <c r="DD750" s="188"/>
      <c r="DE750" s="188"/>
      <c r="DF750" s="188"/>
      <c r="DG750" s="188"/>
      <c r="DH750" s="188"/>
      <c r="DI750" s="188"/>
      <c r="DJ750" s="188"/>
      <c r="DK750" s="188"/>
      <c r="DL750" s="188"/>
      <c r="DM750" s="188"/>
      <c r="DN750" s="188"/>
    </row>
    <row r="751" customFormat="false" ht="15.75" hidden="false" customHeight="false" outlineLevel="0" collapsed="false">
      <c r="A751" s="70" t="s">
        <v>541</v>
      </c>
      <c r="B751" s="253"/>
      <c r="C751" s="253"/>
      <c r="D751" s="253"/>
      <c r="E751" s="253"/>
      <c r="F751" s="253"/>
      <c r="G751" s="253"/>
      <c r="H751" s="253"/>
      <c r="I751" s="253"/>
      <c r="J751" s="253"/>
      <c r="K751" s="253"/>
      <c r="L751" s="253"/>
      <c r="M751" s="253"/>
      <c r="N751" s="253"/>
      <c r="O751" s="253"/>
      <c r="P751" s="253"/>
      <c r="Q751" s="253"/>
      <c r="R751" s="253"/>
      <c r="S751" s="253"/>
      <c r="T751" s="253"/>
      <c r="U751" s="253"/>
      <c r="V751" s="253"/>
      <c r="W751" s="253"/>
      <c r="X751" s="253"/>
      <c r="Y751" s="253"/>
      <c r="Z751" s="253"/>
      <c r="AA751" s="253"/>
      <c r="AB751" s="253"/>
      <c r="AC751" s="253"/>
      <c r="AD751" s="253"/>
      <c r="AE751" s="253"/>
      <c r="AF751" s="253"/>
      <c r="AG751" s="253"/>
      <c r="AH751" s="253"/>
      <c r="AI751" s="253"/>
      <c r="AJ751" s="253"/>
      <c r="AK751" s="253"/>
      <c r="AL751" s="253"/>
      <c r="AM751" s="253"/>
      <c r="AN751" s="253"/>
      <c r="AO751" s="253"/>
      <c r="AP751" s="253"/>
      <c r="AQ751" s="253"/>
      <c r="AR751" s="253"/>
      <c r="AS751" s="253"/>
      <c r="AT751" s="253"/>
      <c r="AU751" s="253"/>
      <c r="AV751" s="253"/>
      <c r="AW751" s="253"/>
      <c r="AX751" s="253"/>
      <c r="AY751" s="253"/>
      <c r="AZ751" s="253"/>
      <c r="BA751" s="253"/>
      <c r="BB751" s="253"/>
      <c r="BC751" s="253"/>
      <c r="BD751" s="253"/>
      <c r="BE751" s="253"/>
      <c r="BF751" s="253"/>
      <c r="BG751" s="253"/>
      <c r="BH751" s="253"/>
      <c r="BI751" s="253"/>
      <c r="BJ751" s="253" t="n">
        <v>0</v>
      </c>
      <c r="BK751" s="253" t="n">
        <v>0</v>
      </c>
      <c r="BL751" s="253" t="n">
        <v>0</v>
      </c>
      <c r="BM751" s="253" t="n">
        <v>0</v>
      </c>
      <c r="BN751" s="253" t="n">
        <v>0</v>
      </c>
      <c r="BO751" s="253" t="n">
        <v>0</v>
      </c>
      <c r="BP751" s="253" t="n">
        <v>0</v>
      </c>
      <c r="BQ751" s="253" t="n">
        <v>0</v>
      </c>
      <c r="BR751" s="253" t="n">
        <v>0</v>
      </c>
      <c r="BS751" s="253" t="n">
        <v>0</v>
      </c>
      <c r="BT751" s="253" t="n">
        <v>0</v>
      </c>
      <c r="BU751" s="253" t="n">
        <v>0</v>
      </c>
      <c r="BV751" s="253" t="n">
        <v>0</v>
      </c>
      <c r="BW751" s="253" t="n">
        <v>0</v>
      </c>
      <c r="BX751" s="253" t="n">
        <v>0</v>
      </c>
      <c r="BY751" s="253" t="n">
        <v>0</v>
      </c>
      <c r="BZ751" s="253" t="n">
        <v>0</v>
      </c>
      <c r="CA751" s="253" t="n">
        <v>0</v>
      </c>
      <c r="CB751" s="253" t="n">
        <v>0</v>
      </c>
      <c r="CC751" s="253" t="n">
        <v>0</v>
      </c>
      <c r="CD751" s="186" t="n">
        <v>0</v>
      </c>
      <c r="CE751" s="186" t="n">
        <v>0</v>
      </c>
      <c r="CF751" s="186" t="n">
        <v>0</v>
      </c>
      <c r="CG751" s="186" t="n">
        <v>0</v>
      </c>
      <c r="CH751" s="186" t="n">
        <v>0</v>
      </c>
      <c r="CI751" s="186" t="n">
        <v>0</v>
      </c>
      <c r="CJ751" s="186" t="n">
        <v>0</v>
      </c>
      <c r="CK751" s="186" t="n">
        <v>0</v>
      </c>
      <c r="CL751" s="186" t="n">
        <v>0</v>
      </c>
      <c r="CM751" s="186" t="n">
        <v>0</v>
      </c>
      <c r="CN751" s="186" t="n">
        <v>0</v>
      </c>
      <c r="CO751" s="186" t="n">
        <v>0</v>
      </c>
      <c r="CP751" s="186" t="n">
        <v>0</v>
      </c>
      <c r="CQ751" s="186" t="n">
        <v>0</v>
      </c>
      <c r="CR751" s="186" t="n">
        <v>0</v>
      </c>
      <c r="CS751" s="186"/>
      <c r="CT751" s="188"/>
      <c r="CU751" s="188"/>
      <c r="CV751" s="188"/>
      <c r="CW751" s="188"/>
      <c r="CX751" s="188"/>
      <c r="CY751" s="188"/>
      <c r="CZ751" s="188"/>
      <c r="DA751" s="188"/>
      <c r="DB751" s="188"/>
      <c r="DC751" s="188"/>
      <c r="DD751" s="188"/>
      <c r="DE751" s="188"/>
      <c r="DF751" s="188"/>
      <c r="DG751" s="188"/>
      <c r="DH751" s="188"/>
      <c r="DI751" s="188"/>
      <c r="DJ751" s="188"/>
      <c r="DK751" s="188"/>
      <c r="DL751" s="188"/>
      <c r="DM751" s="188"/>
      <c r="DN751" s="188"/>
    </row>
    <row r="752" customFormat="false" ht="15.75" hidden="false" customHeight="false" outlineLevel="0" collapsed="false">
      <c r="A752" s="73" t="s">
        <v>477</v>
      </c>
      <c r="B752" s="80"/>
      <c r="C752" s="80"/>
      <c r="D752" s="80"/>
      <c r="E752" s="80"/>
      <c r="F752" s="80"/>
      <c r="G752" s="80"/>
      <c r="H752" s="80"/>
      <c r="I752" s="80"/>
      <c r="J752" s="80"/>
      <c r="K752" s="80"/>
      <c r="L752" s="80"/>
      <c r="M752" s="80"/>
      <c r="N752" s="80"/>
      <c r="O752" s="80"/>
      <c r="P752" s="80"/>
      <c r="Q752" s="80"/>
      <c r="R752" s="80"/>
      <c r="S752" s="80"/>
      <c r="T752" s="80"/>
      <c r="U752" s="80"/>
      <c r="V752" s="80"/>
      <c r="W752" s="80"/>
      <c r="X752" s="80"/>
      <c r="Y752" s="80"/>
      <c r="Z752" s="80"/>
      <c r="AA752" s="80"/>
      <c r="AB752" s="80"/>
      <c r="AC752" s="80"/>
      <c r="AD752" s="80"/>
      <c r="AE752" s="80"/>
      <c r="AF752" s="80"/>
      <c r="AG752" s="80"/>
      <c r="AH752" s="80"/>
      <c r="AI752" s="80"/>
      <c r="AJ752" s="80"/>
      <c r="AK752" s="80"/>
      <c r="AL752" s="80"/>
      <c r="AM752" s="80"/>
      <c r="AN752" s="80"/>
      <c r="AO752" s="80"/>
      <c r="AP752" s="80"/>
      <c r="AQ752" s="80"/>
      <c r="AR752" s="80"/>
      <c r="AS752" s="80"/>
      <c r="AT752" s="80"/>
      <c r="AU752" s="80"/>
      <c r="AV752" s="80"/>
      <c r="AW752" s="80"/>
      <c r="AX752" s="80"/>
      <c r="AY752" s="80"/>
      <c r="AZ752" s="80"/>
      <c r="BA752" s="80"/>
      <c r="BB752" s="80"/>
      <c r="BC752" s="80"/>
      <c r="BD752" s="80"/>
      <c r="BE752" s="80"/>
      <c r="BF752" s="80"/>
      <c r="BG752" s="80"/>
      <c r="BH752" s="80"/>
      <c r="BI752" s="80"/>
      <c r="BJ752" s="80" t="n">
        <v>0</v>
      </c>
      <c r="BK752" s="80" t="n">
        <v>0</v>
      </c>
      <c r="BL752" s="80" t="n">
        <v>0</v>
      </c>
      <c r="BM752" s="80" t="n">
        <v>0</v>
      </c>
      <c r="BN752" s="80" t="n">
        <v>0</v>
      </c>
      <c r="BO752" s="80" t="n">
        <v>0</v>
      </c>
      <c r="BP752" s="80" t="n">
        <v>0</v>
      </c>
      <c r="BQ752" s="80" t="n">
        <v>0</v>
      </c>
      <c r="BR752" s="80" t="n">
        <v>0</v>
      </c>
      <c r="BS752" s="80" t="n">
        <v>0</v>
      </c>
      <c r="BT752" s="80" t="n">
        <v>0</v>
      </c>
      <c r="BU752" s="80" t="n">
        <v>0</v>
      </c>
      <c r="BV752" s="80" t="n">
        <v>0</v>
      </c>
      <c r="BW752" s="80" t="n">
        <v>0</v>
      </c>
      <c r="BX752" s="80" t="n">
        <v>0</v>
      </c>
      <c r="BY752" s="80" t="n">
        <v>0</v>
      </c>
      <c r="BZ752" s="80" t="n">
        <v>0</v>
      </c>
      <c r="CA752" s="80" t="n">
        <v>0</v>
      </c>
      <c r="CB752" s="80" t="n">
        <v>0</v>
      </c>
      <c r="CC752" s="80" t="n">
        <v>0</v>
      </c>
      <c r="CD752" s="180" t="n">
        <v>0</v>
      </c>
      <c r="CE752" s="180" t="n">
        <v>0</v>
      </c>
      <c r="CF752" s="180" t="n">
        <v>0</v>
      </c>
      <c r="CG752" s="180" t="n">
        <v>0</v>
      </c>
      <c r="CH752" s="180" t="n">
        <v>0</v>
      </c>
      <c r="CI752" s="180" t="n">
        <v>0</v>
      </c>
      <c r="CJ752" s="180" t="n">
        <v>0</v>
      </c>
      <c r="CK752" s="180" t="n">
        <v>0</v>
      </c>
      <c r="CL752" s="180" t="n">
        <v>0</v>
      </c>
      <c r="CM752" s="180" t="n">
        <v>0</v>
      </c>
      <c r="CN752" s="180" t="n">
        <v>0</v>
      </c>
      <c r="CO752" s="180" t="n">
        <v>0</v>
      </c>
      <c r="CP752" s="180" t="n">
        <v>0</v>
      </c>
      <c r="CQ752" s="180" t="n">
        <v>0</v>
      </c>
      <c r="CR752" s="180" t="n">
        <v>0</v>
      </c>
      <c r="CS752" s="180"/>
      <c r="CT752" s="253"/>
      <c r="CU752" s="253"/>
      <c r="CV752" s="253"/>
      <c r="CW752" s="253"/>
      <c r="CX752" s="253"/>
      <c r="CY752" s="253"/>
      <c r="CZ752" s="253"/>
      <c r="DA752" s="253"/>
      <c r="DB752" s="253"/>
      <c r="DC752" s="253"/>
      <c r="DD752" s="253"/>
      <c r="DE752" s="253"/>
      <c r="DF752" s="253"/>
      <c r="DG752" s="253"/>
      <c r="DH752" s="253"/>
      <c r="DI752" s="253"/>
      <c r="DJ752" s="253"/>
      <c r="DK752" s="253"/>
      <c r="DL752" s="253"/>
      <c r="DM752" s="253"/>
      <c r="DN752" s="253"/>
    </row>
    <row r="753" customFormat="false" ht="15.75" hidden="false" customHeight="false" outlineLevel="0" collapsed="false">
      <c r="A753" s="73" t="s">
        <v>478</v>
      </c>
      <c r="B753" s="80"/>
      <c r="C753" s="80"/>
      <c r="D753" s="80"/>
      <c r="E753" s="80"/>
      <c r="F753" s="80"/>
      <c r="G753" s="80"/>
      <c r="H753" s="80"/>
      <c r="I753" s="80"/>
      <c r="J753" s="80"/>
      <c r="K753" s="80"/>
      <c r="L753" s="80"/>
      <c r="M753" s="80"/>
      <c r="N753" s="80"/>
      <c r="O753" s="80"/>
      <c r="P753" s="80"/>
      <c r="Q753" s="80"/>
      <c r="R753" s="80"/>
      <c r="S753" s="80"/>
      <c r="T753" s="80"/>
      <c r="U753" s="80"/>
      <c r="V753" s="80"/>
      <c r="W753" s="80"/>
      <c r="X753" s="80"/>
      <c r="Y753" s="80"/>
      <c r="Z753" s="80"/>
      <c r="AA753" s="80"/>
      <c r="AB753" s="80"/>
      <c r="AC753" s="80"/>
      <c r="AD753" s="80"/>
      <c r="AE753" s="80"/>
      <c r="AF753" s="80"/>
      <c r="AG753" s="80"/>
      <c r="AH753" s="80"/>
      <c r="AI753" s="80"/>
      <c r="AJ753" s="80"/>
      <c r="AK753" s="80"/>
      <c r="AL753" s="80"/>
      <c r="AM753" s="80"/>
      <c r="AN753" s="80"/>
      <c r="AO753" s="80"/>
      <c r="AP753" s="80"/>
      <c r="AQ753" s="80"/>
      <c r="AR753" s="80"/>
      <c r="AS753" s="80"/>
      <c r="AT753" s="80"/>
      <c r="AU753" s="80"/>
      <c r="AV753" s="80"/>
      <c r="AW753" s="80"/>
      <c r="AX753" s="80"/>
      <c r="AY753" s="80"/>
      <c r="AZ753" s="80"/>
      <c r="BA753" s="80"/>
      <c r="BB753" s="80"/>
      <c r="BC753" s="80"/>
      <c r="BD753" s="80"/>
      <c r="BE753" s="80"/>
      <c r="BF753" s="80"/>
      <c r="BG753" s="80"/>
      <c r="BH753" s="80"/>
      <c r="BI753" s="80"/>
      <c r="BJ753" s="80" t="n">
        <v>0</v>
      </c>
      <c r="BK753" s="80" t="n">
        <v>0</v>
      </c>
      <c r="BL753" s="80" t="n">
        <v>0</v>
      </c>
      <c r="BM753" s="80" t="n">
        <v>0</v>
      </c>
      <c r="BN753" s="80" t="n">
        <v>0</v>
      </c>
      <c r="BO753" s="80" t="n">
        <v>0</v>
      </c>
      <c r="BP753" s="80" t="n">
        <v>0</v>
      </c>
      <c r="BQ753" s="80" t="n">
        <v>0</v>
      </c>
      <c r="BR753" s="80" t="n">
        <v>0</v>
      </c>
      <c r="BS753" s="80" t="n">
        <v>0</v>
      </c>
      <c r="BT753" s="80" t="n">
        <v>0</v>
      </c>
      <c r="BU753" s="80" t="n">
        <v>0</v>
      </c>
      <c r="BV753" s="80" t="n">
        <v>0</v>
      </c>
      <c r="BW753" s="80" t="n">
        <v>0</v>
      </c>
      <c r="BX753" s="80" t="n">
        <v>0</v>
      </c>
      <c r="BY753" s="80" t="n">
        <v>0</v>
      </c>
      <c r="BZ753" s="80" t="n">
        <v>0</v>
      </c>
      <c r="CA753" s="80" t="n">
        <v>0</v>
      </c>
      <c r="CB753" s="80" t="n">
        <v>0</v>
      </c>
      <c r="CC753" s="80" t="n">
        <v>0</v>
      </c>
      <c r="CD753" s="180" t="n">
        <v>0</v>
      </c>
      <c r="CE753" s="180" t="n">
        <v>0</v>
      </c>
      <c r="CF753" s="180" t="n">
        <v>0</v>
      </c>
      <c r="CG753" s="180" t="n">
        <v>0</v>
      </c>
      <c r="CH753" s="180" t="n">
        <v>0</v>
      </c>
      <c r="CI753" s="180" t="n">
        <v>0</v>
      </c>
      <c r="CJ753" s="180" t="n">
        <v>0</v>
      </c>
      <c r="CK753" s="180" t="n">
        <v>0</v>
      </c>
      <c r="CL753" s="180" t="n">
        <v>0</v>
      </c>
      <c r="CM753" s="180" t="n">
        <v>0</v>
      </c>
      <c r="CN753" s="180" t="n">
        <v>0</v>
      </c>
      <c r="CO753" s="180" t="n">
        <v>0</v>
      </c>
      <c r="CP753" s="180" t="n">
        <v>0</v>
      </c>
      <c r="CQ753" s="180" t="n">
        <v>0</v>
      </c>
      <c r="CR753" s="180" t="n">
        <v>0</v>
      </c>
      <c r="CS753" s="180"/>
      <c r="CT753" s="80"/>
      <c r="CU753" s="80"/>
      <c r="CV753" s="80"/>
      <c r="CW753" s="80"/>
      <c r="CX753" s="80"/>
      <c r="CY753" s="80"/>
      <c r="CZ753" s="80"/>
      <c r="DA753" s="80"/>
      <c r="DB753" s="80"/>
      <c r="DC753" s="80"/>
      <c r="DD753" s="80"/>
      <c r="DE753" s="80"/>
      <c r="DF753" s="80"/>
      <c r="DG753" s="80"/>
      <c r="DH753" s="80"/>
      <c r="DI753" s="80"/>
      <c r="DJ753" s="80"/>
      <c r="DK753" s="80"/>
      <c r="DL753" s="80"/>
      <c r="DM753" s="80"/>
      <c r="DN753" s="80"/>
    </row>
    <row r="754" customFormat="false" ht="15.75" hidden="false" customHeight="false" outlineLevel="0" collapsed="false">
      <c r="A754" s="184" t="s">
        <v>542</v>
      </c>
      <c r="B754" s="253"/>
      <c r="C754" s="253"/>
      <c r="D754" s="253"/>
      <c r="E754" s="253"/>
      <c r="F754" s="253"/>
      <c r="G754" s="253"/>
      <c r="H754" s="253"/>
      <c r="I754" s="253"/>
      <c r="J754" s="253"/>
      <c r="K754" s="253"/>
      <c r="L754" s="253"/>
      <c r="M754" s="253"/>
      <c r="N754" s="253"/>
      <c r="O754" s="253"/>
      <c r="P754" s="253"/>
      <c r="Q754" s="253"/>
      <c r="R754" s="253"/>
      <c r="S754" s="253"/>
      <c r="T754" s="253"/>
      <c r="U754" s="253"/>
      <c r="V754" s="253"/>
      <c r="W754" s="253"/>
      <c r="X754" s="253"/>
      <c r="Y754" s="253"/>
      <c r="Z754" s="253"/>
      <c r="AA754" s="253"/>
      <c r="AB754" s="253"/>
      <c r="AC754" s="253"/>
      <c r="AD754" s="253"/>
      <c r="AE754" s="253"/>
      <c r="AF754" s="253"/>
      <c r="AG754" s="253"/>
      <c r="AH754" s="253"/>
      <c r="AI754" s="253"/>
      <c r="AJ754" s="253"/>
      <c r="AK754" s="253"/>
      <c r="AL754" s="253"/>
      <c r="AM754" s="253"/>
      <c r="AN754" s="253"/>
      <c r="AO754" s="253"/>
      <c r="AP754" s="253"/>
      <c r="AQ754" s="253"/>
      <c r="AR754" s="253"/>
      <c r="AS754" s="253"/>
      <c r="AT754" s="253"/>
      <c r="AU754" s="253"/>
      <c r="AV754" s="253"/>
      <c r="AW754" s="253"/>
      <c r="AX754" s="253"/>
      <c r="AY754" s="253"/>
      <c r="AZ754" s="253"/>
      <c r="BA754" s="253"/>
      <c r="BB754" s="253"/>
      <c r="BC754" s="253"/>
      <c r="BD754" s="253"/>
      <c r="BE754" s="253"/>
      <c r="BF754" s="253"/>
      <c r="BG754" s="253"/>
      <c r="BH754" s="253"/>
      <c r="BI754" s="253"/>
      <c r="BJ754" s="253" t="n">
        <v>0</v>
      </c>
      <c r="BK754" s="253" t="n">
        <v>0</v>
      </c>
      <c r="BL754" s="253" t="n">
        <v>0</v>
      </c>
      <c r="BM754" s="253" t="n">
        <v>0</v>
      </c>
      <c r="BN754" s="253" t="n">
        <v>0</v>
      </c>
      <c r="BO754" s="253" t="n">
        <v>0</v>
      </c>
      <c r="BP754" s="253" t="n">
        <v>0</v>
      </c>
      <c r="BQ754" s="253" t="n">
        <v>0</v>
      </c>
      <c r="BR754" s="253" t="n">
        <v>0</v>
      </c>
      <c r="BS754" s="253" t="n">
        <v>0</v>
      </c>
      <c r="BT754" s="253" t="n">
        <v>0</v>
      </c>
      <c r="BU754" s="253" t="n">
        <v>0</v>
      </c>
      <c r="BV754" s="253" t="n">
        <v>0</v>
      </c>
      <c r="BW754" s="253" t="n">
        <v>0</v>
      </c>
      <c r="BX754" s="253" t="n">
        <v>0</v>
      </c>
      <c r="BY754" s="253" t="n">
        <v>0</v>
      </c>
      <c r="BZ754" s="253" t="n">
        <v>0</v>
      </c>
      <c r="CA754" s="253" t="n">
        <v>0</v>
      </c>
      <c r="CB754" s="253" t="n">
        <v>0</v>
      </c>
      <c r="CC754" s="253" t="n">
        <v>0</v>
      </c>
      <c r="CD754" s="186" t="n">
        <v>0</v>
      </c>
      <c r="CE754" s="186" t="n">
        <v>0</v>
      </c>
      <c r="CF754" s="186" t="n">
        <v>0</v>
      </c>
      <c r="CG754" s="186" t="n">
        <v>0</v>
      </c>
      <c r="CH754" s="186" t="n">
        <v>0</v>
      </c>
      <c r="CI754" s="186" t="n">
        <v>0</v>
      </c>
      <c r="CJ754" s="186" t="n">
        <v>0</v>
      </c>
      <c r="CK754" s="186" t="n">
        <v>0</v>
      </c>
      <c r="CL754" s="186" t="n">
        <v>0</v>
      </c>
      <c r="CM754" s="186" t="n">
        <v>0</v>
      </c>
      <c r="CN754" s="186" t="n">
        <v>0</v>
      </c>
      <c r="CO754" s="186" t="n">
        <v>0</v>
      </c>
      <c r="CP754" s="186" t="n">
        <v>0</v>
      </c>
      <c r="CQ754" s="186" t="n">
        <v>0</v>
      </c>
      <c r="CR754" s="186" t="n">
        <v>0</v>
      </c>
      <c r="CS754" s="186"/>
      <c r="CT754" s="80"/>
      <c r="CU754" s="80"/>
      <c r="CV754" s="80"/>
      <c r="CW754" s="80"/>
      <c r="CX754" s="80"/>
      <c r="CY754" s="80"/>
      <c r="CZ754" s="80"/>
      <c r="DA754" s="80"/>
      <c r="DB754" s="80"/>
      <c r="DC754" s="80"/>
      <c r="DD754" s="80"/>
      <c r="DE754" s="80"/>
      <c r="DF754" s="80"/>
      <c r="DG754" s="80"/>
      <c r="DH754" s="80"/>
      <c r="DI754" s="80"/>
      <c r="DJ754" s="80"/>
      <c r="DK754" s="80"/>
      <c r="DL754" s="80"/>
      <c r="DM754" s="80"/>
      <c r="DN754" s="80"/>
    </row>
    <row r="755" customFormat="false" ht="15.75" hidden="false" customHeight="false" outlineLevel="0" collapsed="false">
      <c r="A755" s="184" t="s">
        <v>336</v>
      </c>
      <c r="B755" s="78"/>
      <c r="C755" s="78"/>
      <c r="D755" s="78"/>
      <c r="E755" s="78"/>
      <c r="F755" s="78"/>
      <c r="G755" s="78"/>
      <c r="H755" s="78"/>
      <c r="I755" s="78"/>
      <c r="J755" s="78"/>
      <c r="K755" s="78"/>
      <c r="L755" s="78"/>
      <c r="M755" s="78"/>
      <c r="N755" s="78"/>
      <c r="O755" s="78"/>
      <c r="P755" s="78"/>
      <c r="Q755" s="78"/>
      <c r="R755" s="78"/>
      <c r="S755" s="78"/>
      <c r="T755" s="78"/>
      <c r="U755" s="78"/>
      <c r="V755" s="78"/>
      <c r="W755" s="78"/>
      <c r="X755" s="78"/>
      <c r="Y755" s="78"/>
      <c r="Z755" s="78"/>
      <c r="AA755" s="78"/>
      <c r="AB755" s="78"/>
      <c r="AC755" s="78"/>
      <c r="AD755" s="78"/>
      <c r="AE755" s="78"/>
      <c r="AF755" s="78"/>
      <c r="AG755" s="78"/>
      <c r="AH755" s="78"/>
      <c r="AI755" s="78"/>
      <c r="AJ755" s="78"/>
      <c r="AK755" s="78"/>
      <c r="AL755" s="78"/>
      <c r="AM755" s="78"/>
      <c r="AN755" s="78"/>
      <c r="AO755" s="78"/>
      <c r="AP755" s="78"/>
      <c r="AQ755" s="78"/>
      <c r="AR755" s="78"/>
      <c r="AS755" s="78"/>
      <c r="AT755" s="78"/>
      <c r="AU755" s="78"/>
      <c r="AV755" s="78"/>
      <c r="AW755" s="78"/>
      <c r="AX755" s="78"/>
      <c r="AY755" s="78"/>
      <c r="AZ755" s="78"/>
      <c r="BA755" s="78"/>
      <c r="BB755" s="78"/>
      <c r="BC755" s="78"/>
      <c r="BD755" s="78"/>
      <c r="BE755" s="78"/>
      <c r="BF755" s="78"/>
      <c r="BG755" s="78"/>
      <c r="BH755" s="78"/>
      <c r="BI755" s="78"/>
      <c r="BJ755" s="78"/>
      <c r="BK755" s="78"/>
      <c r="BL755" s="78"/>
      <c r="BM755" s="78"/>
      <c r="BN755" s="78"/>
      <c r="BO755" s="78"/>
      <c r="BP755" s="78"/>
      <c r="BQ755" s="78"/>
      <c r="BR755" s="78"/>
      <c r="BS755" s="78"/>
      <c r="BT755" s="78"/>
      <c r="BU755" s="78"/>
      <c r="BV755" s="78"/>
      <c r="BW755" s="78"/>
      <c r="BX755" s="78"/>
      <c r="BY755" s="78"/>
      <c r="BZ755" s="78"/>
      <c r="CA755" s="78"/>
      <c r="CB755" s="78"/>
      <c r="CC755" s="78"/>
      <c r="CD755" s="188"/>
      <c r="CE755" s="188"/>
      <c r="CF755" s="188"/>
      <c r="CG755" s="188"/>
      <c r="CH755" s="188"/>
      <c r="CI755" s="188" t="n">
        <v>0</v>
      </c>
      <c r="CJ755" s="188" t="n">
        <v>0</v>
      </c>
      <c r="CK755" s="188" t="n">
        <v>0</v>
      </c>
      <c r="CL755" s="188" t="n">
        <v>0</v>
      </c>
      <c r="CM755" s="188" t="n">
        <v>0</v>
      </c>
      <c r="CN755" s="188" t="n">
        <v>0</v>
      </c>
      <c r="CO755" s="188" t="n">
        <v>0</v>
      </c>
      <c r="CP755" s="188" t="n">
        <v>0</v>
      </c>
      <c r="CQ755" s="188" t="n">
        <v>0</v>
      </c>
      <c r="CR755" s="188" t="n">
        <v>0</v>
      </c>
      <c r="CS755" s="188"/>
      <c r="CT755" s="253"/>
      <c r="CU755" s="253"/>
      <c r="CV755" s="253"/>
      <c r="CW755" s="253"/>
      <c r="CX755" s="253"/>
      <c r="CY755" s="253"/>
      <c r="CZ755" s="253"/>
      <c r="DA755" s="253"/>
      <c r="DB755" s="253"/>
      <c r="DC755" s="253"/>
      <c r="DD755" s="253"/>
      <c r="DE755" s="253"/>
      <c r="DF755" s="253"/>
      <c r="DG755" s="253"/>
      <c r="DH755" s="253"/>
      <c r="DI755" s="253"/>
      <c r="DJ755" s="253"/>
      <c r="DK755" s="253"/>
      <c r="DL755" s="253"/>
      <c r="DM755" s="253"/>
      <c r="DN755" s="253"/>
    </row>
    <row r="756" customFormat="false" ht="15.75" hidden="false" customHeight="false" outlineLevel="0" collapsed="false">
      <c r="A756" s="184" t="s">
        <v>337</v>
      </c>
      <c r="B756" s="78"/>
      <c r="C756" s="78"/>
      <c r="D756" s="78"/>
      <c r="E756" s="78"/>
      <c r="F756" s="78"/>
      <c r="G756" s="78"/>
      <c r="H756" s="78"/>
      <c r="I756" s="78"/>
      <c r="J756" s="78"/>
      <c r="K756" s="78"/>
      <c r="L756" s="78"/>
      <c r="M756" s="78"/>
      <c r="N756" s="78"/>
      <c r="O756" s="78"/>
      <c r="P756" s="78"/>
      <c r="Q756" s="78"/>
      <c r="R756" s="78"/>
      <c r="S756" s="78"/>
      <c r="T756" s="78"/>
      <c r="U756" s="78"/>
      <c r="V756" s="78"/>
      <c r="W756" s="78"/>
      <c r="X756" s="78"/>
      <c r="Y756" s="78"/>
      <c r="Z756" s="78"/>
      <c r="AA756" s="78"/>
      <c r="AB756" s="78"/>
      <c r="AC756" s="78"/>
      <c r="AD756" s="78"/>
      <c r="AE756" s="78"/>
      <c r="AF756" s="78"/>
      <c r="AG756" s="78"/>
      <c r="AH756" s="78"/>
      <c r="AI756" s="78"/>
      <c r="AJ756" s="78"/>
      <c r="AK756" s="78"/>
      <c r="AL756" s="78"/>
      <c r="AM756" s="78"/>
      <c r="AN756" s="78"/>
      <c r="AO756" s="78"/>
      <c r="AP756" s="78"/>
      <c r="AQ756" s="78"/>
      <c r="AR756" s="78"/>
      <c r="AS756" s="78"/>
      <c r="AT756" s="78"/>
      <c r="AU756" s="78"/>
      <c r="AV756" s="78"/>
      <c r="AW756" s="78"/>
      <c r="AX756" s="78"/>
      <c r="AY756" s="78"/>
      <c r="AZ756" s="78"/>
      <c r="BA756" s="78"/>
      <c r="BB756" s="78"/>
      <c r="BC756" s="78"/>
      <c r="BD756" s="78"/>
      <c r="BE756" s="78"/>
      <c r="BF756" s="78"/>
      <c r="BG756" s="78"/>
      <c r="BH756" s="78"/>
      <c r="BI756" s="78"/>
      <c r="BJ756" s="78"/>
      <c r="BK756" s="78"/>
      <c r="BL756" s="78"/>
      <c r="BM756" s="78"/>
      <c r="BN756" s="78"/>
      <c r="BO756" s="78"/>
      <c r="BP756" s="78"/>
      <c r="BQ756" s="78"/>
      <c r="BR756" s="78"/>
      <c r="BS756" s="78"/>
      <c r="BT756" s="78"/>
      <c r="BU756" s="78"/>
      <c r="BV756" s="78"/>
      <c r="BW756" s="78"/>
      <c r="BX756" s="78"/>
      <c r="BY756" s="78"/>
      <c r="BZ756" s="78"/>
      <c r="CA756" s="78"/>
      <c r="CB756" s="78"/>
      <c r="CC756" s="78"/>
      <c r="CD756" s="188"/>
      <c r="CE756" s="188"/>
      <c r="CF756" s="188"/>
      <c r="CG756" s="188"/>
      <c r="CH756" s="188"/>
      <c r="CI756" s="188" t="n">
        <v>0</v>
      </c>
      <c r="CJ756" s="188" t="n">
        <v>0</v>
      </c>
      <c r="CK756" s="188" t="n">
        <v>0</v>
      </c>
      <c r="CL756" s="188" t="n">
        <v>0</v>
      </c>
      <c r="CM756" s="188" t="n">
        <v>0</v>
      </c>
      <c r="CN756" s="188" t="n">
        <v>0</v>
      </c>
      <c r="CO756" s="188" t="n">
        <v>0</v>
      </c>
      <c r="CP756" s="188" t="n">
        <v>0</v>
      </c>
      <c r="CQ756" s="188" t="n">
        <v>0</v>
      </c>
      <c r="CR756" s="188" t="n">
        <v>0</v>
      </c>
      <c r="CS756" s="188"/>
      <c r="CT756" s="78"/>
      <c r="CU756" s="78"/>
      <c r="CV756" s="78"/>
      <c r="CW756" s="78"/>
      <c r="CX756" s="78"/>
      <c r="CY756" s="78"/>
      <c r="CZ756" s="78"/>
      <c r="DA756" s="78"/>
      <c r="DB756" s="78"/>
      <c r="DC756" s="78"/>
      <c r="DD756" s="78"/>
      <c r="DE756" s="78"/>
      <c r="DF756" s="78"/>
      <c r="DG756" s="78"/>
      <c r="DH756" s="78"/>
      <c r="DI756" s="78"/>
      <c r="DJ756" s="78"/>
      <c r="DK756" s="78"/>
      <c r="DL756" s="78"/>
      <c r="DM756" s="78"/>
      <c r="DN756" s="78"/>
    </row>
    <row r="757" customFormat="false" ht="15.75" hidden="false" customHeight="false" outlineLevel="0" collapsed="false">
      <c r="A757" s="184" t="s">
        <v>543</v>
      </c>
      <c r="B757" s="253"/>
      <c r="C757" s="253"/>
      <c r="D757" s="253"/>
      <c r="E757" s="253"/>
      <c r="F757" s="253"/>
      <c r="G757" s="253"/>
      <c r="H757" s="253"/>
      <c r="I757" s="253"/>
      <c r="J757" s="253"/>
      <c r="K757" s="253"/>
      <c r="L757" s="253"/>
      <c r="M757" s="253"/>
      <c r="N757" s="253"/>
      <c r="O757" s="253"/>
      <c r="P757" s="253"/>
      <c r="Q757" s="253"/>
      <c r="R757" s="253"/>
      <c r="S757" s="253"/>
      <c r="T757" s="253"/>
      <c r="U757" s="253"/>
      <c r="V757" s="253"/>
      <c r="W757" s="253"/>
      <c r="X757" s="253"/>
      <c r="Y757" s="253"/>
      <c r="Z757" s="253"/>
      <c r="AA757" s="253"/>
      <c r="AB757" s="253"/>
      <c r="AC757" s="253"/>
      <c r="AD757" s="253"/>
      <c r="AE757" s="253"/>
      <c r="AF757" s="253"/>
      <c r="AG757" s="253"/>
      <c r="AH757" s="253"/>
      <c r="AI757" s="253"/>
      <c r="AJ757" s="253"/>
      <c r="AK757" s="253"/>
      <c r="AL757" s="253"/>
      <c r="AM757" s="253"/>
      <c r="AN757" s="253"/>
      <c r="AO757" s="253"/>
      <c r="AP757" s="253"/>
      <c r="AQ757" s="253"/>
      <c r="AR757" s="253"/>
      <c r="AS757" s="253"/>
      <c r="AT757" s="253"/>
      <c r="AU757" s="253"/>
      <c r="AV757" s="253"/>
      <c r="AW757" s="253"/>
      <c r="AX757" s="253"/>
      <c r="AY757" s="253"/>
      <c r="AZ757" s="253"/>
      <c r="BA757" s="253"/>
      <c r="BB757" s="253"/>
      <c r="BC757" s="253"/>
      <c r="BD757" s="253"/>
      <c r="BE757" s="253"/>
      <c r="BF757" s="253"/>
      <c r="BG757" s="253"/>
      <c r="BH757" s="253"/>
      <c r="BI757" s="253"/>
      <c r="BJ757" s="253" t="n">
        <v>0</v>
      </c>
      <c r="BK757" s="253" t="n">
        <v>0</v>
      </c>
      <c r="BL757" s="253" t="n">
        <v>0</v>
      </c>
      <c r="BM757" s="253" t="n">
        <v>0</v>
      </c>
      <c r="BN757" s="253" t="n">
        <v>0</v>
      </c>
      <c r="BO757" s="253" t="n">
        <v>0</v>
      </c>
      <c r="BP757" s="253" t="n">
        <v>0</v>
      </c>
      <c r="BQ757" s="253" t="n">
        <v>0</v>
      </c>
      <c r="BR757" s="253" t="n">
        <v>0</v>
      </c>
      <c r="BS757" s="253" t="n">
        <v>0</v>
      </c>
      <c r="BT757" s="253" t="n">
        <v>0</v>
      </c>
      <c r="BU757" s="253" t="n">
        <v>0</v>
      </c>
      <c r="BV757" s="253" t="n">
        <v>0</v>
      </c>
      <c r="BW757" s="253" t="n">
        <v>0</v>
      </c>
      <c r="BX757" s="253" t="n">
        <v>0</v>
      </c>
      <c r="BY757" s="253" t="n">
        <v>0</v>
      </c>
      <c r="BZ757" s="253" t="n">
        <v>0</v>
      </c>
      <c r="CA757" s="253" t="n">
        <v>0</v>
      </c>
      <c r="CB757" s="253" t="n">
        <v>0</v>
      </c>
      <c r="CC757" s="253" t="n">
        <v>0</v>
      </c>
      <c r="CD757" s="186" t="n">
        <v>0</v>
      </c>
      <c r="CE757" s="186" t="n">
        <v>0</v>
      </c>
      <c r="CF757" s="186" t="n">
        <v>0</v>
      </c>
      <c r="CG757" s="186" t="n">
        <v>0</v>
      </c>
      <c r="CH757" s="186" t="n">
        <v>0</v>
      </c>
      <c r="CI757" s="186" t="n">
        <v>0</v>
      </c>
      <c r="CJ757" s="186" t="n">
        <v>0</v>
      </c>
      <c r="CK757" s="186" t="n">
        <v>0</v>
      </c>
      <c r="CL757" s="186" t="n">
        <v>0</v>
      </c>
      <c r="CM757" s="186" t="n">
        <v>0</v>
      </c>
      <c r="CN757" s="186" t="n">
        <v>0</v>
      </c>
      <c r="CO757" s="186" t="n">
        <v>0</v>
      </c>
      <c r="CP757" s="186" t="n">
        <v>0</v>
      </c>
      <c r="CQ757" s="186" t="n">
        <v>0</v>
      </c>
      <c r="CR757" s="186" t="n">
        <v>0</v>
      </c>
      <c r="CS757" s="186"/>
      <c r="CT757" s="78"/>
      <c r="CU757" s="78"/>
      <c r="CV757" s="78"/>
      <c r="CW757" s="78"/>
      <c r="CX757" s="78"/>
      <c r="CY757" s="78"/>
      <c r="CZ757" s="78"/>
      <c r="DA757" s="78"/>
      <c r="DB757" s="78"/>
      <c r="DC757" s="78"/>
      <c r="DD757" s="78"/>
      <c r="DE757" s="78"/>
      <c r="DF757" s="78"/>
      <c r="DG757" s="78"/>
      <c r="DH757" s="78"/>
      <c r="DI757" s="78"/>
      <c r="DJ757" s="78"/>
      <c r="DK757" s="78"/>
      <c r="DL757" s="78"/>
      <c r="DM757" s="78"/>
      <c r="DN757" s="78"/>
    </row>
    <row r="758" customFormat="false" ht="15.75" hidden="false" customHeight="false" outlineLevel="0" collapsed="false">
      <c r="A758" s="184" t="s">
        <v>347</v>
      </c>
      <c r="B758" s="78"/>
      <c r="C758" s="78"/>
      <c r="D758" s="78"/>
      <c r="E758" s="78"/>
      <c r="F758" s="78"/>
      <c r="G758" s="78"/>
      <c r="H758" s="78"/>
      <c r="I758" s="78"/>
      <c r="J758" s="78"/>
      <c r="K758" s="78"/>
      <c r="L758" s="78"/>
      <c r="M758" s="78"/>
      <c r="N758" s="78"/>
      <c r="O758" s="78"/>
      <c r="P758" s="78"/>
      <c r="Q758" s="78"/>
      <c r="R758" s="78"/>
      <c r="S758" s="78"/>
      <c r="T758" s="78"/>
      <c r="U758" s="78"/>
      <c r="V758" s="78"/>
      <c r="W758" s="78"/>
      <c r="X758" s="78"/>
      <c r="Y758" s="78"/>
      <c r="Z758" s="78"/>
      <c r="AA758" s="78"/>
      <c r="AB758" s="78"/>
      <c r="AC758" s="78"/>
      <c r="AD758" s="78"/>
      <c r="AE758" s="78"/>
      <c r="AF758" s="78"/>
      <c r="AG758" s="78"/>
      <c r="AH758" s="78"/>
      <c r="AI758" s="78"/>
      <c r="AJ758" s="78"/>
      <c r="AK758" s="78"/>
      <c r="AL758" s="78"/>
      <c r="AM758" s="78"/>
      <c r="AN758" s="78"/>
      <c r="AO758" s="78"/>
      <c r="AP758" s="78"/>
      <c r="AQ758" s="78"/>
      <c r="AR758" s="78"/>
      <c r="AS758" s="78"/>
      <c r="AT758" s="78"/>
      <c r="AU758" s="78"/>
      <c r="AV758" s="78"/>
      <c r="AW758" s="78"/>
      <c r="AX758" s="78"/>
      <c r="AY758" s="78"/>
      <c r="AZ758" s="78"/>
      <c r="BA758" s="78"/>
      <c r="BB758" s="78"/>
      <c r="BC758" s="78"/>
      <c r="BD758" s="78"/>
      <c r="BE758" s="78"/>
      <c r="BF758" s="78"/>
      <c r="BG758" s="78"/>
      <c r="BH758" s="78"/>
      <c r="BI758" s="78"/>
      <c r="BJ758" s="78"/>
      <c r="BK758" s="78"/>
      <c r="BL758" s="78"/>
      <c r="BM758" s="78"/>
      <c r="BN758" s="78"/>
      <c r="BO758" s="78"/>
      <c r="BP758" s="78"/>
      <c r="BQ758" s="78"/>
      <c r="BR758" s="78"/>
      <c r="BS758" s="78"/>
      <c r="BT758" s="78"/>
      <c r="BU758" s="78"/>
      <c r="BV758" s="78"/>
      <c r="BW758" s="78"/>
      <c r="BX758" s="78"/>
      <c r="BY758" s="78"/>
      <c r="BZ758" s="78"/>
      <c r="CA758" s="78"/>
      <c r="CB758" s="78"/>
      <c r="CC758" s="78"/>
      <c r="CD758" s="188"/>
      <c r="CE758" s="188"/>
      <c r="CF758" s="188"/>
      <c r="CG758" s="188"/>
      <c r="CH758" s="188"/>
      <c r="CI758" s="188" t="n">
        <v>0</v>
      </c>
      <c r="CJ758" s="188" t="n">
        <v>0</v>
      </c>
      <c r="CK758" s="188" t="n">
        <v>0</v>
      </c>
      <c r="CL758" s="188" t="n">
        <v>0</v>
      </c>
      <c r="CM758" s="188" t="n">
        <v>0</v>
      </c>
      <c r="CN758" s="188" t="n">
        <v>0</v>
      </c>
      <c r="CO758" s="188" t="n">
        <v>0</v>
      </c>
      <c r="CP758" s="188" t="n">
        <v>0</v>
      </c>
      <c r="CQ758" s="188" t="n">
        <v>0</v>
      </c>
      <c r="CR758" s="188" t="n">
        <v>0</v>
      </c>
      <c r="CS758" s="188"/>
      <c r="CT758" s="253"/>
      <c r="CU758" s="253"/>
      <c r="CV758" s="253"/>
      <c r="CW758" s="253"/>
      <c r="CX758" s="253"/>
      <c r="CY758" s="253"/>
      <c r="CZ758" s="253"/>
      <c r="DA758" s="253"/>
      <c r="DB758" s="253"/>
      <c r="DC758" s="253"/>
      <c r="DD758" s="253"/>
      <c r="DE758" s="253"/>
      <c r="DF758" s="253"/>
      <c r="DG758" s="253"/>
      <c r="DH758" s="253"/>
      <c r="DI758" s="253"/>
      <c r="DJ758" s="253"/>
      <c r="DK758" s="253"/>
      <c r="DL758" s="253"/>
      <c r="DM758" s="253"/>
      <c r="DN758" s="253"/>
    </row>
    <row r="759" customFormat="false" ht="15.75" hidden="false" customHeight="false" outlineLevel="0" collapsed="false">
      <c r="A759" s="184" t="s">
        <v>345</v>
      </c>
      <c r="B759" s="78"/>
      <c r="C759" s="78"/>
      <c r="D759" s="78"/>
      <c r="E759" s="78"/>
      <c r="F759" s="78"/>
      <c r="G759" s="78"/>
      <c r="H759" s="78"/>
      <c r="I759" s="78"/>
      <c r="J759" s="78"/>
      <c r="K759" s="78"/>
      <c r="L759" s="78"/>
      <c r="M759" s="78"/>
      <c r="N759" s="78"/>
      <c r="O759" s="78"/>
      <c r="P759" s="78"/>
      <c r="Q759" s="78"/>
      <c r="R759" s="78"/>
      <c r="S759" s="78"/>
      <c r="T759" s="78"/>
      <c r="U759" s="78"/>
      <c r="V759" s="78"/>
      <c r="W759" s="78"/>
      <c r="X759" s="78"/>
      <c r="Y759" s="78"/>
      <c r="Z759" s="78"/>
      <c r="AA759" s="78"/>
      <c r="AB759" s="78"/>
      <c r="AC759" s="78"/>
      <c r="AD759" s="78"/>
      <c r="AE759" s="78"/>
      <c r="AF759" s="78"/>
      <c r="AG759" s="78"/>
      <c r="AH759" s="78"/>
      <c r="AI759" s="78"/>
      <c r="AJ759" s="78"/>
      <c r="AK759" s="78"/>
      <c r="AL759" s="78"/>
      <c r="AM759" s="78"/>
      <c r="AN759" s="78"/>
      <c r="AO759" s="78"/>
      <c r="AP759" s="78"/>
      <c r="AQ759" s="78"/>
      <c r="AR759" s="78"/>
      <c r="AS759" s="78"/>
      <c r="AT759" s="78"/>
      <c r="AU759" s="78"/>
      <c r="AV759" s="78"/>
      <c r="AW759" s="78"/>
      <c r="AX759" s="78"/>
      <c r="AY759" s="78"/>
      <c r="AZ759" s="78"/>
      <c r="BA759" s="78"/>
      <c r="BB759" s="78"/>
      <c r="BC759" s="78"/>
      <c r="BD759" s="78"/>
      <c r="BE759" s="78"/>
      <c r="BF759" s="78"/>
      <c r="BG759" s="78"/>
      <c r="BH759" s="78"/>
      <c r="BI759" s="78"/>
      <c r="BJ759" s="78"/>
      <c r="BK759" s="78"/>
      <c r="BL759" s="78"/>
      <c r="BM759" s="78"/>
      <c r="BN759" s="78"/>
      <c r="BO759" s="78"/>
      <c r="BP759" s="78"/>
      <c r="BQ759" s="78"/>
      <c r="BR759" s="78"/>
      <c r="BS759" s="78"/>
      <c r="BT759" s="78"/>
      <c r="BU759" s="78"/>
      <c r="BV759" s="78"/>
      <c r="BW759" s="78"/>
      <c r="BX759" s="78"/>
      <c r="BY759" s="78"/>
      <c r="BZ759" s="78"/>
      <c r="CA759" s="78"/>
      <c r="CB759" s="78"/>
      <c r="CC759" s="78"/>
      <c r="CD759" s="188"/>
      <c r="CE759" s="188"/>
      <c r="CF759" s="188"/>
      <c r="CG759" s="188"/>
      <c r="CH759" s="188"/>
      <c r="CI759" s="188" t="n">
        <v>0</v>
      </c>
      <c r="CJ759" s="188" t="n">
        <v>0</v>
      </c>
      <c r="CK759" s="188" t="n">
        <v>0</v>
      </c>
      <c r="CL759" s="188" t="n">
        <v>0</v>
      </c>
      <c r="CM759" s="188" t="n">
        <v>0</v>
      </c>
      <c r="CN759" s="188" t="n">
        <v>0</v>
      </c>
      <c r="CO759" s="188" t="n">
        <v>0</v>
      </c>
      <c r="CP759" s="188" t="n">
        <v>0</v>
      </c>
      <c r="CQ759" s="188" t="n">
        <v>0</v>
      </c>
      <c r="CR759" s="188" t="n">
        <v>0</v>
      </c>
      <c r="CS759" s="188"/>
      <c r="CT759" s="78"/>
      <c r="CU759" s="78"/>
      <c r="CV759" s="78"/>
      <c r="CW759" s="78"/>
      <c r="CX759" s="78"/>
      <c r="CY759" s="78"/>
      <c r="CZ759" s="78"/>
      <c r="DA759" s="78"/>
      <c r="DB759" s="78"/>
      <c r="DC759" s="78"/>
      <c r="DD759" s="78"/>
      <c r="DE759" s="78"/>
      <c r="DF759" s="78"/>
      <c r="DG759" s="78"/>
      <c r="DH759" s="78"/>
      <c r="DI759" s="78"/>
      <c r="DJ759" s="78"/>
      <c r="DK759" s="78"/>
      <c r="DL759" s="78"/>
      <c r="DM759" s="78"/>
      <c r="DN759" s="78"/>
    </row>
    <row r="760" customFormat="false" ht="15.75" hidden="false" customHeight="false" outlineLevel="0" collapsed="false">
      <c r="A760" s="184" t="s">
        <v>544</v>
      </c>
      <c r="B760" s="253"/>
      <c r="C760" s="253"/>
      <c r="D760" s="253"/>
      <c r="E760" s="253"/>
      <c r="F760" s="253"/>
      <c r="G760" s="253"/>
      <c r="H760" s="253"/>
      <c r="I760" s="253"/>
      <c r="J760" s="253"/>
      <c r="K760" s="253"/>
      <c r="L760" s="253"/>
      <c r="M760" s="253"/>
      <c r="N760" s="253"/>
      <c r="O760" s="253"/>
      <c r="P760" s="253"/>
      <c r="Q760" s="253"/>
      <c r="R760" s="253"/>
      <c r="S760" s="253"/>
      <c r="T760" s="253"/>
      <c r="U760" s="253"/>
      <c r="V760" s="253"/>
      <c r="W760" s="253"/>
      <c r="X760" s="253"/>
      <c r="Y760" s="253"/>
      <c r="Z760" s="253"/>
      <c r="AA760" s="253"/>
      <c r="AB760" s="253"/>
      <c r="AC760" s="253"/>
      <c r="AD760" s="253"/>
      <c r="AE760" s="253"/>
      <c r="AF760" s="253"/>
      <c r="AG760" s="253"/>
      <c r="AH760" s="253"/>
      <c r="AI760" s="253"/>
      <c r="AJ760" s="253"/>
      <c r="AK760" s="253"/>
      <c r="AL760" s="253"/>
      <c r="AM760" s="253"/>
      <c r="AN760" s="253"/>
      <c r="AO760" s="253"/>
      <c r="AP760" s="253"/>
      <c r="AQ760" s="253"/>
      <c r="AR760" s="253"/>
      <c r="AS760" s="253"/>
      <c r="AT760" s="253"/>
      <c r="AU760" s="253"/>
      <c r="AV760" s="253"/>
      <c r="AW760" s="253"/>
      <c r="AX760" s="253"/>
      <c r="AY760" s="253"/>
      <c r="AZ760" s="253"/>
      <c r="BA760" s="253"/>
      <c r="BB760" s="253"/>
      <c r="BC760" s="253"/>
      <c r="BD760" s="253"/>
      <c r="BE760" s="253"/>
      <c r="BF760" s="253"/>
      <c r="BG760" s="253"/>
      <c r="BH760" s="253"/>
      <c r="BI760" s="253"/>
      <c r="BJ760" s="253" t="n">
        <v>0</v>
      </c>
      <c r="BK760" s="253" t="n">
        <v>0</v>
      </c>
      <c r="BL760" s="253" t="n">
        <v>0</v>
      </c>
      <c r="BM760" s="253" t="n">
        <v>0</v>
      </c>
      <c r="BN760" s="253" t="n">
        <v>0</v>
      </c>
      <c r="BO760" s="253" t="n">
        <v>0</v>
      </c>
      <c r="BP760" s="253" t="n">
        <v>0</v>
      </c>
      <c r="BQ760" s="253" t="n">
        <v>0</v>
      </c>
      <c r="BR760" s="253" t="n">
        <v>0</v>
      </c>
      <c r="BS760" s="253" t="n">
        <v>0</v>
      </c>
      <c r="BT760" s="253" t="n">
        <v>0</v>
      </c>
      <c r="BU760" s="253" t="n">
        <v>0</v>
      </c>
      <c r="BV760" s="253" t="n">
        <v>0</v>
      </c>
      <c r="BW760" s="253" t="n">
        <v>0</v>
      </c>
      <c r="BX760" s="253" t="n">
        <v>0</v>
      </c>
      <c r="BY760" s="253" t="n">
        <v>0</v>
      </c>
      <c r="BZ760" s="253" t="n">
        <v>0</v>
      </c>
      <c r="CA760" s="253" t="n">
        <v>0</v>
      </c>
      <c r="CB760" s="253" t="n">
        <v>0</v>
      </c>
      <c r="CC760" s="253" t="n">
        <v>0</v>
      </c>
      <c r="CD760" s="186" t="n">
        <v>0</v>
      </c>
      <c r="CE760" s="186" t="n">
        <v>0</v>
      </c>
      <c r="CF760" s="186" t="n">
        <v>0</v>
      </c>
      <c r="CG760" s="186" t="n">
        <v>0</v>
      </c>
      <c r="CH760" s="186" t="n">
        <v>0</v>
      </c>
      <c r="CI760" s="186" t="n">
        <v>0</v>
      </c>
      <c r="CJ760" s="186" t="n">
        <v>0</v>
      </c>
      <c r="CK760" s="186" t="n">
        <v>0</v>
      </c>
      <c r="CL760" s="186" t="n">
        <v>0</v>
      </c>
      <c r="CM760" s="186" t="n">
        <v>0</v>
      </c>
      <c r="CN760" s="186" t="n">
        <v>0</v>
      </c>
      <c r="CO760" s="186" t="n">
        <v>0</v>
      </c>
      <c r="CP760" s="186" t="n">
        <v>0</v>
      </c>
      <c r="CQ760" s="186" t="n">
        <v>0</v>
      </c>
      <c r="CR760" s="186" t="n">
        <v>0</v>
      </c>
      <c r="CS760" s="186"/>
      <c r="CT760" s="78"/>
      <c r="CU760" s="78"/>
      <c r="CV760" s="78"/>
      <c r="CW760" s="78"/>
      <c r="CX760" s="78"/>
      <c r="CY760" s="78"/>
      <c r="CZ760" s="78"/>
      <c r="DA760" s="78"/>
      <c r="DB760" s="78"/>
      <c r="DC760" s="78"/>
      <c r="DD760" s="78"/>
      <c r="DE760" s="78"/>
      <c r="DF760" s="78"/>
      <c r="DG760" s="78"/>
      <c r="DH760" s="78"/>
      <c r="DI760" s="78"/>
      <c r="DJ760" s="78"/>
      <c r="DK760" s="78"/>
      <c r="DL760" s="78"/>
      <c r="DM760" s="78"/>
      <c r="DN760" s="78"/>
    </row>
    <row r="761" customFormat="false" ht="15.75" hidden="false" customHeight="false" outlineLevel="0" collapsed="false">
      <c r="A761" s="184" t="s">
        <v>361</v>
      </c>
      <c r="B761" s="78"/>
      <c r="C761" s="78"/>
      <c r="D761" s="78"/>
      <c r="E761" s="78"/>
      <c r="F761" s="78"/>
      <c r="G761" s="78"/>
      <c r="H761" s="78"/>
      <c r="I761" s="78"/>
      <c r="J761" s="78"/>
      <c r="K761" s="78"/>
      <c r="L761" s="78"/>
      <c r="M761" s="78"/>
      <c r="N761" s="78"/>
      <c r="O761" s="78"/>
      <c r="P761" s="78"/>
      <c r="Q761" s="78"/>
      <c r="R761" s="78"/>
      <c r="S761" s="78"/>
      <c r="T761" s="78"/>
      <c r="U761" s="78"/>
      <c r="V761" s="78"/>
      <c r="W761" s="78"/>
      <c r="X761" s="78"/>
      <c r="Y761" s="78"/>
      <c r="Z761" s="78"/>
      <c r="AA761" s="78"/>
      <c r="AB761" s="78"/>
      <c r="AC761" s="78"/>
      <c r="AD761" s="78"/>
      <c r="AE761" s="78"/>
      <c r="AF761" s="78"/>
      <c r="AG761" s="78"/>
      <c r="AH761" s="78"/>
      <c r="AI761" s="78"/>
      <c r="AJ761" s="78"/>
      <c r="AK761" s="78"/>
      <c r="AL761" s="78"/>
      <c r="AM761" s="78"/>
      <c r="AN761" s="78"/>
      <c r="AO761" s="78"/>
      <c r="AP761" s="78"/>
      <c r="AQ761" s="78"/>
      <c r="AR761" s="78"/>
      <c r="AS761" s="78"/>
      <c r="AT761" s="78"/>
      <c r="AU761" s="78"/>
      <c r="AV761" s="78"/>
      <c r="AW761" s="78"/>
      <c r="AX761" s="78"/>
      <c r="AY761" s="78"/>
      <c r="AZ761" s="78"/>
      <c r="BA761" s="78"/>
      <c r="BB761" s="78"/>
      <c r="BC761" s="78"/>
      <c r="BD761" s="78"/>
      <c r="BE761" s="78"/>
      <c r="BF761" s="78"/>
      <c r="BG761" s="78"/>
      <c r="BH761" s="78"/>
      <c r="BI761" s="78"/>
      <c r="BJ761" s="78"/>
      <c r="BK761" s="78"/>
      <c r="BL761" s="78"/>
      <c r="BM761" s="78"/>
      <c r="BN761" s="78"/>
      <c r="BO761" s="78"/>
      <c r="BP761" s="78"/>
      <c r="BQ761" s="78"/>
      <c r="BR761" s="78"/>
      <c r="BS761" s="78"/>
      <c r="BT761" s="78"/>
      <c r="BU761" s="78"/>
      <c r="BV761" s="78"/>
      <c r="BW761" s="78"/>
      <c r="BX761" s="78"/>
      <c r="BY761" s="78"/>
      <c r="BZ761" s="78"/>
      <c r="CA761" s="78"/>
      <c r="CB761" s="78"/>
      <c r="CC761" s="78"/>
      <c r="CD761" s="188"/>
      <c r="CE761" s="188"/>
      <c r="CF761" s="188"/>
      <c r="CG761" s="188"/>
      <c r="CH761" s="188"/>
      <c r="CI761" s="188" t="n">
        <v>0</v>
      </c>
      <c r="CJ761" s="188" t="n">
        <v>0</v>
      </c>
      <c r="CK761" s="188" t="n">
        <v>0</v>
      </c>
      <c r="CL761" s="188" t="n">
        <v>0</v>
      </c>
      <c r="CM761" s="188" t="n">
        <v>0</v>
      </c>
      <c r="CN761" s="188" t="n">
        <v>0</v>
      </c>
      <c r="CO761" s="188" t="n">
        <v>0</v>
      </c>
      <c r="CP761" s="188" t="n">
        <v>0</v>
      </c>
      <c r="CQ761" s="188" t="n">
        <v>0</v>
      </c>
      <c r="CR761" s="188" t="n">
        <v>0</v>
      </c>
      <c r="CS761" s="188"/>
      <c r="CT761" s="253"/>
      <c r="CU761" s="253"/>
      <c r="CV761" s="253"/>
      <c r="CW761" s="253"/>
      <c r="CX761" s="253"/>
      <c r="CY761" s="253"/>
      <c r="CZ761" s="253"/>
      <c r="DA761" s="253"/>
      <c r="DB761" s="253"/>
      <c r="DC761" s="253"/>
      <c r="DD761" s="253"/>
      <c r="DE761" s="253"/>
      <c r="DF761" s="253"/>
      <c r="DG761" s="253"/>
      <c r="DH761" s="253"/>
      <c r="DI761" s="253"/>
      <c r="DJ761" s="253"/>
      <c r="DK761" s="253"/>
      <c r="DL761" s="253"/>
      <c r="DM761" s="253"/>
      <c r="DN761" s="253"/>
    </row>
    <row r="762" customFormat="false" ht="16.5" hidden="false" customHeight="false" outlineLevel="0" collapsed="false">
      <c r="A762" s="184" t="s">
        <v>421</v>
      </c>
      <c r="B762" s="78"/>
      <c r="C762" s="78"/>
      <c r="D762" s="78"/>
      <c r="E762" s="78"/>
      <c r="F762" s="78"/>
      <c r="G762" s="78"/>
      <c r="H762" s="78"/>
      <c r="I762" s="78"/>
      <c r="J762" s="78"/>
      <c r="K762" s="78"/>
      <c r="L762" s="78"/>
      <c r="M762" s="78"/>
      <c r="N762" s="78"/>
      <c r="O762" s="78"/>
      <c r="P762" s="78"/>
      <c r="Q762" s="78"/>
      <c r="R762" s="78"/>
      <c r="S762" s="78"/>
      <c r="T762" s="78"/>
      <c r="U762" s="78"/>
      <c r="V762" s="78"/>
      <c r="W762" s="78"/>
      <c r="X762" s="78"/>
      <c r="Y762" s="78"/>
      <c r="Z762" s="78"/>
      <c r="AA762" s="78"/>
      <c r="AB762" s="78"/>
      <c r="AC762" s="78"/>
      <c r="AD762" s="78"/>
      <c r="AE762" s="78"/>
      <c r="AF762" s="78"/>
      <c r="AG762" s="78"/>
      <c r="AH762" s="78"/>
      <c r="AI762" s="78"/>
      <c r="AJ762" s="78"/>
      <c r="AK762" s="78"/>
      <c r="AL762" s="78"/>
      <c r="AM762" s="78"/>
      <c r="AN762" s="78"/>
      <c r="AO762" s="78"/>
      <c r="AP762" s="78"/>
      <c r="AQ762" s="78"/>
      <c r="AR762" s="78"/>
      <c r="AS762" s="78"/>
      <c r="AT762" s="78"/>
      <c r="AU762" s="78"/>
      <c r="AV762" s="78"/>
      <c r="AW762" s="78"/>
      <c r="AX762" s="78"/>
      <c r="AY762" s="78"/>
      <c r="AZ762" s="78"/>
      <c r="BA762" s="78"/>
      <c r="BB762" s="78"/>
      <c r="BC762" s="78"/>
      <c r="BD762" s="78"/>
      <c r="BE762" s="78"/>
      <c r="BF762" s="78"/>
      <c r="BG762" s="78"/>
      <c r="BH762" s="78"/>
      <c r="BI762" s="78"/>
      <c r="BJ762" s="78"/>
      <c r="BK762" s="78"/>
      <c r="BL762" s="78"/>
      <c r="BM762" s="78"/>
      <c r="BN762" s="78"/>
      <c r="BO762" s="78"/>
      <c r="BP762" s="78"/>
      <c r="BQ762" s="78"/>
      <c r="BR762" s="78"/>
      <c r="BS762" s="78"/>
      <c r="BT762" s="78"/>
      <c r="BU762" s="78"/>
      <c r="BV762" s="78"/>
      <c r="BW762" s="78"/>
      <c r="BX762" s="78"/>
      <c r="BY762" s="78"/>
      <c r="BZ762" s="78"/>
      <c r="CA762" s="78"/>
      <c r="CB762" s="78"/>
      <c r="CC762" s="78"/>
      <c r="CD762" s="188"/>
      <c r="CE762" s="188"/>
      <c r="CF762" s="188"/>
      <c r="CG762" s="188"/>
      <c r="CH762" s="188"/>
      <c r="CI762" s="188" t="n">
        <v>0</v>
      </c>
      <c r="CJ762" s="188" t="n">
        <v>0</v>
      </c>
      <c r="CK762" s="188" t="n">
        <v>0</v>
      </c>
      <c r="CL762" s="188" t="n">
        <v>0</v>
      </c>
      <c r="CM762" s="188" t="n">
        <v>0</v>
      </c>
      <c r="CN762" s="188" t="n">
        <v>0</v>
      </c>
      <c r="CO762" s="188" t="n">
        <v>0</v>
      </c>
      <c r="CP762" s="188" t="n">
        <v>0</v>
      </c>
      <c r="CQ762" s="188" t="n">
        <v>0</v>
      </c>
      <c r="CR762" s="188" t="n">
        <v>0</v>
      </c>
      <c r="CS762" s="188"/>
      <c r="CT762" s="78"/>
      <c r="CU762" s="78"/>
      <c r="CV762" s="78"/>
      <c r="CW762" s="78"/>
      <c r="CX762" s="78"/>
      <c r="CY762" s="78"/>
      <c r="CZ762" s="78"/>
      <c r="DA762" s="78"/>
      <c r="DB762" s="78"/>
      <c r="DC762" s="78"/>
      <c r="DD762" s="78"/>
      <c r="DE762" s="78"/>
      <c r="DF762" s="78"/>
      <c r="DG762" s="78"/>
      <c r="DH762" s="78"/>
      <c r="DI762" s="78"/>
      <c r="DJ762" s="78"/>
      <c r="DK762" s="78"/>
      <c r="DL762" s="78"/>
      <c r="DM762" s="78"/>
      <c r="DN762" s="78"/>
    </row>
    <row r="763" customFormat="false" ht="17.25" hidden="false" customHeight="false" outlineLevel="0" collapsed="false">
      <c r="A763" s="66" t="s">
        <v>545</v>
      </c>
      <c r="B763" s="67"/>
      <c r="C763" s="67"/>
      <c r="D763" s="67"/>
      <c r="E763" s="67"/>
      <c r="F763" s="67"/>
      <c r="G763" s="67"/>
      <c r="H763" s="67"/>
      <c r="I763" s="67"/>
      <c r="J763" s="67"/>
      <c r="K763" s="67"/>
      <c r="L763" s="67"/>
      <c r="M763" s="67"/>
      <c r="N763" s="67"/>
      <c r="O763" s="67"/>
      <c r="P763" s="67"/>
      <c r="Q763" s="67"/>
      <c r="R763" s="67"/>
      <c r="S763" s="67"/>
      <c r="T763" s="67"/>
      <c r="U763" s="67"/>
      <c r="V763" s="67"/>
      <c r="W763" s="67"/>
      <c r="X763" s="67"/>
      <c r="Y763" s="67"/>
      <c r="Z763" s="67"/>
      <c r="AA763" s="67"/>
      <c r="AB763" s="67"/>
      <c r="AC763" s="67"/>
      <c r="AD763" s="67"/>
      <c r="AE763" s="67"/>
      <c r="AF763" s="67"/>
      <c r="AG763" s="67"/>
      <c r="AH763" s="67"/>
      <c r="AI763" s="67"/>
      <c r="AJ763" s="67"/>
      <c r="AK763" s="67"/>
      <c r="AL763" s="67"/>
      <c r="AM763" s="67"/>
      <c r="AN763" s="67"/>
      <c r="AO763" s="67"/>
      <c r="AP763" s="67"/>
      <c r="AQ763" s="67"/>
      <c r="AR763" s="67"/>
      <c r="AS763" s="67"/>
      <c r="AT763" s="67"/>
      <c r="AU763" s="67"/>
      <c r="AV763" s="67"/>
      <c r="AW763" s="67"/>
      <c r="AX763" s="67"/>
      <c r="AY763" s="67"/>
      <c r="AZ763" s="67"/>
      <c r="BA763" s="67"/>
      <c r="BB763" s="67"/>
      <c r="BC763" s="67"/>
      <c r="BD763" s="67"/>
      <c r="BE763" s="67"/>
      <c r="BF763" s="67"/>
      <c r="BG763" s="67"/>
      <c r="BH763" s="67"/>
      <c r="BI763" s="67"/>
      <c r="BJ763" s="67" t="n">
        <v>0</v>
      </c>
      <c r="BK763" s="67" t="n">
        <v>0</v>
      </c>
      <c r="BL763" s="67" t="n">
        <v>0</v>
      </c>
      <c r="BM763" s="67" t="n">
        <v>0</v>
      </c>
      <c r="BN763" s="67" t="n">
        <v>0</v>
      </c>
      <c r="BO763" s="67" t="n">
        <v>0</v>
      </c>
      <c r="BP763" s="67" t="n">
        <v>0</v>
      </c>
      <c r="BQ763" s="67" t="n">
        <v>0</v>
      </c>
      <c r="BR763" s="67" t="n">
        <v>24.7444968393882</v>
      </c>
      <c r="BS763" s="67" t="n">
        <v>26.5592005822843</v>
      </c>
      <c r="BT763" s="67" t="n">
        <v>37.5235015239766</v>
      </c>
      <c r="BU763" s="67" t="n">
        <v>29.4246389014935</v>
      </c>
      <c r="BV763" s="67" t="n">
        <v>31.8122217722781</v>
      </c>
      <c r="BW763" s="67" t="n">
        <v>25.8794986987464</v>
      </c>
      <c r="BX763" s="67" t="n">
        <v>26.3418382470978</v>
      </c>
      <c r="BY763" s="67" t="n">
        <v>30.8118059045008</v>
      </c>
      <c r="BZ763" s="67" t="n">
        <v>39.6490241332685</v>
      </c>
      <c r="CA763" s="67" t="n">
        <v>23.3855332598194</v>
      </c>
      <c r="CB763" s="67" t="n">
        <v>27.5838764133481</v>
      </c>
      <c r="CC763" s="67" t="n">
        <v>28.8433219661464</v>
      </c>
      <c r="CD763" s="67" t="n">
        <v>111.718378983147</v>
      </c>
      <c r="CE763" s="67" t="n">
        <v>138.982819709664</v>
      </c>
      <c r="CF763" s="67" t="n">
        <v>142.038929003087</v>
      </c>
      <c r="CG763" s="67" t="n">
        <v>150.000313633259</v>
      </c>
      <c r="CH763" s="67" t="n">
        <v>133.076664792042</v>
      </c>
      <c r="CI763" s="67" t="n">
        <v>132.675985682712</v>
      </c>
      <c r="CJ763" s="67" t="n">
        <v>123.511215695928</v>
      </c>
      <c r="CK763" s="67" t="n">
        <v>135.016136968483</v>
      </c>
      <c r="CL763" s="67" t="n">
        <v>110.802699080275</v>
      </c>
      <c r="CM763" s="67" t="n">
        <v>161.127930445542</v>
      </c>
      <c r="CN763" s="67" t="n">
        <v>152.846658326819</v>
      </c>
      <c r="CO763" s="67" t="n">
        <v>171.690603851281</v>
      </c>
      <c r="CP763" s="67" t="n">
        <v>166.106869563542</v>
      </c>
      <c r="CQ763" s="67" t="n">
        <v>114.136881634836</v>
      </c>
      <c r="CR763" s="67" t="n">
        <v>150.315937385127</v>
      </c>
      <c r="CS763" s="67"/>
      <c r="CT763" s="78"/>
      <c r="CU763" s="78"/>
      <c r="CV763" s="78"/>
      <c r="CW763" s="78"/>
      <c r="CX763" s="78"/>
      <c r="CY763" s="78"/>
      <c r="CZ763" s="78"/>
      <c r="DA763" s="78"/>
      <c r="DB763" s="78"/>
      <c r="DC763" s="78"/>
      <c r="DD763" s="78"/>
      <c r="DE763" s="78"/>
      <c r="DF763" s="78"/>
      <c r="DG763" s="78"/>
      <c r="DH763" s="78"/>
      <c r="DI763" s="78"/>
      <c r="DJ763" s="78"/>
      <c r="DK763" s="78"/>
      <c r="DL763" s="78"/>
      <c r="DM763" s="78"/>
      <c r="DN763" s="78"/>
    </row>
    <row r="764" customFormat="false" ht="15.75" hidden="false" customHeight="false" outlineLevel="0" collapsed="false">
      <c r="A764" s="64" t="s">
        <v>420</v>
      </c>
      <c r="B764" s="65"/>
      <c r="C764" s="65"/>
      <c r="D764" s="65"/>
      <c r="E764" s="65"/>
      <c r="F764" s="65"/>
      <c r="G764" s="65"/>
      <c r="H764" s="65"/>
      <c r="I764" s="65"/>
      <c r="J764" s="65"/>
      <c r="K764" s="65"/>
      <c r="L764" s="65"/>
      <c r="M764" s="65"/>
      <c r="N764" s="65"/>
      <c r="O764" s="65"/>
      <c r="P764" s="65"/>
      <c r="Q764" s="65"/>
      <c r="R764" s="65"/>
      <c r="S764" s="65"/>
      <c r="T764" s="65"/>
      <c r="U764" s="65"/>
      <c r="V764" s="65"/>
      <c r="W764" s="65"/>
      <c r="X764" s="65"/>
      <c r="Y764" s="65"/>
      <c r="Z764" s="65"/>
      <c r="AA764" s="65"/>
      <c r="AB764" s="65"/>
      <c r="AC764" s="65"/>
      <c r="AD764" s="65"/>
      <c r="AE764" s="65"/>
      <c r="AF764" s="65"/>
      <c r="AG764" s="65"/>
      <c r="AH764" s="65"/>
      <c r="AI764" s="65"/>
      <c r="AJ764" s="65"/>
      <c r="AK764" s="65"/>
      <c r="AL764" s="65"/>
      <c r="AM764" s="65"/>
      <c r="AN764" s="65"/>
      <c r="AO764" s="65"/>
      <c r="AP764" s="65"/>
      <c r="AQ764" s="65"/>
      <c r="AR764" s="65"/>
      <c r="AS764" s="65"/>
      <c r="AT764" s="65"/>
      <c r="AU764" s="65"/>
      <c r="AV764" s="65"/>
      <c r="AW764" s="65"/>
      <c r="AX764" s="65"/>
      <c r="AY764" s="65"/>
      <c r="AZ764" s="65"/>
      <c r="BA764" s="65"/>
      <c r="BB764" s="65"/>
      <c r="BC764" s="65"/>
      <c r="BD764" s="65"/>
      <c r="BE764" s="65"/>
      <c r="BF764" s="65"/>
      <c r="BG764" s="65"/>
      <c r="BH764" s="65"/>
      <c r="BI764" s="65"/>
      <c r="BJ764" s="65" t="n">
        <v>0</v>
      </c>
      <c r="BK764" s="65" t="n">
        <v>0</v>
      </c>
      <c r="BL764" s="65" t="n">
        <v>0</v>
      </c>
      <c r="BM764" s="65" t="n">
        <v>0</v>
      </c>
      <c r="BN764" s="65" t="n">
        <v>0</v>
      </c>
      <c r="BO764" s="65" t="n">
        <v>0</v>
      </c>
      <c r="BP764" s="65" t="n">
        <v>0</v>
      </c>
      <c r="BQ764" s="65" t="n">
        <v>0</v>
      </c>
      <c r="BR764" s="65" t="n">
        <v>39.8673033584957</v>
      </c>
      <c r="BS764" s="65" t="n">
        <v>41.7514615315892</v>
      </c>
      <c r="BT764" s="65" t="n">
        <v>50.25361222993</v>
      </c>
      <c r="BU764" s="65" t="n">
        <v>43.39290016758</v>
      </c>
      <c r="BV764" s="65" t="n">
        <v>43.2355770416196</v>
      </c>
      <c r="BW764" s="65" t="n">
        <v>37.9984563759939</v>
      </c>
      <c r="BX764" s="65" t="n">
        <v>38.3552134173629</v>
      </c>
      <c r="BY764" s="65" t="n">
        <v>42.2101756724988</v>
      </c>
      <c r="BZ764" s="65" t="n">
        <v>51.8649370809735</v>
      </c>
      <c r="CA764" s="65" t="n">
        <v>37.220531298465</v>
      </c>
      <c r="CB764" s="65" t="n">
        <v>40.9180635517955</v>
      </c>
      <c r="CC764" s="65" t="n">
        <v>44.8793039985937</v>
      </c>
      <c r="CD764" s="65" t="n">
        <v>135.943683581709</v>
      </c>
      <c r="CE764" s="65" t="n">
        <v>151.48832371325</v>
      </c>
      <c r="CF764" s="65" t="n">
        <v>159.099166808892</v>
      </c>
      <c r="CG764" s="65" t="n">
        <v>168.454448953107</v>
      </c>
      <c r="CH764" s="65" t="n">
        <v>160.542122589942</v>
      </c>
      <c r="CI764" s="65" t="n">
        <v>152.163920279137</v>
      </c>
      <c r="CJ764" s="65" t="n">
        <v>144.913369521406</v>
      </c>
      <c r="CK764" s="65" t="n">
        <v>154.884158252273</v>
      </c>
      <c r="CL764" s="65" t="n">
        <v>129.77576538642</v>
      </c>
      <c r="CM764" s="65" t="n">
        <v>179.857579516193</v>
      </c>
      <c r="CN764" s="65" t="n">
        <v>187.716554719331</v>
      </c>
      <c r="CO764" s="65" t="n">
        <v>197.827784210872</v>
      </c>
      <c r="CP764" s="65" t="n">
        <v>198.544122789684</v>
      </c>
      <c r="CQ764" s="65" t="n">
        <v>139.525536155461</v>
      </c>
      <c r="CR764" s="65" t="n">
        <v>183.226088497778</v>
      </c>
      <c r="CS764" s="65"/>
      <c r="CT764" s="67"/>
      <c r="CU764" s="67"/>
      <c r="CV764" s="67"/>
      <c r="CW764" s="67"/>
      <c r="CX764" s="67"/>
      <c r="CY764" s="67"/>
      <c r="CZ764" s="67"/>
      <c r="DA764" s="67"/>
      <c r="DB764" s="67"/>
      <c r="DC764" s="67"/>
      <c r="DD764" s="67"/>
      <c r="DE764" s="67"/>
      <c r="DF764" s="67"/>
      <c r="DG764" s="67"/>
      <c r="DH764" s="67"/>
      <c r="DI764" s="67"/>
      <c r="DJ764" s="67"/>
      <c r="DK764" s="67"/>
      <c r="DL764" s="67"/>
      <c r="DM764" s="67"/>
      <c r="DN764" s="67"/>
    </row>
    <row r="765" customFormat="false" ht="15" hidden="false" customHeight="false" outlineLevel="0" collapsed="false">
      <c r="A765" s="68" t="s">
        <v>421</v>
      </c>
      <c r="B765" s="254"/>
      <c r="C765" s="254"/>
      <c r="D765" s="254"/>
      <c r="E765" s="254"/>
      <c r="F765" s="254"/>
      <c r="G765" s="254"/>
      <c r="H765" s="254"/>
      <c r="I765" s="254"/>
      <c r="J765" s="254"/>
      <c r="K765" s="254"/>
      <c r="L765" s="254"/>
      <c r="M765" s="254"/>
      <c r="N765" s="254"/>
      <c r="O765" s="254"/>
      <c r="P765" s="254"/>
      <c r="Q765" s="254"/>
      <c r="R765" s="254"/>
      <c r="S765" s="254"/>
      <c r="T765" s="254"/>
      <c r="U765" s="254"/>
      <c r="V765" s="254"/>
      <c r="W765" s="254"/>
      <c r="X765" s="254"/>
      <c r="Y765" s="254"/>
      <c r="Z765" s="254"/>
      <c r="AA765" s="254"/>
      <c r="AB765" s="254"/>
      <c r="AC765" s="254"/>
      <c r="AD765" s="254"/>
      <c r="AE765" s="254"/>
      <c r="AF765" s="254"/>
      <c r="AG765" s="254"/>
      <c r="AH765" s="254"/>
      <c r="AI765" s="254"/>
      <c r="AJ765" s="254"/>
      <c r="AK765" s="254"/>
      <c r="AL765" s="254"/>
      <c r="AM765" s="254"/>
      <c r="AN765" s="254"/>
      <c r="AO765" s="254"/>
      <c r="AP765" s="254"/>
      <c r="AQ765" s="254"/>
      <c r="AR765" s="254"/>
      <c r="AS765" s="254"/>
      <c r="AT765" s="254"/>
      <c r="AU765" s="254"/>
      <c r="AV765" s="254"/>
      <c r="AW765" s="254"/>
      <c r="AX765" s="254"/>
      <c r="AY765" s="254"/>
      <c r="AZ765" s="254"/>
      <c r="BA765" s="254"/>
      <c r="BB765" s="254"/>
      <c r="BC765" s="254"/>
      <c r="BD765" s="254"/>
      <c r="BE765" s="254"/>
      <c r="BF765" s="254"/>
      <c r="BG765" s="254"/>
      <c r="BH765" s="254"/>
      <c r="BI765" s="254"/>
      <c r="BJ765" s="254" t="n">
        <v>0</v>
      </c>
      <c r="BK765" s="254" t="n">
        <v>0</v>
      </c>
      <c r="BL765" s="254" t="n">
        <v>0</v>
      </c>
      <c r="BM765" s="254" t="n">
        <v>0</v>
      </c>
      <c r="BN765" s="254" t="n">
        <v>0</v>
      </c>
      <c r="BO765" s="254" t="n">
        <v>0</v>
      </c>
      <c r="BP765" s="254" t="n">
        <v>0</v>
      </c>
      <c r="BQ765" s="254" t="n">
        <v>0</v>
      </c>
      <c r="BR765" s="254" t="n">
        <v>15.1228065191075</v>
      </c>
      <c r="BS765" s="254" t="n">
        <v>15.1922609493049</v>
      </c>
      <c r="BT765" s="254" t="n">
        <v>12.7301107059534</v>
      </c>
      <c r="BU765" s="254" t="n">
        <v>13.9682612660865</v>
      </c>
      <c r="BV765" s="254" t="n">
        <v>11.4233552693415</v>
      </c>
      <c r="BW765" s="254" t="n">
        <v>12.1189576772475</v>
      </c>
      <c r="BX765" s="254" t="n">
        <v>12.0133751702651</v>
      </c>
      <c r="BY765" s="254" t="n">
        <v>11.398369767998</v>
      </c>
      <c r="BZ765" s="254" t="n">
        <v>12.215912947705</v>
      </c>
      <c r="CA765" s="254" t="n">
        <v>13.8349980386455</v>
      </c>
      <c r="CB765" s="254" t="n">
        <v>13.3341871384474</v>
      </c>
      <c r="CC765" s="254" t="n">
        <v>16.0359820324473</v>
      </c>
      <c r="CD765" s="254" t="n">
        <v>24.2253045985616</v>
      </c>
      <c r="CE765" s="254" t="n">
        <v>12.5055040035858</v>
      </c>
      <c r="CF765" s="254" t="n">
        <v>17.0602378058049</v>
      </c>
      <c r="CG765" s="254" t="n">
        <v>18.454135319848</v>
      </c>
      <c r="CH765" s="254" t="n">
        <v>27.4654577978999</v>
      </c>
      <c r="CI765" s="254" t="n">
        <v>19.4879345964256</v>
      </c>
      <c r="CJ765" s="254" t="n">
        <v>21.4021538254782</v>
      </c>
      <c r="CK765" s="254" t="n">
        <v>19.8680212837907</v>
      </c>
      <c r="CL765" s="254" t="n">
        <v>18.9730663061452</v>
      </c>
      <c r="CM765" s="254" t="n">
        <v>18.7296490706505</v>
      </c>
      <c r="CN765" s="254" t="n">
        <v>34.8698963925123</v>
      </c>
      <c r="CO765" s="254" t="n">
        <v>26.1371803595914</v>
      </c>
      <c r="CP765" s="254" t="n">
        <v>32.4372532261421</v>
      </c>
      <c r="CQ765" s="254" t="n">
        <v>25.3886545206245</v>
      </c>
      <c r="CR765" s="254" t="n">
        <v>32.9101511126506</v>
      </c>
      <c r="CS765" s="254"/>
      <c r="CT765" s="65"/>
      <c r="CU765" s="65"/>
      <c r="CV765" s="65"/>
      <c r="CW765" s="65"/>
      <c r="CX765" s="65"/>
      <c r="CY765" s="65"/>
      <c r="CZ765" s="65"/>
      <c r="DA765" s="65"/>
      <c r="DB765" s="65"/>
      <c r="DC765" s="65"/>
      <c r="DD765" s="65"/>
      <c r="DE765" s="65"/>
      <c r="DF765" s="65"/>
      <c r="DG765" s="65"/>
      <c r="DH765" s="65"/>
      <c r="DI765" s="65"/>
      <c r="DJ765" s="65"/>
      <c r="DK765" s="65"/>
      <c r="DL765" s="65"/>
      <c r="DM765" s="65"/>
      <c r="DN765" s="65"/>
    </row>
    <row r="766" customFormat="false" ht="15.75" hidden="false" customHeight="false" outlineLevel="0" collapsed="false">
      <c r="A766" s="70" t="s">
        <v>546</v>
      </c>
      <c r="B766" s="194"/>
      <c r="C766" s="194"/>
      <c r="D766" s="194"/>
      <c r="E766" s="194"/>
      <c r="F766" s="194"/>
      <c r="G766" s="194"/>
      <c r="H766" s="194"/>
      <c r="I766" s="194"/>
      <c r="J766" s="194"/>
      <c r="K766" s="194"/>
      <c r="L766" s="194"/>
      <c r="M766" s="194"/>
      <c r="N766" s="194"/>
      <c r="O766" s="194"/>
      <c r="P766" s="194"/>
      <c r="Q766" s="194"/>
      <c r="R766" s="194"/>
      <c r="S766" s="194"/>
      <c r="T766" s="194"/>
      <c r="U766" s="194"/>
      <c r="V766" s="194"/>
      <c r="W766" s="194"/>
      <c r="X766" s="194"/>
      <c r="Y766" s="194"/>
      <c r="Z766" s="194"/>
      <c r="AA766" s="194"/>
      <c r="AB766" s="194"/>
      <c r="AC766" s="194"/>
      <c r="AD766" s="194"/>
      <c r="AE766" s="194"/>
      <c r="AF766" s="194"/>
      <c r="AG766" s="194"/>
      <c r="AH766" s="194"/>
      <c r="AI766" s="194"/>
      <c r="AJ766" s="194"/>
      <c r="AK766" s="194"/>
      <c r="AL766" s="194"/>
      <c r="AM766" s="194"/>
      <c r="AN766" s="194"/>
      <c r="AO766" s="194"/>
      <c r="AP766" s="194"/>
      <c r="AQ766" s="194"/>
      <c r="AR766" s="194"/>
      <c r="AS766" s="194"/>
      <c r="AT766" s="194"/>
      <c r="AU766" s="194"/>
      <c r="AV766" s="194"/>
      <c r="AW766" s="194"/>
      <c r="AX766" s="194"/>
      <c r="AY766" s="194"/>
      <c r="AZ766" s="194"/>
      <c r="BA766" s="194"/>
      <c r="BB766" s="194"/>
      <c r="BC766" s="194"/>
      <c r="BD766" s="194"/>
      <c r="BE766" s="194"/>
      <c r="BF766" s="194"/>
      <c r="BG766" s="194"/>
      <c r="BH766" s="194"/>
      <c r="BI766" s="194"/>
      <c r="BJ766" s="194" t="n">
        <v>0</v>
      </c>
      <c r="BK766" s="194" t="n">
        <v>0</v>
      </c>
      <c r="BL766" s="194" t="n">
        <v>0</v>
      </c>
      <c r="BM766" s="194" t="n">
        <v>0</v>
      </c>
      <c r="BN766" s="194" t="n">
        <v>0</v>
      </c>
      <c r="BO766" s="194" t="n">
        <v>0</v>
      </c>
      <c r="BP766" s="194" t="n">
        <v>0</v>
      </c>
      <c r="BQ766" s="194" t="n">
        <v>0</v>
      </c>
      <c r="BR766" s="194" t="n">
        <v>0</v>
      </c>
      <c r="BS766" s="194" t="n">
        <v>0</v>
      </c>
      <c r="BT766" s="194" t="n">
        <v>0</v>
      </c>
      <c r="BU766" s="194" t="n">
        <v>0</v>
      </c>
      <c r="BV766" s="194" t="n">
        <v>0</v>
      </c>
      <c r="BW766" s="194" t="n">
        <v>0</v>
      </c>
      <c r="BX766" s="194" t="n">
        <v>0</v>
      </c>
      <c r="BY766" s="194" t="n">
        <v>0</v>
      </c>
      <c r="BZ766" s="194" t="n">
        <v>0</v>
      </c>
      <c r="CA766" s="194" t="n">
        <v>0</v>
      </c>
      <c r="CB766" s="194" t="n">
        <v>0</v>
      </c>
      <c r="CC766" s="194" t="n">
        <v>0</v>
      </c>
      <c r="CD766" s="194" t="n">
        <v>65.2708469155432</v>
      </c>
      <c r="CE766" s="194" t="n">
        <v>92.2123924070933</v>
      </c>
      <c r="CF766" s="194" t="n">
        <v>106.642040923082</v>
      </c>
      <c r="CG766" s="194" t="n">
        <v>106.309820363261</v>
      </c>
      <c r="CH766" s="194" t="n">
        <v>85.7971192402028</v>
      </c>
      <c r="CI766" s="194" t="n">
        <v>90.4046828425227</v>
      </c>
      <c r="CJ766" s="194" t="n">
        <v>80.7503045860454</v>
      </c>
      <c r="CK766" s="194" t="n">
        <v>86.95794521622</v>
      </c>
      <c r="CL766" s="194" t="n">
        <v>59.0967378812521</v>
      </c>
      <c r="CM766" s="194" t="n">
        <v>108.732661459611</v>
      </c>
      <c r="CN766" s="194" t="n">
        <v>97.0753787604594</v>
      </c>
      <c r="CO766" s="194" t="n">
        <v>110.745336490427</v>
      </c>
      <c r="CP766" s="194" t="n">
        <v>95.0917020335335</v>
      </c>
      <c r="CQ766" s="194" t="n">
        <v>41.9143488941477</v>
      </c>
      <c r="CR766" s="194" t="n">
        <v>73.2224009551344</v>
      </c>
      <c r="CS766" s="194"/>
      <c r="CT766" s="254"/>
      <c r="CU766" s="254"/>
      <c r="CV766" s="254"/>
      <c r="CW766" s="254"/>
      <c r="CX766" s="254"/>
      <c r="CY766" s="254"/>
      <c r="CZ766" s="254"/>
      <c r="DA766" s="254"/>
      <c r="DB766" s="254"/>
      <c r="DC766" s="254"/>
      <c r="DD766" s="254"/>
      <c r="DE766" s="254"/>
      <c r="DF766" s="254"/>
      <c r="DG766" s="254"/>
      <c r="DH766" s="254"/>
      <c r="DI766" s="254"/>
      <c r="DJ766" s="254"/>
      <c r="DK766" s="254"/>
      <c r="DL766" s="254"/>
      <c r="DM766" s="254"/>
      <c r="DN766" s="254"/>
    </row>
    <row r="767" customFormat="false" ht="15.75" hidden="false" customHeight="false" outlineLevel="0" collapsed="false">
      <c r="A767" s="73" t="s">
        <v>344</v>
      </c>
      <c r="B767" s="255"/>
      <c r="C767" s="255"/>
      <c r="D767" s="255"/>
      <c r="E767" s="255"/>
      <c r="F767" s="255"/>
      <c r="G767" s="255"/>
      <c r="H767" s="255"/>
      <c r="I767" s="255"/>
      <c r="J767" s="255"/>
      <c r="K767" s="255"/>
      <c r="L767" s="255"/>
      <c r="M767" s="255"/>
      <c r="N767" s="255"/>
      <c r="O767" s="255"/>
      <c r="P767" s="255"/>
      <c r="Q767" s="255"/>
      <c r="R767" s="255"/>
      <c r="S767" s="255"/>
      <c r="T767" s="255"/>
      <c r="U767" s="255"/>
      <c r="V767" s="255"/>
      <c r="W767" s="255"/>
      <c r="X767" s="255"/>
      <c r="Y767" s="255"/>
      <c r="Z767" s="255"/>
      <c r="AA767" s="255"/>
      <c r="AB767" s="255"/>
      <c r="AC767" s="255"/>
      <c r="AD767" s="255"/>
      <c r="AE767" s="255"/>
      <c r="AF767" s="255"/>
      <c r="AG767" s="255"/>
      <c r="AH767" s="255"/>
      <c r="AI767" s="255"/>
      <c r="AJ767" s="255"/>
      <c r="AK767" s="255"/>
      <c r="AL767" s="255"/>
      <c r="AM767" s="255"/>
      <c r="AN767" s="255"/>
      <c r="AO767" s="255"/>
      <c r="AP767" s="255"/>
      <c r="AQ767" s="255"/>
      <c r="AR767" s="255"/>
      <c r="AS767" s="255"/>
      <c r="AT767" s="255"/>
      <c r="AU767" s="255"/>
      <c r="AV767" s="255"/>
      <c r="AW767" s="255"/>
      <c r="AX767" s="255"/>
      <c r="AY767" s="255"/>
      <c r="AZ767" s="255"/>
      <c r="BA767" s="255"/>
      <c r="BB767" s="255"/>
      <c r="BC767" s="255"/>
      <c r="BD767" s="255"/>
      <c r="BE767" s="255"/>
      <c r="BF767" s="255"/>
      <c r="BG767" s="255"/>
      <c r="BH767" s="255"/>
      <c r="BI767" s="255"/>
      <c r="BJ767" s="255" t="n">
        <v>0</v>
      </c>
      <c r="BK767" s="255" t="n">
        <v>0</v>
      </c>
      <c r="BL767" s="255" t="n">
        <v>0</v>
      </c>
      <c r="BM767" s="255" t="n">
        <v>0</v>
      </c>
      <c r="BN767" s="255" t="n">
        <v>0</v>
      </c>
      <c r="BO767" s="255" t="n">
        <v>0</v>
      </c>
      <c r="BP767" s="255" t="n">
        <v>0</v>
      </c>
      <c r="BQ767" s="255" t="n">
        <v>0</v>
      </c>
      <c r="BR767" s="255" t="n">
        <v>0</v>
      </c>
      <c r="BS767" s="255" t="n">
        <v>0</v>
      </c>
      <c r="BT767" s="255" t="n">
        <v>0</v>
      </c>
      <c r="BU767" s="255" t="n">
        <v>0</v>
      </c>
      <c r="BV767" s="255" t="n">
        <v>0</v>
      </c>
      <c r="BW767" s="255" t="n">
        <v>0</v>
      </c>
      <c r="BX767" s="255" t="n">
        <v>0</v>
      </c>
      <c r="BY767" s="255" t="n">
        <v>0</v>
      </c>
      <c r="BZ767" s="255" t="n">
        <v>0</v>
      </c>
      <c r="CA767" s="255" t="n">
        <v>0</v>
      </c>
      <c r="CB767" s="255" t="n">
        <v>0</v>
      </c>
      <c r="CC767" s="255" t="n">
        <v>0</v>
      </c>
      <c r="CD767" s="255" t="n">
        <v>76.7446420961373</v>
      </c>
      <c r="CE767" s="255" t="n">
        <v>93.3596004877812</v>
      </c>
      <c r="CF767" s="255" t="n">
        <v>111.024153569034</v>
      </c>
      <c r="CG767" s="255" t="n">
        <v>110.691933009213</v>
      </c>
      <c r="CH767" s="255" t="n">
        <v>97.5042552805279</v>
      </c>
      <c r="CI767" s="255" t="n">
        <v>91.5752215226874</v>
      </c>
      <c r="CJ767" s="255" t="n">
        <v>85.2215356026981</v>
      </c>
      <c r="CK767" s="255" t="n">
        <v>91.4291762328728</v>
      </c>
      <c r="CL767" s="255" t="n">
        <v>62.3770634830903</v>
      </c>
      <c r="CM767" s="255" t="n">
        <v>111.261151599337</v>
      </c>
      <c r="CN767" s="255" t="n">
        <v>114.434068147375</v>
      </c>
      <c r="CO767" s="255" t="n">
        <v>121.458055751944</v>
      </c>
      <c r="CP767" s="255" t="n">
        <v>112.703451855983</v>
      </c>
      <c r="CQ767" s="255" t="n">
        <v>52.3782157811238</v>
      </c>
      <c r="CR767" s="255" t="n">
        <v>91.101851023657</v>
      </c>
      <c r="CS767" s="255"/>
      <c r="CT767" s="194"/>
      <c r="CU767" s="194"/>
      <c r="CV767" s="194"/>
      <c r="CW767" s="194"/>
      <c r="CX767" s="194"/>
      <c r="CY767" s="194"/>
      <c r="CZ767" s="194"/>
      <c r="DA767" s="194"/>
      <c r="DB767" s="194"/>
      <c r="DC767" s="194"/>
      <c r="DD767" s="194"/>
      <c r="DE767" s="194"/>
      <c r="DF767" s="194"/>
      <c r="DG767" s="194"/>
      <c r="DH767" s="194"/>
      <c r="DI767" s="194"/>
      <c r="DJ767" s="194"/>
      <c r="DK767" s="194"/>
      <c r="DL767" s="194"/>
      <c r="DM767" s="194"/>
      <c r="DN767" s="194"/>
    </row>
    <row r="768" customFormat="false" ht="15" hidden="false" customHeight="false" outlineLevel="0" collapsed="false">
      <c r="A768" s="203" t="s">
        <v>348</v>
      </c>
      <c r="B768" s="255"/>
      <c r="C768" s="255"/>
      <c r="D768" s="255"/>
      <c r="E768" s="255"/>
      <c r="F768" s="255"/>
      <c r="G768" s="255"/>
      <c r="H768" s="255"/>
      <c r="I768" s="255"/>
      <c r="J768" s="255"/>
      <c r="K768" s="255"/>
      <c r="L768" s="255"/>
      <c r="M768" s="255"/>
      <c r="N768" s="255"/>
      <c r="O768" s="255"/>
      <c r="P768" s="255"/>
      <c r="Q768" s="255"/>
      <c r="R768" s="255"/>
      <c r="S768" s="255"/>
      <c r="T768" s="255"/>
      <c r="U768" s="255"/>
      <c r="V768" s="255"/>
      <c r="W768" s="255"/>
      <c r="X768" s="255"/>
      <c r="Y768" s="255"/>
      <c r="Z768" s="255"/>
      <c r="AA768" s="255"/>
      <c r="AB768" s="255"/>
      <c r="AC768" s="255"/>
      <c r="AD768" s="255"/>
      <c r="AE768" s="255"/>
      <c r="AF768" s="255"/>
      <c r="AG768" s="255"/>
      <c r="AH768" s="255"/>
      <c r="AI768" s="255"/>
      <c r="AJ768" s="255"/>
      <c r="AK768" s="255"/>
      <c r="AL768" s="255"/>
      <c r="AM768" s="255"/>
      <c r="AN768" s="255"/>
      <c r="AO768" s="255"/>
      <c r="AP768" s="255"/>
      <c r="AQ768" s="255"/>
      <c r="AR768" s="255"/>
      <c r="AS768" s="255"/>
      <c r="AT768" s="255"/>
      <c r="AU768" s="255"/>
      <c r="AV768" s="255"/>
      <c r="AW768" s="255"/>
      <c r="AX768" s="255"/>
      <c r="AY768" s="255"/>
      <c r="AZ768" s="255"/>
      <c r="BA768" s="255"/>
      <c r="BB768" s="255"/>
      <c r="BC768" s="255"/>
      <c r="BD768" s="255"/>
      <c r="BE768" s="255"/>
      <c r="BF768" s="255"/>
      <c r="BG768" s="255"/>
      <c r="BH768" s="255"/>
      <c r="BI768" s="255"/>
      <c r="BJ768" s="255" t="n">
        <v>0</v>
      </c>
      <c r="BK768" s="255" t="n">
        <v>0</v>
      </c>
      <c r="BL768" s="255" t="n">
        <v>0</v>
      </c>
      <c r="BM768" s="255" t="n">
        <v>0</v>
      </c>
      <c r="BN768" s="255" t="n">
        <v>0</v>
      </c>
      <c r="BO768" s="255" t="n">
        <v>0</v>
      </c>
      <c r="BP768" s="255" t="n">
        <v>0</v>
      </c>
      <c r="BQ768" s="255" t="n">
        <v>0</v>
      </c>
      <c r="BR768" s="255" t="n">
        <v>0</v>
      </c>
      <c r="BS768" s="255" t="n">
        <v>0</v>
      </c>
      <c r="BT768" s="255" t="n">
        <v>0</v>
      </c>
      <c r="BU768" s="255" t="n">
        <v>0</v>
      </c>
      <c r="BV768" s="255" t="n">
        <v>0</v>
      </c>
      <c r="BW768" s="255" t="n">
        <v>0</v>
      </c>
      <c r="BX768" s="255" t="n">
        <v>0</v>
      </c>
      <c r="BY768" s="255" t="n">
        <v>0</v>
      </c>
      <c r="BZ768" s="255" t="n">
        <v>0</v>
      </c>
      <c r="CA768" s="255" t="n">
        <v>0</v>
      </c>
      <c r="CB768" s="255" t="n">
        <v>0</v>
      </c>
      <c r="CC768" s="255" t="n">
        <v>0</v>
      </c>
      <c r="CD768" s="255" t="n">
        <v>11.4737951805941</v>
      </c>
      <c r="CE768" s="255" t="n">
        <v>1.14720808068791</v>
      </c>
      <c r="CF768" s="255" t="n">
        <v>4.38211264595236</v>
      </c>
      <c r="CG768" s="255" t="n">
        <v>4.38211264595236</v>
      </c>
      <c r="CH768" s="255" t="n">
        <v>11.7071360403251</v>
      </c>
      <c r="CI768" s="255" t="n">
        <v>1.17053868016478</v>
      </c>
      <c r="CJ768" s="255" t="n">
        <v>4.47123101665276</v>
      </c>
      <c r="CK768" s="255" t="n">
        <v>4.47123101665276</v>
      </c>
      <c r="CL768" s="255" t="n">
        <v>3.28032560183816</v>
      </c>
      <c r="CM768" s="255" t="n">
        <v>2.52849013972608</v>
      </c>
      <c r="CN768" s="255" t="n">
        <v>17.3586893869151</v>
      </c>
      <c r="CO768" s="255" t="n">
        <v>10.7127192615166</v>
      </c>
      <c r="CP768" s="255" t="n">
        <v>17.6117498224495</v>
      </c>
      <c r="CQ768" s="255" t="n">
        <v>10.4638668869762</v>
      </c>
      <c r="CR768" s="255" t="n">
        <v>17.8794500685226</v>
      </c>
      <c r="CS768" s="255"/>
      <c r="CT768" s="255"/>
      <c r="CU768" s="255"/>
      <c r="CV768" s="255"/>
      <c r="CW768" s="255"/>
      <c r="CX768" s="255"/>
      <c r="CY768" s="255"/>
      <c r="CZ768" s="255"/>
      <c r="DA768" s="255"/>
      <c r="DB768" s="255"/>
      <c r="DC768" s="255"/>
      <c r="DD768" s="255"/>
      <c r="DE768" s="255"/>
      <c r="DF768" s="255"/>
      <c r="DG768" s="255"/>
      <c r="DH768" s="255"/>
      <c r="DI768" s="255"/>
      <c r="DJ768" s="255"/>
      <c r="DK768" s="255"/>
      <c r="DL768" s="255"/>
      <c r="DM768" s="255"/>
      <c r="DN768" s="255"/>
    </row>
    <row r="769" customFormat="false" ht="15.75" hidden="false" customHeight="false" outlineLevel="0" collapsed="false">
      <c r="A769" s="184" t="s">
        <v>547</v>
      </c>
      <c r="B769" s="256"/>
      <c r="C769" s="256"/>
      <c r="D769" s="256"/>
      <c r="E769" s="256"/>
      <c r="F769" s="256"/>
      <c r="G769" s="256"/>
      <c r="H769" s="256"/>
      <c r="I769" s="256"/>
      <c r="J769" s="256"/>
      <c r="K769" s="256"/>
      <c r="L769" s="256"/>
      <c r="M769" s="256"/>
      <c r="N769" s="256"/>
      <c r="O769" s="256"/>
      <c r="P769" s="256"/>
      <c r="Q769" s="256"/>
      <c r="R769" s="256"/>
      <c r="S769" s="256"/>
      <c r="T769" s="256"/>
      <c r="U769" s="256"/>
      <c r="V769" s="256"/>
      <c r="W769" s="256"/>
      <c r="X769" s="256"/>
      <c r="Y769" s="256"/>
      <c r="Z769" s="256"/>
      <c r="AA769" s="256"/>
      <c r="AB769" s="256"/>
      <c r="AC769" s="256"/>
      <c r="AD769" s="256"/>
      <c r="AE769" s="256"/>
      <c r="AF769" s="256"/>
      <c r="AG769" s="256"/>
      <c r="AH769" s="256"/>
      <c r="AI769" s="256"/>
      <c r="AJ769" s="256"/>
      <c r="AK769" s="256"/>
      <c r="AL769" s="256"/>
      <c r="AM769" s="256"/>
      <c r="AN769" s="256"/>
      <c r="AO769" s="256"/>
      <c r="AP769" s="256"/>
      <c r="AQ769" s="256"/>
      <c r="AR769" s="256"/>
      <c r="AS769" s="256"/>
      <c r="AT769" s="256"/>
      <c r="AU769" s="256"/>
      <c r="AV769" s="256"/>
      <c r="AW769" s="256"/>
      <c r="AX769" s="256"/>
      <c r="AY769" s="256"/>
      <c r="AZ769" s="256"/>
      <c r="BA769" s="256"/>
      <c r="BB769" s="256"/>
      <c r="BC769" s="256"/>
      <c r="BD769" s="256"/>
      <c r="BE769" s="256"/>
      <c r="BF769" s="256"/>
      <c r="BG769" s="256"/>
      <c r="BH769" s="256"/>
      <c r="BI769" s="256"/>
      <c r="BJ769" s="256"/>
      <c r="BK769" s="256"/>
      <c r="BL769" s="256"/>
      <c r="BM769" s="256"/>
      <c r="BN769" s="256"/>
      <c r="BO769" s="256"/>
      <c r="BP769" s="256"/>
      <c r="BQ769" s="256"/>
      <c r="BR769" s="256"/>
      <c r="BS769" s="256"/>
      <c r="BT769" s="256"/>
      <c r="BU769" s="256"/>
      <c r="BV769" s="256"/>
      <c r="BW769" s="256"/>
      <c r="BX769" s="256"/>
      <c r="BY769" s="256"/>
      <c r="BZ769" s="256"/>
      <c r="CA769" s="256"/>
      <c r="CB769" s="256"/>
      <c r="CC769" s="256"/>
      <c r="CD769" s="256"/>
      <c r="CE769" s="256"/>
      <c r="CF769" s="256"/>
      <c r="CG769" s="256"/>
      <c r="CH769" s="256"/>
      <c r="CI769" s="256"/>
      <c r="CJ769" s="256"/>
      <c r="CK769" s="256"/>
      <c r="CL769" s="256"/>
      <c r="CM769" s="256"/>
      <c r="CN769" s="256"/>
      <c r="CO769" s="256"/>
      <c r="CP769" s="256"/>
      <c r="CQ769" s="256"/>
      <c r="CR769" s="256"/>
      <c r="CS769" s="256"/>
      <c r="CT769" s="255"/>
      <c r="CU769" s="255"/>
      <c r="CV769" s="255"/>
      <c r="CW769" s="255"/>
      <c r="CX769" s="255"/>
      <c r="CY769" s="255"/>
      <c r="CZ769" s="255"/>
      <c r="DA769" s="255"/>
      <c r="DB769" s="255"/>
      <c r="DC769" s="255"/>
      <c r="DD769" s="255"/>
      <c r="DE769" s="255"/>
      <c r="DF769" s="255"/>
      <c r="DG769" s="255"/>
      <c r="DH769" s="255"/>
      <c r="DI769" s="255"/>
      <c r="DJ769" s="255"/>
      <c r="DK769" s="255"/>
      <c r="DL769" s="255"/>
      <c r="DM769" s="255"/>
      <c r="DN769" s="255"/>
    </row>
    <row r="770" customFormat="false" ht="15.75" hidden="false" customHeight="false" outlineLevel="0" collapsed="false">
      <c r="A770" s="184" t="s">
        <v>548</v>
      </c>
      <c r="B770" s="190"/>
      <c r="C770" s="190"/>
      <c r="D770" s="190"/>
      <c r="E770" s="190"/>
      <c r="F770" s="190"/>
      <c r="G770" s="190"/>
      <c r="H770" s="190"/>
      <c r="I770" s="190"/>
      <c r="J770" s="190"/>
      <c r="K770" s="190"/>
      <c r="L770" s="190"/>
      <c r="M770" s="190"/>
      <c r="N770" s="190"/>
      <c r="O770" s="190"/>
      <c r="P770" s="190"/>
      <c r="Q770" s="190"/>
      <c r="R770" s="190"/>
      <c r="S770" s="190"/>
      <c r="T770" s="190"/>
      <c r="U770" s="190"/>
      <c r="V770" s="190"/>
      <c r="W770" s="190"/>
      <c r="X770" s="190"/>
      <c r="Y770" s="190"/>
      <c r="Z770" s="190"/>
      <c r="AA770" s="190"/>
      <c r="AB770" s="190"/>
      <c r="AC770" s="190"/>
      <c r="AD770" s="190"/>
      <c r="AE770" s="190"/>
      <c r="AF770" s="190"/>
      <c r="AG770" s="190"/>
      <c r="AH770" s="190"/>
      <c r="AI770" s="190"/>
      <c r="AJ770" s="190"/>
      <c r="AK770" s="190"/>
      <c r="AL770" s="190"/>
      <c r="AM770" s="190"/>
      <c r="AN770" s="190"/>
      <c r="AO770" s="190"/>
      <c r="AP770" s="190"/>
      <c r="AQ770" s="190"/>
      <c r="AR770" s="190"/>
      <c r="AS770" s="190"/>
      <c r="AT770" s="190"/>
      <c r="AU770" s="190"/>
      <c r="AV770" s="190"/>
      <c r="AW770" s="190"/>
      <c r="AX770" s="190"/>
      <c r="AY770" s="190"/>
      <c r="AZ770" s="190"/>
      <c r="BA770" s="190"/>
      <c r="BB770" s="190"/>
      <c r="BC770" s="190"/>
      <c r="BD770" s="190"/>
      <c r="BE770" s="190"/>
      <c r="BF770" s="190"/>
      <c r="BG770" s="190"/>
      <c r="BH770" s="190"/>
      <c r="BI770" s="190"/>
      <c r="BJ770" s="190"/>
      <c r="BK770" s="190"/>
      <c r="BL770" s="190"/>
      <c r="BM770" s="190"/>
      <c r="BN770" s="190"/>
      <c r="BO770" s="190"/>
      <c r="BP770" s="190"/>
      <c r="BQ770" s="190"/>
      <c r="BR770" s="190"/>
      <c r="BS770" s="190"/>
      <c r="BT770" s="190"/>
      <c r="BU770" s="190"/>
      <c r="BV770" s="190"/>
      <c r="BW770" s="190"/>
      <c r="BX770" s="190"/>
      <c r="BY770" s="190"/>
      <c r="BZ770" s="190"/>
      <c r="CA770" s="190"/>
      <c r="CB770" s="190"/>
      <c r="CC770" s="190"/>
      <c r="CD770" s="190"/>
      <c r="CE770" s="190"/>
      <c r="CF770" s="190"/>
      <c r="CG770" s="190"/>
      <c r="CH770" s="190"/>
      <c r="CI770" s="190"/>
      <c r="CJ770" s="190"/>
      <c r="CK770" s="190"/>
      <c r="CL770" s="190"/>
      <c r="CM770" s="190"/>
      <c r="CN770" s="190"/>
      <c r="CO770" s="190"/>
      <c r="CP770" s="190"/>
      <c r="CQ770" s="190"/>
      <c r="CR770" s="190"/>
      <c r="CS770" s="190"/>
      <c r="CT770" s="256"/>
      <c r="CU770" s="256"/>
      <c r="CV770" s="256"/>
      <c r="CW770" s="256"/>
      <c r="CX770" s="256"/>
      <c r="CY770" s="256"/>
      <c r="CZ770" s="256"/>
      <c r="DA770" s="256"/>
      <c r="DB770" s="256"/>
      <c r="DC770" s="256"/>
      <c r="DD770" s="256"/>
      <c r="DE770" s="256"/>
      <c r="DF770" s="256"/>
      <c r="DG770" s="256"/>
      <c r="DH770" s="256"/>
      <c r="DI770" s="256"/>
      <c r="DJ770" s="256"/>
      <c r="DK770" s="256"/>
      <c r="DL770" s="256"/>
      <c r="DM770" s="256"/>
      <c r="DN770" s="256"/>
    </row>
    <row r="771" customFormat="false" ht="15.75" hidden="false" customHeight="false" outlineLevel="0" collapsed="false">
      <c r="A771" s="184" t="s">
        <v>549</v>
      </c>
      <c r="B771" s="190"/>
      <c r="C771" s="190"/>
      <c r="D771" s="190"/>
      <c r="E771" s="190"/>
      <c r="F771" s="190"/>
      <c r="G771" s="190"/>
      <c r="H771" s="190"/>
      <c r="I771" s="190"/>
      <c r="J771" s="190"/>
      <c r="K771" s="190"/>
      <c r="L771" s="190"/>
      <c r="M771" s="190"/>
      <c r="N771" s="190"/>
      <c r="O771" s="190"/>
      <c r="P771" s="190"/>
      <c r="Q771" s="190"/>
      <c r="R771" s="190"/>
      <c r="S771" s="190"/>
      <c r="T771" s="190"/>
      <c r="U771" s="190"/>
      <c r="V771" s="190"/>
      <c r="W771" s="190"/>
      <c r="X771" s="190"/>
      <c r="Y771" s="190"/>
      <c r="Z771" s="190"/>
      <c r="AA771" s="190"/>
      <c r="AB771" s="190"/>
      <c r="AC771" s="190"/>
      <c r="AD771" s="190"/>
      <c r="AE771" s="190"/>
      <c r="AF771" s="190"/>
      <c r="AG771" s="190"/>
      <c r="AH771" s="190"/>
      <c r="AI771" s="190"/>
      <c r="AJ771" s="190"/>
      <c r="AK771" s="190"/>
      <c r="AL771" s="190"/>
      <c r="AM771" s="190"/>
      <c r="AN771" s="190"/>
      <c r="AO771" s="190"/>
      <c r="AP771" s="190"/>
      <c r="AQ771" s="190"/>
      <c r="AR771" s="190"/>
      <c r="AS771" s="190"/>
      <c r="AT771" s="190"/>
      <c r="AU771" s="190"/>
      <c r="AV771" s="190"/>
      <c r="AW771" s="190"/>
      <c r="AX771" s="190"/>
      <c r="AY771" s="190"/>
      <c r="AZ771" s="190"/>
      <c r="BA771" s="190"/>
      <c r="BB771" s="190"/>
      <c r="BC771" s="190"/>
      <c r="BD771" s="190"/>
      <c r="BE771" s="190"/>
      <c r="BF771" s="190"/>
      <c r="BG771" s="190"/>
      <c r="BH771" s="190"/>
      <c r="BI771" s="190"/>
      <c r="BJ771" s="190"/>
      <c r="BK771" s="190"/>
      <c r="BL771" s="190"/>
      <c r="BM771" s="190"/>
      <c r="BN771" s="190"/>
      <c r="BO771" s="190"/>
      <c r="BP771" s="190"/>
      <c r="BQ771" s="190"/>
      <c r="BR771" s="190"/>
      <c r="BS771" s="190"/>
      <c r="BT771" s="190"/>
      <c r="BU771" s="190"/>
      <c r="BV771" s="190"/>
      <c r="BW771" s="190"/>
      <c r="BX771" s="190"/>
      <c r="BY771" s="190"/>
      <c r="BZ771" s="190"/>
      <c r="CA771" s="190"/>
      <c r="CB771" s="190"/>
      <c r="CC771" s="190"/>
      <c r="CD771" s="190"/>
      <c r="CE771" s="190"/>
      <c r="CF771" s="190"/>
      <c r="CG771" s="190"/>
      <c r="CH771" s="190"/>
      <c r="CI771" s="190"/>
      <c r="CJ771" s="190"/>
      <c r="CK771" s="221"/>
      <c r="CL771" s="190"/>
      <c r="CM771" s="190"/>
      <c r="CN771" s="190"/>
      <c r="CO771" s="190"/>
      <c r="CP771" s="190"/>
      <c r="CQ771" s="190"/>
      <c r="CR771" s="190"/>
      <c r="CS771" s="190"/>
      <c r="CT771" s="190"/>
      <c r="CU771" s="190"/>
      <c r="CV771" s="190"/>
      <c r="CW771" s="190"/>
      <c r="CX771" s="190"/>
      <c r="CY771" s="190"/>
      <c r="CZ771" s="190"/>
      <c r="DA771" s="190"/>
      <c r="DB771" s="190"/>
      <c r="DC771" s="190"/>
      <c r="DD771" s="190"/>
      <c r="DE771" s="190"/>
      <c r="DF771" s="190"/>
      <c r="DG771" s="190"/>
      <c r="DH771" s="190"/>
      <c r="DI771" s="190"/>
      <c r="DJ771" s="190"/>
      <c r="DK771" s="190"/>
      <c r="DL771" s="190"/>
      <c r="DM771" s="190"/>
      <c r="DN771" s="190"/>
    </row>
    <row r="772" customFormat="false" ht="15.75" hidden="false" customHeight="false" outlineLevel="0" collapsed="false">
      <c r="A772" s="184" t="s">
        <v>550</v>
      </c>
      <c r="B772" s="190"/>
      <c r="C772" s="190"/>
      <c r="D772" s="190"/>
      <c r="E772" s="190"/>
      <c r="F772" s="190"/>
      <c r="G772" s="190"/>
      <c r="H772" s="190"/>
      <c r="I772" s="190"/>
      <c r="J772" s="190"/>
      <c r="K772" s="190"/>
      <c r="L772" s="190"/>
      <c r="M772" s="190"/>
      <c r="N772" s="190"/>
      <c r="O772" s="190"/>
      <c r="P772" s="190"/>
      <c r="Q772" s="190"/>
      <c r="R772" s="190"/>
      <c r="S772" s="190"/>
      <c r="T772" s="190"/>
      <c r="U772" s="190"/>
      <c r="V772" s="190"/>
      <c r="W772" s="190"/>
      <c r="X772" s="190"/>
      <c r="Y772" s="190"/>
      <c r="Z772" s="190"/>
      <c r="AA772" s="190"/>
      <c r="AB772" s="190"/>
      <c r="AC772" s="190"/>
      <c r="AD772" s="190"/>
      <c r="AE772" s="190"/>
      <c r="AF772" s="190"/>
      <c r="AG772" s="190"/>
      <c r="AH772" s="190"/>
      <c r="AI772" s="190"/>
      <c r="AJ772" s="190"/>
      <c r="AK772" s="190"/>
      <c r="AL772" s="190"/>
      <c r="AM772" s="190"/>
      <c r="AN772" s="190"/>
      <c r="AO772" s="190"/>
      <c r="AP772" s="190"/>
      <c r="AQ772" s="190"/>
      <c r="AR772" s="190"/>
      <c r="AS772" s="190"/>
      <c r="AT772" s="190"/>
      <c r="AU772" s="190"/>
      <c r="AV772" s="190"/>
      <c r="AW772" s="190"/>
      <c r="AX772" s="190"/>
      <c r="AY772" s="190"/>
      <c r="AZ772" s="190"/>
      <c r="BA772" s="190"/>
      <c r="BB772" s="190"/>
      <c r="BC772" s="190"/>
      <c r="BD772" s="190"/>
      <c r="BE772" s="190"/>
      <c r="BF772" s="190"/>
      <c r="BG772" s="190"/>
      <c r="BH772" s="190"/>
      <c r="BI772" s="190"/>
      <c r="BJ772" s="190"/>
      <c r="BK772" s="190"/>
      <c r="BL772" s="190"/>
      <c r="BM772" s="190"/>
      <c r="BN772" s="190"/>
      <c r="BO772" s="190"/>
      <c r="BP772" s="190"/>
      <c r="BQ772" s="190"/>
      <c r="BR772" s="190"/>
      <c r="BS772" s="190"/>
      <c r="BT772" s="190"/>
      <c r="BU772" s="190"/>
      <c r="BV772" s="190"/>
      <c r="BW772" s="190"/>
      <c r="BX772" s="190"/>
      <c r="BY772" s="190"/>
      <c r="BZ772" s="190"/>
      <c r="CA772" s="190"/>
      <c r="CB772" s="190"/>
      <c r="CC772" s="190"/>
      <c r="CD772" s="190"/>
      <c r="CE772" s="190"/>
      <c r="CF772" s="190"/>
      <c r="CG772" s="190"/>
      <c r="CH772" s="190"/>
      <c r="CI772" s="190"/>
      <c r="CJ772" s="190"/>
      <c r="CK772" s="257"/>
      <c r="CL772" s="257"/>
      <c r="CM772" s="74"/>
      <c r="CN772" s="74"/>
      <c r="CO772" s="74"/>
      <c r="CP772" s="74"/>
      <c r="CQ772" s="74"/>
      <c r="CR772" s="74"/>
      <c r="CS772" s="74"/>
      <c r="CT772" s="190"/>
      <c r="CU772" s="190"/>
      <c r="CV772" s="190"/>
      <c r="CW772" s="190"/>
      <c r="CX772" s="190"/>
      <c r="CY772" s="190"/>
      <c r="CZ772" s="190"/>
      <c r="DA772" s="190"/>
      <c r="DB772" s="190"/>
      <c r="DC772" s="190"/>
      <c r="DD772" s="190"/>
      <c r="DE772" s="190"/>
      <c r="DF772" s="190"/>
      <c r="DG772" s="190"/>
      <c r="DH772" s="190"/>
      <c r="DI772" s="190"/>
      <c r="DJ772" s="190"/>
      <c r="DK772" s="190"/>
      <c r="DL772" s="190"/>
      <c r="DM772" s="190"/>
      <c r="DN772" s="190"/>
    </row>
    <row r="773" customFormat="false" ht="15.75" hidden="false" customHeight="false" outlineLevel="0" collapsed="false">
      <c r="A773" s="184" t="s">
        <v>551</v>
      </c>
      <c r="B773" s="190"/>
      <c r="C773" s="190"/>
      <c r="D773" s="190"/>
      <c r="E773" s="190"/>
      <c r="F773" s="190"/>
      <c r="G773" s="190"/>
      <c r="H773" s="190"/>
      <c r="I773" s="190"/>
      <c r="J773" s="190"/>
      <c r="K773" s="190"/>
      <c r="L773" s="190"/>
      <c r="M773" s="190"/>
      <c r="N773" s="190"/>
      <c r="O773" s="190"/>
      <c r="P773" s="190"/>
      <c r="Q773" s="190"/>
      <c r="R773" s="190"/>
      <c r="S773" s="190"/>
      <c r="T773" s="190"/>
      <c r="U773" s="190"/>
      <c r="V773" s="190"/>
      <c r="W773" s="190"/>
      <c r="X773" s="190"/>
      <c r="Y773" s="190"/>
      <c r="Z773" s="190"/>
      <c r="AA773" s="190"/>
      <c r="AB773" s="190"/>
      <c r="AC773" s="190"/>
      <c r="AD773" s="190"/>
      <c r="AE773" s="190"/>
      <c r="AF773" s="190"/>
      <c r="AG773" s="190"/>
      <c r="AH773" s="190"/>
      <c r="AI773" s="190"/>
      <c r="AJ773" s="190"/>
      <c r="AK773" s="190"/>
      <c r="AL773" s="190"/>
      <c r="AM773" s="190"/>
      <c r="AN773" s="190"/>
      <c r="AO773" s="190"/>
      <c r="AP773" s="190"/>
      <c r="AQ773" s="190"/>
      <c r="AR773" s="190"/>
      <c r="AS773" s="190"/>
      <c r="AT773" s="190"/>
      <c r="AU773" s="190"/>
      <c r="AV773" s="190"/>
      <c r="AW773" s="190"/>
      <c r="AX773" s="190"/>
      <c r="AY773" s="190"/>
      <c r="AZ773" s="190"/>
      <c r="BA773" s="190"/>
      <c r="BB773" s="190"/>
      <c r="BC773" s="190"/>
      <c r="BD773" s="190"/>
      <c r="BE773" s="190"/>
      <c r="BF773" s="190"/>
      <c r="BG773" s="190"/>
      <c r="BH773" s="190"/>
      <c r="BI773" s="190"/>
      <c r="BJ773" s="190"/>
      <c r="BK773" s="190"/>
      <c r="BL773" s="190"/>
      <c r="BM773" s="190"/>
      <c r="BN773" s="190"/>
      <c r="BO773" s="190"/>
      <c r="BP773" s="190"/>
      <c r="BQ773" s="190"/>
      <c r="BR773" s="190"/>
      <c r="BS773" s="190"/>
      <c r="BT773" s="190"/>
      <c r="BU773" s="190"/>
      <c r="BV773" s="190"/>
      <c r="BW773" s="190"/>
      <c r="BX773" s="190"/>
      <c r="BY773" s="190"/>
      <c r="BZ773" s="190"/>
      <c r="CA773" s="190"/>
      <c r="CB773" s="190"/>
      <c r="CC773" s="190"/>
      <c r="CD773" s="190"/>
      <c r="CE773" s="190"/>
      <c r="CF773" s="190"/>
      <c r="CG773" s="190"/>
      <c r="CH773" s="190"/>
      <c r="CI773" s="190"/>
      <c r="CJ773" s="190"/>
      <c r="CK773" s="258"/>
      <c r="CL773" s="258"/>
      <c r="CM773" s="190"/>
      <c r="CN773" s="221"/>
      <c r="CO773" s="221"/>
      <c r="CP773" s="221"/>
      <c r="CQ773" s="221"/>
      <c r="CR773" s="221"/>
      <c r="CS773" s="221"/>
      <c r="CT773" s="190"/>
      <c r="CU773" s="190"/>
      <c r="CV773" s="190"/>
      <c r="CW773" s="190"/>
      <c r="CX773" s="190"/>
      <c r="CY773" s="190"/>
      <c r="CZ773" s="190"/>
      <c r="DA773" s="190"/>
      <c r="DB773" s="190"/>
      <c r="DC773" s="190"/>
      <c r="DD773" s="190"/>
      <c r="DE773" s="190"/>
      <c r="DF773" s="190"/>
      <c r="DG773" s="190"/>
      <c r="DH773" s="190"/>
      <c r="DI773" s="190"/>
      <c r="DJ773" s="190"/>
      <c r="DK773" s="190"/>
      <c r="DL773" s="190"/>
      <c r="DM773" s="190"/>
      <c r="DN773" s="190"/>
    </row>
    <row r="774" customFormat="false" ht="15.75" hidden="false" customHeight="false" outlineLevel="0" collapsed="false">
      <c r="A774" s="184" t="s">
        <v>552</v>
      </c>
      <c r="B774" s="194"/>
      <c r="C774" s="194"/>
      <c r="D774" s="194"/>
      <c r="E774" s="194"/>
      <c r="F774" s="194"/>
      <c r="G774" s="194"/>
      <c r="H774" s="194"/>
      <c r="I774" s="194"/>
      <c r="J774" s="194"/>
      <c r="K774" s="194"/>
      <c r="L774" s="194"/>
      <c r="M774" s="194"/>
      <c r="N774" s="194"/>
      <c r="O774" s="194"/>
      <c r="P774" s="194"/>
      <c r="Q774" s="194"/>
      <c r="R774" s="194"/>
      <c r="S774" s="194"/>
      <c r="T774" s="194"/>
      <c r="U774" s="194"/>
      <c r="V774" s="194"/>
      <c r="W774" s="194"/>
      <c r="X774" s="194"/>
      <c r="Y774" s="194"/>
      <c r="Z774" s="194"/>
      <c r="AA774" s="194"/>
      <c r="AB774" s="194"/>
      <c r="AC774" s="194"/>
      <c r="AD774" s="194"/>
      <c r="AE774" s="194"/>
      <c r="AF774" s="194"/>
      <c r="AG774" s="194"/>
      <c r="AH774" s="194"/>
      <c r="AI774" s="194"/>
      <c r="AJ774" s="194"/>
      <c r="AK774" s="194"/>
      <c r="AL774" s="194"/>
      <c r="AM774" s="194"/>
      <c r="AN774" s="194"/>
      <c r="AO774" s="194"/>
      <c r="AP774" s="194"/>
      <c r="AQ774" s="194"/>
      <c r="AR774" s="194"/>
      <c r="AS774" s="194"/>
      <c r="AT774" s="194"/>
      <c r="AU774" s="194"/>
      <c r="AV774" s="194"/>
      <c r="AW774" s="194"/>
      <c r="AX774" s="194"/>
      <c r="AY774" s="194"/>
      <c r="AZ774" s="194"/>
      <c r="BA774" s="194"/>
      <c r="BB774" s="194"/>
      <c r="BC774" s="194"/>
      <c r="BD774" s="194"/>
      <c r="BE774" s="194"/>
      <c r="BF774" s="194"/>
      <c r="BG774" s="194"/>
      <c r="BH774" s="194"/>
      <c r="BI774" s="194"/>
      <c r="BJ774" s="194" t="n">
        <v>0</v>
      </c>
      <c r="BK774" s="194" t="n">
        <v>0</v>
      </c>
      <c r="BL774" s="194" t="n">
        <v>0</v>
      </c>
      <c r="BM774" s="194" t="n">
        <v>0</v>
      </c>
      <c r="BN774" s="194" t="n">
        <v>0</v>
      </c>
      <c r="BO774" s="194" t="n">
        <v>0</v>
      </c>
      <c r="BP774" s="194" t="n">
        <v>0</v>
      </c>
      <c r="BQ774" s="194" t="n">
        <v>0</v>
      </c>
      <c r="BR774" s="194" t="n">
        <v>0</v>
      </c>
      <c r="BS774" s="194" t="n">
        <v>0</v>
      </c>
      <c r="BT774" s="194" t="n">
        <v>0</v>
      </c>
      <c r="BU774" s="194" t="n">
        <v>0</v>
      </c>
      <c r="BV774" s="194" t="n">
        <v>0</v>
      </c>
      <c r="BW774" s="194" t="n">
        <v>0</v>
      </c>
      <c r="BX774" s="194" t="n">
        <v>0</v>
      </c>
      <c r="BY774" s="194" t="n">
        <v>0</v>
      </c>
      <c r="BZ774" s="194" t="n">
        <v>0</v>
      </c>
      <c r="CA774" s="194" t="n">
        <v>0</v>
      </c>
      <c r="CB774" s="194" t="n">
        <v>0</v>
      </c>
      <c r="CC774" s="194" t="n">
        <v>0</v>
      </c>
      <c r="CD774" s="194" t="n">
        <v>65.2708469155432</v>
      </c>
      <c r="CE774" s="194" t="n">
        <v>92.2123924070933</v>
      </c>
      <c r="CF774" s="194" t="n">
        <v>106.642040923082</v>
      </c>
      <c r="CG774" s="194" t="n">
        <v>106.309820363261</v>
      </c>
      <c r="CH774" s="194" t="n">
        <v>85.7971192402028</v>
      </c>
      <c r="CI774" s="194" t="n">
        <v>90.4046828425227</v>
      </c>
      <c r="CJ774" s="194" t="n">
        <v>80.7503045860454</v>
      </c>
      <c r="CK774" s="194" t="n">
        <v>86.95794521622</v>
      </c>
      <c r="CL774" s="194" t="n">
        <v>59.0967378812521</v>
      </c>
      <c r="CM774" s="194" t="n">
        <v>108.732661459611</v>
      </c>
      <c r="CN774" s="194" t="n">
        <v>97.0753787604594</v>
      </c>
      <c r="CO774" s="194" t="n">
        <v>110.745336490427</v>
      </c>
      <c r="CP774" s="194" t="n">
        <v>95.0917020335335</v>
      </c>
      <c r="CQ774" s="194" t="n">
        <v>41.9143488941477</v>
      </c>
      <c r="CR774" s="194" t="n">
        <v>73.2224009551344</v>
      </c>
      <c r="CS774" s="194"/>
      <c r="CT774" s="190"/>
      <c r="CU774" s="190"/>
      <c r="CV774" s="190"/>
      <c r="CW774" s="190"/>
      <c r="CX774" s="190"/>
      <c r="CY774" s="190"/>
      <c r="CZ774" s="190"/>
      <c r="DA774" s="190"/>
      <c r="DB774" s="190"/>
      <c r="DC774" s="190"/>
      <c r="DD774" s="190"/>
      <c r="DE774" s="190"/>
      <c r="DF774" s="190"/>
      <c r="DG774" s="190"/>
      <c r="DH774" s="190"/>
      <c r="DI774" s="190"/>
      <c r="DJ774" s="190"/>
      <c r="DK774" s="190"/>
      <c r="DL774" s="190"/>
      <c r="DM774" s="190"/>
      <c r="DN774" s="190"/>
    </row>
    <row r="775" customFormat="false" ht="15.75" hidden="false" customHeight="false" outlineLevel="0" collapsed="false">
      <c r="A775" s="184" t="s">
        <v>361</v>
      </c>
      <c r="B775" s="74"/>
      <c r="C775" s="74"/>
      <c r="D775" s="74"/>
      <c r="E775" s="74"/>
      <c r="F775" s="74"/>
      <c r="G775" s="74"/>
      <c r="H775" s="74"/>
      <c r="I775" s="74"/>
      <c r="J775" s="74"/>
      <c r="K775" s="74"/>
      <c r="L775" s="74"/>
      <c r="M775" s="74"/>
      <c r="N775" s="74"/>
      <c r="O775" s="74"/>
      <c r="P775" s="74"/>
      <c r="Q775" s="74"/>
      <c r="R775" s="74"/>
      <c r="S775" s="74"/>
      <c r="T775" s="74"/>
      <c r="U775" s="74"/>
      <c r="V775" s="74"/>
      <c r="W775" s="74"/>
      <c r="X775" s="74"/>
      <c r="Y775" s="74"/>
      <c r="Z775" s="74"/>
      <c r="AA775" s="74"/>
      <c r="AB775" s="74"/>
      <c r="AC775" s="74"/>
      <c r="AD775" s="74"/>
      <c r="AE775" s="74"/>
      <c r="AF775" s="74"/>
      <c r="AG775" s="74"/>
      <c r="AH775" s="74"/>
      <c r="AI775" s="74"/>
      <c r="AJ775" s="74"/>
      <c r="AK775" s="74"/>
      <c r="AL775" s="74"/>
      <c r="AM775" s="74"/>
      <c r="AN775" s="74"/>
      <c r="AO775" s="74"/>
      <c r="AP775" s="74"/>
      <c r="AQ775" s="74"/>
      <c r="AR775" s="74"/>
      <c r="AS775" s="74"/>
      <c r="AT775" s="74"/>
      <c r="AU775" s="74"/>
      <c r="AV775" s="74"/>
      <c r="AW775" s="74"/>
      <c r="AX775" s="74"/>
      <c r="AY775" s="74"/>
      <c r="AZ775" s="74"/>
      <c r="BA775" s="74"/>
      <c r="BB775" s="74"/>
      <c r="BC775" s="74"/>
      <c r="BD775" s="74"/>
      <c r="BE775" s="74"/>
      <c r="BF775" s="74"/>
      <c r="BG775" s="74"/>
      <c r="BH775" s="74"/>
      <c r="BI775" s="74"/>
      <c r="BJ775" s="74" t="n">
        <v>0</v>
      </c>
      <c r="BK775" s="74" t="n">
        <v>0</v>
      </c>
      <c r="BL775" s="74" t="n">
        <v>0</v>
      </c>
      <c r="BM775" s="74" t="n">
        <v>0</v>
      </c>
      <c r="BN775" s="74" t="n">
        <v>0</v>
      </c>
      <c r="BO775" s="74" t="n">
        <v>0</v>
      </c>
      <c r="BP775" s="74" t="n">
        <v>0</v>
      </c>
      <c r="BQ775" s="74" t="n">
        <v>0</v>
      </c>
      <c r="BR775" s="74" t="n">
        <v>0</v>
      </c>
      <c r="BS775" s="74" t="n">
        <v>0</v>
      </c>
      <c r="BT775" s="74" t="n">
        <v>0</v>
      </c>
      <c r="BU775" s="74" t="n">
        <v>0</v>
      </c>
      <c r="BV775" s="74" t="n">
        <v>0</v>
      </c>
      <c r="BW775" s="74" t="n">
        <v>0</v>
      </c>
      <c r="BX775" s="74" t="n">
        <v>0</v>
      </c>
      <c r="BY775" s="74" t="n">
        <v>0</v>
      </c>
      <c r="BZ775" s="74" t="n">
        <v>0</v>
      </c>
      <c r="CA775" s="74" t="n">
        <v>0</v>
      </c>
      <c r="CB775" s="74" t="n">
        <v>0</v>
      </c>
      <c r="CC775" s="74" t="n">
        <v>0</v>
      </c>
      <c r="CD775" s="74" t="n">
        <v>76.7446420961373</v>
      </c>
      <c r="CE775" s="74" t="n">
        <v>93.3596004877812</v>
      </c>
      <c r="CF775" s="74" t="n">
        <v>111.024153569034</v>
      </c>
      <c r="CG775" s="74" t="n">
        <v>110.691933009213</v>
      </c>
      <c r="CH775" s="74" t="n">
        <v>97.5042552805279</v>
      </c>
      <c r="CI775" s="74" t="n">
        <v>91.5752215226874</v>
      </c>
      <c r="CJ775" s="74" t="n">
        <v>85.2215356026981</v>
      </c>
      <c r="CK775" s="74" t="n">
        <v>91.4291762328728</v>
      </c>
      <c r="CL775" s="74" t="n">
        <v>62.3770634830903</v>
      </c>
      <c r="CM775" s="74" t="n">
        <v>111.261151599337</v>
      </c>
      <c r="CN775" s="74" t="n">
        <v>114.434068147375</v>
      </c>
      <c r="CO775" s="74" t="n">
        <v>121.458055751944</v>
      </c>
      <c r="CP775" s="74" t="n">
        <v>112.703451855983</v>
      </c>
      <c r="CQ775" s="74" t="n">
        <v>52.3782157811238</v>
      </c>
      <c r="CR775" s="74" t="n">
        <v>91.101851023657</v>
      </c>
      <c r="CS775" s="74"/>
      <c r="CT775" s="194"/>
      <c r="CU775" s="194"/>
      <c r="CV775" s="194"/>
      <c r="CW775" s="194"/>
      <c r="CX775" s="194"/>
      <c r="CY775" s="194"/>
      <c r="CZ775" s="194"/>
      <c r="DA775" s="194"/>
      <c r="DB775" s="194"/>
      <c r="DC775" s="194"/>
      <c r="DD775" s="194"/>
      <c r="DE775" s="194"/>
      <c r="DF775" s="194"/>
      <c r="DG775" s="194"/>
      <c r="DH775" s="194"/>
      <c r="DI775" s="194"/>
      <c r="DJ775" s="194"/>
      <c r="DK775" s="194"/>
      <c r="DL775" s="194"/>
      <c r="DM775" s="194"/>
      <c r="DN775" s="194"/>
    </row>
    <row r="776" customFormat="false" ht="15.75" hidden="false" customHeight="false" outlineLevel="0" collapsed="false">
      <c r="A776" s="184" t="s">
        <v>553</v>
      </c>
      <c r="B776" s="74"/>
      <c r="C776" s="74"/>
      <c r="D776" s="74"/>
      <c r="E776" s="74"/>
      <c r="F776" s="74"/>
      <c r="G776" s="74"/>
      <c r="H776" s="74"/>
      <c r="I776" s="74"/>
      <c r="J776" s="74"/>
      <c r="K776" s="74"/>
      <c r="L776" s="74"/>
      <c r="M776" s="74"/>
      <c r="N776" s="74"/>
      <c r="O776" s="74"/>
      <c r="P776" s="74"/>
      <c r="Q776" s="74"/>
      <c r="R776" s="74"/>
      <c r="S776" s="74"/>
      <c r="T776" s="74"/>
      <c r="U776" s="74"/>
      <c r="V776" s="74"/>
      <c r="W776" s="74"/>
      <c r="X776" s="74"/>
      <c r="Y776" s="74"/>
      <c r="Z776" s="74"/>
      <c r="AA776" s="74"/>
      <c r="AB776" s="74"/>
      <c r="AC776" s="74"/>
      <c r="AD776" s="74"/>
      <c r="AE776" s="74"/>
      <c r="AF776" s="74"/>
      <c r="AG776" s="74"/>
      <c r="AH776" s="74"/>
      <c r="AI776" s="74"/>
      <c r="AJ776" s="74"/>
      <c r="AK776" s="74"/>
      <c r="AL776" s="74"/>
      <c r="AM776" s="74"/>
      <c r="AN776" s="74"/>
      <c r="AO776" s="74"/>
      <c r="AP776" s="74"/>
      <c r="AQ776" s="74"/>
      <c r="AR776" s="74"/>
      <c r="AS776" s="74"/>
      <c r="AT776" s="74"/>
      <c r="AU776" s="74"/>
      <c r="AV776" s="74"/>
      <c r="AW776" s="74"/>
      <c r="AX776" s="74"/>
      <c r="AY776" s="74"/>
      <c r="AZ776" s="74"/>
      <c r="BA776" s="74"/>
      <c r="BB776" s="74"/>
      <c r="BC776" s="74"/>
      <c r="BD776" s="74"/>
      <c r="BE776" s="74"/>
      <c r="BF776" s="74"/>
      <c r="BG776" s="74"/>
      <c r="BH776" s="74"/>
      <c r="BI776" s="74"/>
      <c r="BJ776" s="74"/>
      <c r="BK776" s="74"/>
      <c r="BL776" s="74"/>
      <c r="BM776" s="74"/>
      <c r="BN776" s="74"/>
      <c r="BO776" s="74"/>
      <c r="BP776" s="74"/>
      <c r="BQ776" s="74"/>
      <c r="BR776" s="74"/>
      <c r="BS776" s="74"/>
      <c r="BT776" s="74"/>
      <c r="BU776" s="74"/>
      <c r="BV776" s="74"/>
      <c r="BW776" s="74"/>
      <c r="BX776" s="74"/>
      <c r="BY776" s="74"/>
      <c r="BZ776" s="74"/>
      <c r="CA776" s="74"/>
      <c r="CB776" s="74"/>
      <c r="CC776" s="74"/>
      <c r="CD776" s="74" t="n">
        <v>40.676858855</v>
      </c>
      <c r="CE776" s="74" t="n">
        <v>40.676858855</v>
      </c>
      <c r="CF776" s="74" t="n">
        <v>68.809676490834</v>
      </c>
      <c r="CG776" s="74" t="n">
        <v>68.809676490834</v>
      </c>
      <c r="CH776" s="74" t="n">
        <v>61.452583400409</v>
      </c>
      <c r="CI776" s="74" t="n">
        <v>61.452583400409</v>
      </c>
      <c r="CJ776" s="74" t="n">
        <v>55.859818605</v>
      </c>
      <c r="CK776" s="74" t="n">
        <v>55.859818605</v>
      </c>
      <c r="CL776" s="74" t="n">
        <v>33.630700398361</v>
      </c>
      <c r="CM776" s="74" t="n">
        <v>81.899434601639</v>
      </c>
      <c r="CN776" s="74" t="n">
        <v>68.88684974</v>
      </c>
      <c r="CO776" s="74" t="n">
        <v>68.88684974</v>
      </c>
      <c r="CP776" s="74" t="n">
        <v>69.88346519</v>
      </c>
      <c r="CQ776" s="74" t="n">
        <v>21.87737164</v>
      </c>
      <c r="CR776" s="74" t="n">
        <v>44.954757</v>
      </c>
      <c r="CS776" s="74"/>
      <c r="CT776" s="74"/>
      <c r="CU776" s="74"/>
      <c r="CV776" s="74"/>
      <c r="CW776" s="74"/>
      <c r="CX776" s="74"/>
      <c r="CY776" s="74"/>
      <c r="CZ776" s="74"/>
      <c r="DA776" s="74"/>
      <c r="DB776" s="74"/>
      <c r="DC776" s="74"/>
      <c r="DD776" s="74"/>
      <c r="DE776" s="74"/>
      <c r="DF776" s="74"/>
      <c r="DG776" s="74"/>
      <c r="DH776" s="74"/>
      <c r="DI776" s="74"/>
      <c r="DJ776" s="74"/>
      <c r="DK776" s="74"/>
      <c r="DL776" s="74"/>
      <c r="DM776" s="74"/>
      <c r="DN776" s="74"/>
    </row>
    <row r="777" customFormat="false" ht="15.75" hidden="false" customHeight="false" outlineLevel="0" collapsed="false">
      <c r="A777" s="184" t="s">
        <v>554</v>
      </c>
      <c r="B777" s="74"/>
      <c r="C777" s="74"/>
      <c r="D777" s="74"/>
      <c r="E777" s="74"/>
      <c r="F777" s="74"/>
      <c r="G777" s="74"/>
      <c r="H777" s="74"/>
      <c r="I777" s="74"/>
      <c r="J777" s="74"/>
      <c r="K777" s="74"/>
      <c r="L777" s="74"/>
      <c r="M777" s="74"/>
      <c r="N777" s="74"/>
      <c r="O777" s="74"/>
      <c r="P777" s="74"/>
      <c r="Q777" s="74"/>
      <c r="R777" s="74"/>
      <c r="S777" s="74"/>
      <c r="T777" s="74"/>
      <c r="U777" s="74"/>
      <c r="V777" s="74"/>
      <c r="W777" s="74"/>
      <c r="X777" s="74"/>
      <c r="Y777" s="74"/>
      <c r="Z777" s="74"/>
      <c r="AA777" s="74"/>
      <c r="AB777" s="74"/>
      <c r="AC777" s="74"/>
      <c r="AD777" s="74"/>
      <c r="AE777" s="74"/>
      <c r="AF777" s="74"/>
      <c r="AG777" s="74"/>
      <c r="AH777" s="74"/>
      <c r="AI777" s="74"/>
      <c r="AJ777" s="74"/>
      <c r="AK777" s="74"/>
      <c r="AL777" s="74"/>
      <c r="AM777" s="74"/>
      <c r="AN777" s="74"/>
      <c r="AO777" s="74"/>
      <c r="AP777" s="74"/>
      <c r="AQ777" s="74"/>
      <c r="AR777" s="74"/>
      <c r="AS777" s="74"/>
      <c r="AT777" s="74"/>
      <c r="AU777" s="74"/>
      <c r="AV777" s="74"/>
      <c r="AW777" s="74"/>
      <c r="AX777" s="74"/>
      <c r="AY777" s="74"/>
      <c r="AZ777" s="74"/>
      <c r="BA777" s="74"/>
      <c r="BB777" s="74"/>
      <c r="BC777" s="74"/>
      <c r="BD777" s="74"/>
      <c r="BE777" s="74"/>
      <c r="BF777" s="74"/>
      <c r="BG777" s="74"/>
      <c r="BH777" s="74"/>
      <c r="BI777" s="74"/>
      <c r="BJ777" s="74"/>
      <c r="BK777" s="74"/>
      <c r="BL777" s="74"/>
      <c r="BM777" s="74"/>
      <c r="BN777" s="74"/>
      <c r="BO777" s="74"/>
      <c r="BP777" s="74"/>
      <c r="BQ777" s="74"/>
      <c r="BR777" s="74"/>
      <c r="BS777" s="74"/>
      <c r="BT777" s="74"/>
      <c r="BU777" s="74"/>
      <c r="BV777" s="74"/>
      <c r="BW777" s="74"/>
      <c r="BX777" s="74"/>
      <c r="BY777" s="74"/>
      <c r="BZ777" s="74"/>
      <c r="CA777" s="74"/>
      <c r="CB777" s="74"/>
      <c r="CC777" s="74"/>
      <c r="CD777" s="74" t="n">
        <v>36.0677832411373</v>
      </c>
      <c r="CE777" s="74" t="n">
        <v>52.6827416327812</v>
      </c>
      <c r="CF777" s="74" t="n">
        <v>42.2144770782</v>
      </c>
      <c r="CG777" s="74" t="n">
        <v>41.8822565183792</v>
      </c>
      <c r="CH777" s="74" t="n">
        <v>36.0516718801189</v>
      </c>
      <c r="CI777" s="74" t="n">
        <v>30.1226381222784</v>
      </c>
      <c r="CJ777" s="74" t="n">
        <v>29.3617169976981</v>
      </c>
      <c r="CK777" s="74" t="n">
        <v>35.5693576278728</v>
      </c>
      <c r="CL777" s="74" t="n">
        <v>28.7463630847292</v>
      </c>
      <c r="CM777" s="74" t="n">
        <v>29.3617169976981</v>
      </c>
      <c r="CN777" s="74" t="n">
        <v>45.5472184073745</v>
      </c>
      <c r="CO777" s="74" t="n">
        <v>52.5712060119439</v>
      </c>
      <c r="CP777" s="74" t="n">
        <v>42.819986665983</v>
      </c>
      <c r="CQ777" s="74" t="n">
        <v>30.5008441411238</v>
      </c>
      <c r="CR777" s="74" t="n">
        <v>46.147094023657</v>
      </c>
      <c r="CS777" s="74"/>
      <c r="CT777" s="74"/>
      <c r="CU777" s="74"/>
      <c r="CV777" s="74"/>
      <c r="CW777" s="74"/>
      <c r="CX777" s="74"/>
      <c r="CY777" s="74"/>
      <c r="CZ777" s="74"/>
      <c r="DA777" s="74"/>
      <c r="DB777" s="74"/>
      <c r="DC777" s="74"/>
      <c r="DD777" s="74"/>
      <c r="DE777" s="74"/>
      <c r="DF777" s="74"/>
      <c r="DG777" s="74"/>
      <c r="DH777" s="74"/>
      <c r="DI777" s="74"/>
      <c r="DJ777" s="74"/>
      <c r="DK777" s="74"/>
      <c r="DL777" s="74"/>
      <c r="DM777" s="74"/>
      <c r="DN777" s="74"/>
    </row>
    <row r="778" customFormat="false" ht="15.75" hidden="false" customHeight="false" outlineLevel="0" collapsed="false">
      <c r="A778" s="184" t="s">
        <v>421</v>
      </c>
      <c r="B778" s="74"/>
      <c r="C778" s="74"/>
      <c r="D778" s="74"/>
      <c r="E778" s="74"/>
      <c r="F778" s="74"/>
      <c r="G778" s="74"/>
      <c r="H778" s="74"/>
      <c r="I778" s="74"/>
      <c r="J778" s="74"/>
      <c r="K778" s="74"/>
      <c r="L778" s="74"/>
      <c r="M778" s="74"/>
      <c r="N778" s="74"/>
      <c r="O778" s="74"/>
      <c r="P778" s="74"/>
      <c r="Q778" s="74"/>
      <c r="R778" s="74"/>
      <c r="S778" s="74"/>
      <c r="T778" s="74"/>
      <c r="U778" s="74"/>
      <c r="V778" s="74"/>
      <c r="W778" s="74"/>
      <c r="X778" s="74"/>
      <c r="Y778" s="74"/>
      <c r="Z778" s="74"/>
      <c r="AA778" s="74"/>
      <c r="AB778" s="74"/>
      <c r="AC778" s="74"/>
      <c r="AD778" s="74"/>
      <c r="AE778" s="74"/>
      <c r="AF778" s="74"/>
      <c r="AG778" s="74"/>
      <c r="AH778" s="74"/>
      <c r="AI778" s="74"/>
      <c r="AJ778" s="74"/>
      <c r="AK778" s="74"/>
      <c r="AL778" s="74"/>
      <c r="AM778" s="74"/>
      <c r="AN778" s="74"/>
      <c r="AO778" s="74"/>
      <c r="AP778" s="74"/>
      <c r="AQ778" s="74"/>
      <c r="AR778" s="74"/>
      <c r="AS778" s="74"/>
      <c r="AT778" s="74"/>
      <c r="AU778" s="74"/>
      <c r="AV778" s="74"/>
      <c r="AW778" s="74"/>
      <c r="AX778" s="74"/>
      <c r="AY778" s="74"/>
      <c r="AZ778" s="74"/>
      <c r="BA778" s="74"/>
      <c r="BB778" s="74"/>
      <c r="BC778" s="74"/>
      <c r="BD778" s="74"/>
      <c r="BE778" s="74"/>
      <c r="BF778" s="74"/>
      <c r="BG778" s="74"/>
      <c r="BH778" s="74"/>
      <c r="BI778" s="74"/>
      <c r="BJ778" s="74"/>
      <c r="BK778" s="74"/>
      <c r="BL778" s="74"/>
      <c r="BM778" s="74"/>
      <c r="BN778" s="74"/>
      <c r="BO778" s="74"/>
      <c r="BP778" s="74"/>
      <c r="BQ778" s="74"/>
      <c r="BR778" s="74"/>
      <c r="BS778" s="74"/>
      <c r="BT778" s="74"/>
      <c r="BU778" s="74"/>
      <c r="BV778" s="74"/>
      <c r="BW778" s="74"/>
      <c r="BX778" s="74"/>
      <c r="BY778" s="74"/>
      <c r="BZ778" s="74"/>
      <c r="CA778" s="74"/>
      <c r="CB778" s="74"/>
      <c r="CC778" s="74"/>
      <c r="CD778" s="74" t="n">
        <v>11.4737951805941</v>
      </c>
      <c r="CE778" s="74" t="n">
        <v>1.14720808068791</v>
      </c>
      <c r="CF778" s="74" t="n">
        <v>4.38211264595236</v>
      </c>
      <c r="CG778" s="74" t="n">
        <v>4.38211264595236</v>
      </c>
      <c r="CH778" s="74" t="n">
        <v>11.7071360403251</v>
      </c>
      <c r="CI778" s="74" t="n">
        <v>1.17053868016478</v>
      </c>
      <c r="CJ778" s="74" t="n">
        <v>4.47123101665276</v>
      </c>
      <c r="CK778" s="74" t="n">
        <v>4.47123101665276</v>
      </c>
      <c r="CL778" s="74" t="n">
        <v>3.28032560183816</v>
      </c>
      <c r="CM778" s="74" t="n">
        <v>2.52849013972608</v>
      </c>
      <c r="CN778" s="74" t="n">
        <v>17.3586893869151</v>
      </c>
      <c r="CO778" s="74" t="n">
        <v>10.7127192615166</v>
      </c>
      <c r="CP778" s="74" t="n">
        <v>17.6117498224495</v>
      </c>
      <c r="CQ778" s="74" t="n">
        <v>10.4638668869762</v>
      </c>
      <c r="CR778" s="74" t="n">
        <v>17.8794500685226</v>
      </c>
      <c r="CS778" s="74"/>
      <c r="CT778" s="74"/>
      <c r="CU778" s="74"/>
      <c r="CV778" s="74"/>
      <c r="CW778" s="74"/>
      <c r="CX778" s="74"/>
      <c r="CY778" s="74"/>
      <c r="CZ778" s="74"/>
      <c r="DA778" s="74"/>
      <c r="DB778" s="74"/>
      <c r="DC778" s="74"/>
      <c r="DD778" s="74"/>
      <c r="DE778" s="74"/>
      <c r="DF778" s="74"/>
      <c r="DG778" s="74"/>
      <c r="DH778" s="74"/>
      <c r="DI778" s="74"/>
      <c r="DJ778" s="74"/>
      <c r="DK778" s="74"/>
      <c r="DL778" s="74"/>
      <c r="DM778" s="74"/>
      <c r="DN778" s="74"/>
    </row>
    <row r="779" customFormat="false" ht="15.75" hidden="false" customHeight="false" outlineLevel="0" collapsed="false">
      <c r="A779" s="184" t="s">
        <v>555</v>
      </c>
      <c r="B779" s="190"/>
      <c r="C779" s="190"/>
      <c r="D779" s="190"/>
      <c r="E779" s="190"/>
      <c r="F779" s="190"/>
      <c r="G779" s="190"/>
      <c r="H779" s="190"/>
      <c r="I779" s="190"/>
      <c r="J779" s="190"/>
      <c r="K779" s="190"/>
      <c r="L779" s="190"/>
      <c r="M779" s="190"/>
      <c r="N779" s="190"/>
      <c r="O779" s="190"/>
      <c r="P779" s="190"/>
      <c r="Q779" s="190"/>
      <c r="R779" s="190"/>
      <c r="S779" s="190"/>
      <c r="T779" s="190"/>
      <c r="U779" s="190"/>
      <c r="V779" s="190"/>
      <c r="W779" s="190"/>
      <c r="X779" s="190"/>
      <c r="Y779" s="190"/>
      <c r="Z779" s="190"/>
      <c r="AA779" s="190"/>
      <c r="AB779" s="190"/>
      <c r="AC779" s="190"/>
      <c r="AD779" s="190"/>
      <c r="AE779" s="190"/>
      <c r="AF779" s="190"/>
      <c r="AG779" s="190"/>
      <c r="AH779" s="190"/>
      <c r="AI779" s="190"/>
      <c r="AJ779" s="190"/>
      <c r="AK779" s="190"/>
      <c r="AL779" s="190"/>
      <c r="AM779" s="190"/>
      <c r="AN779" s="190"/>
      <c r="AO779" s="190"/>
      <c r="AP779" s="190"/>
      <c r="AQ779" s="190"/>
      <c r="AR779" s="190"/>
      <c r="AS779" s="190"/>
      <c r="AT779" s="190"/>
      <c r="AU779" s="190"/>
      <c r="AV779" s="190"/>
      <c r="AW779" s="190"/>
      <c r="AX779" s="190"/>
      <c r="AY779" s="190"/>
      <c r="AZ779" s="190"/>
      <c r="BA779" s="190"/>
      <c r="BB779" s="190"/>
      <c r="BC779" s="190"/>
      <c r="BD779" s="190"/>
      <c r="BE779" s="190"/>
      <c r="BF779" s="190"/>
      <c r="BG779" s="190"/>
      <c r="BH779" s="190"/>
      <c r="BI779" s="190"/>
      <c r="BJ779" s="190" t="n">
        <v>0</v>
      </c>
      <c r="BK779" s="190" t="n">
        <v>0</v>
      </c>
      <c r="BL779" s="190" t="n">
        <v>0</v>
      </c>
      <c r="BM779" s="190" t="n">
        <v>0</v>
      </c>
      <c r="BN779" s="190" t="n">
        <v>0</v>
      </c>
      <c r="BO779" s="190" t="n">
        <v>0</v>
      </c>
      <c r="BP779" s="190" t="n">
        <v>0</v>
      </c>
      <c r="BQ779" s="190" t="n">
        <v>0</v>
      </c>
      <c r="BR779" s="190" t="n">
        <v>0</v>
      </c>
      <c r="BS779" s="190" t="n">
        <v>0</v>
      </c>
      <c r="BT779" s="190" t="n">
        <v>0</v>
      </c>
      <c r="BU779" s="190" t="n">
        <v>0</v>
      </c>
      <c r="BV779" s="190" t="n">
        <v>0</v>
      </c>
      <c r="BW779" s="190" t="n">
        <v>0</v>
      </c>
      <c r="BX779" s="190" t="n">
        <v>0</v>
      </c>
      <c r="BY779" s="190" t="n">
        <v>0</v>
      </c>
      <c r="BZ779" s="190" t="n">
        <v>0</v>
      </c>
      <c r="CA779" s="190" t="n">
        <v>0</v>
      </c>
      <c r="CB779" s="190" t="n">
        <v>0</v>
      </c>
      <c r="CC779" s="190" t="n">
        <v>0</v>
      </c>
      <c r="CD779" s="188" t="n">
        <v>0</v>
      </c>
      <c r="CE779" s="188" t="n">
        <v>0</v>
      </c>
      <c r="CF779" s="188" t="n">
        <v>0</v>
      </c>
      <c r="CG779" s="188" t="n">
        <v>0</v>
      </c>
      <c r="CH779" s="188" t="n">
        <v>0</v>
      </c>
      <c r="CI779" s="188" t="n">
        <v>0</v>
      </c>
      <c r="CJ779" s="188" t="n">
        <v>0</v>
      </c>
      <c r="CK779" s="188" t="n">
        <v>0</v>
      </c>
      <c r="CL779" s="188" t="n">
        <v>0</v>
      </c>
      <c r="CM779" s="188" t="n">
        <v>0</v>
      </c>
      <c r="CN779" s="188" t="n">
        <v>0</v>
      </c>
      <c r="CO779" s="188" t="n">
        <v>0</v>
      </c>
      <c r="CP779" s="188" t="n">
        <v>0</v>
      </c>
      <c r="CQ779" s="188" t="n">
        <v>0</v>
      </c>
      <c r="CR779" s="188" t="n">
        <v>0</v>
      </c>
      <c r="CS779" s="188"/>
      <c r="CT779" s="74"/>
      <c r="CU779" s="74"/>
      <c r="CV779" s="74"/>
      <c r="CW779" s="74"/>
      <c r="CX779" s="74"/>
      <c r="CY779" s="74"/>
      <c r="CZ779" s="74"/>
      <c r="DA779" s="74"/>
      <c r="DB779" s="74"/>
      <c r="DC779" s="74"/>
      <c r="DD779" s="74"/>
      <c r="DE779" s="74"/>
      <c r="DF779" s="74"/>
      <c r="DG779" s="74"/>
      <c r="DH779" s="74"/>
      <c r="DI779" s="74"/>
      <c r="DJ779" s="74"/>
      <c r="DK779" s="74"/>
      <c r="DL779" s="74"/>
      <c r="DM779" s="74"/>
      <c r="DN779" s="74"/>
    </row>
    <row r="780" customFormat="false" ht="15.75" hidden="false" customHeight="false" outlineLevel="0" collapsed="false">
      <c r="A780" s="184" t="s">
        <v>365</v>
      </c>
      <c r="B780" s="190"/>
      <c r="C780" s="190"/>
      <c r="D780" s="190"/>
      <c r="E780" s="190"/>
      <c r="F780" s="190"/>
      <c r="G780" s="190"/>
      <c r="H780" s="190"/>
      <c r="I780" s="190"/>
      <c r="J780" s="190"/>
      <c r="K780" s="190"/>
      <c r="L780" s="190"/>
      <c r="M780" s="190"/>
      <c r="N780" s="190"/>
      <c r="O780" s="190"/>
      <c r="P780" s="190"/>
      <c r="Q780" s="190"/>
      <c r="R780" s="190"/>
      <c r="S780" s="190"/>
      <c r="T780" s="190"/>
      <c r="U780" s="190"/>
      <c r="V780" s="190"/>
      <c r="W780" s="190"/>
      <c r="X780" s="190"/>
      <c r="Y780" s="190"/>
      <c r="Z780" s="190"/>
      <c r="AA780" s="190"/>
      <c r="AB780" s="190"/>
      <c r="AC780" s="190"/>
      <c r="AD780" s="190"/>
      <c r="AE780" s="190"/>
      <c r="AF780" s="190"/>
      <c r="AG780" s="190"/>
      <c r="AH780" s="190"/>
      <c r="AI780" s="190"/>
      <c r="AJ780" s="190"/>
      <c r="AK780" s="190"/>
      <c r="AL780" s="190"/>
      <c r="AM780" s="190"/>
      <c r="AN780" s="190"/>
      <c r="AO780" s="190"/>
      <c r="AP780" s="190"/>
      <c r="AQ780" s="190"/>
      <c r="AR780" s="190"/>
      <c r="AS780" s="190"/>
      <c r="AT780" s="190"/>
      <c r="AU780" s="190"/>
      <c r="AV780" s="190"/>
      <c r="AW780" s="190"/>
      <c r="AX780" s="190"/>
      <c r="AY780" s="190"/>
      <c r="AZ780" s="190"/>
      <c r="BA780" s="190"/>
      <c r="BB780" s="190"/>
      <c r="BC780" s="190"/>
      <c r="BD780" s="190"/>
      <c r="BE780" s="190"/>
      <c r="BF780" s="190"/>
      <c r="BG780" s="190"/>
      <c r="BH780" s="190"/>
      <c r="BI780" s="190"/>
      <c r="BJ780" s="190"/>
      <c r="BK780" s="190"/>
      <c r="BL780" s="190"/>
      <c r="BM780" s="190"/>
      <c r="BN780" s="190"/>
      <c r="BO780" s="190"/>
      <c r="BP780" s="190"/>
      <c r="BQ780" s="190"/>
      <c r="BR780" s="190"/>
      <c r="BS780" s="190"/>
      <c r="BT780" s="190"/>
      <c r="BU780" s="190"/>
      <c r="BV780" s="190"/>
      <c r="BW780" s="190"/>
      <c r="BX780" s="190"/>
      <c r="BY780" s="190"/>
      <c r="BZ780" s="190"/>
      <c r="CA780" s="190"/>
      <c r="CB780" s="190"/>
      <c r="CC780" s="190"/>
      <c r="CD780" s="188"/>
      <c r="CE780" s="188"/>
      <c r="CF780" s="188"/>
      <c r="CG780" s="188"/>
      <c r="CH780" s="188" t="n">
        <v>0</v>
      </c>
      <c r="CI780" s="188" t="n">
        <v>0</v>
      </c>
      <c r="CJ780" s="188" t="n">
        <v>0</v>
      </c>
      <c r="CK780" s="188" t="n">
        <v>0</v>
      </c>
      <c r="CL780" s="188" t="n">
        <v>0</v>
      </c>
      <c r="CM780" s="188" t="n">
        <v>0</v>
      </c>
      <c r="CN780" s="74" t="n">
        <v>0</v>
      </c>
      <c r="CO780" s="74" t="n">
        <v>0</v>
      </c>
      <c r="CP780" s="74" t="n">
        <v>0</v>
      </c>
      <c r="CQ780" s="74" t="n">
        <v>0</v>
      </c>
      <c r="CR780" s="74" t="n">
        <v>0</v>
      </c>
      <c r="CS780" s="74"/>
      <c r="CT780" s="190"/>
      <c r="CU780" s="190"/>
      <c r="CV780" s="190"/>
      <c r="CW780" s="190"/>
      <c r="CX780" s="190"/>
      <c r="CY780" s="190"/>
      <c r="CZ780" s="190"/>
      <c r="DA780" s="190"/>
      <c r="DB780" s="190"/>
      <c r="DC780" s="190"/>
      <c r="DD780" s="190"/>
      <c r="DE780" s="190"/>
      <c r="DF780" s="190"/>
      <c r="DG780" s="190"/>
      <c r="DH780" s="190"/>
      <c r="DI780" s="190"/>
      <c r="DJ780" s="190"/>
      <c r="DK780" s="190"/>
      <c r="DL780" s="190"/>
      <c r="DM780" s="190"/>
      <c r="DN780" s="190"/>
    </row>
    <row r="781" customFormat="false" ht="15.75" hidden="false" customHeight="false" outlineLevel="0" collapsed="false">
      <c r="A781" s="184" t="s">
        <v>366</v>
      </c>
      <c r="B781" s="190"/>
      <c r="C781" s="190"/>
      <c r="D781" s="190"/>
      <c r="E781" s="190"/>
      <c r="F781" s="190"/>
      <c r="G781" s="190"/>
      <c r="H781" s="190"/>
      <c r="I781" s="190"/>
      <c r="J781" s="190"/>
      <c r="K781" s="190"/>
      <c r="L781" s="190"/>
      <c r="M781" s="190"/>
      <c r="N781" s="190"/>
      <c r="O781" s="190"/>
      <c r="P781" s="190"/>
      <c r="Q781" s="190"/>
      <c r="R781" s="190"/>
      <c r="S781" s="190"/>
      <c r="T781" s="190"/>
      <c r="U781" s="190"/>
      <c r="V781" s="190"/>
      <c r="W781" s="190"/>
      <c r="X781" s="190"/>
      <c r="Y781" s="190"/>
      <c r="Z781" s="190"/>
      <c r="AA781" s="190"/>
      <c r="AB781" s="190"/>
      <c r="AC781" s="190"/>
      <c r="AD781" s="190"/>
      <c r="AE781" s="190"/>
      <c r="AF781" s="190"/>
      <c r="AG781" s="190"/>
      <c r="AH781" s="190"/>
      <c r="AI781" s="190"/>
      <c r="AJ781" s="190"/>
      <c r="AK781" s="190"/>
      <c r="AL781" s="190"/>
      <c r="AM781" s="190"/>
      <c r="AN781" s="190"/>
      <c r="AO781" s="190"/>
      <c r="AP781" s="190"/>
      <c r="AQ781" s="190"/>
      <c r="AR781" s="190"/>
      <c r="AS781" s="190"/>
      <c r="AT781" s="190"/>
      <c r="AU781" s="190"/>
      <c r="AV781" s="190"/>
      <c r="AW781" s="190"/>
      <c r="AX781" s="190"/>
      <c r="AY781" s="190"/>
      <c r="AZ781" s="190"/>
      <c r="BA781" s="190"/>
      <c r="BB781" s="190"/>
      <c r="BC781" s="190"/>
      <c r="BD781" s="190"/>
      <c r="BE781" s="190"/>
      <c r="BF781" s="190"/>
      <c r="BG781" s="190"/>
      <c r="BH781" s="190"/>
      <c r="BI781" s="190"/>
      <c r="BJ781" s="190"/>
      <c r="BK781" s="190"/>
      <c r="BL781" s="190"/>
      <c r="BM781" s="190"/>
      <c r="BN781" s="190"/>
      <c r="BO781" s="190"/>
      <c r="BP781" s="190"/>
      <c r="BQ781" s="190"/>
      <c r="BR781" s="190"/>
      <c r="BS781" s="190"/>
      <c r="BT781" s="190"/>
      <c r="BU781" s="190"/>
      <c r="BV781" s="190"/>
      <c r="BW781" s="190"/>
      <c r="BX781" s="190"/>
      <c r="BY781" s="190"/>
      <c r="BZ781" s="190"/>
      <c r="CA781" s="190"/>
      <c r="CB781" s="190"/>
      <c r="CC781" s="190"/>
      <c r="CD781" s="74"/>
      <c r="CE781" s="74"/>
      <c r="CF781" s="74"/>
      <c r="CG781" s="74"/>
      <c r="CH781" s="74"/>
      <c r="CI781" s="74"/>
      <c r="CJ781" s="74"/>
      <c r="CK781" s="74"/>
      <c r="CL781" s="188" t="n">
        <v>0</v>
      </c>
      <c r="CM781" s="188" t="n">
        <v>0</v>
      </c>
      <c r="CN781" s="74" t="n">
        <v>0</v>
      </c>
      <c r="CO781" s="74" t="n">
        <v>0</v>
      </c>
      <c r="CP781" s="74" t="n">
        <v>0</v>
      </c>
      <c r="CQ781" s="74" t="n">
        <v>0</v>
      </c>
      <c r="CR781" s="74" t="n">
        <v>0</v>
      </c>
      <c r="CS781" s="74"/>
      <c r="CT781" s="190"/>
      <c r="CU781" s="190"/>
      <c r="CV781" s="190"/>
      <c r="CW781" s="190"/>
      <c r="CX781" s="190"/>
      <c r="CY781" s="190"/>
      <c r="CZ781" s="190"/>
      <c r="DA781" s="190"/>
      <c r="DB781" s="190"/>
      <c r="DC781" s="190"/>
      <c r="DD781" s="190"/>
      <c r="DE781" s="190"/>
      <c r="DF781" s="190"/>
      <c r="DG781" s="190"/>
      <c r="DH781" s="190"/>
      <c r="DI781" s="190"/>
      <c r="DJ781" s="190"/>
      <c r="DK781" s="190"/>
      <c r="DL781" s="190"/>
      <c r="DM781" s="190"/>
      <c r="DN781" s="190"/>
    </row>
    <row r="782" customFormat="false" ht="15.75" hidden="false" customHeight="false" outlineLevel="0" collapsed="false">
      <c r="A782" s="184" t="s">
        <v>556</v>
      </c>
      <c r="B782" s="190"/>
      <c r="C782" s="190"/>
      <c r="D782" s="190"/>
      <c r="E782" s="190"/>
      <c r="F782" s="190"/>
      <c r="G782" s="190"/>
      <c r="H782" s="190"/>
      <c r="I782" s="190"/>
      <c r="J782" s="190"/>
      <c r="K782" s="190"/>
      <c r="L782" s="190"/>
      <c r="M782" s="190"/>
      <c r="N782" s="190"/>
      <c r="O782" s="190"/>
      <c r="P782" s="190"/>
      <c r="Q782" s="190"/>
      <c r="R782" s="190"/>
      <c r="S782" s="190"/>
      <c r="T782" s="190"/>
      <c r="U782" s="190"/>
      <c r="V782" s="190"/>
      <c r="W782" s="190"/>
      <c r="X782" s="190"/>
      <c r="Y782" s="190"/>
      <c r="Z782" s="190"/>
      <c r="AA782" s="190"/>
      <c r="AB782" s="190"/>
      <c r="AC782" s="190"/>
      <c r="AD782" s="190"/>
      <c r="AE782" s="190"/>
      <c r="AF782" s="190"/>
      <c r="AG782" s="190"/>
      <c r="AH782" s="190"/>
      <c r="AI782" s="190"/>
      <c r="AJ782" s="190"/>
      <c r="AK782" s="190"/>
      <c r="AL782" s="190"/>
      <c r="AM782" s="190"/>
      <c r="AN782" s="190"/>
      <c r="AO782" s="190"/>
      <c r="AP782" s="190"/>
      <c r="AQ782" s="190"/>
      <c r="AR782" s="190"/>
      <c r="AS782" s="190"/>
      <c r="AT782" s="190"/>
      <c r="AU782" s="190"/>
      <c r="AV782" s="190"/>
      <c r="AW782" s="190"/>
      <c r="AX782" s="190"/>
      <c r="AY782" s="190"/>
      <c r="AZ782" s="190"/>
      <c r="BA782" s="190"/>
      <c r="BB782" s="190"/>
      <c r="BC782" s="190"/>
      <c r="BD782" s="190"/>
      <c r="BE782" s="190"/>
      <c r="BF782" s="190"/>
      <c r="BG782" s="190"/>
      <c r="BH782" s="190"/>
      <c r="BI782" s="190"/>
      <c r="BJ782" s="190" t="n">
        <v>0</v>
      </c>
      <c r="BK782" s="190" t="n">
        <v>0</v>
      </c>
      <c r="BL782" s="190" t="n">
        <v>0</v>
      </c>
      <c r="BM782" s="190" t="n">
        <v>0</v>
      </c>
      <c r="BN782" s="190" t="n">
        <v>0</v>
      </c>
      <c r="BO782" s="190" t="n">
        <v>0</v>
      </c>
      <c r="BP782" s="190" t="n">
        <v>0</v>
      </c>
      <c r="BQ782" s="190" t="n">
        <v>0</v>
      </c>
      <c r="BR782" s="190" t="n">
        <v>0</v>
      </c>
      <c r="BS782" s="190" t="n">
        <v>0</v>
      </c>
      <c r="BT782" s="190" t="n">
        <v>0</v>
      </c>
      <c r="BU782" s="190" t="n">
        <v>0</v>
      </c>
      <c r="BV782" s="190" t="n">
        <v>0</v>
      </c>
      <c r="BW782" s="190" t="n">
        <v>0</v>
      </c>
      <c r="BX782" s="190" t="n">
        <v>0</v>
      </c>
      <c r="BY782" s="190" t="n">
        <v>0</v>
      </c>
      <c r="BZ782" s="190" t="n">
        <v>0</v>
      </c>
      <c r="CA782" s="190" t="n">
        <v>0</v>
      </c>
      <c r="CB782" s="190" t="n">
        <v>0</v>
      </c>
      <c r="CC782" s="190" t="n">
        <v>0</v>
      </c>
      <c r="CD782" s="188" t="n">
        <v>0</v>
      </c>
      <c r="CE782" s="74" t="n">
        <v>0</v>
      </c>
      <c r="CF782" s="74" t="n">
        <v>0</v>
      </c>
      <c r="CG782" s="74" t="n">
        <v>0</v>
      </c>
      <c r="CH782" s="74" t="n">
        <v>0</v>
      </c>
      <c r="CI782" s="74" t="n">
        <v>0</v>
      </c>
      <c r="CJ782" s="74" t="n">
        <v>0</v>
      </c>
      <c r="CK782" s="74" t="n">
        <v>0</v>
      </c>
      <c r="CL782" s="74" t="n">
        <v>0</v>
      </c>
      <c r="CM782" s="74" t="n">
        <v>0</v>
      </c>
      <c r="CN782" s="74" t="n">
        <v>0</v>
      </c>
      <c r="CO782" s="74" t="n">
        <v>0</v>
      </c>
      <c r="CP782" s="74" t="n">
        <v>0</v>
      </c>
      <c r="CQ782" s="74" t="n">
        <v>0</v>
      </c>
      <c r="CR782" s="74" t="n">
        <v>0</v>
      </c>
      <c r="CS782" s="74"/>
      <c r="CT782" s="190"/>
      <c r="CU782" s="190"/>
      <c r="CV782" s="190"/>
      <c r="CW782" s="190"/>
      <c r="CX782" s="190"/>
      <c r="CY782" s="190"/>
      <c r="CZ782" s="190"/>
      <c r="DA782" s="190"/>
      <c r="DB782" s="190"/>
      <c r="DC782" s="190"/>
      <c r="DD782" s="190"/>
      <c r="DE782" s="190"/>
      <c r="DF782" s="190"/>
      <c r="DG782" s="190"/>
      <c r="DH782" s="190"/>
      <c r="DI782" s="190"/>
      <c r="DJ782" s="190"/>
      <c r="DK782" s="190"/>
      <c r="DL782" s="190"/>
      <c r="DM782" s="190"/>
      <c r="DN782" s="190"/>
    </row>
    <row r="783" customFormat="false" ht="15.75" hidden="false" customHeight="false" outlineLevel="0" collapsed="false">
      <c r="A783" s="184" t="s">
        <v>509</v>
      </c>
      <c r="B783" s="190"/>
      <c r="C783" s="190"/>
      <c r="D783" s="190"/>
      <c r="E783" s="190"/>
      <c r="F783" s="190"/>
      <c r="G783" s="190"/>
      <c r="H783" s="190"/>
      <c r="I783" s="190"/>
      <c r="J783" s="190"/>
      <c r="K783" s="190"/>
      <c r="L783" s="190"/>
      <c r="M783" s="190"/>
      <c r="N783" s="190"/>
      <c r="O783" s="190"/>
      <c r="P783" s="190"/>
      <c r="Q783" s="190"/>
      <c r="R783" s="190"/>
      <c r="S783" s="190"/>
      <c r="T783" s="190"/>
      <c r="U783" s="190"/>
      <c r="V783" s="190"/>
      <c r="W783" s="190"/>
      <c r="X783" s="190"/>
      <c r="Y783" s="190"/>
      <c r="Z783" s="190"/>
      <c r="AA783" s="190"/>
      <c r="AB783" s="190"/>
      <c r="AC783" s="190"/>
      <c r="AD783" s="190"/>
      <c r="AE783" s="190"/>
      <c r="AF783" s="190"/>
      <c r="AG783" s="190"/>
      <c r="AH783" s="190"/>
      <c r="AI783" s="190"/>
      <c r="AJ783" s="190"/>
      <c r="AK783" s="190"/>
      <c r="AL783" s="190"/>
      <c r="AM783" s="190"/>
      <c r="AN783" s="190"/>
      <c r="AO783" s="190"/>
      <c r="AP783" s="190"/>
      <c r="AQ783" s="190"/>
      <c r="AR783" s="190"/>
      <c r="AS783" s="190"/>
      <c r="AT783" s="190"/>
      <c r="AU783" s="190"/>
      <c r="AV783" s="190"/>
      <c r="AW783" s="190"/>
      <c r="AX783" s="190"/>
      <c r="AY783" s="190"/>
      <c r="AZ783" s="190"/>
      <c r="BA783" s="190"/>
      <c r="BB783" s="190"/>
      <c r="BC783" s="190"/>
      <c r="BD783" s="190"/>
      <c r="BE783" s="190"/>
      <c r="BF783" s="190"/>
      <c r="BG783" s="190"/>
      <c r="BH783" s="190"/>
      <c r="BI783" s="190"/>
      <c r="BJ783" s="190"/>
      <c r="BK783" s="190"/>
      <c r="BL783" s="190"/>
      <c r="BM783" s="190"/>
      <c r="BN783" s="190"/>
      <c r="BO783" s="190"/>
      <c r="BP783" s="190"/>
      <c r="BQ783" s="190"/>
      <c r="BR783" s="190"/>
      <c r="BS783" s="190"/>
      <c r="BT783" s="190"/>
      <c r="BU783" s="190"/>
      <c r="BV783" s="190"/>
      <c r="BW783" s="190"/>
      <c r="BX783" s="190"/>
      <c r="BY783" s="190"/>
      <c r="BZ783" s="190"/>
      <c r="CA783" s="190"/>
      <c r="CB783" s="190"/>
      <c r="CC783" s="190"/>
      <c r="CD783" s="188"/>
      <c r="CE783" s="74"/>
      <c r="CF783" s="74"/>
      <c r="CG783" s="74"/>
      <c r="CH783" s="74"/>
      <c r="CI783" s="74"/>
      <c r="CJ783" s="74"/>
      <c r="CK783" s="74"/>
      <c r="CL783" s="74"/>
      <c r="CM783" s="74"/>
      <c r="CN783" s="74"/>
      <c r="CO783" s="74"/>
      <c r="CP783" s="74"/>
      <c r="CQ783" s="74"/>
      <c r="CR783" s="74"/>
      <c r="CS783" s="74"/>
      <c r="CT783" s="190"/>
      <c r="CU783" s="190"/>
      <c r="CV783" s="190"/>
      <c r="CW783" s="190"/>
      <c r="CX783" s="190"/>
      <c r="CY783" s="190"/>
      <c r="CZ783" s="190"/>
      <c r="DA783" s="190"/>
      <c r="DB783" s="190"/>
      <c r="DC783" s="190"/>
      <c r="DD783" s="190"/>
      <c r="DE783" s="190"/>
      <c r="DF783" s="190"/>
      <c r="DG783" s="190"/>
      <c r="DH783" s="190"/>
      <c r="DI783" s="190"/>
      <c r="DJ783" s="190"/>
      <c r="DK783" s="190"/>
      <c r="DL783" s="190"/>
      <c r="DM783" s="190"/>
      <c r="DN783" s="190"/>
    </row>
    <row r="784" customFormat="false" ht="15.75" hidden="false" customHeight="false" outlineLevel="0" collapsed="false">
      <c r="A784" s="184" t="s">
        <v>499</v>
      </c>
      <c r="B784" s="190"/>
      <c r="C784" s="190"/>
      <c r="D784" s="190"/>
      <c r="E784" s="190"/>
      <c r="F784" s="190"/>
      <c r="G784" s="190"/>
      <c r="H784" s="190"/>
      <c r="I784" s="190"/>
      <c r="J784" s="190"/>
      <c r="K784" s="190"/>
      <c r="L784" s="190"/>
      <c r="M784" s="190"/>
      <c r="N784" s="190"/>
      <c r="O784" s="190"/>
      <c r="P784" s="190"/>
      <c r="Q784" s="190"/>
      <c r="R784" s="190"/>
      <c r="S784" s="190"/>
      <c r="T784" s="190"/>
      <c r="U784" s="190"/>
      <c r="V784" s="190"/>
      <c r="W784" s="190"/>
      <c r="X784" s="190"/>
      <c r="Y784" s="190"/>
      <c r="Z784" s="190"/>
      <c r="AA784" s="190"/>
      <c r="AB784" s="190"/>
      <c r="AC784" s="190"/>
      <c r="AD784" s="190"/>
      <c r="AE784" s="190"/>
      <c r="AF784" s="190"/>
      <c r="AG784" s="190"/>
      <c r="AH784" s="190"/>
      <c r="AI784" s="190"/>
      <c r="AJ784" s="190"/>
      <c r="AK784" s="190"/>
      <c r="AL784" s="190"/>
      <c r="AM784" s="190"/>
      <c r="AN784" s="190"/>
      <c r="AO784" s="190"/>
      <c r="AP784" s="190"/>
      <c r="AQ784" s="190"/>
      <c r="AR784" s="190"/>
      <c r="AS784" s="190"/>
      <c r="AT784" s="190"/>
      <c r="AU784" s="190"/>
      <c r="AV784" s="190"/>
      <c r="AW784" s="190"/>
      <c r="AX784" s="190"/>
      <c r="AY784" s="190"/>
      <c r="AZ784" s="190"/>
      <c r="BA784" s="190"/>
      <c r="BB784" s="190"/>
      <c r="BC784" s="190"/>
      <c r="BD784" s="190"/>
      <c r="BE784" s="190"/>
      <c r="BF784" s="190"/>
      <c r="BG784" s="190"/>
      <c r="BH784" s="190"/>
      <c r="BI784" s="190"/>
      <c r="BJ784" s="190"/>
      <c r="BK784" s="190"/>
      <c r="BL784" s="190"/>
      <c r="BM784" s="190"/>
      <c r="BN784" s="190"/>
      <c r="BO784" s="190"/>
      <c r="BP784" s="190"/>
      <c r="BQ784" s="190"/>
      <c r="BR784" s="190"/>
      <c r="BS784" s="190"/>
      <c r="BT784" s="190"/>
      <c r="BU784" s="190"/>
      <c r="BV784" s="190"/>
      <c r="BW784" s="190"/>
      <c r="BX784" s="190"/>
      <c r="BY784" s="190"/>
      <c r="BZ784" s="190"/>
      <c r="CA784" s="190"/>
      <c r="CB784" s="190"/>
      <c r="CC784" s="190"/>
      <c r="CD784" s="221"/>
      <c r="CE784" s="190"/>
      <c r="CF784" s="190"/>
      <c r="CG784" s="190"/>
      <c r="CH784" s="190"/>
      <c r="CI784" s="190"/>
      <c r="CJ784" s="190"/>
      <c r="CK784" s="190"/>
      <c r="CL784" s="190"/>
      <c r="CM784" s="74"/>
      <c r="CN784" s="74"/>
      <c r="CO784" s="74"/>
      <c r="CP784" s="74"/>
      <c r="CQ784" s="74"/>
      <c r="CR784" s="74"/>
      <c r="CS784" s="74"/>
      <c r="CT784" s="190"/>
      <c r="CU784" s="190"/>
      <c r="CV784" s="190"/>
      <c r="CW784" s="190"/>
      <c r="CX784" s="190"/>
      <c r="CY784" s="190"/>
      <c r="CZ784" s="190"/>
      <c r="DA784" s="190"/>
      <c r="DB784" s="190"/>
      <c r="DC784" s="190"/>
      <c r="DD784" s="190"/>
      <c r="DE784" s="190"/>
      <c r="DF784" s="190"/>
      <c r="DG784" s="190"/>
      <c r="DH784" s="190"/>
      <c r="DI784" s="190"/>
      <c r="DJ784" s="190"/>
      <c r="DK784" s="190"/>
      <c r="DL784" s="190"/>
      <c r="DM784" s="190"/>
      <c r="DN784" s="190"/>
    </row>
    <row r="785" customFormat="false" ht="15.75" hidden="false" customHeight="false" outlineLevel="0" collapsed="false">
      <c r="A785" s="70" t="s">
        <v>557</v>
      </c>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c r="AA785" s="192"/>
      <c r="AB785" s="192"/>
      <c r="AC785" s="192"/>
      <c r="AD785" s="192"/>
      <c r="AE785" s="192"/>
      <c r="AF785" s="192"/>
      <c r="AG785" s="192"/>
      <c r="AH785" s="192"/>
      <c r="AI785" s="192"/>
      <c r="AJ785" s="192"/>
      <c r="AK785" s="192"/>
      <c r="AL785" s="192"/>
      <c r="AM785" s="192"/>
      <c r="AN785" s="192"/>
      <c r="AO785" s="192"/>
      <c r="AP785" s="192"/>
      <c r="AQ785" s="192"/>
      <c r="AR785" s="192"/>
      <c r="AS785" s="192"/>
      <c r="AT785" s="192"/>
      <c r="AU785" s="192"/>
      <c r="AV785" s="192"/>
      <c r="AW785" s="192"/>
      <c r="AX785" s="192"/>
      <c r="AY785" s="192"/>
      <c r="AZ785" s="192"/>
      <c r="BA785" s="192"/>
      <c r="BB785" s="192"/>
      <c r="BC785" s="192"/>
      <c r="BD785" s="192"/>
      <c r="BE785" s="192"/>
      <c r="BF785" s="192"/>
      <c r="BG785" s="192"/>
      <c r="BH785" s="192"/>
      <c r="BI785" s="192"/>
      <c r="BJ785" s="192" t="n">
        <v>0</v>
      </c>
      <c r="BK785" s="192" t="n">
        <v>0</v>
      </c>
      <c r="BL785" s="192" t="n">
        <v>0</v>
      </c>
      <c r="BM785" s="192" t="n">
        <v>0</v>
      </c>
      <c r="BN785" s="192" t="n">
        <v>0</v>
      </c>
      <c r="BO785" s="192" t="n">
        <v>0</v>
      </c>
      <c r="BP785" s="192" t="n">
        <v>0</v>
      </c>
      <c r="BQ785" s="192" t="n">
        <v>0</v>
      </c>
      <c r="BR785" s="192" t="n">
        <v>24.7444968393882</v>
      </c>
      <c r="BS785" s="192" t="n">
        <v>26.5592005822843</v>
      </c>
      <c r="BT785" s="192" t="n">
        <v>37.5235015239766</v>
      </c>
      <c r="BU785" s="192" t="n">
        <v>29.4246389014935</v>
      </c>
      <c r="BV785" s="192" t="n">
        <v>31.8122217722781</v>
      </c>
      <c r="BW785" s="192" t="n">
        <v>25.8794986987464</v>
      </c>
      <c r="BX785" s="192" t="n">
        <v>26.3418382470978</v>
      </c>
      <c r="BY785" s="192" t="n">
        <v>30.8118059045008</v>
      </c>
      <c r="BZ785" s="192" t="n">
        <v>39.6490241332685</v>
      </c>
      <c r="CA785" s="192" t="n">
        <v>23.3855332598194</v>
      </c>
      <c r="CB785" s="192" t="n">
        <v>27.5838764133481</v>
      </c>
      <c r="CC785" s="192" t="n">
        <v>28.8433219661464</v>
      </c>
      <c r="CD785" s="192" t="n">
        <v>46.4475320676041</v>
      </c>
      <c r="CE785" s="192" t="n">
        <v>46.7704273025706</v>
      </c>
      <c r="CF785" s="192" t="n">
        <v>35.396888080005</v>
      </c>
      <c r="CG785" s="192" t="n">
        <v>43.6904932699985</v>
      </c>
      <c r="CH785" s="192" t="n">
        <v>47.2795455518393</v>
      </c>
      <c r="CI785" s="192" t="n">
        <v>42.2713028401889</v>
      </c>
      <c r="CJ785" s="192" t="n">
        <v>42.7609111098823</v>
      </c>
      <c r="CK785" s="192" t="n">
        <v>48.0581917522625</v>
      </c>
      <c r="CL785" s="192" t="n">
        <v>51.7059611990227</v>
      </c>
      <c r="CM785" s="192" t="n">
        <v>52.395268985931</v>
      </c>
      <c r="CN785" s="192" t="n">
        <v>55.7712795663597</v>
      </c>
      <c r="CO785" s="192" t="n">
        <v>60.9452673608532</v>
      </c>
      <c r="CP785" s="192" t="n">
        <v>71.015167530008</v>
      </c>
      <c r="CQ785" s="192" t="n">
        <v>72.2225327406883</v>
      </c>
      <c r="CR785" s="192" t="n">
        <v>77.0935364299929</v>
      </c>
      <c r="CS785" s="192"/>
      <c r="CT785" s="190"/>
      <c r="CU785" s="190"/>
      <c r="CV785" s="190"/>
      <c r="CW785" s="190"/>
      <c r="CX785" s="190"/>
      <c r="CY785" s="190"/>
      <c r="CZ785" s="190"/>
      <c r="DA785" s="190"/>
      <c r="DB785" s="190"/>
      <c r="DC785" s="190"/>
      <c r="DD785" s="190"/>
      <c r="DE785" s="190"/>
      <c r="DF785" s="190"/>
      <c r="DG785" s="190"/>
      <c r="DH785" s="190"/>
      <c r="DI785" s="190"/>
      <c r="DJ785" s="190"/>
      <c r="DK785" s="190"/>
      <c r="DL785" s="190"/>
      <c r="DM785" s="190"/>
      <c r="DN785" s="190"/>
    </row>
    <row r="786" customFormat="false" ht="15.75" hidden="false" customHeight="false" outlineLevel="0" collapsed="false">
      <c r="A786" s="73" t="s">
        <v>412</v>
      </c>
      <c r="B786" s="194"/>
      <c r="C786" s="194"/>
      <c r="D786" s="194"/>
      <c r="E786" s="194"/>
      <c r="F786" s="194"/>
      <c r="G786" s="194"/>
      <c r="H786" s="194"/>
      <c r="I786" s="194"/>
      <c r="J786" s="194"/>
      <c r="K786" s="194"/>
      <c r="L786" s="194"/>
      <c r="M786" s="194"/>
      <c r="N786" s="194"/>
      <c r="O786" s="194"/>
      <c r="P786" s="194"/>
      <c r="Q786" s="194"/>
      <c r="R786" s="194"/>
      <c r="S786" s="194"/>
      <c r="T786" s="194"/>
      <c r="U786" s="194"/>
      <c r="V786" s="194"/>
      <c r="W786" s="194"/>
      <c r="X786" s="194"/>
      <c r="Y786" s="194"/>
      <c r="Z786" s="194"/>
      <c r="AA786" s="194"/>
      <c r="AB786" s="194"/>
      <c r="AC786" s="194"/>
      <c r="AD786" s="194"/>
      <c r="AE786" s="194"/>
      <c r="AF786" s="194"/>
      <c r="AG786" s="194"/>
      <c r="AH786" s="194"/>
      <c r="AI786" s="194"/>
      <c r="AJ786" s="194"/>
      <c r="AK786" s="194"/>
      <c r="AL786" s="194"/>
      <c r="AM786" s="194"/>
      <c r="AN786" s="194"/>
      <c r="AO786" s="194"/>
      <c r="AP786" s="194"/>
      <c r="AQ786" s="194"/>
      <c r="AR786" s="194"/>
      <c r="AS786" s="194"/>
      <c r="AT786" s="194"/>
      <c r="AU786" s="194"/>
      <c r="AV786" s="194"/>
      <c r="AW786" s="194"/>
      <c r="AX786" s="194"/>
      <c r="AY786" s="194"/>
      <c r="AZ786" s="194"/>
      <c r="BA786" s="194"/>
      <c r="BB786" s="194"/>
      <c r="BC786" s="194"/>
      <c r="BD786" s="194"/>
      <c r="BE786" s="194"/>
      <c r="BF786" s="194"/>
      <c r="BG786" s="194"/>
      <c r="BH786" s="194"/>
      <c r="BI786" s="194"/>
      <c r="BJ786" s="194" t="n">
        <v>0</v>
      </c>
      <c r="BK786" s="194" t="n">
        <v>0</v>
      </c>
      <c r="BL786" s="194" t="n">
        <v>0</v>
      </c>
      <c r="BM786" s="194" t="n">
        <v>0</v>
      </c>
      <c r="BN786" s="194" t="n">
        <v>0</v>
      </c>
      <c r="BO786" s="194" t="n">
        <v>0</v>
      </c>
      <c r="BP786" s="194" t="n">
        <v>0</v>
      </c>
      <c r="BQ786" s="194" t="n">
        <v>0</v>
      </c>
      <c r="BR786" s="194" t="n">
        <v>39.8673033584957</v>
      </c>
      <c r="BS786" s="194" t="n">
        <v>41.7514615315892</v>
      </c>
      <c r="BT786" s="194" t="n">
        <v>50.25361222993</v>
      </c>
      <c r="BU786" s="194" t="n">
        <v>43.39290016758</v>
      </c>
      <c r="BV786" s="194" t="n">
        <v>43.2355770416196</v>
      </c>
      <c r="BW786" s="194" t="n">
        <v>37.9984563759939</v>
      </c>
      <c r="BX786" s="194" t="n">
        <v>38.3552134173629</v>
      </c>
      <c r="BY786" s="194" t="n">
        <v>42.2101756724988</v>
      </c>
      <c r="BZ786" s="194" t="n">
        <v>51.8649370809735</v>
      </c>
      <c r="CA786" s="194" t="n">
        <v>37.220531298465</v>
      </c>
      <c r="CB786" s="194" t="n">
        <v>40.9180635517955</v>
      </c>
      <c r="CC786" s="194" t="n">
        <v>44.8793039985937</v>
      </c>
      <c r="CD786" s="194" t="n">
        <v>59.1990414855716</v>
      </c>
      <c r="CE786" s="194" t="n">
        <v>58.1287232254684</v>
      </c>
      <c r="CF786" s="194" t="n">
        <v>48.0750132398575</v>
      </c>
      <c r="CG786" s="194" t="n">
        <v>57.7625159438942</v>
      </c>
      <c r="CH786" s="194" t="n">
        <v>63.0378673094142</v>
      </c>
      <c r="CI786" s="194" t="n">
        <v>60.5886987564497</v>
      </c>
      <c r="CJ786" s="194" t="n">
        <v>59.6918339187077</v>
      </c>
      <c r="CK786" s="194" t="n">
        <v>63.4549820194004</v>
      </c>
      <c r="CL786" s="194" t="n">
        <v>67.3987019033297</v>
      </c>
      <c r="CM786" s="194" t="n">
        <v>68.5964279168555</v>
      </c>
      <c r="CN786" s="194" t="n">
        <v>73.2824865719569</v>
      </c>
      <c r="CO786" s="194" t="n">
        <v>76.3697284589281</v>
      </c>
      <c r="CP786" s="194" t="n">
        <v>85.8406709337006</v>
      </c>
      <c r="CQ786" s="194" t="n">
        <v>87.1473203743367</v>
      </c>
      <c r="CR786" s="194" t="n">
        <v>92.1242374741209</v>
      </c>
      <c r="CS786" s="194"/>
      <c r="CT786" s="192"/>
      <c r="CU786" s="192"/>
      <c r="CV786" s="192"/>
      <c r="CW786" s="192"/>
      <c r="CX786" s="192"/>
      <c r="CY786" s="192"/>
      <c r="CZ786" s="192"/>
      <c r="DA786" s="192"/>
      <c r="DB786" s="192"/>
      <c r="DC786" s="192"/>
      <c r="DD786" s="192"/>
      <c r="DE786" s="192"/>
      <c r="DF786" s="192"/>
      <c r="DG786" s="192"/>
      <c r="DH786" s="192"/>
      <c r="DI786" s="192"/>
      <c r="DJ786" s="192"/>
      <c r="DK786" s="192"/>
      <c r="DL786" s="192"/>
      <c r="DM786" s="192"/>
      <c r="DN786" s="192"/>
    </row>
    <row r="787" customFormat="false" ht="15.75" hidden="false" customHeight="false" outlineLevel="0" collapsed="false">
      <c r="A787" s="73" t="s">
        <v>413</v>
      </c>
      <c r="B787" s="194"/>
      <c r="C787" s="194"/>
      <c r="D787" s="194"/>
      <c r="E787" s="194"/>
      <c r="F787" s="194"/>
      <c r="G787" s="194"/>
      <c r="H787" s="194"/>
      <c r="I787" s="194"/>
      <c r="J787" s="194"/>
      <c r="K787" s="194"/>
      <c r="L787" s="194"/>
      <c r="M787" s="194"/>
      <c r="N787" s="194"/>
      <c r="O787" s="194"/>
      <c r="P787" s="194"/>
      <c r="Q787" s="194"/>
      <c r="R787" s="194"/>
      <c r="S787" s="194"/>
      <c r="T787" s="194"/>
      <c r="U787" s="194"/>
      <c r="V787" s="194"/>
      <c r="W787" s="194"/>
      <c r="X787" s="194"/>
      <c r="Y787" s="194"/>
      <c r="Z787" s="194"/>
      <c r="AA787" s="194"/>
      <c r="AB787" s="194"/>
      <c r="AC787" s="194"/>
      <c r="AD787" s="194"/>
      <c r="AE787" s="194"/>
      <c r="AF787" s="194"/>
      <c r="AG787" s="194"/>
      <c r="AH787" s="194"/>
      <c r="AI787" s="194"/>
      <c r="AJ787" s="194"/>
      <c r="AK787" s="194"/>
      <c r="AL787" s="194"/>
      <c r="AM787" s="194"/>
      <c r="AN787" s="194"/>
      <c r="AO787" s="194"/>
      <c r="AP787" s="194"/>
      <c r="AQ787" s="194"/>
      <c r="AR787" s="194"/>
      <c r="AS787" s="194"/>
      <c r="AT787" s="194"/>
      <c r="AU787" s="194"/>
      <c r="AV787" s="194"/>
      <c r="AW787" s="194"/>
      <c r="AX787" s="194"/>
      <c r="AY787" s="194"/>
      <c r="AZ787" s="194"/>
      <c r="BA787" s="194"/>
      <c r="BB787" s="194"/>
      <c r="BC787" s="194"/>
      <c r="BD787" s="194"/>
      <c r="BE787" s="194"/>
      <c r="BF787" s="194"/>
      <c r="BG787" s="194"/>
      <c r="BH787" s="194"/>
      <c r="BI787" s="194"/>
      <c r="BJ787" s="194" t="n">
        <v>0</v>
      </c>
      <c r="BK787" s="194" t="n">
        <v>0</v>
      </c>
      <c r="BL787" s="194" t="n">
        <v>0</v>
      </c>
      <c r="BM787" s="194" t="n">
        <v>0</v>
      </c>
      <c r="BN787" s="194" t="n">
        <v>0</v>
      </c>
      <c r="BO787" s="194" t="n">
        <v>0</v>
      </c>
      <c r="BP787" s="194" t="n">
        <v>0</v>
      </c>
      <c r="BQ787" s="194" t="n">
        <v>0</v>
      </c>
      <c r="BR787" s="194" t="n">
        <v>15.1228065191075</v>
      </c>
      <c r="BS787" s="194" t="n">
        <v>15.1922609493049</v>
      </c>
      <c r="BT787" s="194" t="n">
        <v>12.7301107059534</v>
      </c>
      <c r="BU787" s="194" t="n">
        <v>13.9682612660865</v>
      </c>
      <c r="BV787" s="194" t="n">
        <v>11.4233552693415</v>
      </c>
      <c r="BW787" s="194" t="n">
        <v>12.1189576772475</v>
      </c>
      <c r="BX787" s="194" t="n">
        <v>12.0133751702651</v>
      </c>
      <c r="BY787" s="194" t="n">
        <v>11.398369767998</v>
      </c>
      <c r="BZ787" s="194" t="n">
        <v>12.215912947705</v>
      </c>
      <c r="CA787" s="194" t="n">
        <v>13.8349980386455</v>
      </c>
      <c r="CB787" s="194" t="n">
        <v>13.3341871384474</v>
      </c>
      <c r="CC787" s="194" t="n">
        <v>16.0359820324473</v>
      </c>
      <c r="CD787" s="194" t="n">
        <v>12.7515094179675</v>
      </c>
      <c r="CE787" s="194" t="n">
        <v>11.3582959228979</v>
      </c>
      <c r="CF787" s="194" t="n">
        <v>12.6781251598526</v>
      </c>
      <c r="CG787" s="194" t="n">
        <v>14.0720226738957</v>
      </c>
      <c r="CH787" s="194" t="n">
        <v>15.7583217575748</v>
      </c>
      <c r="CI787" s="194" t="n">
        <v>18.3173959162608</v>
      </c>
      <c r="CJ787" s="194" t="n">
        <v>16.9309228088254</v>
      </c>
      <c r="CK787" s="194" t="n">
        <v>15.3967902671379</v>
      </c>
      <c r="CL787" s="194" t="n">
        <v>15.6927407043071</v>
      </c>
      <c r="CM787" s="194" t="n">
        <v>16.2011589309244</v>
      </c>
      <c r="CN787" s="194" t="n">
        <v>17.5112070055972</v>
      </c>
      <c r="CO787" s="194" t="n">
        <v>15.4244610980749</v>
      </c>
      <c r="CP787" s="194" t="n">
        <v>14.8255034036926</v>
      </c>
      <c r="CQ787" s="194" t="n">
        <v>14.9247876336484</v>
      </c>
      <c r="CR787" s="194" t="n">
        <v>15.030701044128</v>
      </c>
      <c r="CS787" s="194"/>
      <c r="CT787" s="194"/>
      <c r="CU787" s="194"/>
      <c r="CV787" s="194"/>
      <c r="CW787" s="194"/>
      <c r="CX787" s="194"/>
      <c r="CY787" s="194"/>
      <c r="CZ787" s="194"/>
      <c r="DA787" s="194"/>
      <c r="DB787" s="194"/>
      <c r="DC787" s="194"/>
      <c r="DD787" s="194"/>
      <c r="DE787" s="194"/>
      <c r="DF787" s="194"/>
      <c r="DG787" s="194"/>
      <c r="DH787" s="194"/>
      <c r="DI787" s="194"/>
      <c r="DJ787" s="194"/>
      <c r="DK787" s="194"/>
      <c r="DL787" s="194"/>
      <c r="DM787" s="194"/>
      <c r="DN787" s="194"/>
    </row>
    <row r="788" customFormat="false" ht="15.75" hidden="false" customHeight="false" outlineLevel="0" collapsed="false">
      <c r="A788" s="246" t="s">
        <v>558</v>
      </c>
      <c r="B788" s="200"/>
      <c r="C788" s="200"/>
      <c r="D788" s="200"/>
      <c r="E788" s="200"/>
      <c r="F788" s="200"/>
      <c r="G788" s="200"/>
      <c r="H788" s="200"/>
      <c r="I788" s="200"/>
      <c r="J788" s="200"/>
      <c r="K788" s="200"/>
      <c r="L788" s="200"/>
      <c r="M788" s="200"/>
      <c r="N788" s="200"/>
      <c r="O788" s="200"/>
      <c r="P788" s="200"/>
      <c r="Q788" s="200"/>
      <c r="R788" s="200"/>
      <c r="S788" s="200"/>
      <c r="T788" s="200"/>
      <c r="U788" s="200"/>
      <c r="V788" s="200"/>
      <c r="W788" s="200"/>
      <c r="X788" s="200"/>
      <c r="Y788" s="200"/>
      <c r="Z788" s="200"/>
      <c r="AA788" s="200"/>
      <c r="AB788" s="200"/>
      <c r="AC788" s="200"/>
      <c r="AD788" s="200"/>
      <c r="AE788" s="200"/>
      <c r="AF788" s="200"/>
      <c r="AG788" s="200"/>
      <c r="AH788" s="200"/>
      <c r="AI788" s="200"/>
      <c r="AJ788" s="200"/>
      <c r="AK788" s="200"/>
      <c r="AL788" s="200"/>
      <c r="AM788" s="200"/>
      <c r="AN788" s="200"/>
      <c r="AO788" s="200"/>
      <c r="AP788" s="200"/>
      <c r="AQ788" s="200"/>
      <c r="AR788" s="200"/>
      <c r="AS788" s="200"/>
      <c r="AT788" s="200"/>
      <c r="AU788" s="200"/>
      <c r="AV788" s="200"/>
      <c r="AW788" s="200"/>
      <c r="AX788" s="200"/>
      <c r="AY788" s="200"/>
      <c r="AZ788" s="200"/>
      <c r="BA788" s="200"/>
      <c r="BB788" s="200"/>
      <c r="BC788" s="200"/>
      <c r="BD788" s="200"/>
      <c r="BE788" s="200"/>
      <c r="BF788" s="200"/>
      <c r="BG788" s="200"/>
      <c r="BH788" s="200"/>
      <c r="BI788" s="200"/>
      <c r="BJ788" s="200" t="n">
        <v>0</v>
      </c>
      <c r="BK788" s="200" t="n">
        <v>0</v>
      </c>
      <c r="BL788" s="200" t="n">
        <v>0</v>
      </c>
      <c r="BM788" s="200" t="n">
        <v>0</v>
      </c>
      <c r="BN788" s="200" t="n">
        <v>0</v>
      </c>
      <c r="BO788" s="200" t="n">
        <v>0</v>
      </c>
      <c r="BP788" s="200" t="n">
        <v>0</v>
      </c>
      <c r="BQ788" s="200" t="n">
        <v>0</v>
      </c>
      <c r="BR788" s="200" t="n">
        <v>24.7444968393882</v>
      </c>
      <c r="BS788" s="200" t="n">
        <v>26.5592005822843</v>
      </c>
      <c r="BT788" s="200" t="n">
        <v>37.5235015239766</v>
      </c>
      <c r="BU788" s="200" t="n">
        <v>29.4246389014935</v>
      </c>
      <c r="BV788" s="200" t="n">
        <v>31.8122217722781</v>
      </c>
      <c r="BW788" s="200" t="n">
        <v>25.8794986987464</v>
      </c>
      <c r="BX788" s="200" t="n">
        <v>26.3418382470978</v>
      </c>
      <c r="BY788" s="200" t="n">
        <v>30.8118059045008</v>
      </c>
      <c r="BZ788" s="200" t="n">
        <v>39.6490241332685</v>
      </c>
      <c r="CA788" s="200" t="n">
        <v>23.3855332598194</v>
      </c>
      <c r="CB788" s="200" t="n">
        <v>27.5838764133481</v>
      </c>
      <c r="CC788" s="200" t="n">
        <v>28.8433219661464</v>
      </c>
      <c r="CD788" s="200" t="n">
        <v>27.6441862252153</v>
      </c>
      <c r="CE788" s="200" t="n">
        <v>29.5110496169852</v>
      </c>
      <c r="CF788" s="200" t="n">
        <v>20.5786531715759</v>
      </c>
      <c r="CG788" s="200" t="n">
        <v>24.6730816560444</v>
      </c>
      <c r="CH788" s="200" t="n">
        <v>26.968801151904</v>
      </c>
      <c r="CI788" s="200" t="n">
        <v>25.5703303941483</v>
      </c>
      <c r="CJ788" s="200" t="n">
        <v>26.0944484777443</v>
      </c>
      <c r="CK788" s="200" t="n">
        <v>28.7903200051423</v>
      </c>
      <c r="CL788" s="200" t="n">
        <v>34.2242103714435</v>
      </c>
      <c r="CM788" s="200" t="n">
        <v>35.354047112055</v>
      </c>
      <c r="CN788" s="200" t="n">
        <v>37.9999150330317</v>
      </c>
      <c r="CO788" s="200" t="n">
        <v>42.0559335765739</v>
      </c>
      <c r="CP788" s="200" t="n">
        <v>47.66</v>
      </c>
      <c r="CQ788" s="200" t="n">
        <v>48.9489786235772</v>
      </c>
      <c r="CR788" s="200" t="n">
        <v>49.6186799000262</v>
      </c>
      <c r="CS788" s="200"/>
      <c r="CT788" s="194"/>
      <c r="CU788" s="194"/>
      <c r="CV788" s="194"/>
      <c r="CW788" s="194"/>
      <c r="CX788" s="194"/>
      <c r="CY788" s="194"/>
      <c r="CZ788" s="194"/>
      <c r="DA788" s="194"/>
      <c r="DB788" s="194"/>
      <c r="DC788" s="194"/>
      <c r="DD788" s="194"/>
      <c r="DE788" s="194"/>
      <c r="DF788" s="194"/>
      <c r="DG788" s="194"/>
      <c r="DH788" s="194"/>
      <c r="DI788" s="194"/>
      <c r="DJ788" s="194"/>
      <c r="DK788" s="194"/>
      <c r="DL788" s="194"/>
      <c r="DM788" s="194"/>
      <c r="DN788" s="194"/>
    </row>
    <row r="789" customFormat="false" ht="15.75" hidden="false" customHeight="false" outlineLevel="0" collapsed="false">
      <c r="A789" s="73" t="s">
        <v>386</v>
      </c>
      <c r="B789" s="74"/>
      <c r="C789" s="74"/>
      <c r="D789" s="74"/>
      <c r="E789" s="74"/>
      <c r="F789" s="74"/>
      <c r="G789" s="74"/>
      <c r="H789" s="74"/>
      <c r="I789" s="74"/>
      <c r="J789" s="74"/>
      <c r="K789" s="74"/>
      <c r="L789" s="74"/>
      <c r="M789" s="74"/>
      <c r="N789" s="74"/>
      <c r="O789" s="74"/>
      <c r="P789" s="74"/>
      <c r="Q789" s="74"/>
      <c r="R789" s="74"/>
      <c r="S789" s="74"/>
      <c r="T789" s="74"/>
      <c r="U789" s="74"/>
      <c r="V789" s="74"/>
      <c r="W789" s="74"/>
      <c r="X789" s="74"/>
      <c r="Y789" s="74"/>
      <c r="Z789" s="74"/>
      <c r="AA789" s="74"/>
      <c r="AB789" s="74"/>
      <c r="AC789" s="74"/>
      <c r="AD789" s="74"/>
      <c r="AE789" s="74"/>
      <c r="AF789" s="74"/>
      <c r="AG789" s="74"/>
      <c r="AH789" s="74"/>
      <c r="AI789" s="74"/>
      <c r="AJ789" s="74"/>
      <c r="AK789" s="74"/>
      <c r="AL789" s="74"/>
      <c r="AM789" s="74"/>
      <c r="AN789" s="74"/>
      <c r="AO789" s="74"/>
      <c r="AP789" s="74"/>
      <c r="AQ789" s="74"/>
      <c r="AR789" s="74"/>
      <c r="AS789" s="74"/>
      <c r="AT789" s="74"/>
      <c r="AU789" s="74"/>
      <c r="AV789" s="74"/>
      <c r="AW789" s="74"/>
      <c r="AX789" s="74"/>
      <c r="AY789" s="74"/>
      <c r="AZ789" s="74"/>
      <c r="BA789" s="74"/>
      <c r="BB789" s="74"/>
      <c r="BC789" s="74"/>
      <c r="BD789" s="74"/>
      <c r="BE789" s="74"/>
      <c r="BF789" s="74"/>
      <c r="BG789" s="74"/>
      <c r="BH789" s="74"/>
      <c r="BI789" s="74"/>
      <c r="BJ789" s="74" t="n">
        <v>0</v>
      </c>
      <c r="BK789" s="74" t="n">
        <v>0</v>
      </c>
      <c r="BL789" s="74" t="n">
        <v>0</v>
      </c>
      <c r="BM789" s="74" t="n">
        <v>0</v>
      </c>
      <c r="BN789" s="74" t="n">
        <v>0</v>
      </c>
      <c r="BO789" s="74" t="n">
        <v>0</v>
      </c>
      <c r="BP789" s="74" t="n">
        <v>0</v>
      </c>
      <c r="BQ789" s="74" t="n">
        <v>0</v>
      </c>
      <c r="BR789" s="74" t="n">
        <v>39.8673033584957</v>
      </c>
      <c r="BS789" s="74" t="n">
        <v>41.7514615315892</v>
      </c>
      <c r="BT789" s="74" t="n">
        <v>50.25361222993</v>
      </c>
      <c r="BU789" s="74" t="n">
        <v>43.39290016758</v>
      </c>
      <c r="BV789" s="74" t="n">
        <v>43.2355770416196</v>
      </c>
      <c r="BW789" s="74" t="n">
        <v>37.9984563759939</v>
      </c>
      <c r="BX789" s="74" t="n">
        <v>38.3552134173629</v>
      </c>
      <c r="BY789" s="74" t="n">
        <v>42.2101756724988</v>
      </c>
      <c r="BZ789" s="74" t="n">
        <v>51.8649370809735</v>
      </c>
      <c r="CA789" s="74" t="n">
        <v>37.220531298465</v>
      </c>
      <c r="CB789" s="74" t="n">
        <v>40.9180635517955</v>
      </c>
      <c r="CC789" s="74" t="n">
        <v>44.8793039985937</v>
      </c>
      <c r="CD789" s="74" t="n">
        <v>40.3747435788522</v>
      </c>
      <c r="CE789" s="74" t="n">
        <v>40.8483934755525</v>
      </c>
      <c r="CF789" s="74" t="n">
        <v>33.2358262670978</v>
      </c>
      <c r="CG789" s="74" t="n">
        <v>38.7241522656094</v>
      </c>
      <c r="CH789" s="74" t="n">
        <v>41.0335142648931</v>
      </c>
      <c r="CI789" s="74" t="n">
        <v>42.403082402283</v>
      </c>
      <c r="CJ789" s="74" t="n">
        <v>41.5345343685927</v>
      </c>
      <c r="CK789" s="74" t="n">
        <v>42.3557099286206</v>
      </c>
      <c r="CL789" s="74" t="n">
        <v>48.0713036164119</v>
      </c>
      <c r="CM789" s="74" t="n">
        <v>49.9373301463818</v>
      </c>
      <c r="CN789" s="74" t="n">
        <v>53.8864957612938</v>
      </c>
      <c r="CO789" s="74" t="n">
        <v>55.689129538891</v>
      </c>
      <c r="CP789" s="74" t="n">
        <v>60.45</v>
      </c>
      <c r="CQ789" s="74" t="n">
        <v>62.1424059790945</v>
      </c>
      <c r="CR789" s="74" t="n">
        <v>62.8705408227771</v>
      </c>
      <c r="CS789" s="74"/>
      <c r="CT789" s="200"/>
      <c r="CU789" s="200"/>
      <c r="CV789" s="200"/>
      <c r="CW789" s="200"/>
      <c r="CX789" s="200"/>
      <c r="CY789" s="200"/>
      <c r="CZ789" s="200"/>
      <c r="DA789" s="200"/>
      <c r="DB789" s="200"/>
      <c r="DC789" s="200"/>
      <c r="DD789" s="200"/>
      <c r="DE789" s="200"/>
      <c r="DF789" s="200"/>
      <c r="DG789" s="200"/>
      <c r="DH789" s="200"/>
      <c r="DI789" s="200"/>
      <c r="DJ789" s="200"/>
      <c r="DK789" s="200"/>
      <c r="DL789" s="200"/>
      <c r="DM789" s="200"/>
      <c r="DN789" s="200"/>
    </row>
    <row r="790" customFormat="false" ht="15.75" hidden="false" customHeight="false" outlineLevel="0" collapsed="false">
      <c r="A790" s="73" t="s">
        <v>351</v>
      </c>
      <c r="B790" s="74"/>
      <c r="C790" s="74"/>
      <c r="D790" s="74"/>
      <c r="E790" s="74"/>
      <c r="F790" s="74"/>
      <c r="G790" s="74"/>
      <c r="H790" s="74"/>
      <c r="I790" s="74"/>
      <c r="J790" s="74"/>
      <c r="K790" s="74"/>
      <c r="L790" s="74"/>
      <c r="M790" s="74"/>
      <c r="N790" s="74"/>
      <c r="O790" s="74"/>
      <c r="P790" s="74"/>
      <c r="Q790" s="74"/>
      <c r="R790" s="74"/>
      <c r="S790" s="74"/>
      <c r="T790" s="74"/>
      <c r="U790" s="74"/>
      <c r="V790" s="74"/>
      <c r="W790" s="74"/>
      <c r="X790" s="74"/>
      <c r="Y790" s="74"/>
      <c r="Z790" s="74"/>
      <c r="AA790" s="74"/>
      <c r="AB790" s="74"/>
      <c r="AC790" s="74"/>
      <c r="AD790" s="74"/>
      <c r="AE790" s="74"/>
      <c r="AF790" s="74"/>
      <c r="AG790" s="74"/>
      <c r="AH790" s="74"/>
      <c r="AI790" s="74"/>
      <c r="AJ790" s="74"/>
      <c r="AK790" s="74"/>
      <c r="AL790" s="74"/>
      <c r="AM790" s="74"/>
      <c r="AN790" s="74"/>
      <c r="AO790" s="74"/>
      <c r="AP790" s="74"/>
      <c r="AQ790" s="74"/>
      <c r="AR790" s="74"/>
      <c r="AS790" s="74"/>
      <c r="AT790" s="74"/>
      <c r="AU790" s="74"/>
      <c r="AV790" s="74"/>
      <c r="AW790" s="74"/>
      <c r="AX790" s="74"/>
      <c r="AY790" s="74"/>
      <c r="AZ790" s="74"/>
      <c r="BA790" s="74"/>
      <c r="BB790" s="74"/>
      <c r="BC790" s="74"/>
      <c r="BD790" s="74"/>
      <c r="BE790" s="74"/>
      <c r="BF790" s="74"/>
      <c r="BG790" s="74"/>
      <c r="BH790" s="74"/>
      <c r="BI790" s="74"/>
      <c r="BJ790" s="74" t="n">
        <v>0</v>
      </c>
      <c r="BK790" s="74" t="n">
        <v>0</v>
      </c>
      <c r="BL790" s="74" t="n">
        <v>0</v>
      </c>
      <c r="BM790" s="74" t="n">
        <v>0</v>
      </c>
      <c r="BN790" s="74" t="n">
        <v>0</v>
      </c>
      <c r="BO790" s="74" t="n">
        <v>0</v>
      </c>
      <c r="BP790" s="74" t="n">
        <v>0</v>
      </c>
      <c r="BQ790" s="74" t="n">
        <v>0</v>
      </c>
      <c r="BR790" s="74" t="n">
        <v>15.1228065191075</v>
      </c>
      <c r="BS790" s="74" t="n">
        <v>15.1922609493049</v>
      </c>
      <c r="BT790" s="74" t="n">
        <v>12.7301107059534</v>
      </c>
      <c r="BU790" s="74" t="n">
        <v>13.9682612660865</v>
      </c>
      <c r="BV790" s="74" t="n">
        <v>11.4233552693415</v>
      </c>
      <c r="BW790" s="74" t="n">
        <v>12.1189576772475</v>
      </c>
      <c r="BX790" s="74" t="n">
        <v>12.0133751702651</v>
      </c>
      <c r="BY790" s="74" t="n">
        <v>11.398369767998</v>
      </c>
      <c r="BZ790" s="74" t="n">
        <v>12.215912947705</v>
      </c>
      <c r="CA790" s="74" t="n">
        <v>13.8349980386455</v>
      </c>
      <c r="CB790" s="74" t="n">
        <v>13.3341871384474</v>
      </c>
      <c r="CC790" s="74" t="n">
        <v>16.0359820324473</v>
      </c>
      <c r="CD790" s="74" t="n">
        <v>12.7305573536369</v>
      </c>
      <c r="CE790" s="74" t="n">
        <v>11.3373438585673</v>
      </c>
      <c r="CF790" s="74" t="n">
        <v>12.657173095522</v>
      </c>
      <c r="CG790" s="74" t="n">
        <v>14.0510706095651</v>
      </c>
      <c r="CH790" s="74" t="n">
        <v>14.064713112989</v>
      </c>
      <c r="CI790" s="74" t="n">
        <v>16.8327520081346</v>
      </c>
      <c r="CJ790" s="74" t="n">
        <v>15.4400858908484</v>
      </c>
      <c r="CK790" s="74" t="n">
        <v>13.5653899234784</v>
      </c>
      <c r="CL790" s="74" t="n">
        <v>13.8470932449684</v>
      </c>
      <c r="CM790" s="74" t="n">
        <v>14.5832830343268</v>
      </c>
      <c r="CN790" s="74" t="n">
        <v>15.8865807282621</v>
      </c>
      <c r="CO790" s="74" t="n">
        <v>13.6331959623171</v>
      </c>
      <c r="CP790" s="74" t="n">
        <v>12.79</v>
      </c>
      <c r="CQ790" s="74" t="n">
        <v>13.1934273555174</v>
      </c>
      <c r="CR790" s="74" t="n">
        <v>13.251860922751</v>
      </c>
      <c r="CS790" s="74"/>
      <c r="CT790" s="74"/>
      <c r="CU790" s="74"/>
      <c r="CV790" s="74"/>
      <c r="CW790" s="74"/>
      <c r="CX790" s="74"/>
      <c r="CY790" s="74"/>
      <c r="CZ790" s="74"/>
      <c r="DA790" s="74"/>
      <c r="DB790" s="74"/>
      <c r="DC790" s="74"/>
      <c r="DD790" s="74"/>
      <c r="DE790" s="74"/>
      <c r="DF790" s="74"/>
      <c r="DG790" s="74"/>
      <c r="DH790" s="74"/>
      <c r="DI790" s="74"/>
      <c r="DJ790" s="74"/>
      <c r="DK790" s="74"/>
      <c r="DL790" s="74"/>
      <c r="DM790" s="74"/>
      <c r="DN790" s="74"/>
    </row>
    <row r="791" customFormat="false" ht="15.75" hidden="false" customHeight="false" outlineLevel="0" collapsed="false">
      <c r="A791" s="184" t="s">
        <v>559</v>
      </c>
      <c r="B791" s="259"/>
      <c r="C791" s="259"/>
      <c r="D791" s="259"/>
      <c r="E791" s="259"/>
      <c r="F791" s="259"/>
      <c r="G791" s="259"/>
      <c r="H791" s="259"/>
      <c r="I791" s="259"/>
      <c r="J791" s="259"/>
      <c r="K791" s="259"/>
      <c r="L791" s="259"/>
      <c r="M791" s="259"/>
      <c r="N791" s="259"/>
      <c r="O791" s="259"/>
      <c r="P791" s="259"/>
      <c r="Q791" s="259"/>
      <c r="R791" s="259"/>
      <c r="S791" s="259"/>
      <c r="T791" s="259"/>
      <c r="U791" s="259"/>
      <c r="V791" s="259"/>
      <c r="W791" s="259"/>
      <c r="X791" s="259"/>
      <c r="Y791" s="259"/>
      <c r="Z791" s="259"/>
      <c r="AA791" s="259"/>
      <c r="AB791" s="259"/>
      <c r="AC791" s="259"/>
      <c r="AD791" s="259"/>
      <c r="AE791" s="259"/>
      <c r="AF791" s="259"/>
      <c r="AG791" s="259"/>
      <c r="AH791" s="259"/>
      <c r="AI791" s="259"/>
      <c r="AJ791" s="259"/>
      <c r="AK791" s="259"/>
      <c r="AL791" s="259"/>
      <c r="AM791" s="259"/>
      <c r="AN791" s="259"/>
      <c r="AO791" s="259"/>
      <c r="AP791" s="259"/>
      <c r="AQ791" s="259"/>
      <c r="AR791" s="259"/>
      <c r="AS791" s="259"/>
      <c r="AT791" s="259"/>
      <c r="AU791" s="259"/>
      <c r="AV791" s="259"/>
      <c r="AW791" s="259"/>
      <c r="AX791" s="259"/>
      <c r="AY791" s="259"/>
      <c r="AZ791" s="259"/>
      <c r="BA791" s="259"/>
      <c r="BB791" s="259"/>
      <c r="BC791" s="259"/>
      <c r="BD791" s="259"/>
      <c r="BE791" s="259"/>
      <c r="BF791" s="259"/>
      <c r="BG791" s="259"/>
      <c r="BH791" s="259"/>
      <c r="BI791" s="259"/>
      <c r="BJ791" s="259" t="n">
        <v>0</v>
      </c>
      <c r="BK791" s="259" t="n">
        <v>0</v>
      </c>
      <c r="BL791" s="259" t="n">
        <v>0</v>
      </c>
      <c r="BM791" s="259" t="n">
        <v>0</v>
      </c>
      <c r="BN791" s="259" t="n">
        <v>0</v>
      </c>
      <c r="BO791" s="259" t="n">
        <v>0</v>
      </c>
      <c r="BP791" s="259" t="n">
        <v>0</v>
      </c>
      <c r="BQ791" s="259" t="n">
        <v>0</v>
      </c>
      <c r="BR791" s="259" t="n">
        <v>24.7444968393882</v>
      </c>
      <c r="BS791" s="259" t="n">
        <v>26.5592005822843</v>
      </c>
      <c r="BT791" s="259" t="n">
        <v>37.5235015239766</v>
      </c>
      <c r="BU791" s="259" t="n">
        <v>29.4246389014935</v>
      </c>
      <c r="BV791" s="259" t="n">
        <v>31.8122217722781</v>
      </c>
      <c r="BW791" s="259" t="n">
        <v>25.8794986987464</v>
      </c>
      <c r="BX791" s="259" t="n">
        <v>26.3418382470978</v>
      </c>
      <c r="BY791" s="259" t="n">
        <v>30.8118059045008</v>
      </c>
      <c r="BZ791" s="259" t="n">
        <v>39.6490241332685</v>
      </c>
      <c r="CA791" s="259" t="n">
        <v>23.3855332598194</v>
      </c>
      <c r="CB791" s="259" t="n">
        <v>27.5838764133481</v>
      </c>
      <c r="CC791" s="259" t="n">
        <v>28.8433219661464</v>
      </c>
      <c r="CD791" s="259" t="n">
        <v>27.6441862252153</v>
      </c>
      <c r="CE791" s="259" t="n">
        <v>29.5110496169852</v>
      </c>
      <c r="CF791" s="259" t="n">
        <v>20.5786531715759</v>
      </c>
      <c r="CG791" s="259" t="n">
        <v>24.6730816560444</v>
      </c>
      <c r="CH791" s="259" t="n">
        <v>26.968801151904</v>
      </c>
      <c r="CI791" s="259" t="n">
        <v>25.5703303941483</v>
      </c>
      <c r="CJ791" s="259" t="n">
        <v>26.0944484777443</v>
      </c>
      <c r="CK791" s="259" t="n">
        <v>28.7903200051423</v>
      </c>
      <c r="CL791" s="259" t="n">
        <v>34.2242103714435</v>
      </c>
      <c r="CM791" s="259" t="n">
        <v>35.354047112055</v>
      </c>
      <c r="CN791" s="259" t="n">
        <v>37.9999150330317</v>
      </c>
      <c r="CO791" s="259" t="n">
        <v>42.0559335765739</v>
      </c>
      <c r="CP791" s="259" t="n">
        <v>47.66</v>
      </c>
      <c r="CQ791" s="259" t="n">
        <v>48.9489786235772</v>
      </c>
      <c r="CR791" s="259" t="n">
        <v>49.6186799000262</v>
      </c>
      <c r="CS791" s="259"/>
      <c r="CT791" s="74"/>
      <c r="CU791" s="74"/>
      <c r="CV791" s="74"/>
      <c r="CW791" s="74"/>
      <c r="CX791" s="74"/>
      <c r="CY791" s="74"/>
      <c r="CZ791" s="74"/>
      <c r="DA791" s="74"/>
      <c r="DB791" s="74"/>
      <c r="DC791" s="74"/>
      <c r="DD791" s="74"/>
      <c r="DE791" s="74"/>
      <c r="DF791" s="74"/>
      <c r="DG791" s="74"/>
      <c r="DH791" s="74"/>
      <c r="DI791" s="74"/>
      <c r="DJ791" s="74"/>
      <c r="DK791" s="74"/>
      <c r="DL791" s="74"/>
      <c r="DM791" s="74"/>
      <c r="DN791" s="74"/>
    </row>
    <row r="792" customFormat="false" ht="15.75" hidden="false" customHeight="false" outlineLevel="0" collapsed="false">
      <c r="A792" s="184" t="s">
        <v>560</v>
      </c>
      <c r="B792" s="74"/>
      <c r="C792" s="74"/>
      <c r="D792" s="74"/>
      <c r="E792" s="74"/>
      <c r="F792" s="74"/>
      <c r="G792" s="74"/>
      <c r="H792" s="74"/>
      <c r="I792" s="74"/>
      <c r="J792" s="74"/>
      <c r="K792" s="74"/>
      <c r="L792" s="74"/>
      <c r="M792" s="74"/>
      <c r="N792" s="74"/>
      <c r="O792" s="74"/>
      <c r="P792" s="74"/>
      <c r="Q792" s="74"/>
      <c r="R792" s="74"/>
      <c r="S792" s="74"/>
      <c r="T792" s="74"/>
      <c r="U792" s="74"/>
      <c r="V792" s="74"/>
      <c r="W792" s="74"/>
      <c r="X792" s="74"/>
      <c r="Y792" s="74"/>
      <c r="Z792" s="74"/>
      <c r="AA792" s="74"/>
      <c r="AB792" s="74"/>
      <c r="AC792" s="74"/>
      <c r="AD792" s="74"/>
      <c r="AE792" s="74"/>
      <c r="AF792" s="74"/>
      <c r="AG792" s="74"/>
      <c r="AH792" s="74"/>
      <c r="AI792" s="74"/>
      <c r="AJ792" s="74"/>
      <c r="AK792" s="74"/>
      <c r="AL792" s="74"/>
      <c r="AM792" s="74"/>
      <c r="AN792" s="74"/>
      <c r="AO792" s="74"/>
      <c r="AP792" s="74"/>
      <c r="AQ792" s="74"/>
      <c r="AR792" s="74"/>
      <c r="AS792" s="74"/>
      <c r="AT792" s="74"/>
      <c r="AU792" s="74"/>
      <c r="AV792" s="74"/>
      <c r="AW792" s="74"/>
      <c r="AX792" s="74"/>
      <c r="AY792" s="74"/>
      <c r="AZ792" s="74"/>
      <c r="BA792" s="74"/>
      <c r="BB792" s="74"/>
      <c r="BC792" s="74"/>
      <c r="BD792" s="74"/>
      <c r="BE792" s="74"/>
      <c r="BF792" s="74"/>
      <c r="BG792" s="74"/>
      <c r="BH792" s="74"/>
      <c r="BI792" s="74"/>
      <c r="BJ792" s="74"/>
      <c r="BK792" s="74"/>
      <c r="BL792" s="74"/>
      <c r="BM792" s="74"/>
      <c r="BN792" s="74"/>
      <c r="BO792" s="74"/>
      <c r="BP792" s="74"/>
      <c r="BQ792" s="74"/>
      <c r="BR792" s="74" t="n">
        <v>39.8673033584957</v>
      </c>
      <c r="BS792" s="74" t="n">
        <v>41.7514615315892</v>
      </c>
      <c r="BT792" s="74" t="n">
        <v>50.25361222993</v>
      </c>
      <c r="BU792" s="74" t="n">
        <v>43.39290016758</v>
      </c>
      <c r="BV792" s="74" t="n">
        <v>43.2355770416196</v>
      </c>
      <c r="BW792" s="74" t="n">
        <v>37.9984563759939</v>
      </c>
      <c r="BX792" s="74" t="n">
        <v>38.3552134173629</v>
      </c>
      <c r="BY792" s="74" t="n">
        <v>42.2101756724988</v>
      </c>
      <c r="BZ792" s="74" t="n">
        <v>51.8649370809735</v>
      </c>
      <c r="CA792" s="74" t="n">
        <v>37.220531298465</v>
      </c>
      <c r="CB792" s="74" t="n">
        <v>40.9180635517955</v>
      </c>
      <c r="CC792" s="74" t="n">
        <v>44.8793039985937</v>
      </c>
      <c r="CD792" s="74" t="n">
        <v>40.3747435788522</v>
      </c>
      <c r="CE792" s="74" t="n">
        <v>40.8483934755525</v>
      </c>
      <c r="CF792" s="74" t="n">
        <v>33.2358262670978</v>
      </c>
      <c r="CG792" s="74" t="n">
        <v>38.7241522656094</v>
      </c>
      <c r="CH792" s="74" t="n">
        <v>41.0335142648931</v>
      </c>
      <c r="CI792" s="74" t="n">
        <v>42.403082402283</v>
      </c>
      <c r="CJ792" s="74" t="n">
        <v>41.5345343685927</v>
      </c>
      <c r="CK792" s="74" t="n">
        <v>42.3557099286206</v>
      </c>
      <c r="CL792" s="74" t="n">
        <v>48.0713036164119</v>
      </c>
      <c r="CM792" s="74" t="n">
        <v>49.9373301463818</v>
      </c>
      <c r="CN792" s="74" t="n">
        <v>53.8864957612938</v>
      </c>
      <c r="CO792" s="74" t="n">
        <v>55.689129538891</v>
      </c>
      <c r="CP792" s="74" t="n">
        <v>60.45</v>
      </c>
      <c r="CQ792" s="74" t="n">
        <v>62.1424059790945</v>
      </c>
      <c r="CR792" s="74" t="n">
        <v>62.8705408227771</v>
      </c>
      <c r="CS792" s="74"/>
      <c r="CT792" s="259"/>
      <c r="CU792" s="259"/>
      <c r="CV792" s="259"/>
      <c r="CW792" s="259"/>
      <c r="CX792" s="259"/>
      <c r="CY792" s="259"/>
      <c r="CZ792" s="259"/>
      <c r="DA792" s="259"/>
      <c r="DB792" s="259"/>
      <c r="DC792" s="259"/>
      <c r="DD792" s="259"/>
      <c r="DE792" s="259"/>
      <c r="DF792" s="259"/>
      <c r="DG792" s="259"/>
      <c r="DH792" s="259"/>
      <c r="DI792" s="259"/>
      <c r="DJ792" s="259"/>
      <c r="DK792" s="259"/>
      <c r="DL792" s="259"/>
      <c r="DM792" s="259"/>
      <c r="DN792" s="259"/>
    </row>
    <row r="793" customFormat="false" ht="15.75" hidden="false" customHeight="false" outlineLevel="0" collapsed="false">
      <c r="A793" s="184" t="s">
        <v>561</v>
      </c>
      <c r="B793" s="74"/>
      <c r="C793" s="74"/>
      <c r="D793" s="74"/>
      <c r="E793" s="74"/>
      <c r="F793" s="74"/>
      <c r="G793" s="74"/>
      <c r="H793" s="74"/>
      <c r="I793" s="74"/>
      <c r="J793" s="74"/>
      <c r="K793" s="74"/>
      <c r="L793" s="74"/>
      <c r="M793" s="74"/>
      <c r="N793" s="74"/>
      <c r="O793" s="74"/>
      <c r="P793" s="74"/>
      <c r="Q793" s="74"/>
      <c r="R793" s="74"/>
      <c r="S793" s="74"/>
      <c r="T793" s="74"/>
      <c r="U793" s="74"/>
      <c r="V793" s="74"/>
      <c r="W793" s="74"/>
      <c r="X793" s="74"/>
      <c r="Y793" s="74"/>
      <c r="Z793" s="74"/>
      <c r="AA793" s="74"/>
      <c r="AB793" s="74"/>
      <c r="AC793" s="74"/>
      <c r="AD793" s="74"/>
      <c r="AE793" s="74"/>
      <c r="AF793" s="74"/>
      <c r="AG793" s="74"/>
      <c r="AH793" s="74"/>
      <c r="AI793" s="74"/>
      <c r="AJ793" s="74"/>
      <c r="AK793" s="74"/>
      <c r="AL793" s="74"/>
      <c r="AM793" s="74"/>
      <c r="AN793" s="74"/>
      <c r="AO793" s="74"/>
      <c r="AP793" s="74"/>
      <c r="AQ793" s="74"/>
      <c r="AR793" s="74"/>
      <c r="AS793" s="74"/>
      <c r="AT793" s="74"/>
      <c r="AU793" s="74"/>
      <c r="AV793" s="74"/>
      <c r="AW793" s="74"/>
      <c r="AX793" s="74"/>
      <c r="AY793" s="74"/>
      <c r="AZ793" s="74"/>
      <c r="BA793" s="74"/>
      <c r="BB793" s="74"/>
      <c r="BC793" s="74"/>
      <c r="BD793" s="74"/>
      <c r="BE793" s="74"/>
      <c r="BF793" s="74"/>
      <c r="BG793" s="74"/>
      <c r="BH793" s="74"/>
      <c r="BI793" s="74"/>
      <c r="BJ793" s="74"/>
      <c r="BK793" s="74"/>
      <c r="BL793" s="74"/>
      <c r="BM793" s="74"/>
      <c r="BN793" s="74"/>
      <c r="BO793" s="74"/>
      <c r="BP793" s="74"/>
      <c r="BQ793" s="74"/>
      <c r="BR793" s="74" t="n">
        <v>15.1228065191075</v>
      </c>
      <c r="BS793" s="74" t="n">
        <v>15.1922609493049</v>
      </c>
      <c r="BT793" s="74" t="n">
        <v>12.7301107059534</v>
      </c>
      <c r="BU793" s="74" t="n">
        <v>13.9682612660865</v>
      </c>
      <c r="BV793" s="74" t="n">
        <v>11.4233552693415</v>
      </c>
      <c r="BW793" s="74" t="n">
        <v>12.1189576772475</v>
      </c>
      <c r="BX793" s="74" t="n">
        <v>12.0133751702651</v>
      </c>
      <c r="BY793" s="74" t="n">
        <v>11.398369767998</v>
      </c>
      <c r="BZ793" s="74" t="n">
        <v>12.215912947705</v>
      </c>
      <c r="CA793" s="74" t="n">
        <v>13.8349980386455</v>
      </c>
      <c r="CB793" s="74" t="n">
        <v>13.3341871384474</v>
      </c>
      <c r="CC793" s="74" t="n">
        <v>16.0359820324473</v>
      </c>
      <c r="CD793" s="74" t="n">
        <v>12.7305573536369</v>
      </c>
      <c r="CE793" s="74" t="n">
        <v>11.3373438585673</v>
      </c>
      <c r="CF793" s="74" t="n">
        <v>12.657173095522</v>
      </c>
      <c r="CG793" s="74" t="n">
        <v>14.0510706095651</v>
      </c>
      <c r="CH793" s="74" t="n">
        <v>14.064713112989</v>
      </c>
      <c r="CI793" s="74" t="n">
        <v>16.8327520081346</v>
      </c>
      <c r="CJ793" s="74" t="n">
        <v>15.4400858908484</v>
      </c>
      <c r="CK793" s="74" t="n">
        <v>13.5653899234784</v>
      </c>
      <c r="CL793" s="74" t="n">
        <v>13.8470932449684</v>
      </c>
      <c r="CM793" s="74" t="n">
        <v>14.5832830343268</v>
      </c>
      <c r="CN793" s="74" t="n">
        <v>15.8865807282621</v>
      </c>
      <c r="CO793" s="74" t="n">
        <v>13.6331959623171</v>
      </c>
      <c r="CP793" s="74" t="n">
        <v>12.79</v>
      </c>
      <c r="CQ793" s="74" t="n">
        <v>13.1934273555174</v>
      </c>
      <c r="CR793" s="74" t="n">
        <v>13.251860922751</v>
      </c>
      <c r="CS793" s="74"/>
      <c r="CT793" s="74"/>
      <c r="CU793" s="74"/>
      <c r="CV793" s="74"/>
      <c r="CW793" s="74"/>
      <c r="CX793" s="74"/>
      <c r="CY793" s="74"/>
      <c r="CZ793" s="74"/>
      <c r="DA793" s="74"/>
      <c r="DB793" s="74"/>
      <c r="DC793" s="74"/>
      <c r="DD793" s="74"/>
      <c r="DE793" s="74"/>
      <c r="DF793" s="74"/>
      <c r="DG793" s="74"/>
      <c r="DH793" s="74"/>
      <c r="DI793" s="74"/>
      <c r="DJ793" s="74"/>
      <c r="DK793" s="74"/>
      <c r="DL793" s="74"/>
      <c r="DM793" s="74"/>
      <c r="DN793" s="74"/>
    </row>
    <row r="794" customFormat="false" ht="15.75" hidden="false" customHeight="false" outlineLevel="0" collapsed="false">
      <c r="A794" s="73" t="s">
        <v>562</v>
      </c>
      <c r="B794" s="202"/>
      <c r="C794" s="202"/>
      <c r="D794" s="202"/>
      <c r="E794" s="202"/>
      <c r="F794" s="202"/>
      <c r="G794" s="202"/>
      <c r="H794" s="202"/>
      <c r="I794" s="202"/>
      <c r="J794" s="202"/>
      <c r="K794" s="202"/>
      <c r="L794" s="202"/>
      <c r="M794" s="202"/>
      <c r="N794" s="202"/>
      <c r="O794" s="202"/>
      <c r="P794" s="202"/>
      <c r="Q794" s="202"/>
      <c r="R794" s="202"/>
      <c r="S794" s="202"/>
      <c r="T794" s="202"/>
      <c r="U794" s="202"/>
      <c r="V794" s="202"/>
      <c r="W794" s="202"/>
      <c r="X794" s="202"/>
      <c r="Y794" s="202"/>
      <c r="Z794" s="202"/>
      <c r="AA794" s="202"/>
      <c r="AB794" s="202"/>
      <c r="AC794" s="202"/>
      <c r="AD794" s="202"/>
      <c r="AE794" s="202"/>
      <c r="AF794" s="202"/>
      <c r="AG794" s="202"/>
      <c r="AH794" s="202"/>
      <c r="AI794" s="202"/>
      <c r="AJ794" s="202"/>
      <c r="AK794" s="202"/>
      <c r="AL794" s="202"/>
      <c r="AM794" s="202"/>
      <c r="AN794" s="202"/>
      <c r="AO794" s="202"/>
      <c r="AP794" s="202"/>
      <c r="AQ794" s="202"/>
      <c r="AR794" s="202"/>
      <c r="AS794" s="202"/>
      <c r="AT794" s="202"/>
      <c r="AU794" s="202"/>
      <c r="AV794" s="202"/>
      <c r="AW794" s="202"/>
      <c r="AX794" s="202"/>
      <c r="AY794" s="202"/>
      <c r="AZ794" s="202"/>
      <c r="BA794" s="202"/>
      <c r="BB794" s="202"/>
      <c r="BC794" s="202"/>
      <c r="BD794" s="202"/>
      <c r="BE794" s="202"/>
      <c r="BF794" s="202"/>
      <c r="BG794" s="202"/>
      <c r="BH794" s="202"/>
      <c r="BI794" s="202"/>
      <c r="BJ794" s="202" t="n">
        <v>0</v>
      </c>
      <c r="BK794" s="202" t="n">
        <v>0</v>
      </c>
      <c r="BL794" s="202" t="n">
        <v>0</v>
      </c>
      <c r="BM794" s="202" t="n">
        <v>0</v>
      </c>
      <c r="BN794" s="202" t="n">
        <v>0</v>
      </c>
      <c r="BO794" s="202" t="n">
        <v>0</v>
      </c>
      <c r="BP794" s="202" t="n">
        <v>0</v>
      </c>
      <c r="BQ794" s="202" t="n">
        <v>0</v>
      </c>
      <c r="BR794" s="202" t="n">
        <v>0</v>
      </c>
      <c r="BS794" s="202" t="n">
        <v>0</v>
      </c>
      <c r="BT794" s="202" t="n">
        <v>0</v>
      </c>
      <c r="BU794" s="202" t="n">
        <v>0</v>
      </c>
      <c r="BV794" s="202" t="n">
        <v>0</v>
      </c>
      <c r="BW794" s="202" t="n">
        <v>0</v>
      </c>
      <c r="BX794" s="202" t="n">
        <v>0</v>
      </c>
      <c r="BY794" s="202" t="n">
        <v>0</v>
      </c>
      <c r="BZ794" s="202" t="n">
        <v>0</v>
      </c>
      <c r="CA794" s="202" t="n">
        <v>0</v>
      </c>
      <c r="CB794" s="202" t="n">
        <v>0</v>
      </c>
      <c r="CC794" s="202" t="n">
        <v>0</v>
      </c>
      <c r="CD794" s="202" t="n">
        <v>18.8033458423888</v>
      </c>
      <c r="CE794" s="202" t="n">
        <v>17.2593776855854</v>
      </c>
      <c r="CF794" s="202" t="n">
        <v>14.8182349084291</v>
      </c>
      <c r="CG794" s="202" t="n">
        <v>19.0174116139541</v>
      </c>
      <c r="CH794" s="202" t="n">
        <v>20.3107443999353</v>
      </c>
      <c r="CI794" s="202" t="n">
        <v>16.7009724460406</v>
      </c>
      <c r="CJ794" s="202" t="n">
        <v>16.666462632138</v>
      </c>
      <c r="CK794" s="202" t="n">
        <v>19.2678717471202</v>
      </c>
      <c r="CL794" s="202" t="n">
        <v>17.4817508275792</v>
      </c>
      <c r="CM794" s="202" t="n">
        <v>17.041221873876</v>
      </c>
      <c r="CN794" s="202" t="n">
        <v>17.771364533328</v>
      </c>
      <c r="CO794" s="202" t="n">
        <v>18.8893337842793</v>
      </c>
      <c r="CP794" s="202" t="n">
        <v>23.355167530008</v>
      </c>
      <c r="CQ794" s="202" t="n">
        <v>23.2735541171112</v>
      </c>
      <c r="CR794" s="202" t="n">
        <v>27.4748565299667</v>
      </c>
      <c r="CS794" s="260"/>
      <c r="CT794" s="74"/>
      <c r="CU794" s="74"/>
      <c r="CV794" s="74"/>
      <c r="CW794" s="74"/>
      <c r="CX794" s="74"/>
      <c r="CY794" s="74"/>
      <c r="CZ794" s="74"/>
      <c r="DA794" s="74"/>
      <c r="DB794" s="74"/>
      <c r="DC794" s="74"/>
      <c r="DD794" s="74"/>
      <c r="DE794" s="74"/>
      <c r="DF794" s="74"/>
      <c r="DG794" s="74"/>
      <c r="DH794" s="74"/>
      <c r="DI794" s="74"/>
      <c r="DJ794" s="74"/>
      <c r="DK794" s="74"/>
      <c r="DL794" s="74"/>
      <c r="DM794" s="74"/>
      <c r="DN794" s="74"/>
    </row>
    <row r="795" customFormat="false" ht="15.75" hidden="false" customHeight="false" outlineLevel="0" collapsed="false">
      <c r="A795" s="73" t="s">
        <v>412</v>
      </c>
      <c r="B795" s="255"/>
      <c r="C795" s="255"/>
      <c r="D795" s="255"/>
      <c r="E795" s="255"/>
      <c r="F795" s="255"/>
      <c r="G795" s="255"/>
      <c r="H795" s="255"/>
      <c r="I795" s="255"/>
      <c r="J795" s="255"/>
      <c r="K795" s="255"/>
      <c r="L795" s="255"/>
      <c r="M795" s="255"/>
      <c r="N795" s="255"/>
      <c r="O795" s="255"/>
      <c r="P795" s="255"/>
      <c r="Q795" s="255"/>
      <c r="R795" s="255"/>
      <c r="S795" s="255"/>
      <c r="T795" s="255"/>
      <c r="U795" s="255"/>
      <c r="V795" s="255"/>
      <c r="W795" s="255"/>
      <c r="X795" s="255"/>
      <c r="Y795" s="255"/>
      <c r="Z795" s="255"/>
      <c r="AA795" s="255"/>
      <c r="AB795" s="255"/>
      <c r="AC795" s="255"/>
      <c r="AD795" s="255"/>
      <c r="AE795" s="255"/>
      <c r="AF795" s="255"/>
      <c r="AG795" s="255"/>
      <c r="AH795" s="255"/>
      <c r="AI795" s="255"/>
      <c r="AJ795" s="255"/>
      <c r="AK795" s="255"/>
      <c r="AL795" s="255"/>
      <c r="AM795" s="255"/>
      <c r="AN795" s="255"/>
      <c r="AO795" s="255"/>
      <c r="AP795" s="255"/>
      <c r="AQ795" s="255"/>
      <c r="AR795" s="255"/>
      <c r="AS795" s="255"/>
      <c r="AT795" s="255"/>
      <c r="AU795" s="255"/>
      <c r="AV795" s="255"/>
      <c r="AW795" s="255"/>
      <c r="AX795" s="255"/>
      <c r="AY795" s="255"/>
      <c r="AZ795" s="255"/>
      <c r="BA795" s="255"/>
      <c r="BB795" s="255"/>
      <c r="BC795" s="255"/>
      <c r="BD795" s="255"/>
      <c r="BE795" s="255"/>
      <c r="BF795" s="255"/>
      <c r="BG795" s="255"/>
      <c r="BH795" s="255"/>
      <c r="BI795" s="255"/>
      <c r="BJ795" s="255" t="n">
        <v>0</v>
      </c>
      <c r="BK795" s="255" t="n">
        <v>0</v>
      </c>
      <c r="BL795" s="255" t="n">
        <v>0</v>
      </c>
      <c r="BM795" s="255" t="n">
        <v>0</v>
      </c>
      <c r="BN795" s="255" t="n">
        <v>0</v>
      </c>
      <c r="BO795" s="255" t="n">
        <v>0</v>
      </c>
      <c r="BP795" s="255" t="n">
        <v>0</v>
      </c>
      <c r="BQ795" s="255" t="n">
        <v>0</v>
      </c>
      <c r="BR795" s="255" t="n">
        <v>0</v>
      </c>
      <c r="BS795" s="255" t="n">
        <v>0</v>
      </c>
      <c r="BT795" s="255" t="n">
        <v>0</v>
      </c>
      <c r="BU795" s="255" t="n">
        <v>0</v>
      </c>
      <c r="BV795" s="255" t="n">
        <v>0</v>
      </c>
      <c r="BW795" s="255" t="n">
        <v>0</v>
      </c>
      <c r="BX795" s="255" t="n">
        <v>0</v>
      </c>
      <c r="BY795" s="255" t="n">
        <v>0</v>
      </c>
      <c r="BZ795" s="255" t="n">
        <v>0</v>
      </c>
      <c r="CA795" s="255" t="n">
        <v>0</v>
      </c>
      <c r="CB795" s="255" t="n">
        <v>0</v>
      </c>
      <c r="CC795" s="255" t="n">
        <v>0</v>
      </c>
      <c r="CD795" s="255" t="n">
        <v>18.8242979067194</v>
      </c>
      <c r="CE795" s="255" t="n">
        <v>17.280329749916</v>
      </c>
      <c r="CF795" s="255" t="n">
        <v>14.8391869727597</v>
      </c>
      <c r="CG795" s="255" t="n">
        <v>19.0383636782847</v>
      </c>
      <c r="CH795" s="255" t="n">
        <v>22.0043530445211</v>
      </c>
      <c r="CI795" s="255" t="n">
        <v>18.1856163541667</v>
      </c>
      <c r="CJ795" s="255" t="n">
        <v>18.157299550115</v>
      </c>
      <c r="CK795" s="255" t="n">
        <v>21.0992720907798</v>
      </c>
      <c r="CL795" s="255" t="n">
        <v>19.3273982869178</v>
      </c>
      <c r="CM795" s="255" t="n">
        <v>18.6590977704737</v>
      </c>
      <c r="CN795" s="255" t="n">
        <v>19.3959908106631</v>
      </c>
      <c r="CO795" s="255" t="n">
        <v>20.6805989200371</v>
      </c>
      <c r="CP795" s="255" t="n">
        <v>25.3906709337006</v>
      </c>
      <c r="CQ795" s="255" t="n">
        <v>25.0049143952421</v>
      </c>
      <c r="CR795" s="255" t="n">
        <v>29.2536966513437</v>
      </c>
      <c r="CS795" s="255"/>
      <c r="CT795" s="202"/>
      <c r="CU795" s="202"/>
      <c r="CV795" s="202"/>
      <c r="CW795" s="202"/>
      <c r="CX795" s="202"/>
      <c r="CY795" s="202"/>
      <c r="CZ795" s="202"/>
      <c r="DA795" s="202"/>
      <c r="DB795" s="202"/>
      <c r="DC795" s="202"/>
      <c r="DD795" s="202"/>
      <c r="DE795" s="202"/>
      <c r="DF795" s="202"/>
      <c r="DG795" s="202"/>
      <c r="DH795" s="202"/>
      <c r="DI795" s="202"/>
      <c r="DJ795" s="202"/>
      <c r="DK795" s="202"/>
      <c r="DL795" s="202"/>
      <c r="DM795" s="202"/>
      <c r="DN795" s="202"/>
    </row>
    <row r="796" customFormat="false" ht="15" hidden="false" customHeight="false" outlineLevel="0" collapsed="false">
      <c r="A796" s="73" t="s">
        <v>413</v>
      </c>
      <c r="B796" s="255"/>
      <c r="C796" s="255"/>
      <c r="D796" s="255"/>
      <c r="E796" s="255"/>
      <c r="F796" s="255"/>
      <c r="G796" s="255"/>
      <c r="H796" s="255"/>
      <c r="I796" s="255"/>
      <c r="J796" s="255"/>
      <c r="K796" s="255"/>
      <c r="L796" s="255"/>
      <c r="M796" s="255"/>
      <c r="N796" s="255"/>
      <c r="O796" s="255"/>
      <c r="P796" s="255"/>
      <c r="Q796" s="255"/>
      <c r="R796" s="255"/>
      <c r="S796" s="255"/>
      <c r="T796" s="255"/>
      <c r="U796" s="255"/>
      <c r="V796" s="255"/>
      <c r="W796" s="255"/>
      <c r="X796" s="255"/>
      <c r="Y796" s="255"/>
      <c r="Z796" s="255"/>
      <c r="AA796" s="255"/>
      <c r="AB796" s="255"/>
      <c r="AC796" s="255"/>
      <c r="AD796" s="255"/>
      <c r="AE796" s="255"/>
      <c r="AF796" s="255"/>
      <c r="AG796" s="255"/>
      <c r="AH796" s="255"/>
      <c r="AI796" s="255"/>
      <c r="AJ796" s="255"/>
      <c r="AK796" s="255"/>
      <c r="AL796" s="255"/>
      <c r="AM796" s="255"/>
      <c r="AN796" s="255"/>
      <c r="AO796" s="255"/>
      <c r="AP796" s="255"/>
      <c r="AQ796" s="255"/>
      <c r="AR796" s="255"/>
      <c r="AS796" s="255"/>
      <c r="AT796" s="255"/>
      <c r="AU796" s="255"/>
      <c r="AV796" s="255"/>
      <c r="AW796" s="255"/>
      <c r="AX796" s="255"/>
      <c r="AY796" s="255"/>
      <c r="AZ796" s="255"/>
      <c r="BA796" s="255"/>
      <c r="BB796" s="255"/>
      <c r="BC796" s="255"/>
      <c r="BD796" s="255"/>
      <c r="BE796" s="255"/>
      <c r="BF796" s="255"/>
      <c r="BG796" s="255"/>
      <c r="BH796" s="255"/>
      <c r="BI796" s="255"/>
      <c r="BJ796" s="255" t="n">
        <v>0</v>
      </c>
      <c r="BK796" s="255" t="n">
        <v>0</v>
      </c>
      <c r="BL796" s="255" t="n">
        <v>0</v>
      </c>
      <c r="BM796" s="255" t="n">
        <v>0</v>
      </c>
      <c r="BN796" s="255" t="n">
        <v>0</v>
      </c>
      <c r="BO796" s="255" t="n">
        <v>0</v>
      </c>
      <c r="BP796" s="255" t="n">
        <v>0</v>
      </c>
      <c r="BQ796" s="255" t="n">
        <v>0</v>
      </c>
      <c r="BR796" s="255" t="n">
        <v>0</v>
      </c>
      <c r="BS796" s="255" t="n">
        <v>0</v>
      </c>
      <c r="BT796" s="255" t="n">
        <v>0</v>
      </c>
      <c r="BU796" s="255" t="n">
        <v>0</v>
      </c>
      <c r="BV796" s="255" t="n">
        <v>0</v>
      </c>
      <c r="BW796" s="255" t="n">
        <v>0</v>
      </c>
      <c r="BX796" s="255" t="n">
        <v>0</v>
      </c>
      <c r="BY796" s="255" t="n">
        <v>0</v>
      </c>
      <c r="BZ796" s="255" t="n">
        <v>0</v>
      </c>
      <c r="CA796" s="255" t="n">
        <v>0</v>
      </c>
      <c r="CB796" s="255" t="n">
        <v>0</v>
      </c>
      <c r="CC796" s="255" t="n">
        <v>0</v>
      </c>
      <c r="CD796" s="255" t="n">
        <v>0.0209520643306025</v>
      </c>
      <c r="CE796" s="255" t="n">
        <v>0.0209520643306025</v>
      </c>
      <c r="CF796" s="255" t="n">
        <v>0.0209520643306025</v>
      </c>
      <c r="CG796" s="255" t="n">
        <v>0.0209520643306025</v>
      </c>
      <c r="CH796" s="255" t="n">
        <v>1.69360864458581</v>
      </c>
      <c r="CI796" s="255" t="n">
        <v>1.48464390812616</v>
      </c>
      <c r="CJ796" s="255" t="n">
        <v>1.49083691797698</v>
      </c>
      <c r="CK796" s="255" t="n">
        <v>1.83140034365956</v>
      </c>
      <c r="CL796" s="255" t="n">
        <v>1.84564745933867</v>
      </c>
      <c r="CM796" s="255" t="n">
        <v>1.61787589659765</v>
      </c>
      <c r="CN796" s="255" t="n">
        <v>1.62462627733505</v>
      </c>
      <c r="CO796" s="255" t="n">
        <v>1.79126513575776</v>
      </c>
      <c r="CP796" s="255" t="n">
        <v>2.03550340369256</v>
      </c>
      <c r="CQ796" s="255" t="n">
        <v>1.73136027813099</v>
      </c>
      <c r="CR796" s="255" t="n">
        <v>1.77884012137701</v>
      </c>
      <c r="CS796" s="255"/>
      <c r="CT796" s="255"/>
      <c r="CU796" s="255"/>
      <c r="CV796" s="255"/>
      <c r="CW796" s="255"/>
      <c r="CX796" s="255"/>
      <c r="CY796" s="255"/>
      <c r="CZ796" s="255"/>
      <c r="DA796" s="255"/>
      <c r="DB796" s="255"/>
      <c r="DC796" s="255"/>
      <c r="DD796" s="255"/>
      <c r="DE796" s="255"/>
      <c r="DF796" s="255"/>
      <c r="DG796" s="255"/>
      <c r="DH796" s="255"/>
      <c r="DI796" s="255"/>
      <c r="DJ796" s="255"/>
      <c r="DK796" s="255"/>
      <c r="DL796" s="255"/>
      <c r="DM796" s="255"/>
      <c r="DN796" s="255"/>
    </row>
    <row r="797" customFormat="false" ht="15.75" hidden="false" customHeight="false" outlineLevel="0" collapsed="false">
      <c r="A797" s="184" t="s">
        <v>563</v>
      </c>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c r="BH797" s="78"/>
      <c r="BI797" s="78"/>
      <c r="BJ797" s="78"/>
      <c r="BK797" s="78"/>
      <c r="BL797" s="78"/>
      <c r="BM797" s="78"/>
      <c r="BN797" s="78"/>
      <c r="BO797" s="78"/>
      <c r="BP797" s="78"/>
      <c r="BQ797" s="78"/>
      <c r="BR797" s="78"/>
      <c r="BS797" s="78"/>
      <c r="BT797" s="78"/>
      <c r="BU797" s="78"/>
      <c r="BV797" s="78"/>
      <c r="BW797" s="78"/>
      <c r="BX797" s="78"/>
      <c r="BY797" s="78"/>
      <c r="BZ797" s="78"/>
      <c r="CA797" s="78"/>
      <c r="CB797" s="78"/>
      <c r="CC797" s="78"/>
      <c r="CD797" s="78"/>
      <c r="CE797" s="78"/>
      <c r="CF797" s="78"/>
      <c r="CG797" s="78"/>
      <c r="CH797" s="78"/>
      <c r="CI797" s="78"/>
      <c r="CJ797" s="78"/>
      <c r="CK797" s="78"/>
      <c r="CL797" s="78"/>
      <c r="CM797" s="78"/>
      <c r="CN797" s="78"/>
      <c r="CO797" s="78"/>
      <c r="CP797" s="78"/>
      <c r="CQ797" s="78"/>
      <c r="CR797" s="78"/>
      <c r="CS797" s="78"/>
      <c r="CT797" s="255"/>
      <c r="CU797" s="255"/>
      <c r="CV797" s="255"/>
      <c r="CW797" s="255"/>
      <c r="CX797" s="255"/>
      <c r="CY797" s="255"/>
      <c r="CZ797" s="255"/>
      <c r="DA797" s="255"/>
      <c r="DB797" s="255"/>
      <c r="DC797" s="255"/>
      <c r="DD797" s="255"/>
      <c r="DE797" s="255"/>
      <c r="DF797" s="255"/>
      <c r="DG797" s="255"/>
      <c r="DH797" s="255"/>
      <c r="DI797" s="255"/>
      <c r="DJ797" s="255"/>
      <c r="DK797" s="255"/>
      <c r="DL797" s="255"/>
      <c r="DM797" s="255"/>
      <c r="DN797" s="255"/>
    </row>
    <row r="798" customFormat="false" ht="15.75" hidden="false" customHeight="false" outlineLevel="0" collapsed="false">
      <c r="A798" s="184" t="s">
        <v>564</v>
      </c>
      <c r="B798" s="221"/>
      <c r="C798" s="221"/>
      <c r="D798" s="221"/>
      <c r="E798" s="221"/>
      <c r="F798" s="221"/>
      <c r="G798" s="221"/>
      <c r="H798" s="221"/>
      <c r="I798" s="221"/>
      <c r="J798" s="221"/>
      <c r="K798" s="221"/>
      <c r="L798" s="221"/>
      <c r="M798" s="221"/>
      <c r="N798" s="221"/>
      <c r="O798" s="221"/>
      <c r="P798" s="221"/>
      <c r="Q798" s="221"/>
      <c r="R798" s="221"/>
      <c r="S798" s="221"/>
      <c r="T798" s="221"/>
      <c r="U798" s="221"/>
      <c r="V798" s="221"/>
      <c r="W798" s="221"/>
      <c r="X798" s="221"/>
      <c r="Y798" s="221"/>
      <c r="Z798" s="221"/>
      <c r="AA798" s="221"/>
      <c r="AB798" s="221"/>
      <c r="AC798" s="221"/>
      <c r="AD798" s="221"/>
      <c r="AE798" s="221"/>
      <c r="AF798" s="221"/>
      <c r="AG798" s="221"/>
      <c r="AH798" s="221"/>
      <c r="AI798" s="221"/>
      <c r="AJ798" s="221"/>
      <c r="AK798" s="221"/>
      <c r="AL798" s="221"/>
      <c r="AM798" s="221"/>
      <c r="AN798" s="221"/>
      <c r="AO798" s="221"/>
      <c r="AP798" s="221"/>
      <c r="AQ798" s="221"/>
      <c r="AR798" s="221"/>
      <c r="AS798" s="221"/>
      <c r="AT798" s="221"/>
      <c r="AU798" s="221"/>
      <c r="AV798" s="221"/>
      <c r="AW798" s="221"/>
      <c r="AX798" s="221"/>
      <c r="AY798" s="221"/>
      <c r="AZ798" s="221"/>
      <c r="BA798" s="221"/>
      <c r="BB798" s="221"/>
      <c r="BC798" s="221"/>
      <c r="BD798" s="221"/>
      <c r="BE798" s="221"/>
      <c r="BF798" s="221"/>
      <c r="BG798" s="221"/>
      <c r="BH798" s="221"/>
      <c r="BI798" s="221"/>
      <c r="BJ798" s="221" t="n">
        <v>0</v>
      </c>
      <c r="BK798" s="221" t="n">
        <v>0</v>
      </c>
      <c r="BL798" s="221" t="n">
        <v>0</v>
      </c>
      <c r="BM798" s="221" t="n">
        <v>0</v>
      </c>
      <c r="BN798" s="221" t="n">
        <v>0</v>
      </c>
      <c r="BO798" s="221" t="n">
        <v>0</v>
      </c>
      <c r="BP798" s="221" t="n">
        <v>0</v>
      </c>
      <c r="BQ798" s="221" t="n">
        <v>0</v>
      </c>
      <c r="BR798" s="221" t="n">
        <v>0</v>
      </c>
      <c r="BS798" s="221" t="n">
        <v>0</v>
      </c>
      <c r="BT798" s="221" t="n">
        <v>0</v>
      </c>
      <c r="BU798" s="221" t="n">
        <v>0</v>
      </c>
      <c r="BV798" s="221" t="n">
        <v>0</v>
      </c>
      <c r="BW798" s="221" t="n">
        <v>0</v>
      </c>
      <c r="BX798" s="221" t="n">
        <v>0</v>
      </c>
      <c r="BY798" s="221" t="n">
        <v>0</v>
      </c>
      <c r="BZ798" s="221" t="n">
        <v>0</v>
      </c>
      <c r="CA798" s="221" t="n">
        <v>0</v>
      </c>
      <c r="CB798" s="221" t="n">
        <v>0</v>
      </c>
      <c r="CC798" s="221" t="n">
        <v>0</v>
      </c>
      <c r="CD798" s="172" t="n">
        <v>0.0134701349117466</v>
      </c>
      <c r="CE798" s="172" t="n">
        <v>0.0134701349117466</v>
      </c>
      <c r="CF798" s="172" t="n">
        <v>0.0134701349117466</v>
      </c>
      <c r="CG798" s="172" t="n">
        <v>0.0134701349117466</v>
      </c>
      <c r="CH798" s="172" t="n">
        <v>0.014112710762721</v>
      </c>
      <c r="CI798" s="172" t="n">
        <v>0.014112710762721</v>
      </c>
      <c r="CJ798" s="172" t="n">
        <v>0.014112710762721</v>
      </c>
      <c r="CK798" s="172" t="n">
        <v>0.014112710762721</v>
      </c>
      <c r="CL798" s="172" t="n">
        <v>0.0138001726224976</v>
      </c>
      <c r="CM798" s="172" t="n">
        <v>0.0138001726224976</v>
      </c>
      <c r="CN798" s="172" t="n">
        <v>0.0138001726224976</v>
      </c>
      <c r="CO798" s="172" t="n">
        <v>0.0138001726224976</v>
      </c>
      <c r="CP798" s="172" t="n">
        <v>0.0120603821366643</v>
      </c>
      <c r="CQ798" s="172" t="n">
        <v>0.00672895567687909</v>
      </c>
      <c r="CR798" s="172" t="n">
        <v>0.00588302938204765</v>
      </c>
      <c r="CS798" s="172"/>
      <c r="CT798" s="78"/>
      <c r="CU798" s="78"/>
      <c r="CV798" s="78"/>
      <c r="CW798" s="78"/>
      <c r="CX798" s="78"/>
      <c r="CY798" s="78"/>
      <c r="CZ798" s="78"/>
      <c r="DA798" s="78"/>
      <c r="DB798" s="78"/>
      <c r="DC798" s="78"/>
      <c r="DD798" s="78"/>
      <c r="DE798" s="78"/>
      <c r="DF798" s="78"/>
      <c r="DG798" s="78"/>
      <c r="DH798" s="78"/>
      <c r="DI798" s="78"/>
      <c r="DJ798" s="78"/>
      <c r="DK798" s="78"/>
      <c r="DL798" s="78"/>
      <c r="DM798" s="78"/>
      <c r="DN798" s="78"/>
    </row>
    <row r="799" customFormat="false" ht="15.75" hidden="false" customHeight="false" outlineLevel="0" collapsed="false">
      <c r="A799" s="184" t="s">
        <v>329</v>
      </c>
      <c r="B799" s="74"/>
      <c r="C799" s="74"/>
      <c r="D799" s="74"/>
      <c r="E799" s="74"/>
      <c r="F799" s="74"/>
      <c r="G799" s="74"/>
      <c r="H799" s="74"/>
      <c r="I799" s="74"/>
      <c r="J799" s="74"/>
      <c r="K799" s="74"/>
      <c r="L799" s="74"/>
      <c r="M799" s="74"/>
      <c r="N799" s="74"/>
      <c r="O799" s="74"/>
      <c r="P799" s="74"/>
      <c r="Q799" s="74"/>
      <c r="R799" s="74"/>
      <c r="S799" s="74"/>
      <c r="T799" s="74"/>
      <c r="U799" s="74"/>
      <c r="V799" s="74"/>
      <c r="W799" s="74"/>
      <c r="X799" s="74"/>
      <c r="Y799" s="74"/>
      <c r="Z799" s="74"/>
      <c r="AA799" s="74"/>
      <c r="AB799" s="74"/>
      <c r="AC799" s="74"/>
      <c r="AD799" s="74"/>
      <c r="AE799" s="74"/>
      <c r="AF799" s="74"/>
      <c r="AG799" s="74"/>
      <c r="AH799" s="74"/>
      <c r="AI799" s="74"/>
      <c r="AJ799" s="74"/>
      <c r="AK799" s="74"/>
      <c r="AL799" s="74"/>
      <c r="AM799" s="74"/>
      <c r="AN799" s="74"/>
      <c r="AO799" s="74"/>
      <c r="AP799" s="74"/>
      <c r="AQ799" s="74"/>
      <c r="AR799" s="74"/>
      <c r="AS799" s="74"/>
      <c r="AT799" s="74"/>
      <c r="AU799" s="74"/>
      <c r="AV799" s="74"/>
      <c r="AW799" s="74"/>
      <c r="AX799" s="74"/>
      <c r="AY799" s="74"/>
      <c r="AZ799" s="74"/>
      <c r="BA799" s="74"/>
      <c r="BB799" s="74"/>
      <c r="BC799" s="74"/>
      <c r="BD799" s="74"/>
      <c r="BE799" s="74"/>
      <c r="BF799" s="74"/>
      <c r="BG799" s="74"/>
      <c r="BH799" s="74"/>
      <c r="BI799" s="74"/>
      <c r="BJ799" s="74"/>
      <c r="BK799" s="74"/>
      <c r="BL799" s="74"/>
      <c r="BM799" s="74"/>
      <c r="BN799" s="74"/>
      <c r="BO799" s="74"/>
      <c r="BP799" s="74"/>
      <c r="BQ799" s="74"/>
      <c r="BR799" s="74"/>
      <c r="BS799" s="74"/>
      <c r="BT799" s="74"/>
      <c r="BU799" s="74"/>
      <c r="BV799" s="74"/>
      <c r="BW799" s="74"/>
      <c r="BX799" s="74"/>
      <c r="BY799" s="74"/>
      <c r="BZ799" s="74"/>
      <c r="CA799" s="74"/>
      <c r="CB799" s="74"/>
      <c r="CC799" s="74"/>
      <c r="CD799" s="172" t="n">
        <v>0.0239461670770478</v>
      </c>
      <c r="CE799" s="172" t="n">
        <v>0.0239461670770478</v>
      </c>
      <c r="CF799" s="172" t="n">
        <v>0.0239461670770478</v>
      </c>
      <c r="CG799" s="172" t="n">
        <v>0.0239461670770478</v>
      </c>
      <c r="CH799" s="172" t="n">
        <v>0.0248017924302615</v>
      </c>
      <c r="CI799" s="172" t="n">
        <v>0.0248017924302615</v>
      </c>
      <c r="CJ799" s="172" t="n">
        <v>0.0248017924302615</v>
      </c>
      <c r="CK799" s="172" t="n">
        <v>0.0248017924302615</v>
      </c>
      <c r="CL799" s="172" t="n">
        <v>0.0250653083802543</v>
      </c>
      <c r="CM799" s="172" t="n">
        <v>0.0250653083802543</v>
      </c>
      <c r="CN799" s="172" t="n">
        <v>0.0250653083802543</v>
      </c>
      <c r="CO799" s="172" t="n">
        <v>0.0250653083802543</v>
      </c>
      <c r="CP799" s="172" t="n">
        <v>0.0187369359487325</v>
      </c>
      <c r="CQ799" s="172" t="n">
        <v>0.0174091089483457</v>
      </c>
      <c r="CR799" s="172" t="n">
        <v>0.0179282223433956</v>
      </c>
      <c r="CS799" s="172"/>
      <c r="CT799" s="221"/>
      <c r="CU799" s="221"/>
      <c r="CV799" s="221"/>
      <c r="CW799" s="221"/>
      <c r="CX799" s="221"/>
      <c r="CY799" s="221"/>
      <c r="CZ799" s="221"/>
      <c r="DA799" s="221"/>
      <c r="DB799" s="221"/>
      <c r="DC799" s="221"/>
      <c r="DD799" s="221"/>
      <c r="DE799" s="221"/>
      <c r="DF799" s="221"/>
      <c r="DG799" s="221"/>
      <c r="DH799" s="221"/>
      <c r="DI799" s="221"/>
      <c r="DJ799" s="221"/>
      <c r="DK799" s="221"/>
      <c r="DL799" s="221"/>
      <c r="DM799" s="221"/>
      <c r="DN799" s="221"/>
    </row>
    <row r="800" customFormat="false" ht="15.75" hidden="false" customHeight="false" outlineLevel="0" collapsed="false">
      <c r="A800" s="184" t="s">
        <v>378</v>
      </c>
      <c r="B800" s="74"/>
      <c r="C800" s="74"/>
      <c r="D800" s="74"/>
      <c r="E800" s="74"/>
      <c r="F800" s="74"/>
      <c r="G800" s="74"/>
      <c r="H800" s="74"/>
      <c r="I800" s="74"/>
      <c r="J800" s="74"/>
      <c r="K800" s="74"/>
      <c r="L800" s="74"/>
      <c r="M800" s="74"/>
      <c r="N800" s="74"/>
      <c r="O800" s="74"/>
      <c r="P800" s="74"/>
      <c r="Q800" s="74"/>
      <c r="R800" s="74"/>
      <c r="S800" s="74"/>
      <c r="T800" s="74"/>
      <c r="U800" s="74"/>
      <c r="V800" s="74"/>
      <c r="W800" s="74"/>
      <c r="X800" s="74"/>
      <c r="Y800" s="74"/>
      <c r="Z800" s="74"/>
      <c r="AA800" s="74"/>
      <c r="AB800" s="74"/>
      <c r="AC800" s="74"/>
      <c r="AD800" s="74"/>
      <c r="AE800" s="74"/>
      <c r="AF800" s="74"/>
      <c r="AG800" s="74"/>
      <c r="AH800" s="74"/>
      <c r="AI800" s="74"/>
      <c r="AJ800" s="74"/>
      <c r="AK800" s="74"/>
      <c r="AL800" s="74"/>
      <c r="AM800" s="74"/>
      <c r="AN800" s="74"/>
      <c r="AO800" s="74"/>
      <c r="AP800" s="74"/>
      <c r="AQ800" s="74"/>
      <c r="AR800" s="74"/>
      <c r="AS800" s="74"/>
      <c r="AT800" s="74"/>
      <c r="AU800" s="74"/>
      <c r="AV800" s="74"/>
      <c r="AW800" s="74"/>
      <c r="AX800" s="74"/>
      <c r="AY800" s="74"/>
      <c r="AZ800" s="74"/>
      <c r="BA800" s="74"/>
      <c r="BB800" s="74"/>
      <c r="BC800" s="74"/>
      <c r="BD800" s="74"/>
      <c r="BE800" s="74"/>
      <c r="BF800" s="74"/>
      <c r="BG800" s="74"/>
      <c r="BH800" s="74"/>
      <c r="BI800" s="74"/>
      <c r="BJ800" s="74"/>
      <c r="BK800" s="74"/>
      <c r="BL800" s="74"/>
      <c r="BM800" s="74"/>
      <c r="BN800" s="74"/>
      <c r="BO800" s="74"/>
      <c r="BP800" s="74"/>
      <c r="BQ800" s="74"/>
      <c r="BR800" s="74"/>
      <c r="BS800" s="74"/>
      <c r="BT800" s="74"/>
      <c r="BU800" s="74"/>
      <c r="BV800" s="74"/>
      <c r="BW800" s="74"/>
      <c r="BX800" s="74"/>
      <c r="BY800" s="74"/>
      <c r="BZ800" s="74"/>
      <c r="CA800" s="74"/>
      <c r="CB800" s="74"/>
      <c r="CC800" s="74"/>
      <c r="CD800" s="172" t="n">
        <v>0.0104760321653012</v>
      </c>
      <c r="CE800" s="172" t="n">
        <v>0.0104760321653012</v>
      </c>
      <c r="CF800" s="172" t="n">
        <v>0.0104760321653012</v>
      </c>
      <c r="CG800" s="172" t="n">
        <v>0.0104760321653012</v>
      </c>
      <c r="CH800" s="172" t="n">
        <v>0.0106890816675405</v>
      </c>
      <c r="CI800" s="172" t="n">
        <v>0.0106890816675405</v>
      </c>
      <c r="CJ800" s="172" t="n">
        <v>0.0106890816675405</v>
      </c>
      <c r="CK800" s="172" t="n">
        <v>0.0106890816675405</v>
      </c>
      <c r="CL800" s="172" t="n">
        <v>0.0112651357577568</v>
      </c>
      <c r="CM800" s="172" t="n">
        <v>0.0112651357577568</v>
      </c>
      <c r="CN800" s="172" t="n">
        <v>0.0112651357577568</v>
      </c>
      <c r="CO800" s="172" t="n">
        <v>0.0112651357577568</v>
      </c>
      <c r="CP800" s="172" t="n">
        <v>0.00667655381206824</v>
      </c>
      <c r="CQ800" s="172" t="n">
        <v>0.0106801532714666</v>
      </c>
      <c r="CR800" s="172" t="n">
        <v>0.012045192961348</v>
      </c>
      <c r="CS800" s="172"/>
      <c r="CT800" s="74"/>
      <c r="CU800" s="74"/>
      <c r="CV800" s="74"/>
      <c r="CW800" s="74"/>
      <c r="CX800" s="74"/>
      <c r="CY800" s="74"/>
      <c r="CZ800" s="74"/>
      <c r="DA800" s="74"/>
      <c r="DB800" s="74"/>
      <c r="DC800" s="74"/>
      <c r="DD800" s="74"/>
      <c r="DE800" s="74"/>
      <c r="DF800" s="74"/>
      <c r="DG800" s="74"/>
      <c r="DH800" s="74"/>
      <c r="DI800" s="74"/>
      <c r="DJ800" s="74"/>
      <c r="DK800" s="74"/>
      <c r="DL800" s="74"/>
      <c r="DM800" s="74"/>
      <c r="DN800" s="74"/>
    </row>
    <row r="801" customFormat="false" ht="15.75" hidden="false" customHeight="false" outlineLevel="0" collapsed="false">
      <c r="A801" s="184" t="s">
        <v>565</v>
      </c>
      <c r="B801" s="261"/>
      <c r="C801" s="261"/>
      <c r="D801" s="261"/>
      <c r="E801" s="261"/>
      <c r="F801" s="261"/>
      <c r="G801" s="261"/>
      <c r="H801" s="261"/>
      <c r="I801" s="261"/>
      <c r="J801" s="261"/>
      <c r="K801" s="261"/>
      <c r="L801" s="261"/>
      <c r="M801" s="261"/>
      <c r="N801" s="261"/>
      <c r="O801" s="261"/>
      <c r="P801" s="261"/>
      <c r="Q801" s="261"/>
      <c r="R801" s="261"/>
      <c r="S801" s="261"/>
      <c r="T801" s="261"/>
      <c r="U801" s="261"/>
      <c r="V801" s="261"/>
      <c r="W801" s="261"/>
      <c r="X801" s="261"/>
      <c r="Y801" s="261"/>
      <c r="Z801" s="261"/>
      <c r="AA801" s="261"/>
      <c r="AB801" s="261"/>
      <c r="AC801" s="261"/>
      <c r="AD801" s="261"/>
      <c r="AE801" s="261"/>
      <c r="AF801" s="261"/>
      <c r="AG801" s="261"/>
      <c r="AH801" s="261"/>
      <c r="AI801" s="261"/>
      <c r="AJ801" s="261"/>
      <c r="AK801" s="261"/>
      <c r="AL801" s="261"/>
      <c r="AM801" s="261"/>
      <c r="AN801" s="261"/>
      <c r="AO801" s="261"/>
      <c r="AP801" s="261"/>
      <c r="AQ801" s="261"/>
      <c r="AR801" s="261"/>
      <c r="AS801" s="261"/>
      <c r="AT801" s="261"/>
      <c r="AU801" s="261"/>
      <c r="AV801" s="261"/>
      <c r="AW801" s="261"/>
      <c r="AX801" s="261"/>
      <c r="AY801" s="261"/>
      <c r="AZ801" s="261"/>
      <c r="BA801" s="261"/>
      <c r="BB801" s="261"/>
      <c r="BC801" s="261"/>
      <c r="BD801" s="261"/>
      <c r="BE801" s="261"/>
      <c r="BF801" s="261"/>
      <c r="BG801" s="261"/>
      <c r="BH801" s="261"/>
      <c r="BI801" s="261"/>
      <c r="BJ801" s="261" t="n">
        <v>0</v>
      </c>
      <c r="BK801" s="261" t="n">
        <v>0</v>
      </c>
      <c r="BL801" s="261" t="n">
        <v>0</v>
      </c>
      <c r="BM801" s="261" t="n">
        <v>0</v>
      </c>
      <c r="BN801" s="261" t="n">
        <v>0</v>
      </c>
      <c r="BO801" s="261" t="n">
        <v>0</v>
      </c>
      <c r="BP801" s="261" t="n">
        <v>0</v>
      </c>
      <c r="BQ801" s="261" t="n">
        <v>0</v>
      </c>
      <c r="BR801" s="261" t="n">
        <v>0</v>
      </c>
      <c r="BS801" s="261" t="n">
        <v>0</v>
      </c>
      <c r="BT801" s="261" t="n">
        <v>0</v>
      </c>
      <c r="BU801" s="261" t="n">
        <v>0</v>
      </c>
      <c r="BV801" s="261" t="n">
        <v>0</v>
      </c>
      <c r="BW801" s="261" t="n">
        <v>0</v>
      </c>
      <c r="BX801" s="261" t="n">
        <v>0</v>
      </c>
      <c r="BY801" s="261" t="n">
        <v>0</v>
      </c>
      <c r="BZ801" s="261" t="n">
        <v>0</v>
      </c>
      <c r="CA801" s="261" t="n">
        <v>0</v>
      </c>
      <c r="CB801" s="261" t="n">
        <v>0</v>
      </c>
      <c r="CC801" s="261" t="n">
        <v>0</v>
      </c>
      <c r="CD801" s="261" t="n">
        <v>0.0134701349117466</v>
      </c>
      <c r="CE801" s="261" t="n">
        <v>0.0134701349117466</v>
      </c>
      <c r="CF801" s="261" t="n">
        <v>0.0134701349117466</v>
      </c>
      <c r="CG801" s="261" t="n">
        <v>0.0134701349117466</v>
      </c>
      <c r="CH801" s="261" t="n">
        <v>0</v>
      </c>
      <c r="CI801" s="261" t="n">
        <v>0</v>
      </c>
      <c r="CJ801" s="261" t="n">
        <v>0</v>
      </c>
      <c r="CK801" s="261" t="n">
        <v>0</v>
      </c>
      <c r="CL801" s="261" t="n">
        <v>0</v>
      </c>
      <c r="CM801" s="261" t="n">
        <v>0</v>
      </c>
      <c r="CN801" s="261" t="n">
        <v>0</v>
      </c>
      <c r="CO801" s="261" t="n">
        <v>0</v>
      </c>
      <c r="CP801" s="261"/>
      <c r="CQ801" s="261" t="n">
        <v>0</v>
      </c>
      <c r="CR801" s="261" t="n">
        <v>0</v>
      </c>
      <c r="CS801" s="261"/>
      <c r="CT801" s="74"/>
      <c r="CU801" s="74"/>
      <c r="CV801" s="74"/>
      <c r="CW801" s="74"/>
      <c r="CX801" s="74"/>
      <c r="CY801" s="74"/>
      <c r="CZ801" s="74"/>
      <c r="DA801" s="74"/>
      <c r="DB801" s="74"/>
      <c r="DC801" s="74"/>
      <c r="DD801" s="74"/>
      <c r="DE801" s="74"/>
      <c r="DF801" s="74"/>
      <c r="DG801" s="74"/>
      <c r="DH801" s="74"/>
      <c r="DI801" s="74"/>
      <c r="DJ801" s="74"/>
      <c r="DK801" s="74"/>
      <c r="DL801" s="74"/>
      <c r="DM801" s="74"/>
      <c r="DN801" s="74"/>
    </row>
    <row r="802" customFormat="false" ht="15.75" hidden="false" customHeight="false" outlineLevel="0" collapsed="false">
      <c r="A802" s="184" t="s">
        <v>329</v>
      </c>
      <c r="B802" s="78"/>
      <c r="C802" s="78"/>
      <c r="D802" s="78"/>
      <c r="E802" s="78"/>
      <c r="F802" s="78"/>
      <c r="G802" s="78"/>
      <c r="H802" s="78"/>
      <c r="I802" s="78"/>
      <c r="J802" s="78"/>
      <c r="K802" s="78"/>
      <c r="L802" s="78"/>
      <c r="M802" s="78"/>
      <c r="N802" s="78"/>
      <c r="O802" s="78"/>
      <c r="P802" s="78"/>
      <c r="Q802" s="78"/>
      <c r="R802" s="78"/>
      <c r="S802" s="78"/>
      <c r="T802" s="78"/>
      <c r="U802" s="78"/>
      <c r="V802" s="78"/>
      <c r="W802" s="78"/>
      <c r="X802" s="78"/>
      <c r="Y802" s="78"/>
      <c r="Z802" s="78"/>
      <c r="AA802" s="78"/>
      <c r="AB802" s="78"/>
      <c r="AC802" s="78"/>
      <c r="AD802" s="78"/>
      <c r="AE802" s="78"/>
      <c r="AF802" s="78"/>
      <c r="AG802" s="78"/>
      <c r="AH802" s="78"/>
      <c r="AI802" s="78"/>
      <c r="AJ802" s="78"/>
      <c r="AK802" s="78"/>
      <c r="AL802" s="78"/>
      <c r="AM802" s="78"/>
      <c r="AN802" s="78"/>
      <c r="AO802" s="78"/>
      <c r="AP802" s="78"/>
      <c r="AQ802" s="78"/>
      <c r="AR802" s="78"/>
      <c r="AS802" s="78"/>
      <c r="AT802" s="78"/>
      <c r="AU802" s="78"/>
      <c r="AV802" s="78"/>
      <c r="AW802" s="78"/>
      <c r="AX802" s="78"/>
      <c r="AY802" s="78"/>
      <c r="AZ802" s="78"/>
      <c r="BA802" s="78"/>
      <c r="BB802" s="78"/>
      <c r="BC802" s="78"/>
      <c r="BD802" s="78"/>
      <c r="BE802" s="78"/>
      <c r="BF802" s="78"/>
      <c r="BG802" s="78"/>
      <c r="BH802" s="78"/>
      <c r="BI802" s="78"/>
      <c r="BJ802" s="78"/>
      <c r="BK802" s="78"/>
      <c r="BL802" s="78"/>
      <c r="BM802" s="78"/>
      <c r="BN802" s="78"/>
      <c r="BO802" s="78"/>
      <c r="BP802" s="78"/>
      <c r="BQ802" s="78"/>
      <c r="BR802" s="78"/>
      <c r="BS802" s="78"/>
      <c r="BT802" s="78"/>
      <c r="BU802" s="78"/>
      <c r="BV802" s="78"/>
      <c r="BW802" s="78"/>
      <c r="BX802" s="78"/>
      <c r="BY802" s="78"/>
      <c r="BZ802" s="78"/>
      <c r="CA802" s="78"/>
      <c r="CB802" s="78"/>
      <c r="CC802" s="78"/>
      <c r="CD802" s="221" t="n">
        <v>0.0239461670770478</v>
      </c>
      <c r="CE802" s="221" t="n">
        <v>0.0239461670770478</v>
      </c>
      <c r="CF802" s="221" t="n">
        <v>0.0239461670770478</v>
      </c>
      <c r="CG802" s="221" t="n">
        <v>0.0239461670770478</v>
      </c>
      <c r="CH802" s="188" t="n">
        <v>0</v>
      </c>
      <c r="CI802" s="188" t="n">
        <v>0</v>
      </c>
      <c r="CJ802" s="188" t="n">
        <v>0</v>
      </c>
      <c r="CK802" s="188" t="n">
        <v>0</v>
      </c>
      <c r="CL802" s="188" t="n">
        <v>0</v>
      </c>
      <c r="CM802" s="188" t="n">
        <v>0</v>
      </c>
      <c r="CN802" s="188" t="n">
        <v>0</v>
      </c>
      <c r="CO802" s="188" t="n">
        <v>0</v>
      </c>
      <c r="CP802" s="188" t="n">
        <v>0</v>
      </c>
      <c r="CQ802" s="188" t="n">
        <v>0</v>
      </c>
      <c r="CR802" s="188" t="n">
        <v>0</v>
      </c>
      <c r="CS802" s="188"/>
      <c r="CT802" s="261"/>
      <c r="CU802" s="261"/>
      <c r="CV802" s="261"/>
      <c r="CW802" s="261"/>
      <c r="CX802" s="261"/>
      <c r="CY802" s="261"/>
      <c r="CZ802" s="261"/>
      <c r="DA802" s="261"/>
      <c r="DB802" s="261"/>
      <c r="DC802" s="261"/>
      <c r="DD802" s="261"/>
      <c r="DE802" s="261"/>
      <c r="DF802" s="261"/>
      <c r="DG802" s="261"/>
      <c r="DH802" s="261"/>
      <c r="DI802" s="261"/>
      <c r="DJ802" s="261"/>
      <c r="DK802" s="261"/>
      <c r="DL802" s="261"/>
      <c r="DM802" s="261"/>
      <c r="DN802" s="261"/>
    </row>
    <row r="803" customFormat="false" ht="15.75" hidden="false" customHeight="false" outlineLevel="0" collapsed="false">
      <c r="A803" s="184" t="s">
        <v>378</v>
      </c>
      <c r="B803" s="78"/>
      <c r="C803" s="78"/>
      <c r="D803" s="78"/>
      <c r="E803" s="78"/>
      <c r="F803" s="78"/>
      <c r="G803" s="78"/>
      <c r="H803" s="78"/>
      <c r="I803" s="78"/>
      <c r="J803" s="78"/>
      <c r="K803" s="78"/>
      <c r="L803" s="78"/>
      <c r="M803" s="78"/>
      <c r="N803" s="78"/>
      <c r="O803" s="78"/>
      <c r="P803" s="78"/>
      <c r="Q803" s="78"/>
      <c r="R803" s="78"/>
      <c r="S803" s="78"/>
      <c r="T803" s="78"/>
      <c r="U803" s="78"/>
      <c r="V803" s="78"/>
      <c r="W803" s="78"/>
      <c r="X803" s="78"/>
      <c r="Y803" s="78"/>
      <c r="Z803" s="78"/>
      <c r="AA803" s="78"/>
      <c r="AB803" s="78"/>
      <c r="AC803" s="78"/>
      <c r="AD803" s="78"/>
      <c r="AE803" s="78"/>
      <c r="AF803" s="78"/>
      <c r="AG803" s="78"/>
      <c r="AH803" s="78"/>
      <c r="AI803" s="78"/>
      <c r="AJ803" s="78"/>
      <c r="AK803" s="78"/>
      <c r="AL803" s="78"/>
      <c r="AM803" s="78"/>
      <c r="AN803" s="78"/>
      <c r="AO803" s="78"/>
      <c r="AP803" s="78"/>
      <c r="AQ803" s="78"/>
      <c r="AR803" s="78"/>
      <c r="AS803" s="78"/>
      <c r="AT803" s="78"/>
      <c r="AU803" s="78"/>
      <c r="AV803" s="78"/>
      <c r="AW803" s="78"/>
      <c r="AX803" s="78"/>
      <c r="AY803" s="78"/>
      <c r="AZ803" s="78"/>
      <c r="BA803" s="78"/>
      <c r="BB803" s="78"/>
      <c r="BC803" s="78"/>
      <c r="BD803" s="78"/>
      <c r="BE803" s="78"/>
      <c r="BF803" s="78"/>
      <c r="BG803" s="78"/>
      <c r="BH803" s="78"/>
      <c r="BI803" s="78"/>
      <c r="BJ803" s="78"/>
      <c r="BK803" s="78"/>
      <c r="BL803" s="78"/>
      <c r="BM803" s="78"/>
      <c r="BN803" s="78"/>
      <c r="BO803" s="78"/>
      <c r="BP803" s="78"/>
      <c r="BQ803" s="78"/>
      <c r="BR803" s="78"/>
      <c r="BS803" s="78"/>
      <c r="BT803" s="78"/>
      <c r="BU803" s="78"/>
      <c r="BV803" s="78"/>
      <c r="BW803" s="78"/>
      <c r="BX803" s="78"/>
      <c r="BY803" s="78"/>
      <c r="BZ803" s="78"/>
      <c r="CA803" s="78"/>
      <c r="CB803" s="78"/>
      <c r="CC803" s="78"/>
      <c r="CD803" s="221" t="n">
        <v>0.0104760321653012</v>
      </c>
      <c r="CE803" s="221" t="n">
        <v>0.0104760321653012</v>
      </c>
      <c r="CF803" s="221" t="n">
        <v>0.0104760321653012</v>
      </c>
      <c r="CG803" s="221" t="n">
        <v>0.0104760321653012</v>
      </c>
      <c r="CH803" s="188" t="n">
        <v>0</v>
      </c>
      <c r="CI803" s="188" t="n">
        <v>0</v>
      </c>
      <c r="CJ803" s="188" t="n">
        <v>0</v>
      </c>
      <c r="CK803" s="188" t="n">
        <v>0</v>
      </c>
      <c r="CL803" s="188" t="n">
        <v>0</v>
      </c>
      <c r="CM803" s="188" t="n">
        <v>0</v>
      </c>
      <c r="CN803" s="188" t="n">
        <v>0</v>
      </c>
      <c r="CO803" s="188" t="n">
        <v>0</v>
      </c>
      <c r="CP803" s="188" t="n">
        <v>0</v>
      </c>
      <c r="CQ803" s="188" t="n">
        <v>0</v>
      </c>
      <c r="CR803" s="188" t="n">
        <v>0</v>
      </c>
      <c r="CS803" s="188"/>
      <c r="CT803" s="78"/>
      <c r="CU803" s="78"/>
      <c r="CV803" s="78"/>
      <c r="CW803" s="78"/>
      <c r="CX803" s="78"/>
      <c r="CY803" s="78"/>
      <c r="CZ803" s="78"/>
      <c r="DA803" s="78"/>
      <c r="DB803" s="78"/>
      <c r="DC803" s="78"/>
      <c r="DD803" s="78"/>
      <c r="DE803" s="78"/>
      <c r="DF803" s="78"/>
      <c r="DG803" s="78"/>
      <c r="DH803" s="78"/>
      <c r="DI803" s="78"/>
      <c r="DJ803" s="78"/>
      <c r="DK803" s="78"/>
      <c r="DL803" s="78"/>
      <c r="DM803" s="78"/>
      <c r="DN803" s="78"/>
    </row>
    <row r="804" customFormat="false" ht="15.75" hidden="false" customHeight="false" outlineLevel="0" collapsed="false">
      <c r="A804" s="184" t="s">
        <v>566</v>
      </c>
      <c r="B804" s="261"/>
      <c r="C804" s="261"/>
      <c r="D804" s="261"/>
      <c r="E804" s="261"/>
      <c r="F804" s="261"/>
      <c r="G804" s="261"/>
      <c r="H804" s="261"/>
      <c r="I804" s="261"/>
      <c r="J804" s="261"/>
      <c r="K804" s="261"/>
      <c r="L804" s="261"/>
      <c r="M804" s="261"/>
      <c r="N804" s="261"/>
      <c r="O804" s="261"/>
      <c r="P804" s="261"/>
      <c r="Q804" s="261"/>
      <c r="R804" s="261"/>
      <c r="S804" s="261"/>
      <c r="T804" s="261"/>
      <c r="U804" s="261"/>
      <c r="V804" s="261"/>
      <c r="W804" s="261"/>
      <c r="X804" s="261"/>
      <c r="Y804" s="261"/>
      <c r="Z804" s="261"/>
      <c r="AA804" s="261"/>
      <c r="AB804" s="261"/>
      <c r="AC804" s="261"/>
      <c r="AD804" s="261"/>
      <c r="AE804" s="261"/>
      <c r="AF804" s="261"/>
      <c r="AG804" s="261"/>
      <c r="AH804" s="261"/>
      <c r="AI804" s="261"/>
      <c r="AJ804" s="261"/>
      <c r="AK804" s="261"/>
      <c r="AL804" s="261"/>
      <c r="AM804" s="261"/>
      <c r="AN804" s="261"/>
      <c r="AO804" s="261"/>
      <c r="AP804" s="261"/>
      <c r="AQ804" s="261"/>
      <c r="AR804" s="261"/>
      <c r="AS804" s="261"/>
      <c r="AT804" s="261"/>
      <c r="AU804" s="261"/>
      <c r="AV804" s="261"/>
      <c r="AW804" s="261"/>
      <c r="AX804" s="261"/>
      <c r="AY804" s="261"/>
      <c r="AZ804" s="261"/>
      <c r="BA804" s="261"/>
      <c r="BB804" s="261"/>
      <c r="BC804" s="261"/>
      <c r="BD804" s="261"/>
      <c r="BE804" s="261"/>
      <c r="BF804" s="261"/>
      <c r="BG804" s="261"/>
      <c r="BH804" s="261"/>
      <c r="BI804" s="261"/>
      <c r="BJ804" s="261" t="n">
        <v>0</v>
      </c>
      <c r="BK804" s="261" t="n">
        <v>0</v>
      </c>
      <c r="BL804" s="261" t="n">
        <v>0</v>
      </c>
      <c r="BM804" s="261" t="n">
        <v>0</v>
      </c>
      <c r="BN804" s="261" t="n">
        <v>0</v>
      </c>
      <c r="BO804" s="261" t="n">
        <v>0</v>
      </c>
      <c r="BP804" s="261" t="n">
        <v>0</v>
      </c>
      <c r="BQ804" s="261" t="n">
        <v>0</v>
      </c>
      <c r="BR804" s="261" t="n">
        <v>0</v>
      </c>
      <c r="BS804" s="261" t="n">
        <v>0</v>
      </c>
      <c r="BT804" s="261" t="n">
        <v>0</v>
      </c>
      <c r="BU804" s="261" t="n">
        <v>0</v>
      </c>
      <c r="BV804" s="261" t="n">
        <v>0</v>
      </c>
      <c r="BW804" s="261" t="n">
        <v>0</v>
      </c>
      <c r="BX804" s="261" t="n">
        <v>0</v>
      </c>
      <c r="BY804" s="261" t="n">
        <v>0</v>
      </c>
      <c r="BZ804" s="261" t="n">
        <v>0</v>
      </c>
      <c r="CA804" s="261" t="n">
        <v>0</v>
      </c>
      <c r="CB804" s="261" t="n">
        <v>0</v>
      </c>
      <c r="CC804" s="261" t="n">
        <v>0</v>
      </c>
      <c r="CD804" s="261" t="n">
        <v>0</v>
      </c>
      <c r="CE804" s="261" t="n">
        <v>0</v>
      </c>
      <c r="CF804" s="261" t="n">
        <v>0</v>
      </c>
      <c r="CG804" s="261" t="n">
        <v>0</v>
      </c>
      <c r="CH804" s="261" t="n">
        <v>0</v>
      </c>
      <c r="CI804" s="261" t="n">
        <v>0</v>
      </c>
      <c r="CJ804" s="261" t="n">
        <v>0</v>
      </c>
      <c r="CK804" s="261" t="n">
        <v>0</v>
      </c>
      <c r="CL804" s="261" t="n">
        <v>0</v>
      </c>
      <c r="CM804" s="261" t="n">
        <v>0</v>
      </c>
      <c r="CN804" s="261" t="n">
        <v>0</v>
      </c>
      <c r="CO804" s="261" t="n">
        <v>0</v>
      </c>
      <c r="CP804" s="261" t="n">
        <v>0</v>
      </c>
      <c r="CQ804" s="261" t="n">
        <v>0</v>
      </c>
      <c r="CR804" s="261" t="n">
        <v>0</v>
      </c>
      <c r="CS804" s="261"/>
      <c r="CT804" s="78"/>
      <c r="CU804" s="78"/>
      <c r="CV804" s="78"/>
      <c r="CW804" s="78"/>
      <c r="CX804" s="78"/>
      <c r="CY804" s="78"/>
      <c r="CZ804" s="78"/>
      <c r="DA804" s="78"/>
      <c r="DB804" s="78"/>
      <c r="DC804" s="78"/>
      <c r="DD804" s="78"/>
      <c r="DE804" s="78"/>
      <c r="DF804" s="78"/>
      <c r="DG804" s="78"/>
      <c r="DH804" s="78"/>
      <c r="DI804" s="78"/>
      <c r="DJ804" s="78"/>
      <c r="DK804" s="78"/>
      <c r="DL804" s="78"/>
      <c r="DM804" s="78"/>
      <c r="DN804" s="78"/>
    </row>
    <row r="805" customFormat="false" ht="15.75" hidden="false" customHeight="false" outlineLevel="0" collapsed="false">
      <c r="A805" s="184" t="s">
        <v>332</v>
      </c>
      <c r="B805" s="78"/>
      <c r="C805" s="78"/>
      <c r="D805" s="78"/>
      <c r="E805" s="78"/>
      <c r="F805" s="78"/>
      <c r="G805" s="78"/>
      <c r="H805" s="78"/>
      <c r="I805" s="78"/>
      <c r="J805" s="78"/>
      <c r="K805" s="78"/>
      <c r="L805" s="78"/>
      <c r="M805" s="78"/>
      <c r="N805" s="78"/>
      <c r="O805" s="78"/>
      <c r="P805" s="78"/>
      <c r="Q805" s="78"/>
      <c r="R805" s="78"/>
      <c r="S805" s="78"/>
      <c r="T805" s="78"/>
      <c r="U805" s="78"/>
      <c r="V805" s="78"/>
      <c r="W805" s="78"/>
      <c r="X805" s="78"/>
      <c r="Y805" s="78"/>
      <c r="Z805" s="78"/>
      <c r="AA805" s="78"/>
      <c r="AB805" s="78"/>
      <c r="AC805" s="78"/>
      <c r="AD805" s="78"/>
      <c r="AE805" s="78"/>
      <c r="AF805" s="78"/>
      <c r="AG805" s="78"/>
      <c r="AH805" s="78"/>
      <c r="AI805" s="78"/>
      <c r="AJ805" s="78"/>
      <c r="AK805" s="78"/>
      <c r="AL805" s="78"/>
      <c r="AM805" s="78"/>
      <c r="AN805" s="78"/>
      <c r="AO805" s="78"/>
      <c r="AP805" s="78"/>
      <c r="AQ805" s="78"/>
      <c r="AR805" s="78"/>
      <c r="AS805" s="78"/>
      <c r="AT805" s="78"/>
      <c r="AU805" s="78"/>
      <c r="AV805" s="78"/>
      <c r="AW805" s="78"/>
      <c r="AX805" s="78"/>
      <c r="AY805" s="78"/>
      <c r="AZ805" s="78"/>
      <c r="BA805" s="78"/>
      <c r="BB805" s="78"/>
      <c r="BC805" s="78"/>
      <c r="BD805" s="78"/>
      <c r="BE805" s="78"/>
      <c r="BF805" s="78"/>
      <c r="BG805" s="78"/>
      <c r="BH805" s="78"/>
      <c r="BI805" s="78"/>
      <c r="BJ805" s="78"/>
      <c r="BK805" s="78"/>
      <c r="BL805" s="78"/>
      <c r="BM805" s="78"/>
      <c r="BN805" s="78"/>
      <c r="BO805" s="78"/>
      <c r="BP805" s="78"/>
      <c r="BQ805" s="78"/>
      <c r="BR805" s="78"/>
      <c r="BS805" s="78"/>
      <c r="BT805" s="78"/>
      <c r="BU805" s="78"/>
      <c r="BV805" s="78"/>
      <c r="BW805" s="78"/>
      <c r="BX805" s="78"/>
      <c r="BY805" s="78"/>
      <c r="BZ805" s="78"/>
      <c r="CA805" s="78"/>
      <c r="CB805" s="78"/>
      <c r="CC805" s="78"/>
      <c r="CD805" s="78"/>
      <c r="CE805" s="78"/>
      <c r="CF805" s="78"/>
      <c r="CG805" s="78"/>
      <c r="CH805" s="78"/>
      <c r="CI805" s="78"/>
      <c r="CJ805" s="78"/>
      <c r="CK805" s="78"/>
      <c r="CL805" s="78"/>
      <c r="CM805" s="78"/>
      <c r="CN805" s="78"/>
      <c r="CO805" s="78"/>
      <c r="CP805" s="78"/>
      <c r="CQ805" s="78"/>
      <c r="CR805" s="78"/>
      <c r="CS805" s="78"/>
      <c r="CT805" s="261"/>
      <c r="CU805" s="261"/>
      <c r="CV805" s="261"/>
      <c r="CW805" s="261"/>
      <c r="CX805" s="261"/>
      <c r="CY805" s="261"/>
      <c r="CZ805" s="261"/>
      <c r="DA805" s="261"/>
      <c r="DB805" s="261"/>
      <c r="DC805" s="261"/>
      <c r="DD805" s="261"/>
      <c r="DE805" s="261"/>
      <c r="DF805" s="261"/>
      <c r="DG805" s="261"/>
      <c r="DH805" s="261"/>
      <c r="DI805" s="261"/>
      <c r="DJ805" s="261"/>
      <c r="DK805" s="261"/>
      <c r="DL805" s="261"/>
      <c r="DM805" s="261"/>
      <c r="DN805" s="261"/>
    </row>
    <row r="806" customFormat="false" ht="15.75" hidden="false" customHeight="false" outlineLevel="0" collapsed="false">
      <c r="A806" s="184" t="s">
        <v>380</v>
      </c>
      <c r="B806" s="78"/>
      <c r="C806" s="78"/>
      <c r="D806" s="78"/>
      <c r="E806" s="78"/>
      <c r="F806" s="78"/>
      <c r="G806" s="78"/>
      <c r="H806" s="78"/>
      <c r="I806" s="78"/>
      <c r="J806" s="78"/>
      <c r="K806" s="78"/>
      <c r="L806" s="78"/>
      <c r="M806" s="78"/>
      <c r="N806" s="78"/>
      <c r="O806" s="78"/>
      <c r="P806" s="78"/>
      <c r="Q806" s="78"/>
      <c r="R806" s="78"/>
      <c r="S806" s="78"/>
      <c r="T806" s="78"/>
      <c r="U806" s="78"/>
      <c r="V806" s="78"/>
      <c r="W806" s="78"/>
      <c r="X806" s="78"/>
      <c r="Y806" s="78"/>
      <c r="Z806" s="78"/>
      <c r="AA806" s="78"/>
      <c r="AB806" s="78"/>
      <c r="AC806" s="78"/>
      <c r="AD806" s="78"/>
      <c r="AE806" s="78"/>
      <c r="AF806" s="78"/>
      <c r="AG806" s="78"/>
      <c r="AH806" s="78"/>
      <c r="AI806" s="78"/>
      <c r="AJ806" s="78"/>
      <c r="AK806" s="78"/>
      <c r="AL806" s="78"/>
      <c r="AM806" s="78"/>
      <c r="AN806" s="78"/>
      <c r="AO806" s="78"/>
      <c r="AP806" s="78"/>
      <c r="AQ806" s="78"/>
      <c r="AR806" s="78"/>
      <c r="AS806" s="78"/>
      <c r="AT806" s="78"/>
      <c r="AU806" s="78"/>
      <c r="AV806" s="78"/>
      <c r="AW806" s="78"/>
      <c r="AX806" s="78"/>
      <c r="AY806" s="78"/>
      <c r="AZ806" s="78"/>
      <c r="BA806" s="78"/>
      <c r="BB806" s="78"/>
      <c r="BC806" s="78"/>
      <c r="BD806" s="78"/>
      <c r="BE806" s="78"/>
      <c r="BF806" s="78"/>
      <c r="BG806" s="78"/>
      <c r="BH806" s="78"/>
      <c r="BI806" s="78"/>
      <c r="BJ806" s="78"/>
      <c r="BK806" s="78"/>
      <c r="BL806" s="78"/>
      <c r="BM806" s="78"/>
      <c r="BN806" s="78"/>
      <c r="BO806" s="78"/>
      <c r="BP806" s="78"/>
      <c r="BQ806" s="78"/>
      <c r="BR806" s="78"/>
      <c r="BS806" s="78"/>
      <c r="BT806" s="78"/>
      <c r="BU806" s="78"/>
      <c r="BV806" s="78"/>
      <c r="BW806" s="78"/>
      <c r="BX806" s="78"/>
      <c r="BY806" s="78"/>
      <c r="BZ806" s="78"/>
      <c r="CA806" s="78"/>
      <c r="CB806" s="78"/>
      <c r="CC806" s="78"/>
      <c r="CD806" s="78"/>
      <c r="CE806" s="78"/>
      <c r="CF806" s="78"/>
      <c r="CG806" s="78"/>
      <c r="CH806" s="78"/>
      <c r="CI806" s="78"/>
      <c r="CJ806" s="78"/>
      <c r="CK806" s="78"/>
      <c r="CL806" s="78"/>
      <c r="CM806" s="78"/>
      <c r="CN806" s="78"/>
      <c r="CO806" s="78"/>
      <c r="CP806" s="78"/>
      <c r="CQ806" s="78"/>
      <c r="CR806" s="78"/>
      <c r="CS806" s="78"/>
      <c r="CT806" s="78"/>
      <c r="CU806" s="78"/>
      <c r="CV806" s="78"/>
      <c r="CW806" s="78"/>
      <c r="CX806" s="78"/>
      <c r="CY806" s="78"/>
      <c r="CZ806" s="78"/>
      <c r="DA806" s="78"/>
      <c r="DB806" s="78"/>
      <c r="DC806" s="78"/>
      <c r="DD806" s="78"/>
      <c r="DE806" s="78"/>
      <c r="DF806" s="78"/>
      <c r="DG806" s="78"/>
      <c r="DH806" s="78"/>
      <c r="DI806" s="78"/>
      <c r="DJ806" s="78"/>
      <c r="DK806" s="78"/>
      <c r="DL806" s="78"/>
      <c r="DM806" s="78"/>
      <c r="DN806" s="78"/>
    </row>
    <row r="807" customFormat="false" ht="15.75" hidden="false" customHeight="false" outlineLevel="0" collapsed="false">
      <c r="A807" s="184" t="s">
        <v>567</v>
      </c>
      <c r="B807" s="261"/>
      <c r="C807" s="261"/>
      <c r="D807" s="261"/>
      <c r="E807" s="261"/>
      <c r="F807" s="261"/>
      <c r="G807" s="261"/>
      <c r="H807" s="261"/>
      <c r="I807" s="261"/>
      <c r="J807" s="261"/>
      <c r="K807" s="261"/>
      <c r="L807" s="261"/>
      <c r="M807" s="261"/>
      <c r="N807" s="261"/>
      <c r="O807" s="261"/>
      <c r="P807" s="261"/>
      <c r="Q807" s="261"/>
      <c r="R807" s="261"/>
      <c r="S807" s="261"/>
      <c r="T807" s="261"/>
      <c r="U807" s="261"/>
      <c r="V807" s="261"/>
      <c r="W807" s="261"/>
      <c r="X807" s="261"/>
      <c r="Y807" s="261"/>
      <c r="Z807" s="261"/>
      <c r="AA807" s="261"/>
      <c r="AB807" s="261"/>
      <c r="AC807" s="261"/>
      <c r="AD807" s="261"/>
      <c r="AE807" s="261"/>
      <c r="AF807" s="261"/>
      <c r="AG807" s="261"/>
      <c r="AH807" s="261"/>
      <c r="AI807" s="261"/>
      <c r="AJ807" s="261"/>
      <c r="AK807" s="261"/>
      <c r="AL807" s="261"/>
      <c r="AM807" s="261"/>
      <c r="AN807" s="261"/>
      <c r="AO807" s="261"/>
      <c r="AP807" s="261"/>
      <c r="AQ807" s="261"/>
      <c r="AR807" s="261"/>
      <c r="AS807" s="261"/>
      <c r="AT807" s="261"/>
      <c r="AU807" s="261"/>
      <c r="AV807" s="261"/>
      <c r="AW807" s="261"/>
      <c r="AX807" s="261"/>
      <c r="AY807" s="261"/>
      <c r="AZ807" s="261"/>
      <c r="BA807" s="261"/>
      <c r="BB807" s="261"/>
      <c r="BC807" s="261"/>
      <c r="BD807" s="261"/>
      <c r="BE807" s="261"/>
      <c r="BF807" s="261"/>
      <c r="BG807" s="261"/>
      <c r="BH807" s="261"/>
      <c r="BI807" s="261"/>
      <c r="BJ807" s="261" t="n">
        <v>0</v>
      </c>
      <c r="BK807" s="261" t="n">
        <v>0</v>
      </c>
      <c r="BL807" s="261" t="n">
        <v>0</v>
      </c>
      <c r="BM807" s="261" t="n">
        <v>0</v>
      </c>
      <c r="BN807" s="261" t="n">
        <v>0</v>
      </c>
      <c r="BO807" s="261" t="n">
        <v>0</v>
      </c>
      <c r="BP807" s="261" t="n">
        <v>0</v>
      </c>
      <c r="BQ807" s="261" t="n">
        <v>0</v>
      </c>
      <c r="BR807" s="261" t="n">
        <v>0</v>
      </c>
      <c r="BS807" s="261" t="n">
        <v>0</v>
      </c>
      <c r="BT807" s="261" t="n">
        <v>0</v>
      </c>
      <c r="BU807" s="261" t="n">
        <v>0</v>
      </c>
      <c r="BV807" s="261" t="n">
        <v>0</v>
      </c>
      <c r="BW807" s="261" t="n">
        <v>0</v>
      </c>
      <c r="BX807" s="261" t="n">
        <v>0</v>
      </c>
      <c r="BY807" s="261" t="n">
        <v>0</v>
      </c>
      <c r="BZ807" s="261" t="n">
        <v>0</v>
      </c>
      <c r="CA807" s="261" t="n">
        <v>0</v>
      </c>
      <c r="CB807" s="261" t="n">
        <v>0</v>
      </c>
      <c r="CC807" s="261" t="n">
        <v>0</v>
      </c>
      <c r="CD807" s="261" t="n">
        <v>0</v>
      </c>
      <c r="CE807" s="261" t="n">
        <v>0</v>
      </c>
      <c r="CF807" s="261" t="n">
        <v>0</v>
      </c>
      <c r="CG807" s="261" t="n">
        <v>0</v>
      </c>
      <c r="CH807" s="261" t="n">
        <v>0</v>
      </c>
      <c r="CI807" s="261" t="n">
        <v>0</v>
      </c>
      <c r="CJ807" s="261" t="n">
        <v>0</v>
      </c>
      <c r="CK807" s="261" t="n">
        <v>0</v>
      </c>
      <c r="CL807" s="261" t="n">
        <v>0</v>
      </c>
      <c r="CM807" s="261" t="n">
        <v>0</v>
      </c>
      <c r="CN807" s="261" t="n">
        <v>0</v>
      </c>
      <c r="CO807" s="261" t="n">
        <v>0</v>
      </c>
      <c r="CP807" s="261" t="n">
        <v>0</v>
      </c>
      <c r="CQ807" s="261" t="n">
        <v>0</v>
      </c>
      <c r="CR807" s="261" t="n">
        <v>0</v>
      </c>
      <c r="CS807" s="261"/>
      <c r="CT807" s="78"/>
      <c r="CU807" s="78"/>
      <c r="CV807" s="78"/>
      <c r="CW807" s="78"/>
      <c r="CX807" s="78"/>
      <c r="CY807" s="78"/>
      <c r="CZ807" s="78"/>
      <c r="DA807" s="78"/>
      <c r="DB807" s="78"/>
      <c r="DC807" s="78"/>
      <c r="DD807" s="78"/>
      <c r="DE807" s="78"/>
      <c r="DF807" s="78"/>
      <c r="DG807" s="78"/>
      <c r="DH807" s="78"/>
      <c r="DI807" s="78"/>
      <c r="DJ807" s="78"/>
      <c r="DK807" s="78"/>
      <c r="DL807" s="78"/>
      <c r="DM807" s="78"/>
      <c r="DN807" s="78"/>
    </row>
    <row r="808" customFormat="false" ht="15.75" hidden="false" customHeight="false" outlineLevel="0" collapsed="false">
      <c r="A808" s="184" t="s">
        <v>481</v>
      </c>
      <c r="B808" s="78"/>
      <c r="C808" s="78"/>
      <c r="D808" s="78"/>
      <c r="E808" s="78"/>
      <c r="F808" s="78"/>
      <c r="G808" s="78"/>
      <c r="H808" s="78"/>
      <c r="I808" s="78"/>
      <c r="J808" s="78"/>
      <c r="K808" s="78"/>
      <c r="L808" s="78"/>
      <c r="M808" s="78"/>
      <c r="N808" s="78"/>
      <c r="O808" s="78"/>
      <c r="P808" s="78"/>
      <c r="Q808" s="78"/>
      <c r="R808" s="78"/>
      <c r="S808" s="78"/>
      <c r="T808" s="78"/>
      <c r="U808" s="78"/>
      <c r="V808" s="78"/>
      <c r="W808" s="78"/>
      <c r="X808" s="78"/>
      <c r="Y808" s="78"/>
      <c r="Z808" s="78"/>
      <c r="AA808" s="78"/>
      <c r="AB808" s="78"/>
      <c r="AC808" s="78"/>
      <c r="AD808" s="78"/>
      <c r="AE808" s="78"/>
      <c r="AF808" s="78"/>
      <c r="AG808" s="78"/>
      <c r="AH808" s="78"/>
      <c r="AI808" s="78"/>
      <c r="AJ808" s="78"/>
      <c r="AK808" s="78"/>
      <c r="AL808" s="78"/>
      <c r="AM808" s="78"/>
      <c r="AN808" s="78"/>
      <c r="AO808" s="78"/>
      <c r="AP808" s="78"/>
      <c r="AQ808" s="78"/>
      <c r="AR808" s="78"/>
      <c r="AS808" s="78"/>
      <c r="AT808" s="78"/>
      <c r="AU808" s="78"/>
      <c r="AV808" s="78"/>
      <c r="AW808" s="78"/>
      <c r="AX808" s="78"/>
      <c r="AY808" s="78"/>
      <c r="AZ808" s="78"/>
      <c r="BA808" s="78"/>
      <c r="BB808" s="78"/>
      <c r="BC808" s="78"/>
      <c r="BD808" s="78"/>
      <c r="BE808" s="78"/>
      <c r="BF808" s="78"/>
      <c r="BG808" s="78"/>
      <c r="BH808" s="78"/>
      <c r="BI808" s="78"/>
      <c r="BJ808" s="78"/>
      <c r="BK808" s="78"/>
      <c r="BL808" s="78"/>
      <c r="BM808" s="78"/>
      <c r="BN808" s="78"/>
      <c r="BO808" s="78"/>
      <c r="BP808" s="78"/>
      <c r="BQ808" s="78"/>
      <c r="BR808" s="78"/>
      <c r="BS808" s="78"/>
      <c r="BT808" s="78"/>
      <c r="BU808" s="78"/>
      <c r="BV808" s="78"/>
      <c r="BW808" s="78"/>
      <c r="BX808" s="78"/>
      <c r="BY808" s="78"/>
      <c r="BZ808" s="78"/>
      <c r="CA808" s="78"/>
      <c r="CB808" s="78"/>
      <c r="CC808" s="78"/>
      <c r="CD808" s="78"/>
      <c r="CE808" s="78"/>
      <c r="CF808" s="78"/>
      <c r="CG808" s="78"/>
      <c r="CH808" s="78"/>
      <c r="CI808" s="78"/>
      <c r="CJ808" s="78"/>
      <c r="CK808" s="78"/>
      <c r="CL808" s="78"/>
      <c r="CM808" s="78"/>
      <c r="CN808" s="78"/>
      <c r="CO808" s="78"/>
      <c r="CP808" s="78"/>
      <c r="CQ808" s="78"/>
      <c r="CR808" s="78"/>
      <c r="CS808" s="78"/>
      <c r="CT808" s="261"/>
      <c r="CU808" s="261"/>
      <c r="CV808" s="261"/>
      <c r="CW808" s="261"/>
      <c r="CX808" s="261"/>
      <c r="CY808" s="261"/>
      <c r="CZ808" s="261"/>
      <c r="DA808" s="261"/>
      <c r="DB808" s="261"/>
      <c r="DC808" s="261"/>
      <c r="DD808" s="261"/>
      <c r="DE808" s="261"/>
      <c r="DF808" s="261"/>
      <c r="DG808" s="261"/>
      <c r="DH808" s="261"/>
      <c r="DI808" s="261"/>
      <c r="DJ808" s="261"/>
      <c r="DK808" s="261"/>
      <c r="DL808" s="261"/>
      <c r="DM808" s="261"/>
      <c r="DN808" s="261"/>
    </row>
    <row r="809" customFormat="false" ht="15.75" hidden="false" customHeight="false" outlineLevel="0" collapsed="false">
      <c r="A809" s="184" t="s">
        <v>482</v>
      </c>
      <c r="B809" s="78"/>
      <c r="C809" s="78"/>
      <c r="D809" s="78"/>
      <c r="E809" s="78"/>
      <c r="F809" s="78"/>
      <c r="G809" s="78"/>
      <c r="H809" s="78"/>
      <c r="I809" s="78"/>
      <c r="J809" s="78"/>
      <c r="K809" s="78"/>
      <c r="L809" s="78"/>
      <c r="M809" s="78"/>
      <c r="N809" s="78"/>
      <c r="O809" s="78"/>
      <c r="P809" s="78"/>
      <c r="Q809" s="78"/>
      <c r="R809" s="78"/>
      <c r="S809" s="78"/>
      <c r="T809" s="78"/>
      <c r="U809" s="78"/>
      <c r="V809" s="78"/>
      <c r="W809" s="78"/>
      <c r="X809" s="78"/>
      <c r="Y809" s="78"/>
      <c r="Z809" s="78"/>
      <c r="AA809" s="78"/>
      <c r="AB809" s="78"/>
      <c r="AC809" s="78"/>
      <c r="AD809" s="78"/>
      <c r="AE809" s="78"/>
      <c r="AF809" s="78"/>
      <c r="AG809" s="78"/>
      <c r="AH809" s="78"/>
      <c r="AI809" s="78"/>
      <c r="AJ809" s="78"/>
      <c r="AK809" s="78"/>
      <c r="AL809" s="78"/>
      <c r="AM809" s="78"/>
      <c r="AN809" s="78"/>
      <c r="AO809" s="78"/>
      <c r="AP809" s="78"/>
      <c r="AQ809" s="78"/>
      <c r="AR809" s="78"/>
      <c r="AS809" s="78"/>
      <c r="AT809" s="78"/>
      <c r="AU809" s="78"/>
      <c r="AV809" s="78"/>
      <c r="AW809" s="78"/>
      <c r="AX809" s="78"/>
      <c r="AY809" s="78"/>
      <c r="AZ809" s="78"/>
      <c r="BA809" s="78"/>
      <c r="BB809" s="78"/>
      <c r="BC809" s="78"/>
      <c r="BD809" s="78"/>
      <c r="BE809" s="78"/>
      <c r="BF809" s="78"/>
      <c r="BG809" s="78"/>
      <c r="BH809" s="78"/>
      <c r="BI809" s="78"/>
      <c r="BJ809" s="78"/>
      <c r="BK809" s="78"/>
      <c r="BL809" s="78"/>
      <c r="BM809" s="78"/>
      <c r="BN809" s="78"/>
      <c r="BO809" s="78"/>
      <c r="BP809" s="78"/>
      <c r="BQ809" s="78"/>
      <c r="BR809" s="78"/>
      <c r="BS809" s="78"/>
      <c r="BT809" s="78"/>
      <c r="BU809" s="78"/>
      <c r="BV809" s="78"/>
      <c r="BW809" s="78"/>
      <c r="BX809" s="78"/>
      <c r="BY809" s="78"/>
      <c r="BZ809" s="78"/>
      <c r="CA809" s="78"/>
      <c r="CB809" s="78"/>
      <c r="CC809" s="78"/>
      <c r="CD809" s="78"/>
      <c r="CE809" s="78"/>
      <c r="CF809" s="78"/>
      <c r="CG809" s="78"/>
      <c r="CH809" s="78"/>
      <c r="CI809" s="78"/>
      <c r="CJ809" s="78"/>
      <c r="CK809" s="78"/>
      <c r="CL809" s="78"/>
      <c r="CM809" s="78"/>
      <c r="CN809" s="78"/>
      <c r="CO809" s="78"/>
      <c r="CP809" s="78"/>
      <c r="CQ809" s="78"/>
      <c r="CR809" s="78"/>
      <c r="CS809" s="78"/>
      <c r="CT809" s="78"/>
      <c r="CU809" s="78"/>
      <c r="CV809" s="78"/>
      <c r="CW809" s="78"/>
      <c r="CX809" s="78"/>
      <c r="CY809" s="78"/>
      <c r="CZ809" s="78"/>
      <c r="DA809" s="78"/>
      <c r="DB809" s="78"/>
      <c r="DC809" s="78"/>
      <c r="DD809" s="78"/>
      <c r="DE809" s="78"/>
      <c r="DF809" s="78"/>
      <c r="DG809" s="78"/>
      <c r="DH809" s="78"/>
      <c r="DI809" s="78"/>
      <c r="DJ809" s="78"/>
      <c r="DK809" s="78"/>
      <c r="DL809" s="78"/>
      <c r="DM809" s="78"/>
      <c r="DN809" s="78"/>
    </row>
    <row r="810" customFormat="false" ht="15.75" hidden="false" customHeight="false" outlineLevel="0" collapsed="false">
      <c r="A810" s="184" t="s">
        <v>568</v>
      </c>
      <c r="B810" s="261"/>
      <c r="C810" s="261"/>
      <c r="D810" s="261"/>
      <c r="E810" s="261"/>
      <c r="F810" s="261"/>
      <c r="G810" s="261"/>
      <c r="H810" s="261"/>
      <c r="I810" s="261"/>
      <c r="J810" s="261"/>
      <c r="K810" s="261"/>
      <c r="L810" s="261"/>
      <c r="M810" s="261"/>
      <c r="N810" s="261"/>
      <c r="O810" s="261"/>
      <c r="P810" s="261"/>
      <c r="Q810" s="261"/>
      <c r="R810" s="261"/>
      <c r="S810" s="261"/>
      <c r="T810" s="261"/>
      <c r="U810" s="261"/>
      <c r="V810" s="261"/>
      <c r="W810" s="261"/>
      <c r="X810" s="261"/>
      <c r="Y810" s="261"/>
      <c r="Z810" s="261"/>
      <c r="AA810" s="261"/>
      <c r="AB810" s="261"/>
      <c r="AC810" s="261"/>
      <c r="AD810" s="261"/>
      <c r="AE810" s="261"/>
      <c r="AF810" s="261"/>
      <c r="AG810" s="261"/>
      <c r="AH810" s="261"/>
      <c r="AI810" s="261"/>
      <c r="AJ810" s="261"/>
      <c r="AK810" s="261"/>
      <c r="AL810" s="261"/>
      <c r="AM810" s="261"/>
      <c r="AN810" s="261"/>
      <c r="AO810" s="261"/>
      <c r="AP810" s="261"/>
      <c r="AQ810" s="261"/>
      <c r="AR810" s="261"/>
      <c r="AS810" s="261"/>
      <c r="AT810" s="261"/>
      <c r="AU810" s="261"/>
      <c r="AV810" s="261"/>
      <c r="AW810" s="261"/>
      <c r="AX810" s="261"/>
      <c r="AY810" s="261"/>
      <c r="AZ810" s="261"/>
      <c r="BA810" s="261"/>
      <c r="BB810" s="261"/>
      <c r="BC810" s="261"/>
      <c r="BD810" s="261"/>
      <c r="BE810" s="261"/>
      <c r="BF810" s="261"/>
      <c r="BG810" s="261"/>
      <c r="BH810" s="261"/>
      <c r="BI810" s="261"/>
      <c r="BJ810" s="261" t="n">
        <v>0</v>
      </c>
      <c r="BK810" s="261" t="n">
        <v>0</v>
      </c>
      <c r="BL810" s="261" t="n">
        <v>0</v>
      </c>
      <c r="BM810" s="261" t="n">
        <v>0</v>
      </c>
      <c r="BN810" s="261" t="n">
        <v>0</v>
      </c>
      <c r="BO810" s="261" t="n">
        <v>0</v>
      </c>
      <c r="BP810" s="261" t="n">
        <v>0</v>
      </c>
      <c r="BQ810" s="261" t="n">
        <v>0</v>
      </c>
      <c r="BR810" s="261" t="n">
        <v>0</v>
      </c>
      <c r="BS810" s="261" t="n">
        <v>0</v>
      </c>
      <c r="BT810" s="261" t="n">
        <v>0</v>
      </c>
      <c r="BU810" s="261" t="n">
        <v>0</v>
      </c>
      <c r="BV810" s="261" t="n">
        <v>0</v>
      </c>
      <c r="BW810" s="261" t="n">
        <v>0</v>
      </c>
      <c r="BX810" s="261" t="n">
        <v>0</v>
      </c>
      <c r="BY810" s="261" t="n">
        <v>0</v>
      </c>
      <c r="BZ810" s="261" t="n">
        <v>0</v>
      </c>
      <c r="CA810" s="261" t="n">
        <v>0</v>
      </c>
      <c r="CB810" s="261" t="n">
        <v>0</v>
      </c>
      <c r="CC810" s="261" t="n">
        <v>0</v>
      </c>
      <c r="CD810" s="261" t="n">
        <v>0</v>
      </c>
      <c r="CE810" s="261" t="n">
        <v>0</v>
      </c>
      <c r="CF810" s="261" t="n">
        <v>0</v>
      </c>
      <c r="CG810" s="261" t="n">
        <v>0</v>
      </c>
      <c r="CH810" s="261" t="n">
        <v>0</v>
      </c>
      <c r="CI810" s="261" t="n">
        <v>0</v>
      </c>
      <c r="CJ810" s="261" t="n">
        <v>0</v>
      </c>
      <c r="CK810" s="261" t="n">
        <v>0</v>
      </c>
      <c r="CL810" s="261" t="n">
        <v>0</v>
      </c>
      <c r="CM810" s="261" t="n">
        <v>0</v>
      </c>
      <c r="CN810" s="261" t="n">
        <v>0</v>
      </c>
      <c r="CO810" s="261" t="n">
        <v>0</v>
      </c>
      <c r="CP810" s="261" t="n">
        <v>0</v>
      </c>
      <c r="CQ810" s="261" t="n">
        <v>0</v>
      </c>
      <c r="CR810" s="261" t="n">
        <v>0</v>
      </c>
      <c r="CS810" s="261"/>
      <c r="CT810" s="78"/>
      <c r="CU810" s="78"/>
      <c r="CV810" s="78"/>
      <c r="CW810" s="78"/>
      <c r="CX810" s="78"/>
      <c r="CY810" s="78"/>
      <c r="CZ810" s="78"/>
      <c r="DA810" s="78"/>
      <c r="DB810" s="78"/>
      <c r="DC810" s="78"/>
      <c r="DD810" s="78"/>
      <c r="DE810" s="78"/>
      <c r="DF810" s="78"/>
      <c r="DG810" s="78"/>
      <c r="DH810" s="78"/>
      <c r="DI810" s="78"/>
      <c r="DJ810" s="78"/>
      <c r="DK810" s="78"/>
      <c r="DL810" s="78"/>
      <c r="DM810" s="78"/>
      <c r="DN810" s="78"/>
    </row>
    <row r="811" customFormat="false" ht="15.75" hidden="false" customHeight="false" outlineLevel="0" collapsed="false">
      <c r="A811" s="184" t="s">
        <v>426</v>
      </c>
      <c r="B811" s="78"/>
      <c r="C811" s="78"/>
      <c r="D811" s="78"/>
      <c r="E811" s="78"/>
      <c r="F811" s="78"/>
      <c r="G811" s="78"/>
      <c r="H811" s="78"/>
      <c r="I811" s="78"/>
      <c r="J811" s="78"/>
      <c r="K811" s="78"/>
      <c r="L811" s="78"/>
      <c r="M811" s="78"/>
      <c r="N811" s="78"/>
      <c r="O811" s="78"/>
      <c r="P811" s="78"/>
      <c r="Q811" s="78"/>
      <c r="R811" s="78"/>
      <c r="S811" s="78"/>
      <c r="T811" s="78"/>
      <c r="U811" s="78"/>
      <c r="V811" s="78"/>
      <c r="W811" s="78"/>
      <c r="X811" s="78"/>
      <c r="Y811" s="78"/>
      <c r="Z811" s="78"/>
      <c r="AA811" s="78"/>
      <c r="AB811" s="78"/>
      <c r="AC811" s="78"/>
      <c r="AD811" s="78"/>
      <c r="AE811" s="78"/>
      <c r="AF811" s="78"/>
      <c r="AG811" s="78"/>
      <c r="AH811" s="78"/>
      <c r="AI811" s="78"/>
      <c r="AJ811" s="78"/>
      <c r="AK811" s="78"/>
      <c r="AL811" s="78"/>
      <c r="AM811" s="78"/>
      <c r="AN811" s="78"/>
      <c r="AO811" s="78"/>
      <c r="AP811" s="78"/>
      <c r="AQ811" s="78"/>
      <c r="AR811" s="78"/>
      <c r="AS811" s="78"/>
      <c r="AT811" s="78"/>
      <c r="AU811" s="78"/>
      <c r="AV811" s="78"/>
      <c r="AW811" s="78"/>
      <c r="AX811" s="78"/>
      <c r="AY811" s="78"/>
      <c r="AZ811" s="78"/>
      <c r="BA811" s="78"/>
      <c r="BB811" s="78"/>
      <c r="BC811" s="78"/>
      <c r="BD811" s="78"/>
      <c r="BE811" s="78"/>
      <c r="BF811" s="78"/>
      <c r="BG811" s="78"/>
      <c r="BH811" s="78"/>
      <c r="BI811" s="78"/>
      <c r="BJ811" s="78"/>
      <c r="BK811" s="78"/>
      <c r="BL811" s="78"/>
      <c r="BM811" s="78"/>
      <c r="BN811" s="78"/>
      <c r="BO811" s="78"/>
      <c r="BP811" s="78"/>
      <c r="BQ811" s="78"/>
      <c r="BR811" s="78"/>
      <c r="BS811" s="78"/>
      <c r="BT811" s="78"/>
      <c r="BU811" s="78"/>
      <c r="BV811" s="78"/>
      <c r="BW811" s="78"/>
      <c r="BX811" s="78"/>
      <c r="BY811" s="78"/>
      <c r="BZ811" s="78"/>
      <c r="CA811" s="78"/>
      <c r="CB811" s="78"/>
      <c r="CC811" s="78"/>
      <c r="CD811" s="78"/>
      <c r="CE811" s="78"/>
      <c r="CF811" s="78"/>
      <c r="CG811" s="78"/>
      <c r="CH811" s="78"/>
      <c r="CI811" s="78"/>
      <c r="CJ811" s="78"/>
      <c r="CK811" s="78"/>
      <c r="CL811" s="78"/>
      <c r="CM811" s="78"/>
      <c r="CN811" s="78"/>
      <c r="CO811" s="78"/>
      <c r="CP811" s="78"/>
      <c r="CQ811" s="78"/>
      <c r="CR811" s="78"/>
      <c r="CS811" s="78"/>
      <c r="CT811" s="261"/>
      <c r="CU811" s="261"/>
      <c r="CV811" s="261"/>
      <c r="CW811" s="261"/>
      <c r="CX811" s="261"/>
      <c r="CY811" s="261"/>
      <c r="CZ811" s="261"/>
      <c r="DA811" s="261"/>
      <c r="DB811" s="261"/>
      <c r="DC811" s="261"/>
      <c r="DD811" s="261"/>
      <c r="DE811" s="261"/>
      <c r="DF811" s="261"/>
      <c r="DG811" s="261"/>
      <c r="DH811" s="261"/>
      <c r="DI811" s="261"/>
      <c r="DJ811" s="261"/>
      <c r="DK811" s="261"/>
      <c r="DL811" s="261"/>
      <c r="DM811" s="261"/>
      <c r="DN811" s="261"/>
    </row>
    <row r="812" customFormat="false" ht="15.75" hidden="false" customHeight="false" outlineLevel="0" collapsed="false">
      <c r="A812" s="184" t="s">
        <v>424</v>
      </c>
      <c r="B812" s="78"/>
      <c r="C812" s="78"/>
      <c r="D812" s="78"/>
      <c r="E812" s="78"/>
      <c r="F812" s="78"/>
      <c r="G812" s="78"/>
      <c r="H812" s="78"/>
      <c r="I812" s="78"/>
      <c r="J812" s="78"/>
      <c r="K812" s="78"/>
      <c r="L812" s="78"/>
      <c r="M812" s="78"/>
      <c r="N812" s="78"/>
      <c r="O812" s="78"/>
      <c r="P812" s="78"/>
      <c r="Q812" s="78"/>
      <c r="R812" s="78"/>
      <c r="S812" s="78"/>
      <c r="T812" s="78"/>
      <c r="U812" s="78"/>
      <c r="V812" s="78"/>
      <c r="W812" s="78"/>
      <c r="X812" s="78"/>
      <c r="Y812" s="78"/>
      <c r="Z812" s="78"/>
      <c r="AA812" s="78"/>
      <c r="AB812" s="78"/>
      <c r="AC812" s="78"/>
      <c r="AD812" s="78"/>
      <c r="AE812" s="78"/>
      <c r="AF812" s="78"/>
      <c r="AG812" s="78"/>
      <c r="AH812" s="78"/>
      <c r="AI812" s="78"/>
      <c r="AJ812" s="78"/>
      <c r="AK812" s="78"/>
      <c r="AL812" s="78"/>
      <c r="AM812" s="78"/>
      <c r="AN812" s="78"/>
      <c r="AO812" s="78"/>
      <c r="AP812" s="78"/>
      <c r="AQ812" s="78"/>
      <c r="AR812" s="78"/>
      <c r="AS812" s="78"/>
      <c r="AT812" s="78"/>
      <c r="AU812" s="78"/>
      <c r="AV812" s="78"/>
      <c r="AW812" s="78"/>
      <c r="AX812" s="78"/>
      <c r="AY812" s="78"/>
      <c r="AZ812" s="78"/>
      <c r="BA812" s="78"/>
      <c r="BB812" s="78"/>
      <c r="BC812" s="78"/>
      <c r="BD812" s="78"/>
      <c r="BE812" s="78"/>
      <c r="BF812" s="78"/>
      <c r="BG812" s="78"/>
      <c r="BH812" s="78"/>
      <c r="BI812" s="78"/>
      <c r="BJ812" s="78"/>
      <c r="BK812" s="78"/>
      <c r="BL812" s="78"/>
      <c r="BM812" s="78"/>
      <c r="BN812" s="78"/>
      <c r="BO812" s="78"/>
      <c r="BP812" s="78"/>
      <c r="BQ812" s="78"/>
      <c r="BR812" s="78"/>
      <c r="BS812" s="78"/>
      <c r="BT812" s="78"/>
      <c r="BU812" s="78"/>
      <c r="BV812" s="78"/>
      <c r="BW812" s="78"/>
      <c r="BX812" s="78"/>
      <c r="BY812" s="78"/>
      <c r="BZ812" s="78"/>
      <c r="CA812" s="78"/>
      <c r="CB812" s="78"/>
      <c r="CC812" s="78"/>
      <c r="CD812" s="78"/>
      <c r="CE812" s="78"/>
      <c r="CF812" s="78"/>
      <c r="CG812" s="78"/>
      <c r="CH812" s="78"/>
      <c r="CI812" s="78"/>
      <c r="CJ812" s="78"/>
      <c r="CK812" s="78"/>
      <c r="CL812" s="78"/>
      <c r="CM812" s="78"/>
      <c r="CN812" s="78"/>
      <c r="CO812" s="78"/>
      <c r="CP812" s="78"/>
      <c r="CQ812" s="78"/>
      <c r="CR812" s="78"/>
      <c r="CS812" s="78"/>
      <c r="CT812" s="78"/>
      <c r="CU812" s="78"/>
      <c r="CV812" s="78"/>
      <c r="CW812" s="78"/>
      <c r="CX812" s="78"/>
      <c r="CY812" s="78"/>
      <c r="CZ812" s="78"/>
      <c r="DA812" s="78"/>
      <c r="DB812" s="78"/>
      <c r="DC812" s="78"/>
      <c r="DD812" s="78"/>
      <c r="DE812" s="78"/>
      <c r="DF812" s="78"/>
      <c r="DG812" s="78"/>
      <c r="DH812" s="78"/>
      <c r="DI812" s="78"/>
      <c r="DJ812" s="78"/>
      <c r="DK812" s="78"/>
      <c r="DL812" s="78"/>
      <c r="DM812" s="78"/>
      <c r="DN812" s="78"/>
    </row>
    <row r="813" customFormat="false" ht="15.75" hidden="false" customHeight="false" outlineLevel="0" collapsed="false">
      <c r="A813" s="212" t="s">
        <v>569</v>
      </c>
      <c r="B813" s="188"/>
      <c r="C813" s="188"/>
      <c r="D813" s="188"/>
      <c r="E813" s="188"/>
      <c r="F813" s="188"/>
      <c r="G813" s="188"/>
      <c r="H813" s="188"/>
      <c r="I813" s="188"/>
      <c r="J813" s="188"/>
      <c r="K813" s="188"/>
      <c r="L813" s="188"/>
      <c r="M813" s="188"/>
      <c r="N813" s="188"/>
      <c r="O813" s="188"/>
      <c r="P813" s="188"/>
      <c r="Q813" s="188"/>
      <c r="R813" s="188"/>
      <c r="S813" s="188"/>
      <c r="T813" s="188"/>
      <c r="U813" s="188"/>
      <c r="V813" s="188"/>
      <c r="W813" s="188"/>
      <c r="X813" s="188"/>
      <c r="Y813" s="188"/>
      <c r="Z813" s="188"/>
      <c r="AA813" s="188"/>
      <c r="AB813" s="188"/>
      <c r="AC813" s="188"/>
      <c r="AD813" s="188"/>
      <c r="AE813" s="188"/>
      <c r="AF813" s="188"/>
      <c r="AG813" s="188"/>
      <c r="AH813" s="188"/>
      <c r="AI813" s="188"/>
      <c r="AJ813" s="188"/>
      <c r="AK813" s="188"/>
      <c r="AL813" s="188"/>
      <c r="AM813" s="188"/>
      <c r="AN813" s="188"/>
      <c r="AO813" s="188"/>
      <c r="AP813" s="188"/>
      <c r="AQ813" s="188"/>
      <c r="AR813" s="188"/>
      <c r="AS813" s="188"/>
      <c r="AT813" s="188"/>
      <c r="AU813" s="188"/>
      <c r="AV813" s="188"/>
      <c r="AW813" s="188"/>
      <c r="AX813" s="188"/>
      <c r="AY813" s="188"/>
      <c r="AZ813" s="188"/>
      <c r="BA813" s="188"/>
      <c r="BB813" s="188"/>
      <c r="BC813" s="188"/>
      <c r="BD813" s="188"/>
      <c r="BE813" s="188"/>
      <c r="BF813" s="188"/>
      <c r="BG813" s="188"/>
      <c r="BH813" s="188"/>
      <c r="BI813" s="188"/>
      <c r="BJ813" s="188" t="n">
        <v>0</v>
      </c>
      <c r="BK813" s="188" t="n">
        <v>0</v>
      </c>
      <c r="BL813" s="188" t="n">
        <v>0</v>
      </c>
      <c r="BM813" s="188" t="n">
        <v>0</v>
      </c>
      <c r="BN813" s="188" t="n">
        <v>0</v>
      </c>
      <c r="BO813" s="188" t="n">
        <v>0</v>
      </c>
      <c r="BP813" s="188" t="n">
        <v>0</v>
      </c>
      <c r="BQ813" s="188" t="n">
        <v>0</v>
      </c>
      <c r="BR813" s="188" t="n">
        <v>0</v>
      </c>
      <c r="BS813" s="188" t="n">
        <v>0</v>
      </c>
      <c r="BT813" s="188" t="n">
        <v>0</v>
      </c>
      <c r="BU813" s="188" t="n">
        <v>0</v>
      </c>
      <c r="BV813" s="188" t="n">
        <v>0</v>
      </c>
      <c r="BW813" s="188" t="n">
        <v>0</v>
      </c>
      <c r="BX813" s="188" t="n">
        <v>0</v>
      </c>
      <c r="BY813" s="188" t="n">
        <v>0</v>
      </c>
      <c r="BZ813" s="188" t="n">
        <v>0</v>
      </c>
      <c r="CA813" s="188" t="n">
        <v>0</v>
      </c>
      <c r="CB813" s="188" t="n">
        <v>0</v>
      </c>
      <c r="CC813" s="188" t="n">
        <v>0</v>
      </c>
      <c r="CD813" s="188" t="n">
        <v>18.7764055725653</v>
      </c>
      <c r="CE813" s="188" t="n">
        <v>17.2324374157619</v>
      </c>
      <c r="CF813" s="188" t="n">
        <v>14.7912946386056</v>
      </c>
      <c r="CG813" s="188" t="n">
        <v>18.9904713441306</v>
      </c>
      <c r="CH813" s="188" t="n">
        <v>20.2966316891726</v>
      </c>
      <c r="CI813" s="188" t="n">
        <v>16.6868597352778</v>
      </c>
      <c r="CJ813" s="188" t="n">
        <v>16.6523499213753</v>
      </c>
      <c r="CK813" s="188" t="n">
        <v>19.2537590363575</v>
      </c>
      <c r="CL813" s="188" t="n">
        <v>17.4679506549567</v>
      </c>
      <c r="CM813" s="188" t="n">
        <v>17.0274217012535</v>
      </c>
      <c r="CN813" s="188" t="n">
        <v>17.7575643607056</v>
      </c>
      <c r="CO813" s="188" t="n">
        <v>18.8755336116568</v>
      </c>
      <c r="CP813" s="188" t="n">
        <v>23.3431071478713</v>
      </c>
      <c r="CQ813" s="188" t="n">
        <v>23.2668251614343</v>
      </c>
      <c r="CR813" s="188" t="n">
        <v>27.4689735005847</v>
      </c>
      <c r="CS813" s="188"/>
      <c r="CT813" s="78"/>
      <c r="CU813" s="78"/>
      <c r="CV813" s="78"/>
      <c r="CW813" s="78"/>
      <c r="CX813" s="78"/>
      <c r="CY813" s="78"/>
      <c r="CZ813" s="78"/>
      <c r="DA813" s="78"/>
      <c r="DB813" s="78"/>
      <c r="DC813" s="78"/>
      <c r="DD813" s="78"/>
      <c r="DE813" s="78"/>
      <c r="DF813" s="78"/>
      <c r="DG813" s="78"/>
      <c r="DH813" s="78"/>
      <c r="DI813" s="78"/>
      <c r="DJ813" s="78"/>
      <c r="DK813" s="78"/>
      <c r="DL813" s="78"/>
      <c r="DM813" s="78"/>
      <c r="DN813" s="78"/>
    </row>
    <row r="814" customFormat="false" ht="15.75" hidden="false" customHeight="false" outlineLevel="0" collapsed="false">
      <c r="A814" s="212" t="s">
        <v>336</v>
      </c>
      <c r="B814" s="188"/>
      <c r="C814" s="188"/>
      <c r="D814" s="188"/>
      <c r="E814" s="188"/>
      <c r="F814" s="188"/>
      <c r="G814" s="188"/>
      <c r="H814" s="188"/>
      <c r="I814" s="188"/>
      <c r="J814" s="188"/>
      <c r="K814" s="188"/>
      <c r="L814" s="188"/>
      <c r="M814" s="188"/>
      <c r="N814" s="188"/>
      <c r="O814" s="188"/>
      <c r="P814" s="188"/>
      <c r="Q814" s="188"/>
      <c r="R814" s="188"/>
      <c r="S814" s="188"/>
      <c r="T814" s="188"/>
      <c r="U814" s="188"/>
      <c r="V814" s="188"/>
      <c r="W814" s="188"/>
      <c r="X814" s="188"/>
      <c r="Y814" s="188"/>
      <c r="Z814" s="188"/>
      <c r="AA814" s="188"/>
      <c r="AB814" s="188"/>
      <c r="AC814" s="188"/>
      <c r="AD814" s="188"/>
      <c r="AE814" s="188"/>
      <c r="AF814" s="188"/>
      <c r="AG814" s="188"/>
      <c r="AH814" s="188"/>
      <c r="AI814" s="188"/>
      <c r="AJ814" s="188"/>
      <c r="AK814" s="188"/>
      <c r="AL814" s="188"/>
      <c r="AM814" s="188"/>
      <c r="AN814" s="188"/>
      <c r="AO814" s="188"/>
      <c r="AP814" s="188"/>
      <c r="AQ814" s="188"/>
      <c r="AR814" s="188"/>
      <c r="AS814" s="188"/>
      <c r="AT814" s="188"/>
      <c r="AU814" s="188"/>
      <c r="AV814" s="188"/>
      <c r="AW814" s="188"/>
      <c r="AX814" s="188"/>
      <c r="AY814" s="188"/>
      <c r="AZ814" s="188"/>
      <c r="BA814" s="188"/>
      <c r="BB814" s="188"/>
      <c r="BC814" s="188"/>
      <c r="BD814" s="188"/>
      <c r="BE814" s="188"/>
      <c r="BF814" s="188"/>
      <c r="BG814" s="188"/>
      <c r="BH814" s="188"/>
      <c r="BI814" s="188"/>
      <c r="BJ814" s="188" t="n">
        <v>0</v>
      </c>
      <c r="BK814" s="188" t="n">
        <v>0</v>
      </c>
      <c r="BL814" s="188" t="n">
        <v>0</v>
      </c>
      <c r="BM814" s="188" t="n">
        <v>0</v>
      </c>
      <c r="BN814" s="188" t="n">
        <v>0</v>
      </c>
      <c r="BO814" s="188" t="n">
        <v>0</v>
      </c>
      <c r="BP814" s="188" t="n">
        <v>0</v>
      </c>
      <c r="BQ814" s="188" t="n">
        <v>0</v>
      </c>
      <c r="BR814" s="188" t="n">
        <v>0</v>
      </c>
      <c r="BS814" s="188" t="n">
        <v>0</v>
      </c>
      <c r="BT814" s="188" t="n">
        <v>0</v>
      </c>
      <c r="BU814" s="188" t="n">
        <v>0</v>
      </c>
      <c r="BV814" s="188" t="n">
        <v>0</v>
      </c>
      <c r="BW814" s="188" t="n">
        <v>0</v>
      </c>
      <c r="BX814" s="188" t="n">
        <v>0</v>
      </c>
      <c r="BY814" s="188" t="n">
        <v>0</v>
      </c>
      <c r="BZ814" s="188" t="n">
        <v>0</v>
      </c>
      <c r="CA814" s="188" t="n">
        <v>0</v>
      </c>
      <c r="CB814" s="188" t="n">
        <v>0</v>
      </c>
      <c r="CC814" s="188" t="n">
        <v>0</v>
      </c>
      <c r="CD814" s="188" t="n">
        <v>18.7764055725653</v>
      </c>
      <c r="CE814" s="188" t="n">
        <v>17.2324374157619</v>
      </c>
      <c r="CF814" s="188" t="n">
        <v>14.7912946386056</v>
      </c>
      <c r="CG814" s="188" t="n">
        <v>18.9904713441306</v>
      </c>
      <c r="CH814" s="188" t="n">
        <v>21.9795512520908</v>
      </c>
      <c r="CI814" s="188" t="n">
        <v>18.1608145617365</v>
      </c>
      <c r="CJ814" s="188" t="n">
        <v>18.1324977576848</v>
      </c>
      <c r="CK814" s="188" t="n">
        <v>21.0744702983495</v>
      </c>
      <c r="CL814" s="188" t="n">
        <v>19.3023329785376</v>
      </c>
      <c r="CM814" s="188" t="n">
        <v>18.6340324620934</v>
      </c>
      <c r="CN814" s="188" t="n">
        <v>19.3709255022828</v>
      </c>
      <c r="CO814" s="188" t="n">
        <v>20.6555336116568</v>
      </c>
      <c r="CP814" s="188" t="n">
        <v>25.3719339977518</v>
      </c>
      <c r="CQ814" s="188" t="n">
        <v>24.9875052862938</v>
      </c>
      <c r="CR814" s="188" t="n">
        <v>29.2357684290003</v>
      </c>
      <c r="CS814" s="188"/>
      <c r="CT814" s="188"/>
      <c r="CU814" s="188"/>
      <c r="CV814" s="188"/>
      <c r="CW814" s="188"/>
      <c r="CX814" s="188"/>
      <c r="CY814" s="188"/>
      <c r="CZ814" s="188"/>
      <c r="DA814" s="188"/>
      <c r="DB814" s="188"/>
      <c r="DC814" s="188"/>
      <c r="DD814" s="188"/>
      <c r="DE814" s="188"/>
      <c r="DF814" s="188"/>
      <c r="DG814" s="188"/>
      <c r="DH814" s="188"/>
      <c r="DI814" s="188"/>
      <c r="DJ814" s="188"/>
      <c r="DK814" s="188"/>
      <c r="DL814" s="188"/>
      <c r="DM814" s="188"/>
      <c r="DN814" s="188"/>
    </row>
    <row r="815" customFormat="false" ht="15.75" hidden="false" customHeight="false" outlineLevel="0" collapsed="false">
      <c r="A815" s="212" t="s">
        <v>337</v>
      </c>
      <c r="B815" s="188"/>
      <c r="C815" s="188"/>
      <c r="D815" s="188"/>
      <c r="E815" s="188"/>
      <c r="F815" s="188"/>
      <c r="G815" s="188"/>
      <c r="H815" s="188"/>
      <c r="I815" s="188"/>
      <c r="J815" s="188"/>
      <c r="K815" s="188"/>
      <c r="L815" s="188"/>
      <c r="M815" s="188"/>
      <c r="N815" s="188"/>
      <c r="O815" s="188"/>
      <c r="P815" s="188"/>
      <c r="Q815" s="188"/>
      <c r="R815" s="188"/>
      <c r="S815" s="188"/>
      <c r="T815" s="188"/>
      <c r="U815" s="188"/>
      <c r="V815" s="188"/>
      <c r="W815" s="188"/>
      <c r="X815" s="188"/>
      <c r="Y815" s="188"/>
      <c r="Z815" s="188"/>
      <c r="AA815" s="188"/>
      <c r="AB815" s="188"/>
      <c r="AC815" s="188"/>
      <c r="AD815" s="188"/>
      <c r="AE815" s="188"/>
      <c r="AF815" s="188"/>
      <c r="AG815" s="188"/>
      <c r="AH815" s="188"/>
      <c r="AI815" s="188"/>
      <c r="AJ815" s="188"/>
      <c r="AK815" s="188"/>
      <c r="AL815" s="188"/>
      <c r="AM815" s="188"/>
      <c r="AN815" s="188"/>
      <c r="AO815" s="188"/>
      <c r="AP815" s="188"/>
      <c r="AQ815" s="188"/>
      <c r="AR815" s="188"/>
      <c r="AS815" s="188"/>
      <c r="AT815" s="188"/>
      <c r="AU815" s="188"/>
      <c r="AV815" s="188"/>
      <c r="AW815" s="188"/>
      <c r="AX815" s="188"/>
      <c r="AY815" s="188"/>
      <c r="AZ815" s="188"/>
      <c r="BA815" s="188"/>
      <c r="BB815" s="188"/>
      <c r="BC815" s="188"/>
      <c r="BD815" s="188"/>
      <c r="BE815" s="188"/>
      <c r="BF815" s="188"/>
      <c r="BG815" s="188"/>
      <c r="BH815" s="188"/>
      <c r="BI815" s="188"/>
      <c r="BJ815" s="188" t="n">
        <v>0</v>
      </c>
      <c r="BK815" s="188" t="n">
        <v>0</v>
      </c>
      <c r="BL815" s="188" t="n">
        <v>0</v>
      </c>
      <c r="BM815" s="188" t="n">
        <v>0</v>
      </c>
      <c r="BN815" s="188" t="n">
        <v>0</v>
      </c>
      <c r="BO815" s="188" t="n">
        <v>0</v>
      </c>
      <c r="BP815" s="188" t="n">
        <v>0</v>
      </c>
      <c r="BQ815" s="188" t="n">
        <v>0</v>
      </c>
      <c r="BR815" s="188" t="n">
        <v>0</v>
      </c>
      <c r="BS815" s="188" t="n">
        <v>0</v>
      </c>
      <c r="BT815" s="188" t="n">
        <v>0</v>
      </c>
      <c r="BU815" s="188" t="n">
        <v>0</v>
      </c>
      <c r="BV815" s="188" t="n">
        <v>0</v>
      </c>
      <c r="BW815" s="188" t="n">
        <v>0</v>
      </c>
      <c r="BX815" s="188" t="n">
        <v>0</v>
      </c>
      <c r="BY815" s="188" t="n">
        <v>0</v>
      </c>
      <c r="BZ815" s="188" t="n">
        <v>0</v>
      </c>
      <c r="CA815" s="188" t="n">
        <v>0</v>
      </c>
      <c r="CB815" s="188" t="n">
        <v>0</v>
      </c>
      <c r="CC815" s="188" t="n">
        <v>0</v>
      </c>
      <c r="CD815" s="188" t="n">
        <v>0</v>
      </c>
      <c r="CE815" s="188" t="n">
        <v>0</v>
      </c>
      <c r="CF815" s="188" t="n">
        <v>0</v>
      </c>
      <c r="CG815" s="188" t="n">
        <v>0</v>
      </c>
      <c r="CH815" s="188" t="n">
        <v>1.68291956291827</v>
      </c>
      <c r="CI815" s="188" t="n">
        <v>1.47395482645861</v>
      </c>
      <c r="CJ815" s="188" t="n">
        <v>1.48014783630944</v>
      </c>
      <c r="CK815" s="188" t="n">
        <v>1.82071126199202</v>
      </c>
      <c r="CL815" s="188" t="n">
        <v>1.83438232358092</v>
      </c>
      <c r="CM815" s="188" t="n">
        <v>1.60661076083989</v>
      </c>
      <c r="CN815" s="188" t="n">
        <v>1.61336114157729</v>
      </c>
      <c r="CO815" s="188" t="n">
        <v>1.78</v>
      </c>
      <c r="CP815" s="188" t="n">
        <v>2.0288268498805</v>
      </c>
      <c r="CQ815" s="188" t="n">
        <v>1.72068012485952</v>
      </c>
      <c r="CR815" s="188" t="n">
        <v>1.76679492841566</v>
      </c>
      <c r="CS815" s="188"/>
      <c r="CT815" s="188"/>
      <c r="CU815" s="188"/>
      <c r="CV815" s="188"/>
      <c r="CW815" s="188"/>
      <c r="CX815" s="188"/>
      <c r="CY815" s="188"/>
      <c r="CZ815" s="188"/>
      <c r="DA815" s="188"/>
      <c r="DB815" s="188"/>
      <c r="DC815" s="188"/>
      <c r="DD815" s="188"/>
      <c r="DE815" s="188"/>
      <c r="DF815" s="188"/>
      <c r="DG815" s="188"/>
      <c r="DH815" s="188"/>
      <c r="DI815" s="188"/>
      <c r="DJ815" s="188"/>
      <c r="DK815" s="188"/>
      <c r="DL815" s="188"/>
      <c r="DM815" s="188"/>
      <c r="DN815" s="188"/>
    </row>
    <row r="816" customFormat="false" ht="15.75" hidden="false" customHeight="false" outlineLevel="0" collapsed="false">
      <c r="A816" s="212" t="s">
        <v>570</v>
      </c>
      <c r="B816" s="188"/>
      <c r="C816" s="188"/>
      <c r="D816" s="188"/>
      <c r="E816" s="188"/>
      <c r="F816" s="188"/>
      <c r="G816" s="188"/>
      <c r="H816" s="188"/>
      <c r="I816" s="188"/>
      <c r="J816" s="188"/>
      <c r="K816" s="188"/>
      <c r="L816" s="188"/>
      <c r="M816" s="188"/>
      <c r="N816" s="188"/>
      <c r="O816" s="188"/>
      <c r="P816" s="188"/>
      <c r="Q816" s="188"/>
      <c r="R816" s="188"/>
      <c r="S816" s="188"/>
      <c r="T816" s="188"/>
      <c r="U816" s="188"/>
      <c r="V816" s="188"/>
      <c r="W816" s="188"/>
      <c r="X816" s="188"/>
      <c r="Y816" s="188"/>
      <c r="Z816" s="188"/>
      <c r="AA816" s="188"/>
      <c r="AB816" s="188"/>
      <c r="AC816" s="188"/>
      <c r="AD816" s="188"/>
      <c r="AE816" s="188"/>
      <c r="AF816" s="188"/>
      <c r="AG816" s="188"/>
      <c r="AH816" s="188"/>
      <c r="AI816" s="188"/>
      <c r="AJ816" s="188"/>
      <c r="AK816" s="188"/>
      <c r="AL816" s="188"/>
      <c r="AM816" s="188"/>
      <c r="AN816" s="188"/>
      <c r="AO816" s="188"/>
      <c r="AP816" s="188"/>
      <c r="AQ816" s="188"/>
      <c r="AR816" s="188"/>
      <c r="AS816" s="188"/>
      <c r="AT816" s="188"/>
      <c r="AU816" s="188"/>
      <c r="AV816" s="188"/>
      <c r="AW816" s="188"/>
      <c r="AX816" s="188"/>
      <c r="AY816" s="188"/>
      <c r="AZ816" s="188"/>
      <c r="BA816" s="188"/>
      <c r="BB816" s="188"/>
      <c r="BC816" s="188"/>
      <c r="BD816" s="188"/>
      <c r="BE816" s="188"/>
      <c r="BF816" s="188"/>
      <c r="BG816" s="188"/>
      <c r="BH816" s="188"/>
      <c r="BI816" s="188"/>
      <c r="BJ816" s="188" t="n">
        <v>0</v>
      </c>
      <c r="BK816" s="188" t="n">
        <v>0</v>
      </c>
      <c r="BL816" s="188" t="n">
        <v>0</v>
      </c>
      <c r="BM816" s="188" t="n">
        <v>0</v>
      </c>
      <c r="BN816" s="188" t="n">
        <v>0</v>
      </c>
      <c r="BO816" s="188" t="n">
        <v>0</v>
      </c>
      <c r="BP816" s="188" t="n">
        <v>0</v>
      </c>
      <c r="BQ816" s="188" t="n">
        <v>0</v>
      </c>
      <c r="BR816" s="188" t="n">
        <v>0</v>
      </c>
      <c r="BS816" s="188" t="n">
        <v>0</v>
      </c>
      <c r="BT816" s="188" t="n">
        <v>0</v>
      </c>
      <c r="BU816" s="188" t="n">
        <v>0</v>
      </c>
      <c r="BV816" s="188" t="n">
        <v>0</v>
      </c>
      <c r="BW816" s="188" t="n">
        <v>0</v>
      </c>
      <c r="BX816" s="188" t="n">
        <v>0</v>
      </c>
      <c r="BY816" s="188" t="n">
        <v>0</v>
      </c>
      <c r="BZ816" s="188" t="n">
        <v>0</v>
      </c>
      <c r="CA816" s="188" t="n">
        <v>0</v>
      </c>
      <c r="CB816" s="188" t="n">
        <v>0</v>
      </c>
      <c r="CC816" s="188" t="n">
        <v>0</v>
      </c>
      <c r="CD816" s="188" t="n">
        <v>18.7764055725653</v>
      </c>
      <c r="CE816" s="188" t="n">
        <v>17.2324374157619</v>
      </c>
      <c r="CF816" s="188" t="n">
        <v>14.7912946386056</v>
      </c>
      <c r="CG816" s="188" t="n">
        <v>18.9904713441306</v>
      </c>
      <c r="CH816" s="188" t="n">
        <v>20.2966316891726</v>
      </c>
      <c r="CI816" s="188" t="n">
        <v>16.6868597352778</v>
      </c>
      <c r="CJ816" s="188" t="n">
        <v>16.6523499213753</v>
      </c>
      <c r="CK816" s="188" t="n">
        <v>19.2537590363575</v>
      </c>
      <c r="CL816" s="188" t="n">
        <v>17.4679506549567</v>
      </c>
      <c r="CM816" s="188" t="n">
        <v>17.0274217012535</v>
      </c>
      <c r="CN816" s="188" t="n">
        <v>17.7575643607056</v>
      </c>
      <c r="CO816" s="188" t="n">
        <v>18.8755336116568</v>
      </c>
      <c r="CP816" s="188" t="n">
        <v>23.3431071478713</v>
      </c>
      <c r="CQ816" s="188" t="n">
        <v>23.2668251614343</v>
      </c>
      <c r="CR816" s="188" t="n">
        <v>27.4689735005847</v>
      </c>
      <c r="CS816" s="188"/>
      <c r="CT816" s="188"/>
      <c r="CU816" s="188"/>
      <c r="CV816" s="188"/>
      <c r="CW816" s="188"/>
      <c r="CX816" s="188"/>
      <c r="CY816" s="188"/>
      <c r="CZ816" s="188"/>
      <c r="DA816" s="188"/>
      <c r="DB816" s="188"/>
      <c r="DC816" s="188"/>
      <c r="DD816" s="188"/>
      <c r="DE816" s="188"/>
      <c r="DF816" s="188"/>
      <c r="DG816" s="188"/>
      <c r="DH816" s="188"/>
      <c r="DI816" s="188"/>
      <c r="DJ816" s="188"/>
      <c r="DK816" s="188"/>
      <c r="DL816" s="188"/>
      <c r="DM816" s="188"/>
      <c r="DN816" s="188"/>
    </row>
    <row r="817" customFormat="false" ht="15.75" hidden="false" customHeight="false" outlineLevel="0" collapsed="false">
      <c r="A817" s="212" t="s">
        <v>340</v>
      </c>
      <c r="B817" s="188"/>
      <c r="C817" s="188"/>
      <c r="D817" s="188"/>
      <c r="E817" s="188"/>
      <c r="F817" s="188"/>
      <c r="G817" s="188"/>
      <c r="H817" s="188"/>
      <c r="I817" s="188"/>
      <c r="J817" s="188"/>
      <c r="K817" s="188"/>
      <c r="L817" s="188"/>
      <c r="M817" s="188"/>
      <c r="N817" s="188"/>
      <c r="O817" s="188"/>
      <c r="P817" s="188"/>
      <c r="Q817" s="188"/>
      <c r="R817" s="188"/>
      <c r="S817" s="188"/>
      <c r="T817" s="188"/>
      <c r="U817" s="188"/>
      <c r="V817" s="188"/>
      <c r="W817" s="188"/>
      <c r="X817" s="188"/>
      <c r="Y817" s="188"/>
      <c r="Z817" s="188"/>
      <c r="AA817" s="188"/>
      <c r="AB817" s="188"/>
      <c r="AC817" s="188"/>
      <c r="AD817" s="188"/>
      <c r="AE817" s="188"/>
      <c r="AF817" s="188"/>
      <c r="AG817" s="188"/>
      <c r="AH817" s="188"/>
      <c r="AI817" s="188"/>
      <c r="AJ817" s="188"/>
      <c r="AK817" s="188"/>
      <c r="AL817" s="188"/>
      <c r="AM817" s="188"/>
      <c r="AN817" s="188"/>
      <c r="AO817" s="188"/>
      <c r="AP817" s="188"/>
      <c r="AQ817" s="188"/>
      <c r="AR817" s="188"/>
      <c r="AS817" s="188"/>
      <c r="AT817" s="188"/>
      <c r="AU817" s="188"/>
      <c r="AV817" s="188"/>
      <c r="AW817" s="188"/>
      <c r="AX817" s="188"/>
      <c r="AY817" s="188"/>
      <c r="AZ817" s="188"/>
      <c r="BA817" s="188"/>
      <c r="BB817" s="188"/>
      <c r="BC817" s="188"/>
      <c r="BD817" s="188"/>
      <c r="BE817" s="188"/>
      <c r="BF817" s="188"/>
      <c r="BG817" s="188"/>
      <c r="BH817" s="188"/>
      <c r="BI817" s="188"/>
      <c r="BJ817" s="188" t="n">
        <v>0</v>
      </c>
      <c r="BK817" s="188" t="n">
        <v>0</v>
      </c>
      <c r="BL817" s="188" t="n">
        <v>0</v>
      </c>
      <c r="BM817" s="188" t="n">
        <v>0</v>
      </c>
      <c r="BN817" s="188" t="n">
        <v>0</v>
      </c>
      <c r="BO817" s="188" t="n">
        <v>0</v>
      </c>
      <c r="BP817" s="188" t="n">
        <v>0</v>
      </c>
      <c r="BQ817" s="188" t="n">
        <v>0</v>
      </c>
      <c r="BR817" s="188" t="n">
        <v>0</v>
      </c>
      <c r="BS817" s="188" t="n">
        <v>0</v>
      </c>
      <c r="BT817" s="188" t="n">
        <v>0</v>
      </c>
      <c r="BU817" s="188" t="n">
        <v>0</v>
      </c>
      <c r="BV817" s="188" t="n">
        <v>0</v>
      </c>
      <c r="BW817" s="188" t="n">
        <v>0</v>
      </c>
      <c r="BX817" s="188" t="n">
        <v>0</v>
      </c>
      <c r="BY817" s="188" t="n">
        <v>0</v>
      </c>
      <c r="BZ817" s="188" t="n">
        <v>0</v>
      </c>
      <c r="CA817" s="188" t="n">
        <v>0</v>
      </c>
      <c r="CB817" s="188" t="n">
        <v>0</v>
      </c>
      <c r="CC817" s="188" t="n">
        <v>0</v>
      </c>
      <c r="CD817" s="188" t="n">
        <v>18.7764055725653</v>
      </c>
      <c r="CE817" s="188" t="n">
        <v>17.2324374157619</v>
      </c>
      <c r="CF817" s="188" t="n">
        <v>14.7912946386056</v>
      </c>
      <c r="CG817" s="188" t="n">
        <v>18.9904713441306</v>
      </c>
      <c r="CH817" s="188" t="n">
        <v>21.9795512520908</v>
      </c>
      <c r="CI817" s="188" t="n">
        <v>18.1608145617365</v>
      </c>
      <c r="CJ817" s="188" t="n">
        <v>18.1324977576848</v>
      </c>
      <c r="CK817" s="188" t="n">
        <v>21.0744702983495</v>
      </c>
      <c r="CL817" s="188" t="n">
        <v>19.3023329785376</v>
      </c>
      <c r="CM817" s="188" t="n">
        <v>18.6340324620934</v>
      </c>
      <c r="CN817" s="188" t="n">
        <v>19.3709255022828</v>
      </c>
      <c r="CO817" s="188" t="n">
        <v>20.6555336116568</v>
      </c>
      <c r="CP817" s="188" t="n">
        <v>25.3719339977518</v>
      </c>
      <c r="CQ817" s="188" t="n">
        <v>24.9875052862938</v>
      </c>
      <c r="CR817" s="188" t="n">
        <v>29.2357684290003</v>
      </c>
      <c r="CS817" s="188"/>
      <c r="CT817" s="188"/>
      <c r="CU817" s="188"/>
      <c r="CV817" s="188"/>
      <c r="CW817" s="188"/>
      <c r="CX817" s="188"/>
      <c r="CY817" s="188"/>
      <c r="CZ817" s="188"/>
      <c r="DA817" s="188"/>
      <c r="DB817" s="188"/>
      <c r="DC817" s="188"/>
      <c r="DD817" s="188"/>
      <c r="DE817" s="188"/>
      <c r="DF817" s="188"/>
      <c r="DG817" s="188"/>
      <c r="DH817" s="188"/>
      <c r="DI817" s="188"/>
      <c r="DJ817" s="188"/>
      <c r="DK817" s="188"/>
      <c r="DL817" s="188"/>
      <c r="DM817" s="188"/>
      <c r="DN817" s="188"/>
    </row>
    <row r="818" customFormat="false" ht="15.75" hidden="false" customHeight="false" outlineLevel="0" collapsed="false">
      <c r="A818" s="212" t="s">
        <v>341</v>
      </c>
      <c r="B818" s="188"/>
      <c r="C818" s="188"/>
      <c r="D818" s="188"/>
      <c r="E818" s="188"/>
      <c r="F818" s="188"/>
      <c r="G818" s="188"/>
      <c r="H818" s="188"/>
      <c r="I818" s="188"/>
      <c r="J818" s="188"/>
      <c r="K818" s="188"/>
      <c r="L818" s="188"/>
      <c r="M818" s="188"/>
      <c r="N818" s="188"/>
      <c r="O818" s="188"/>
      <c r="P818" s="188"/>
      <c r="Q818" s="188"/>
      <c r="R818" s="188"/>
      <c r="S818" s="188"/>
      <c r="T818" s="188"/>
      <c r="U818" s="188"/>
      <c r="V818" s="188"/>
      <c r="W818" s="188"/>
      <c r="X818" s="188"/>
      <c r="Y818" s="188"/>
      <c r="Z818" s="188"/>
      <c r="AA818" s="188"/>
      <c r="AB818" s="188"/>
      <c r="AC818" s="188"/>
      <c r="AD818" s="188"/>
      <c r="AE818" s="188"/>
      <c r="AF818" s="188"/>
      <c r="AG818" s="188"/>
      <c r="AH818" s="188"/>
      <c r="AI818" s="188"/>
      <c r="AJ818" s="188"/>
      <c r="AK818" s="188"/>
      <c r="AL818" s="188"/>
      <c r="AM818" s="188"/>
      <c r="AN818" s="188"/>
      <c r="AO818" s="188"/>
      <c r="AP818" s="188"/>
      <c r="AQ818" s="188"/>
      <c r="AR818" s="188"/>
      <c r="AS818" s="188"/>
      <c r="AT818" s="188"/>
      <c r="AU818" s="188"/>
      <c r="AV818" s="188"/>
      <c r="AW818" s="188"/>
      <c r="AX818" s="188"/>
      <c r="AY818" s="188"/>
      <c r="AZ818" s="188"/>
      <c r="BA818" s="188"/>
      <c r="BB818" s="188"/>
      <c r="BC818" s="188"/>
      <c r="BD818" s="188"/>
      <c r="BE818" s="188"/>
      <c r="BF818" s="188"/>
      <c r="BG818" s="188"/>
      <c r="BH818" s="188"/>
      <c r="BI818" s="188"/>
      <c r="BJ818" s="188" t="n">
        <v>0</v>
      </c>
      <c r="BK818" s="188" t="n">
        <v>0</v>
      </c>
      <c r="BL818" s="188" t="n">
        <v>0</v>
      </c>
      <c r="BM818" s="188" t="n">
        <v>0</v>
      </c>
      <c r="BN818" s="188" t="n">
        <v>0</v>
      </c>
      <c r="BO818" s="188" t="n">
        <v>0</v>
      </c>
      <c r="BP818" s="188" t="n">
        <v>0</v>
      </c>
      <c r="BQ818" s="188" t="n">
        <v>0</v>
      </c>
      <c r="BR818" s="188" t="n">
        <v>0</v>
      </c>
      <c r="BS818" s="188" t="n">
        <v>0</v>
      </c>
      <c r="BT818" s="188" t="n">
        <v>0</v>
      </c>
      <c r="BU818" s="188" t="n">
        <v>0</v>
      </c>
      <c r="BV818" s="188" t="n">
        <v>0</v>
      </c>
      <c r="BW818" s="188" t="n">
        <v>0</v>
      </c>
      <c r="BX818" s="188" t="n">
        <v>0</v>
      </c>
      <c r="BY818" s="188" t="n">
        <v>0</v>
      </c>
      <c r="BZ818" s="188" t="n">
        <v>0</v>
      </c>
      <c r="CA818" s="188" t="n">
        <v>0</v>
      </c>
      <c r="CB818" s="188" t="n">
        <v>0</v>
      </c>
      <c r="CC818" s="188" t="n">
        <v>0</v>
      </c>
      <c r="CD818" s="188" t="n">
        <v>0</v>
      </c>
      <c r="CE818" s="188" t="n">
        <v>0</v>
      </c>
      <c r="CF818" s="188" t="n">
        <v>0</v>
      </c>
      <c r="CG818" s="188" t="n">
        <v>0</v>
      </c>
      <c r="CH818" s="188" t="n">
        <v>1.68291956291827</v>
      </c>
      <c r="CI818" s="188" t="n">
        <v>1.47395482645861</v>
      </c>
      <c r="CJ818" s="188" t="n">
        <v>1.48014783630944</v>
      </c>
      <c r="CK818" s="188" t="n">
        <v>1.82071126199202</v>
      </c>
      <c r="CL818" s="188" t="n">
        <v>1.83438232358092</v>
      </c>
      <c r="CM818" s="188" t="n">
        <v>1.60661076083989</v>
      </c>
      <c r="CN818" s="188" t="n">
        <v>1.61336114157729</v>
      </c>
      <c r="CO818" s="188" t="n">
        <v>1.78</v>
      </c>
      <c r="CP818" s="188" t="n">
        <v>2.0288268498805</v>
      </c>
      <c r="CQ818" s="188" t="n">
        <v>1.72068012485952</v>
      </c>
      <c r="CR818" s="188" t="n">
        <v>1.76679492841566</v>
      </c>
      <c r="CS818" s="188"/>
      <c r="CT818" s="188"/>
      <c r="CU818" s="188"/>
      <c r="CV818" s="188"/>
      <c r="CW818" s="188"/>
      <c r="CX818" s="188"/>
      <c r="CY818" s="188"/>
      <c r="CZ818" s="188"/>
      <c r="DA818" s="188"/>
      <c r="DB818" s="188"/>
      <c r="DC818" s="188"/>
      <c r="DD818" s="188"/>
      <c r="DE818" s="188"/>
      <c r="DF818" s="188"/>
      <c r="DG818" s="188"/>
      <c r="DH818" s="188"/>
      <c r="DI818" s="188"/>
      <c r="DJ818" s="188"/>
      <c r="DK818" s="188"/>
      <c r="DL818" s="188"/>
      <c r="DM818" s="188"/>
      <c r="DN818" s="188"/>
    </row>
    <row r="819" customFormat="false" ht="15.75" hidden="false" customHeight="false" outlineLevel="0" collapsed="false">
      <c r="A819" s="212" t="s">
        <v>571</v>
      </c>
      <c r="B819" s="188"/>
      <c r="C819" s="188"/>
      <c r="D819" s="188"/>
      <c r="E819" s="188"/>
      <c r="F819" s="188"/>
      <c r="G819" s="188"/>
      <c r="H819" s="188"/>
      <c r="I819" s="188"/>
      <c r="J819" s="188"/>
      <c r="K819" s="188"/>
      <c r="L819" s="188"/>
      <c r="M819" s="188"/>
      <c r="N819" s="188"/>
      <c r="O819" s="188"/>
      <c r="P819" s="188"/>
      <c r="Q819" s="188"/>
      <c r="R819" s="188"/>
      <c r="S819" s="188"/>
      <c r="T819" s="188"/>
      <c r="U819" s="188"/>
      <c r="V819" s="188"/>
      <c r="W819" s="188"/>
      <c r="X819" s="188"/>
      <c r="Y819" s="188"/>
      <c r="Z819" s="188"/>
      <c r="AA819" s="188"/>
      <c r="AB819" s="188"/>
      <c r="AC819" s="188"/>
      <c r="AD819" s="188"/>
      <c r="AE819" s="188"/>
      <c r="AF819" s="188"/>
      <c r="AG819" s="188"/>
      <c r="AH819" s="188"/>
      <c r="AI819" s="188"/>
      <c r="AJ819" s="188"/>
      <c r="AK819" s="188"/>
      <c r="AL819" s="188"/>
      <c r="AM819" s="188"/>
      <c r="AN819" s="188"/>
      <c r="AO819" s="188"/>
      <c r="AP819" s="188"/>
      <c r="AQ819" s="188"/>
      <c r="AR819" s="188"/>
      <c r="AS819" s="188"/>
      <c r="AT819" s="188"/>
      <c r="AU819" s="188"/>
      <c r="AV819" s="188"/>
      <c r="AW819" s="188"/>
      <c r="AX819" s="188"/>
      <c r="AY819" s="188"/>
      <c r="AZ819" s="188"/>
      <c r="BA819" s="188"/>
      <c r="BB819" s="188"/>
      <c r="BC819" s="188"/>
      <c r="BD819" s="188"/>
      <c r="BE819" s="188"/>
      <c r="BF819" s="188"/>
      <c r="BG819" s="188"/>
      <c r="BH819" s="188"/>
      <c r="BI819" s="188"/>
      <c r="BJ819" s="188" t="n">
        <v>0</v>
      </c>
      <c r="BK819" s="188" t="n">
        <v>0</v>
      </c>
      <c r="BL819" s="188" t="n">
        <v>0</v>
      </c>
      <c r="BM819" s="188" t="n">
        <v>0</v>
      </c>
      <c r="BN819" s="188" t="n">
        <v>0</v>
      </c>
      <c r="BO819" s="188" t="n">
        <v>0</v>
      </c>
      <c r="BP819" s="188" t="n">
        <v>0</v>
      </c>
      <c r="BQ819" s="188" t="n">
        <v>0</v>
      </c>
      <c r="BR819" s="188" t="n">
        <v>0</v>
      </c>
      <c r="BS819" s="188" t="n">
        <v>0</v>
      </c>
      <c r="BT819" s="188" t="n">
        <v>0</v>
      </c>
      <c r="BU819" s="188" t="n">
        <v>0</v>
      </c>
      <c r="BV819" s="188" t="n">
        <v>0</v>
      </c>
      <c r="BW819" s="188" t="n">
        <v>0</v>
      </c>
      <c r="BX819" s="188" t="n">
        <v>0</v>
      </c>
      <c r="BY819" s="188" t="n">
        <v>0</v>
      </c>
      <c r="BZ819" s="188" t="n">
        <v>0</v>
      </c>
      <c r="CA819" s="188" t="n">
        <v>0</v>
      </c>
      <c r="CB819" s="188" t="n">
        <v>0</v>
      </c>
      <c r="CC819" s="188" t="n">
        <v>0</v>
      </c>
      <c r="CD819" s="188" t="n">
        <v>0</v>
      </c>
      <c r="CE819" s="188" t="n">
        <v>0</v>
      </c>
      <c r="CF819" s="188" t="n">
        <v>0</v>
      </c>
      <c r="CG819" s="188" t="n">
        <v>0</v>
      </c>
      <c r="CH819" s="188" t="n">
        <v>0</v>
      </c>
      <c r="CI819" s="188" t="n">
        <v>0</v>
      </c>
      <c r="CJ819" s="188" t="n">
        <v>0</v>
      </c>
      <c r="CK819" s="188" t="n">
        <v>0</v>
      </c>
      <c r="CL819" s="188" t="n">
        <v>0</v>
      </c>
      <c r="CM819" s="188" t="n">
        <v>0</v>
      </c>
      <c r="CN819" s="188" t="n">
        <v>0</v>
      </c>
      <c r="CO819" s="188" t="n">
        <v>0</v>
      </c>
      <c r="CP819" s="188" t="n">
        <v>0</v>
      </c>
      <c r="CQ819" s="188" t="n">
        <v>0</v>
      </c>
      <c r="CR819" s="188" t="n">
        <v>0</v>
      </c>
      <c r="CS819" s="188"/>
      <c r="CT819" s="188"/>
      <c r="CU819" s="188"/>
      <c r="CV819" s="188"/>
      <c r="CW819" s="188"/>
      <c r="CX819" s="188"/>
      <c r="CY819" s="188"/>
      <c r="CZ819" s="188"/>
      <c r="DA819" s="188"/>
      <c r="DB819" s="188"/>
      <c r="DC819" s="188"/>
      <c r="DD819" s="188"/>
      <c r="DE819" s="188"/>
      <c r="DF819" s="188"/>
      <c r="DG819" s="188"/>
      <c r="DH819" s="188"/>
      <c r="DI819" s="188"/>
      <c r="DJ819" s="188"/>
      <c r="DK819" s="188"/>
      <c r="DL819" s="188"/>
      <c r="DM819" s="188"/>
      <c r="DN819" s="188"/>
    </row>
    <row r="820" customFormat="false" ht="15.75" hidden="false" customHeight="false" outlineLevel="0" collapsed="false">
      <c r="A820" s="184" t="s">
        <v>386</v>
      </c>
      <c r="B820" s="78"/>
      <c r="C820" s="78"/>
      <c r="D820" s="78"/>
      <c r="E820" s="78"/>
      <c r="F820" s="78"/>
      <c r="G820" s="78"/>
      <c r="H820" s="78"/>
      <c r="I820" s="78"/>
      <c r="J820" s="78"/>
      <c r="K820" s="78"/>
      <c r="L820" s="78"/>
      <c r="M820" s="78"/>
      <c r="N820" s="78"/>
      <c r="O820" s="78"/>
      <c r="P820" s="78"/>
      <c r="Q820" s="78"/>
      <c r="R820" s="78"/>
      <c r="S820" s="78"/>
      <c r="T820" s="78"/>
      <c r="U820" s="78"/>
      <c r="V820" s="78"/>
      <c r="W820" s="78"/>
      <c r="X820" s="78"/>
      <c r="Y820" s="78"/>
      <c r="Z820" s="78"/>
      <c r="AA820" s="78"/>
      <c r="AB820" s="78"/>
      <c r="AC820" s="78"/>
      <c r="AD820" s="78"/>
      <c r="AE820" s="78"/>
      <c r="AF820" s="78"/>
      <c r="AG820" s="78"/>
      <c r="AH820" s="78"/>
      <c r="AI820" s="78"/>
      <c r="AJ820" s="78"/>
      <c r="AK820" s="78"/>
      <c r="AL820" s="78"/>
      <c r="AM820" s="78"/>
      <c r="AN820" s="78"/>
      <c r="AO820" s="78"/>
      <c r="AP820" s="78"/>
      <c r="AQ820" s="78"/>
      <c r="AR820" s="78"/>
      <c r="AS820" s="78"/>
      <c r="AT820" s="78"/>
      <c r="AU820" s="78"/>
      <c r="AV820" s="78"/>
      <c r="AW820" s="78"/>
      <c r="AX820" s="78"/>
      <c r="AY820" s="78"/>
      <c r="AZ820" s="78"/>
      <c r="BA820" s="78"/>
      <c r="BB820" s="78"/>
      <c r="BC820" s="78"/>
      <c r="BD820" s="78"/>
      <c r="BE820" s="78"/>
      <c r="BF820" s="78"/>
      <c r="BG820" s="78"/>
      <c r="BH820" s="78"/>
      <c r="BI820" s="78"/>
      <c r="BJ820" s="78"/>
      <c r="BK820" s="78"/>
      <c r="BL820" s="78"/>
      <c r="BM820" s="78"/>
      <c r="BN820" s="78"/>
      <c r="BO820" s="78"/>
      <c r="BP820" s="78"/>
      <c r="BQ820" s="78"/>
      <c r="BR820" s="78"/>
      <c r="BS820" s="78"/>
      <c r="BT820" s="78"/>
      <c r="BU820" s="78"/>
      <c r="BV820" s="78"/>
      <c r="BW820" s="78"/>
      <c r="BX820" s="78"/>
      <c r="BY820" s="78"/>
      <c r="BZ820" s="78"/>
      <c r="CA820" s="78"/>
      <c r="CB820" s="78"/>
      <c r="CC820" s="78"/>
      <c r="CD820" s="78"/>
      <c r="CE820" s="78"/>
      <c r="CF820" s="78"/>
      <c r="CG820" s="78"/>
      <c r="CH820" s="78"/>
      <c r="CI820" s="78"/>
      <c r="CJ820" s="78"/>
      <c r="CK820" s="78"/>
      <c r="CL820" s="78"/>
      <c r="CM820" s="78"/>
      <c r="CN820" s="78"/>
      <c r="CO820" s="78"/>
      <c r="CP820" s="78"/>
      <c r="CQ820" s="78"/>
      <c r="CR820" s="78"/>
      <c r="CS820" s="78"/>
      <c r="CT820" s="188"/>
      <c r="CU820" s="188"/>
      <c r="CV820" s="188"/>
      <c r="CW820" s="188"/>
      <c r="CX820" s="188"/>
      <c r="CY820" s="188"/>
      <c r="CZ820" s="188"/>
      <c r="DA820" s="188"/>
      <c r="DB820" s="188"/>
      <c r="DC820" s="188"/>
      <c r="DD820" s="188"/>
      <c r="DE820" s="188"/>
      <c r="DF820" s="188"/>
      <c r="DG820" s="188"/>
      <c r="DH820" s="188"/>
      <c r="DI820" s="188"/>
      <c r="DJ820" s="188"/>
      <c r="DK820" s="188"/>
      <c r="DL820" s="188"/>
      <c r="DM820" s="188"/>
      <c r="DN820" s="188"/>
    </row>
    <row r="821" customFormat="false" ht="16.5" hidden="false" customHeight="false" outlineLevel="0" collapsed="false">
      <c r="A821" s="184" t="s">
        <v>351</v>
      </c>
      <c r="B821" s="78"/>
      <c r="C821" s="78"/>
      <c r="D821" s="78"/>
      <c r="E821" s="78"/>
      <c r="F821" s="78"/>
      <c r="G821" s="78"/>
      <c r="H821" s="78"/>
      <c r="I821" s="78"/>
      <c r="J821" s="78"/>
      <c r="K821" s="78"/>
      <c r="L821" s="78"/>
      <c r="M821" s="78"/>
      <c r="N821" s="78"/>
      <c r="O821" s="78"/>
      <c r="P821" s="78"/>
      <c r="Q821" s="78"/>
      <c r="R821" s="78"/>
      <c r="S821" s="78"/>
      <c r="T821" s="78"/>
      <c r="U821" s="78"/>
      <c r="V821" s="78"/>
      <c r="W821" s="78"/>
      <c r="X821" s="78"/>
      <c r="Y821" s="78"/>
      <c r="Z821" s="78"/>
      <c r="AA821" s="78"/>
      <c r="AB821" s="78"/>
      <c r="AC821" s="78"/>
      <c r="AD821" s="78"/>
      <c r="AE821" s="78"/>
      <c r="AF821" s="78"/>
      <c r="AG821" s="78"/>
      <c r="AH821" s="78"/>
      <c r="AI821" s="78"/>
      <c r="AJ821" s="78"/>
      <c r="AK821" s="78"/>
      <c r="AL821" s="78"/>
      <c r="AM821" s="78"/>
      <c r="AN821" s="78"/>
      <c r="AO821" s="78"/>
      <c r="AP821" s="78"/>
      <c r="AQ821" s="78"/>
      <c r="AR821" s="78"/>
      <c r="AS821" s="78"/>
      <c r="AT821" s="78"/>
      <c r="AU821" s="78"/>
      <c r="AV821" s="78"/>
      <c r="AW821" s="78"/>
      <c r="AX821" s="78"/>
      <c r="AY821" s="78"/>
      <c r="AZ821" s="78"/>
      <c r="BA821" s="78"/>
      <c r="BB821" s="78"/>
      <c r="BC821" s="78"/>
      <c r="BD821" s="78"/>
      <c r="BE821" s="78"/>
      <c r="BF821" s="78"/>
      <c r="BG821" s="78"/>
      <c r="BH821" s="78"/>
      <c r="BI821" s="78"/>
      <c r="BJ821" s="78"/>
      <c r="BK821" s="78"/>
      <c r="BL821" s="78"/>
      <c r="BM821" s="78"/>
      <c r="BN821" s="78"/>
      <c r="BO821" s="78"/>
      <c r="BP821" s="78"/>
      <c r="BQ821" s="78"/>
      <c r="BR821" s="78"/>
      <c r="BS821" s="78"/>
      <c r="BT821" s="78"/>
      <c r="BU821" s="78"/>
      <c r="BV821" s="78"/>
      <c r="BW821" s="78"/>
      <c r="BX821" s="78"/>
      <c r="BY821" s="78"/>
      <c r="BZ821" s="78"/>
      <c r="CA821" s="78"/>
      <c r="CB821" s="78"/>
      <c r="CC821" s="78"/>
      <c r="CD821" s="78"/>
      <c r="CE821" s="78"/>
      <c r="CF821" s="78"/>
      <c r="CG821" s="78"/>
      <c r="CH821" s="78"/>
      <c r="CI821" s="78"/>
      <c r="CJ821" s="78"/>
      <c r="CK821" s="78"/>
      <c r="CL821" s="78"/>
      <c r="CM821" s="78"/>
      <c r="CN821" s="78"/>
      <c r="CO821" s="78"/>
      <c r="CP821" s="78"/>
      <c r="CQ821" s="78"/>
      <c r="CR821" s="78"/>
      <c r="CS821" s="78"/>
      <c r="CT821" s="78"/>
      <c r="CU821" s="78"/>
      <c r="CV821" s="78"/>
      <c r="CW821" s="78"/>
      <c r="CX821" s="78"/>
      <c r="CY821" s="78"/>
      <c r="CZ821" s="78"/>
      <c r="DA821" s="78"/>
      <c r="DB821" s="78"/>
      <c r="DC821" s="78"/>
      <c r="DD821" s="78"/>
      <c r="DE821" s="78"/>
      <c r="DF821" s="78"/>
      <c r="DG821" s="78"/>
      <c r="DH821" s="78"/>
      <c r="DI821" s="78"/>
      <c r="DJ821" s="78"/>
      <c r="DK821" s="78"/>
      <c r="DL821" s="78"/>
      <c r="DM821" s="78"/>
      <c r="DN821" s="78"/>
    </row>
    <row r="822" customFormat="false" ht="17.25" hidden="false" customHeight="false" outlineLevel="0" collapsed="false">
      <c r="A822" s="262" t="s">
        <v>572</v>
      </c>
      <c r="B822" s="263"/>
      <c r="C822" s="263"/>
      <c r="D822" s="263"/>
      <c r="E822" s="263"/>
      <c r="F822" s="263"/>
      <c r="G822" s="263"/>
      <c r="H822" s="263"/>
      <c r="I822" s="263"/>
      <c r="J822" s="263"/>
      <c r="K822" s="263"/>
      <c r="L822" s="263"/>
      <c r="M822" s="263"/>
      <c r="N822" s="263"/>
      <c r="O822" s="263"/>
      <c r="P822" s="263"/>
      <c r="Q822" s="263"/>
      <c r="R822" s="263"/>
      <c r="S822" s="263"/>
      <c r="T822" s="263"/>
      <c r="U822" s="263"/>
      <c r="V822" s="263"/>
      <c r="W822" s="263"/>
      <c r="X822" s="263"/>
      <c r="Y822" s="263"/>
      <c r="Z822" s="263"/>
      <c r="AA822" s="263"/>
      <c r="AB822" s="263"/>
      <c r="AC822" s="263"/>
      <c r="AD822" s="263"/>
      <c r="AE822" s="263"/>
      <c r="AF822" s="263"/>
      <c r="AG822" s="263"/>
      <c r="AH822" s="263"/>
      <c r="AI822" s="263"/>
      <c r="AJ822" s="263"/>
      <c r="AK822" s="263"/>
      <c r="AL822" s="263"/>
      <c r="AM822" s="263"/>
      <c r="AN822" s="263"/>
      <c r="AO822" s="263"/>
      <c r="AP822" s="263"/>
      <c r="AQ822" s="263"/>
      <c r="AR822" s="263"/>
      <c r="AS822" s="263"/>
      <c r="AT822" s="263"/>
      <c r="AU822" s="263"/>
      <c r="AV822" s="263"/>
      <c r="AW822" s="263"/>
      <c r="AX822" s="263"/>
      <c r="AY822" s="263"/>
      <c r="AZ822" s="263"/>
      <c r="BA822" s="263"/>
      <c r="BB822" s="263"/>
      <c r="BC822" s="263"/>
      <c r="BD822" s="263"/>
      <c r="BE822" s="263"/>
      <c r="BF822" s="263"/>
      <c r="BG822" s="263"/>
      <c r="BH822" s="263"/>
      <c r="BI822" s="263"/>
      <c r="BJ822" s="263" t="n">
        <v>0</v>
      </c>
      <c r="BK822" s="263" t="n">
        <v>0</v>
      </c>
      <c r="BL822" s="263" t="n">
        <v>0</v>
      </c>
      <c r="BM822" s="263" t="n">
        <v>0</v>
      </c>
      <c r="BN822" s="263" t="n">
        <v>0</v>
      </c>
      <c r="BO822" s="263" t="n">
        <v>0</v>
      </c>
      <c r="BP822" s="263" t="n">
        <v>0</v>
      </c>
      <c r="BQ822" s="263" t="n">
        <v>0</v>
      </c>
      <c r="BR822" s="263" t="n">
        <v>0</v>
      </c>
      <c r="BS822" s="263" t="n">
        <v>0</v>
      </c>
      <c r="BT822" s="263" t="n">
        <v>0</v>
      </c>
      <c r="BU822" s="263" t="n">
        <v>0</v>
      </c>
      <c r="BV822" s="263" t="n">
        <v>0</v>
      </c>
      <c r="BW822" s="263" t="n">
        <v>0</v>
      </c>
      <c r="BX822" s="263" t="n">
        <v>0</v>
      </c>
      <c r="BY822" s="263" t="n">
        <v>0</v>
      </c>
      <c r="BZ822" s="263" t="n">
        <v>0</v>
      </c>
      <c r="CA822" s="263" t="n">
        <v>0</v>
      </c>
      <c r="CB822" s="263" t="n">
        <v>0</v>
      </c>
      <c r="CC822" s="263" t="n">
        <v>0</v>
      </c>
      <c r="CD822" s="263" t="n">
        <v>81.85</v>
      </c>
      <c r="CE822" s="263" t="n">
        <v>81.85</v>
      </c>
      <c r="CF822" s="263" t="n">
        <v>68.1</v>
      </c>
      <c r="CG822" s="263" t="n">
        <v>68.1</v>
      </c>
      <c r="CH822" s="263" t="n">
        <v>50.55</v>
      </c>
      <c r="CI822" s="263" t="n">
        <v>50.55</v>
      </c>
      <c r="CJ822" s="263" t="n">
        <v>44.45</v>
      </c>
      <c r="CK822" s="263" t="n">
        <v>44.45</v>
      </c>
      <c r="CL822" s="263" t="n">
        <v>45.1</v>
      </c>
      <c r="CM822" s="263" t="n">
        <v>45.1</v>
      </c>
      <c r="CN822" s="263" t="n">
        <v>49.7532504464226</v>
      </c>
      <c r="CO822" s="263" t="n">
        <v>49.7532504464226</v>
      </c>
      <c r="CP822" s="263" t="n">
        <v>49.7532504464226</v>
      </c>
      <c r="CQ822" s="263" t="n">
        <v>49.7532504464226</v>
      </c>
      <c r="CR822" s="263" t="n">
        <v>72.5</v>
      </c>
      <c r="CS822" s="263"/>
      <c r="CT822" s="78"/>
      <c r="CU822" s="78"/>
      <c r="CV822" s="78"/>
      <c r="CW822" s="78"/>
      <c r="CX822" s="78"/>
      <c r="CY822" s="78"/>
      <c r="CZ822" s="78"/>
      <c r="DA822" s="78"/>
      <c r="DB822" s="78"/>
      <c r="DC822" s="78"/>
      <c r="DD822" s="78"/>
      <c r="DE822" s="78"/>
      <c r="DF822" s="78"/>
      <c r="DG822" s="78"/>
      <c r="DH822" s="78"/>
      <c r="DI822" s="78"/>
      <c r="DJ822" s="78"/>
      <c r="DK822" s="78"/>
      <c r="DL822" s="78"/>
      <c r="DM822" s="78"/>
      <c r="DN822" s="78"/>
    </row>
    <row r="823" customFormat="false" ht="15.75" hidden="false" customHeight="false" outlineLevel="0" collapsed="false">
      <c r="A823" s="264" t="s">
        <v>573</v>
      </c>
      <c r="B823" s="265"/>
      <c r="C823" s="265"/>
      <c r="D823" s="265"/>
      <c r="E823" s="265"/>
      <c r="F823" s="265"/>
      <c r="G823" s="265"/>
      <c r="H823" s="265"/>
      <c r="I823" s="265"/>
      <c r="J823" s="265"/>
      <c r="K823" s="265"/>
      <c r="L823" s="265"/>
      <c r="M823" s="265"/>
      <c r="N823" s="265"/>
      <c r="O823" s="265"/>
      <c r="P823" s="265"/>
      <c r="Q823" s="265"/>
      <c r="R823" s="265"/>
      <c r="S823" s="265"/>
      <c r="T823" s="265"/>
      <c r="U823" s="265"/>
      <c r="V823" s="265"/>
      <c r="W823" s="265"/>
      <c r="X823" s="265"/>
      <c r="Y823" s="265"/>
      <c r="Z823" s="265"/>
      <c r="AA823" s="265"/>
      <c r="AB823" s="265"/>
      <c r="AC823" s="265"/>
      <c r="AD823" s="265"/>
      <c r="AE823" s="265"/>
      <c r="AF823" s="265"/>
      <c r="AG823" s="265"/>
      <c r="AH823" s="265"/>
      <c r="AI823" s="265"/>
      <c r="AJ823" s="265"/>
      <c r="AK823" s="265"/>
      <c r="AL823" s="265"/>
      <c r="AM823" s="265"/>
      <c r="AN823" s="265"/>
      <c r="AO823" s="265"/>
      <c r="AP823" s="265"/>
      <c r="AQ823" s="265"/>
      <c r="AR823" s="265"/>
      <c r="AS823" s="265"/>
      <c r="AT823" s="265"/>
      <c r="AU823" s="265"/>
      <c r="AV823" s="265"/>
      <c r="AW823" s="265"/>
      <c r="AX823" s="265"/>
      <c r="AY823" s="265"/>
      <c r="AZ823" s="265"/>
      <c r="BA823" s="265"/>
      <c r="BB823" s="265"/>
      <c r="BC823" s="265"/>
      <c r="BD823" s="265"/>
      <c r="BE823" s="265"/>
      <c r="BF823" s="265"/>
      <c r="BG823" s="265"/>
      <c r="BH823" s="265"/>
      <c r="BI823" s="265"/>
      <c r="BJ823" s="265" t="n">
        <v>0</v>
      </c>
      <c r="BK823" s="265" t="n">
        <v>0</v>
      </c>
      <c r="BL823" s="265" t="n">
        <v>0</v>
      </c>
      <c r="BM823" s="265" t="n">
        <v>0</v>
      </c>
      <c r="BN823" s="265" t="n">
        <v>0</v>
      </c>
      <c r="BO823" s="265" t="n">
        <v>0</v>
      </c>
      <c r="BP823" s="265" t="n">
        <v>0</v>
      </c>
      <c r="BQ823" s="265" t="n">
        <v>0</v>
      </c>
      <c r="BR823" s="265" t="n">
        <v>0</v>
      </c>
      <c r="BS823" s="265" t="n">
        <v>0</v>
      </c>
      <c r="BT823" s="265" t="n">
        <v>0</v>
      </c>
      <c r="BU823" s="265" t="n">
        <v>0</v>
      </c>
      <c r="BV823" s="265" t="n">
        <v>0</v>
      </c>
      <c r="BW823" s="265" t="n">
        <v>0</v>
      </c>
      <c r="BX823" s="265" t="n">
        <v>0</v>
      </c>
      <c r="BY823" s="265" t="n">
        <v>0</v>
      </c>
      <c r="BZ823" s="265" t="n">
        <v>0</v>
      </c>
      <c r="CA823" s="265" t="n">
        <v>0</v>
      </c>
      <c r="CB823" s="265" t="n">
        <v>0</v>
      </c>
      <c r="CC823" s="265" t="n">
        <v>0</v>
      </c>
      <c r="CD823" s="265" t="n">
        <v>81.85</v>
      </c>
      <c r="CE823" s="265" t="n">
        <v>81.85</v>
      </c>
      <c r="CF823" s="265" t="n">
        <v>68.1</v>
      </c>
      <c r="CG823" s="265" t="n">
        <v>68.1</v>
      </c>
      <c r="CH823" s="265" t="n">
        <v>50.55</v>
      </c>
      <c r="CI823" s="265" t="n">
        <v>50.55</v>
      </c>
      <c r="CJ823" s="265" t="n">
        <v>44.45</v>
      </c>
      <c r="CK823" s="265" t="n">
        <v>44.45</v>
      </c>
      <c r="CL823" s="265" t="n">
        <v>45.1</v>
      </c>
      <c r="CM823" s="265" t="n">
        <v>45.1</v>
      </c>
      <c r="CN823" s="265" t="n">
        <v>49.7532504464226</v>
      </c>
      <c r="CO823" s="265" t="n">
        <v>49.7532504464226</v>
      </c>
      <c r="CP823" s="265" t="n">
        <v>49.7532504464226</v>
      </c>
      <c r="CQ823" s="265" t="n">
        <v>49.7532504464226</v>
      </c>
      <c r="CR823" s="265" t="n">
        <v>72.5</v>
      </c>
      <c r="CS823" s="265"/>
      <c r="CT823" s="263"/>
      <c r="CU823" s="263"/>
      <c r="CV823" s="263"/>
      <c r="CW823" s="263"/>
      <c r="CX823" s="263"/>
      <c r="CY823" s="263"/>
      <c r="CZ823" s="263"/>
      <c r="DA823" s="263"/>
      <c r="DB823" s="263"/>
      <c r="DC823" s="263"/>
      <c r="DD823" s="263"/>
      <c r="DE823" s="263"/>
      <c r="DF823" s="263"/>
      <c r="DG823" s="263"/>
      <c r="DH823" s="263"/>
      <c r="DI823" s="263"/>
      <c r="DJ823" s="263"/>
      <c r="DK823" s="263"/>
      <c r="DL823" s="263"/>
      <c r="DM823" s="263"/>
      <c r="DN823" s="263"/>
    </row>
    <row r="824" customFormat="false" ht="15" hidden="false" customHeight="false" outlineLevel="0" collapsed="false">
      <c r="A824" s="266" t="s">
        <v>370</v>
      </c>
      <c r="B824" s="265"/>
      <c r="C824" s="265"/>
      <c r="D824" s="265"/>
      <c r="E824" s="265"/>
      <c r="F824" s="265"/>
      <c r="G824" s="265"/>
      <c r="H824" s="265"/>
      <c r="I824" s="265"/>
      <c r="J824" s="265"/>
      <c r="K824" s="265"/>
      <c r="L824" s="265"/>
      <c r="M824" s="265"/>
      <c r="N824" s="265"/>
      <c r="O824" s="265"/>
      <c r="P824" s="265"/>
      <c r="Q824" s="265"/>
      <c r="R824" s="265"/>
      <c r="S824" s="265"/>
      <c r="T824" s="265"/>
      <c r="U824" s="265"/>
      <c r="V824" s="265"/>
      <c r="W824" s="265"/>
      <c r="X824" s="265"/>
      <c r="Y824" s="265"/>
      <c r="Z824" s="265"/>
      <c r="AA824" s="265"/>
      <c r="AB824" s="265"/>
      <c r="AC824" s="265"/>
      <c r="AD824" s="265"/>
      <c r="AE824" s="265"/>
      <c r="AF824" s="265"/>
      <c r="AG824" s="265"/>
      <c r="AH824" s="265"/>
      <c r="AI824" s="265"/>
      <c r="AJ824" s="265"/>
      <c r="AK824" s="265"/>
      <c r="AL824" s="265"/>
      <c r="AM824" s="265"/>
      <c r="AN824" s="265"/>
      <c r="AO824" s="265"/>
      <c r="AP824" s="265"/>
      <c r="AQ824" s="265"/>
      <c r="AR824" s="265"/>
      <c r="AS824" s="265"/>
      <c r="AT824" s="265"/>
      <c r="AU824" s="265"/>
      <c r="AV824" s="265"/>
      <c r="AW824" s="265"/>
      <c r="AX824" s="265"/>
      <c r="AY824" s="265"/>
      <c r="AZ824" s="265"/>
      <c r="BA824" s="265"/>
      <c r="BB824" s="265"/>
      <c r="BC824" s="265"/>
      <c r="BD824" s="265"/>
      <c r="BE824" s="265"/>
      <c r="BF824" s="265"/>
      <c r="BG824" s="265"/>
      <c r="BH824" s="265"/>
      <c r="BI824" s="265"/>
      <c r="BJ824" s="265" t="n">
        <v>0</v>
      </c>
      <c r="BK824" s="265" t="n">
        <v>0</v>
      </c>
      <c r="BL824" s="265" t="n">
        <v>0</v>
      </c>
      <c r="BM824" s="265" t="n">
        <v>0</v>
      </c>
      <c r="BN824" s="265" t="n">
        <v>0</v>
      </c>
      <c r="BO824" s="265" t="n">
        <v>0</v>
      </c>
      <c r="BP824" s="265" t="n">
        <v>0</v>
      </c>
      <c r="BQ824" s="265" t="n">
        <v>0</v>
      </c>
      <c r="BR824" s="265" t="n">
        <v>0</v>
      </c>
      <c r="BS824" s="265" t="n">
        <v>0</v>
      </c>
      <c r="BT824" s="265" t="n">
        <v>0</v>
      </c>
      <c r="BU824" s="265" t="n">
        <v>0</v>
      </c>
      <c r="BV824" s="265" t="n">
        <v>0</v>
      </c>
      <c r="BW824" s="265" t="n">
        <v>0</v>
      </c>
      <c r="BX824" s="265" t="n">
        <v>0</v>
      </c>
      <c r="BY824" s="265" t="n">
        <v>0</v>
      </c>
      <c r="BZ824" s="265" t="n">
        <v>0</v>
      </c>
      <c r="CA824" s="265" t="n">
        <v>0</v>
      </c>
      <c r="CB824" s="265" t="n">
        <v>0</v>
      </c>
      <c r="CC824" s="265" t="n">
        <v>0</v>
      </c>
      <c r="CD824" s="265" t="n">
        <v>0</v>
      </c>
      <c r="CE824" s="265" t="n">
        <v>0</v>
      </c>
      <c r="CF824" s="265" t="n">
        <v>0</v>
      </c>
      <c r="CG824" s="265" t="n">
        <v>0</v>
      </c>
      <c r="CH824" s="265" t="n">
        <v>0</v>
      </c>
      <c r="CI824" s="265" t="n">
        <v>0</v>
      </c>
      <c r="CJ824" s="265" t="n">
        <v>0</v>
      </c>
      <c r="CK824" s="265" t="n">
        <v>0</v>
      </c>
      <c r="CL824" s="265" t="n">
        <v>0</v>
      </c>
      <c r="CM824" s="265" t="n">
        <v>0</v>
      </c>
      <c r="CN824" s="265" t="n">
        <v>0</v>
      </c>
      <c r="CO824" s="265" t="n">
        <v>0</v>
      </c>
      <c r="CP824" s="265" t="n">
        <v>0</v>
      </c>
      <c r="CQ824" s="265" t="n">
        <v>0</v>
      </c>
      <c r="CR824" s="265" t="n">
        <v>0</v>
      </c>
      <c r="CS824" s="265"/>
      <c r="CT824" s="265"/>
      <c r="CU824" s="265"/>
      <c r="CV824" s="265"/>
      <c r="CW824" s="265"/>
      <c r="CX824" s="265"/>
      <c r="CY824" s="265"/>
      <c r="CZ824" s="265"/>
      <c r="DA824" s="265"/>
      <c r="DB824" s="265"/>
      <c r="DC824" s="265"/>
      <c r="DD824" s="265"/>
      <c r="DE824" s="265"/>
      <c r="DF824" s="265"/>
      <c r="DG824" s="265"/>
      <c r="DH824" s="265"/>
      <c r="DI824" s="265"/>
      <c r="DJ824" s="265"/>
      <c r="DK824" s="265"/>
      <c r="DL824" s="265"/>
      <c r="DM824" s="265"/>
      <c r="DN824" s="265"/>
    </row>
    <row r="825" customFormat="false" ht="15.75" hidden="false" customHeight="false" outlineLevel="0" collapsed="false">
      <c r="A825" s="267" t="s">
        <v>574</v>
      </c>
      <c r="B825" s="180"/>
      <c r="C825" s="180"/>
      <c r="D825" s="180"/>
      <c r="E825" s="180"/>
      <c r="F825" s="180"/>
      <c r="G825" s="180"/>
      <c r="H825" s="180"/>
      <c r="I825" s="180"/>
      <c r="J825" s="180"/>
      <c r="K825" s="180"/>
      <c r="L825" s="180"/>
      <c r="M825" s="180"/>
      <c r="N825" s="180"/>
      <c r="O825" s="180"/>
      <c r="P825" s="180"/>
      <c r="Q825" s="180"/>
      <c r="R825" s="180"/>
      <c r="S825" s="180"/>
      <c r="T825" s="180"/>
      <c r="U825" s="180"/>
      <c r="V825" s="180"/>
      <c r="W825" s="180"/>
      <c r="X825" s="180"/>
      <c r="Y825" s="180"/>
      <c r="Z825" s="180"/>
      <c r="AA825" s="180"/>
      <c r="AB825" s="180"/>
      <c r="AC825" s="180"/>
      <c r="AD825" s="180"/>
      <c r="AE825" s="180"/>
      <c r="AF825" s="180"/>
      <c r="AG825" s="180"/>
      <c r="AH825" s="180"/>
      <c r="AI825" s="180"/>
      <c r="AJ825" s="180"/>
      <c r="AK825" s="180"/>
      <c r="AL825" s="180"/>
      <c r="AM825" s="180"/>
      <c r="AN825" s="180"/>
      <c r="AO825" s="180"/>
      <c r="AP825" s="180"/>
      <c r="AQ825" s="180"/>
      <c r="AR825" s="180"/>
      <c r="AS825" s="180"/>
      <c r="AT825" s="180"/>
      <c r="AU825" s="180"/>
      <c r="AV825" s="180"/>
      <c r="AW825" s="180"/>
      <c r="AX825" s="180"/>
      <c r="AY825" s="180"/>
      <c r="AZ825" s="180"/>
      <c r="BA825" s="180"/>
      <c r="BB825" s="180"/>
      <c r="BC825" s="180"/>
      <c r="BD825" s="180"/>
      <c r="BE825" s="180"/>
      <c r="BF825" s="180"/>
      <c r="BG825" s="180"/>
      <c r="BH825" s="180"/>
      <c r="BI825" s="180"/>
      <c r="BJ825" s="180" t="n">
        <v>0</v>
      </c>
      <c r="BK825" s="180" t="n">
        <v>0</v>
      </c>
      <c r="BL825" s="180" t="n">
        <v>0</v>
      </c>
      <c r="BM825" s="180" t="n">
        <v>0</v>
      </c>
      <c r="BN825" s="180" t="n">
        <v>0</v>
      </c>
      <c r="BO825" s="180" t="n">
        <v>0</v>
      </c>
      <c r="BP825" s="180" t="n">
        <v>0</v>
      </c>
      <c r="BQ825" s="180" t="n">
        <v>0</v>
      </c>
      <c r="BR825" s="180" t="n">
        <v>0</v>
      </c>
      <c r="BS825" s="180" t="n">
        <v>0</v>
      </c>
      <c r="BT825" s="180" t="n">
        <v>0</v>
      </c>
      <c r="BU825" s="180" t="n">
        <v>0</v>
      </c>
      <c r="BV825" s="180" t="n">
        <v>0</v>
      </c>
      <c r="BW825" s="180" t="n">
        <v>0</v>
      </c>
      <c r="BX825" s="180" t="n">
        <v>0</v>
      </c>
      <c r="BY825" s="180" t="n">
        <v>0</v>
      </c>
      <c r="BZ825" s="180" t="n">
        <v>0</v>
      </c>
      <c r="CA825" s="180" t="n">
        <v>0</v>
      </c>
      <c r="CB825" s="180" t="n">
        <v>0</v>
      </c>
      <c r="CC825" s="180" t="n">
        <v>0</v>
      </c>
      <c r="CD825" s="180" t="n">
        <v>0</v>
      </c>
      <c r="CE825" s="180" t="n">
        <v>0</v>
      </c>
      <c r="CF825" s="180" t="n">
        <v>0</v>
      </c>
      <c r="CG825" s="180" t="n">
        <v>0</v>
      </c>
      <c r="CH825" s="180" t="n">
        <v>0</v>
      </c>
      <c r="CI825" s="180" t="n">
        <v>0</v>
      </c>
      <c r="CJ825" s="180" t="n">
        <v>0</v>
      </c>
      <c r="CK825" s="180" t="n">
        <v>0</v>
      </c>
      <c r="CL825" s="180" t="n">
        <v>0</v>
      </c>
      <c r="CM825" s="180" t="n">
        <v>0</v>
      </c>
      <c r="CN825" s="180" t="n">
        <v>0</v>
      </c>
      <c r="CO825" s="180" t="n">
        <v>0</v>
      </c>
      <c r="CP825" s="180" t="n">
        <v>0</v>
      </c>
      <c r="CQ825" s="180" t="n">
        <v>0</v>
      </c>
      <c r="CR825" s="180" t="n">
        <v>0</v>
      </c>
      <c r="CS825" s="180"/>
      <c r="CT825" s="265"/>
      <c r="CU825" s="265"/>
      <c r="CV825" s="265"/>
      <c r="CW825" s="265"/>
      <c r="CX825" s="265"/>
      <c r="CY825" s="265"/>
      <c r="CZ825" s="265"/>
      <c r="DA825" s="265"/>
      <c r="DB825" s="265"/>
      <c r="DC825" s="265"/>
      <c r="DD825" s="265"/>
      <c r="DE825" s="265"/>
      <c r="DF825" s="265"/>
      <c r="DG825" s="265"/>
      <c r="DH825" s="265"/>
      <c r="DI825" s="265"/>
      <c r="DJ825" s="265"/>
      <c r="DK825" s="265"/>
      <c r="DL825" s="265"/>
      <c r="DM825" s="265"/>
      <c r="DN825" s="265"/>
    </row>
    <row r="826" customFormat="false" ht="15.75" hidden="false" customHeight="false" outlineLevel="0" collapsed="false">
      <c r="A826" s="209" t="s">
        <v>347</v>
      </c>
      <c r="B826" s="188"/>
      <c r="C826" s="188"/>
      <c r="D826" s="188"/>
      <c r="E826" s="188"/>
      <c r="F826" s="188"/>
      <c r="G826" s="188"/>
      <c r="H826" s="188"/>
      <c r="I826" s="188"/>
      <c r="J826" s="188"/>
      <c r="K826" s="188"/>
      <c r="L826" s="188"/>
      <c r="M826" s="188"/>
      <c r="N826" s="188"/>
      <c r="O826" s="188"/>
      <c r="P826" s="188"/>
      <c r="Q826" s="188"/>
      <c r="R826" s="188"/>
      <c r="S826" s="188"/>
      <c r="T826" s="188"/>
      <c r="U826" s="188"/>
      <c r="V826" s="188"/>
      <c r="W826" s="188"/>
      <c r="X826" s="188"/>
      <c r="Y826" s="188"/>
      <c r="Z826" s="188"/>
      <c r="AA826" s="188"/>
      <c r="AB826" s="188"/>
      <c r="AC826" s="188"/>
      <c r="AD826" s="188"/>
      <c r="AE826" s="188"/>
      <c r="AF826" s="188"/>
      <c r="AG826" s="188"/>
      <c r="AH826" s="188"/>
      <c r="AI826" s="188"/>
      <c r="AJ826" s="188"/>
      <c r="AK826" s="188"/>
      <c r="AL826" s="188"/>
      <c r="AM826" s="188"/>
      <c r="AN826" s="188"/>
      <c r="AO826" s="188"/>
      <c r="AP826" s="188"/>
      <c r="AQ826" s="188"/>
      <c r="AR826" s="188"/>
      <c r="AS826" s="188"/>
      <c r="AT826" s="188"/>
      <c r="AU826" s="188"/>
      <c r="AV826" s="188"/>
      <c r="AW826" s="188"/>
      <c r="AX826" s="188"/>
      <c r="AY826" s="188"/>
      <c r="AZ826" s="188"/>
      <c r="BA826" s="188"/>
      <c r="BB826" s="188"/>
      <c r="BC826" s="188"/>
      <c r="BD826" s="188"/>
      <c r="BE826" s="188"/>
      <c r="BF826" s="188"/>
      <c r="BG826" s="188"/>
      <c r="BH826" s="188"/>
      <c r="BI826" s="188"/>
      <c r="BJ826" s="188"/>
      <c r="BK826" s="188"/>
      <c r="BL826" s="188"/>
      <c r="BM826" s="188"/>
      <c r="BN826" s="188"/>
      <c r="BO826" s="188"/>
      <c r="BP826" s="188"/>
      <c r="BQ826" s="188"/>
      <c r="BR826" s="188"/>
      <c r="BS826" s="188"/>
      <c r="BT826" s="188"/>
      <c r="BU826" s="188"/>
      <c r="BV826" s="188"/>
      <c r="BW826" s="188"/>
      <c r="BX826" s="188"/>
      <c r="BY826" s="188"/>
      <c r="BZ826" s="188"/>
      <c r="CA826" s="188"/>
      <c r="CB826" s="188"/>
      <c r="CC826" s="188"/>
      <c r="CD826" s="188"/>
      <c r="CE826" s="188"/>
      <c r="CF826" s="188"/>
      <c r="CG826" s="188"/>
      <c r="CH826" s="188"/>
      <c r="CI826" s="188"/>
      <c r="CJ826" s="188"/>
      <c r="CK826" s="188"/>
      <c r="CL826" s="188"/>
      <c r="CM826" s="188"/>
      <c r="CN826" s="188"/>
      <c r="CO826" s="188"/>
      <c r="CP826" s="188"/>
      <c r="CQ826" s="188"/>
      <c r="CR826" s="188"/>
      <c r="CS826" s="188"/>
      <c r="CT826" s="180"/>
      <c r="CU826" s="180"/>
      <c r="CV826" s="180"/>
      <c r="CW826" s="180"/>
      <c r="CX826" s="180"/>
      <c r="CY826" s="180"/>
      <c r="CZ826" s="180"/>
      <c r="DA826" s="180"/>
      <c r="DB826" s="180"/>
      <c r="DC826" s="180"/>
      <c r="DD826" s="180"/>
      <c r="DE826" s="180"/>
      <c r="DF826" s="180"/>
      <c r="DG826" s="180"/>
      <c r="DH826" s="180"/>
      <c r="DI826" s="180"/>
      <c r="DJ826" s="180"/>
      <c r="DK826" s="180"/>
      <c r="DL826" s="180"/>
      <c r="DM826" s="180"/>
      <c r="DN826" s="180"/>
    </row>
    <row r="827" customFormat="false" ht="15.75" hidden="false" customHeight="false" outlineLevel="0" collapsed="false">
      <c r="A827" s="210" t="s">
        <v>345</v>
      </c>
      <c r="B827" s="188"/>
      <c r="C827" s="188"/>
      <c r="D827" s="188"/>
      <c r="E827" s="188"/>
      <c r="F827" s="188"/>
      <c r="G827" s="188"/>
      <c r="H827" s="188"/>
      <c r="I827" s="188"/>
      <c r="J827" s="188"/>
      <c r="K827" s="188"/>
      <c r="L827" s="188"/>
      <c r="M827" s="188"/>
      <c r="N827" s="188"/>
      <c r="O827" s="188"/>
      <c r="P827" s="188"/>
      <c r="Q827" s="188"/>
      <c r="R827" s="188"/>
      <c r="S827" s="188"/>
      <c r="T827" s="188"/>
      <c r="U827" s="188"/>
      <c r="V827" s="188"/>
      <c r="W827" s="188"/>
      <c r="X827" s="188"/>
      <c r="Y827" s="188"/>
      <c r="Z827" s="188"/>
      <c r="AA827" s="188"/>
      <c r="AB827" s="188"/>
      <c r="AC827" s="188"/>
      <c r="AD827" s="188"/>
      <c r="AE827" s="188"/>
      <c r="AF827" s="188"/>
      <c r="AG827" s="188"/>
      <c r="AH827" s="188"/>
      <c r="AI827" s="188"/>
      <c r="AJ827" s="188"/>
      <c r="AK827" s="188"/>
      <c r="AL827" s="188"/>
      <c r="AM827" s="188"/>
      <c r="AN827" s="188"/>
      <c r="AO827" s="188"/>
      <c r="AP827" s="188"/>
      <c r="AQ827" s="188"/>
      <c r="AR827" s="188"/>
      <c r="AS827" s="188"/>
      <c r="AT827" s="188"/>
      <c r="AU827" s="188"/>
      <c r="AV827" s="188"/>
      <c r="AW827" s="188"/>
      <c r="AX827" s="188"/>
      <c r="AY827" s="188"/>
      <c r="AZ827" s="188"/>
      <c r="BA827" s="188"/>
      <c r="BB827" s="188"/>
      <c r="BC827" s="188"/>
      <c r="BD827" s="188"/>
      <c r="BE827" s="188"/>
      <c r="BF827" s="188"/>
      <c r="BG827" s="188"/>
      <c r="BH827" s="188"/>
      <c r="BI827" s="188"/>
      <c r="BJ827" s="188"/>
      <c r="BK827" s="188"/>
      <c r="BL827" s="188"/>
      <c r="BM827" s="188"/>
      <c r="BN827" s="188"/>
      <c r="BO827" s="188"/>
      <c r="BP827" s="188"/>
      <c r="BQ827" s="188"/>
      <c r="BR827" s="188"/>
      <c r="BS827" s="188"/>
      <c r="BT827" s="188"/>
      <c r="BU827" s="188"/>
      <c r="BV827" s="188"/>
      <c r="BW827" s="188"/>
      <c r="BX827" s="188"/>
      <c r="BY827" s="188"/>
      <c r="BZ827" s="188"/>
      <c r="CA827" s="188"/>
      <c r="CB827" s="188"/>
      <c r="CC827" s="188"/>
      <c r="CD827" s="188"/>
      <c r="CE827" s="188"/>
      <c r="CF827" s="188"/>
      <c r="CG827" s="188"/>
      <c r="CH827" s="188"/>
      <c r="CI827" s="188"/>
      <c r="CJ827" s="188"/>
      <c r="CK827" s="188"/>
      <c r="CL827" s="188"/>
      <c r="CM827" s="188"/>
      <c r="CN827" s="188"/>
      <c r="CO827" s="188"/>
      <c r="CP827" s="188"/>
      <c r="CQ827" s="188"/>
      <c r="CR827" s="188"/>
      <c r="CS827" s="188"/>
      <c r="CT827" s="188"/>
      <c r="CU827" s="188"/>
      <c r="CV827" s="188"/>
      <c r="CW827" s="188"/>
      <c r="CX827" s="188"/>
      <c r="CY827" s="188"/>
      <c r="CZ827" s="188"/>
      <c r="DA827" s="188"/>
      <c r="DB827" s="188"/>
      <c r="DC827" s="188"/>
      <c r="DD827" s="188"/>
      <c r="DE827" s="188"/>
      <c r="DF827" s="188"/>
      <c r="DG827" s="188"/>
      <c r="DH827" s="188"/>
      <c r="DI827" s="188"/>
      <c r="DJ827" s="188"/>
      <c r="DK827" s="188"/>
      <c r="DL827" s="188"/>
      <c r="DM827" s="188"/>
      <c r="DN827" s="188"/>
    </row>
    <row r="828" customFormat="false" ht="15.75" hidden="false" customHeight="false" outlineLevel="0" collapsed="false">
      <c r="A828" s="209" t="s">
        <v>575</v>
      </c>
      <c r="B828" s="180"/>
      <c r="C828" s="180"/>
      <c r="D828" s="180"/>
      <c r="E828" s="180"/>
      <c r="F828" s="180"/>
      <c r="G828" s="180"/>
      <c r="H828" s="180"/>
      <c r="I828" s="180"/>
      <c r="J828" s="180"/>
      <c r="K828" s="180"/>
      <c r="L828" s="180"/>
      <c r="M828" s="180"/>
      <c r="N828" s="180"/>
      <c r="O828" s="180"/>
      <c r="P828" s="180"/>
      <c r="Q828" s="180"/>
      <c r="R828" s="180"/>
      <c r="S828" s="180"/>
      <c r="T828" s="180"/>
      <c r="U828" s="180"/>
      <c r="V828" s="180"/>
      <c r="W828" s="180"/>
      <c r="X828" s="180"/>
      <c r="Y828" s="180"/>
      <c r="Z828" s="180"/>
      <c r="AA828" s="180"/>
      <c r="AB828" s="180"/>
      <c r="AC828" s="180"/>
      <c r="AD828" s="180"/>
      <c r="AE828" s="180"/>
      <c r="AF828" s="180"/>
      <c r="AG828" s="180"/>
      <c r="AH828" s="180"/>
      <c r="AI828" s="180"/>
      <c r="AJ828" s="180"/>
      <c r="AK828" s="180"/>
      <c r="AL828" s="180"/>
      <c r="AM828" s="180"/>
      <c r="AN828" s="180"/>
      <c r="AO828" s="180"/>
      <c r="AP828" s="180"/>
      <c r="AQ828" s="180"/>
      <c r="AR828" s="180"/>
      <c r="AS828" s="180"/>
      <c r="AT828" s="180"/>
      <c r="AU828" s="180"/>
      <c r="AV828" s="180"/>
      <c r="AW828" s="180"/>
      <c r="AX828" s="180"/>
      <c r="AY828" s="180"/>
      <c r="AZ828" s="180"/>
      <c r="BA828" s="180"/>
      <c r="BB828" s="180"/>
      <c r="BC828" s="180"/>
      <c r="BD828" s="180"/>
      <c r="BE828" s="180"/>
      <c r="BF828" s="180"/>
      <c r="BG828" s="180"/>
      <c r="BH828" s="180"/>
      <c r="BI828" s="180"/>
      <c r="BJ828" s="180" t="n">
        <v>0</v>
      </c>
      <c r="BK828" s="180" t="n">
        <v>0</v>
      </c>
      <c r="BL828" s="180" t="n">
        <v>0</v>
      </c>
      <c r="BM828" s="180" t="n">
        <v>0</v>
      </c>
      <c r="BN828" s="180" t="n">
        <v>0</v>
      </c>
      <c r="BO828" s="180" t="n">
        <v>0</v>
      </c>
      <c r="BP828" s="180" t="n">
        <v>0</v>
      </c>
      <c r="BQ828" s="180" t="n">
        <v>0</v>
      </c>
      <c r="BR828" s="180" t="n">
        <v>0</v>
      </c>
      <c r="BS828" s="180" t="n">
        <v>0</v>
      </c>
      <c r="BT828" s="180" t="n">
        <v>0</v>
      </c>
      <c r="BU828" s="180" t="n">
        <v>0</v>
      </c>
      <c r="BV828" s="180" t="n">
        <v>0</v>
      </c>
      <c r="BW828" s="180" t="n">
        <v>0</v>
      </c>
      <c r="BX828" s="180" t="n">
        <v>0</v>
      </c>
      <c r="BY828" s="180" t="n">
        <v>0</v>
      </c>
      <c r="BZ828" s="180" t="n">
        <v>0</v>
      </c>
      <c r="CA828" s="180" t="n">
        <v>0</v>
      </c>
      <c r="CB828" s="180" t="n">
        <v>0</v>
      </c>
      <c r="CC828" s="180" t="n">
        <v>0</v>
      </c>
      <c r="CD828" s="180" t="n">
        <v>81.85</v>
      </c>
      <c r="CE828" s="180" t="n">
        <v>81.85</v>
      </c>
      <c r="CF828" s="180" t="n">
        <v>68.1</v>
      </c>
      <c r="CG828" s="180" t="n">
        <v>68.1</v>
      </c>
      <c r="CH828" s="180" t="n">
        <v>50.55</v>
      </c>
      <c r="CI828" s="180" t="n">
        <v>50.55</v>
      </c>
      <c r="CJ828" s="180" t="n">
        <v>44.45</v>
      </c>
      <c r="CK828" s="180" t="n">
        <v>44.45</v>
      </c>
      <c r="CL828" s="180" t="n">
        <v>45.1</v>
      </c>
      <c r="CM828" s="180" t="n">
        <v>45.1</v>
      </c>
      <c r="CN828" s="180" t="n">
        <v>49.7532504464226</v>
      </c>
      <c r="CO828" s="180" t="n">
        <v>49.7532504464226</v>
      </c>
      <c r="CP828" s="180" t="n">
        <v>49.7532504464226</v>
      </c>
      <c r="CQ828" s="180" t="n">
        <v>49.7532504464226</v>
      </c>
      <c r="CR828" s="180" t="n">
        <v>72.5</v>
      </c>
      <c r="CS828" s="180"/>
      <c r="CT828" s="188"/>
      <c r="CU828" s="188"/>
      <c r="CV828" s="188"/>
      <c r="CW828" s="188"/>
      <c r="CX828" s="188"/>
      <c r="CY828" s="188"/>
      <c r="CZ828" s="188"/>
      <c r="DA828" s="188"/>
      <c r="DB828" s="188"/>
      <c r="DC828" s="188"/>
      <c r="DD828" s="188"/>
      <c r="DE828" s="188"/>
      <c r="DF828" s="188"/>
      <c r="DG828" s="188"/>
      <c r="DH828" s="188"/>
      <c r="DI828" s="188"/>
      <c r="DJ828" s="188"/>
      <c r="DK828" s="188"/>
      <c r="DL828" s="188"/>
      <c r="DM828" s="188"/>
      <c r="DN828" s="188"/>
    </row>
    <row r="829" customFormat="false" ht="15.75" hidden="false" customHeight="false" outlineLevel="0" collapsed="false">
      <c r="A829" s="209" t="s">
        <v>344</v>
      </c>
      <c r="B829" s="180"/>
      <c r="C829" s="180"/>
      <c r="D829" s="180"/>
      <c r="E829" s="180"/>
      <c r="F829" s="180"/>
      <c r="G829" s="180"/>
      <c r="H829" s="180"/>
      <c r="I829" s="180"/>
      <c r="J829" s="180"/>
      <c r="K829" s="180"/>
      <c r="L829" s="180"/>
      <c r="M829" s="180"/>
      <c r="N829" s="180"/>
      <c r="O829" s="180"/>
      <c r="P829" s="180"/>
      <c r="Q829" s="180"/>
      <c r="R829" s="180"/>
      <c r="S829" s="180"/>
      <c r="T829" s="180"/>
      <c r="U829" s="180"/>
      <c r="V829" s="180"/>
      <c r="W829" s="180"/>
      <c r="X829" s="180"/>
      <c r="Y829" s="180"/>
      <c r="Z829" s="180"/>
      <c r="AA829" s="180"/>
      <c r="AB829" s="180"/>
      <c r="AC829" s="180"/>
      <c r="AD829" s="180"/>
      <c r="AE829" s="180"/>
      <c r="AF829" s="180"/>
      <c r="AG829" s="180"/>
      <c r="AH829" s="180"/>
      <c r="AI829" s="180"/>
      <c r="AJ829" s="180"/>
      <c r="AK829" s="180"/>
      <c r="AL829" s="180"/>
      <c r="AM829" s="180"/>
      <c r="AN829" s="180"/>
      <c r="AO829" s="180"/>
      <c r="AP829" s="180"/>
      <c r="AQ829" s="180"/>
      <c r="AR829" s="180"/>
      <c r="AS829" s="180"/>
      <c r="AT829" s="180"/>
      <c r="AU829" s="180"/>
      <c r="AV829" s="180"/>
      <c r="AW829" s="180"/>
      <c r="AX829" s="180"/>
      <c r="AY829" s="180"/>
      <c r="AZ829" s="180"/>
      <c r="BA829" s="180"/>
      <c r="BB829" s="180"/>
      <c r="BC829" s="180"/>
      <c r="BD829" s="180"/>
      <c r="BE829" s="180"/>
      <c r="BF829" s="180"/>
      <c r="BG829" s="180"/>
      <c r="BH829" s="180"/>
      <c r="BI829" s="180"/>
      <c r="BJ829" s="180" t="n">
        <v>0</v>
      </c>
      <c r="BK829" s="180" t="n">
        <v>0</v>
      </c>
      <c r="BL829" s="180" t="n">
        <v>0</v>
      </c>
      <c r="BM829" s="180" t="n">
        <v>0</v>
      </c>
      <c r="BN829" s="180" t="n">
        <v>0</v>
      </c>
      <c r="BO829" s="180" t="n">
        <v>0</v>
      </c>
      <c r="BP829" s="180" t="n">
        <v>0</v>
      </c>
      <c r="BQ829" s="180" t="n">
        <v>0</v>
      </c>
      <c r="BR829" s="180" t="n">
        <v>0</v>
      </c>
      <c r="BS829" s="180" t="n">
        <v>0</v>
      </c>
      <c r="BT829" s="180" t="n">
        <v>0</v>
      </c>
      <c r="BU829" s="180" t="n">
        <v>0</v>
      </c>
      <c r="BV829" s="180" t="n">
        <v>0</v>
      </c>
      <c r="BW829" s="180" t="n">
        <v>0</v>
      </c>
      <c r="BX829" s="180" t="n">
        <v>0</v>
      </c>
      <c r="BY829" s="180" t="n">
        <v>0</v>
      </c>
      <c r="BZ829" s="180" t="n">
        <v>0</v>
      </c>
      <c r="CA829" s="180" t="n">
        <v>0</v>
      </c>
      <c r="CB829" s="180" t="n">
        <v>0</v>
      </c>
      <c r="CC829" s="180" t="n">
        <v>0</v>
      </c>
      <c r="CD829" s="180" t="n">
        <v>81.85</v>
      </c>
      <c r="CE829" s="180" t="n">
        <v>81.85</v>
      </c>
      <c r="CF829" s="180" t="n">
        <v>68.1</v>
      </c>
      <c r="CG829" s="180" t="n">
        <v>68.1</v>
      </c>
      <c r="CH829" s="180" t="n">
        <v>50.55</v>
      </c>
      <c r="CI829" s="180" t="n">
        <v>50.55</v>
      </c>
      <c r="CJ829" s="180" t="n">
        <v>44.45</v>
      </c>
      <c r="CK829" s="180" t="n">
        <v>44.45</v>
      </c>
      <c r="CL829" s="180" t="n">
        <v>45.1</v>
      </c>
      <c r="CM829" s="180" t="n">
        <v>45.1</v>
      </c>
      <c r="CN829" s="180" t="n">
        <v>49.7532504464226</v>
      </c>
      <c r="CO829" s="180" t="n">
        <v>49.7532504464226</v>
      </c>
      <c r="CP829" s="180" t="n">
        <v>49.7532504464226</v>
      </c>
      <c r="CQ829" s="180" t="n">
        <v>49.7532504464226</v>
      </c>
      <c r="CR829" s="180" t="n">
        <v>72.5</v>
      </c>
      <c r="CS829" s="180"/>
      <c r="CT829" s="180"/>
      <c r="CU829" s="180"/>
      <c r="CV829" s="180"/>
      <c r="CW829" s="180"/>
      <c r="CX829" s="180"/>
      <c r="CY829" s="180"/>
      <c r="CZ829" s="180"/>
      <c r="DA829" s="180"/>
      <c r="DB829" s="180"/>
      <c r="DC829" s="180"/>
      <c r="DD829" s="180"/>
      <c r="DE829" s="180"/>
      <c r="DF829" s="180"/>
      <c r="DG829" s="180"/>
      <c r="DH829" s="180"/>
      <c r="DI829" s="180"/>
      <c r="DJ829" s="180"/>
      <c r="DK829" s="180"/>
      <c r="DL829" s="180"/>
      <c r="DM829" s="180"/>
      <c r="DN829" s="180"/>
    </row>
    <row r="830" customFormat="false" ht="15.75" hidden="false" customHeight="false" outlineLevel="0" collapsed="false">
      <c r="A830" s="209" t="s">
        <v>348</v>
      </c>
      <c r="B830" s="180"/>
      <c r="C830" s="180"/>
      <c r="D830" s="180"/>
      <c r="E830" s="180"/>
      <c r="F830" s="180"/>
      <c r="G830" s="180"/>
      <c r="H830" s="180"/>
      <c r="I830" s="180"/>
      <c r="J830" s="180"/>
      <c r="K830" s="180"/>
      <c r="L830" s="180"/>
      <c r="M830" s="180"/>
      <c r="N830" s="180"/>
      <c r="O830" s="180"/>
      <c r="P830" s="180"/>
      <c r="Q830" s="180"/>
      <c r="R830" s="180"/>
      <c r="S830" s="180"/>
      <c r="T830" s="180"/>
      <c r="U830" s="180"/>
      <c r="V830" s="180"/>
      <c r="W830" s="180"/>
      <c r="X830" s="180"/>
      <c r="Y830" s="180"/>
      <c r="Z830" s="180"/>
      <c r="AA830" s="180"/>
      <c r="AB830" s="180"/>
      <c r="AC830" s="180"/>
      <c r="AD830" s="180"/>
      <c r="AE830" s="180"/>
      <c r="AF830" s="180"/>
      <c r="AG830" s="180"/>
      <c r="AH830" s="180"/>
      <c r="AI830" s="180"/>
      <c r="AJ830" s="180"/>
      <c r="AK830" s="180"/>
      <c r="AL830" s="180"/>
      <c r="AM830" s="180"/>
      <c r="AN830" s="180"/>
      <c r="AO830" s="180"/>
      <c r="AP830" s="180"/>
      <c r="AQ830" s="180"/>
      <c r="AR830" s="180"/>
      <c r="AS830" s="180"/>
      <c r="AT830" s="180"/>
      <c r="AU830" s="180"/>
      <c r="AV830" s="180"/>
      <c r="AW830" s="180"/>
      <c r="AX830" s="180"/>
      <c r="AY830" s="180"/>
      <c r="AZ830" s="180"/>
      <c r="BA830" s="180"/>
      <c r="BB830" s="180"/>
      <c r="BC830" s="180"/>
      <c r="BD830" s="180"/>
      <c r="BE830" s="180"/>
      <c r="BF830" s="180"/>
      <c r="BG830" s="180"/>
      <c r="BH830" s="180"/>
      <c r="BI830" s="180"/>
      <c r="BJ830" s="180" t="n">
        <v>0</v>
      </c>
      <c r="BK830" s="180" t="n">
        <v>0</v>
      </c>
      <c r="BL830" s="180" t="n">
        <v>0</v>
      </c>
      <c r="BM830" s="180" t="n">
        <v>0</v>
      </c>
      <c r="BN830" s="180" t="n">
        <v>0</v>
      </c>
      <c r="BO830" s="180" t="n">
        <v>0</v>
      </c>
      <c r="BP830" s="180" t="n">
        <v>0</v>
      </c>
      <c r="BQ830" s="180" t="n">
        <v>0</v>
      </c>
      <c r="BR830" s="180" t="n">
        <v>0</v>
      </c>
      <c r="BS830" s="180" t="n">
        <v>0</v>
      </c>
      <c r="BT830" s="180" t="n">
        <v>0</v>
      </c>
      <c r="BU830" s="180" t="n">
        <v>0</v>
      </c>
      <c r="BV830" s="180" t="n">
        <v>0</v>
      </c>
      <c r="BW830" s="180" t="n">
        <v>0</v>
      </c>
      <c r="BX830" s="180" t="n">
        <v>0</v>
      </c>
      <c r="BY830" s="180" t="n">
        <v>0</v>
      </c>
      <c r="BZ830" s="180" t="n">
        <v>0</v>
      </c>
      <c r="CA830" s="180" t="n">
        <v>0</v>
      </c>
      <c r="CB830" s="180" t="n">
        <v>0</v>
      </c>
      <c r="CC830" s="180" t="n">
        <v>0</v>
      </c>
      <c r="CD830" s="180" t="n">
        <v>0</v>
      </c>
      <c r="CE830" s="180" t="n">
        <v>0</v>
      </c>
      <c r="CF830" s="180" t="n">
        <v>0</v>
      </c>
      <c r="CG830" s="180" t="n">
        <v>0</v>
      </c>
      <c r="CH830" s="180" t="n">
        <v>0</v>
      </c>
      <c r="CI830" s="180" t="n">
        <v>0</v>
      </c>
      <c r="CJ830" s="180" t="n">
        <v>0</v>
      </c>
      <c r="CK830" s="180" t="n">
        <v>0</v>
      </c>
      <c r="CL830" s="180" t="n">
        <v>0</v>
      </c>
      <c r="CM830" s="180" t="n">
        <v>0</v>
      </c>
      <c r="CN830" s="180" t="n">
        <v>0</v>
      </c>
      <c r="CO830" s="180" t="n">
        <v>0</v>
      </c>
      <c r="CP830" s="180" t="n">
        <v>0</v>
      </c>
      <c r="CQ830" s="180" t="n">
        <v>0</v>
      </c>
      <c r="CR830" s="180" t="n">
        <v>0</v>
      </c>
      <c r="CS830" s="180"/>
      <c r="CT830" s="180"/>
      <c r="CU830" s="180"/>
      <c r="CV830" s="180"/>
      <c r="CW830" s="180"/>
      <c r="CX830" s="180"/>
      <c r="CY830" s="180"/>
      <c r="CZ830" s="180"/>
      <c r="DA830" s="180"/>
      <c r="DB830" s="180"/>
      <c r="DC830" s="180"/>
      <c r="DD830" s="180"/>
      <c r="DE830" s="180"/>
      <c r="DF830" s="180"/>
      <c r="DG830" s="180"/>
      <c r="DH830" s="180"/>
      <c r="DI830" s="180"/>
      <c r="DJ830" s="180"/>
      <c r="DK830" s="180"/>
      <c r="DL830" s="180"/>
      <c r="DM830" s="180"/>
      <c r="DN830" s="180"/>
    </row>
    <row r="831" customFormat="false" ht="15.75" hidden="false" customHeight="false" outlineLevel="0" collapsed="false">
      <c r="A831" s="268" t="s">
        <v>576</v>
      </c>
      <c r="B831" s="180"/>
      <c r="C831" s="180"/>
      <c r="D831" s="180"/>
      <c r="E831" s="180"/>
      <c r="F831" s="180"/>
      <c r="G831" s="180"/>
      <c r="H831" s="180"/>
      <c r="I831" s="180"/>
      <c r="J831" s="180"/>
      <c r="K831" s="180"/>
      <c r="L831" s="180"/>
      <c r="M831" s="180"/>
      <c r="N831" s="180"/>
      <c r="O831" s="180"/>
      <c r="P831" s="180"/>
      <c r="Q831" s="180"/>
      <c r="R831" s="180"/>
      <c r="S831" s="180"/>
      <c r="T831" s="180"/>
      <c r="U831" s="180"/>
      <c r="V831" s="180"/>
      <c r="W831" s="180"/>
      <c r="X831" s="180"/>
      <c r="Y831" s="180"/>
      <c r="Z831" s="180"/>
      <c r="AA831" s="180"/>
      <c r="AB831" s="180"/>
      <c r="AC831" s="180"/>
      <c r="AD831" s="180"/>
      <c r="AE831" s="180"/>
      <c r="AF831" s="180"/>
      <c r="AG831" s="180"/>
      <c r="AH831" s="180"/>
      <c r="AI831" s="180"/>
      <c r="AJ831" s="180"/>
      <c r="AK831" s="180"/>
      <c r="AL831" s="180"/>
      <c r="AM831" s="180"/>
      <c r="AN831" s="180"/>
      <c r="AO831" s="180"/>
      <c r="AP831" s="180"/>
      <c r="AQ831" s="180"/>
      <c r="AR831" s="180"/>
      <c r="AS831" s="180"/>
      <c r="AT831" s="180"/>
      <c r="AU831" s="180"/>
      <c r="AV831" s="180"/>
      <c r="AW831" s="180"/>
      <c r="AX831" s="180"/>
      <c r="AY831" s="180"/>
      <c r="AZ831" s="180"/>
      <c r="BA831" s="180"/>
      <c r="BB831" s="180"/>
      <c r="BC831" s="180"/>
      <c r="BD831" s="180"/>
      <c r="BE831" s="180"/>
      <c r="BF831" s="180"/>
      <c r="BG831" s="180"/>
      <c r="BH831" s="180"/>
      <c r="BI831" s="180"/>
      <c r="BJ831" s="180" t="n">
        <v>0</v>
      </c>
      <c r="BK831" s="180" t="n">
        <v>0</v>
      </c>
      <c r="BL831" s="180" t="n">
        <v>0</v>
      </c>
      <c r="BM831" s="180" t="n">
        <v>0</v>
      </c>
      <c r="BN831" s="180" t="n">
        <v>0</v>
      </c>
      <c r="BO831" s="180" t="n">
        <v>0</v>
      </c>
      <c r="BP831" s="180" t="n">
        <v>0</v>
      </c>
      <c r="BQ831" s="180" t="n">
        <v>0</v>
      </c>
      <c r="BR831" s="180" t="n">
        <v>0</v>
      </c>
      <c r="BS831" s="180" t="n">
        <v>0</v>
      </c>
      <c r="BT831" s="180" t="n">
        <v>0</v>
      </c>
      <c r="BU831" s="180" t="n">
        <v>0</v>
      </c>
      <c r="BV831" s="180" t="n">
        <v>0</v>
      </c>
      <c r="BW831" s="180" t="n">
        <v>0</v>
      </c>
      <c r="BX831" s="180" t="n">
        <v>0</v>
      </c>
      <c r="BY831" s="180" t="n">
        <v>0</v>
      </c>
      <c r="BZ831" s="180" t="n">
        <v>0</v>
      </c>
      <c r="CA831" s="180" t="n">
        <v>0</v>
      </c>
      <c r="CB831" s="180" t="n">
        <v>0</v>
      </c>
      <c r="CC831" s="180" t="n">
        <v>0</v>
      </c>
      <c r="CD831" s="180" t="n">
        <v>81.85</v>
      </c>
      <c r="CE831" s="180" t="n">
        <v>81.85</v>
      </c>
      <c r="CF831" s="180" t="n">
        <v>68.1</v>
      </c>
      <c r="CG831" s="180" t="n">
        <v>68.1</v>
      </c>
      <c r="CH831" s="180" t="n">
        <v>50.55</v>
      </c>
      <c r="CI831" s="180" t="n">
        <v>50.55</v>
      </c>
      <c r="CJ831" s="180" t="n">
        <v>44.45</v>
      </c>
      <c r="CK831" s="180" t="n">
        <v>44.45</v>
      </c>
      <c r="CL831" s="180" t="n">
        <v>45.1</v>
      </c>
      <c r="CM831" s="180" t="n">
        <v>45.1</v>
      </c>
      <c r="CN831" s="180" t="n">
        <v>49.7532504464226</v>
      </c>
      <c r="CO831" s="180" t="n">
        <v>49.7532504464226</v>
      </c>
      <c r="CP831" s="180" t="n">
        <v>49.7532504464226</v>
      </c>
      <c r="CQ831" s="180" t="n">
        <v>49.7532504464226</v>
      </c>
      <c r="CR831" s="180" t="n">
        <v>72.5</v>
      </c>
      <c r="CS831" s="180"/>
      <c r="CT831" s="180"/>
      <c r="CU831" s="180"/>
      <c r="CV831" s="180"/>
      <c r="CW831" s="180"/>
      <c r="CX831" s="180"/>
      <c r="CY831" s="180"/>
      <c r="CZ831" s="180"/>
      <c r="DA831" s="180"/>
      <c r="DB831" s="180"/>
      <c r="DC831" s="180"/>
      <c r="DD831" s="180"/>
      <c r="DE831" s="180"/>
      <c r="DF831" s="180"/>
      <c r="DG831" s="180"/>
      <c r="DH831" s="180"/>
      <c r="DI831" s="180"/>
      <c r="DJ831" s="180"/>
      <c r="DK831" s="180"/>
      <c r="DL831" s="180"/>
      <c r="DM831" s="180"/>
      <c r="DN831" s="180"/>
    </row>
    <row r="832" customFormat="false" ht="15.75" hidden="false" customHeight="false" outlineLevel="0" collapsed="false">
      <c r="A832" s="209" t="s">
        <v>336</v>
      </c>
      <c r="B832" s="176"/>
      <c r="C832" s="176"/>
      <c r="D832" s="176"/>
      <c r="E832" s="176"/>
      <c r="F832" s="176"/>
      <c r="G832" s="176"/>
      <c r="H832" s="176"/>
      <c r="I832" s="176"/>
      <c r="J832" s="176"/>
      <c r="K832" s="176"/>
      <c r="L832" s="176"/>
      <c r="M832" s="176"/>
      <c r="N832" s="176"/>
      <c r="O832" s="176"/>
      <c r="P832" s="176"/>
      <c r="Q832" s="176"/>
      <c r="R832" s="176"/>
      <c r="S832" s="176"/>
      <c r="T832" s="176"/>
      <c r="U832" s="176"/>
      <c r="V832" s="176"/>
      <c r="W832" s="176"/>
      <c r="X832" s="176"/>
      <c r="Y832" s="176"/>
      <c r="Z832" s="176"/>
      <c r="AA832" s="176"/>
      <c r="AB832" s="176"/>
      <c r="AC832" s="176"/>
      <c r="AD832" s="176"/>
      <c r="AE832" s="176"/>
      <c r="AF832" s="176"/>
      <c r="AG832" s="176"/>
      <c r="AH832" s="176"/>
      <c r="AI832" s="176"/>
      <c r="AJ832" s="176"/>
      <c r="AK832" s="176"/>
      <c r="AL832" s="176"/>
      <c r="AM832" s="176"/>
      <c r="AN832" s="176"/>
      <c r="AO832" s="176"/>
      <c r="AP832" s="176"/>
      <c r="AQ832" s="176"/>
      <c r="AR832" s="176"/>
      <c r="AS832" s="176"/>
      <c r="AT832" s="176"/>
      <c r="AU832" s="176"/>
      <c r="AV832" s="176"/>
      <c r="AW832" s="176"/>
      <c r="AX832" s="176"/>
      <c r="AY832" s="176"/>
      <c r="AZ832" s="176"/>
      <c r="BA832" s="176"/>
      <c r="BB832" s="176"/>
      <c r="BC832" s="176"/>
      <c r="BD832" s="176"/>
      <c r="BE832" s="176"/>
      <c r="BF832" s="176"/>
      <c r="BG832" s="176"/>
      <c r="BH832" s="176"/>
      <c r="BI832" s="176"/>
      <c r="BJ832" s="176" t="n">
        <v>0</v>
      </c>
      <c r="BK832" s="176" t="n">
        <v>0</v>
      </c>
      <c r="BL832" s="176" t="n">
        <v>0</v>
      </c>
      <c r="BM832" s="176" t="n">
        <v>0</v>
      </c>
      <c r="BN832" s="176" t="n">
        <v>0</v>
      </c>
      <c r="BO832" s="176" t="n">
        <v>0</v>
      </c>
      <c r="BP832" s="176" t="n">
        <v>0</v>
      </c>
      <c r="BQ832" s="176" t="n">
        <v>0</v>
      </c>
      <c r="BR832" s="176" t="n">
        <v>0</v>
      </c>
      <c r="BS832" s="176" t="n">
        <v>0</v>
      </c>
      <c r="BT832" s="176" t="n">
        <v>0</v>
      </c>
      <c r="BU832" s="176" t="n">
        <v>0</v>
      </c>
      <c r="BV832" s="176" t="n">
        <v>0</v>
      </c>
      <c r="BW832" s="176" t="n">
        <v>0</v>
      </c>
      <c r="BX832" s="176" t="n">
        <v>0</v>
      </c>
      <c r="BY832" s="176" t="n">
        <v>0</v>
      </c>
      <c r="BZ832" s="176" t="n">
        <v>0</v>
      </c>
      <c r="CA832" s="176" t="n">
        <v>0</v>
      </c>
      <c r="CB832" s="176" t="n">
        <v>0</v>
      </c>
      <c r="CC832" s="176" t="n">
        <v>0</v>
      </c>
      <c r="CD832" s="176" t="n">
        <v>81.85</v>
      </c>
      <c r="CE832" s="176" t="n">
        <v>81.85</v>
      </c>
      <c r="CF832" s="176" t="n">
        <v>68.1</v>
      </c>
      <c r="CG832" s="176" t="n">
        <v>68.1</v>
      </c>
      <c r="CH832" s="176" t="n">
        <v>50.55</v>
      </c>
      <c r="CI832" s="176" t="n">
        <v>50.55</v>
      </c>
      <c r="CJ832" s="176" t="n">
        <v>44.45</v>
      </c>
      <c r="CK832" s="176" t="n">
        <v>44.45</v>
      </c>
      <c r="CL832" s="176" t="n">
        <v>45.1</v>
      </c>
      <c r="CM832" s="176" t="n">
        <v>45.1</v>
      </c>
      <c r="CN832" s="176" t="n">
        <v>49.7532504464226</v>
      </c>
      <c r="CO832" s="176" t="n">
        <v>49.7532504464226</v>
      </c>
      <c r="CP832" s="176" t="n">
        <v>49.7532504464226</v>
      </c>
      <c r="CQ832" s="176" t="n">
        <v>49.7532504464226</v>
      </c>
      <c r="CR832" s="176" t="n">
        <v>72.5</v>
      </c>
      <c r="CS832" s="176"/>
      <c r="CT832" s="180"/>
      <c r="CU832" s="180"/>
      <c r="CV832" s="180"/>
      <c r="CW832" s="180"/>
      <c r="CX832" s="180"/>
      <c r="CY832" s="180"/>
      <c r="CZ832" s="180"/>
      <c r="DA832" s="180"/>
      <c r="DB832" s="180"/>
      <c r="DC832" s="180"/>
      <c r="DD832" s="180"/>
      <c r="DE832" s="180"/>
      <c r="DF832" s="180"/>
      <c r="DG832" s="180"/>
      <c r="DH832" s="180"/>
      <c r="DI832" s="180"/>
      <c r="DJ832" s="180"/>
      <c r="DK832" s="180"/>
      <c r="DL832" s="180"/>
      <c r="DM832" s="180"/>
      <c r="DN832" s="180"/>
    </row>
    <row r="833" customFormat="false" ht="15" hidden="false" customHeight="false" outlineLevel="0" collapsed="false">
      <c r="A833" s="209" t="s">
        <v>337</v>
      </c>
      <c r="B833" s="176"/>
      <c r="C833" s="176"/>
      <c r="D833" s="176"/>
      <c r="E833" s="176"/>
      <c r="F833" s="176"/>
      <c r="G833" s="176"/>
      <c r="H833" s="176"/>
      <c r="I833" s="176"/>
      <c r="J833" s="176"/>
      <c r="K833" s="176"/>
      <c r="L833" s="176"/>
      <c r="M833" s="176"/>
      <c r="N833" s="176"/>
      <c r="O833" s="176"/>
      <c r="P833" s="176"/>
      <c r="Q833" s="176"/>
      <c r="R833" s="176"/>
      <c r="S833" s="176"/>
      <c r="T833" s="176"/>
      <c r="U833" s="176"/>
      <c r="V833" s="176"/>
      <c r="W833" s="176"/>
      <c r="X833" s="176"/>
      <c r="Y833" s="176"/>
      <c r="Z833" s="176"/>
      <c r="AA833" s="176"/>
      <c r="AB833" s="176"/>
      <c r="AC833" s="176"/>
      <c r="AD833" s="176"/>
      <c r="AE833" s="176"/>
      <c r="AF833" s="176"/>
      <c r="AG833" s="176"/>
      <c r="AH833" s="176"/>
      <c r="AI833" s="176"/>
      <c r="AJ833" s="176"/>
      <c r="AK833" s="176"/>
      <c r="AL833" s="176"/>
      <c r="AM833" s="176"/>
      <c r="AN833" s="176"/>
      <c r="AO833" s="176"/>
      <c r="AP833" s="176"/>
      <c r="AQ833" s="176"/>
      <c r="AR833" s="176"/>
      <c r="AS833" s="176"/>
      <c r="AT833" s="176"/>
      <c r="AU833" s="176"/>
      <c r="AV833" s="176"/>
      <c r="AW833" s="176"/>
      <c r="AX833" s="176"/>
      <c r="AY833" s="176"/>
      <c r="AZ833" s="176"/>
      <c r="BA833" s="176"/>
      <c r="BB833" s="176"/>
      <c r="BC833" s="176"/>
      <c r="BD833" s="176"/>
      <c r="BE833" s="176"/>
      <c r="BF833" s="176"/>
      <c r="BG833" s="176"/>
      <c r="BH833" s="176"/>
      <c r="BI833" s="176"/>
      <c r="BJ833" s="176" t="n">
        <v>0</v>
      </c>
      <c r="BK833" s="176" t="n">
        <v>0</v>
      </c>
      <c r="BL833" s="176" t="n">
        <v>0</v>
      </c>
      <c r="BM833" s="176" t="n">
        <v>0</v>
      </c>
      <c r="BN833" s="176" t="n">
        <v>0</v>
      </c>
      <c r="BO833" s="176" t="n">
        <v>0</v>
      </c>
      <c r="BP833" s="176" t="n">
        <v>0</v>
      </c>
      <c r="BQ833" s="176" t="n">
        <v>0</v>
      </c>
      <c r="BR833" s="176" t="n">
        <v>0</v>
      </c>
      <c r="BS833" s="176" t="n">
        <v>0</v>
      </c>
      <c r="BT833" s="176" t="n">
        <v>0</v>
      </c>
      <c r="BU833" s="176" t="n">
        <v>0</v>
      </c>
      <c r="BV833" s="176" t="n">
        <v>0</v>
      </c>
      <c r="BW833" s="176" t="n">
        <v>0</v>
      </c>
      <c r="BX833" s="176" t="n">
        <v>0</v>
      </c>
      <c r="BY833" s="176" t="n">
        <v>0</v>
      </c>
      <c r="BZ833" s="176" t="n">
        <v>0</v>
      </c>
      <c r="CA833" s="176" t="n">
        <v>0</v>
      </c>
      <c r="CB833" s="176" t="n">
        <v>0</v>
      </c>
      <c r="CC833" s="176" t="n">
        <v>0</v>
      </c>
      <c r="CD833" s="176" t="n">
        <v>0</v>
      </c>
      <c r="CE833" s="176" t="n">
        <v>0</v>
      </c>
      <c r="CF833" s="176" t="n">
        <v>0</v>
      </c>
      <c r="CG833" s="176" t="n">
        <v>0</v>
      </c>
      <c r="CH833" s="176" t="n">
        <v>0</v>
      </c>
      <c r="CI833" s="176" t="n">
        <v>0</v>
      </c>
      <c r="CJ833" s="176" t="n">
        <v>0</v>
      </c>
      <c r="CK833" s="176" t="n">
        <v>0</v>
      </c>
      <c r="CL833" s="176" t="n">
        <v>0</v>
      </c>
      <c r="CM833" s="176" t="n">
        <v>0</v>
      </c>
      <c r="CN833" s="176" t="n">
        <v>0</v>
      </c>
      <c r="CO833" s="176" t="n">
        <v>0</v>
      </c>
      <c r="CP833" s="176" t="n">
        <v>0</v>
      </c>
      <c r="CQ833" s="176" t="n">
        <v>0</v>
      </c>
      <c r="CR833" s="176" t="n">
        <v>0</v>
      </c>
      <c r="CS833" s="176"/>
      <c r="CT833" s="176"/>
      <c r="CU833" s="176"/>
      <c r="CV833" s="176"/>
      <c r="CW833" s="176"/>
      <c r="CX833" s="176"/>
      <c r="CY833" s="176"/>
      <c r="CZ833" s="176"/>
      <c r="DA833" s="176"/>
      <c r="DB833" s="176"/>
      <c r="DC833" s="176"/>
      <c r="DD833" s="176"/>
      <c r="DE833" s="176"/>
      <c r="DF833" s="176"/>
      <c r="DG833" s="176"/>
      <c r="DH833" s="176"/>
      <c r="DI833" s="176"/>
      <c r="DJ833" s="176"/>
      <c r="DK833" s="176"/>
      <c r="DL833" s="176"/>
      <c r="DM833" s="176"/>
      <c r="DN833" s="176"/>
    </row>
    <row r="834" customFormat="false" ht="15.75" hidden="false" customHeight="false" outlineLevel="0" collapsed="false">
      <c r="A834" s="209" t="s">
        <v>577</v>
      </c>
      <c r="B834" s="180"/>
      <c r="C834" s="180"/>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c r="AA834" s="180"/>
      <c r="AB834" s="180"/>
      <c r="AC834" s="180"/>
      <c r="AD834" s="180"/>
      <c r="AE834" s="180"/>
      <c r="AF834" s="180"/>
      <c r="AG834" s="180"/>
      <c r="AH834" s="180"/>
      <c r="AI834" s="180"/>
      <c r="AJ834" s="180"/>
      <c r="AK834" s="180"/>
      <c r="AL834" s="180"/>
      <c r="AM834" s="180"/>
      <c r="AN834" s="180"/>
      <c r="AO834" s="180"/>
      <c r="AP834" s="180"/>
      <c r="AQ834" s="180"/>
      <c r="AR834" s="180"/>
      <c r="AS834" s="180"/>
      <c r="AT834" s="180"/>
      <c r="AU834" s="180"/>
      <c r="AV834" s="180"/>
      <c r="AW834" s="180"/>
      <c r="AX834" s="180"/>
      <c r="AY834" s="180"/>
      <c r="AZ834" s="180"/>
      <c r="BA834" s="180"/>
      <c r="BB834" s="180"/>
      <c r="BC834" s="180"/>
      <c r="BD834" s="180"/>
      <c r="BE834" s="180"/>
      <c r="BF834" s="180"/>
      <c r="BG834" s="180"/>
      <c r="BH834" s="180"/>
      <c r="BI834" s="180"/>
      <c r="BJ834" s="180" t="n">
        <v>0</v>
      </c>
      <c r="BK834" s="180" t="n">
        <v>0</v>
      </c>
      <c r="BL834" s="180" t="n">
        <v>0</v>
      </c>
      <c r="BM834" s="180" t="n">
        <v>0</v>
      </c>
      <c r="BN834" s="180" t="n">
        <v>0</v>
      </c>
      <c r="BO834" s="180" t="n">
        <v>0</v>
      </c>
      <c r="BP834" s="180" t="n">
        <v>0</v>
      </c>
      <c r="BQ834" s="180" t="n">
        <v>0</v>
      </c>
      <c r="BR834" s="180" t="n">
        <v>0</v>
      </c>
      <c r="BS834" s="180" t="n">
        <v>0</v>
      </c>
      <c r="BT834" s="180" t="n">
        <v>0</v>
      </c>
      <c r="BU834" s="180" t="n">
        <v>0</v>
      </c>
      <c r="BV834" s="180" t="n">
        <v>0</v>
      </c>
      <c r="BW834" s="180" t="n">
        <v>0</v>
      </c>
      <c r="BX834" s="180" t="n">
        <v>0</v>
      </c>
      <c r="BY834" s="180" t="n">
        <v>0</v>
      </c>
      <c r="BZ834" s="180" t="n">
        <v>0</v>
      </c>
      <c r="CA834" s="180" t="n">
        <v>0</v>
      </c>
      <c r="CB834" s="180" t="n">
        <v>0</v>
      </c>
      <c r="CC834" s="180" t="n">
        <v>0</v>
      </c>
      <c r="CD834" s="180" t="n">
        <v>0</v>
      </c>
      <c r="CE834" s="180" t="n">
        <v>0</v>
      </c>
      <c r="CF834" s="180" t="n">
        <v>0</v>
      </c>
      <c r="CG834" s="180" t="n">
        <v>0</v>
      </c>
      <c r="CH834" s="180" t="n">
        <v>0</v>
      </c>
      <c r="CI834" s="180" t="n">
        <v>0</v>
      </c>
      <c r="CJ834" s="180" t="n">
        <v>0</v>
      </c>
      <c r="CK834" s="180" t="n">
        <v>0</v>
      </c>
      <c r="CL834" s="180" t="n">
        <v>0</v>
      </c>
      <c r="CM834" s="180" t="n">
        <v>0</v>
      </c>
      <c r="CN834" s="180" t="n">
        <v>0</v>
      </c>
      <c r="CO834" s="180" t="n">
        <v>0</v>
      </c>
      <c r="CP834" s="180" t="n">
        <v>0</v>
      </c>
      <c r="CQ834" s="180" t="n">
        <v>0</v>
      </c>
      <c r="CR834" s="180" t="n">
        <v>0</v>
      </c>
      <c r="CS834" s="180"/>
      <c r="CT834" s="176"/>
      <c r="CU834" s="176"/>
      <c r="CV834" s="176"/>
      <c r="CW834" s="176"/>
      <c r="CX834" s="176"/>
      <c r="CY834" s="176"/>
      <c r="CZ834" s="176"/>
      <c r="DA834" s="176"/>
      <c r="DB834" s="176"/>
      <c r="DC834" s="176"/>
      <c r="DD834" s="176"/>
      <c r="DE834" s="176"/>
      <c r="DF834" s="176"/>
      <c r="DG834" s="176"/>
      <c r="DH834" s="176"/>
      <c r="DI834" s="176"/>
      <c r="DJ834" s="176"/>
      <c r="DK834" s="176"/>
      <c r="DL834" s="176"/>
      <c r="DM834" s="176"/>
      <c r="DN834" s="176"/>
    </row>
    <row r="835" customFormat="false" ht="15.75" hidden="false" customHeight="false" outlineLevel="0" collapsed="false">
      <c r="A835" s="209" t="s">
        <v>372</v>
      </c>
      <c r="B835" s="188"/>
      <c r="C835" s="188"/>
      <c r="D835" s="188"/>
      <c r="E835" s="188"/>
      <c r="F835" s="188"/>
      <c r="G835" s="188"/>
      <c r="H835" s="188"/>
      <c r="I835" s="188"/>
      <c r="J835" s="188"/>
      <c r="K835" s="188"/>
      <c r="L835" s="188"/>
      <c r="M835" s="188"/>
      <c r="N835" s="188"/>
      <c r="O835" s="188"/>
      <c r="P835" s="188"/>
      <c r="Q835" s="188"/>
      <c r="R835" s="188"/>
      <c r="S835" s="188"/>
      <c r="T835" s="188"/>
      <c r="U835" s="188"/>
      <c r="V835" s="188"/>
      <c r="W835" s="188"/>
      <c r="X835" s="188"/>
      <c r="Y835" s="188"/>
      <c r="Z835" s="188"/>
      <c r="AA835" s="188"/>
      <c r="AB835" s="188"/>
      <c r="AC835" s="188"/>
      <c r="AD835" s="188"/>
      <c r="AE835" s="188"/>
      <c r="AF835" s="188"/>
      <c r="AG835" s="188"/>
      <c r="AH835" s="188"/>
      <c r="AI835" s="188"/>
      <c r="AJ835" s="188"/>
      <c r="AK835" s="188"/>
      <c r="AL835" s="188"/>
      <c r="AM835" s="188"/>
      <c r="AN835" s="188"/>
      <c r="AO835" s="188"/>
      <c r="AP835" s="188"/>
      <c r="AQ835" s="188"/>
      <c r="AR835" s="188"/>
      <c r="AS835" s="188"/>
      <c r="AT835" s="188"/>
      <c r="AU835" s="188"/>
      <c r="AV835" s="188"/>
      <c r="AW835" s="188"/>
      <c r="AX835" s="188"/>
      <c r="AY835" s="188"/>
      <c r="AZ835" s="188"/>
      <c r="BA835" s="188"/>
      <c r="BB835" s="188"/>
      <c r="BC835" s="188"/>
      <c r="BD835" s="188"/>
      <c r="BE835" s="188"/>
      <c r="BF835" s="188"/>
      <c r="BG835" s="188"/>
      <c r="BH835" s="188"/>
      <c r="BI835" s="188"/>
      <c r="BJ835" s="188"/>
      <c r="BK835" s="188"/>
      <c r="BL835" s="188"/>
      <c r="BM835" s="188"/>
      <c r="BN835" s="188"/>
      <c r="BO835" s="188"/>
      <c r="BP835" s="188"/>
      <c r="BQ835" s="188"/>
      <c r="BR835" s="188"/>
      <c r="BS835" s="188"/>
      <c r="BT835" s="188"/>
      <c r="BU835" s="188"/>
      <c r="BV835" s="188"/>
      <c r="BW835" s="188"/>
      <c r="BX835" s="188"/>
      <c r="BY835" s="188"/>
      <c r="BZ835" s="188"/>
      <c r="CA835" s="188"/>
      <c r="CB835" s="188"/>
      <c r="CC835" s="188"/>
      <c r="CD835" s="188"/>
      <c r="CE835" s="188"/>
      <c r="CF835" s="188"/>
      <c r="CG835" s="188"/>
      <c r="CH835" s="188"/>
      <c r="CI835" s="188"/>
      <c r="CJ835" s="188"/>
      <c r="CK835" s="188"/>
      <c r="CL835" s="188"/>
      <c r="CM835" s="188"/>
      <c r="CN835" s="188"/>
      <c r="CO835" s="188"/>
      <c r="CP835" s="188"/>
      <c r="CQ835" s="188"/>
      <c r="CR835" s="188"/>
      <c r="CS835" s="188"/>
      <c r="CT835" s="180"/>
      <c r="CU835" s="180"/>
      <c r="CV835" s="180"/>
      <c r="CW835" s="180"/>
      <c r="CX835" s="180"/>
      <c r="CY835" s="180"/>
      <c r="CZ835" s="180"/>
      <c r="DA835" s="180"/>
      <c r="DB835" s="180"/>
      <c r="DC835" s="180"/>
      <c r="DD835" s="180"/>
      <c r="DE835" s="180"/>
      <c r="DF835" s="180"/>
      <c r="DG835" s="180"/>
      <c r="DH835" s="180"/>
      <c r="DI835" s="180"/>
      <c r="DJ835" s="180"/>
      <c r="DK835" s="180"/>
      <c r="DL835" s="180"/>
      <c r="DM835" s="180"/>
      <c r="DN835" s="180"/>
    </row>
    <row r="836" customFormat="false" ht="15.75" hidden="false" customHeight="false" outlineLevel="0" collapsed="false">
      <c r="A836" s="209" t="s">
        <v>373</v>
      </c>
      <c r="B836" s="188"/>
      <c r="C836" s="188"/>
      <c r="D836" s="188"/>
      <c r="E836" s="188"/>
      <c r="F836" s="188"/>
      <c r="G836" s="188"/>
      <c r="H836" s="188"/>
      <c r="I836" s="188"/>
      <c r="J836" s="188"/>
      <c r="K836" s="188"/>
      <c r="L836" s="188"/>
      <c r="M836" s="188"/>
      <c r="N836" s="188"/>
      <c r="O836" s="188"/>
      <c r="P836" s="188"/>
      <c r="Q836" s="188"/>
      <c r="R836" s="188"/>
      <c r="S836" s="188"/>
      <c r="T836" s="188"/>
      <c r="U836" s="188"/>
      <c r="V836" s="188"/>
      <c r="W836" s="188"/>
      <c r="X836" s="188"/>
      <c r="Y836" s="188"/>
      <c r="Z836" s="188"/>
      <c r="AA836" s="188"/>
      <c r="AB836" s="188"/>
      <c r="AC836" s="188"/>
      <c r="AD836" s="188"/>
      <c r="AE836" s="188"/>
      <c r="AF836" s="188"/>
      <c r="AG836" s="188"/>
      <c r="AH836" s="188"/>
      <c r="AI836" s="188"/>
      <c r="AJ836" s="188"/>
      <c r="AK836" s="188"/>
      <c r="AL836" s="188"/>
      <c r="AM836" s="188"/>
      <c r="AN836" s="188"/>
      <c r="AO836" s="188"/>
      <c r="AP836" s="188"/>
      <c r="AQ836" s="188"/>
      <c r="AR836" s="188"/>
      <c r="AS836" s="188"/>
      <c r="AT836" s="188"/>
      <c r="AU836" s="188"/>
      <c r="AV836" s="188"/>
      <c r="AW836" s="188"/>
      <c r="AX836" s="188"/>
      <c r="AY836" s="188"/>
      <c r="AZ836" s="188"/>
      <c r="BA836" s="188"/>
      <c r="BB836" s="188"/>
      <c r="BC836" s="188"/>
      <c r="BD836" s="188"/>
      <c r="BE836" s="188"/>
      <c r="BF836" s="188"/>
      <c r="BG836" s="188"/>
      <c r="BH836" s="188"/>
      <c r="BI836" s="188"/>
      <c r="BJ836" s="188"/>
      <c r="BK836" s="188"/>
      <c r="BL836" s="188"/>
      <c r="BM836" s="188"/>
      <c r="BN836" s="188"/>
      <c r="BO836" s="188"/>
      <c r="BP836" s="188"/>
      <c r="BQ836" s="188"/>
      <c r="BR836" s="188"/>
      <c r="BS836" s="188"/>
      <c r="BT836" s="188"/>
      <c r="BU836" s="188"/>
      <c r="BV836" s="188"/>
      <c r="BW836" s="188"/>
      <c r="BX836" s="188"/>
      <c r="BY836" s="188"/>
      <c r="BZ836" s="188"/>
      <c r="CA836" s="188"/>
      <c r="CB836" s="188"/>
      <c r="CC836" s="188"/>
      <c r="CD836" s="188"/>
      <c r="CE836" s="188"/>
      <c r="CF836" s="188"/>
      <c r="CG836" s="188"/>
      <c r="CH836" s="188"/>
      <c r="CI836" s="188"/>
      <c r="CJ836" s="188"/>
      <c r="CK836" s="188"/>
      <c r="CL836" s="188"/>
      <c r="CM836" s="188"/>
      <c r="CN836" s="188"/>
      <c r="CO836" s="188"/>
      <c r="CP836" s="188"/>
      <c r="CQ836" s="188"/>
      <c r="CR836" s="188"/>
      <c r="CS836" s="188"/>
      <c r="CT836" s="188"/>
      <c r="CU836" s="188"/>
      <c r="CV836" s="188"/>
      <c r="CW836" s="188"/>
      <c r="CX836" s="188"/>
      <c r="CY836" s="188"/>
      <c r="CZ836" s="188"/>
      <c r="DA836" s="188"/>
      <c r="DB836" s="188"/>
      <c r="DC836" s="188"/>
      <c r="DD836" s="188"/>
      <c r="DE836" s="188"/>
      <c r="DF836" s="188"/>
      <c r="DG836" s="188"/>
      <c r="DH836" s="188"/>
      <c r="DI836" s="188"/>
      <c r="DJ836" s="188"/>
      <c r="DK836" s="188"/>
      <c r="DL836" s="188"/>
      <c r="DM836" s="188"/>
      <c r="DN836" s="188"/>
    </row>
    <row r="837" customFormat="false" ht="15.75" hidden="false" customHeight="false" outlineLevel="0" collapsed="false">
      <c r="A837" s="209" t="s">
        <v>578</v>
      </c>
      <c r="B837" s="180"/>
      <c r="C837" s="180"/>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c r="AA837" s="180"/>
      <c r="AB837" s="180"/>
      <c r="AC837" s="180"/>
      <c r="AD837" s="180"/>
      <c r="AE837" s="180"/>
      <c r="AF837" s="180"/>
      <c r="AG837" s="180"/>
      <c r="AH837" s="180"/>
      <c r="AI837" s="180"/>
      <c r="AJ837" s="180"/>
      <c r="AK837" s="180"/>
      <c r="AL837" s="180"/>
      <c r="AM837" s="180"/>
      <c r="AN837" s="180"/>
      <c r="AO837" s="180"/>
      <c r="AP837" s="180"/>
      <c r="AQ837" s="180"/>
      <c r="AR837" s="180"/>
      <c r="AS837" s="180"/>
      <c r="AT837" s="180"/>
      <c r="AU837" s="180"/>
      <c r="AV837" s="180"/>
      <c r="AW837" s="180"/>
      <c r="AX837" s="180"/>
      <c r="AY837" s="180"/>
      <c r="AZ837" s="180"/>
      <c r="BA837" s="180"/>
      <c r="BB837" s="180"/>
      <c r="BC837" s="180"/>
      <c r="BD837" s="180"/>
      <c r="BE837" s="180"/>
      <c r="BF837" s="180"/>
      <c r="BG837" s="180"/>
      <c r="BH837" s="180"/>
      <c r="BI837" s="180"/>
      <c r="BJ837" s="180" t="n">
        <v>0</v>
      </c>
      <c r="BK837" s="180" t="n">
        <v>0</v>
      </c>
      <c r="BL837" s="180" t="n">
        <v>0</v>
      </c>
      <c r="BM837" s="180" t="n">
        <v>0</v>
      </c>
      <c r="BN837" s="180" t="n">
        <v>0</v>
      </c>
      <c r="BO837" s="180" t="n">
        <v>0</v>
      </c>
      <c r="BP837" s="180" t="n">
        <v>0</v>
      </c>
      <c r="BQ837" s="180" t="n">
        <v>0</v>
      </c>
      <c r="BR837" s="180" t="n">
        <v>0</v>
      </c>
      <c r="BS837" s="180" t="n">
        <v>0</v>
      </c>
      <c r="BT837" s="180" t="n">
        <v>0</v>
      </c>
      <c r="BU837" s="180" t="n">
        <v>0</v>
      </c>
      <c r="BV837" s="180" t="n">
        <v>0</v>
      </c>
      <c r="BW837" s="180" t="n">
        <v>0</v>
      </c>
      <c r="BX837" s="180" t="n">
        <v>0</v>
      </c>
      <c r="BY837" s="180" t="n">
        <v>0</v>
      </c>
      <c r="BZ837" s="180" t="n">
        <v>0</v>
      </c>
      <c r="CA837" s="180" t="n">
        <v>0</v>
      </c>
      <c r="CB837" s="180" t="n">
        <v>0</v>
      </c>
      <c r="CC837" s="180" t="n">
        <v>0</v>
      </c>
      <c r="CD837" s="180" t="n">
        <v>81.85</v>
      </c>
      <c r="CE837" s="180" t="n">
        <v>81.85</v>
      </c>
      <c r="CF837" s="180" t="n">
        <v>68.1</v>
      </c>
      <c r="CG837" s="180" t="n">
        <v>68.1</v>
      </c>
      <c r="CH837" s="180" t="n">
        <v>50.55</v>
      </c>
      <c r="CI837" s="180" t="n">
        <v>50.55</v>
      </c>
      <c r="CJ837" s="180" t="n">
        <v>44.45</v>
      </c>
      <c r="CK837" s="180" t="n">
        <v>44.45</v>
      </c>
      <c r="CL837" s="180" t="n">
        <v>45.1</v>
      </c>
      <c r="CM837" s="180" t="n">
        <v>45.1</v>
      </c>
      <c r="CN837" s="180" t="n">
        <v>49.7532504464226</v>
      </c>
      <c r="CO837" s="180" t="n">
        <v>49.7532504464226</v>
      </c>
      <c r="CP837" s="180" t="n">
        <v>49.7532504464226</v>
      </c>
      <c r="CQ837" s="180" t="n">
        <v>49.7532504464226</v>
      </c>
      <c r="CR837" s="180" t="n">
        <v>72.5</v>
      </c>
      <c r="CS837" s="180"/>
      <c r="CT837" s="188"/>
      <c r="CU837" s="188"/>
      <c r="CV837" s="188"/>
      <c r="CW837" s="188"/>
      <c r="CX837" s="188"/>
      <c r="CY837" s="188"/>
      <c r="CZ837" s="188"/>
      <c r="DA837" s="188"/>
      <c r="DB837" s="188"/>
      <c r="DC837" s="188"/>
      <c r="DD837" s="188"/>
      <c r="DE837" s="188"/>
      <c r="DF837" s="188"/>
      <c r="DG837" s="188"/>
      <c r="DH837" s="188"/>
      <c r="DI837" s="188"/>
      <c r="DJ837" s="188"/>
      <c r="DK837" s="188"/>
      <c r="DL837" s="188"/>
      <c r="DM837" s="188"/>
      <c r="DN837" s="188"/>
    </row>
    <row r="838" customFormat="false" ht="15.75" hidden="false" customHeight="false" outlineLevel="0" collapsed="false">
      <c r="A838" s="209" t="s">
        <v>372</v>
      </c>
      <c r="B838" s="188"/>
      <c r="C838" s="188"/>
      <c r="D838" s="188"/>
      <c r="E838" s="188"/>
      <c r="F838" s="188"/>
      <c r="G838" s="188"/>
      <c r="H838" s="188"/>
      <c r="I838" s="188"/>
      <c r="J838" s="188"/>
      <c r="K838" s="188"/>
      <c r="L838" s="188"/>
      <c r="M838" s="188"/>
      <c r="N838" s="188"/>
      <c r="O838" s="188"/>
      <c r="P838" s="188"/>
      <c r="Q838" s="188"/>
      <c r="R838" s="188"/>
      <c r="S838" s="188"/>
      <c r="T838" s="188"/>
      <c r="U838" s="188"/>
      <c r="V838" s="188"/>
      <c r="W838" s="188"/>
      <c r="X838" s="188"/>
      <c r="Y838" s="188"/>
      <c r="Z838" s="188"/>
      <c r="AA838" s="188"/>
      <c r="AB838" s="188"/>
      <c r="AC838" s="188"/>
      <c r="AD838" s="188"/>
      <c r="AE838" s="188"/>
      <c r="AF838" s="188"/>
      <c r="AG838" s="188"/>
      <c r="AH838" s="188"/>
      <c r="AI838" s="188"/>
      <c r="AJ838" s="188"/>
      <c r="AK838" s="188"/>
      <c r="AL838" s="188"/>
      <c r="AM838" s="188"/>
      <c r="AN838" s="188"/>
      <c r="AO838" s="188"/>
      <c r="AP838" s="188"/>
      <c r="AQ838" s="188"/>
      <c r="AR838" s="188"/>
      <c r="AS838" s="188"/>
      <c r="AT838" s="188"/>
      <c r="AU838" s="188"/>
      <c r="AV838" s="188"/>
      <c r="AW838" s="188"/>
      <c r="AX838" s="188"/>
      <c r="AY838" s="188"/>
      <c r="AZ838" s="188"/>
      <c r="BA838" s="188"/>
      <c r="BB838" s="188"/>
      <c r="BC838" s="188"/>
      <c r="BD838" s="188"/>
      <c r="BE838" s="188"/>
      <c r="BF838" s="188"/>
      <c r="BG838" s="188"/>
      <c r="BH838" s="188"/>
      <c r="BI838" s="188"/>
      <c r="BJ838" s="188"/>
      <c r="BK838" s="188"/>
      <c r="BL838" s="188"/>
      <c r="BM838" s="188"/>
      <c r="BN838" s="188"/>
      <c r="BO838" s="188"/>
      <c r="BP838" s="188"/>
      <c r="BQ838" s="188"/>
      <c r="BR838" s="188"/>
      <c r="BS838" s="188"/>
      <c r="BT838" s="188"/>
      <c r="BU838" s="188"/>
      <c r="BV838" s="188"/>
      <c r="BW838" s="188"/>
      <c r="BX838" s="188"/>
      <c r="BY838" s="188"/>
      <c r="BZ838" s="188"/>
      <c r="CA838" s="188"/>
      <c r="CB838" s="188"/>
      <c r="CC838" s="188"/>
      <c r="CD838" s="188" t="n">
        <v>81.85</v>
      </c>
      <c r="CE838" s="188" t="n">
        <v>81.85</v>
      </c>
      <c r="CF838" s="188" t="n">
        <v>68.1</v>
      </c>
      <c r="CG838" s="188" t="n">
        <v>68.1</v>
      </c>
      <c r="CH838" s="188" t="n">
        <v>50.55</v>
      </c>
      <c r="CI838" s="188" t="n">
        <v>50.55</v>
      </c>
      <c r="CJ838" s="188" t="n">
        <v>44.45</v>
      </c>
      <c r="CK838" s="188" t="n">
        <v>44.45</v>
      </c>
      <c r="CL838" s="188" t="n">
        <v>45.1</v>
      </c>
      <c r="CM838" s="188" t="n">
        <v>45.1</v>
      </c>
      <c r="CN838" s="188" t="n">
        <v>49.7532504464226</v>
      </c>
      <c r="CO838" s="188" t="n">
        <v>49.7532504464226</v>
      </c>
      <c r="CP838" s="188" t="n">
        <v>49.7532504464226</v>
      </c>
      <c r="CQ838" s="188" t="n">
        <v>49.7532504464226</v>
      </c>
      <c r="CR838" s="188" t="n">
        <v>72.5</v>
      </c>
      <c r="CS838" s="188"/>
      <c r="CT838" s="180"/>
      <c r="CU838" s="180"/>
      <c r="CV838" s="180"/>
      <c r="CW838" s="180"/>
      <c r="CX838" s="180"/>
      <c r="CY838" s="180"/>
      <c r="CZ838" s="180"/>
      <c r="DA838" s="180"/>
      <c r="DB838" s="180"/>
      <c r="DC838" s="180"/>
      <c r="DD838" s="180"/>
      <c r="DE838" s="180"/>
      <c r="DF838" s="180"/>
      <c r="DG838" s="180"/>
      <c r="DH838" s="180"/>
      <c r="DI838" s="180"/>
      <c r="DJ838" s="180"/>
      <c r="DK838" s="180"/>
      <c r="DL838" s="180"/>
      <c r="DM838" s="180"/>
      <c r="DN838" s="180"/>
    </row>
    <row r="839" customFormat="false" ht="15.75" hidden="false" customHeight="false" outlineLevel="0" collapsed="false">
      <c r="A839" s="209" t="s">
        <v>499</v>
      </c>
      <c r="B839" s="188"/>
      <c r="C839" s="188"/>
      <c r="D839" s="188"/>
      <c r="E839" s="188"/>
      <c r="F839" s="188"/>
      <c r="G839" s="188"/>
      <c r="H839" s="188"/>
      <c r="I839" s="188"/>
      <c r="J839" s="188"/>
      <c r="K839" s="188"/>
      <c r="L839" s="188"/>
      <c r="M839" s="188"/>
      <c r="N839" s="188"/>
      <c r="O839" s="188"/>
      <c r="P839" s="188"/>
      <c r="Q839" s="188"/>
      <c r="R839" s="188"/>
      <c r="S839" s="188"/>
      <c r="T839" s="188"/>
      <c r="U839" s="188"/>
      <c r="V839" s="188"/>
      <c r="W839" s="188"/>
      <c r="X839" s="188"/>
      <c r="Y839" s="188"/>
      <c r="Z839" s="188"/>
      <c r="AA839" s="188"/>
      <c r="AB839" s="188"/>
      <c r="AC839" s="188"/>
      <c r="AD839" s="188"/>
      <c r="AE839" s="188"/>
      <c r="AF839" s="188"/>
      <c r="AG839" s="188"/>
      <c r="AH839" s="188"/>
      <c r="AI839" s="188"/>
      <c r="AJ839" s="188"/>
      <c r="AK839" s="188"/>
      <c r="AL839" s="188"/>
      <c r="AM839" s="188"/>
      <c r="AN839" s="188"/>
      <c r="AO839" s="188"/>
      <c r="AP839" s="188"/>
      <c r="AQ839" s="188"/>
      <c r="AR839" s="188"/>
      <c r="AS839" s="188"/>
      <c r="AT839" s="188"/>
      <c r="AU839" s="188"/>
      <c r="AV839" s="188"/>
      <c r="AW839" s="188"/>
      <c r="AX839" s="188"/>
      <c r="AY839" s="188"/>
      <c r="AZ839" s="188"/>
      <c r="BA839" s="188"/>
      <c r="BB839" s="188"/>
      <c r="BC839" s="188"/>
      <c r="BD839" s="188"/>
      <c r="BE839" s="188"/>
      <c r="BF839" s="188"/>
      <c r="BG839" s="188"/>
      <c r="BH839" s="188"/>
      <c r="BI839" s="188"/>
      <c r="BJ839" s="188"/>
      <c r="BK839" s="188"/>
      <c r="BL839" s="188"/>
      <c r="BM839" s="188"/>
      <c r="BN839" s="188"/>
      <c r="BO839" s="188"/>
      <c r="BP839" s="188"/>
      <c r="BQ839" s="188"/>
      <c r="BR839" s="188"/>
      <c r="BS839" s="188"/>
      <c r="BT839" s="188"/>
      <c r="BU839" s="188"/>
      <c r="BV839" s="188"/>
      <c r="BW839" s="188"/>
      <c r="BX839" s="188"/>
      <c r="BY839" s="188"/>
      <c r="BZ839" s="188"/>
      <c r="CA839" s="188"/>
      <c r="CB839" s="188"/>
      <c r="CC839" s="188"/>
      <c r="CD839" s="188" t="n">
        <v>0</v>
      </c>
      <c r="CE839" s="188" t="n">
        <v>0</v>
      </c>
      <c r="CF839" s="188" t="n">
        <v>0</v>
      </c>
      <c r="CG839" s="188" t="n">
        <v>0</v>
      </c>
      <c r="CH839" s="188" t="n">
        <v>0</v>
      </c>
      <c r="CI839" s="188" t="n">
        <v>0</v>
      </c>
      <c r="CJ839" s="188" t="n">
        <v>0</v>
      </c>
      <c r="CK839" s="188" t="n">
        <v>0</v>
      </c>
      <c r="CL839" s="188" t="n">
        <v>0</v>
      </c>
      <c r="CM839" s="188" t="n">
        <v>0</v>
      </c>
      <c r="CN839" s="188" t="n">
        <v>0</v>
      </c>
      <c r="CO839" s="188" t="n">
        <v>0</v>
      </c>
      <c r="CP839" s="188" t="n">
        <v>0</v>
      </c>
      <c r="CQ839" s="188" t="n">
        <v>0</v>
      </c>
      <c r="CR839" s="188" t="n">
        <v>0</v>
      </c>
      <c r="CS839" s="188"/>
      <c r="CT839" s="188"/>
      <c r="CU839" s="188"/>
      <c r="CV839" s="188"/>
      <c r="CW839" s="188"/>
      <c r="CX839" s="188"/>
      <c r="CY839" s="188"/>
      <c r="CZ839" s="188"/>
      <c r="DA839" s="188"/>
      <c r="DB839" s="188"/>
      <c r="DC839" s="188"/>
      <c r="DD839" s="188"/>
      <c r="DE839" s="188"/>
      <c r="DF839" s="188"/>
      <c r="DG839" s="188"/>
      <c r="DH839" s="188"/>
      <c r="DI839" s="188"/>
      <c r="DJ839" s="188"/>
      <c r="DK839" s="188"/>
      <c r="DL839" s="188"/>
      <c r="DM839" s="188"/>
      <c r="DN839" s="188"/>
    </row>
    <row r="840" customFormat="false" ht="15.75" hidden="false" customHeight="false" outlineLevel="0" collapsed="false">
      <c r="A840" s="212" t="s">
        <v>579</v>
      </c>
      <c r="B840" s="188"/>
      <c r="C840" s="188"/>
      <c r="D840" s="188"/>
      <c r="E840" s="188"/>
      <c r="F840" s="188"/>
      <c r="G840" s="188"/>
      <c r="H840" s="188"/>
      <c r="I840" s="188"/>
      <c r="J840" s="188"/>
      <c r="K840" s="188"/>
      <c r="L840" s="188"/>
      <c r="M840" s="188"/>
      <c r="N840" s="188"/>
      <c r="O840" s="188"/>
      <c r="P840" s="188"/>
      <c r="Q840" s="188"/>
      <c r="R840" s="188"/>
      <c r="S840" s="188"/>
      <c r="T840" s="188"/>
      <c r="U840" s="188"/>
      <c r="V840" s="188"/>
      <c r="W840" s="188"/>
      <c r="X840" s="188"/>
      <c r="Y840" s="188"/>
      <c r="Z840" s="188"/>
      <c r="AA840" s="188"/>
      <c r="AB840" s="188"/>
      <c r="AC840" s="188"/>
      <c r="AD840" s="188"/>
      <c r="AE840" s="188"/>
      <c r="AF840" s="188"/>
      <c r="AG840" s="188"/>
      <c r="AH840" s="188"/>
      <c r="AI840" s="188"/>
      <c r="AJ840" s="188"/>
      <c r="AK840" s="188"/>
      <c r="AL840" s="188"/>
      <c r="AM840" s="188"/>
      <c r="AN840" s="188"/>
      <c r="AO840" s="188"/>
      <c r="AP840" s="188"/>
      <c r="AQ840" s="188"/>
      <c r="AR840" s="188"/>
      <c r="AS840" s="188"/>
      <c r="AT840" s="188"/>
      <c r="AU840" s="188"/>
      <c r="AV840" s="188"/>
      <c r="AW840" s="188"/>
      <c r="AX840" s="188"/>
      <c r="AY840" s="188"/>
      <c r="AZ840" s="188"/>
      <c r="BA840" s="188"/>
      <c r="BB840" s="188"/>
      <c r="BC840" s="188"/>
      <c r="BD840" s="188"/>
      <c r="BE840" s="188"/>
      <c r="BF840" s="188"/>
      <c r="BG840" s="188"/>
      <c r="BH840" s="188"/>
      <c r="BI840" s="188"/>
      <c r="BJ840" s="188" t="n">
        <v>0</v>
      </c>
      <c r="BK840" s="188" t="n">
        <v>0</v>
      </c>
      <c r="BL840" s="188" t="n">
        <v>0</v>
      </c>
      <c r="BM840" s="188" t="n">
        <v>0</v>
      </c>
      <c r="BN840" s="188" t="n">
        <v>0</v>
      </c>
      <c r="BO840" s="188" t="n">
        <v>0</v>
      </c>
      <c r="BP840" s="188" t="n">
        <v>0</v>
      </c>
      <c r="BQ840" s="188" t="n">
        <v>0</v>
      </c>
      <c r="BR840" s="188" t="n">
        <v>0</v>
      </c>
      <c r="BS840" s="188" t="n">
        <v>0</v>
      </c>
      <c r="BT840" s="188" t="n">
        <v>0</v>
      </c>
      <c r="BU840" s="188" t="n">
        <v>0</v>
      </c>
      <c r="BV840" s="188" t="n">
        <v>0</v>
      </c>
      <c r="BW840" s="188" t="n">
        <v>0</v>
      </c>
      <c r="BX840" s="188" t="n">
        <v>0</v>
      </c>
      <c r="BY840" s="188" t="n">
        <v>0</v>
      </c>
      <c r="BZ840" s="188" t="n">
        <v>0</v>
      </c>
      <c r="CA840" s="188" t="n">
        <v>0</v>
      </c>
      <c r="CB840" s="188" t="n">
        <v>0</v>
      </c>
      <c r="CC840" s="188" t="n">
        <v>0</v>
      </c>
      <c r="CD840" s="188" t="n">
        <v>0</v>
      </c>
      <c r="CE840" s="188" t="n">
        <v>0</v>
      </c>
      <c r="CF840" s="188" t="n">
        <v>0</v>
      </c>
      <c r="CG840" s="188" t="n">
        <v>0</v>
      </c>
      <c r="CH840" s="188" t="n">
        <v>0</v>
      </c>
      <c r="CI840" s="188" t="n">
        <v>0</v>
      </c>
      <c r="CJ840" s="188" t="n">
        <v>0</v>
      </c>
      <c r="CK840" s="188" t="n">
        <v>0</v>
      </c>
      <c r="CL840" s="188" t="n">
        <v>0</v>
      </c>
      <c r="CM840" s="188" t="n">
        <v>0</v>
      </c>
      <c r="CN840" s="188" t="n">
        <v>0</v>
      </c>
      <c r="CO840" s="188" t="n">
        <v>0</v>
      </c>
      <c r="CP840" s="188" t="n">
        <v>0</v>
      </c>
      <c r="CQ840" s="188" t="n">
        <v>0</v>
      </c>
      <c r="CR840" s="188" t="n">
        <v>0</v>
      </c>
      <c r="CS840" s="188"/>
      <c r="CT840" s="188"/>
      <c r="CU840" s="188"/>
      <c r="CV840" s="188"/>
      <c r="CW840" s="188"/>
      <c r="CX840" s="188"/>
      <c r="CY840" s="188"/>
      <c r="CZ840" s="188"/>
      <c r="DA840" s="188"/>
      <c r="DB840" s="188"/>
      <c r="DC840" s="188"/>
      <c r="DD840" s="188"/>
      <c r="DE840" s="188"/>
      <c r="DF840" s="188"/>
      <c r="DG840" s="188"/>
      <c r="DH840" s="188"/>
      <c r="DI840" s="188"/>
      <c r="DJ840" s="188"/>
      <c r="DK840" s="188"/>
      <c r="DL840" s="188"/>
      <c r="DM840" s="188"/>
      <c r="DN840" s="188"/>
    </row>
    <row r="841" customFormat="false" ht="15.75" hidden="false" customHeight="false" outlineLevel="0" collapsed="false">
      <c r="A841" s="268" t="s">
        <v>580</v>
      </c>
      <c r="B841" s="180"/>
      <c r="C841" s="180"/>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c r="AH841" s="180"/>
      <c r="AI841" s="180"/>
      <c r="AJ841" s="180"/>
      <c r="AK841" s="180"/>
      <c r="AL841" s="180"/>
      <c r="AM841" s="180"/>
      <c r="AN841" s="180"/>
      <c r="AO841" s="180"/>
      <c r="AP841" s="180"/>
      <c r="AQ841" s="180"/>
      <c r="AR841" s="180"/>
      <c r="AS841" s="180"/>
      <c r="AT841" s="180"/>
      <c r="AU841" s="180"/>
      <c r="AV841" s="180"/>
      <c r="AW841" s="180"/>
      <c r="AX841" s="180"/>
      <c r="AY841" s="180"/>
      <c r="AZ841" s="180"/>
      <c r="BA841" s="180"/>
      <c r="BB841" s="180"/>
      <c r="BC841" s="180"/>
      <c r="BD841" s="180"/>
      <c r="BE841" s="180"/>
      <c r="BF841" s="180"/>
      <c r="BG841" s="180"/>
      <c r="BH841" s="180"/>
      <c r="BI841" s="180"/>
      <c r="BJ841" s="180" t="n">
        <v>0</v>
      </c>
      <c r="BK841" s="180" t="n">
        <v>0</v>
      </c>
      <c r="BL841" s="180" t="n">
        <v>0</v>
      </c>
      <c r="BM841" s="180" t="n">
        <v>0</v>
      </c>
      <c r="BN841" s="180" t="n">
        <v>0</v>
      </c>
      <c r="BO841" s="180" t="n">
        <v>0</v>
      </c>
      <c r="BP841" s="180" t="n">
        <v>0</v>
      </c>
      <c r="BQ841" s="180" t="n">
        <v>0</v>
      </c>
      <c r="BR841" s="180" t="n">
        <v>0</v>
      </c>
      <c r="BS841" s="180" t="n">
        <v>0</v>
      </c>
      <c r="BT841" s="180" t="n">
        <v>0</v>
      </c>
      <c r="BU841" s="180" t="n">
        <v>0</v>
      </c>
      <c r="BV841" s="180" t="n">
        <v>0</v>
      </c>
      <c r="BW841" s="180" t="n">
        <v>0</v>
      </c>
      <c r="BX841" s="180" t="n">
        <v>0</v>
      </c>
      <c r="BY841" s="180" t="n">
        <v>0</v>
      </c>
      <c r="BZ841" s="180" t="n">
        <v>0</v>
      </c>
      <c r="CA841" s="180" t="n">
        <v>0</v>
      </c>
      <c r="CB841" s="180" t="n">
        <v>0</v>
      </c>
      <c r="CC841" s="180" t="n">
        <v>0</v>
      </c>
      <c r="CD841" s="180" t="n">
        <v>0</v>
      </c>
      <c r="CE841" s="180" t="n">
        <v>0</v>
      </c>
      <c r="CF841" s="180" t="n">
        <v>0</v>
      </c>
      <c r="CG841" s="180" t="n">
        <v>0</v>
      </c>
      <c r="CH841" s="180" t="n">
        <v>0</v>
      </c>
      <c r="CI841" s="180" t="n">
        <v>0</v>
      </c>
      <c r="CJ841" s="180" t="n">
        <v>0</v>
      </c>
      <c r="CK841" s="180" t="n">
        <v>0</v>
      </c>
      <c r="CL841" s="180" t="n">
        <v>0</v>
      </c>
      <c r="CM841" s="180" t="n">
        <v>0</v>
      </c>
      <c r="CN841" s="180" t="n">
        <v>0</v>
      </c>
      <c r="CO841" s="180" t="n">
        <v>0</v>
      </c>
      <c r="CP841" s="180" t="n">
        <v>0</v>
      </c>
      <c r="CQ841" s="180" t="n">
        <v>0</v>
      </c>
      <c r="CR841" s="180" t="n">
        <v>0</v>
      </c>
      <c r="CS841" s="180"/>
      <c r="CT841" s="188"/>
      <c r="CU841" s="188"/>
      <c r="CV841" s="188"/>
      <c r="CW841" s="188"/>
      <c r="CX841" s="188"/>
      <c r="CY841" s="188"/>
      <c r="CZ841" s="188"/>
      <c r="DA841" s="188"/>
      <c r="DB841" s="188"/>
      <c r="DC841" s="188"/>
      <c r="DD841" s="188"/>
      <c r="DE841" s="188"/>
      <c r="DF841" s="188"/>
      <c r="DG841" s="188"/>
      <c r="DH841" s="188"/>
      <c r="DI841" s="188"/>
      <c r="DJ841" s="188"/>
      <c r="DK841" s="188"/>
      <c r="DL841" s="188"/>
      <c r="DM841" s="188"/>
      <c r="DN841" s="188"/>
    </row>
    <row r="842" customFormat="false" ht="15.75" hidden="false" customHeight="false" outlineLevel="0" collapsed="false">
      <c r="A842" s="209" t="s">
        <v>344</v>
      </c>
      <c r="B842" s="176"/>
      <c r="C842" s="176"/>
      <c r="D842" s="176"/>
      <c r="E842" s="176"/>
      <c r="F842" s="176"/>
      <c r="G842" s="176"/>
      <c r="H842" s="176"/>
      <c r="I842" s="176"/>
      <c r="J842" s="176"/>
      <c r="K842" s="176"/>
      <c r="L842" s="176"/>
      <c r="M842" s="176"/>
      <c r="N842" s="176"/>
      <c r="O842" s="176"/>
      <c r="P842" s="176"/>
      <c r="Q842" s="176"/>
      <c r="R842" s="176"/>
      <c r="S842" s="176"/>
      <c r="T842" s="176"/>
      <c r="U842" s="176"/>
      <c r="V842" s="176"/>
      <c r="W842" s="176"/>
      <c r="X842" s="176"/>
      <c r="Y842" s="176"/>
      <c r="Z842" s="176"/>
      <c r="AA842" s="176"/>
      <c r="AB842" s="176"/>
      <c r="AC842" s="176"/>
      <c r="AD842" s="176"/>
      <c r="AE842" s="176"/>
      <c r="AF842" s="176"/>
      <c r="AG842" s="176"/>
      <c r="AH842" s="176"/>
      <c r="AI842" s="176"/>
      <c r="AJ842" s="176"/>
      <c r="AK842" s="176"/>
      <c r="AL842" s="176"/>
      <c r="AM842" s="176"/>
      <c r="AN842" s="176"/>
      <c r="AO842" s="176"/>
      <c r="AP842" s="176"/>
      <c r="AQ842" s="176"/>
      <c r="AR842" s="176"/>
      <c r="AS842" s="176"/>
      <c r="AT842" s="176"/>
      <c r="AU842" s="176"/>
      <c r="AV842" s="176"/>
      <c r="AW842" s="176"/>
      <c r="AX842" s="176"/>
      <c r="AY842" s="176"/>
      <c r="AZ842" s="176"/>
      <c r="BA842" s="176"/>
      <c r="BB842" s="176"/>
      <c r="BC842" s="176"/>
      <c r="BD842" s="176"/>
      <c r="BE842" s="176"/>
      <c r="BF842" s="176"/>
      <c r="BG842" s="176"/>
      <c r="BH842" s="176"/>
      <c r="BI842" s="176"/>
      <c r="BJ842" s="176" t="n">
        <v>0</v>
      </c>
      <c r="BK842" s="176" t="n">
        <v>0</v>
      </c>
      <c r="BL842" s="176" t="n">
        <v>0</v>
      </c>
      <c r="BM842" s="176" t="n">
        <v>0</v>
      </c>
      <c r="BN842" s="176" t="n">
        <v>0</v>
      </c>
      <c r="BO842" s="176" t="n">
        <v>0</v>
      </c>
      <c r="BP842" s="176" t="n">
        <v>0</v>
      </c>
      <c r="BQ842" s="176" t="n">
        <v>0</v>
      </c>
      <c r="BR842" s="176" t="n">
        <v>0</v>
      </c>
      <c r="BS842" s="176" t="n">
        <v>0</v>
      </c>
      <c r="BT842" s="176" t="n">
        <v>0</v>
      </c>
      <c r="BU842" s="176" t="n">
        <v>0</v>
      </c>
      <c r="BV842" s="176" t="n">
        <v>0</v>
      </c>
      <c r="BW842" s="176" t="n">
        <v>0</v>
      </c>
      <c r="BX842" s="176" t="n">
        <v>0</v>
      </c>
      <c r="BY842" s="176" t="n">
        <v>0</v>
      </c>
      <c r="BZ842" s="176" t="n">
        <v>0</v>
      </c>
      <c r="CA842" s="176" t="n">
        <v>0</v>
      </c>
      <c r="CB842" s="176" t="n">
        <v>0</v>
      </c>
      <c r="CC842" s="176" t="n">
        <v>0</v>
      </c>
      <c r="CD842" s="176" t="n">
        <v>0</v>
      </c>
      <c r="CE842" s="176" t="n">
        <v>0</v>
      </c>
      <c r="CF842" s="176" t="n">
        <v>0</v>
      </c>
      <c r="CG842" s="176" t="n">
        <v>0</v>
      </c>
      <c r="CH842" s="176" t="n">
        <v>0</v>
      </c>
      <c r="CI842" s="176" t="n">
        <v>0</v>
      </c>
      <c r="CJ842" s="176" t="n">
        <v>0</v>
      </c>
      <c r="CK842" s="176" t="n">
        <v>0</v>
      </c>
      <c r="CL842" s="176" t="n">
        <v>0</v>
      </c>
      <c r="CM842" s="176" t="n">
        <v>0</v>
      </c>
      <c r="CN842" s="176" t="n">
        <v>0</v>
      </c>
      <c r="CO842" s="176" t="n">
        <v>0</v>
      </c>
      <c r="CP842" s="176" t="n">
        <v>0</v>
      </c>
      <c r="CQ842" s="176" t="n">
        <v>0</v>
      </c>
      <c r="CR842" s="176" t="n">
        <v>0</v>
      </c>
      <c r="CS842" s="176"/>
      <c r="CT842" s="180"/>
      <c r="CU842" s="180"/>
      <c r="CV842" s="180"/>
      <c r="CW842" s="180"/>
      <c r="CX842" s="180"/>
      <c r="CY842" s="180"/>
      <c r="CZ842" s="180"/>
      <c r="DA842" s="180"/>
      <c r="DB842" s="180"/>
      <c r="DC842" s="180"/>
      <c r="DD842" s="180"/>
      <c r="DE842" s="180"/>
      <c r="DF842" s="180"/>
      <c r="DG842" s="180"/>
      <c r="DH842" s="180"/>
      <c r="DI842" s="180"/>
      <c r="DJ842" s="180"/>
      <c r="DK842" s="180"/>
      <c r="DL842" s="180"/>
      <c r="DM842" s="180"/>
      <c r="DN842" s="180"/>
    </row>
    <row r="843" customFormat="false" ht="15" hidden="false" customHeight="false" outlineLevel="0" collapsed="false">
      <c r="A843" s="209" t="s">
        <v>348</v>
      </c>
      <c r="B843" s="176"/>
      <c r="C843" s="176"/>
      <c r="D843" s="176"/>
      <c r="E843" s="176"/>
      <c r="F843" s="176"/>
      <c r="G843" s="176"/>
      <c r="H843" s="176"/>
      <c r="I843" s="176"/>
      <c r="J843" s="176"/>
      <c r="K843" s="176"/>
      <c r="L843" s="176"/>
      <c r="M843" s="176"/>
      <c r="N843" s="176"/>
      <c r="O843" s="176"/>
      <c r="P843" s="176"/>
      <c r="Q843" s="176"/>
      <c r="R843" s="176"/>
      <c r="S843" s="176"/>
      <c r="T843" s="176"/>
      <c r="U843" s="176"/>
      <c r="V843" s="176"/>
      <c r="W843" s="176"/>
      <c r="X843" s="176"/>
      <c r="Y843" s="176"/>
      <c r="Z843" s="176"/>
      <c r="AA843" s="176"/>
      <c r="AB843" s="176"/>
      <c r="AC843" s="176"/>
      <c r="AD843" s="176"/>
      <c r="AE843" s="176"/>
      <c r="AF843" s="176"/>
      <c r="AG843" s="176"/>
      <c r="AH843" s="176"/>
      <c r="AI843" s="176"/>
      <c r="AJ843" s="176"/>
      <c r="AK843" s="176"/>
      <c r="AL843" s="176"/>
      <c r="AM843" s="176"/>
      <c r="AN843" s="176"/>
      <c r="AO843" s="176"/>
      <c r="AP843" s="176"/>
      <c r="AQ843" s="176"/>
      <c r="AR843" s="176"/>
      <c r="AS843" s="176"/>
      <c r="AT843" s="176"/>
      <c r="AU843" s="176"/>
      <c r="AV843" s="176"/>
      <c r="AW843" s="176"/>
      <c r="AX843" s="176"/>
      <c r="AY843" s="176"/>
      <c r="AZ843" s="176"/>
      <c r="BA843" s="176"/>
      <c r="BB843" s="176"/>
      <c r="BC843" s="176"/>
      <c r="BD843" s="176"/>
      <c r="BE843" s="176"/>
      <c r="BF843" s="176"/>
      <c r="BG843" s="176"/>
      <c r="BH843" s="176"/>
      <c r="BI843" s="176"/>
      <c r="BJ843" s="176" t="n">
        <v>0</v>
      </c>
      <c r="BK843" s="176" t="n">
        <v>0</v>
      </c>
      <c r="BL843" s="176" t="n">
        <v>0</v>
      </c>
      <c r="BM843" s="176" t="n">
        <v>0</v>
      </c>
      <c r="BN843" s="176" t="n">
        <v>0</v>
      </c>
      <c r="BO843" s="176" t="n">
        <v>0</v>
      </c>
      <c r="BP843" s="176" t="n">
        <v>0</v>
      </c>
      <c r="BQ843" s="176" t="n">
        <v>0</v>
      </c>
      <c r="BR843" s="176" t="n">
        <v>0</v>
      </c>
      <c r="BS843" s="176" t="n">
        <v>0</v>
      </c>
      <c r="BT843" s="176" t="n">
        <v>0</v>
      </c>
      <c r="BU843" s="176" t="n">
        <v>0</v>
      </c>
      <c r="BV843" s="176" t="n">
        <v>0</v>
      </c>
      <c r="BW843" s="176" t="n">
        <v>0</v>
      </c>
      <c r="BX843" s="176" t="n">
        <v>0</v>
      </c>
      <c r="BY843" s="176" t="n">
        <v>0</v>
      </c>
      <c r="BZ843" s="176" t="n">
        <v>0</v>
      </c>
      <c r="CA843" s="176" t="n">
        <v>0</v>
      </c>
      <c r="CB843" s="176" t="n">
        <v>0</v>
      </c>
      <c r="CC843" s="176" t="n">
        <v>0</v>
      </c>
      <c r="CD843" s="176" t="n">
        <v>0</v>
      </c>
      <c r="CE843" s="176" t="n">
        <v>0</v>
      </c>
      <c r="CF843" s="176" t="n">
        <v>0</v>
      </c>
      <c r="CG843" s="176" t="n">
        <v>0</v>
      </c>
      <c r="CH843" s="176" t="n">
        <v>0</v>
      </c>
      <c r="CI843" s="176" t="n">
        <v>0</v>
      </c>
      <c r="CJ843" s="176" t="n">
        <v>0</v>
      </c>
      <c r="CK843" s="176" t="n">
        <v>0</v>
      </c>
      <c r="CL843" s="176" t="n">
        <v>0</v>
      </c>
      <c r="CM843" s="176" t="n">
        <v>0</v>
      </c>
      <c r="CN843" s="176" t="n">
        <v>0</v>
      </c>
      <c r="CO843" s="176" t="n">
        <v>0</v>
      </c>
      <c r="CP843" s="176" t="n">
        <v>0</v>
      </c>
      <c r="CQ843" s="176" t="n">
        <v>0</v>
      </c>
      <c r="CR843" s="176" t="n">
        <v>0</v>
      </c>
      <c r="CS843" s="176"/>
      <c r="CT843" s="176"/>
      <c r="CU843" s="176"/>
      <c r="CV843" s="176"/>
      <c r="CW843" s="176"/>
      <c r="CX843" s="176"/>
      <c r="CY843" s="176"/>
      <c r="CZ843" s="176"/>
      <c r="DA843" s="176"/>
      <c r="DB843" s="176"/>
      <c r="DC843" s="176"/>
      <c r="DD843" s="176"/>
      <c r="DE843" s="176"/>
      <c r="DF843" s="176"/>
      <c r="DG843" s="176"/>
      <c r="DH843" s="176"/>
      <c r="DI843" s="176"/>
      <c r="DJ843" s="176"/>
      <c r="DK843" s="176"/>
      <c r="DL843" s="176"/>
      <c r="DM843" s="176"/>
      <c r="DN843" s="176"/>
    </row>
    <row r="844" customFormat="false" ht="15.75" hidden="false" customHeight="false" outlineLevel="0" collapsed="false">
      <c r="A844" s="209" t="s">
        <v>581</v>
      </c>
      <c r="B844" s="180"/>
      <c r="C844" s="180"/>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c r="AH844" s="180"/>
      <c r="AI844" s="180"/>
      <c r="AJ844" s="180"/>
      <c r="AK844" s="180"/>
      <c r="AL844" s="180"/>
      <c r="AM844" s="180"/>
      <c r="AN844" s="180"/>
      <c r="AO844" s="180"/>
      <c r="AP844" s="180"/>
      <c r="AQ844" s="180"/>
      <c r="AR844" s="180"/>
      <c r="AS844" s="180"/>
      <c r="AT844" s="180"/>
      <c r="AU844" s="180"/>
      <c r="AV844" s="180"/>
      <c r="AW844" s="180"/>
      <c r="AX844" s="180"/>
      <c r="AY844" s="180"/>
      <c r="AZ844" s="180"/>
      <c r="BA844" s="180"/>
      <c r="BB844" s="180"/>
      <c r="BC844" s="180"/>
      <c r="BD844" s="180"/>
      <c r="BE844" s="180"/>
      <c r="BF844" s="180"/>
      <c r="BG844" s="180"/>
      <c r="BH844" s="180"/>
      <c r="BI844" s="180"/>
      <c r="BJ844" s="180" t="n">
        <v>0</v>
      </c>
      <c r="BK844" s="180" t="n">
        <v>0</v>
      </c>
      <c r="BL844" s="180" t="n">
        <v>0</v>
      </c>
      <c r="BM844" s="180" t="n">
        <v>0</v>
      </c>
      <c r="BN844" s="180" t="n">
        <v>0</v>
      </c>
      <c r="BO844" s="180" t="n">
        <v>0</v>
      </c>
      <c r="BP844" s="180" t="n">
        <v>0</v>
      </c>
      <c r="BQ844" s="180" t="n">
        <v>0</v>
      </c>
      <c r="BR844" s="180" t="n">
        <v>0</v>
      </c>
      <c r="BS844" s="180" t="n">
        <v>0</v>
      </c>
      <c r="BT844" s="180" t="n">
        <v>0</v>
      </c>
      <c r="BU844" s="180" t="n">
        <v>0</v>
      </c>
      <c r="BV844" s="180" t="n">
        <v>0</v>
      </c>
      <c r="BW844" s="180" t="n">
        <v>0</v>
      </c>
      <c r="BX844" s="180" t="n">
        <v>0</v>
      </c>
      <c r="BY844" s="180" t="n">
        <v>0</v>
      </c>
      <c r="BZ844" s="180" t="n">
        <v>0</v>
      </c>
      <c r="CA844" s="180" t="n">
        <v>0</v>
      </c>
      <c r="CB844" s="180" t="n">
        <v>0</v>
      </c>
      <c r="CC844" s="180" t="n">
        <v>0</v>
      </c>
      <c r="CD844" s="180" t="n">
        <v>0</v>
      </c>
      <c r="CE844" s="180" t="n">
        <v>0</v>
      </c>
      <c r="CF844" s="180" t="n">
        <v>0</v>
      </c>
      <c r="CG844" s="180" t="n">
        <v>0</v>
      </c>
      <c r="CH844" s="180" t="n">
        <v>0</v>
      </c>
      <c r="CI844" s="180" t="n">
        <v>0</v>
      </c>
      <c r="CJ844" s="180" t="n">
        <v>0</v>
      </c>
      <c r="CK844" s="180" t="n">
        <v>0</v>
      </c>
      <c r="CL844" s="180" t="n">
        <v>0</v>
      </c>
      <c r="CM844" s="180" t="n">
        <v>0</v>
      </c>
      <c r="CN844" s="180" t="n">
        <v>0</v>
      </c>
      <c r="CO844" s="180" t="n">
        <v>0</v>
      </c>
      <c r="CP844" s="180" t="n">
        <v>0</v>
      </c>
      <c r="CQ844" s="180" t="n">
        <v>0</v>
      </c>
      <c r="CR844" s="180" t="n">
        <v>0</v>
      </c>
      <c r="CS844" s="180"/>
      <c r="CT844" s="176"/>
      <c r="CU844" s="176"/>
      <c r="CV844" s="176"/>
      <c r="CW844" s="176"/>
      <c r="CX844" s="176"/>
      <c r="CY844" s="176"/>
      <c r="CZ844" s="176"/>
      <c r="DA844" s="176"/>
      <c r="DB844" s="176"/>
      <c r="DC844" s="176"/>
      <c r="DD844" s="176"/>
      <c r="DE844" s="176"/>
      <c r="DF844" s="176"/>
      <c r="DG844" s="176"/>
      <c r="DH844" s="176"/>
      <c r="DI844" s="176"/>
      <c r="DJ844" s="176"/>
      <c r="DK844" s="176"/>
      <c r="DL844" s="176"/>
      <c r="DM844" s="176"/>
      <c r="DN844" s="176"/>
    </row>
    <row r="845" customFormat="false" ht="15.75" hidden="false" customHeight="false" outlineLevel="0" collapsed="false">
      <c r="A845" s="209" t="s">
        <v>326</v>
      </c>
      <c r="B845" s="188"/>
      <c r="C845" s="188"/>
      <c r="D845" s="188"/>
      <c r="E845" s="188"/>
      <c r="F845" s="188"/>
      <c r="G845" s="188"/>
      <c r="H845" s="188"/>
      <c r="I845" s="188"/>
      <c r="J845" s="188"/>
      <c r="K845" s="188"/>
      <c r="L845" s="188"/>
      <c r="M845" s="188"/>
      <c r="N845" s="188"/>
      <c r="O845" s="188"/>
      <c r="P845" s="188"/>
      <c r="Q845" s="188"/>
      <c r="R845" s="188"/>
      <c r="S845" s="188"/>
      <c r="T845" s="188"/>
      <c r="U845" s="188"/>
      <c r="V845" s="188"/>
      <c r="W845" s="188"/>
      <c r="X845" s="188"/>
      <c r="Y845" s="188"/>
      <c r="Z845" s="188"/>
      <c r="AA845" s="188"/>
      <c r="AB845" s="188"/>
      <c r="AC845" s="188"/>
      <c r="AD845" s="188"/>
      <c r="AE845" s="188"/>
      <c r="AF845" s="188"/>
      <c r="AG845" s="188"/>
      <c r="AH845" s="188"/>
      <c r="AI845" s="188"/>
      <c r="AJ845" s="188"/>
      <c r="AK845" s="188"/>
      <c r="AL845" s="188"/>
      <c r="AM845" s="188"/>
      <c r="AN845" s="188"/>
      <c r="AO845" s="188"/>
      <c r="AP845" s="188"/>
      <c r="AQ845" s="188"/>
      <c r="AR845" s="188"/>
      <c r="AS845" s="188"/>
      <c r="AT845" s="188"/>
      <c r="AU845" s="188"/>
      <c r="AV845" s="188"/>
      <c r="AW845" s="188"/>
      <c r="AX845" s="188"/>
      <c r="AY845" s="188"/>
      <c r="AZ845" s="188"/>
      <c r="BA845" s="188"/>
      <c r="BB845" s="188"/>
      <c r="BC845" s="188"/>
      <c r="BD845" s="188"/>
      <c r="BE845" s="188"/>
      <c r="BF845" s="188"/>
      <c r="BG845" s="188"/>
      <c r="BH845" s="188"/>
      <c r="BI845" s="188"/>
      <c r="BJ845" s="188"/>
      <c r="BK845" s="188"/>
      <c r="BL845" s="188"/>
      <c r="BM845" s="188"/>
      <c r="BN845" s="188"/>
      <c r="BO845" s="188"/>
      <c r="BP845" s="188"/>
      <c r="BQ845" s="188"/>
      <c r="BR845" s="188"/>
      <c r="BS845" s="188"/>
      <c r="BT845" s="188"/>
      <c r="BU845" s="188"/>
      <c r="BV845" s="188"/>
      <c r="BW845" s="188"/>
      <c r="BX845" s="188"/>
      <c r="BY845" s="188"/>
      <c r="BZ845" s="188"/>
      <c r="CA845" s="188"/>
      <c r="CB845" s="188"/>
      <c r="CC845" s="188"/>
      <c r="CD845" s="188"/>
      <c r="CE845" s="188"/>
      <c r="CF845" s="188"/>
      <c r="CG845" s="188"/>
      <c r="CH845" s="188"/>
      <c r="CI845" s="188"/>
      <c r="CJ845" s="188"/>
      <c r="CK845" s="188"/>
      <c r="CL845" s="188"/>
      <c r="CM845" s="188"/>
      <c r="CN845" s="188"/>
      <c r="CO845" s="188"/>
      <c r="CP845" s="188"/>
      <c r="CQ845" s="188"/>
      <c r="CR845" s="188"/>
      <c r="CS845" s="188"/>
      <c r="CT845" s="180"/>
      <c r="CU845" s="180"/>
      <c r="CV845" s="180"/>
      <c r="CW845" s="180"/>
      <c r="CX845" s="180"/>
      <c r="CY845" s="180"/>
      <c r="CZ845" s="180"/>
      <c r="DA845" s="180"/>
      <c r="DB845" s="180"/>
      <c r="DC845" s="180"/>
      <c r="DD845" s="180"/>
      <c r="DE845" s="180"/>
      <c r="DF845" s="180"/>
      <c r="DG845" s="180"/>
      <c r="DH845" s="180"/>
      <c r="DI845" s="180"/>
      <c r="DJ845" s="180"/>
      <c r="DK845" s="180"/>
      <c r="DL845" s="180"/>
      <c r="DM845" s="180"/>
      <c r="DN845" s="180"/>
    </row>
    <row r="846" customFormat="false" ht="15.75" hidden="false" customHeight="false" outlineLevel="0" collapsed="false">
      <c r="A846" s="209" t="s">
        <v>499</v>
      </c>
      <c r="B846" s="188"/>
      <c r="C846" s="188"/>
      <c r="D846" s="188"/>
      <c r="E846" s="188"/>
      <c r="F846" s="188"/>
      <c r="G846" s="188"/>
      <c r="H846" s="188"/>
      <c r="I846" s="188"/>
      <c r="J846" s="188"/>
      <c r="K846" s="188"/>
      <c r="L846" s="188"/>
      <c r="M846" s="188"/>
      <c r="N846" s="188"/>
      <c r="O846" s="188"/>
      <c r="P846" s="188"/>
      <c r="Q846" s="188"/>
      <c r="R846" s="188"/>
      <c r="S846" s="188"/>
      <c r="T846" s="188"/>
      <c r="U846" s="188"/>
      <c r="V846" s="188"/>
      <c r="W846" s="188"/>
      <c r="X846" s="188"/>
      <c r="Y846" s="188"/>
      <c r="Z846" s="188"/>
      <c r="AA846" s="188"/>
      <c r="AB846" s="188"/>
      <c r="AC846" s="188"/>
      <c r="AD846" s="188"/>
      <c r="AE846" s="188"/>
      <c r="AF846" s="188"/>
      <c r="AG846" s="188"/>
      <c r="AH846" s="188"/>
      <c r="AI846" s="188"/>
      <c r="AJ846" s="188"/>
      <c r="AK846" s="188"/>
      <c r="AL846" s="188"/>
      <c r="AM846" s="188"/>
      <c r="AN846" s="188"/>
      <c r="AO846" s="188"/>
      <c r="AP846" s="188"/>
      <c r="AQ846" s="188"/>
      <c r="AR846" s="188"/>
      <c r="AS846" s="188"/>
      <c r="AT846" s="188"/>
      <c r="AU846" s="188"/>
      <c r="AV846" s="188"/>
      <c r="AW846" s="188"/>
      <c r="AX846" s="188"/>
      <c r="AY846" s="188"/>
      <c r="AZ846" s="188"/>
      <c r="BA846" s="188"/>
      <c r="BB846" s="188"/>
      <c r="BC846" s="188"/>
      <c r="BD846" s="188"/>
      <c r="BE846" s="188"/>
      <c r="BF846" s="188"/>
      <c r="BG846" s="188"/>
      <c r="BH846" s="188"/>
      <c r="BI846" s="188"/>
      <c r="BJ846" s="188"/>
      <c r="BK846" s="188"/>
      <c r="BL846" s="188"/>
      <c r="BM846" s="188"/>
      <c r="BN846" s="188"/>
      <c r="BO846" s="188"/>
      <c r="BP846" s="188"/>
      <c r="BQ846" s="188"/>
      <c r="BR846" s="188"/>
      <c r="BS846" s="188"/>
      <c r="BT846" s="188"/>
      <c r="BU846" s="188"/>
      <c r="BV846" s="188"/>
      <c r="BW846" s="188"/>
      <c r="BX846" s="188"/>
      <c r="BY846" s="188"/>
      <c r="BZ846" s="188"/>
      <c r="CA846" s="188"/>
      <c r="CB846" s="188"/>
      <c r="CC846" s="188"/>
      <c r="CD846" s="188"/>
      <c r="CE846" s="188"/>
      <c r="CF846" s="188"/>
      <c r="CG846" s="188"/>
      <c r="CH846" s="188"/>
      <c r="CI846" s="188"/>
      <c r="CJ846" s="188"/>
      <c r="CK846" s="188"/>
      <c r="CL846" s="188"/>
      <c r="CM846" s="188"/>
      <c r="CN846" s="188"/>
      <c r="CO846" s="188"/>
      <c r="CP846" s="188"/>
      <c r="CQ846" s="188"/>
      <c r="CR846" s="188"/>
      <c r="CS846" s="188"/>
      <c r="CT846" s="188"/>
      <c r="CU846" s="188"/>
      <c r="CV846" s="188"/>
      <c r="CW846" s="188"/>
      <c r="CX846" s="188"/>
      <c r="CY846" s="188"/>
      <c r="CZ846" s="188"/>
      <c r="DA846" s="188"/>
      <c r="DB846" s="188"/>
      <c r="DC846" s="188"/>
      <c r="DD846" s="188"/>
      <c r="DE846" s="188"/>
      <c r="DF846" s="188"/>
      <c r="DG846" s="188"/>
      <c r="DH846" s="188"/>
      <c r="DI846" s="188"/>
      <c r="DJ846" s="188"/>
      <c r="DK846" s="188"/>
      <c r="DL846" s="188"/>
      <c r="DM846" s="188"/>
      <c r="DN846" s="188"/>
    </row>
    <row r="847" customFormat="false" ht="15.75" hidden="false" customHeight="false" outlineLevel="0" collapsed="false">
      <c r="A847" s="209" t="s">
        <v>582</v>
      </c>
      <c r="B847" s="180"/>
      <c r="C847" s="180"/>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c r="AA847" s="180"/>
      <c r="AB847" s="180"/>
      <c r="AC847" s="180"/>
      <c r="AD847" s="180"/>
      <c r="AE847" s="180"/>
      <c r="AF847" s="180"/>
      <c r="AG847" s="180"/>
      <c r="AH847" s="180"/>
      <c r="AI847" s="180"/>
      <c r="AJ847" s="180"/>
      <c r="AK847" s="180"/>
      <c r="AL847" s="180"/>
      <c r="AM847" s="180"/>
      <c r="AN847" s="180"/>
      <c r="AO847" s="180"/>
      <c r="AP847" s="180"/>
      <c r="AQ847" s="180"/>
      <c r="AR847" s="180"/>
      <c r="AS847" s="180"/>
      <c r="AT847" s="180"/>
      <c r="AU847" s="180"/>
      <c r="AV847" s="180"/>
      <c r="AW847" s="180"/>
      <c r="AX847" s="180"/>
      <c r="AY847" s="180"/>
      <c r="AZ847" s="180"/>
      <c r="BA847" s="180"/>
      <c r="BB847" s="180"/>
      <c r="BC847" s="180"/>
      <c r="BD847" s="180"/>
      <c r="BE847" s="180"/>
      <c r="BF847" s="180"/>
      <c r="BG847" s="180"/>
      <c r="BH847" s="180"/>
      <c r="BI847" s="180"/>
      <c r="BJ847" s="180" t="n">
        <v>0</v>
      </c>
      <c r="BK847" s="180" t="n">
        <v>0</v>
      </c>
      <c r="BL847" s="180" t="n">
        <v>0</v>
      </c>
      <c r="BM847" s="180" t="n">
        <v>0</v>
      </c>
      <c r="BN847" s="180" t="n">
        <v>0</v>
      </c>
      <c r="BO847" s="180" t="n">
        <v>0</v>
      </c>
      <c r="BP847" s="180" t="n">
        <v>0</v>
      </c>
      <c r="BQ847" s="180" t="n">
        <v>0</v>
      </c>
      <c r="BR847" s="180" t="n">
        <v>0</v>
      </c>
      <c r="BS847" s="180" t="n">
        <v>0</v>
      </c>
      <c r="BT847" s="180" t="n">
        <v>0</v>
      </c>
      <c r="BU847" s="180" t="n">
        <v>0</v>
      </c>
      <c r="BV847" s="180" t="n">
        <v>0</v>
      </c>
      <c r="BW847" s="180" t="n">
        <v>0</v>
      </c>
      <c r="BX847" s="180" t="n">
        <v>0</v>
      </c>
      <c r="BY847" s="180" t="n">
        <v>0</v>
      </c>
      <c r="BZ847" s="180" t="n">
        <v>0</v>
      </c>
      <c r="CA847" s="180" t="n">
        <v>0</v>
      </c>
      <c r="CB847" s="180" t="n">
        <v>0</v>
      </c>
      <c r="CC847" s="180" t="n">
        <v>0</v>
      </c>
      <c r="CD847" s="180" t="n">
        <v>0</v>
      </c>
      <c r="CE847" s="180" t="n">
        <v>0</v>
      </c>
      <c r="CF847" s="180" t="n">
        <v>0</v>
      </c>
      <c r="CG847" s="180" t="n">
        <v>0</v>
      </c>
      <c r="CH847" s="180" t="n">
        <v>0</v>
      </c>
      <c r="CI847" s="180" t="n">
        <v>0</v>
      </c>
      <c r="CJ847" s="180" t="n">
        <v>0</v>
      </c>
      <c r="CK847" s="180" t="n">
        <v>0</v>
      </c>
      <c r="CL847" s="180" t="n">
        <v>0</v>
      </c>
      <c r="CM847" s="180" t="n">
        <v>0</v>
      </c>
      <c r="CN847" s="180" t="n">
        <v>0</v>
      </c>
      <c r="CO847" s="180" t="n">
        <v>0</v>
      </c>
      <c r="CP847" s="180" t="n">
        <v>0</v>
      </c>
      <c r="CQ847" s="180" t="n">
        <v>0</v>
      </c>
      <c r="CR847" s="180" t="n">
        <v>0</v>
      </c>
      <c r="CS847" s="180"/>
      <c r="CT847" s="188"/>
      <c r="CU847" s="188"/>
      <c r="CV847" s="188"/>
      <c r="CW847" s="188"/>
      <c r="CX847" s="188"/>
      <c r="CY847" s="188"/>
      <c r="CZ847" s="188"/>
      <c r="DA847" s="188"/>
      <c r="DB847" s="188"/>
      <c r="DC847" s="188"/>
      <c r="DD847" s="188"/>
      <c r="DE847" s="188"/>
      <c r="DF847" s="188"/>
      <c r="DG847" s="188"/>
      <c r="DH847" s="188"/>
      <c r="DI847" s="188"/>
      <c r="DJ847" s="188"/>
      <c r="DK847" s="188"/>
      <c r="DL847" s="188"/>
      <c r="DM847" s="188"/>
      <c r="DN847" s="188"/>
    </row>
    <row r="848" customFormat="false" ht="15.75" hidden="false" customHeight="false" outlineLevel="0" collapsed="false">
      <c r="A848" s="209" t="s">
        <v>372</v>
      </c>
      <c r="B848" s="188"/>
      <c r="C848" s="188"/>
      <c r="D848" s="188"/>
      <c r="E848" s="188"/>
      <c r="F848" s="188"/>
      <c r="G848" s="188"/>
      <c r="H848" s="188"/>
      <c r="I848" s="188"/>
      <c r="J848" s="188"/>
      <c r="K848" s="188"/>
      <c r="L848" s="188"/>
      <c r="M848" s="188"/>
      <c r="N848" s="188"/>
      <c r="O848" s="188"/>
      <c r="P848" s="188"/>
      <c r="Q848" s="188"/>
      <c r="R848" s="188"/>
      <c r="S848" s="188"/>
      <c r="T848" s="188"/>
      <c r="U848" s="188"/>
      <c r="V848" s="188"/>
      <c r="W848" s="188"/>
      <c r="X848" s="188"/>
      <c r="Y848" s="188"/>
      <c r="Z848" s="188"/>
      <c r="AA848" s="188"/>
      <c r="AB848" s="188"/>
      <c r="AC848" s="188"/>
      <c r="AD848" s="188"/>
      <c r="AE848" s="188"/>
      <c r="AF848" s="188"/>
      <c r="AG848" s="188"/>
      <c r="AH848" s="188"/>
      <c r="AI848" s="188"/>
      <c r="AJ848" s="188"/>
      <c r="AK848" s="188"/>
      <c r="AL848" s="188"/>
      <c r="AM848" s="188"/>
      <c r="AN848" s="188"/>
      <c r="AO848" s="188"/>
      <c r="AP848" s="188"/>
      <c r="AQ848" s="188"/>
      <c r="AR848" s="188"/>
      <c r="AS848" s="188"/>
      <c r="AT848" s="188"/>
      <c r="AU848" s="188"/>
      <c r="AV848" s="188"/>
      <c r="AW848" s="188"/>
      <c r="AX848" s="188"/>
      <c r="AY848" s="188"/>
      <c r="AZ848" s="188"/>
      <c r="BA848" s="188"/>
      <c r="BB848" s="188"/>
      <c r="BC848" s="188"/>
      <c r="BD848" s="188"/>
      <c r="BE848" s="188"/>
      <c r="BF848" s="188"/>
      <c r="BG848" s="188"/>
      <c r="BH848" s="188"/>
      <c r="BI848" s="188"/>
      <c r="BJ848" s="188"/>
      <c r="BK848" s="188"/>
      <c r="BL848" s="188"/>
      <c r="BM848" s="188"/>
      <c r="BN848" s="188"/>
      <c r="BO848" s="188"/>
      <c r="BP848" s="188"/>
      <c r="BQ848" s="188"/>
      <c r="BR848" s="188"/>
      <c r="BS848" s="188"/>
      <c r="BT848" s="188"/>
      <c r="BU848" s="188"/>
      <c r="BV848" s="188"/>
      <c r="BW848" s="188"/>
      <c r="BX848" s="188"/>
      <c r="BY848" s="188"/>
      <c r="BZ848" s="188"/>
      <c r="CA848" s="188"/>
      <c r="CB848" s="188"/>
      <c r="CC848" s="188"/>
      <c r="CD848" s="188"/>
      <c r="CE848" s="188"/>
      <c r="CF848" s="188"/>
      <c r="CG848" s="188"/>
      <c r="CH848" s="188"/>
      <c r="CI848" s="188"/>
      <c r="CJ848" s="188"/>
      <c r="CK848" s="188"/>
      <c r="CL848" s="188"/>
      <c r="CM848" s="188"/>
      <c r="CN848" s="188"/>
      <c r="CO848" s="188"/>
      <c r="CP848" s="188"/>
      <c r="CQ848" s="188"/>
      <c r="CR848" s="188"/>
      <c r="CS848" s="188"/>
      <c r="CT848" s="180"/>
      <c r="CU848" s="180"/>
      <c r="CV848" s="180"/>
      <c r="CW848" s="180"/>
      <c r="CX848" s="180"/>
      <c r="CY848" s="180"/>
      <c r="CZ848" s="180"/>
      <c r="DA848" s="180"/>
      <c r="DB848" s="180"/>
      <c r="DC848" s="180"/>
      <c r="DD848" s="180"/>
      <c r="DE848" s="180"/>
      <c r="DF848" s="180"/>
      <c r="DG848" s="180"/>
      <c r="DH848" s="180"/>
      <c r="DI848" s="180"/>
      <c r="DJ848" s="180"/>
      <c r="DK848" s="180"/>
      <c r="DL848" s="180"/>
      <c r="DM848" s="180"/>
      <c r="DN848" s="180"/>
    </row>
    <row r="849" customFormat="false" ht="15.75" hidden="false" customHeight="false" outlineLevel="0" collapsed="false">
      <c r="A849" s="209" t="s">
        <v>373</v>
      </c>
      <c r="B849" s="188"/>
      <c r="C849" s="188"/>
      <c r="D849" s="188"/>
      <c r="E849" s="188"/>
      <c r="F849" s="188"/>
      <c r="G849" s="188"/>
      <c r="H849" s="188"/>
      <c r="I849" s="188"/>
      <c r="J849" s="188"/>
      <c r="K849" s="188"/>
      <c r="L849" s="188"/>
      <c r="M849" s="188"/>
      <c r="N849" s="188"/>
      <c r="O849" s="188"/>
      <c r="P849" s="188"/>
      <c r="Q849" s="188"/>
      <c r="R849" s="188"/>
      <c r="S849" s="188"/>
      <c r="T849" s="188"/>
      <c r="U849" s="188"/>
      <c r="V849" s="188"/>
      <c r="W849" s="188"/>
      <c r="X849" s="188"/>
      <c r="Y849" s="188"/>
      <c r="Z849" s="188"/>
      <c r="AA849" s="188"/>
      <c r="AB849" s="188"/>
      <c r="AC849" s="188"/>
      <c r="AD849" s="188"/>
      <c r="AE849" s="188"/>
      <c r="AF849" s="188"/>
      <c r="AG849" s="188"/>
      <c r="AH849" s="188"/>
      <c r="AI849" s="188"/>
      <c r="AJ849" s="188"/>
      <c r="AK849" s="188"/>
      <c r="AL849" s="188"/>
      <c r="AM849" s="188"/>
      <c r="AN849" s="188"/>
      <c r="AO849" s="188"/>
      <c r="AP849" s="188"/>
      <c r="AQ849" s="188"/>
      <c r="AR849" s="188"/>
      <c r="AS849" s="188"/>
      <c r="AT849" s="188"/>
      <c r="AU849" s="188"/>
      <c r="AV849" s="188"/>
      <c r="AW849" s="188"/>
      <c r="AX849" s="188"/>
      <c r="AY849" s="188"/>
      <c r="AZ849" s="188"/>
      <c r="BA849" s="188"/>
      <c r="BB849" s="188"/>
      <c r="BC849" s="188"/>
      <c r="BD849" s="188"/>
      <c r="BE849" s="188"/>
      <c r="BF849" s="188"/>
      <c r="BG849" s="188"/>
      <c r="BH849" s="188"/>
      <c r="BI849" s="188"/>
      <c r="BJ849" s="188"/>
      <c r="BK849" s="188"/>
      <c r="BL849" s="188"/>
      <c r="BM849" s="188"/>
      <c r="BN849" s="188"/>
      <c r="BO849" s="188"/>
      <c r="BP849" s="188"/>
      <c r="BQ849" s="188"/>
      <c r="BR849" s="188"/>
      <c r="BS849" s="188"/>
      <c r="BT849" s="188"/>
      <c r="BU849" s="188"/>
      <c r="BV849" s="188"/>
      <c r="BW849" s="188"/>
      <c r="BX849" s="188"/>
      <c r="BY849" s="188"/>
      <c r="BZ849" s="188"/>
      <c r="CA849" s="188"/>
      <c r="CB849" s="188"/>
      <c r="CC849" s="188"/>
      <c r="CD849" s="188"/>
      <c r="CE849" s="188"/>
      <c r="CF849" s="188"/>
      <c r="CG849" s="188"/>
      <c r="CH849" s="188"/>
      <c r="CI849" s="188"/>
      <c r="CJ849" s="188"/>
      <c r="CK849" s="188"/>
      <c r="CL849" s="188"/>
      <c r="CM849" s="188"/>
      <c r="CN849" s="188"/>
      <c r="CO849" s="188"/>
      <c r="CP849" s="188"/>
      <c r="CQ849" s="188"/>
      <c r="CR849" s="188"/>
      <c r="CS849" s="188"/>
      <c r="CT849" s="188"/>
      <c r="CU849" s="188"/>
      <c r="CV849" s="188"/>
      <c r="CW849" s="188"/>
      <c r="CX849" s="188"/>
      <c r="CY849" s="188"/>
      <c r="CZ849" s="188"/>
      <c r="DA849" s="188"/>
      <c r="DB849" s="188"/>
      <c r="DC849" s="188"/>
      <c r="DD849" s="188"/>
      <c r="DE849" s="188"/>
      <c r="DF849" s="188"/>
      <c r="DG849" s="188"/>
      <c r="DH849" s="188"/>
      <c r="DI849" s="188"/>
      <c r="DJ849" s="188"/>
      <c r="DK849" s="188"/>
      <c r="DL849" s="188"/>
      <c r="DM849" s="188"/>
      <c r="DN849" s="188"/>
    </row>
    <row r="850" customFormat="false" ht="15.75" hidden="false" customHeight="false" outlineLevel="0" collapsed="false">
      <c r="A850" s="212" t="s">
        <v>583</v>
      </c>
      <c r="B850" s="188"/>
      <c r="C850" s="188"/>
      <c r="D850" s="188"/>
      <c r="E850" s="188"/>
      <c r="F850" s="188"/>
      <c r="G850" s="188"/>
      <c r="H850" s="188"/>
      <c r="I850" s="188"/>
      <c r="J850" s="188"/>
      <c r="K850" s="188"/>
      <c r="L850" s="188"/>
      <c r="M850" s="188"/>
      <c r="N850" s="188"/>
      <c r="O850" s="188"/>
      <c r="P850" s="188"/>
      <c r="Q850" s="188"/>
      <c r="R850" s="188"/>
      <c r="S850" s="188"/>
      <c r="T850" s="188"/>
      <c r="U850" s="188"/>
      <c r="V850" s="188"/>
      <c r="W850" s="188"/>
      <c r="X850" s="188"/>
      <c r="Y850" s="188"/>
      <c r="Z850" s="188"/>
      <c r="AA850" s="188"/>
      <c r="AB850" s="188"/>
      <c r="AC850" s="188"/>
      <c r="AD850" s="188"/>
      <c r="AE850" s="188"/>
      <c r="AF850" s="188"/>
      <c r="AG850" s="188"/>
      <c r="AH850" s="188"/>
      <c r="AI850" s="188"/>
      <c r="AJ850" s="188"/>
      <c r="AK850" s="188"/>
      <c r="AL850" s="188"/>
      <c r="AM850" s="188"/>
      <c r="AN850" s="188"/>
      <c r="AO850" s="188"/>
      <c r="AP850" s="188"/>
      <c r="AQ850" s="188"/>
      <c r="AR850" s="188"/>
      <c r="AS850" s="188"/>
      <c r="AT850" s="188"/>
      <c r="AU850" s="188"/>
      <c r="AV850" s="188"/>
      <c r="AW850" s="188"/>
      <c r="AX850" s="188"/>
      <c r="AY850" s="188"/>
      <c r="AZ850" s="188"/>
      <c r="BA850" s="188"/>
      <c r="BB850" s="188"/>
      <c r="BC850" s="188"/>
      <c r="BD850" s="188"/>
      <c r="BE850" s="188"/>
      <c r="BF850" s="188"/>
      <c r="BG850" s="188"/>
      <c r="BH850" s="188"/>
      <c r="BI850" s="188"/>
      <c r="BJ850" s="188"/>
      <c r="BK850" s="188"/>
      <c r="BL850" s="188"/>
      <c r="BM850" s="188"/>
      <c r="BN850" s="188"/>
      <c r="BO850" s="188"/>
      <c r="BP850" s="188"/>
      <c r="BQ850" s="188"/>
      <c r="BR850" s="188"/>
      <c r="BS850" s="188"/>
      <c r="BT850" s="188"/>
      <c r="BU850" s="188"/>
      <c r="BV850" s="188"/>
      <c r="BW850" s="188"/>
      <c r="BX850" s="188"/>
      <c r="BY850" s="188"/>
      <c r="BZ850" s="188"/>
      <c r="CA850" s="188"/>
      <c r="CB850" s="188"/>
      <c r="CC850" s="188"/>
      <c r="CD850" s="188"/>
      <c r="CE850" s="188"/>
      <c r="CF850" s="188"/>
      <c r="CG850" s="188"/>
      <c r="CH850" s="188"/>
      <c r="CI850" s="188"/>
      <c r="CJ850" s="188"/>
      <c r="CK850" s="188"/>
      <c r="CL850" s="188"/>
      <c r="CM850" s="188"/>
      <c r="CN850" s="188"/>
      <c r="CO850" s="188"/>
      <c r="CP850" s="188"/>
      <c r="CQ850" s="188"/>
      <c r="CR850" s="188"/>
      <c r="CS850" s="188"/>
      <c r="CT850" s="188"/>
      <c r="CU850" s="188"/>
      <c r="CV850" s="188"/>
      <c r="CW850" s="188"/>
      <c r="CX850" s="188"/>
      <c r="CY850" s="188"/>
      <c r="CZ850" s="188"/>
      <c r="DA850" s="188"/>
      <c r="DB850" s="188"/>
      <c r="DC850" s="188"/>
      <c r="DD850" s="188"/>
      <c r="DE850" s="188"/>
      <c r="DF850" s="188"/>
      <c r="DG850" s="188"/>
      <c r="DH850" s="188"/>
      <c r="DI850" s="188"/>
      <c r="DJ850" s="188"/>
      <c r="DK850" s="188"/>
      <c r="DL850" s="188"/>
      <c r="DM850" s="188"/>
      <c r="DN850" s="188"/>
    </row>
    <row r="851" customFormat="false" ht="15.75" hidden="false" customHeight="false" outlineLevel="0" collapsed="false">
      <c r="A851" s="212" t="s">
        <v>584</v>
      </c>
      <c r="B851" s="188"/>
      <c r="C851" s="188"/>
      <c r="D851" s="188"/>
      <c r="E851" s="188"/>
      <c r="F851" s="188"/>
      <c r="G851" s="188"/>
      <c r="H851" s="188"/>
      <c r="I851" s="188"/>
      <c r="J851" s="188"/>
      <c r="K851" s="188"/>
      <c r="L851" s="188"/>
      <c r="M851" s="188"/>
      <c r="N851" s="188"/>
      <c r="O851" s="188"/>
      <c r="P851" s="188"/>
      <c r="Q851" s="188"/>
      <c r="R851" s="188"/>
      <c r="S851" s="188"/>
      <c r="T851" s="188"/>
      <c r="U851" s="188"/>
      <c r="V851" s="188"/>
      <c r="W851" s="188"/>
      <c r="X851" s="188"/>
      <c r="Y851" s="188"/>
      <c r="Z851" s="188"/>
      <c r="AA851" s="188"/>
      <c r="AB851" s="188"/>
      <c r="AC851" s="188"/>
      <c r="AD851" s="188"/>
      <c r="AE851" s="188"/>
      <c r="AF851" s="188"/>
      <c r="AG851" s="188"/>
      <c r="AH851" s="188"/>
      <c r="AI851" s="188"/>
      <c r="AJ851" s="188"/>
      <c r="AK851" s="188"/>
      <c r="AL851" s="188"/>
      <c r="AM851" s="188"/>
      <c r="AN851" s="188"/>
      <c r="AO851" s="188"/>
      <c r="AP851" s="188"/>
      <c r="AQ851" s="188"/>
      <c r="AR851" s="188"/>
      <c r="AS851" s="188"/>
      <c r="AT851" s="188"/>
      <c r="AU851" s="188"/>
      <c r="AV851" s="188"/>
      <c r="AW851" s="188"/>
      <c r="AX851" s="188"/>
      <c r="AY851" s="188"/>
      <c r="AZ851" s="188"/>
      <c r="BA851" s="188"/>
      <c r="BB851" s="188"/>
      <c r="BC851" s="188"/>
      <c r="BD851" s="188"/>
      <c r="BE851" s="188"/>
      <c r="BF851" s="188"/>
      <c r="BG851" s="188"/>
      <c r="BH851" s="188"/>
      <c r="BI851" s="188"/>
      <c r="BJ851" s="188" t="n">
        <v>0</v>
      </c>
      <c r="BK851" s="188" t="n">
        <v>0</v>
      </c>
      <c r="BL851" s="188" t="n">
        <v>0</v>
      </c>
      <c r="BM851" s="188" t="n">
        <v>0</v>
      </c>
      <c r="BN851" s="188" t="n">
        <v>0</v>
      </c>
      <c r="BO851" s="188" t="n">
        <v>0</v>
      </c>
      <c r="BP851" s="188" t="n">
        <v>0</v>
      </c>
      <c r="BQ851" s="188" t="n">
        <v>0</v>
      </c>
      <c r="BR851" s="188" t="n">
        <v>0</v>
      </c>
      <c r="BS851" s="188" t="n">
        <v>0</v>
      </c>
      <c r="BT851" s="188" t="n">
        <v>0</v>
      </c>
      <c r="BU851" s="188" t="n">
        <v>0</v>
      </c>
      <c r="BV851" s="188" t="n">
        <v>0</v>
      </c>
      <c r="BW851" s="188" t="n">
        <v>0</v>
      </c>
      <c r="BX851" s="188" t="n">
        <v>0</v>
      </c>
      <c r="BY851" s="188" t="n">
        <v>0</v>
      </c>
      <c r="BZ851" s="188" t="n">
        <v>0</v>
      </c>
      <c r="CA851" s="188" t="n">
        <v>0</v>
      </c>
      <c r="CB851" s="188" t="n">
        <v>0</v>
      </c>
      <c r="CC851" s="188" t="n">
        <v>0</v>
      </c>
      <c r="CD851" s="188" t="n">
        <v>0</v>
      </c>
      <c r="CE851" s="188" t="n">
        <v>0</v>
      </c>
      <c r="CF851" s="188" t="n">
        <v>0</v>
      </c>
      <c r="CG851" s="188" t="n">
        <v>0</v>
      </c>
      <c r="CH851" s="188" t="n">
        <v>0</v>
      </c>
      <c r="CI851" s="188" t="n">
        <v>0</v>
      </c>
      <c r="CJ851" s="188" t="n">
        <v>0</v>
      </c>
      <c r="CK851" s="188" t="n">
        <v>0</v>
      </c>
      <c r="CL851" s="188" t="n">
        <v>0</v>
      </c>
      <c r="CM851" s="188" t="n">
        <v>0</v>
      </c>
      <c r="CN851" s="188" t="n">
        <v>0</v>
      </c>
      <c r="CO851" s="188" t="n">
        <v>0</v>
      </c>
      <c r="CP851" s="188" t="n">
        <v>0</v>
      </c>
      <c r="CQ851" s="188" t="n">
        <v>0</v>
      </c>
      <c r="CR851" s="188" t="n">
        <v>0</v>
      </c>
      <c r="CS851" s="188"/>
      <c r="CT851" s="188"/>
      <c r="CU851" s="188"/>
      <c r="CV851" s="188"/>
      <c r="CW851" s="188"/>
      <c r="CX851" s="188"/>
      <c r="CY851" s="188"/>
      <c r="CZ851" s="188"/>
      <c r="DA851" s="188"/>
      <c r="DB851" s="188"/>
      <c r="DC851" s="188"/>
      <c r="DD851" s="188"/>
      <c r="DE851" s="188"/>
      <c r="DF851" s="188"/>
      <c r="DG851" s="188"/>
      <c r="DH851" s="188"/>
      <c r="DI851" s="188"/>
      <c r="DJ851" s="188"/>
      <c r="DK851" s="188"/>
      <c r="DL851" s="188"/>
      <c r="DM851" s="188"/>
      <c r="DN851" s="188"/>
    </row>
    <row r="852" customFormat="false" ht="15.75" hidden="false" customHeight="false" outlineLevel="0" collapsed="false">
      <c r="A852" s="212" t="s">
        <v>353</v>
      </c>
      <c r="B852" s="188"/>
      <c r="C852" s="188"/>
      <c r="D852" s="188"/>
      <c r="E852" s="188"/>
      <c r="F852" s="188"/>
      <c r="G852" s="188"/>
      <c r="H852" s="188"/>
      <c r="I852" s="188"/>
      <c r="J852" s="188"/>
      <c r="K852" s="188"/>
      <c r="L852" s="188"/>
      <c r="M852" s="188"/>
      <c r="N852" s="188"/>
      <c r="O852" s="188"/>
      <c r="P852" s="188"/>
      <c r="Q852" s="188"/>
      <c r="R852" s="188"/>
      <c r="S852" s="188"/>
      <c r="T852" s="188"/>
      <c r="U852" s="188"/>
      <c r="V852" s="188"/>
      <c r="W852" s="188"/>
      <c r="X852" s="188"/>
      <c r="Y852" s="188"/>
      <c r="Z852" s="188"/>
      <c r="AA852" s="188"/>
      <c r="AB852" s="188"/>
      <c r="AC852" s="188"/>
      <c r="AD852" s="188"/>
      <c r="AE852" s="188"/>
      <c r="AF852" s="188"/>
      <c r="AG852" s="188"/>
      <c r="AH852" s="188"/>
      <c r="AI852" s="188"/>
      <c r="AJ852" s="188"/>
      <c r="AK852" s="188"/>
      <c r="AL852" s="188"/>
      <c r="AM852" s="188"/>
      <c r="AN852" s="188"/>
      <c r="AO852" s="188"/>
      <c r="AP852" s="188"/>
      <c r="AQ852" s="188"/>
      <c r="AR852" s="188"/>
      <c r="AS852" s="188"/>
      <c r="AT852" s="188"/>
      <c r="AU852" s="188"/>
      <c r="AV852" s="188"/>
      <c r="AW852" s="188"/>
      <c r="AX852" s="188"/>
      <c r="AY852" s="188"/>
      <c r="AZ852" s="188"/>
      <c r="BA852" s="188"/>
      <c r="BB852" s="188"/>
      <c r="BC852" s="188"/>
      <c r="BD852" s="188"/>
      <c r="BE852" s="188"/>
      <c r="BF852" s="188"/>
      <c r="BG852" s="188"/>
      <c r="BH852" s="188"/>
      <c r="BI852" s="188"/>
      <c r="BJ852" s="188"/>
      <c r="BK852" s="188"/>
      <c r="BL852" s="188"/>
      <c r="BM852" s="188"/>
      <c r="BN852" s="188"/>
      <c r="BO852" s="188"/>
      <c r="BP852" s="188"/>
      <c r="BQ852" s="188"/>
      <c r="BR852" s="188"/>
      <c r="BS852" s="188"/>
      <c r="BT852" s="188"/>
      <c r="BU852" s="188"/>
      <c r="BV852" s="188"/>
      <c r="BW852" s="188"/>
      <c r="BX852" s="188"/>
      <c r="BY852" s="188"/>
      <c r="BZ852" s="188"/>
      <c r="CA852" s="188"/>
      <c r="CB852" s="188"/>
      <c r="CC852" s="188"/>
      <c r="CD852" s="188"/>
      <c r="CE852" s="188"/>
      <c r="CF852" s="188"/>
      <c r="CG852" s="188"/>
      <c r="CH852" s="188"/>
      <c r="CI852" s="188"/>
      <c r="CJ852" s="188"/>
      <c r="CK852" s="188"/>
      <c r="CL852" s="188"/>
      <c r="CM852" s="188"/>
      <c r="CN852" s="188"/>
      <c r="CO852" s="188"/>
      <c r="CP852" s="188"/>
      <c r="CQ852" s="188"/>
      <c r="CR852" s="188"/>
      <c r="CS852" s="188"/>
      <c r="CT852" s="188"/>
      <c r="CU852" s="188"/>
      <c r="CV852" s="188"/>
      <c r="CW852" s="188"/>
      <c r="CX852" s="188"/>
      <c r="CY852" s="188"/>
      <c r="CZ852" s="188"/>
      <c r="DA852" s="188"/>
      <c r="DB852" s="188"/>
      <c r="DC852" s="188"/>
      <c r="DD852" s="188"/>
      <c r="DE852" s="188"/>
      <c r="DF852" s="188"/>
      <c r="DG852" s="188"/>
      <c r="DH852" s="188"/>
      <c r="DI852" s="188"/>
      <c r="DJ852" s="188"/>
      <c r="DK852" s="188"/>
      <c r="DL852" s="188"/>
      <c r="DM852" s="188"/>
      <c r="DN852" s="188"/>
    </row>
    <row r="853" customFormat="false" ht="15.75" hidden="false" customHeight="false" outlineLevel="0" collapsed="false">
      <c r="A853" s="212" t="s">
        <v>585</v>
      </c>
      <c r="B853" s="188"/>
      <c r="C853" s="188"/>
      <c r="D853" s="188"/>
      <c r="E853" s="188"/>
      <c r="F853" s="188"/>
      <c r="G853" s="188"/>
      <c r="H853" s="188"/>
      <c r="I853" s="188"/>
      <c r="J853" s="188"/>
      <c r="K853" s="188"/>
      <c r="L853" s="188"/>
      <c r="M853" s="188"/>
      <c r="N853" s="188"/>
      <c r="O853" s="188"/>
      <c r="P853" s="188"/>
      <c r="Q853" s="188"/>
      <c r="R853" s="188"/>
      <c r="S853" s="188"/>
      <c r="T853" s="188"/>
      <c r="U853" s="188"/>
      <c r="V853" s="188"/>
      <c r="W853" s="188"/>
      <c r="X853" s="188"/>
      <c r="Y853" s="188"/>
      <c r="Z853" s="188"/>
      <c r="AA853" s="188"/>
      <c r="AB853" s="188"/>
      <c r="AC853" s="188"/>
      <c r="AD853" s="188"/>
      <c r="AE853" s="188"/>
      <c r="AF853" s="188"/>
      <c r="AG853" s="188"/>
      <c r="AH853" s="188"/>
      <c r="AI853" s="188"/>
      <c r="AJ853" s="188"/>
      <c r="AK853" s="188"/>
      <c r="AL853" s="188"/>
      <c r="AM853" s="188"/>
      <c r="AN853" s="188"/>
      <c r="AO853" s="188"/>
      <c r="AP853" s="188"/>
      <c r="AQ853" s="188"/>
      <c r="AR853" s="188"/>
      <c r="AS853" s="188"/>
      <c r="AT853" s="188"/>
      <c r="AU853" s="188"/>
      <c r="AV853" s="188"/>
      <c r="AW853" s="188"/>
      <c r="AX853" s="188"/>
      <c r="AY853" s="188"/>
      <c r="AZ853" s="188"/>
      <c r="BA853" s="188"/>
      <c r="BB853" s="188"/>
      <c r="BC853" s="188"/>
      <c r="BD853" s="188"/>
      <c r="BE853" s="188"/>
      <c r="BF853" s="188"/>
      <c r="BG853" s="188"/>
      <c r="BH853" s="188"/>
      <c r="BI853" s="188"/>
      <c r="BJ853" s="188"/>
      <c r="BK853" s="188"/>
      <c r="BL853" s="188"/>
      <c r="BM853" s="188"/>
      <c r="BN853" s="188"/>
      <c r="BO853" s="188"/>
      <c r="BP853" s="188"/>
      <c r="BQ853" s="188"/>
      <c r="BR853" s="188"/>
      <c r="BS853" s="188"/>
      <c r="BT853" s="188"/>
      <c r="BU853" s="188"/>
      <c r="BV853" s="188"/>
      <c r="BW853" s="188"/>
      <c r="BX853" s="188"/>
      <c r="BY853" s="188"/>
      <c r="BZ853" s="188"/>
      <c r="CA853" s="188"/>
      <c r="CB853" s="188"/>
      <c r="CC853" s="188"/>
      <c r="CD853" s="188"/>
      <c r="CE853" s="188"/>
      <c r="CF853" s="188"/>
      <c r="CG853" s="188"/>
      <c r="CH853" s="188"/>
      <c r="CI853" s="188"/>
      <c r="CJ853" s="188"/>
      <c r="CK853" s="188"/>
      <c r="CL853" s="188"/>
      <c r="CM853" s="188"/>
      <c r="CN853" s="188"/>
      <c r="CO853" s="188"/>
      <c r="CP853" s="188"/>
      <c r="CQ853" s="188"/>
      <c r="CR853" s="188"/>
      <c r="CS853" s="188"/>
      <c r="CT853" s="188"/>
      <c r="CU853" s="188"/>
      <c r="CV853" s="188"/>
      <c r="CW853" s="188"/>
      <c r="CX853" s="188"/>
      <c r="CY853" s="188"/>
      <c r="CZ853" s="188"/>
      <c r="DA853" s="188"/>
      <c r="DB853" s="188"/>
      <c r="DC853" s="188"/>
      <c r="DD853" s="188"/>
      <c r="DE853" s="188"/>
      <c r="DF853" s="188"/>
      <c r="DG853" s="188"/>
      <c r="DH853" s="188"/>
      <c r="DI853" s="188"/>
      <c r="DJ853" s="188"/>
      <c r="DK853" s="188"/>
      <c r="DL853" s="188"/>
      <c r="DM853" s="188"/>
      <c r="DN853" s="188"/>
    </row>
    <row r="854" customFormat="false" ht="15.75" hidden="false" customHeight="false" outlineLevel="0" collapsed="false">
      <c r="A854" s="212" t="s">
        <v>586</v>
      </c>
      <c r="B854" s="188"/>
      <c r="C854" s="188"/>
      <c r="D854" s="188"/>
      <c r="E854" s="188"/>
      <c r="F854" s="188"/>
      <c r="G854" s="188"/>
      <c r="H854" s="188"/>
      <c r="I854" s="188"/>
      <c r="J854" s="188"/>
      <c r="K854" s="188"/>
      <c r="L854" s="188"/>
      <c r="M854" s="188"/>
      <c r="N854" s="188"/>
      <c r="O854" s="188"/>
      <c r="P854" s="188"/>
      <c r="Q854" s="188"/>
      <c r="R854" s="188"/>
      <c r="S854" s="188"/>
      <c r="T854" s="188"/>
      <c r="U854" s="188"/>
      <c r="V854" s="188"/>
      <c r="W854" s="188"/>
      <c r="X854" s="188"/>
      <c r="Y854" s="188"/>
      <c r="Z854" s="188"/>
      <c r="AA854" s="188"/>
      <c r="AB854" s="188"/>
      <c r="AC854" s="188"/>
      <c r="AD854" s="188"/>
      <c r="AE854" s="188"/>
      <c r="AF854" s="188"/>
      <c r="AG854" s="188"/>
      <c r="AH854" s="188"/>
      <c r="AI854" s="188"/>
      <c r="AJ854" s="188"/>
      <c r="AK854" s="188"/>
      <c r="AL854" s="188"/>
      <c r="AM854" s="188"/>
      <c r="AN854" s="188"/>
      <c r="AO854" s="188"/>
      <c r="AP854" s="188"/>
      <c r="AQ854" s="188"/>
      <c r="AR854" s="188"/>
      <c r="AS854" s="188"/>
      <c r="AT854" s="188"/>
      <c r="AU854" s="188"/>
      <c r="AV854" s="188"/>
      <c r="AW854" s="188"/>
      <c r="AX854" s="188"/>
      <c r="AY854" s="188"/>
      <c r="AZ854" s="188"/>
      <c r="BA854" s="188"/>
      <c r="BB854" s="188"/>
      <c r="BC854" s="188"/>
      <c r="BD854" s="188"/>
      <c r="BE854" s="188"/>
      <c r="BF854" s="188"/>
      <c r="BG854" s="188"/>
      <c r="BH854" s="188"/>
      <c r="BI854" s="188"/>
      <c r="BJ854" s="188" t="n">
        <v>0</v>
      </c>
      <c r="BK854" s="188" t="n">
        <v>0</v>
      </c>
      <c r="BL854" s="188" t="n">
        <v>0</v>
      </c>
      <c r="BM854" s="188" t="n">
        <v>0</v>
      </c>
      <c r="BN854" s="188" t="n">
        <v>0</v>
      </c>
      <c r="BO854" s="188" t="n">
        <v>0</v>
      </c>
      <c r="BP854" s="188" t="n">
        <v>0</v>
      </c>
      <c r="BQ854" s="188" t="n">
        <v>0</v>
      </c>
      <c r="BR854" s="188" t="n">
        <v>0</v>
      </c>
      <c r="BS854" s="188" t="n">
        <v>0</v>
      </c>
      <c r="BT854" s="188" t="n">
        <v>0</v>
      </c>
      <c r="BU854" s="188" t="n">
        <v>0</v>
      </c>
      <c r="BV854" s="188" t="n">
        <v>0</v>
      </c>
      <c r="BW854" s="188" t="n">
        <v>0</v>
      </c>
      <c r="BX854" s="188" t="n">
        <v>0</v>
      </c>
      <c r="BY854" s="188" t="n">
        <v>0</v>
      </c>
      <c r="BZ854" s="188" t="n">
        <v>0</v>
      </c>
      <c r="CA854" s="188" t="n">
        <v>0</v>
      </c>
      <c r="CB854" s="188" t="n">
        <v>0</v>
      </c>
      <c r="CC854" s="188" t="n">
        <v>0</v>
      </c>
      <c r="CD854" s="188" t="n">
        <v>0</v>
      </c>
      <c r="CE854" s="188" t="n">
        <v>0</v>
      </c>
      <c r="CF854" s="188" t="n">
        <v>0</v>
      </c>
      <c r="CG854" s="188" t="n">
        <v>0</v>
      </c>
      <c r="CH854" s="188" t="n">
        <v>0</v>
      </c>
      <c r="CI854" s="188" t="n">
        <v>0</v>
      </c>
      <c r="CJ854" s="188" t="n">
        <v>0</v>
      </c>
      <c r="CK854" s="188" t="n">
        <v>0</v>
      </c>
      <c r="CL854" s="188" t="n">
        <v>0</v>
      </c>
      <c r="CM854" s="188" t="n">
        <v>0</v>
      </c>
      <c r="CN854" s="188" t="n">
        <v>0</v>
      </c>
      <c r="CO854" s="188" t="n">
        <v>0</v>
      </c>
      <c r="CP854" s="188" t="n">
        <v>0</v>
      </c>
      <c r="CQ854" s="188" t="n">
        <v>0</v>
      </c>
      <c r="CR854" s="188" t="n">
        <v>0</v>
      </c>
      <c r="CS854" s="188"/>
      <c r="CT854" s="188"/>
      <c r="CU854" s="188"/>
      <c r="CV854" s="188"/>
      <c r="CW854" s="188"/>
      <c r="CX854" s="188"/>
      <c r="CY854" s="188"/>
      <c r="CZ854" s="188"/>
      <c r="DA854" s="188"/>
      <c r="DB854" s="188"/>
      <c r="DC854" s="188"/>
      <c r="DD854" s="188"/>
      <c r="DE854" s="188"/>
      <c r="DF854" s="188"/>
      <c r="DG854" s="188"/>
      <c r="DH854" s="188"/>
      <c r="DI854" s="188"/>
      <c r="DJ854" s="188"/>
      <c r="DK854" s="188"/>
      <c r="DL854" s="188"/>
      <c r="DM854" s="188"/>
      <c r="DN854" s="188"/>
    </row>
    <row r="855" customFormat="false" ht="15.75" hidden="false" customHeight="false" outlineLevel="0" collapsed="false">
      <c r="A855" s="212" t="s">
        <v>516</v>
      </c>
      <c r="B855" s="188"/>
      <c r="C855" s="188"/>
      <c r="D855" s="188"/>
      <c r="E855" s="188"/>
      <c r="F855" s="188"/>
      <c r="G855" s="188"/>
      <c r="H855" s="188"/>
      <c r="I855" s="188"/>
      <c r="J855" s="188"/>
      <c r="K855" s="188"/>
      <c r="L855" s="188"/>
      <c r="M855" s="188"/>
      <c r="N855" s="188"/>
      <c r="O855" s="188"/>
      <c r="P855" s="188"/>
      <c r="Q855" s="188"/>
      <c r="R855" s="188"/>
      <c r="S855" s="188"/>
      <c r="T855" s="188"/>
      <c r="U855" s="188"/>
      <c r="V855" s="188"/>
      <c r="W855" s="188"/>
      <c r="X855" s="188"/>
      <c r="Y855" s="188"/>
      <c r="Z855" s="188"/>
      <c r="AA855" s="188"/>
      <c r="AB855" s="188"/>
      <c r="AC855" s="188"/>
      <c r="AD855" s="188"/>
      <c r="AE855" s="188"/>
      <c r="AF855" s="188"/>
      <c r="AG855" s="188"/>
      <c r="AH855" s="188"/>
      <c r="AI855" s="188"/>
      <c r="AJ855" s="188"/>
      <c r="AK855" s="188"/>
      <c r="AL855" s="188"/>
      <c r="AM855" s="188"/>
      <c r="AN855" s="188"/>
      <c r="AO855" s="188"/>
      <c r="AP855" s="188"/>
      <c r="AQ855" s="188"/>
      <c r="AR855" s="188"/>
      <c r="AS855" s="188"/>
      <c r="AT855" s="188"/>
      <c r="AU855" s="188"/>
      <c r="AV855" s="188"/>
      <c r="AW855" s="188"/>
      <c r="AX855" s="188"/>
      <c r="AY855" s="188"/>
      <c r="AZ855" s="188"/>
      <c r="BA855" s="188"/>
      <c r="BB855" s="188"/>
      <c r="BC855" s="188"/>
      <c r="BD855" s="188"/>
      <c r="BE855" s="188"/>
      <c r="BF855" s="188"/>
      <c r="BG855" s="188"/>
      <c r="BH855" s="188"/>
      <c r="BI855" s="188"/>
      <c r="BJ855" s="188"/>
      <c r="BK855" s="188"/>
      <c r="BL855" s="188"/>
      <c r="BM855" s="188"/>
      <c r="BN855" s="188"/>
      <c r="BO855" s="188"/>
      <c r="BP855" s="188"/>
      <c r="BQ855" s="188"/>
      <c r="BR855" s="188"/>
      <c r="BS855" s="188"/>
      <c r="BT855" s="188"/>
      <c r="BU855" s="188"/>
      <c r="BV855" s="188"/>
      <c r="BW855" s="188"/>
      <c r="BX855" s="188"/>
      <c r="BY855" s="188"/>
      <c r="BZ855" s="188"/>
      <c r="CA855" s="188"/>
      <c r="CB855" s="188"/>
      <c r="CC855" s="188"/>
      <c r="CD855" s="188"/>
      <c r="CE855" s="188"/>
      <c r="CF855" s="188"/>
      <c r="CG855" s="188"/>
      <c r="CH855" s="188"/>
      <c r="CI855" s="188"/>
      <c r="CJ855" s="188"/>
      <c r="CK855" s="188"/>
      <c r="CL855" s="188"/>
      <c r="CM855" s="188"/>
      <c r="CN855" s="188"/>
      <c r="CO855" s="188"/>
      <c r="CP855" s="188"/>
      <c r="CQ855" s="188"/>
      <c r="CR855" s="188"/>
      <c r="CS855" s="188"/>
      <c r="CT855" s="188"/>
      <c r="CU855" s="188"/>
      <c r="CV855" s="188"/>
      <c r="CW855" s="188"/>
      <c r="CX855" s="188"/>
      <c r="CY855" s="188"/>
      <c r="CZ855" s="188"/>
      <c r="DA855" s="188"/>
      <c r="DB855" s="188"/>
      <c r="DC855" s="188"/>
      <c r="DD855" s="188"/>
      <c r="DE855" s="188"/>
      <c r="DF855" s="188"/>
      <c r="DG855" s="188"/>
      <c r="DH855" s="188"/>
      <c r="DI855" s="188"/>
      <c r="DJ855" s="188"/>
      <c r="DK855" s="188"/>
      <c r="DL855" s="188"/>
      <c r="DM855" s="188"/>
      <c r="DN855" s="188"/>
    </row>
    <row r="856" customFormat="false" ht="16.5" hidden="false" customHeight="false" outlineLevel="0" collapsed="false">
      <c r="A856" s="212" t="s">
        <v>517</v>
      </c>
      <c r="B856" s="188"/>
      <c r="C856" s="188"/>
      <c r="D856" s="188"/>
      <c r="E856" s="188"/>
      <c r="F856" s="188"/>
      <c r="G856" s="188"/>
      <c r="H856" s="188"/>
      <c r="I856" s="188"/>
      <c r="J856" s="188"/>
      <c r="K856" s="188"/>
      <c r="L856" s="188"/>
      <c r="M856" s="188"/>
      <c r="N856" s="188"/>
      <c r="O856" s="188"/>
      <c r="P856" s="188"/>
      <c r="Q856" s="188"/>
      <c r="R856" s="188"/>
      <c r="S856" s="188"/>
      <c r="T856" s="188"/>
      <c r="U856" s="188"/>
      <c r="V856" s="188"/>
      <c r="W856" s="188"/>
      <c r="X856" s="188"/>
      <c r="Y856" s="188"/>
      <c r="Z856" s="188"/>
      <c r="AA856" s="188"/>
      <c r="AB856" s="188"/>
      <c r="AC856" s="188"/>
      <c r="AD856" s="188"/>
      <c r="AE856" s="188"/>
      <c r="AF856" s="188"/>
      <c r="AG856" s="188"/>
      <c r="AH856" s="188"/>
      <c r="AI856" s="188"/>
      <c r="AJ856" s="188"/>
      <c r="AK856" s="188"/>
      <c r="AL856" s="188"/>
      <c r="AM856" s="188"/>
      <c r="AN856" s="188"/>
      <c r="AO856" s="188"/>
      <c r="AP856" s="188"/>
      <c r="AQ856" s="188"/>
      <c r="AR856" s="188"/>
      <c r="AS856" s="188"/>
      <c r="AT856" s="188"/>
      <c r="AU856" s="188"/>
      <c r="AV856" s="188"/>
      <c r="AW856" s="188"/>
      <c r="AX856" s="188"/>
      <c r="AY856" s="188"/>
      <c r="AZ856" s="188"/>
      <c r="BA856" s="188"/>
      <c r="BB856" s="188"/>
      <c r="BC856" s="188"/>
      <c r="BD856" s="188"/>
      <c r="BE856" s="188"/>
      <c r="BF856" s="188"/>
      <c r="BG856" s="188"/>
      <c r="BH856" s="188"/>
      <c r="BI856" s="188"/>
      <c r="BJ856" s="188"/>
      <c r="BK856" s="188"/>
      <c r="BL856" s="188"/>
      <c r="BM856" s="188"/>
      <c r="BN856" s="188"/>
      <c r="BO856" s="188"/>
      <c r="BP856" s="188"/>
      <c r="BQ856" s="188"/>
      <c r="BR856" s="188"/>
      <c r="BS856" s="188"/>
      <c r="BT856" s="188"/>
      <c r="BU856" s="188"/>
      <c r="BV856" s="188"/>
      <c r="BW856" s="188"/>
      <c r="BX856" s="188"/>
      <c r="BY856" s="188"/>
      <c r="BZ856" s="188"/>
      <c r="CA856" s="188"/>
      <c r="CB856" s="188"/>
      <c r="CC856" s="188"/>
      <c r="CD856" s="188"/>
      <c r="CE856" s="188"/>
      <c r="CF856" s="188"/>
      <c r="CG856" s="188"/>
      <c r="CH856" s="188"/>
      <c r="CI856" s="188"/>
      <c r="CJ856" s="188"/>
      <c r="CK856" s="188"/>
      <c r="CL856" s="188"/>
      <c r="CM856" s="188"/>
      <c r="CN856" s="188"/>
      <c r="CO856" s="188"/>
      <c r="CP856" s="188"/>
      <c r="CQ856" s="188"/>
      <c r="CR856" s="188"/>
      <c r="CS856" s="188"/>
      <c r="CT856" s="188"/>
      <c r="CU856" s="188"/>
      <c r="CV856" s="188"/>
      <c r="CW856" s="188"/>
      <c r="CX856" s="188"/>
      <c r="CY856" s="188"/>
      <c r="CZ856" s="188"/>
      <c r="DA856" s="188"/>
      <c r="DB856" s="188"/>
      <c r="DC856" s="188"/>
      <c r="DD856" s="188"/>
      <c r="DE856" s="188"/>
      <c r="DF856" s="188"/>
      <c r="DG856" s="188"/>
      <c r="DH856" s="188"/>
      <c r="DI856" s="188"/>
      <c r="DJ856" s="188"/>
      <c r="DK856" s="188"/>
      <c r="DL856" s="188"/>
      <c r="DM856" s="188"/>
      <c r="DN856" s="188"/>
    </row>
    <row r="857" customFormat="false" ht="17.25" hidden="false" customHeight="false" outlineLevel="0" collapsed="false">
      <c r="A857" s="269" t="s">
        <v>587</v>
      </c>
      <c r="B857" s="270"/>
      <c r="C857" s="270"/>
      <c r="D857" s="270"/>
      <c r="E857" s="270"/>
      <c r="F857" s="270"/>
      <c r="G857" s="270"/>
      <c r="H857" s="270"/>
      <c r="I857" s="270"/>
      <c r="J857" s="270"/>
      <c r="K857" s="270"/>
      <c r="L857" s="270"/>
      <c r="M857" s="270"/>
      <c r="N857" s="270"/>
      <c r="O857" s="270"/>
      <c r="P857" s="270"/>
      <c r="Q857" s="270"/>
      <c r="R857" s="270"/>
      <c r="S857" s="270"/>
      <c r="T857" s="270"/>
      <c r="U857" s="270"/>
      <c r="V857" s="270"/>
      <c r="W857" s="270"/>
      <c r="X857" s="270"/>
      <c r="Y857" s="270"/>
      <c r="Z857" s="270"/>
      <c r="AA857" s="270"/>
      <c r="AB857" s="270"/>
      <c r="AC857" s="270"/>
      <c r="AD857" s="270"/>
      <c r="AE857" s="270"/>
      <c r="AF857" s="270"/>
      <c r="AG857" s="270"/>
      <c r="AH857" s="270"/>
      <c r="AI857" s="270"/>
      <c r="AJ857" s="270"/>
      <c r="AK857" s="270"/>
      <c r="AL857" s="270"/>
      <c r="AM857" s="270"/>
      <c r="AN857" s="270"/>
      <c r="AO857" s="270"/>
      <c r="AP857" s="270"/>
      <c r="AQ857" s="270"/>
      <c r="AR857" s="270"/>
      <c r="AS857" s="270"/>
      <c r="AT857" s="270"/>
      <c r="AU857" s="270"/>
      <c r="AV857" s="270"/>
      <c r="AW857" s="270"/>
      <c r="AX857" s="270"/>
      <c r="AY857" s="270"/>
      <c r="AZ857" s="270"/>
      <c r="BA857" s="270"/>
      <c r="BB857" s="270"/>
      <c r="BC857" s="270"/>
      <c r="BD857" s="270"/>
      <c r="BE857" s="270"/>
      <c r="BF857" s="270"/>
      <c r="BG857" s="270"/>
      <c r="BH857" s="270"/>
      <c r="BI857" s="270"/>
      <c r="BJ857" s="270" t="n">
        <v>-206.777160841046</v>
      </c>
      <c r="BK857" s="270" t="n">
        <v>-203.116882549344</v>
      </c>
      <c r="BL857" s="270" t="n">
        <v>-195.471119867472</v>
      </c>
      <c r="BM857" s="270" t="n">
        <v>-232.567000127735</v>
      </c>
      <c r="BN857" s="270" t="n">
        <v>-269.625817693299</v>
      </c>
      <c r="BO857" s="270" t="n">
        <v>-296.729450683809</v>
      </c>
      <c r="BP857" s="270" t="n">
        <v>-325.176626876516</v>
      </c>
      <c r="BQ857" s="270" t="n">
        <v>-289.023402715491</v>
      </c>
      <c r="BR857" s="270" t="n">
        <v>-272.925636987853</v>
      </c>
      <c r="BS857" s="270" t="n">
        <v>-308.55852900252</v>
      </c>
      <c r="BT857" s="270" t="n">
        <v>-328.468056621984</v>
      </c>
      <c r="BU857" s="270" t="n">
        <v>-268.642036587541</v>
      </c>
      <c r="BV857" s="270" t="n">
        <v>-237.565052108304</v>
      </c>
      <c r="BW857" s="270" t="n">
        <v>-231.874402053483</v>
      </c>
      <c r="BX857" s="270" t="n">
        <v>-277.957063749512</v>
      </c>
      <c r="BY857" s="270" t="n">
        <v>-303.958232439294</v>
      </c>
      <c r="BZ857" s="270" t="n">
        <v>-280.068113336938</v>
      </c>
      <c r="CA857" s="270" t="n">
        <v>-315.28081255191</v>
      </c>
      <c r="CB857" s="270" t="n">
        <v>-296.741221636108</v>
      </c>
      <c r="CC857" s="270" t="n">
        <v>-292.73793604838</v>
      </c>
      <c r="CD857" s="270" t="n">
        <v>-186.504637238353</v>
      </c>
      <c r="CE857" s="270" t="n">
        <v>-238.654083282021</v>
      </c>
      <c r="CF857" s="270" t="n">
        <v>-253.398490054785</v>
      </c>
      <c r="CG857" s="270" t="n">
        <v>-184.642225523859</v>
      </c>
      <c r="CH857" s="271" t="n">
        <v>-251.235304617141</v>
      </c>
      <c r="CI857" s="271" t="n">
        <v>-311.068190577756</v>
      </c>
      <c r="CJ857" s="271" t="n">
        <v>-273.352806280825</v>
      </c>
      <c r="CK857" s="271" t="n">
        <v>-223.829688968576</v>
      </c>
      <c r="CL857" s="271" t="n">
        <v>-200.316288905342</v>
      </c>
      <c r="CM857" s="271" t="n">
        <v>-131.571834710157</v>
      </c>
      <c r="CN857" s="271" t="n">
        <v>-199.347478232634</v>
      </c>
      <c r="CO857" s="271" t="n">
        <v>-40.5142054214857</v>
      </c>
      <c r="CP857" s="271" t="n">
        <v>-181.435528314465</v>
      </c>
      <c r="CQ857" s="271" t="n">
        <v>-161.557063170101</v>
      </c>
      <c r="CR857" s="271" t="n">
        <v>-92.2729025183626</v>
      </c>
      <c r="CS857" s="271"/>
      <c r="CT857" s="193"/>
      <c r="CU857" s="193"/>
      <c r="CV857" s="193"/>
      <c r="CW857" s="193"/>
      <c r="CX857" s="193"/>
      <c r="CY857" s="193"/>
      <c r="CZ857" s="193"/>
      <c r="DA857" s="193"/>
      <c r="DB857" s="193"/>
      <c r="DC857" s="193"/>
      <c r="DD857" s="193"/>
      <c r="DE857" s="193"/>
      <c r="DF857" s="193"/>
      <c r="DG857" s="193"/>
      <c r="DH857" s="193"/>
      <c r="DI857" s="193"/>
      <c r="DJ857" s="193"/>
      <c r="DK857" s="193"/>
      <c r="DL857" s="193"/>
      <c r="DM857" s="193"/>
      <c r="DN857" s="193"/>
    </row>
    <row r="858" customFormat="false" ht="16.5" hidden="false" customHeight="false" outlineLevel="0" collapsed="false">
      <c r="A858" s="272" t="s">
        <v>588</v>
      </c>
      <c r="B858" s="190"/>
      <c r="C858" s="190"/>
      <c r="D858" s="190"/>
      <c r="E858" s="190"/>
      <c r="F858" s="190"/>
      <c r="G858" s="190"/>
      <c r="H858" s="190"/>
      <c r="I858" s="190"/>
      <c r="J858" s="190"/>
      <c r="K858" s="190"/>
      <c r="L858" s="190"/>
      <c r="M858" s="190"/>
      <c r="N858" s="190"/>
      <c r="O858" s="190"/>
      <c r="P858" s="190"/>
      <c r="Q858" s="190"/>
      <c r="R858" s="190"/>
      <c r="S858" s="190"/>
      <c r="T858" s="190"/>
      <c r="U858" s="190"/>
      <c r="V858" s="190"/>
      <c r="W858" s="190"/>
      <c r="X858" s="190"/>
      <c r="Y858" s="190"/>
      <c r="Z858" s="190"/>
      <c r="AA858" s="190"/>
      <c r="AB858" s="190"/>
      <c r="AC858" s="190"/>
      <c r="AD858" s="190"/>
      <c r="AE858" s="190"/>
      <c r="AF858" s="190"/>
      <c r="AG858" s="190"/>
      <c r="AH858" s="190"/>
      <c r="AI858" s="190"/>
      <c r="AJ858" s="190"/>
      <c r="AK858" s="190"/>
      <c r="AL858" s="190"/>
      <c r="AM858" s="190"/>
      <c r="AN858" s="190"/>
      <c r="AO858" s="190"/>
      <c r="AP858" s="190"/>
      <c r="AQ858" s="190"/>
      <c r="AR858" s="190"/>
      <c r="AS858" s="190"/>
      <c r="AT858" s="190"/>
      <c r="AU858" s="190"/>
      <c r="AV858" s="190"/>
      <c r="AW858" s="190"/>
      <c r="AX858" s="190"/>
      <c r="AY858" s="190"/>
      <c r="AZ858" s="190"/>
      <c r="BA858" s="190"/>
      <c r="BB858" s="190"/>
      <c r="BC858" s="190"/>
      <c r="BD858" s="190"/>
      <c r="BE858" s="190"/>
      <c r="BF858" s="190"/>
      <c r="BG858" s="190"/>
      <c r="BH858" s="190"/>
      <c r="BI858" s="190"/>
      <c r="BJ858" s="190"/>
      <c r="BK858" s="190"/>
      <c r="BL858" s="190"/>
      <c r="BM858" s="190"/>
      <c r="BN858" s="190"/>
      <c r="BO858" s="190"/>
      <c r="BP858" s="190"/>
      <c r="BQ858" s="190"/>
      <c r="BR858" s="190"/>
      <c r="BS858" s="190"/>
      <c r="BT858" s="190"/>
      <c r="BU858" s="190"/>
      <c r="BV858" s="190"/>
      <c r="BW858" s="190"/>
      <c r="BX858" s="190"/>
      <c r="BY858" s="190"/>
      <c r="BZ858" s="190"/>
      <c r="CA858" s="190"/>
      <c r="CB858" s="190"/>
      <c r="CC858" s="190"/>
      <c r="CD858" s="190"/>
      <c r="CE858" s="190"/>
      <c r="CF858" s="190"/>
      <c r="CG858" s="190"/>
      <c r="CH858" s="74"/>
      <c r="CI858" s="74"/>
      <c r="CJ858" s="74"/>
      <c r="CK858" s="74"/>
      <c r="CL858" s="74"/>
      <c r="CM858" s="74"/>
      <c r="CN858" s="74"/>
      <c r="CO858" s="74"/>
      <c r="CP858" s="74"/>
      <c r="CQ858" s="74"/>
      <c r="CR858" s="74"/>
      <c r="CS858" s="74"/>
      <c r="CT858" s="273"/>
      <c r="CU858" s="273"/>
      <c r="CV858" s="273"/>
      <c r="CW858" s="273"/>
      <c r="CX858" s="273"/>
      <c r="CY858" s="273"/>
      <c r="CZ858" s="273"/>
      <c r="DA858" s="273"/>
      <c r="DB858" s="273"/>
      <c r="DC858" s="273"/>
      <c r="DD858" s="273"/>
      <c r="DE858" s="273"/>
      <c r="DF858" s="273"/>
      <c r="DG858" s="273"/>
      <c r="DH858" s="273"/>
      <c r="DI858" s="273"/>
      <c r="DJ858" s="273"/>
      <c r="DK858" s="273"/>
      <c r="DL858" s="273"/>
      <c r="DM858" s="273"/>
      <c r="DN858" s="273"/>
    </row>
    <row r="859" customFormat="false" ht="15.75" hidden="false" customHeight="false" outlineLevel="0" collapsed="false">
      <c r="A859" s="272" t="s">
        <v>589</v>
      </c>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c r="AA859" s="65"/>
      <c r="AB859" s="65"/>
      <c r="AC859" s="65"/>
      <c r="AD859" s="65"/>
      <c r="AE859" s="65"/>
      <c r="AF859" s="65"/>
      <c r="AG859" s="65"/>
      <c r="AH859" s="65"/>
      <c r="AI859" s="65"/>
      <c r="AJ859" s="65"/>
      <c r="AK859" s="65"/>
      <c r="AL859" s="65"/>
      <c r="AM859" s="65"/>
      <c r="AN859" s="65"/>
      <c r="AO859" s="65"/>
      <c r="AP859" s="65"/>
      <c r="AQ859" s="65"/>
      <c r="AR859" s="65"/>
      <c r="AS859" s="65"/>
      <c r="AT859" s="65"/>
      <c r="AU859" s="65"/>
      <c r="AV859" s="65"/>
      <c r="AW859" s="65"/>
      <c r="AX859" s="65"/>
      <c r="AY859" s="65"/>
      <c r="AZ859" s="65"/>
      <c r="BA859" s="65"/>
      <c r="BB859" s="65"/>
      <c r="BC859" s="65"/>
      <c r="BD859" s="65"/>
      <c r="BE859" s="65"/>
      <c r="BF859" s="65"/>
      <c r="BG859" s="65"/>
      <c r="BH859" s="65"/>
      <c r="BI859" s="65"/>
      <c r="BJ859" s="65" t="n">
        <v>0</v>
      </c>
      <c r="BK859" s="65" t="n">
        <v>0</v>
      </c>
      <c r="BL859" s="65" t="n">
        <v>0</v>
      </c>
      <c r="BM859" s="65" t="n">
        <v>0</v>
      </c>
      <c r="BN859" s="65" t="n">
        <v>0</v>
      </c>
      <c r="BO859" s="65" t="n">
        <v>0</v>
      </c>
      <c r="BP859" s="65" t="n">
        <v>0</v>
      </c>
      <c r="BQ859" s="65" t="n">
        <v>0</v>
      </c>
      <c r="BR859" s="65" t="n">
        <v>0</v>
      </c>
      <c r="BS859" s="65" t="n">
        <v>0</v>
      </c>
      <c r="BT859" s="65" t="n">
        <v>0</v>
      </c>
      <c r="BU859" s="65" t="n">
        <v>0</v>
      </c>
      <c r="BV859" s="65" t="n">
        <v>0</v>
      </c>
      <c r="BW859" s="65" t="n">
        <v>0</v>
      </c>
      <c r="BX859" s="65" t="n">
        <v>0</v>
      </c>
      <c r="BY859" s="65" t="n">
        <v>0</v>
      </c>
      <c r="BZ859" s="65" t="n">
        <v>-21.2822841084548</v>
      </c>
      <c r="CA859" s="65" t="n">
        <v>18.9591019492057</v>
      </c>
      <c r="CB859" s="65" t="n">
        <v>22.9621969224138</v>
      </c>
      <c r="CC859" s="65" t="n">
        <v>25.5233273401347</v>
      </c>
      <c r="CD859" s="65" t="n">
        <v>-93.3160931111755</v>
      </c>
      <c r="CE859" s="65" t="n">
        <v>-130.478884868498</v>
      </c>
      <c r="CF859" s="65" t="n">
        <v>-65.2339984564673</v>
      </c>
      <c r="CG859" s="65" t="n">
        <v>-150.450134769429</v>
      </c>
      <c r="CH859" s="69" t="n">
        <v>-161.254282805041</v>
      </c>
      <c r="CI859" s="69" t="n">
        <v>-282.343407026737</v>
      </c>
      <c r="CJ859" s="69" t="n">
        <v>-185.555162046893</v>
      </c>
      <c r="CK859" s="69" t="n">
        <v>-337.407222170381</v>
      </c>
      <c r="CL859" s="69" t="n">
        <v>-96.3033717616325</v>
      </c>
      <c r="CM859" s="69" t="n">
        <v>-107.40779084254</v>
      </c>
      <c r="CN859" s="69" t="n">
        <v>-215.628029105046</v>
      </c>
      <c r="CO859" s="69" t="n">
        <v>-169.418263795254</v>
      </c>
      <c r="CP859" s="69" t="n">
        <v>-206.753679494968</v>
      </c>
      <c r="CQ859" s="69" t="n">
        <v>-207.77942973251</v>
      </c>
      <c r="CR859" s="69" t="n">
        <v>-101.386063121613</v>
      </c>
      <c r="CS859" s="69"/>
      <c r="CT859" s="274"/>
      <c r="CU859" s="274"/>
      <c r="CV859" s="274"/>
      <c r="CW859" s="274"/>
      <c r="CX859" s="274"/>
      <c r="CY859" s="274"/>
      <c r="CZ859" s="274"/>
      <c r="DA859" s="274"/>
      <c r="DB859" s="274"/>
      <c r="DC859" s="274"/>
      <c r="DD859" s="274"/>
      <c r="DE859" s="274"/>
      <c r="DF859" s="274"/>
      <c r="DG859" s="274"/>
      <c r="DH859" s="274"/>
      <c r="DI859" s="274"/>
      <c r="DJ859" s="274"/>
      <c r="DK859" s="274"/>
      <c r="DL859" s="274"/>
      <c r="DM859" s="274"/>
      <c r="DN859" s="274"/>
    </row>
    <row r="860" customFormat="false" ht="15" hidden="false" customHeight="false" outlineLevel="0" collapsed="false">
      <c r="A860" s="272" t="s">
        <v>590</v>
      </c>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c r="AA860" s="65"/>
      <c r="AB860" s="65"/>
      <c r="AC860" s="65"/>
      <c r="AD860" s="65"/>
      <c r="AE860" s="65"/>
      <c r="AF860" s="65"/>
      <c r="AG860" s="65"/>
      <c r="AH860" s="65"/>
      <c r="AI860" s="65"/>
      <c r="AJ860" s="65"/>
      <c r="AK860" s="65"/>
      <c r="AL860" s="65"/>
      <c r="AM860" s="65"/>
      <c r="AN860" s="65"/>
      <c r="AO860" s="65"/>
      <c r="AP860" s="65"/>
      <c r="AQ860" s="65"/>
      <c r="AR860" s="65"/>
      <c r="AS860" s="65"/>
      <c r="AT860" s="65"/>
      <c r="AU860" s="65"/>
      <c r="AV860" s="65"/>
      <c r="AW860" s="65"/>
      <c r="AX860" s="65"/>
      <c r="AY860" s="65"/>
      <c r="AZ860" s="65"/>
      <c r="BA860" s="65"/>
      <c r="BB860" s="65"/>
      <c r="BC860" s="65"/>
      <c r="BD860" s="65"/>
      <c r="BE860" s="65"/>
      <c r="BF860" s="65"/>
      <c r="BG860" s="65"/>
      <c r="BH860" s="65"/>
      <c r="BI860" s="65"/>
      <c r="BJ860" s="65" t="n">
        <v>0</v>
      </c>
      <c r="BK860" s="65" t="n">
        <v>0</v>
      </c>
      <c r="BL860" s="65" t="n">
        <v>0</v>
      </c>
      <c r="BM860" s="65" t="n">
        <v>0</v>
      </c>
      <c r="BN860" s="65" t="n">
        <v>0</v>
      </c>
      <c r="BO860" s="65" t="n">
        <v>0</v>
      </c>
      <c r="BP860" s="65" t="n">
        <v>0</v>
      </c>
      <c r="BQ860" s="65" t="n">
        <v>0</v>
      </c>
      <c r="BR860" s="65" t="n">
        <v>0</v>
      </c>
      <c r="BS860" s="65" t="n">
        <v>0</v>
      </c>
      <c r="BT860" s="65" t="n">
        <v>0</v>
      </c>
      <c r="BU860" s="65" t="n">
        <v>0</v>
      </c>
      <c r="BV860" s="65" t="n">
        <v>0</v>
      </c>
      <c r="BW860" s="65" t="n">
        <v>0</v>
      </c>
      <c r="BX860" s="65" t="n">
        <v>0</v>
      </c>
      <c r="BY860" s="65" t="n">
        <v>0</v>
      </c>
      <c r="BZ860" s="65" t="n">
        <v>0</v>
      </c>
      <c r="CA860" s="65" t="n">
        <v>0</v>
      </c>
      <c r="CB860" s="65" t="n">
        <v>0</v>
      </c>
      <c r="CC860" s="65" t="n">
        <v>0</v>
      </c>
      <c r="CD860" s="65" t="n">
        <v>-12.8366796527105</v>
      </c>
      <c r="CE860" s="65" t="n">
        <v>-12.8366796527105</v>
      </c>
      <c r="CF860" s="65" t="n">
        <v>-12.8366796527105</v>
      </c>
      <c r="CG860" s="65" t="n">
        <v>-12.8366796527105</v>
      </c>
      <c r="CH860" s="69" t="n">
        <v>-45.2782939668319</v>
      </c>
      <c r="CI860" s="69" t="n">
        <v>-58.2088102956826</v>
      </c>
      <c r="CJ860" s="69" t="n">
        <v>-60.2887227549626</v>
      </c>
      <c r="CK860" s="69" t="n">
        <v>-54.7676093281498</v>
      </c>
      <c r="CL860" s="69" t="n">
        <v>-64.478821622419</v>
      </c>
      <c r="CM860" s="69" t="n">
        <v>-72.1819212292645</v>
      </c>
      <c r="CN860" s="69" t="n">
        <v>-56.9834794734086</v>
      </c>
      <c r="CO860" s="69" t="n">
        <v>-59.9385292683416</v>
      </c>
      <c r="CP860" s="69" t="n">
        <v>-93.5916790754078</v>
      </c>
      <c r="CQ860" s="69" t="n">
        <v>-72.0101281981635</v>
      </c>
      <c r="CR860" s="69" t="n">
        <v>-73.800251789665</v>
      </c>
      <c r="CS860" s="69"/>
      <c r="CT860" s="275"/>
      <c r="CU860" s="275"/>
      <c r="CV860" s="275"/>
      <c r="CW860" s="275"/>
      <c r="CX860" s="275"/>
      <c r="CY860" s="275"/>
      <c r="CZ860" s="275"/>
      <c r="DA860" s="275"/>
      <c r="DB860" s="275"/>
      <c r="DC860" s="275"/>
      <c r="DD860" s="275"/>
      <c r="DE860" s="275"/>
      <c r="DF860" s="275"/>
      <c r="DG860" s="275"/>
      <c r="DH860" s="275"/>
      <c r="DI860" s="275"/>
      <c r="DJ860" s="275"/>
      <c r="DK860" s="275"/>
      <c r="DL860" s="275"/>
      <c r="DM860" s="275"/>
      <c r="DN860" s="275"/>
    </row>
    <row r="861" customFormat="false" ht="15" hidden="false" customHeight="false" outlineLevel="0" collapsed="false">
      <c r="A861" s="272" t="s">
        <v>591</v>
      </c>
      <c r="B861" s="65"/>
      <c r="C861" s="65"/>
      <c r="D861" s="65"/>
      <c r="E861" s="65"/>
      <c r="F861" s="65"/>
      <c r="G861" s="65"/>
      <c r="H861" s="65"/>
      <c r="I861" s="65"/>
      <c r="J861" s="65"/>
      <c r="K861" s="65"/>
      <c r="L861" s="65"/>
      <c r="M861" s="65"/>
      <c r="N861" s="65"/>
      <c r="O861" s="65"/>
      <c r="P861" s="65"/>
      <c r="Q861" s="65"/>
      <c r="R861" s="65"/>
      <c r="S861" s="65"/>
      <c r="T861" s="65"/>
      <c r="U861" s="65"/>
      <c r="V861" s="65"/>
      <c r="W861" s="65"/>
      <c r="X861" s="65"/>
      <c r="Y861" s="65"/>
      <c r="Z861" s="65"/>
      <c r="AA861" s="65"/>
      <c r="AB861" s="65"/>
      <c r="AC861" s="65"/>
      <c r="AD861" s="65"/>
      <c r="AE861" s="65"/>
      <c r="AF861" s="65"/>
      <c r="AG861" s="65"/>
      <c r="AH861" s="65"/>
      <c r="AI861" s="65"/>
      <c r="AJ861" s="65"/>
      <c r="AK861" s="65"/>
      <c r="AL861" s="65"/>
      <c r="AM861" s="65"/>
      <c r="AN861" s="65"/>
      <c r="AO861" s="65"/>
      <c r="AP861" s="65"/>
      <c r="AQ861" s="65"/>
      <c r="AR861" s="65"/>
      <c r="AS861" s="65"/>
      <c r="AT861" s="65"/>
      <c r="AU861" s="65"/>
      <c r="AV861" s="65"/>
      <c r="AW861" s="65"/>
      <c r="AX861" s="65"/>
      <c r="AY861" s="65"/>
      <c r="AZ861" s="65"/>
      <c r="BA861" s="65"/>
      <c r="BB861" s="65"/>
      <c r="BC861" s="65"/>
      <c r="BD861" s="65"/>
      <c r="BE861" s="65"/>
      <c r="BF861" s="65"/>
      <c r="BG861" s="65"/>
      <c r="BH861" s="65"/>
      <c r="BI861" s="65"/>
      <c r="BJ861" s="65" t="n">
        <v>0</v>
      </c>
      <c r="BK861" s="65" t="n">
        <v>0</v>
      </c>
      <c r="BL861" s="65" t="n">
        <v>0</v>
      </c>
      <c r="BM861" s="65" t="n">
        <v>0</v>
      </c>
      <c r="BN861" s="65" t="n">
        <v>0</v>
      </c>
      <c r="BO861" s="65" t="n">
        <v>0</v>
      </c>
      <c r="BP861" s="65" t="n">
        <v>0</v>
      </c>
      <c r="BQ861" s="65" t="n">
        <v>0</v>
      </c>
      <c r="BR861" s="65" t="n">
        <v>0</v>
      </c>
      <c r="BS861" s="65" t="n">
        <v>0</v>
      </c>
      <c r="BT861" s="65" t="n">
        <v>0</v>
      </c>
      <c r="BU861" s="65" t="n">
        <v>0</v>
      </c>
      <c r="BV861" s="65" t="n">
        <v>0</v>
      </c>
      <c r="BW861" s="65" t="n">
        <v>0</v>
      </c>
      <c r="BX861" s="65" t="n">
        <v>0</v>
      </c>
      <c r="BY861" s="65" t="n">
        <v>0</v>
      </c>
      <c r="BZ861" s="65" t="n">
        <v>0</v>
      </c>
      <c r="CA861" s="65" t="n">
        <v>0</v>
      </c>
      <c r="CB861" s="65" t="n">
        <v>0</v>
      </c>
      <c r="CC861" s="65" t="n">
        <v>0</v>
      </c>
      <c r="CD861" s="65" t="n">
        <v>0.863320347289543</v>
      </c>
      <c r="CE861" s="65" t="n">
        <v>0.863320347289543</v>
      </c>
      <c r="CF861" s="65" t="n">
        <v>0.863320347289543</v>
      </c>
      <c r="CG861" s="65" t="n">
        <v>0.863320347289543</v>
      </c>
      <c r="CH861" s="69" t="n">
        <v>11.8025665248779</v>
      </c>
      <c r="CI861" s="69" t="n">
        <v>14.3556623422217</v>
      </c>
      <c r="CJ861" s="69" t="n">
        <v>14.9298888359106</v>
      </c>
      <c r="CK861" s="69" t="n">
        <v>6.66844595136304</v>
      </c>
      <c r="CL861" s="69" t="n">
        <v>4.22168043481352</v>
      </c>
      <c r="CM861" s="69" t="n">
        <v>5.13490169372919</v>
      </c>
      <c r="CN861" s="69" t="n">
        <v>5.34029776147836</v>
      </c>
      <c r="CO861" s="69" t="n">
        <v>2.38524796654532</v>
      </c>
      <c r="CP861" s="69" t="n">
        <v>4.43051852256288</v>
      </c>
      <c r="CQ861" s="69" t="n">
        <v>5.40451997696183</v>
      </c>
      <c r="CR861" s="69" t="n">
        <v>5.6207007760403</v>
      </c>
      <c r="CS861" s="69"/>
      <c r="CT861" s="275"/>
      <c r="CU861" s="275"/>
      <c r="CV861" s="275"/>
      <c r="CW861" s="275"/>
      <c r="CX861" s="275"/>
      <c r="CY861" s="275"/>
      <c r="CZ861" s="275"/>
      <c r="DA861" s="275"/>
      <c r="DB861" s="275"/>
      <c r="DC861" s="275"/>
      <c r="DD861" s="275"/>
      <c r="DE861" s="275"/>
      <c r="DF861" s="275"/>
      <c r="DG861" s="275"/>
      <c r="DH861" s="275"/>
      <c r="DI861" s="275"/>
      <c r="DJ861" s="275"/>
      <c r="DK861" s="275"/>
      <c r="DL861" s="275"/>
      <c r="DM861" s="275"/>
      <c r="DN861" s="275"/>
    </row>
    <row r="862" customFormat="false" ht="15" hidden="false" customHeight="false" outlineLevel="0" collapsed="false">
      <c r="A862" s="272" t="s">
        <v>592</v>
      </c>
      <c r="B862" s="65"/>
      <c r="C862" s="65"/>
      <c r="D862" s="65"/>
      <c r="E862" s="65"/>
      <c r="F862" s="65"/>
      <c r="G862" s="65"/>
      <c r="H862" s="65"/>
      <c r="I862" s="65"/>
      <c r="J862" s="65"/>
      <c r="K862" s="65"/>
      <c r="L862" s="65"/>
      <c r="M862" s="65"/>
      <c r="N862" s="65"/>
      <c r="O862" s="65"/>
      <c r="P862" s="65"/>
      <c r="Q862" s="65"/>
      <c r="R862" s="65"/>
      <c r="S862" s="65"/>
      <c r="T862" s="65"/>
      <c r="U862" s="65"/>
      <c r="V862" s="65"/>
      <c r="W862" s="65"/>
      <c r="X862" s="65"/>
      <c r="Y862" s="65"/>
      <c r="Z862" s="65"/>
      <c r="AA862" s="65"/>
      <c r="AB862" s="65"/>
      <c r="AC862" s="65"/>
      <c r="AD862" s="65"/>
      <c r="AE862" s="65"/>
      <c r="AF862" s="65"/>
      <c r="AG862" s="65"/>
      <c r="AH862" s="65"/>
      <c r="AI862" s="65"/>
      <c r="AJ862" s="65"/>
      <c r="AK862" s="65"/>
      <c r="AL862" s="65"/>
      <c r="AM862" s="65"/>
      <c r="AN862" s="65"/>
      <c r="AO862" s="65"/>
      <c r="AP862" s="65"/>
      <c r="AQ862" s="65"/>
      <c r="AR862" s="65"/>
      <c r="AS862" s="65"/>
      <c r="AT862" s="65"/>
      <c r="AU862" s="65"/>
      <c r="AV862" s="65"/>
      <c r="AW862" s="65"/>
      <c r="AX862" s="65"/>
      <c r="AY862" s="65"/>
      <c r="AZ862" s="65"/>
      <c r="BA862" s="65"/>
      <c r="BB862" s="65"/>
      <c r="BC862" s="65"/>
      <c r="BD862" s="65"/>
      <c r="BE862" s="65"/>
      <c r="BF862" s="65"/>
      <c r="BG862" s="65"/>
      <c r="BH862" s="65"/>
      <c r="BI862" s="65"/>
      <c r="BJ862" s="65" t="n">
        <v>0</v>
      </c>
      <c r="BK862" s="65" t="n">
        <v>0</v>
      </c>
      <c r="BL862" s="65" t="n">
        <v>0</v>
      </c>
      <c r="BM862" s="65" t="n">
        <v>0</v>
      </c>
      <c r="BN862" s="65" t="n">
        <v>0</v>
      </c>
      <c r="BO862" s="65" t="n">
        <v>0</v>
      </c>
      <c r="BP862" s="65" t="n">
        <v>0</v>
      </c>
      <c r="BQ862" s="65" t="n">
        <v>0</v>
      </c>
      <c r="BR862" s="65" t="n">
        <v>0</v>
      </c>
      <c r="BS862" s="65" t="n">
        <v>0</v>
      </c>
      <c r="BT862" s="65" t="n">
        <v>0</v>
      </c>
      <c r="BU862" s="65" t="n">
        <v>0</v>
      </c>
      <c r="BV862" s="65" t="n">
        <v>0</v>
      </c>
      <c r="BW862" s="65" t="n">
        <v>0</v>
      </c>
      <c r="BX862" s="65" t="n">
        <v>0</v>
      </c>
      <c r="BY862" s="65" t="n">
        <v>0</v>
      </c>
      <c r="BZ862" s="65" t="n">
        <v>0</v>
      </c>
      <c r="CA862" s="65" t="n">
        <v>0</v>
      </c>
      <c r="CB862" s="65" t="n">
        <v>0</v>
      </c>
      <c r="CC862" s="65" t="n">
        <v>0</v>
      </c>
      <c r="CD862" s="65" t="n">
        <v>0.398814231069953</v>
      </c>
      <c r="CE862" s="65" t="n">
        <v>0.398814231069953</v>
      </c>
      <c r="CF862" s="65" t="n">
        <v>0.398814231069953</v>
      </c>
      <c r="CG862" s="65" t="n">
        <v>0.398814231069953</v>
      </c>
      <c r="CH862" s="69" t="n">
        <v>0.34352487311088</v>
      </c>
      <c r="CI862" s="69" t="n">
        <v>0.417835144088323</v>
      </c>
      <c r="CJ862" s="69" t="n">
        <v>0.434548549851856</v>
      </c>
      <c r="CK862" s="69" t="n">
        <v>0.194091432948941</v>
      </c>
      <c r="CL862" s="69" t="n">
        <v>0.347174782025267</v>
      </c>
      <c r="CM862" s="69" t="n">
        <v>0.422274590359976</v>
      </c>
      <c r="CN862" s="69" t="n">
        <v>0.439165573974375</v>
      </c>
      <c r="CO862" s="69" t="n">
        <v>0.196153630206774</v>
      </c>
      <c r="CP862" s="69" t="n">
        <v>0.364348824142493</v>
      </c>
      <c r="CQ862" s="69" t="n">
        <v>0.444446962276007</v>
      </c>
      <c r="CR862" s="69" t="n">
        <v>0.462224840767047</v>
      </c>
      <c r="CS862" s="69"/>
      <c r="CT862" s="275"/>
      <c r="CU862" s="275"/>
      <c r="CV862" s="275"/>
      <c r="CW862" s="275"/>
      <c r="CX862" s="275"/>
      <c r="CY862" s="275"/>
      <c r="CZ862" s="275"/>
      <c r="DA862" s="275"/>
      <c r="DB862" s="275"/>
      <c r="DC862" s="275"/>
      <c r="DD862" s="275"/>
      <c r="DE862" s="275"/>
      <c r="DF862" s="275"/>
      <c r="DG862" s="275"/>
      <c r="DH862" s="275"/>
      <c r="DI862" s="275"/>
      <c r="DJ862" s="275"/>
      <c r="DK862" s="275"/>
      <c r="DL862" s="275"/>
      <c r="DM862" s="275"/>
      <c r="DN862" s="275"/>
    </row>
    <row r="863" customFormat="false" ht="15" hidden="false" customHeight="false" outlineLevel="0" collapsed="false">
      <c r="A863" s="272" t="s">
        <v>593</v>
      </c>
      <c r="B863" s="65"/>
      <c r="C863" s="65"/>
      <c r="D863" s="65"/>
      <c r="E863" s="65"/>
      <c r="F863" s="65"/>
      <c r="G863" s="65"/>
      <c r="H863" s="65"/>
      <c r="I863" s="65"/>
      <c r="J863" s="65"/>
      <c r="K863" s="65"/>
      <c r="L863" s="65"/>
      <c r="M863" s="65"/>
      <c r="N863" s="65"/>
      <c r="O863" s="65"/>
      <c r="P863" s="65"/>
      <c r="Q863" s="65"/>
      <c r="R863" s="65"/>
      <c r="S863" s="65"/>
      <c r="T863" s="65"/>
      <c r="U863" s="65"/>
      <c r="V863" s="65"/>
      <c r="W863" s="65"/>
      <c r="X863" s="65"/>
      <c r="Y863" s="65"/>
      <c r="Z863" s="65"/>
      <c r="AA863" s="65"/>
      <c r="AB863" s="65"/>
      <c r="AC863" s="65"/>
      <c r="AD863" s="65"/>
      <c r="AE863" s="65"/>
      <c r="AF863" s="65"/>
      <c r="AG863" s="65"/>
      <c r="AH863" s="65"/>
      <c r="AI863" s="65"/>
      <c r="AJ863" s="65"/>
      <c r="AK863" s="65"/>
      <c r="AL863" s="65"/>
      <c r="AM863" s="65"/>
      <c r="AN863" s="65"/>
      <c r="AO863" s="65"/>
      <c r="AP863" s="65"/>
      <c r="AQ863" s="65"/>
      <c r="AR863" s="65"/>
      <c r="AS863" s="65"/>
      <c r="AT863" s="65"/>
      <c r="AU863" s="65"/>
      <c r="AV863" s="65"/>
      <c r="AW863" s="65"/>
      <c r="AX863" s="65"/>
      <c r="AY863" s="65"/>
      <c r="AZ863" s="65"/>
      <c r="BA863" s="65"/>
      <c r="BB863" s="65"/>
      <c r="BC863" s="65"/>
      <c r="BD863" s="65"/>
      <c r="BE863" s="65"/>
      <c r="BF863" s="65"/>
      <c r="BG863" s="65"/>
      <c r="BH863" s="65"/>
      <c r="BI863" s="65"/>
      <c r="BJ863" s="65" t="n">
        <v>0</v>
      </c>
      <c r="BK863" s="65" t="n">
        <v>0</v>
      </c>
      <c r="BL863" s="65" t="n">
        <v>0</v>
      </c>
      <c r="BM863" s="65" t="n">
        <v>0</v>
      </c>
      <c r="BN863" s="65" t="n">
        <v>0</v>
      </c>
      <c r="BO863" s="65" t="n">
        <v>0</v>
      </c>
      <c r="BP863" s="65" t="n">
        <v>0</v>
      </c>
      <c r="BQ863" s="65" t="n">
        <v>0</v>
      </c>
      <c r="BR863" s="65" t="n">
        <v>0</v>
      </c>
      <c r="BS863" s="65" t="n">
        <v>0</v>
      </c>
      <c r="BT863" s="65" t="n">
        <v>0</v>
      </c>
      <c r="BU863" s="65" t="n">
        <v>0</v>
      </c>
      <c r="BV863" s="65" t="n">
        <v>0</v>
      </c>
      <c r="BW863" s="65" t="n">
        <v>0</v>
      </c>
      <c r="BX863" s="65" t="n">
        <v>0</v>
      </c>
      <c r="BY863" s="65" t="n">
        <v>0</v>
      </c>
      <c r="BZ863" s="65" t="n">
        <v>0</v>
      </c>
      <c r="CA863" s="65" t="n">
        <v>0</v>
      </c>
      <c r="CB863" s="65" t="n">
        <v>0</v>
      </c>
      <c r="CC863" s="65" t="n">
        <v>0</v>
      </c>
      <c r="CD863" s="65" t="n">
        <v>0.398814231069953</v>
      </c>
      <c r="CE863" s="65" t="n">
        <v>0.398814231069953</v>
      </c>
      <c r="CF863" s="65" t="n">
        <v>0.398814231069953</v>
      </c>
      <c r="CG863" s="65" t="n">
        <v>0.398814231069953</v>
      </c>
      <c r="CH863" s="69" t="n">
        <v>0.34352487311088</v>
      </c>
      <c r="CI863" s="69" t="n">
        <v>0.417835144088323</v>
      </c>
      <c r="CJ863" s="69" t="n">
        <v>0.434548549851856</v>
      </c>
      <c r="CK863" s="69" t="n">
        <v>0.194091432948941</v>
      </c>
      <c r="CL863" s="69" t="n">
        <v>0.347174782025267</v>
      </c>
      <c r="CM863" s="69" t="n">
        <v>0.422274590359976</v>
      </c>
      <c r="CN863" s="69" t="n">
        <v>0.439165573974375</v>
      </c>
      <c r="CO863" s="69" t="n">
        <v>0.196153630206774</v>
      </c>
      <c r="CP863" s="69" t="n">
        <v>0.364348824142493</v>
      </c>
      <c r="CQ863" s="69" t="n">
        <v>0.444446962276007</v>
      </c>
      <c r="CR863" s="69" t="n">
        <v>0.462224840767047</v>
      </c>
      <c r="CS863" s="69"/>
      <c r="CT863" s="275"/>
      <c r="CU863" s="275"/>
      <c r="CV863" s="275"/>
      <c r="CW863" s="275"/>
      <c r="CX863" s="275"/>
      <c r="CY863" s="275"/>
      <c r="CZ863" s="275"/>
      <c r="DA863" s="275"/>
      <c r="DB863" s="275"/>
      <c r="DC863" s="275"/>
      <c r="DD863" s="275"/>
      <c r="DE863" s="275"/>
      <c r="DF863" s="275"/>
      <c r="DG863" s="275"/>
      <c r="DH863" s="275"/>
      <c r="DI863" s="275"/>
      <c r="DJ863" s="275"/>
      <c r="DK863" s="275"/>
      <c r="DL863" s="275"/>
      <c r="DM863" s="275"/>
      <c r="DN863" s="275"/>
    </row>
    <row r="864" customFormat="false" ht="15.75" hidden="false" customHeight="false" outlineLevel="0" collapsed="false">
      <c r="A864" s="276" t="s">
        <v>594</v>
      </c>
      <c r="B864" s="78"/>
      <c r="C864" s="78"/>
      <c r="D864" s="78"/>
      <c r="E864" s="78"/>
      <c r="F864" s="78"/>
      <c r="G864" s="78"/>
      <c r="H864" s="78"/>
      <c r="I864" s="78"/>
      <c r="J864" s="78"/>
      <c r="K864" s="78"/>
      <c r="L864" s="78"/>
      <c r="M864" s="78"/>
      <c r="N864" s="78"/>
      <c r="O864" s="78"/>
      <c r="P864" s="78"/>
      <c r="Q864" s="78"/>
      <c r="R864" s="78"/>
      <c r="S864" s="78"/>
      <c r="T864" s="78"/>
      <c r="U864" s="78"/>
      <c r="V864" s="78"/>
      <c r="W864" s="78"/>
      <c r="X864" s="78"/>
      <c r="Y864" s="78"/>
      <c r="Z864" s="78"/>
      <c r="AA864" s="78"/>
      <c r="AB864" s="78"/>
      <c r="AC864" s="78"/>
      <c r="AD864" s="78"/>
      <c r="AE864" s="78"/>
      <c r="AF864" s="78"/>
      <c r="AG864" s="78"/>
      <c r="AH864" s="78"/>
      <c r="AI864" s="78"/>
      <c r="AJ864" s="78"/>
      <c r="AK864" s="78"/>
      <c r="AL864" s="78"/>
      <c r="AM864" s="78"/>
      <c r="AN864" s="78"/>
      <c r="AO864" s="78"/>
      <c r="AP864" s="78"/>
      <c r="AQ864" s="78"/>
      <c r="AR864" s="78"/>
      <c r="AS864" s="78"/>
      <c r="AT864" s="78"/>
      <c r="AU864" s="78"/>
      <c r="AV864" s="78"/>
      <c r="AW864" s="78"/>
      <c r="AX864" s="78"/>
      <c r="AY864" s="78"/>
      <c r="AZ864" s="78"/>
      <c r="BA864" s="78"/>
      <c r="BB864" s="78"/>
      <c r="BC864" s="78"/>
      <c r="BD864" s="78"/>
      <c r="BE864" s="78"/>
      <c r="BF864" s="78"/>
      <c r="BG864" s="78"/>
      <c r="BH864" s="78"/>
      <c r="BI864" s="78"/>
      <c r="BJ864" s="78"/>
      <c r="BK864" s="78"/>
      <c r="BL864" s="78"/>
      <c r="BM864" s="78"/>
      <c r="BN864" s="78"/>
      <c r="BO864" s="78"/>
      <c r="BP864" s="78"/>
      <c r="BQ864" s="78"/>
      <c r="BR864" s="78"/>
      <c r="BS864" s="78"/>
      <c r="BT864" s="78"/>
      <c r="BU864" s="78"/>
      <c r="BV864" s="78"/>
      <c r="BW864" s="78"/>
      <c r="BX864" s="78"/>
      <c r="BY864" s="78"/>
      <c r="BZ864" s="78"/>
      <c r="CA864" s="78"/>
      <c r="CB864" s="78"/>
      <c r="CC864" s="78"/>
      <c r="CD864" s="74" t="n">
        <v>0.398814231069953</v>
      </c>
      <c r="CE864" s="74" t="n">
        <v>0.398814231069953</v>
      </c>
      <c r="CF864" s="74" t="n">
        <v>0.398814231069953</v>
      </c>
      <c r="CG864" s="74" t="n">
        <v>0.398814231069953</v>
      </c>
      <c r="CH864" s="74" t="n">
        <v>0.34352487311088</v>
      </c>
      <c r="CI864" s="74" t="n">
        <v>0.417835144088323</v>
      </c>
      <c r="CJ864" s="74" t="n">
        <v>0.434548549851856</v>
      </c>
      <c r="CK864" s="74" t="n">
        <v>0.194091432948941</v>
      </c>
      <c r="CL864" s="74" t="n">
        <v>0.347174782025267</v>
      </c>
      <c r="CM864" s="74" t="n">
        <v>0.422274590359976</v>
      </c>
      <c r="CN864" s="74" t="n">
        <v>0.439165573974375</v>
      </c>
      <c r="CO864" s="74" t="n">
        <v>0.196153630206774</v>
      </c>
      <c r="CP864" s="74" t="n">
        <v>0.364348824142493</v>
      </c>
      <c r="CQ864" s="74" t="n">
        <v>0.444446962276007</v>
      </c>
      <c r="CR864" s="74" t="n">
        <v>0.462224840767047</v>
      </c>
      <c r="CS864" s="74"/>
      <c r="CT864" s="275"/>
      <c r="CU864" s="275"/>
      <c r="CV864" s="275"/>
      <c r="CW864" s="275"/>
      <c r="CX864" s="275"/>
      <c r="CY864" s="275"/>
      <c r="CZ864" s="275"/>
      <c r="DA864" s="275"/>
      <c r="DB864" s="275"/>
      <c r="DC864" s="275"/>
      <c r="DD864" s="275"/>
      <c r="DE864" s="275"/>
      <c r="DF864" s="275"/>
      <c r="DG864" s="275"/>
      <c r="DH864" s="275"/>
      <c r="DI864" s="275"/>
      <c r="DJ864" s="275"/>
      <c r="DK864" s="275"/>
      <c r="DL864" s="275"/>
      <c r="DM864" s="275"/>
      <c r="DN864" s="275"/>
    </row>
    <row r="865" customFormat="false" ht="15.75" hidden="false" customHeight="false" outlineLevel="0" collapsed="false">
      <c r="A865" s="276" t="s">
        <v>595</v>
      </c>
      <c r="B865" s="78"/>
      <c r="C865" s="78"/>
      <c r="D865" s="78"/>
      <c r="E865" s="78"/>
      <c r="F865" s="78"/>
      <c r="G865" s="78"/>
      <c r="H865" s="78"/>
      <c r="I865" s="78"/>
      <c r="J865" s="78"/>
      <c r="K865" s="78"/>
      <c r="L865" s="78"/>
      <c r="M865" s="78"/>
      <c r="N865" s="78"/>
      <c r="O865" s="78"/>
      <c r="P865" s="78"/>
      <c r="Q865" s="78"/>
      <c r="R865" s="78"/>
      <c r="S865" s="78"/>
      <c r="T865" s="78"/>
      <c r="U865" s="78"/>
      <c r="V865" s="78"/>
      <c r="W865" s="78"/>
      <c r="X865" s="78"/>
      <c r="Y865" s="78"/>
      <c r="Z865" s="78"/>
      <c r="AA865" s="78"/>
      <c r="AB865" s="78"/>
      <c r="AC865" s="78"/>
      <c r="AD865" s="78"/>
      <c r="AE865" s="78"/>
      <c r="AF865" s="78"/>
      <c r="AG865" s="78"/>
      <c r="AH865" s="78"/>
      <c r="AI865" s="78"/>
      <c r="AJ865" s="78"/>
      <c r="AK865" s="78"/>
      <c r="AL865" s="78"/>
      <c r="AM865" s="78"/>
      <c r="AN865" s="78"/>
      <c r="AO865" s="78"/>
      <c r="AP865" s="78"/>
      <c r="AQ865" s="78"/>
      <c r="AR865" s="78"/>
      <c r="AS865" s="78"/>
      <c r="AT865" s="78"/>
      <c r="AU865" s="78"/>
      <c r="AV865" s="78"/>
      <c r="AW865" s="78"/>
      <c r="AX865" s="78"/>
      <c r="AY865" s="78"/>
      <c r="AZ865" s="78"/>
      <c r="BA865" s="78"/>
      <c r="BB865" s="78"/>
      <c r="BC865" s="78"/>
      <c r="BD865" s="78"/>
      <c r="BE865" s="78"/>
      <c r="BF865" s="78"/>
      <c r="BG865" s="78"/>
      <c r="BH865" s="78"/>
      <c r="BI865" s="78"/>
      <c r="BJ865" s="78"/>
      <c r="BK865" s="78"/>
      <c r="BL865" s="78"/>
      <c r="BM865" s="78"/>
      <c r="BN865" s="78"/>
      <c r="BO865" s="78"/>
      <c r="BP865" s="78"/>
      <c r="BQ865" s="78"/>
      <c r="BR865" s="78"/>
      <c r="BS865" s="78"/>
      <c r="BT865" s="78"/>
      <c r="BU865" s="78"/>
      <c r="BV865" s="78"/>
      <c r="BW865" s="78"/>
      <c r="BX865" s="78"/>
      <c r="BY865" s="78"/>
      <c r="BZ865" s="78"/>
      <c r="CA865" s="78"/>
      <c r="CB865" s="78"/>
      <c r="CC865" s="78"/>
      <c r="CD865" s="78"/>
      <c r="CE865" s="78"/>
      <c r="CF865" s="78"/>
      <c r="CG865" s="78"/>
      <c r="CH865" s="74"/>
      <c r="CI865" s="74"/>
      <c r="CJ865" s="74"/>
      <c r="CK865" s="277"/>
      <c r="CL865" s="74"/>
      <c r="CM865" s="74"/>
      <c r="CN865" s="188"/>
      <c r="CO865" s="74"/>
      <c r="CP865" s="74"/>
      <c r="CQ865" s="74"/>
      <c r="CR865" s="74"/>
      <c r="CS865" s="74"/>
      <c r="CT865" s="278"/>
      <c r="CU865" s="278"/>
      <c r="CV865" s="278"/>
      <c r="CW865" s="278"/>
      <c r="CX865" s="278"/>
      <c r="CY865" s="278"/>
      <c r="CZ865" s="278"/>
      <c r="DA865" s="278"/>
      <c r="DB865" s="278"/>
      <c r="DC865" s="278"/>
      <c r="DD865" s="278"/>
      <c r="DE865" s="278"/>
      <c r="DF865" s="278"/>
      <c r="DG865" s="278"/>
      <c r="DH865" s="278"/>
      <c r="DI865" s="278"/>
      <c r="DJ865" s="278"/>
      <c r="DK865" s="278"/>
      <c r="DL865" s="278"/>
      <c r="DM865" s="278"/>
      <c r="DN865" s="278"/>
    </row>
    <row r="866" customFormat="false" ht="15.75" hidden="false" customHeight="false" outlineLevel="0" collapsed="false">
      <c r="A866" s="276" t="s">
        <v>596</v>
      </c>
      <c r="B866" s="78"/>
      <c r="C866" s="78"/>
      <c r="D866" s="78"/>
      <c r="E866" s="78"/>
      <c r="F866" s="78"/>
      <c r="G866" s="78"/>
      <c r="H866" s="78"/>
      <c r="I866" s="78"/>
      <c r="J866" s="78"/>
      <c r="K866" s="78"/>
      <c r="L866" s="78"/>
      <c r="M866" s="78"/>
      <c r="N866" s="78"/>
      <c r="O866" s="78"/>
      <c r="P866" s="78"/>
      <c r="Q866" s="78"/>
      <c r="R866" s="78"/>
      <c r="S866" s="78"/>
      <c r="T866" s="78"/>
      <c r="U866" s="78"/>
      <c r="V866" s="78"/>
      <c r="W866" s="78"/>
      <c r="X866" s="78"/>
      <c r="Y866" s="78"/>
      <c r="Z866" s="78"/>
      <c r="AA866" s="78"/>
      <c r="AB866" s="78"/>
      <c r="AC866" s="78"/>
      <c r="AD866" s="78"/>
      <c r="AE866" s="78"/>
      <c r="AF866" s="78"/>
      <c r="AG866" s="78"/>
      <c r="AH866" s="78"/>
      <c r="AI866" s="78"/>
      <c r="AJ866" s="78"/>
      <c r="AK866" s="78"/>
      <c r="AL866" s="78"/>
      <c r="AM866" s="78"/>
      <c r="AN866" s="78"/>
      <c r="AO866" s="78"/>
      <c r="AP866" s="78"/>
      <c r="AQ866" s="78"/>
      <c r="AR866" s="78"/>
      <c r="AS866" s="78"/>
      <c r="AT866" s="78"/>
      <c r="AU866" s="78"/>
      <c r="AV866" s="78"/>
      <c r="AW866" s="78"/>
      <c r="AX866" s="78"/>
      <c r="AY866" s="78"/>
      <c r="AZ866" s="78"/>
      <c r="BA866" s="78"/>
      <c r="BB866" s="78"/>
      <c r="BC866" s="78"/>
      <c r="BD866" s="78"/>
      <c r="BE866" s="78"/>
      <c r="BF866" s="78"/>
      <c r="BG866" s="78"/>
      <c r="BH866" s="78"/>
      <c r="BI866" s="78"/>
      <c r="BJ866" s="78" t="n">
        <v>0</v>
      </c>
      <c r="BK866" s="78" t="n">
        <v>0</v>
      </c>
      <c r="BL866" s="78" t="n">
        <v>0</v>
      </c>
      <c r="BM866" s="78" t="n">
        <v>0</v>
      </c>
      <c r="BN866" s="78" t="n">
        <v>0</v>
      </c>
      <c r="BO866" s="78" t="n">
        <v>0</v>
      </c>
      <c r="BP866" s="78" t="n">
        <v>0</v>
      </c>
      <c r="BQ866" s="78" t="n">
        <v>0</v>
      </c>
      <c r="BR866" s="78" t="n">
        <v>0</v>
      </c>
      <c r="BS866" s="78" t="n">
        <v>0</v>
      </c>
      <c r="BT866" s="78" t="n">
        <v>0</v>
      </c>
      <c r="BU866" s="78" t="n">
        <v>0</v>
      </c>
      <c r="BV866" s="78" t="n">
        <v>0</v>
      </c>
      <c r="BW866" s="78" t="n">
        <v>0</v>
      </c>
      <c r="BX866" s="78" t="n">
        <v>0</v>
      </c>
      <c r="BY866" s="78" t="n">
        <v>0</v>
      </c>
      <c r="BZ866" s="78" t="n">
        <v>0</v>
      </c>
      <c r="CA866" s="78" t="n">
        <v>0</v>
      </c>
      <c r="CB866" s="78" t="n">
        <v>0</v>
      </c>
      <c r="CC866" s="78" t="n">
        <v>0</v>
      </c>
      <c r="CD866" s="78" t="n">
        <v>0</v>
      </c>
      <c r="CE866" s="78" t="n">
        <v>0</v>
      </c>
      <c r="CF866" s="78" t="n">
        <v>0</v>
      </c>
      <c r="CG866" s="78" t="n">
        <v>0</v>
      </c>
      <c r="CH866" s="74" t="n">
        <v>0</v>
      </c>
      <c r="CI866" s="74" t="n">
        <v>0</v>
      </c>
      <c r="CJ866" s="74" t="n">
        <v>0</v>
      </c>
      <c r="CK866" s="74" t="n">
        <v>0</v>
      </c>
      <c r="CL866" s="74" t="n">
        <v>0</v>
      </c>
      <c r="CM866" s="74" t="n">
        <v>0</v>
      </c>
      <c r="CN866" s="74" t="n">
        <v>0</v>
      </c>
      <c r="CO866" s="74" t="n">
        <v>0</v>
      </c>
      <c r="CP866" s="74" t="n">
        <v>0</v>
      </c>
      <c r="CQ866" s="74" t="n">
        <v>0</v>
      </c>
      <c r="CR866" s="74" t="n">
        <v>0</v>
      </c>
      <c r="CS866" s="74"/>
      <c r="CT866" s="278"/>
      <c r="CU866" s="278"/>
      <c r="CV866" s="278"/>
      <c r="CW866" s="278"/>
      <c r="CX866" s="278"/>
      <c r="CY866" s="278"/>
      <c r="CZ866" s="278"/>
      <c r="DA866" s="278"/>
      <c r="DB866" s="278"/>
      <c r="DC866" s="278"/>
      <c r="DD866" s="278"/>
      <c r="DE866" s="278"/>
      <c r="DF866" s="278"/>
      <c r="DG866" s="278"/>
      <c r="DH866" s="278"/>
      <c r="DI866" s="278"/>
      <c r="DJ866" s="278"/>
      <c r="DK866" s="278"/>
      <c r="DL866" s="278"/>
      <c r="DM866" s="278"/>
      <c r="DN866" s="278"/>
    </row>
    <row r="867" customFormat="false" ht="15.75" hidden="false" customHeight="false" outlineLevel="0" collapsed="false">
      <c r="A867" s="279" t="s">
        <v>597</v>
      </c>
      <c r="B867" s="78"/>
      <c r="C867" s="78"/>
      <c r="D867" s="78"/>
      <c r="E867" s="78"/>
      <c r="F867" s="78"/>
      <c r="G867" s="78"/>
      <c r="H867" s="78"/>
      <c r="I867" s="78"/>
      <c r="J867" s="78"/>
      <c r="K867" s="78"/>
      <c r="L867" s="78"/>
      <c r="M867" s="78"/>
      <c r="N867" s="78"/>
      <c r="O867" s="78"/>
      <c r="P867" s="78"/>
      <c r="Q867" s="78"/>
      <c r="R867" s="78"/>
      <c r="S867" s="78"/>
      <c r="T867" s="78"/>
      <c r="U867" s="78"/>
      <c r="V867" s="78"/>
      <c r="W867" s="78"/>
      <c r="X867" s="78"/>
      <c r="Y867" s="78"/>
      <c r="Z867" s="78"/>
      <c r="AA867" s="78"/>
      <c r="AB867" s="78"/>
      <c r="AC867" s="78"/>
      <c r="AD867" s="78"/>
      <c r="AE867" s="78"/>
      <c r="AF867" s="78"/>
      <c r="AG867" s="78"/>
      <c r="AH867" s="78"/>
      <c r="AI867" s="78"/>
      <c r="AJ867" s="78"/>
      <c r="AK867" s="78"/>
      <c r="AL867" s="78"/>
      <c r="AM867" s="78"/>
      <c r="AN867" s="78"/>
      <c r="AO867" s="78"/>
      <c r="AP867" s="78"/>
      <c r="AQ867" s="78"/>
      <c r="AR867" s="78"/>
      <c r="AS867" s="78"/>
      <c r="AT867" s="78"/>
      <c r="AU867" s="78"/>
      <c r="AV867" s="78"/>
      <c r="AW867" s="78"/>
      <c r="AX867" s="78"/>
      <c r="AY867" s="78"/>
      <c r="AZ867" s="78"/>
      <c r="BA867" s="78"/>
      <c r="BB867" s="78"/>
      <c r="BC867" s="78"/>
      <c r="BD867" s="78"/>
      <c r="BE867" s="78"/>
      <c r="BF867" s="78"/>
      <c r="BG867" s="78"/>
      <c r="BH867" s="78"/>
      <c r="BI867" s="78"/>
      <c r="BJ867" s="78"/>
      <c r="BK867" s="78"/>
      <c r="BL867" s="78"/>
      <c r="BM867" s="78"/>
      <c r="BN867" s="78"/>
      <c r="BO867" s="78"/>
      <c r="BP867" s="78"/>
      <c r="BQ867" s="78"/>
      <c r="BR867" s="78"/>
      <c r="BS867" s="78"/>
      <c r="BT867" s="78"/>
      <c r="BU867" s="78"/>
      <c r="BV867" s="78"/>
      <c r="BW867" s="78"/>
      <c r="BX867" s="78"/>
      <c r="BY867" s="78"/>
      <c r="BZ867" s="78"/>
      <c r="CA867" s="78"/>
      <c r="CB867" s="78"/>
      <c r="CC867" s="78"/>
      <c r="CD867" s="74" t="n">
        <v>0</v>
      </c>
      <c r="CE867" s="74" t="n">
        <v>0</v>
      </c>
      <c r="CF867" s="74" t="n">
        <v>0</v>
      </c>
      <c r="CG867" s="74" t="n">
        <v>0</v>
      </c>
      <c r="CH867" s="74" t="n">
        <v>0</v>
      </c>
      <c r="CI867" s="74" t="n">
        <v>0</v>
      </c>
      <c r="CJ867" s="74" t="n">
        <v>0</v>
      </c>
      <c r="CK867" s="74" t="n">
        <v>0</v>
      </c>
      <c r="CL867" s="74" t="n">
        <v>0</v>
      </c>
      <c r="CM867" s="74" t="n">
        <v>0</v>
      </c>
      <c r="CN867" s="74" t="n">
        <v>0</v>
      </c>
      <c r="CO867" s="74" t="n">
        <v>0</v>
      </c>
      <c r="CP867" s="74" t="n">
        <v>0</v>
      </c>
      <c r="CQ867" s="74" t="n">
        <v>0</v>
      </c>
      <c r="CR867" s="74" t="n">
        <v>0</v>
      </c>
      <c r="CS867" s="74"/>
      <c r="CT867" s="278"/>
      <c r="CU867" s="278"/>
      <c r="CV867" s="278"/>
      <c r="CW867" s="278"/>
      <c r="CX867" s="278"/>
      <c r="CY867" s="278"/>
      <c r="CZ867" s="278"/>
      <c r="DA867" s="278"/>
      <c r="DB867" s="278"/>
      <c r="DC867" s="278"/>
      <c r="DD867" s="278"/>
      <c r="DE867" s="278"/>
      <c r="DF867" s="278"/>
      <c r="DG867" s="278"/>
      <c r="DH867" s="278"/>
      <c r="DI867" s="278"/>
      <c r="DJ867" s="278"/>
      <c r="DK867" s="278"/>
      <c r="DL867" s="278"/>
      <c r="DM867" s="278"/>
      <c r="DN867" s="278"/>
    </row>
    <row r="868" customFormat="false" ht="15.75" hidden="false" customHeight="false" outlineLevel="0" collapsed="false">
      <c r="A868" s="279" t="s">
        <v>598</v>
      </c>
      <c r="B868" s="78"/>
      <c r="C868" s="78"/>
      <c r="D868" s="78"/>
      <c r="E868" s="78"/>
      <c r="F868" s="78"/>
      <c r="G868" s="78"/>
      <c r="H868" s="78"/>
      <c r="I868" s="78"/>
      <c r="J868" s="78"/>
      <c r="K868" s="78"/>
      <c r="L868" s="78"/>
      <c r="M868" s="78"/>
      <c r="N868" s="78"/>
      <c r="O868" s="78"/>
      <c r="P868" s="78"/>
      <c r="Q868" s="78"/>
      <c r="R868" s="78"/>
      <c r="S868" s="78"/>
      <c r="T868" s="78"/>
      <c r="U868" s="78"/>
      <c r="V868" s="78"/>
      <c r="W868" s="78"/>
      <c r="X868" s="78"/>
      <c r="Y868" s="78"/>
      <c r="Z868" s="78"/>
      <c r="AA868" s="78"/>
      <c r="AB868" s="78"/>
      <c r="AC868" s="78"/>
      <c r="AD868" s="78"/>
      <c r="AE868" s="78"/>
      <c r="AF868" s="78"/>
      <c r="AG868" s="78"/>
      <c r="AH868" s="78"/>
      <c r="AI868" s="78"/>
      <c r="AJ868" s="78"/>
      <c r="AK868" s="78"/>
      <c r="AL868" s="78"/>
      <c r="AM868" s="78"/>
      <c r="AN868" s="78"/>
      <c r="AO868" s="78"/>
      <c r="AP868" s="78"/>
      <c r="AQ868" s="78"/>
      <c r="AR868" s="78"/>
      <c r="AS868" s="78"/>
      <c r="AT868" s="78"/>
      <c r="AU868" s="78"/>
      <c r="AV868" s="78"/>
      <c r="AW868" s="78"/>
      <c r="AX868" s="78"/>
      <c r="AY868" s="78"/>
      <c r="AZ868" s="78"/>
      <c r="BA868" s="78"/>
      <c r="BB868" s="78"/>
      <c r="BC868" s="78"/>
      <c r="BD868" s="78"/>
      <c r="BE868" s="78"/>
      <c r="BF868" s="78"/>
      <c r="BG868" s="78"/>
      <c r="BH868" s="78"/>
      <c r="BI868" s="78"/>
      <c r="BJ868" s="78"/>
      <c r="BK868" s="78"/>
      <c r="BL868" s="78"/>
      <c r="BM868" s="78"/>
      <c r="BN868" s="78"/>
      <c r="BO868" s="78"/>
      <c r="BP868" s="78"/>
      <c r="BQ868" s="78"/>
      <c r="BR868" s="78"/>
      <c r="BS868" s="78"/>
      <c r="BT868" s="78"/>
      <c r="BU868" s="78"/>
      <c r="BV868" s="78"/>
      <c r="BW868" s="78"/>
      <c r="BX868" s="78"/>
      <c r="BY868" s="78"/>
      <c r="BZ868" s="78"/>
      <c r="CA868" s="78"/>
      <c r="CB868" s="78"/>
      <c r="CC868" s="78"/>
      <c r="CD868" s="74" t="n">
        <v>0</v>
      </c>
      <c r="CE868" s="74" t="n">
        <v>0</v>
      </c>
      <c r="CF868" s="74" t="n">
        <v>0</v>
      </c>
      <c r="CG868" s="74" t="n">
        <v>0</v>
      </c>
      <c r="CH868" s="74" t="n">
        <v>0</v>
      </c>
      <c r="CI868" s="74" t="n">
        <v>0</v>
      </c>
      <c r="CJ868" s="74" t="n">
        <v>0</v>
      </c>
      <c r="CK868" s="74" t="n">
        <v>0</v>
      </c>
      <c r="CL868" s="74" t="n">
        <v>0</v>
      </c>
      <c r="CM868" s="74" t="n">
        <v>0</v>
      </c>
      <c r="CN868" s="74" t="n">
        <v>0</v>
      </c>
      <c r="CO868" s="74" t="n">
        <v>0</v>
      </c>
      <c r="CP868" s="74" t="n">
        <v>0</v>
      </c>
      <c r="CQ868" s="74" t="n">
        <v>0</v>
      </c>
      <c r="CR868" s="74" t="n">
        <v>0</v>
      </c>
      <c r="CS868" s="74"/>
      <c r="CT868" s="278"/>
      <c r="CU868" s="278"/>
      <c r="CV868" s="278"/>
      <c r="CW868" s="278"/>
      <c r="CX868" s="278"/>
      <c r="CY868" s="278"/>
      <c r="CZ868" s="278"/>
      <c r="DA868" s="278"/>
      <c r="DB868" s="278"/>
      <c r="DC868" s="278"/>
      <c r="DD868" s="278"/>
      <c r="DE868" s="278"/>
      <c r="DF868" s="278"/>
      <c r="DG868" s="278"/>
      <c r="DH868" s="278"/>
      <c r="DI868" s="278"/>
      <c r="DJ868" s="278"/>
      <c r="DK868" s="278"/>
      <c r="DL868" s="278"/>
      <c r="DM868" s="278"/>
      <c r="DN868" s="278"/>
    </row>
    <row r="869" customFormat="false" ht="15.75" hidden="false" customHeight="false" outlineLevel="0" collapsed="false">
      <c r="A869" s="279" t="s">
        <v>599</v>
      </c>
      <c r="B869" s="78"/>
      <c r="C869" s="78"/>
      <c r="D869" s="78"/>
      <c r="E869" s="78"/>
      <c r="F869" s="78"/>
      <c r="G869" s="78"/>
      <c r="H869" s="78"/>
      <c r="I869" s="78"/>
      <c r="J869" s="78"/>
      <c r="K869" s="78"/>
      <c r="L869" s="78"/>
      <c r="M869" s="78"/>
      <c r="N869" s="78"/>
      <c r="O869" s="78"/>
      <c r="P869" s="78"/>
      <c r="Q869" s="78"/>
      <c r="R869" s="78"/>
      <c r="S869" s="78"/>
      <c r="T869" s="78"/>
      <c r="U869" s="78"/>
      <c r="V869" s="78"/>
      <c r="W869" s="78"/>
      <c r="X869" s="78"/>
      <c r="Y869" s="78"/>
      <c r="Z869" s="78"/>
      <c r="AA869" s="78"/>
      <c r="AB869" s="78"/>
      <c r="AC869" s="78"/>
      <c r="AD869" s="78"/>
      <c r="AE869" s="78"/>
      <c r="AF869" s="78"/>
      <c r="AG869" s="78"/>
      <c r="AH869" s="78"/>
      <c r="AI869" s="78"/>
      <c r="AJ869" s="78"/>
      <c r="AK869" s="78"/>
      <c r="AL869" s="78"/>
      <c r="AM869" s="78"/>
      <c r="AN869" s="78"/>
      <c r="AO869" s="78"/>
      <c r="AP869" s="78"/>
      <c r="AQ869" s="78"/>
      <c r="AR869" s="78"/>
      <c r="AS869" s="78"/>
      <c r="AT869" s="78"/>
      <c r="AU869" s="78"/>
      <c r="AV869" s="78"/>
      <c r="AW869" s="78"/>
      <c r="AX869" s="78"/>
      <c r="AY869" s="78"/>
      <c r="AZ869" s="78"/>
      <c r="BA869" s="78"/>
      <c r="BB869" s="78"/>
      <c r="BC869" s="78"/>
      <c r="BD869" s="78"/>
      <c r="BE869" s="78"/>
      <c r="BF869" s="78"/>
      <c r="BG869" s="78"/>
      <c r="BH869" s="78"/>
      <c r="BI869" s="78"/>
      <c r="BJ869" s="78"/>
      <c r="BK869" s="78"/>
      <c r="BL869" s="78"/>
      <c r="BM869" s="78"/>
      <c r="BN869" s="78"/>
      <c r="BO869" s="78"/>
      <c r="BP869" s="78"/>
      <c r="BQ869" s="78"/>
      <c r="BR869" s="78"/>
      <c r="BS869" s="78"/>
      <c r="BT869" s="78"/>
      <c r="BU869" s="78"/>
      <c r="BV869" s="78"/>
      <c r="BW869" s="78"/>
      <c r="BX869" s="78"/>
      <c r="BY869" s="78"/>
      <c r="BZ869" s="78"/>
      <c r="CA869" s="78"/>
      <c r="CB869" s="78"/>
      <c r="CC869" s="78"/>
      <c r="CD869" s="74" t="n">
        <v>0</v>
      </c>
      <c r="CE869" s="74" t="n">
        <v>0</v>
      </c>
      <c r="CF869" s="74" t="n">
        <v>0</v>
      </c>
      <c r="CG869" s="74" t="n">
        <v>0</v>
      </c>
      <c r="CH869" s="74" t="n">
        <v>0</v>
      </c>
      <c r="CI869" s="74" t="n">
        <v>0</v>
      </c>
      <c r="CJ869" s="74" t="n">
        <v>0</v>
      </c>
      <c r="CK869" s="74" t="n">
        <v>0</v>
      </c>
      <c r="CL869" s="74" t="n">
        <v>0</v>
      </c>
      <c r="CM869" s="74" t="n">
        <v>0</v>
      </c>
      <c r="CN869" s="74" t="n">
        <v>0</v>
      </c>
      <c r="CO869" s="74" t="n">
        <v>0</v>
      </c>
      <c r="CP869" s="74" t="n">
        <v>0</v>
      </c>
      <c r="CQ869" s="74" t="n">
        <v>0</v>
      </c>
      <c r="CR869" s="74" t="n">
        <v>0</v>
      </c>
      <c r="CS869" s="74"/>
      <c r="CT869" s="278"/>
      <c r="CU869" s="278"/>
      <c r="CV869" s="278"/>
      <c r="CW869" s="278"/>
      <c r="CX869" s="278"/>
      <c r="CY869" s="278"/>
      <c r="CZ869" s="278"/>
      <c r="DA869" s="278"/>
      <c r="DB869" s="278"/>
      <c r="DC869" s="278"/>
      <c r="DD869" s="278"/>
      <c r="DE869" s="278"/>
      <c r="DF869" s="278"/>
      <c r="DG869" s="278"/>
      <c r="DH869" s="278"/>
      <c r="DI869" s="278"/>
      <c r="DJ869" s="278"/>
      <c r="DK869" s="278"/>
      <c r="DL869" s="278"/>
      <c r="DM869" s="278"/>
      <c r="DN869" s="278"/>
    </row>
    <row r="870" customFormat="false" ht="15.75" hidden="false" customHeight="false" outlineLevel="0" collapsed="false">
      <c r="A870" s="276" t="s">
        <v>600</v>
      </c>
      <c r="B870" s="78"/>
      <c r="C870" s="78"/>
      <c r="D870" s="78"/>
      <c r="E870" s="78"/>
      <c r="F870" s="78"/>
      <c r="G870" s="78"/>
      <c r="H870" s="78"/>
      <c r="I870" s="78"/>
      <c r="J870" s="78"/>
      <c r="K870" s="78"/>
      <c r="L870" s="78"/>
      <c r="M870" s="78"/>
      <c r="N870" s="78"/>
      <c r="O870" s="78"/>
      <c r="P870" s="78"/>
      <c r="Q870" s="78"/>
      <c r="R870" s="78"/>
      <c r="S870" s="78"/>
      <c r="T870" s="78"/>
      <c r="U870" s="78"/>
      <c r="V870" s="78"/>
      <c r="W870" s="78"/>
      <c r="X870" s="78"/>
      <c r="Y870" s="78"/>
      <c r="Z870" s="78"/>
      <c r="AA870" s="78"/>
      <c r="AB870" s="78"/>
      <c r="AC870" s="78"/>
      <c r="AD870" s="78"/>
      <c r="AE870" s="78"/>
      <c r="AF870" s="78"/>
      <c r="AG870" s="78"/>
      <c r="AH870" s="78"/>
      <c r="AI870" s="78"/>
      <c r="AJ870" s="78"/>
      <c r="AK870" s="78"/>
      <c r="AL870" s="78"/>
      <c r="AM870" s="78"/>
      <c r="AN870" s="78"/>
      <c r="AO870" s="78"/>
      <c r="AP870" s="78"/>
      <c r="AQ870" s="78"/>
      <c r="AR870" s="78"/>
      <c r="AS870" s="78"/>
      <c r="AT870" s="78"/>
      <c r="AU870" s="78"/>
      <c r="AV870" s="78"/>
      <c r="AW870" s="78"/>
      <c r="AX870" s="78"/>
      <c r="AY870" s="78"/>
      <c r="AZ870" s="78"/>
      <c r="BA870" s="78"/>
      <c r="BB870" s="78"/>
      <c r="BC870" s="78"/>
      <c r="BD870" s="78"/>
      <c r="BE870" s="78"/>
      <c r="BF870" s="78"/>
      <c r="BG870" s="78"/>
      <c r="BH870" s="78"/>
      <c r="BI870" s="78"/>
      <c r="BJ870" s="78"/>
      <c r="BK870" s="78"/>
      <c r="BL870" s="78"/>
      <c r="BM870" s="78"/>
      <c r="BN870" s="78"/>
      <c r="BO870" s="78"/>
      <c r="BP870" s="78"/>
      <c r="BQ870" s="78"/>
      <c r="BR870" s="78"/>
      <c r="BS870" s="78"/>
      <c r="BT870" s="78"/>
      <c r="BU870" s="78"/>
      <c r="BV870" s="78"/>
      <c r="BW870" s="78"/>
      <c r="BX870" s="78"/>
      <c r="BY870" s="78"/>
      <c r="BZ870" s="78"/>
      <c r="CA870" s="78"/>
      <c r="CB870" s="78"/>
      <c r="CC870" s="78"/>
      <c r="CD870" s="188" t="n">
        <v>0</v>
      </c>
      <c r="CE870" s="188" t="n">
        <v>0</v>
      </c>
      <c r="CF870" s="188" t="n">
        <v>0</v>
      </c>
      <c r="CG870" s="188" t="n">
        <v>0</v>
      </c>
      <c r="CH870" s="188" t="n">
        <v>0</v>
      </c>
      <c r="CI870" s="188" t="n">
        <v>0</v>
      </c>
      <c r="CJ870" s="188" t="n">
        <v>0</v>
      </c>
      <c r="CK870" s="188" t="n">
        <v>0</v>
      </c>
      <c r="CL870" s="188" t="n">
        <v>0</v>
      </c>
      <c r="CM870" s="188" t="n">
        <v>0</v>
      </c>
      <c r="CN870" s="188" t="n">
        <v>0</v>
      </c>
      <c r="CO870" s="188" t="n">
        <v>0</v>
      </c>
      <c r="CP870" s="188" t="n">
        <v>0</v>
      </c>
      <c r="CQ870" s="188" t="n">
        <v>0</v>
      </c>
      <c r="CR870" s="188" t="n">
        <v>0</v>
      </c>
      <c r="CS870" s="188"/>
      <c r="CT870" s="278"/>
      <c r="CU870" s="278"/>
      <c r="CV870" s="278"/>
      <c r="CW870" s="278"/>
      <c r="CX870" s="278"/>
      <c r="CY870" s="278"/>
      <c r="CZ870" s="278"/>
      <c r="DA870" s="278"/>
      <c r="DB870" s="278"/>
      <c r="DC870" s="278"/>
      <c r="DD870" s="278"/>
      <c r="DE870" s="278"/>
      <c r="DF870" s="278"/>
      <c r="DG870" s="278"/>
      <c r="DH870" s="278"/>
      <c r="DI870" s="278"/>
      <c r="DJ870" s="278"/>
      <c r="DK870" s="278"/>
      <c r="DL870" s="278"/>
      <c r="DM870" s="278"/>
      <c r="DN870" s="278"/>
    </row>
    <row r="871" customFormat="false" ht="15.75" hidden="false" customHeight="false" outlineLevel="0" collapsed="false">
      <c r="A871" s="279" t="s">
        <v>601</v>
      </c>
      <c r="B871" s="78"/>
      <c r="C871" s="78"/>
      <c r="D871" s="78"/>
      <c r="E871" s="78"/>
      <c r="F871" s="78"/>
      <c r="G871" s="78"/>
      <c r="H871" s="78"/>
      <c r="I871" s="78"/>
      <c r="J871" s="78"/>
      <c r="K871" s="78"/>
      <c r="L871" s="78"/>
      <c r="M871" s="78"/>
      <c r="N871" s="78"/>
      <c r="O871" s="78"/>
      <c r="P871" s="78"/>
      <c r="Q871" s="78"/>
      <c r="R871" s="78"/>
      <c r="S871" s="78"/>
      <c r="T871" s="78"/>
      <c r="U871" s="78"/>
      <c r="V871" s="78"/>
      <c r="W871" s="78"/>
      <c r="X871" s="78"/>
      <c r="Y871" s="78"/>
      <c r="Z871" s="78"/>
      <c r="AA871" s="78"/>
      <c r="AB871" s="78"/>
      <c r="AC871" s="78"/>
      <c r="AD871" s="78"/>
      <c r="AE871" s="78"/>
      <c r="AF871" s="78"/>
      <c r="AG871" s="78"/>
      <c r="AH871" s="78"/>
      <c r="AI871" s="78"/>
      <c r="AJ871" s="78"/>
      <c r="AK871" s="78"/>
      <c r="AL871" s="78"/>
      <c r="AM871" s="78"/>
      <c r="AN871" s="78"/>
      <c r="AO871" s="78"/>
      <c r="AP871" s="78"/>
      <c r="AQ871" s="78"/>
      <c r="AR871" s="78"/>
      <c r="AS871" s="78"/>
      <c r="AT871" s="78"/>
      <c r="AU871" s="78"/>
      <c r="AV871" s="78"/>
      <c r="AW871" s="78"/>
      <c r="AX871" s="78"/>
      <c r="AY871" s="78"/>
      <c r="AZ871" s="78"/>
      <c r="BA871" s="78"/>
      <c r="BB871" s="78"/>
      <c r="BC871" s="78"/>
      <c r="BD871" s="78"/>
      <c r="BE871" s="78"/>
      <c r="BF871" s="78"/>
      <c r="BG871" s="78"/>
      <c r="BH871" s="78"/>
      <c r="BI871" s="78"/>
      <c r="BJ871" s="78"/>
      <c r="BK871" s="78"/>
      <c r="BL871" s="78"/>
      <c r="BM871" s="78"/>
      <c r="BN871" s="78"/>
      <c r="BO871" s="78"/>
      <c r="BP871" s="78"/>
      <c r="BQ871" s="78"/>
      <c r="BR871" s="78"/>
      <c r="BS871" s="78"/>
      <c r="BT871" s="78"/>
      <c r="BU871" s="78"/>
      <c r="BV871" s="78"/>
      <c r="BW871" s="78"/>
      <c r="BX871" s="78"/>
      <c r="BY871" s="78"/>
      <c r="BZ871" s="78"/>
      <c r="CA871" s="78"/>
      <c r="CB871" s="78"/>
      <c r="CC871" s="78"/>
      <c r="CD871" s="188" t="n">
        <v>0</v>
      </c>
      <c r="CE871" s="188" t="n">
        <v>0</v>
      </c>
      <c r="CF871" s="188" t="n">
        <v>0</v>
      </c>
      <c r="CG871" s="188" t="n">
        <v>0</v>
      </c>
      <c r="CH871" s="188" t="n">
        <v>0</v>
      </c>
      <c r="CI871" s="188" t="n">
        <v>0</v>
      </c>
      <c r="CJ871" s="188" t="n">
        <v>0</v>
      </c>
      <c r="CK871" s="188" t="n">
        <v>0</v>
      </c>
      <c r="CL871" s="188" t="n">
        <v>0</v>
      </c>
      <c r="CM871" s="188" t="n">
        <v>0</v>
      </c>
      <c r="CN871" s="188" t="n">
        <v>0</v>
      </c>
      <c r="CO871" s="188" t="n">
        <v>0</v>
      </c>
      <c r="CP871" s="188" t="n">
        <v>0</v>
      </c>
      <c r="CQ871" s="188" t="n">
        <v>0</v>
      </c>
      <c r="CR871" s="188" t="n">
        <v>0</v>
      </c>
      <c r="CS871" s="188"/>
      <c r="CT871" s="278"/>
      <c r="CU871" s="278"/>
      <c r="CV871" s="278"/>
      <c r="CW871" s="278"/>
      <c r="CX871" s="278"/>
      <c r="CY871" s="278"/>
      <c r="CZ871" s="278"/>
      <c r="DA871" s="278"/>
      <c r="DB871" s="278"/>
      <c r="DC871" s="278"/>
      <c r="DD871" s="278"/>
      <c r="DE871" s="278"/>
      <c r="DF871" s="278"/>
      <c r="DG871" s="278"/>
      <c r="DH871" s="278"/>
      <c r="DI871" s="278"/>
      <c r="DJ871" s="278"/>
      <c r="DK871" s="278"/>
      <c r="DL871" s="278"/>
      <c r="DM871" s="278"/>
      <c r="DN871" s="278"/>
    </row>
    <row r="872" customFormat="false" ht="15.75" hidden="false" customHeight="false" outlineLevel="0" collapsed="false">
      <c r="A872" s="279" t="s">
        <v>602</v>
      </c>
      <c r="B872" s="78"/>
      <c r="C872" s="78"/>
      <c r="D872" s="78"/>
      <c r="E872" s="78"/>
      <c r="F872" s="78"/>
      <c r="G872" s="78"/>
      <c r="H872" s="78"/>
      <c r="I872" s="78"/>
      <c r="J872" s="78"/>
      <c r="K872" s="78"/>
      <c r="L872" s="78"/>
      <c r="M872" s="78"/>
      <c r="N872" s="78"/>
      <c r="O872" s="78"/>
      <c r="P872" s="78"/>
      <c r="Q872" s="78"/>
      <c r="R872" s="78"/>
      <c r="S872" s="78"/>
      <c r="T872" s="78"/>
      <c r="U872" s="78"/>
      <c r="V872" s="78"/>
      <c r="W872" s="78"/>
      <c r="X872" s="78"/>
      <c r="Y872" s="78"/>
      <c r="Z872" s="78"/>
      <c r="AA872" s="78"/>
      <c r="AB872" s="78"/>
      <c r="AC872" s="78"/>
      <c r="AD872" s="78"/>
      <c r="AE872" s="78"/>
      <c r="AF872" s="78"/>
      <c r="AG872" s="78"/>
      <c r="AH872" s="78"/>
      <c r="AI872" s="78"/>
      <c r="AJ872" s="78"/>
      <c r="AK872" s="78"/>
      <c r="AL872" s="78"/>
      <c r="AM872" s="78"/>
      <c r="AN872" s="78"/>
      <c r="AO872" s="78"/>
      <c r="AP872" s="78"/>
      <c r="AQ872" s="78"/>
      <c r="AR872" s="78"/>
      <c r="AS872" s="78"/>
      <c r="AT872" s="78"/>
      <c r="AU872" s="78"/>
      <c r="AV872" s="78"/>
      <c r="AW872" s="78"/>
      <c r="AX872" s="78"/>
      <c r="AY872" s="78"/>
      <c r="AZ872" s="78"/>
      <c r="BA872" s="78"/>
      <c r="BB872" s="78"/>
      <c r="BC872" s="78"/>
      <c r="BD872" s="78"/>
      <c r="BE872" s="78"/>
      <c r="BF872" s="78"/>
      <c r="BG872" s="78"/>
      <c r="BH872" s="78"/>
      <c r="BI872" s="78"/>
      <c r="BJ872" s="78"/>
      <c r="BK872" s="78"/>
      <c r="BL872" s="78"/>
      <c r="BM872" s="78"/>
      <c r="BN872" s="78"/>
      <c r="BO872" s="78"/>
      <c r="BP872" s="78"/>
      <c r="BQ872" s="78"/>
      <c r="BR872" s="78"/>
      <c r="BS872" s="78"/>
      <c r="BT872" s="78"/>
      <c r="BU872" s="78"/>
      <c r="BV872" s="78"/>
      <c r="BW872" s="78"/>
      <c r="BX872" s="78"/>
      <c r="BY872" s="78"/>
      <c r="BZ872" s="78"/>
      <c r="CA872" s="78"/>
      <c r="CB872" s="78"/>
      <c r="CC872" s="78"/>
      <c r="CD872" s="188" t="n">
        <v>0</v>
      </c>
      <c r="CE872" s="188" t="n">
        <v>0</v>
      </c>
      <c r="CF872" s="188" t="n">
        <v>0</v>
      </c>
      <c r="CG872" s="188" t="n">
        <v>0</v>
      </c>
      <c r="CH872" s="188" t="n">
        <v>0</v>
      </c>
      <c r="CI872" s="188" t="n">
        <v>0</v>
      </c>
      <c r="CJ872" s="188" t="n">
        <v>0</v>
      </c>
      <c r="CK872" s="188" t="n">
        <v>0</v>
      </c>
      <c r="CL872" s="188" t="n">
        <v>0</v>
      </c>
      <c r="CM872" s="188" t="n">
        <v>0</v>
      </c>
      <c r="CN872" s="188" t="n">
        <v>0</v>
      </c>
      <c r="CO872" s="188" t="n">
        <v>0</v>
      </c>
      <c r="CP872" s="188" t="n">
        <v>0</v>
      </c>
      <c r="CQ872" s="188" t="n">
        <v>0</v>
      </c>
      <c r="CR872" s="188" t="n">
        <v>0</v>
      </c>
      <c r="CS872" s="188"/>
      <c r="CT872" s="278"/>
      <c r="CU872" s="278"/>
      <c r="CV872" s="278"/>
      <c r="CW872" s="278"/>
      <c r="CX872" s="278"/>
      <c r="CY872" s="278"/>
      <c r="CZ872" s="278"/>
      <c r="DA872" s="278"/>
      <c r="DB872" s="278"/>
      <c r="DC872" s="278"/>
      <c r="DD872" s="278"/>
      <c r="DE872" s="278"/>
      <c r="DF872" s="278"/>
      <c r="DG872" s="278"/>
      <c r="DH872" s="278"/>
      <c r="DI872" s="278"/>
      <c r="DJ872" s="278"/>
      <c r="DK872" s="278"/>
      <c r="DL872" s="278"/>
      <c r="DM872" s="278"/>
      <c r="DN872" s="278"/>
    </row>
    <row r="873" customFormat="false" ht="15.75" hidden="false" customHeight="false" outlineLevel="0" collapsed="false">
      <c r="A873" s="272" t="s">
        <v>603</v>
      </c>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c r="AA873" s="65"/>
      <c r="AB873" s="65"/>
      <c r="AC873" s="65"/>
      <c r="AD873" s="65"/>
      <c r="AE873" s="65"/>
      <c r="AF873" s="65"/>
      <c r="AG873" s="65"/>
      <c r="AH873" s="65"/>
      <c r="AI873" s="65"/>
      <c r="AJ873" s="65"/>
      <c r="AK873" s="65"/>
      <c r="AL873" s="65"/>
      <c r="AM873" s="65"/>
      <c r="AN873" s="65"/>
      <c r="AO873" s="65"/>
      <c r="AP873" s="65"/>
      <c r="AQ873" s="65"/>
      <c r="AR873" s="65"/>
      <c r="AS873" s="65"/>
      <c r="AT873" s="65"/>
      <c r="AU873" s="65"/>
      <c r="AV873" s="65"/>
      <c r="AW873" s="65"/>
      <c r="AX873" s="65"/>
      <c r="AY873" s="65"/>
      <c r="AZ873" s="65"/>
      <c r="BA873" s="65"/>
      <c r="BB873" s="65"/>
      <c r="BC873" s="65"/>
      <c r="BD873" s="65"/>
      <c r="BE873" s="65"/>
      <c r="BF873" s="65"/>
      <c r="BG873" s="65"/>
      <c r="BH873" s="65"/>
      <c r="BI873" s="65"/>
      <c r="BJ873" s="65" t="n">
        <v>0</v>
      </c>
      <c r="BK873" s="65" t="n">
        <v>0</v>
      </c>
      <c r="BL873" s="65" t="n">
        <v>0</v>
      </c>
      <c r="BM873" s="65" t="n">
        <v>0</v>
      </c>
      <c r="BN873" s="65" t="n">
        <v>0</v>
      </c>
      <c r="BO873" s="65" t="n">
        <v>0</v>
      </c>
      <c r="BP873" s="65" t="n">
        <v>0</v>
      </c>
      <c r="BQ873" s="65" t="n">
        <v>0</v>
      </c>
      <c r="BR873" s="65" t="n">
        <v>0</v>
      </c>
      <c r="BS873" s="65" t="n">
        <v>0</v>
      </c>
      <c r="BT873" s="65" t="n">
        <v>0</v>
      </c>
      <c r="BU873" s="65" t="n">
        <v>0</v>
      </c>
      <c r="BV873" s="65" t="n">
        <v>0</v>
      </c>
      <c r="BW873" s="65" t="n">
        <v>0</v>
      </c>
      <c r="BX873" s="65" t="n">
        <v>0</v>
      </c>
      <c r="BY873" s="65" t="n">
        <v>0</v>
      </c>
      <c r="BZ873" s="65" t="n">
        <v>0</v>
      </c>
      <c r="CA873" s="65" t="n">
        <v>0</v>
      </c>
      <c r="CB873" s="65" t="n">
        <v>0</v>
      </c>
      <c r="CC873" s="65" t="n">
        <v>0</v>
      </c>
      <c r="CD873" s="65" t="n">
        <v>0.464506116219591</v>
      </c>
      <c r="CE873" s="65" t="n">
        <v>0.464506116219591</v>
      </c>
      <c r="CF873" s="65" t="n">
        <v>0.464506116219591</v>
      </c>
      <c r="CG873" s="65" t="n">
        <v>0.464506116219591</v>
      </c>
      <c r="CH873" s="69" t="n">
        <v>11.459041651767</v>
      </c>
      <c r="CI873" s="69" t="n">
        <v>13.9378271981334</v>
      </c>
      <c r="CJ873" s="69" t="n">
        <v>14.4953402860587</v>
      </c>
      <c r="CK873" s="69" t="n">
        <v>6.4743545184141</v>
      </c>
      <c r="CL873" s="280" t="n">
        <v>3.87450565278826</v>
      </c>
      <c r="CM873" s="280" t="n">
        <v>4.71262710336921</v>
      </c>
      <c r="CN873" s="69" t="n">
        <v>4.90113218750398</v>
      </c>
      <c r="CO873" s="69" t="n">
        <v>2.18909433633855</v>
      </c>
      <c r="CP873" s="69" t="n">
        <v>4.06616969842039</v>
      </c>
      <c r="CQ873" s="69" t="n">
        <v>4.96007301468582</v>
      </c>
      <c r="CR873" s="69" t="n">
        <v>5.15847593527325</v>
      </c>
      <c r="CS873" s="69"/>
      <c r="CT873" s="278"/>
      <c r="CU873" s="278"/>
      <c r="CV873" s="278"/>
      <c r="CW873" s="278"/>
      <c r="CX873" s="278"/>
      <c r="CY873" s="278"/>
      <c r="CZ873" s="278"/>
      <c r="DA873" s="278"/>
      <c r="DB873" s="278"/>
      <c r="DC873" s="278"/>
      <c r="DD873" s="278"/>
      <c r="DE873" s="278"/>
      <c r="DF873" s="278"/>
      <c r="DG873" s="278"/>
      <c r="DH873" s="278"/>
      <c r="DI873" s="278"/>
      <c r="DJ873" s="278"/>
      <c r="DK873" s="278"/>
      <c r="DL873" s="278"/>
      <c r="DM873" s="278"/>
      <c r="DN873" s="278"/>
    </row>
    <row r="874" customFormat="false" ht="15.75" hidden="false" customHeight="false" outlineLevel="0" collapsed="false">
      <c r="A874" s="276" t="s">
        <v>604</v>
      </c>
      <c r="B874" s="78"/>
      <c r="C874" s="78"/>
      <c r="D874" s="78"/>
      <c r="E874" s="78"/>
      <c r="F874" s="78"/>
      <c r="G874" s="78"/>
      <c r="H874" s="78"/>
      <c r="I874" s="78"/>
      <c r="J874" s="78"/>
      <c r="K874" s="78"/>
      <c r="L874" s="78"/>
      <c r="M874" s="78"/>
      <c r="N874" s="78"/>
      <c r="O874" s="78"/>
      <c r="P874" s="78"/>
      <c r="Q874" s="78"/>
      <c r="R874" s="78"/>
      <c r="S874" s="78"/>
      <c r="T874" s="78"/>
      <c r="U874" s="78"/>
      <c r="V874" s="78"/>
      <c r="W874" s="78"/>
      <c r="X874" s="78"/>
      <c r="Y874" s="78"/>
      <c r="Z874" s="78"/>
      <c r="AA874" s="78"/>
      <c r="AB874" s="78"/>
      <c r="AC874" s="78"/>
      <c r="AD874" s="78"/>
      <c r="AE874" s="78"/>
      <c r="AF874" s="78"/>
      <c r="AG874" s="78"/>
      <c r="AH874" s="78"/>
      <c r="AI874" s="78"/>
      <c r="AJ874" s="78"/>
      <c r="AK874" s="78"/>
      <c r="AL874" s="78"/>
      <c r="AM874" s="78"/>
      <c r="AN874" s="78"/>
      <c r="AO874" s="78"/>
      <c r="AP874" s="78"/>
      <c r="AQ874" s="78"/>
      <c r="AR874" s="78"/>
      <c r="AS874" s="78"/>
      <c r="AT874" s="78"/>
      <c r="AU874" s="78"/>
      <c r="AV874" s="78"/>
      <c r="AW874" s="78"/>
      <c r="AX874" s="78"/>
      <c r="AY874" s="78"/>
      <c r="AZ874" s="78"/>
      <c r="BA874" s="78"/>
      <c r="BB874" s="78"/>
      <c r="BC874" s="78"/>
      <c r="BD874" s="78"/>
      <c r="BE874" s="78"/>
      <c r="BF874" s="78"/>
      <c r="BG874" s="78"/>
      <c r="BH874" s="78"/>
      <c r="BI874" s="78"/>
      <c r="BJ874" s="78"/>
      <c r="BK874" s="78"/>
      <c r="BL874" s="78"/>
      <c r="BM874" s="78"/>
      <c r="BN874" s="78"/>
      <c r="BO874" s="78"/>
      <c r="BP874" s="78"/>
      <c r="BQ874" s="78"/>
      <c r="BR874" s="78"/>
      <c r="BS874" s="78"/>
      <c r="BT874" s="78"/>
      <c r="BU874" s="78"/>
      <c r="BV874" s="78"/>
      <c r="BW874" s="78"/>
      <c r="BX874" s="78"/>
      <c r="BY874" s="78"/>
      <c r="BZ874" s="78"/>
      <c r="CA874" s="78"/>
      <c r="CB874" s="78"/>
      <c r="CC874" s="78"/>
      <c r="CD874" s="74" t="n">
        <v>0.0213662357500606</v>
      </c>
      <c r="CE874" s="74" t="n">
        <v>0.0213662357500606</v>
      </c>
      <c r="CF874" s="74" t="n">
        <v>0.0213662357500606</v>
      </c>
      <c r="CG874" s="74" t="n">
        <v>0.0213662357500606</v>
      </c>
      <c r="CH874" s="74" t="n">
        <v>10.510872556407</v>
      </c>
      <c r="CI874" s="74" t="n">
        <v>12.7845530058103</v>
      </c>
      <c r="CJ874" s="74" t="n">
        <v>13.2959351260428</v>
      </c>
      <c r="CK874" s="74" t="n">
        <v>5.93863931173991</v>
      </c>
      <c r="CL874" s="74" t="n">
        <v>1.24942572786975</v>
      </c>
      <c r="CM874" s="74" t="n">
        <v>1.51969775668504</v>
      </c>
      <c r="CN874" s="74" t="n">
        <v>1.58048566695244</v>
      </c>
      <c r="CO874" s="74" t="n">
        <v>0.705925098492771</v>
      </c>
      <c r="CP874" s="74" t="n">
        <v>1.31123231977602</v>
      </c>
      <c r="CQ874" s="74" t="n">
        <v>1.5994925267953</v>
      </c>
      <c r="CR874" s="74" t="n">
        <v>1.66347222786711</v>
      </c>
      <c r="CS874" s="74"/>
      <c r="CT874" s="275"/>
      <c r="CU874" s="275"/>
      <c r="CV874" s="275"/>
      <c r="CW874" s="275"/>
      <c r="CX874" s="275"/>
      <c r="CY874" s="275"/>
      <c r="CZ874" s="275"/>
      <c r="DA874" s="275"/>
      <c r="DB874" s="275"/>
      <c r="DC874" s="275"/>
      <c r="DD874" s="275"/>
      <c r="DE874" s="275"/>
      <c r="DF874" s="275"/>
      <c r="DG874" s="275"/>
      <c r="DH874" s="275"/>
      <c r="DI874" s="275"/>
      <c r="DJ874" s="275"/>
      <c r="DK874" s="275"/>
      <c r="DL874" s="275"/>
      <c r="DM874" s="275"/>
      <c r="DN874" s="275"/>
    </row>
    <row r="875" customFormat="false" ht="15.75" hidden="false" customHeight="false" outlineLevel="0" collapsed="false">
      <c r="A875" s="276" t="s">
        <v>595</v>
      </c>
      <c r="B875" s="78"/>
      <c r="C875" s="78"/>
      <c r="D875" s="78"/>
      <c r="E875" s="78"/>
      <c r="F875" s="78"/>
      <c r="G875" s="78"/>
      <c r="H875" s="78"/>
      <c r="I875" s="78"/>
      <c r="J875" s="78"/>
      <c r="K875" s="78"/>
      <c r="L875" s="78"/>
      <c r="M875" s="78"/>
      <c r="N875" s="78"/>
      <c r="O875" s="78"/>
      <c r="P875" s="78"/>
      <c r="Q875" s="78"/>
      <c r="R875" s="78"/>
      <c r="S875" s="78"/>
      <c r="T875" s="78"/>
      <c r="U875" s="78"/>
      <c r="V875" s="78"/>
      <c r="W875" s="78"/>
      <c r="X875" s="78"/>
      <c r="Y875" s="78"/>
      <c r="Z875" s="78"/>
      <c r="AA875" s="78"/>
      <c r="AB875" s="78"/>
      <c r="AC875" s="78"/>
      <c r="AD875" s="78"/>
      <c r="AE875" s="78"/>
      <c r="AF875" s="78"/>
      <c r="AG875" s="78"/>
      <c r="AH875" s="78"/>
      <c r="AI875" s="78"/>
      <c r="AJ875" s="78"/>
      <c r="AK875" s="78"/>
      <c r="AL875" s="78"/>
      <c r="AM875" s="78"/>
      <c r="AN875" s="78"/>
      <c r="AO875" s="78"/>
      <c r="AP875" s="78"/>
      <c r="AQ875" s="78"/>
      <c r="AR875" s="78"/>
      <c r="AS875" s="78"/>
      <c r="AT875" s="78"/>
      <c r="AU875" s="78"/>
      <c r="AV875" s="78"/>
      <c r="AW875" s="78"/>
      <c r="AX875" s="78"/>
      <c r="AY875" s="78"/>
      <c r="AZ875" s="78"/>
      <c r="BA875" s="78"/>
      <c r="BB875" s="78"/>
      <c r="BC875" s="78"/>
      <c r="BD875" s="78"/>
      <c r="BE875" s="78"/>
      <c r="BF875" s="78"/>
      <c r="BG875" s="78"/>
      <c r="BH875" s="78"/>
      <c r="BI875" s="78"/>
      <c r="BJ875" s="78"/>
      <c r="BK875" s="78"/>
      <c r="BL875" s="78"/>
      <c r="BM875" s="78"/>
      <c r="BN875" s="78"/>
      <c r="BO875" s="78"/>
      <c r="BP875" s="78"/>
      <c r="BQ875" s="78"/>
      <c r="BR875" s="78"/>
      <c r="BS875" s="78"/>
      <c r="BT875" s="78"/>
      <c r="BU875" s="78"/>
      <c r="BV875" s="78"/>
      <c r="BW875" s="78"/>
      <c r="BX875" s="78"/>
      <c r="BY875" s="78"/>
      <c r="BZ875" s="78"/>
      <c r="CA875" s="78"/>
      <c r="CB875" s="78"/>
      <c r="CC875" s="78"/>
      <c r="CD875" s="221" t="n">
        <v>0</v>
      </c>
      <c r="CE875" s="221" t="n">
        <v>0</v>
      </c>
      <c r="CF875" s="221" t="n">
        <v>0</v>
      </c>
      <c r="CG875" s="221" t="n">
        <v>0</v>
      </c>
      <c r="CH875" s="74" t="n">
        <v>0.24810490860214</v>
      </c>
      <c r="CI875" s="74" t="n">
        <v>0.301774218838979</v>
      </c>
      <c r="CJ875" s="74" t="n">
        <v>0.313845187592538</v>
      </c>
      <c r="CK875" s="74" t="n">
        <v>0.140179186433212</v>
      </c>
      <c r="CL875" s="74" t="n">
        <v>-0.163861542414831</v>
      </c>
      <c r="CM875" s="74" t="n">
        <v>-0.199307580162723</v>
      </c>
      <c r="CN875" s="74" t="n">
        <v>-0.207279883369232</v>
      </c>
      <c r="CO875" s="74" t="n">
        <v>-0.0925817140532146</v>
      </c>
      <c r="CP875" s="74" t="n">
        <v>-0.171967445195008</v>
      </c>
      <c r="CQ875" s="74" t="n">
        <v>-0.209772623274327</v>
      </c>
      <c r="CR875" s="74" t="n">
        <v>-0.2181635282053</v>
      </c>
      <c r="CS875" s="74"/>
      <c r="CT875" s="278"/>
      <c r="CU875" s="278"/>
      <c r="CV875" s="278"/>
      <c r="CW875" s="278"/>
      <c r="CX875" s="278"/>
      <c r="CY875" s="278"/>
      <c r="CZ875" s="278"/>
      <c r="DA875" s="278"/>
      <c r="DB875" s="278"/>
      <c r="DC875" s="278"/>
      <c r="DD875" s="278"/>
      <c r="DE875" s="278"/>
      <c r="DF875" s="278"/>
      <c r="DG875" s="278"/>
      <c r="DH875" s="278"/>
      <c r="DI875" s="278"/>
      <c r="DJ875" s="278"/>
      <c r="DK875" s="278"/>
      <c r="DL875" s="278"/>
      <c r="DM875" s="278"/>
      <c r="DN875" s="278"/>
    </row>
    <row r="876" customFormat="false" ht="15.75" hidden="false" customHeight="false" outlineLevel="0" collapsed="false">
      <c r="A876" s="276" t="s">
        <v>596</v>
      </c>
      <c r="B876" s="78"/>
      <c r="C876" s="78"/>
      <c r="D876" s="78"/>
      <c r="E876" s="78"/>
      <c r="F876" s="78"/>
      <c r="G876" s="78"/>
      <c r="H876" s="78"/>
      <c r="I876" s="78"/>
      <c r="J876" s="78"/>
      <c r="K876" s="78"/>
      <c r="L876" s="78"/>
      <c r="M876" s="78"/>
      <c r="N876" s="78"/>
      <c r="O876" s="78"/>
      <c r="P876" s="78"/>
      <c r="Q876" s="78"/>
      <c r="R876" s="78"/>
      <c r="S876" s="78"/>
      <c r="T876" s="78"/>
      <c r="U876" s="78"/>
      <c r="V876" s="78"/>
      <c r="W876" s="78"/>
      <c r="X876" s="78"/>
      <c r="Y876" s="78"/>
      <c r="Z876" s="78"/>
      <c r="AA876" s="78"/>
      <c r="AB876" s="78"/>
      <c r="AC876" s="78"/>
      <c r="AD876" s="78"/>
      <c r="AE876" s="78"/>
      <c r="AF876" s="78"/>
      <c r="AG876" s="78"/>
      <c r="AH876" s="78"/>
      <c r="AI876" s="78"/>
      <c r="AJ876" s="78"/>
      <c r="AK876" s="78"/>
      <c r="AL876" s="78"/>
      <c r="AM876" s="78"/>
      <c r="AN876" s="78"/>
      <c r="AO876" s="78"/>
      <c r="AP876" s="78"/>
      <c r="AQ876" s="78"/>
      <c r="AR876" s="78"/>
      <c r="AS876" s="78"/>
      <c r="AT876" s="78"/>
      <c r="AU876" s="78"/>
      <c r="AV876" s="78"/>
      <c r="AW876" s="78"/>
      <c r="AX876" s="78"/>
      <c r="AY876" s="78"/>
      <c r="AZ876" s="78"/>
      <c r="BA876" s="78"/>
      <c r="BB876" s="78"/>
      <c r="BC876" s="78"/>
      <c r="BD876" s="78"/>
      <c r="BE876" s="78"/>
      <c r="BF876" s="78"/>
      <c r="BG876" s="78"/>
      <c r="BH876" s="78"/>
      <c r="BI876" s="78"/>
      <c r="BJ876" s="78" t="n">
        <v>0</v>
      </c>
      <c r="BK876" s="78" t="n">
        <v>0</v>
      </c>
      <c r="BL876" s="78" t="n">
        <v>0</v>
      </c>
      <c r="BM876" s="78" t="n">
        <v>0</v>
      </c>
      <c r="BN876" s="78" t="n">
        <v>0</v>
      </c>
      <c r="BO876" s="78" t="n">
        <v>0</v>
      </c>
      <c r="BP876" s="78" t="n">
        <v>0</v>
      </c>
      <c r="BQ876" s="78" t="n">
        <v>0</v>
      </c>
      <c r="BR876" s="78" t="n">
        <v>0</v>
      </c>
      <c r="BS876" s="78" t="n">
        <v>0</v>
      </c>
      <c r="BT876" s="78" t="n">
        <v>0</v>
      </c>
      <c r="BU876" s="78" t="n">
        <v>0</v>
      </c>
      <c r="BV876" s="78" t="n">
        <v>0</v>
      </c>
      <c r="BW876" s="78" t="n">
        <v>0</v>
      </c>
      <c r="BX876" s="78" t="n">
        <v>0</v>
      </c>
      <c r="BY876" s="78" t="n">
        <v>0</v>
      </c>
      <c r="BZ876" s="78" t="n">
        <v>0</v>
      </c>
      <c r="CA876" s="78" t="n">
        <v>0</v>
      </c>
      <c r="CB876" s="78" t="n">
        <v>0</v>
      </c>
      <c r="CC876" s="78" t="n">
        <v>0</v>
      </c>
      <c r="CD876" s="74" t="n">
        <v>0.44313988046953</v>
      </c>
      <c r="CE876" s="74" t="n">
        <v>0.44313988046953</v>
      </c>
      <c r="CF876" s="74" t="n">
        <v>0.44313988046953</v>
      </c>
      <c r="CG876" s="74" t="n">
        <v>0.44313988046953</v>
      </c>
      <c r="CH876" s="74" t="n">
        <v>0.70006418675784</v>
      </c>
      <c r="CI876" s="74" t="n">
        <v>0.851499973484081</v>
      </c>
      <c r="CJ876" s="74" t="n">
        <v>0.885559972423444</v>
      </c>
      <c r="CK876" s="74" t="n">
        <v>0.395536020240978</v>
      </c>
      <c r="CL876" s="74" t="n">
        <v>2.78894146733333</v>
      </c>
      <c r="CM876" s="74" t="n">
        <v>3.3922369268469</v>
      </c>
      <c r="CN876" s="74" t="n">
        <v>3.52792640392077</v>
      </c>
      <c r="CO876" s="74" t="n">
        <v>1.57575095189899</v>
      </c>
      <c r="CP876" s="74" t="n">
        <v>2.92690482383938</v>
      </c>
      <c r="CQ876" s="74" t="n">
        <v>3.57035311116485</v>
      </c>
      <c r="CR876" s="74" t="n">
        <v>3.71316723561144</v>
      </c>
      <c r="CS876" s="74"/>
      <c r="CT876" s="278"/>
      <c r="CU876" s="278"/>
      <c r="CV876" s="278"/>
      <c r="CW876" s="278"/>
      <c r="CX876" s="278"/>
      <c r="CY876" s="278"/>
      <c r="CZ876" s="278"/>
      <c r="DA876" s="278"/>
      <c r="DB876" s="278"/>
      <c r="DC876" s="278"/>
      <c r="DD876" s="278"/>
      <c r="DE876" s="278"/>
      <c r="DF876" s="278"/>
      <c r="DG876" s="278"/>
      <c r="DH876" s="278"/>
      <c r="DI876" s="278"/>
      <c r="DJ876" s="278"/>
      <c r="DK876" s="278"/>
      <c r="DL876" s="278"/>
      <c r="DM876" s="278"/>
      <c r="DN876" s="278"/>
    </row>
    <row r="877" customFormat="false" ht="15.75" hidden="false" customHeight="false" outlineLevel="0" collapsed="false">
      <c r="A877" s="279" t="s">
        <v>597</v>
      </c>
      <c r="B877" s="78"/>
      <c r="C877" s="78"/>
      <c r="D877" s="78"/>
      <c r="E877" s="78"/>
      <c r="F877" s="78"/>
      <c r="G877" s="78"/>
      <c r="H877" s="78"/>
      <c r="I877" s="78"/>
      <c r="J877" s="78"/>
      <c r="K877" s="78"/>
      <c r="L877" s="78"/>
      <c r="M877" s="78"/>
      <c r="N877" s="78"/>
      <c r="O877" s="78"/>
      <c r="P877" s="78"/>
      <c r="Q877" s="78"/>
      <c r="R877" s="78"/>
      <c r="S877" s="78"/>
      <c r="T877" s="78"/>
      <c r="U877" s="78"/>
      <c r="V877" s="78"/>
      <c r="W877" s="78"/>
      <c r="X877" s="78"/>
      <c r="Y877" s="78"/>
      <c r="Z877" s="78"/>
      <c r="AA877" s="78"/>
      <c r="AB877" s="78"/>
      <c r="AC877" s="78"/>
      <c r="AD877" s="78"/>
      <c r="AE877" s="78"/>
      <c r="AF877" s="78"/>
      <c r="AG877" s="78"/>
      <c r="AH877" s="78"/>
      <c r="AI877" s="78"/>
      <c r="AJ877" s="78"/>
      <c r="AK877" s="78"/>
      <c r="AL877" s="78"/>
      <c r="AM877" s="78"/>
      <c r="AN877" s="78"/>
      <c r="AO877" s="78"/>
      <c r="AP877" s="78"/>
      <c r="AQ877" s="78"/>
      <c r="AR877" s="78"/>
      <c r="AS877" s="78"/>
      <c r="AT877" s="78"/>
      <c r="AU877" s="78"/>
      <c r="AV877" s="78"/>
      <c r="AW877" s="78"/>
      <c r="AX877" s="78"/>
      <c r="AY877" s="78"/>
      <c r="AZ877" s="78"/>
      <c r="BA877" s="78"/>
      <c r="BB877" s="78"/>
      <c r="BC877" s="78"/>
      <c r="BD877" s="78"/>
      <c r="BE877" s="78"/>
      <c r="BF877" s="78"/>
      <c r="BG877" s="78"/>
      <c r="BH877" s="78"/>
      <c r="BI877" s="78"/>
      <c r="BJ877" s="78"/>
      <c r="BK877" s="78"/>
      <c r="BL877" s="78"/>
      <c r="BM877" s="78"/>
      <c r="BN877" s="78"/>
      <c r="BO877" s="78"/>
      <c r="BP877" s="78"/>
      <c r="BQ877" s="78"/>
      <c r="BR877" s="78"/>
      <c r="BS877" s="78"/>
      <c r="BT877" s="78"/>
      <c r="BU877" s="78"/>
      <c r="BV877" s="78"/>
      <c r="BW877" s="78"/>
      <c r="BX877" s="78"/>
      <c r="BY877" s="78"/>
      <c r="BZ877" s="78"/>
      <c r="CA877" s="78"/>
      <c r="CB877" s="78"/>
      <c r="CC877" s="78"/>
      <c r="CD877" s="221"/>
      <c r="CE877" s="221"/>
      <c r="CF877" s="221"/>
      <c r="CG877" s="221"/>
      <c r="CH877" s="74"/>
      <c r="CI877" s="74"/>
      <c r="CJ877" s="74"/>
      <c r="CK877" s="74"/>
      <c r="CL877" s="188"/>
      <c r="CM877" s="188"/>
      <c r="CN877" s="188"/>
      <c r="CO877" s="74"/>
      <c r="CP877" s="74"/>
      <c r="CQ877" s="74"/>
      <c r="CR877" s="74"/>
      <c r="CS877" s="74"/>
      <c r="CT877" s="278"/>
      <c r="CU877" s="278"/>
      <c r="CV877" s="278"/>
      <c r="CW877" s="278"/>
      <c r="CX877" s="278"/>
      <c r="CY877" s="278"/>
      <c r="CZ877" s="278"/>
      <c r="DA877" s="278"/>
      <c r="DB877" s="278"/>
      <c r="DC877" s="278"/>
      <c r="DD877" s="278"/>
      <c r="DE877" s="278"/>
      <c r="DF877" s="278"/>
      <c r="DG877" s="278"/>
      <c r="DH877" s="278"/>
      <c r="DI877" s="278"/>
      <c r="DJ877" s="278"/>
      <c r="DK877" s="278"/>
      <c r="DL877" s="278"/>
      <c r="DM877" s="278"/>
      <c r="DN877" s="278"/>
    </row>
    <row r="878" customFormat="false" ht="15.75" hidden="false" customHeight="false" outlineLevel="0" collapsed="false">
      <c r="A878" s="279" t="s">
        <v>598</v>
      </c>
      <c r="B878" s="78"/>
      <c r="C878" s="78"/>
      <c r="D878" s="78"/>
      <c r="E878" s="78"/>
      <c r="F878" s="78"/>
      <c r="G878" s="78"/>
      <c r="H878" s="78"/>
      <c r="I878" s="78"/>
      <c r="J878" s="78"/>
      <c r="K878" s="78"/>
      <c r="L878" s="78"/>
      <c r="M878" s="78"/>
      <c r="N878" s="78"/>
      <c r="O878" s="78"/>
      <c r="P878" s="78"/>
      <c r="Q878" s="78"/>
      <c r="R878" s="78"/>
      <c r="S878" s="78"/>
      <c r="T878" s="78"/>
      <c r="U878" s="78"/>
      <c r="V878" s="78"/>
      <c r="W878" s="78"/>
      <c r="X878" s="78"/>
      <c r="Y878" s="78"/>
      <c r="Z878" s="78"/>
      <c r="AA878" s="78"/>
      <c r="AB878" s="78"/>
      <c r="AC878" s="78"/>
      <c r="AD878" s="78"/>
      <c r="AE878" s="78"/>
      <c r="AF878" s="78"/>
      <c r="AG878" s="78"/>
      <c r="AH878" s="78"/>
      <c r="AI878" s="78"/>
      <c r="AJ878" s="78"/>
      <c r="AK878" s="78"/>
      <c r="AL878" s="78"/>
      <c r="AM878" s="78"/>
      <c r="AN878" s="78"/>
      <c r="AO878" s="78"/>
      <c r="AP878" s="78"/>
      <c r="AQ878" s="78"/>
      <c r="AR878" s="78"/>
      <c r="AS878" s="78"/>
      <c r="AT878" s="78"/>
      <c r="AU878" s="78"/>
      <c r="AV878" s="78"/>
      <c r="AW878" s="78"/>
      <c r="AX878" s="78"/>
      <c r="AY878" s="78"/>
      <c r="AZ878" s="78"/>
      <c r="BA878" s="78"/>
      <c r="BB878" s="78"/>
      <c r="BC878" s="78"/>
      <c r="BD878" s="78"/>
      <c r="BE878" s="78"/>
      <c r="BF878" s="78"/>
      <c r="BG878" s="78"/>
      <c r="BH878" s="78"/>
      <c r="BI878" s="78"/>
      <c r="BJ878" s="78"/>
      <c r="BK878" s="78"/>
      <c r="BL878" s="78"/>
      <c r="BM878" s="78"/>
      <c r="BN878" s="78"/>
      <c r="BO878" s="78"/>
      <c r="BP878" s="78"/>
      <c r="BQ878" s="78"/>
      <c r="BR878" s="78"/>
      <c r="BS878" s="78"/>
      <c r="BT878" s="78"/>
      <c r="BU878" s="78"/>
      <c r="BV878" s="78"/>
      <c r="BW878" s="78"/>
      <c r="BX878" s="78"/>
      <c r="BY878" s="78"/>
      <c r="BZ878" s="78"/>
      <c r="CA878" s="78"/>
      <c r="CB878" s="78"/>
      <c r="CC878" s="78"/>
      <c r="CD878" s="74"/>
      <c r="CE878" s="74"/>
      <c r="CF878" s="74"/>
      <c r="CG878" s="74"/>
      <c r="CH878" s="74"/>
      <c r="CI878" s="74"/>
      <c r="CJ878" s="74"/>
      <c r="CK878" s="74"/>
      <c r="CL878" s="188"/>
      <c r="CM878" s="188"/>
      <c r="CN878" s="188"/>
      <c r="CO878" s="74"/>
      <c r="CP878" s="74"/>
      <c r="CQ878" s="74"/>
      <c r="CR878" s="74"/>
      <c r="CS878" s="74"/>
      <c r="CT878" s="278"/>
      <c r="CU878" s="278"/>
      <c r="CV878" s="278"/>
      <c r="CW878" s="278"/>
      <c r="CX878" s="278"/>
      <c r="CY878" s="278"/>
      <c r="CZ878" s="278"/>
      <c r="DA878" s="278"/>
      <c r="DB878" s="278"/>
      <c r="DC878" s="278"/>
      <c r="DD878" s="278"/>
      <c r="DE878" s="278"/>
      <c r="DF878" s="278"/>
      <c r="DG878" s="278"/>
      <c r="DH878" s="278"/>
      <c r="DI878" s="278"/>
      <c r="DJ878" s="278"/>
      <c r="DK878" s="278"/>
      <c r="DL878" s="278"/>
      <c r="DM878" s="278"/>
      <c r="DN878" s="278"/>
    </row>
    <row r="879" customFormat="false" ht="15.75" hidden="false" customHeight="false" outlineLevel="0" collapsed="false">
      <c r="A879" s="279" t="s">
        <v>599</v>
      </c>
      <c r="B879" s="78"/>
      <c r="C879" s="78"/>
      <c r="D879" s="78"/>
      <c r="E879" s="78"/>
      <c r="F879" s="78"/>
      <c r="G879" s="78"/>
      <c r="H879" s="78"/>
      <c r="I879" s="78"/>
      <c r="J879" s="78"/>
      <c r="K879" s="78"/>
      <c r="L879" s="78"/>
      <c r="M879" s="78"/>
      <c r="N879" s="78"/>
      <c r="O879" s="78"/>
      <c r="P879" s="78"/>
      <c r="Q879" s="78"/>
      <c r="R879" s="78"/>
      <c r="S879" s="78"/>
      <c r="T879" s="78"/>
      <c r="U879" s="78"/>
      <c r="V879" s="78"/>
      <c r="W879" s="78"/>
      <c r="X879" s="78"/>
      <c r="Y879" s="78"/>
      <c r="Z879" s="78"/>
      <c r="AA879" s="78"/>
      <c r="AB879" s="78"/>
      <c r="AC879" s="78"/>
      <c r="AD879" s="78"/>
      <c r="AE879" s="78"/>
      <c r="AF879" s="78"/>
      <c r="AG879" s="78"/>
      <c r="AH879" s="78"/>
      <c r="AI879" s="78"/>
      <c r="AJ879" s="78"/>
      <c r="AK879" s="78"/>
      <c r="AL879" s="78"/>
      <c r="AM879" s="78"/>
      <c r="AN879" s="78"/>
      <c r="AO879" s="78"/>
      <c r="AP879" s="78"/>
      <c r="AQ879" s="78"/>
      <c r="AR879" s="78"/>
      <c r="AS879" s="78"/>
      <c r="AT879" s="78"/>
      <c r="AU879" s="78"/>
      <c r="AV879" s="78"/>
      <c r="AW879" s="78"/>
      <c r="AX879" s="78"/>
      <c r="AY879" s="78"/>
      <c r="AZ879" s="78"/>
      <c r="BA879" s="78"/>
      <c r="BB879" s="78"/>
      <c r="BC879" s="78"/>
      <c r="BD879" s="78"/>
      <c r="BE879" s="78"/>
      <c r="BF879" s="78"/>
      <c r="BG879" s="78"/>
      <c r="BH879" s="78"/>
      <c r="BI879" s="78"/>
      <c r="BJ879" s="78"/>
      <c r="BK879" s="78"/>
      <c r="BL879" s="78"/>
      <c r="BM879" s="78"/>
      <c r="BN879" s="78"/>
      <c r="BO879" s="78"/>
      <c r="BP879" s="78"/>
      <c r="BQ879" s="78"/>
      <c r="BR879" s="78"/>
      <c r="BS879" s="78"/>
      <c r="BT879" s="78"/>
      <c r="BU879" s="78"/>
      <c r="BV879" s="78"/>
      <c r="BW879" s="78"/>
      <c r="BX879" s="78"/>
      <c r="BY879" s="78"/>
      <c r="BZ879" s="78"/>
      <c r="CA879" s="78"/>
      <c r="CB879" s="78"/>
      <c r="CC879" s="78"/>
      <c r="CD879" s="74" t="n">
        <v>0.44313988046953</v>
      </c>
      <c r="CE879" s="74" t="n">
        <v>0.44313988046953</v>
      </c>
      <c r="CF879" s="74" t="n">
        <v>0.44313988046953</v>
      </c>
      <c r="CG879" s="74" t="n">
        <v>0.44313988046953</v>
      </c>
      <c r="CH879" s="74" t="n">
        <v>0.70006418675784</v>
      </c>
      <c r="CI879" s="74" t="n">
        <v>0.851499973484081</v>
      </c>
      <c r="CJ879" s="74" t="n">
        <v>0.885559972423444</v>
      </c>
      <c r="CK879" s="74" t="n">
        <v>0.395536020240978</v>
      </c>
      <c r="CL879" s="74" t="n">
        <v>0.72</v>
      </c>
      <c r="CM879" s="74" t="n">
        <v>0.72</v>
      </c>
      <c r="CN879" s="74" t="n">
        <v>0.72</v>
      </c>
      <c r="CO879" s="74" t="n">
        <v>0.72</v>
      </c>
      <c r="CP879" s="74" t="n">
        <v>0.75561696</v>
      </c>
      <c r="CQ879" s="74" t="n">
        <v>0.75780504</v>
      </c>
      <c r="CR879" s="74" t="n">
        <v>0.75780504</v>
      </c>
      <c r="CS879" s="74"/>
      <c r="CT879" s="278"/>
      <c r="CU879" s="278"/>
      <c r="CV879" s="278"/>
      <c r="CW879" s="278"/>
      <c r="CX879" s="278"/>
      <c r="CY879" s="278"/>
      <c r="CZ879" s="278"/>
      <c r="DA879" s="278"/>
      <c r="DB879" s="278"/>
      <c r="DC879" s="278"/>
      <c r="DD879" s="278"/>
      <c r="DE879" s="278"/>
      <c r="DF879" s="278"/>
      <c r="DG879" s="278"/>
      <c r="DH879" s="278"/>
      <c r="DI879" s="278"/>
      <c r="DJ879" s="278"/>
      <c r="DK879" s="278"/>
      <c r="DL879" s="278"/>
      <c r="DM879" s="278"/>
      <c r="DN879" s="278"/>
    </row>
    <row r="880" customFormat="false" ht="15.75" hidden="false" customHeight="false" outlineLevel="0" collapsed="false">
      <c r="A880" s="279" t="s">
        <v>605</v>
      </c>
      <c r="B880" s="78"/>
      <c r="C880" s="78"/>
      <c r="D880" s="78"/>
      <c r="E880" s="78"/>
      <c r="F880" s="78"/>
      <c r="G880" s="78"/>
      <c r="H880" s="78"/>
      <c r="I880" s="78"/>
      <c r="J880" s="78"/>
      <c r="K880" s="78"/>
      <c r="L880" s="78"/>
      <c r="M880" s="78"/>
      <c r="N880" s="78"/>
      <c r="O880" s="78"/>
      <c r="P880" s="78"/>
      <c r="Q880" s="78"/>
      <c r="R880" s="78"/>
      <c r="S880" s="78"/>
      <c r="T880" s="78"/>
      <c r="U880" s="78"/>
      <c r="V880" s="78"/>
      <c r="W880" s="78"/>
      <c r="X880" s="78"/>
      <c r="Y880" s="78"/>
      <c r="Z880" s="78"/>
      <c r="AA880" s="78"/>
      <c r="AB880" s="78"/>
      <c r="AC880" s="78"/>
      <c r="AD880" s="78"/>
      <c r="AE880" s="78"/>
      <c r="AF880" s="78"/>
      <c r="AG880" s="78"/>
      <c r="AH880" s="78"/>
      <c r="AI880" s="78"/>
      <c r="AJ880" s="78"/>
      <c r="AK880" s="78"/>
      <c r="AL880" s="78"/>
      <c r="AM880" s="78"/>
      <c r="AN880" s="78"/>
      <c r="AO880" s="78"/>
      <c r="AP880" s="78"/>
      <c r="AQ880" s="78"/>
      <c r="AR880" s="78"/>
      <c r="AS880" s="78"/>
      <c r="AT880" s="78"/>
      <c r="AU880" s="78"/>
      <c r="AV880" s="78"/>
      <c r="AW880" s="78"/>
      <c r="AX880" s="78"/>
      <c r="AY880" s="78"/>
      <c r="AZ880" s="78"/>
      <c r="BA880" s="78"/>
      <c r="BB880" s="78"/>
      <c r="BC880" s="78"/>
      <c r="BD880" s="78"/>
      <c r="BE880" s="78"/>
      <c r="BF880" s="78"/>
      <c r="BG880" s="78"/>
      <c r="BH880" s="78"/>
      <c r="BI880" s="78"/>
      <c r="BJ880" s="78" t="n">
        <v>0</v>
      </c>
      <c r="BK880" s="78" t="n">
        <v>0</v>
      </c>
      <c r="BL880" s="78" t="n">
        <v>0</v>
      </c>
      <c r="BM880" s="78" t="n">
        <v>0</v>
      </c>
      <c r="BN880" s="78" t="n">
        <v>0</v>
      </c>
      <c r="BO880" s="78" t="n">
        <v>0</v>
      </c>
      <c r="BP880" s="78" t="n">
        <v>0</v>
      </c>
      <c r="BQ880" s="78" t="n">
        <v>0</v>
      </c>
      <c r="BR880" s="78" t="n">
        <v>0</v>
      </c>
      <c r="BS880" s="78" t="n">
        <v>0</v>
      </c>
      <c r="BT880" s="78" t="n">
        <v>0</v>
      </c>
      <c r="BU880" s="78" t="n">
        <v>0</v>
      </c>
      <c r="BV880" s="78" t="n">
        <v>0</v>
      </c>
      <c r="BW880" s="78" t="n">
        <v>0</v>
      </c>
      <c r="BX880" s="78" t="n">
        <v>0</v>
      </c>
      <c r="BY880" s="78" t="n">
        <v>0</v>
      </c>
      <c r="BZ880" s="78" t="n">
        <v>0</v>
      </c>
      <c r="CA880" s="78" t="n">
        <v>0</v>
      </c>
      <c r="CB880" s="78" t="n">
        <v>0</v>
      </c>
      <c r="CC880" s="78" t="n">
        <v>0</v>
      </c>
      <c r="CD880" s="221" t="n">
        <v>0</v>
      </c>
      <c r="CE880" s="221" t="n">
        <v>0</v>
      </c>
      <c r="CF880" s="221" t="n">
        <v>0</v>
      </c>
      <c r="CG880" s="74" t="n">
        <v>0</v>
      </c>
      <c r="CH880" s="74" t="n">
        <v>0</v>
      </c>
      <c r="CI880" s="74" t="n">
        <v>0</v>
      </c>
      <c r="CJ880" s="74" t="n">
        <v>0</v>
      </c>
      <c r="CK880" s="74" t="n">
        <v>0</v>
      </c>
      <c r="CL880" s="74" t="n">
        <v>0</v>
      </c>
      <c r="CM880" s="74" t="n">
        <v>0</v>
      </c>
      <c r="CN880" s="74" t="n">
        <v>0</v>
      </c>
      <c r="CO880" s="74" t="n">
        <v>0</v>
      </c>
      <c r="CP880" s="74" t="n">
        <v>0</v>
      </c>
      <c r="CQ880" s="74" t="n">
        <v>0</v>
      </c>
      <c r="CR880" s="74" t="n">
        <v>0</v>
      </c>
      <c r="CS880" s="74"/>
      <c r="CT880" s="278"/>
      <c r="CU880" s="278"/>
      <c r="CV880" s="278"/>
      <c r="CW880" s="278"/>
      <c r="CX880" s="278"/>
      <c r="CY880" s="278"/>
      <c r="CZ880" s="278"/>
      <c r="DA880" s="278"/>
      <c r="DB880" s="278"/>
      <c r="DC880" s="278"/>
      <c r="DD880" s="278"/>
      <c r="DE880" s="278"/>
      <c r="DF880" s="278"/>
      <c r="DG880" s="278"/>
      <c r="DH880" s="278"/>
      <c r="DI880" s="278"/>
      <c r="DJ880" s="278"/>
      <c r="DK880" s="278"/>
      <c r="DL880" s="278"/>
      <c r="DM880" s="278"/>
      <c r="DN880" s="278"/>
    </row>
    <row r="881" customFormat="false" ht="15.75" hidden="false" customHeight="false" outlineLevel="0" collapsed="false">
      <c r="A881" s="279" t="s">
        <v>604</v>
      </c>
      <c r="B881" s="78"/>
      <c r="C881" s="78"/>
      <c r="D881" s="78"/>
      <c r="E881" s="78"/>
      <c r="F881" s="78"/>
      <c r="G881" s="78"/>
      <c r="H881" s="78"/>
      <c r="I881" s="78"/>
      <c r="J881" s="78"/>
      <c r="K881" s="78"/>
      <c r="L881" s="78"/>
      <c r="M881" s="78"/>
      <c r="N881" s="78"/>
      <c r="O881" s="78"/>
      <c r="P881" s="78"/>
      <c r="Q881" s="78"/>
      <c r="R881" s="78"/>
      <c r="S881" s="78"/>
      <c r="T881" s="78"/>
      <c r="U881" s="78"/>
      <c r="V881" s="78"/>
      <c r="W881" s="78"/>
      <c r="X881" s="78"/>
      <c r="Y881" s="78"/>
      <c r="Z881" s="78"/>
      <c r="AA881" s="78"/>
      <c r="AB881" s="78"/>
      <c r="AC881" s="78"/>
      <c r="AD881" s="78"/>
      <c r="AE881" s="78"/>
      <c r="AF881" s="78"/>
      <c r="AG881" s="78"/>
      <c r="AH881" s="78"/>
      <c r="AI881" s="78"/>
      <c r="AJ881" s="78"/>
      <c r="AK881" s="78"/>
      <c r="AL881" s="78"/>
      <c r="AM881" s="78"/>
      <c r="AN881" s="78"/>
      <c r="AO881" s="78"/>
      <c r="AP881" s="78"/>
      <c r="AQ881" s="78"/>
      <c r="AR881" s="78"/>
      <c r="AS881" s="78"/>
      <c r="AT881" s="78"/>
      <c r="AU881" s="78"/>
      <c r="AV881" s="78"/>
      <c r="AW881" s="78"/>
      <c r="AX881" s="78"/>
      <c r="AY881" s="78"/>
      <c r="AZ881" s="78"/>
      <c r="BA881" s="78"/>
      <c r="BB881" s="78"/>
      <c r="BC881" s="78"/>
      <c r="BD881" s="78"/>
      <c r="BE881" s="78"/>
      <c r="BF881" s="78"/>
      <c r="BG881" s="78"/>
      <c r="BH881" s="78"/>
      <c r="BI881" s="78"/>
      <c r="BJ881" s="78"/>
      <c r="BK881" s="78"/>
      <c r="BL881" s="78"/>
      <c r="BM881" s="78"/>
      <c r="BN881" s="78"/>
      <c r="BO881" s="78"/>
      <c r="BP881" s="78"/>
      <c r="BQ881" s="78"/>
      <c r="BR881" s="78"/>
      <c r="BS881" s="78"/>
      <c r="BT881" s="78"/>
      <c r="BU881" s="78"/>
      <c r="BV881" s="78"/>
      <c r="BW881" s="78"/>
      <c r="BX881" s="78"/>
      <c r="BY881" s="78"/>
      <c r="BZ881" s="78"/>
      <c r="CA881" s="78"/>
      <c r="CB881" s="78"/>
      <c r="CC881" s="78"/>
      <c r="CD881" s="78"/>
      <c r="CE881" s="78"/>
      <c r="CF881" s="78"/>
      <c r="CG881" s="78"/>
      <c r="CH881" s="74"/>
      <c r="CI881" s="74"/>
      <c r="CJ881" s="74"/>
      <c r="CK881" s="74"/>
      <c r="CL881" s="188"/>
      <c r="CM881" s="188"/>
      <c r="CN881" s="188"/>
      <c r="CO881" s="74"/>
      <c r="CP881" s="74"/>
      <c r="CQ881" s="74"/>
      <c r="CR881" s="74"/>
      <c r="CS881" s="74"/>
      <c r="CT881" s="278"/>
      <c r="CU881" s="278"/>
      <c r="CV881" s="278"/>
      <c r="CW881" s="278"/>
      <c r="CX881" s="278"/>
      <c r="CY881" s="278"/>
      <c r="CZ881" s="278"/>
      <c r="DA881" s="278"/>
      <c r="DB881" s="278"/>
      <c r="DC881" s="278"/>
      <c r="DD881" s="278"/>
      <c r="DE881" s="278"/>
      <c r="DF881" s="278"/>
      <c r="DG881" s="278"/>
      <c r="DH881" s="278"/>
      <c r="DI881" s="278"/>
      <c r="DJ881" s="278"/>
      <c r="DK881" s="278"/>
      <c r="DL881" s="278"/>
      <c r="DM881" s="278"/>
      <c r="DN881" s="278"/>
    </row>
    <row r="882" customFormat="false" ht="15.75" hidden="false" customHeight="false" outlineLevel="0" collapsed="false">
      <c r="A882" s="279" t="s">
        <v>595</v>
      </c>
      <c r="B882" s="78"/>
      <c r="C882" s="78"/>
      <c r="D882" s="78"/>
      <c r="E882" s="78"/>
      <c r="F882" s="78"/>
      <c r="G882" s="78"/>
      <c r="H882" s="78"/>
      <c r="I882" s="78"/>
      <c r="J882" s="78"/>
      <c r="K882" s="78"/>
      <c r="L882" s="78"/>
      <c r="M882" s="78"/>
      <c r="N882" s="78"/>
      <c r="O882" s="78"/>
      <c r="P882" s="78"/>
      <c r="Q882" s="78"/>
      <c r="R882" s="78"/>
      <c r="S882" s="78"/>
      <c r="T882" s="78"/>
      <c r="U882" s="78"/>
      <c r="V882" s="78"/>
      <c r="W882" s="78"/>
      <c r="X882" s="78"/>
      <c r="Y882" s="78"/>
      <c r="Z882" s="78"/>
      <c r="AA882" s="78"/>
      <c r="AB882" s="78"/>
      <c r="AC882" s="78"/>
      <c r="AD882" s="78"/>
      <c r="AE882" s="78"/>
      <c r="AF882" s="78"/>
      <c r="AG882" s="78"/>
      <c r="AH882" s="78"/>
      <c r="AI882" s="78"/>
      <c r="AJ882" s="78"/>
      <c r="AK882" s="78"/>
      <c r="AL882" s="78"/>
      <c r="AM882" s="78"/>
      <c r="AN882" s="78"/>
      <c r="AO882" s="78"/>
      <c r="AP882" s="78"/>
      <c r="AQ882" s="78"/>
      <c r="AR882" s="78"/>
      <c r="AS882" s="78"/>
      <c r="AT882" s="78"/>
      <c r="AU882" s="78"/>
      <c r="AV882" s="78"/>
      <c r="AW882" s="78"/>
      <c r="AX882" s="78"/>
      <c r="AY882" s="78"/>
      <c r="AZ882" s="78"/>
      <c r="BA882" s="78"/>
      <c r="BB882" s="78"/>
      <c r="BC882" s="78"/>
      <c r="BD882" s="78"/>
      <c r="BE882" s="78"/>
      <c r="BF882" s="78"/>
      <c r="BG882" s="78"/>
      <c r="BH882" s="78"/>
      <c r="BI882" s="78"/>
      <c r="BJ882" s="78"/>
      <c r="BK882" s="78"/>
      <c r="BL882" s="78"/>
      <c r="BM882" s="78"/>
      <c r="BN882" s="78"/>
      <c r="BO882" s="78"/>
      <c r="BP882" s="78"/>
      <c r="BQ882" s="78"/>
      <c r="BR882" s="78"/>
      <c r="BS882" s="78"/>
      <c r="BT882" s="78"/>
      <c r="BU882" s="78"/>
      <c r="BV882" s="78"/>
      <c r="BW882" s="78"/>
      <c r="BX882" s="78"/>
      <c r="BY882" s="78"/>
      <c r="BZ882" s="78"/>
      <c r="CA882" s="78"/>
      <c r="CB882" s="78"/>
      <c r="CC882" s="78"/>
      <c r="CD882" s="78"/>
      <c r="CE882" s="78"/>
      <c r="CF882" s="78"/>
      <c r="CG882" s="78"/>
      <c r="CH882" s="74"/>
      <c r="CI882" s="74"/>
      <c r="CJ882" s="74"/>
      <c r="CK882" s="74"/>
      <c r="CL882" s="188"/>
      <c r="CM882" s="188"/>
      <c r="CN882" s="188"/>
      <c r="CO882" s="74"/>
      <c r="CP882" s="74"/>
      <c r="CQ882" s="74"/>
      <c r="CR882" s="74"/>
      <c r="CS882" s="74"/>
      <c r="CT882" s="278"/>
      <c r="CU882" s="278"/>
      <c r="CV882" s="278"/>
      <c r="CW882" s="278"/>
      <c r="CX882" s="278"/>
      <c r="CY882" s="278"/>
      <c r="CZ882" s="278"/>
      <c r="DA882" s="278"/>
      <c r="DB882" s="278"/>
      <c r="DC882" s="278"/>
      <c r="DD882" s="278"/>
      <c r="DE882" s="278"/>
      <c r="DF882" s="278"/>
      <c r="DG882" s="278"/>
      <c r="DH882" s="278"/>
      <c r="DI882" s="278"/>
      <c r="DJ882" s="278"/>
      <c r="DK882" s="278"/>
      <c r="DL882" s="278"/>
      <c r="DM882" s="278"/>
      <c r="DN882" s="278"/>
    </row>
    <row r="883" customFormat="false" ht="15.75" hidden="false" customHeight="false" outlineLevel="0" collapsed="false">
      <c r="A883" s="279" t="s">
        <v>596</v>
      </c>
      <c r="B883" s="78"/>
      <c r="C883" s="78"/>
      <c r="D883" s="78"/>
      <c r="E883" s="78"/>
      <c r="F883" s="78"/>
      <c r="G883" s="78"/>
      <c r="H883" s="78"/>
      <c r="I883" s="78"/>
      <c r="J883" s="78"/>
      <c r="K883" s="78"/>
      <c r="L883" s="78"/>
      <c r="M883" s="78"/>
      <c r="N883" s="78"/>
      <c r="O883" s="78"/>
      <c r="P883" s="78"/>
      <c r="Q883" s="78"/>
      <c r="R883" s="78"/>
      <c r="S883" s="78"/>
      <c r="T883" s="78"/>
      <c r="U883" s="78"/>
      <c r="V883" s="78"/>
      <c r="W883" s="78"/>
      <c r="X883" s="78"/>
      <c r="Y883" s="78"/>
      <c r="Z883" s="78"/>
      <c r="AA883" s="78"/>
      <c r="AB883" s="78"/>
      <c r="AC883" s="78"/>
      <c r="AD883" s="78"/>
      <c r="AE883" s="78"/>
      <c r="AF883" s="78"/>
      <c r="AG883" s="78"/>
      <c r="AH883" s="78"/>
      <c r="AI883" s="78"/>
      <c r="AJ883" s="78"/>
      <c r="AK883" s="78"/>
      <c r="AL883" s="78"/>
      <c r="AM883" s="78"/>
      <c r="AN883" s="78"/>
      <c r="AO883" s="78"/>
      <c r="AP883" s="78"/>
      <c r="AQ883" s="78"/>
      <c r="AR883" s="78"/>
      <c r="AS883" s="78"/>
      <c r="AT883" s="78"/>
      <c r="AU883" s="78"/>
      <c r="AV883" s="78"/>
      <c r="AW883" s="78"/>
      <c r="AX883" s="78"/>
      <c r="AY883" s="78"/>
      <c r="AZ883" s="78"/>
      <c r="BA883" s="78"/>
      <c r="BB883" s="78"/>
      <c r="BC883" s="78"/>
      <c r="BD883" s="78"/>
      <c r="BE883" s="78"/>
      <c r="BF883" s="78"/>
      <c r="BG883" s="78"/>
      <c r="BH883" s="78"/>
      <c r="BI883" s="78"/>
      <c r="BJ883" s="78" t="n">
        <v>0</v>
      </c>
      <c r="BK883" s="78" t="n">
        <v>0</v>
      </c>
      <c r="BL883" s="78" t="n">
        <v>0</v>
      </c>
      <c r="BM883" s="78" t="n">
        <v>0</v>
      </c>
      <c r="BN883" s="78" t="n">
        <v>0</v>
      </c>
      <c r="BO883" s="78" t="n">
        <v>0</v>
      </c>
      <c r="BP883" s="78" t="n">
        <v>0</v>
      </c>
      <c r="BQ883" s="78" t="n">
        <v>0</v>
      </c>
      <c r="BR883" s="78" t="n">
        <v>0</v>
      </c>
      <c r="BS883" s="78" t="n">
        <v>0</v>
      </c>
      <c r="BT883" s="78" t="n">
        <v>0</v>
      </c>
      <c r="BU883" s="78" t="n">
        <v>0</v>
      </c>
      <c r="BV883" s="78" t="n">
        <v>0</v>
      </c>
      <c r="BW883" s="78" t="n">
        <v>0</v>
      </c>
      <c r="BX883" s="78" t="n">
        <v>0</v>
      </c>
      <c r="BY883" s="78" t="n">
        <v>0</v>
      </c>
      <c r="BZ883" s="78" t="n">
        <v>0</v>
      </c>
      <c r="CA883" s="78" t="n">
        <v>0</v>
      </c>
      <c r="CB883" s="78" t="n">
        <v>0</v>
      </c>
      <c r="CC883" s="78" t="n">
        <v>0</v>
      </c>
      <c r="CD883" s="78" t="n">
        <v>0</v>
      </c>
      <c r="CE883" s="78" t="n">
        <v>0</v>
      </c>
      <c r="CF883" s="78" t="n">
        <v>0</v>
      </c>
      <c r="CG883" s="74" t="n">
        <v>0</v>
      </c>
      <c r="CH883" s="74" t="n">
        <v>0</v>
      </c>
      <c r="CI883" s="74" t="n">
        <v>0</v>
      </c>
      <c r="CJ883" s="74" t="n">
        <v>0</v>
      </c>
      <c r="CK883" s="74" t="n">
        <v>0</v>
      </c>
      <c r="CL883" s="74" t="n">
        <v>0</v>
      </c>
      <c r="CM883" s="74" t="n">
        <v>0</v>
      </c>
      <c r="CN883" s="74" t="n">
        <v>0</v>
      </c>
      <c r="CO883" s="74" t="n">
        <v>0</v>
      </c>
      <c r="CP883" s="74" t="n">
        <v>0</v>
      </c>
      <c r="CQ883" s="74" t="n">
        <v>0</v>
      </c>
      <c r="CR883" s="74" t="n">
        <v>0</v>
      </c>
      <c r="CS883" s="74"/>
      <c r="CT883" s="278"/>
      <c r="CU883" s="278"/>
      <c r="CV883" s="278"/>
      <c r="CW883" s="278"/>
      <c r="CX883" s="278"/>
      <c r="CY883" s="278"/>
      <c r="CZ883" s="278"/>
      <c r="DA883" s="278"/>
      <c r="DB883" s="278"/>
      <c r="DC883" s="278"/>
      <c r="DD883" s="278"/>
      <c r="DE883" s="278"/>
      <c r="DF883" s="278"/>
      <c r="DG883" s="278"/>
      <c r="DH883" s="278"/>
      <c r="DI883" s="278"/>
      <c r="DJ883" s="278"/>
      <c r="DK883" s="278"/>
      <c r="DL883" s="278"/>
      <c r="DM883" s="278"/>
      <c r="DN883" s="278"/>
    </row>
    <row r="884" customFormat="false" ht="15.75" hidden="false" customHeight="false" outlineLevel="0" collapsed="false">
      <c r="A884" s="279" t="s">
        <v>597</v>
      </c>
      <c r="B884" s="78"/>
      <c r="C884" s="78"/>
      <c r="D884" s="78"/>
      <c r="E884" s="78"/>
      <c r="F884" s="78"/>
      <c r="G884" s="78"/>
      <c r="H884" s="78"/>
      <c r="I884" s="78"/>
      <c r="J884" s="78"/>
      <c r="K884" s="78"/>
      <c r="L884" s="78"/>
      <c r="M884" s="78"/>
      <c r="N884" s="78"/>
      <c r="O884" s="78"/>
      <c r="P884" s="78"/>
      <c r="Q884" s="78"/>
      <c r="R884" s="78"/>
      <c r="S884" s="78"/>
      <c r="T884" s="78"/>
      <c r="U884" s="78"/>
      <c r="V884" s="78"/>
      <c r="W884" s="78"/>
      <c r="X884" s="78"/>
      <c r="Y884" s="78"/>
      <c r="Z884" s="78"/>
      <c r="AA884" s="78"/>
      <c r="AB884" s="78"/>
      <c r="AC884" s="78"/>
      <c r="AD884" s="78"/>
      <c r="AE884" s="78"/>
      <c r="AF884" s="78"/>
      <c r="AG884" s="78"/>
      <c r="AH884" s="78"/>
      <c r="AI884" s="78"/>
      <c r="AJ884" s="78"/>
      <c r="AK884" s="78"/>
      <c r="AL884" s="78"/>
      <c r="AM884" s="78"/>
      <c r="AN884" s="78"/>
      <c r="AO884" s="78"/>
      <c r="AP884" s="78"/>
      <c r="AQ884" s="78"/>
      <c r="AR884" s="78"/>
      <c r="AS884" s="78"/>
      <c r="AT884" s="78"/>
      <c r="AU884" s="78"/>
      <c r="AV884" s="78"/>
      <c r="AW884" s="78"/>
      <c r="AX884" s="78"/>
      <c r="AY884" s="78"/>
      <c r="AZ884" s="78"/>
      <c r="BA884" s="78"/>
      <c r="BB884" s="78"/>
      <c r="BC884" s="78"/>
      <c r="BD884" s="78"/>
      <c r="BE884" s="78"/>
      <c r="BF884" s="78"/>
      <c r="BG884" s="78"/>
      <c r="BH884" s="78"/>
      <c r="BI884" s="78"/>
      <c r="BJ884" s="78"/>
      <c r="BK884" s="78"/>
      <c r="BL884" s="78"/>
      <c r="BM884" s="78"/>
      <c r="BN884" s="78"/>
      <c r="BO884" s="78"/>
      <c r="BP884" s="78"/>
      <c r="BQ884" s="78"/>
      <c r="BR884" s="78"/>
      <c r="BS884" s="78"/>
      <c r="BT884" s="78"/>
      <c r="BU884" s="78"/>
      <c r="BV884" s="78"/>
      <c r="BW884" s="78"/>
      <c r="BX884" s="78"/>
      <c r="BY884" s="78"/>
      <c r="BZ884" s="78"/>
      <c r="CA884" s="78"/>
      <c r="CB884" s="78"/>
      <c r="CC884" s="78"/>
      <c r="CD884" s="78"/>
      <c r="CE884" s="78"/>
      <c r="CF884" s="78"/>
      <c r="CG884" s="78"/>
      <c r="CH884" s="74"/>
      <c r="CI884" s="74"/>
      <c r="CJ884" s="74"/>
      <c r="CK884" s="74"/>
      <c r="CL884" s="74"/>
      <c r="CM884" s="74"/>
      <c r="CN884" s="74"/>
      <c r="CO884" s="74"/>
      <c r="CP884" s="74"/>
      <c r="CQ884" s="74"/>
      <c r="CR884" s="74"/>
      <c r="CS884" s="74"/>
      <c r="CT884" s="278"/>
      <c r="CU884" s="278"/>
      <c r="CV884" s="278"/>
      <c r="CW884" s="278"/>
      <c r="CX884" s="278"/>
      <c r="CY884" s="278"/>
      <c r="CZ884" s="278"/>
      <c r="DA884" s="278"/>
      <c r="DB884" s="278"/>
      <c r="DC884" s="278"/>
      <c r="DD884" s="278"/>
      <c r="DE884" s="278"/>
      <c r="DF884" s="278"/>
      <c r="DG884" s="278"/>
      <c r="DH884" s="278"/>
      <c r="DI884" s="278"/>
      <c r="DJ884" s="278"/>
      <c r="DK884" s="278"/>
      <c r="DL884" s="278"/>
      <c r="DM884" s="278"/>
      <c r="DN884" s="278"/>
    </row>
    <row r="885" customFormat="false" ht="15.75" hidden="false" customHeight="false" outlineLevel="0" collapsed="false">
      <c r="A885" s="279" t="s">
        <v>598</v>
      </c>
      <c r="B885" s="78"/>
      <c r="C885" s="78"/>
      <c r="D885" s="78"/>
      <c r="E885" s="78"/>
      <c r="F885" s="78"/>
      <c r="G885" s="78"/>
      <c r="H885" s="78"/>
      <c r="I885" s="78"/>
      <c r="J885" s="78"/>
      <c r="K885" s="78"/>
      <c r="L885" s="78"/>
      <c r="M885" s="78"/>
      <c r="N885" s="78"/>
      <c r="O885" s="78"/>
      <c r="P885" s="78"/>
      <c r="Q885" s="78"/>
      <c r="R885" s="78"/>
      <c r="S885" s="78"/>
      <c r="T885" s="78"/>
      <c r="U885" s="78"/>
      <c r="V885" s="78"/>
      <c r="W885" s="78"/>
      <c r="X885" s="78"/>
      <c r="Y885" s="78"/>
      <c r="Z885" s="78"/>
      <c r="AA885" s="78"/>
      <c r="AB885" s="78"/>
      <c r="AC885" s="78"/>
      <c r="AD885" s="78"/>
      <c r="AE885" s="78"/>
      <c r="AF885" s="78"/>
      <c r="AG885" s="78"/>
      <c r="AH885" s="78"/>
      <c r="AI885" s="78"/>
      <c r="AJ885" s="78"/>
      <c r="AK885" s="78"/>
      <c r="AL885" s="78"/>
      <c r="AM885" s="78"/>
      <c r="AN885" s="78"/>
      <c r="AO885" s="78"/>
      <c r="AP885" s="78"/>
      <c r="AQ885" s="78"/>
      <c r="AR885" s="78"/>
      <c r="AS885" s="78"/>
      <c r="AT885" s="78"/>
      <c r="AU885" s="78"/>
      <c r="AV885" s="78"/>
      <c r="AW885" s="78"/>
      <c r="AX885" s="78"/>
      <c r="AY885" s="78"/>
      <c r="AZ885" s="78"/>
      <c r="BA885" s="78"/>
      <c r="BB885" s="78"/>
      <c r="BC885" s="78"/>
      <c r="BD885" s="78"/>
      <c r="BE885" s="78"/>
      <c r="BF885" s="78"/>
      <c r="BG885" s="78"/>
      <c r="BH885" s="78"/>
      <c r="BI885" s="78"/>
      <c r="BJ885" s="78"/>
      <c r="BK885" s="78"/>
      <c r="BL885" s="78"/>
      <c r="BM885" s="78"/>
      <c r="BN885" s="78"/>
      <c r="BO885" s="78"/>
      <c r="BP885" s="78"/>
      <c r="BQ885" s="78"/>
      <c r="BR885" s="78"/>
      <c r="BS885" s="78"/>
      <c r="BT885" s="78"/>
      <c r="BU885" s="78"/>
      <c r="BV885" s="78"/>
      <c r="BW885" s="78"/>
      <c r="BX885" s="78"/>
      <c r="BY885" s="78"/>
      <c r="BZ885" s="78"/>
      <c r="CA885" s="78"/>
      <c r="CB885" s="78"/>
      <c r="CC885" s="78"/>
      <c r="CD885" s="78"/>
      <c r="CE885" s="78"/>
      <c r="CF885" s="78"/>
      <c r="CG885" s="78"/>
      <c r="CH885" s="74"/>
      <c r="CI885" s="74"/>
      <c r="CJ885" s="74"/>
      <c r="CK885" s="74"/>
      <c r="CL885" s="74"/>
      <c r="CM885" s="74"/>
      <c r="CN885" s="74"/>
      <c r="CO885" s="74"/>
      <c r="CP885" s="74"/>
      <c r="CQ885" s="74"/>
      <c r="CR885" s="74"/>
      <c r="CS885" s="74"/>
      <c r="CT885" s="278"/>
      <c r="CU885" s="278"/>
      <c r="CV885" s="278"/>
      <c r="CW885" s="278"/>
      <c r="CX885" s="278"/>
      <c r="CY885" s="278"/>
      <c r="CZ885" s="278"/>
      <c r="DA885" s="278"/>
      <c r="DB885" s="278"/>
      <c r="DC885" s="278"/>
      <c r="DD885" s="278"/>
      <c r="DE885" s="278"/>
      <c r="DF885" s="278"/>
      <c r="DG885" s="278"/>
      <c r="DH885" s="278"/>
      <c r="DI885" s="278"/>
      <c r="DJ885" s="278"/>
      <c r="DK885" s="278"/>
      <c r="DL885" s="278"/>
      <c r="DM885" s="278"/>
      <c r="DN885" s="278"/>
    </row>
    <row r="886" customFormat="false" ht="15.75" hidden="false" customHeight="false" outlineLevel="0" collapsed="false">
      <c r="A886" s="279" t="s">
        <v>599</v>
      </c>
      <c r="B886" s="78"/>
      <c r="C886" s="78"/>
      <c r="D886" s="78"/>
      <c r="E886" s="78"/>
      <c r="F886" s="78"/>
      <c r="G886" s="78"/>
      <c r="H886" s="78"/>
      <c r="I886" s="78"/>
      <c r="J886" s="78"/>
      <c r="K886" s="78"/>
      <c r="L886" s="78"/>
      <c r="M886" s="78"/>
      <c r="N886" s="78"/>
      <c r="O886" s="78"/>
      <c r="P886" s="78"/>
      <c r="Q886" s="78"/>
      <c r="R886" s="78"/>
      <c r="S886" s="78"/>
      <c r="T886" s="78"/>
      <c r="U886" s="78"/>
      <c r="V886" s="78"/>
      <c r="W886" s="78"/>
      <c r="X886" s="78"/>
      <c r="Y886" s="78"/>
      <c r="Z886" s="78"/>
      <c r="AA886" s="78"/>
      <c r="AB886" s="78"/>
      <c r="AC886" s="78"/>
      <c r="AD886" s="78"/>
      <c r="AE886" s="78"/>
      <c r="AF886" s="78"/>
      <c r="AG886" s="78"/>
      <c r="AH886" s="78"/>
      <c r="AI886" s="78"/>
      <c r="AJ886" s="78"/>
      <c r="AK886" s="78"/>
      <c r="AL886" s="78"/>
      <c r="AM886" s="78"/>
      <c r="AN886" s="78"/>
      <c r="AO886" s="78"/>
      <c r="AP886" s="78"/>
      <c r="AQ886" s="78"/>
      <c r="AR886" s="78"/>
      <c r="AS886" s="78"/>
      <c r="AT886" s="78"/>
      <c r="AU886" s="78"/>
      <c r="AV886" s="78"/>
      <c r="AW886" s="78"/>
      <c r="AX886" s="78"/>
      <c r="AY886" s="78"/>
      <c r="AZ886" s="78"/>
      <c r="BA886" s="78"/>
      <c r="BB886" s="78"/>
      <c r="BC886" s="78"/>
      <c r="BD886" s="78"/>
      <c r="BE886" s="78"/>
      <c r="BF886" s="78"/>
      <c r="BG886" s="78"/>
      <c r="BH886" s="78"/>
      <c r="BI886" s="78"/>
      <c r="BJ886" s="78"/>
      <c r="BK886" s="78"/>
      <c r="BL886" s="78"/>
      <c r="BM886" s="78"/>
      <c r="BN886" s="78"/>
      <c r="BO886" s="78"/>
      <c r="BP886" s="78"/>
      <c r="BQ886" s="78"/>
      <c r="BR886" s="78"/>
      <c r="BS886" s="78"/>
      <c r="BT886" s="78"/>
      <c r="BU886" s="78"/>
      <c r="BV886" s="78"/>
      <c r="BW886" s="78"/>
      <c r="BX886" s="78"/>
      <c r="BY886" s="78"/>
      <c r="BZ886" s="78"/>
      <c r="CA886" s="78"/>
      <c r="CB886" s="78"/>
      <c r="CC886" s="78"/>
      <c r="CD886" s="78"/>
      <c r="CE886" s="78"/>
      <c r="CF886" s="78"/>
      <c r="CG886" s="78"/>
      <c r="CH886" s="74"/>
      <c r="CI886" s="74"/>
      <c r="CJ886" s="74"/>
      <c r="CK886" s="74"/>
      <c r="CL886" s="74"/>
      <c r="CM886" s="74"/>
      <c r="CN886" s="74"/>
      <c r="CO886" s="74"/>
      <c r="CP886" s="74"/>
      <c r="CQ886" s="74"/>
      <c r="CR886" s="74"/>
      <c r="CS886" s="74"/>
      <c r="CT886" s="278"/>
      <c r="CU886" s="278"/>
      <c r="CV886" s="278"/>
      <c r="CW886" s="278"/>
      <c r="CX886" s="278"/>
      <c r="CY886" s="278"/>
      <c r="CZ886" s="278"/>
      <c r="DA886" s="278"/>
      <c r="DB886" s="278"/>
      <c r="DC886" s="278"/>
      <c r="DD886" s="278"/>
      <c r="DE886" s="278"/>
      <c r="DF886" s="278"/>
      <c r="DG886" s="278"/>
      <c r="DH886" s="278"/>
      <c r="DI886" s="278"/>
      <c r="DJ886" s="278"/>
      <c r="DK886" s="278"/>
      <c r="DL886" s="278"/>
      <c r="DM886" s="278"/>
      <c r="DN886" s="278"/>
    </row>
    <row r="887" customFormat="false" ht="15.75" hidden="false" customHeight="false" outlineLevel="0" collapsed="false">
      <c r="A887" s="272" t="s">
        <v>606</v>
      </c>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c r="AA887" s="65"/>
      <c r="AB887" s="65"/>
      <c r="AC887" s="65"/>
      <c r="AD887" s="65"/>
      <c r="AE887" s="65"/>
      <c r="AF887" s="65"/>
      <c r="AG887" s="65"/>
      <c r="AH887" s="65"/>
      <c r="AI887" s="65"/>
      <c r="AJ887" s="65"/>
      <c r="AK887" s="65"/>
      <c r="AL887" s="65"/>
      <c r="AM887" s="65"/>
      <c r="AN887" s="65"/>
      <c r="AO887" s="65"/>
      <c r="AP887" s="65"/>
      <c r="AQ887" s="65"/>
      <c r="AR887" s="65"/>
      <c r="AS887" s="65"/>
      <c r="AT887" s="65"/>
      <c r="AU887" s="65"/>
      <c r="AV887" s="65"/>
      <c r="AW887" s="65"/>
      <c r="AX887" s="65"/>
      <c r="AY887" s="65"/>
      <c r="AZ887" s="65"/>
      <c r="BA887" s="65"/>
      <c r="BB887" s="65"/>
      <c r="BC887" s="65"/>
      <c r="BD887" s="65"/>
      <c r="BE887" s="65"/>
      <c r="BF887" s="65"/>
      <c r="BG887" s="65"/>
      <c r="BH887" s="65"/>
      <c r="BI887" s="65"/>
      <c r="BJ887" s="65" t="n">
        <v>0</v>
      </c>
      <c r="BK887" s="65" t="n">
        <v>0</v>
      </c>
      <c r="BL887" s="65" t="n">
        <v>0</v>
      </c>
      <c r="BM887" s="65" t="n">
        <v>0</v>
      </c>
      <c r="BN887" s="65" t="n">
        <v>0</v>
      </c>
      <c r="BO887" s="65" t="n">
        <v>0</v>
      </c>
      <c r="BP887" s="65" t="n">
        <v>0</v>
      </c>
      <c r="BQ887" s="65" t="n">
        <v>0</v>
      </c>
      <c r="BR887" s="65" t="n">
        <v>0</v>
      </c>
      <c r="BS887" s="65" t="n">
        <v>0</v>
      </c>
      <c r="BT887" s="65" t="n">
        <v>0</v>
      </c>
      <c r="BU887" s="65" t="n">
        <v>0</v>
      </c>
      <c r="BV887" s="65" t="n">
        <v>0</v>
      </c>
      <c r="BW887" s="65" t="n">
        <v>0</v>
      </c>
      <c r="BX887" s="65" t="n">
        <v>0</v>
      </c>
      <c r="BY887" s="65" t="n">
        <v>0</v>
      </c>
      <c r="BZ887" s="65" t="n">
        <v>0</v>
      </c>
      <c r="CA887" s="65" t="n">
        <v>0</v>
      </c>
      <c r="CB887" s="65" t="n">
        <v>0</v>
      </c>
      <c r="CC887" s="65" t="n">
        <v>0</v>
      </c>
      <c r="CD887" s="65" t="n">
        <v>13.7</v>
      </c>
      <c r="CE887" s="65" t="n">
        <v>13.7</v>
      </c>
      <c r="CF887" s="65" t="n">
        <v>13.7</v>
      </c>
      <c r="CG887" s="65" t="n">
        <v>13.7</v>
      </c>
      <c r="CH887" s="69" t="n">
        <v>57.0808604917097</v>
      </c>
      <c r="CI887" s="69" t="n">
        <v>72.5644726379043</v>
      </c>
      <c r="CJ887" s="69" t="n">
        <v>75.2186115908732</v>
      </c>
      <c r="CK887" s="69" t="n">
        <v>61.4360552795128</v>
      </c>
      <c r="CL887" s="69" t="n">
        <v>68.7005020572325</v>
      </c>
      <c r="CM887" s="69" t="n">
        <v>77.3168229229936</v>
      </c>
      <c r="CN887" s="69" t="n">
        <v>62.3237772348869</v>
      </c>
      <c r="CO887" s="69" t="n">
        <v>62.3237772348869</v>
      </c>
      <c r="CP887" s="69" t="n">
        <v>98.0221975979707</v>
      </c>
      <c r="CQ887" s="69" t="n">
        <v>77.4146481751254</v>
      </c>
      <c r="CR887" s="69" t="n">
        <v>79.4209525657053</v>
      </c>
      <c r="CS887" s="65"/>
      <c r="CT887" s="278"/>
      <c r="CU887" s="278"/>
      <c r="CV887" s="278"/>
      <c r="CW887" s="278"/>
      <c r="CX887" s="278"/>
      <c r="CY887" s="278"/>
      <c r="CZ887" s="278"/>
      <c r="DA887" s="278"/>
      <c r="DB887" s="278"/>
      <c r="DC887" s="278"/>
      <c r="DD887" s="278"/>
      <c r="DE887" s="278"/>
      <c r="DF887" s="278"/>
      <c r="DG887" s="278"/>
      <c r="DH887" s="278"/>
      <c r="DI887" s="278"/>
      <c r="DJ887" s="278"/>
      <c r="DK887" s="278"/>
      <c r="DL887" s="278"/>
      <c r="DM887" s="278"/>
      <c r="DN887" s="278"/>
    </row>
    <row r="888" customFormat="false" ht="15" hidden="false" customHeight="false" outlineLevel="0" collapsed="false">
      <c r="A888" s="272" t="s">
        <v>592</v>
      </c>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c r="AA888" s="65"/>
      <c r="AB888" s="65"/>
      <c r="AC888" s="65"/>
      <c r="AD888" s="65"/>
      <c r="AE888" s="65"/>
      <c r="AF888" s="65"/>
      <c r="AG888" s="65"/>
      <c r="AH888" s="65"/>
      <c r="AI888" s="65"/>
      <c r="AJ888" s="65"/>
      <c r="AK888" s="65"/>
      <c r="AL888" s="65"/>
      <c r="AM888" s="65"/>
      <c r="AN888" s="65"/>
      <c r="AO888" s="65"/>
      <c r="AP888" s="65"/>
      <c r="AQ888" s="65"/>
      <c r="AR888" s="65"/>
      <c r="AS888" s="65"/>
      <c r="AT888" s="65"/>
      <c r="AU888" s="65"/>
      <c r="AV888" s="65"/>
      <c r="AW888" s="65"/>
      <c r="AX888" s="65"/>
      <c r="AY888" s="65"/>
      <c r="AZ888" s="65"/>
      <c r="BA888" s="65"/>
      <c r="BB888" s="65"/>
      <c r="BC888" s="65"/>
      <c r="BD888" s="65"/>
      <c r="BE888" s="65"/>
      <c r="BF888" s="65"/>
      <c r="BG888" s="65"/>
      <c r="BH888" s="65"/>
      <c r="BI888" s="65"/>
      <c r="BJ888" s="65" t="n">
        <v>0</v>
      </c>
      <c r="BK888" s="65" t="n">
        <v>0</v>
      </c>
      <c r="BL888" s="65" t="n">
        <v>0</v>
      </c>
      <c r="BM888" s="65" t="n">
        <v>0</v>
      </c>
      <c r="BN888" s="65" t="n">
        <v>0</v>
      </c>
      <c r="BO888" s="65" t="n">
        <v>0</v>
      </c>
      <c r="BP888" s="65" t="n">
        <v>0</v>
      </c>
      <c r="BQ888" s="65" t="n">
        <v>0</v>
      </c>
      <c r="BR888" s="65" t="n">
        <v>0</v>
      </c>
      <c r="BS888" s="65" t="n">
        <v>0</v>
      </c>
      <c r="BT888" s="65" t="n">
        <v>0</v>
      </c>
      <c r="BU888" s="65" t="n">
        <v>0</v>
      </c>
      <c r="BV888" s="65" t="n">
        <v>0</v>
      </c>
      <c r="BW888" s="65" t="n">
        <v>0</v>
      </c>
      <c r="BX888" s="65" t="n">
        <v>0</v>
      </c>
      <c r="BY888" s="65" t="n">
        <v>0</v>
      </c>
      <c r="BZ888" s="65" t="n">
        <v>0</v>
      </c>
      <c r="CA888" s="65" t="n">
        <v>0</v>
      </c>
      <c r="CB888" s="65" t="n">
        <v>0</v>
      </c>
      <c r="CC888" s="65" t="n">
        <v>0</v>
      </c>
      <c r="CD888" s="65" t="n">
        <v>13.7</v>
      </c>
      <c r="CE888" s="65" t="n">
        <v>13.7</v>
      </c>
      <c r="CF888" s="65" t="n">
        <v>13.7</v>
      </c>
      <c r="CG888" s="65" t="n">
        <v>13.7</v>
      </c>
      <c r="CH888" s="69" t="n">
        <v>35.4683707918645</v>
      </c>
      <c r="CI888" s="69" t="n">
        <v>46.2768339406986</v>
      </c>
      <c r="CJ888" s="69" t="n">
        <v>47.8794673457793</v>
      </c>
      <c r="CK888" s="69" t="n">
        <v>41.3753279216576</v>
      </c>
      <c r="CL888" s="69" t="n">
        <v>35.1151124273096</v>
      </c>
      <c r="CM888" s="69" t="n">
        <v>45.9515833576489</v>
      </c>
      <c r="CN888" s="69" t="n">
        <v>47.9290182875207</v>
      </c>
      <c r="CO888" s="69" t="n">
        <v>47.9290182875207</v>
      </c>
      <c r="CP888" s="69" t="n">
        <v>50.7570383203851</v>
      </c>
      <c r="CQ888" s="69" t="n">
        <v>45.1220638857593</v>
      </c>
      <c r="CR888" s="69" t="n">
        <v>43.404848022663</v>
      </c>
      <c r="CS888" s="65"/>
      <c r="CT888" s="275"/>
      <c r="CU888" s="275"/>
      <c r="CV888" s="275"/>
      <c r="CW888" s="275"/>
      <c r="CX888" s="275"/>
      <c r="CY888" s="275"/>
      <c r="CZ888" s="275"/>
      <c r="DA888" s="275"/>
      <c r="DB888" s="275"/>
      <c r="DC888" s="275"/>
      <c r="DD888" s="275"/>
      <c r="DE888" s="275"/>
      <c r="DF888" s="275"/>
      <c r="DG888" s="275"/>
      <c r="DH888" s="275"/>
      <c r="DI888" s="275"/>
      <c r="DJ888" s="275"/>
      <c r="DK888" s="275"/>
      <c r="DL888" s="275"/>
      <c r="DM888" s="275"/>
      <c r="DN888" s="275"/>
    </row>
    <row r="889" customFormat="false" ht="15.75" hidden="false" customHeight="false" outlineLevel="0" collapsed="false">
      <c r="A889" s="272" t="s">
        <v>593</v>
      </c>
      <c r="B889" s="65"/>
      <c r="C889" s="65"/>
      <c r="D889" s="65"/>
      <c r="E889" s="65"/>
      <c r="F889" s="65"/>
      <c r="G889" s="65"/>
      <c r="H889" s="65"/>
      <c r="I889" s="65"/>
      <c r="J889" s="65"/>
      <c r="K889" s="65"/>
      <c r="L889" s="65"/>
      <c r="M889" s="65"/>
      <c r="N889" s="65"/>
      <c r="O889" s="65"/>
      <c r="P889" s="65"/>
      <c r="Q889" s="65"/>
      <c r="R889" s="65"/>
      <c r="S889" s="65"/>
      <c r="T889" s="65"/>
      <c r="U889" s="65"/>
      <c r="V889" s="65"/>
      <c r="W889" s="65"/>
      <c r="X889" s="65"/>
      <c r="Y889" s="65"/>
      <c r="Z889" s="65"/>
      <c r="AA889" s="65"/>
      <c r="AB889" s="65"/>
      <c r="AC889" s="65"/>
      <c r="AD889" s="65"/>
      <c r="AE889" s="65"/>
      <c r="AF889" s="65"/>
      <c r="AG889" s="65"/>
      <c r="AH889" s="65"/>
      <c r="AI889" s="65"/>
      <c r="AJ889" s="65"/>
      <c r="AK889" s="65"/>
      <c r="AL889" s="65"/>
      <c r="AM889" s="65"/>
      <c r="AN889" s="65"/>
      <c r="AO889" s="65"/>
      <c r="AP889" s="65"/>
      <c r="AQ889" s="65"/>
      <c r="AR889" s="65"/>
      <c r="AS889" s="65"/>
      <c r="AT889" s="65"/>
      <c r="AU889" s="65"/>
      <c r="AV889" s="65"/>
      <c r="AW889" s="65"/>
      <c r="AX889" s="65"/>
      <c r="AY889" s="65"/>
      <c r="AZ889" s="65"/>
      <c r="BA889" s="65"/>
      <c r="BB889" s="65"/>
      <c r="BC889" s="65"/>
      <c r="BD889" s="65"/>
      <c r="BE889" s="65"/>
      <c r="BF889" s="65"/>
      <c r="BG889" s="65"/>
      <c r="BH889" s="65"/>
      <c r="BI889" s="65"/>
      <c r="BJ889" s="65" t="n">
        <v>0</v>
      </c>
      <c r="BK889" s="65" t="n">
        <v>0</v>
      </c>
      <c r="BL889" s="65" t="n">
        <v>0</v>
      </c>
      <c r="BM889" s="65" t="n">
        <v>0</v>
      </c>
      <c r="BN889" s="65" t="n">
        <v>0</v>
      </c>
      <c r="BO889" s="65" t="n">
        <v>0</v>
      </c>
      <c r="BP889" s="65" t="n">
        <v>0</v>
      </c>
      <c r="BQ889" s="65" t="n">
        <v>0</v>
      </c>
      <c r="BR889" s="65" t="n">
        <v>0</v>
      </c>
      <c r="BS889" s="65" t="n">
        <v>0</v>
      </c>
      <c r="BT889" s="65" t="n">
        <v>0</v>
      </c>
      <c r="BU889" s="65" t="n">
        <v>0</v>
      </c>
      <c r="BV889" s="65" t="n">
        <v>0</v>
      </c>
      <c r="BW889" s="65" t="n">
        <v>0</v>
      </c>
      <c r="BX889" s="65" t="n">
        <v>0</v>
      </c>
      <c r="BY889" s="65" t="n">
        <v>0</v>
      </c>
      <c r="BZ889" s="65" t="n">
        <v>0</v>
      </c>
      <c r="CA889" s="65" t="n">
        <v>0</v>
      </c>
      <c r="CB889" s="65" t="n">
        <v>0</v>
      </c>
      <c r="CC889" s="65" t="n">
        <v>0</v>
      </c>
      <c r="CD889" s="65" t="n">
        <v>0</v>
      </c>
      <c r="CE889" s="65" t="n">
        <v>0</v>
      </c>
      <c r="CF889" s="65" t="n">
        <v>0</v>
      </c>
      <c r="CG889" s="65" t="n">
        <v>0</v>
      </c>
      <c r="CH889" s="69" t="n">
        <v>17.6210960092128</v>
      </c>
      <c r="CI889" s="69" t="n">
        <v>21.4328386859694</v>
      </c>
      <c r="CJ889" s="69" t="n">
        <v>22.2901522334081</v>
      </c>
      <c r="CK889" s="69" t="n">
        <v>16.3559130714097</v>
      </c>
      <c r="CL889" s="69" t="n">
        <v>16.6735629021002</v>
      </c>
      <c r="CM889" s="69" t="n">
        <v>20.2803380569653</v>
      </c>
      <c r="CN889" s="69" t="n">
        <v>18.2820996404673</v>
      </c>
      <c r="CO889" s="69" t="n">
        <v>18.2820996404673</v>
      </c>
      <c r="CP889" s="69" t="n">
        <v>24.3947642151632</v>
      </c>
      <c r="CQ889" s="69" t="n">
        <v>21.6864920771499</v>
      </c>
      <c r="CR889" s="69" t="n">
        <v>20.8611666154406</v>
      </c>
      <c r="CS889" s="245"/>
      <c r="CT889" s="275"/>
      <c r="CU889" s="275"/>
      <c r="CV889" s="275"/>
      <c r="CW889" s="275"/>
      <c r="CX889" s="275"/>
      <c r="CY889" s="275"/>
      <c r="CZ889" s="275"/>
      <c r="DA889" s="275"/>
      <c r="DB889" s="275"/>
      <c r="DC889" s="275"/>
      <c r="DD889" s="275"/>
      <c r="DE889" s="275"/>
      <c r="DF889" s="275"/>
      <c r="DG889" s="275"/>
      <c r="DH889" s="275"/>
      <c r="DI889" s="275"/>
      <c r="DJ889" s="275"/>
      <c r="DK889" s="275"/>
      <c r="DL889" s="275"/>
      <c r="DM889" s="275"/>
      <c r="DN889" s="275"/>
    </row>
    <row r="890" customFormat="false" ht="15.75" hidden="false" customHeight="false" outlineLevel="0" collapsed="false">
      <c r="A890" s="276" t="s">
        <v>594</v>
      </c>
      <c r="B890" s="195"/>
      <c r="C890" s="195"/>
      <c r="D890" s="195"/>
      <c r="E890" s="195"/>
      <c r="F890" s="195"/>
      <c r="G890" s="195"/>
      <c r="H890" s="195"/>
      <c r="I890" s="195"/>
      <c r="J890" s="195"/>
      <c r="K890" s="195"/>
      <c r="L890" s="195"/>
      <c r="M890" s="195"/>
      <c r="N890" s="195"/>
      <c r="O890" s="195"/>
      <c r="P890" s="195"/>
      <c r="Q890" s="195"/>
      <c r="R890" s="195"/>
      <c r="S890" s="195"/>
      <c r="T890" s="195"/>
      <c r="U890" s="195"/>
      <c r="V890" s="195"/>
      <c r="W890" s="195"/>
      <c r="X890" s="195"/>
      <c r="Y890" s="195"/>
      <c r="Z890" s="195"/>
      <c r="AA890" s="195"/>
      <c r="AB890" s="195"/>
      <c r="AC890" s="195"/>
      <c r="AD890" s="195"/>
      <c r="AE890" s="195"/>
      <c r="AF890" s="195"/>
      <c r="AG890" s="195"/>
      <c r="AH890" s="195"/>
      <c r="AI890" s="195"/>
      <c r="AJ890" s="195"/>
      <c r="AK890" s="195"/>
      <c r="AL890" s="195"/>
      <c r="AM890" s="195"/>
      <c r="AN890" s="195"/>
      <c r="AO890" s="195"/>
      <c r="AP890" s="195"/>
      <c r="AQ890" s="195"/>
      <c r="AR890" s="195"/>
      <c r="AS890" s="195"/>
      <c r="AT890" s="195"/>
      <c r="AU890" s="195"/>
      <c r="AV890" s="195"/>
      <c r="AW890" s="195"/>
      <c r="AX890" s="195"/>
      <c r="AY890" s="195"/>
      <c r="AZ890" s="195"/>
      <c r="BA890" s="195"/>
      <c r="BB890" s="195"/>
      <c r="BC890" s="195"/>
      <c r="BD890" s="195"/>
      <c r="BE890" s="195"/>
      <c r="BF890" s="195"/>
      <c r="BG890" s="195"/>
      <c r="BH890" s="195"/>
      <c r="BI890" s="195"/>
      <c r="BJ890" s="195"/>
      <c r="BK890" s="195"/>
      <c r="BL890" s="195"/>
      <c r="BM890" s="195"/>
      <c r="BN890" s="195"/>
      <c r="BO890" s="195"/>
      <c r="BP890" s="195"/>
      <c r="BQ890" s="195"/>
      <c r="BR890" s="195"/>
      <c r="BS890" s="195"/>
      <c r="BT890" s="195"/>
      <c r="BU890" s="195"/>
      <c r="BV890" s="195"/>
      <c r="BW890" s="195"/>
      <c r="BX890" s="195"/>
      <c r="BY890" s="195"/>
      <c r="BZ890" s="195"/>
      <c r="CA890" s="195"/>
      <c r="CB890" s="195"/>
      <c r="CC890" s="195"/>
      <c r="CD890" s="195"/>
      <c r="CE890" s="195"/>
      <c r="CF890" s="195"/>
      <c r="CG890" s="195"/>
      <c r="CH890" s="74" t="n">
        <v>17.6210960092128</v>
      </c>
      <c r="CI890" s="74" t="n">
        <v>21.4328386859694</v>
      </c>
      <c r="CJ890" s="74" t="n">
        <v>22.2901522334081</v>
      </c>
      <c r="CK890" s="74" t="n">
        <v>16.3559130714097</v>
      </c>
      <c r="CL890" s="74" t="n">
        <v>16.6735629021002</v>
      </c>
      <c r="CM890" s="74" t="n">
        <v>20.2803380569653</v>
      </c>
      <c r="CN890" s="74" t="n">
        <v>18.2820996404673</v>
      </c>
      <c r="CO890" s="74" t="n">
        <v>18.2820996404673</v>
      </c>
      <c r="CP890" s="74" t="n">
        <v>24.3947642151632</v>
      </c>
      <c r="CQ890" s="74" t="n">
        <v>21.6864920771499</v>
      </c>
      <c r="CR890" s="74" t="n">
        <v>20.8611666154406</v>
      </c>
      <c r="CS890" s="245"/>
      <c r="CT890" s="275"/>
      <c r="CU890" s="275"/>
      <c r="CV890" s="275"/>
      <c r="CW890" s="275"/>
      <c r="CX890" s="275"/>
      <c r="CY890" s="275"/>
      <c r="CZ890" s="275"/>
      <c r="DA890" s="275"/>
      <c r="DB890" s="275"/>
      <c r="DC890" s="275"/>
      <c r="DD890" s="275"/>
      <c r="DE890" s="275"/>
      <c r="DF890" s="275"/>
      <c r="DG890" s="275"/>
      <c r="DH890" s="275"/>
      <c r="DI890" s="275"/>
      <c r="DJ890" s="275"/>
      <c r="DK890" s="275"/>
      <c r="DL890" s="275"/>
      <c r="DM890" s="275"/>
      <c r="DN890" s="275"/>
    </row>
    <row r="891" customFormat="false" ht="15.75" hidden="false" customHeight="false" outlineLevel="0" collapsed="false">
      <c r="A891" s="276" t="s">
        <v>595</v>
      </c>
      <c r="B891" s="78"/>
      <c r="C891" s="78"/>
      <c r="D891" s="78"/>
      <c r="E891" s="78"/>
      <c r="F891" s="78"/>
      <c r="G891" s="78"/>
      <c r="H891" s="78"/>
      <c r="I891" s="78"/>
      <c r="J891" s="78"/>
      <c r="K891" s="78"/>
      <c r="L891" s="78"/>
      <c r="M891" s="78"/>
      <c r="N891" s="78"/>
      <c r="O891" s="78"/>
      <c r="P891" s="78"/>
      <c r="Q891" s="78"/>
      <c r="R891" s="78"/>
      <c r="S891" s="78"/>
      <c r="T891" s="78"/>
      <c r="U891" s="78"/>
      <c r="V891" s="78"/>
      <c r="W891" s="78"/>
      <c r="X891" s="78"/>
      <c r="Y891" s="78"/>
      <c r="Z891" s="78"/>
      <c r="AA891" s="78"/>
      <c r="AB891" s="78"/>
      <c r="AC891" s="78"/>
      <c r="AD891" s="78"/>
      <c r="AE891" s="78"/>
      <c r="AF891" s="78"/>
      <c r="AG891" s="78"/>
      <c r="AH891" s="78"/>
      <c r="AI891" s="78"/>
      <c r="AJ891" s="78"/>
      <c r="AK891" s="78"/>
      <c r="AL891" s="78"/>
      <c r="AM891" s="78"/>
      <c r="AN891" s="78"/>
      <c r="AO891" s="78"/>
      <c r="AP891" s="78"/>
      <c r="AQ891" s="78"/>
      <c r="AR891" s="78"/>
      <c r="AS891" s="78"/>
      <c r="AT891" s="78"/>
      <c r="AU891" s="78"/>
      <c r="AV891" s="78"/>
      <c r="AW891" s="78"/>
      <c r="AX891" s="78"/>
      <c r="AY891" s="78"/>
      <c r="AZ891" s="78"/>
      <c r="BA891" s="78"/>
      <c r="BB891" s="78"/>
      <c r="BC891" s="78"/>
      <c r="BD891" s="78"/>
      <c r="BE891" s="78"/>
      <c r="BF891" s="78"/>
      <c r="BG891" s="78"/>
      <c r="BH891" s="78"/>
      <c r="BI891" s="78"/>
      <c r="BJ891" s="78"/>
      <c r="BK891" s="78"/>
      <c r="BL891" s="78"/>
      <c r="BM891" s="78"/>
      <c r="BN891" s="78"/>
      <c r="BO891" s="78"/>
      <c r="BP891" s="78"/>
      <c r="BQ891" s="78"/>
      <c r="BR891" s="78"/>
      <c r="BS891" s="78"/>
      <c r="BT891" s="78"/>
      <c r="BU891" s="78"/>
      <c r="BV891" s="78"/>
      <c r="BW891" s="78"/>
      <c r="BX891" s="78"/>
      <c r="BY891" s="78"/>
      <c r="BZ891" s="78"/>
      <c r="CA891" s="78"/>
      <c r="CB891" s="78"/>
      <c r="CC891" s="78"/>
      <c r="CD891" s="78"/>
      <c r="CE891" s="78"/>
      <c r="CF891" s="78"/>
      <c r="CG891" s="78"/>
      <c r="CH891" s="74"/>
      <c r="CI891" s="74"/>
      <c r="CJ891" s="74"/>
      <c r="CK891" s="74"/>
      <c r="CL891" s="257"/>
      <c r="CM891" s="257"/>
      <c r="CN891" s="257"/>
      <c r="CO891" s="257"/>
      <c r="CP891" s="257"/>
      <c r="CQ891" s="257"/>
      <c r="CR891" s="74"/>
      <c r="CS891" s="74"/>
      <c r="CT891" s="281"/>
      <c r="CU891" s="281"/>
      <c r="CV891" s="281"/>
      <c r="CW891" s="281"/>
      <c r="CX891" s="281"/>
      <c r="CY891" s="281"/>
      <c r="CZ891" s="281"/>
      <c r="DA891" s="281"/>
      <c r="DB891" s="281"/>
      <c r="DC891" s="281"/>
      <c r="DD891" s="281"/>
      <c r="DE891" s="281"/>
      <c r="DF891" s="281"/>
      <c r="DG891" s="281"/>
      <c r="DH891" s="281"/>
      <c r="DI891" s="281"/>
      <c r="DJ891" s="281"/>
      <c r="DK891" s="281"/>
      <c r="DL891" s="281"/>
      <c r="DM891" s="281"/>
      <c r="DN891" s="281"/>
    </row>
    <row r="892" customFormat="false" ht="15.75" hidden="false" customHeight="false" outlineLevel="0" collapsed="false">
      <c r="A892" s="276" t="s">
        <v>596</v>
      </c>
      <c r="B892" s="78"/>
      <c r="C892" s="78"/>
      <c r="D892" s="78"/>
      <c r="E892" s="78"/>
      <c r="F892" s="78"/>
      <c r="G892" s="78"/>
      <c r="H892" s="78"/>
      <c r="I892" s="78"/>
      <c r="J892" s="78"/>
      <c r="K892" s="78"/>
      <c r="L892" s="78"/>
      <c r="M892" s="78"/>
      <c r="N892" s="78"/>
      <c r="O892" s="78"/>
      <c r="P892" s="78"/>
      <c r="Q892" s="78"/>
      <c r="R892" s="78"/>
      <c r="S892" s="78"/>
      <c r="T892" s="78"/>
      <c r="U892" s="78"/>
      <c r="V892" s="78"/>
      <c r="W892" s="78"/>
      <c r="X892" s="78"/>
      <c r="Y892" s="78"/>
      <c r="Z892" s="78"/>
      <c r="AA892" s="78"/>
      <c r="AB892" s="78"/>
      <c r="AC892" s="78"/>
      <c r="AD892" s="78"/>
      <c r="AE892" s="78"/>
      <c r="AF892" s="78"/>
      <c r="AG892" s="78"/>
      <c r="AH892" s="78"/>
      <c r="AI892" s="78"/>
      <c r="AJ892" s="78"/>
      <c r="AK892" s="78"/>
      <c r="AL892" s="78"/>
      <c r="AM892" s="78"/>
      <c r="AN892" s="78"/>
      <c r="AO892" s="78"/>
      <c r="AP892" s="78"/>
      <c r="AQ892" s="78"/>
      <c r="AR892" s="78"/>
      <c r="AS892" s="78"/>
      <c r="AT892" s="78"/>
      <c r="AU892" s="78"/>
      <c r="AV892" s="78"/>
      <c r="AW892" s="78"/>
      <c r="AX892" s="78"/>
      <c r="AY892" s="78"/>
      <c r="AZ892" s="78"/>
      <c r="BA892" s="78"/>
      <c r="BB892" s="78"/>
      <c r="BC892" s="78"/>
      <c r="BD892" s="78"/>
      <c r="BE892" s="78"/>
      <c r="BF892" s="78"/>
      <c r="BG892" s="78"/>
      <c r="BH892" s="78"/>
      <c r="BI892" s="78"/>
      <c r="BJ892" s="78" t="n">
        <v>0</v>
      </c>
      <c r="BK892" s="78" t="n">
        <v>0</v>
      </c>
      <c r="BL892" s="78" t="n">
        <v>0</v>
      </c>
      <c r="BM892" s="78" t="n">
        <v>0</v>
      </c>
      <c r="BN892" s="78" t="n">
        <v>0</v>
      </c>
      <c r="BO892" s="78" t="n">
        <v>0</v>
      </c>
      <c r="BP892" s="78" t="n">
        <v>0</v>
      </c>
      <c r="BQ892" s="78" t="n">
        <v>0</v>
      </c>
      <c r="BR892" s="78" t="n">
        <v>0</v>
      </c>
      <c r="BS892" s="78" t="n">
        <v>0</v>
      </c>
      <c r="BT892" s="78" t="n">
        <v>0</v>
      </c>
      <c r="BU892" s="78" t="n">
        <v>0</v>
      </c>
      <c r="BV892" s="78" t="n">
        <v>0</v>
      </c>
      <c r="BW892" s="78" t="n">
        <v>0</v>
      </c>
      <c r="BX892" s="78" t="n">
        <v>0</v>
      </c>
      <c r="BY892" s="78" t="n">
        <v>0</v>
      </c>
      <c r="BZ892" s="78" t="n">
        <v>0</v>
      </c>
      <c r="CA892" s="78" t="n">
        <v>0</v>
      </c>
      <c r="CB892" s="78" t="n">
        <v>0</v>
      </c>
      <c r="CC892" s="78" t="n">
        <v>0</v>
      </c>
      <c r="CD892" s="78" t="n">
        <v>0</v>
      </c>
      <c r="CE892" s="78" t="n">
        <v>0</v>
      </c>
      <c r="CF892" s="78" t="n">
        <v>0</v>
      </c>
      <c r="CG892" s="78" t="n">
        <v>0</v>
      </c>
      <c r="CH892" s="74" t="n">
        <v>0</v>
      </c>
      <c r="CI892" s="74" t="n">
        <v>0</v>
      </c>
      <c r="CJ892" s="74" t="n">
        <v>0</v>
      </c>
      <c r="CK892" s="74" t="n">
        <v>0</v>
      </c>
      <c r="CL892" s="74" t="n">
        <v>0</v>
      </c>
      <c r="CM892" s="74" t="n">
        <v>0</v>
      </c>
      <c r="CN892" s="74" t="n">
        <v>0</v>
      </c>
      <c r="CO892" s="74" t="n">
        <v>0</v>
      </c>
      <c r="CP892" s="74" t="n">
        <v>0</v>
      </c>
      <c r="CQ892" s="74" t="n">
        <v>0</v>
      </c>
      <c r="CR892" s="74" t="n">
        <v>0</v>
      </c>
      <c r="CS892" s="74"/>
      <c r="CT892" s="278"/>
      <c r="CU892" s="278"/>
      <c r="CV892" s="278"/>
      <c r="CW892" s="278"/>
      <c r="CX892" s="278"/>
      <c r="CY892" s="278"/>
      <c r="CZ892" s="278"/>
      <c r="DA892" s="278"/>
      <c r="DB892" s="278"/>
      <c r="DC892" s="278"/>
      <c r="DD892" s="278"/>
      <c r="DE892" s="278"/>
      <c r="DF892" s="278"/>
      <c r="DG892" s="278"/>
      <c r="DH892" s="278"/>
      <c r="DI892" s="278"/>
      <c r="DJ892" s="278"/>
      <c r="DK892" s="278"/>
      <c r="DL892" s="278"/>
      <c r="DM892" s="278"/>
      <c r="DN892" s="278"/>
    </row>
    <row r="893" customFormat="false" ht="15.75" hidden="false" customHeight="false" outlineLevel="0" collapsed="false">
      <c r="A893" s="279" t="s">
        <v>597</v>
      </c>
      <c r="B893" s="78"/>
      <c r="C893" s="78"/>
      <c r="D893" s="78"/>
      <c r="E893" s="78"/>
      <c r="F893" s="78"/>
      <c r="G893" s="78"/>
      <c r="H893" s="78"/>
      <c r="I893" s="78"/>
      <c r="J893" s="78"/>
      <c r="K893" s="78"/>
      <c r="L893" s="78"/>
      <c r="M893" s="78"/>
      <c r="N893" s="78"/>
      <c r="O893" s="78"/>
      <c r="P893" s="78"/>
      <c r="Q893" s="78"/>
      <c r="R893" s="78"/>
      <c r="S893" s="78"/>
      <c r="T893" s="78"/>
      <c r="U893" s="78"/>
      <c r="V893" s="78"/>
      <c r="W893" s="78"/>
      <c r="X893" s="78"/>
      <c r="Y893" s="78"/>
      <c r="Z893" s="78"/>
      <c r="AA893" s="78"/>
      <c r="AB893" s="78"/>
      <c r="AC893" s="78"/>
      <c r="AD893" s="78"/>
      <c r="AE893" s="78"/>
      <c r="AF893" s="78"/>
      <c r="AG893" s="78"/>
      <c r="AH893" s="78"/>
      <c r="AI893" s="78"/>
      <c r="AJ893" s="78"/>
      <c r="AK893" s="78"/>
      <c r="AL893" s="78"/>
      <c r="AM893" s="78"/>
      <c r="AN893" s="78"/>
      <c r="AO893" s="78"/>
      <c r="AP893" s="78"/>
      <c r="AQ893" s="78"/>
      <c r="AR893" s="78"/>
      <c r="AS893" s="78"/>
      <c r="AT893" s="78"/>
      <c r="AU893" s="78"/>
      <c r="AV893" s="78"/>
      <c r="AW893" s="78"/>
      <c r="AX893" s="78"/>
      <c r="AY893" s="78"/>
      <c r="AZ893" s="78"/>
      <c r="BA893" s="78"/>
      <c r="BB893" s="78"/>
      <c r="BC893" s="78"/>
      <c r="BD893" s="78"/>
      <c r="BE893" s="78"/>
      <c r="BF893" s="78"/>
      <c r="BG893" s="78"/>
      <c r="BH893" s="78"/>
      <c r="BI893" s="78"/>
      <c r="BJ893" s="78"/>
      <c r="BK893" s="78"/>
      <c r="BL893" s="78"/>
      <c r="BM893" s="78"/>
      <c r="BN893" s="78"/>
      <c r="BO893" s="78"/>
      <c r="BP893" s="78"/>
      <c r="BQ893" s="78"/>
      <c r="BR893" s="78"/>
      <c r="BS893" s="78"/>
      <c r="BT893" s="78"/>
      <c r="BU893" s="78"/>
      <c r="BV893" s="78"/>
      <c r="BW893" s="78"/>
      <c r="BX893" s="78"/>
      <c r="BY893" s="78"/>
      <c r="BZ893" s="78"/>
      <c r="CA893" s="78"/>
      <c r="CB893" s="78"/>
      <c r="CC893" s="78"/>
      <c r="CD893" s="78"/>
      <c r="CE893" s="78"/>
      <c r="CF893" s="78"/>
      <c r="CG893" s="78"/>
      <c r="CH893" s="74"/>
      <c r="CI893" s="74"/>
      <c r="CJ893" s="74"/>
      <c r="CK893" s="74"/>
      <c r="CL893" s="74"/>
      <c r="CM893" s="74"/>
      <c r="CN893" s="74"/>
      <c r="CO893" s="74"/>
      <c r="CP893" s="74"/>
      <c r="CQ893" s="74"/>
      <c r="CR893" s="74"/>
      <c r="CS893" s="74"/>
      <c r="CT893" s="278"/>
      <c r="CU893" s="278"/>
      <c r="CV893" s="278"/>
      <c r="CW893" s="278"/>
      <c r="CX893" s="278"/>
      <c r="CY893" s="278"/>
      <c r="CZ893" s="278"/>
      <c r="DA893" s="278"/>
      <c r="DB893" s="278"/>
      <c r="DC893" s="278"/>
      <c r="DD893" s="278"/>
      <c r="DE893" s="278"/>
      <c r="DF893" s="278"/>
      <c r="DG893" s="278"/>
      <c r="DH893" s="278"/>
      <c r="DI893" s="278"/>
      <c r="DJ893" s="278"/>
      <c r="DK893" s="278"/>
      <c r="DL893" s="278"/>
      <c r="DM893" s="278"/>
      <c r="DN893" s="278"/>
    </row>
    <row r="894" customFormat="false" ht="15.75" hidden="false" customHeight="false" outlineLevel="0" collapsed="false">
      <c r="A894" s="279" t="s">
        <v>598</v>
      </c>
      <c r="B894" s="78"/>
      <c r="C894" s="78"/>
      <c r="D894" s="78"/>
      <c r="E894" s="78"/>
      <c r="F894" s="78"/>
      <c r="G894" s="78"/>
      <c r="H894" s="78"/>
      <c r="I894" s="78"/>
      <c r="J894" s="78"/>
      <c r="K894" s="78"/>
      <c r="L894" s="78"/>
      <c r="M894" s="78"/>
      <c r="N894" s="78"/>
      <c r="O894" s="78"/>
      <c r="P894" s="78"/>
      <c r="Q894" s="78"/>
      <c r="R894" s="78"/>
      <c r="S894" s="78"/>
      <c r="T894" s="78"/>
      <c r="U894" s="78"/>
      <c r="V894" s="78"/>
      <c r="W894" s="78"/>
      <c r="X894" s="78"/>
      <c r="Y894" s="78"/>
      <c r="Z894" s="78"/>
      <c r="AA894" s="78"/>
      <c r="AB894" s="78"/>
      <c r="AC894" s="78"/>
      <c r="AD894" s="78"/>
      <c r="AE894" s="78"/>
      <c r="AF894" s="78"/>
      <c r="AG894" s="78"/>
      <c r="AH894" s="78"/>
      <c r="AI894" s="78"/>
      <c r="AJ894" s="78"/>
      <c r="AK894" s="78"/>
      <c r="AL894" s="78"/>
      <c r="AM894" s="78"/>
      <c r="AN894" s="78"/>
      <c r="AO894" s="78"/>
      <c r="AP894" s="78"/>
      <c r="AQ894" s="78"/>
      <c r="AR894" s="78"/>
      <c r="AS894" s="78"/>
      <c r="AT894" s="78"/>
      <c r="AU894" s="78"/>
      <c r="AV894" s="78"/>
      <c r="AW894" s="78"/>
      <c r="AX894" s="78"/>
      <c r="AY894" s="78"/>
      <c r="AZ894" s="78"/>
      <c r="BA894" s="78"/>
      <c r="BB894" s="78"/>
      <c r="BC894" s="78"/>
      <c r="BD894" s="78"/>
      <c r="BE894" s="78"/>
      <c r="BF894" s="78"/>
      <c r="BG894" s="78"/>
      <c r="BH894" s="78"/>
      <c r="BI894" s="78"/>
      <c r="BJ894" s="78"/>
      <c r="BK894" s="78"/>
      <c r="BL894" s="78"/>
      <c r="BM894" s="78"/>
      <c r="BN894" s="78"/>
      <c r="BO894" s="78"/>
      <c r="BP894" s="78"/>
      <c r="BQ894" s="78"/>
      <c r="BR894" s="78"/>
      <c r="BS894" s="78"/>
      <c r="BT894" s="78"/>
      <c r="BU894" s="78"/>
      <c r="BV894" s="78"/>
      <c r="BW894" s="78"/>
      <c r="BX894" s="78"/>
      <c r="BY894" s="78"/>
      <c r="BZ894" s="78"/>
      <c r="CA894" s="78"/>
      <c r="CB894" s="78"/>
      <c r="CC894" s="78"/>
      <c r="CD894" s="78"/>
      <c r="CE894" s="78"/>
      <c r="CF894" s="78"/>
      <c r="CG894" s="78"/>
      <c r="CH894" s="74"/>
      <c r="CI894" s="74"/>
      <c r="CJ894" s="74"/>
      <c r="CK894" s="74"/>
      <c r="CL894" s="74"/>
      <c r="CM894" s="74"/>
      <c r="CN894" s="74"/>
      <c r="CO894" s="74"/>
      <c r="CP894" s="74"/>
      <c r="CQ894" s="74"/>
      <c r="CR894" s="74"/>
      <c r="CS894" s="74"/>
      <c r="CT894" s="278"/>
      <c r="CU894" s="278"/>
      <c r="CV894" s="278"/>
      <c r="CW894" s="278"/>
      <c r="CX894" s="278"/>
      <c r="CY894" s="278"/>
      <c r="CZ894" s="278"/>
      <c r="DA894" s="278"/>
      <c r="DB894" s="278"/>
      <c r="DC894" s="278"/>
      <c r="DD894" s="278"/>
      <c r="DE894" s="278"/>
      <c r="DF894" s="278"/>
      <c r="DG894" s="278"/>
      <c r="DH894" s="278"/>
      <c r="DI894" s="278"/>
      <c r="DJ894" s="278"/>
      <c r="DK894" s="278"/>
      <c r="DL894" s="278"/>
      <c r="DM894" s="278"/>
      <c r="DN894" s="278"/>
    </row>
    <row r="895" customFormat="false" ht="15.75" hidden="false" customHeight="false" outlineLevel="0" collapsed="false">
      <c r="A895" s="279" t="s">
        <v>599</v>
      </c>
      <c r="B895" s="78"/>
      <c r="C895" s="78"/>
      <c r="D895" s="78"/>
      <c r="E895" s="78"/>
      <c r="F895" s="78"/>
      <c r="G895" s="78"/>
      <c r="H895" s="78"/>
      <c r="I895" s="78"/>
      <c r="J895" s="78"/>
      <c r="K895" s="78"/>
      <c r="L895" s="78"/>
      <c r="M895" s="78"/>
      <c r="N895" s="78"/>
      <c r="O895" s="78"/>
      <c r="P895" s="78"/>
      <c r="Q895" s="78"/>
      <c r="R895" s="78"/>
      <c r="S895" s="78"/>
      <c r="T895" s="78"/>
      <c r="U895" s="78"/>
      <c r="V895" s="78"/>
      <c r="W895" s="78"/>
      <c r="X895" s="78"/>
      <c r="Y895" s="78"/>
      <c r="Z895" s="78"/>
      <c r="AA895" s="78"/>
      <c r="AB895" s="78"/>
      <c r="AC895" s="78"/>
      <c r="AD895" s="78"/>
      <c r="AE895" s="78"/>
      <c r="AF895" s="78"/>
      <c r="AG895" s="78"/>
      <c r="AH895" s="78"/>
      <c r="AI895" s="78"/>
      <c r="AJ895" s="78"/>
      <c r="AK895" s="78"/>
      <c r="AL895" s="78"/>
      <c r="AM895" s="78"/>
      <c r="AN895" s="78"/>
      <c r="AO895" s="78"/>
      <c r="AP895" s="78"/>
      <c r="AQ895" s="78"/>
      <c r="AR895" s="78"/>
      <c r="AS895" s="78"/>
      <c r="AT895" s="78"/>
      <c r="AU895" s="78"/>
      <c r="AV895" s="78"/>
      <c r="AW895" s="78"/>
      <c r="AX895" s="78"/>
      <c r="AY895" s="78"/>
      <c r="AZ895" s="78"/>
      <c r="BA895" s="78"/>
      <c r="BB895" s="78"/>
      <c r="BC895" s="78"/>
      <c r="BD895" s="78"/>
      <c r="BE895" s="78"/>
      <c r="BF895" s="78"/>
      <c r="BG895" s="78"/>
      <c r="BH895" s="78"/>
      <c r="BI895" s="78"/>
      <c r="BJ895" s="78"/>
      <c r="BK895" s="78"/>
      <c r="BL895" s="78"/>
      <c r="BM895" s="78"/>
      <c r="BN895" s="78"/>
      <c r="BO895" s="78"/>
      <c r="BP895" s="78"/>
      <c r="BQ895" s="78"/>
      <c r="BR895" s="78"/>
      <c r="BS895" s="78"/>
      <c r="BT895" s="78"/>
      <c r="BU895" s="78"/>
      <c r="BV895" s="78"/>
      <c r="BW895" s="78"/>
      <c r="BX895" s="78"/>
      <c r="BY895" s="78"/>
      <c r="BZ895" s="78"/>
      <c r="CA895" s="78"/>
      <c r="CB895" s="78"/>
      <c r="CC895" s="78"/>
      <c r="CD895" s="78"/>
      <c r="CE895" s="78"/>
      <c r="CF895" s="78"/>
      <c r="CG895" s="78"/>
      <c r="CH895" s="74"/>
      <c r="CI895" s="74"/>
      <c r="CJ895" s="74"/>
      <c r="CK895" s="74"/>
      <c r="CL895" s="74"/>
      <c r="CM895" s="74"/>
      <c r="CN895" s="74"/>
      <c r="CO895" s="74"/>
      <c r="CP895" s="74"/>
      <c r="CQ895" s="74"/>
      <c r="CR895" s="74"/>
      <c r="CS895" s="74"/>
      <c r="CT895" s="278"/>
      <c r="CU895" s="278"/>
      <c r="CV895" s="278"/>
      <c r="CW895" s="278"/>
      <c r="CX895" s="278"/>
      <c r="CY895" s="278"/>
      <c r="CZ895" s="278"/>
      <c r="DA895" s="278"/>
      <c r="DB895" s="278"/>
      <c r="DC895" s="278"/>
      <c r="DD895" s="278"/>
      <c r="DE895" s="278"/>
      <c r="DF895" s="278"/>
      <c r="DG895" s="278"/>
      <c r="DH895" s="278"/>
      <c r="DI895" s="278"/>
      <c r="DJ895" s="278"/>
      <c r="DK895" s="278"/>
      <c r="DL895" s="278"/>
      <c r="DM895" s="278"/>
      <c r="DN895" s="278"/>
    </row>
    <row r="896" customFormat="false" ht="15.75" hidden="false" customHeight="false" outlineLevel="0" collapsed="false">
      <c r="A896" s="276" t="s">
        <v>600</v>
      </c>
      <c r="B896" s="78"/>
      <c r="C896" s="78"/>
      <c r="D896" s="78"/>
      <c r="E896" s="78"/>
      <c r="F896" s="78"/>
      <c r="G896" s="78"/>
      <c r="H896" s="78"/>
      <c r="I896" s="78"/>
      <c r="J896" s="78"/>
      <c r="K896" s="78"/>
      <c r="L896" s="78"/>
      <c r="M896" s="78"/>
      <c r="N896" s="78"/>
      <c r="O896" s="78"/>
      <c r="P896" s="78"/>
      <c r="Q896" s="78"/>
      <c r="R896" s="78"/>
      <c r="S896" s="78"/>
      <c r="T896" s="78"/>
      <c r="U896" s="78"/>
      <c r="V896" s="78"/>
      <c r="W896" s="78"/>
      <c r="X896" s="78"/>
      <c r="Y896" s="78"/>
      <c r="Z896" s="78"/>
      <c r="AA896" s="78"/>
      <c r="AB896" s="78"/>
      <c r="AC896" s="78"/>
      <c r="AD896" s="78"/>
      <c r="AE896" s="78"/>
      <c r="AF896" s="78"/>
      <c r="AG896" s="78"/>
      <c r="AH896" s="78"/>
      <c r="AI896" s="78"/>
      <c r="AJ896" s="78"/>
      <c r="AK896" s="78"/>
      <c r="AL896" s="78"/>
      <c r="AM896" s="78"/>
      <c r="AN896" s="78"/>
      <c r="AO896" s="78"/>
      <c r="AP896" s="78"/>
      <c r="AQ896" s="78"/>
      <c r="AR896" s="78"/>
      <c r="AS896" s="78"/>
      <c r="AT896" s="78"/>
      <c r="AU896" s="78"/>
      <c r="AV896" s="78"/>
      <c r="AW896" s="78"/>
      <c r="AX896" s="78"/>
      <c r="AY896" s="78"/>
      <c r="AZ896" s="78"/>
      <c r="BA896" s="78"/>
      <c r="BB896" s="78"/>
      <c r="BC896" s="78"/>
      <c r="BD896" s="78"/>
      <c r="BE896" s="78"/>
      <c r="BF896" s="78"/>
      <c r="BG896" s="78"/>
      <c r="BH896" s="78"/>
      <c r="BI896" s="78"/>
      <c r="BJ896" s="78"/>
      <c r="BK896" s="78"/>
      <c r="BL896" s="78"/>
      <c r="BM896" s="78"/>
      <c r="BN896" s="78"/>
      <c r="BO896" s="78"/>
      <c r="BP896" s="78"/>
      <c r="BQ896" s="78"/>
      <c r="BR896" s="78"/>
      <c r="BS896" s="78"/>
      <c r="BT896" s="78"/>
      <c r="BU896" s="78"/>
      <c r="BV896" s="78"/>
      <c r="BW896" s="78"/>
      <c r="BX896" s="78"/>
      <c r="BY896" s="78"/>
      <c r="BZ896" s="78"/>
      <c r="CA896" s="78"/>
      <c r="CB896" s="78"/>
      <c r="CC896" s="78"/>
      <c r="CD896" s="221" t="n">
        <v>13.7</v>
      </c>
      <c r="CE896" s="221" t="n">
        <v>13.7</v>
      </c>
      <c r="CF896" s="221" t="n">
        <v>13.7</v>
      </c>
      <c r="CG896" s="221" t="n">
        <v>13.7</v>
      </c>
      <c r="CH896" s="74" t="n">
        <v>17.8472747826517</v>
      </c>
      <c r="CI896" s="74" t="n">
        <v>24.8439952547292</v>
      </c>
      <c r="CJ896" s="74" t="n">
        <v>25.5893151123711</v>
      </c>
      <c r="CK896" s="74" t="n">
        <v>25.0194148502479</v>
      </c>
      <c r="CL896" s="74" t="n">
        <v>18.4415495252095</v>
      </c>
      <c r="CM896" s="74" t="n">
        <v>25.6712453006837</v>
      </c>
      <c r="CN896" s="74" t="n">
        <v>29.6469186470534</v>
      </c>
      <c r="CO896" s="74" t="n">
        <v>29.6469186470534</v>
      </c>
      <c r="CP896" s="74" t="n">
        <v>26.3622741052219</v>
      </c>
      <c r="CQ896" s="74" t="n">
        <v>23.4355718086094</v>
      </c>
      <c r="CR896" s="74" t="n">
        <v>22.5436814072224</v>
      </c>
      <c r="CS896" s="74"/>
      <c r="CT896" s="278"/>
      <c r="CU896" s="278"/>
      <c r="CV896" s="278"/>
      <c r="CW896" s="278"/>
      <c r="CX896" s="278"/>
      <c r="CY896" s="278"/>
      <c r="CZ896" s="278"/>
      <c r="DA896" s="278"/>
      <c r="DB896" s="278"/>
      <c r="DC896" s="278"/>
      <c r="DD896" s="278"/>
      <c r="DE896" s="278"/>
      <c r="DF896" s="278"/>
      <c r="DG896" s="278"/>
      <c r="DH896" s="278"/>
      <c r="DI896" s="278"/>
      <c r="DJ896" s="278"/>
      <c r="DK896" s="278"/>
      <c r="DL896" s="278"/>
      <c r="DM896" s="278"/>
      <c r="DN896" s="278"/>
    </row>
    <row r="897" customFormat="false" ht="15.75" hidden="false" customHeight="false" outlineLevel="0" collapsed="false">
      <c r="A897" s="279" t="s">
        <v>601</v>
      </c>
      <c r="B897" s="78"/>
      <c r="C897" s="78"/>
      <c r="D897" s="78"/>
      <c r="E897" s="78"/>
      <c r="F897" s="78"/>
      <c r="G897" s="78"/>
      <c r="H897" s="78"/>
      <c r="I897" s="78"/>
      <c r="J897" s="78"/>
      <c r="K897" s="78"/>
      <c r="L897" s="78"/>
      <c r="M897" s="78"/>
      <c r="N897" s="78"/>
      <c r="O897" s="78"/>
      <c r="P897" s="78"/>
      <c r="Q897" s="78"/>
      <c r="R897" s="78"/>
      <c r="S897" s="78"/>
      <c r="T897" s="78"/>
      <c r="U897" s="78"/>
      <c r="V897" s="78"/>
      <c r="W897" s="78"/>
      <c r="X897" s="78"/>
      <c r="Y897" s="78"/>
      <c r="Z897" s="78"/>
      <c r="AA897" s="78"/>
      <c r="AB897" s="78"/>
      <c r="AC897" s="78"/>
      <c r="AD897" s="78"/>
      <c r="AE897" s="78"/>
      <c r="AF897" s="78"/>
      <c r="AG897" s="78"/>
      <c r="AH897" s="78"/>
      <c r="AI897" s="78"/>
      <c r="AJ897" s="78"/>
      <c r="AK897" s="78"/>
      <c r="AL897" s="78"/>
      <c r="AM897" s="78"/>
      <c r="AN897" s="78"/>
      <c r="AO897" s="78"/>
      <c r="AP897" s="78"/>
      <c r="AQ897" s="78"/>
      <c r="AR897" s="78"/>
      <c r="AS897" s="78"/>
      <c r="AT897" s="78"/>
      <c r="AU897" s="78"/>
      <c r="AV897" s="78"/>
      <c r="AW897" s="78"/>
      <c r="AX897" s="78"/>
      <c r="AY897" s="78"/>
      <c r="AZ897" s="78"/>
      <c r="BA897" s="78"/>
      <c r="BB897" s="78"/>
      <c r="BC897" s="78"/>
      <c r="BD897" s="78"/>
      <c r="BE897" s="78"/>
      <c r="BF897" s="78"/>
      <c r="BG897" s="78"/>
      <c r="BH897" s="78"/>
      <c r="BI897" s="78"/>
      <c r="BJ897" s="78"/>
      <c r="BK897" s="78"/>
      <c r="BL897" s="78"/>
      <c r="BM897" s="78"/>
      <c r="BN897" s="78"/>
      <c r="BO897" s="78"/>
      <c r="BP897" s="78"/>
      <c r="BQ897" s="78"/>
      <c r="BR897" s="78"/>
      <c r="BS897" s="78"/>
      <c r="BT897" s="78"/>
      <c r="BU897" s="78"/>
      <c r="BV897" s="78"/>
      <c r="BW897" s="78"/>
      <c r="BX897" s="78"/>
      <c r="BY897" s="78"/>
      <c r="BZ897" s="78"/>
      <c r="CA897" s="78"/>
      <c r="CB897" s="78"/>
      <c r="CC897" s="78"/>
      <c r="CD897" s="78"/>
      <c r="CE897" s="78"/>
      <c r="CF897" s="78"/>
      <c r="CG897" s="78"/>
      <c r="CH897" s="74"/>
      <c r="CI897" s="74"/>
      <c r="CJ897" s="74"/>
      <c r="CK897" s="74"/>
      <c r="CL897" s="74"/>
      <c r="CM897" s="74"/>
      <c r="CN897" s="74"/>
      <c r="CO897" s="74"/>
      <c r="CP897" s="74"/>
      <c r="CQ897" s="74"/>
      <c r="CR897" s="74"/>
      <c r="CS897" s="74"/>
      <c r="CT897" s="278"/>
      <c r="CU897" s="278"/>
      <c r="CV897" s="278"/>
      <c r="CW897" s="278"/>
      <c r="CX897" s="278"/>
      <c r="CY897" s="278"/>
      <c r="CZ897" s="278"/>
      <c r="DA897" s="278"/>
      <c r="DB897" s="278"/>
      <c r="DC897" s="278"/>
      <c r="DD897" s="278"/>
      <c r="DE897" s="278"/>
      <c r="DF897" s="278"/>
      <c r="DG897" s="278"/>
      <c r="DH897" s="278"/>
      <c r="DI897" s="278"/>
      <c r="DJ897" s="278"/>
      <c r="DK897" s="278"/>
      <c r="DL897" s="278"/>
      <c r="DM897" s="278"/>
      <c r="DN897" s="278"/>
    </row>
    <row r="898" customFormat="false" ht="15.75" hidden="false" customHeight="false" outlineLevel="0" collapsed="false">
      <c r="A898" s="279" t="s">
        <v>602</v>
      </c>
      <c r="B898" s="78"/>
      <c r="C898" s="78"/>
      <c r="D898" s="78"/>
      <c r="E898" s="78"/>
      <c r="F898" s="78"/>
      <c r="G898" s="78"/>
      <c r="H898" s="78"/>
      <c r="I898" s="78"/>
      <c r="J898" s="78"/>
      <c r="K898" s="78"/>
      <c r="L898" s="78"/>
      <c r="M898" s="78"/>
      <c r="N898" s="78"/>
      <c r="O898" s="78"/>
      <c r="P898" s="78"/>
      <c r="Q898" s="78"/>
      <c r="R898" s="78"/>
      <c r="S898" s="78"/>
      <c r="T898" s="78"/>
      <c r="U898" s="78"/>
      <c r="V898" s="78"/>
      <c r="W898" s="78"/>
      <c r="X898" s="78"/>
      <c r="Y898" s="78"/>
      <c r="Z898" s="78"/>
      <c r="AA898" s="78"/>
      <c r="AB898" s="78"/>
      <c r="AC898" s="78"/>
      <c r="AD898" s="78"/>
      <c r="AE898" s="78"/>
      <c r="AF898" s="78"/>
      <c r="AG898" s="78"/>
      <c r="AH898" s="78"/>
      <c r="AI898" s="78"/>
      <c r="AJ898" s="78"/>
      <c r="AK898" s="78"/>
      <c r="AL898" s="78"/>
      <c r="AM898" s="78"/>
      <c r="AN898" s="78"/>
      <c r="AO898" s="78"/>
      <c r="AP898" s="78"/>
      <c r="AQ898" s="78"/>
      <c r="AR898" s="78"/>
      <c r="AS898" s="78"/>
      <c r="AT898" s="78"/>
      <c r="AU898" s="78"/>
      <c r="AV898" s="78"/>
      <c r="AW898" s="78"/>
      <c r="AX898" s="78"/>
      <c r="AY898" s="78"/>
      <c r="AZ898" s="78"/>
      <c r="BA898" s="78"/>
      <c r="BB898" s="78"/>
      <c r="BC898" s="78"/>
      <c r="BD898" s="78"/>
      <c r="BE898" s="78"/>
      <c r="BF898" s="78"/>
      <c r="BG898" s="78"/>
      <c r="BH898" s="78"/>
      <c r="BI898" s="78"/>
      <c r="BJ898" s="78"/>
      <c r="BK898" s="78"/>
      <c r="BL898" s="78"/>
      <c r="BM898" s="78"/>
      <c r="BN898" s="78"/>
      <c r="BO898" s="78"/>
      <c r="BP898" s="78"/>
      <c r="BQ898" s="78"/>
      <c r="BR898" s="78"/>
      <c r="BS898" s="78"/>
      <c r="BT898" s="78"/>
      <c r="BU898" s="78"/>
      <c r="BV898" s="78"/>
      <c r="BW898" s="78"/>
      <c r="BX898" s="78"/>
      <c r="BY898" s="78"/>
      <c r="BZ898" s="78"/>
      <c r="CA898" s="78"/>
      <c r="CB898" s="78"/>
      <c r="CC898" s="78"/>
      <c r="CD898" s="78"/>
      <c r="CE898" s="78"/>
      <c r="CF898" s="78"/>
      <c r="CG898" s="78"/>
      <c r="CH898" s="74"/>
      <c r="CI898" s="74"/>
      <c r="CJ898" s="74"/>
      <c r="CK898" s="74"/>
      <c r="CL898" s="74"/>
      <c r="CM898" s="74"/>
      <c r="CN898" s="74"/>
      <c r="CO898" s="74"/>
      <c r="CP898" s="74"/>
      <c r="CQ898" s="74"/>
      <c r="CR898" s="74"/>
      <c r="CS898" s="74"/>
      <c r="CT898" s="278"/>
      <c r="CU898" s="278"/>
      <c r="CV898" s="278"/>
      <c r="CW898" s="278"/>
      <c r="CX898" s="278"/>
      <c r="CY898" s="278"/>
      <c r="CZ898" s="278"/>
      <c r="DA898" s="278"/>
      <c r="DB898" s="278"/>
      <c r="DC898" s="278"/>
      <c r="DD898" s="278"/>
      <c r="DE898" s="278"/>
      <c r="DF898" s="278"/>
      <c r="DG898" s="278"/>
      <c r="DH898" s="278"/>
      <c r="DI898" s="278"/>
      <c r="DJ898" s="278"/>
      <c r="DK898" s="278"/>
      <c r="DL898" s="278"/>
      <c r="DM898" s="278"/>
      <c r="DN898" s="278"/>
    </row>
    <row r="899" customFormat="false" ht="15.75" hidden="false" customHeight="false" outlineLevel="0" collapsed="false">
      <c r="A899" s="272" t="s">
        <v>603</v>
      </c>
      <c r="B899" s="178"/>
      <c r="C899" s="178"/>
      <c r="D899" s="178"/>
      <c r="E899" s="178"/>
      <c r="F899" s="178"/>
      <c r="G899" s="178"/>
      <c r="H899" s="178"/>
      <c r="I899" s="178"/>
      <c r="J899" s="178"/>
      <c r="K899" s="178"/>
      <c r="L899" s="178"/>
      <c r="M899" s="178"/>
      <c r="N899" s="178"/>
      <c r="O899" s="178"/>
      <c r="P899" s="178"/>
      <c r="Q899" s="178"/>
      <c r="R899" s="178"/>
      <c r="S899" s="178"/>
      <c r="T899" s="178"/>
      <c r="U899" s="178"/>
      <c r="V899" s="178"/>
      <c r="W899" s="178"/>
      <c r="X899" s="178"/>
      <c r="Y899" s="178"/>
      <c r="Z899" s="178"/>
      <c r="AA899" s="178"/>
      <c r="AB899" s="178"/>
      <c r="AC899" s="178"/>
      <c r="AD899" s="178"/>
      <c r="AE899" s="178"/>
      <c r="AF899" s="178"/>
      <c r="AG899" s="178"/>
      <c r="AH899" s="178"/>
      <c r="AI899" s="178"/>
      <c r="AJ899" s="178"/>
      <c r="AK899" s="178"/>
      <c r="AL899" s="178"/>
      <c r="AM899" s="178"/>
      <c r="AN899" s="178"/>
      <c r="AO899" s="178"/>
      <c r="AP899" s="178"/>
      <c r="AQ899" s="178"/>
      <c r="AR899" s="178"/>
      <c r="AS899" s="178"/>
      <c r="AT899" s="178"/>
      <c r="AU899" s="178"/>
      <c r="AV899" s="178"/>
      <c r="AW899" s="178"/>
      <c r="AX899" s="178"/>
      <c r="AY899" s="178"/>
      <c r="AZ899" s="178"/>
      <c r="BA899" s="178"/>
      <c r="BB899" s="178"/>
      <c r="BC899" s="178"/>
      <c r="BD899" s="178"/>
      <c r="BE899" s="178"/>
      <c r="BF899" s="178"/>
      <c r="BG899" s="178"/>
      <c r="BH899" s="178"/>
      <c r="BI899" s="178"/>
      <c r="BJ899" s="178" t="n">
        <v>0</v>
      </c>
      <c r="BK899" s="178" t="n">
        <v>0</v>
      </c>
      <c r="BL899" s="178" t="n">
        <v>0</v>
      </c>
      <c r="BM899" s="178" t="n">
        <v>0</v>
      </c>
      <c r="BN899" s="178" t="n">
        <v>0</v>
      </c>
      <c r="BO899" s="178" t="n">
        <v>0</v>
      </c>
      <c r="BP899" s="178" t="n">
        <v>0</v>
      </c>
      <c r="BQ899" s="178" t="n">
        <v>0</v>
      </c>
      <c r="BR899" s="178" t="n">
        <v>0</v>
      </c>
      <c r="BS899" s="178" t="n">
        <v>0</v>
      </c>
      <c r="BT899" s="178" t="n">
        <v>0</v>
      </c>
      <c r="BU899" s="178" t="n">
        <v>0</v>
      </c>
      <c r="BV899" s="178" t="n">
        <v>0</v>
      </c>
      <c r="BW899" s="178" t="n">
        <v>0</v>
      </c>
      <c r="BX899" s="178" t="n">
        <v>0</v>
      </c>
      <c r="BY899" s="178" t="n">
        <v>0</v>
      </c>
      <c r="BZ899" s="178" t="n">
        <v>0</v>
      </c>
      <c r="CA899" s="178" t="n">
        <v>0</v>
      </c>
      <c r="CB899" s="178" t="n">
        <v>0</v>
      </c>
      <c r="CC899" s="178" t="n">
        <v>0</v>
      </c>
      <c r="CD899" s="178" t="n">
        <v>0</v>
      </c>
      <c r="CE899" s="178" t="n">
        <v>0</v>
      </c>
      <c r="CF899" s="178" t="n">
        <v>0</v>
      </c>
      <c r="CG899" s="178" t="n">
        <v>0</v>
      </c>
      <c r="CH899" s="282" t="n">
        <v>21.6124896998453</v>
      </c>
      <c r="CI899" s="282" t="n">
        <v>26.2876386972057</v>
      </c>
      <c r="CJ899" s="282" t="n">
        <v>27.3391442450939</v>
      </c>
      <c r="CK899" s="282" t="n">
        <v>20.0607273578552</v>
      </c>
      <c r="CL899" s="282" t="n">
        <v>33.5853896299228</v>
      </c>
      <c r="CM899" s="282" t="n">
        <v>31.3652395653447</v>
      </c>
      <c r="CN899" s="282" t="n">
        <v>14.3947589473662</v>
      </c>
      <c r="CO899" s="69" t="n">
        <v>14.3947589473662</v>
      </c>
      <c r="CP899" s="69" t="n">
        <v>47.2651592775855</v>
      </c>
      <c r="CQ899" s="69" t="n">
        <v>32.2925842893661</v>
      </c>
      <c r="CR899" s="69" t="n">
        <v>36.0161045430423</v>
      </c>
      <c r="CS899" s="69"/>
      <c r="CT899" s="278"/>
      <c r="CU899" s="278"/>
      <c r="CV899" s="278"/>
      <c r="CW899" s="278"/>
      <c r="CX899" s="278"/>
      <c r="CY899" s="278"/>
      <c r="CZ899" s="278"/>
      <c r="DA899" s="278"/>
      <c r="DB899" s="278"/>
      <c r="DC899" s="278"/>
      <c r="DD899" s="278"/>
      <c r="DE899" s="278"/>
      <c r="DF899" s="278"/>
      <c r="DG899" s="278"/>
      <c r="DH899" s="278"/>
      <c r="DI899" s="278"/>
      <c r="DJ899" s="278"/>
      <c r="DK899" s="278"/>
      <c r="DL899" s="278"/>
      <c r="DM899" s="278"/>
      <c r="DN899" s="278"/>
    </row>
    <row r="900" customFormat="false" ht="15.75" hidden="false" customHeight="false" outlineLevel="0" collapsed="false">
      <c r="A900" s="276" t="s">
        <v>604</v>
      </c>
      <c r="B900" s="74"/>
      <c r="C900" s="74"/>
      <c r="D900" s="74"/>
      <c r="E900" s="74"/>
      <c r="F900" s="74"/>
      <c r="G900" s="74"/>
      <c r="H900" s="74"/>
      <c r="I900" s="74"/>
      <c r="J900" s="74"/>
      <c r="K900" s="74"/>
      <c r="L900" s="74"/>
      <c r="M900" s="74"/>
      <c r="N900" s="74"/>
      <c r="O900" s="74"/>
      <c r="P900" s="74"/>
      <c r="Q900" s="74"/>
      <c r="R900" s="74"/>
      <c r="S900" s="74"/>
      <c r="T900" s="74"/>
      <c r="U900" s="74"/>
      <c r="V900" s="74"/>
      <c r="W900" s="74"/>
      <c r="X900" s="74"/>
      <c r="Y900" s="74"/>
      <c r="Z900" s="74"/>
      <c r="AA900" s="74"/>
      <c r="AB900" s="74"/>
      <c r="AC900" s="74"/>
      <c r="AD900" s="74"/>
      <c r="AE900" s="74"/>
      <c r="AF900" s="74"/>
      <c r="AG900" s="74"/>
      <c r="AH900" s="74"/>
      <c r="AI900" s="74"/>
      <c r="AJ900" s="74"/>
      <c r="AK900" s="74"/>
      <c r="AL900" s="74"/>
      <c r="AM900" s="74"/>
      <c r="AN900" s="74"/>
      <c r="AO900" s="74"/>
      <c r="AP900" s="74"/>
      <c r="AQ900" s="74"/>
      <c r="AR900" s="74"/>
      <c r="AS900" s="74"/>
      <c r="AT900" s="74"/>
      <c r="AU900" s="74"/>
      <c r="AV900" s="74"/>
      <c r="AW900" s="74"/>
      <c r="AX900" s="74"/>
      <c r="AY900" s="74"/>
      <c r="AZ900" s="74"/>
      <c r="BA900" s="74"/>
      <c r="BB900" s="74"/>
      <c r="BC900" s="74"/>
      <c r="BD900" s="74"/>
      <c r="BE900" s="74"/>
      <c r="BF900" s="74"/>
      <c r="BG900" s="74"/>
      <c r="BH900" s="74"/>
      <c r="BI900" s="74"/>
      <c r="BJ900" s="74"/>
      <c r="BK900" s="74"/>
      <c r="BL900" s="74"/>
      <c r="BM900" s="74"/>
      <c r="BN900" s="74"/>
      <c r="BO900" s="74"/>
      <c r="BP900" s="74"/>
      <c r="BQ900" s="74"/>
      <c r="BR900" s="74"/>
      <c r="BS900" s="74"/>
      <c r="BT900" s="74"/>
      <c r="BU900" s="74"/>
      <c r="BV900" s="74"/>
      <c r="BW900" s="74"/>
      <c r="BX900" s="74"/>
      <c r="BY900" s="74"/>
      <c r="BZ900" s="74"/>
      <c r="CA900" s="74"/>
      <c r="CB900" s="74"/>
      <c r="CC900" s="74"/>
      <c r="CD900" s="74"/>
      <c r="CE900" s="74"/>
      <c r="CF900" s="74"/>
      <c r="CG900" s="74"/>
      <c r="CH900" s="74" t="n">
        <v>16.16968012171</v>
      </c>
      <c r="CI900" s="74" t="n">
        <v>19.6674568637016</v>
      </c>
      <c r="CJ900" s="74" t="n">
        <v>20.4541551382497</v>
      </c>
      <c r="CK900" s="74" t="n">
        <v>15.0087078763387</v>
      </c>
      <c r="CL900" s="74" t="n">
        <v>15.3083093894169</v>
      </c>
      <c r="CM900" s="74" t="n">
        <v>14.2963591201481</v>
      </c>
      <c r="CN900" s="74" t="n">
        <v>6.52518955021751</v>
      </c>
      <c r="CO900" s="74" t="n">
        <v>6.52518955021751</v>
      </c>
      <c r="CP900" s="74" t="n">
        <v>35.3898493144891</v>
      </c>
      <c r="CQ900" s="74" t="n">
        <v>24.1791143718427</v>
      </c>
      <c r="CR900" s="74" t="n">
        <v>26.9671049913843</v>
      </c>
      <c r="CS900" s="69"/>
      <c r="CT900" s="283"/>
      <c r="CU900" s="283"/>
      <c r="CV900" s="283"/>
      <c r="CW900" s="283"/>
      <c r="CX900" s="283"/>
      <c r="CY900" s="283"/>
      <c r="CZ900" s="283"/>
      <c r="DA900" s="283"/>
      <c r="DB900" s="283"/>
      <c r="DC900" s="283"/>
      <c r="DD900" s="283"/>
      <c r="DE900" s="283"/>
      <c r="DF900" s="283"/>
      <c r="DG900" s="283"/>
      <c r="DH900" s="283"/>
      <c r="DI900" s="283"/>
      <c r="DJ900" s="283"/>
      <c r="DK900" s="283"/>
      <c r="DL900" s="283"/>
      <c r="DM900" s="283"/>
      <c r="DN900" s="283"/>
    </row>
    <row r="901" customFormat="false" ht="15.75" hidden="false" customHeight="false" outlineLevel="0" collapsed="false">
      <c r="A901" s="276" t="s">
        <v>595</v>
      </c>
      <c r="B901" s="78"/>
      <c r="C901" s="78"/>
      <c r="D901" s="78"/>
      <c r="E901" s="78"/>
      <c r="F901" s="78"/>
      <c r="G901" s="78"/>
      <c r="H901" s="78"/>
      <c r="I901" s="78"/>
      <c r="J901" s="78"/>
      <c r="K901" s="78"/>
      <c r="L901" s="78"/>
      <c r="M901" s="78"/>
      <c r="N901" s="78"/>
      <c r="O901" s="78"/>
      <c r="P901" s="78"/>
      <c r="Q901" s="78"/>
      <c r="R901" s="78"/>
      <c r="S901" s="78"/>
      <c r="T901" s="78"/>
      <c r="U901" s="78"/>
      <c r="V901" s="78"/>
      <c r="W901" s="78"/>
      <c r="X901" s="78"/>
      <c r="Y901" s="78"/>
      <c r="Z901" s="78"/>
      <c r="AA901" s="78"/>
      <c r="AB901" s="78"/>
      <c r="AC901" s="78"/>
      <c r="AD901" s="78"/>
      <c r="AE901" s="78"/>
      <c r="AF901" s="78"/>
      <c r="AG901" s="78"/>
      <c r="AH901" s="78"/>
      <c r="AI901" s="78"/>
      <c r="AJ901" s="78"/>
      <c r="AK901" s="78"/>
      <c r="AL901" s="78"/>
      <c r="AM901" s="78"/>
      <c r="AN901" s="78"/>
      <c r="AO901" s="78"/>
      <c r="AP901" s="78"/>
      <c r="AQ901" s="78"/>
      <c r="AR901" s="78"/>
      <c r="AS901" s="78"/>
      <c r="AT901" s="78"/>
      <c r="AU901" s="78"/>
      <c r="AV901" s="78"/>
      <c r="AW901" s="78"/>
      <c r="AX901" s="78"/>
      <c r="AY901" s="78"/>
      <c r="AZ901" s="78"/>
      <c r="BA901" s="78"/>
      <c r="BB901" s="78"/>
      <c r="BC901" s="78"/>
      <c r="BD901" s="78"/>
      <c r="BE901" s="78"/>
      <c r="BF901" s="78"/>
      <c r="BG901" s="78"/>
      <c r="BH901" s="78"/>
      <c r="BI901" s="78"/>
      <c r="BJ901" s="78"/>
      <c r="BK901" s="78"/>
      <c r="BL901" s="78"/>
      <c r="BM901" s="78"/>
      <c r="BN901" s="78"/>
      <c r="BO901" s="78"/>
      <c r="BP901" s="78"/>
      <c r="BQ901" s="78"/>
      <c r="BR901" s="78"/>
      <c r="BS901" s="78"/>
      <c r="BT901" s="78"/>
      <c r="BU901" s="78"/>
      <c r="BV901" s="78"/>
      <c r="BW901" s="78"/>
      <c r="BX901" s="78"/>
      <c r="BY901" s="78"/>
      <c r="BZ901" s="78"/>
      <c r="CA901" s="78"/>
      <c r="CB901" s="78"/>
      <c r="CC901" s="78"/>
      <c r="CD901" s="78"/>
      <c r="CE901" s="78"/>
      <c r="CF901" s="78"/>
      <c r="CG901" s="78"/>
      <c r="CH901" s="74"/>
      <c r="CI901" s="74"/>
      <c r="CJ901" s="74"/>
      <c r="CK901" s="74"/>
      <c r="CL901" s="74"/>
      <c r="CM901" s="74"/>
      <c r="CN901" s="74"/>
      <c r="CO901" s="74"/>
      <c r="CP901" s="74"/>
      <c r="CQ901" s="74"/>
      <c r="CR901" s="74"/>
      <c r="CS901" s="245"/>
      <c r="CT901" s="284"/>
      <c r="CU901" s="284"/>
      <c r="CV901" s="284"/>
      <c r="CW901" s="284"/>
      <c r="CX901" s="284"/>
      <c r="CY901" s="284"/>
      <c r="CZ901" s="284"/>
      <c r="DA901" s="284"/>
      <c r="DB901" s="284"/>
      <c r="DC901" s="284"/>
      <c r="DD901" s="284"/>
      <c r="DE901" s="284"/>
      <c r="DF901" s="284"/>
      <c r="DG901" s="284"/>
      <c r="DH901" s="284"/>
      <c r="DI901" s="284"/>
      <c r="DJ901" s="284"/>
      <c r="DK901" s="284"/>
      <c r="DL901" s="284"/>
      <c r="DM901" s="284"/>
      <c r="DN901" s="284"/>
    </row>
    <row r="902" customFormat="false" ht="15.75" hidden="false" customHeight="false" outlineLevel="0" collapsed="false">
      <c r="A902" s="276" t="s">
        <v>596</v>
      </c>
      <c r="B902" s="78"/>
      <c r="C902" s="78"/>
      <c r="D902" s="78"/>
      <c r="E902" s="78"/>
      <c r="F902" s="78"/>
      <c r="G902" s="78"/>
      <c r="H902" s="78"/>
      <c r="I902" s="78"/>
      <c r="J902" s="78"/>
      <c r="K902" s="78"/>
      <c r="L902" s="78"/>
      <c r="M902" s="78"/>
      <c r="N902" s="78"/>
      <c r="O902" s="78"/>
      <c r="P902" s="78"/>
      <c r="Q902" s="78"/>
      <c r="R902" s="78"/>
      <c r="S902" s="78"/>
      <c r="T902" s="78"/>
      <c r="U902" s="78"/>
      <c r="V902" s="78"/>
      <c r="W902" s="78"/>
      <c r="X902" s="78"/>
      <c r="Y902" s="78"/>
      <c r="Z902" s="78"/>
      <c r="AA902" s="78"/>
      <c r="AB902" s="78"/>
      <c r="AC902" s="78"/>
      <c r="AD902" s="78"/>
      <c r="AE902" s="78"/>
      <c r="AF902" s="78"/>
      <c r="AG902" s="78"/>
      <c r="AH902" s="78"/>
      <c r="AI902" s="78"/>
      <c r="AJ902" s="78"/>
      <c r="AK902" s="78"/>
      <c r="AL902" s="78"/>
      <c r="AM902" s="78"/>
      <c r="AN902" s="78"/>
      <c r="AO902" s="78"/>
      <c r="AP902" s="78"/>
      <c r="AQ902" s="78"/>
      <c r="AR902" s="78"/>
      <c r="AS902" s="78"/>
      <c r="AT902" s="78"/>
      <c r="AU902" s="78"/>
      <c r="AV902" s="78"/>
      <c r="AW902" s="78"/>
      <c r="AX902" s="78"/>
      <c r="AY902" s="78"/>
      <c r="AZ902" s="78"/>
      <c r="BA902" s="78"/>
      <c r="BB902" s="78"/>
      <c r="BC902" s="78"/>
      <c r="BD902" s="78"/>
      <c r="BE902" s="78"/>
      <c r="BF902" s="78"/>
      <c r="BG902" s="78"/>
      <c r="BH902" s="78"/>
      <c r="BI902" s="78"/>
      <c r="BJ902" s="78" t="n">
        <v>0</v>
      </c>
      <c r="BK902" s="78" t="n">
        <v>0</v>
      </c>
      <c r="BL902" s="78" t="n">
        <v>0</v>
      </c>
      <c r="BM902" s="78" t="n">
        <v>0</v>
      </c>
      <c r="BN902" s="78" t="n">
        <v>0</v>
      </c>
      <c r="BO902" s="78" t="n">
        <v>0</v>
      </c>
      <c r="BP902" s="78" t="n">
        <v>0</v>
      </c>
      <c r="BQ902" s="78" t="n">
        <v>0</v>
      </c>
      <c r="BR902" s="78" t="n">
        <v>0</v>
      </c>
      <c r="BS902" s="78" t="n">
        <v>0</v>
      </c>
      <c r="BT902" s="78" t="n">
        <v>0</v>
      </c>
      <c r="BU902" s="78" t="n">
        <v>0</v>
      </c>
      <c r="BV902" s="78" t="n">
        <v>0</v>
      </c>
      <c r="BW902" s="78" t="n">
        <v>0</v>
      </c>
      <c r="BX902" s="78" t="n">
        <v>0</v>
      </c>
      <c r="BY902" s="78" t="n">
        <v>0</v>
      </c>
      <c r="BZ902" s="78" t="n">
        <v>0</v>
      </c>
      <c r="CA902" s="78" t="n">
        <v>0</v>
      </c>
      <c r="CB902" s="78" t="n">
        <v>0</v>
      </c>
      <c r="CC902" s="78" t="n">
        <v>0</v>
      </c>
      <c r="CD902" s="78" t="n">
        <v>0</v>
      </c>
      <c r="CE902" s="78" t="n">
        <v>0</v>
      </c>
      <c r="CF902" s="78" t="n">
        <v>0</v>
      </c>
      <c r="CG902" s="78" t="n">
        <v>0</v>
      </c>
      <c r="CH902" s="74" t="n">
        <v>5.44280957813522</v>
      </c>
      <c r="CI902" s="74" t="n">
        <v>6.62018183350405</v>
      </c>
      <c r="CJ902" s="74" t="n">
        <v>6.88498910684421</v>
      </c>
      <c r="CK902" s="74" t="n">
        <v>5.05201948151652</v>
      </c>
      <c r="CL902" s="74" t="n">
        <v>18.277080240506</v>
      </c>
      <c r="CM902" s="74" t="n">
        <v>17.0688804451966</v>
      </c>
      <c r="CN902" s="74" t="n">
        <v>7.86956939714871</v>
      </c>
      <c r="CO902" s="74" t="n">
        <v>7.86956939714871</v>
      </c>
      <c r="CP902" s="74" t="n">
        <v>11.8753099630964</v>
      </c>
      <c r="CQ902" s="74" t="n">
        <v>8.11346991752333</v>
      </c>
      <c r="CR902" s="74" t="n">
        <v>9.04899955165791</v>
      </c>
      <c r="CS902" s="74"/>
      <c r="CT902" s="278"/>
      <c r="CU902" s="278"/>
      <c r="CV902" s="278"/>
      <c r="CW902" s="278"/>
      <c r="CX902" s="278"/>
      <c r="CY902" s="278"/>
      <c r="CZ902" s="278"/>
      <c r="DA902" s="278"/>
      <c r="DB902" s="278"/>
      <c r="DC902" s="278"/>
      <c r="DD902" s="278"/>
      <c r="DE902" s="278"/>
      <c r="DF902" s="278"/>
      <c r="DG902" s="278"/>
      <c r="DH902" s="278"/>
      <c r="DI902" s="278"/>
      <c r="DJ902" s="278"/>
      <c r="DK902" s="278"/>
      <c r="DL902" s="278"/>
      <c r="DM902" s="278"/>
      <c r="DN902" s="278"/>
    </row>
    <row r="903" customFormat="false" ht="15.75" hidden="false" customHeight="false" outlineLevel="0" collapsed="false">
      <c r="A903" s="279" t="s">
        <v>597</v>
      </c>
      <c r="B903" s="78"/>
      <c r="C903" s="78"/>
      <c r="D903" s="78"/>
      <c r="E903" s="78"/>
      <c r="F903" s="78"/>
      <c r="G903" s="78"/>
      <c r="H903" s="78"/>
      <c r="I903" s="78"/>
      <c r="J903" s="78"/>
      <c r="K903" s="78"/>
      <c r="L903" s="78"/>
      <c r="M903" s="78"/>
      <c r="N903" s="78"/>
      <c r="O903" s="78"/>
      <c r="P903" s="78"/>
      <c r="Q903" s="78"/>
      <c r="R903" s="78"/>
      <c r="S903" s="78"/>
      <c r="T903" s="78"/>
      <c r="U903" s="78"/>
      <c r="V903" s="78"/>
      <c r="W903" s="78"/>
      <c r="X903" s="78"/>
      <c r="Y903" s="78"/>
      <c r="Z903" s="78"/>
      <c r="AA903" s="78"/>
      <c r="AB903" s="78"/>
      <c r="AC903" s="78"/>
      <c r="AD903" s="78"/>
      <c r="AE903" s="78"/>
      <c r="AF903" s="78"/>
      <c r="AG903" s="78"/>
      <c r="AH903" s="78"/>
      <c r="AI903" s="78"/>
      <c r="AJ903" s="78"/>
      <c r="AK903" s="78"/>
      <c r="AL903" s="78"/>
      <c r="AM903" s="78"/>
      <c r="AN903" s="78"/>
      <c r="AO903" s="78"/>
      <c r="AP903" s="78"/>
      <c r="AQ903" s="78"/>
      <c r="AR903" s="78"/>
      <c r="AS903" s="78"/>
      <c r="AT903" s="78"/>
      <c r="AU903" s="78"/>
      <c r="AV903" s="78"/>
      <c r="AW903" s="78"/>
      <c r="AX903" s="78"/>
      <c r="AY903" s="78"/>
      <c r="AZ903" s="78"/>
      <c r="BA903" s="78"/>
      <c r="BB903" s="78"/>
      <c r="BC903" s="78"/>
      <c r="BD903" s="78"/>
      <c r="BE903" s="78"/>
      <c r="BF903" s="78"/>
      <c r="BG903" s="78"/>
      <c r="BH903" s="78"/>
      <c r="BI903" s="78"/>
      <c r="BJ903" s="78"/>
      <c r="BK903" s="78"/>
      <c r="BL903" s="78"/>
      <c r="BM903" s="78"/>
      <c r="BN903" s="78"/>
      <c r="BO903" s="78"/>
      <c r="BP903" s="78"/>
      <c r="BQ903" s="78"/>
      <c r="BR903" s="78"/>
      <c r="BS903" s="78"/>
      <c r="BT903" s="78"/>
      <c r="BU903" s="78"/>
      <c r="BV903" s="78"/>
      <c r="BW903" s="78"/>
      <c r="BX903" s="78"/>
      <c r="BY903" s="78"/>
      <c r="BZ903" s="78"/>
      <c r="CA903" s="78"/>
      <c r="CB903" s="78"/>
      <c r="CC903" s="78"/>
      <c r="CD903" s="78"/>
      <c r="CE903" s="78"/>
      <c r="CF903" s="78"/>
      <c r="CG903" s="78"/>
      <c r="CH903" s="74"/>
      <c r="CI903" s="74"/>
      <c r="CJ903" s="74"/>
      <c r="CK903" s="74"/>
      <c r="CL903" s="74"/>
      <c r="CM903" s="74"/>
      <c r="CN903" s="74"/>
      <c r="CO903" s="74"/>
      <c r="CP903" s="74"/>
      <c r="CQ903" s="74"/>
      <c r="CR903" s="74"/>
      <c r="CS903" s="74"/>
      <c r="CT903" s="278"/>
      <c r="CU903" s="278"/>
      <c r="CV903" s="278"/>
      <c r="CW903" s="278"/>
      <c r="CX903" s="278"/>
      <c r="CY903" s="278"/>
      <c r="CZ903" s="278"/>
      <c r="DA903" s="278"/>
      <c r="DB903" s="278"/>
      <c r="DC903" s="278"/>
      <c r="DD903" s="278"/>
      <c r="DE903" s="278"/>
      <c r="DF903" s="278"/>
      <c r="DG903" s="278"/>
      <c r="DH903" s="278"/>
      <c r="DI903" s="278"/>
      <c r="DJ903" s="278"/>
      <c r="DK903" s="278"/>
      <c r="DL903" s="278"/>
      <c r="DM903" s="278"/>
      <c r="DN903" s="278"/>
    </row>
    <row r="904" customFormat="false" ht="15.75" hidden="false" customHeight="false" outlineLevel="0" collapsed="false">
      <c r="A904" s="279" t="s">
        <v>598</v>
      </c>
      <c r="B904" s="78"/>
      <c r="C904" s="78"/>
      <c r="D904" s="78"/>
      <c r="E904" s="78"/>
      <c r="F904" s="78"/>
      <c r="G904" s="78"/>
      <c r="H904" s="78"/>
      <c r="I904" s="78"/>
      <c r="J904" s="78"/>
      <c r="K904" s="78"/>
      <c r="L904" s="78"/>
      <c r="M904" s="78"/>
      <c r="N904" s="78"/>
      <c r="O904" s="78"/>
      <c r="P904" s="78"/>
      <c r="Q904" s="78"/>
      <c r="R904" s="78"/>
      <c r="S904" s="78"/>
      <c r="T904" s="78"/>
      <c r="U904" s="78"/>
      <c r="V904" s="78"/>
      <c r="W904" s="78"/>
      <c r="X904" s="78"/>
      <c r="Y904" s="78"/>
      <c r="Z904" s="78"/>
      <c r="AA904" s="78"/>
      <c r="AB904" s="78"/>
      <c r="AC904" s="78"/>
      <c r="AD904" s="78"/>
      <c r="AE904" s="78"/>
      <c r="AF904" s="78"/>
      <c r="AG904" s="78"/>
      <c r="AH904" s="78"/>
      <c r="AI904" s="78"/>
      <c r="AJ904" s="78"/>
      <c r="AK904" s="78"/>
      <c r="AL904" s="78"/>
      <c r="AM904" s="78"/>
      <c r="AN904" s="78"/>
      <c r="AO904" s="78"/>
      <c r="AP904" s="78"/>
      <c r="AQ904" s="78"/>
      <c r="AR904" s="78"/>
      <c r="AS904" s="78"/>
      <c r="AT904" s="78"/>
      <c r="AU904" s="78"/>
      <c r="AV904" s="78"/>
      <c r="AW904" s="78"/>
      <c r="AX904" s="78"/>
      <c r="AY904" s="78"/>
      <c r="AZ904" s="78"/>
      <c r="BA904" s="78"/>
      <c r="BB904" s="78"/>
      <c r="BC904" s="78"/>
      <c r="BD904" s="78"/>
      <c r="BE904" s="78"/>
      <c r="BF904" s="78"/>
      <c r="BG904" s="78"/>
      <c r="BH904" s="78"/>
      <c r="BI904" s="78"/>
      <c r="BJ904" s="78"/>
      <c r="BK904" s="78"/>
      <c r="BL904" s="78"/>
      <c r="BM904" s="78"/>
      <c r="BN904" s="78"/>
      <c r="BO904" s="78"/>
      <c r="BP904" s="78"/>
      <c r="BQ904" s="78"/>
      <c r="BR904" s="78"/>
      <c r="BS904" s="78"/>
      <c r="BT904" s="78"/>
      <c r="BU904" s="78"/>
      <c r="BV904" s="78"/>
      <c r="BW904" s="78"/>
      <c r="BX904" s="78"/>
      <c r="BY904" s="78"/>
      <c r="BZ904" s="78"/>
      <c r="CA904" s="78"/>
      <c r="CB904" s="78"/>
      <c r="CC904" s="78"/>
      <c r="CD904" s="78"/>
      <c r="CE904" s="78"/>
      <c r="CF904" s="78"/>
      <c r="CG904" s="78"/>
      <c r="CH904" s="74"/>
      <c r="CI904" s="74"/>
      <c r="CJ904" s="74"/>
      <c r="CK904" s="74"/>
      <c r="CL904" s="74"/>
      <c r="CM904" s="74"/>
      <c r="CN904" s="74"/>
      <c r="CO904" s="74"/>
      <c r="CP904" s="74"/>
      <c r="CQ904" s="74"/>
      <c r="CR904" s="74"/>
      <c r="CS904" s="74"/>
      <c r="CT904" s="278"/>
      <c r="CU904" s="278"/>
      <c r="CV904" s="278"/>
      <c r="CW904" s="278"/>
      <c r="CX904" s="278"/>
      <c r="CY904" s="278"/>
      <c r="CZ904" s="278"/>
      <c r="DA904" s="278"/>
      <c r="DB904" s="278"/>
      <c r="DC904" s="278"/>
      <c r="DD904" s="278"/>
      <c r="DE904" s="278"/>
      <c r="DF904" s="278"/>
      <c r="DG904" s="278"/>
      <c r="DH904" s="278"/>
      <c r="DI904" s="278"/>
      <c r="DJ904" s="278"/>
      <c r="DK904" s="278"/>
      <c r="DL904" s="278"/>
      <c r="DM904" s="278"/>
      <c r="DN904" s="278"/>
    </row>
    <row r="905" customFormat="false" ht="15.75" hidden="false" customHeight="false" outlineLevel="0" collapsed="false">
      <c r="A905" s="279" t="s">
        <v>599</v>
      </c>
      <c r="B905" s="78"/>
      <c r="C905" s="78"/>
      <c r="D905" s="78"/>
      <c r="E905" s="78"/>
      <c r="F905" s="78"/>
      <c r="G905" s="78"/>
      <c r="H905" s="78"/>
      <c r="I905" s="78"/>
      <c r="J905" s="78"/>
      <c r="K905" s="78"/>
      <c r="L905" s="78"/>
      <c r="M905" s="78"/>
      <c r="N905" s="78"/>
      <c r="O905" s="78"/>
      <c r="P905" s="78"/>
      <c r="Q905" s="78"/>
      <c r="R905" s="78"/>
      <c r="S905" s="78"/>
      <c r="T905" s="78"/>
      <c r="U905" s="78"/>
      <c r="V905" s="78"/>
      <c r="W905" s="78"/>
      <c r="X905" s="78"/>
      <c r="Y905" s="78"/>
      <c r="Z905" s="78"/>
      <c r="AA905" s="78"/>
      <c r="AB905" s="78"/>
      <c r="AC905" s="78"/>
      <c r="AD905" s="78"/>
      <c r="AE905" s="78"/>
      <c r="AF905" s="78"/>
      <c r="AG905" s="78"/>
      <c r="AH905" s="78"/>
      <c r="AI905" s="78"/>
      <c r="AJ905" s="78"/>
      <c r="AK905" s="78"/>
      <c r="AL905" s="78"/>
      <c r="AM905" s="78"/>
      <c r="AN905" s="78"/>
      <c r="AO905" s="78"/>
      <c r="AP905" s="78"/>
      <c r="AQ905" s="78"/>
      <c r="AR905" s="78"/>
      <c r="AS905" s="78"/>
      <c r="AT905" s="78"/>
      <c r="AU905" s="78"/>
      <c r="AV905" s="78"/>
      <c r="AW905" s="78"/>
      <c r="AX905" s="78"/>
      <c r="AY905" s="78"/>
      <c r="AZ905" s="78"/>
      <c r="BA905" s="78"/>
      <c r="BB905" s="78"/>
      <c r="BC905" s="78"/>
      <c r="BD905" s="78"/>
      <c r="BE905" s="78"/>
      <c r="BF905" s="78"/>
      <c r="BG905" s="78"/>
      <c r="BH905" s="78"/>
      <c r="BI905" s="78"/>
      <c r="BJ905" s="78"/>
      <c r="BK905" s="78"/>
      <c r="BL905" s="78"/>
      <c r="BM905" s="78"/>
      <c r="BN905" s="78"/>
      <c r="BO905" s="78"/>
      <c r="BP905" s="78"/>
      <c r="BQ905" s="78"/>
      <c r="BR905" s="78"/>
      <c r="BS905" s="78"/>
      <c r="BT905" s="78"/>
      <c r="BU905" s="78"/>
      <c r="BV905" s="78"/>
      <c r="BW905" s="78"/>
      <c r="BX905" s="78"/>
      <c r="BY905" s="78"/>
      <c r="BZ905" s="78"/>
      <c r="CA905" s="78"/>
      <c r="CB905" s="78"/>
      <c r="CC905" s="78"/>
      <c r="CD905" s="78"/>
      <c r="CE905" s="78"/>
      <c r="CF905" s="78"/>
      <c r="CG905" s="78"/>
      <c r="CH905" s="74"/>
      <c r="CI905" s="74"/>
      <c r="CJ905" s="74"/>
      <c r="CK905" s="74"/>
      <c r="CL905" s="74"/>
      <c r="CM905" s="74"/>
      <c r="CN905" s="74"/>
      <c r="CO905" s="74"/>
      <c r="CP905" s="74"/>
      <c r="CQ905" s="74"/>
      <c r="CR905" s="74"/>
      <c r="CS905" s="74"/>
      <c r="CT905" s="278"/>
      <c r="CU905" s="278"/>
      <c r="CV905" s="278"/>
      <c r="CW905" s="278"/>
      <c r="CX905" s="278"/>
      <c r="CY905" s="278"/>
      <c r="CZ905" s="278"/>
      <c r="DA905" s="278"/>
      <c r="DB905" s="278"/>
      <c r="DC905" s="278"/>
      <c r="DD905" s="278"/>
      <c r="DE905" s="278"/>
      <c r="DF905" s="278"/>
      <c r="DG905" s="278"/>
      <c r="DH905" s="278"/>
      <c r="DI905" s="278"/>
      <c r="DJ905" s="278"/>
      <c r="DK905" s="278"/>
      <c r="DL905" s="278"/>
      <c r="DM905" s="278"/>
      <c r="DN905" s="278"/>
    </row>
    <row r="906" customFormat="false" ht="15.75" hidden="false" customHeight="false" outlineLevel="0" collapsed="false">
      <c r="A906" s="279" t="s">
        <v>605</v>
      </c>
      <c r="B906" s="78"/>
      <c r="C906" s="78"/>
      <c r="D906" s="78"/>
      <c r="E906" s="78"/>
      <c r="F906" s="78"/>
      <c r="G906" s="78"/>
      <c r="H906" s="78"/>
      <c r="I906" s="78"/>
      <c r="J906" s="78"/>
      <c r="K906" s="78"/>
      <c r="L906" s="78"/>
      <c r="M906" s="78"/>
      <c r="N906" s="78"/>
      <c r="O906" s="78"/>
      <c r="P906" s="78"/>
      <c r="Q906" s="78"/>
      <c r="R906" s="78"/>
      <c r="S906" s="78"/>
      <c r="T906" s="78"/>
      <c r="U906" s="78"/>
      <c r="V906" s="78"/>
      <c r="W906" s="78"/>
      <c r="X906" s="78"/>
      <c r="Y906" s="78"/>
      <c r="Z906" s="78"/>
      <c r="AA906" s="78"/>
      <c r="AB906" s="78"/>
      <c r="AC906" s="78"/>
      <c r="AD906" s="78"/>
      <c r="AE906" s="78"/>
      <c r="AF906" s="78"/>
      <c r="AG906" s="78"/>
      <c r="AH906" s="78"/>
      <c r="AI906" s="78"/>
      <c r="AJ906" s="78"/>
      <c r="AK906" s="78"/>
      <c r="AL906" s="78"/>
      <c r="AM906" s="78"/>
      <c r="AN906" s="78"/>
      <c r="AO906" s="78"/>
      <c r="AP906" s="78"/>
      <c r="AQ906" s="78"/>
      <c r="AR906" s="78"/>
      <c r="AS906" s="78"/>
      <c r="AT906" s="78"/>
      <c r="AU906" s="78"/>
      <c r="AV906" s="78"/>
      <c r="AW906" s="78"/>
      <c r="AX906" s="78"/>
      <c r="AY906" s="78"/>
      <c r="AZ906" s="78"/>
      <c r="BA906" s="78"/>
      <c r="BB906" s="78"/>
      <c r="BC906" s="78"/>
      <c r="BD906" s="78"/>
      <c r="BE906" s="78"/>
      <c r="BF906" s="78"/>
      <c r="BG906" s="78"/>
      <c r="BH906" s="78"/>
      <c r="BI906" s="78"/>
      <c r="BJ906" s="78" t="n">
        <v>0</v>
      </c>
      <c r="BK906" s="78" t="n">
        <v>0</v>
      </c>
      <c r="BL906" s="78" t="n">
        <v>0</v>
      </c>
      <c r="BM906" s="78" t="n">
        <v>0</v>
      </c>
      <c r="BN906" s="78" t="n">
        <v>0</v>
      </c>
      <c r="BO906" s="78" t="n">
        <v>0</v>
      </c>
      <c r="BP906" s="78" t="n">
        <v>0</v>
      </c>
      <c r="BQ906" s="78" t="n">
        <v>0</v>
      </c>
      <c r="BR906" s="78" t="n">
        <v>0</v>
      </c>
      <c r="BS906" s="78" t="n">
        <v>0</v>
      </c>
      <c r="BT906" s="78" t="n">
        <v>0</v>
      </c>
      <c r="BU906" s="78" t="n">
        <v>0</v>
      </c>
      <c r="BV906" s="78" t="n">
        <v>0</v>
      </c>
      <c r="BW906" s="78" t="n">
        <v>0</v>
      </c>
      <c r="BX906" s="78" t="n">
        <v>0</v>
      </c>
      <c r="BY906" s="78" t="n">
        <v>0</v>
      </c>
      <c r="BZ906" s="78" t="n">
        <v>0</v>
      </c>
      <c r="CA906" s="78" t="n">
        <v>0</v>
      </c>
      <c r="CB906" s="78" t="n">
        <v>0</v>
      </c>
      <c r="CC906" s="78" t="n">
        <v>0</v>
      </c>
      <c r="CD906" s="78" t="n">
        <v>0</v>
      </c>
      <c r="CE906" s="78" t="n">
        <v>0</v>
      </c>
      <c r="CF906" s="78" t="n">
        <v>0</v>
      </c>
      <c r="CG906" s="78" t="n">
        <v>0</v>
      </c>
      <c r="CH906" s="74" t="n">
        <v>0</v>
      </c>
      <c r="CI906" s="74" t="n">
        <v>0</v>
      </c>
      <c r="CJ906" s="74" t="n">
        <v>0</v>
      </c>
      <c r="CK906" s="74" t="n">
        <v>0</v>
      </c>
      <c r="CL906" s="74" t="n">
        <v>0</v>
      </c>
      <c r="CM906" s="74" t="n">
        <v>0</v>
      </c>
      <c r="CN906" s="74" t="n">
        <v>0</v>
      </c>
      <c r="CO906" s="74" t="n">
        <v>0</v>
      </c>
      <c r="CP906" s="74" t="n">
        <v>0</v>
      </c>
      <c r="CQ906" s="74" t="n">
        <v>0</v>
      </c>
      <c r="CR906" s="74" t="n">
        <v>0</v>
      </c>
      <c r="CS906" s="74"/>
      <c r="CT906" s="278"/>
      <c r="CU906" s="278"/>
      <c r="CV906" s="278"/>
      <c r="CW906" s="278"/>
      <c r="CX906" s="278"/>
      <c r="CY906" s="278"/>
      <c r="CZ906" s="278"/>
      <c r="DA906" s="278"/>
      <c r="DB906" s="278"/>
      <c r="DC906" s="278"/>
      <c r="DD906" s="278"/>
      <c r="DE906" s="278"/>
      <c r="DF906" s="278"/>
      <c r="DG906" s="278"/>
      <c r="DH906" s="278"/>
      <c r="DI906" s="278"/>
      <c r="DJ906" s="278"/>
      <c r="DK906" s="278"/>
      <c r="DL906" s="278"/>
      <c r="DM906" s="278"/>
      <c r="DN906" s="278"/>
    </row>
    <row r="907" customFormat="false" ht="15.75" hidden="false" customHeight="false" outlineLevel="0" collapsed="false">
      <c r="A907" s="279" t="s">
        <v>604</v>
      </c>
      <c r="B907" s="78"/>
      <c r="C907" s="78"/>
      <c r="D907" s="78"/>
      <c r="E907" s="78"/>
      <c r="F907" s="78"/>
      <c r="G907" s="78"/>
      <c r="H907" s="78"/>
      <c r="I907" s="78"/>
      <c r="J907" s="78"/>
      <c r="K907" s="78"/>
      <c r="L907" s="78"/>
      <c r="M907" s="78"/>
      <c r="N907" s="78"/>
      <c r="O907" s="78"/>
      <c r="P907" s="78"/>
      <c r="Q907" s="78"/>
      <c r="R907" s="78"/>
      <c r="S907" s="78"/>
      <c r="T907" s="78"/>
      <c r="U907" s="78"/>
      <c r="V907" s="78"/>
      <c r="W907" s="78"/>
      <c r="X907" s="78"/>
      <c r="Y907" s="78"/>
      <c r="Z907" s="78"/>
      <c r="AA907" s="78"/>
      <c r="AB907" s="78"/>
      <c r="AC907" s="78"/>
      <c r="AD907" s="78"/>
      <c r="AE907" s="78"/>
      <c r="AF907" s="78"/>
      <c r="AG907" s="78"/>
      <c r="AH907" s="78"/>
      <c r="AI907" s="78"/>
      <c r="AJ907" s="78"/>
      <c r="AK907" s="78"/>
      <c r="AL907" s="78"/>
      <c r="AM907" s="78"/>
      <c r="AN907" s="78"/>
      <c r="AO907" s="78"/>
      <c r="AP907" s="78"/>
      <c r="AQ907" s="78"/>
      <c r="AR907" s="78"/>
      <c r="AS907" s="78"/>
      <c r="AT907" s="78"/>
      <c r="AU907" s="78"/>
      <c r="AV907" s="78"/>
      <c r="AW907" s="78"/>
      <c r="AX907" s="78"/>
      <c r="AY907" s="78"/>
      <c r="AZ907" s="78"/>
      <c r="BA907" s="78"/>
      <c r="BB907" s="78"/>
      <c r="BC907" s="78"/>
      <c r="BD907" s="78"/>
      <c r="BE907" s="78"/>
      <c r="BF907" s="78"/>
      <c r="BG907" s="78"/>
      <c r="BH907" s="78"/>
      <c r="BI907" s="78"/>
      <c r="BJ907" s="78"/>
      <c r="BK907" s="78"/>
      <c r="BL907" s="78"/>
      <c r="BM907" s="78"/>
      <c r="BN907" s="78"/>
      <c r="BO907" s="78"/>
      <c r="BP907" s="78"/>
      <c r="BQ907" s="78"/>
      <c r="BR907" s="78"/>
      <c r="BS907" s="78"/>
      <c r="BT907" s="78"/>
      <c r="BU907" s="78"/>
      <c r="BV907" s="78"/>
      <c r="BW907" s="78"/>
      <c r="BX907" s="78"/>
      <c r="BY907" s="78"/>
      <c r="BZ907" s="78"/>
      <c r="CA907" s="78"/>
      <c r="CB907" s="78"/>
      <c r="CC907" s="78"/>
      <c r="CD907" s="78"/>
      <c r="CE907" s="78"/>
      <c r="CF907" s="78"/>
      <c r="CG907" s="78"/>
      <c r="CH907" s="74"/>
      <c r="CI907" s="74"/>
      <c r="CJ907" s="74"/>
      <c r="CK907" s="74"/>
      <c r="CL907" s="74"/>
      <c r="CM907" s="74"/>
      <c r="CN907" s="74"/>
      <c r="CO907" s="74"/>
      <c r="CP907" s="74"/>
      <c r="CQ907" s="74"/>
      <c r="CR907" s="74"/>
      <c r="CS907" s="74"/>
      <c r="CT907" s="278"/>
      <c r="CU907" s="278"/>
      <c r="CV907" s="278"/>
      <c r="CW907" s="278"/>
      <c r="CX907" s="278"/>
      <c r="CY907" s="278"/>
      <c r="CZ907" s="278"/>
      <c r="DA907" s="278"/>
      <c r="DB907" s="278"/>
      <c r="DC907" s="278"/>
      <c r="DD907" s="278"/>
      <c r="DE907" s="278"/>
      <c r="DF907" s="278"/>
      <c r="DG907" s="278"/>
      <c r="DH907" s="278"/>
      <c r="DI907" s="278"/>
      <c r="DJ907" s="278"/>
      <c r="DK907" s="278"/>
      <c r="DL907" s="278"/>
      <c r="DM907" s="278"/>
      <c r="DN907" s="278"/>
    </row>
    <row r="908" customFormat="false" ht="15.75" hidden="false" customHeight="false" outlineLevel="0" collapsed="false">
      <c r="A908" s="279" t="s">
        <v>595</v>
      </c>
      <c r="B908" s="78"/>
      <c r="C908" s="78"/>
      <c r="D908" s="78"/>
      <c r="E908" s="78"/>
      <c r="F908" s="78"/>
      <c r="G908" s="78"/>
      <c r="H908" s="78"/>
      <c r="I908" s="78"/>
      <c r="J908" s="78"/>
      <c r="K908" s="78"/>
      <c r="L908" s="78"/>
      <c r="M908" s="78"/>
      <c r="N908" s="78"/>
      <c r="O908" s="78"/>
      <c r="P908" s="78"/>
      <c r="Q908" s="78"/>
      <c r="R908" s="78"/>
      <c r="S908" s="78"/>
      <c r="T908" s="78"/>
      <c r="U908" s="78"/>
      <c r="V908" s="78"/>
      <c r="W908" s="78"/>
      <c r="X908" s="78"/>
      <c r="Y908" s="78"/>
      <c r="Z908" s="78"/>
      <c r="AA908" s="78"/>
      <c r="AB908" s="78"/>
      <c r="AC908" s="78"/>
      <c r="AD908" s="78"/>
      <c r="AE908" s="78"/>
      <c r="AF908" s="78"/>
      <c r="AG908" s="78"/>
      <c r="AH908" s="78"/>
      <c r="AI908" s="78"/>
      <c r="AJ908" s="78"/>
      <c r="AK908" s="78"/>
      <c r="AL908" s="78"/>
      <c r="AM908" s="78"/>
      <c r="AN908" s="78"/>
      <c r="AO908" s="78"/>
      <c r="AP908" s="78"/>
      <c r="AQ908" s="78"/>
      <c r="AR908" s="78"/>
      <c r="AS908" s="78"/>
      <c r="AT908" s="78"/>
      <c r="AU908" s="78"/>
      <c r="AV908" s="78"/>
      <c r="AW908" s="78"/>
      <c r="AX908" s="78"/>
      <c r="AY908" s="78"/>
      <c r="AZ908" s="78"/>
      <c r="BA908" s="78"/>
      <c r="BB908" s="78"/>
      <c r="BC908" s="78"/>
      <c r="BD908" s="78"/>
      <c r="BE908" s="78"/>
      <c r="BF908" s="78"/>
      <c r="BG908" s="78"/>
      <c r="BH908" s="78"/>
      <c r="BI908" s="78"/>
      <c r="BJ908" s="78"/>
      <c r="BK908" s="78"/>
      <c r="BL908" s="78"/>
      <c r="BM908" s="78"/>
      <c r="BN908" s="78"/>
      <c r="BO908" s="78"/>
      <c r="BP908" s="78"/>
      <c r="BQ908" s="78"/>
      <c r="BR908" s="78"/>
      <c r="BS908" s="78"/>
      <c r="BT908" s="78"/>
      <c r="BU908" s="78"/>
      <c r="BV908" s="78"/>
      <c r="BW908" s="78"/>
      <c r="BX908" s="78"/>
      <c r="BY908" s="78"/>
      <c r="BZ908" s="78"/>
      <c r="CA908" s="78"/>
      <c r="CB908" s="78"/>
      <c r="CC908" s="78"/>
      <c r="CD908" s="78"/>
      <c r="CE908" s="78"/>
      <c r="CF908" s="78"/>
      <c r="CG908" s="78"/>
      <c r="CH908" s="74"/>
      <c r="CI908" s="74"/>
      <c r="CJ908" s="74"/>
      <c r="CK908" s="74"/>
      <c r="CL908" s="74"/>
      <c r="CM908" s="74"/>
      <c r="CN908" s="74"/>
      <c r="CO908" s="74"/>
      <c r="CP908" s="74"/>
      <c r="CQ908" s="74"/>
      <c r="CR908" s="74"/>
      <c r="CS908" s="74"/>
      <c r="CT908" s="278"/>
      <c r="CU908" s="278"/>
      <c r="CV908" s="278"/>
      <c r="CW908" s="278"/>
      <c r="CX908" s="278"/>
      <c r="CY908" s="278"/>
      <c r="CZ908" s="278"/>
      <c r="DA908" s="278"/>
      <c r="DB908" s="278"/>
      <c r="DC908" s="278"/>
      <c r="DD908" s="278"/>
      <c r="DE908" s="278"/>
      <c r="DF908" s="278"/>
      <c r="DG908" s="278"/>
      <c r="DH908" s="278"/>
      <c r="DI908" s="278"/>
      <c r="DJ908" s="278"/>
      <c r="DK908" s="278"/>
      <c r="DL908" s="278"/>
      <c r="DM908" s="278"/>
      <c r="DN908" s="278"/>
    </row>
    <row r="909" customFormat="false" ht="15.75" hidden="false" customHeight="false" outlineLevel="0" collapsed="false">
      <c r="A909" s="279" t="s">
        <v>596</v>
      </c>
      <c r="B909" s="78"/>
      <c r="C909" s="78"/>
      <c r="D909" s="78"/>
      <c r="E909" s="78"/>
      <c r="F909" s="78"/>
      <c r="G909" s="78"/>
      <c r="H909" s="78"/>
      <c r="I909" s="78"/>
      <c r="J909" s="78"/>
      <c r="K909" s="78"/>
      <c r="L909" s="78"/>
      <c r="M909" s="78"/>
      <c r="N909" s="78"/>
      <c r="O909" s="78"/>
      <c r="P909" s="78"/>
      <c r="Q909" s="78"/>
      <c r="R909" s="78"/>
      <c r="S909" s="78"/>
      <c r="T909" s="78"/>
      <c r="U909" s="78"/>
      <c r="V909" s="78"/>
      <c r="W909" s="78"/>
      <c r="X909" s="78"/>
      <c r="Y909" s="78"/>
      <c r="Z909" s="78"/>
      <c r="AA909" s="78"/>
      <c r="AB909" s="78"/>
      <c r="AC909" s="78"/>
      <c r="AD909" s="78"/>
      <c r="AE909" s="78"/>
      <c r="AF909" s="78"/>
      <c r="AG909" s="78"/>
      <c r="AH909" s="78"/>
      <c r="AI909" s="78"/>
      <c r="AJ909" s="78"/>
      <c r="AK909" s="78"/>
      <c r="AL909" s="78"/>
      <c r="AM909" s="78"/>
      <c r="AN909" s="78"/>
      <c r="AO909" s="78"/>
      <c r="AP909" s="78"/>
      <c r="AQ909" s="78"/>
      <c r="AR909" s="78"/>
      <c r="AS909" s="78"/>
      <c r="AT909" s="78"/>
      <c r="AU909" s="78"/>
      <c r="AV909" s="78"/>
      <c r="AW909" s="78"/>
      <c r="AX909" s="78"/>
      <c r="AY909" s="78"/>
      <c r="AZ909" s="78"/>
      <c r="BA909" s="78"/>
      <c r="BB909" s="78"/>
      <c r="BC909" s="78"/>
      <c r="BD909" s="78"/>
      <c r="BE909" s="78"/>
      <c r="BF909" s="78"/>
      <c r="BG909" s="78"/>
      <c r="BH909" s="78"/>
      <c r="BI909" s="78"/>
      <c r="BJ909" s="78" t="n">
        <v>0</v>
      </c>
      <c r="BK909" s="78" t="n">
        <v>0</v>
      </c>
      <c r="BL909" s="78" t="n">
        <v>0</v>
      </c>
      <c r="BM909" s="78" t="n">
        <v>0</v>
      </c>
      <c r="BN909" s="78" t="n">
        <v>0</v>
      </c>
      <c r="BO909" s="78" t="n">
        <v>0</v>
      </c>
      <c r="BP909" s="78" t="n">
        <v>0</v>
      </c>
      <c r="BQ909" s="78" t="n">
        <v>0</v>
      </c>
      <c r="BR909" s="78" t="n">
        <v>0</v>
      </c>
      <c r="BS909" s="78" t="n">
        <v>0</v>
      </c>
      <c r="BT909" s="78" t="n">
        <v>0</v>
      </c>
      <c r="BU909" s="78" t="n">
        <v>0</v>
      </c>
      <c r="BV909" s="78" t="n">
        <v>0</v>
      </c>
      <c r="BW909" s="78" t="n">
        <v>0</v>
      </c>
      <c r="BX909" s="78" t="n">
        <v>0</v>
      </c>
      <c r="BY909" s="78" t="n">
        <v>0</v>
      </c>
      <c r="BZ909" s="78" t="n">
        <v>0</v>
      </c>
      <c r="CA909" s="78" t="n">
        <v>0</v>
      </c>
      <c r="CB909" s="78" t="n">
        <v>0</v>
      </c>
      <c r="CC909" s="78" t="n">
        <v>0</v>
      </c>
      <c r="CD909" s="78" t="n">
        <v>0</v>
      </c>
      <c r="CE909" s="78" t="n">
        <v>0</v>
      </c>
      <c r="CF909" s="78" t="n">
        <v>0</v>
      </c>
      <c r="CG909" s="78" t="n">
        <v>0</v>
      </c>
      <c r="CH909" s="74" t="n">
        <v>0</v>
      </c>
      <c r="CI909" s="74" t="n">
        <v>0</v>
      </c>
      <c r="CJ909" s="74" t="n">
        <v>0</v>
      </c>
      <c r="CK909" s="74" t="n">
        <v>0</v>
      </c>
      <c r="CL909" s="74" t="n">
        <v>0</v>
      </c>
      <c r="CM909" s="74" t="n">
        <v>0</v>
      </c>
      <c r="CN909" s="74" t="n">
        <v>0</v>
      </c>
      <c r="CO909" s="74" t="n">
        <v>0</v>
      </c>
      <c r="CP909" s="74" t="n">
        <v>0</v>
      </c>
      <c r="CQ909" s="74" t="n">
        <v>0</v>
      </c>
      <c r="CR909" s="74" t="n">
        <v>0</v>
      </c>
      <c r="CS909" s="74"/>
      <c r="CT909" s="278"/>
      <c r="CU909" s="278"/>
      <c r="CV909" s="278"/>
      <c r="CW909" s="278"/>
      <c r="CX909" s="278"/>
      <c r="CY909" s="278"/>
      <c r="CZ909" s="278"/>
      <c r="DA909" s="278"/>
      <c r="DB909" s="278"/>
      <c r="DC909" s="278"/>
      <c r="DD909" s="278"/>
      <c r="DE909" s="278"/>
      <c r="DF909" s="278"/>
      <c r="DG909" s="278"/>
      <c r="DH909" s="278"/>
      <c r="DI909" s="278"/>
      <c r="DJ909" s="278"/>
      <c r="DK909" s="278"/>
      <c r="DL909" s="278"/>
      <c r="DM909" s="278"/>
      <c r="DN909" s="278"/>
    </row>
    <row r="910" customFormat="false" ht="15.75" hidden="false" customHeight="false" outlineLevel="0" collapsed="false">
      <c r="A910" s="279" t="s">
        <v>597</v>
      </c>
      <c r="B910" s="78"/>
      <c r="C910" s="78"/>
      <c r="D910" s="78"/>
      <c r="E910" s="78"/>
      <c r="F910" s="78"/>
      <c r="G910" s="78"/>
      <c r="H910" s="78"/>
      <c r="I910" s="78"/>
      <c r="J910" s="78"/>
      <c r="K910" s="78"/>
      <c r="L910" s="78"/>
      <c r="M910" s="78"/>
      <c r="N910" s="78"/>
      <c r="O910" s="78"/>
      <c r="P910" s="78"/>
      <c r="Q910" s="78"/>
      <c r="R910" s="78"/>
      <c r="S910" s="78"/>
      <c r="T910" s="78"/>
      <c r="U910" s="78"/>
      <c r="V910" s="78"/>
      <c r="W910" s="78"/>
      <c r="X910" s="78"/>
      <c r="Y910" s="78"/>
      <c r="Z910" s="78"/>
      <c r="AA910" s="78"/>
      <c r="AB910" s="78"/>
      <c r="AC910" s="78"/>
      <c r="AD910" s="78"/>
      <c r="AE910" s="78"/>
      <c r="AF910" s="78"/>
      <c r="AG910" s="78"/>
      <c r="AH910" s="78"/>
      <c r="AI910" s="78"/>
      <c r="AJ910" s="78"/>
      <c r="AK910" s="78"/>
      <c r="AL910" s="78"/>
      <c r="AM910" s="78"/>
      <c r="AN910" s="78"/>
      <c r="AO910" s="78"/>
      <c r="AP910" s="78"/>
      <c r="AQ910" s="78"/>
      <c r="AR910" s="78"/>
      <c r="AS910" s="78"/>
      <c r="AT910" s="78"/>
      <c r="AU910" s="78"/>
      <c r="AV910" s="78"/>
      <c r="AW910" s="78"/>
      <c r="AX910" s="78"/>
      <c r="AY910" s="78"/>
      <c r="AZ910" s="78"/>
      <c r="BA910" s="78"/>
      <c r="BB910" s="78"/>
      <c r="BC910" s="78"/>
      <c r="BD910" s="78"/>
      <c r="BE910" s="78"/>
      <c r="BF910" s="78"/>
      <c r="BG910" s="78"/>
      <c r="BH910" s="78"/>
      <c r="BI910" s="78"/>
      <c r="BJ910" s="78"/>
      <c r="BK910" s="78"/>
      <c r="BL910" s="78"/>
      <c r="BM910" s="78"/>
      <c r="BN910" s="78"/>
      <c r="BO910" s="78"/>
      <c r="BP910" s="78"/>
      <c r="BQ910" s="78"/>
      <c r="BR910" s="78"/>
      <c r="BS910" s="78"/>
      <c r="BT910" s="78"/>
      <c r="BU910" s="78"/>
      <c r="BV910" s="78"/>
      <c r="BW910" s="78"/>
      <c r="BX910" s="78"/>
      <c r="BY910" s="78"/>
      <c r="BZ910" s="78"/>
      <c r="CA910" s="78"/>
      <c r="CB910" s="78"/>
      <c r="CC910" s="78"/>
      <c r="CD910" s="78"/>
      <c r="CE910" s="78"/>
      <c r="CF910" s="78"/>
      <c r="CG910" s="78"/>
      <c r="CH910" s="74"/>
      <c r="CI910" s="74"/>
      <c r="CJ910" s="74"/>
      <c r="CK910" s="74"/>
      <c r="CL910" s="74"/>
      <c r="CM910" s="74"/>
      <c r="CN910" s="74"/>
      <c r="CO910" s="74"/>
      <c r="CP910" s="74"/>
      <c r="CQ910" s="74"/>
      <c r="CR910" s="74"/>
      <c r="CS910" s="74"/>
      <c r="CT910" s="278"/>
      <c r="CU910" s="278"/>
      <c r="CV910" s="278"/>
      <c r="CW910" s="278"/>
      <c r="CX910" s="278"/>
      <c r="CY910" s="278"/>
      <c r="CZ910" s="278"/>
      <c r="DA910" s="278"/>
      <c r="DB910" s="278"/>
      <c r="DC910" s="278"/>
      <c r="DD910" s="278"/>
      <c r="DE910" s="278"/>
      <c r="DF910" s="278"/>
      <c r="DG910" s="278"/>
      <c r="DH910" s="278"/>
      <c r="DI910" s="278"/>
      <c r="DJ910" s="278"/>
      <c r="DK910" s="278"/>
      <c r="DL910" s="278"/>
      <c r="DM910" s="278"/>
      <c r="DN910" s="278"/>
    </row>
    <row r="911" customFormat="false" ht="15.75" hidden="false" customHeight="false" outlineLevel="0" collapsed="false">
      <c r="A911" s="279" t="s">
        <v>598</v>
      </c>
      <c r="B911" s="78"/>
      <c r="C911" s="78"/>
      <c r="D911" s="78"/>
      <c r="E911" s="78"/>
      <c r="F911" s="78"/>
      <c r="G911" s="78"/>
      <c r="H911" s="78"/>
      <c r="I911" s="78"/>
      <c r="J911" s="78"/>
      <c r="K911" s="78"/>
      <c r="L911" s="78"/>
      <c r="M911" s="78"/>
      <c r="N911" s="78"/>
      <c r="O911" s="78"/>
      <c r="P911" s="78"/>
      <c r="Q911" s="78"/>
      <c r="R911" s="78"/>
      <c r="S911" s="78"/>
      <c r="T911" s="78"/>
      <c r="U911" s="78"/>
      <c r="V911" s="78"/>
      <c r="W911" s="78"/>
      <c r="X911" s="78"/>
      <c r="Y911" s="78"/>
      <c r="Z911" s="78"/>
      <c r="AA911" s="78"/>
      <c r="AB911" s="78"/>
      <c r="AC911" s="78"/>
      <c r="AD911" s="78"/>
      <c r="AE911" s="78"/>
      <c r="AF911" s="78"/>
      <c r="AG911" s="78"/>
      <c r="AH911" s="78"/>
      <c r="AI911" s="78"/>
      <c r="AJ911" s="78"/>
      <c r="AK911" s="78"/>
      <c r="AL911" s="78"/>
      <c r="AM911" s="78"/>
      <c r="AN911" s="78"/>
      <c r="AO911" s="78"/>
      <c r="AP911" s="78"/>
      <c r="AQ911" s="78"/>
      <c r="AR911" s="78"/>
      <c r="AS911" s="78"/>
      <c r="AT911" s="78"/>
      <c r="AU911" s="78"/>
      <c r="AV911" s="78"/>
      <c r="AW911" s="78"/>
      <c r="AX911" s="78"/>
      <c r="AY911" s="78"/>
      <c r="AZ911" s="78"/>
      <c r="BA911" s="78"/>
      <c r="BB911" s="78"/>
      <c r="BC911" s="78"/>
      <c r="BD911" s="78"/>
      <c r="BE911" s="78"/>
      <c r="BF911" s="78"/>
      <c r="BG911" s="78"/>
      <c r="BH911" s="78"/>
      <c r="BI911" s="78"/>
      <c r="BJ911" s="78"/>
      <c r="BK911" s="78"/>
      <c r="BL911" s="78"/>
      <c r="BM911" s="78"/>
      <c r="BN911" s="78"/>
      <c r="BO911" s="78"/>
      <c r="BP911" s="78"/>
      <c r="BQ911" s="78"/>
      <c r="BR911" s="78"/>
      <c r="BS911" s="78"/>
      <c r="BT911" s="78"/>
      <c r="BU911" s="78"/>
      <c r="BV911" s="78"/>
      <c r="BW911" s="78"/>
      <c r="BX911" s="78"/>
      <c r="BY911" s="78"/>
      <c r="BZ911" s="78"/>
      <c r="CA911" s="78"/>
      <c r="CB911" s="78"/>
      <c r="CC911" s="78"/>
      <c r="CD911" s="78"/>
      <c r="CE911" s="78"/>
      <c r="CF911" s="78"/>
      <c r="CG911" s="78"/>
      <c r="CH911" s="74"/>
      <c r="CI911" s="74"/>
      <c r="CJ911" s="74"/>
      <c r="CK911" s="74"/>
      <c r="CL911" s="74"/>
      <c r="CM911" s="74"/>
      <c r="CN911" s="74"/>
      <c r="CO911" s="74"/>
      <c r="CP911" s="74"/>
      <c r="CQ911" s="74"/>
      <c r="CR911" s="74"/>
      <c r="CS911" s="74"/>
      <c r="CT911" s="278"/>
      <c r="CU911" s="278"/>
      <c r="CV911" s="278"/>
      <c r="CW911" s="278"/>
      <c r="CX911" s="278"/>
      <c r="CY911" s="278"/>
      <c r="CZ911" s="278"/>
      <c r="DA911" s="278"/>
      <c r="DB911" s="278"/>
      <c r="DC911" s="278"/>
      <c r="DD911" s="278"/>
      <c r="DE911" s="278"/>
      <c r="DF911" s="278"/>
      <c r="DG911" s="278"/>
      <c r="DH911" s="278"/>
      <c r="DI911" s="278"/>
      <c r="DJ911" s="278"/>
      <c r="DK911" s="278"/>
      <c r="DL911" s="278"/>
      <c r="DM911" s="278"/>
      <c r="DN911" s="278"/>
    </row>
    <row r="912" customFormat="false" ht="15.75" hidden="false" customHeight="false" outlineLevel="0" collapsed="false">
      <c r="A912" s="279" t="s">
        <v>599</v>
      </c>
      <c r="B912" s="78"/>
      <c r="C912" s="78"/>
      <c r="D912" s="78"/>
      <c r="E912" s="78"/>
      <c r="F912" s="78"/>
      <c r="G912" s="78"/>
      <c r="H912" s="78"/>
      <c r="I912" s="78"/>
      <c r="J912" s="78"/>
      <c r="K912" s="78"/>
      <c r="L912" s="78"/>
      <c r="M912" s="78"/>
      <c r="N912" s="78"/>
      <c r="O912" s="78"/>
      <c r="P912" s="78"/>
      <c r="Q912" s="78"/>
      <c r="R912" s="78"/>
      <c r="S912" s="78"/>
      <c r="T912" s="78"/>
      <c r="U912" s="78"/>
      <c r="V912" s="78"/>
      <c r="W912" s="78"/>
      <c r="X912" s="78"/>
      <c r="Y912" s="78"/>
      <c r="Z912" s="78"/>
      <c r="AA912" s="78"/>
      <c r="AB912" s="78"/>
      <c r="AC912" s="78"/>
      <c r="AD912" s="78"/>
      <c r="AE912" s="78"/>
      <c r="AF912" s="78"/>
      <c r="AG912" s="78"/>
      <c r="AH912" s="78"/>
      <c r="AI912" s="78"/>
      <c r="AJ912" s="78"/>
      <c r="AK912" s="78"/>
      <c r="AL912" s="78"/>
      <c r="AM912" s="78"/>
      <c r="AN912" s="78"/>
      <c r="AO912" s="78"/>
      <c r="AP912" s="78"/>
      <c r="AQ912" s="78"/>
      <c r="AR912" s="78"/>
      <c r="AS912" s="78"/>
      <c r="AT912" s="78"/>
      <c r="AU912" s="78"/>
      <c r="AV912" s="78"/>
      <c r="AW912" s="78"/>
      <c r="AX912" s="78"/>
      <c r="AY912" s="78"/>
      <c r="AZ912" s="78"/>
      <c r="BA912" s="78"/>
      <c r="BB912" s="78"/>
      <c r="BC912" s="78"/>
      <c r="BD912" s="78"/>
      <c r="BE912" s="78"/>
      <c r="BF912" s="78"/>
      <c r="BG912" s="78"/>
      <c r="BH912" s="78"/>
      <c r="BI912" s="78"/>
      <c r="BJ912" s="78"/>
      <c r="BK912" s="78"/>
      <c r="BL912" s="78"/>
      <c r="BM912" s="78"/>
      <c r="BN912" s="78"/>
      <c r="BO912" s="78"/>
      <c r="BP912" s="78"/>
      <c r="BQ912" s="78"/>
      <c r="BR912" s="78"/>
      <c r="BS912" s="78"/>
      <c r="BT912" s="78"/>
      <c r="BU912" s="78"/>
      <c r="BV912" s="78"/>
      <c r="BW912" s="78"/>
      <c r="BX912" s="78"/>
      <c r="BY912" s="78"/>
      <c r="BZ912" s="78"/>
      <c r="CA912" s="78"/>
      <c r="CB912" s="78"/>
      <c r="CC912" s="78"/>
      <c r="CD912" s="78"/>
      <c r="CE912" s="78"/>
      <c r="CF912" s="78"/>
      <c r="CG912" s="78"/>
      <c r="CH912" s="74"/>
      <c r="CI912" s="74"/>
      <c r="CJ912" s="74"/>
      <c r="CK912" s="74"/>
      <c r="CL912" s="74"/>
      <c r="CM912" s="74"/>
      <c r="CN912" s="74"/>
      <c r="CO912" s="74"/>
      <c r="CP912" s="74"/>
      <c r="CQ912" s="74"/>
      <c r="CR912" s="74"/>
      <c r="CS912" s="74"/>
      <c r="CT912" s="278"/>
      <c r="CU912" s="278"/>
      <c r="CV912" s="278"/>
      <c r="CW912" s="278"/>
      <c r="CX912" s="278"/>
      <c r="CY912" s="278"/>
      <c r="CZ912" s="278"/>
      <c r="DA912" s="278"/>
      <c r="DB912" s="278"/>
      <c r="DC912" s="278"/>
      <c r="DD912" s="278"/>
      <c r="DE912" s="278"/>
      <c r="DF912" s="278"/>
      <c r="DG912" s="278"/>
      <c r="DH912" s="278"/>
      <c r="DI912" s="278"/>
      <c r="DJ912" s="278"/>
      <c r="DK912" s="278"/>
      <c r="DL912" s="278"/>
      <c r="DM912" s="278"/>
      <c r="DN912" s="278"/>
    </row>
    <row r="913" customFormat="false" ht="15.75" hidden="false" customHeight="false" outlineLevel="0" collapsed="false">
      <c r="A913" s="272" t="s">
        <v>607</v>
      </c>
      <c r="B913" s="285"/>
      <c r="C913" s="285"/>
      <c r="D913" s="285"/>
      <c r="E913" s="285"/>
      <c r="F913" s="285"/>
      <c r="G913" s="285"/>
      <c r="H913" s="285"/>
      <c r="I913" s="285"/>
      <c r="J913" s="285"/>
      <c r="K913" s="285"/>
      <c r="L913" s="285"/>
      <c r="M913" s="285"/>
      <c r="N913" s="285"/>
      <c r="O913" s="285"/>
      <c r="P913" s="285"/>
      <c r="Q913" s="285"/>
      <c r="R913" s="285"/>
      <c r="S913" s="285"/>
      <c r="T913" s="285"/>
      <c r="U913" s="285"/>
      <c r="V913" s="285"/>
      <c r="W913" s="285"/>
      <c r="X913" s="285"/>
      <c r="Y913" s="285"/>
      <c r="Z913" s="285"/>
      <c r="AA913" s="285"/>
      <c r="AB913" s="285"/>
      <c r="AC913" s="285"/>
      <c r="AD913" s="285"/>
      <c r="AE913" s="285"/>
      <c r="AF913" s="285"/>
      <c r="AG913" s="285"/>
      <c r="AH913" s="285"/>
      <c r="AI913" s="285"/>
      <c r="AJ913" s="285"/>
      <c r="AK913" s="285"/>
      <c r="AL913" s="285"/>
      <c r="AM913" s="285"/>
      <c r="AN913" s="285"/>
      <c r="AO913" s="285"/>
      <c r="AP913" s="285"/>
      <c r="AQ913" s="285"/>
      <c r="AR913" s="285"/>
      <c r="AS913" s="285"/>
      <c r="AT913" s="285"/>
      <c r="AU913" s="285"/>
      <c r="AV913" s="285"/>
      <c r="AW913" s="285"/>
      <c r="AX913" s="285"/>
      <c r="AY913" s="285"/>
      <c r="AZ913" s="285"/>
      <c r="BA913" s="285"/>
      <c r="BB913" s="285"/>
      <c r="BC913" s="285"/>
      <c r="BD913" s="285"/>
      <c r="BE913" s="285"/>
      <c r="BF913" s="285"/>
      <c r="BG913" s="285"/>
      <c r="BH913" s="285"/>
      <c r="BI913" s="285"/>
      <c r="BJ913" s="285" t="n">
        <v>0</v>
      </c>
      <c r="BK913" s="285" t="n">
        <v>0</v>
      </c>
      <c r="BL913" s="285" t="n">
        <v>0</v>
      </c>
      <c r="BM913" s="285" t="n">
        <v>0</v>
      </c>
      <c r="BN913" s="285" t="n">
        <v>0</v>
      </c>
      <c r="BO913" s="285" t="n">
        <v>0</v>
      </c>
      <c r="BP913" s="285" t="n">
        <v>0</v>
      </c>
      <c r="BQ913" s="285" t="n">
        <v>0</v>
      </c>
      <c r="BR913" s="285" t="n">
        <v>0</v>
      </c>
      <c r="BS913" s="285" t="n">
        <v>0</v>
      </c>
      <c r="BT913" s="285" t="n">
        <v>0</v>
      </c>
      <c r="BU913" s="285" t="n">
        <v>0</v>
      </c>
      <c r="BV913" s="285" t="n">
        <v>0</v>
      </c>
      <c r="BW913" s="285" t="n">
        <v>0</v>
      </c>
      <c r="BX913" s="285" t="n">
        <v>0</v>
      </c>
      <c r="BY913" s="285" t="n">
        <v>0</v>
      </c>
      <c r="BZ913" s="282" t="n">
        <v>-1.48597314436012</v>
      </c>
      <c r="CA913" s="282" t="n">
        <v>0</v>
      </c>
      <c r="CB913" s="282" t="n">
        <v>-1.63916258486417</v>
      </c>
      <c r="CC913" s="282" t="n">
        <v>0</v>
      </c>
      <c r="CD913" s="282" t="n">
        <v>0</v>
      </c>
      <c r="CE913" s="282" t="n">
        <v>-4.21665102536625</v>
      </c>
      <c r="CF913" s="282" t="n">
        <v>-0.919267345000557</v>
      </c>
      <c r="CG913" s="282" t="n">
        <v>-0.071519952143706</v>
      </c>
      <c r="CH913" s="282" t="n">
        <v>-1.85261591356644</v>
      </c>
      <c r="CI913" s="282" t="n">
        <v>-0.452463184262322</v>
      </c>
      <c r="CJ913" s="282" t="n">
        <v>-0.678119235750478</v>
      </c>
      <c r="CK913" s="282" t="n">
        <v>-0.615597033433762</v>
      </c>
      <c r="CL913" s="282" t="n">
        <v>13.8009479866261</v>
      </c>
      <c r="CM913" s="282" t="n">
        <v>19.4760718850669</v>
      </c>
      <c r="CN913" s="282" t="n">
        <v>24.8860270032392</v>
      </c>
      <c r="CO913" s="282" t="n">
        <v>15.9253368448231</v>
      </c>
      <c r="CP913" s="282" t="n">
        <v>6.97730647300622</v>
      </c>
      <c r="CQ913" s="282" t="n">
        <v>-0.15267814046202</v>
      </c>
      <c r="CR913" s="282" t="n">
        <v>0.674831390517605</v>
      </c>
      <c r="CS913" s="282"/>
      <c r="CT913" s="278"/>
      <c r="CU913" s="278"/>
      <c r="CV913" s="278"/>
      <c r="CW913" s="278"/>
      <c r="CX913" s="278"/>
      <c r="CY913" s="278"/>
      <c r="CZ913" s="278"/>
      <c r="DA913" s="278"/>
      <c r="DB913" s="278"/>
      <c r="DC913" s="278"/>
      <c r="DD913" s="278"/>
      <c r="DE913" s="278"/>
      <c r="DF913" s="278"/>
      <c r="DG913" s="278"/>
      <c r="DH913" s="278"/>
      <c r="DI913" s="278"/>
      <c r="DJ913" s="278"/>
      <c r="DK913" s="278"/>
      <c r="DL913" s="278"/>
      <c r="DM913" s="278"/>
      <c r="DN913" s="278"/>
    </row>
    <row r="914" customFormat="false" ht="15" hidden="false" customHeight="false" outlineLevel="0" collapsed="false">
      <c r="A914" s="272" t="s">
        <v>591</v>
      </c>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c r="AA914" s="65"/>
      <c r="AB914" s="65"/>
      <c r="AC914" s="65"/>
      <c r="AD914" s="65"/>
      <c r="AE914" s="65"/>
      <c r="AF914" s="65"/>
      <c r="AG914" s="65"/>
      <c r="AH914" s="65"/>
      <c r="AI914" s="65"/>
      <c r="AJ914" s="65"/>
      <c r="AK914" s="65"/>
      <c r="AL914" s="65"/>
      <c r="AM914" s="65"/>
      <c r="AN914" s="65"/>
      <c r="AO914" s="65"/>
      <c r="AP914" s="65"/>
      <c r="AQ914" s="65"/>
      <c r="AR914" s="65"/>
      <c r="AS914" s="65"/>
      <c r="AT914" s="65"/>
      <c r="AU914" s="65"/>
      <c r="AV914" s="65"/>
      <c r="AW914" s="65"/>
      <c r="AX914" s="65"/>
      <c r="AY914" s="65"/>
      <c r="AZ914" s="65"/>
      <c r="BA914" s="65"/>
      <c r="BB914" s="65"/>
      <c r="BC914" s="65"/>
      <c r="BD914" s="65"/>
      <c r="BE914" s="65"/>
      <c r="BF914" s="65"/>
      <c r="BG914" s="65"/>
      <c r="BH914" s="65"/>
      <c r="BI914" s="65"/>
      <c r="BJ914" s="65" t="n">
        <v>0</v>
      </c>
      <c r="BK914" s="65" t="n">
        <v>0</v>
      </c>
      <c r="BL914" s="65" t="n">
        <v>0</v>
      </c>
      <c r="BM914" s="65" t="n">
        <v>0</v>
      </c>
      <c r="BN914" s="65" t="n">
        <v>0</v>
      </c>
      <c r="BO914" s="65" t="n">
        <v>0</v>
      </c>
      <c r="BP914" s="65" t="n">
        <v>0</v>
      </c>
      <c r="BQ914" s="65" t="n">
        <v>0</v>
      </c>
      <c r="BR914" s="65" t="n">
        <v>0</v>
      </c>
      <c r="BS914" s="65" t="n">
        <v>0</v>
      </c>
      <c r="BT914" s="65" t="n">
        <v>0</v>
      </c>
      <c r="BU914" s="65" t="n">
        <v>0</v>
      </c>
      <c r="BV914" s="65" t="n">
        <v>0</v>
      </c>
      <c r="BW914" s="65" t="n">
        <v>0</v>
      </c>
      <c r="BX914" s="65" t="n">
        <v>0</v>
      </c>
      <c r="BY914" s="65" t="n">
        <v>0</v>
      </c>
      <c r="BZ914" s="65" t="n">
        <v>0</v>
      </c>
      <c r="CA914" s="65" t="n">
        <v>0</v>
      </c>
      <c r="CB914" s="65" t="n">
        <v>0</v>
      </c>
      <c r="CC914" s="69" t="n">
        <v>0</v>
      </c>
      <c r="CD914" s="69" t="n">
        <v>0</v>
      </c>
      <c r="CE914" s="69" t="n">
        <v>0</v>
      </c>
      <c r="CF914" s="69" t="n">
        <v>0</v>
      </c>
      <c r="CG914" s="69" t="n">
        <v>0</v>
      </c>
      <c r="CH914" s="69" t="n">
        <v>0</v>
      </c>
      <c r="CI914" s="69" t="n">
        <v>0</v>
      </c>
      <c r="CJ914" s="69" t="n">
        <v>0</v>
      </c>
      <c r="CK914" s="69" t="n">
        <v>0</v>
      </c>
      <c r="CL914" s="69" t="n">
        <v>14.1104080066261</v>
      </c>
      <c r="CM914" s="69" t="n">
        <v>19.7670019074882</v>
      </c>
      <c r="CN914" s="69" t="n">
        <v>25</v>
      </c>
      <c r="CO914" s="69" t="n">
        <v>15.9503757871425</v>
      </c>
      <c r="CP914" s="69" t="n">
        <v>7.53355779376556</v>
      </c>
      <c r="CQ914" s="69" t="n">
        <v>0</v>
      </c>
      <c r="CR914" s="69" t="n">
        <v>0.869924210828285</v>
      </c>
      <c r="CS914" s="69"/>
      <c r="CT914" s="286"/>
      <c r="CU914" s="286"/>
      <c r="CV914" s="286"/>
      <c r="CW914" s="286"/>
      <c r="CX914" s="286"/>
      <c r="CY914" s="286"/>
      <c r="CZ914" s="286"/>
      <c r="DA914" s="286"/>
      <c r="DB914" s="286"/>
      <c r="DC914" s="286"/>
      <c r="DD914" s="286"/>
      <c r="DE914" s="286"/>
      <c r="DF914" s="286"/>
      <c r="DG914" s="286"/>
      <c r="DH914" s="286"/>
      <c r="DI914" s="286"/>
      <c r="DJ914" s="286"/>
      <c r="DK914" s="286"/>
      <c r="DL914" s="286"/>
      <c r="DM914" s="286"/>
      <c r="DN914" s="286"/>
    </row>
    <row r="915" customFormat="false" ht="15" hidden="false" customHeight="false" outlineLevel="0" collapsed="false">
      <c r="A915" s="272" t="s">
        <v>592</v>
      </c>
      <c r="B915" s="287"/>
      <c r="C915" s="287"/>
      <c r="D915" s="287"/>
      <c r="E915" s="287"/>
      <c r="F915" s="287"/>
      <c r="G915" s="287"/>
      <c r="H915" s="287"/>
      <c r="I915" s="287"/>
      <c r="J915" s="287"/>
      <c r="K915" s="287"/>
      <c r="L915" s="287"/>
      <c r="M915" s="287"/>
      <c r="N915" s="287"/>
      <c r="O915" s="287"/>
      <c r="P915" s="287"/>
      <c r="Q915" s="287"/>
      <c r="R915" s="287"/>
      <c r="S915" s="287"/>
      <c r="T915" s="287"/>
      <c r="U915" s="287"/>
      <c r="V915" s="287"/>
      <c r="W915" s="287"/>
      <c r="X915" s="287"/>
      <c r="Y915" s="287"/>
      <c r="Z915" s="287"/>
      <c r="AA915" s="287"/>
      <c r="AB915" s="287"/>
      <c r="AC915" s="287"/>
      <c r="AD915" s="287"/>
      <c r="AE915" s="287"/>
      <c r="AF915" s="287"/>
      <c r="AG915" s="287"/>
      <c r="AH915" s="287"/>
      <c r="AI915" s="287"/>
      <c r="AJ915" s="287"/>
      <c r="AK915" s="287"/>
      <c r="AL915" s="287"/>
      <c r="AM915" s="287"/>
      <c r="AN915" s="287"/>
      <c r="AO915" s="287"/>
      <c r="AP915" s="287"/>
      <c r="AQ915" s="287"/>
      <c r="AR915" s="287"/>
      <c r="AS915" s="287"/>
      <c r="AT915" s="287"/>
      <c r="AU915" s="287"/>
      <c r="AV915" s="287"/>
      <c r="AW915" s="287"/>
      <c r="AX915" s="287"/>
      <c r="AY915" s="287"/>
      <c r="AZ915" s="287"/>
      <c r="BA915" s="287"/>
      <c r="BB915" s="287"/>
      <c r="BC915" s="287"/>
      <c r="BD915" s="287"/>
      <c r="BE915" s="287"/>
      <c r="BF915" s="287"/>
      <c r="BG915" s="287"/>
      <c r="BH915" s="287"/>
      <c r="BI915" s="287"/>
      <c r="BJ915" s="287" t="n">
        <v>0</v>
      </c>
      <c r="BK915" s="287" t="n">
        <v>0</v>
      </c>
      <c r="BL915" s="287" t="n">
        <v>0</v>
      </c>
      <c r="BM915" s="287" t="n">
        <v>0</v>
      </c>
      <c r="BN915" s="287" t="n">
        <v>0</v>
      </c>
      <c r="BO915" s="287" t="n">
        <v>0</v>
      </c>
      <c r="BP915" s="287" t="n">
        <v>0</v>
      </c>
      <c r="BQ915" s="287" t="n">
        <v>0</v>
      </c>
      <c r="BR915" s="287" t="n">
        <v>0</v>
      </c>
      <c r="BS915" s="287" t="n">
        <v>0</v>
      </c>
      <c r="BT915" s="287" t="n">
        <v>0</v>
      </c>
      <c r="BU915" s="287" t="n">
        <v>0</v>
      </c>
      <c r="BV915" s="287" t="n">
        <v>0</v>
      </c>
      <c r="BW915" s="287" t="n">
        <v>0</v>
      </c>
      <c r="BX915" s="287" t="n">
        <v>0</v>
      </c>
      <c r="BY915" s="287" t="n">
        <v>0</v>
      </c>
      <c r="BZ915" s="287" t="n">
        <v>0</v>
      </c>
      <c r="CA915" s="287" t="n">
        <v>0</v>
      </c>
      <c r="CB915" s="287" t="n">
        <v>0</v>
      </c>
      <c r="CC915" s="69" t="n">
        <v>0</v>
      </c>
      <c r="CD915" s="69" t="n">
        <v>0</v>
      </c>
      <c r="CE915" s="69" t="n">
        <v>0</v>
      </c>
      <c r="CF915" s="69" t="n">
        <v>0</v>
      </c>
      <c r="CG915" s="69" t="n">
        <v>0</v>
      </c>
      <c r="CH915" s="69" t="n">
        <v>0</v>
      </c>
      <c r="CI915" s="69" t="n">
        <v>0</v>
      </c>
      <c r="CJ915" s="69" t="n">
        <v>0</v>
      </c>
      <c r="CK915" s="69" t="n">
        <v>0</v>
      </c>
      <c r="CL915" s="69" t="n">
        <v>14.1104080066261</v>
      </c>
      <c r="CM915" s="69" t="n">
        <v>19.7670019074882</v>
      </c>
      <c r="CN915" s="69" t="n">
        <v>25</v>
      </c>
      <c r="CO915" s="69" t="n">
        <v>15.9503757871425</v>
      </c>
      <c r="CP915" s="69" t="n">
        <v>7.53355779376556</v>
      </c>
      <c r="CQ915" s="69" t="n">
        <v>0</v>
      </c>
      <c r="CR915" s="69" t="n">
        <v>0.869924210828285</v>
      </c>
      <c r="CS915" s="69"/>
      <c r="CT915" s="275"/>
      <c r="CU915" s="275"/>
      <c r="CV915" s="275"/>
      <c r="CW915" s="275"/>
      <c r="CX915" s="275"/>
      <c r="CY915" s="275"/>
      <c r="CZ915" s="275"/>
      <c r="DA915" s="275"/>
      <c r="DB915" s="275"/>
      <c r="DC915" s="275"/>
      <c r="DD915" s="275"/>
      <c r="DE915" s="275"/>
      <c r="DF915" s="275"/>
      <c r="DG915" s="275"/>
      <c r="DH915" s="275"/>
      <c r="DI915" s="275"/>
      <c r="DJ915" s="275"/>
      <c r="DK915" s="275"/>
      <c r="DL915" s="275"/>
      <c r="DM915" s="275"/>
      <c r="DN915" s="275"/>
    </row>
    <row r="916" customFormat="false" ht="15.75" hidden="false" customHeight="false" outlineLevel="0" collapsed="false">
      <c r="A916" s="276" t="s">
        <v>608</v>
      </c>
      <c r="B916" s="78"/>
      <c r="C916" s="78"/>
      <c r="D916" s="78"/>
      <c r="E916" s="78"/>
      <c r="F916" s="78"/>
      <c r="G916" s="78"/>
      <c r="H916" s="78"/>
      <c r="I916" s="78"/>
      <c r="J916" s="78"/>
      <c r="K916" s="78"/>
      <c r="L916" s="78"/>
      <c r="M916" s="78"/>
      <c r="N916" s="78"/>
      <c r="O916" s="78"/>
      <c r="P916" s="78"/>
      <c r="Q916" s="78"/>
      <c r="R916" s="78"/>
      <c r="S916" s="78"/>
      <c r="T916" s="78"/>
      <c r="U916" s="78"/>
      <c r="V916" s="78"/>
      <c r="W916" s="78"/>
      <c r="X916" s="78"/>
      <c r="Y916" s="78"/>
      <c r="Z916" s="78"/>
      <c r="AA916" s="78"/>
      <c r="AB916" s="78"/>
      <c r="AC916" s="78"/>
      <c r="AD916" s="78"/>
      <c r="AE916" s="78"/>
      <c r="AF916" s="78"/>
      <c r="AG916" s="78"/>
      <c r="AH916" s="78"/>
      <c r="AI916" s="78"/>
      <c r="AJ916" s="78"/>
      <c r="AK916" s="78"/>
      <c r="AL916" s="78"/>
      <c r="AM916" s="78"/>
      <c r="AN916" s="78"/>
      <c r="AO916" s="78"/>
      <c r="AP916" s="78"/>
      <c r="AQ916" s="78"/>
      <c r="AR916" s="78"/>
      <c r="AS916" s="78"/>
      <c r="AT916" s="78"/>
      <c r="AU916" s="78"/>
      <c r="AV916" s="78"/>
      <c r="AW916" s="78"/>
      <c r="AX916" s="78"/>
      <c r="AY916" s="78"/>
      <c r="AZ916" s="78"/>
      <c r="BA916" s="78"/>
      <c r="BB916" s="78"/>
      <c r="BC916" s="78"/>
      <c r="BD916" s="78"/>
      <c r="BE916" s="78"/>
      <c r="BF916" s="78"/>
      <c r="BG916" s="78"/>
      <c r="BH916" s="78"/>
      <c r="BI916" s="78"/>
      <c r="BJ916" s="78"/>
      <c r="BK916" s="78"/>
      <c r="BL916" s="78"/>
      <c r="BM916" s="78"/>
      <c r="BN916" s="78"/>
      <c r="BO916" s="78"/>
      <c r="BP916" s="78"/>
      <c r="BQ916" s="78"/>
      <c r="BR916" s="78"/>
      <c r="BS916" s="78"/>
      <c r="BT916" s="78"/>
      <c r="BU916" s="78"/>
      <c r="BV916" s="78"/>
      <c r="BW916" s="78"/>
      <c r="BX916" s="78"/>
      <c r="BY916" s="78"/>
      <c r="BZ916" s="78"/>
      <c r="CA916" s="78"/>
      <c r="CB916" s="78"/>
      <c r="CC916" s="78"/>
      <c r="CD916" s="78"/>
      <c r="CE916" s="78"/>
      <c r="CF916" s="78"/>
      <c r="CG916" s="78"/>
      <c r="CH916" s="74"/>
      <c r="CI916" s="74"/>
      <c r="CJ916" s="74"/>
      <c r="CK916" s="74"/>
      <c r="CL916" s="74"/>
      <c r="CM916" s="74"/>
      <c r="CN916" s="74"/>
      <c r="CO916" s="74"/>
      <c r="CP916" s="74"/>
      <c r="CQ916" s="74"/>
      <c r="CR916" s="74"/>
      <c r="CS916" s="74"/>
      <c r="CT916" s="288"/>
      <c r="CU916" s="288"/>
      <c r="CV916" s="288"/>
      <c r="CW916" s="288"/>
      <c r="CX916" s="288"/>
      <c r="CY916" s="288"/>
      <c r="CZ916" s="288"/>
      <c r="DA916" s="288"/>
      <c r="DB916" s="288"/>
      <c r="DC916" s="288"/>
      <c r="DD916" s="288"/>
      <c r="DE916" s="288"/>
      <c r="DF916" s="288"/>
      <c r="DG916" s="288"/>
      <c r="DH916" s="288"/>
      <c r="DI916" s="288"/>
      <c r="DJ916" s="288"/>
      <c r="DK916" s="288"/>
      <c r="DL916" s="288"/>
      <c r="DM916" s="288"/>
      <c r="DN916" s="288"/>
    </row>
    <row r="917" customFormat="false" ht="15.75" hidden="false" customHeight="false" outlineLevel="0" collapsed="false">
      <c r="A917" s="279" t="s">
        <v>609</v>
      </c>
      <c r="B917" s="78"/>
      <c r="C917" s="78"/>
      <c r="D917" s="78"/>
      <c r="E917" s="78"/>
      <c r="F917" s="78"/>
      <c r="G917" s="78"/>
      <c r="H917" s="78"/>
      <c r="I917" s="78"/>
      <c r="J917" s="78"/>
      <c r="K917" s="78"/>
      <c r="L917" s="78"/>
      <c r="M917" s="78"/>
      <c r="N917" s="78"/>
      <c r="O917" s="78"/>
      <c r="P917" s="78"/>
      <c r="Q917" s="78"/>
      <c r="R917" s="78"/>
      <c r="S917" s="78"/>
      <c r="T917" s="78"/>
      <c r="U917" s="78"/>
      <c r="V917" s="78"/>
      <c r="W917" s="78"/>
      <c r="X917" s="78"/>
      <c r="Y917" s="78"/>
      <c r="Z917" s="78"/>
      <c r="AA917" s="78"/>
      <c r="AB917" s="78"/>
      <c r="AC917" s="78"/>
      <c r="AD917" s="78"/>
      <c r="AE917" s="78"/>
      <c r="AF917" s="78"/>
      <c r="AG917" s="78"/>
      <c r="AH917" s="78"/>
      <c r="AI917" s="78"/>
      <c r="AJ917" s="78"/>
      <c r="AK917" s="78"/>
      <c r="AL917" s="78"/>
      <c r="AM917" s="78"/>
      <c r="AN917" s="78"/>
      <c r="AO917" s="78"/>
      <c r="AP917" s="78"/>
      <c r="AQ917" s="78"/>
      <c r="AR917" s="78"/>
      <c r="AS917" s="78"/>
      <c r="AT917" s="78"/>
      <c r="AU917" s="78"/>
      <c r="AV917" s="78"/>
      <c r="AW917" s="78"/>
      <c r="AX917" s="78"/>
      <c r="AY917" s="78"/>
      <c r="AZ917" s="78"/>
      <c r="BA917" s="78"/>
      <c r="BB917" s="78"/>
      <c r="BC917" s="78"/>
      <c r="BD917" s="78"/>
      <c r="BE917" s="78"/>
      <c r="BF917" s="78"/>
      <c r="BG917" s="78"/>
      <c r="BH917" s="78"/>
      <c r="BI917" s="78"/>
      <c r="BJ917" s="78"/>
      <c r="BK917" s="78"/>
      <c r="BL917" s="78"/>
      <c r="BM917" s="78"/>
      <c r="BN917" s="78"/>
      <c r="BO917" s="78"/>
      <c r="BP917" s="78"/>
      <c r="BQ917" s="78"/>
      <c r="BR917" s="78"/>
      <c r="BS917" s="78"/>
      <c r="BT917" s="78"/>
      <c r="BU917" s="78"/>
      <c r="BV917" s="78"/>
      <c r="BW917" s="78"/>
      <c r="BX917" s="78"/>
      <c r="BY917" s="78"/>
      <c r="BZ917" s="78"/>
      <c r="CA917" s="78"/>
      <c r="CB917" s="78"/>
      <c r="CC917" s="78"/>
      <c r="CD917" s="78"/>
      <c r="CE917" s="78"/>
      <c r="CF917" s="78"/>
      <c r="CG917" s="78"/>
      <c r="CH917" s="74"/>
      <c r="CI917" s="74"/>
      <c r="CJ917" s="74"/>
      <c r="CK917" s="74"/>
      <c r="CL917" s="74"/>
      <c r="CM917" s="74"/>
      <c r="CN917" s="74"/>
      <c r="CO917" s="74"/>
      <c r="CP917" s="74"/>
      <c r="CQ917" s="74"/>
      <c r="CR917" s="74"/>
      <c r="CS917" s="74"/>
      <c r="CT917" s="278"/>
      <c r="CU917" s="278"/>
      <c r="CV917" s="278"/>
      <c r="CW917" s="278"/>
      <c r="CX917" s="278"/>
      <c r="CY917" s="278"/>
      <c r="CZ917" s="278"/>
      <c r="DA917" s="278"/>
      <c r="DB917" s="278"/>
      <c r="DC917" s="278"/>
      <c r="DD917" s="278"/>
      <c r="DE917" s="278"/>
      <c r="DF917" s="278"/>
      <c r="DG917" s="278"/>
      <c r="DH917" s="278"/>
      <c r="DI917" s="278"/>
      <c r="DJ917" s="278"/>
      <c r="DK917" s="278"/>
      <c r="DL917" s="278"/>
      <c r="DM917" s="278"/>
      <c r="DN917" s="278"/>
    </row>
    <row r="918" customFormat="false" ht="15.75" hidden="false" customHeight="false" outlineLevel="0" collapsed="false">
      <c r="A918" s="276" t="s">
        <v>610</v>
      </c>
      <c r="B918" s="78"/>
      <c r="C918" s="78"/>
      <c r="D918" s="78"/>
      <c r="E918" s="78"/>
      <c r="F918" s="78"/>
      <c r="G918" s="78"/>
      <c r="H918" s="78"/>
      <c r="I918" s="78"/>
      <c r="J918" s="78"/>
      <c r="K918" s="78"/>
      <c r="L918" s="78"/>
      <c r="M918" s="78"/>
      <c r="N918" s="78"/>
      <c r="O918" s="78"/>
      <c r="P918" s="78"/>
      <c r="Q918" s="78"/>
      <c r="R918" s="78"/>
      <c r="S918" s="78"/>
      <c r="T918" s="78"/>
      <c r="U918" s="78"/>
      <c r="V918" s="78"/>
      <c r="W918" s="78"/>
      <c r="X918" s="78"/>
      <c r="Y918" s="78"/>
      <c r="Z918" s="78"/>
      <c r="AA918" s="78"/>
      <c r="AB918" s="78"/>
      <c r="AC918" s="78"/>
      <c r="AD918" s="78"/>
      <c r="AE918" s="78"/>
      <c r="AF918" s="78"/>
      <c r="AG918" s="78"/>
      <c r="AH918" s="78"/>
      <c r="AI918" s="78"/>
      <c r="AJ918" s="78"/>
      <c r="AK918" s="78"/>
      <c r="AL918" s="78"/>
      <c r="AM918" s="78"/>
      <c r="AN918" s="78"/>
      <c r="AO918" s="78"/>
      <c r="AP918" s="78"/>
      <c r="AQ918" s="78"/>
      <c r="AR918" s="78"/>
      <c r="AS918" s="78"/>
      <c r="AT918" s="78"/>
      <c r="AU918" s="78"/>
      <c r="AV918" s="78"/>
      <c r="AW918" s="78"/>
      <c r="AX918" s="78"/>
      <c r="AY918" s="78"/>
      <c r="AZ918" s="78"/>
      <c r="BA918" s="78"/>
      <c r="BB918" s="78"/>
      <c r="BC918" s="78"/>
      <c r="BD918" s="78"/>
      <c r="BE918" s="78"/>
      <c r="BF918" s="78"/>
      <c r="BG918" s="78"/>
      <c r="BH918" s="78"/>
      <c r="BI918" s="78"/>
      <c r="BJ918" s="78"/>
      <c r="BK918" s="78"/>
      <c r="BL918" s="78"/>
      <c r="BM918" s="78"/>
      <c r="BN918" s="78"/>
      <c r="BO918" s="78"/>
      <c r="BP918" s="78"/>
      <c r="BQ918" s="78"/>
      <c r="BR918" s="78"/>
      <c r="BS918" s="78"/>
      <c r="BT918" s="78"/>
      <c r="BU918" s="78"/>
      <c r="BV918" s="78"/>
      <c r="BW918" s="78"/>
      <c r="BX918" s="78"/>
      <c r="BY918" s="78"/>
      <c r="BZ918" s="78"/>
      <c r="CA918" s="78"/>
      <c r="CB918" s="78"/>
      <c r="CC918" s="78"/>
      <c r="CD918" s="78"/>
      <c r="CE918" s="78"/>
      <c r="CF918" s="78"/>
      <c r="CG918" s="78"/>
      <c r="CH918" s="74"/>
      <c r="CI918" s="74"/>
      <c r="CJ918" s="74"/>
      <c r="CK918" s="74" t="n">
        <v>0</v>
      </c>
      <c r="CL918" s="74" t="n">
        <v>14.1104080066261</v>
      </c>
      <c r="CM918" s="74" t="n">
        <v>19.7670019074882</v>
      </c>
      <c r="CN918" s="74" t="n">
        <v>25</v>
      </c>
      <c r="CO918" s="74" t="n">
        <v>15.9503757871425</v>
      </c>
      <c r="CP918" s="74" t="n">
        <v>7.53355779376556</v>
      </c>
      <c r="CQ918" s="74" t="n">
        <v>0</v>
      </c>
      <c r="CR918" s="74" t="n">
        <v>0.869924210828285</v>
      </c>
      <c r="CS918" s="74"/>
      <c r="CT918" s="278"/>
      <c r="CU918" s="278"/>
      <c r="CV918" s="278"/>
      <c r="CW918" s="278"/>
      <c r="CX918" s="278"/>
      <c r="CY918" s="278"/>
      <c r="CZ918" s="278"/>
      <c r="DA918" s="278"/>
      <c r="DB918" s="278"/>
      <c r="DC918" s="278"/>
      <c r="DD918" s="278"/>
      <c r="DE918" s="278"/>
      <c r="DF918" s="278"/>
      <c r="DG918" s="278"/>
      <c r="DH918" s="278"/>
      <c r="DI918" s="278"/>
      <c r="DJ918" s="278"/>
      <c r="DK918" s="278"/>
      <c r="DL918" s="278"/>
      <c r="DM918" s="278"/>
      <c r="DN918" s="278"/>
    </row>
    <row r="919" customFormat="false" ht="15.75" hidden="false" customHeight="false" outlineLevel="0" collapsed="false">
      <c r="A919" s="276" t="s">
        <v>611</v>
      </c>
      <c r="B919" s="78"/>
      <c r="C919" s="78"/>
      <c r="D919" s="78"/>
      <c r="E919" s="78"/>
      <c r="F919" s="78"/>
      <c r="G919" s="78"/>
      <c r="H919" s="78"/>
      <c r="I919" s="78"/>
      <c r="J919" s="78"/>
      <c r="K919" s="78"/>
      <c r="L919" s="78"/>
      <c r="M919" s="78"/>
      <c r="N919" s="78"/>
      <c r="O919" s="78"/>
      <c r="P919" s="78"/>
      <c r="Q919" s="78"/>
      <c r="R919" s="78"/>
      <c r="S919" s="78"/>
      <c r="T919" s="78"/>
      <c r="U919" s="78"/>
      <c r="V919" s="78"/>
      <c r="W919" s="78"/>
      <c r="X919" s="78"/>
      <c r="Y919" s="78"/>
      <c r="Z919" s="78"/>
      <c r="AA919" s="78"/>
      <c r="AB919" s="78"/>
      <c r="AC919" s="78"/>
      <c r="AD919" s="78"/>
      <c r="AE919" s="78"/>
      <c r="AF919" s="78"/>
      <c r="AG919" s="78"/>
      <c r="AH919" s="78"/>
      <c r="AI919" s="78"/>
      <c r="AJ919" s="78"/>
      <c r="AK919" s="78"/>
      <c r="AL919" s="78"/>
      <c r="AM919" s="78"/>
      <c r="AN919" s="78"/>
      <c r="AO919" s="78"/>
      <c r="AP919" s="78"/>
      <c r="AQ919" s="78"/>
      <c r="AR919" s="78"/>
      <c r="AS919" s="78"/>
      <c r="AT919" s="78"/>
      <c r="AU919" s="78"/>
      <c r="AV919" s="78"/>
      <c r="AW919" s="78"/>
      <c r="AX919" s="78"/>
      <c r="AY919" s="78"/>
      <c r="AZ919" s="78"/>
      <c r="BA919" s="78"/>
      <c r="BB919" s="78"/>
      <c r="BC919" s="78"/>
      <c r="BD919" s="78"/>
      <c r="BE919" s="78"/>
      <c r="BF919" s="78"/>
      <c r="BG919" s="78"/>
      <c r="BH919" s="78"/>
      <c r="BI919" s="78"/>
      <c r="BJ919" s="78"/>
      <c r="BK919" s="78"/>
      <c r="BL919" s="78"/>
      <c r="BM919" s="78"/>
      <c r="BN919" s="78"/>
      <c r="BO919" s="78"/>
      <c r="BP919" s="78"/>
      <c r="BQ919" s="78"/>
      <c r="BR919" s="78"/>
      <c r="BS919" s="78"/>
      <c r="BT919" s="78"/>
      <c r="BU919" s="78"/>
      <c r="BV919" s="78"/>
      <c r="BW919" s="78"/>
      <c r="BX919" s="78"/>
      <c r="BY919" s="78"/>
      <c r="BZ919" s="78"/>
      <c r="CA919" s="78"/>
      <c r="CB919" s="78"/>
      <c r="CC919" s="78"/>
      <c r="CD919" s="78"/>
      <c r="CE919" s="78"/>
      <c r="CF919" s="78"/>
      <c r="CG919" s="78"/>
      <c r="CH919" s="74"/>
      <c r="CI919" s="74"/>
      <c r="CJ919" s="74"/>
      <c r="CK919" s="74"/>
      <c r="CL919" s="74"/>
      <c r="CM919" s="74"/>
      <c r="CN919" s="74"/>
      <c r="CO919" s="74"/>
      <c r="CP919" s="74"/>
      <c r="CQ919" s="74"/>
      <c r="CR919" s="74"/>
      <c r="CS919" s="74"/>
      <c r="CT919" s="278"/>
      <c r="CU919" s="278"/>
      <c r="CV919" s="278"/>
      <c r="CW919" s="278"/>
      <c r="CX919" s="278"/>
      <c r="CY919" s="278"/>
      <c r="CZ919" s="278"/>
      <c r="DA919" s="278"/>
      <c r="DB919" s="278"/>
      <c r="DC919" s="278"/>
      <c r="DD919" s="278"/>
      <c r="DE919" s="278"/>
      <c r="DF919" s="278"/>
      <c r="DG919" s="278"/>
      <c r="DH919" s="278"/>
      <c r="DI919" s="278"/>
      <c r="DJ919" s="278"/>
      <c r="DK919" s="278"/>
      <c r="DL919" s="278"/>
      <c r="DM919" s="278"/>
      <c r="DN919" s="278"/>
    </row>
    <row r="920" customFormat="false" ht="15.75" hidden="false" customHeight="false" outlineLevel="0" collapsed="false">
      <c r="A920" s="276" t="s">
        <v>612</v>
      </c>
      <c r="B920" s="78"/>
      <c r="C920" s="78"/>
      <c r="D920" s="78"/>
      <c r="E920" s="78"/>
      <c r="F920" s="78"/>
      <c r="G920" s="78"/>
      <c r="H920" s="78"/>
      <c r="I920" s="78"/>
      <c r="J920" s="78"/>
      <c r="K920" s="78"/>
      <c r="L920" s="78"/>
      <c r="M920" s="78"/>
      <c r="N920" s="78"/>
      <c r="O920" s="78"/>
      <c r="P920" s="78"/>
      <c r="Q920" s="78"/>
      <c r="R920" s="78"/>
      <c r="S920" s="78"/>
      <c r="T920" s="78"/>
      <c r="U920" s="78"/>
      <c r="V920" s="78"/>
      <c r="W920" s="78"/>
      <c r="X920" s="78"/>
      <c r="Y920" s="78"/>
      <c r="Z920" s="78"/>
      <c r="AA920" s="78"/>
      <c r="AB920" s="78"/>
      <c r="AC920" s="78"/>
      <c r="AD920" s="78"/>
      <c r="AE920" s="78"/>
      <c r="AF920" s="78"/>
      <c r="AG920" s="78"/>
      <c r="AH920" s="78"/>
      <c r="AI920" s="78"/>
      <c r="AJ920" s="78"/>
      <c r="AK920" s="78"/>
      <c r="AL920" s="78"/>
      <c r="AM920" s="78"/>
      <c r="AN920" s="78"/>
      <c r="AO920" s="78"/>
      <c r="AP920" s="78"/>
      <c r="AQ920" s="78"/>
      <c r="AR920" s="78"/>
      <c r="AS920" s="78"/>
      <c r="AT920" s="78"/>
      <c r="AU920" s="78"/>
      <c r="AV920" s="78"/>
      <c r="AW920" s="78"/>
      <c r="AX920" s="78"/>
      <c r="AY920" s="78"/>
      <c r="AZ920" s="78"/>
      <c r="BA920" s="78"/>
      <c r="BB920" s="78"/>
      <c r="BC920" s="78"/>
      <c r="BD920" s="78"/>
      <c r="BE920" s="78"/>
      <c r="BF920" s="78"/>
      <c r="BG920" s="78"/>
      <c r="BH920" s="78"/>
      <c r="BI920" s="78"/>
      <c r="BJ920" s="78" t="n">
        <v>0</v>
      </c>
      <c r="BK920" s="78" t="n">
        <v>0</v>
      </c>
      <c r="BL920" s="78" t="n">
        <v>0</v>
      </c>
      <c r="BM920" s="78" t="n">
        <v>0</v>
      </c>
      <c r="BN920" s="78" t="n">
        <v>0</v>
      </c>
      <c r="BO920" s="78" t="n">
        <v>0</v>
      </c>
      <c r="BP920" s="78" t="n">
        <v>0</v>
      </c>
      <c r="BQ920" s="78" t="n">
        <v>0</v>
      </c>
      <c r="BR920" s="78" t="n">
        <v>0</v>
      </c>
      <c r="BS920" s="78" t="n">
        <v>0</v>
      </c>
      <c r="BT920" s="78" t="n">
        <v>0</v>
      </c>
      <c r="BU920" s="78" t="n">
        <v>0</v>
      </c>
      <c r="BV920" s="78" t="n">
        <v>0</v>
      </c>
      <c r="BW920" s="78" t="n">
        <v>0</v>
      </c>
      <c r="BX920" s="78" t="n">
        <v>0</v>
      </c>
      <c r="BY920" s="78" t="n">
        <v>0</v>
      </c>
      <c r="BZ920" s="78" t="n">
        <v>0</v>
      </c>
      <c r="CA920" s="78" t="n">
        <v>0</v>
      </c>
      <c r="CB920" s="78" t="n">
        <v>0</v>
      </c>
      <c r="CC920" s="78" t="n">
        <v>0</v>
      </c>
      <c r="CD920" s="78" t="n">
        <v>0</v>
      </c>
      <c r="CE920" s="78" t="n">
        <v>0</v>
      </c>
      <c r="CF920" s="78" t="n">
        <v>0</v>
      </c>
      <c r="CG920" s="78" t="n">
        <v>0</v>
      </c>
      <c r="CH920" s="74" t="n">
        <v>0</v>
      </c>
      <c r="CI920" s="74" t="n">
        <v>0</v>
      </c>
      <c r="CJ920" s="74" t="n">
        <v>0</v>
      </c>
      <c r="CK920" s="74" t="n">
        <v>0</v>
      </c>
      <c r="CL920" s="74" t="n">
        <v>0</v>
      </c>
      <c r="CM920" s="74" t="n">
        <v>0</v>
      </c>
      <c r="CN920" s="74" t="n">
        <v>0</v>
      </c>
      <c r="CO920" s="74" t="n">
        <v>0</v>
      </c>
      <c r="CP920" s="74" t="n">
        <v>0</v>
      </c>
      <c r="CQ920" s="74" t="n">
        <v>0</v>
      </c>
      <c r="CR920" s="74" t="n">
        <v>0</v>
      </c>
      <c r="CS920" s="74"/>
      <c r="CT920" s="278"/>
      <c r="CU920" s="278"/>
      <c r="CV920" s="278"/>
      <c r="CW920" s="278"/>
      <c r="CX920" s="278"/>
      <c r="CY920" s="278"/>
      <c r="CZ920" s="278"/>
      <c r="DA920" s="278"/>
      <c r="DB920" s="278"/>
      <c r="DC920" s="278"/>
      <c r="DD920" s="278"/>
      <c r="DE920" s="278"/>
      <c r="DF920" s="278"/>
      <c r="DG920" s="278"/>
      <c r="DH920" s="278"/>
      <c r="DI920" s="278"/>
      <c r="DJ920" s="278"/>
      <c r="DK920" s="278"/>
      <c r="DL920" s="278"/>
      <c r="DM920" s="278"/>
      <c r="DN920" s="278"/>
    </row>
    <row r="921" customFormat="false" ht="15.75" hidden="false" customHeight="false" outlineLevel="0" collapsed="false">
      <c r="A921" s="276" t="s">
        <v>613</v>
      </c>
      <c r="B921" s="78"/>
      <c r="C921" s="78"/>
      <c r="D921" s="78"/>
      <c r="E921" s="78"/>
      <c r="F921" s="78"/>
      <c r="G921" s="78"/>
      <c r="H921" s="78"/>
      <c r="I921" s="78"/>
      <c r="J921" s="78"/>
      <c r="K921" s="78"/>
      <c r="L921" s="78"/>
      <c r="M921" s="78"/>
      <c r="N921" s="78"/>
      <c r="O921" s="78"/>
      <c r="P921" s="78"/>
      <c r="Q921" s="78"/>
      <c r="R921" s="78"/>
      <c r="S921" s="78"/>
      <c r="T921" s="78"/>
      <c r="U921" s="78"/>
      <c r="V921" s="78"/>
      <c r="W921" s="78"/>
      <c r="X921" s="78"/>
      <c r="Y921" s="78"/>
      <c r="Z921" s="78"/>
      <c r="AA921" s="78"/>
      <c r="AB921" s="78"/>
      <c r="AC921" s="78"/>
      <c r="AD921" s="78"/>
      <c r="AE921" s="78"/>
      <c r="AF921" s="78"/>
      <c r="AG921" s="78"/>
      <c r="AH921" s="78"/>
      <c r="AI921" s="78"/>
      <c r="AJ921" s="78"/>
      <c r="AK921" s="78"/>
      <c r="AL921" s="78"/>
      <c r="AM921" s="78"/>
      <c r="AN921" s="78"/>
      <c r="AO921" s="78"/>
      <c r="AP921" s="78"/>
      <c r="AQ921" s="78"/>
      <c r="AR921" s="78"/>
      <c r="AS921" s="78"/>
      <c r="AT921" s="78"/>
      <c r="AU921" s="78"/>
      <c r="AV921" s="78"/>
      <c r="AW921" s="78"/>
      <c r="AX921" s="78"/>
      <c r="AY921" s="78"/>
      <c r="AZ921" s="78"/>
      <c r="BA921" s="78"/>
      <c r="BB921" s="78"/>
      <c r="BC921" s="78"/>
      <c r="BD921" s="78"/>
      <c r="BE921" s="78"/>
      <c r="BF921" s="78"/>
      <c r="BG921" s="78"/>
      <c r="BH921" s="78"/>
      <c r="BI921" s="78"/>
      <c r="BJ921" s="78"/>
      <c r="BK921" s="78"/>
      <c r="BL921" s="78"/>
      <c r="BM921" s="78"/>
      <c r="BN921" s="78"/>
      <c r="BO921" s="78"/>
      <c r="BP921" s="78"/>
      <c r="BQ921" s="78"/>
      <c r="BR921" s="78"/>
      <c r="BS921" s="78"/>
      <c r="BT921" s="78"/>
      <c r="BU921" s="78"/>
      <c r="BV921" s="78"/>
      <c r="BW921" s="78"/>
      <c r="BX921" s="78"/>
      <c r="BY921" s="78"/>
      <c r="BZ921" s="78"/>
      <c r="CA921" s="78"/>
      <c r="CB921" s="78"/>
      <c r="CC921" s="78"/>
      <c r="CD921" s="78"/>
      <c r="CE921" s="78"/>
      <c r="CF921" s="78"/>
      <c r="CG921" s="78"/>
      <c r="CH921" s="74" t="n">
        <v>0</v>
      </c>
      <c r="CI921" s="74" t="n">
        <v>0</v>
      </c>
      <c r="CJ921" s="74" t="n">
        <v>0</v>
      </c>
      <c r="CK921" s="74" t="n">
        <v>0</v>
      </c>
      <c r="CL921" s="74" t="n">
        <v>0</v>
      </c>
      <c r="CM921" s="74" t="n">
        <v>0</v>
      </c>
      <c r="CN921" s="74" t="n">
        <v>0</v>
      </c>
      <c r="CO921" s="74" t="n">
        <v>0</v>
      </c>
      <c r="CP921" s="74" t="n">
        <v>0</v>
      </c>
      <c r="CQ921" s="74" t="n">
        <v>0</v>
      </c>
      <c r="CR921" s="74" t="n">
        <v>0</v>
      </c>
      <c r="CS921" s="74"/>
      <c r="CT921" s="278"/>
      <c r="CU921" s="278"/>
      <c r="CV921" s="278"/>
      <c r="CW921" s="278"/>
      <c r="CX921" s="278"/>
      <c r="CY921" s="278"/>
      <c r="CZ921" s="278"/>
      <c r="DA921" s="278"/>
      <c r="DB921" s="278"/>
      <c r="DC921" s="278"/>
      <c r="DD921" s="278"/>
      <c r="DE921" s="278"/>
      <c r="DF921" s="278"/>
      <c r="DG921" s="278"/>
      <c r="DH921" s="278"/>
      <c r="DI921" s="278"/>
      <c r="DJ921" s="278"/>
      <c r="DK921" s="278"/>
      <c r="DL921" s="278"/>
      <c r="DM921" s="278"/>
      <c r="DN921" s="278"/>
    </row>
    <row r="922" customFormat="false" ht="15.75" hidden="false" customHeight="false" outlineLevel="0" collapsed="false">
      <c r="A922" s="276" t="s">
        <v>614</v>
      </c>
      <c r="B922" s="78"/>
      <c r="C922" s="78"/>
      <c r="D922" s="78"/>
      <c r="E922" s="78"/>
      <c r="F922" s="78"/>
      <c r="G922" s="78"/>
      <c r="H922" s="78"/>
      <c r="I922" s="78"/>
      <c r="J922" s="78"/>
      <c r="K922" s="78"/>
      <c r="L922" s="78"/>
      <c r="M922" s="78"/>
      <c r="N922" s="78"/>
      <c r="O922" s="78"/>
      <c r="P922" s="78"/>
      <c r="Q922" s="78"/>
      <c r="R922" s="78"/>
      <c r="S922" s="78"/>
      <c r="T922" s="78"/>
      <c r="U922" s="78"/>
      <c r="V922" s="78"/>
      <c r="W922" s="78"/>
      <c r="X922" s="78"/>
      <c r="Y922" s="78"/>
      <c r="Z922" s="78"/>
      <c r="AA922" s="78"/>
      <c r="AB922" s="78"/>
      <c r="AC922" s="78"/>
      <c r="AD922" s="78"/>
      <c r="AE922" s="78"/>
      <c r="AF922" s="78"/>
      <c r="AG922" s="78"/>
      <c r="AH922" s="78"/>
      <c r="AI922" s="78"/>
      <c r="AJ922" s="78"/>
      <c r="AK922" s="78"/>
      <c r="AL922" s="78"/>
      <c r="AM922" s="78"/>
      <c r="AN922" s="78"/>
      <c r="AO922" s="78"/>
      <c r="AP922" s="78"/>
      <c r="AQ922" s="78"/>
      <c r="AR922" s="78"/>
      <c r="AS922" s="78"/>
      <c r="AT922" s="78"/>
      <c r="AU922" s="78"/>
      <c r="AV922" s="78"/>
      <c r="AW922" s="78"/>
      <c r="AX922" s="78"/>
      <c r="AY922" s="78"/>
      <c r="AZ922" s="78"/>
      <c r="BA922" s="78"/>
      <c r="BB922" s="78"/>
      <c r="BC922" s="78"/>
      <c r="BD922" s="78"/>
      <c r="BE922" s="78"/>
      <c r="BF922" s="78"/>
      <c r="BG922" s="78"/>
      <c r="BH922" s="78"/>
      <c r="BI922" s="78"/>
      <c r="BJ922" s="78"/>
      <c r="BK922" s="78"/>
      <c r="BL922" s="78"/>
      <c r="BM922" s="78"/>
      <c r="BN922" s="78"/>
      <c r="BO922" s="78"/>
      <c r="BP922" s="78"/>
      <c r="BQ922" s="78"/>
      <c r="BR922" s="78"/>
      <c r="BS922" s="78"/>
      <c r="BT922" s="78"/>
      <c r="BU922" s="78"/>
      <c r="BV922" s="78"/>
      <c r="BW922" s="78"/>
      <c r="BX922" s="78"/>
      <c r="BY922" s="78"/>
      <c r="BZ922" s="78"/>
      <c r="CA922" s="78"/>
      <c r="CB922" s="78"/>
      <c r="CC922" s="78"/>
      <c r="CD922" s="78"/>
      <c r="CE922" s="78"/>
      <c r="CF922" s="78"/>
      <c r="CG922" s="78"/>
      <c r="CH922" s="74" t="n">
        <v>0</v>
      </c>
      <c r="CI922" s="74" t="n">
        <v>0</v>
      </c>
      <c r="CJ922" s="74" t="n">
        <v>0</v>
      </c>
      <c r="CK922" s="74" t="n">
        <v>0</v>
      </c>
      <c r="CL922" s="188" t="n">
        <v>0</v>
      </c>
      <c r="CM922" s="188" t="n">
        <v>0</v>
      </c>
      <c r="CN922" s="188" t="n">
        <v>0</v>
      </c>
      <c r="CO922" s="188" t="n">
        <v>0</v>
      </c>
      <c r="CP922" s="188" t="n">
        <v>0</v>
      </c>
      <c r="CQ922" s="188" t="n">
        <v>0</v>
      </c>
      <c r="CR922" s="188" t="n">
        <v>0</v>
      </c>
      <c r="CS922" s="188"/>
      <c r="CT922" s="278"/>
      <c r="CU922" s="278"/>
      <c r="CV922" s="278"/>
      <c r="CW922" s="278"/>
      <c r="CX922" s="278"/>
      <c r="CY922" s="278"/>
      <c r="CZ922" s="278"/>
      <c r="DA922" s="278"/>
      <c r="DB922" s="278"/>
      <c r="DC922" s="278"/>
      <c r="DD922" s="278"/>
      <c r="DE922" s="278"/>
      <c r="DF922" s="278"/>
      <c r="DG922" s="278"/>
      <c r="DH922" s="278"/>
      <c r="DI922" s="278"/>
      <c r="DJ922" s="278"/>
      <c r="DK922" s="278"/>
      <c r="DL922" s="278"/>
      <c r="DM922" s="278"/>
      <c r="DN922" s="278"/>
    </row>
    <row r="923" customFormat="false" ht="15.75" hidden="false" customHeight="false" outlineLevel="0" collapsed="false">
      <c r="A923" s="279" t="s">
        <v>615</v>
      </c>
      <c r="B923" s="78"/>
      <c r="C923" s="78"/>
      <c r="D923" s="78"/>
      <c r="E923" s="78"/>
      <c r="F923" s="78"/>
      <c r="G923" s="78"/>
      <c r="H923" s="78"/>
      <c r="I923" s="78"/>
      <c r="J923" s="78"/>
      <c r="K923" s="78"/>
      <c r="L923" s="78"/>
      <c r="M923" s="78"/>
      <c r="N923" s="78"/>
      <c r="O923" s="78"/>
      <c r="P923" s="78"/>
      <c r="Q923" s="78"/>
      <c r="R923" s="78"/>
      <c r="S923" s="78"/>
      <c r="T923" s="78"/>
      <c r="U923" s="78"/>
      <c r="V923" s="78"/>
      <c r="W923" s="78"/>
      <c r="X923" s="78"/>
      <c r="Y923" s="78"/>
      <c r="Z923" s="78"/>
      <c r="AA923" s="78"/>
      <c r="AB923" s="78"/>
      <c r="AC923" s="78"/>
      <c r="AD923" s="78"/>
      <c r="AE923" s="78"/>
      <c r="AF923" s="78"/>
      <c r="AG923" s="78"/>
      <c r="AH923" s="78"/>
      <c r="AI923" s="78"/>
      <c r="AJ923" s="78"/>
      <c r="AK923" s="78"/>
      <c r="AL923" s="78"/>
      <c r="AM923" s="78"/>
      <c r="AN923" s="78"/>
      <c r="AO923" s="78"/>
      <c r="AP923" s="78"/>
      <c r="AQ923" s="78"/>
      <c r="AR923" s="78"/>
      <c r="AS923" s="78"/>
      <c r="AT923" s="78"/>
      <c r="AU923" s="78"/>
      <c r="AV923" s="78"/>
      <c r="AW923" s="78"/>
      <c r="AX923" s="78"/>
      <c r="AY923" s="78"/>
      <c r="AZ923" s="78"/>
      <c r="BA923" s="78"/>
      <c r="BB923" s="78"/>
      <c r="BC923" s="78"/>
      <c r="BD923" s="78"/>
      <c r="BE923" s="78"/>
      <c r="BF923" s="78"/>
      <c r="BG923" s="78"/>
      <c r="BH923" s="78"/>
      <c r="BI923" s="78"/>
      <c r="BJ923" s="78" t="n">
        <v>0</v>
      </c>
      <c r="BK923" s="78" t="n">
        <v>0</v>
      </c>
      <c r="BL923" s="78" t="n">
        <v>0</v>
      </c>
      <c r="BM923" s="78" t="n">
        <v>0</v>
      </c>
      <c r="BN923" s="78" t="n">
        <v>0</v>
      </c>
      <c r="BO923" s="78" t="n">
        <v>0</v>
      </c>
      <c r="BP923" s="78" t="n">
        <v>0</v>
      </c>
      <c r="BQ923" s="78" t="n">
        <v>0</v>
      </c>
      <c r="BR923" s="78" t="n">
        <v>0</v>
      </c>
      <c r="BS923" s="78" t="n">
        <v>0</v>
      </c>
      <c r="BT923" s="78" t="n">
        <v>0</v>
      </c>
      <c r="BU923" s="78" t="n">
        <v>0</v>
      </c>
      <c r="BV923" s="78" t="n">
        <v>0</v>
      </c>
      <c r="BW923" s="78" t="n">
        <v>0</v>
      </c>
      <c r="BX923" s="78" t="n">
        <v>0</v>
      </c>
      <c r="BY923" s="78" t="n">
        <v>0</v>
      </c>
      <c r="BZ923" s="78" t="n">
        <v>0</v>
      </c>
      <c r="CA923" s="78" t="n">
        <v>0</v>
      </c>
      <c r="CB923" s="78" t="n">
        <v>0</v>
      </c>
      <c r="CC923" s="78" t="n">
        <v>0</v>
      </c>
      <c r="CD923" s="78" t="n">
        <v>0</v>
      </c>
      <c r="CE923" s="78" t="n">
        <v>0</v>
      </c>
      <c r="CF923" s="78" t="n">
        <v>0</v>
      </c>
      <c r="CG923" s="78" t="n">
        <v>0</v>
      </c>
      <c r="CH923" s="74" t="n">
        <v>0</v>
      </c>
      <c r="CI923" s="74" t="n">
        <v>0</v>
      </c>
      <c r="CJ923" s="74" t="n">
        <v>0</v>
      </c>
      <c r="CK923" s="74" t="n">
        <v>0</v>
      </c>
      <c r="CL923" s="74" t="n">
        <v>0</v>
      </c>
      <c r="CM923" s="74" t="n">
        <v>0</v>
      </c>
      <c r="CN923" s="74" t="n">
        <v>0</v>
      </c>
      <c r="CO923" s="74" t="n">
        <v>0</v>
      </c>
      <c r="CP923" s="74" t="n">
        <v>0</v>
      </c>
      <c r="CQ923" s="74" t="n">
        <v>0</v>
      </c>
      <c r="CR923" s="74" t="n">
        <v>0</v>
      </c>
      <c r="CS923" s="74"/>
      <c r="CT923" s="278"/>
      <c r="CU923" s="278"/>
      <c r="CV923" s="278"/>
      <c r="CW923" s="278"/>
      <c r="CX923" s="278"/>
      <c r="CY923" s="278"/>
      <c r="CZ923" s="278"/>
      <c r="DA923" s="278"/>
      <c r="DB923" s="278"/>
      <c r="DC923" s="278"/>
      <c r="DD923" s="278"/>
      <c r="DE923" s="278"/>
      <c r="DF923" s="278"/>
      <c r="DG923" s="278"/>
      <c r="DH923" s="278"/>
      <c r="DI923" s="278"/>
      <c r="DJ923" s="278"/>
      <c r="DK923" s="278"/>
      <c r="DL923" s="278"/>
      <c r="DM923" s="278"/>
      <c r="DN923" s="278"/>
    </row>
    <row r="924" customFormat="false" ht="15.75" hidden="false" customHeight="false" outlineLevel="0" collapsed="false">
      <c r="A924" s="279" t="s">
        <v>616</v>
      </c>
      <c r="B924" s="78"/>
      <c r="C924" s="78"/>
      <c r="D924" s="78"/>
      <c r="E924" s="78"/>
      <c r="F924" s="78"/>
      <c r="G924" s="78"/>
      <c r="H924" s="78"/>
      <c r="I924" s="78"/>
      <c r="J924" s="78"/>
      <c r="K924" s="78"/>
      <c r="L924" s="78"/>
      <c r="M924" s="78"/>
      <c r="N924" s="78"/>
      <c r="O924" s="78"/>
      <c r="P924" s="78"/>
      <c r="Q924" s="78"/>
      <c r="R924" s="78"/>
      <c r="S924" s="78"/>
      <c r="T924" s="78"/>
      <c r="U924" s="78"/>
      <c r="V924" s="78"/>
      <c r="W924" s="78"/>
      <c r="X924" s="78"/>
      <c r="Y924" s="78"/>
      <c r="Z924" s="78"/>
      <c r="AA924" s="78"/>
      <c r="AB924" s="78"/>
      <c r="AC924" s="78"/>
      <c r="AD924" s="78"/>
      <c r="AE924" s="78"/>
      <c r="AF924" s="78"/>
      <c r="AG924" s="78"/>
      <c r="AH924" s="78"/>
      <c r="AI924" s="78"/>
      <c r="AJ924" s="78"/>
      <c r="AK924" s="78"/>
      <c r="AL924" s="78"/>
      <c r="AM924" s="78"/>
      <c r="AN924" s="78"/>
      <c r="AO924" s="78"/>
      <c r="AP924" s="78"/>
      <c r="AQ924" s="78"/>
      <c r="AR924" s="78"/>
      <c r="AS924" s="78"/>
      <c r="AT924" s="78"/>
      <c r="AU924" s="78"/>
      <c r="AV924" s="78"/>
      <c r="AW924" s="78"/>
      <c r="AX924" s="78"/>
      <c r="AY924" s="78"/>
      <c r="AZ924" s="78"/>
      <c r="BA924" s="78"/>
      <c r="BB924" s="78"/>
      <c r="BC924" s="78"/>
      <c r="BD924" s="78"/>
      <c r="BE924" s="78"/>
      <c r="BF924" s="78"/>
      <c r="BG924" s="78"/>
      <c r="BH924" s="78"/>
      <c r="BI924" s="78"/>
      <c r="BJ924" s="78" t="n">
        <v>0</v>
      </c>
      <c r="BK924" s="78" t="n">
        <v>0</v>
      </c>
      <c r="BL924" s="78" t="n">
        <v>0</v>
      </c>
      <c r="BM924" s="78" t="n">
        <v>0</v>
      </c>
      <c r="BN924" s="78" t="n">
        <v>0</v>
      </c>
      <c r="BO924" s="78" t="n">
        <v>0</v>
      </c>
      <c r="BP924" s="78" t="n">
        <v>0</v>
      </c>
      <c r="BQ924" s="78" t="n">
        <v>0</v>
      </c>
      <c r="BR924" s="78" t="n">
        <v>0</v>
      </c>
      <c r="BS924" s="78" t="n">
        <v>0</v>
      </c>
      <c r="BT924" s="78" t="n">
        <v>0</v>
      </c>
      <c r="BU924" s="78" t="n">
        <v>0</v>
      </c>
      <c r="BV924" s="78" t="n">
        <v>0</v>
      </c>
      <c r="BW924" s="78" t="n">
        <v>0</v>
      </c>
      <c r="BX924" s="78" t="n">
        <v>0</v>
      </c>
      <c r="BY924" s="78" t="n">
        <v>0</v>
      </c>
      <c r="BZ924" s="78" t="n">
        <v>0</v>
      </c>
      <c r="CA924" s="78" t="n">
        <v>0</v>
      </c>
      <c r="CB924" s="78" t="n">
        <v>0</v>
      </c>
      <c r="CC924" s="78" t="n">
        <v>0</v>
      </c>
      <c r="CD924" s="78" t="n">
        <v>0</v>
      </c>
      <c r="CE924" s="78" t="n">
        <v>0</v>
      </c>
      <c r="CF924" s="78" t="n">
        <v>0</v>
      </c>
      <c r="CG924" s="78" t="n">
        <v>0</v>
      </c>
      <c r="CH924" s="74" t="n">
        <v>0</v>
      </c>
      <c r="CI924" s="74" t="n">
        <v>0</v>
      </c>
      <c r="CJ924" s="74" t="n">
        <v>0</v>
      </c>
      <c r="CK924" s="74" t="n">
        <v>0</v>
      </c>
      <c r="CL924" s="74" t="n">
        <v>0</v>
      </c>
      <c r="CM924" s="74" t="n">
        <v>0</v>
      </c>
      <c r="CN924" s="74" t="n">
        <v>0</v>
      </c>
      <c r="CO924" s="74" t="n">
        <v>0</v>
      </c>
      <c r="CP924" s="74" t="n">
        <v>0</v>
      </c>
      <c r="CQ924" s="74" t="n">
        <v>0</v>
      </c>
      <c r="CR924" s="74" t="n">
        <v>0</v>
      </c>
      <c r="CS924" s="74"/>
      <c r="CT924" s="278"/>
      <c r="CU924" s="278"/>
      <c r="CV924" s="278"/>
      <c r="CW924" s="278"/>
      <c r="CX924" s="278"/>
      <c r="CY924" s="278"/>
      <c r="CZ924" s="278"/>
      <c r="DA924" s="278"/>
      <c r="DB924" s="278"/>
      <c r="DC924" s="278"/>
      <c r="DD924" s="278"/>
      <c r="DE924" s="278"/>
      <c r="DF924" s="278"/>
      <c r="DG924" s="278"/>
      <c r="DH924" s="278"/>
      <c r="DI924" s="278"/>
      <c r="DJ924" s="278"/>
      <c r="DK924" s="278"/>
      <c r="DL924" s="278"/>
      <c r="DM924" s="278"/>
      <c r="DN924" s="278"/>
    </row>
    <row r="925" customFormat="false" ht="15.75" hidden="false" customHeight="false" outlineLevel="0" collapsed="false">
      <c r="A925" s="279" t="s">
        <v>617</v>
      </c>
      <c r="B925" s="78"/>
      <c r="C925" s="78"/>
      <c r="D925" s="78"/>
      <c r="E925" s="78"/>
      <c r="F925" s="78"/>
      <c r="G925" s="78"/>
      <c r="H925" s="78"/>
      <c r="I925" s="78"/>
      <c r="J925" s="78"/>
      <c r="K925" s="78"/>
      <c r="L925" s="78"/>
      <c r="M925" s="78"/>
      <c r="N925" s="78"/>
      <c r="O925" s="78"/>
      <c r="P925" s="78"/>
      <c r="Q925" s="78"/>
      <c r="R925" s="78"/>
      <c r="S925" s="78"/>
      <c r="T925" s="78"/>
      <c r="U925" s="78"/>
      <c r="V925" s="78"/>
      <c r="W925" s="78"/>
      <c r="X925" s="78"/>
      <c r="Y925" s="78"/>
      <c r="Z925" s="78"/>
      <c r="AA925" s="78"/>
      <c r="AB925" s="78"/>
      <c r="AC925" s="78"/>
      <c r="AD925" s="78"/>
      <c r="AE925" s="78"/>
      <c r="AF925" s="78"/>
      <c r="AG925" s="78"/>
      <c r="AH925" s="78"/>
      <c r="AI925" s="78"/>
      <c r="AJ925" s="78"/>
      <c r="AK925" s="78"/>
      <c r="AL925" s="78"/>
      <c r="AM925" s="78"/>
      <c r="AN925" s="78"/>
      <c r="AO925" s="78"/>
      <c r="AP925" s="78"/>
      <c r="AQ925" s="78"/>
      <c r="AR925" s="78"/>
      <c r="AS925" s="78"/>
      <c r="AT925" s="78"/>
      <c r="AU925" s="78"/>
      <c r="AV925" s="78"/>
      <c r="AW925" s="78"/>
      <c r="AX925" s="78"/>
      <c r="AY925" s="78"/>
      <c r="AZ925" s="78"/>
      <c r="BA925" s="78"/>
      <c r="BB925" s="78"/>
      <c r="BC925" s="78"/>
      <c r="BD925" s="78"/>
      <c r="BE925" s="78"/>
      <c r="BF925" s="78"/>
      <c r="BG925" s="78"/>
      <c r="BH925" s="78"/>
      <c r="BI925" s="78"/>
      <c r="BJ925" s="78" t="n">
        <v>0</v>
      </c>
      <c r="BK925" s="78" t="n">
        <v>0</v>
      </c>
      <c r="BL925" s="78" t="n">
        <v>0</v>
      </c>
      <c r="BM925" s="78" t="n">
        <v>0</v>
      </c>
      <c r="BN925" s="78" t="n">
        <v>0</v>
      </c>
      <c r="BO925" s="78" t="n">
        <v>0</v>
      </c>
      <c r="BP925" s="78" t="n">
        <v>0</v>
      </c>
      <c r="BQ925" s="78" t="n">
        <v>0</v>
      </c>
      <c r="BR925" s="78" t="n">
        <v>0</v>
      </c>
      <c r="BS925" s="78" t="n">
        <v>0</v>
      </c>
      <c r="BT925" s="78" t="n">
        <v>0</v>
      </c>
      <c r="BU925" s="78" t="n">
        <v>0</v>
      </c>
      <c r="BV925" s="78" t="n">
        <v>0</v>
      </c>
      <c r="BW925" s="78" t="n">
        <v>0</v>
      </c>
      <c r="BX925" s="78" t="n">
        <v>0</v>
      </c>
      <c r="BY925" s="78" t="n">
        <v>0</v>
      </c>
      <c r="BZ925" s="78" t="n">
        <v>0</v>
      </c>
      <c r="CA925" s="78" t="n">
        <v>0</v>
      </c>
      <c r="CB925" s="78" t="n">
        <v>0</v>
      </c>
      <c r="CC925" s="78" t="n">
        <v>0</v>
      </c>
      <c r="CD925" s="78" t="n">
        <v>0</v>
      </c>
      <c r="CE925" s="78" t="n">
        <v>0</v>
      </c>
      <c r="CF925" s="78" t="n">
        <v>0</v>
      </c>
      <c r="CG925" s="78" t="n">
        <v>0</v>
      </c>
      <c r="CH925" s="74" t="n">
        <v>0</v>
      </c>
      <c r="CI925" s="74" t="n">
        <v>0</v>
      </c>
      <c r="CJ925" s="74" t="n">
        <v>0</v>
      </c>
      <c r="CK925" s="74" t="n">
        <v>0</v>
      </c>
      <c r="CL925" s="74" t="n">
        <v>0</v>
      </c>
      <c r="CM925" s="74" t="n">
        <v>0</v>
      </c>
      <c r="CN925" s="74" t="n">
        <v>0</v>
      </c>
      <c r="CO925" s="74" t="n">
        <v>0</v>
      </c>
      <c r="CP925" s="74" t="n">
        <v>0</v>
      </c>
      <c r="CQ925" s="74" t="n">
        <v>0</v>
      </c>
      <c r="CR925" s="74" t="n">
        <v>0</v>
      </c>
      <c r="CS925" s="74"/>
      <c r="CT925" s="278"/>
      <c r="CU925" s="278"/>
      <c r="CV925" s="278"/>
      <c r="CW925" s="278"/>
      <c r="CX925" s="278"/>
      <c r="CY925" s="278"/>
      <c r="CZ925" s="278"/>
      <c r="DA925" s="278"/>
      <c r="DB925" s="278"/>
      <c r="DC925" s="278"/>
      <c r="DD925" s="278"/>
      <c r="DE925" s="278"/>
      <c r="DF925" s="278"/>
      <c r="DG925" s="278"/>
      <c r="DH925" s="278"/>
      <c r="DI925" s="278"/>
      <c r="DJ925" s="278"/>
      <c r="DK925" s="278"/>
      <c r="DL925" s="278"/>
      <c r="DM925" s="278"/>
      <c r="DN925" s="278"/>
    </row>
    <row r="926" customFormat="false" ht="15.75" hidden="false" customHeight="false" outlineLevel="0" collapsed="false">
      <c r="A926" s="279" t="s">
        <v>618</v>
      </c>
      <c r="B926" s="78"/>
      <c r="C926" s="78"/>
      <c r="D926" s="78"/>
      <c r="E926" s="78"/>
      <c r="F926" s="78"/>
      <c r="G926" s="78"/>
      <c r="H926" s="78"/>
      <c r="I926" s="78"/>
      <c r="J926" s="78"/>
      <c r="K926" s="78"/>
      <c r="L926" s="78"/>
      <c r="M926" s="78"/>
      <c r="N926" s="78"/>
      <c r="O926" s="78"/>
      <c r="P926" s="78"/>
      <c r="Q926" s="78"/>
      <c r="R926" s="78"/>
      <c r="S926" s="78"/>
      <c r="T926" s="78"/>
      <c r="U926" s="78"/>
      <c r="V926" s="78"/>
      <c r="W926" s="78"/>
      <c r="X926" s="78"/>
      <c r="Y926" s="78"/>
      <c r="Z926" s="78"/>
      <c r="AA926" s="78"/>
      <c r="AB926" s="78"/>
      <c r="AC926" s="78"/>
      <c r="AD926" s="78"/>
      <c r="AE926" s="78"/>
      <c r="AF926" s="78"/>
      <c r="AG926" s="78"/>
      <c r="AH926" s="78"/>
      <c r="AI926" s="78"/>
      <c r="AJ926" s="78"/>
      <c r="AK926" s="78"/>
      <c r="AL926" s="78"/>
      <c r="AM926" s="78"/>
      <c r="AN926" s="78"/>
      <c r="AO926" s="78"/>
      <c r="AP926" s="78"/>
      <c r="AQ926" s="78"/>
      <c r="AR926" s="78"/>
      <c r="AS926" s="78"/>
      <c r="AT926" s="78"/>
      <c r="AU926" s="78"/>
      <c r="AV926" s="78"/>
      <c r="AW926" s="78"/>
      <c r="AX926" s="78"/>
      <c r="AY926" s="78"/>
      <c r="AZ926" s="78"/>
      <c r="BA926" s="78"/>
      <c r="BB926" s="78"/>
      <c r="BC926" s="78"/>
      <c r="BD926" s="78"/>
      <c r="BE926" s="78"/>
      <c r="BF926" s="78"/>
      <c r="BG926" s="78"/>
      <c r="BH926" s="78"/>
      <c r="BI926" s="78"/>
      <c r="BJ926" s="78" t="n">
        <v>0</v>
      </c>
      <c r="BK926" s="78" t="n">
        <v>0</v>
      </c>
      <c r="BL926" s="78" t="n">
        <v>0</v>
      </c>
      <c r="BM926" s="78" t="n">
        <v>0</v>
      </c>
      <c r="BN926" s="78" t="n">
        <v>0</v>
      </c>
      <c r="BO926" s="78" t="n">
        <v>0</v>
      </c>
      <c r="BP926" s="78" t="n">
        <v>0</v>
      </c>
      <c r="BQ926" s="78" t="n">
        <v>0</v>
      </c>
      <c r="BR926" s="78" t="n">
        <v>0</v>
      </c>
      <c r="BS926" s="78" t="n">
        <v>0</v>
      </c>
      <c r="BT926" s="78" t="n">
        <v>0</v>
      </c>
      <c r="BU926" s="78" t="n">
        <v>0</v>
      </c>
      <c r="BV926" s="78" t="n">
        <v>0</v>
      </c>
      <c r="BW926" s="78" t="n">
        <v>0</v>
      </c>
      <c r="BX926" s="78" t="n">
        <v>0</v>
      </c>
      <c r="BY926" s="78" t="n">
        <v>0</v>
      </c>
      <c r="BZ926" s="78" t="n">
        <v>0</v>
      </c>
      <c r="CA926" s="78" t="n">
        <v>0</v>
      </c>
      <c r="CB926" s="78" t="n">
        <v>0</v>
      </c>
      <c r="CC926" s="78" t="n">
        <v>0</v>
      </c>
      <c r="CD926" s="78" t="n">
        <v>0</v>
      </c>
      <c r="CE926" s="78" t="n">
        <v>0</v>
      </c>
      <c r="CF926" s="78" t="n">
        <v>0</v>
      </c>
      <c r="CG926" s="78" t="n">
        <v>0</v>
      </c>
      <c r="CH926" s="74" t="n">
        <v>0</v>
      </c>
      <c r="CI926" s="74" t="n">
        <v>0</v>
      </c>
      <c r="CJ926" s="74" t="n">
        <v>0</v>
      </c>
      <c r="CK926" s="74" t="n">
        <v>0</v>
      </c>
      <c r="CL926" s="74" t="n">
        <v>0</v>
      </c>
      <c r="CM926" s="74" t="n">
        <v>0</v>
      </c>
      <c r="CN926" s="74" t="n">
        <v>0</v>
      </c>
      <c r="CO926" s="74" t="n">
        <v>0</v>
      </c>
      <c r="CP926" s="74" t="n">
        <v>0</v>
      </c>
      <c r="CQ926" s="74" t="n">
        <v>0</v>
      </c>
      <c r="CR926" s="74" t="n">
        <v>0</v>
      </c>
      <c r="CS926" s="74"/>
      <c r="CT926" s="278"/>
      <c r="CU926" s="278"/>
      <c r="CV926" s="278"/>
      <c r="CW926" s="278"/>
      <c r="CX926" s="278"/>
      <c r="CY926" s="278"/>
      <c r="CZ926" s="278"/>
      <c r="DA926" s="278"/>
      <c r="DB926" s="278"/>
      <c r="DC926" s="278"/>
      <c r="DD926" s="278"/>
      <c r="DE926" s="278"/>
      <c r="DF926" s="278"/>
      <c r="DG926" s="278"/>
      <c r="DH926" s="278"/>
      <c r="DI926" s="278"/>
      <c r="DJ926" s="278"/>
      <c r="DK926" s="278"/>
      <c r="DL926" s="278"/>
      <c r="DM926" s="278"/>
      <c r="DN926" s="278"/>
    </row>
    <row r="927" customFormat="false" ht="15.75" hidden="false" customHeight="false" outlineLevel="0" collapsed="false">
      <c r="A927" s="279" t="s">
        <v>619</v>
      </c>
      <c r="B927" s="78"/>
      <c r="C927" s="78"/>
      <c r="D927" s="78"/>
      <c r="E927" s="78"/>
      <c r="F927" s="78"/>
      <c r="G927" s="78"/>
      <c r="H927" s="78"/>
      <c r="I927" s="78"/>
      <c r="J927" s="78"/>
      <c r="K927" s="78"/>
      <c r="L927" s="78"/>
      <c r="M927" s="78"/>
      <c r="N927" s="78"/>
      <c r="O927" s="78"/>
      <c r="P927" s="78"/>
      <c r="Q927" s="78"/>
      <c r="R927" s="78"/>
      <c r="S927" s="78"/>
      <c r="T927" s="78"/>
      <c r="U927" s="78"/>
      <c r="V927" s="78"/>
      <c r="W927" s="78"/>
      <c r="X927" s="78"/>
      <c r="Y927" s="78"/>
      <c r="Z927" s="78"/>
      <c r="AA927" s="78"/>
      <c r="AB927" s="78"/>
      <c r="AC927" s="78"/>
      <c r="AD927" s="78"/>
      <c r="AE927" s="78"/>
      <c r="AF927" s="78"/>
      <c r="AG927" s="78"/>
      <c r="AH927" s="78"/>
      <c r="AI927" s="78"/>
      <c r="AJ927" s="78"/>
      <c r="AK927" s="78"/>
      <c r="AL927" s="78"/>
      <c r="AM927" s="78"/>
      <c r="AN927" s="78"/>
      <c r="AO927" s="78"/>
      <c r="AP927" s="78"/>
      <c r="AQ927" s="78"/>
      <c r="AR927" s="78"/>
      <c r="AS927" s="78"/>
      <c r="AT927" s="78"/>
      <c r="AU927" s="78"/>
      <c r="AV927" s="78"/>
      <c r="AW927" s="78"/>
      <c r="AX927" s="78"/>
      <c r="AY927" s="78"/>
      <c r="AZ927" s="78"/>
      <c r="BA927" s="78"/>
      <c r="BB927" s="78"/>
      <c r="BC927" s="78"/>
      <c r="BD927" s="78"/>
      <c r="BE927" s="78"/>
      <c r="BF927" s="78"/>
      <c r="BG927" s="78"/>
      <c r="BH927" s="78"/>
      <c r="BI927" s="78"/>
      <c r="BJ927" s="78"/>
      <c r="BK927" s="78"/>
      <c r="BL927" s="78"/>
      <c r="BM927" s="78"/>
      <c r="BN927" s="78"/>
      <c r="BO927" s="78"/>
      <c r="BP927" s="78"/>
      <c r="BQ927" s="78"/>
      <c r="BR927" s="78"/>
      <c r="BS927" s="78"/>
      <c r="BT927" s="78"/>
      <c r="BU927" s="78"/>
      <c r="BV927" s="78"/>
      <c r="BW927" s="78"/>
      <c r="BX927" s="78"/>
      <c r="BY927" s="78"/>
      <c r="BZ927" s="78"/>
      <c r="CA927" s="78"/>
      <c r="CB927" s="78"/>
      <c r="CC927" s="78"/>
      <c r="CD927" s="78"/>
      <c r="CE927" s="78"/>
      <c r="CF927" s="78"/>
      <c r="CG927" s="78"/>
      <c r="CH927" s="74"/>
      <c r="CI927" s="74"/>
      <c r="CJ927" s="74"/>
      <c r="CK927" s="74"/>
      <c r="CL927" s="74"/>
      <c r="CM927" s="74"/>
      <c r="CN927" s="74"/>
      <c r="CO927" s="74"/>
      <c r="CP927" s="74"/>
      <c r="CQ927" s="74"/>
      <c r="CR927" s="74"/>
      <c r="CS927" s="74"/>
      <c r="CT927" s="278"/>
      <c r="CU927" s="278"/>
      <c r="CV927" s="278"/>
      <c r="CW927" s="278"/>
      <c r="CX927" s="278"/>
      <c r="CY927" s="278"/>
      <c r="CZ927" s="278"/>
      <c r="DA927" s="278"/>
      <c r="DB927" s="278"/>
      <c r="DC927" s="278"/>
      <c r="DD927" s="278"/>
      <c r="DE927" s="278"/>
      <c r="DF927" s="278"/>
      <c r="DG927" s="278"/>
      <c r="DH927" s="278"/>
      <c r="DI927" s="278"/>
      <c r="DJ927" s="278"/>
      <c r="DK927" s="278"/>
      <c r="DL927" s="278"/>
      <c r="DM927" s="278"/>
      <c r="DN927" s="278"/>
    </row>
    <row r="928" customFormat="false" ht="15.75" hidden="false" customHeight="false" outlineLevel="0" collapsed="false">
      <c r="A928" s="279" t="s">
        <v>620</v>
      </c>
      <c r="B928" s="78"/>
      <c r="C928" s="78"/>
      <c r="D928" s="78"/>
      <c r="E928" s="78"/>
      <c r="F928" s="78"/>
      <c r="G928" s="78"/>
      <c r="H928" s="78"/>
      <c r="I928" s="78"/>
      <c r="J928" s="78"/>
      <c r="K928" s="78"/>
      <c r="L928" s="78"/>
      <c r="M928" s="78"/>
      <c r="N928" s="78"/>
      <c r="O928" s="78"/>
      <c r="P928" s="78"/>
      <c r="Q928" s="78"/>
      <c r="R928" s="78"/>
      <c r="S928" s="78"/>
      <c r="T928" s="78"/>
      <c r="U928" s="78"/>
      <c r="V928" s="78"/>
      <c r="W928" s="78"/>
      <c r="X928" s="78"/>
      <c r="Y928" s="78"/>
      <c r="Z928" s="78"/>
      <c r="AA928" s="78"/>
      <c r="AB928" s="78"/>
      <c r="AC928" s="78"/>
      <c r="AD928" s="78"/>
      <c r="AE928" s="78"/>
      <c r="AF928" s="78"/>
      <c r="AG928" s="78"/>
      <c r="AH928" s="78"/>
      <c r="AI928" s="78"/>
      <c r="AJ928" s="78"/>
      <c r="AK928" s="78"/>
      <c r="AL928" s="78"/>
      <c r="AM928" s="78"/>
      <c r="AN928" s="78"/>
      <c r="AO928" s="78"/>
      <c r="AP928" s="78"/>
      <c r="AQ928" s="78"/>
      <c r="AR928" s="78"/>
      <c r="AS928" s="78"/>
      <c r="AT928" s="78"/>
      <c r="AU928" s="78"/>
      <c r="AV928" s="78"/>
      <c r="AW928" s="78"/>
      <c r="AX928" s="78"/>
      <c r="AY928" s="78"/>
      <c r="AZ928" s="78"/>
      <c r="BA928" s="78"/>
      <c r="BB928" s="78"/>
      <c r="BC928" s="78"/>
      <c r="BD928" s="78"/>
      <c r="BE928" s="78"/>
      <c r="BF928" s="78"/>
      <c r="BG928" s="78"/>
      <c r="BH928" s="78"/>
      <c r="BI928" s="78"/>
      <c r="BJ928" s="78"/>
      <c r="BK928" s="78"/>
      <c r="BL928" s="78"/>
      <c r="BM928" s="78"/>
      <c r="BN928" s="78"/>
      <c r="BO928" s="78"/>
      <c r="BP928" s="78"/>
      <c r="BQ928" s="78"/>
      <c r="BR928" s="78"/>
      <c r="BS928" s="78"/>
      <c r="BT928" s="78"/>
      <c r="BU928" s="78"/>
      <c r="BV928" s="78"/>
      <c r="BW928" s="78"/>
      <c r="BX928" s="78"/>
      <c r="BY928" s="78"/>
      <c r="BZ928" s="78"/>
      <c r="CA928" s="78"/>
      <c r="CB928" s="78"/>
      <c r="CC928" s="78"/>
      <c r="CD928" s="78"/>
      <c r="CE928" s="78"/>
      <c r="CF928" s="78"/>
      <c r="CG928" s="78"/>
      <c r="CH928" s="74"/>
      <c r="CI928" s="74"/>
      <c r="CJ928" s="74"/>
      <c r="CK928" s="74"/>
      <c r="CL928" s="74"/>
      <c r="CM928" s="74"/>
      <c r="CN928" s="74"/>
      <c r="CO928" s="74"/>
      <c r="CP928" s="74"/>
      <c r="CQ928" s="74"/>
      <c r="CR928" s="74"/>
      <c r="CS928" s="74"/>
      <c r="CT928" s="278"/>
      <c r="CU928" s="278"/>
      <c r="CV928" s="278"/>
      <c r="CW928" s="278"/>
      <c r="CX928" s="278"/>
      <c r="CY928" s="278"/>
      <c r="CZ928" s="278"/>
      <c r="DA928" s="278"/>
      <c r="DB928" s="278"/>
      <c r="DC928" s="278"/>
      <c r="DD928" s="278"/>
      <c r="DE928" s="278"/>
      <c r="DF928" s="278"/>
      <c r="DG928" s="278"/>
      <c r="DH928" s="278"/>
      <c r="DI928" s="278"/>
      <c r="DJ928" s="278"/>
      <c r="DK928" s="278"/>
      <c r="DL928" s="278"/>
      <c r="DM928" s="278"/>
      <c r="DN928" s="278"/>
    </row>
    <row r="929" customFormat="false" ht="15.75" hidden="false" customHeight="false" outlineLevel="0" collapsed="false">
      <c r="A929" s="272" t="s">
        <v>621</v>
      </c>
      <c r="B929" s="287"/>
      <c r="C929" s="287"/>
      <c r="D929" s="287"/>
      <c r="E929" s="287"/>
      <c r="F929" s="287"/>
      <c r="G929" s="287"/>
      <c r="H929" s="287"/>
      <c r="I929" s="287"/>
      <c r="J929" s="287"/>
      <c r="K929" s="287"/>
      <c r="L929" s="287"/>
      <c r="M929" s="287"/>
      <c r="N929" s="287"/>
      <c r="O929" s="287"/>
      <c r="P929" s="287"/>
      <c r="Q929" s="287"/>
      <c r="R929" s="287"/>
      <c r="S929" s="287"/>
      <c r="T929" s="287"/>
      <c r="U929" s="287"/>
      <c r="V929" s="287"/>
      <c r="W929" s="287"/>
      <c r="X929" s="287"/>
      <c r="Y929" s="287"/>
      <c r="Z929" s="287"/>
      <c r="AA929" s="287"/>
      <c r="AB929" s="287"/>
      <c r="AC929" s="287"/>
      <c r="AD929" s="287"/>
      <c r="AE929" s="287"/>
      <c r="AF929" s="287"/>
      <c r="AG929" s="287"/>
      <c r="AH929" s="287"/>
      <c r="AI929" s="287"/>
      <c r="AJ929" s="287"/>
      <c r="AK929" s="287"/>
      <c r="AL929" s="287"/>
      <c r="AM929" s="287"/>
      <c r="AN929" s="287"/>
      <c r="AO929" s="287"/>
      <c r="AP929" s="287"/>
      <c r="AQ929" s="287"/>
      <c r="AR929" s="287"/>
      <c r="AS929" s="287"/>
      <c r="AT929" s="287"/>
      <c r="AU929" s="287"/>
      <c r="AV929" s="287"/>
      <c r="AW929" s="287"/>
      <c r="AX929" s="287"/>
      <c r="AY929" s="287"/>
      <c r="AZ929" s="287"/>
      <c r="BA929" s="287"/>
      <c r="BB929" s="287"/>
      <c r="BC929" s="287"/>
      <c r="BD929" s="287"/>
      <c r="BE929" s="287"/>
      <c r="BF929" s="287"/>
      <c r="BG929" s="287"/>
      <c r="BH929" s="287"/>
      <c r="BI929" s="287"/>
      <c r="BJ929" s="287" t="n">
        <v>0</v>
      </c>
      <c r="BK929" s="287" t="n">
        <v>0</v>
      </c>
      <c r="BL929" s="287" t="n">
        <v>0</v>
      </c>
      <c r="BM929" s="287" t="n">
        <v>0</v>
      </c>
      <c r="BN929" s="287" t="n">
        <v>0</v>
      </c>
      <c r="BO929" s="287" t="n">
        <v>0</v>
      </c>
      <c r="BP929" s="287" t="n">
        <v>0</v>
      </c>
      <c r="BQ929" s="287" t="n">
        <v>0</v>
      </c>
      <c r="BR929" s="287" t="n">
        <v>0</v>
      </c>
      <c r="BS929" s="287" t="n">
        <v>0</v>
      </c>
      <c r="BT929" s="287" t="n">
        <v>0</v>
      </c>
      <c r="BU929" s="287" t="n">
        <v>0</v>
      </c>
      <c r="BV929" s="287" t="n">
        <v>0</v>
      </c>
      <c r="BW929" s="287" t="n">
        <v>0</v>
      </c>
      <c r="BX929" s="287" t="n">
        <v>0</v>
      </c>
      <c r="BY929" s="287" t="n">
        <v>0</v>
      </c>
      <c r="BZ929" s="287" t="n">
        <v>0</v>
      </c>
      <c r="CA929" s="287" t="n">
        <v>0</v>
      </c>
      <c r="CB929" s="287" t="n">
        <v>0</v>
      </c>
      <c r="CC929" s="287" t="n">
        <v>0</v>
      </c>
      <c r="CD929" s="287" t="n">
        <v>0</v>
      </c>
      <c r="CE929" s="287" t="n">
        <v>0</v>
      </c>
      <c r="CF929" s="287" t="n">
        <v>0</v>
      </c>
      <c r="CG929" s="287" t="n">
        <v>0</v>
      </c>
      <c r="CH929" s="69" t="n">
        <v>0</v>
      </c>
      <c r="CI929" s="69" t="n">
        <v>0</v>
      </c>
      <c r="CJ929" s="69" t="n">
        <v>0</v>
      </c>
      <c r="CK929" s="69" t="n">
        <v>0</v>
      </c>
      <c r="CL929" s="69" t="n">
        <v>0</v>
      </c>
      <c r="CM929" s="69" t="n">
        <v>0</v>
      </c>
      <c r="CN929" s="69" t="n">
        <v>0</v>
      </c>
      <c r="CO929" s="69" t="n">
        <v>0</v>
      </c>
      <c r="CP929" s="69" t="n">
        <v>0</v>
      </c>
      <c r="CQ929" s="69" t="n">
        <v>0</v>
      </c>
      <c r="CR929" s="69" t="n">
        <v>0</v>
      </c>
      <c r="CS929" s="69"/>
      <c r="CT929" s="278"/>
      <c r="CU929" s="278"/>
      <c r="CV929" s="278"/>
      <c r="CW929" s="278"/>
      <c r="CX929" s="278"/>
      <c r="CY929" s="278"/>
      <c r="CZ929" s="278"/>
      <c r="DA929" s="278"/>
      <c r="DB929" s="278"/>
      <c r="DC929" s="278"/>
      <c r="DD929" s="278"/>
      <c r="DE929" s="278"/>
      <c r="DF929" s="278"/>
      <c r="DG929" s="278"/>
      <c r="DH929" s="278"/>
      <c r="DI929" s="278"/>
      <c r="DJ929" s="278"/>
      <c r="DK929" s="278"/>
      <c r="DL929" s="278"/>
      <c r="DM929" s="278"/>
      <c r="DN929" s="278"/>
    </row>
    <row r="930" customFormat="false" ht="15.75" hidden="false" customHeight="false" outlineLevel="0" collapsed="false">
      <c r="A930" s="276" t="s">
        <v>608</v>
      </c>
      <c r="B930" s="80"/>
      <c r="C930" s="80"/>
      <c r="D930" s="80"/>
      <c r="E930" s="80"/>
      <c r="F930" s="80"/>
      <c r="G930" s="80"/>
      <c r="H930" s="80"/>
      <c r="I930" s="80"/>
      <c r="J930" s="80"/>
      <c r="K930" s="80"/>
      <c r="L930" s="80"/>
      <c r="M930" s="80"/>
      <c r="N930" s="80"/>
      <c r="O930" s="80"/>
      <c r="P930" s="80"/>
      <c r="Q930" s="80"/>
      <c r="R930" s="80"/>
      <c r="S930" s="80"/>
      <c r="T930" s="80"/>
      <c r="U930" s="80"/>
      <c r="V930" s="80"/>
      <c r="W930" s="80"/>
      <c r="X930" s="80"/>
      <c r="Y930" s="80"/>
      <c r="Z930" s="80"/>
      <c r="AA930" s="80"/>
      <c r="AB930" s="80"/>
      <c r="AC930" s="80"/>
      <c r="AD930" s="80"/>
      <c r="AE930" s="80"/>
      <c r="AF930" s="80"/>
      <c r="AG930" s="80"/>
      <c r="AH930" s="80"/>
      <c r="AI930" s="80"/>
      <c r="AJ930" s="80"/>
      <c r="AK930" s="80"/>
      <c r="AL930" s="80"/>
      <c r="AM930" s="80"/>
      <c r="AN930" s="80"/>
      <c r="AO930" s="80"/>
      <c r="AP930" s="80"/>
      <c r="AQ930" s="80"/>
      <c r="AR930" s="80"/>
      <c r="AS930" s="80"/>
      <c r="AT930" s="80"/>
      <c r="AU930" s="80"/>
      <c r="AV930" s="80"/>
      <c r="AW930" s="80"/>
      <c r="AX930" s="80"/>
      <c r="AY930" s="80"/>
      <c r="AZ930" s="80"/>
      <c r="BA930" s="80"/>
      <c r="BB930" s="80"/>
      <c r="BC930" s="80"/>
      <c r="BD930" s="80"/>
      <c r="BE930" s="80"/>
      <c r="BF930" s="80"/>
      <c r="BG930" s="80"/>
      <c r="BH930" s="80"/>
      <c r="BI930" s="80"/>
      <c r="BJ930" s="80" t="n">
        <v>0</v>
      </c>
      <c r="BK930" s="80" t="n">
        <v>0</v>
      </c>
      <c r="BL930" s="80" t="n">
        <v>0</v>
      </c>
      <c r="BM930" s="80" t="n">
        <v>0</v>
      </c>
      <c r="BN930" s="80" t="n">
        <v>0</v>
      </c>
      <c r="BO930" s="80" t="n">
        <v>0</v>
      </c>
      <c r="BP930" s="80" t="n">
        <v>0</v>
      </c>
      <c r="BQ930" s="80" t="n">
        <v>0</v>
      </c>
      <c r="BR930" s="80" t="n">
        <v>0</v>
      </c>
      <c r="BS930" s="80" t="n">
        <v>0</v>
      </c>
      <c r="BT930" s="80" t="n">
        <v>0</v>
      </c>
      <c r="BU930" s="80" t="n">
        <v>0</v>
      </c>
      <c r="BV930" s="80" t="n">
        <v>0</v>
      </c>
      <c r="BW930" s="80" t="n">
        <v>0</v>
      </c>
      <c r="BX930" s="80" t="n">
        <v>0</v>
      </c>
      <c r="BY930" s="80" t="n">
        <v>0</v>
      </c>
      <c r="BZ930" s="80" t="n">
        <v>0</v>
      </c>
      <c r="CA930" s="80" t="n">
        <v>0</v>
      </c>
      <c r="CB930" s="80" t="n">
        <v>0</v>
      </c>
      <c r="CC930" s="80" t="n">
        <v>0</v>
      </c>
      <c r="CD930" s="80" t="n">
        <v>0</v>
      </c>
      <c r="CE930" s="80" t="n">
        <v>0</v>
      </c>
      <c r="CF930" s="80" t="n">
        <v>0</v>
      </c>
      <c r="CG930" s="80" t="n">
        <v>0</v>
      </c>
      <c r="CH930" s="178" t="n">
        <v>0</v>
      </c>
      <c r="CI930" s="178" t="n">
        <v>0</v>
      </c>
      <c r="CJ930" s="178" t="n">
        <v>0</v>
      </c>
      <c r="CK930" s="178" t="n">
        <v>0</v>
      </c>
      <c r="CL930" s="178" t="n">
        <v>0</v>
      </c>
      <c r="CM930" s="178" t="n">
        <v>0</v>
      </c>
      <c r="CN930" s="178" t="n">
        <v>0</v>
      </c>
      <c r="CO930" s="178" t="n">
        <v>0</v>
      </c>
      <c r="CP930" s="178" t="n">
        <v>0</v>
      </c>
      <c r="CQ930" s="178" t="n">
        <v>0</v>
      </c>
      <c r="CR930" s="178" t="n">
        <v>0</v>
      </c>
      <c r="CS930" s="178"/>
      <c r="CT930" s="288"/>
      <c r="CU930" s="288"/>
      <c r="CV930" s="288"/>
      <c r="CW930" s="288"/>
      <c r="CX930" s="288"/>
      <c r="CY930" s="288"/>
      <c r="CZ930" s="288"/>
      <c r="DA930" s="288"/>
      <c r="DB930" s="288"/>
      <c r="DC930" s="288"/>
      <c r="DD930" s="288"/>
      <c r="DE930" s="288"/>
      <c r="DF930" s="288"/>
      <c r="DG930" s="288"/>
      <c r="DH930" s="288"/>
      <c r="DI930" s="288"/>
      <c r="DJ930" s="288"/>
      <c r="DK930" s="288"/>
      <c r="DL930" s="288"/>
      <c r="DM930" s="288"/>
      <c r="DN930" s="288"/>
    </row>
    <row r="931" customFormat="false" ht="15.75" hidden="false" customHeight="false" outlineLevel="0" collapsed="false">
      <c r="A931" s="276" t="s">
        <v>622</v>
      </c>
      <c r="B931" s="78"/>
      <c r="C931" s="78"/>
      <c r="D931" s="78"/>
      <c r="E931" s="78"/>
      <c r="F931" s="78"/>
      <c r="G931" s="78"/>
      <c r="H931" s="78"/>
      <c r="I931" s="78"/>
      <c r="J931" s="78"/>
      <c r="K931" s="78"/>
      <c r="L931" s="78"/>
      <c r="M931" s="78"/>
      <c r="N931" s="78"/>
      <c r="O931" s="78"/>
      <c r="P931" s="78"/>
      <c r="Q931" s="78"/>
      <c r="R931" s="78"/>
      <c r="S931" s="78"/>
      <c r="T931" s="78"/>
      <c r="U931" s="78"/>
      <c r="V931" s="78"/>
      <c r="W931" s="78"/>
      <c r="X931" s="78"/>
      <c r="Y931" s="78"/>
      <c r="Z931" s="78"/>
      <c r="AA931" s="78"/>
      <c r="AB931" s="78"/>
      <c r="AC931" s="78"/>
      <c r="AD931" s="78"/>
      <c r="AE931" s="78"/>
      <c r="AF931" s="78"/>
      <c r="AG931" s="78"/>
      <c r="AH931" s="78"/>
      <c r="AI931" s="78"/>
      <c r="AJ931" s="78"/>
      <c r="AK931" s="78"/>
      <c r="AL931" s="78"/>
      <c r="AM931" s="78"/>
      <c r="AN931" s="78"/>
      <c r="AO931" s="78"/>
      <c r="AP931" s="78"/>
      <c r="AQ931" s="78"/>
      <c r="AR931" s="78"/>
      <c r="AS931" s="78"/>
      <c r="AT931" s="78"/>
      <c r="AU931" s="78"/>
      <c r="AV931" s="78"/>
      <c r="AW931" s="78"/>
      <c r="AX931" s="78"/>
      <c r="AY931" s="78"/>
      <c r="AZ931" s="78"/>
      <c r="BA931" s="78"/>
      <c r="BB931" s="78"/>
      <c r="BC931" s="78"/>
      <c r="BD931" s="78"/>
      <c r="BE931" s="78"/>
      <c r="BF931" s="78"/>
      <c r="BG931" s="78"/>
      <c r="BH931" s="78"/>
      <c r="BI931" s="78"/>
      <c r="BJ931" s="78"/>
      <c r="BK931" s="78"/>
      <c r="BL931" s="78"/>
      <c r="BM931" s="78"/>
      <c r="BN931" s="78"/>
      <c r="BO931" s="78"/>
      <c r="BP931" s="78"/>
      <c r="BQ931" s="78"/>
      <c r="BR931" s="78"/>
      <c r="BS931" s="78"/>
      <c r="BT931" s="78"/>
      <c r="BU931" s="78"/>
      <c r="BV931" s="78"/>
      <c r="BW931" s="78"/>
      <c r="BX931" s="78"/>
      <c r="BY931" s="78"/>
      <c r="BZ931" s="78"/>
      <c r="CA931" s="78"/>
      <c r="CB931" s="78"/>
      <c r="CC931" s="78"/>
      <c r="CD931" s="78"/>
      <c r="CE931" s="78"/>
      <c r="CF931" s="78"/>
      <c r="CG931" s="78"/>
      <c r="CH931" s="74"/>
      <c r="CI931" s="74"/>
      <c r="CJ931" s="74"/>
      <c r="CK931" s="74"/>
      <c r="CL931" s="74"/>
      <c r="CM931" s="74"/>
      <c r="CN931" s="74"/>
      <c r="CO931" s="74"/>
      <c r="CP931" s="74"/>
      <c r="CQ931" s="74"/>
      <c r="CR931" s="74"/>
      <c r="CS931" s="74"/>
      <c r="CT931" s="289"/>
      <c r="CU931" s="289"/>
      <c r="CV931" s="289"/>
      <c r="CW931" s="289"/>
      <c r="CX931" s="289"/>
      <c r="CY931" s="289"/>
      <c r="CZ931" s="289"/>
      <c r="DA931" s="289"/>
      <c r="DB931" s="289"/>
      <c r="DC931" s="289"/>
      <c r="DD931" s="289"/>
      <c r="DE931" s="289"/>
      <c r="DF931" s="289"/>
      <c r="DG931" s="289"/>
      <c r="DH931" s="289"/>
      <c r="DI931" s="289"/>
      <c r="DJ931" s="289"/>
      <c r="DK931" s="289"/>
      <c r="DL931" s="289"/>
      <c r="DM931" s="289"/>
      <c r="DN931" s="289"/>
    </row>
    <row r="932" customFormat="false" ht="15.75" hidden="false" customHeight="false" outlineLevel="0" collapsed="false">
      <c r="A932" s="276" t="s">
        <v>623</v>
      </c>
      <c r="B932" s="190"/>
      <c r="C932" s="190"/>
      <c r="D932" s="190"/>
      <c r="E932" s="190"/>
      <c r="F932" s="190"/>
      <c r="G932" s="190"/>
      <c r="H932" s="190"/>
      <c r="I932" s="190"/>
      <c r="J932" s="190"/>
      <c r="K932" s="190"/>
      <c r="L932" s="190"/>
      <c r="M932" s="190"/>
      <c r="N932" s="190"/>
      <c r="O932" s="190"/>
      <c r="P932" s="190"/>
      <c r="Q932" s="190"/>
      <c r="R932" s="190"/>
      <c r="S932" s="190"/>
      <c r="T932" s="190"/>
      <c r="U932" s="190"/>
      <c r="V932" s="190"/>
      <c r="W932" s="190"/>
      <c r="X932" s="190"/>
      <c r="Y932" s="190"/>
      <c r="Z932" s="190"/>
      <c r="AA932" s="190"/>
      <c r="AB932" s="190"/>
      <c r="AC932" s="190"/>
      <c r="AD932" s="190"/>
      <c r="AE932" s="190"/>
      <c r="AF932" s="190"/>
      <c r="AG932" s="190"/>
      <c r="AH932" s="190"/>
      <c r="AI932" s="190"/>
      <c r="AJ932" s="190"/>
      <c r="AK932" s="190"/>
      <c r="AL932" s="190"/>
      <c r="AM932" s="190"/>
      <c r="AN932" s="190"/>
      <c r="AO932" s="190"/>
      <c r="AP932" s="190"/>
      <c r="AQ932" s="190"/>
      <c r="AR932" s="190"/>
      <c r="AS932" s="190"/>
      <c r="AT932" s="190"/>
      <c r="AU932" s="190"/>
      <c r="AV932" s="190"/>
      <c r="AW932" s="190"/>
      <c r="AX932" s="190"/>
      <c r="AY932" s="190"/>
      <c r="AZ932" s="190"/>
      <c r="BA932" s="190"/>
      <c r="BB932" s="190"/>
      <c r="BC932" s="190"/>
      <c r="BD932" s="190"/>
      <c r="BE932" s="190"/>
      <c r="BF932" s="190"/>
      <c r="BG932" s="190"/>
      <c r="BH932" s="190"/>
      <c r="BI932" s="190"/>
      <c r="BJ932" s="190"/>
      <c r="BK932" s="190"/>
      <c r="BL932" s="190"/>
      <c r="BM932" s="190"/>
      <c r="BN932" s="190"/>
      <c r="BO932" s="190"/>
      <c r="BP932" s="190"/>
      <c r="BQ932" s="190"/>
      <c r="BR932" s="190"/>
      <c r="BS932" s="190"/>
      <c r="BT932" s="190"/>
      <c r="BU932" s="190"/>
      <c r="BV932" s="190"/>
      <c r="BW932" s="190"/>
      <c r="BX932" s="190"/>
      <c r="BY932" s="190"/>
      <c r="BZ932" s="190"/>
      <c r="CA932" s="190"/>
      <c r="CB932" s="190"/>
      <c r="CC932" s="190"/>
      <c r="CD932" s="190"/>
      <c r="CE932" s="190"/>
      <c r="CF932" s="190"/>
      <c r="CG932" s="190"/>
      <c r="CH932" s="74"/>
      <c r="CI932" s="74"/>
      <c r="CJ932" s="74"/>
      <c r="CK932" s="74"/>
      <c r="CL932" s="74"/>
      <c r="CM932" s="74"/>
      <c r="CN932" s="74"/>
      <c r="CO932" s="74"/>
      <c r="CP932" s="74"/>
      <c r="CQ932" s="74"/>
      <c r="CR932" s="74"/>
      <c r="CS932" s="74"/>
      <c r="CT932" s="278"/>
      <c r="CU932" s="278"/>
      <c r="CV932" s="278"/>
      <c r="CW932" s="278"/>
      <c r="CX932" s="278"/>
      <c r="CY932" s="278"/>
      <c r="CZ932" s="278"/>
      <c r="DA932" s="278"/>
      <c r="DB932" s="278"/>
      <c r="DC932" s="278"/>
      <c r="DD932" s="278"/>
      <c r="DE932" s="278"/>
      <c r="DF932" s="278"/>
      <c r="DG932" s="278"/>
      <c r="DH932" s="278"/>
      <c r="DI932" s="278"/>
      <c r="DJ932" s="278"/>
      <c r="DK932" s="278"/>
      <c r="DL932" s="278"/>
      <c r="DM932" s="278"/>
      <c r="DN932" s="278"/>
    </row>
    <row r="933" customFormat="false" ht="15.75" hidden="false" customHeight="false" outlineLevel="0" collapsed="false">
      <c r="A933" s="279" t="s">
        <v>609</v>
      </c>
      <c r="B933" s="80"/>
      <c r="C933" s="80"/>
      <c r="D933" s="80"/>
      <c r="E933" s="80"/>
      <c r="F933" s="80"/>
      <c r="G933" s="80"/>
      <c r="H933" s="80"/>
      <c r="I933" s="80"/>
      <c r="J933" s="80"/>
      <c r="K933" s="80"/>
      <c r="L933" s="80"/>
      <c r="M933" s="80"/>
      <c r="N933" s="80"/>
      <c r="O933" s="80"/>
      <c r="P933" s="80"/>
      <c r="Q933" s="80"/>
      <c r="R933" s="80"/>
      <c r="S933" s="80"/>
      <c r="T933" s="80"/>
      <c r="U933" s="80"/>
      <c r="V933" s="80"/>
      <c r="W933" s="80"/>
      <c r="X933" s="80"/>
      <c r="Y933" s="80"/>
      <c r="Z933" s="80"/>
      <c r="AA933" s="80"/>
      <c r="AB933" s="80"/>
      <c r="AC933" s="80"/>
      <c r="AD933" s="80"/>
      <c r="AE933" s="80"/>
      <c r="AF933" s="80"/>
      <c r="AG933" s="80"/>
      <c r="AH933" s="80"/>
      <c r="AI933" s="80"/>
      <c r="AJ933" s="80"/>
      <c r="AK933" s="80"/>
      <c r="AL933" s="80"/>
      <c r="AM933" s="80"/>
      <c r="AN933" s="80"/>
      <c r="AO933" s="80"/>
      <c r="AP933" s="80"/>
      <c r="AQ933" s="80"/>
      <c r="AR933" s="80"/>
      <c r="AS933" s="80"/>
      <c r="AT933" s="80"/>
      <c r="AU933" s="80"/>
      <c r="AV933" s="80"/>
      <c r="AW933" s="80"/>
      <c r="AX933" s="80"/>
      <c r="AY933" s="80"/>
      <c r="AZ933" s="80"/>
      <c r="BA933" s="80"/>
      <c r="BB933" s="80"/>
      <c r="BC933" s="80"/>
      <c r="BD933" s="80"/>
      <c r="BE933" s="80"/>
      <c r="BF933" s="80"/>
      <c r="BG933" s="80"/>
      <c r="BH933" s="80"/>
      <c r="BI933" s="80"/>
      <c r="BJ933" s="80" t="n">
        <v>0</v>
      </c>
      <c r="BK933" s="80" t="n">
        <v>0</v>
      </c>
      <c r="BL933" s="80" t="n">
        <v>0</v>
      </c>
      <c r="BM933" s="80" t="n">
        <v>0</v>
      </c>
      <c r="BN933" s="80" t="n">
        <v>0</v>
      </c>
      <c r="BO933" s="80" t="n">
        <v>0</v>
      </c>
      <c r="BP933" s="80" t="n">
        <v>0</v>
      </c>
      <c r="BQ933" s="80" t="n">
        <v>0</v>
      </c>
      <c r="BR933" s="80" t="n">
        <v>0</v>
      </c>
      <c r="BS933" s="80" t="n">
        <v>0</v>
      </c>
      <c r="BT933" s="80" t="n">
        <v>0</v>
      </c>
      <c r="BU933" s="80" t="n">
        <v>0</v>
      </c>
      <c r="BV933" s="80" t="n">
        <v>0</v>
      </c>
      <c r="BW933" s="80" t="n">
        <v>0</v>
      </c>
      <c r="BX933" s="80" t="n">
        <v>0</v>
      </c>
      <c r="BY933" s="80" t="n">
        <v>0</v>
      </c>
      <c r="BZ933" s="80" t="n">
        <v>0</v>
      </c>
      <c r="CA933" s="80" t="n">
        <v>0</v>
      </c>
      <c r="CB933" s="80" t="n">
        <v>0</v>
      </c>
      <c r="CC933" s="80" t="n">
        <v>0</v>
      </c>
      <c r="CD933" s="80" t="n">
        <v>0</v>
      </c>
      <c r="CE933" s="80" t="n">
        <v>0</v>
      </c>
      <c r="CF933" s="80" t="n">
        <v>0</v>
      </c>
      <c r="CG933" s="80" t="n">
        <v>0</v>
      </c>
      <c r="CH933" s="178" t="n">
        <v>0</v>
      </c>
      <c r="CI933" s="178" t="n">
        <v>0</v>
      </c>
      <c r="CJ933" s="178" t="n">
        <v>0</v>
      </c>
      <c r="CK933" s="178" t="n">
        <v>0</v>
      </c>
      <c r="CL933" s="178" t="n">
        <v>0</v>
      </c>
      <c r="CM933" s="178" t="n">
        <v>0</v>
      </c>
      <c r="CN933" s="178" t="n">
        <v>0</v>
      </c>
      <c r="CO933" s="178" t="n">
        <v>0</v>
      </c>
      <c r="CP933" s="178" t="n">
        <v>0</v>
      </c>
      <c r="CQ933" s="178" t="n">
        <v>0</v>
      </c>
      <c r="CR933" s="178" t="n">
        <v>0</v>
      </c>
      <c r="CS933" s="178"/>
      <c r="CT933" s="274"/>
      <c r="CU933" s="274"/>
      <c r="CV933" s="274"/>
      <c r="CW933" s="274"/>
      <c r="CX933" s="274"/>
      <c r="CY933" s="274"/>
      <c r="CZ933" s="274"/>
      <c r="DA933" s="274"/>
      <c r="DB933" s="274"/>
      <c r="DC933" s="274"/>
      <c r="DD933" s="274"/>
      <c r="DE933" s="274"/>
      <c r="DF933" s="274"/>
      <c r="DG933" s="274"/>
      <c r="DH933" s="274"/>
      <c r="DI933" s="274"/>
      <c r="DJ933" s="274"/>
      <c r="DK933" s="274"/>
      <c r="DL933" s="274"/>
      <c r="DM933" s="274"/>
      <c r="DN933" s="274"/>
    </row>
    <row r="934" customFormat="false" ht="15.75" hidden="false" customHeight="false" outlineLevel="0" collapsed="false">
      <c r="A934" s="279" t="s">
        <v>622</v>
      </c>
      <c r="B934" s="190"/>
      <c r="C934" s="190"/>
      <c r="D934" s="190"/>
      <c r="E934" s="190"/>
      <c r="F934" s="190"/>
      <c r="G934" s="190"/>
      <c r="H934" s="190"/>
      <c r="I934" s="190"/>
      <c r="J934" s="190"/>
      <c r="K934" s="190"/>
      <c r="L934" s="190"/>
      <c r="M934" s="190"/>
      <c r="N934" s="190"/>
      <c r="O934" s="190"/>
      <c r="P934" s="190"/>
      <c r="Q934" s="190"/>
      <c r="R934" s="190"/>
      <c r="S934" s="190"/>
      <c r="T934" s="190"/>
      <c r="U934" s="190"/>
      <c r="V934" s="190"/>
      <c r="W934" s="190"/>
      <c r="X934" s="190"/>
      <c r="Y934" s="190"/>
      <c r="Z934" s="190"/>
      <c r="AA934" s="190"/>
      <c r="AB934" s="190"/>
      <c r="AC934" s="190"/>
      <c r="AD934" s="190"/>
      <c r="AE934" s="190"/>
      <c r="AF934" s="190"/>
      <c r="AG934" s="190"/>
      <c r="AH934" s="190"/>
      <c r="AI934" s="190"/>
      <c r="AJ934" s="190"/>
      <c r="AK934" s="190"/>
      <c r="AL934" s="190"/>
      <c r="AM934" s="190"/>
      <c r="AN934" s="190"/>
      <c r="AO934" s="190"/>
      <c r="AP934" s="190"/>
      <c r="AQ934" s="190"/>
      <c r="AR934" s="190"/>
      <c r="AS934" s="190"/>
      <c r="AT934" s="190"/>
      <c r="AU934" s="190"/>
      <c r="AV934" s="190"/>
      <c r="AW934" s="190"/>
      <c r="AX934" s="190"/>
      <c r="AY934" s="190"/>
      <c r="AZ934" s="190"/>
      <c r="BA934" s="190"/>
      <c r="BB934" s="190"/>
      <c r="BC934" s="190"/>
      <c r="BD934" s="190"/>
      <c r="BE934" s="190"/>
      <c r="BF934" s="190"/>
      <c r="BG934" s="190"/>
      <c r="BH934" s="190"/>
      <c r="BI934" s="190"/>
      <c r="BJ934" s="190"/>
      <c r="BK934" s="190"/>
      <c r="BL934" s="190"/>
      <c r="BM934" s="190"/>
      <c r="BN934" s="190"/>
      <c r="BO934" s="190"/>
      <c r="BP934" s="190"/>
      <c r="BQ934" s="190"/>
      <c r="BR934" s="190"/>
      <c r="BS934" s="190"/>
      <c r="BT934" s="190"/>
      <c r="BU934" s="190"/>
      <c r="BV934" s="190"/>
      <c r="BW934" s="190"/>
      <c r="BX934" s="190"/>
      <c r="BY934" s="190"/>
      <c r="BZ934" s="190"/>
      <c r="CA934" s="190"/>
      <c r="CB934" s="190"/>
      <c r="CC934" s="190"/>
      <c r="CD934" s="190"/>
      <c r="CE934" s="190"/>
      <c r="CF934" s="190"/>
      <c r="CG934" s="190"/>
      <c r="CH934" s="74"/>
      <c r="CI934" s="74"/>
      <c r="CJ934" s="74"/>
      <c r="CK934" s="74"/>
      <c r="CL934" s="74"/>
      <c r="CM934" s="74"/>
      <c r="CN934" s="74"/>
      <c r="CO934" s="74"/>
      <c r="CP934" s="74"/>
      <c r="CQ934" s="74"/>
      <c r="CR934" s="74"/>
      <c r="CS934" s="74"/>
      <c r="CT934" s="289"/>
      <c r="CU934" s="289"/>
      <c r="CV934" s="289"/>
      <c r="CW934" s="289"/>
      <c r="CX934" s="289"/>
      <c r="CY934" s="289"/>
      <c r="CZ934" s="289"/>
      <c r="DA934" s="289"/>
      <c r="DB934" s="289"/>
      <c r="DC934" s="289"/>
      <c r="DD934" s="289"/>
      <c r="DE934" s="289"/>
      <c r="DF934" s="289"/>
      <c r="DG934" s="289"/>
      <c r="DH934" s="289"/>
      <c r="DI934" s="289"/>
      <c r="DJ934" s="289"/>
      <c r="DK934" s="289"/>
      <c r="DL934" s="289"/>
      <c r="DM934" s="289"/>
      <c r="DN934" s="289"/>
    </row>
    <row r="935" customFormat="false" ht="15.75" hidden="false" customHeight="false" outlineLevel="0" collapsed="false">
      <c r="A935" s="279" t="s">
        <v>623</v>
      </c>
      <c r="B935" s="190"/>
      <c r="C935" s="190"/>
      <c r="D935" s="190"/>
      <c r="E935" s="190"/>
      <c r="F935" s="190"/>
      <c r="G935" s="190"/>
      <c r="H935" s="190"/>
      <c r="I935" s="190"/>
      <c r="J935" s="190"/>
      <c r="K935" s="190"/>
      <c r="L935" s="190"/>
      <c r="M935" s="190"/>
      <c r="N935" s="190"/>
      <c r="O935" s="190"/>
      <c r="P935" s="190"/>
      <c r="Q935" s="190"/>
      <c r="R935" s="190"/>
      <c r="S935" s="190"/>
      <c r="T935" s="190"/>
      <c r="U935" s="190"/>
      <c r="V935" s="190"/>
      <c r="W935" s="190"/>
      <c r="X935" s="190"/>
      <c r="Y935" s="190"/>
      <c r="Z935" s="190"/>
      <c r="AA935" s="190"/>
      <c r="AB935" s="190"/>
      <c r="AC935" s="190"/>
      <c r="AD935" s="190"/>
      <c r="AE935" s="190"/>
      <c r="AF935" s="190"/>
      <c r="AG935" s="190"/>
      <c r="AH935" s="190"/>
      <c r="AI935" s="190"/>
      <c r="AJ935" s="190"/>
      <c r="AK935" s="190"/>
      <c r="AL935" s="190"/>
      <c r="AM935" s="190"/>
      <c r="AN935" s="190"/>
      <c r="AO935" s="190"/>
      <c r="AP935" s="190"/>
      <c r="AQ935" s="190"/>
      <c r="AR935" s="190"/>
      <c r="AS935" s="190"/>
      <c r="AT935" s="190"/>
      <c r="AU935" s="190"/>
      <c r="AV935" s="190"/>
      <c r="AW935" s="190"/>
      <c r="AX935" s="190"/>
      <c r="AY935" s="190"/>
      <c r="AZ935" s="190"/>
      <c r="BA935" s="190"/>
      <c r="BB935" s="190"/>
      <c r="BC935" s="190"/>
      <c r="BD935" s="190"/>
      <c r="BE935" s="190"/>
      <c r="BF935" s="190"/>
      <c r="BG935" s="190"/>
      <c r="BH935" s="190"/>
      <c r="BI935" s="190"/>
      <c r="BJ935" s="190"/>
      <c r="BK935" s="190"/>
      <c r="BL935" s="190"/>
      <c r="BM935" s="190"/>
      <c r="BN935" s="190"/>
      <c r="BO935" s="190"/>
      <c r="BP935" s="190"/>
      <c r="BQ935" s="190"/>
      <c r="BR935" s="190"/>
      <c r="BS935" s="190"/>
      <c r="BT935" s="190"/>
      <c r="BU935" s="190"/>
      <c r="BV935" s="190"/>
      <c r="BW935" s="190"/>
      <c r="BX935" s="190"/>
      <c r="BY935" s="190"/>
      <c r="BZ935" s="190"/>
      <c r="CA935" s="190"/>
      <c r="CB935" s="190"/>
      <c r="CC935" s="190"/>
      <c r="CD935" s="190"/>
      <c r="CE935" s="190"/>
      <c r="CF935" s="190"/>
      <c r="CG935" s="190"/>
      <c r="CH935" s="74"/>
      <c r="CI935" s="74"/>
      <c r="CJ935" s="74"/>
      <c r="CK935" s="74"/>
      <c r="CL935" s="74"/>
      <c r="CM935" s="74"/>
      <c r="CN935" s="74"/>
      <c r="CO935" s="74"/>
      <c r="CP935" s="74"/>
      <c r="CQ935" s="74"/>
      <c r="CR935" s="74"/>
      <c r="CS935" s="74"/>
      <c r="CT935" s="274"/>
      <c r="CU935" s="274"/>
      <c r="CV935" s="274"/>
      <c r="CW935" s="274"/>
      <c r="CX935" s="274"/>
      <c r="CY935" s="274"/>
      <c r="CZ935" s="274"/>
      <c r="DA935" s="274"/>
      <c r="DB935" s="274"/>
      <c r="DC935" s="274"/>
      <c r="DD935" s="274"/>
      <c r="DE935" s="274"/>
      <c r="DF935" s="274"/>
      <c r="DG935" s="274"/>
      <c r="DH935" s="274"/>
      <c r="DI935" s="274"/>
      <c r="DJ935" s="274"/>
      <c r="DK935" s="274"/>
      <c r="DL935" s="274"/>
      <c r="DM935" s="274"/>
      <c r="DN935" s="274"/>
    </row>
    <row r="936" customFormat="false" ht="15.75" hidden="false" customHeight="false" outlineLevel="0" collapsed="false">
      <c r="A936" s="276" t="s">
        <v>611</v>
      </c>
      <c r="B936" s="80"/>
      <c r="C936" s="80"/>
      <c r="D936" s="80"/>
      <c r="E936" s="80"/>
      <c r="F936" s="80"/>
      <c r="G936" s="80"/>
      <c r="H936" s="80"/>
      <c r="I936" s="80"/>
      <c r="J936" s="80"/>
      <c r="K936" s="80"/>
      <c r="L936" s="80"/>
      <c r="M936" s="80"/>
      <c r="N936" s="80"/>
      <c r="O936" s="80"/>
      <c r="P936" s="80"/>
      <c r="Q936" s="80"/>
      <c r="R936" s="80"/>
      <c r="S936" s="80"/>
      <c r="T936" s="80"/>
      <c r="U936" s="80"/>
      <c r="V936" s="80"/>
      <c r="W936" s="80"/>
      <c r="X936" s="80"/>
      <c r="Y936" s="80"/>
      <c r="Z936" s="80"/>
      <c r="AA936" s="80"/>
      <c r="AB936" s="80"/>
      <c r="AC936" s="80"/>
      <c r="AD936" s="80"/>
      <c r="AE936" s="80"/>
      <c r="AF936" s="80"/>
      <c r="AG936" s="80"/>
      <c r="AH936" s="80"/>
      <c r="AI936" s="80"/>
      <c r="AJ936" s="80"/>
      <c r="AK936" s="80"/>
      <c r="AL936" s="80"/>
      <c r="AM936" s="80"/>
      <c r="AN936" s="80"/>
      <c r="AO936" s="80"/>
      <c r="AP936" s="80"/>
      <c r="AQ936" s="80"/>
      <c r="AR936" s="80"/>
      <c r="AS936" s="80"/>
      <c r="AT936" s="80"/>
      <c r="AU936" s="80"/>
      <c r="AV936" s="80"/>
      <c r="AW936" s="80"/>
      <c r="AX936" s="80"/>
      <c r="AY936" s="80"/>
      <c r="AZ936" s="80"/>
      <c r="BA936" s="80"/>
      <c r="BB936" s="80"/>
      <c r="BC936" s="80"/>
      <c r="BD936" s="80"/>
      <c r="BE936" s="80"/>
      <c r="BF936" s="80"/>
      <c r="BG936" s="80"/>
      <c r="BH936" s="80"/>
      <c r="BI936" s="80"/>
      <c r="BJ936" s="80" t="n">
        <v>0</v>
      </c>
      <c r="BK936" s="80" t="n">
        <v>0</v>
      </c>
      <c r="BL936" s="80" t="n">
        <v>0</v>
      </c>
      <c r="BM936" s="80" t="n">
        <v>0</v>
      </c>
      <c r="BN936" s="80" t="n">
        <v>0</v>
      </c>
      <c r="BO936" s="80" t="n">
        <v>0</v>
      </c>
      <c r="BP936" s="80" t="n">
        <v>0</v>
      </c>
      <c r="BQ936" s="80" t="n">
        <v>0</v>
      </c>
      <c r="BR936" s="80" t="n">
        <v>0</v>
      </c>
      <c r="BS936" s="80" t="n">
        <v>0</v>
      </c>
      <c r="BT936" s="80" t="n">
        <v>0</v>
      </c>
      <c r="BU936" s="80" t="n">
        <v>0</v>
      </c>
      <c r="BV936" s="80" t="n">
        <v>0</v>
      </c>
      <c r="BW936" s="80" t="n">
        <v>0</v>
      </c>
      <c r="BX936" s="80" t="n">
        <v>0</v>
      </c>
      <c r="BY936" s="80" t="n">
        <v>0</v>
      </c>
      <c r="BZ936" s="80" t="n">
        <v>0</v>
      </c>
      <c r="CA936" s="80" t="n">
        <v>0</v>
      </c>
      <c r="CB936" s="80" t="n">
        <v>0</v>
      </c>
      <c r="CC936" s="80" t="n">
        <v>0</v>
      </c>
      <c r="CD936" s="80" t="n">
        <v>0</v>
      </c>
      <c r="CE936" s="80" t="n">
        <v>0</v>
      </c>
      <c r="CF936" s="80" t="n">
        <v>0</v>
      </c>
      <c r="CG936" s="80" t="n">
        <v>0</v>
      </c>
      <c r="CH936" s="178" t="n">
        <v>0</v>
      </c>
      <c r="CI936" s="178" t="n">
        <v>0</v>
      </c>
      <c r="CJ936" s="178" t="n">
        <v>0</v>
      </c>
      <c r="CK936" s="178" t="n">
        <v>0</v>
      </c>
      <c r="CL936" s="178" t="n">
        <v>0</v>
      </c>
      <c r="CM936" s="178" t="n">
        <v>0</v>
      </c>
      <c r="CN936" s="178" t="n">
        <v>0</v>
      </c>
      <c r="CO936" s="178" t="n">
        <v>0</v>
      </c>
      <c r="CP936" s="178" t="n">
        <v>0</v>
      </c>
      <c r="CQ936" s="178" t="n">
        <v>0</v>
      </c>
      <c r="CR936" s="178" t="n">
        <v>0</v>
      </c>
      <c r="CS936" s="178"/>
      <c r="CT936" s="274"/>
      <c r="CU936" s="274"/>
      <c r="CV936" s="274"/>
      <c r="CW936" s="274"/>
      <c r="CX936" s="274"/>
      <c r="CY936" s="274"/>
      <c r="CZ936" s="274"/>
      <c r="DA936" s="274"/>
      <c r="DB936" s="274"/>
      <c r="DC936" s="274"/>
      <c r="DD936" s="274"/>
      <c r="DE936" s="274"/>
      <c r="DF936" s="274"/>
      <c r="DG936" s="274"/>
      <c r="DH936" s="274"/>
      <c r="DI936" s="274"/>
      <c r="DJ936" s="274"/>
      <c r="DK936" s="274"/>
      <c r="DL936" s="274"/>
      <c r="DM936" s="274"/>
      <c r="DN936" s="274"/>
    </row>
    <row r="937" customFormat="false" ht="15.75" hidden="false" customHeight="false" outlineLevel="0" collapsed="false">
      <c r="A937" s="276" t="s">
        <v>622</v>
      </c>
      <c r="B937" s="78"/>
      <c r="C937" s="78"/>
      <c r="D937" s="78"/>
      <c r="E937" s="78"/>
      <c r="F937" s="78"/>
      <c r="G937" s="78"/>
      <c r="H937" s="78"/>
      <c r="I937" s="78"/>
      <c r="J937" s="78"/>
      <c r="K937" s="78"/>
      <c r="L937" s="78"/>
      <c r="M937" s="78"/>
      <c r="N937" s="78"/>
      <c r="O937" s="78"/>
      <c r="P937" s="78"/>
      <c r="Q937" s="78"/>
      <c r="R937" s="78"/>
      <c r="S937" s="78"/>
      <c r="T937" s="78"/>
      <c r="U937" s="78"/>
      <c r="V937" s="78"/>
      <c r="W937" s="78"/>
      <c r="X937" s="78"/>
      <c r="Y937" s="78"/>
      <c r="Z937" s="78"/>
      <c r="AA937" s="78"/>
      <c r="AB937" s="78"/>
      <c r="AC937" s="78"/>
      <c r="AD937" s="78"/>
      <c r="AE937" s="78"/>
      <c r="AF937" s="78"/>
      <c r="AG937" s="78"/>
      <c r="AH937" s="78"/>
      <c r="AI937" s="78"/>
      <c r="AJ937" s="78"/>
      <c r="AK937" s="78"/>
      <c r="AL937" s="78"/>
      <c r="AM937" s="78"/>
      <c r="AN937" s="78"/>
      <c r="AO937" s="78"/>
      <c r="AP937" s="78"/>
      <c r="AQ937" s="78"/>
      <c r="AR937" s="78"/>
      <c r="AS937" s="78"/>
      <c r="AT937" s="78"/>
      <c r="AU937" s="78"/>
      <c r="AV937" s="78"/>
      <c r="AW937" s="78"/>
      <c r="AX937" s="78"/>
      <c r="AY937" s="78"/>
      <c r="AZ937" s="78"/>
      <c r="BA937" s="78"/>
      <c r="BB937" s="78"/>
      <c r="BC937" s="78"/>
      <c r="BD937" s="78"/>
      <c r="BE937" s="78"/>
      <c r="BF937" s="78"/>
      <c r="BG937" s="78"/>
      <c r="BH937" s="78"/>
      <c r="BI937" s="78"/>
      <c r="BJ937" s="78"/>
      <c r="BK937" s="78"/>
      <c r="BL937" s="78"/>
      <c r="BM937" s="78"/>
      <c r="BN937" s="78"/>
      <c r="BO937" s="78"/>
      <c r="BP937" s="78"/>
      <c r="BQ937" s="78"/>
      <c r="BR937" s="78"/>
      <c r="BS937" s="78"/>
      <c r="BT937" s="78"/>
      <c r="BU937" s="78"/>
      <c r="BV937" s="78"/>
      <c r="BW937" s="78"/>
      <c r="BX937" s="78"/>
      <c r="BY937" s="78"/>
      <c r="BZ937" s="78"/>
      <c r="CA937" s="78"/>
      <c r="CB937" s="78"/>
      <c r="CC937" s="78"/>
      <c r="CD937" s="78"/>
      <c r="CE937" s="78"/>
      <c r="CF937" s="78"/>
      <c r="CG937" s="78"/>
      <c r="CH937" s="74"/>
      <c r="CI937" s="74"/>
      <c r="CJ937" s="74"/>
      <c r="CK937" s="74"/>
      <c r="CL937" s="74"/>
      <c r="CM937" s="74"/>
      <c r="CN937" s="74"/>
      <c r="CO937" s="74"/>
      <c r="CP937" s="74"/>
      <c r="CQ937" s="74"/>
      <c r="CR937" s="74"/>
      <c r="CS937" s="74"/>
      <c r="CT937" s="289"/>
      <c r="CU937" s="289"/>
      <c r="CV937" s="289"/>
      <c r="CW937" s="289"/>
      <c r="CX937" s="289"/>
      <c r="CY937" s="289"/>
      <c r="CZ937" s="289"/>
      <c r="DA937" s="289"/>
      <c r="DB937" s="289"/>
      <c r="DC937" s="289"/>
      <c r="DD937" s="289"/>
      <c r="DE937" s="289"/>
      <c r="DF937" s="289"/>
      <c r="DG937" s="289"/>
      <c r="DH937" s="289"/>
      <c r="DI937" s="289"/>
      <c r="DJ937" s="289"/>
      <c r="DK937" s="289"/>
      <c r="DL937" s="289"/>
      <c r="DM937" s="289"/>
      <c r="DN937" s="289"/>
    </row>
    <row r="938" customFormat="false" ht="15.75" hidden="false" customHeight="false" outlineLevel="0" collapsed="false">
      <c r="A938" s="276" t="s">
        <v>623</v>
      </c>
      <c r="B938" s="78"/>
      <c r="C938" s="78"/>
      <c r="D938" s="78"/>
      <c r="E938" s="78"/>
      <c r="F938" s="78"/>
      <c r="G938" s="78"/>
      <c r="H938" s="78"/>
      <c r="I938" s="78"/>
      <c r="J938" s="78"/>
      <c r="K938" s="78"/>
      <c r="L938" s="78"/>
      <c r="M938" s="78"/>
      <c r="N938" s="78"/>
      <c r="O938" s="78"/>
      <c r="P938" s="78"/>
      <c r="Q938" s="78"/>
      <c r="R938" s="78"/>
      <c r="S938" s="78"/>
      <c r="T938" s="78"/>
      <c r="U938" s="78"/>
      <c r="V938" s="78"/>
      <c r="W938" s="78"/>
      <c r="X938" s="78"/>
      <c r="Y938" s="78"/>
      <c r="Z938" s="78"/>
      <c r="AA938" s="78"/>
      <c r="AB938" s="78"/>
      <c r="AC938" s="78"/>
      <c r="AD938" s="78"/>
      <c r="AE938" s="78"/>
      <c r="AF938" s="78"/>
      <c r="AG938" s="78"/>
      <c r="AH938" s="78"/>
      <c r="AI938" s="78"/>
      <c r="AJ938" s="78"/>
      <c r="AK938" s="78"/>
      <c r="AL938" s="78"/>
      <c r="AM938" s="78"/>
      <c r="AN938" s="78"/>
      <c r="AO938" s="78"/>
      <c r="AP938" s="78"/>
      <c r="AQ938" s="78"/>
      <c r="AR938" s="78"/>
      <c r="AS938" s="78"/>
      <c r="AT938" s="78"/>
      <c r="AU938" s="78"/>
      <c r="AV938" s="78"/>
      <c r="AW938" s="78"/>
      <c r="AX938" s="78"/>
      <c r="AY938" s="78"/>
      <c r="AZ938" s="78"/>
      <c r="BA938" s="78"/>
      <c r="BB938" s="78"/>
      <c r="BC938" s="78"/>
      <c r="BD938" s="78"/>
      <c r="BE938" s="78"/>
      <c r="BF938" s="78"/>
      <c r="BG938" s="78"/>
      <c r="BH938" s="78"/>
      <c r="BI938" s="78"/>
      <c r="BJ938" s="78"/>
      <c r="BK938" s="78"/>
      <c r="BL938" s="78"/>
      <c r="BM938" s="78"/>
      <c r="BN938" s="78"/>
      <c r="BO938" s="78"/>
      <c r="BP938" s="78"/>
      <c r="BQ938" s="78"/>
      <c r="BR938" s="78"/>
      <c r="BS938" s="78"/>
      <c r="BT938" s="78"/>
      <c r="BU938" s="78"/>
      <c r="BV938" s="78"/>
      <c r="BW938" s="78"/>
      <c r="BX938" s="78"/>
      <c r="BY938" s="78"/>
      <c r="BZ938" s="78"/>
      <c r="CA938" s="78"/>
      <c r="CB938" s="78"/>
      <c r="CC938" s="78"/>
      <c r="CD938" s="78"/>
      <c r="CE938" s="78"/>
      <c r="CF938" s="78"/>
      <c r="CG938" s="78"/>
      <c r="CH938" s="74"/>
      <c r="CI938" s="74"/>
      <c r="CJ938" s="74"/>
      <c r="CK938" s="74"/>
      <c r="CL938" s="74"/>
      <c r="CM938" s="74"/>
      <c r="CN938" s="74"/>
      <c r="CO938" s="74"/>
      <c r="CP938" s="74"/>
      <c r="CQ938" s="74"/>
      <c r="CR938" s="74"/>
      <c r="CS938" s="74"/>
      <c r="CT938" s="278"/>
      <c r="CU938" s="278"/>
      <c r="CV938" s="278"/>
      <c r="CW938" s="278"/>
      <c r="CX938" s="278"/>
      <c r="CY938" s="278"/>
      <c r="CZ938" s="278"/>
      <c r="DA938" s="278"/>
      <c r="DB938" s="278"/>
      <c r="DC938" s="278"/>
      <c r="DD938" s="278"/>
      <c r="DE938" s="278"/>
      <c r="DF938" s="278"/>
      <c r="DG938" s="278"/>
      <c r="DH938" s="278"/>
      <c r="DI938" s="278"/>
      <c r="DJ938" s="278"/>
      <c r="DK938" s="278"/>
      <c r="DL938" s="278"/>
      <c r="DM938" s="278"/>
      <c r="DN938" s="278"/>
    </row>
    <row r="939" customFormat="false" ht="15.75" hidden="false" customHeight="false" outlineLevel="0" collapsed="false">
      <c r="A939" s="276" t="s">
        <v>610</v>
      </c>
      <c r="B939" s="80"/>
      <c r="C939" s="80"/>
      <c r="D939" s="80"/>
      <c r="E939" s="80"/>
      <c r="F939" s="80"/>
      <c r="G939" s="80"/>
      <c r="H939" s="80"/>
      <c r="I939" s="80"/>
      <c r="J939" s="80"/>
      <c r="K939" s="80"/>
      <c r="L939" s="80"/>
      <c r="M939" s="80"/>
      <c r="N939" s="80"/>
      <c r="O939" s="80"/>
      <c r="P939" s="80"/>
      <c r="Q939" s="80"/>
      <c r="R939" s="80"/>
      <c r="S939" s="80"/>
      <c r="T939" s="80"/>
      <c r="U939" s="80"/>
      <c r="V939" s="80"/>
      <c r="W939" s="80"/>
      <c r="X939" s="80"/>
      <c r="Y939" s="80"/>
      <c r="Z939" s="80"/>
      <c r="AA939" s="80"/>
      <c r="AB939" s="80"/>
      <c r="AC939" s="80"/>
      <c r="AD939" s="80"/>
      <c r="AE939" s="80"/>
      <c r="AF939" s="80"/>
      <c r="AG939" s="80"/>
      <c r="AH939" s="80"/>
      <c r="AI939" s="80"/>
      <c r="AJ939" s="80"/>
      <c r="AK939" s="80"/>
      <c r="AL939" s="80"/>
      <c r="AM939" s="80"/>
      <c r="AN939" s="80"/>
      <c r="AO939" s="80"/>
      <c r="AP939" s="80"/>
      <c r="AQ939" s="80"/>
      <c r="AR939" s="80"/>
      <c r="AS939" s="80"/>
      <c r="AT939" s="80"/>
      <c r="AU939" s="80"/>
      <c r="AV939" s="80"/>
      <c r="AW939" s="80"/>
      <c r="AX939" s="80"/>
      <c r="AY939" s="80"/>
      <c r="AZ939" s="80"/>
      <c r="BA939" s="80"/>
      <c r="BB939" s="80"/>
      <c r="BC939" s="80"/>
      <c r="BD939" s="80"/>
      <c r="BE939" s="80"/>
      <c r="BF939" s="80"/>
      <c r="BG939" s="80"/>
      <c r="BH939" s="80"/>
      <c r="BI939" s="80"/>
      <c r="BJ939" s="80" t="n">
        <v>0</v>
      </c>
      <c r="BK939" s="80" t="n">
        <v>0</v>
      </c>
      <c r="BL939" s="80" t="n">
        <v>0</v>
      </c>
      <c r="BM939" s="80" t="n">
        <v>0</v>
      </c>
      <c r="BN939" s="80" t="n">
        <v>0</v>
      </c>
      <c r="BO939" s="80" t="n">
        <v>0</v>
      </c>
      <c r="BP939" s="80" t="n">
        <v>0</v>
      </c>
      <c r="BQ939" s="80" t="n">
        <v>0</v>
      </c>
      <c r="BR939" s="80" t="n">
        <v>0</v>
      </c>
      <c r="BS939" s="80" t="n">
        <v>0</v>
      </c>
      <c r="BT939" s="80" t="n">
        <v>0</v>
      </c>
      <c r="BU939" s="80" t="n">
        <v>0</v>
      </c>
      <c r="BV939" s="80" t="n">
        <v>0</v>
      </c>
      <c r="BW939" s="80" t="n">
        <v>0</v>
      </c>
      <c r="BX939" s="80" t="n">
        <v>0</v>
      </c>
      <c r="BY939" s="80" t="n">
        <v>0</v>
      </c>
      <c r="BZ939" s="80" t="n">
        <v>0</v>
      </c>
      <c r="CA939" s="80" t="n">
        <v>0</v>
      </c>
      <c r="CB939" s="80" t="n">
        <v>0</v>
      </c>
      <c r="CC939" s="80" t="n">
        <v>0</v>
      </c>
      <c r="CD939" s="80" t="n">
        <v>0</v>
      </c>
      <c r="CE939" s="80" t="n">
        <v>0</v>
      </c>
      <c r="CF939" s="80" t="n">
        <v>0</v>
      </c>
      <c r="CG939" s="80" t="n">
        <v>0</v>
      </c>
      <c r="CH939" s="178" t="n">
        <v>0</v>
      </c>
      <c r="CI939" s="178" t="n">
        <v>0</v>
      </c>
      <c r="CJ939" s="178" t="n">
        <v>0</v>
      </c>
      <c r="CK939" s="178" t="n">
        <v>0</v>
      </c>
      <c r="CL939" s="178" t="n">
        <v>0</v>
      </c>
      <c r="CM939" s="178" t="n">
        <v>0</v>
      </c>
      <c r="CN939" s="178" t="n">
        <v>0</v>
      </c>
      <c r="CO939" s="178" t="n">
        <v>0</v>
      </c>
      <c r="CP939" s="178" t="n">
        <v>0</v>
      </c>
      <c r="CQ939" s="178" t="n">
        <v>0</v>
      </c>
      <c r="CR939" s="178" t="n">
        <v>0</v>
      </c>
      <c r="CS939" s="178"/>
      <c r="CT939" s="278"/>
      <c r="CU939" s="278"/>
      <c r="CV939" s="278"/>
      <c r="CW939" s="278"/>
      <c r="CX939" s="278"/>
      <c r="CY939" s="278"/>
      <c r="CZ939" s="278"/>
      <c r="DA939" s="278"/>
      <c r="DB939" s="278"/>
      <c r="DC939" s="278"/>
      <c r="DD939" s="278"/>
      <c r="DE939" s="278"/>
      <c r="DF939" s="278"/>
      <c r="DG939" s="278"/>
      <c r="DH939" s="278"/>
      <c r="DI939" s="278"/>
      <c r="DJ939" s="278"/>
      <c r="DK939" s="278"/>
      <c r="DL939" s="278"/>
      <c r="DM939" s="278"/>
      <c r="DN939" s="278"/>
    </row>
    <row r="940" customFormat="false" ht="15.75" hidden="false" customHeight="false" outlineLevel="0" collapsed="false">
      <c r="A940" s="276" t="s">
        <v>622</v>
      </c>
      <c r="B940" s="78"/>
      <c r="C940" s="78"/>
      <c r="D940" s="78"/>
      <c r="E940" s="78"/>
      <c r="F940" s="78"/>
      <c r="G940" s="78"/>
      <c r="H940" s="78"/>
      <c r="I940" s="78"/>
      <c r="J940" s="78"/>
      <c r="K940" s="78"/>
      <c r="L940" s="78"/>
      <c r="M940" s="78"/>
      <c r="N940" s="78"/>
      <c r="O940" s="78"/>
      <c r="P940" s="78"/>
      <c r="Q940" s="78"/>
      <c r="R940" s="78"/>
      <c r="S940" s="78"/>
      <c r="T940" s="78"/>
      <c r="U940" s="78"/>
      <c r="V940" s="78"/>
      <c r="W940" s="78"/>
      <c r="X940" s="78"/>
      <c r="Y940" s="78"/>
      <c r="Z940" s="78"/>
      <c r="AA940" s="78"/>
      <c r="AB940" s="78"/>
      <c r="AC940" s="78"/>
      <c r="AD940" s="78"/>
      <c r="AE940" s="78"/>
      <c r="AF940" s="78"/>
      <c r="AG940" s="78"/>
      <c r="AH940" s="78"/>
      <c r="AI940" s="78"/>
      <c r="AJ940" s="78"/>
      <c r="AK940" s="78"/>
      <c r="AL940" s="78"/>
      <c r="AM940" s="78"/>
      <c r="AN940" s="78"/>
      <c r="AO940" s="78"/>
      <c r="AP940" s="78"/>
      <c r="AQ940" s="78"/>
      <c r="AR940" s="78"/>
      <c r="AS940" s="78"/>
      <c r="AT940" s="78"/>
      <c r="AU940" s="78"/>
      <c r="AV940" s="78"/>
      <c r="AW940" s="78"/>
      <c r="AX940" s="78"/>
      <c r="AY940" s="78"/>
      <c r="AZ940" s="78"/>
      <c r="BA940" s="78"/>
      <c r="BB940" s="78"/>
      <c r="BC940" s="78"/>
      <c r="BD940" s="78"/>
      <c r="BE940" s="78"/>
      <c r="BF940" s="78"/>
      <c r="BG940" s="78"/>
      <c r="BH940" s="78"/>
      <c r="BI940" s="78"/>
      <c r="BJ940" s="78"/>
      <c r="BK940" s="78"/>
      <c r="BL940" s="78"/>
      <c r="BM940" s="78"/>
      <c r="BN940" s="78"/>
      <c r="BO940" s="78"/>
      <c r="BP940" s="78"/>
      <c r="BQ940" s="78"/>
      <c r="BR940" s="78"/>
      <c r="BS940" s="78"/>
      <c r="BT940" s="78"/>
      <c r="BU940" s="78"/>
      <c r="BV940" s="78"/>
      <c r="BW940" s="78"/>
      <c r="BX940" s="78"/>
      <c r="BY940" s="78"/>
      <c r="BZ940" s="78"/>
      <c r="CA940" s="78"/>
      <c r="CB940" s="78"/>
      <c r="CC940" s="78"/>
      <c r="CD940" s="78"/>
      <c r="CE940" s="78"/>
      <c r="CF940" s="78"/>
      <c r="CG940" s="78"/>
      <c r="CH940" s="74"/>
      <c r="CI940" s="74"/>
      <c r="CJ940" s="74"/>
      <c r="CK940" s="74"/>
      <c r="CL940" s="74"/>
      <c r="CM940" s="74"/>
      <c r="CN940" s="74"/>
      <c r="CO940" s="74"/>
      <c r="CP940" s="74"/>
      <c r="CQ940" s="74"/>
      <c r="CR940" s="74"/>
      <c r="CS940" s="74"/>
      <c r="CT940" s="289"/>
      <c r="CU940" s="289"/>
      <c r="CV940" s="289"/>
      <c r="CW940" s="289"/>
      <c r="CX940" s="289"/>
      <c r="CY940" s="289"/>
      <c r="CZ940" s="289"/>
      <c r="DA940" s="289"/>
      <c r="DB940" s="289"/>
      <c r="DC940" s="289"/>
      <c r="DD940" s="289"/>
      <c r="DE940" s="289"/>
      <c r="DF940" s="289"/>
      <c r="DG940" s="289"/>
      <c r="DH940" s="289"/>
      <c r="DI940" s="289"/>
      <c r="DJ940" s="289"/>
      <c r="DK940" s="289"/>
      <c r="DL940" s="289"/>
      <c r="DM940" s="289"/>
      <c r="DN940" s="289"/>
    </row>
    <row r="941" customFormat="false" ht="15.75" hidden="false" customHeight="false" outlineLevel="0" collapsed="false">
      <c r="A941" s="276" t="s">
        <v>623</v>
      </c>
      <c r="B941" s="78"/>
      <c r="C941" s="78"/>
      <c r="D941" s="78"/>
      <c r="E941" s="78"/>
      <c r="F941" s="78"/>
      <c r="G941" s="78"/>
      <c r="H941" s="78"/>
      <c r="I941" s="78"/>
      <c r="J941" s="78"/>
      <c r="K941" s="78"/>
      <c r="L941" s="78"/>
      <c r="M941" s="78"/>
      <c r="N941" s="78"/>
      <c r="O941" s="78"/>
      <c r="P941" s="78"/>
      <c r="Q941" s="78"/>
      <c r="R941" s="78"/>
      <c r="S941" s="78"/>
      <c r="T941" s="78"/>
      <c r="U941" s="78"/>
      <c r="V941" s="78"/>
      <c r="W941" s="78"/>
      <c r="X941" s="78"/>
      <c r="Y941" s="78"/>
      <c r="Z941" s="78"/>
      <c r="AA941" s="78"/>
      <c r="AB941" s="78"/>
      <c r="AC941" s="78"/>
      <c r="AD941" s="78"/>
      <c r="AE941" s="78"/>
      <c r="AF941" s="78"/>
      <c r="AG941" s="78"/>
      <c r="AH941" s="78"/>
      <c r="AI941" s="78"/>
      <c r="AJ941" s="78"/>
      <c r="AK941" s="78"/>
      <c r="AL941" s="78"/>
      <c r="AM941" s="78"/>
      <c r="AN941" s="78"/>
      <c r="AO941" s="78"/>
      <c r="AP941" s="78"/>
      <c r="AQ941" s="78"/>
      <c r="AR941" s="78"/>
      <c r="AS941" s="78"/>
      <c r="AT941" s="78"/>
      <c r="AU941" s="78"/>
      <c r="AV941" s="78"/>
      <c r="AW941" s="78"/>
      <c r="AX941" s="78"/>
      <c r="AY941" s="78"/>
      <c r="AZ941" s="78"/>
      <c r="BA941" s="78"/>
      <c r="BB941" s="78"/>
      <c r="BC941" s="78"/>
      <c r="BD941" s="78"/>
      <c r="BE941" s="78"/>
      <c r="BF941" s="78"/>
      <c r="BG941" s="78"/>
      <c r="BH941" s="78"/>
      <c r="BI941" s="78"/>
      <c r="BJ941" s="78"/>
      <c r="BK941" s="78"/>
      <c r="BL941" s="78"/>
      <c r="BM941" s="78"/>
      <c r="BN941" s="78"/>
      <c r="BO941" s="78"/>
      <c r="BP941" s="78"/>
      <c r="BQ941" s="78"/>
      <c r="BR941" s="78"/>
      <c r="BS941" s="78"/>
      <c r="BT941" s="78"/>
      <c r="BU941" s="78"/>
      <c r="BV941" s="78"/>
      <c r="BW941" s="78"/>
      <c r="BX941" s="78"/>
      <c r="BY941" s="78"/>
      <c r="BZ941" s="74" t="n">
        <v>0</v>
      </c>
      <c r="CA941" s="74" t="n">
        <v>0</v>
      </c>
      <c r="CB941" s="74" t="n">
        <v>0</v>
      </c>
      <c r="CC941" s="74" t="n">
        <v>0</v>
      </c>
      <c r="CD941" s="74" t="n">
        <v>0</v>
      </c>
      <c r="CE941" s="74" t="n">
        <v>0</v>
      </c>
      <c r="CF941" s="74" t="n">
        <v>0</v>
      </c>
      <c r="CG941" s="74" t="n">
        <v>0</v>
      </c>
      <c r="CH941" s="74" t="n">
        <v>0</v>
      </c>
      <c r="CI941" s="74" t="n">
        <v>0</v>
      </c>
      <c r="CJ941" s="74" t="n">
        <v>0</v>
      </c>
      <c r="CK941" s="74" t="n">
        <v>0</v>
      </c>
      <c r="CL941" s="74" t="n">
        <v>0</v>
      </c>
      <c r="CM941" s="74" t="n">
        <v>0</v>
      </c>
      <c r="CN941" s="74" t="n">
        <v>0</v>
      </c>
      <c r="CO941" s="74" t="n">
        <v>0</v>
      </c>
      <c r="CP941" s="74" t="n">
        <v>0</v>
      </c>
      <c r="CQ941" s="74" t="n">
        <v>0</v>
      </c>
      <c r="CR941" s="74" t="n">
        <v>0</v>
      </c>
      <c r="CS941" s="74"/>
      <c r="CT941" s="278"/>
      <c r="CU941" s="278"/>
      <c r="CV941" s="278"/>
      <c r="CW941" s="278"/>
      <c r="CX941" s="278"/>
      <c r="CY941" s="278"/>
      <c r="CZ941" s="278"/>
      <c r="DA941" s="278"/>
      <c r="DB941" s="278"/>
      <c r="DC941" s="278"/>
      <c r="DD941" s="278"/>
      <c r="DE941" s="278"/>
      <c r="DF941" s="278"/>
      <c r="DG941" s="278"/>
      <c r="DH941" s="278"/>
      <c r="DI941" s="278"/>
      <c r="DJ941" s="278"/>
      <c r="DK941" s="278"/>
      <c r="DL941" s="278"/>
      <c r="DM941" s="278"/>
      <c r="DN941" s="278"/>
    </row>
    <row r="942" customFormat="false" ht="15.75" hidden="false" customHeight="false" outlineLevel="0" collapsed="false">
      <c r="A942" s="276" t="s">
        <v>612</v>
      </c>
      <c r="B942" s="80"/>
      <c r="C942" s="80"/>
      <c r="D942" s="80"/>
      <c r="E942" s="80"/>
      <c r="F942" s="80"/>
      <c r="G942" s="80"/>
      <c r="H942" s="80"/>
      <c r="I942" s="80"/>
      <c r="J942" s="80"/>
      <c r="K942" s="80"/>
      <c r="L942" s="80"/>
      <c r="M942" s="80"/>
      <c r="N942" s="80"/>
      <c r="O942" s="80"/>
      <c r="P942" s="80"/>
      <c r="Q942" s="80"/>
      <c r="R942" s="80"/>
      <c r="S942" s="80"/>
      <c r="T942" s="80"/>
      <c r="U942" s="80"/>
      <c r="V942" s="80"/>
      <c r="W942" s="80"/>
      <c r="X942" s="80"/>
      <c r="Y942" s="80"/>
      <c r="Z942" s="80"/>
      <c r="AA942" s="80"/>
      <c r="AB942" s="80"/>
      <c r="AC942" s="80"/>
      <c r="AD942" s="80"/>
      <c r="AE942" s="80"/>
      <c r="AF942" s="80"/>
      <c r="AG942" s="80"/>
      <c r="AH942" s="80"/>
      <c r="AI942" s="80"/>
      <c r="AJ942" s="80"/>
      <c r="AK942" s="80"/>
      <c r="AL942" s="80"/>
      <c r="AM942" s="80"/>
      <c r="AN942" s="80"/>
      <c r="AO942" s="80"/>
      <c r="AP942" s="80"/>
      <c r="AQ942" s="80"/>
      <c r="AR942" s="80"/>
      <c r="AS942" s="80"/>
      <c r="AT942" s="80"/>
      <c r="AU942" s="80"/>
      <c r="AV942" s="80"/>
      <c r="AW942" s="80"/>
      <c r="AX942" s="80"/>
      <c r="AY942" s="80"/>
      <c r="AZ942" s="80"/>
      <c r="BA942" s="80"/>
      <c r="BB942" s="80"/>
      <c r="BC942" s="80"/>
      <c r="BD942" s="80"/>
      <c r="BE942" s="80"/>
      <c r="BF942" s="80"/>
      <c r="BG942" s="80"/>
      <c r="BH942" s="80"/>
      <c r="BI942" s="80"/>
      <c r="BJ942" s="80" t="n">
        <v>0</v>
      </c>
      <c r="BK942" s="80" t="n">
        <v>0</v>
      </c>
      <c r="BL942" s="80" t="n">
        <v>0</v>
      </c>
      <c r="BM942" s="80" t="n">
        <v>0</v>
      </c>
      <c r="BN942" s="80" t="n">
        <v>0</v>
      </c>
      <c r="BO942" s="80" t="n">
        <v>0</v>
      </c>
      <c r="BP942" s="80" t="n">
        <v>0</v>
      </c>
      <c r="BQ942" s="80" t="n">
        <v>0</v>
      </c>
      <c r="BR942" s="80" t="n">
        <v>0</v>
      </c>
      <c r="BS942" s="80" t="n">
        <v>0</v>
      </c>
      <c r="BT942" s="80" t="n">
        <v>0</v>
      </c>
      <c r="BU942" s="80" t="n">
        <v>0</v>
      </c>
      <c r="BV942" s="80" t="n">
        <v>0</v>
      </c>
      <c r="BW942" s="80" t="n">
        <v>0</v>
      </c>
      <c r="BX942" s="80" t="n">
        <v>0</v>
      </c>
      <c r="BY942" s="80" t="n">
        <v>0</v>
      </c>
      <c r="BZ942" s="80" t="n">
        <v>0</v>
      </c>
      <c r="CA942" s="80" t="n">
        <v>0</v>
      </c>
      <c r="CB942" s="80" t="n">
        <v>0</v>
      </c>
      <c r="CC942" s="80" t="n">
        <v>0</v>
      </c>
      <c r="CD942" s="80" t="n">
        <v>0</v>
      </c>
      <c r="CE942" s="80" t="n">
        <v>0</v>
      </c>
      <c r="CF942" s="80" t="n">
        <v>0</v>
      </c>
      <c r="CG942" s="80" t="n">
        <v>0</v>
      </c>
      <c r="CH942" s="178" t="n">
        <v>0</v>
      </c>
      <c r="CI942" s="178" t="n">
        <v>0</v>
      </c>
      <c r="CJ942" s="178" t="n">
        <v>0</v>
      </c>
      <c r="CK942" s="178" t="n">
        <v>0</v>
      </c>
      <c r="CL942" s="178" t="n">
        <v>0</v>
      </c>
      <c r="CM942" s="178" t="n">
        <v>0</v>
      </c>
      <c r="CN942" s="178" t="n">
        <v>0</v>
      </c>
      <c r="CO942" s="178" t="n">
        <v>0</v>
      </c>
      <c r="CP942" s="178" t="n">
        <v>0</v>
      </c>
      <c r="CQ942" s="178" t="n">
        <v>0</v>
      </c>
      <c r="CR942" s="178" t="n">
        <v>0</v>
      </c>
      <c r="CS942" s="178"/>
      <c r="CT942" s="278"/>
      <c r="CU942" s="278"/>
      <c r="CV942" s="278"/>
      <c r="CW942" s="278"/>
      <c r="CX942" s="278"/>
      <c r="CY942" s="278"/>
      <c r="CZ942" s="278"/>
      <c r="DA942" s="278"/>
      <c r="DB942" s="278"/>
      <c r="DC942" s="278"/>
      <c r="DD942" s="278"/>
      <c r="DE942" s="278"/>
      <c r="DF942" s="278"/>
      <c r="DG942" s="278"/>
      <c r="DH942" s="278"/>
      <c r="DI942" s="278"/>
      <c r="DJ942" s="278"/>
      <c r="DK942" s="278"/>
      <c r="DL942" s="278"/>
      <c r="DM942" s="278"/>
      <c r="DN942" s="278"/>
    </row>
    <row r="943" customFormat="false" ht="15.75" hidden="false" customHeight="false" outlineLevel="0" collapsed="false">
      <c r="A943" s="276" t="s">
        <v>622</v>
      </c>
      <c r="B943" s="80"/>
      <c r="C943" s="80"/>
      <c r="D943" s="80"/>
      <c r="E943" s="80"/>
      <c r="F943" s="80"/>
      <c r="G943" s="80"/>
      <c r="H943" s="80"/>
      <c r="I943" s="80"/>
      <c r="J943" s="80"/>
      <c r="K943" s="80"/>
      <c r="L943" s="80"/>
      <c r="M943" s="80"/>
      <c r="N943" s="80"/>
      <c r="O943" s="80"/>
      <c r="P943" s="80"/>
      <c r="Q943" s="80"/>
      <c r="R943" s="80"/>
      <c r="S943" s="80"/>
      <c r="T943" s="80"/>
      <c r="U943" s="80"/>
      <c r="V943" s="80"/>
      <c r="W943" s="80"/>
      <c r="X943" s="80"/>
      <c r="Y943" s="80"/>
      <c r="Z943" s="80"/>
      <c r="AA943" s="80"/>
      <c r="AB943" s="80"/>
      <c r="AC943" s="80"/>
      <c r="AD943" s="80"/>
      <c r="AE943" s="80"/>
      <c r="AF943" s="80"/>
      <c r="AG943" s="80"/>
      <c r="AH943" s="80"/>
      <c r="AI943" s="80"/>
      <c r="AJ943" s="80"/>
      <c r="AK943" s="80"/>
      <c r="AL943" s="80"/>
      <c r="AM943" s="80"/>
      <c r="AN943" s="80"/>
      <c r="AO943" s="80"/>
      <c r="AP943" s="80"/>
      <c r="AQ943" s="80"/>
      <c r="AR943" s="80"/>
      <c r="AS943" s="80"/>
      <c r="AT943" s="80"/>
      <c r="AU943" s="80"/>
      <c r="AV943" s="80"/>
      <c r="AW943" s="80"/>
      <c r="AX943" s="80"/>
      <c r="AY943" s="80"/>
      <c r="AZ943" s="80"/>
      <c r="BA943" s="80"/>
      <c r="BB943" s="80"/>
      <c r="BC943" s="80"/>
      <c r="BD943" s="80"/>
      <c r="BE943" s="80"/>
      <c r="BF943" s="80"/>
      <c r="BG943" s="80"/>
      <c r="BH943" s="80"/>
      <c r="BI943" s="80"/>
      <c r="BJ943" s="80" t="n">
        <v>0</v>
      </c>
      <c r="BK943" s="80" t="n">
        <v>0</v>
      </c>
      <c r="BL943" s="80" t="n">
        <v>0</v>
      </c>
      <c r="BM943" s="80" t="n">
        <v>0</v>
      </c>
      <c r="BN943" s="80" t="n">
        <v>0</v>
      </c>
      <c r="BO943" s="80" t="n">
        <v>0</v>
      </c>
      <c r="BP943" s="80" t="n">
        <v>0</v>
      </c>
      <c r="BQ943" s="80" t="n">
        <v>0</v>
      </c>
      <c r="BR943" s="80" t="n">
        <v>0</v>
      </c>
      <c r="BS943" s="80" t="n">
        <v>0</v>
      </c>
      <c r="BT943" s="80" t="n">
        <v>0</v>
      </c>
      <c r="BU943" s="80" t="n">
        <v>0</v>
      </c>
      <c r="BV943" s="80" t="n">
        <v>0</v>
      </c>
      <c r="BW943" s="80" t="n">
        <v>0</v>
      </c>
      <c r="BX943" s="80" t="n">
        <v>0</v>
      </c>
      <c r="BY943" s="80" t="n">
        <v>0</v>
      </c>
      <c r="BZ943" s="80" t="n">
        <v>0</v>
      </c>
      <c r="CA943" s="80" t="n">
        <v>0</v>
      </c>
      <c r="CB943" s="80" t="n">
        <v>0</v>
      </c>
      <c r="CC943" s="80" t="n">
        <v>0</v>
      </c>
      <c r="CD943" s="80" t="n">
        <v>0</v>
      </c>
      <c r="CE943" s="80" t="n">
        <v>0</v>
      </c>
      <c r="CF943" s="80" t="n">
        <v>0</v>
      </c>
      <c r="CG943" s="80" t="n">
        <v>0</v>
      </c>
      <c r="CH943" s="178" t="n">
        <v>0</v>
      </c>
      <c r="CI943" s="178" t="n">
        <v>0</v>
      </c>
      <c r="CJ943" s="178" t="n">
        <v>0</v>
      </c>
      <c r="CK943" s="178" t="n">
        <v>0</v>
      </c>
      <c r="CL943" s="178" t="n">
        <v>0</v>
      </c>
      <c r="CM943" s="178" t="n">
        <v>0</v>
      </c>
      <c r="CN943" s="178" t="n">
        <v>0</v>
      </c>
      <c r="CO943" s="178" t="n">
        <v>0</v>
      </c>
      <c r="CP943" s="178" t="n">
        <v>0</v>
      </c>
      <c r="CQ943" s="178" t="n">
        <v>0</v>
      </c>
      <c r="CR943" s="178" t="n">
        <v>0</v>
      </c>
      <c r="CS943" s="178"/>
      <c r="CT943" s="289"/>
      <c r="CU943" s="289"/>
      <c r="CV943" s="289"/>
      <c r="CW943" s="289"/>
      <c r="CX943" s="289"/>
      <c r="CY943" s="289"/>
      <c r="CZ943" s="289"/>
      <c r="DA943" s="289"/>
      <c r="DB943" s="289"/>
      <c r="DC943" s="289"/>
      <c r="DD943" s="289"/>
      <c r="DE943" s="289"/>
      <c r="DF943" s="289"/>
      <c r="DG943" s="289"/>
      <c r="DH943" s="289"/>
      <c r="DI943" s="289"/>
      <c r="DJ943" s="289"/>
      <c r="DK943" s="289"/>
      <c r="DL943" s="289"/>
      <c r="DM943" s="289"/>
      <c r="DN943" s="289"/>
    </row>
    <row r="944" customFormat="false" ht="15.75" hidden="false" customHeight="false" outlineLevel="0" collapsed="false">
      <c r="A944" s="276" t="s">
        <v>623</v>
      </c>
      <c r="B944" s="80"/>
      <c r="C944" s="80"/>
      <c r="D944" s="80"/>
      <c r="E944" s="80"/>
      <c r="F944" s="80"/>
      <c r="G944" s="80"/>
      <c r="H944" s="80"/>
      <c r="I944" s="80"/>
      <c r="J944" s="80"/>
      <c r="K944" s="80"/>
      <c r="L944" s="80"/>
      <c r="M944" s="80"/>
      <c r="N944" s="80"/>
      <c r="O944" s="80"/>
      <c r="P944" s="80"/>
      <c r="Q944" s="80"/>
      <c r="R944" s="80"/>
      <c r="S944" s="80"/>
      <c r="T944" s="80"/>
      <c r="U944" s="80"/>
      <c r="V944" s="80"/>
      <c r="W944" s="80"/>
      <c r="X944" s="80"/>
      <c r="Y944" s="80"/>
      <c r="Z944" s="80"/>
      <c r="AA944" s="80"/>
      <c r="AB944" s="80"/>
      <c r="AC944" s="80"/>
      <c r="AD944" s="80"/>
      <c r="AE944" s="80"/>
      <c r="AF944" s="80"/>
      <c r="AG944" s="80"/>
      <c r="AH944" s="80"/>
      <c r="AI944" s="80"/>
      <c r="AJ944" s="80"/>
      <c r="AK944" s="80"/>
      <c r="AL944" s="80"/>
      <c r="AM944" s="80"/>
      <c r="AN944" s="80"/>
      <c r="AO944" s="80"/>
      <c r="AP944" s="80"/>
      <c r="AQ944" s="80"/>
      <c r="AR944" s="80"/>
      <c r="AS944" s="80"/>
      <c r="AT944" s="80"/>
      <c r="AU944" s="80"/>
      <c r="AV944" s="80"/>
      <c r="AW944" s="80"/>
      <c r="AX944" s="80"/>
      <c r="AY944" s="80"/>
      <c r="AZ944" s="80"/>
      <c r="BA944" s="80"/>
      <c r="BB944" s="80"/>
      <c r="BC944" s="80"/>
      <c r="BD944" s="80"/>
      <c r="BE944" s="80"/>
      <c r="BF944" s="80"/>
      <c r="BG944" s="80"/>
      <c r="BH944" s="80"/>
      <c r="BI944" s="80"/>
      <c r="BJ944" s="80" t="n">
        <v>0</v>
      </c>
      <c r="BK944" s="80" t="n">
        <v>0</v>
      </c>
      <c r="BL944" s="80" t="n">
        <v>0</v>
      </c>
      <c r="BM944" s="80" t="n">
        <v>0</v>
      </c>
      <c r="BN944" s="80" t="n">
        <v>0</v>
      </c>
      <c r="BO944" s="80" t="n">
        <v>0</v>
      </c>
      <c r="BP944" s="80" t="n">
        <v>0</v>
      </c>
      <c r="BQ944" s="80" t="n">
        <v>0</v>
      </c>
      <c r="BR944" s="80" t="n">
        <v>0</v>
      </c>
      <c r="BS944" s="80" t="n">
        <v>0</v>
      </c>
      <c r="BT944" s="80" t="n">
        <v>0</v>
      </c>
      <c r="BU944" s="80" t="n">
        <v>0</v>
      </c>
      <c r="BV944" s="80" t="n">
        <v>0</v>
      </c>
      <c r="BW944" s="80" t="n">
        <v>0</v>
      </c>
      <c r="BX944" s="80" t="n">
        <v>0</v>
      </c>
      <c r="BY944" s="80" t="n">
        <v>0</v>
      </c>
      <c r="BZ944" s="80" t="n">
        <v>0</v>
      </c>
      <c r="CA944" s="80" t="n">
        <v>0</v>
      </c>
      <c r="CB944" s="80" t="n">
        <v>0</v>
      </c>
      <c r="CC944" s="80" t="n">
        <v>0</v>
      </c>
      <c r="CD944" s="80" t="n">
        <v>0</v>
      </c>
      <c r="CE944" s="80" t="n">
        <v>0</v>
      </c>
      <c r="CF944" s="80" t="n">
        <v>0</v>
      </c>
      <c r="CG944" s="80" t="n">
        <v>0</v>
      </c>
      <c r="CH944" s="178" t="n">
        <v>0</v>
      </c>
      <c r="CI944" s="178" t="n">
        <v>0</v>
      </c>
      <c r="CJ944" s="178" t="n">
        <v>0</v>
      </c>
      <c r="CK944" s="178" t="n">
        <v>0</v>
      </c>
      <c r="CL944" s="178" t="n">
        <v>0</v>
      </c>
      <c r="CM944" s="178" t="n">
        <v>0</v>
      </c>
      <c r="CN944" s="178" t="n">
        <v>0</v>
      </c>
      <c r="CO944" s="178" t="n">
        <v>0</v>
      </c>
      <c r="CP944" s="178" t="n">
        <v>0</v>
      </c>
      <c r="CQ944" s="178" t="n">
        <v>0</v>
      </c>
      <c r="CR944" s="178" t="n">
        <v>0</v>
      </c>
      <c r="CS944" s="178"/>
      <c r="CT944" s="289"/>
      <c r="CU944" s="289"/>
      <c r="CV944" s="289"/>
      <c r="CW944" s="289"/>
      <c r="CX944" s="289"/>
      <c r="CY944" s="289"/>
      <c r="CZ944" s="289"/>
      <c r="DA944" s="289"/>
      <c r="DB944" s="289"/>
      <c r="DC944" s="289"/>
      <c r="DD944" s="289"/>
      <c r="DE944" s="289"/>
      <c r="DF944" s="289"/>
      <c r="DG944" s="289"/>
      <c r="DH944" s="289"/>
      <c r="DI944" s="289"/>
      <c r="DJ944" s="289"/>
      <c r="DK944" s="289"/>
      <c r="DL944" s="289"/>
      <c r="DM944" s="289"/>
      <c r="DN944" s="289"/>
    </row>
    <row r="945" customFormat="false" ht="15.75" hidden="false" customHeight="false" outlineLevel="0" collapsed="false">
      <c r="A945" s="276" t="s">
        <v>613</v>
      </c>
      <c r="B945" s="80"/>
      <c r="C945" s="80"/>
      <c r="D945" s="80"/>
      <c r="E945" s="80"/>
      <c r="F945" s="80"/>
      <c r="G945" s="80"/>
      <c r="H945" s="80"/>
      <c r="I945" s="80"/>
      <c r="J945" s="80"/>
      <c r="K945" s="80"/>
      <c r="L945" s="80"/>
      <c r="M945" s="80"/>
      <c r="N945" s="80"/>
      <c r="O945" s="80"/>
      <c r="P945" s="80"/>
      <c r="Q945" s="80"/>
      <c r="R945" s="80"/>
      <c r="S945" s="80"/>
      <c r="T945" s="80"/>
      <c r="U945" s="80"/>
      <c r="V945" s="80"/>
      <c r="W945" s="80"/>
      <c r="X945" s="80"/>
      <c r="Y945" s="80"/>
      <c r="Z945" s="80"/>
      <c r="AA945" s="80"/>
      <c r="AB945" s="80"/>
      <c r="AC945" s="80"/>
      <c r="AD945" s="80"/>
      <c r="AE945" s="80"/>
      <c r="AF945" s="80"/>
      <c r="AG945" s="80"/>
      <c r="AH945" s="80"/>
      <c r="AI945" s="80"/>
      <c r="AJ945" s="80"/>
      <c r="AK945" s="80"/>
      <c r="AL945" s="80"/>
      <c r="AM945" s="80"/>
      <c r="AN945" s="80"/>
      <c r="AO945" s="80"/>
      <c r="AP945" s="80"/>
      <c r="AQ945" s="80"/>
      <c r="AR945" s="80"/>
      <c r="AS945" s="80"/>
      <c r="AT945" s="80"/>
      <c r="AU945" s="80"/>
      <c r="AV945" s="80"/>
      <c r="AW945" s="80"/>
      <c r="AX945" s="80"/>
      <c r="AY945" s="80"/>
      <c r="AZ945" s="80"/>
      <c r="BA945" s="80"/>
      <c r="BB945" s="80"/>
      <c r="BC945" s="80"/>
      <c r="BD945" s="80"/>
      <c r="BE945" s="80"/>
      <c r="BF945" s="80"/>
      <c r="BG945" s="80"/>
      <c r="BH945" s="80"/>
      <c r="BI945" s="80"/>
      <c r="BJ945" s="80" t="n">
        <v>0</v>
      </c>
      <c r="BK945" s="80" t="n">
        <v>0</v>
      </c>
      <c r="BL945" s="80" t="n">
        <v>0</v>
      </c>
      <c r="BM945" s="80" t="n">
        <v>0</v>
      </c>
      <c r="BN945" s="80" t="n">
        <v>0</v>
      </c>
      <c r="BO945" s="80" t="n">
        <v>0</v>
      </c>
      <c r="BP945" s="80" t="n">
        <v>0</v>
      </c>
      <c r="BQ945" s="80" t="n">
        <v>0</v>
      </c>
      <c r="BR945" s="80" t="n">
        <v>0</v>
      </c>
      <c r="BS945" s="80" t="n">
        <v>0</v>
      </c>
      <c r="BT945" s="80" t="n">
        <v>0</v>
      </c>
      <c r="BU945" s="80" t="n">
        <v>0</v>
      </c>
      <c r="BV945" s="80" t="n">
        <v>0</v>
      </c>
      <c r="BW945" s="80" t="n">
        <v>0</v>
      </c>
      <c r="BX945" s="80" t="n">
        <v>0</v>
      </c>
      <c r="BY945" s="80" t="n">
        <v>0</v>
      </c>
      <c r="BZ945" s="80" t="n">
        <v>0</v>
      </c>
      <c r="CA945" s="80" t="n">
        <v>0</v>
      </c>
      <c r="CB945" s="80" t="n">
        <v>0</v>
      </c>
      <c r="CC945" s="80" t="n">
        <v>0</v>
      </c>
      <c r="CD945" s="80" t="n">
        <v>0</v>
      </c>
      <c r="CE945" s="80" t="n">
        <v>0</v>
      </c>
      <c r="CF945" s="80" t="n">
        <v>0</v>
      </c>
      <c r="CG945" s="80" t="n">
        <v>0</v>
      </c>
      <c r="CH945" s="178" t="n">
        <v>0</v>
      </c>
      <c r="CI945" s="178" t="n">
        <v>0</v>
      </c>
      <c r="CJ945" s="178" t="n">
        <v>0</v>
      </c>
      <c r="CK945" s="178" t="n">
        <v>0</v>
      </c>
      <c r="CL945" s="178" t="n">
        <v>0</v>
      </c>
      <c r="CM945" s="178" t="n">
        <v>0</v>
      </c>
      <c r="CN945" s="178" t="n">
        <v>0</v>
      </c>
      <c r="CO945" s="178" t="n">
        <v>0</v>
      </c>
      <c r="CP945" s="178" t="n">
        <v>0</v>
      </c>
      <c r="CQ945" s="178" t="n">
        <v>0</v>
      </c>
      <c r="CR945" s="178" t="n">
        <v>0</v>
      </c>
      <c r="CS945" s="178"/>
      <c r="CT945" s="289"/>
      <c r="CU945" s="289"/>
      <c r="CV945" s="289"/>
      <c r="CW945" s="289"/>
      <c r="CX945" s="289"/>
      <c r="CY945" s="289"/>
      <c r="CZ945" s="289"/>
      <c r="DA945" s="289"/>
      <c r="DB945" s="289"/>
      <c r="DC945" s="289"/>
      <c r="DD945" s="289"/>
      <c r="DE945" s="289"/>
      <c r="DF945" s="289"/>
      <c r="DG945" s="289"/>
      <c r="DH945" s="289"/>
      <c r="DI945" s="289"/>
      <c r="DJ945" s="289"/>
      <c r="DK945" s="289"/>
      <c r="DL945" s="289"/>
      <c r="DM945" s="289"/>
      <c r="DN945" s="289"/>
    </row>
    <row r="946" customFormat="false" ht="15.75" hidden="false" customHeight="false" outlineLevel="0" collapsed="false">
      <c r="A946" s="276" t="s">
        <v>622</v>
      </c>
      <c r="B946" s="190"/>
      <c r="C946" s="190"/>
      <c r="D946" s="190"/>
      <c r="E946" s="190"/>
      <c r="F946" s="190"/>
      <c r="G946" s="190"/>
      <c r="H946" s="190"/>
      <c r="I946" s="190"/>
      <c r="J946" s="190"/>
      <c r="K946" s="190"/>
      <c r="L946" s="190"/>
      <c r="M946" s="190"/>
      <c r="N946" s="190"/>
      <c r="O946" s="190"/>
      <c r="P946" s="190"/>
      <c r="Q946" s="190"/>
      <c r="R946" s="190"/>
      <c r="S946" s="190"/>
      <c r="T946" s="190"/>
      <c r="U946" s="190"/>
      <c r="V946" s="190"/>
      <c r="W946" s="190"/>
      <c r="X946" s="190"/>
      <c r="Y946" s="190"/>
      <c r="Z946" s="190"/>
      <c r="AA946" s="190"/>
      <c r="AB946" s="190"/>
      <c r="AC946" s="190"/>
      <c r="AD946" s="190"/>
      <c r="AE946" s="190"/>
      <c r="AF946" s="190"/>
      <c r="AG946" s="190"/>
      <c r="AH946" s="190"/>
      <c r="AI946" s="190"/>
      <c r="AJ946" s="190"/>
      <c r="AK946" s="190"/>
      <c r="AL946" s="190"/>
      <c r="AM946" s="190"/>
      <c r="AN946" s="190"/>
      <c r="AO946" s="190"/>
      <c r="AP946" s="190"/>
      <c r="AQ946" s="190"/>
      <c r="AR946" s="190"/>
      <c r="AS946" s="190"/>
      <c r="AT946" s="190"/>
      <c r="AU946" s="190"/>
      <c r="AV946" s="190"/>
      <c r="AW946" s="190"/>
      <c r="AX946" s="190"/>
      <c r="AY946" s="190"/>
      <c r="AZ946" s="190"/>
      <c r="BA946" s="190"/>
      <c r="BB946" s="190"/>
      <c r="BC946" s="190"/>
      <c r="BD946" s="190"/>
      <c r="BE946" s="190"/>
      <c r="BF946" s="190"/>
      <c r="BG946" s="190"/>
      <c r="BH946" s="190"/>
      <c r="BI946" s="190"/>
      <c r="BJ946" s="190"/>
      <c r="BK946" s="190"/>
      <c r="BL946" s="190"/>
      <c r="BM946" s="190"/>
      <c r="BN946" s="190"/>
      <c r="BO946" s="190"/>
      <c r="BP946" s="190"/>
      <c r="BQ946" s="190"/>
      <c r="BR946" s="190"/>
      <c r="BS946" s="190"/>
      <c r="BT946" s="190"/>
      <c r="BU946" s="190"/>
      <c r="BV946" s="190"/>
      <c r="BW946" s="190"/>
      <c r="BX946" s="190"/>
      <c r="BY946" s="190"/>
      <c r="BZ946" s="190"/>
      <c r="CA946" s="190"/>
      <c r="CB946" s="190"/>
      <c r="CC946" s="190"/>
      <c r="CD946" s="190"/>
      <c r="CE946" s="190"/>
      <c r="CF946" s="190"/>
      <c r="CG946" s="190"/>
      <c r="CH946" s="74"/>
      <c r="CI946" s="74"/>
      <c r="CJ946" s="74"/>
      <c r="CK946" s="74"/>
      <c r="CL946" s="74"/>
      <c r="CM946" s="74"/>
      <c r="CN946" s="74"/>
      <c r="CO946" s="74"/>
      <c r="CP946" s="74"/>
      <c r="CQ946" s="74"/>
      <c r="CR946" s="74"/>
      <c r="CS946" s="74"/>
      <c r="CT946" s="289"/>
      <c r="CU946" s="289"/>
      <c r="CV946" s="289"/>
      <c r="CW946" s="289"/>
      <c r="CX946" s="289"/>
      <c r="CY946" s="289"/>
      <c r="CZ946" s="289"/>
      <c r="DA946" s="289"/>
      <c r="DB946" s="289"/>
      <c r="DC946" s="289"/>
      <c r="DD946" s="289"/>
      <c r="DE946" s="289"/>
      <c r="DF946" s="289"/>
      <c r="DG946" s="289"/>
      <c r="DH946" s="289"/>
      <c r="DI946" s="289"/>
      <c r="DJ946" s="289"/>
      <c r="DK946" s="289"/>
      <c r="DL946" s="289"/>
      <c r="DM946" s="289"/>
      <c r="DN946" s="289"/>
    </row>
    <row r="947" customFormat="false" ht="15.75" hidden="false" customHeight="false" outlineLevel="0" collapsed="false">
      <c r="A947" s="276" t="s">
        <v>623</v>
      </c>
      <c r="B947" s="190"/>
      <c r="C947" s="190"/>
      <c r="D947" s="190"/>
      <c r="E947" s="190"/>
      <c r="F947" s="190"/>
      <c r="G947" s="190"/>
      <c r="H947" s="190"/>
      <c r="I947" s="190"/>
      <c r="J947" s="190"/>
      <c r="K947" s="190"/>
      <c r="L947" s="190"/>
      <c r="M947" s="190"/>
      <c r="N947" s="190"/>
      <c r="O947" s="190"/>
      <c r="P947" s="190"/>
      <c r="Q947" s="190"/>
      <c r="R947" s="190"/>
      <c r="S947" s="190"/>
      <c r="T947" s="190"/>
      <c r="U947" s="190"/>
      <c r="V947" s="190"/>
      <c r="W947" s="190"/>
      <c r="X947" s="190"/>
      <c r="Y947" s="190"/>
      <c r="Z947" s="190"/>
      <c r="AA947" s="190"/>
      <c r="AB947" s="190"/>
      <c r="AC947" s="190"/>
      <c r="AD947" s="190"/>
      <c r="AE947" s="190"/>
      <c r="AF947" s="190"/>
      <c r="AG947" s="190"/>
      <c r="AH947" s="190"/>
      <c r="AI947" s="190"/>
      <c r="AJ947" s="190"/>
      <c r="AK947" s="190"/>
      <c r="AL947" s="190"/>
      <c r="AM947" s="190"/>
      <c r="AN947" s="190"/>
      <c r="AO947" s="190"/>
      <c r="AP947" s="190"/>
      <c r="AQ947" s="190"/>
      <c r="AR947" s="190"/>
      <c r="AS947" s="190"/>
      <c r="AT947" s="190"/>
      <c r="AU947" s="190"/>
      <c r="AV947" s="190"/>
      <c r="AW947" s="190"/>
      <c r="AX947" s="190"/>
      <c r="AY947" s="190"/>
      <c r="AZ947" s="190"/>
      <c r="BA947" s="190"/>
      <c r="BB947" s="190"/>
      <c r="BC947" s="190"/>
      <c r="BD947" s="190"/>
      <c r="BE947" s="190"/>
      <c r="BF947" s="190"/>
      <c r="BG947" s="190"/>
      <c r="BH947" s="190"/>
      <c r="BI947" s="190"/>
      <c r="BJ947" s="190"/>
      <c r="BK947" s="190"/>
      <c r="BL947" s="190"/>
      <c r="BM947" s="190"/>
      <c r="BN947" s="190"/>
      <c r="BO947" s="190"/>
      <c r="BP947" s="190"/>
      <c r="BQ947" s="190"/>
      <c r="BR947" s="190"/>
      <c r="BS947" s="190"/>
      <c r="BT947" s="190"/>
      <c r="BU947" s="190"/>
      <c r="BV947" s="190"/>
      <c r="BW947" s="190"/>
      <c r="BX947" s="190"/>
      <c r="BY947" s="190"/>
      <c r="BZ947" s="190"/>
      <c r="CA947" s="190"/>
      <c r="CB947" s="190"/>
      <c r="CC947" s="190"/>
      <c r="CD947" s="190"/>
      <c r="CE947" s="190"/>
      <c r="CF947" s="190"/>
      <c r="CG947" s="190"/>
      <c r="CH947" s="74"/>
      <c r="CI947" s="74"/>
      <c r="CJ947" s="74"/>
      <c r="CK947" s="74"/>
      <c r="CL947" s="74"/>
      <c r="CM947" s="74"/>
      <c r="CN947" s="74"/>
      <c r="CO947" s="74"/>
      <c r="CP947" s="74"/>
      <c r="CQ947" s="74"/>
      <c r="CR947" s="74"/>
      <c r="CS947" s="74"/>
      <c r="CT947" s="274"/>
      <c r="CU947" s="274"/>
      <c r="CV947" s="274"/>
      <c r="CW947" s="274"/>
      <c r="CX947" s="274"/>
      <c r="CY947" s="274"/>
      <c r="CZ947" s="274"/>
      <c r="DA947" s="274"/>
      <c r="DB947" s="274"/>
      <c r="DC947" s="274"/>
      <c r="DD947" s="274"/>
      <c r="DE947" s="274"/>
      <c r="DF947" s="274"/>
      <c r="DG947" s="274"/>
      <c r="DH947" s="274"/>
      <c r="DI947" s="274"/>
      <c r="DJ947" s="274"/>
      <c r="DK947" s="274"/>
      <c r="DL947" s="274"/>
      <c r="DM947" s="274"/>
      <c r="DN947" s="274"/>
    </row>
    <row r="948" customFormat="false" ht="15.75" hidden="false" customHeight="false" outlineLevel="0" collapsed="false">
      <c r="A948" s="276" t="s">
        <v>614</v>
      </c>
      <c r="B948" s="80"/>
      <c r="C948" s="80"/>
      <c r="D948" s="80"/>
      <c r="E948" s="80"/>
      <c r="F948" s="80"/>
      <c r="G948" s="80"/>
      <c r="H948" s="80"/>
      <c r="I948" s="80"/>
      <c r="J948" s="80"/>
      <c r="K948" s="80"/>
      <c r="L948" s="80"/>
      <c r="M948" s="80"/>
      <c r="N948" s="80"/>
      <c r="O948" s="80"/>
      <c r="P948" s="80"/>
      <c r="Q948" s="80"/>
      <c r="R948" s="80"/>
      <c r="S948" s="80"/>
      <c r="T948" s="80"/>
      <c r="U948" s="80"/>
      <c r="V948" s="80"/>
      <c r="W948" s="80"/>
      <c r="X948" s="80"/>
      <c r="Y948" s="80"/>
      <c r="Z948" s="80"/>
      <c r="AA948" s="80"/>
      <c r="AB948" s="80"/>
      <c r="AC948" s="80"/>
      <c r="AD948" s="80"/>
      <c r="AE948" s="80"/>
      <c r="AF948" s="80"/>
      <c r="AG948" s="80"/>
      <c r="AH948" s="80"/>
      <c r="AI948" s="80"/>
      <c r="AJ948" s="80"/>
      <c r="AK948" s="80"/>
      <c r="AL948" s="80"/>
      <c r="AM948" s="80"/>
      <c r="AN948" s="80"/>
      <c r="AO948" s="80"/>
      <c r="AP948" s="80"/>
      <c r="AQ948" s="80"/>
      <c r="AR948" s="80"/>
      <c r="AS948" s="80"/>
      <c r="AT948" s="80"/>
      <c r="AU948" s="80"/>
      <c r="AV948" s="80"/>
      <c r="AW948" s="80"/>
      <c r="AX948" s="80"/>
      <c r="AY948" s="80"/>
      <c r="AZ948" s="80"/>
      <c r="BA948" s="80"/>
      <c r="BB948" s="80"/>
      <c r="BC948" s="80"/>
      <c r="BD948" s="80"/>
      <c r="BE948" s="80"/>
      <c r="BF948" s="80"/>
      <c r="BG948" s="80"/>
      <c r="BH948" s="80"/>
      <c r="BI948" s="80"/>
      <c r="BJ948" s="80" t="n">
        <v>0</v>
      </c>
      <c r="BK948" s="80" t="n">
        <v>0</v>
      </c>
      <c r="BL948" s="80" t="n">
        <v>0</v>
      </c>
      <c r="BM948" s="80" t="n">
        <v>0</v>
      </c>
      <c r="BN948" s="80" t="n">
        <v>0</v>
      </c>
      <c r="BO948" s="80" t="n">
        <v>0</v>
      </c>
      <c r="BP948" s="80" t="n">
        <v>0</v>
      </c>
      <c r="BQ948" s="80" t="n">
        <v>0</v>
      </c>
      <c r="BR948" s="80" t="n">
        <v>0</v>
      </c>
      <c r="BS948" s="80" t="n">
        <v>0</v>
      </c>
      <c r="BT948" s="80" t="n">
        <v>0</v>
      </c>
      <c r="BU948" s="80" t="n">
        <v>0</v>
      </c>
      <c r="BV948" s="80" t="n">
        <v>0</v>
      </c>
      <c r="BW948" s="80" t="n">
        <v>0</v>
      </c>
      <c r="BX948" s="80" t="n">
        <v>0</v>
      </c>
      <c r="BY948" s="80" t="n">
        <v>0</v>
      </c>
      <c r="BZ948" s="80" t="n">
        <v>0</v>
      </c>
      <c r="CA948" s="80" t="n">
        <v>0</v>
      </c>
      <c r="CB948" s="80" t="n">
        <v>0</v>
      </c>
      <c r="CC948" s="80" t="n">
        <v>0</v>
      </c>
      <c r="CD948" s="80" t="n">
        <v>0</v>
      </c>
      <c r="CE948" s="80" t="n">
        <v>0</v>
      </c>
      <c r="CF948" s="80" t="n">
        <v>0</v>
      </c>
      <c r="CG948" s="80" t="n">
        <v>0</v>
      </c>
      <c r="CH948" s="178" t="n">
        <v>0</v>
      </c>
      <c r="CI948" s="178" t="n">
        <v>0</v>
      </c>
      <c r="CJ948" s="178" t="n">
        <v>0</v>
      </c>
      <c r="CK948" s="178" t="n">
        <v>0</v>
      </c>
      <c r="CL948" s="178" t="n">
        <v>0</v>
      </c>
      <c r="CM948" s="178" t="n">
        <v>0</v>
      </c>
      <c r="CN948" s="178" t="n">
        <v>0</v>
      </c>
      <c r="CO948" s="178" t="n">
        <v>0</v>
      </c>
      <c r="CP948" s="178" t="n">
        <v>0</v>
      </c>
      <c r="CQ948" s="178" t="n">
        <v>0</v>
      </c>
      <c r="CR948" s="178" t="n">
        <v>0</v>
      </c>
      <c r="CS948" s="178"/>
      <c r="CT948" s="274"/>
      <c r="CU948" s="274"/>
      <c r="CV948" s="274"/>
      <c r="CW948" s="274"/>
      <c r="CX948" s="274"/>
      <c r="CY948" s="274"/>
      <c r="CZ948" s="274"/>
      <c r="DA948" s="274"/>
      <c r="DB948" s="274"/>
      <c r="DC948" s="274"/>
      <c r="DD948" s="274"/>
      <c r="DE948" s="274"/>
      <c r="DF948" s="274"/>
      <c r="DG948" s="274"/>
      <c r="DH948" s="274"/>
      <c r="DI948" s="274"/>
      <c r="DJ948" s="274"/>
      <c r="DK948" s="274"/>
      <c r="DL948" s="274"/>
      <c r="DM948" s="274"/>
      <c r="DN948" s="274"/>
    </row>
    <row r="949" customFormat="false" ht="15.75" hidden="false" customHeight="false" outlineLevel="0" collapsed="false">
      <c r="A949" s="276" t="s">
        <v>622</v>
      </c>
      <c r="B949" s="190"/>
      <c r="C949" s="190"/>
      <c r="D949" s="190"/>
      <c r="E949" s="190"/>
      <c r="F949" s="190"/>
      <c r="G949" s="190"/>
      <c r="H949" s="190"/>
      <c r="I949" s="190"/>
      <c r="J949" s="190"/>
      <c r="K949" s="190"/>
      <c r="L949" s="190"/>
      <c r="M949" s="190"/>
      <c r="N949" s="190"/>
      <c r="O949" s="190"/>
      <c r="P949" s="190"/>
      <c r="Q949" s="190"/>
      <c r="R949" s="190"/>
      <c r="S949" s="190"/>
      <c r="T949" s="190"/>
      <c r="U949" s="190"/>
      <c r="V949" s="190"/>
      <c r="W949" s="190"/>
      <c r="X949" s="190"/>
      <c r="Y949" s="190"/>
      <c r="Z949" s="190"/>
      <c r="AA949" s="190"/>
      <c r="AB949" s="190"/>
      <c r="AC949" s="190"/>
      <c r="AD949" s="190"/>
      <c r="AE949" s="190"/>
      <c r="AF949" s="190"/>
      <c r="AG949" s="190"/>
      <c r="AH949" s="190"/>
      <c r="AI949" s="190"/>
      <c r="AJ949" s="190"/>
      <c r="AK949" s="190"/>
      <c r="AL949" s="190"/>
      <c r="AM949" s="190"/>
      <c r="AN949" s="190"/>
      <c r="AO949" s="190"/>
      <c r="AP949" s="190"/>
      <c r="AQ949" s="190"/>
      <c r="AR949" s="190"/>
      <c r="AS949" s="190"/>
      <c r="AT949" s="190"/>
      <c r="AU949" s="190"/>
      <c r="AV949" s="190"/>
      <c r="AW949" s="190"/>
      <c r="AX949" s="190"/>
      <c r="AY949" s="190"/>
      <c r="AZ949" s="190"/>
      <c r="BA949" s="190"/>
      <c r="BB949" s="190"/>
      <c r="BC949" s="190"/>
      <c r="BD949" s="190"/>
      <c r="BE949" s="190"/>
      <c r="BF949" s="190"/>
      <c r="BG949" s="190"/>
      <c r="BH949" s="190"/>
      <c r="BI949" s="190"/>
      <c r="BJ949" s="190"/>
      <c r="BK949" s="190"/>
      <c r="BL949" s="190"/>
      <c r="BM949" s="190"/>
      <c r="BN949" s="190"/>
      <c r="BO949" s="190"/>
      <c r="BP949" s="190"/>
      <c r="BQ949" s="190"/>
      <c r="BR949" s="190"/>
      <c r="BS949" s="190"/>
      <c r="BT949" s="190"/>
      <c r="BU949" s="190"/>
      <c r="BV949" s="190"/>
      <c r="BW949" s="190"/>
      <c r="BX949" s="190"/>
      <c r="BY949" s="190"/>
      <c r="BZ949" s="190"/>
      <c r="CA949" s="190"/>
      <c r="CB949" s="190"/>
      <c r="CC949" s="190"/>
      <c r="CD949" s="190"/>
      <c r="CE949" s="190"/>
      <c r="CF949" s="190"/>
      <c r="CG949" s="190"/>
      <c r="CH949" s="74"/>
      <c r="CI949" s="74"/>
      <c r="CJ949" s="74"/>
      <c r="CK949" s="74"/>
      <c r="CL949" s="74"/>
      <c r="CM949" s="74"/>
      <c r="CN949" s="74"/>
      <c r="CO949" s="74"/>
      <c r="CP949" s="74"/>
      <c r="CQ949" s="74"/>
      <c r="CR949" s="74"/>
      <c r="CS949" s="74"/>
      <c r="CT949" s="289"/>
      <c r="CU949" s="289"/>
      <c r="CV949" s="289"/>
      <c r="CW949" s="289"/>
      <c r="CX949" s="289"/>
      <c r="CY949" s="289"/>
      <c r="CZ949" s="289"/>
      <c r="DA949" s="289"/>
      <c r="DB949" s="289"/>
      <c r="DC949" s="289"/>
      <c r="DD949" s="289"/>
      <c r="DE949" s="289"/>
      <c r="DF949" s="289"/>
      <c r="DG949" s="289"/>
      <c r="DH949" s="289"/>
      <c r="DI949" s="289"/>
      <c r="DJ949" s="289"/>
      <c r="DK949" s="289"/>
      <c r="DL949" s="289"/>
      <c r="DM949" s="289"/>
      <c r="DN949" s="289"/>
    </row>
    <row r="950" customFormat="false" ht="15.75" hidden="false" customHeight="false" outlineLevel="0" collapsed="false">
      <c r="A950" s="276" t="s">
        <v>623</v>
      </c>
      <c r="B950" s="190"/>
      <c r="C950" s="190"/>
      <c r="D950" s="190"/>
      <c r="E950" s="190"/>
      <c r="F950" s="190"/>
      <c r="G950" s="190"/>
      <c r="H950" s="190"/>
      <c r="I950" s="190"/>
      <c r="J950" s="190"/>
      <c r="K950" s="190"/>
      <c r="L950" s="190"/>
      <c r="M950" s="190"/>
      <c r="N950" s="190"/>
      <c r="O950" s="190"/>
      <c r="P950" s="190"/>
      <c r="Q950" s="190"/>
      <c r="R950" s="190"/>
      <c r="S950" s="190"/>
      <c r="T950" s="190"/>
      <c r="U950" s="190"/>
      <c r="V950" s="190"/>
      <c r="W950" s="190"/>
      <c r="X950" s="190"/>
      <c r="Y950" s="190"/>
      <c r="Z950" s="190"/>
      <c r="AA950" s="190"/>
      <c r="AB950" s="190"/>
      <c r="AC950" s="190"/>
      <c r="AD950" s="190"/>
      <c r="AE950" s="190"/>
      <c r="AF950" s="190"/>
      <c r="AG950" s="190"/>
      <c r="AH950" s="190"/>
      <c r="AI950" s="190"/>
      <c r="AJ950" s="190"/>
      <c r="AK950" s="190"/>
      <c r="AL950" s="190"/>
      <c r="AM950" s="190"/>
      <c r="AN950" s="190"/>
      <c r="AO950" s="190"/>
      <c r="AP950" s="190"/>
      <c r="AQ950" s="190"/>
      <c r="AR950" s="190"/>
      <c r="AS950" s="190"/>
      <c r="AT950" s="190"/>
      <c r="AU950" s="190"/>
      <c r="AV950" s="190"/>
      <c r="AW950" s="190"/>
      <c r="AX950" s="190"/>
      <c r="AY950" s="190"/>
      <c r="AZ950" s="190"/>
      <c r="BA950" s="190"/>
      <c r="BB950" s="190"/>
      <c r="BC950" s="190"/>
      <c r="BD950" s="190"/>
      <c r="BE950" s="190"/>
      <c r="BF950" s="190"/>
      <c r="BG950" s="190"/>
      <c r="BH950" s="190"/>
      <c r="BI950" s="190"/>
      <c r="BJ950" s="190"/>
      <c r="BK950" s="190"/>
      <c r="BL950" s="190"/>
      <c r="BM950" s="190"/>
      <c r="BN950" s="190"/>
      <c r="BO950" s="190"/>
      <c r="BP950" s="190"/>
      <c r="BQ950" s="190"/>
      <c r="BR950" s="190"/>
      <c r="BS950" s="190"/>
      <c r="BT950" s="190"/>
      <c r="BU950" s="190"/>
      <c r="BV950" s="190"/>
      <c r="BW950" s="190"/>
      <c r="BX950" s="190"/>
      <c r="BY950" s="190"/>
      <c r="BZ950" s="190"/>
      <c r="CA950" s="190"/>
      <c r="CB950" s="190"/>
      <c r="CC950" s="190"/>
      <c r="CD950" s="190"/>
      <c r="CE950" s="190"/>
      <c r="CF950" s="190"/>
      <c r="CG950" s="190"/>
      <c r="CH950" s="74"/>
      <c r="CI950" s="74"/>
      <c r="CJ950" s="74"/>
      <c r="CK950" s="74"/>
      <c r="CL950" s="74"/>
      <c r="CM950" s="74"/>
      <c r="CN950" s="74"/>
      <c r="CO950" s="74"/>
      <c r="CP950" s="74"/>
      <c r="CQ950" s="74"/>
      <c r="CR950" s="74"/>
      <c r="CS950" s="74"/>
      <c r="CT950" s="274"/>
      <c r="CU950" s="274"/>
      <c r="CV950" s="274"/>
      <c r="CW950" s="274"/>
      <c r="CX950" s="274"/>
      <c r="CY950" s="274"/>
      <c r="CZ950" s="274"/>
      <c r="DA950" s="274"/>
      <c r="DB950" s="274"/>
      <c r="DC950" s="274"/>
      <c r="DD950" s="274"/>
      <c r="DE950" s="274"/>
      <c r="DF950" s="274"/>
      <c r="DG950" s="274"/>
      <c r="DH950" s="274"/>
      <c r="DI950" s="274"/>
      <c r="DJ950" s="274"/>
      <c r="DK950" s="274"/>
      <c r="DL950" s="274"/>
      <c r="DM950" s="274"/>
      <c r="DN950" s="274"/>
    </row>
    <row r="951" customFormat="false" ht="15.75" hidden="false" customHeight="false" outlineLevel="0" collapsed="false">
      <c r="A951" s="272" t="s">
        <v>606</v>
      </c>
      <c r="B951" s="285"/>
      <c r="C951" s="285"/>
      <c r="D951" s="285"/>
      <c r="E951" s="285"/>
      <c r="F951" s="285"/>
      <c r="G951" s="285"/>
      <c r="H951" s="285"/>
      <c r="I951" s="285"/>
      <c r="J951" s="285"/>
      <c r="K951" s="285"/>
      <c r="L951" s="285"/>
      <c r="M951" s="285"/>
      <c r="N951" s="285"/>
      <c r="O951" s="285"/>
      <c r="P951" s="285"/>
      <c r="Q951" s="285"/>
      <c r="R951" s="285"/>
      <c r="S951" s="285"/>
      <c r="T951" s="285"/>
      <c r="U951" s="285"/>
      <c r="V951" s="285"/>
      <c r="W951" s="285"/>
      <c r="X951" s="285"/>
      <c r="Y951" s="285"/>
      <c r="Z951" s="285"/>
      <c r="AA951" s="285"/>
      <c r="AB951" s="285"/>
      <c r="AC951" s="285"/>
      <c r="AD951" s="285"/>
      <c r="AE951" s="285"/>
      <c r="AF951" s="285"/>
      <c r="AG951" s="285"/>
      <c r="AH951" s="285"/>
      <c r="AI951" s="285"/>
      <c r="AJ951" s="285"/>
      <c r="AK951" s="285"/>
      <c r="AL951" s="285"/>
      <c r="AM951" s="285"/>
      <c r="AN951" s="285"/>
      <c r="AO951" s="285"/>
      <c r="AP951" s="285"/>
      <c r="AQ951" s="285"/>
      <c r="AR951" s="285"/>
      <c r="AS951" s="285"/>
      <c r="AT951" s="285"/>
      <c r="AU951" s="285"/>
      <c r="AV951" s="285"/>
      <c r="AW951" s="285"/>
      <c r="AX951" s="285"/>
      <c r="AY951" s="285"/>
      <c r="AZ951" s="285"/>
      <c r="BA951" s="285"/>
      <c r="BB951" s="285"/>
      <c r="BC951" s="285"/>
      <c r="BD951" s="285"/>
      <c r="BE951" s="285"/>
      <c r="BF951" s="285"/>
      <c r="BG951" s="285"/>
      <c r="BH951" s="285"/>
      <c r="BI951" s="285"/>
      <c r="BJ951" s="285" t="n">
        <v>0</v>
      </c>
      <c r="BK951" s="285" t="n">
        <v>0</v>
      </c>
      <c r="BL951" s="285" t="n">
        <v>0</v>
      </c>
      <c r="BM951" s="285" t="n">
        <v>0</v>
      </c>
      <c r="BN951" s="285" t="n">
        <v>0</v>
      </c>
      <c r="BO951" s="285" t="n">
        <v>0</v>
      </c>
      <c r="BP951" s="285" t="n">
        <v>0</v>
      </c>
      <c r="BQ951" s="285" t="n">
        <v>0</v>
      </c>
      <c r="BR951" s="285" t="n">
        <v>0</v>
      </c>
      <c r="BS951" s="285" t="n">
        <v>0</v>
      </c>
      <c r="BT951" s="285" t="n">
        <v>0</v>
      </c>
      <c r="BU951" s="285" t="n">
        <v>0</v>
      </c>
      <c r="BV951" s="285" t="n">
        <v>0</v>
      </c>
      <c r="BW951" s="285" t="n">
        <v>0</v>
      </c>
      <c r="BX951" s="285" t="n">
        <v>0</v>
      </c>
      <c r="BY951" s="285" t="n">
        <v>0</v>
      </c>
      <c r="BZ951" s="282" t="n">
        <v>1.48597314436012</v>
      </c>
      <c r="CA951" s="282" t="n">
        <v>0</v>
      </c>
      <c r="CB951" s="282" t="n">
        <v>1.63916258486417</v>
      </c>
      <c r="CC951" s="282" t="n">
        <v>0</v>
      </c>
      <c r="CD951" s="282" t="n">
        <v>0</v>
      </c>
      <c r="CE951" s="282" t="n">
        <v>4.21665102536625</v>
      </c>
      <c r="CF951" s="282" t="n">
        <v>0.919267345000557</v>
      </c>
      <c r="CG951" s="282" t="n">
        <v>0.071519952143706</v>
      </c>
      <c r="CH951" s="282" t="n">
        <v>1.85261591356644</v>
      </c>
      <c r="CI951" s="282" t="n">
        <v>0.452463184262322</v>
      </c>
      <c r="CJ951" s="282" t="n">
        <v>0.678119235750478</v>
      </c>
      <c r="CK951" s="282" t="n">
        <v>0.615597033433762</v>
      </c>
      <c r="CL951" s="282" t="n">
        <v>0.30946002</v>
      </c>
      <c r="CM951" s="282" t="n">
        <v>0.290930022421268</v>
      </c>
      <c r="CN951" s="282" t="n">
        <v>0.113972996760827</v>
      </c>
      <c r="CO951" s="282" t="n">
        <v>0.0250389423193811</v>
      </c>
      <c r="CP951" s="282" t="n">
        <v>0.55625132075934</v>
      </c>
      <c r="CQ951" s="282" t="n">
        <v>0.15267814046202</v>
      </c>
      <c r="CR951" s="282" t="n">
        <v>0.19509282031068</v>
      </c>
      <c r="CS951" s="282"/>
      <c r="CT951" s="274"/>
      <c r="CU951" s="274"/>
      <c r="CV951" s="274"/>
      <c r="CW951" s="274"/>
      <c r="CX951" s="274"/>
      <c r="CY951" s="274"/>
      <c r="CZ951" s="274"/>
      <c r="DA951" s="274"/>
      <c r="DB951" s="274"/>
      <c r="DC951" s="274"/>
      <c r="DD951" s="274"/>
      <c r="DE951" s="274"/>
      <c r="DF951" s="274"/>
      <c r="DG951" s="274"/>
      <c r="DH951" s="274"/>
      <c r="DI951" s="274"/>
      <c r="DJ951" s="274"/>
      <c r="DK951" s="274"/>
      <c r="DL951" s="274"/>
      <c r="DM951" s="274"/>
      <c r="DN951" s="274"/>
    </row>
    <row r="952" customFormat="false" ht="15" hidden="false" customHeight="false" outlineLevel="0" collapsed="false">
      <c r="A952" s="272" t="s">
        <v>592</v>
      </c>
      <c r="B952" s="290"/>
      <c r="C952" s="290"/>
      <c r="D952" s="290"/>
      <c r="E952" s="290"/>
      <c r="F952" s="290"/>
      <c r="G952" s="290"/>
      <c r="H952" s="290"/>
      <c r="I952" s="290"/>
      <c r="J952" s="290"/>
      <c r="K952" s="290"/>
      <c r="L952" s="290"/>
      <c r="M952" s="290"/>
      <c r="N952" s="290"/>
      <c r="O952" s="290"/>
      <c r="P952" s="290"/>
      <c r="Q952" s="290"/>
      <c r="R952" s="290"/>
      <c r="S952" s="290"/>
      <c r="T952" s="290"/>
      <c r="U952" s="290"/>
      <c r="V952" s="290"/>
      <c r="W952" s="290"/>
      <c r="X952" s="290"/>
      <c r="Y952" s="290"/>
      <c r="Z952" s="290"/>
      <c r="AA952" s="290"/>
      <c r="AB952" s="290"/>
      <c r="AC952" s="290"/>
      <c r="AD952" s="290"/>
      <c r="AE952" s="290"/>
      <c r="AF952" s="290"/>
      <c r="AG952" s="290"/>
      <c r="AH952" s="290"/>
      <c r="AI952" s="290"/>
      <c r="AJ952" s="290"/>
      <c r="AK952" s="290"/>
      <c r="AL952" s="290"/>
      <c r="AM952" s="290"/>
      <c r="AN952" s="290"/>
      <c r="AO952" s="290"/>
      <c r="AP952" s="290"/>
      <c r="AQ952" s="290"/>
      <c r="AR952" s="290"/>
      <c r="AS952" s="290"/>
      <c r="AT952" s="290"/>
      <c r="AU952" s="290"/>
      <c r="AV952" s="290"/>
      <c r="AW952" s="290"/>
      <c r="AX952" s="290"/>
      <c r="AY952" s="290"/>
      <c r="AZ952" s="290"/>
      <c r="BA952" s="290"/>
      <c r="BB952" s="290"/>
      <c r="BC952" s="290"/>
      <c r="BD952" s="290"/>
      <c r="BE952" s="290"/>
      <c r="BF952" s="290"/>
      <c r="BG952" s="290"/>
      <c r="BH952" s="290"/>
      <c r="BI952" s="290"/>
      <c r="BJ952" s="290" t="n">
        <v>0</v>
      </c>
      <c r="BK952" s="290" t="n">
        <v>0</v>
      </c>
      <c r="BL952" s="290" t="n">
        <v>0</v>
      </c>
      <c r="BM952" s="290" t="n">
        <v>0</v>
      </c>
      <c r="BN952" s="290" t="n">
        <v>0</v>
      </c>
      <c r="BO952" s="290" t="n">
        <v>0</v>
      </c>
      <c r="BP952" s="290" t="n">
        <v>0</v>
      </c>
      <c r="BQ952" s="290" t="n">
        <v>0</v>
      </c>
      <c r="BR952" s="290" t="n">
        <v>0</v>
      </c>
      <c r="BS952" s="290" t="n">
        <v>0</v>
      </c>
      <c r="BT952" s="290" t="n">
        <v>0</v>
      </c>
      <c r="BU952" s="290" t="n">
        <v>0</v>
      </c>
      <c r="BV952" s="290" t="n">
        <v>0</v>
      </c>
      <c r="BW952" s="290" t="n">
        <v>0</v>
      </c>
      <c r="BX952" s="290" t="n">
        <v>0</v>
      </c>
      <c r="BY952" s="290" t="n">
        <v>0</v>
      </c>
      <c r="BZ952" s="290" t="n">
        <v>0</v>
      </c>
      <c r="CA952" s="290" t="n">
        <v>0</v>
      </c>
      <c r="CB952" s="290" t="n">
        <v>0</v>
      </c>
      <c r="CC952" s="290" t="n">
        <v>0</v>
      </c>
      <c r="CD952" s="290" t="n">
        <v>0</v>
      </c>
      <c r="CE952" s="290" t="n">
        <v>0</v>
      </c>
      <c r="CF952" s="290" t="n">
        <v>0</v>
      </c>
      <c r="CG952" s="290" t="n">
        <v>0</v>
      </c>
      <c r="CH952" s="291" t="n">
        <v>1.60958698459423</v>
      </c>
      <c r="CI952" s="291" t="n">
        <v>0.160934648582508</v>
      </c>
      <c r="CJ952" s="291" t="n">
        <v>0.61473918341163</v>
      </c>
      <c r="CK952" s="291" t="n">
        <v>0.61473918341163</v>
      </c>
      <c r="CL952" s="291" t="n">
        <v>0.30946002</v>
      </c>
      <c r="CM952" s="291" t="n">
        <v>0</v>
      </c>
      <c r="CN952" s="291" t="n">
        <v>0</v>
      </c>
      <c r="CO952" s="291" t="n">
        <v>0</v>
      </c>
      <c r="CP952" s="291" t="n">
        <v>0.3187438206</v>
      </c>
      <c r="CQ952" s="291" t="n">
        <v>0</v>
      </c>
      <c r="CR952" s="291" t="n">
        <v>0</v>
      </c>
      <c r="CS952" s="291"/>
      <c r="CT952" s="286"/>
      <c r="CU952" s="286"/>
      <c r="CV952" s="286"/>
      <c r="CW952" s="286"/>
      <c r="CX952" s="286"/>
      <c r="CY952" s="286"/>
      <c r="CZ952" s="286"/>
      <c r="DA952" s="286"/>
      <c r="DB952" s="286"/>
      <c r="DC952" s="286"/>
      <c r="DD952" s="286"/>
      <c r="DE952" s="286"/>
      <c r="DF952" s="286"/>
      <c r="DG952" s="286"/>
      <c r="DH952" s="286"/>
      <c r="DI952" s="286"/>
      <c r="DJ952" s="286"/>
      <c r="DK952" s="286"/>
      <c r="DL952" s="286"/>
      <c r="DM952" s="286"/>
      <c r="DN952" s="286"/>
    </row>
    <row r="953" customFormat="false" ht="15.75" hidden="false" customHeight="false" outlineLevel="0" collapsed="false">
      <c r="A953" s="276" t="s">
        <v>608</v>
      </c>
      <c r="B953" s="190"/>
      <c r="C953" s="190"/>
      <c r="D953" s="190"/>
      <c r="E953" s="190"/>
      <c r="F953" s="190"/>
      <c r="G953" s="190"/>
      <c r="H953" s="190"/>
      <c r="I953" s="190"/>
      <c r="J953" s="190"/>
      <c r="K953" s="190"/>
      <c r="L953" s="190"/>
      <c r="M953" s="190"/>
      <c r="N953" s="190"/>
      <c r="O953" s="190"/>
      <c r="P953" s="190"/>
      <c r="Q953" s="190"/>
      <c r="R953" s="190"/>
      <c r="S953" s="190"/>
      <c r="T953" s="190"/>
      <c r="U953" s="190"/>
      <c r="V953" s="190"/>
      <c r="W953" s="190"/>
      <c r="X953" s="190"/>
      <c r="Y953" s="190"/>
      <c r="Z953" s="190"/>
      <c r="AA953" s="190"/>
      <c r="AB953" s="190"/>
      <c r="AC953" s="190"/>
      <c r="AD953" s="190"/>
      <c r="AE953" s="190"/>
      <c r="AF953" s="190"/>
      <c r="AG953" s="190"/>
      <c r="AH953" s="190"/>
      <c r="AI953" s="190"/>
      <c r="AJ953" s="190"/>
      <c r="AK953" s="190"/>
      <c r="AL953" s="190"/>
      <c r="AM953" s="190"/>
      <c r="AN953" s="190"/>
      <c r="AO953" s="190"/>
      <c r="AP953" s="190"/>
      <c r="AQ953" s="190"/>
      <c r="AR953" s="190"/>
      <c r="AS953" s="190"/>
      <c r="AT953" s="190"/>
      <c r="AU953" s="190"/>
      <c r="AV953" s="190"/>
      <c r="AW953" s="190"/>
      <c r="AX953" s="190"/>
      <c r="AY953" s="190"/>
      <c r="AZ953" s="190"/>
      <c r="BA953" s="190"/>
      <c r="BB953" s="190"/>
      <c r="BC953" s="190"/>
      <c r="BD953" s="190"/>
      <c r="BE953" s="190"/>
      <c r="BF953" s="190"/>
      <c r="BG953" s="190"/>
      <c r="BH953" s="190"/>
      <c r="BI953" s="190"/>
      <c r="BJ953" s="190"/>
      <c r="BK953" s="190"/>
      <c r="BL953" s="190"/>
      <c r="BM953" s="190"/>
      <c r="BN953" s="190"/>
      <c r="BO953" s="190"/>
      <c r="BP953" s="190"/>
      <c r="BQ953" s="190"/>
      <c r="BR953" s="190"/>
      <c r="BS953" s="190"/>
      <c r="BT953" s="190"/>
      <c r="BU953" s="190"/>
      <c r="BV953" s="190"/>
      <c r="BW953" s="190"/>
      <c r="BX953" s="190"/>
      <c r="BY953" s="190"/>
      <c r="BZ953" s="190"/>
      <c r="CA953" s="190"/>
      <c r="CB953" s="190"/>
      <c r="CC953" s="190"/>
      <c r="CD953" s="190"/>
      <c r="CE953" s="190"/>
      <c r="CF953" s="190"/>
      <c r="CG953" s="190"/>
      <c r="CH953" s="74"/>
      <c r="CI953" s="74"/>
      <c r="CJ953" s="74"/>
      <c r="CK953" s="74"/>
      <c r="CL953" s="74"/>
      <c r="CM953" s="74"/>
      <c r="CN953" s="74"/>
      <c r="CO953" s="74"/>
      <c r="CP953" s="74"/>
      <c r="CQ953" s="74"/>
      <c r="CR953" s="74"/>
      <c r="CS953" s="74"/>
      <c r="CT953" s="292"/>
      <c r="CU953" s="292"/>
      <c r="CV953" s="292"/>
      <c r="CW953" s="292"/>
      <c r="CX953" s="292"/>
      <c r="CY953" s="292"/>
      <c r="CZ953" s="292"/>
      <c r="DA953" s="292"/>
      <c r="DB953" s="292"/>
      <c r="DC953" s="292"/>
      <c r="DD953" s="292"/>
      <c r="DE953" s="292"/>
      <c r="DF953" s="292"/>
      <c r="DG953" s="292"/>
      <c r="DH953" s="292"/>
      <c r="DI953" s="292"/>
      <c r="DJ953" s="292"/>
      <c r="DK953" s="292"/>
      <c r="DL953" s="292"/>
      <c r="DM953" s="292"/>
      <c r="DN953" s="292"/>
    </row>
    <row r="954" customFormat="false" ht="15.75" hidden="false" customHeight="false" outlineLevel="0" collapsed="false">
      <c r="A954" s="279" t="s">
        <v>609</v>
      </c>
      <c r="B954" s="190"/>
      <c r="C954" s="190"/>
      <c r="D954" s="190"/>
      <c r="E954" s="190"/>
      <c r="F954" s="190"/>
      <c r="G954" s="190"/>
      <c r="H954" s="190"/>
      <c r="I954" s="190"/>
      <c r="J954" s="190"/>
      <c r="K954" s="190"/>
      <c r="L954" s="190"/>
      <c r="M954" s="190"/>
      <c r="N954" s="190"/>
      <c r="O954" s="190"/>
      <c r="P954" s="190"/>
      <c r="Q954" s="190"/>
      <c r="R954" s="190"/>
      <c r="S954" s="190"/>
      <c r="T954" s="190"/>
      <c r="U954" s="190"/>
      <c r="V954" s="190"/>
      <c r="W954" s="190"/>
      <c r="X954" s="190"/>
      <c r="Y954" s="190"/>
      <c r="Z954" s="190"/>
      <c r="AA954" s="190"/>
      <c r="AB954" s="190"/>
      <c r="AC954" s="190"/>
      <c r="AD954" s="190"/>
      <c r="AE954" s="190"/>
      <c r="AF954" s="190"/>
      <c r="AG954" s="190"/>
      <c r="AH954" s="190"/>
      <c r="AI954" s="190"/>
      <c r="AJ954" s="190"/>
      <c r="AK954" s="190"/>
      <c r="AL954" s="190"/>
      <c r="AM954" s="190"/>
      <c r="AN954" s="190"/>
      <c r="AO954" s="190"/>
      <c r="AP954" s="190"/>
      <c r="AQ954" s="190"/>
      <c r="AR954" s="190"/>
      <c r="AS954" s="190"/>
      <c r="AT954" s="190"/>
      <c r="AU954" s="190"/>
      <c r="AV954" s="190"/>
      <c r="AW954" s="190"/>
      <c r="AX954" s="190"/>
      <c r="AY954" s="190"/>
      <c r="AZ954" s="190"/>
      <c r="BA954" s="190"/>
      <c r="BB954" s="190"/>
      <c r="BC954" s="190"/>
      <c r="BD954" s="190"/>
      <c r="BE954" s="190"/>
      <c r="BF954" s="190"/>
      <c r="BG954" s="190"/>
      <c r="BH954" s="190"/>
      <c r="BI954" s="190"/>
      <c r="BJ954" s="190"/>
      <c r="BK954" s="190"/>
      <c r="BL954" s="190"/>
      <c r="BM954" s="190"/>
      <c r="BN954" s="190"/>
      <c r="BO954" s="190"/>
      <c r="BP954" s="190"/>
      <c r="BQ954" s="190"/>
      <c r="BR954" s="190"/>
      <c r="BS954" s="190"/>
      <c r="BT954" s="190"/>
      <c r="BU954" s="190"/>
      <c r="BV954" s="190"/>
      <c r="BW954" s="190"/>
      <c r="BX954" s="190"/>
      <c r="BY954" s="190"/>
      <c r="BZ954" s="190"/>
      <c r="CA954" s="190"/>
      <c r="CB954" s="190"/>
      <c r="CC954" s="190"/>
      <c r="CD954" s="190"/>
      <c r="CE954" s="190"/>
      <c r="CF954" s="190"/>
      <c r="CG954" s="190"/>
      <c r="CH954" s="74"/>
      <c r="CI954" s="74"/>
      <c r="CJ954" s="74"/>
      <c r="CK954" s="74"/>
      <c r="CL954" s="74"/>
      <c r="CM954" s="74"/>
      <c r="CN954" s="74"/>
      <c r="CO954" s="74"/>
      <c r="CP954" s="74"/>
      <c r="CQ954" s="74"/>
      <c r="CR954" s="74"/>
      <c r="CS954" s="74"/>
      <c r="CT954" s="274"/>
      <c r="CU954" s="274"/>
      <c r="CV954" s="274"/>
      <c r="CW954" s="274"/>
      <c r="CX954" s="274"/>
      <c r="CY954" s="274"/>
      <c r="CZ954" s="274"/>
      <c r="DA954" s="274"/>
      <c r="DB954" s="274"/>
      <c r="DC954" s="274"/>
      <c r="DD954" s="274"/>
      <c r="DE954" s="274"/>
      <c r="DF954" s="274"/>
      <c r="DG954" s="274"/>
      <c r="DH954" s="274"/>
      <c r="DI954" s="274"/>
      <c r="DJ954" s="274"/>
      <c r="DK954" s="274"/>
      <c r="DL954" s="274"/>
      <c r="DM954" s="274"/>
      <c r="DN954" s="274"/>
    </row>
    <row r="955" customFormat="false" ht="15.75" hidden="false" customHeight="false" outlineLevel="0" collapsed="false">
      <c r="A955" s="276" t="s">
        <v>610</v>
      </c>
      <c r="B955" s="190"/>
      <c r="C955" s="190"/>
      <c r="D955" s="190"/>
      <c r="E955" s="190"/>
      <c r="F955" s="190"/>
      <c r="G955" s="190"/>
      <c r="H955" s="190"/>
      <c r="I955" s="190"/>
      <c r="J955" s="190"/>
      <c r="K955" s="190"/>
      <c r="L955" s="190"/>
      <c r="M955" s="190"/>
      <c r="N955" s="190"/>
      <c r="O955" s="190"/>
      <c r="P955" s="190"/>
      <c r="Q955" s="190"/>
      <c r="R955" s="190"/>
      <c r="S955" s="190"/>
      <c r="T955" s="190"/>
      <c r="U955" s="190"/>
      <c r="V955" s="190"/>
      <c r="W955" s="190"/>
      <c r="X955" s="190"/>
      <c r="Y955" s="190"/>
      <c r="Z955" s="190"/>
      <c r="AA955" s="190"/>
      <c r="AB955" s="190"/>
      <c r="AC955" s="190"/>
      <c r="AD955" s="190"/>
      <c r="AE955" s="190"/>
      <c r="AF955" s="190"/>
      <c r="AG955" s="190"/>
      <c r="AH955" s="190"/>
      <c r="AI955" s="190"/>
      <c r="AJ955" s="190"/>
      <c r="AK955" s="190"/>
      <c r="AL955" s="190"/>
      <c r="AM955" s="190"/>
      <c r="AN955" s="190"/>
      <c r="AO955" s="190"/>
      <c r="AP955" s="190"/>
      <c r="AQ955" s="190"/>
      <c r="AR955" s="190"/>
      <c r="AS955" s="190"/>
      <c r="AT955" s="190"/>
      <c r="AU955" s="190"/>
      <c r="AV955" s="190"/>
      <c r="AW955" s="190"/>
      <c r="AX955" s="190"/>
      <c r="AY955" s="190"/>
      <c r="AZ955" s="190"/>
      <c r="BA955" s="190"/>
      <c r="BB955" s="190"/>
      <c r="BC955" s="190"/>
      <c r="BD955" s="190"/>
      <c r="BE955" s="190"/>
      <c r="BF955" s="190"/>
      <c r="BG955" s="190"/>
      <c r="BH955" s="190"/>
      <c r="BI955" s="190"/>
      <c r="BJ955" s="190"/>
      <c r="BK955" s="190"/>
      <c r="BL955" s="190"/>
      <c r="BM955" s="190"/>
      <c r="BN955" s="190"/>
      <c r="BO955" s="190"/>
      <c r="BP955" s="190"/>
      <c r="BQ955" s="190"/>
      <c r="BR955" s="190"/>
      <c r="BS955" s="190"/>
      <c r="BT955" s="190"/>
      <c r="BU955" s="190"/>
      <c r="BV955" s="190"/>
      <c r="BW955" s="190"/>
      <c r="BX955" s="190"/>
      <c r="BY955" s="190"/>
      <c r="BZ955" s="190"/>
      <c r="CA955" s="190"/>
      <c r="CB955" s="190"/>
      <c r="CC955" s="190"/>
      <c r="CD955" s="190"/>
      <c r="CE955" s="190"/>
      <c r="CF955" s="190"/>
      <c r="CG955" s="190"/>
      <c r="CH955" s="74"/>
      <c r="CI955" s="74"/>
      <c r="CJ955" s="74"/>
      <c r="CK955" s="74"/>
      <c r="CL955" s="74"/>
      <c r="CM955" s="74"/>
      <c r="CN955" s="74"/>
      <c r="CO955" s="74"/>
      <c r="CP955" s="74"/>
      <c r="CQ955" s="74"/>
      <c r="CR955" s="74"/>
      <c r="CS955" s="74"/>
      <c r="CT955" s="274"/>
      <c r="CU955" s="274"/>
      <c r="CV955" s="274"/>
      <c r="CW955" s="274"/>
      <c r="CX955" s="274"/>
      <c r="CY955" s="274"/>
      <c r="CZ955" s="274"/>
      <c r="DA955" s="274"/>
      <c r="DB955" s="274"/>
      <c r="DC955" s="274"/>
      <c r="DD955" s="274"/>
      <c r="DE955" s="274"/>
      <c r="DF955" s="274"/>
      <c r="DG955" s="274"/>
      <c r="DH955" s="274"/>
      <c r="DI955" s="274"/>
      <c r="DJ955" s="274"/>
      <c r="DK955" s="274"/>
      <c r="DL955" s="274"/>
      <c r="DM955" s="274"/>
      <c r="DN955" s="274"/>
    </row>
    <row r="956" customFormat="false" ht="15.75" hidden="false" customHeight="false" outlineLevel="0" collapsed="false">
      <c r="A956" s="276" t="s">
        <v>611</v>
      </c>
      <c r="B956" s="190"/>
      <c r="C956" s="190"/>
      <c r="D956" s="190"/>
      <c r="E956" s="190"/>
      <c r="F956" s="190"/>
      <c r="G956" s="190"/>
      <c r="H956" s="190"/>
      <c r="I956" s="190"/>
      <c r="J956" s="190"/>
      <c r="K956" s="190"/>
      <c r="L956" s="190"/>
      <c r="M956" s="190"/>
      <c r="N956" s="190"/>
      <c r="O956" s="190"/>
      <c r="P956" s="190"/>
      <c r="Q956" s="190"/>
      <c r="R956" s="190"/>
      <c r="S956" s="190"/>
      <c r="T956" s="190"/>
      <c r="U956" s="190"/>
      <c r="V956" s="190"/>
      <c r="W956" s="190"/>
      <c r="X956" s="190"/>
      <c r="Y956" s="190"/>
      <c r="Z956" s="190"/>
      <c r="AA956" s="190"/>
      <c r="AB956" s="190"/>
      <c r="AC956" s="190"/>
      <c r="AD956" s="190"/>
      <c r="AE956" s="190"/>
      <c r="AF956" s="190"/>
      <c r="AG956" s="190"/>
      <c r="AH956" s="190"/>
      <c r="AI956" s="190"/>
      <c r="AJ956" s="190"/>
      <c r="AK956" s="190"/>
      <c r="AL956" s="190"/>
      <c r="AM956" s="190"/>
      <c r="AN956" s="190"/>
      <c r="AO956" s="190"/>
      <c r="AP956" s="190"/>
      <c r="AQ956" s="190"/>
      <c r="AR956" s="190"/>
      <c r="AS956" s="190"/>
      <c r="AT956" s="190"/>
      <c r="AU956" s="190"/>
      <c r="AV956" s="190"/>
      <c r="AW956" s="190"/>
      <c r="AX956" s="190"/>
      <c r="AY956" s="190"/>
      <c r="AZ956" s="190"/>
      <c r="BA956" s="190"/>
      <c r="BB956" s="190"/>
      <c r="BC956" s="190"/>
      <c r="BD956" s="190"/>
      <c r="BE956" s="190"/>
      <c r="BF956" s="190"/>
      <c r="BG956" s="190"/>
      <c r="BH956" s="190"/>
      <c r="BI956" s="190"/>
      <c r="BJ956" s="190"/>
      <c r="BK956" s="190"/>
      <c r="BL956" s="190"/>
      <c r="BM956" s="190"/>
      <c r="BN956" s="190"/>
      <c r="BO956" s="190"/>
      <c r="BP956" s="190"/>
      <c r="BQ956" s="190"/>
      <c r="BR956" s="190"/>
      <c r="BS956" s="190"/>
      <c r="BT956" s="190"/>
      <c r="BU956" s="190"/>
      <c r="BV956" s="190"/>
      <c r="BW956" s="190"/>
      <c r="BX956" s="190"/>
      <c r="BY956" s="190"/>
      <c r="BZ956" s="190"/>
      <c r="CA956" s="190"/>
      <c r="CB956" s="190"/>
      <c r="CC956" s="190"/>
      <c r="CD956" s="190"/>
      <c r="CE956" s="190"/>
      <c r="CF956" s="190"/>
      <c r="CG956" s="190"/>
      <c r="CH956" s="74"/>
      <c r="CI956" s="74"/>
      <c r="CJ956" s="74"/>
      <c r="CK956" s="74"/>
      <c r="CL956" s="74"/>
      <c r="CM956" s="74"/>
      <c r="CN956" s="74"/>
      <c r="CO956" s="74"/>
      <c r="CP956" s="74"/>
      <c r="CQ956" s="74"/>
      <c r="CR956" s="74"/>
      <c r="CS956" s="74"/>
      <c r="CT956" s="274"/>
      <c r="CU956" s="274"/>
      <c r="CV956" s="274"/>
      <c r="CW956" s="274"/>
      <c r="CX956" s="274"/>
      <c r="CY956" s="274"/>
      <c r="CZ956" s="274"/>
      <c r="DA956" s="274"/>
      <c r="DB956" s="274"/>
      <c r="DC956" s="274"/>
      <c r="DD956" s="274"/>
      <c r="DE956" s="274"/>
      <c r="DF956" s="274"/>
      <c r="DG956" s="274"/>
      <c r="DH956" s="274"/>
      <c r="DI956" s="274"/>
      <c r="DJ956" s="274"/>
      <c r="DK956" s="274"/>
      <c r="DL956" s="274"/>
      <c r="DM956" s="274"/>
      <c r="DN956" s="274"/>
    </row>
    <row r="957" customFormat="false" ht="15.75" hidden="false" customHeight="false" outlineLevel="0" collapsed="false">
      <c r="A957" s="276" t="s">
        <v>612</v>
      </c>
      <c r="B957" s="74"/>
      <c r="C957" s="74"/>
      <c r="D957" s="74"/>
      <c r="E957" s="74"/>
      <c r="F957" s="74"/>
      <c r="G957" s="74"/>
      <c r="H957" s="74"/>
      <c r="I957" s="74"/>
      <c r="J957" s="74"/>
      <c r="K957" s="74"/>
      <c r="L957" s="74"/>
      <c r="M957" s="74"/>
      <c r="N957" s="74"/>
      <c r="O957" s="74"/>
      <c r="P957" s="74"/>
      <c r="Q957" s="74"/>
      <c r="R957" s="74"/>
      <c r="S957" s="74"/>
      <c r="T957" s="74"/>
      <c r="U957" s="74"/>
      <c r="V957" s="74"/>
      <c r="W957" s="74"/>
      <c r="X957" s="74"/>
      <c r="Y957" s="74"/>
      <c r="Z957" s="74"/>
      <c r="AA957" s="74"/>
      <c r="AB957" s="74"/>
      <c r="AC957" s="74"/>
      <c r="AD957" s="74"/>
      <c r="AE957" s="74"/>
      <c r="AF957" s="74"/>
      <c r="AG957" s="74"/>
      <c r="AH957" s="74"/>
      <c r="AI957" s="74"/>
      <c r="AJ957" s="74"/>
      <c r="AK957" s="74"/>
      <c r="AL957" s="74"/>
      <c r="AM957" s="74"/>
      <c r="AN957" s="74"/>
      <c r="AO957" s="74"/>
      <c r="AP957" s="74"/>
      <c r="AQ957" s="74"/>
      <c r="AR957" s="74"/>
      <c r="AS957" s="74"/>
      <c r="AT957" s="74"/>
      <c r="AU957" s="74"/>
      <c r="AV957" s="74"/>
      <c r="AW957" s="74"/>
      <c r="AX957" s="74"/>
      <c r="AY957" s="74"/>
      <c r="AZ957" s="74"/>
      <c r="BA957" s="74"/>
      <c r="BB957" s="74"/>
      <c r="BC957" s="74"/>
      <c r="BD957" s="74"/>
      <c r="BE957" s="74"/>
      <c r="BF957" s="74"/>
      <c r="BG957" s="74"/>
      <c r="BH957" s="74"/>
      <c r="BI957" s="74"/>
      <c r="BJ957" s="74" t="n">
        <v>0</v>
      </c>
      <c r="BK957" s="74" t="n">
        <v>0</v>
      </c>
      <c r="BL957" s="74" t="n">
        <v>0</v>
      </c>
      <c r="BM957" s="74" t="n">
        <v>0</v>
      </c>
      <c r="BN957" s="74" t="n">
        <v>0</v>
      </c>
      <c r="BO957" s="74" t="n">
        <v>0</v>
      </c>
      <c r="BP957" s="74" t="n">
        <v>0</v>
      </c>
      <c r="BQ957" s="74" t="n">
        <v>0</v>
      </c>
      <c r="BR957" s="74" t="n">
        <v>0</v>
      </c>
      <c r="BS957" s="74" t="n">
        <v>0</v>
      </c>
      <c r="BT957" s="74" t="n">
        <v>0</v>
      </c>
      <c r="BU957" s="74" t="n">
        <v>0</v>
      </c>
      <c r="BV957" s="74" t="n">
        <v>0</v>
      </c>
      <c r="BW957" s="74" t="n">
        <v>0</v>
      </c>
      <c r="BX957" s="74" t="n">
        <v>0</v>
      </c>
      <c r="BY957" s="74" t="n">
        <v>0</v>
      </c>
      <c r="BZ957" s="74" t="n">
        <v>0</v>
      </c>
      <c r="CA957" s="74" t="n">
        <v>0</v>
      </c>
      <c r="CB957" s="74" t="n">
        <v>0</v>
      </c>
      <c r="CC957" s="74" t="n">
        <v>0</v>
      </c>
      <c r="CD957" s="74" t="n">
        <v>0</v>
      </c>
      <c r="CE957" s="74" t="n">
        <v>0</v>
      </c>
      <c r="CF957" s="74" t="n">
        <v>0</v>
      </c>
      <c r="CG957" s="74" t="n">
        <v>0</v>
      </c>
      <c r="CH957" s="74" t="n">
        <v>1.60958698459423</v>
      </c>
      <c r="CI957" s="74" t="n">
        <v>0.160934648582508</v>
      </c>
      <c r="CJ957" s="74" t="n">
        <v>0.61473918341163</v>
      </c>
      <c r="CK957" s="74" t="n">
        <v>0.61473918341163</v>
      </c>
      <c r="CL957" s="74" t="n">
        <v>0.30946002</v>
      </c>
      <c r="CM957" s="74" t="n">
        <v>0</v>
      </c>
      <c r="CN957" s="74" t="n">
        <v>0</v>
      </c>
      <c r="CO957" s="74" t="n">
        <v>0</v>
      </c>
      <c r="CP957" s="74" t="n">
        <v>0.3187438206</v>
      </c>
      <c r="CQ957" s="74" t="n">
        <v>0</v>
      </c>
      <c r="CR957" s="74" t="n">
        <v>0</v>
      </c>
      <c r="CS957" s="74"/>
      <c r="CT957" s="274"/>
      <c r="CU957" s="274"/>
      <c r="CV957" s="274"/>
      <c r="CW957" s="274"/>
      <c r="CX957" s="274"/>
      <c r="CY957" s="274"/>
      <c r="CZ957" s="274"/>
      <c r="DA957" s="274"/>
      <c r="DB957" s="274"/>
      <c r="DC957" s="274"/>
      <c r="DD957" s="274"/>
      <c r="DE957" s="274"/>
      <c r="DF957" s="274"/>
      <c r="DG957" s="274"/>
      <c r="DH957" s="274"/>
      <c r="DI957" s="274"/>
      <c r="DJ957" s="274"/>
      <c r="DK957" s="274"/>
      <c r="DL957" s="274"/>
      <c r="DM957" s="274"/>
      <c r="DN957" s="274"/>
    </row>
    <row r="958" customFormat="false" ht="15.75" hidden="false" customHeight="false" outlineLevel="0" collapsed="false">
      <c r="A958" s="276" t="s">
        <v>613</v>
      </c>
      <c r="B958" s="74"/>
      <c r="C958" s="74"/>
      <c r="D958" s="74"/>
      <c r="E958" s="74"/>
      <c r="F958" s="74"/>
      <c r="G958" s="74"/>
      <c r="H958" s="74"/>
      <c r="I958" s="74"/>
      <c r="J958" s="74"/>
      <c r="K958" s="74"/>
      <c r="L958" s="74"/>
      <c r="M958" s="74"/>
      <c r="N958" s="74"/>
      <c r="O958" s="74"/>
      <c r="P958" s="74"/>
      <c r="Q958" s="74"/>
      <c r="R958" s="74"/>
      <c r="S958" s="74"/>
      <c r="T958" s="74"/>
      <c r="U958" s="74"/>
      <c r="V958" s="74"/>
      <c r="W958" s="74"/>
      <c r="X958" s="74"/>
      <c r="Y958" s="74"/>
      <c r="Z958" s="74"/>
      <c r="AA958" s="74"/>
      <c r="AB958" s="74"/>
      <c r="AC958" s="74"/>
      <c r="AD958" s="74"/>
      <c r="AE958" s="74"/>
      <c r="AF958" s="74"/>
      <c r="AG958" s="74"/>
      <c r="AH958" s="74"/>
      <c r="AI958" s="74"/>
      <c r="AJ958" s="74"/>
      <c r="AK958" s="74"/>
      <c r="AL958" s="74"/>
      <c r="AM958" s="74"/>
      <c r="AN958" s="74"/>
      <c r="AO958" s="74"/>
      <c r="AP958" s="74"/>
      <c r="AQ958" s="74"/>
      <c r="AR958" s="74"/>
      <c r="AS958" s="74"/>
      <c r="AT958" s="74"/>
      <c r="AU958" s="74"/>
      <c r="AV958" s="74"/>
      <c r="AW958" s="74"/>
      <c r="AX958" s="74"/>
      <c r="AY958" s="74"/>
      <c r="AZ958" s="74"/>
      <c r="BA958" s="74"/>
      <c r="BB958" s="74"/>
      <c r="BC958" s="74"/>
      <c r="BD958" s="74"/>
      <c r="BE958" s="74"/>
      <c r="BF958" s="74"/>
      <c r="BG958" s="74"/>
      <c r="BH958" s="74"/>
      <c r="BI958" s="74"/>
      <c r="BJ958" s="74"/>
      <c r="BK958" s="74"/>
      <c r="BL958" s="74"/>
      <c r="BM958" s="74"/>
      <c r="BN958" s="74"/>
      <c r="BO958" s="74"/>
      <c r="BP958" s="74"/>
      <c r="BQ958" s="74"/>
      <c r="BR958" s="74"/>
      <c r="BS958" s="74"/>
      <c r="BT958" s="74"/>
      <c r="BU958" s="74"/>
      <c r="BV958" s="74"/>
      <c r="BW958" s="74"/>
      <c r="BX958" s="74"/>
      <c r="BY958" s="74"/>
      <c r="BZ958" s="74"/>
      <c r="CA958" s="74"/>
      <c r="CB958" s="74"/>
      <c r="CC958" s="74"/>
      <c r="CD958" s="74"/>
      <c r="CE958" s="74"/>
      <c r="CF958" s="74"/>
      <c r="CG958" s="74"/>
      <c r="CH958" s="74" t="n">
        <v>1.60958698459423</v>
      </c>
      <c r="CI958" s="74" t="n">
        <v>0.160934648582508</v>
      </c>
      <c r="CJ958" s="74" t="n">
        <v>0.61473918341163</v>
      </c>
      <c r="CK958" s="74" t="n">
        <v>0.61473918341163</v>
      </c>
      <c r="CL958" s="74" t="n">
        <v>0.30946002</v>
      </c>
      <c r="CM958" s="74" t="n">
        <v>0</v>
      </c>
      <c r="CN958" s="74" t="n">
        <v>0</v>
      </c>
      <c r="CO958" s="74" t="n">
        <v>0</v>
      </c>
      <c r="CP958" s="74" t="n">
        <v>0.3187438206</v>
      </c>
      <c r="CQ958" s="74" t="n">
        <v>0</v>
      </c>
      <c r="CR958" s="74" t="n">
        <v>0</v>
      </c>
      <c r="CS958" s="74"/>
      <c r="CT958" s="284"/>
      <c r="CU958" s="284"/>
      <c r="CV958" s="284"/>
      <c r="CW958" s="284"/>
      <c r="CX958" s="284"/>
      <c r="CY958" s="284"/>
      <c r="CZ958" s="284"/>
      <c r="DA958" s="284"/>
      <c r="DB958" s="284"/>
      <c r="DC958" s="284"/>
      <c r="DD958" s="284"/>
      <c r="DE958" s="284"/>
      <c r="DF958" s="284"/>
      <c r="DG958" s="284"/>
      <c r="DH958" s="284"/>
      <c r="DI958" s="284"/>
      <c r="DJ958" s="284"/>
      <c r="DK958" s="284"/>
      <c r="DL958" s="284"/>
      <c r="DM958" s="284"/>
      <c r="DN958" s="284"/>
    </row>
    <row r="959" customFormat="false" ht="15.75" hidden="false" customHeight="false" outlineLevel="0" collapsed="false">
      <c r="A959" s="276" t="s">
        <v>614</v>
      </c>
      <c r="B959" s="190"/>
      <c r="C959" s="190"/>
      <c r="D959" s="190"/>
      <c r="E959" s="190"/>
      <c r="F959" s="190"/>
      <c r="G959" s="190"/>
      <c r="H959" s="190"/>
      <c r="I959" s="190"/>
      <c r="J959" s="190"/>
      <c r="K959" s="190"/>
      <c r="L959" s="190"/>
      <c r="M959" s="190"/>
      <c r="N959" s="190"/>
      <c r="O959" s="190"/>
      <c r="P959" s="190"/>
      <c r="Q959" s="190"/>
      <c r="R959" s="190"/>
      <c r="S959" s="190"/>
      <c r="T959" s="190"/>
      <c r="U959" s="190"/>
      <c r="V959" s="190"/>
      <c r="W959" s="190"/>
      <c r="X959" s="190"/>
      <c r="Y959" s="190"/>
      <c r="Z959" s="190"/>
      <c r="AA959" s="190"/>
      <c r="AB959" s="190"/>
      <c r="AC959" s="190"/>
      <c r="AD959" s="190"/>
      <c r="AE959" s="190"/>
      <c r="AF959" s="190"/>
      <c r="AG959" s="190"/>
      <c r="AH959" s="190"/>
      <c r="AI959" s="190"/>
      <c r="AJ959" s="190"/>
      <c r="AK959" s="190"/>
      <c r="AL959" s="190"/>
      <c r="AM959" s="190"/>
      <c r="AN959" s="190"/>
      <c r="AO959" s="190"/>
      <c r="AP959" s="190"/>
      <c r="AQ959" s="190"/>
      <c r="AR959" s="190"/>
      <c r="AS959" s="190"/>
      <c r="AT959" s="190"/>
      <c r="AU959" s="190"/>
      <c r="AV959" s="190"/>
      <c r="AW959" s="190"/>
      <c r="AX959" s="190"/>
      <c r="AY959" s="190"/>
      <c r="AZ959" s="190"/>
      <c r="BA959" s="190"/>
      <c r="BB959" s="190"/>
      <c r="BC959" s="190"/>
      <c r="BD959" s="190"/>
      <c r="BE959" s="190"/>
      <c r="BF959" s="190"/>
      <c r="BG959" s="190"/>
      <c r="BH959" s="190"/>
      <c r="BI959" s="190"/>
      <c r="BJ959" s="190"/>
      <c r="BK959" s="190"/>
      <c r="BL959" s="190"/>
      <c r="BM959" s="190"/>
      <c r="BN959" s="190"/>
      <c r="BO959" s="190"/>
      <c r="BP959" s="190"/>
      <c r="BQ959" s="190"/>
      <c r="BR959" s="190"/>
      <c r="BS959" s="190"/>
      <c r="BT959" s="190"/>
      <c r="BU959" s="190"/>
      <c r="BV959" s="190"/>
      <c r="BW959" s="190"/>
      <c r="BX959" s="190"/>
      <c r="BY959" s="190"/>
      <c r="BZ959" s="190"/>
      <c r="CA959" s="190"/>
      <c r="CB959" s="190"/>
      <c r="CC959" s="190"/>
      <c r="CD959" s="190"/>
      <c r="CE959" s="190"/>
      <c r="CF959" s="190"/>
      <c r="CG959" s="190"/>
      <c r="CH959" s="74"/>
      <c r="CI959" s="74"/>
      <c r="CJ959" s="74"/>
      <c r="CK959" s="74"/>
      <c r="CL959" s="74"/>
      <c r="CM959" s="74"/>
      <c r="CN959" s="74"/>
      <c r="CO959" s="74"/>
      <c r="CP959" s="74"/>
      <c r="CQ959" s="74"/>
      <c r="CR959" s="74"/>
      <c r="CS959" s="74"/>
      <c r="CT959" s="284"/>
      <c r="CU959" s="284"/>
      <c r="CV959" s="284"/>
      <c r="CW959" s="284"/>
      <c r="CX959" s="284"/>
      <c r="CY959" s="284"/>
      <c r="CZ959" s="284"/>
      <c r="DA959" s="284"/>
      <c r="DB959" s="284"/>
      <c r="DC959" s="284"/>
      <c r="DD959" s="284"/>
      <c r="DE959" s="284"/>
      <c r="DF959" s="284"/>
      <c r="DG959" s="284"/>
      <c r="DH959" s="284"/>
      <c r="DI959" s="284"/>
      <c r="DJ959" s="284"/>
      <c r="DK959" s="284"/>
      <c r="DL959" s="284"/>
      <c r="DM959" s="284"/>
      <c r="DN959" s="284"/>
    </row>
    <row r="960" customFormat="false" ht="15.75" hidden="false" customHeight="false" outlineLevel="0" collapsed="false">
      <c r="A960" s="279" t="s">
        <v>624</v>
      </c>
      <c r="B960" s="190"/>
      <c r="C960" s="190"/>
      <c r="D960" s="190"/>
      <c r="E960" s="190"/>
      <c r="F960" s="190"/>
      <c r="G960" s="190"/>
      <c r="H960" s="190"/>
      <c r="I960" s="190"/>
      <c r="J960" s="190"/>
      <c r="K960" s="190"/>
      <c r="L960" s="190"/>
      <c r="M960" s="190"/>
      <c r="N960" s="190"/>
      <c r="O960" s="190"/>
      <c r="P960" s="190"/>
      <c r="Q960" s="190"/>
      <c r="R960" s="190"/>
      <c r="S960" s="190"/>
      <c r="T960" s="190"/>
      <c r="U960" s="190"/>
      <c r="V960" s="190"/>
      <c r="W960" s="190"/>
      <c r="X960" s="190"/>
      <c r="Y960" s="190"/>
      <c r="Z960" s="190"/>
      <c r="AA960" s="190"/>
      <c r="AB960" s="190"/>
      <c r="AC960" s="190"/>
      <c r="AD960" s="190"/>
      <c r="AE960" s="190"/>
      <c r="AF960" s="190"/>
      <c r="AG960" s="190"/>
      <c r="AH960" s="190"/>
      <c r="AI960" s="190"/>
      <c r="AJ960" s="190"/>
      <c r="AK960" s="190"/>
      <c r="AL960" s="190"/>
      <c r="AM960" s="190"/>
      <c r="AN960" s="190"/>
      <c r="AO960" s="190"/>
      <c r="AP960" s="190"/>
      <c r="AQ960" s="190"/>
      <c r="AR960" s="190"/>
      <c r="AS960" s="190"/>
      <c r="AT960" s="190"/>
      <c r="AU960" s="190"/>
      <c r="AV960" s="190"/>
      <c r="AW960" s="190"/>
      <c r="AX960" s="190"/>
      <c r="AY960" s="190"/>
      <c r="AZ960" s="190"/>
      <c r="BA960" s="190"/>
      <c r="BB960" s="190"/>
      <c r="BC960" s="190"/>
      <c r="BD960" s="190"/>
      <c r="BE960" s="190"/>
      <c r="BF960" s="190"/>
      <c r="BG960" s="190"/>
      <c r="BH960" s="190"/>
      <c r="BI960" s="190"/>
      <c r="BJ960" s="190" t="n">
        <v>0</v>
      </c>
      <c r="BK960" s="190" t="n">
        <v>0</v>
      </c>
      <c r="BL960" s="190" t="n">
        <v>0</v>
      </c>
      <c r="BM960" s="190" t="n">
        <v>0</v>
      </c>
      <c r="BN960" s="190" t="n">
        <v>0</v>
      </c>
      <c r="BO960" s="190" t="n">
        <v>0</v>
      </c>
      <c r="BP960" s="190" t="n">
        <v>0</v>
      </c>
      <c r="BQ960" s="190" t="n">
        <v>0</v>
      </c>
      <c r="BR960" s="190" t="n">
        <v>0</v>
      </c>
      <c r="BS960" s="190" t="n">
        <v>0</v>
      </c>
      <c r="BT960" s="190" t="n">
        <v>0</v>
      </c>
      <c r="BU960" s="190" t="n">
        <v>0</v>
      </c>
      <c r="BV960" s="190" t="n">
        <v>0</v>
      </c>
      <c r="BW960" s="190" t="n">
        <v>0</v>
      </c>
      <c r="BX960" s="190" t="n">
        <v>0</v>
      </c>
      <c r="BY960" s="190" t="n">
        <v>0</v>
      </c>
      <c r="BZ960" s="190" t="n">
        <v>0</v>
      </c>
      <c r="CA960" s="190" t="n">
        <v>0</v>
      </c>
      <c r="CB960" s="190" t="n">
        <v>0</v>
      </c>
      <c r="CC960" s="190" t="n">
        <v>0</v>
      </c>
      <c r="CD960" s="190" t="n">
        <v>0</v>
      </c>
      <c r="CE960" s="190" t="n">
        <v>0</v>
      </c>
      <c r="CF960" s="190" t="n">
        <v>0</v>
      </c>
      <c r="CG960" s="190" t="n">
        <v>0</v>
      </c>
      <c r="CH960" s="74" t="n">
        <v>0</v>
      </c>
      <c r="CI960" s="74" t="n">
        <v>0</v>
      </c>
      <c r="CJ960" s="74" t="n">
        <v>0</v>
      </c>
      <c r="CK960" s="74" t="n">
        <v>0</v>
      </c>
      <c r="CL960" s="74" t="n">
        <v>0</v>
      </c>
      <c r="CM960" s="74" t="n">
        <v>0</v>
      </c>
      <c r="CN960" s="74" t="n">
        <v>0</v>
      </c>
      <c r="CO960" s="74" t="n">
        <v>0</v>
      </c>
      <c r="CP960" s="74" t="n">
        <v>0</v>
      </c>
      <c r="CQ960" s="74" t="n">
        <v>0</v>
      </c>
      <c r="CR960" s="74" t="n">
        <v>0</v>
      </c>
      <c r="CS960" s="74"/>
      <c r="CT960" s="274"/>
      <c r="CU960" s="274"/>
      <c r="CV960" s="274"/>
      <c r="CW960" s="274"/>
      <c r="CX960" s="274"/>
      <c r="CY960" s="274"/>
      <c r="CZ960" s="274"/>
      <c r="DA960" s="274"/>
      <c r="DB960" s="274"/>
      <c r="DC960" s="274"/>
      <c r="DD960" s="274"/>
      <c r="DE960" s="274"/>
      <c r="DF960" s="274"/>
      <c r="DG960" s="274"/>
      <c r="DH960" s="274"/>
      <c r="DI960" s="274"/>
      <c r="DJ960" s="274"/>
      <c r="DK960" s="274"/>
      <c r="DL960" s="274"/>
      <c r="DM960" s="274"/>
      <c r="DN960" s="274"/>
    </row>
    <row r="961" customFormat="false" ht="15.75" hidden="false" customHeight="false" outlineLevel="0" collapsed="false">
      <c r="A961" s="279" t="s">
        <v>616</v>
      </c>
      <c r="B961" s="190"/>
      <c r="C961" s="190"/>
      <c r="D961" s="190"/>
      <c r="E961" s="190"/>
      <c r="F961" s="190"/>
      <c r="G961" s="190"/>
      <c r="H961" s="190"/>
      <c r="I961" s="190"/>
      <c r="J961" s="190"/>
      <c r="K961" s="190"/>
      <c r="L961" s="190"/>
      <c r="M961" s="190"/>
      <c r="N961" s="190"/>
      <c r="O961" s="190"/>
      <c r="P961" s="190"/>
      <c r="Q961" s="190"/>
      <c r="R961" s="190"/>
      <c r="S961" s="190"/>
      <c r="T961" s="190"/>
      <c r="U961" s="190"/>
      <c r="V961" s="190"/>
      <c r="W961" s="190"/>
      <c r="X961" s="190"/>
      <c r="Y961" s="190"/>
      <c r="Z961" s="190"/>
      <c r="AA961" s="190"/>
      <c r="AB961" s="190"/>
      <c r="AC961" s="190"/>
      <c r="AD961" s="190"/>
      <c r="AE961" s="190"/>
      <c r="AF961" s="190"/>
      <c r="AG961" s="190"/>
      <c r="AH961" s="190"/>
      <c r="AI961" s="190"/>
      <c r="AJ961" s="190"/>
      <c r="AK961" s="190"/>
      <c r="AL961" s="190"/>
      <c r="AM961" s="190"/>
      <c r="AN961" s="190"/>
      <c r="AO961" s="190"/>
      <c r="AP961" s="190"/>
      <c r="AQ961" s="190"/>
      <c r="AR961" s="190"/>
      <c r="AS961" s="190"/>
      <c r="AT961" s="190"/>
      <c r="AU961" s="190"/>
      <c r="AV961" s="190"/>
      <c r="AW961" s="190"/>
      <c r="AX961" s="190"/>
      <c r="AY961" s="190"/>
      <c r="AZ961" s="190"/>
      <c r="BA961" s="190"/>
      <c r="BB961" s="190"/>
      <c r="BC961" s="190"/>
      <c r="BD961" s="190"/>
      <c r="BE961" s="190"/>
      <c r="BF961" s="190"/>
      <c r="BG961" s="190"/>
      <c r="BH961" s="190"/>
      <c r="BI961" s="190"/>
      <c r="BJ961" s="190"/>
      <c r="BK961" s="190"/>
      <c r="BL961" s="190"/>
      <c r="BM961" s="190"/>
      <c r="BN961" s="190"/>
      <c r="BO961" s="190"/>
      <c r="BP961" s="190"/>
      <c r="BQ961" s="190"/>
      <c r="BR961" s="190"/>
      <c r="BS961" s="190"/>
      <c r="BT961" s="190"/>
      <c r="BU961" s="190"/>
      <c r="BV961" s="190"/>
      <c r="BW961" s="190"/>
      <c r="BX961" s="190"/>
      <c r="BY961" s="190"/>
      <c r="BZ961" s="190"/>
      <c r="CA961" s="190"/>
      <c r="CB961" s="190"/>
      <c r="CC961" s="190"/>
      <c r="CD961" s="190"/>
      <c r="CE961" s="190"/>
      <c r="CF961" s="190"/>
      <c r="CG961" s="190"/>
      <c r="CH961" s="74"/>
      <c r="CI961" s="74"/>
      <c r="CJ961" s="74"/>
      <c r="CK961" s="74"/>
      <c r="CL961" s="74"/>
      <c r="CM961" s="74"/>
      <c r="CN961" s="74"/>
      <c r="CO961" s="74"/>
      <c r="CP961" s="74"/>
      <c r="CQ961" s="74"/>
      <c r="CR961" s="74"/>
      <c r="CS961" s="74"/>
      <c r="CT961" s="274"/>
      <c r="CU961" s="274"/>
      <c r="CV961" s="274"/>
      <c r="CW961" s="274"/>
      <c r="CX961" s="274"/>
      <c r="CY961" s="274"/>
      <c r="CZ961" s="274"/>
      <c r="DA961" s="274"/>
      <c r="DB961" s="274"/>
      <c r="DC961" s="274"/>
      <c r="DD961" s="274"/>
      <c r="DE961" s="274"/>
      <c r="DF961" s="274"/>
      <c r="DG961" s="274"/>
      <c r="DH961" s="274"/>
      <c r="DI961" s="274"/>
      <c r="DJ961" s="274"/>
      <c r="DK961" s="274"/>
      <c r="DL961" s="274"/>
      <c r="DM961" s="274"/>
      <c r="DN961" s="274"/>
    </row>
    <row r="962" customFormat="false" ht="15.75" hidden="false" customHeight="false" outlineLevel="0" collapsed="false">
      <c r="A962" s="279" t="s">
        <v>625</v>
      </c>
      <c r="B962" s="190"/>
      <c r="C962" s="190"/>
      <c r="D962" s="190"/>
      <c r="E962" s="190"/>
      <c r="F962" s="190"/>
      <c r="G962" s="190"/>
      <c r="H962" s="190"/>
      <c r="I962" s="190"/>
      <c r="J962" s="190"/>
      <c r="K962" s="190"/>
      <c r="L962" s="190"/>
      <c r="M962" s="190"/>
      <c r="N962" s="190"/>
      <c r="O962" s="190"/>
      <c r="P962" s="190"/>
      <c r="Q962" s="190"/>
      <c r="R962" s="190"/>
      <c r="S962" s="190"/>
      <c r="T962" s="190"/>
      <c r="U962" s="190"/>
      <c r="V962" s="190"/>
      <c r="W962" s="190"/>
      <c r="X962" s="190"/>
      <c r="Y962" s="190"/>
      <c r="Z962" s="190"/>
      <c r="AA962" s="190"/>
      <c r="AB962" s="190"/>
      <c r="AC962" s="190"/>
      <c r="AD962" s="190"/>
      <c r="AE962" s="190"/>
      <c r="AF962" s="190"/>
      <c r="AG962" s="190"/>
      <c r="AH962" s="190"/>
      <c r="AI962" s="190"/>
      <c r="AJ962" s="190"/>
      <c r="AK962" s="190"/>
      <c r="AL962" s="190"/>
      <c r="AM962" s="190"/>
      <c r="AN962" s="190"/>
      <c r="AO962" s="190"/>
      <c r="AP962" s="190"/>
      <c r="AQ962" s="190"/>
      <c r="AR962" s="190"/>
      <c r="AS962" s="190"/>
      <c r="AT962" s="190"/>
      <c r="AU962" s="190"/>
      <c r="AV962" s="190"/>
      <c r="AW962" s="190"/>
      <c r="AX962" s="190"/>
      <c r="AY962" s="190"/>
      <c r="AZ962" s="190"/>
      <c r="BA962" s="190"/>
      <c r="BB962" s="190"/>
      <c r="BC962" s="190"/>
      <c r="BD962" s="190"/>
      <c r="BE962" s="190"/>
      <c r="BF962" s="190"/>
      <c r="BG962" s="190"/>
      <c r="BH962" s="190"/>
      <c r="BI962" s="190"/>
      <c r="BJ962" s="190"/>
      <c r="BK962" s="190"/>
      <c r="BL962" s="190"/>
      <c r="BM962" s="190"/>
      <c r="BN962" s="190"/>
      <c r="BO962" s="190"/>
      <c r="BP962" s="190"/>
      <c r="BQ962" s="190"/>
      <c r="BR962" s="190"/>
      <c r="BS962" s="190"/>
      <c r="BT962" s="190"/>
      <c r="BU962" s="190"/>
      <c r="BV962" s="190"/>
      <c r="BW962" s="190"/>
      <c r="BX962" s="190"/>
      <c r="BY962" s="190"/>
      <c r="BZ962" s="190"/>
      <c r="CA962" s="190"/>
      <c r="CB962" s="190"/>
      <c r="CC962" s="190"/>
      <c r="CD962" s="190"/>
      <c r="CE962" s="190"/>
      <c r="CF962" s="190"/>
      <c r="CG962" s="190"/>
      <c r="CH962" s="74"/>
      <c r="CI962" s="74"/>
      <c r="CJ962" s="74"/>
      <c r="CK962" s="74"/>
      <c r="CL962" s="74"/>
      <c r="CM962" s="74"/>
      <c r="CN962" s="74"/>
      <c r="CO962" s="74"/>
      <c r="CP962" s="74"/>
      <c r="CQ962" s="74"/>
      <c r="CR962" s="74"/>
      <c r="CS962" s="74"/>
      <c r="CT962" s="274"/>
      <c r="CU962" s="274"/>
      <c r="CV962" s="274"/>
      <c r="CW962" s="274"/>
      <c r="CX962" s="274"/>
      <c r="CY962" s="274"/>
      <c r="CZ962" s="274"/>
      <c r="DA962" s="274"/>
      <c r="DB962" s="274"/>
      <c r="DC962" s="274"/>
      <c r="DD962" s="274"/>
      <c r="DE962" s="274"/>
      <c r="DF962" s="274"/>
      <c r="DG962" s="274"/>
      <c r="DH962" s="274"/>
      <c r="DI962" s="274"/>
      <c r="DJ962" s="274"/>
      <c r="DK962" s="274"/>
      <c r="DL962" s="274"/>
      <c r="DM962" s="274"/>
      <c r="DN962" s="274"/>
    </row>
    <row r="963" customFormat="false" ht="15.75" hidden="false" customHeight="false" outlineLevel="0" collapsed="false">
      <c r="A963" s="279" t="s">
        <v>618</v>
      </c>
      <c r="B963" s="190"/>
      <c r="C963" s="190"/>
      <c r="D963" s="190"/>
      <c r="E963" s="190"/>
      <c r="F963" s="190"/>
      <c r="G963" s="190"/>
      <c r="H963" s="190"/>
      <c r="I963" s="190"/>
      <c r="J963" s="190"/>
      <c r="K963" s="190"/>
      <c r="L963" s="190"/>
      <c r="M963" s="190"/>
      <c r="N963" s="190"/>
      <c r="O963" s="190"/>
      <c r="P963" s="190"/>
      <c r="Q963" s="190"/>
      <c r="R963" s="190"/>
      <c r="S963" s="190"/>
      <c r="T963" s="190"/>
      <c r="U963" s="190"/>
      <c r="V963" s="190"/>
      <c r="W963" s="190"/>
      <c r="X963" s="190"/>
      <c r="Y963" s="190"/>
      <c r="Z963" s="190"/>
      <c r="AA963" s="190"/>
      <c r="AB963" s="190"/>
      <c r="AC963" s="190"/>
      <c r="AD963" s="190"/>
      <c r="AE963" s="190"/>
      <c r="AF963" s="190"/>
      <c r="AG963" s="190"/>
      <c r="AH963" s="190"/>
      <c r="AI963" s="190"/>
      <c r="AJ963" s="190"/>
      <c r="AK963" s="190"/>
      <c r="AL963" s="190"/>
      <c r="AM963" s="190"/>
      <c r="AN963" s="190"/>
      <c r="AO963" s="190"/>
      <c r="AP963" s="190"/>
      <c r="AQ963" s="190"/>
      <c r="AR963" s="190"/>
      <c r="AS963" s="190"/>
      <c r="AT963" s="190"/>
      <c r="AU963" s="190"/>
      <c r="AV963" s="190"/>
      <c r="AW963" s="190"/>
      <c r="AX963" s="190"/>
      <c r="AY963" s="190"/>
      <c r="AZ963" s="190"/>
      <c r="BA963" s="190"/>
      <c r="BB963" s="190"/>
      <c r="BC963" s="190"/>
      <c r="BD963" s="190"/>
      <c r="BE963" s="190"/>
      <c r="BF963" s="190"/>
      <c r="BG963" s="190"/>
      <c r="BH963" s="190"/>
      <c r="BI963" s="190"/>
      <c r="BJ963" s="190" t="n">
        <v>0</v>
      </c>
      <c r="BK963" s="190" t="n">
        <v>0</v>
      </c>
      <c r="BL963" s="190" t="n">
        <v>0</v>
      </c>
      <c r="BM963" s="190" t="n">
        <v>0</v>
      </c>
      <c r="BN963" s="190" t="n">
        <v>0</v>
      </c>
      <c r="BO963" s="190" t="n">
        <v>0</v>
      </c>
      <c r="BP963" s="190" t="n">
        <v>0</v>
      </c>
      <c r="BQ963" s="190" t="n">
        <v>0</v>
      </c>
      <c r="BR963" s="190" t="n">
        <v>0</v>
      </c>
      <c r="BS963" s="190" t="n">
        <v>0</v>
      </c>
      <c r="BT963" s="190" t="n">
        <v>0</v>
      </c>
      <c r="BU963" s="190" t="n">
        <v>0</v>
      </c>
      <c r="BV963" s="190" t="n">
        <v>0</v>
      </c>
      <c r="BW963" s="190" t="n">
        <v>0</v>
      </c>
      <c r="BX963" s="190" t="n">
        <v>0</v>
      </c>
      <c r="BY963" s="190" t="n">
        <v>0</v>
      </c>
      <c r="BZ963" s="190" t="n">
        <v>0</v>
      </c>
      <c r="CA963" s="190" t="n">
        <v>0</v>
      </c>
      <c r="CB963" s="190" t="n">
        <v>0</v>
      </c>
      <c r="CC963" s="190" t="n">
        <v>0</v>
      </c>
      <c r="CD963" s="190" t="n">
        <v>0</v>
      </c>
      <c r="CE963" s="190" t="n">
        <v>0</v>
      </c>
      <c r="CF963" s="190" t="n">
        <v>0</v>
      </c>
      <c r="CG963" s="190" t="n">
        <v>0</v>
      </c>
      <c r="CH963" s="74" t="n">
        <v>0</v>
      </c>
      <c r="CI963" s="74" t="n">
        <v>0</v>
      </c>
      <c r="CJ963" s="74" t="n">
        <v>0</v>
      </c>
      <c r="CK963" s="74" t="n">
        <v>0</v>
      </c>
      <c r="CL963" s="74" t="n">
        <v>0</v>
      </c>
      <c r="CM963" s="74" t="n">
        <v>0</v>
      </c>
      <c r="CN963" s="74" t="n">
        <v>0</v>
      </c>
      <c r="CO963" s="74" t="n">
        <v>0</v>
      </c>
      <c r="CP963" s="74" t="n">
        <v>0</v>
      </c>
      <c r="CQ963" s="74" t="n">
        <v>0</v>
      </c>
      <c r="CR963" s="74" t="n">
        <v>0</v>
      </c>
      <c r="CS963" s="74"/>
      <c r="CT963" s="274"/>
      <c r="CU963" s="274"/>
      <c r="CV963" s="274"/>
      <c r="CW963" s="274"/>
      <c r="CX963" s="274"/>
      <c r="CY963" s="274"/>
      <c r="CZ963" s="274"/>
      <c r="DA963" s="274"/>
      <c r="DB963" s="274"/>
      <c r="DC963" s="274"/>
      <c r="DD963" s="274"/>
      <c r="DE963" s="274"/>
      <c r="DF963" s="274"/>
      <c r="DG963" s="274"/>
      <c r="DH963" s="274"/>
      <c r="DI963" s="274"/>
      <c r="DJ963" s="274"/>
      <c r="DK963" s="274"/>
      <c r="DL963" s="274"/>
      <c r="DM963" s="274"/>
      <c r="DN963" s="274"/>
    </row>
    <row r="964" customFormat="false" ht="15.75" hidden="false" customHeight="false" outlineLevel="0" collapsed="false">
      <c r="A964" s="279" t="s">
        <v>619</v>
      </c>
      <c r="B964" s="190"/>
      <c r="C964" s="190"/>
      <c r="D964" s="190"/>
      <c r="E964" s="190"/>
      <c r="F964" s="190"/>
      <c r="G964" s="190"/>
      <c r="H964" s="190"/>
      <c r="I964" s="190"/>
      <c r="J964" s="190"/>
      <c r="K964" s="190"/>
      <c r="L964" s="190"/>
      <c r="M964" s="190"/>
      <c r="N964" s="190"/>
      <c r="O964" s="190"/>
      <c r="P964" s="190"/>
      <c r="Q964" s="190"/>
      <c r="R964" s="190"/>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74"/>
      <c r="CI964" s="74"/>
      <c r="CJ964" s="74"/>
      <c r="CK964" s="74"/>
      <c r="CL964" s="74"/>
      <c r="CM964" s="74"/>
      <c r="CN964" s="74"/>
      <c r="CO964" s="74"/>
      <c r="CP964" s="74"/>
      <c r="CQ964" s="74"/>
      <c r="CR964" s="74"/>
      <c r="CS964" s="74"/>
      <c r="CT964" s="274"/>
      <c r="CU964" s="274"/>
      <c r="CV964" s="274"/>
      <c r="CW964" s="274"/>
      <c r="CX964" s="274"/>
      <c r="CY964" s="274"/>
      <c r="CZ964" s="274"/>
      <c r="DA964" s="274"/>
      <c r="DB964" s="274"/>
      <c r="DC964" s="274"/>
      <c r="DD964" s="274"/>
      <c r="DE964" s="274"/>
      <c r="DF964" s="274"/>
      <c r="DG964" s="274"/>
      <c r="DH964" s="274"/>
      <c r="DI964" s="274"/>
      <c r="DJ964" s="274"/>
      <c r="DK964" s="274"/>
      <c r="DL964" s="274"/>
      <c r="DM964" s="274"/>
      <c r="DN964" s="274"/>
    </row>
    <row r="965" customFormat="false" ht="15.75" hidden="false" customHeight="false" outlineLevel="0" collapsed="false">
      <c r="A965" s="279" t="s">
        <v>620</v>
      </c>
      <c r="B965" s="190"/>
      <c r="C965" s="190"/>
      <c r="D965" s="190"/>
      <c r="E965" s="190"/>
      <c r="F965" s="190"/>
      <c r="G965" s="190"/>
      <c r="H965" s="190"/>
      <c r="I965" s="190"/>
      <c r="J965" s="190"/>
      <c r="K965" s="190"/>
      <c r="L965" s="190"/>
      <c r="M965" s="190"/>
      <c r="N965" s="190"/>
      <c r="O965" s="190"/>
      <c r="P965" s="190"/>
      <c r="Q965" s="190"/>
      <c r="R965" s="190"/>
      <c r="S965" s="190"/>
      <c r="T965" s="190"/>
      <c r="U965" s="190"/>
      <c r="V965" s="190"/>
      <c r="W965" s="190"/>
      <c r="X965" s="190"/>
      <c r="Y965" s="190"/>
      <c r="Z965" s="190"/>
      <c r="AA965" s="190"/>
      <c r="AB965" s="190"/>
      <c r="AC965" s="190"/>
      <c r="AD965" s="190"/>
      <c r="AE965" s="190"/>
      <c r="AF965" s="190"/>
      <c r="AG965" s="190"/>
      <c r="AH965" s="190"/>
      <c r="AI965" s="190"/>
      <c r="AJ965" s="190"/>
      <c r="AK965" s="190"/>
      <c r="AL965" s="190"/>
      <c r="AM965" s="190"/>
      <c r="AN965" s="190"/>
      <c r="AO965" s="190"/>
      <c r="AP965" s="190"/>
      <c r="AQ965" s="190"/>
      <c r="AR965" s="190"/>
      <c r="AS965" s="190"/>
      <c r="AT965" s="190"/>
      <c r="AU965" s="190"/>
      <c r="AV965" s="190"/>
      <c r="AW965" s="190"/>
      <c r="AX965" s="190"/>
      <c r="AY965" s="190"/>
      <c r="AZ965" s="190"/>
      <c r="BA965" s="190"/>
      <c r="BB965" s="190"/>
      <c r="BC965" s="190"/>
      <c r="BD965" s="190"/>
      <c r="BE965" s="190"/>
      <c r="BF965" s="190"/>
      <c r="BG965" s="190"/>
      <c r="BH965" s="190"/>
      <c r="BI965" s="190"/>
      <c r="BJ965" s="190"/>
      <c r="BK965" s="190"/>
      <c r="BL965" s="190"/>
      <c r="BM965" s="190"/>
      <c r="BN965" s="190"/>
      <c r="BO965" s="190"/>
      <c r="BP965" s="190"/>
      <c r="BQ965" s="190"/>
      <c r="BR965" s="190"/>
      <c r="BS965" s="190"/>
      <c r="BT965" s="190"/>
      <c r="BU965" s="190"/>
      <c r="BV965" s="190"/>
      <c r="BW965" s="190"/>
      <c r="BX965" s="190"/>
      <c r="BY965" s="190"/>
      <c r="BZ965" s="190"/>
      <c r="CA965" s="190"/>
      <c r="CB965" s="190"/>
      <c r="CC965" s="190"/>
      <c r="CD965" s="190"/>
      <c r="CE965" s="190"/>
      <c r="CF965" s="190"/>
      <c r="CG965" s="190"/>
      <c r="CH965" s="74"/>
      <c r="CI965" s="74"/>
      <c r="CJ965" s="74"/>
      <c r="CK965" s="74"/>
      <c r="CL965" s="74"/>
      <c r="CM965" s="74"/>
      <c r="CN965" s="74"/>
      <c r="CO965" s="74"/>
      <c r="CP965" s="74"/>
      <c r="CQ965" s="74"/>
      <c r="CR965" s="74"/>
      <c r="CS965" s="74"/>
      <c r="CT965" s="274"/>
      <c r="CU965" s="274"/>
      <c r="CV965" s="274"/>
      <c r="CW965" s="274"/>
      <c r="CX965" s="274"/>
      <c r="CY965" s="274"/>
      <c r="CZ965" s="274"/>
      <c r="DA965" s="274"/>
      <c r="DB965" s="274"/>
      <c r="DC965" s="274"/>
      <c r="DD965" s="274"/>
      <c r="DE965" s="274"/>
      <c r="DF965" s="274"/>
      <c r="DG965" s="274"/>
      <c r="DH965" s="274"/>
      <c r="DI965" s="274"/>
      <c r="DJ965" s="274"/>
      <c r="DK965" s="274"/>
      <c r="DL965" s="274"/>
      <c r="DM965" s="274"/>
      <c r="DN965" s="274"/>
    </row>
    <row r="966" customFormat="false" ht="15.75" hidden="false" customHeight="false" outlineLevel="0" collapsed="false">
      <c r="A966" s="272" t="s">
        <v>626</v>
      </c>
      <c r="B966" s="285"/>
      <c r="C966" s="285"/>
      <c r="D966" s="285"/>
      <c r="E966" s="285"/>
      <c r="F966" s="285"/>
      <c r="G966" s="285"/>
      <c r="H966" s="285"/>
      <c r="I966" s="285"/>
      <c r="J966" s="285"/>
      <c r="K966" s="285"/>
      <c r="L966" s="285"/>
      <c r="M966" s="285"/>
      <c r="N966" s="285"/>
      <c r="O966" s="285"/>
      <c r="P966" s="285"/>
      <c r="Q966" s="285"/>
      <c r="R966" s="285"/>
      <c r="S966" s="285"/>
      <c r="T966" s="285"/>
      <c r="U966" s="285"/>
      <c r="V966" s="285"/>
      <c r="W966" s="285"/>
      <c r="X966" s="285"/>
      <c r="Y966" s="285"/>
      <c r="Z966" s="285"/>
      <c r="AA966" s="285"/>
      <c r="AB966" s="285"/>
      <c r="AC966" s="285"/>
      <c r="AD966" s="285"/>
      <c r="AE966" s="285"/>
      <c r="AF966" s="285"/>
      <c r="AG966" s="285"/>
      <c r="AH966" s="285"/>
      <c r="AI966" s="285"/>
      <c r="AJ966" s="285"/>
      <c r="AK966" s="285"/>
      <c r="AL966" s="285"/>
      <c r="AM966" s="285"/>
      <c r="AN966" s="285"/>
      <c r="AO966" s="285"/>
      <c r="AP966" s="285"/>
      <c r="AQ966" s="285"/>
      <c r="AR966" s="285"/>
      <c r="AS966" s="285"/>
      <c r="AT966" s="285"/>
      <c r="AU966" s="285"/>
      <c r="AV966" s="285"/>
      <c r="AW966" s="285"/>
      <c r="AX966" s="285"/>
      <c r="AY966" s="285"/>
      <c r="AZ966" s="285"/>
      <c r="BA966" s="285"/>
      <c r="BB966" s="285"/>
      <c r="BC966" s="285"/>
      <c r="BD966" s="285"/>
      <c r="BE966" s="285"/>
      <c r="BF966" s="285"/>
      <c r="BG966" s="285"/>
      <c r="BH966" s="285"/>
      <c r="BI966" s="285"/>
      <c r="BJ966" s="285" t="n">
        <v>0</v>
      </c>
      <c r="BK966" s="285" t="n">
        <v>0</v>
      </c>
      <c r="BL966" s="285" t="n">
        <v>0</v>
      </c>
      <c r="BM966" s="285" t="n">
        <v>0</v>
      </c>
      <c r="BN966" s="285" t="n">
        <v>0</v>
      </c>
      <c r="BO966" s="285" t="n">
        <v>0</v>
      </c>
      <c r="BP966" s="285" t="n">
        <v>0</v>
      </c>
      <c r="BQ966" s="285" t="n">
        <v>0</v>
      </c>
      <c r="BR966" s="285" t="n">
        <v>0</v>
      </c>
      <c r="BS966" s="285" t="n">
        <v>0</v>
      </c>
      <c r="BT966" s="285" t="n">
        <v>0</v>
      </c>
      <c r="BU966" s="285" t="n">
        <v>0</v>
      </c>
      <c r="BV966" s="285" t="n">
        <v>0</v>
      </c>
      <c r="BW966" s="285" t="n">
        <v>0</v>
      </c>
      <c r="BX966" s="285" t="n">
        <v>0</v>
      </c>
      <c r="BY966" s="285" t="n">
        <v>0</v>
      </c>
      <c r="BZ966" s="282" t="n">
        <v>1.48597314436012</v>
      </c>
      <c r="CA966" s="282" t="n">
        <v>0</v>
      </c>
      <c r="CB966" s="282" t="n">
        <v>1.63916258486417</v>
      </c>
      <c r="CC966" s="282" t="n">
        <v>0</v>
      </c>
      <c r="CD966" s="282" t="n">
        <v>0</v>
      </c>
      <c r="CE966" s="282" t="n">
        <v>4.21665102536625</v>
      </c>
      <c r="CF966" s="282" t="n">
        <v>0.919267345000557</v>
      </c>
      <c r="CG966" s="282" t="n">
        <v>0.071519952143706</v>
      </c>
      <c r="CH966" s="282" t="n">
        <v>0.243028928972206</v>
      </c>
      <c r="CI966" s="282" t="n">
        <v>0.291528535679814</v>
      </c>
      <c r="CJ966" s="282" t="n">
        <v>0.0633800523388488</v>
      </c>
      <c r="CK966" s="282" t="n">
        <v>0.000857850022132102</v>
      </c>
      <c r="CL966" s="282" t="n">
        <v>0</v>
      </c>
      <c r="CM966" s="282" t="n">
        <v>0.290930022421268</v>
      </c>
      <c r="CN966" s="282" t="n">
        <v>0.113972996760827</v>
      </c>
      <c r="CO966" s="282" t="n">
        <v>0.0250389423193811</v>
      </c>
      <c r="CP966" s="282" t="n">
        <v>0.23750750015934</v>
      </c>
      <c r="CQ966" s="282" t="n">
        <v>0.15267814046202</v>
      </c>
      <c r="CR966" s="282" t="n">
        <v>0.19509282031068</v>
      </c>
      <c r="CS966" s="282"/>
      <c r="CT966" s="274"/>
      <c r="CU966" s="274"/>
      <c r="CV966" s="274"/>
      <c r="CW966" s="274"/>
      <c r="CX966" s="274"/>
      <c r="CY966" s="274"/>
      <c r="CZ966" s="274"/>
      <c r="DA966" s="274"/>
      <c r="DB966" s="274"/>
      <c r="DC966" s="274"/>
      <c r="DD966" s="274"/>
      <c r="DE966" s="274"/>
      <c r="DF966" s="274"/>
      <c r="DG966" s="274"/>
      <c r="DH966" s="274"/>
      <c r="DI966" s="274"/>
      <c r="DJ966" s="274"/>
      <c r="DK966" s="274"/>
      <c r="DL966" s="274"/>
      <c r="DM966" s="274"/>
      <c r="DN966" s="274"/>
    </row>
    <row r="967" customFormat="false" ht="15.75" hidden="false" customHeight="false" outlineLevel="0" collapsed="false">
      <c r="A967" s="276" t="s">
        <v>608</v>
      </c>
      <c r="B967" s="80"/>
      <c r="C967" s="80"/>
      <c r="D967" s="80"/>
      <c r="E967" s="80"/>
      <c r="F967" s="80"/>
      <c r="G967" s="80"/>
      <c r="H967" s="80"/>
      <c r="I967" s="80"/>
      <c r="J967" s="80"/>
      <c r="K967" s="80"/>
      <c r="L967" s="80"/>
      <c r="M967" s="80"/>
      <c r="N967" s="80"/>
      <c r="O967" s="80"/>
      <c r="P967" s="80"/>
      <c r="Q967" s="80"/>
      <c r="R967" s="80"/>
      <c r="S967" s="80"/>
      <c r="T967" s="80"/>
      <c r="U967" s="80"/>
      <c r="V967" s="80"/>
      <c r="W967" s="80"/>
      <c r="X967" s="80"/>
      <c r="Y967" s="80"/>
      <c r="Z967" s="80"/>
      <c r="AA967" s="80"/>
      <c r="AB967" s="80"/>
      <c r="AC967" s="80"/>
      <c r="AD967" s="80"/>
      <c r="AE967" s="80"/>
      <c r="AF967" s="80"/>
      <c r="AG967" s="80"/>
      <c r="AH967" s="80"/>
      <c r="AI967" s="80"/>
      <c r="AJ967" s="80"/>
      <c r="AK967" s="80"/>
      <c r="AL967" s="80"/>
      <c r="AM967" s="80"/>
      <c r="AN967" s="80"/>
      <c r="AO967" s="80"/>
      <c r="AP967" s="80"/>
      <c r="AQ967" s="80"/>
      <c r="AR967" s="80"/>
      <c r="AS967" s="80"/>
      <c r="AT967" s="80"/>
      <c r="AU967" s="80"/>
      <c r="AV967" s="80"/>
      <c r="AW967" s="80"/>
      <c r="AX967" s="80"/>
      <c r="AY967" s="80"/>
      <c r="AZ967" s="80"/>
      <c r="BA967" s="80"/>
      <c r="BB967" s="80"/>
      <c r="BC967" s="80"/>
      <c r="BD967" s="80"/>
      <c r="BE967" s="80"/>
      <c r="BF967" s="80"/>
      <c r="BG967" s="80"/>
      <c r="BH967" s="80"/>
      <c r="BI967" s="80"/>
      <c r="BJ967" s="80" t="n">
        <v>0</v>
      </c>
      <c r="BK967" s="80" t="n">
        <v>0</v>
      </c>
      <c r="BL967" s="80" t="n">
        <v>0</v>
      </c>
      <c r="BM967" s="80" t="n">
        <v>0</v>
      </c>
      <c r="BN967" s="80" t="n">
        <v>0</v>
      </c>
      <c r="BO967" s="80" t="n">
        <v>0</v>
      </c>
      <c r="BP967" s="80" t="n">
        <v>0</v>
      </c>
      <c r="BQ967" s="80" t="n">
        <v>0</v>
      </c>
      <c r="BR967" s="80" t="n">
        <v>0</v>
      </c>
      <c r="BS967" s="80" t="n">
        <v>0</v>
      </c>
      <c r="BT967" s="80" t="n">
        <v>0</v>
      </c>
      <c r="BU967" s="80" t="n">
        <v>0</v>
      </c>
      <c r="BV967" s="80" t="n">
        <v>0</v>
      </c>
      <c r="BW967" s="80" t="n">
        <v>0</v>
      </c>
      <c r="BX967" s="80" t="n">
        <v>0</v>
      </c>
      <c r="BY967" s="80" t="n">
        <v>0</v>
      </c>
      <c r="BZ967" s="80" t="n">
        <v>0</v>
      </c>
      <c r="CA967" s="80" t="n">
        <v>0</v>
      </c>
      <c r="CB967" s="80" t="n">
        <v>0</v>
      </c>
      <c r="CC967" s="80" t="n">
        <v>0</v>
      </c>
      <c r="CD967" s="80" t="n">
        <v>0</v>
      </c>
      <c r="CE967" s="80" t="n">
        <v>0</v>
      </c>
      <c r="CF967" s="80" t="n">
        <v>0</v>
      </c>
      <c r="CG967" s="80" t="n">
        <v>0</v>
      </c>
      <c r="CH967" s="178" t="n">
        <v>0</v>
      </c>
      <c r="CI967" s="178" t="n">
        <v>0</v>
      </c>
      <c r="CJ967" s="178" t="n">
        <v>0</v>
      </c>
      <c r="CK967" s="178" t="n">
        <v>0</v>
      </c>
      <c r="CL967" s="178" t="n">
        <v>0</v>
      </c>
      <c r="CM967" s="178" t="n">
        <v>0</v>
      </c>
      <c r="CN967" s="178" t="n">
        <v>0</v>
      </c>
      <c r="CO967" s="178" t="n">
        <v>0</v>
      </c>
      <c r="CP967" s="178" t="n">
        <v>0</v>
      </c>
      <c r="CQ967" s="178" t="n">
        <v>0</v>
      </c>
      <c r="CR967" s="178" t="n">
        <v>0</v>
      </c>
      <c r="CS967" s="178"/>
      <c r="CT967" s="286"/>
      <c r="CU967" s="286"/>
      <c r="CV967" s="286"/>
      <c r="CW967" s="286"/>
      <c r="CX967" s="286"/>
      <c r="CY967" s="286"/>
      <c r="CZ967" s="286"/>
      <c r="DA967" s="286"/>
      <c r="DB967" s="286"/>
      <c r="DC967" s="286"/>
      <c r="DD967" s="286"/>
      <c r="DE967" s="286"/>
      <c r="DF967" s="286"/>
      <c r="DG967" s="286"/>
      <c r="DH967" s="286"/>
      <c r="DI967" s="286"/>
      <c r="DJ967" s="286"/>
      <c r="DK967" s="286"/>
      <c r="DL967" s="286"/>
      <c r="DM967" s="286"/>
      <c r="DN967" s="286"/>
    </row>
    <row r="968" customFormat="false" ht="15.75" hidden="false" customHeight="false" outlineLevel="0" collapsed="false">
      <c r="A968" s="276" t="s">
        <v>622</v>
      </c>
      <c r="B968" s="190"/>
      <c r="C968" s="190"/>
      <c r="D968" s="190"/>
      <c r="E968" s="190"/>
      <c r="F968" s="190"/>
      <c r="G968" s="190"/>
      <c r="H968" s="190"/>
      <c r="I968" s="190"/>
      <c r="J968" s="190"/>
      <c r="K968" s="190"/>
      <c r="L968" s="190"/>
      <c r="M968" s="190"/>
      <c r="N968" s="190"/>
      <c r="O968" s="190"/>
      <c r="P968" s="190"/>
      <c r="Q968" s="190"/>
      <c r="R968" s="190"/>
      <c r="S968" s="190"/>
      <c r="T968" s="190"/>
      <c r="U968" s="190"/>
      <c r="V968" s="190"/>
      <c r="W968" s="190"/>
      <c r="X968" s="190"/>
      <c r="Y968" s="190"/>
      <c r="Z968" s="190"/>
      <c r="AA968" s="190"/>
      <c r="AB968" s="190"/>
      <c r="AC968" s="190"/>
      <c r="AD968" s="190"/>
      <c r="AE968" s="190"/>
      <c r="AF968" s="190"/>
      <c r="AG968" s="190"/>
      <c r="AH968" s="190"/>
      <c r="AI968" s="190"/>
      <c r="AJ968" s="190"/>
      <c r="AK968" s="190"/>
      <c r="AL968" s="190"/>
      <c r="AM968" s="190"/>
      <c r="AN968" s="190"/>
      <c r="AO968" s="190"/>
      <c r="AP968" s="190"/>
      <c r="AQ968" s="190"/>
      <c r="AR968" s="190"/>
      <c r="AS968" s="190"/>
      <c r="AT968" s="190"/>
      <c r="AU968" s="190"/>
      <c r="AV968" s="190"/>
      <c r="AW968" s="190"/>
      <c r="AX968" s="190"/>
      <c r="AY968" s="190"/>
      <c r="AZ968" s="190"/>
      <c r="BA968" s="190"/>
      <c r="BB968" s="190"/>
      <c r="BC968" s="190"/>
      <c r="BD968" s="190"/>
      <c r="BE968" s="190"/>
      <c r="BF968" s="190"/>
      <c r="BG968" s="190"/>
      <c r="BH968" s="190"/>
      <c r="BI968" s="190"/>
      <c r="BJ968" s="190"/>
      <c r="BK968" s="190"/>
      <c r="BL968" s="190"/>
      <c r="BM968" s="190"/>
      <c r="BN968" s="190"/>
      <c r="BO968" s="190"/>
      <c r="BP968" s="190"/>
      <c r="BQ968" s="190"/>
      <c r="BR968" s="190"/>
      <c r="BS968" s="190"/>
      <c r="BT968" s="190"/>
      <c r="BU968" s="190"/>
      <c r="BV968" s="190"/>
      <c r="BW968" s="190"/>
      <c r="BX968" s="190"/>
      <c r="BY968" s="190"/>
      <c r="BZ968" s="190"/>
      <c r="CA968" s="190"/>
      <c r="CB968" s="190"/>
      <c r="CC968" s="190"/>
      <c r="CD968" s="190"/>
      <c r="CE968" s="190"/>
      <c r="CF968" s="190"/>
      <c r="CG968" s="190"/>
      <c r="CH968" s="74"/>
      <c r="CI968" s="74"/>
      <c r="CJ968" s="74"/>
      <c r="CK968" s="74"/>
      <c r="CL968" s="74"/>
      <c r="CM968" s="74"/>
      <c r="CN968" s="74"/>
      <c r="CO968" s="74"/>
      <c r="CP968" s="74"/>
      <c r="CQ968" s="74"/>
      <c r="CR968" s="74"/>
      <c r="CS968" s="74"/>
      <c r="CT968" s="289"/>
      <c r="CU968" s="289"/>
      <c r="CV968" s="289"/>
      <c r="CW968" s="289"/>
      <c r="CX968" s="289"/>
      <c r="CY968" s="289"/>
      <c r="CZ968" s="289"/>
      <c r="DA968" s="289"/>
      <c r="DB968" s="289"/>
      <c r="DC968" s="289"/>
      <c r="DD968" s="289"/>
      <c r="DE968" s="289"/>
      <c r="DF968" s="289"/>
      <c r="DG968" s="289"/>
      <c r="DH968" s="289"/>
      <c r="DI968" s="289"/>
      <c r="DJ968" s="289"/>
      <c r="DK968" s="289"/>
      <c r="DL968" s="289"/>
      <c r="DM968" s="289"/>
      <c r="DN968" s="289"/>
    </row>
    <row r="969" customFormat="false" ht="15.75" hidden="false" customHeight="false" outlineLevel="0" collapsed="false">
      <c r="A969" s="276" t="s">
        <v>623</v>
      </c>
      <c r="B969" s="190"/>
      <c r="C969" s="190"/>
      <c r="D969" s="190"/>
      <c r="E969" s="190"/>
      <c r="F969" s="190"/>
      <c r="G969" s="190"/>
      <c r="H969" s="190"/>
      <c r="I969" s="190"/>
      <c r="J969" s="190"/>
      <c r="K969" s="190"/>
      <c r="L969" s="190"/>
      <c r="M969" s="190"/>
      <c r="N969" s="190"/>
      <c r="O969" s="190"/>
      <c r="P969" s="190"/>
      <c r="Q969" s="190"/>
      <c r="R969" s="190"/>
      <c r="S969" s="190"/>
      <c r="T969" s="190"/>
      <c r="U969" s="190"/>
      <c r="V969" s="190"/>
      <c r="W969" s="190"/>
      <c r="X969" s="190"/>
      <c r="Y969" s="190"/>
      <c r="Z969" s="190"/>
      <c r="AA969" s="190"/>
      <c r="AB969" s="190"/>
      <c r="AC969" s="190"/>
      <c r="AD969" s="190"/>
      <c r="AE969" s="190"/>
      <c r="AF969" s="190"/>
      <c r="AG969" s="190"/>
      <c r="AH969" s="190"/>
      <c r="AI969" s="190"/>
      <c r="AJ969" s="190"/>
      <c r="AK969" s="190"/>
      <c r="AL969" s="190"/>
      <c r="AM969" s="190"/>
      <c r="AN969" s="190"/>
      <c r="AO969" s="190"/>
      <c r="AP969" s="190"/>
      <c r="AQ969" s="190"/>
      <c r="AR969" s="190"/>
      <c r="AS969" s="190"/>
      <c r="AT969" s="190"/>
      <c r="AU969" s="190"/>
      <c r="AV969" s="190"/>
      <c r="AW969" s="190"/>
      <c r="AX969" s="190"/>
      <c r="AY969" s="190"/>
      <c r="AZ969" s="190"/>
      <c r="BA969" s="190"/>
      <c r="BB969" s="190"/>
      <c r="BC969" s="190"/>
      <c r="BD969" s="190"/>
      <c r="BE969" s="190"/>
      <c r="BF969" s="190"/>
      <c r="BG969" s="190"/>
      <c r="BH969" s="190"/>
      <c r="BI969" s="190"/>
      <c r="BJ969" s="190"/>
      <c r="BK969" s="190"/>
      <c r="BL969" s="190"/>
      <c r="BM969" s="190"/>
      <c r="BN969" s="190"/>
      <c r="BO969" s="190"/>
      <c r="BP969" s="190"/>
      <c r="BQ969" s="190"/>
      <c r="BR969" s="190"/>
      <c r="BS969" s="190"/>
      <c r="BT969" s="190"/>
      <c r="BU969" s="190"/>
      <c r="BV969" s="190"/>
      <c r="BW969" s="190"/>
      <c r="BX969" s="190"/>
      <c r="BY969" s="190"/>
      <c r="BZ969" s="190"/>
      <c r="CA969" s="190"/>
      <c r="CB969" s="190"/>
      <c r="CC969" s="190"/>
      <c r="CD969" s="190"/>
      <c r="CE969" s="190"/>
      <c r="CF969" s="190"/>
      <c r="CG969" s="190"/>
      <c r="CH969" s="74"/>
      <c r="CI969" s="74"/>
      <c r="CJ969" s="74"/>
      <c r="CK969" s="74"/>
      <c r="CL969" s="74"/>
      <c r="CM969" s="74"/>
      <c r="CN969" s="74"/>
      <c r="CO969" s="74"/>
      <c r="CP969" s="74"/>
      <c r="CQ969" s="74"/>
      <c r="CR969" s="74"/>
      <c r="CS969" s="74"/>
      <c r="CT969" s="274"/>
      <c r="CU969" s="274"/>
      <c r="CV969" s="274"/>
      <c r="CW969" s="274"/>
      <c r="CX969" s="274"/>
      <c r="CY969" s="274"/>
      <c r="CZ969" s="274"/>
      <c r="DA969" s="274"/>
      <c r="DB969" s="274"/>
      <c r="DC969" s="274"/>
      <c r="DD969" s="274"/>
      <c r="DE969" s="274"/>
      <c r="DF969" s="274"/>
      <c r="DG969" s="274"/>
      <c r="DH969" s="274"/>
      <c r="DI969" s="274"/>
      <c r="DJ969" s="274"/>
      <c r="DK969" s="274"/>
      <c r="DL969" s="274"/>
      <c r="DM969" s="274"/>
      <c r="DN969" s="274"/>
    </row>
    <row r="970" customFormat="false" ht="15.75" hidden="false" customHeight="false" outlineLevel="0" collapsed="false">
      <c r="A970" s="279" t="s">
        <v>609</v>
      </c>
      <c r="B970" s="80"/>
      <c r="C970" s="80"/>
      <c r="D970" s="80"/>
      <c r="E970" s="80"/>
      <c r="F970" s="80"/>
      <c r="G970" s="80"/>
      <c r="H970" s="80"/>
      <c r="I970" s="80"/>
      <c r="J970" s="80"/>
      <c r="K970" s="80"/>
      <c r="L970" s="80"/>
      <c r="M970" s="80"/>
      <c r="N970" s="80"/>
      <c r="O970" s="80"/>
      <c r="P970" s="80"/>
      <c r="Q970" s="80"/>
      <c r="R970" s="80"/>
      <c r="S970" s="80"/>
      <c r="T970" s="80"/>
      <c r="U970" s="80"/>
      <c r="V970" s="80"/>
      <c r="W970" s="80"/>
      <c r="X970" s="80"/>
      <c r="Y970" s="80"/>
      <c r="Z970" s="80"/>
      <c r="AA970" s="80"/>
      <c r="AB970" s="80"/>
      <c r="AC970" s="80"/>
      <c r="AD970" s="80"/>
      <c r="AE970" s="80"/>
      <c r="AF970" s="80"/>
      <c r="AG970" s="80"/>
      <c r="AH970" s="80"/>
      <c r="AI970" s="80"/>
      <c r="AJ970" s="80"/>
      <c r="AK970" s="80"/>
      <c r="AL970" s="80"/>
      <c r="AM970" s="80"/>
      <c r="AN970" s="80"/>
      <c r="AO970" s="80"/>
      <c r="AP970" s="80"/>
      <c r="AQ970" s="80"/>
      <c r="AR970" s="80"/>
      <c r="AS970" s="80"/>
      <c r="AT970" s="80"/>
      <c r="AU970" s="80"/>
      <c r="AV970" s="80"/>
      <c r="AW970" s="80"/>
      <c r="AX970" s="80"/>
      <c r="AY970" s="80"/>
      <c r="AZ970" s="80"/>
      <c r="BA970" s="80"/>
      <c r="BB970" s="80"/>
      <c r="BC970" s="80"/>
      <c r="BD970" s="80"/>
      <c r="BE970" s="80"/>
      <c r="BF970" s="80"/>
      <c r="BG970" s="80"/>
      <c r="BH970" s="80"/>
      <c r="BI970" s="80"/>
      <c r="BJ970" s="80" t="n">
        <v>0</v>
      </c>
      <c r="BK970" s="80" t="n">
        <v>0</v>
      </c>
      <c r="BL970" s="80" t="n">
        <v>0</v>
      </c>
      <c r="BM970" s="80" t="n">
        <v>0</v>
      </c>
      <c r="BN970" s="80" t="n">
        <v>0</v>
      </c>
      <c r="BO970" s="80" t="n">
        <v>0</v>
      </c>
      <c r="BP970" s="80" t="n">
        <v>0</v>
      </c>
      <c r="BQ970" s="80" t="n">
        <v>0</v>
      </c>
      <c r="BR970" s="80" t="n">
        <v>0</v>
      </c>
      <c r="BS970" s="80" t="n">
        <v>0</v>
      </c>
      <c r="BT970" s="80" t="n">
        <v>0</v>
      </c>
      <c r="BU970" s="80" t="n">
        <v>0</v>
      </c>
      <c r="BV970" s="80" t="n">
        <v>0</v>
      </c>
      <c r="BW970" s="80" t="n">
        <v>0</v>
      </c>
      <c r="BX970" s="80" t="n">
        <v>0</v>
      </c>
      <c r="BY970" s="80" t="n">
        <v>0</v>
      </c>
      <c r="BZ970" s="80" t="n">
        <v>0</v>
      </c>
      <c r="CA970" s="80" t="n">
        <v>0</v>
      </c>
      <c r="CB970" s="80" t="n">
        <v>0</v>
      </c>
      <c r="CC970" s="80" t="n">
        <v>0</v>
      </c>
      <c r="CD970" s="80" t="n">
        <v>0</v>
      </c>
      <c r="CE970" s="80" t="n">
        <v>0</v>
      </c>
      <c r="CF970" s="80" t="n">
        <v>0</v>
      </c>
      <c r="CG970" s="80" t="n">
        <v>0</v>
      </c>
      <c r="CH970" s="178" t="n">
        <v>0</v>
      </c>
      <c r="CI970" s="178" t="n">
        <v>0</v>
      </c>
      <c r="CJ970" s="178" t="n">
        <v>0</v>
      </c>
      <c r="CK970" s="178" t="n">
        <v>0</v>
      </c>
      <c r="CL970" s="178" t="n">
        <v>0</v>
      </c>
      <c r="CM970" s="178" t="n">
        <v>0</v>
      </c>
      <c r="CN970" s="178" t="n">
        <v>0</v>
      </c>
      <c r="CO970" s="178" t="n">
        <v>0</v>
      </c>
      <c r="CP970" s="178" t="n">
        <v>0</v>
      </c>
      <c r="CQ970" s="178" t="n">
        <v>0</v>
      </c>
      <c r="CR970" s="178" t="n">
        <v>0</v>
      </c>
      <c r="CS970" s="178"/>
      <c r="CT970" s="274"/>
      <c r="CU970" s="274"/>
      <c r="CV970" s="274"/>
      <c r="CW970" s="274"/>
      <c r="CX970" s="274"/>
      <c r="CY970" s="274"/>
      <c r="CZ970" s="274"/>
      <c r="DA970" s="274"/>
      <c r="DB970" s="274"/>
      <c r="DC970" s="274"/>
      <c r="DD970" s="274"/>
      <c r="DE970" s="274"/>
      <c r="DF970" s="274"/>
      <c r="DG970" s="274"/>
      <c r="DH970" s="274"/>
      <c r="DI970" s="274"/>
      <c r="DJ970" s="274"/>
      <c r="DK970" s="274"/>
      <c r="DL970" s="274"/>
      <c r="DM970" s="274"/>
      <c r="DN970" s="274"/>
    </row>
    <row r="971" customFormat="false" ht="15.75" hidden="false" customHeight="false" outlineLevel="0" collapsed="false">
      <c r="A971" s="279" t="s">
        <v>622</v>
      </c>
      <c r="B971" s="190"/>
      <c r="C971" s="190"/>
      <c r="D971" s="190"/>
      <c r="E971" s="190"/>
      <c r="F971" s="190"/>
      <c r="G971" s="190"/>
      <c r="H971" s="190"/>
      <c r="I971" s="190"/>
      <c r="J971" s="190"/>
      <c r="K971" s="190"/>
      <c r="L971" s="190"/>
      <c r="M971" s="190"/>
      <c r="N971" s="190"/>
      <c r="O971" s="190"/>
      <c r="P971" s="190"/>
      <c r="Q971" s="190"/>
      <c r="R971" s="190"/>
      <c r="S971" s="190"/>
      <c r="T971" s="190"/>
      <c r="U971" s="190"/>
      <c r="V971" s="190"/>
      <c r="W971" s="190"/>
      <c r="X971" s="190"/>
      <c r="Y971" s="190"/>
      <c r="Z971" s="190"/>
      <c r="AA971" s="190"/>
      <c r="AB971" s="190"/>
      <c r="AC971" s="190"/>
      <c r="AD971" s="190"/>
      <c r="AE971" s="190"/>
      <c r="AF971" s="190"/>
      <c r="AG971" s="190"/>
      <c r="AH971" s="190"/>
      <c r="AI971" s="190"/>
      <c r="AJ971" s="190"/>
      <c r="AK971" s="190"/>
      <c r="AL971" s="190"/>
      <c r="AM971" s="190"/>
      <c r="AN971" s="190"/>
      <c r="AO971" s="190"/>
      <c r="AP971" s="190"/>
      <c r="AQ971" s="190"/>
      <c r="AR971" s="190"/>
      <c r="AS971" s="190"/>
      <c r="AT971" s="190"/>
      <c r="AU971" s="190"/>
      <c r="AV971" s="190"/>
      <c r="AW971" s="190"/>
      <c r="AX971" s="190"/>
      <c r="AY971" s="190"/>
      <c r="AZ971" s="190"/>
      <c r="BA971" s="190"/>
      <c r="BB971" s="190"/>
      <c r="BC971" s="190"/>
      <c r="BD971" s="190"/>
      <c r="BE971" s="190"/>
      <c r="BF971" s="190"/>
      <c r="BG971" s="190"/>
      <c r="BH971" s="190"/>
      <c r="BI971" s="190"/>
      <c r="BJ971" s="190"/>
      <c r="BK971" s="190"/>
      <c r="BL971" s="190"/>
      <c r="BM971" s="190"/>
      <c r="BN971" s="190"/>
      <c r="BO971" s="190"/>
      <c r="BP971" s="190"/>
      <c r="BQ971" s="190"/>
      <c r="BR971" s="190"/>
      <c r="BS971" s="190"/>
      <c r="BT971" s="190"/>
      <c r="BU971" s="190"/>
      <c r="BV971" s="190"/>
      <c r="BW971" s="190"/>
      <c r="BX971" s="190"/>
      <c r="BY971" s="190"/>
      <c r="BZ971" s="190"/>
      <c r="CA971" s="190"/>
      <c r="CB971" s="190"/>
      <c r="CC971" s="190"/>
      <c r="CD971" s="190"/>
      <c r="CE971" s="190"/>
      <c r="CF971" s="190"/>
      <c r="CG971" s="190"/>
      <c r="CH971" s="74"/>
      <c r="CI971" s="74"/>
      <c r="CJ971" s="74"/>
      <c r="CK971" s="74"/>
      <c r="CL971" s="74"/>
      <c r="CM971" s="74"/>
      <c r="CN971" s="74"/>
      <c r="CO971" s="74"/>
      <c r="CP971" s="74"/>
      <c r="CQ971" s="74"/>
      <c r="CR971" s="74"/>
      <c r="CS971" s="74"/>
      <c r="CT971" s="289"/>
      <c r="CU971" s="289"/>
      <c r="CV971" s="289"/>
      <c r="CW971" s="289"/>
      <c r="CX971" s="289"/>
      <c r="CY971" s="289"/>
      <c r="CZ971" s="289"/>
      <c r="DA971" s="289"/>
      <c r="DB971" s="289"/>
      <c r="DC971" s="289"/>
      <c r="DD971" s="289"/>
      <c r="DE971" s="289"/>
      <c r="DF971" s="289"/>
      <c r="DG971" s="289"/>
      <c r="DH971" s="289"/>
      <c r="DI971" s="289"/>
      <c r="DJ971" s="289"/>
      <c r="DK971" s="289"/>
      <c r="DL971" s="289"/>
      <c r="DM971" s="289"/>
      <c r="DN971" s="289"/>
    </row>
    <row r="972" customFormat="false" ht="15.75" hidden="false" customHeight="false" outlineLevel="0" collapsed="false">
      <c r="A972" s="279" t="s">
        <v>623</v>
      </c>
      <c r="B972" s="190"/>
      <c r="C972" s="190"/>
      <c r="D972" s="190"/>
      <c r="E972" s="190"/>
      <c r="F972" s="190"/>
      <c r="G972" s="190"/>
      <c r="H972" s="190"/>
      <c r="I972" s="190"/>
      <c r="J972" s="190"/>
      <c r="K972" s="190"/>
      <c r="L972" s="190"/>
      <c r="M972" s="190"/>
      <c r="N972" s="190"/>
      <c r="O972" s="190"/>
      <c r="P972" s="190"/>
      <c r="Q972" s="190"/>
      <c r="R972" s="190"/>
      <c r="S972" s="190"/>
      <c r="T972" s="190"/>
      <c r="U972" s="190"/>
      <c r="V972" s="190"/>
      <c r="W972" s="190"/>
      <c r="X972" s="190"/>
      <c r="Y972" s="190"/>
      <c r="Z972" s="190"/>
      <c r="AA972" s="190"/>
      <c r="AB972" s="190"/>
      <c r="AC972" s="190"/>
      <c r="AD972" s="190"/>
      <c r="AE972" s="190"/>
      <c r="AF972" s="190"/>
      <c r="AG972" s="190"/>
      <c r="AH972" s="190"/>
      <c r="AI972" s="190"/>
      <c r="AJ972" s="190"/>
      <c r="AK972" s="190"/>
      <c r="AL972" s="190"/>
      <c r="AM972" s="190"/>
      <c r="AN972" s="190"/>
      <c r="AO972" s="190"/>
      <c r="AP972" s="190"/>
      <c r="AQ972" s="190"/>
      <c r="AR972" s="190"/>
      <c r="AS972" s="190"/>
      <c r="AT972" s="190"/>
      <c r="AU972" s="190"/>
      <c r="AV972" s="190"/>
      <c r="AW972" s="190"/>
      <c r="AX972" s="190"/>
      <c r="AY972" s="190"/>
      <c r="AZ972" s="190"/>
      <c r="BA972" s="190"/>
      <c r="BB972" s="190"/>
      <c r="BC972" s="190"/>
      <c r="BD972" s="190"/>
      <c r="BE972" s="190"/>
      <c r="BF972" s="190"/>
      <c r="BG972" s="190"/>
      <c r="BH972" s="190"/>
      <c r="BI972" s="190"/>
      <c r="BJ972" s="190"/>
      <c r="BK972" s="190"/>
      <c r="BL972" s="190"/>
      <c r="BM972" s="190"/>
      <c r="BN972" s="190"/>
      <c r="BO972" s="190"/>
      <c r="BP972" s="190"/>
      <c r="BQ972" s="190"/>
      <c r="BR972" s="190"/>
      <c r="BS972" s="190"/>
      <c r="BT972" s="190"/>
      <c r="BU972" s="190"/>
      <c r="BV972" s="190"/>
      <c r="BW972" s="190"/>
      <c r="BX972" s="190"/>
      <c r="BY972" s="190"/>
      <c r="BZ972" s="190"/>
      <c r="CA972" s="190"/>
      <c r="CB972" s="190"/>
      <c r="CC972" s="190"/>
      <c r="CD972" s="190"/>
      <c r="CE972" s="190"/>
      <c r="CF972" s="190"/>
      <c r="CG972" s="190"/>
      <c r="CH972" s="74"/>
      <c r="CI972" s="74"/>
      <c r="CJ972" s="74"/>
      <c r="CK972" s="74"/>
      <c r="CL972" s="74"/>
      <c r="CM972" s="74"/>
      <c r="CN972" s="74"/>
      <c r="CO972" s="74"/>
      <c r="CP972" s="74"/>
      <c r="CQ972" s="74"/>
      <c r="CR972" s="74"/>
      <c r="CS972" s="74"/>
      <c r="CT972" s="274"/>
      <c r="CU972" s="274"/>
      <c r="CV972" s="274"/>
      <c r="CW972" s="274"/>
      <c r="CX972" s="274"/>
      <c r="CY972" s="274"/>
      <c r="CZ972" s="274"/>
      <c r="DA972" s="274"/>
      <c r="DB972" s="274"/>
      <c r="DC972" s="274"/>
      <c r="DD972" s="274"/>
      <c r="DE972" s="274"/>
      <c r="DF972" s="274"/>
      <c r="DG972" s="274"/>
      <c r="DH972" s="274"/>
      <c r="DI972" s="274"/>
      <c r="DJ972" s="274"/>
      <c r="DK972" s="274"/>
      <c r="DL972" s="274"/>
      <c r="DM972" s="274"/>
      <c r="DN972" s="274"/>
    </row>
    <row r="973" customFormat="false" ht="15.75" hidden="false" customHeight="false" outlineLevel="0" collapsed="false">
      <c r="A973" s="276" t="s">
        <v>611</v>
      </c>
      <c r="B973" s="80"/>
      <c r="C973" s="80"/>
      <c r="D973" s="80"/>
      <c r="E973" s="80"/>
      <c r="F973" s="80"/>
      <c r="G973" s="80"/>
      <c r="H973" s="80"/>
      <c r="I973" s="80"/>
      <c r="J973" s="80"/>
      <c r="K973" s="80"/>
      <c r="L973" s="80"/>
      <c r="M973" s="80"/>
      <c r="N973" s="80"/>
      <c r="O973" s="80"/>
      <c r="P973" s="80"/>
      <c r="Q973" s="80"/>
      <c r="R973" s="80"/>
      <c r="S973" s="80"/>
      <c r="T973" s="80"/>
      <c r="U973" s="80"/>
      <c r="V973" s="80"/>
      <c r="W973" s="80"/>
      <c r="X973" s="80"/>
      <c r="Y973" s="80"/>
      <c r="Z973" s="80"/>
      <c r="AA973" s="80"/>
      <c r="AB973" s="80"/>
      <c r="AC973" s="80"/>
      <c r="AD973" s="80"/>
      <c r="AE973" s="80"/>
      <c r="AF973" s="80"/>
      <c r="AG973" s="80"/>
      <c r="AH973" s="80"/>
      <c r="AI973" s="80"/>
      <c r="AJ973" s="80"/>
      <c r="AK973" s="80"/>
      <c r="AL973" s="80"/>
      <c r="AM973" s="80"/>
      <c r="AN973" s="80"/>
      <c r="AO973" s="80"/>
      <c r="AP973" s="80"/>
      <c r="AQ973" s="80"/>
      <c r="AR973" s="80"/>
      <c r="AS973" s="80"/>
      <c r="AT973" s="80"/>
      <c r="AU973" s="80"/>
      <c r="AV973" s="80"/>
      <c r="AW973" s="80"/>
      <c r="AX973" s="80"/>
      <c r="AY973" s="80"/>
      <c r="AZ973" s="80"/>
      <c r="BA973" s="80"/>
      <c r="BB973" s="80"/>
      <c r="BC973" s="80"/>
      <c r="BD973" s="80"/>
      <c r="BE973" s="80"/>
      <c r="BF973" s="80"/>
      <c r="BG973" s="80"/>
      <c r="BH973" s="80"/>
      <c r="BI973" s="80"/>
      <c r="BJ973" s="80" t="n">
        <v>0</v>
      </c>
      <c r="BK973" s="80" t="n">
        <v>0</v>
      </c>
      <c r="BL973" s="80" t="n">
        <v>0</v>
      </c>
      <c r="BM973" s="80" t="n">
        <v>0</v>
      </c>
      <c r="BN973" s="80" t="n">
        <v>0</v>
      </c>
      <c r="BO973" s="80" t="n">
        <v>0</v>
      </c>
      <c r="BP973" s="80" t="n">
        <v>0</v>
      </c>
      <c r="BQ973" s="80" t="n">
        <v>0</v>
      </c>
      <c r="BR973" s="80" t="n">
        <v>0</v>
      </c>
      <c r="BS973" s="80" t="n">
        <v>0</v>
      </c>
      <c r="BT973" s="80" t="n">
        <v>0</v>
      </c>
      <c r="BU973" s="80" t="n">
        <v>0</v>
      </c>
      <c r="BV973" s="80" t="n">
        <v>0</v>
      </c>
      <c r="BW973" s="80" t="n">
        <v>0</v>
      </c>
      <c r="BX973" s="80" t="n">
        <v>0</v>
      </c>
      <c r="BY973" s="80" t="n">
        <v>0</v>
      </c>
      <c r="BZ973" s="80" t="n">
        <v>0</v>
      </c>
      <c r="CA973" s="80" t="n">
        <v>0</v>
      </c>
      <c r="CB973" s="80" t="n">
        <v>0</v>
      </c>
      <c r="CC973" s="80" t="n">
        <v>0</v>
      </c>
      <c r="CD973" s="80" t="n">
        <v>0</v>
      </c>
      <c r="CE973" s="80" t="n">
        <v>0</v>
      </c>
      <c r="CF973" s="80" t="n">
        <v>0</v>
      </c>
      <c r="CG973" s="80" t="n">
        <v>0</v>
      </c>
      <c r="CH973" s="178" t="n">
        <v>0</v>
      </c>
      <c r="CI973" s="178" t="n">
        <v>0</v>
      </c>
      <c r="CJ973" s="178" t="n">
        <v>0</v>
      </c>
      <c r="CK973" s="178" t="n">
        <v>0</v>
      </c>
      <c r="CL973" s="178" t="n">
        <v>0</v>
      </c>
      <c r="CM973" s="178" t="n">
        <v>0</v>
      </c>
      <c r="CN973" s="178" t="n">
        <v>0</v>
      </c>
      <c r="CO973" s="178" t="n">
        <v>0</v>
      </c>
      <c r="CP973" s="178" t="n">
        <v>0</v>
      </c>
      <c r="CQ973" s="178" t="n">
        <v>0</v>
      </c>
      <c r="CR973" s="178" t="n">
        <v>0</v>
      </c>
      <c r="CS973" s="178"/>
      <c r="CT973" s="274"/>
      <c r="CU973" s="274"/>
      <c r="CV973" s="274"/>
      <c r="CW973" s="274"/>
      <c r="CX973" s="274"/>
      <c r="CY973" s="274"/>
      <c r="CZ973" s="274"/>
      <c r="DA973" s="274"/>
      <c r="DB973" s="274"/>
      <c r="DC973" s="274"/>
      <c r="DD973" s="274"/>
      <c r="DE973" s="274"/>
      <c r="DF973" s="274"/>
      <c r="DG973" s="274"/>
      <c r="DH973" s="274"/>
      <c r="DI973" s="274"/>
      <c r="DJ973" s="274"/>
      <c r="DK973" s="274"/>
      <c r="DL973" s="274"/>
      <c r="DM973" s="274"/>
      <c r="DN973" s="274"/>
    </row>
    <row r="974" customFormat="false" ht="15.75" hidden="false" customHeight="false" outlineLevel="0" collapsed="false">
      <c r="A974" s="276" t="s">
        <v>622</v>
      </c>
      <c r="B974" s="78"/>
      <c r="C974" s="78"/>
      <c r="D974" s="78"/>
      <c r="E974" s="78"/>
      <c r="F974" s="78"/>
      <c r="G974" s="78"/>
      <c r="H974" s="78"/>
      <c r="I974" s="78"/>
      <c r="J974" s="78"/>
      <c r="K974" s="78"/>
      <c r="L974" s="78"/>
      <c r="M974" s="78"/>
      <c r="N974" s="78"/>
      <c r="O974" s="78"/>
      <c r="P974" s="78"/>
      <c r="Q974" s="78"/>
      <c r="R974" s="78"/>
      <c r="S974" s="78"/>
      <c r="T974" s="78"/>
      <c r="U974" s="78"/>
      <c r="V974" s="78"/>
      <c r="W974" s="78"/>
      <c r="X974" s="78"/>
      <c r="Y974" s="78"/>
      <c r="Z974" s="78"/>
      <c r="AA974" s="78"/>
      <c r="AB974" s="78"/>
      <c r="AC974" s="78"/>
      <c r="AD974" s="78"/>
      <c r="AE974" s="78"/>
      <c r="AF974" s="78"/>
      <c r="AG974" s="78"/>
      <c r="AH974" s="78"/>
      <c r="AI974" s="78"/>
      <c r="AJ974" s="78"/>
      <c r="AK974" s="78"/>
      <c r="AL974" s="78"/>
      <c r="AM974" s="78"/>
      <c r="AN974" s="78"/>
      <c r="AO974" s="78"/>
      <c r="AP974" s="78"/>
      <c r="AQ974" s="78"/>
      <c r="AR974" s="78"/>
      <c r="AS974" s="78"/>
      <c r="AT974" s="78"/>
      <c r="AU974" s="78"/>
      <c r="AV974" s="78"/>
      <c r="AW974" s="78"/>
      <c r="AX974" s="78"/>
      <c r="AY974" s="78"/>
      <c r="AZ974" s="78"/>
      <c r="BA974" s="78"/>
      <c r="BB974" s="78"/>
      <c r="BC974" s="78"/>
      <c r="BD974" s="78"/>
      <c r="BE974" s="78"/>
      <c r="BF974" s="78"/>
      <c r="BG974" s="78"/>
      <c r="BH974" s="78"/>
      <c r="BI974" s="78"/>
      <c r="BJ974" s="78"/>
      <c r="BK974" s="78"/>
      <c r="BL974" s="78"/>
      <c r="BM974" s="78"/>
      <c r="BN974" s="78"/>
      <c r="BO974" s="78"/>
      <c r="BP974" s="78"/>
      <c r="BQ974" s="78"/>
      <c r="BR974" s="78"/>
      <c r="BS974" s="78"/>
      <c r="BT974" s="78"/>
      <c r="BU974" s="78"/>
      <c r="BV974" s="78"/>
      <c r="BW974" s="78"/>
      <c r="BX974" s="78"/>
      <c r="BY974" s="78"/>
      <c r="BZ974" s="78"/>
      <c r="CA974" s="78"/>
      <c r="CB974" s="78"/>
      <c r="CC974" s="78"/>
      <c r="CD974" s="78"/>
      <c r="CE974" s="78"/>
      <c r="CF974" s="78"/>
      <c r="CG974" s="78"/>
      <c r="CH974" s="74"/>
      <c r="CI974" s="74"/>
      <c r="CJ974" s="74"/>
      <c r="CK974" s="74"/>
      <c r="CL974" s="74"/>
      <c r="CM974" s="74"/>
      <c r="CN974" s="74"/>
      <c r="CO974" s="74"/>
      <c r="CP974" s="74"/>
      <c r="CQ974" s="74"/>
      <c r="CR974" s="74"/>
      <c r="CS974" s="74"/>
      <c r="CT974" s="289"/>
      <c r="CU974" s="289"/>
      <c r="CV974" s="289"/>
      <c r="CW974" s="289"/>
      <c r="CX974" s="289"/>
      <c r="CY974" s="289"/>
      <c r="CZ974" s="289"/>
      <c r="DA974" s="289"/>
      <c r="DB974" s="289"/>
      <c r="DC974" s="289"/>
      <c r="DD974" s="289"/>
      <c r="DE974" s="289"/>
      <c r="DF974" s="289"/>
      <c r="DG974" s="289"/>
      <c r="DH974" s="289"/>
      <c r="DI974" s="289"/>
      <c r="DJ974" s="289"/>
      <c r="DK974" s="289"/>
      <c r="DL974" s="289"/>
      <c r="DM974" s="289"/>
      <c r="DN974" s="289"/>
    </row>
    <row r="975" customFormat="false" ht="15.75" hidden="false" customHeight="false" outlineLevel="0" collapsed="false">
      <c r="A975" s="276" t="s">
        <v>623</v>
      </c>
      <c r="B975" s="78"/>
      <c r="C975" s="78"/>
      <c r="D975" s="78"/>
      <c r="E975" s="78"/>
      <c r="F975" s="78"/>
      <c r="G975" s="78"/>
      <c r="H975" s="78"/>
      <c r="I975" s="78"/>
      <c r="J975" s="78"/>
      <c r="K975" s="78"/>
      <c r="L975" s="78"/>
      <c r="M975" s="78"/>
      <c r="N975" s="78"/>
      <c r="O975" s="78"/>
      <c r="P975" s="78"/>
      <c r="Q975" s="78"/>
      <c r="R975" s="78"/>
      <c r="S975" s="78"/>
      <c r="T975" s="78"/>
      <c r="U975" s="78"/>
      <c r="V975" s="78"/>
      <c r="W975" s="78"/>
      <c r="X975" s="78"/>
      <c r="Y975" s="78"/>
      <c r="Z975" s="78"/>
      <c r="AA975" s="78"/>
      <c r="AB975" s="78"/>
      <c r="AC975" s="78"/>
      <c r="AD975" s="78"/>
      <c r="AE975" s="78"/>
      <c r="AF975" s="78"/>
      <c r="AG975" s="78"/>
      <c r="AH975" s="78"/>
      <c r="AI975" s="78"/>
      <c r="AJ975" s="78"/>
      <c r="AK975" s="78"/>
      <c r="AL975" s="78"/>
      <c r="AM975" s="78"/>
      <c r="AN975" s="78"/>
      <c r="AO975" s="78"/>
      <c r="AP975" s="78"/>
      <c r="AQ975" s="78"/>
      <c r="AR975" s="78"/>
      <c r="AS975" s="78"/>
      <c r="AT975" s="78"/>
      <c r="AU975" s="78"/>
      <c r="AV975" s="78"/>
      <c r="AW975" s="78"/>
      <c r="AX975" s="78"/>
      <c r="AY975" s="78"/>
      <c r="AZ975" s="78"/>
      <c r="BA975" s="78"/>
      <c r="BB975" s="78"/>
      <c r="BC975" s="78"/>
      <c r="BD975" s="78"/>
      <c r="BE975" s="78"/>
      <c r="BF975" s="78"/>
      <c r="BG975" s="78"/>
      <c r="BH975" s="78"/>
      <c r="BI975" s="78"/>
      <c r="BJ975" s="78"/>
      <c r="BK975" s="78"/>
      <c r="BL975" s="78"/>
      <c r="BM975" s="78"/>
      <c r="BN975" s="78"/>
      <c r="BO975" s="78"/>
      <c r="BP975" s="78"/>
      <c r="BQ975" s="78"/>
      <c r="BR975" s="78"/>
      <c r="BS975" s="78"/>
      <c r="BT975" s="78"/>
      <c r="BU975" s="78"/>
      <c r="BV975" s="78"/>
      <c r="BW975" s="78"/>
      <c r="BX975" s="78"/>
      <c r="BY975" s="78"/>
      <c r="BZ975" s="78"/>
      <c r="CA975" s="78"/>
      <c r="CB975" s="78"/>
      <c r="CC975" s="78"/>
      <c r="CD975" s="78"/>
      <c r="CE975" s="78"/>
      <c r="CF975" s="78"/>
      <c r="CG975" s="78"/>
      <c r="CH975" s="74"/>
      <c r="CI975" s="74"/>
      <c r="CJ975" s="74"/>
      <c r="CK975" s="74"/>
      <c r="CL975" s="74"/>
      <c r="CM975" s="74"/>
      <c r="CN975" s="74"/>
      <c r="CO975" s="74"/>
      <c r="CP975" s="74"/>
      <c r="CQ975" s="74"/>
      <c r="CR975" s="74"/>
      <c r="CS975" s="74"/>
      <c r="CT975" s="278"/>
      <c r="CU975" s="278"/>
      <c r="CV975" s="278"/>
      <c r="CW975" s="278"/>
      <c r="CX975" s="278"/>
      <c r="CY975" s="278"/>
      <c r="CZ975" s="278"/>
      <c r="DA975" s="278"/>
      <c r="DB975" s="278"/>
      <c r="DC975" s="278"/>
      <c r="DD975" s="278"/>
      <c r="DE975" s="278"/>
      <c r="DF975" s="278"/>
      <c r="DG975" s="278"/>
      <c r="DH975" s="278"/>
      <c r="DI975" s="278"/>
      <c r="DJ975" s="278"/>
      <c r="DK975" s="278"/>
      <c r="DL975" s="278"/>
      <c r="DM975" s="278"/>
      <c r="DN975" s="278"/>
    </row>
    <row r="976" customFormat="false" ht="15.75" hidden="false" customHeight="false" outlineLevel="0" collapsed="false">
      <c r="A976" s="276" t="s">
        <v>610</v>
      </c>
      <c r="B976" s="78"/>
      <c r="C976" s="78"/>
      <c r="D976" s="78"/>
      <c r="E976" s="78"/>
      <c r="F976" s="78"/>
      <c r="G976" s="78"/>
      <c r="H976" s="78"/>
      <c r="I976" s="78"/>
      <c r="J976" s="78"/>
      <c r="K976" s="78"/>
      <c r="L976" s="78"/>
      <c r="M976" s="78"/>
      <c r="N976" s="78"/>
      <c r="O976" s="78"/>
      <c r="P976" s="78"/>
      <c r="Q976" s="78"/>
      <c r="R976" s="78"/>
      <c r="S976" s="78"/>
      <c r="T976" s="78"/>
      <c r="U976" s="78"/>
      <c r="V976" s="78"/>
      <c r="W976" s="78"/>
      <c r="X976" s="78"/>
      <c r="Y976" s="78"/>
      <c r="Z976" s="78"/>
      <c r="AA976" s="78"/>
      <c r="AB976" s="78"/>
      <c r="AC976" s="78"/>
      <c r="AD976" s="78"/>
      <c r="AE976" s="78"/>
      <c r="AF976" s="78"/>
      <c r="AG976" s="78"/>
      <c r="AH976" s="78"/>
      <c r="AI976" s="78"/>
      <c r="AJ976" s="78"/>
      <c r="AK976" s="78"/>
      <c r="AL976" s="78"/>
      <c r="AM976" s="78"/>
      <c r="AN976" s="78"/>
      <c r="AO976" s="78"/>
      <c r="AP976" s="78"/>
      <c r="AQ976" s="78"/>
      <c r="AR976" s="78"/>
      <c r="AS976" s="78"/>
      <c r="AT976" s="78"/>
      <c r="AU976" s="78"/>
      <c r="AV976" s="78"/>
      <c r="AW976" s="78"/>
      <c r="AX976" s="78"/>
      <c r="AY976" s="78"/>
      <c r="AZ976" s="78"/>
      <c r="BA976" s="78"/>
      <c r="BB976" s="78"/>
      <c r="BC976" s="78"/>
      <c r="BD976" s="78"/>
      <c r="BE976" s="78"/>
      <c r="BF976" s="78"/>
      <c r="BG976" s="78"/>
      <c r="BH976" s="78"/>
      <c r="BI976" s="78"/>
      <c r="BJ976" s="78" t="n">
        <v>0</v>
      </c>
      <c r="BK976" s="78" t="n">
        <v>0</v>
      </c>
      <c r="BL976" s="78" t="n">
        <v>0</v>
      </c>
      <c r="BM976" s="78" t="n">
        <v>0</v>
      </c>
      <c r="BN976" s="78" t="n">
        <v>0</v>
      </c>
      <c r="BO976" s="78" t="n">
        <v>0</v>
      </c>
      <c r="BP976" s="78" t="n">
        <v>0</v>
      </c>
      <c r="BQ976" s="78" t="n">
        <v>0</v>
      </c>
      <c r="BR976" s="78" t="n">
        <v>0</v>
      </c>
      <c r="BS976" s="78" t="n">
        <v>0</v>
      </c>
      <c r="BT976" s="78" t="n">
        <v>0</v>
      </c>
      <c r="BU976" s="78" t="n">
        <v>0</v>
      </c>
      <c r="BV976" s="78" t="n">
        <v>0</v>
      </c>
      <c r="BW976" s="78" t="n">
        <v>0</v>
      </c>
      <c r="BX976" s="78" t="n">
        <v>0</v>
      </c>
      <c r="BY976" s="78" t="n">
        <v>0</v>
      </c>
      <c r="BZ976" s="74" t="n">
        <v>1.48597314436012</v>
      </c>
      <c r="CA976" s="74" t="n">
        <v>0</v>
      </c>
      <c r="CB976" s="74" t="n">
        <v>1.63916258486417</v>
      </c>
      <c r="CC976" s="74" t="n">
        <v>0</v>
      </c>
      <c r="CD976" s="74" t="n">
        <v>0</v>
      </c>
      <c r="CE976" s="74" t="n">
        <v>4.21665102536625</v>
      </c>
      <c r="CF976" s="74" t="n">
        <v>0.919267345000557</v>
      </c>
      <c r="CG976" s="74" t="n">
        <v>0.071519952143706</v>
      </c>
      <c r="CH976" s="74" t="n">
        <v>0.243028928972206</v>
      </c>
      <c r="CI976" s="74" t="n">
        <v>0.291528535679814</v>
      </c>
      <c r="CJ976" s="74" t="n">
        <v>0.0633800523388488</v>
      </c>
      <c r="CK976" s="74" t="n">
        <v>0.000857850022132102</v>
      </c>
      <c r="CL976" s="74" t="n">
        <v>0</v>
      </c>
      <c r="CM976" s="74" t="n">
        <v>0.290930022421268</v>
      </c>
      <c r="CN976" s="74" t="n">
        <v>0.113972996760827</v>
      </c>
      <c r="CO976" s="74" t="n">
        <v>0.0250389423193811</v>
      </c>
      <c r="CP976" s="74" t="n">
        <v>0.23750750015934</v>
      </c>
      <c r="CQ976" s="74" t="n">
        <v>0.15267814046202</v>
      </c>
      <c r="CR976" s="74" t="n">
        <v>0.19509282031068</v>
      </c>
      <c r="CS976" s="74"/>
      <c r="CT976" s="278"/>
      <c r="CU976" s="278"/>
      <c r="CV976" s="278"/>
      <c r="CW976" s="278"/>
      <c r="CX976" s="278"/>
      <c r="CY976" s="278"/>
      <c r="CZ976" s="278"/>
      <c r="DA976" s="278"/>
      <c r="DB976" s="278"/>
      <c r="DC976" s="278"/>
      <c r="DD976" s="278"/>
      <c r="DE976" s="278"/>
      <c r="DF976" s="278"/>
      <c r="DG976" s="278"/>
      <c r="DH976" s="278"/>
      <c r="DI976" s="278"/>
      <c r="DJ976" s="278"/>
      <c r="DK976" s="278"/>
      <c r="DL976" s="278"/>
      <c r="DM976" s="278"/>
      <c r="DN976" s="278"/>
    </row>
    <row r="977" customFormat="false" ht="15.75" hidden="false" customHeight="false" outlineLevel="0" collapsed="false">
      <c r="A977" s="276" t="s">
        <v>622</v>
      </c>
      <c r="B977" s="78"/>
      <c r="C977" s="78"/>
      <c r="D977" s="78"/>
      <c r="E977" s="78"/>
      <c r="F977" s="78"/>
      <c r="G977" s="78"/>
      <c r="H977" s="78"/>
      <c r="I977" s="78"/>
      <c r="J977" s="78"/>
      <c r="K977" s="78"/>
      <c r="L977" s="78"/>
      <c r="M977" s="78"/>
      <c r="N977" s="78"/>
      <c r="O977" s="78"/>
      <c r="P977" s="78"/>
      <c r="Q977" s="78"/>
      <c r="R977" s="78"/>
      <c r="S977" s="78"/>
      <c r="T977" s="78"/>
      <c r="U977" s="78"/>
      <c r="V977" s="78"/>
      <c r="W977" s="78"/>
      <c r="X977" s="78"/>
      <c r="Y977" s="78"/>
      <c r="Z977" s="78"/>
      <c r="AA977" s="78"/>
      <c r="AB977" s="78"/>
      <c r="AC977" s="78"/>
      <c r="AD977" s="78"/>
      <c r="AE977" s="78"/>
      <c r="AF977" s="78"/>
      <c r="AG977" s="78"/>
      <c r="AH977" s="78"/>
      <c r="AI977" s="78"/>
      <c r="AJ977" s="78"/>
      <c r="AK977" s="78"/>
      <c r="AL977" s="78"/>
      <c r="AM977" s="78"/>
      <c r="AN977" s="78"/>
      <c r="AO977" s="78"/>
      <c r="AP977" s="78"/>
      <c r="AQ977" s="78"/>
      <c r="AR977" s="78"/>
      <c r="AS977" s="78"/>
      <c r="AT977" s="78"/>
      <c r="AU977" s="78"/>
      <c r="AV977" s="78"/>
      <c r="AW977" s="78"/>
      <c r="AX977" s="78"/>
      <c r="AY977" s="78"/>
      <c r="AZ977" s="78"/>
      <c r="BA977" s="78"/>
      <c r="BB977" s="78"/>
      <c r="BC977" s="78"/>
      <c r="BD977" s="78"/>
      <c r="BE977" s="78"/>
      <c r="BF977" s="78"/>
      <c r="BG977" s="78"/>
      <c r="BH977" s="78"/>
      <c r="BI977" s="78"/>
      <c r="BJ977" s="78"/>
      <c r="BK977" s="78"/>
      <c r="BL977" s="78"/>
      <c r="BM977" s="78"/>
      <c r="BN977" s="78"/>
      <c r="BO977" s="78"/>
      <c r="BP977" s="78"/>
      <c r="BQ977" s="78"/>
      <c r="BR977" s="78"/>
      <c r="BS977" s="78"/>
      <c r="BT977" s="78"/>
      <c r="BU977" s="78"/>
      <c r="BV977" s="78"/>
      <c r="BW977" s="78"/>
      <c r="BX977" s="78"/>
      <c r="BY977" s="78"/>
      <c r="BZ977" s="78"/>
      <c r="CA977" s="78"/>
      <c r="CB977" s="78"/>
      <c r="CC977" s="78"/>
      <c r="CD977" s="78"/>
      <c r="CE977" s="78"/>
      <c r="CF977" s="78"/>
      <c r="CG977" s="78"/>
      <c r="CH977" s="74"/>
      <c r="CI977" s="74"/>
      <c r="CJ977" s="74"/>
      <c r="CK977" s="74"/>
      <c r="CL977" s="74"/>
      <c r="CM977" s="74"/>
      <c r="CN977" s="74"/>
      <c r="CO977" s="74"/>
      <c r="CP977" s="74"/>
      <c r="CQ977" s="74"/>
      <c r="CR977" s="74"/>
      <c r="CS977" s="74"/>
      <c r="CT977" s="278"/>
      <c r="CU977" s="278"/>
      <c r="CV977" s="278"/>
      <c r="CW977" s="278"/>
      <c r="CX977" s="278"/>
      <c r="CY977" s="278"/>
      <c r="CZ977" s="278"/>
      <c r="DA977" s="278"/>
      <c r="DB977" s="278"/>
      <c r="DC977" s="278"/>
      <c r="DD977" s="278"/>
      <c r="DE977" s="278"/>
      <c r="DF977" s="278"/>
      <c r="DG977" s="278"/>
      <c r="DH977" s="278"/>
      <c r="DI977" s="278"/>
      <c r="DJ977" s="278"/>
      <c r="DK977" s="278"/>
      <c r="DL977" s="278"/>
      <c r="DM977" s="278"/>
      <c r="DN977" s="278"/>
    </row>
    <row r="978" customFormat="false" ht="15.75" hidden="false" customHeight="false" outlineLevel="0" collapsed="false">
      <c r="A978" s="276" t="s">
        <v>623</v>
      </c>
      <c r="B978" s="78"/>
      <c r="C978" s="78"/>
      <c r="D978" s="78"/>
      <c r="E978" s="78"/>
      <c r="F978" s="78"/>
      <c r="G978" s="78"/>
      <c r="H978" s="78"/>
      <c r="I978" s="78"/>
      <c r="J978" s="78"/>
      <c r="K978" s="78"/>
      <c r="L978" s="78"/>
      <c r="M978" s="78"/>
      <c r="N978" s="78"/>
      <c r="O978" s="78"/>
      <c r="P978" s="78"/>
      <c r="Q978" s="78"/>
      <c r="R978" s="78"/>
      <c r="S978" s="78"/>
      <c r="T978" s="78"/>
      <c r="U978" s="78"/>
      <c r="V978" s="78"/>
      <c r="W978" s="78"/>
      <c r="X978" s="78"/>
      <c r="Y978" s="78"/>
      <c r="Z978" s="78"/>
      <c r="AA978" s="78"/>
      <c r="AB978" s="78"/>
      <c r="AC978" s="78"/>
      <c r="AD978" s="78"/>
      <c r="AE978" s="78"/>
      <c r="AF978" s="78"/>
      <c r="AG978" s="78"/>
      <c r="AH978" s="78"/>
      <c r="AI978" s="78"/>
      <c r="AJ978" s="78"/>
      <c r="AK978" s="78"/>
      <c r="AL978" s="78"/>
      <c r="AM978" s="78"/>
      <c r="AN978" s="78"/>
      <c r="AO978" s="78"/>
      <c r="AP978" s="78"/>
      <c r="AQ978" s="78"/>
      <c r="AR978" s="78"/>
      <c r="AS978" s="78"/>
      <c r="AT978" s="78"/>
      <c r="AU978" s="78"/>
      <c r="AV978" s="78"/>
      <c r="AW978" s="78"/>
      <c r="AX978" s="78"/>
      <c r="AY978" s="78"/>
      <c r="AZ978" s="78"/>
      <c r="BA978" s="78"/>
      <c r="BB978" s="78"/>
      <c r="BC978" s="78"/>
      <c r="BD978" s="78"/>
      <c r="BE978" s="78"/>
      <c r="BF978" s="78"/>
      <c r="BG978" s="78"/>
      <c r="BH978" s="78"/>
      <c r="BI978" s="78"/>
      <c r="BJ978" s="78"/>
      <c r="BK978" s="78"/>
      <c r="BL978" s="78"/>
      <c r="BM978" s="78"/>
      <c r="BN978" s="78"/>
      <c r="BO978" s="78"/>
      <c r="BP978" s="78"/>
      <c r="BQ978" s="78"/>
      <c r="BR978" s="78"/>
      <c r="BS978" s="78"/>
      <c r="BT978" s="78"/>
      <c r="BU978" s="78"/>
      <c r="BV978" s="78"/>
      <c r="BW978" s="78"/>
      <c r="BX978" s="78"/>
      <c r="BY978" s="78"/>
      <c r="BZ978" s="74" t="n">
        <v>1.48597314436012</v>
      </c>
      <c r="CA978" s="74" t="n">
        <v>0</v>
      </c>
      <c r="CB978" s="74" t="n">
        <v>1.63916258486417</v>
      </c>
      <c r="CC978" s="74" t="n">
        <v>0</v>
      </c>
      <c r="CD978" s="74" t="n">
        <v>0</v>
      </c>
      <c r="CE978" s="74" t="n">
        <v>4.21665102536625</v>
      </c>
      <c r="CF978" s="74" t="n">
        <v>0.919267345000557</v>
      </c>
      <c r="CG978" s="74" t="n">
        <v>0.071519952143706</v>
      </c>
      <c r="CH978" s="74" t="n">
        <v>0.243028928972206</v>
      </c>
      <c r="CI978" s="74" t="n">
        <v>0.291528535679814</v>
      </c>
      <c r="CJ978" s="74" t="n">
        <v>0.0633800523388488</v>
      </c>
      <c r="CK978" s="74" t="n">
        <v>0.000857850022132102</v>
      </c>
      <c r="CL978" s="74" t="n">
        <v>0</v>
      </c>
      <c r="CM978" s="74" t="n">
        <v>0.290930022421268</v>
      </c>
      <c r="CN978" s="74" t="n">
        <v>0.113972996760827</v>
      </c>
      <c r="CO978" s="74" t="n">
        <v>0.0250389423193811</v>
      </c>
      <c r="CP978" s="74" t="n">
        <v>0.23750750015934</v>
      </c>
      <c r="CQ978" s="74" t="n">
        <v>0.15267814046202</v>
      </c>
      <c r="CR978" s="293" t="n">
        <v>0.19509282031068</v>
      </c>
      <c r="CS978" s="74"/>
      <c r="CT978" s="278"/>
      <c r="CU978" s="278"/>
      <c r="CV978" s="278"/>
      <c r="CW978" s="278"/>
      <c r="CX978" s="278"/>
      <c r="CY978" s="278"/>
      <c r="CZ978" s="278"/>
      <c r="DA978" s="278"/>
      <c r="DB978" s="278"/>
      <c r="DC978" s="278"/>
      <c r="DD978" s="278"/>
      <c r="DE978" s="278"/>
      <c r="DF978" s="278"/>
      <c r="DG978" s="278"/>
      <c r="DH978" s="278"/>
      <c r="DI978" s="278"/>
      <c r="DJ978" s="278"/>
      <c r="DK978" s="278"/>
      <c r="DL978" s="278"/>
      <c r="DM978" s="278"/>
      <c r="DN978" s="278"/>
    </row>
    <row r="979" customFormat="false" ht="15.75" hidden="false" customHeight="false" outlineLevel="0" collapsed="false">
      <c r="A979" s="276" t="s">
        <v>612</v>
      </c>
      <c r="B979" s="80"/>
      <c r="C979" s="80"/>
      <c r="D979" s="80"/>
      <c r="E979" s="80"/>
      <c r="F979" s="80"/>
      <c r="G979" s="80"/>
      <c r="H979" s="80"/>
      <c r="I979" s="80"/>
      <c r="J979" s="80"/>
      <c r="K979" s="80"/>
      <c r="L979" s="80"/>
      <c r="M979" s="80"/>
      <c r="N979" s="80"/>
      <c r="O979" s="80"/>
      <c r="P979" s="80"/>
      <c r="Q979" s="80"/>
      <c r="R979" s="80"/>
      <c r="S979" s="80"/>
      <c r="T979" s="80"/>
      <c r="U979" s="80"/>
      <c r="V979" s="80"/>
      <c r="W979" s="80"/>
      <c r="X979" s="80"/>
      <c r="Y979" s="80"/>
      <c r="Z979" s="80"/>
      <c r="AA979" s="80"/>
      <c r="AB979" s="80"/>
      <c r="AC979" s="80"/>
      <c r="AD979" s="80"/>
      <c r="AE979" s="80"/>
      <c r="AF979" s="80"/>
      <c r="AG979" s="80"/>
      <c r="AH979" s="80"/>
      <c r="AI979" s="80"/>
      <c r="AJ979" s="80"/>
      <c r="AK979" s="80"/>
      <c r="AL979" s="80"/>
      <c r="AM979" s="80"/>
      <c r="AN979" s="80"/>
      <c r="AO979" s="80"/>
      <c r="AP979" s="80"/>
      <c r="AQ979" s="80"/>
      <c r="AR979" s="80"/>
      <c r="AS979" s="80"/>
      <c r="AT979" s="80"/>
      <c r="AU979" s="80"/>
      <c r="AV979" s="80"/>
      <c r="AW979" s="80"/>
      <c r="AX979" s="80"/>
      <c r="AY979" s="80"/>
      <c r="AZ979" s="80"/>
      <c r="BA979" s="80"/>
      <c r="BB979" s="80"/>
      <c r="BC979" s="80"/>
      <c r="BD979" s="80"/>
      <c r="BE979" s="80"/>
      <c r="BF979" s="80"/>
      <c r="BG979" s="80"/>
      <c r="BH979" s="80"/>
      <c r="BI979" s="80"/>
      <c r="BJ979" s="80" t="n">
        <v>0</v>
      </c>
      <c r="BK979" s="80" t="n">
        <v>0</v>
      </c>
      <c r="BL979" s="80" t="n">
        <v>0</v>
      </c>
      <c r="BM979" s="80" t="n">
        <v>0</v>
      </c>
      <c r="BN979" s="80" t="n">
        <v>0</v>
      </c>
      <c r="BO979" s="80" t="n">
        <v>0</v>
      </c>
      <c r="BP979" s="80" t="n">
        <v>0</v>
      </c>
      <c r="BQ979" s="80" t="n">
        <v>0</v>
      </c>
      <c r="BR979" s="80" t="n">
        <v>0</v>
      </c>
      <c r="BS979" s="80" t="n">
        <v>0</v>
      </c>
      <c r="BT979" s="80" t="n">
        <v>0</v>
      </c>
      <c r="BU979" s="80" t="n">
        <v>0</v>
      </c>
      <c r="BV979" s="80" t="n">
        <v>0</v>
      </c>
      <c r="BW979" s="80" t="n">
        <v>0</v>
      </c>
      <c r="BX979" s="80" t="n">
        <v>0</v>
      </c>
      <c r="BY979" s="80" t="n">
        <v>0</v>
      </c>
      <c r="BZ979" s="80" t="n">
        <v>0</v>
      </c>
      <c r="CA979" s="80" t="n">
        <v>0</v>
      </c>
      <c r="CB979" s="80" t="n">
        <v>0</v>
      </c>
      <c r="CC979" s="80" t="n">
        <v>0</v>
      </c>
      <c r="CD979" s="80" t="n">
        <v>0</v>
      </c>
      <c r="CE979" s="80" t="n">
        <v>0</v>
      </c>
      <c r="CF979" s="80" t="n">
        <v>0</v>
      </c>
      <c r="CG979" s="80" t="n">
        <v>0</v>
      </c>
      <c r="CH979" s="178" t="n">
        <v>0</v>
      </c>
      <c r="CI979" s="178" t="n">
        <v>0</v>
      </c>
      <c r="CJ979" s="178" t="n">
        <v>0</v>
      </c>
      <c r="CK979" s="178" t="n">
        <v>0</v>
      </c>
      <c r="CL979" s="178" t="n">
        <v>0</v>
      </c>
      <c r="CM979" s="178" t="n">
        <v>0</v>
      </c>
      <c r="CN979" s="178" t="n">
        <v>0</v>
      </c>
      <c r="CO979" s="178" t="n">
        <v>0</v>
      </c>
      <c r="CP979" s="178" t="n">
        <v>0</v>
      </c>
      <c r="CQ979" s="178" t="n">
        <v>0</v>
      </c>
      <c r="CR979" s="178" t="n">
        <v>0</v>
      </c>
      <c r="CS979" s="178"/>
      <c r="CT979" s="278"/>
      <c r="CU979" s="278"/>
      <c r="CV979" s="278"/>
      <c r="CW979" s="278"/>
      <c r="CX979" s="278"/>
      <c r="CY979" s="278"/>
      <c r="CZ979" s="278"/>
      <c r="DA979" s="278"/>
      <c r="DB979" s="278"/>
      <c r="DC979" s="278"/>
      <c r="DD979" s="278"/>
      <c r="DE979" s="278"/>
      <c r="DF979" s="278"/>
      <c r="DG979" s="278"/>
      <c r="DH979" s="278"/>
      <c r="DI979" s="278"/>
      <c r="DJ979" s="278"/>
      <c r="DK979" s="278"/>
      <c r="DL979" s="278"/>
      <c r="DM979" s="278"/>
      <c r="DN979" s="278"/>
    </row>
    <row r="980" customFormat="false" ht="15.75" hidden="false" customHeight="false" outlineLevel="0" collapsed="false">
      <c r="A980" s="276" t="s">
        <v>622</v>
      </c>
      <c r="B980" s="190"/>
      <c r="C980" s="190"/>
      <c r="D980" s="190"/>
      <c r="E980" s="190"/>
      <c r="F980" s="190"/>
      <c r="G980" s="190"/>
      <c r="H980" s="190"/>
      <c r="I980" s="190"/>
      <c r="J980" s="190"/>
      <c r="K980" s="190"/>
      <c r="L980" s="190"/>
      <c r="M980" s="190"/>
      <c r="N980" s="190"/>
      <c r="O980" s="190"/>
      <c r="P980" s="190"/>
      <c r="Q980" s="190"/>
      <c r="R980" s="190"/>
      <c r="S980" s="190"/>
      <c r="T980" s="190"/>
      <c r="U980" s="190"/>
      <c r="V980" s="190"/>
      <c r="W980" s="190"/>
      <c r="X980" s="190"/>
      <c r="Y980" s="190"/>
      <c r="Z980" s="190"/>
      <c r="AA980" s="190"/>
      <c r="AB980" s="190"/>
      <c r="AC980" s="190"/>
      <c r="AD980" s="190"/>
      <c r="AE980" s="190"/>
      <c r="AF980" s="190"/>
      <c r="AG980" s="190"/>
      <c r="AH980" s="190"/>
      <c r="AI980" s="190"/>
      <c r="AJ980" s="190"/>
      <c r="AK980" s="190"/>
      <c r="AL980" s="190"/>
      <c r="AM980" s="190"/>
      <c r="AN980" s="190"/>
      <c r="AO980" s="190"/>
      <c r="AP980" s="190"/>
      <c r="AQ980" s="190"/>
      <c r="AR980" s="190"/>
      <c r="AS980" s="190"/>
      <c r="AT980" s="190"/>
      <c r="AU980" s="190"/>
      <c r="AV980" s="190"/>
      <c r="AW980" s="190"/>
      <c r="AX980" s="190"/>
      <c r="AY980" s="190"/>
      <c r="AZ980" s="190"/>
      <c r="BA980" s="190"/>
      <c r="BB980" s="190"/>
      <c r="BC980" s="190"/>
      <c r="BD980" s="190"/>
      <c r="BE980" s="190"/>
      <c r="BF980" s="190"/>
      <c r="BG980" s="190"/>
      <c r="BH980" s="190"/>
      <c r="BI980" s="190"/>
      <c r="BJ980" s="190" t="n">
        <v>0</v>
      </c>
      <c r="BK980" s="190" t="n">
        <v>0</v>
      </c>
      <c r="BL980" s="190" t="n">
        <v>0</v>
      </c>
      <c r="BM980" s="190" t="n">
        <v>0</v>
      </c>
      <c r="BN980" s="190" t="n">
        <v>0</v>
      </c>
      <c r="BO980" s="190" t="n">
        <v>0</v>
      </c>
      <c r="BP980" s="190" t="n">
        <v>0</v>
      </c>
      <c r="BQ980" s="190" t="n">
        <v>0</v>
      </c>
      <c r="BR980" s="190" t="n">
        <v>0</v>
      </c>
      <c r="BS980" s="190" t="n">
        <v>0</v>
      </c>
      <c r="BT980" s="190" t="n">
        <v>0</v>
      </c>
      <c r="BU980" s="190" t="n">
        <v>0</v>
      </c>
      <c r="BV980" s="190" t="n">
        <v>0</v>
      </c>
      <c r="BW980" s="190" t="n">
        <v>0</v>
      </c>
      <c r="BX980" s="190" t="n">
        <v>0</v>
      </c>
      <c r="BY980" s="190" t="n">
        <v>0</v>
      </c>
      <c r="BZ980" s="190" t="n">
        <v>0</v>
      </c>
      <c r="CA980" s="190" t="n">
        <v>0</v>
      </c>
      <c r="CB980" s="190" t="n">
        <v>0</v>
      </c>
      <c r="CC980" s="190" t="n">
        <v>0</v>
      </c>
      <c r="CD980" s="190" t="n">
        <v>0</v>
      </c>
      <c r="CE980" s="190" t="n">
        <v>0</v>
      </c>
      <c r="CF980" s="190" t="n">
        <v>0</v>
      </c>
      <c r="CG980" s="190" t="n">
        <v>0</v>
      </c>
      <c r="CH980" s="74" t="n">
        <v>0</v>
      </c>
      <c r="CI980" s="74" t="n">
        <v>0</v>
      </c>
      <c r="CJ980" s="74" t="n">
        <v>0</v>
      </c>
      <c r="CK980" s="74" t="n">
        <v>0</v>
      </c>
      <c r="CL980" s="74" t="n">
        <v>0</v>
      </c>
      <c r="CM980" s="74" t="n">
        <v>0</v>
      </c>
      <c r="CN980" s="74" t="n">
        <v>0</v>
      </c>
      <c r="CO980" s="74" t="n">
        <v>0</v>
      </c>
      <c r="CP980" s="74" t="n">
        <v>0</v>
      </c>
      <c r="CQ980" s="74" t="n">
        <v>0</v>
      </c>
      <c r="CR980" s="74" t="n">
        <v>0</v>
      </c>
      <c r="CS980" s="74"/>
      <c r="CT980" s="289"/>
      <c r="CU980" s="289"/>
      <c r="CV980" s="289"/>
      <c r="CW980" s="289"/>
      <c r="CX980" s="289"/>
      <c r="CY980" s="289"/>
      <c r="CZ980" s="289"/>
      <c r="DA980" s="289"/>
      <c r="DB980" s="289"/>
      <c r="DC980" s="289"/>
      <c r="DD980" s="289"/>
      <c r="DE980" s="289"/>
      <c r="DF980" s="289"/>
      <c r="DG980" s="289"/>
      <c r="DH980" s="289"/>
      <c r="DI980" s="289"/>
      <c r="DJ980" s="289"/>
      <c r="DK980" s="289"/>
      <c r="DL980" s="289"/>
      <c r="DM980" s="289"/>
      <c r="DN980" s="289"/>
    </row>
    <row r="981" customFormat="false" ht="15.75" hidden="false" customHeight="false" outlineLevel="0" collapsed="false">
      <c r="A981" s="276" t="s">
        <v>623</v>
      </c>
      <c r="B981" s="190"/>
      <c r="C981" s="190"/>
      <c r="D981" s="190"/>
      <c r="E981" s="190"/>
      <c r="F981" s="190"/>
      <c r="G981" s="190"/>
      <c r="H981" s="190"/>
      <c r="I981" s="190"/>
      <c r="J981" s="190"/>
      <c r="K981" s="190"/>
      <c r="L981" s="190"/>
      <c r="M981" s="190"/>
      <c r="N981" s="190"/>
      <c r="O981" s="190"/>
      <c r="P981" s="190"/>
      <c r="Q981" s="190"/>
      <c r="R981" s="190"/>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t="n">
        <v>0</v>
      </c>
      <c r="BK981" s="190" t="n">
        <v>0</v>
      </c>
      <c r="BL981" s="190" t="n">
        <v>0</v>
      </c>
      <c r="BM981" s="190" t="n">
        <v>0</v>
      </c>
      <c r="BN981" s="190" t="n">
        <v>0</v>
      </c>
      <c r="BO981" s="190" t="n">
        <v>0</v>
      </c>
      <c r="BP981" s="190" t="n">
        <v>0</v>
      </c>
      <c r="BQ981" s="190" t="n">
        <v>0</v>
      </c>
      <c r="BR981" s="190" t="n">
        <v>0</v>
      </c>
      <c r="BS981" s="190" t="n">
        <v>0</v>
      </c>
      <c r="BT981" s="190" t="n">
        <v>0</v>
      </c>
      <c r="BU981" s="190" t="n">
        <v>0</v>
      </c>
      <c r="BV981" s="190" t="n">
        <v>0</v>
      </c>
      <c r="BW981" s="190" t="n">
        <v>0</v>
      </c>
      <c r="BX981" s="190" t="n">
        <v>0</v>
      </c>
      <c r="BY981" s="190" t="n">
        <v>0</v>
      </c>
      <c r="BZ981" s="190" t="n">
        <v>0</v>
      </c>
      <c r="CA981" s="190" t="n">
        <v>0</v>
      </c>
      <c r="CB981" s="190" t="n">
        <v>0</v>
      </c>
      <c r="CC981" s="190" t="n">
        <v>0</v>
      </c>
      <c r="CD981" s="190" t="n">
        <v>0</v>
      </c>
      <c r="CE981" s="190" t="n">
        <v>0</v>
      </c>
      <c r="CF981" s="190" t="n">
        <v>0</v>
      </c>
      <c r="CG981" s="190" t="n">
        <v>0</v>
      </c>
      <c r="CH981" s="74" t="n">
        <v>0</v>
      </c>
      <c r="CI981" s="74" t="n">
        <v>0</v>
      </c>
      <c r="CJ981" s="74" t="n">
        <v>0</v>
      </c>
      <c r="CK981" s="74" t="n">
        <v>0</v>
      </c>
      <c r="CL981" s="74" t="n">
        <v>0</v>
      </c>
      <c r="CM981" s="74" t="n">
        <v>0</v>
      </c>
      <c r="CN981" s="74" t="n">
        <v>0</v>
      </c>
      <c r="CO981" s="74" t="n">
        <v>0</v>
      </c>
      <c r="CP981" s="74" t="n">
        <v>0</v>
      </c>
      <c r="CQ981" s="74" t="n">
        <v>0</v>
      </c>
      <c r="CR981" s="74" t="n">
        <v>0</v>
      </c>
      <c r="CS981" s="74"/>
      <c r="CT981" s="274"/>
      <c r="CU981" s="274"/>
      <c r="CV981" s="274"/>
      <c r="CW981" s="274"/>
      <c r="CX981" s="274"/>
      <c r="CY981" s="274"/>
      <c r="CZ981" s="274"/>
      <c r="DA981" s="274"/>
      <c r="DB981" s="274"/>
      <c r="DC981" s="274"/>
      <c r="DD981" s="274"/>
      <c r="DE981" s="274"/>
      <c r="DF981" s="274"/>
      <c r="DG981" s="274"/>
      <c r="DH981" s="274"/>
      <c r="DI981" s="274"/>
      <c r="DJ981" s="274"/>
      <c r="DK981" s="274"/>
      <c r="DL981" s="274"/>
      <c r="DM981" s="274"/>
      <c r="DN981" s="274"/>
    </row>
    <row r="982" customFormat="false" ht="15.75" hidden="false" customHeight="false" outlineLevel="0" collapsed="false">
      <c r="A982" s="276" t="s">
        <v>613</v>
      </c>
      <c r="B982" s="190"/>
      <c r="C982" s="190"/>
      <c r="D982" s="190"/>
      <c r="E982" s="190"/>
      <c r="F982" s="190"/>
      <c r="G982" s="190"/>
      <c r="H982" s="190"/>
      <c r="I982" s="190"/>
      <c r="J982" s="190"/>
      <c r="K982" s="190"/>
      <c r="L982" s="190"/>
      <c r="M982" s="190"/>
      <c r="N982" s="190"/>
      <c r="O982" s="190"/>
      <c r="P982" s="190"/>
      <c r="Q982" s="190"/>
      <c r="R982" s="190"/>
      <c r="S982" s="190"/>
      <c r="T982" s="190"/>
      <c r="U982" s="190"/>
      <c r="V982" s="190"/>
      <c r="W982" s="190"/>
      <c r="X982" s="190"/>
      <c r="Y982" s="190"/>
      <c r="Z982" s="190"/>
      <c r="AA982" s="190"/>
      <c r="AB982" s="190"/>
      <c r="AC982" s="190"/>
      <c r="AD982" s="190"/>
      <c r="AE982" s="190"/>
      <c r="AF982" s="190"/>
      <c r="AG982" s="190"/>
      <c r="AH982" s="190"/>
      <c r="AI982" s="190"/>
      <c r="AJ982" s="190"/>
      <c r="AK982" s="190"/>
      <c r="AL982" s="190"/>
      <c r="AM982" s="190"/>
      <c r="AN982" s="190"/>
      <c r="AO982" s="190"/>
      <c r="AP982" s="190"/>
      <c r="AQ982" s="190"/>
      <c r="AR982" s="190"/>
      <c r="AS982" s="190"/>
      <c r="AT982" s="190"/>
      <c r="AU982" s="190"/>
      <c r="AV982" s="190"/>
      <c r="AW982" s="190"/>
      <c r="AX982" s="190"/>
      <c r="AY982" s="190"/>
      <c r="AZ982" s="190"/>
      <c r="BA982" s="190"/>
      <c r="BB982" s="190"/>
      <c r="BC982" s="190"/>
      <c r="BD982" s="190"/>
      <c r="BE982" s="190"/>
      <c r="BF982" s="190"/>
      <c r="BG982" s="190"/>
      <c r="BH982" s="190"/>
      <c r="BI982" s="190"/>
      <c r="BJ982" s="190" t="n">
        <v>0</v>
      </c>
      <c r="BK982" s="190" t="n">
        <v>0</v>
      </c>
      <c r="BL982" s="190" t="n">
        <v>0</v>
      </c>
      <c r="BM982" s="190" t="n">
        <v>0</v>
      </c>
      <c r="BN982" s="190" t="n">
        <v>0</v>
      </c>
      <c r="BO982" s="190" t="n">
        <v>0</v>
      </c>
      <c r="BP982" s="190" t="n">
        <v>0</v>
      </c>
      <c r="BQ982" s="190" t="n">
        <v>0</v>
      </c>
      <c r="BR982" s="190" t="n">
        <v>0</v>
      </c>
      <c r="BS982" s="190" t="n">
        <v>0</v>
      </c>
      <c r="BT982" s="190" t="n">
        <v>0</v>
      </c>
      <c r="BU982" s="190" t="n">
        <v>0</v>
      </c>
      <c r="BV982" s="190" t="n">
        <v>0</v>
      </c>
      <c r="BW982" s="190" t="n">
        <v>0</v>
      </c>
      <c r="BX982" s="190" t="n">
        <v>0</v>
      </c>
      <c r="BY982" s="190" t="n">
        <v>0</v>
      </c>
      <c r="BZ982" s="190" t="n">
        <v>0</v>
      </c>
      <c r="CA982" s="190" t="n">
        <v>0</v>
      </c>
      <c r="CB982" s="190" t="n">
        <v>0</v>
      </c>
      <c r="CC982" s="190" t="n">
        <v>0</v>
      </c>
      <c r="CD982" s="190" t="n">
        <v>0</v>
      </c>
      <c r="CE982" s="190" t="n">
        <v>0</v>
      </c>
      <c r="CF982" s="190" t="n">
        <v>0</v>
      </c>
      <c r="CG982" s="190" t="n">
        <v>0</v>
      </c>
      <c r="CH982" s="74" t="n">
        <v>0</v>
      </c>
      <c r="CI982" s="74" t="n">
        <v>0</v>
      </c>
      <c r="CJ982" s="74" t="n">
        <v>0</v>
      </c>
      <c r="CK982" s="74" t="n">
        <v>0</v>
      </c>
      <c r="CL982" s="74" t="n">
        <v>0</v>
      </c>
      <c r="CM982" s="74" t="n">
        <v>0</v>
      </c>
      <c r="CN982" s="74" t="n">
        <v>0</v>
      </c>
      <c r="CO982" s="74" t="n">
        <v>0</v>
      </c>
      <c r="CP982" s="74" t="n">
        <v>0</v>
      </c>
      <c r="CQ982" s="74" t="n">
        <v>0</v>
      </c>
      <c r="CR982" s="74" t="n">
        <v>0</v>
      </c>
      <c r="CS982" s="74"/>
      <c r="CT982" s="274"/>
      <c r="CU982" s="274"/>
      <c r="CV982" s="274"/>
      <c r="CW982" s="274"/>
      <c r="CX982" s="274"/>
      <c r="CY982" s="274"/>
      <c r="CZ982" s="274"/>
      <c r="DA982" s="274"/>
      <c r="DB982" s="274"/>
      <c r="DC982" s="274"/>
      <c r="DD982" s="274"/>
      <c r="DE982" s="274"/>
      <c r="DF982" s="274"/>
      <c r="DG982" s="274"/>
      <c r="DH982" s="274"/>
      <c r="DI982" s="274"/>
      <c r="DJ982" s="274"/>
      <c r="DK982" s="274"/>
      <c r="DL982" s="274"/>
      <c r="DM982" s="274"/>
      <c r="DN982" s="274"/>
    </row>
    <row r="983" customFormat="false" ht="15.75" hidden="false" customHeight="false" outlineLevel="0" collapsed="false">
      <c r="A983" s="276" t="s">
        <v>622</v>
      </c>
      <c r="B983" s="190"/>
      <c r="C983" s="190"/>
      <c r="D983" s="190"/>
      <c r="E983" s="190"/>
      <c r="F983" s="190"/>
      <c r="G983" s="190"/>
      <c r="H983" s="190"/>
      <c r="I983" s="190"/>
      <c r="J983" s="190"/>
      <c r="K983" s="190"/>
      <c r="L983" s="190"/>
      <c r="M983" s="190"/>
      <c r="N983" s="190"/>
      <c r="O983" s="190"/>
      <c r="P983" s="190"/>
      <c r="Q983" s="190"/>
      <c r="R983" s="190"/>
      <c r="S983" s="190"/>
      <c r="T983" s="190"/>
      <c r="U983" s="190"/>
      <c r="V983" s="190"/>
      <c r="W983" s="190"/>
      <c r="X983" s="190"/>
      <c r="Y983" s="190"/>
      <c r="Z983" s="190"/>
      <c r="AA983" s="190"/>
      <c r="AB983" s="190"/>
      <c r="AC983" s="190"/>
      <c r="AD983" s="190"/>
      <c r="AE983" s="190"/>
      <c r="AF983" s="190"/>
      <c r="AG983" s="190"/>
      <c r="AH983" s="190"/>
      <c r="AI983" s="190"/>
      <c r="AJ983" s="190"/>
      <c r="AK983" s="190"/>
      <c r="AL983" s="190"/>
      <c r="AM983" s="190"/>
      <c r="AN983" s="190"/>
      <c r="AO983" s="190"/>
      <c r="AP983" s="190"/>
      <c r="AQ983" s="190"/>
      <c r="AR983" s="190"/>
      <c r="AS983" s="190"/>
      <c r="AT983" s="190"/>
      <c r="AU983" s="190"/>
      <c r="AV983" s="190"/>
      <c r="AW983" s="190"/>
      <c r="AX983" s="190"/>
      <c r="AY983" s="190"/>
      <c r="AZ983" s="190"/>
      <c r="BA983" s="190"/>
      <c r="BB983" s="190"/>
      <c r="BC983" s="190"/>
      <c r="BD983" s="190"/>
      <c r="BE983" s="190"/>
      <c r="BF983" s="190"/>
      <c r="BG983" s="190"/>
      <c r="BH983" s="190"/>
      <c r="BI983" s="190"/>
      <c r="BJ983" s="190"/>
      <c r="BK983" s="190"/>
      <c r="BL983" s="190"/>
      <c r="BM983" s="190"/>
      <c r="BN983" s="190"/>
      <c r="BO983" s="190"/>
      <c r="BP983" s="190"/>
      <c r="BQ983" s="190"/>
      <c r="BR983" s="190"/>
      <c r="BS983" s="190"/>
      <c r="BT983" s="190"/>
      <c r="BU983" s="190"/>
      <c r="BV983" s="190"/>
      <c r="BW983" s="190"/>
      <c r="BX983" s="190"/>
      <c r="BY983" s="190"/>
      <c r="BZ983" s="190"/>
      <c r="CA983" s="190"/>
      <c r="CB983" s="190"/>
      <c r="CC983" s="190"/>
      <c r="CD983" s="190"/>
      <c r="CE983" s="190"/>
      <c r="CF983" s="190"/>
      <c r="CG983" s="190"/>
      <c r="CH983" s="74"/>
      <c r="CI983" s="74"/>
      <c r="CJ983" s="74"/>
      <c r="CK983" s="74"/>
      <c r="CL983" s="74"/>
      <c r="CM983" s="74"/>
      <c r="CN983" s="74"/>
      <c r="CO983" s="74"/>
      <c r="CP983" s="74"/>
      <c r="CQ983" s="74"/>
      <c r="CR983" s="74"/>
      <c r="CS983" s="74"/>
      <c r="CT983" s="274"/>
      <c r="CU983" s="274"/>
      <c r="CV983" s="274"/>
      <c r="CW983" s="274"/>
      <c r="CX983" s="274"/>
      <c r="CY983" s="274"/>
      <c r="CZ983" s="274"/>
      <c r="DA983" s="274"/>
      <c r="DB983" s="274"/>
      <c r="DC983" s="274"/>
      <c r="DD983" s="274"/>
      <c r="DE983" s="274"/>
      <c r="DF983" s="274"/>
      <c r="DG983" s="274"/>
      <c r="DH983" s="274"/>
      <c r="DI983" s="274"/>
      <c r="DJ983" s="274"/>
      <c r="DK983" s="274"/>
      <c r="DL983" s="274"/>
      <c r="DM983" s="274"/>
      <c r="DN983" s="274"/>
    </row>
    <row r="984" customFormat="false" ht="15.75" hidden="false" customHeight="false" outlineLevel="0" collapsed="false">
      <c r="A984" s="276" t="s">
        <v>623</v>
      </c>
      <c r="B984" s="190"/>
      <c r="C984" s="190"/>
      <c r="D984" s="190"/>
      <c r="E984" s="190"/>
      <c r="F984" s="190"/>
      <c r="G984" s="190"/>
      <c r="H984" s="190"/>
      <c r="I984" s="190"/>
      <c r="J984" s="190"/>
      <c r="K984" s="190"/>
      <c r="L984" s="190"/>
      <c r="M984" s="190"/>
      <c r="N984" s="190"/>
      <c r="O984" s="190"/>
      <c r="P984" s="190"/>
      <c r="Q984" s="190"/>
      <c r="R984" s="190"/>
      <c r="S984" s="190"/>
      <c r="T984" s="190"/>
      <c r="U984" s="190"/>
      <c r="V984" s="190"/>
      <c r="W984" s="190"/>
      <c r="X984" s="190"/>
      <c r="Y984" s="190"/>
      <c r="Z984" s="190"/>
      <c r="AA984" s="190"/>
      <c r="AB984" s="190"/>
      <c r="AC984" s="190"/>
      <c r="AD984" s="190"/>
      <c r="AE984" s="190"/>
      <c r="AF984" s="190"/>
      <c r="AG984" s="190"/>
      <c r="AH984" s="190"/>
      <c r="AI984" s="190"/>
      <c r="AJ984" s="190"/>
      <c r="AK984" s="190"/>
      <c r="AL984" s="190"/>
      <c r="AM984" s="190"/>
      <c r="AN984" s="190"/>
      <c r="AO984" s="190"/>
      <c r="AP984" s="190"/>
      <c r="AQ984" s="190"/>
      <c r="AR984" s="190"/>
      <c r="AS984" s="190"/>
      <c r="AT984" s="190"/>
      <c r="AU984" s="190"/>
      <c r="AV984" s="190"/>
      <c r="AW984" s="190"/>
      <c r="AX984" s="190"/>
      <c r="AY984" s="190"/>
      <c r="AZ984" s="190"/>
      <c r="BA984" s="190"/>
      <c r="BB984" s="190"/>
      <c r="BC984" s="190"/>
      <c r="BD984" s="190"/>
      <c r="BE984" s="190"/>
      <c r="BF984" s="190"/>
      <c r="BG984" s="190"/>
      <c r="BH984" s="190"/>
      <c r="BI984" s="190"/>
      <c r="BJ984" s="190"/>
      <c r="BK984" s="190"/>
      <c r="BL984" s="190"/>
      <c r="BM984" s="190"/>
      <c r="BN984" s="190"/>
      <c r="BO984" s="190"/>
      <c r="BP984" s="190"/>
      <c r="BQ984" s="190"/>
      <c r="BR984" s="190"/>
      <c r="BS984" s="190"/>
      <c r="BT984" s="190"/>
      <c r="BU984" s="190"/>
      <c r="BV984" s="190"/>
      <c r="BW984" s="190"/>
      <c r="BX984" s="190"/>
      <c r="BY984" s="190"/>
      <c r="BZ984" s="190"/>
      <c r="CA984" s="190"/>
      <c r="CB984" s="190"/>
      <c r="CC984" s="190"/>
      <c r="CD984" s="190"/>
      <c r="CE984" s="190"/>
      <c r="CF984" s="190"/>
      <c r="CG984" s="190"/>
      <c r="CH984" s="74"/>
      <c r="CI984" s="74"/>
      <c r="CJ984" s="74"/>
      <c r="CK984" s="74"/>
      <c r="CL984" s="74"/>
      <c r="CM984" s="74"/>
      <c r="CN984" s="74"/>
      <c r="CO984" s="74"/>
      <c r="CP984" s="74"/>
      <c r="CQ984" s="74"/>
      <c r="CR984" s="74"/>
      <c r="CS984" s="74"/>
      <c r="CT984" s="274"/>
      <c r="CU984" s="274"/>
      <c r="CV984" s="274"/>
      <c r="CW984" s="274"/>
      <c r="CX984" s="274"/>
      <c r="CY984" s="274"/>
      <c r="CZ984" s="274"/>
      <c r="DA984" s="274"/>
      <c r="DB984" s="274"/>
      <c r="DC984" s="274"/>
      <c r="DD984" s="274"/>
      <c r="DE984" s="274"/>
      <c r="DF984" s="274"/>
      <c r="DG984" s="274"/>
      <c r="DH984" s="274"/>
      <c r="DI984" s="274"/>
      <c r="DJ984" s="274"/>
      <c r="DK984" s="274"/>
      <c r="DL984" s="274"/>
      <c r="DM984" s="274"/>
      <c r="DN984" s="274"/>
    </row>
    <row r="985" customFormat="false" ht="15.75" hidden="false" customHeight="false" outlineLevel="0" collapsed="false">
      <c r="A985" s="276" t="s">
        <v>614</v>
      </c>
      <c r="B985" s="190"/>
      <c r="C985" s="190"/>
      <c r="D985" s="190"/>
      <c r="E985" s="190"/>
      <c r="F985" s="190"/>
      <c r="G985" s="190"/>
      <c r="H985" s="190"/>
      <c r="I985" s="190"/>
      <c r="J985" s="190"/>
      <c r="K985" s="190"/>
      <c r="L985" s="190"/>
      <c r="M985" s="190"/>
      <c r="N985" s="190"/>
      <c r="O985" s="190"/>
      <c r="P985" s="190"/>
      <c r="Q985" s="190"/>
      <c r="R985" s="190"/>
      <c r="S985" s="190"/>
      <c r="T985" s="190"/>
      <c r="U985" s="190"/>
      <c r="V985" s="190"/>
      <c r="W985" s="190"/>
      <c r="X985" s="190"/>
      <c r="Y985" s="190"/>
      <c r="Z985" s="190"/>
      <c r="AA985" s="190"/>
      <c r="AB985" s="190"/>
      <c r="AC985" s="190"/>
      <c r="AD985" s="190"/>
      <c r="AE985" s="190"/>
      <c r="AF985" s="190"/>
      <c r="AG985" s="190"/>
      <c r="AH985" s="190"/>
      <c r="AI985" s="190"/>
      <c r="AJ985" s="190"/>
      <c r="AK985" s="190"/>
      <c r="AL985" s="190"/>
      <c r="AM985" s="190"/>
      <c r="AN985" s="190"/>
      <c r="AO985" s="190"/>
      <c r="AP985" s="190"/>
      <c r="AQ985" s="190"/>
      <c r="AR985" s="190"/>
      <c r="AS985" s="190"/>
      <c r="AT985" s="190"/>
      <c r="AU985" s="190"/>
      <c r="AV985" s="190"/>
      <c r="AW985" s="190"/>
      <c r="AX985" s="190"/>
      <c r="AY985" s="190"/>
      <c r="AZ985" s="190"/>
      <c r="BA985" s="190"/>
      <c r="BB985" s="190"/>
      <c r="BC985" s="190"/>
      <c r="BD985" s="190"/>
      <c r="BE985" s="190"/>
      <c r="BF985" s="190"/>
      <c r="BG985" s="190"/>
      <c r="BH985" s="190"/>
      <c r="BI985" s="190"/>
      <c r="BJ985" s="190" t="n">
        <v>0</v>
      </c>
      <c r="BK985" s="190" t="n">
        <v>0</v>
      </c>
      <c r="BL985" s="190" t="n">
        <v>0</v>
      </c>
      <c r="BM985" s="190" t="n">
        <v>0</v>
      </c>
      <c r="BN985" s="190" t="n">
        <v>0</v>
      </c>
      <c r="BO985" s="190" t="n">
        <v>0</v>
      </c>
      <c r="BP985" s="190" t="n">
        <v>0</v>
      </c>
      <c r="BQ985" s="190" t="n">
        <v>0</v>
      </c>
      <c r="BR985" s="190" t="n">
        <v>0</v>
      </c>
      <c r="BS985" s="190" t="n">
        <v>0</v>
      </c>
      <c r="BT985" s="190" t="n">
        <v>0</v>
      </c>
      <c r="BU985" s="190" t="n">
        <v>0</v>
      </c>
      <c r="BV985" s="190" t="n">
        <v>0</v>
      </c>
      <c r="BW985" s="190" t="n">
        <v>0</v>
      </c>
      <c r="BX985" s="190" t="n">
        <v>0</v>
      </c>
      <c r="BY985" s="190" t="n">
        <v>0</v>
      </c>
      <c r="BZ985" s="190" t="n">
        <v>0</v>
      </c>
      <c r="CA985" s="190" t="n">
        <v>0</v>
      </c>
      <c r="CB985" s="190" t="n">
        <v>0</v>
      </c>
      <c r="CC985" s="190" t="n">
        <v>0</v>
      </c>
      <c r="CD985" s="190" t="n">
        <v>0</v>
      </c>
      <c r="CE985" s="190" t="n">
        <v>0</v>
      </c>
      <c r="CF985" s="190" t="n">
        <v>0</v>
      </c>
      <c r="CG985" s="190" t="n">
        <v>0</v>
      </c>
      <c r="CH985" s="74" t="n">
        <v>0</v>
      </c>
      <c r="CI985" s="74" t="n">
        <v>0</v>
      </c>
      <c r="CJ985" s="74" t="n">
        <v>0</v>
      </c>
      <c r="CK985" s="74" t="n">
        <v>0</v>
      </c>
      <c r="CL985" s="74" t="n">
        <v>0</v>
      </c>
      <c r="CM985" s="74" t="n">
        <v>0</v>
      </c>
      <c r="CN985" s="74" t="n">
        <v>0</v>
      </c>
      <c r="CO985" s="74" t="n">
        <v>0</v>
      </c>
      <c r="CP985" s="74" t="n">
        <v>0</v>
      </c>
      <c r="CQ985" s="74" t="n">
        <v>0</v>
      </c>
      <c r="CR985" s="74" t="n">
        <v>0</v>
      </c>
      <c r="CS985" s="74"/>
      <c r="CT985" s="274"/>
      <c r="CU985" s="274"/>
      <c r="CV985" s="274"/>
      <c r="CW985" s="274"/>
      <c r="CX985" s="274"/>
      <c r="CY985" s="274"/>
      <c r="CZ985" s="274"/>
      <c r="DA985" s="274"/>
      <c r="DB985" s="274"/>
      <c r="DC985" s="274"/>
      <c r="DD985" s="274"/>
      <c r="DE985" s="274"/>
      <c r="DF985" s="274"/>
      <c r="DG985" s="274"/>
      <c r="DH985" s="274"/>
      <c r="DI985" s="274"/>
      <c r="DJ985" s="274"/>
      <c r="DK985" s="274"/>
      <c r="DL985" s="274"/>
      <c r="DM985" s="274"/>
      <c r="DN985" s="274"/>
    </row>
    <row r="986" customFormat="false" ht="15.75" hidden="false" customHeight="false" outlineLevel="0" collapsed="false">
      <c r="A986" s="276" t="s">
        <v>622</v>
      </c>
      <c r="B986" s="190"/>
      <c r="C986" s="190"/>
      <c r="D986" s="190"/>
      <c r="E986" s="190"/>
      <c r="F986" s="190"/>
      <c r="G986" s="190"/>
      <c r="H986" s="190"/>
      <c r="I986" s="190"/>
      <c r="J986" s="190"/>
      <c r="K986" s="190"/>
      <c r="L986" s="190"/>
      <c r="M986" s="190"/>
      <c r="N986" s="190"/>
      <c r="O986" s="190"/>
      <c r="P986" s="190"/>
      <c r="Q986" s="190"/>
      <c r="R986" s="190"/>
      <c r="S986" s="190"/>
      <c r="T986" s="190"/>
      <c r="U986" s="190"/>
      <c r="V986" s="190"/>
      <c r="W986" s="190"/>
      <c r="X986" s="190"/>
      <c r="Y986" s="190"/>
      <c r="Z986" s="190"/>
      <c r="AA986" s="190"/>
      <c r="AB986" s="190"/>
      <c r="AC986" s="190"/>
      <c r="AD986" s="190"/>
      <c r="AE986" s="190"/>
      <c r="AF986" s="190"/>
      <c r="AG986" s="190"/>
      <c r="AH986" s="190"/>
      <c r="AI986" s="190"/>
      <c r="AJ986" s="190"/>
      <c r="AK986" s="190"/>
      <c r="AL986" s="190"/>
      <c r="AM986" s="190"/>
      <c r="AN986" s="190"/>
      <c r="AO986" s="190"/>
      <c r="AP986" s="190"/>
      <c r="AQ986" s="190"/>
      <c r="AR986" s="190"/>
      <c r="AS986" s="190"/>
      <c r="AT986" s="190"/>
      <c r="AU986" s="190"/>
      <c r="AV986" s="190"/>
      <c r="AW986" s="190"/>
      <c r="AX986" s="190"/>
      <c r="AY986" s="190"/>
      <c r="AZ986" s="190"/>
      <c r="BA986" s="190"/>
      <c r="BB986" s="190"/>
      <c r="BC986" s="190"/>
      <c r="BD986" s="190"/>
      <c r="BE986" s="190"/>
      <c r="BF986" s="190"/>
      <c r="BG986" s="190"/>
      <c r="BH986" s="190"/>
      <c r="BI986" s="190"/>
      <c r="BJ986" s="190"/>
      <c r="BK986" s="190"/>
      <c r="BL986" s="190"/>
      <c r="BM986" s="190"/>
      <c r="BN986" s="190"/>
      <c r="BO986" s="190"/>
      <c r="BP986" s="190"/>
      <c r="BQ986" s="190"/>
      <c r="BR986" s="190"/>
      <c r="BS986" s="190"/>
      <c r="BT986" s="190"/>
      <c r="BU986" s="190"/>
      <c r="BV986" s="190"/>
      <c r="BW986" s="190"/>
      <c r="BX986" s="190"/>
      <c r="BY986" s="190"/>
      <c r="BZ986" s="190"/>
      <c r="CA986" s="190"/>
      <c r="CB986" s="190"/>
      <c r="CC986" s="190"/>
      <c r="CD986" s="190"/>
      <c r="CE986" s="190"/>
      <c r="CF986" s="190"/>
      <c r="CG986" s="190"/>
      <c r="CH986" s="74"/>
      <c r="CI986" s="74"/>
      <c r="CJ986" s="74"/>
      <c r="CK986" s="74"/>
      <c r="CL986" s="74"/>
      <c r="CM986" s="74"/>
      <c r="CN986" s="74"/>
      <c r="CO986" s="74"/>
      <c r="CP986" s="74"/>
      <c r="CQ986" s="74"/>
      <c r="CR986" s="74"/>
      <c r="CS986" s="74"/>
      <c r="CT986" s="274"/>
      <c r="CU986" s="274"/>
      <c r="CV986" s="274"/>
      <c r="CW986" s="274"/>
      <c r="CX986" s="274"/>
      <c r="CY986" s="274"/>
      <c r="CZ986" s="274"/>
      <c r="DA986" s="274"/>
      <c r="DB986" s="274"/>
      <c r="DC986" s="274"/>
      <c r="DD986" s="274"/>
      <c r="DE986" s="274"/>
      <c r="DF986" s="274"/>
      <c r="DG986" s="274"/>
      <c r="DH986" s="274"/>
      <c r="DI986" s="274"/>
      <c r="DJ986" s="274"/>
      <c r="DK986" s="274"/>
      <c r="DL986" s="274"/>
      <c r="DM986" s="274"/>
      <c r="DN986" s="274"/>
    </row>
    <row r="987" customFormat="false" ht="15.75" hidden="false" customHeight="false" outlineLevel="0" collapsed="false">
      <c r="A987" s="276" t="s">
        <v>623</v>
      </c>
      <c r="B987" s="190"/>
      <c r="C987" s="190"/>
      <c r="D987" s="190"/>
      <c r="E987" s="190"/>
      <c r="F987" s="190"/>
      <c r="G987" s="190"/>
      <c r="H987" s="190"/>
      <c r="I987" s="190"/>
      <c r="J987" s="190"/>
      <c r="K987" s="190"/>
      <c r="L987" s="190"/>
      <c r="M987" s="190"/>
      <c r="N987" s="190"/>
      <c r="O987" s="190"/>
      <c r="P987" s="190"/>
      <c r="Q987" s="190"/>
      <c r="R987" s="190"/>
      <c r="S987" s="190"/>
      <c r="T987" s="190"/>
      <c r="U987" s="190"/>
      <c r="V987" s="190"/>
      <c r="W987" s="190"/>
      <c r="X987" s="190"/>
      <c r="Y987" s="190"/>
      <c r="Z987" s="190"/>
      <c r="AA987" s="190"/>
      <c r="AB987" s="190"/>
      <c r="AC987" s="190"/>
      <c r="AD987" s="190"/>
      <c r="AE987" s="190"/>
      <c r="AF987" s="190"/>
      <c r="AG987" s="190"/>
      <c r="AH987" s="190"/>
      <c r="AI987" s="190"/>
      <c r="AJ987" s="190"/>
      <c r="AK987" s="190"/>
      <c r="AL987" s="190"/>
      <c r="AM987" s="190"/>
      <c r="AN987" s="190"/>
      <c r="AO987" s="190"/>
      <c r="AP987" s="190"/>
      <c r="AQ987" s="190"/>
      <c r="AR987" s="190"/>
      <c r="AS987" s="190"/>
      <c r="AT987" s="190"/>
      <c r="AU987" s="190"/>
      <c r="AV987" s="190"/>
      <c r="AW987" s="190"/>
      <c r="AX987" s="190"/>
      <c r="AY987" s="190"/>
      <c r="AZ987" s="190"/>
      <c r="BA987" s="190"/>
      <c r="BB987" s="190"/>
      <c r="BC987" s="190"/>
      <c r="BD987" s="190"/>
      <c r="BE987" s="190"/>
      <c r="BF987" s="190"/>
      <c r="BG987" s="190"/>
      <c r="BH987" s="190"/>
      <c r="BI987" s="190"/>
      <c r="BJ987" s="190"/>
      <c r="BK987" s="190"/>
      <c r="BL987" s="190"/>
      <c r="BM987" s="190"/>
      <c r="BN987" s="190"/>
      <c r="BO987" s="190"/>
      <c r="BP987" s="190"/>
      <c r="BQ987" s="190"/>
      <c r="BR987" s="190"/>
      <c r="BS987" s="190"/>
      <c r="BT987" s="190"/>
      <c r="BU987" s="190"/>
      <c r="BV987" s="190"/>
      <c r="BW987" s="190"/>
      <c r="BX987" s="190"/>
      <c r="BY987" s="190"/>
      <c r="BZ987" s="190"/>
      <c r="CA987" s="190"/>
      <c r="CB987" s="190"/>
      <c r="CC987" s="190"/>
      <c r="CD987" s="190"/>
      <c r="CE987" s="190"/>
      <c r="CF987" s="190"/>
      <c r="CG987" s="190"/>
      <c r="CH987" s="74"/>
      <c r="CI987" s="74"/>
      <c r="CJ987" s="74"/>
      <c r="CK987" s="74"/>
      <c r="CL987" s="74"/>
      <c r="CM987" s="74"/>
      <c r="CN987" s="74"/>
      <c r="CO987" s="74"/>
      <c r="CP987" s="74"/>
      <c r="CQ987" s="74"/>
      <c r="CR987" s="74"/>
      <c r="CS987" s="74"/>
      <c r="CT987" s="274"/>
      <c r="CU987" s="274"/>
      <c r="CV987" s="274"/>
      <c r="CW987" s="274"/>
      <c r="CX987" s="274"/>
      <c r="CY987" s="274"/>
      <c r="CZ987" s="274"/>
      <c r="DA987" s="274"/>
      <c r="DB987" s="274"/>
      <c r="DC987" s="274"/>
      <c r="DD987" s="274"/>
      <c r="DE987" s="274"/>
      <c r="DF987" s="274"/>
      <c r="DG987" s="274"/>
      <c r="DH987" s="274"/>
      <c r="DI987" s="274"/>
      <c r="DJ987" s="274"/>
      <c r="DK987" s="274"/>
      <c r="DL987" s="274"/>
      <c r="DM987" s="274"/>
      <c r="DN987" s="274"/>
    </row>
    <row r="988" customFormat="false" ht="15.75" hidden="false" customHeight="false" outlineLevel="0" collapsed="false">
      <c r="A988" s="272" t="s">
        <v>627</v>
      </c>
      <c r="B988" s="65"/>
      <c r="C988" s="65"/>
      <c r="D988" s="65"/>
      <c r="E988" s="65"/>
      <c r="F988" s="65"/>
      <c r="G988" s="65"/>
      <c r="H988" s="65"/>
      <c r="I988" s="65"/>
      <c r="J988" s="65"/>
      <c r="K988" s="65"/>
      <c r="L988" s="65"/>
      <c r="M988" s="65"/>
      <c r="N988" s="65"/>
      <c r="O988" s="65"/>
      <c r="P988" s="65"/>
      <c r="Q988" s="65"/>
      <c r="R988" s="65"/>
      <c r="S988" s="65"/>
      <c r="T988" s="65"/>
      <c r="U988" s="65"/>
      <c r="V988" s="65"/>
      <c r="W988" s="65"/>
      <c r="X988" s="65"/>
      <c r="Y988" s="65"/>
      <c r="Z988" s="65"/>
      <c r="AA988" s="65"/>
      <c r="AB988" s="65"/>
      <c r="AC988" s="65"/>
      <c r="AD988" s="65"/>
      <c r="AE988" s="65"/>
      <c r="AF988" s="65"/>
      <c r="AG988" s="65"/>
      <c r="AH988" s="65"/>
      <c r="AI988" s="65"/>
      <c r="AJ988" s="65"/>
      <c r="AK988" s="65"/>
      <c r="AL988" s="65"/>
      <c r="AM988" s="65"/>
      <c r="AN988" s="65"/>
      <c r="AO988" s="65"/>
      <c r="AP988" s="65"/>
      <c r="AQ988" s="65"/>
      <c r="AR988" s="65"/>
      <c r="AS988" s="65"/>
      <c r="AT988" s="65"/>
      <c r="AU988" s="65"/>
      <c r="AV988" s="65"/>
      <c r="AW988" s="65"/>
      <c r="AX988" s="65"/>
      <c r="AY988" s="65"/>
      <c r="AZ988" s="65"/>
      <c r="BA988" s="65"/>
      <c r="BB988" s="65"/>
      <c r="BC988" s="65"/>
      <c r="BD988" s="65"/>
      <c r="BE988" s="65"/>
      <c r="BF988" s="65"/>
      <c r="BG988" s="65"/>
      <c r="BH988" s="65"/>
      <c r="BI988" s="65"/>
      <c r="BJ988" s="65" t="n">
        <v>0</v>
      </c>
      <c r="BK988" s="65" t="n">
        <v>0</v>
      </c>
      <c r="BL988" s="65" t="n">
        <v>0</v>
      </c>
      <c r="BM988" s="65" t="n">
        <v>0</v>
      </c>
      <c r="BN988" s="65" t="n">
        <v>0</v>
      </c>
      <c r="BO988" s="65" t="n">
        <v>0</v>
      </c>
      <c r="BP988" s="65" t="n">
        <v>0</v>
      </c>
      <c r="BQ988" s="65" t="n">
        <v>0</v>
      </c>
      <c r="BR988" s="65" t="n">
        <v>0</v>
      </c>
      <c r="BS988" s="65" t="n">
        <v>0</v>
      </c>
      <c r="BT988" s="65" t="n">
        <v>0</v>
      </c>
      <c r="BU988" s="65" t="n">
        <v>0</v>
      </c>
      <c r="BV988" s="65" t="n">
        <v>0</v>
      </c>
      <c r="BW988" s="65" t="n">
        <v>0</v>
      </c>
      <c r="BX988" s="65" t="n">
        <v>0</v>
      </c>
      <c r="BY988" s="65" t="n">
        <v>0</v>
      </c>
      <c r="BZ988" s="65" t="n">
        <v>0</v>
      </c>
      <c r="CA988" s="65" t="n">
        <v>0</v>
      </c>
      <c r="CB988" s="65" t="n">
        <v>0</v>
      </c>
      <c r="CC988" s="65" t="n">
        <v>0</v>
      </c>
      <c r="CD988" s="65" t="n">
        <v>0</v>
      </c>
      <c r="CE988" s="65" t="n">
        <v>0</v>
      </c>
      <c r="CF988" s="65" t="n">
        <v>0</v>
      </c>
      <c r="CG988" s="65" t="n">
        <v>0</v>
      </c>
      <c r="CH988" s="69" t="n">
        <v>0</v>
      </c>
      <c r="CI988" s="69" t="n">
        <v>0</v>
      </c>
      <c r="CJ988" s="69" t="n">
        <v>0</v>
      </c>
      <c r="CK988" s="69" t="n">
        <v>0</v>
      </c>
      <c r="CL988" s="69" t="n">
        <v>0</v>
      </c>
      <c r="CM988" s="69" t="n">
        <v>0</v>
      </c>
      <c r="CN988" s="69" t="n">
        <v>0</v>
      </c>
      <c r="CO988" s="69" t="n">
        <v>0</v>
      </c>
      <c r="CP988" s="69" t="n">
        <v>0</v>
      </c>
      <c r="CQ988" s="69" t="n">
        <v>0</v>
      </c>
      <c r="CR988" s="69" t="n">
        <v>0</v>
      </c>
      <c r="CS988" s="69"/>
      <c r="CT988" s="274"/>
      <c r="CU988" s="274"/>
      <c r="CV988" s="274"/>
      <c r="CW988" s="274"/>
      <c r="CX988" s="274"/>
      <c r="CY988" s="274"/>
      <c r="CZ988" s="274"/>
      <c r="DA988" s="274"/>
      <c r="DB988" s="274"/>
      <c r="DC988" s="274"/>
      <c r="DD988" s="274"/>
      <c r="DE988" s="274"/>
      <c r="DF988" s="274"/>
      <c r="DG988" s="274"/>
      <c r="DH988" s="274"/>
      <c r="DI988" s="274"/>
      <c r="DJ988" s="274"/>
      <c r="DK988" s="274"/>
      <c r="DL988" s="274"/>
      <c r="DM988" s="274"/>
      <c r="DN988" s="274"/>
    </row>
    <row r="989" customFormat="false" ht="15" hidden="false" customHeight="false" outlineLevel="0" collapsed="false">
      <c r="A989" s="276" t="s">
        <v>608</v>
      </c>
      <c r="B989" s="170"/>
      <c r="C989" s="170"/>
      <c r="D989" s="170"/>
      <c r="E989" s="170"/>
      <c r="F989" s="170"/>
      <c r="G989" s="170"/>
      <c r="H989" s="170"/>
      <c r="I989" s="170"/>
      <c r="J989" s="170"/>
      <c r="K989" s="170"/>
      <c r="L989" s="170"/>
      <c r="M989" s="170"/>
      <c r="N989" s="170"/>
      <c r="O989" s="170"/>
      <c r="P989" s="170"/>
      <c r="Q989" s="170"/>
      <c r="R989" s="170"/>
      <c r="S989" s="170"/>
      <c r="T989" s="170"/>
      <c r="U989" s="170"/>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c r="BA989" s="170"/>
      <c r="BB989" s="170"/>
      <c r="BC989" s="170"/>
      <c r="BD989" s="170"/>
      <c r="BE989" s="170"/>
      <c r="BF989" s="170"/>
      <c r="BG989" s="170"/>
      <c r="BH989" s="170"/>
      <c r="BI989" s="170"/>
      <c r="BJ989" s="170" t="n">
        <v>0</v>
      </c>
      <c r="BK989" s="170" t="n">
        <v>0</v>
      </c>
      <c r="BL989" s="170" t="n">
        <v>0</v>
      </c>
      <c r="BM989" s="170" t="n">
        <v>0</v>
      </c>
      <c r="BN989" s="170" t="n">
        <v>0</v>
      </c>
      <c r="BO989" s="170" t="n">
        <v>0</v>
      </c>
      <c r="BP989" s="170" t="n">
        <v>0</v>
      </c>
      <c r="BQ989" s="170" t="n">
        <v>0</v>
      </c>
      <c r="BR989" s="170" t="n">
        <v>0</v>
      </c>
      <c r="BS989" s="170" t="n">
        <v>0</v>
      </c>
      <c r="BT989" s="170" t="n">
        <v>0</v>
      </c>
      <c r="BU989" s="170" t="n">
        <v>0</v>
      </c>
      <c r="BV989" s="170" t="n">
        <v>0</v>
      </c>
      <c r="BW989" s="170" t="n">
        <v>0</v>
      </c>
      <c r="BX989" s="170" t="n">
        <v>0</v>
      </c>
      <c r="BY989" s="170" t="n">
        <v>0</v>
      </c>
      <c r="BZ989" s="170" t="n">
        <v>0</v>
      </c>
      <c r="CA989" s="170" t="n">
        <v>0</v>
      </c>
      <c r="CB989" s="170" t="n">
        <v>0</v>
      </c>
      <c r="CC989" s="170" t="n">
        <v>0</v>
      </c>
      <c r="CD989" s="170" t="n">
        <v>0</v>
      </c>
      <c r="CE989" s="170" t="n">
        <v>0</v>
      </c>
      <c r="CF989" s="170" t="n">
        <v>0</v>
      </c>
      <c r="CG989" s="170" t="n">
        <v>0</v>
      </c>
      <c r="CH989" s="172" t="n">
        <v>0</v>
      </c>
      <c r="CI989" s="172" t="n">
        <v>0</v>
      </c>
      <c r="CJ989" s="172" t="n">
        <v>0</v>
      </c>
      <c r="CK989" s="172" t="n">
        <v>0</v>
      </c>
      <c r="CL989" s="172" t="n">
        <v>0</v>
      </c>
      <c r="CM989" s="172" t="n">
        <v>0</v>
      </c>
      <c r="CN989" s="172" t="n">
        <v>0</v>
      </c>
      <c r="CO989" s="172" t="n">
        <v>0</v>
      </c>
      <c r="CP989" s="172" t="n">
        <v>0</v>
      </c>
      <c r="CQ989" s="172" t="n">
        <v>0</v>
      </c>
      <c r="CR989" s="172" t="n">
        <v>0</v>
      </c>
      <c r="CS989" s="172"/>
      <c r="CT989" s="275"/>
      <c r="CU989" s="275"/>
      <c r="CV989" s="275"/>
      <c r="CW989" s="275"/>
      <c r="CX989" s="275"/>
      <c r="CY989" s="275"/>
      <c r="CZ989" s="275"/>
      <c r="DA989" s="275"/>
      <c r="DB989" s="275"/>
      <c r="DC989" s="275"/>
      <c r="DD989" s="275"/>
      <c r="DE989" s="275"/>
      <c r="DF989" s="275"/>
      <c r="DG989" s="275"/>
      <c r="DH989" s="275"/>
      <c r="DI989" s="275"/>
      <c r="DJ989" s="275"/>
      <c r="DK989" s="275"/>
      <c r="DL989" s="275"/>
      <c r="DM989" s="275"/>
      <c r="DN989" s="275"/>
    </row>
    <row r="990" customFormat="false" ht="15" hidden="false" customHeight="false" outlineLevel="0" collapsed="false">
      <c r="A990" s="279" t="s">
        <v>628</v>
      </c>
      <c r="B990" s="170"/>
      <c r="C990" s="170"/>
      <c r="D990" s="170"/>
      <c r="E990" s="170"/>
      <c r="F990" s="170"/>
      <c r="G990" s="170"/>
      <c r="H990" s="170"/>
      <c r="I990" s="170"/>
      <c r="J990" s="170"/>
      <c r="K990" s="170"/>
      <c r="L990" s="170"/>
      <c r="M990" s="170"/>
      <c r="N990" s="170"/>
      <c r="O990" s="170"/>
      <c r="P990" s="170"/>
      <c r="Q990" s="170"/>
      <c r="R990" s="170"/>
      <c r="S990" s="170"/>
      <c r="T990" s="170"/>
      <c r="U990" s="170"/>
      <c r="V990" s="170"/>
      <c r="W990" s="170"/>
      <c r="X990" s="170"/>
      <c r="Y990" s="170"/>
      <c r="Z990" s="170"/>
      <c r="AA990" s="170"/>
      <c r="AB990" s="170"/>
      <c r="AC990" s="170"/>
      <c r="AD990" s="170"/>
      <c r="AE990" s="170"/>
      <c r="AF990" s="170"/>
      <c r="AG990" s="170"/>
      <c r="AH990" s="170"/>
      <c r="AI990" s="170"/>
      <c r="AJ990" s="170"/>
      <c r="AK990" s="170"/>
      <c r="AL990" s="170"/>
      <c r="AM990" s="170"/>
      <c r="AN990" s="170"/>
      <c r="AO990" s="170"/>
      <c r="AP990" s="170"/>
      <c r="AQ990" s="170"/>
      <c r="AR990" s="170"/>
      <c r="AS990" s="170"/>
      <c r="AT990" s="170"/>
      <c r="AU990" s="170"/>
      <c r="AV990" s="170"/>
      <c r="AW990" s="170"/>
      <c r="AX990" s="170"/>
      <c r="AY990" s="170"/>
      <c r="AZ990" s="170"/>
      <c r="BA990" s="170"/>
      <c r="BB990" s="170"/>
      <c r="BC990" s="170"/>
      <c r="BD990" s="170"/>
      <c r="BE990" s="170"/>
      <c r="BF990" s="170"/>
      <c r="BG990" s="170"/>
      <c r="BH990" s="170"/>
      <c r="BI990" s="170"/>
      <c r="BJ990" s="170" t="n">
        <v>0</v>
      </c>
      <c r="BK990" s="170" t="n">
        <v>0</v>
      </c>
      <c r="BL990" s="170" t="n">
        <v>0</v>
      </c>
      <c r="BM990" s="170" t="n">
        <v>0</v>
      </c>
      <c r="BN990" s="170" t="n">
        <v>0</v>
      </c>
      <c r="BO990" s="170" t="n">
        <v>0</v>
      </c>
      <c r="BP990" s="170" t="n">
        <v>0</v>
      </c>
      <c r="BQ990" s="170" t="n">
        <v>0</v>
      </c>
      <c r="BR990" s="170" t="n">
        <v>0</v>
      </c>
      <c r="BS990" s="170" t="n">
        <v>0</v>
      </c>
      <c r="BT990" s="170" t="n">
        <v>0</v>
      </c>
      <c r="BU990" s="170" t="n">
        <v>0</v>
      </c>
      <c r="BV990" s="170" t="n">
        <v>0</v>
      </c>
      <c r="BW990" s="170" t="n">
        <v>0</v>
      </c>
      <c r="BX990" s="170" t="n">
        <v>0</v>
      </c>
      <c r="BY990" s="170" t="n">
        <v>0</v>
      </c>
      <c r="BZ990" s="170" t="n">
        <v>0</v>
      </c>
      <c r="CA990" s="170" t="n">
        <v>0</v>
      </c>
      <c r="CB990" s="170" t="n">
        <v>0</v>
      </c>
      <c r="CC990" s="170" t="n">
        <v>0</v>
      </c>
      <c r="CD990" s="170" t="n">
        <v>0</v>
      </c>
      <c r="CE990" s="170" t="n">
        <v>0</v>
      </c>
      <c r="CF990" s="170" t="n">
        <v>0</v>
      </c>
      <c r="CG990" s="170" t="n">
        <v>0</v>
      </c>
      <c r="CH990" s="172" t="n">
        <v>0</v>
      </c>
      <c r="CI990" s="172" t="n">
        <v>0</v>
      </c>
      <c r="CJ990" s="172" t="n">
        <v>0</v>
      </c>
      <c r="CK990" s="172" t="n">
        <v>0</v>
      </c>
      <c r="CL990" s="172" t="n">
        <v>0</v>
      </c>
      <c r="CM990" s="172" t="n">
        <v>0</v>
      </c>
      <c r="CN990" s="172" t="n">
        <v>0</v>
      </c>
      <c r="CO990" s="172" t="n">
        <v>0</v>
      </c>
      <c r="CP990" s="172" t="n">
        <v>0</v>
      </c>
      <c r="CQ990" s="172" t="n">
        <v>0</v>
      </c>
      <c r="CR990" s="172" t="n">
        <v>0</v>
      </c>
      <c r="CS990" s="172"/>
      <c r="CT990" s="294"/>
      <c r="CU990" s="294"/>
      <c r="CV990" s="294"/>
      <c r="CW990" s="294"/>
      <c r="CX990" s="294"/>
      <c r="CY990" s="294"/>
      <c r="CZ990" s="294"/>
      <c r="DA990" s="294"/>
      <c r="DB990" s="294"/>
      <c r="DC990" s="294"/>
      <c r="DD990" s="294"/>
      <c r="DE990" s="294"/>
      <c r="DF990" s="294"/>
      <c r="DG990" s="294"/>
      <c r="DH990" s="294"/>
      <c r="DI990" s="294"/>
      <c r="DJ990" s="294"/>
      <c r="DK990" s="294"/>
      <c r="DL990" s="294"/>
      <c r="DM990" s="294"/>
      <c r="DN990" s="294"/>
    </row>
    <row r="991" customFormat="false" ht="15" hidden="false" customHeight="false" outlineLevel="0" collapsed="false">
      <c r="A991" s="276" t="s">
        <v>629</v>
      </c>
      <c r="B991" s="170"/>
      <c r="C991" s="170"/>
      <c r="D991" s="170"/>
      <c r="E991" s="170"/>
      <c r="F991" s="170"/>
      <c r="G991" s="170"/>
      <c r="H991" s="170"/>
      <c r="I991" s="170"/>
      <c r="J991" s="170"/>
      <c r="K991" s="170"/>
      <c r="L991" s="170"/>
      <c r="M991" s="170"/>
      <c r="N991" s="170"/>
      <c r="O991" s="170"/>
      <c r="P991" s="170"/>
      <c r="Q991" s="170"/>
      <c r="R991" s="170"/>
      <c r="S991" s="170"/>
      <c r="T991" s="170"/>
      <c r="U991" s="170"/>
      <c r="V991" s="170"/>
      <c r="W991" s="170"/>
      <c r="X991" s="170"/>
      <c r="Y991" s="170"/>
      <c r="Z991" s="170"/>
      <c r="AA991" s="170"/>
      <c r="AB991" s="170"/>
      <c r="AC991" s="170"/>
      <c r="AD991" s="170"/>
      <c r="AE991" s="170"/>
      <c r="AF991" s="170"/>
      <c r="AG991" s="170"/>
      <c r="AH991" s="170"/>
      <c r="AI991" s="170"/>
      <c r="AJ991" s="170"/>
      <c r="AK991" s="170"/>
      <c r="AL991" s="170"/>
      <c r="AM991" s="170"/>
      <c r="AN991" s="170"/>
      <c r="AO991" s="170"/>
      <c r="AP991" s="170"/>
      <c r="AQ991" s="170"/>
      <c r="AR991" s="170"/>
      <c r="AS991" s="170"/>
      <c r="AT991" s="170"/>
      <c r="AU991" s="170"/>
      <c r="AV991" s="170"/>
      <c r="AW991" s="170"/>
      <c r="AX991" s="170"/>
      <c r="AY991" s="170"/>
      <c r="AZ991" s="170"/>
      <c r="BA991" s="170"/>
      <c r="BB991" s="170"/>
      <c r="BC991" s="170"/>
      <c r="BD991" s="170"/>
      <c r="BE991" s="170"/>
      <c r="BF991" s="170"/>
      <c r="BG991" s="170"/>
      <c r="BH991" s="170"/>
      <c r="BI991" s="170"/>
      <c r="BJ991" s="170" t="n">
        <v>0</v>
      </c>
      <c r="BK991" s="170" t="n">
        <v>0</v>
      </c>
      <c r="BL991" s="170" t="n">
        <v>0</v>
      </c>
      <c r="BM991" s="170" t="n">
        <v>0</v>
      </c>
      <c r="BN991" s="170" t="n">
        <v>0</v>
      </c>
      <c r="BO991" s="170" t="n">
        <v>0</v>
      </c>
      <c r="BP991" s="170" t="n">
        <v>0</v>
      </c>
      <c r="BQ991" s="170" t="n">
        <v>0</v>
      </c>
      <c r="BR991" s="170" t="n">
        <v>0</v>
      </c>
      <c r="BS991" s="170" t="n">
        <v>0</v>
      </c>
      <c r="BT991" s="170" t="n">
        <v>0</v>
      </c>
      <c r="BU991" s="170" t="n">
        <v>0</v>
      </c>
      <c r="BV991" s="170" t="n">
        <v>0</v>
      </c>
      <c r="BW991" s="170" t="n">
        <v>0</v>
      </c>
      <c r="BX991" s="170" t="n">
        <v>0</v>
      </c>
      <c r="BY991" s="170" t="n">
        <v>0</v>
      </c>
      <c r="BZ991" s="170" t="n">
        <v>0</v>
      </c>
      <c r="CA991" s="170" t="n">
        <v>0</v>
      </c>
      <c r="CB991" s="170" t="n">
        <v>0</v>
      </c>
      <c r="CC991" s="170" t="n">
        <v>0</v>
      </c>
      <c r="CD991" s="170" t="n">
        <v>0</v>
      </c>
      <c r="CE991" s="170" t="n">
        <v>0</v>
      </c>
      <c r="CF991" s="170" t="n">
        <v>0</v>
      </c>
      <c r="CG991" s="170" t="n">
        <v>0</v>
      </c>
      <c r="CH991" s="172" t="n">
        <v>0</v>
      </c>
      <c r="CI991" s="172" t="n">
        <v>0</v>
      </c>
      <c r="CJ991" s="172" t="n">
        <v>0</v>
      </c>
      <c r="CK991" s="172" t="n">
        <v>0</v>
      </c>
      <c r="CL991" s="172" t="n">
        <v>0</v>
      </c>
      <c r="CM991" s="172" t="n">
        <v>0</v>
      </c>
      <c r="CN991" s="172" t="n">
        <v>0</v>
      </c>
      <c r="CO991" s="172" t="n">
        <v>0</v>
      </c>
      <c r="CP991" s="172" t="n">
        <v>0</v>
      </c>
      <c r="CQ991" s="172" t="n">
        <v>0</v>
      </c>
      <c r="CR991" s="172" t="n">
        <v>0</v>
      </c>
      <c r="CS991" s="172"/>
      <c r="CT991" s="294"/>
      <c r="CU991" s="294"/>
      <c r="CV991" s="294"/>
      <c r="CW991" s="294"/>
      <c r="CX991" s="294"/>
      <c r="CY991" s="294"/>
      <c r="CZ991" s="294"/>
      <c r="DA991" s="294"/>
      <c r="DB991" s="294"/>
      <c r="DC991" s="294"/>
      <c r="DD991" s="294"/>
      <c r="DE991" s="294"/>
      <c r="DF991" s="294"/>
      <c r="DG991" s="294"/>
      <c r="DH991" s="294"/>
      <c r="DI991" s="294"/>
      <c r="DJ991" s="294"/>
      <c r="DK991" s="294"/>
      <c r="DL991" s="294"/>
      <c r="DM991" s="294"/>
      <c r="DN991" s="294"/>
    </row>
    <row r="992" customFormat="false" ht="15" hidden="false" customHeight="false" outlineLevel="0" collapsed="false">
      <c r="A992" s="276" t="s">
        <v>610</v>
      </c>
      <c r="B992" s="170"/>
      <c r="C992" s="170"/>
      <c r="D992" s="170"/>
      <c r="E992" s="170"/>
      <c r="F992" s="170"/>
      <c r="G992" s="170"/>
      <c r="H992" s="170"/>
      <c r="I992" s="170"/>
      <c r="J992" s="170"/>
      <c r="K992" s="170"/>
      <c r="L992" s="170"/>
      <c r="M992" s="170"/>
      <c r="N992" s="170"/>
      <c r="O992" s="170"/>
      <c r="P992" s="170"/>
      <c r="Q992" s="170"/>
      <c r="R992" s="170"/>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c r="BA992" s="170"/>
      <c r="BB992" s="170"/>
      <c r="BC992" s="170"/>
      <c r="BD992" s="170"/>
      <c r="BE992" s="170"/>
      <c r="BF992" s="170"/>
      <c r="BG992" s="170"/>
      <c r="BH992" s="170"/>
      <c r="BI992" s="170"/>
      <c r="BJ992" s="170" t="n">
        <v>0</v>
      </c>
      <c r="BK992" s="170" t="n">
        <v>0</v>
      </c>
      <c r="BL992" s="170" t="n">
        <v>0</v>
      </c>
      <c r="BM992" s="170" t="n">
        <v>0</v>
      </c>
      <c r="BN992" s="170" t="n">
        <v>0</v>
      </c>
      <c r="BO992" s="170" t="n">
        <v>0</v>
      </c>
      <c r="BP992" s="170" t="n">
        <v>0</v>
      </c>
      <c r="BQ992" s="170" t="n">
        <v>0</v>
      </c>
      <c r="BR992" s="170" t="n">
        <v>0</v>
      </c>
      <c r="BS992" s="170" t="n">
        <v>0</v>
      </c>
      <c r="BT992" s="170" t="n">
        <v>0</v>
      </c>
      <c r="BU992" s="170" t="n">
        <v>0</v>
      </c>
      <c r="BV992" s="170" t="n">
        <v>0</v>
      </c>
      <c r="BW992" s="170" t="n">
        <v>0</v>
      </c>
      <c r="BX992" s="170" t="n">
        <v>0</v>
      </c>
      <c r="BY992" s="170" t="n">
        <v>0</v>
      </c>
      <c r="BZ992" s="170" t="n">
        <v>0</v>
      </c>
      <c r="CA992" s="170" t="n">
        <v>0</v>
      </c>
      <c r="CB992" s="170" t="n">
        <v>0</v>
      </c>
      <c r="CC992" s="170" t="n">
        <v>0</v>
      </c>
      <c r="CD992" s="170" t="n">
        <v>0</v>
      </c>
      <c r="CE992" s="170" t="n">
        <v>0</v>
      </c>
      <c r="CF992" s="170" t="n">
        <v>0</v>
      </c>
      <c r="CG992" s="170" t="n">
        <v>0</v>
      </c>
      <c r="CH992" s="172" t="n">
        <v>0</v>
      </c>
      <c r="CI992" s="172" t="n">
        <v>0</v>
      </c>
      <c r="CJ992" s="172" t="n">
        <v>0</v>
      </c>
      <c r="CK992" s="172" t="n">
        <v>0</v>
      </c>
      <c r="CL992" s="172" t="n">
        <v>0</v>
      </c>
      <c r="CM992" s="172" t="n">
        <v>0</v>
      </c>
      <c r="CN992" s="172" t="n">
        <v>0</v>
      </c>
      <c r="CO992" s="172" t="n">
        <v>0</v>
      </c>
      <c r="CP992" s="172" t="n">
        <v>0</v>
      </c>
      <c r="CQ992" s="172" t="n">
        <v>0</v>
      </c>
      <c r="CR992" s="172" t="n">
        <v>0</v>
      </c>
      <c r="CS992" s="172"/>
      <c r="CT992" s="294"/>
      <c r="CU992" s="294"/>
      <c r="CV992" s="294"/>
      <c r="CW992" s="294"/>
      <c r="CX992" s="294"/>
      <c r="CY992" s="294"/>
      <c r="CZ992" s="294"/>
      <c r="DA992" s="294"/>
      <c r="DB992" s="294"/>
      <c r="DC992" s="294"/>
      <c r="DD992" s="294"/>
      <c r="DE992" s="294"/>
      <c r="DF992" s="294"/>
      <c r="DG992" s="294"/>
      <c r="DH992" s="294"/>
      <c r="DI992" s="294"/>
      <c r="DJ992" s="294"/>
      <c r="DK992" s="294"/>
      <c r="DL992" s="294"/>
      <c r="DM992" s="294"/>
      <c r="DN992" s="294"/>
    </row>
    <row r="993" customFormat="false" ht="15" hidden="false" customHeight="false" outlineLevel="0" collapsed="false">
      <c r="A993" s="276" t="s">
        <v>612</v>
      </c>
      <c r="B993" s="170"/>
      <c r="C993" s="170"/>
      <c r="D993" s="170"/>
      <c r="E993" s="170"/>
      <c r="F993" s="170"/>
      <c r="G993" s="170"/>
      <c r="H993" s="170"/>
      <c r="I993" s="170"/>
      <c r="J993" s="170"/>
      <c r="K993" s="170"/>
      <c r="L993" s="170"/>
      <c r="M993" s="170"/>
      <c r="N993" s="170"/>
      <c r="O993" s="170"/>
      <c r="P993" s="170"/>
      <c r="Q993" s="170"/>
      <c r="R993" s="170"/>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c r="BA993" s="170"/>
      <c r="BB993" s="170"/>
      <c r="BC993" s="170"/>
      <c r="BD993" s="170"/>
      <c r="BE993" s="170"/>
      <c r="BF993" s="170"/>
      <c r="BG993" s="170"/>
      <c r="BH993" s="170"/>
      <c r="BI993" s="170"/>
      <c r="BJ993" s="170" t="n">
        <v>0</v>
      </c>
      <c r="BK993" s="170" t="n">
        <v>0</v>
      </c>
      <c r="BL993" s="170" t="n">
        <v>0</v>
      </c>
      <c r="BM993" s="170" t="n">
        <v>0</v>
      </c>
      <c r="BN993" s="170" t="n">
        <v>0</v>
      </c>
      <c r="BO993" s="170" t="n">
        <v>0</v>
      </c>
      <c r="BP993" s="170" t="n">
        <v>0</v>
      </c>
      <c r="BQ993" s="170" t="n">
        <v>0</v>
      </c>
      <c r="BR993" s="170" t="n">
        <v>0</v>
      </c>
      <c r="BS993" s="170" t="n">
        <v>0</v>
      </c>
      <c r="BT993" s="170" t="n">
        <v>0</v>
      </c>
      <c r="BU993" s="170" t="n">
        <v>0</v>
      </c>
      <c r="BV993" s="170" t="n">
        <v>0</v>
      </c>
      <c r="BW993" s="170" t="n">
        <v>0</v>
      </c>
      <c r="BX993" s="170" t="n">
        <v>0</v>
      </c>
      <c r="BY993" s="170" t="n">
        <v>0</v>
      </c>
      <c r="BZ993" s="170" t="n">
        <v>0</v>
      </c>
      <c r="CA993" s="170" t="n">
        <v>0</v>
      </c>
      <c r="CB993" s="170" t="n">
        <v>0</v>
      </c>
      <c r="CC993" s="170" t="n">
        <v>0</v>
      </c>
      <c r="CD993" s="170" t="n">
        <v>0</v>
      </c>
      <c r="CE993" s="170" t="n">
        <v>0</v>
      </c>
      <c r="CF993" s="170" t="n">
        <v>0</v>
      </c>
      <c r="CG993" s="170" t="n">
        <v>0</v>
      </c>
      <c r="CH993" s="172" t="n">
        <v>0</v>
      </c>
      <c r="CI993" s="172" t="n">
        <v>0</v>
      </c>
      <c r="CJ993" s="172" t="n">
        <v>0</v>
      </c>
      <c r="CK993" s="172" t="n">
        <v>0</v>
      </c>
      <c r="CL993" s="172" t="n">
        <v>0</v>
      </c>
      <c r="CM993" s="172" t="n">
        <v>0</v>
      </c>
      <c r="CN993" s="172" t="n">
        <v>0</v>
      </c>
      <c r="CO993" s="172" t="n">
        <v>0</v>
      </c>
      <c r="CP993" s="172" t="n">
        <v>0</v>
      </c>
      <c r="CQ993" s="172" t="n">
        <v>0</v>
      </c>
      <c r="CR993" s="172" t="n">
        <v>0</v>
      </c>
      <c r="CS993" s="172"/>
      <c r="CT993" s="294"/>
      <c r="CU993" s="294"/>
      <c r="CV993" s="294"/>
      <c r="CW993" s="294"/>
      <c r="CX993" s="294"/>
      <c r="CY993" s="294"/>
      <c r="CZ993" s="294"/>
      <c r="DA993" s="294"/>
      <c r="DB993" s="294"/>
      <c r="DC993" s="294"/>
      <c r="DD993" s="294"/>
      <c r="DE993" s="294"/>
      <c r="DF993" s="294"/>
      <c r="DG993" s="294"/>
      <c r="DH993" s="294"/>
      <c r="DI993" s="294"/>
      <c r="DJ993" s="294"/>
      <c r="DK993" s="294"/>
      <c r="DL993" s="294"/>
      <c r="DM993" s="294"/>
      <c r="DN993" s="294"/>
    </row>
    <row r="994" customFormat="false" ht="15" hidden="false" customHeight="false" outlineLevel="0" collapsed="false">
      <c r="A994" s="276" t="s">
        <v>613</v>
      </c>
      <c r="B994" s="170"/>
      <c r="C994" s="170"/>
      <c r="D994" s="170"/>
      <c r="E994" s="170"/>
      <c r="F994" s="170"/>
      <c r="G994" s="170"/>
      <c r="H994" s="170"/>
      <c r="I994" s="170"/>
      <c r="J994" s="170"/>
      <c r="K994" s="170"/>
      <c r="L994" s="170"/>
      <c r="M994" s="170"/>
      <c r="N994" s="170"/>
      <c r="O994" s="170"/>
      <c r="P994" s="170"/>
      <c r="Q994" s="170"/>
      <c r="R994" s="170"/>
      <c r="S994" s="170"/>
      <c r="T994" s="170"/>
      <c r="U994" s="170"/>
      <c r="V994" s="170"/>
      <c r="W994" s="170"/>
      <c r="X994" s="170"/>
      <c r="Y994" s="170"/>
      <c r="Z994" s="170"/>
      <c r="AA994" s="170"/>
      <c r="AB994" s="170"/>
      <c r="AC994" s="170"/>
      <c r="AD994" s="170"/>
      <c r="AE994" s="170"/>
      <c r="AF994" s="170"/>
      <c r="AG994" s="170"/>
      <c r="AH994" s="170"/>
      <c r="AI994" s="170"/>
      <c r="AJ994" s="170"/>
      <c r="AK994" s="170"/>
      <c r="AL994" s="170"/>
      <c r="AM994" s="170"/>
      <c r="AN994" s="170"/>
      <c r="AO994" s="170"/>
      <c r="AP994" s="170"/>
      <c r="AQ994" s="170"/>
      <c r="AR994" s="170"/>
      <c r="AS994" s="170"/>
      <c r="AT994" s="170"/>
      <c r="AU994" s="170"/>
      <c r="AV994" s="170"/>
      <c r="AW994" s="170"/>
      <c r="AX994" s="170"/>
      <c r="AY994" s="170"/>
      <c r="AZ994" s="170"/>
      <c r="BA994" s="170"/>
      <c r="BB994" s="170"/>
      <c r="BC994" s="170"/>
      <c r="BD994" s="170"/>
      <c r="BE994" s="170"/>
      <c r="BF994" s="170"/>
      <c r="BG994" s="170"/>
      <c r="BH994" s="170"/>
      <c r="BI994" s="170"/>
      <c r="BJ994" s="170" t="n">
        <v>0</v>
      </c>
      <c r="BK994" s="170" t="n">
        <v>0</v>
      </c>
      <c r="BL994" s="170" t="n">
        <v>0</v>
      </c>
      <c r="BM994" s="170" t="n">
        <v>0</v>
      </c>
      <c r="BN994" s="170" t="n">
        <v>0</v>
      </c>
      <c r="BO994" s="170" t="n">
        <v>0</v>
      </c>
      <c r="BP994" s="170" t="n">
        <v>0</v>
      </c>
      <c r="BQ994" s="170" t="n">
        <v>0</v>
      </c>
      <c r="BR994" s="170" t="n">
        <v>0</v>
      </c>
      <c r="BS994" s="170" t="n">
        <v>0</v>
      </c>
      <c r="BT994" s="170" t="n">
        <v>0</v>
      </c>
      <c r="BU994" s="170" t="n">
        <v>0</v>
      </c>
      <c r="BV994" s="170" t="n">
        <v>0</v>
      </c>
      <c r="BW994" s="170" t="n">
        <v>0</v>
      </c>
      <c r="BX994" s="170" t="n">
        <v>0</v>
      </c>
      <c r="BY994" s="170" t="n">
        <v>0</v>
      </c>
      <c r="BZ994" s="170" t="n">
        <v>0</v>
      </c>
      <c r="CA994" s="170" t="n">
        <v>0</v>
      </c>
      <c r="CB994" s="170" t="n">
        <v>0</v>
      </c>
      <c r="CC994" s="170" t="n">
        <v>0</v>
      </c>
      <c r="CD994" s="170" t="n">
        <v>0</v>
      </c>
      <c r="CE994" s="170" t="n">
        <v>0</v>
      </c>
      <c r="CF994" s="170" t="n">
        <v>0</v>
      </c>
      <c r="CG994" s="170" t="n">
        <v>0</v>
      </c>
      <c r="CH994" s="172" t="n">
        <v>0</v>
      </c>
      <c r="CI994" s="172" t="n">
        <v>0</v>
      </c>
      <c r="CJ994" s="172" t="n">
        <v>0</v>
      </c>
      <c r="CK994" s="172" t="n">
        <v>0</v>
      </c>
      <c r="CL994" s="172" t="n">
        <v>0</v>
      </c>
      <c r="CM994" s="172" t="n">
        <v>0</v>
      </c>
      <c r="CN994" s="172" t="n">
        <v>0</v>
      </c>
      <c r="CO994" s="172" t="n">
        <v>0</v>
      </c>
      <c r="CP994" s="172" t="n">
        <v>0</v>
      </c>
      <c r="CQ994" s="172" t="n">
        <v>0</v>
      </c>
      <c r="CR994" s="172" t="n">
        <v>0</v>
      </c>
      <c r="CS994" s="172"/>
      <c r="CT994" s="294"/>
      <c r="CU994" s="294"/>
      <c r="CV994" s="294"/>
      <c r="CW994" s="294"/>
      <c r="CX994" s="294"/>
      <c r="CY994" s="294"/>
      <c r="CZ994" s="294"/>
      <c r="DA994" s="294"/>
      <c r="DB994" s="294"/>
      <c r="DC994" s="294"/>
      <c r="DD994" s="294"/>
      <c r="DE994" s="294"/>
      <c r="DF994" s="294"/>
      <c r="DG994" s="294"/>
      <c r="DH994" s="294"/>
      <c r="DI994" s="294"/>
      <c r="DJ994" s="294"/>
      <c r="DK994" s="294"/>
      <c r="DL994" s="294"/>
      <c r="DM994" s="294"/>
      <c r="DN994" s="294"/>
    </row>
    <row r="995" customFormat="false" ht="15" hidden="false" customHeight="false" outlineLevel="0" collapsed="false">
      <c r="A995" s="276" t="s">
        <v>630</v>
      </c>
      <c r="B995" s="170"/>
      <c r="C995" s="170"/>
      <c r="D995" s="170"/>
      <c r="E995" s="170"/>
      <c r="F995" s="170"/>
      <c r="G995" s="170"/>
      <c r="H995" s="170"/>
      <c r="I995" s="170"/>
      <c r="J995" s="170"/>
      <c r="K995" s="170"/>
      <c r="L995" s="170"/>
      <c r="M995" s="170"/>
      <c r="N995" s="170"/>
      <c r="O995" s="170"/>
      <c r="P995" s="170"/>
      <c r="Q995" s="170"/>
      <c r="R995" s="170"/>
      <c r="S995" s="170"/>
      <c r="T995" s="170"/>
      <c r="U995" s="170"/>
      <c r="V995" s="170"/>
      <c r="W995" s="170"/>
      <c r="X995" s="170"/>
      <c r="Y995" s="170"/>
      <c r="Z995" s="170"/>
      <c r="AA995" s="170"/>
      <c r="AB995" s="170"/>
      <c r="AC995" s="170"/>
      <c r="AD995" s="170"/>
      <c r="AE995" s="170"/>
      <c r="AF995" s="170"/>
      <c r="AG995" s="170"/>
      <c r="AH995" s="170"/>
      <c r="AI995" s="170"/>
      <c r="AJ995" s="170"/>
      <c r="AK995" s="170"/>
      <c r="AL995" s="170"/>
      <c r="AM995" s="170"/>
      <c r="AN995" s="170"/>
      <c r="AO995" s="170"/>
      <c r="AP995" s="170"/>
      <c r="AQ995" s="170"/>
      <c r="AR995" s="170"/>
      <c r="AS995" s="170"/>
      <c r="AT995" s="170"/>
      <c r="AU995" s="170"/>
      <c r="AV995" s="170"/>
      <c r="AW995" s="170"/>
      <c r="AX995" s="170"/>
      <c r="AY995" s="170"/>
      <c r="AZ995" s="170"/>
      <c r="BA995" s="170"/>
      <c r="BB995" s="170"/>
      <c r="BC995" s="170"/>
      <c r="BD995" s="170"/>
      <c r="BE995" s="170"/>
      <c r="BF995" s="170"/>
      <c r="BG995" s="170"/>
      <c r="BH995" s="170"/>
      <c r="BI995" s="170"/>
      <c r="BJ995" s="170" t="n">
        <v>0</v>
      </c>
      <c r="BK995" s="170" t="n">
        <v>0</v>
      </c>
      <c r="BL995" s="170" t="n">
        <v>0</v>
      </c>
      <c r="BM995" s="170" t="n">
        <v>0</v>
      </c>
      <c r="BN995" s="170" t="n">
        <v>0</v>
      </c>
      <c r="BO995" s="170" t="n">
        <v>0</v>
      </c>
      <c r="BP995" s="170" t="n">
        <v>0</v>
      </c>
      <c r="BQ995" s="170" t="n">
        <v>0</v>
      </c>
      <c r="BR995" s="170" t="n">
        <v>0</v>
      </c>
      <c r="BS995" s="170" t="n">
        <v>0</v>
      </c>
      <c r="BT995" s="170" t="n">
        <v>0</v>
      </c>
      <c r="BU995" s="170" t="n">
        <v>0</v>
      </c>
      <c r="BV995" s="170" t="n">
        <v>0</v>
      </c>
      <c r="BW995" s="170" t="n">
        <v>0</v>
      </c>
      <c r="BX995" s="170" t="n">
        <v>0</v>
      </c>
      <c r="BY995" s="170" t="n">
        <v>0</v>
      </c>
      <c r="BZ995" s="170" t="n">
        <v>0</v>
      </c>
      <c r="CA995" s="170" t="n">
        <v>0</v>
      </c>
      <c r="CB995" s="170" t="n">
        <v>0</v>
      </c>
      <c r="CC995" s="170" t="n">
        <v>0</v>
      </c>
      <c r="CD995" s="170" t="n">
        <v>0</v>
      </c>
      <c r="CE995" s="170" t="n">
        <v>0</v>
      </c>
      <c r="CF995" s="170" t="n">
        <v>0</v>
      </c>
      <c r="CG995" s="170" t="n">
        <v>0</v>
      </c>
      <c r="CH995" s="172" t="n">
        <v>0</v>
      </c>
      <c r="CI995" s="172" t="n">
        <v>0</v>
      </c>
      <c r="CJ995" s="172" t="n">
        <v>0</v>
      </c>
      <c r="CK995" s="172" t="n">
        <v>0</v>
      </c>
      <c r="CL995" s="172" t="n">
        <v>0</v>
      </c>
      <c r="CM995" s="172" t="n">
        <v>0</v>
      </c>
      <c r="CN995" s="172" t="n">
        <v>0</v>
      </c>
      <c r="CO995" s="172" t="n">
        <v>0</v>
      </c>
      <c r="CP995" s="172" t="n">
        <v>0</v>
      </c>
      <c r="CQ995" s="172" t="n">
        <v>0</v>
      </c>
      <c r="CR995" s="172" t="n">
        <v>0</v>
      </c>
      <c r="CS995" s="172"/>
      <c r="CT995" s="294"/>
      <c r="CU995" s="294"/>
      <c r="CV995" s="294"/>
      <c r="CW995" s="294"/>
      <c r="CX995" s="294"/>
      <c r="CY995" s="294"/>
      <c r="CZ995" s="294"/>
      <c r="DA995" s="294"/>
      <c r="DB995" s="294"/>
      <c r="DC995" s="294"/>
      <c r="DD995" s="294"/>
      <c r="DE995" s="294"/>
      <c r="DF995" s="294"/>
      <c r="DG995" s="294"/>
      <c r="DH995" s="294"/>
      <c r="DI995" s="294"/>
      <c r="DJ995" s="294"/>
      <c r="DK995" s="294"/>
      <c r="DL995" s="294"/>
      <c r="DM995" s="294"/>
      <c r="DN995" s="294"/>
    </row>
    <row r="996" customFormat="false" ht="15" hidden="false" customHeight="false" outlineLevel="0" collapsed="false">
      <c r="A996" s="272" t="s">
        <v>591</v>
      </c>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c r="AA996" s="65"/>
      <c r="AB996" s="65"/>
      <c r="AC996" s="65"/>
      <c r="AD996" s="65"/>
      <c r="AE996" s="65"/>
      <c r="AF996" s="65"/>
      <c r="AG996" s="65"/>
      <c r="AH996" s="65"/>
      <c r="AI996" s="65"/>
      <c r="AJ996" s="65"/>
      <c r="AK996" s="65"/>
      <c r="AL996" s="65"/>
      <c r="AM996" s="65"/>
      <c r="AN996" s="65"/>
      <c r="AO996" s="65"/>
      <c r="AP996" s="65"/>
      <c r="AQ996" s="65"/>
      <c r="AR996" s="65"/>
      <c r="AS996" s="65"/>
      <c r="AT996" s="65"/>
      <c r="AU996" s="65"/>
      <c r="AV996" s="65"/>
      <c r="AW996" s="65"/>
      <c r="AX996" s="65"/>
      <c r="AY996" s="65"/>
      <c r="AZ996" s="65"/>
      <c r="BA996" s="65"/>
      <c r="BB996" s="65"/>
      <c r="BC996" s="65"/>
      <c r="BD996" s="65"/>
      <c r="BE996" s="65"/>
      <c r="BF996" s="65"/>
      <c r="BG996" s="65"/>
      <c r="BH996" s="65"/>
      <c r="BI996" s="65"/>
      <c r="BJ996" s="65" t="n">
        <v>0</v>
      </c>
      <c r="BK996" s="65" t="n">
        <v>0</v>
      </c>
      <c r="BL996" s="65" t="n">
        <v>0</v>
      </c>
      <c r="BM996" s="65" t="n">
        <v>0</v>
      </c>
      <c r="BN996" s="65" t="n">
        <v>0</v>
      </c>
      <c r="BO996" s="65" t="n">
        <v>0</v>
      </c>
      <c r="BP996" s="65" t="n">
        <v>0</v>
      </c>
      <c r="BQ996" s="65" t="n">
        <v>0</v>
      </c>
      <c r="BR996" s="65" t="n">
        <v>0</v>
      </c>
      <c r="BS996" s="65" t="n">
        <v>0</v>
      </c>
      <c r="BT996" s="65" t="n">
        <v>0</v>
      </c>
      <c r="BU996" s="65" t="n">
        <v>0</v>
      </c>
      <c r="BV996" s="65" t="n">
        <v>0</v>
      </c>
      <c r="BW996" s="65" t="n">
        <v>0</v>
      </c>
      <c r="BX996" s="65" t="n">
        <v>0</v>
      </c>
      <c r="BY996" s="65" t="n">
        <v>0</v>
      </c>
      <c r="BZ996" s="65" t="n">
        <v>0</v>
      </c>
      <c r="CA996" s="65" t="n">
        <v>0</v>
      </c>
      <c r="CB996" s="65" t="n">
        <v>0</v>
      </c>
      <c r="CC996" s="65" t="n">
        <v>0</v>
      </c>
      <c r="CD996" s="65" t="n">
        <v>0</v>
      </c>
      <c r="CE996" s="65" t="n">
        <v>0</v>
      </c>
      <c r="CF996" s="65" t="n">
        <v>0</v>
      </c>
      <c r="CG996" s="65" t="n">
        <v>0</v>
      </c>
      <c r="CH996" s="69" t="n">
        <v>0</v>
      </c>
      <c r="CI996" s="69" t="n">
        <v>0</v>
      </c>
      <c r="CJ996" s="69" t="n">
        <v>0</v>
      </c>
      <c r="CK996" s="69" t="n">
        <v>0</v>
      </c>
      <c r="CL996" s="69" t="n">
        <v>0</v>
      </c>
      <c r="CM996" s="69" t="n">
        <v>0</v>
      </c>
      <c r="CN996" s="69" t="n">
        <v>0</v>
      </c>
      <c r="CO996" s="69" t="n">
        <v>0</v>
      </c>
      <c r="CP996" s="69" t="n">
        <v>0</v>
      </c>
      <c r="CQ996" s="69" t="n">
        <v>0</v>
      </c>
      <c r="CR996" s="69" t="n">
        <v>0</v>
      </c>
      <c r="CS996" s="69"/>
      <c r="CT996" s="294"/>
      <c r="CU996" s="294"/>
      <c r="CV996" s="294"/>
      <c r="CW996" s="294"/>
      <c r="CX996" s="294"/>
      <c r="CY996" s="294"/>
      <c r="CZ996" s="294"/>
      <c r="DA996" s="294"/>
      <c r="DB996" s="294"/>
      <c r="DC996" s="294"/>
      <c r="DD996" s="294"/>
      <c r="DE996" s="294"/>
      <c r="DF996" s="294"/>
      <c r="DG996" s="294"/>
      <c r="DH996" s="294"/>
      <c r="DI996" s="294"/>
      <c r="DJ996" s="294"/>
      <c r="DK996" s="294"/>
      <c r="DL996" s="294"/>
      <c r="DM996" s="294"/>
      <c r="DN996" s="294"/>
    </row>
    <row r="997" customFormat="false" ht="15.75" hidden="false" customHeight="false" outlineLevel="0" collapsed="false">
      <c r="A997" s="276" t="s">
        <v>608</v>
      </c>
      <c r="B997" s="190"/>
      <c r="C997" s="190"/>
      <c r="D997" s="190"/>
      <c r="E997" s="190"/>
      <c r="F997" s="190"/>
      <c r="G997" s="190"/>
      <c r="H997" s="190"/>
      <c r="I997" s="190"/>
      <c r="J997" s="190"/>
      <c r="K997" s="190"/>
      <c r="L997" s="190"/>
      <c r="M997" s="190"/>
      <c r="N997" s="190"/>
      <c r="O997" s="190"/>
      <c r="P997" s="190"/>
      <c r="Q997" s="190"/>
      <c r="R997" s="190"/>
      <c r="S997" s="190"/>
      <c r="T997" s="190"/>
      <c r="U997" s="190"/>
      <c r="V997" s="190"/>
      <c r="W997" s="190"/>
      <c r="X997" s="190"/>
      <c r="Y997" s="190"/>
      <c r="Z997" s="190"/>
      <c r="AA997" s="190"/>
      <c r="AB997" s="190"/>
      <c r="AC997" s="190"/>
      <c r="AD997" s="190"/>
      <c r="AE997" s="190"/>
      <c r="AF997" s="190"/>
      <c r="AG997" s="190"/>
      <c r="AH997" s="190"/>
      <c r="AI997" s="190"/>
      <c r="AJ997" s="190"/>
      <c r="AK997" s="190"/>
      <c r="AL997" s="190"/>
      <c r="AM997" s="190"/>
      <c r="AN997" s="190"/>
      <c r="AO997" s="190"/>
      <c r="AP997" s="190"/>
      <c r="AQ997" s="190"/>
      <c r="AR997" s="190"/>
      <c r="AS997" s="190"/>
      <c r="AT997" s="190"/>
      <c r="AU997" s="190"/>
      <c r="AV997" s="190"/>
      <c r="AW997" s="190"/>
      <c r="AX997" s="190"/>
      <c r="AY997" s="190"/>
      <c r="AZ997" s="190"/>
      <c r="BA997" s="190"/>
      <c r="BB997" s="190"/>
      <c r="BC997" s="190"/>
      <c r="BD997" s="190"/>
      <c r="BE997" s="190"/>
      <c r="BF997" s="190"/>
      <c r="BG997" s="190"/>
      <c r="BH997" s="190"/>
      <c r="BI997" s="190"/>
      <c r="BJ997" s="190"/>
      <c r="BK997" s="190"/>
      <c r="BL997" s="190"/>
      <c r="BM997" s="190"/>
      <c r="BN997" s="190"/>
      <c r="BO997" s="190"/>
      <c r="BP997" s="190"/>
      <c r="BQ997" s="190"/>
      <c r="BR997" s="190"/>
      <c r="BS997" s="190"/>
      <c r="BT997" s="190"/>
      <c r="BU997" s="190"/>
      <c r="BV997" s="190"/>
      <c r="BW997" s="190"/>
      <c r="BX997" s="190"/>
      <c r="BY997" s="190"/>
      <c r="BZ997" s="190"/>
      <c r="CA997" s="190"/>
      <c r="CB997" s="190"/>
      <c r="CC997" s="190"/>
      <c r="CD997" s="190"/>
      <c r="CE997" s="190"/>
      <c r="CF997" s="190"/>
      <c r="CG997" s="190"/>
      <c r="CH997" s="74"/>
      <c r="CI997" s="74"/>
      <c r="CJ997" s="74"/>
      <c r="CK997" s="74"/>
      <c r="CL997" s="74"/>
      <c r="CM997" s="74"/>
      <c r="CN997" s="74"/>
      <c r="CO997" s="74"/>
      <c r="CP997" s="74"/>
      <c r="CQ997" s="74"/>
      <c r="CR997" s="74"/>
      <c r="CS997" s="74"/>
      <c r="CT997" s="275"/>
      <c r="CU997" s="275"/>
      <c r="CV997" s="275"/>
      <c r="CW997" s="275"/>
      <c r="CX997" s="275"/>
      <c r="CY997" s="275"/>
      <c r="CZ997" s="275"/>
      <c r="DA997" s="275"/>
      <c r="DB997" s="275"/>
      <c r="DC997" s="275"/>
      <c r="DD997" s="275"/>
      <c r="DE997" s="275"/>
      <c r="DF997" s="275"/>
      <c r="DG997" s="275"/>
      <c r="DH997" s="275"/>
      <c r="DI997" s="275"/>
      <c r="DJ997" s="275"/>
      <c r="DK997" s="275"/>
      <c r="DL997" s="275"/>
      <c r="DM997" s="275"/>
      <c r="DN997" s="275"/>
    </row>
    <row r="998" customFormat="false" ht="15.75" hidden="false" customHeight="false" outlineLevel="0" collapsed="false">
      <c r="A998" s="279" t="s">
        <v>628</v>
      </c>
      <c r="B998" s="190"/>
      <c r="C998" s="190"/>
      <c r="D998" s="190"/>
      <c r="E998" s="190"/>
      <c r="F998" s="190"/>
      <c r="G998" s="190"/>
      <c r="H998" s="190"/>
      <c r="I998" s="190"/>
      <c r="J998" s="190"/>
      <c r="K998" s="190"/>
      <c r="L998" s="190"/>
      <c r="M998" s="190"/>
      <c r="N998" s="190"/>
      <c r="O998" s="190"/>
      <c r="P998" s="190"/>
      <c r="Q998" s="190"/>
      <c r="R998" s="190"/>
      <c r="S998" s="190"/>
      <c r="T998" s="190"/>
      <c r="U998" s="190"/>
      <c r="V998" s="190"/>
      <c r="W998" s="190"/>
      <c r="X998" s="190"/>
      <c r="Y998" s="190"/>
      <c r="Z998" s="190"/>
      <c r="AA998" s="190"/>
      <c r="AB998" s="190"/>
      <c r="AC998" s="190"/>
      <c r="AD998" s="190"/>
      <c r="AE998" s="190"/>
      <c r="AF998" s="190"/>
      <c r="AG998" s="190"/>
      <c r="AH998" s="190"/>
      <c r="AI998" s="190"/>
      <c r="AJ998" s="190"/>
      <c r="AK998" s="190"/>
      <c r="AL998" s="190"/>
      <c r="AM998" s="190"/>
      <c r="AN998" s="190"/>
      <c r="AO998" s="190"/>
      <c r="AP998" s="190"/>
      <c r="AQ998" s="190"/>
      <c r="AR998" s="190"/>
      <c r="AS998" s="190"/>
      <c r="AT998" s="190"/>
      <c r="AU998" s="190"/>
      <c r="AV998" s="190"/>
      <c r="AW998" s="190"/>
      <c r="AX998" s="190"/>
      <c r="AY998" s="190"/>
      <c r="AZ998" s="190"/>
      <c r="BA998" s="190"/>
      <c r="BB998" s="190"/>
      <c r="BC998" s="190"/>
      <c r="BD998" s="190"/>
      <c r="BE998" s="190"/>
      <c r="BF998" s="190"/>
      <c r="BG998" s="190"/>
      <c r="BH998" s="190"/>
      <c r="BI998" s="190"/>
      <c r="BJ998" s="190"/>
      <c r="BK998" s="190"/>
      <c r="BL998" s="190"/>
      <c r="BM998" s="190"/>
      <c r="BN998" s="190"/>
      <c r="BO998" s="190"/>
      <c r="BP998" s="190"/>
      <c r="BQ998" s="190"/>
      <c r="BR998" s="190"/>
      <c r="BS998" s="190"/>
      <c r="BT998" s="190"/>
      <c r="BU998" s="190"/>
      <c r="BV998" s="190"/>
      <c r="BW998" s="190"/>
      <c r="BX998" s="190"/>
      <c r="BY998" s="190"/>
      <c r="BZ998" s="190"/>
      <c r="CA998" s="190"/>
      <c r="CB998" s="190"/>
      <c r="CC998" s="190"/>
      <c r="CD998" s="190"/>
      <c r="CE998" s="190"/>
      <c r="CF998" s="190"/>
      <c r="CG998" s="190"/>
      <c r="CH998" s="74"/>
      <c r="CI998" s="74"/>
      <c r="CJ998" s="74"/>
      <c r="CK998" s="74"/>
      <c r="CL998" s="74"/>
      <c r="CM998" s="74"/>
      <c r="CN998" s="74"/>
      <c r="CO998" s="74"/>
      <c r="CP998" s="74"/>
      <c r="CQ998" s="74"/>
      <c r="CR998" s="74"/>
      <c r="CS998" s="74"/>
      <c r="CT998" s="274"/>
      <c r="CU998" s="274"/>
      <c r="CV998" s="274"/>
      <c r="CW998" s="274"/>
      <c r="CX998" s="274"/>
      <c r="CY998" s="274"/>
      <c r="CZ998" s="274"/>
      <c r="DA998" s="274"/>
      <c r="DB998" s="274"/>
      <c r="DC998" s="274"/>
      <c r="DD998" s="274"/>
      <c r="DE998" s="274"/>
      <c r="DF998" s="274"/>
      <c r="DG998" s="274"/>
      <c r="DH998" s="274"/>
      <c r="DI998" s="274"/>
      <c r="DJ998" s="274"/>
      <c r="DK998" s="274"/>
      <c r="DL998" s="274"/>
      <c r="DM998" s="274"/>
      <c r="DN998" s="274"/>
    </row>
    <row r="999" customFormat="false" ht="15.75" hidden="false" customHeight="false" outlineLevel="0" collapsed="false">
      <c r="A999" s="276" t="s">
        <v>629</v>
      </c>
      <c r="B999" s="190"/>
      <c r="C999" s="190"/>
      <c r="D999" s="190"/>
      <c r="E999" s="190"/>
      <c r="F999" s="190"/>
      <c r="G999" s="190"/>
      <c r="H999" s="190"/>
      <c r="I999" s="190"/>
      <c r="J999" s="190"/>
      <c r="K999" s="190"/>
      <c r="L999" s="190"/>
      <c r="M999" s="190"/>
      <c r="N999" s="190"/>
      <c r="O999" s="190"/>
      <c r="P999" s="190"/>
      <c r="Q999" s="190"/>
      <c r="R999" s="190"/>
      <c r="S999" s="190"/>
      <c r="T999" s="190"/>
      <c r="U999" s="190"/>
      <c r="V999" s="190"/>
      <c r="W999" s="190"/>
      <c r="X999" s="190"/>
      <c r="Y999" s="190"/>
      <c r="Z999" s="190"/>
      <c r="AA999" s="190"/>
      <c r="AB999" s="190"/>
      <c r="AC999" s="190"/>
      <c r="AD999" s="190"/>
      <c r="AE999" s="190"/>
      <c r="AF999" s="190"/>
      <c r="AG999" s="190"/>
      <c r="AH999" s="190"/>
      <c r="AI999" s="190"/>
      <c r="AJ999" s="190"/>
      <c r="AK999" s="190"/>
      <c r="AL999" s="190"/>
      <c r="AM999" s="190"/>
      <c r="AN999" s="190"/>
      <c r="AO999" s="190"/>
      <c r="AP999" s="190"/>
      <c r="AQ999" s="190"/>
      <c r="AR999" s="190"/>
      <c r="AS999" s="190"/>
      <c r="AT999" s="190"/>
      <c r="AU999" s="190"/>
      <c r="AV999" s="190"/>
      <c r="AW999" s="190"/>
      <c r="AX999" s="190"/>
      <c r="AY999" s="190"/>
      <c r="AZ999" s="190"/>
      <c r="BA999" s="190"/>
      <c r="BB999" s="190"/>
      <c r="BC999" s="190"/>
      <c r="BD999" s="190"/>
      <c r="BE999" s="190"/>
      <c r="BF999" s="190"/>
      <c r="BG999" s="190"/>
      <c r="BH999" s="190"/>
      <c r="BI999" s="190"/>
      <c r="BJ999" s="190"/>
      <c r="BK999" s="190"/>
      <c r="BL999" s="190"/>
      <c r="BM999" s="190"/>
      <c r="BN999" s="190"/>
      <c r="BO999" s="190"/>
      <c r="BP999" s="190"/>
      <c r="BQ999" s="190"/>
      <c r="BR999" s="190"/>
      <c r="BS999" s="190"/>
      <c r="BT999" s="190"/>
      <c r="BU999" s="190"/>
      <c r="BV999" s="190"/>
      <c r="BW999" s="190"/>
      <c r="BX999" s="190"/>
      <c r="BY999" s="190"/>
      <c r="BZ999" s="190"/>
      <c r="CA999" s="190"/>
      <c r="CB999" s="190"/>
      <c r="CC999" s="190"/>
      <c r="CD999" s="190"/>
      <c r="CE999" s="190"/>
      <c r="CF999" s="190"/>
      <c r="CG999" s="190"/>
      <c r="CH999" s="74"/>
      <c r="CI999" s="74"/>
      <c r="CJ999" s="74"/>
      <c r="CK999" s="74"/>
      <c r="CL999" s="74"/>
      <c r="CM999" s="74"/>
      <c r="CN999" s="74"/>
      <c r="CO999" s="74"/>
      <c r="CP999" s="74"/>
      <c r="CQ999" s="74"/>
      <c r="CR999" s="74"/>
      <c r="CS999" s="74"/>
      <c r="CT999" s="274"/>
      <c r="CU999" s="274"/>
      <c r="CV999" s="274"/>
      <c r="CW999" s="274"/>
      <c r="CX999" s="274"/>
      <c r="CY999" s="274"/>
      <c r="CZ999" s="274"/>
      <c r="DA999" s="274"/>
      <c r="DB999" s="274"/>
      <c r="DC999" s="274"/>
      <c r="DD999" s="274"/>
      <c r="DE999" s="274"/>
      <c r="DF999" s="274"/>
      <c r="DG999" s="274"/>
      <c r="DH999" s="274"/>
      <c r="DI999" s="274"/>
      <c r="DJ999" s="274"/>
      <c r="DK999" s="274"/>
      <c r="DL999" s="274"/>
      <c r="DM999" s="274"/>
      <c r="DN999" s="274"/>
    </row>
    <row r="1000" customFormat="false" ht="15.75" hidden="false" customHeight="false" outlineLevel="0" collapsed="false">
      <c r="A1000" s="276" t="s">
        <v>610</v>
      </c>
      <c r="B1000" s="190"/>
      <c r="C1000" s="190"/>
      <c r="D1000" s="190"/>
      <c r="E1000" s="190"/>
      <c r="F1000" s="190"/>
      <c r="G1000" s="190"/>
      <c r="H1000" s="190"/>
      <c r="I1000" s="190"/>
      <c r="J1000" s="190"/>
      <c r="K1000" s="190"/>
      <c r="L1000" s="190"/>
      <c r="M1000" s="190"/>
      <c r="N1000" s="190"/>
      <c r="O1000" s="190"/>
      <c r="P1000" s="190"/>
      <c r="Q1000" s="190"/>
      <c r="R1000" s="190"/>
      <c r="S1000" s="190"/>
      <c r="T1000" s="190"/>
      <c r="U1000" s="190"/>
      <c r="V1000" s="190"/>
      <c r="W1000" s="190"/>
      <c r="X1000" s="190"/>
      <c r="Y1000" s="190"/>
      <c r="Z1000" s="190"/>
      <c r="AA1000" s="190"/>
      <c r="AB1000" s="190"/>
      <c r="AC1000" s="190"/>
      <c r="AD1000" s="190"/>
      <c r="AE1000" s="190"/>
      <c r="AF1000" s="190"/>
      <c r="AG1000" s="190"/>
      <c r="AH1000" s="190"/>
      <c r="AI1000" s="190"/>
      <c r="AJ1000" s="190"/>
      <c r="AK1000" s="190"/>
      <c r="AL1000" s="190"/>
      <c r="AM1000" s="190"/>
      <c r="AN1000" s="190"/>
      <c r="AO1000" s="190"/>
      <c r="AP1000" s="190"/>
      <c r="AQ1000" s="190"/>
      <c r="AR1000" s="190"/>
      <c r="AS1000" s="190"/>
      <c r="AT1000" s="190"/>
      <c r="AU1000" s="190"/>
      <c r="AV1000" s="190"/>
      <c r="AW1000" s="190"/>
      <c r="AX1000" s="190"/>
      <c r="AY1000" s="190"/>
      <c r="AZ1000" s="190"/>
      <c r="BA1000" s="190"/>
      <c r="BB1000" s="190"/>
      <c r="BC1000" s="190"/>
      <c r="BD1000" s="190"/>
      <c r="BE1000" s="190"/>
      <c r="BF1000" s="190"/>
      <c r="BG1000" s="190"/>
      <c r="BH1000" s="190"/>
      <c r="BI1000" s="190"/>
      <c r="BJ1000" s="190"/>
      <c r="BK1000" s="190"/>
      <c r="BL1000" s="190"/>
      <c r="BM1000" s="190"/>
      <c r="BN1000" s="190"/>
      <c r="BO1000" s="190"/>
      <c r="BP1000" s="190"/>
      <c r="BQ1000" s="190"/>
      <c r="BR1000" s="190"/>
      <c r="BS1000" s="190"/>
      <c r="BT1000" s="190"/>
      <c r="BU1000" s="190"/>
      <c r="BV1000" s="190"/>
      <c r="BW1000" s="190"/>
      <c r="BX1000" s="190"/>
      <c r="BY1000" s="190"/>
      <c r="BZ1000" s="190"/>
      <c r="CA1000" s="190"/>
      <c r="CB1000" s="190"/>
      <c r="CC1000" s="190"/>
      <c r="CD1000" s="190"/>
      <c r="CE1000" s="190"/>
      <c r="CF1000" s="190"/>
      <c r="CG1000" s="190"/>
      <c r="CH1000" s="74"/>
      <c r="CI1000" s="74"/>
      <c r="CJ1000" s="74"/>
      <c r="CK1000" s="74"/>
      <c r="CL1000" s="74"/>
      <c r="CM1000" s="74"/>
      <c r="CN1000" s="74"/>
      <c r="CO1000" s="74"/>
      <c r="CP1000" s="74"/>
      <c r="CQ1000" s="74"/>
      <c r="CR1000" s="74"/>
      <c r="CS1000" s="74"/>
      <c r="CT1000" s="274"/>
      <c r="CU1000" s="274"/>
      <c r="CV1000" s="274"/>
      <c r="CW1000" s="274"/>
      <c r="CX1000" s="274"/>
      <c r="CY1000" s="274"/>
      <c r="CZ1000" s="274"/>
      <c r="DA1000" s="274"/>
      <c r="DB1000" s="274"/>
      <c r="DC1000" s="274"/>
      <c r="DD1000" s="274"/>
      <c r="DE1000" s="274"/>
      <c r="DF1000" s="274"/>
      <c r="DG1000" s="274"/>
      <c r="DH1000" s="274"/>
      <c r="DI1000" s="274"/>
      <c r="DJ1000" s="274"/>
      <c r="DK1000" s="274"/>
      <c r="DL1000" s="274"/>
      <c r="DM1000" s="274"/>
      <c r="DN1000" s="274"/>
    </row>
    <row r="1001" customFormat="false" ht="15.75" hidden="false" customHeight="false" outlineLevel="0" collapsed="false">
      <c r="A1001" s="276" t="s">
        <v>612</v>
      </c>
      <c r="B1001" s="190"/>
      <c r="C1001" s="190"/>
      <c r="D1001" s="190"/>
      <c r="E1001" s="190"/>
      <c r="F1001" s="190"/>
      <c r="G1001" s="190"/>
      <c r="H1001" s="190"/>
      <c r="I1001" s="190"/>
      <c r="J1001" s="190"/>
      <c r="K1001" s="190"/>
      <c r="L1001" s="190"/>
      <c r="M1001" s="190"/>
      <c r="N1001" s="190"/>
      <c r="O1001" s="190"/>
      <c r="P1001" s="190"/>
      <c r="Q1001" s="190"/>
      <c r="R1001" s="190"/>
      <c r="S1001" s="190"/>
      <c r="T1001" s="190"/>
      <c r="U1001" s="190"/>
      <c r="V1001" s="190"/>
      <c r="W1001" s="190"/>
      <c r="X1001" s="190"/>
      <c r="Y1001" s="190"/>
      <c r="Z1001" s="190"/>
      <c r="AA1001" s="190"/>
      <c r="AB1001" s="190"/>
      <c r="AC1001" s="190"/>
      <c r="AD1001" s="190"/>
      <c r="AE1001" s="190"/>
      <c r="AF1001" s="190"/>
      <c r="AG1001" s="190"/>
      <c r="AH1001" s="190"/>
      <c r="AI1001" s="190"/>
      <c r="AJ1001" s="190"/>
      <c r="AK1001" s="190"/>
      <c r="AL1001" s="190"/>
      <c r="AM1001" s="190"/>
      <c r="AN1001" s="190"/>
      <c r="AO1001" s="190"/>
      <c r="AP1001" s="190"/>
      <c r="AQ1001" s="190"/>
      <c r="AR1001" s="190"/>
      <c r="AS1001" s="190"/>
      <c r="AT1001" s="190"/>
      <c r="AU1001" s="190"/>
      <c r="AV1001" s="190"/>
      <c r="AW1001" s="190"/>
      <c r="AX1001" s="190"/>
      <c r="AY1001" s="190"/>
      <c r="AZ1001" s="190"/>
      <c r="BA1001" s="190"/>
      <c r="BB1001" s="190"/>
      <c r="BC1001" s="190"/>
      <c r="BD1001" s="190"/>
      <c r="BE1001" s="190"/>
      <c r="BF1001" s="190"/>
      <c r="BG1001" s="190"/>
      <c r="BH1001" s="190"/>
      <c r="BI1001" s="190"/>
      <c r="BJ1001" s="190" t="n">
        <v>0</v>
      </c>
      <c r="BK1001" s="190" t="n">
        <v>0</v>
      </c>
      <c r="BL1001" s="190" t="n">
        <v>0</v>
      </c>
      <c r="BM1001" s="190" t="n">
        <v>0</v>
      </c>
      <c r="BN1001" s="190" t="n">
        <v>0</v>
      </c>
      <c r="BO1001" s="190" t="n">
        <v>0</v>
      </c>
      <c r="BP1001" s="190" t="n">
        <v>0</v>
      </c>
      <c r="BQ1001" s="190" t="n">
        <v>0</v>
      </c>
      <c r="BR1001" s="190" t="n">
        <v>0</v>
      </c>
      <c r="BS1001" s="190" t="n">
        <v>0</v>
      </c>
      <c r="BT1001" s="190" t="n">
        <v>0</v>
      </c>
      <c r="BU1001" s="190" t="n">
        <v>0</v>
      </c>
      <c r="BV1001" s="190" t="n">
        <v>0</v>
      </c>
      <c r="BW1001" s="190" t="n">
        <v>0</v>
      </c>
      <c r="BX1001" s="190" t="n">
        <v>0</v>
      </c>
      <c r="BY1001" s="190" t="n">
        <v>0</v>
      </c>
      <c r="BZ1001" s="190" t="n">
        <v>0</v>
      </c>
      <c r="CA1001" s="190" t="n">
        <v>0</v>
      </c>
      <c r="CB1001" s="190" t="n">
        <v>0</v>
      </c>
      <c r="CC1001" s="190" t="n">
        <v>0</v>
      </c>
      <c r="CD1001" s="190" t="n">
        <v>0</v>
      </c>
      <c r="CE1001" s="190" t="n">
        <v>0</v>
      </c>
      <c r="CF1001" s="190" t="n">
        <v>0</v>
      </c>
      <c r="CG1001" s="190" t="n">
        <v>0</v>
      </c>
      <c r="CH1001" s="74" t="n">
        <v>0</v>
      </c>
      <c r="CI1001" s="74" t="n">
        <v>0</v>
      </c>
      <c r="CJ1001" s="74" t="n">
        <v>0</v>
      </c>
      <c r="CK1001" s="74" t="n">
        <v>0</v>
      </c>
      <c r="CL1001" s="74" t="n">
        <v>0</v>
      </c>
      <c r="CM1001" s="74" t="n">
        <v>0</v>
      </c>
      <c r="CN1001" s="74" t="n">
        <v>0</v>
      </c>
      <c r="CO1001" s="74" t="n">
        <v>0</v>
      </c>
      <c r="CP1001" s="74" t="n">
        <v>0</v>
      </c>
      <c r="CQ1001" s="74" t="n">
        <v>0</v>
      </c>
      <c r="CR1001" s="74" t="n">
        <v>0</v>
      </c>
      <c r="CS1001" s="74"/>
      <c r="CT1001" s="274"/>
      <c r="CU1001" s="274"/>
      <c r="CV1001" s="274"/>
      <c r="CW1001" s="274"/>
      <c r="CX1001" s="274"/>
      <c r="CY1001" s="274"/>
      <c r="CZ1001" s="274"/>
      <c r="DA1001" s="274"/>
      <c r="DB1001" s="274"/>
      <c r="DC1001" s="274"/>
      <c r="DD1001" s="274"/>
      <c r="DE1001" s="274"/>
      <c r="DF1001" s="274"/>
      <c r="DG1001" s="274"/>
      <c r="DH1001" s="274"/>
      <c r="DI1001" s="274"/>
      <c r="DJ1001" s="274"/>
      <c r="DK1001" s="274"/>
      <c r="DL1001" s="274"/>
      <c r="DM1001" s="274"/>
      <c r="DN1001" s="274"/>
    </row>
    <row r="1002" customFormat="false" ht="15.75" hidden="false" customHeight="false" outlineLevel="0" collapsed="false">
      <c r="A1002" s="276" t="s">
        <v>613</v>
      </c>
      <c r="B1002" s="190"/>
      <c r="C1002" s="190"/>
      <c r="D1002" s="190"/>
      <c r="E1002" s="190"/>
      <c r="F1002" s="190"/>
      <c r="G1002" s="190"/>
      <c r="H1002" s="190"/>
      <c r="I1002" s="190"/>
      <c r="J1002" s="190"/>
      <c r="K1002" s="190"/>
      <c r="L1002" s="190"/>
      <c r="M1002" s="190"/>
      <c r="N1002" s="190"/>
      <c r="O1002" s="190"/>
      <c r="P1002" s="190"/>
      <c r="Q1002" s="190"/>
      <c r="R1002" s="190"/>
      <c r="S1002" s="190"/>
      <c r="T1002" s="190"/>
      <c r="U1002" s="190"/>
      <c r="V1002" s="190"/>
      <c r="W1002" s="190"/>
      <c r="X1002" s="190"/>
      <c r="Y1002" s="190"/>
      <c r="Z1002" s="190"/>
      <c r="AA1002" s="190"/>
      <c r="AB1002" s="190"/>
      <c r="AC1002" s="190"/>
      <c r="AD1002" s="190"/>
      <c r="AE1002" s="190"/>
      <c r="AF1002" s="190"/>
      <c r="AG1002" s="190"/>
      <c r="AH1002" s="190"/>
      <c r="AI1002" s="190"/>
      <c r="AJ1002" s="190"/>
      <c r="AK1002" s="190"/>
      <c r="AL1002" s="190"/>
      <c r="AM1002" s="190"/>
      <c r="AN1002" s="190"/>
      <c r="AO1002" s="190"/>
      <c r="AP1002" s="190"/>
      <c r="AQ1002" s="190"/>
      <c r="AR1002" s="190"/>
      <c r="AS1002" s="190"/>
      <c r="AT1002" s="190"/>
      <c r="AU1002" s="190"/>
      <c r="AV1002" s="190"/>
      <c r="AW1002" s="190"/>
      <c r="AX1002" s="190"/>
      <c r="AY1002" s="190"/>
      <c r="AZ1002" s="190"/>
      <c r="BA1002" s="190"/>
      <c r="BB1002" s="190"/>
      <c r="BC1002" s="190"/>
      <c r="BD1002" s="190"/>
      <c r="BE1002" s="190"/>
      <c r="BF1002" s="190"/>
      <c r="BG1002" s="190"/>
      <c r="BH1002" s="190"/>
      <c r="BI1002" s="190"/>
      <c r="BJ1002" s="190"/>
      <c r="BK1002" s="190"/>
      <c r="BL1002" s="190"/>
      <c r="BM1002" s="190"/>
      <c r="BN1002" s="190"/>
      <c r="BO1002" s="190"/>
      <c r="BP1002" s="190"/>
      <c r="BQ1002" s="190"/>
      <c r="BR1002" s="190"/>
      <c r="BS1002" s="190"/>
      <c r="BT1002" s="190"/>
      <c r="BU1002" s="190"/>
      <c r="BV1002" s="190"/>
      <c r="BW1002" s="190"/>
      <c r="BX1002" s="190"/>
      <c r="BY1002" s="190"/>
      <c r="BZ1002" s="190"/>
      <c r="CA1002" s="190"/>
      <c r="CB1002" s="190"/>
      <c r="CC1002" s="190"/>
      <c r="CD1002" s="190"/>
      <c r="CE1002" s="190"/>
      <c r="CF1002" s="190"/>
      <c r="CG1002" s="190"/>
      <c r="CH1002" s="74"/>
      <c r="CI1002" s="74"/>
      <c r="CJ1002" s="74"/>
      <c r="CK1002" s="74"/>
      <c r="CL1002" s="74"/>
      <c r="CM1002" s="74"/>
      <c r="CN1002" s="74"/>
      <c r="CO1002" s="74"/>
      <c r="CP1002" s="74"/>
      <c r="CQ1002" s="74"/>
      <c r="CR1002" s="74"/>
      <c r="CS1002" s="74"/>
      <c r="CT1002" s="274"/>
      <c r="CU1002" s="274"/>
      <c r="CV1002" s="274"/>
      <c r="CW1002" s="274"/>
      <c r="CX1002" s="274"/>
      <c r="CY1002" s="274"/>
      <c r="CZ1002" s="274"/>
      <c r="DA1002" s="274"/>
      <c r="DB1002" s="274"/>
      <c r="DC1002" s="274"/>
      <c r="DD1002" s="274"/>
      <c r="DE1002" s="274"/>
      <c r="DF1002" s="274"/>
      <c r="DG1002" s="274"/>
      <c r="DH1002" s="274"/>
      <c r="DI1002" s="274"/>
      <c r="DJ1002" s="274"/>
      <c r="DK1002" s="274"/>
      <c r="DL1002" s="274"/>
      <c r="DM1002" s="274"/>
      <c r="DN1002" s="274"/>
    </row>
    <row r="1003" customFormat="false" ht="15.75" hidden="false" customHeight="false" outlineLevel="0" collapsed="false">
      <c r="A1003" s="276" t="s">
        <v>630</v>
      </c>
      <c r="B1003" s="190"/>
      <c r="C1003" s="190"/>
      <c r="D1003" s="190"/>
      <c r="E1003" s="190"/>
      <c r="F1003" s="190"/>
      <c r="G1003" s="190"/>
      <c r="H1003" s="190"/>
      <c r="I1003" s="190"/>
      <c r="J1003" s="190"/>
      <c r="K1003" s="190"/>
      <c r="L1003" s="190"/>
      <c r="M1003" s="190"/>
      <c r="N1003" s="190"/>
      <c r="O1003" s="190"/>
      <c r="P1003" s="190"/>
      <c r="Q1003" s="190"/>
      <c r="R1003" s="190"/>
      <c r="S1003" s="190"/>
      <c r="T1003" s="190"/>
      <c r="U1003" s="190"/>
      <c r="V1003" s="190"/>
      <c r="W1003" s="190"/>
      <c r="X1003" s="190"/>
      <c r="Y1003" s="190"/>
      <c r="Z1003" s="190"/>
      <c r="AA1003" s="190"/>
      <c r="AB1003" s="190"/>
      <c r="AC1003" s="190"/>
      <c r="AD1003" s="190"/>
      <c r="AE1003" s="190"/>
      <c r="AF1003" s="190"/>
      <c r="AG1003" s="190"/>
      <c r="AH1003" s="190"/>
      <c r="AI1003" s="190"/>
      <c r="AJ1003" s="190"/>
      <c r="AK1003" s="190"/>
      <c r="AL1003" s="190"/>
      <c r="AM1003" s="190"/>
      <c r="AN1003" s="190"/>
      <c r="AO1003" s="190"/>
      <c r="AP1003" s="190"/>
      <c r="AQ1003" s="190"/>
      <c r="AR1003" s="190"/>
      <c r="AS1003" s="190"/>
      <c r="AT1003" s="190"/>
      <c r="AU1003" s="190"/>
      <c r="AV1003" s="190"/>
      <c r="AW1003" s="190"/>
      <c r="AX1003" s="190"/>
      <c r="AY1003" s="190"/>
      <c r="AZ1003" s="190"/>
      <c r="BA1003" s="190"/>
      <c r="BB1003" s="190"/>
      <c r="BC1003" s="190"/>
      <c r="BD1003" s="190"/>
      <c r="BE1003" s="190"/>
      <c r="BF1003" s="190"/>
      <c r="BG1003" s="190"/>
      <c r="BH1003" s="190"/>
      <c r="BI1003" s="190"/>
      <c r="BJ1003" s="190"/>
      <c r="BK1003" s="190"/>
      <c r="BL1003" s="190"/>
      <c r="BM1003" s="190"/>
      <c r="BN1003" s="190"/>
      <c r="BO1003" s="190"/>
      <c r="BP1003" s="190"/>
      <c r="BQ1003" s="190"/>
      <c r="BR1003" s="190"/>
      <c r="BS1003" s="190"/>
      <c r="BT1003" s="190"/>
      <c r="BU1003" s="190"/>
      <c r="BV1003" s="190"/>
      <c r="BW1003" s="190"/>
      <c r="BX1003" s="190"/>
      <c r="BY1003" s="190"/>
      <c r="BZ1003" s="190"/>
      <c r="CA1003" s="190"/>
      <c r="CB1003" s="190"/>
      <c r="CC1003" s="190"/>
      <c r="CD1003" s="190"/>
      <c r="CE1003" s="190"/>
      <c r="CF1003" s="190"/>
      <c r="CG1003" s="190"/>
      <c r="CH1003" s="74"/>
      <c r="CI1003" s="74"/>
      <c r="CJ1003" s="74"/>
      <c r="CK1003" s="74"/>
      <c r="CL1003" s="74"/>
      <c r="CM1003" s="74"/>
      <c r="CN1003" s="74"/>
      <c r="CO1003" s="74"/>
      <c r="CP1003" s="74"/>
      <c r="CQ1003" s="74"/>
      <c r="CR1003" s="74"/>
      <c r="CS1003" s="74"/>
      <c r="CT1003" s="274"/>
      <c r="CU1003" s="274"/>
      <c r="CV1003" s="274"/>
      <c r="CW1003" s="274"/>
      <c r="CX1003" s="274"/>
      <c r="CY1003" s="274"/>
      <c r="CZ1003" s="274"/>
      <c r="DA1003" s="274"/>
      <c r="DB1003" s="274"/>
      <c r="DC1003" s="274"/>
      <c r="DD1003" s="274"/>
      <c r="DE1003" s="274"/>
      <c r="DF1003" s="274"/>
      <c r="DG1003" s="274"/>
      <c r="DH1003" s="274"/>
      <c r="DI1003" s="274"/>
      <c r="DJ1003" s="274"/>
      <c r="DK1003" s="274"/>
      <c r="DL1003" s="274"/>
      <c r="DM1003" s="274"/>
      <c r="DN1003" s="274"/>
    </row>
    <row r="1004" customFormat="false" ht="15.75" hidden="false" customHeight="false" outlineLevel="0" collapsed="false">
      <c r="A1004" s="279" t="s">
        <v>631</v>
      </c>
      <c r="B1004" s="190"/>
      <c r="C1004" s="190"/>
      <c r="D1004" s="190"/>
      <c r="E1004" s="190"/>
      <c r="F1004" s="190"/>
      <c r="G1004" s="190"/>
      <c r="H1004" s="190"/>
      <c r="I1004" s="190"/>
      <c r="J1004" s="190"/>
      <c r="K1004" s="190"/>
      <c r="L1004" s="190"/>
      <c r="M1004" s="190"/>
      <c r="N1004" s="190"/>
      <c r="O1004" s="190"/>
      <c r="P1004" s="190"/>
      <c r="Q1004" s="190"/>
      <c r="R1004" s="190"/>
      <c r="S1004" s="190"/>
      <c r="T1004" s="190"/>
      <c r="U1004" s="190"/>
      <c r="V1004" s="190"/>
      <c r="W1004" s="190"/>
      <c r="X1004" s="190"/>
      <c r="Y1004" s="190"/>
      <c r="Z1004" s="190"/>
      <c r="AA1004" s="190"/>
      <c r="AB1004" s="190"/>
      <c r="AC1004" s="190"/>
      <c r="AD1004" s="190"/>
      <c r="AE1004" s="190"/>
      <c r="AF1004" s="190"/>
      <c r="AG1004" s="190"/>
      <c r="AH1004" s="190"/>
      <c r="AI1004" s="190"/>
      <c r="AJ1004" s="190"/>
      <c r="AK1004" s="190"/>
      <c r="AL1004" s="190"/>
      <c r="AM1004" s="190"/>
      <c r="AN1004" s="190"/>
      <c r="AO1004" s="190"/>
      <c r="AP1004" s="190"/>
      <c r="AQ1004" s="190"/>
      <c r="AR1004" s="190"/>
      <c r="AS1004" s="190"/>
      <c r="AT1004" s="190"/>
      <c r="AU1004" s="190"/>
      <c r="AV1004" s="190"/>
      <c r="AW1004" s="190"/>
      <c r="AX1004" s="190"/>
      <c r="AY1004" s="190"/>
      <c r="AZ1004" s="190"/>
      <c r="BA1004" s="190"/>
      <c r="BB1004" s="190"/>
      <c r="BC1004" s="190"/>
      <c r="BD1004" s="190"/>
      <c r="BE1004" s="190"/>
      <c r="BF1004" s="190"/>
      <c r="BG1004" s="190"/>
      <c r="BH1004" s="190"/>
      <c r="BI1004" s="190"/>
      <c r="BJ1004" s="190" t="n">
        <v>0</v>
      </c>
      <c r="BK1004" s="190" t="n">
        <v>0</v>
      </c>
      <c r="BL1004" s="190" t="n">
        <v>0</v>
      </c>
      <c r="BM1004" s="190" t="n">
        <v>0</v>
      </c>
      <c r="BN1004" s="190" t="n">
        <v>0</v>
      </c>
      <c r="BO1004" s="190" t="n">
        <v>0</v>
      </c>
      <c r="BP1004" s="190" t="n">
        <v>0</v>
      </c>
      <c r="BQ1004" s="190" t="n">
        <v>0</v>
      </c>
      <c r="BR1004" s="190" t="n">
        <v>0</v>
      </c>
      <c r="BS1004" s="190" t="n">
        <v>0</v>
      </c>
      <c r="BT1004" s="190" t="n">
        <v>0</v>
      </c>
      <c r="BU1004" s="190" t="n">
        <v>0</v>
      </c>
      <c r="BV1004" s="190" t="n">
        <v>0</v>
      </c>
      <c r="BW1004" s="190" t="n">
        <v>0</v>
      </c>
      <c r="BX1004" s="190" t="n">
        <v>0</v>
      </c>
      <c r="BY1004" s="190" t="n">
        <v>0</v>
      </c>
      <c r="BZ1004" s="190" t="n">
        <v>0</v>
      </c>
      <c r="CA1004" s="190" t="n">
        <v>0</v>
      </c>
      <c r="CB1004" s="190" t="n">
        <v>0</v>
      </c>
      <c r="CC1004" s="190" t="n">
        <v>0</v>
      </c>
      <c r="CD1004" s="190" t="n">
        <v>0</v>
      </c>
      <c r="CE1004" s="190" t="n">
        <v>0</v>
      </c>
      <c r="CF1004" s="190" t="n">
        <v>0</v>
      </c>
      <c r="CG1004" s="190" t="n">
        <v>0</v>
      </c>
      <c r="CH1004" s="74" t="n">
        <v>0</v>
      </c>
      <c r="CI1004" s="74" t="n">
        <v>0</v>
      </c>
      <c r="CJ1004" s="74" t="n">
        <v>0</v>
      </c>
      <c r="CK1004" s="74" t="n">
        <v>0</v>
      </c>
      <c r="CL1004" s="74" t="n">
        <v>0</v>
      </c>
      <c r="CM1004" s="74" t="n">
        <v>0</v>
      </c>
      <c r="CN1004" s="74" t="n">
        <v>0</v>
      </c>
      <c r="CO1004" s="74" t="n">
        <v>0</v>
      </c>
      <c r="CP1004" s="74" t="n">
        <v>0</v>
      </c>
      <c r="CQ1004" s="74" t="n">
        <v>0</v>
      </c>
      <c r="CR1004" s="74" t="n">
        <v>0</v>
      </c>
      <c r="CS1004" s="74"/>
      <c r="CT1004" s="274"/>
      <c r="CU1004" s="274"/>
      <c r="CV1004" s="274"/>
      <c r="CW1004" s="274"/>
      <c r="CX1004" s="274"/>
      <c r="CY1004" s="274"/>
      <c r="CZ1004" s="274"/>
      <c r="DA1004" s="274"/>
      <c r="DB1004" s="274"/>
      <c r="DC1004" s="274"/>
      <c r="DD1004" s="274"/>
      <c r="DE1004" s="274"/>
      <c r="DF1004" s="274"/>
      <c r="DG1004" s="274"/>
      <c r="DH1004" s="274"/>
      <c r="DI1004" s="274"/>
      <c r="DJ1004" s="274"/>
      <c r="DK1004" s="274"/>
      <c r="DL1004" s="274"/>
      <c r="DM1004" s="274"/>
      <c r="DN1004" s="274"/>
    </row>
    <row r="1005" customFormat="false" ht="15.75" hidden="false" customHeight="false" outlineLevel="0" collapsed="false">
      <c r="A1005" s="279" t="s">
        <v>632</v>
      </c>
      <c r="B1005" s="190"/>
      <c r="C1005" s="190"/>
      <c r="D1005" s="190"/>
      <c r="E1005" s="190"/>
      <c r="F1005" s="190"/>
      <c r="G1005" s="190"/>
      <c r="H1005" s="190"/>
      <c r="I1005" s="190"/>
      <c r="J1005" s="190"/>
      <c r="K1005" s="190"/>
      <c r="L1005" s="190"/>
      <c r="M1005" s="190"/>
      <c r="N1005" s="190"/>
      <c r="O1005" s="190"/>
      <c r="P1005" s="190"/>
      <c r="Q1005" s="190"/>
      <c r="R1005" s="190"/>
      <c r="S1005" s="190"/>
      <c r="T1005" s="190"/>
      <c r="U1005" s="190"/>
      <c r="V1005" s="190"/>
      <c r="W1005" s="190"/>
      <c r="X1005" s="190"/>
      <c r="Y1005" s="190"/>
      <c r="Z1005" s="190"/>
      <c r="AA1005" s="190"/>
      <c r="AB1005" s="190"/>
      <c r="AC1005" s="190"/>
      <c r="AD1005" s="190"/>
      <c r="AE1005" s="190"/>
      <c r="AF1005" s="190"/>
      <c r="AG1005" s="190"/>
      <c r="AH1005" s="190"/>
      <c r="AI1005" s="190"/>
      <c r="AJ1005" s="190"/>
      <c r="AK1005" s="190"/>
      <c r="AL1005" s="190"/>
      <c r="AM1005" s="190"/>
      <c r="AN1005" s="190"/>
      <c r="AO1005" s="190"/>
      <c r="AP1005" s="190"/>
      <c r="AQ1005" s="190"/>
      <c r="AR1005" s="190"/>
      <c r="AS1005" s="190"/>
      <c r="AT1005" s="190"/>
      <c r="AU1005" s="190"/>
      <c r="AV1005" s="190"/>
      <c r="AW1005" s="190"/>
      <c r="AX1005" s="190"/>
      <c r="AY1005" s="190"/>
      <c r="AZ1005" s="190"/>
      <c r="BA1005" s="190"/>
      <c r="BB1005" s="190"/>
      <c r="BC1005" s="190"/>
      <c r="BD1005" s="190"/>
      <c r="BE1005" s="190"/>
      <c r="BF1005" s="190"/>
      <c r="BG1005" s="190"/>
      <c r="BH1005" s="190"/>
      <c r="BI1005" s="190"/>
      <c r="BJ1005" s="190"/>
      <c r="BK1005" s="190"/>
      <c r="BL1005" s="190"/>
      <c r="BM1005" s="190"/>
      <c r="BN1005" s="190"/>
      <c r="BO1005" s="190"/>
      <c r="BP1005" s="190"/>
      <c r="BQ1005" s="190"/>
      <c r="BR1005" s="190"/>
      <c r="BS1005" s="190"/>
      <c r="BT1005" s="190"/>
      <c r="BU1005" s="190"/>
      <c r="BV1005" s="190"/>
      <c r="BW1005" s="190"/>
      <c r="BX1005" s="190"/>
      <c r="BY1005" s="190"/>
      <c r="BZ1005" s="190"/>
      <c r="CA1005" s="190"/>
      <c r="CB1005" s="190"/>
      <c r="CC1005" s="190"/>
      <c r="CD1005" s="190"/>
      <c r="CE1005" s="190"/>
      <c r="CF1005" s="190"/>
      <c r="CG1005" s="190"/>
      <c r="CH1005" s="74"/>
      <c r="CI1005" s="74"/>
      <c r="CJ1005" s="74"/>
      <c r="CK1005" s="74"/>
      <c r="CL1005" s="74"/>
      <c r="CM1005" s="74"/>
      <c r="CN1005" s="74"/>
      <c r="CO1005" s="74"/>
      <c r="CP1005" s="74"/>
      <c r="CQ1005" s="74"/>
      <c r="CR1005" s="74"/>
      <c r="CS1005" s="74"/>
      <c r="CT1005" s="274"/>
      <c r="CU1005" s="274"/>
      <c r="CV1005" s="274"/>
      <c r="CW1005" s="274"/>
      <c r="CX1005" s="274"/>
      <c r="CY1005" s="274"/>
      <c r="CZ1005" s="274"/>
      <c r="DA1005" s="274"/>
      <c r="DB1005" s="274"/>
      <c r="DC1005" s="274"/>
      <c r="DD1005" s="274"/>
      <c r="DE1005" s="274"/>
      <c r="DF1005" s="274"/>
      <c r="DG1005" s="274"/>
      <c r="DH1005" s="274"/>
      <c r="DI1005" s="274"/>
      <c r="DJ1005" s="274"/>
      <c r="DK1005" s="274"/>
      <c r="DL1005" s="274"/>
      <c r="DM1005" s="274"/>
      <c r="DN1005" s="274"/>
    </row>
    <row r="1006" customFormat="false" ht="15.75" hidden="false" customHeight="false" outlineLevel="0" collapsed="false">
      <c r="A1006" s="279" t="s">
        <v>633</v>
      </c>
      <c r="B1006" s="190"/>
      <c r="C1006" s="190"/>
      <c r="D1006" s="190"/>
      <c r="E1006" s="190"/>
      <c r="F1006" s="190"/>
      <c r="G1006" s="190"/>
      <c r="H1006" s="190"/>
      <c r="I1006" s="190"/>
      <c r="J1006" s="190"/>
      <c r="K1006" s="190"/>
      <c r="L1006" s="190"/>
      <c r="M1006" s="190"/>
      <c r="N1006" s="190"/>
      <c r="O1006" s="190"/>
      <c r="P1006" s="190"/>
      <c r="Q1006" s="190"/>
      <c r="R1006" s="190"/>
      <c r="S1006" s="190"/>
      <c r="T1006" s="190"/>
      <c r="U1006" s="190"/>
      <c r="V1006" s="190"/>
      <c r="W1006" s="190"/>
      <c r="X1006" s="190"/>
      <c r="Y1006" s="190"/>
      <c r="Z1006" s="190"/>
      <c r="AA1006" s="190"/>
      <c r="AB1006" s="190"/>
      <c r="AC1006" s="190"/>
      <c r="AD1006" s="190"/>
      <c r="AE1006" s="190"/>
      <c r="AF1006" s="190"/>
      <c r="AG1006" s="190"/>
      <c r="AH1006" s="190"/>
      <c r="AI1006" s="190"/>
      <c r="AJ1006" s="190"/>
      <c r="AK1006" s="190"/>
      <c r="AL1006" s="190"/>
      <c r="AM1006" s="190"/>
      <c r="AN1006" s="190"/>
      <c r="AO1006" s="190"/>
      <c r="AP1006" s="190"/>
      <c r="AQ1006" s="190"/>
      <c r="AR1006" s="190"/>
      <c r="AS1006" s="190"/>
      <c r="AT1006" s="190"/>
      <c r="AU1006" s="190"/>
      <c r="AV1006" s="190"/>
      <c r="AW1006" s="190"/>
      <c r="AX1006" s="190"/>
      <c r="AY1006" s="190"/>
      <c r="AZ1006" s="190"/>
      <c r="BA1006" s="190"/>
      <c r="BB1006" s="190"/>
      <c r="BC1006" s="190"/>
      <c r="BD1006" s="190"/>
      <c r="BE1006" s="190"/>
      <c r="BF1006" s="190"/>
      <c r="BG1006" s="190"/>
      <c r="BH1006" s="190"/>
      <c r="BI1006" s="190"/>
      <c r="BJ1006" s="190"/>
      <c r="BK1006" s="190"/>
      <c r="BL1006" s="190"/>
      <c r="BM1006" s="190"/>
      <c r="BN1006" s="190"/>
      <c r="BO1006" s="190"/>
      <c r="BP1006" s="190"/>
      <c r="BQ1006" s="190"/>
      <c r="BR1006" s="190"/>
      <c r="BS1006" s="190"/>
      <c r="BT1006" s="190"/>
      <c r="BU1006" s="190"/>
      <c r="BV1006" s="190"/>
      <c r="BW1006" s="190"/>
      <c r="BX1006" s="190"/>
      <c r="BY1006" s="190"/>
      <c r="BZ1006" s="190"/>
      <c r="CA1006" s="190"/>
      <c r="CB1006" s="190"/>
      <c r="CC1006" s="190"/>
      <c r="CD1006" s="190"/>
      <c r="CE1006" s="190"/>
      <c r="CF1006" s="190"/>
      <c r="CG1006" s="190"/>
      <c r="CH1006" s="74"/>
      <c r="CI1006" s="74"/>
      <c r="CJ1006" s="74"/>
      <c r="CK1006" s="74"/>
      <c r="CL1006" s="74"/>
      <c r="CM1006" s="74"/>
      <c r="CN1006" s="74"/>
      <c r="CO1006" s="74"/>
      <c r="CP1006" s="74"/>
      <c r="CQ1006" s="74"/>
      <c r="CR1006" s="74"/>
      <c r="CS1006" s="74"/>
      <c r="CT1006" s="274"/>
      <c r="CU1006" s="274"/>
      <c r="CV1006" s="274"/>
      <c r="CW1006" s="274"/>
      <c r="CX1006" s="274"/>
      <c r="CY1006" s="274"/>
      <c r="CZ1006" s="274"/>
      <c r="DA1006" s="274"/>
      <c r="DB1006" s="274"/>
      <c r="DC1006" s="274"/>
      <c r="DD1006" s="274"/>
      <c r="DE1006" s="274"/>
      <c r="DF1006" s="274"/>
      <c r="DG1006" s="274"/>
      <c r="DH1006" s="274"/>
      <c r="DI1006" s="274"/>
      <c r="DJ1006" s="274"/>
      <c r="DK1006" s="274"/>
      <c r="DL1006" s="274"/>
      <c r="DM1006" s="274"/>
      <c r="DN1006" s="274"/>
    </row>
    <row r="1007" customFormat="false" ht="15.75" hidden="false" customHeight="false" outlineLevel="0" collapsed="false">
      <c r="A1007" s="279" t="s">
        <v>634</v>
      </c>
      <c r="B1007" s="190"/>
      <c r="C1007" s="190"/>
      <c r="D1007" s="190"/>
      <c r="E1007" s="190"/>
      <c r="F1007" s="190"/>
      <c r="G1007" s="190"/>
      <c r="H1007" s="190"/>
      <c r="I1007" s="190"/>
      <c r="J1007" s="190"/>
      <c r="K1007" s="190"/>
      <c r="L1007" s="190"/>
      <c r="M1007" s="190"/>
      <c r="N1007" s="190"/>
      <c r="O1007" s="190"/>
      <c r="P1007" s="190"/>
      <c r="Q1007" s="190"/>
      <c r="R1007" s="190"/>
      <c r="S1007" s="190"/>
      <c r="T1007" s="190"/>
      <c r="U1007" s="190"/>
      <c r="V1007" s="190"/>
      <c r="W1007" s="190"/>
      <c r="X1007" s="190"/>
      <c r="Y1007" s="190"/>
      <c r="Z1007" s="190"/>
      <c r="AA1007" s="190"/>
      <c r="AB1007" s="190"/>
      <c r="AC1007" s="190"/>
      <c r="AD1007" s="190"/>
      <c r="AE1007" s="190"/>
      <c r="AF1007" s="190"/>
      <c r="AG1007" s="190"/>
      <c r="AH1007" s="190"/>
      <c r="AI1007" s="190"/>
      <c r="AJ1007" s="190"/>
      <c r="AK1007" s="190"/>
      <c r="AL1007" s="190"/>
      <c r="AM1007" s="190"/>
      <c r="AN1007" s="190"/>
      <c r="AO1007" s="190"/>
      <c r="AP1007" s="190"/>
      <c r="AQ1007" s="190"/>
      <c r="AR1007" s="190"/>
      <c r="AS1007" s="190"/>
      <c r="AT1007" s="190"/>
      <c r="AU1007" s="190"/>
      <c r="AV1007" s="190"/>
      <c r="AW1007" s="190"/>
      <c r="AX1007" s="190"/>
      <c r="AY1007" s="190"/>
      <c r="AZ1007" s="190"/>
      <c r="BA1007" s="190"/>
      <c r="BB1007" s="190"/>
      <c r="BC1007" s="190"/>
      <c r="BD1007" s="190"/>
      <c r="BE1007" s="190"/>
      <c r="BF1007" s="190"/>
      <c r="BG1007" s="190"/>
      <c r="BH1007" s="190"/>
      <c r="BI1007" s="190"/>
      <c r="BJ1007" s="190"/>
      <c r="BK1007" s="190"/>
      <c r="BL1007" s="190"/>
      <c r="BM1007" s="190"/>
      <c r="BN1007" s="190"/>
      <c r="BO1007" s="190"/>
      <c r="BP1007" s="190"/>
      <c r="BQ1007" s="190"/>
      <c r="BR1007" s="190"/>
      <c r="BS1007" s="190"/>
      <c r="BT1007" s="190"/>
      <c r="BU1007" s="190"/>
      <c r="BV1007" s="190"/>
      <c r="BW1007" s="190"/>
      <c r="BX1007" s="190"/>
      <c r="BY1007" s="190"/>
      <c r="BZ1007" s="190"/>
      <c r="CA1007" s="190"/>
      <c r="CB1007" s="190"/>
      <c r="CC1007" s="190"/>
      <c r="CD1007" s="190"/>
      <c r="CE1007" s="190"/>
      <c r="CF1007" s="190"/>
      <c r="CG1007" s="190"/>
      <c r="CH1007" s="74"/>
      <c r="CI1007" s="74"/>
      <c r="CJ1007" s="74"/>
      <c r="CK1007" s="74"/>
      <c r="CL1007" s="74"/>
      <c r="CM1007" s="74"/>
      <c r="CN1007" s="74"/>
      <c r="CO1007" s="74"/>
      <c r="CP1007" s="74"/>
      <c r="CQ1007" s="74"/>
      <c r="CR1007" s="74"/>
      <c r="CS1007" s="74"/>
      <c r="CT1007" s="274"/>
      <c r="CU1007" s="274"/>
      <c r="CV1007" s="274"/>
      <c r="CW1007" s="274"/>
      <c r="CX1007" s="274"/>
      <c r="CY1007" s="274"/>
      <c r="CZ1007" s="274"/>
      <c r="DA1007" s="274"/>
      <c r="DB1007" s="274"/>
      <c r="DC1007" s="274"/>
      <c r="DD1007" s="274"/>
      <c r="DE1007" s="274"/>
      <c r="DF1007" s="274"/>
      <c r="DG1007" s="274"/>
      <c r="DH1007" s="274"/>
      <c r="DI1007" s="274"/>
      <c r="DJ1007" s="274"/>
      <c r="DK1007" s="274"/>
      <c r="DL1007" s="274"/>
      <c r="DM1007" s="274"/>
      <c r="DN1007" s="274"/>
    </row>
    <row r="1008" customFormat="false" ht="15.75" hidden="false" customHeight="false" outlineLevel="0" collapsed="false">
      <c r="A1008" s="272" t="s">
        <v>606</v>
      </c>
      <c r="B1008" s="65"/>
      <c r="C1008" s="65"/>
      <c r="D1008" s="65"/>
      <c r="E1008" s="65"/>
      <c r="F1008" s="65"/>
      <c r="G1008" s="65"/>
      <c r="H1008" s="65"/>
      <c r="I1008" s="65"/>
      <c r="J1008" s="65"/>
      <c r="K1008" s="65"/>
      <c r="L1008" s="65"/>
      <c r="M1008" s="65"/>
      <c r="N1008" s="65"/>
      <c r="O1008" s="65"/>
      <c r="P1008" s="65"/>
      <c r="Q1008" s="65"/>
      <c r="R1008" s="65"/>
      <c r="S1008" s="65"/>
      <c r="T1008" s="65"/>
      <c r="U1008" s="65"/>
      <c r="V1008" s="65"/>
      <c r="W1008" s="65"/>
      <c r="X1008" s="65"/>
      <c r="Y1008" s="65"/>
      <c r="Z1008" s="65"/>
      <c r="AA1008" s="65"/>
      <c r="AB1008" s="65"/>
      <c r="AC1008" s="65"/>
      <c r="AD1008" s="65"/>
      <c r="AE1008" s="65"/>
      <c r="AF1008" s="65"/>
      <c r="AG1008" s="65"/>
      <c r="AH1008" s="65"/>
      <c r="AI1008" s="65"/>
      <c r="AJ1008" s="65"/>
      <c r="AK1008" s="65"/>
      <c r="AL1008" s="65"/>
      <c r="AM1008" s="65"/>
      <c r="AN1008" s="65"/>
      <c r="AO1008" s="65"/>
      <c r="AP1008" s="65"/>
      <c r="AQ1008" s="65"/>
      <c r="AR1008" s="65"/>
      <c r="AS1008" s="65"/>
      <c r="AT1008" s="65"/>
      <c r="AU1008" s="65"/>
      <c r="AV1008" s="65"/>
      <c r="AW1008" s="65"/>
      <c r="AX1008" s="65"/>
      <c r="AY1008" s="65"/>
      <c r="AZ1008" s="65"/>
      <c r="BA1008" s="65"/>
      <c r="BB1008" s="65"/>
      <c r="BC1008" s="65"/>
      <c r="BD1008" s="65"/>
      <c r="BE1008" s="65"/>
      <c r="BF1008" s="65"/>
      <c r="BG1008" s="65"/>
      <c r="BH1008" s="65"/>
      <c r="BI1008" s="65"/>
      <c r="BJ1008" s="65" t="n">
        <v>0</v>
      </c>
      <c r="BK1008" s="65" t="n">
        <v>0</v>
      </c>
      <c r="BL1008" s="65" t="n">
        <v>0</v>
      </c>
      <c r="BM1008" s="65" t="n">
        <v>0</v>
      </c>
      <c r="BN1008" s="65" t="n">
        <v>0</v>
      </c>
      <c r="BO1008" s="65" t="n">
        <v>0</v>
      </c>
      <c r="BP1008" s="65" t="n">
        <v>0</v>
      </c>
      <c r="BQ1008" s="65" t="n">
        <v>0</v>
      </c>
      <c r="BR1008" s="65" t="n">
        <v>0</v>
      </c>
      <c r="BS1008" s="65" t="n">
        <v>0</v>
      </c>
      <c r="BT1008" s="65" t="n">
        <v>0</v>
      </c>
      <c r="BU1008" s="65" t="n">
        <v>0</v>
      </c>
      <c r="BV1008" s="65" t="n">
        <v>0</v>
      </c>
      <c r="BW1008" s="65" t="n">
        <v>0</v>
      </c>
      <c r="BX1008" s="65" t="n">
        <v>0</v>
      </c>
      <c r="BY1008" s="65" t="n">
        <v>0</v>
      </c>
      <c r="BZ1008" s="65" t="n">
        <v>0</v>
      </c>
      <c r="CA1008" s="65" t="n">
        <v>0</v>
      </c>
      <c r="CB1008" s="65" t="n">
        <v>0</v>
      </c>
      <c r="CC1008" s="65" t="n">
        <v>0</v>
      </c>
      <c r="CD1008" s="65" t="n">
        <v>0</v>
      </c>
      <c r="CE1008" s="65" t="n">
        <v>0</v>
      </c>
      <c r="CF1008" s="65" t="n">
        <v>0</v>
      </c>
      <c r="CG1008" s="65" t="n">
        <v>0</v>
      </c>
      <c r="CH1008" s="69" t="n">
        <v>0</v>
      </c>
      <c r="CI1008" s="69" t="n">
        <v>0</v>
      </c>
      <c r="CJ1008" s="69" t="n">
        <v>0</v>
      </c>
      <c r="CK1008" s="69" t="n">
        <v>0</v>
      </c>
      <c r="CL1008" s="69" t="n">
        <v>0</v>
      </c>
      <c r="CM1008" s="69" t="n">
        <v>0</v>
      </c>
      <c r="CN1008" s="69" t="n">
        <v>0</v>
      </c>
      <c r="CO1008" s="69" t="n">
        <v>0</v>
      </c>
      <c r="CP1008" s="69" t="n">
        <v>0</v>
      </c>
      <c r="CQ1008" s="69" t="n">
        <v>0</v>
      </c>
      <c r="CR1008" s="69" t="n">
        <v>0</v>
      </c>
      <c r="CS1008" s="69"/>
      <c r="CT1008" s="274"/>
      <c r="CU1008" s="274"/>
      <c r="CV1008" s="274"/>
      <c r="CW1008" s="274"/>
      <c r="CX1008" s="274"/>
      <c r="CY1008" s="274"/>
      <c r="CZ1008" s="274"/>
      <c r="DA1008" s="274"/>
      <c r="DB1008" s="274"/>
      <c r="DC1008" s="274"/>
      <c r="DD1008" s="274"/>
      <c r="DE1008" s="274"/>
      <c r="DF1008" s="274"/>
      <c r="DG1008" s="274"/>
      <c r="DH1008" s="274"/>
      <c r="DI1008" s="274"/>
      <c r="DJ1008" s="274"/>
      <c r="DK1008" s="274"/>
      <c r="DL1008" s="274"/>
      <c r="DM1008" s="274"/>
      <c r="DN1008" s="274"/>
    </row>
    <row r="1009" customFormat="false" ht="15.75" hidden="false" customHeight="false" outlineLevel="0" collapsed="false">
      <c r="A1009" s="276" t="s">
        <v>608</v>
      </c>
      <c r="B1009" s="190"/>
      <c r="C1009" s="190"/>
      <c r="D1009" s="190"/>
      <c r="E1009" s="190"/>
      <c r="F1009" s="190"/>
      <c r="G1009" s="190"/>
      <c r="H1009" s="190"/>
      <c r="I1009" s="190"/>
      <c r="J1009" s="190"/>
      <c r="K1009" s="190"/>
      <c r="L1009" s="190"/>
      <c r="M1009" s="190"/>
      <c r="N1009" s="190"/>
      <c r="O1009" s="190"/>
      <c r="P1009" s="190"/>
      <c r="Q1009" s="190"/>
      <c r="R1009" s="190"/>
      <c r="S1009" s="190"/>
      <c r="T1009" s="190"/>
      <c r="U1009" s="190"/>
      <c r="V1009" s="190"/>
      <c r="W1009" s="190"/>
      <c r="X1009" s="190"/>
      <c r="Y1009" s="190"/>
      <c r="Z1009" s="190"/>
      <c r="AA1009" s="190"/>
      <c r="AB1009" s="190"/>
      <c r="AC1009" s="190"/>
      <c r="AD1009" s="190"/>
      <c r="AE1009" s="190"/>
      <c r="AF1009" s="190"/>
      <c r="AG1009" s="190"/>
      <c r="AH1009" s="190"/>
      <c r="AI1009" s="190"/>
      <c r="AJ1009" s="190"/>
      <c r="AK1009" s="190"/>
      <c r="AL1009" s="190"/>
      <c r="AM1009" s="190"/>
      <c r="AN1009" s="190"/>
      <c r="AO1009" s="190"/>
      <c r="AP1009" s="190"/>
      <c r="AQ1009" s="190"/>
      <c r="AR1009" s="190"/>
      <c r="AS1009" s="190"/>
      <c r="AT1009" s="190"/>
      <c r="AU1009" s="190"/>
      <c r="AV1009" s="190"/>
      <c r="AW1009" s="190"/>
      <c r="AX1009" s="190"/>
      <c r="AY1009" s="190"/>
      <c r="AZ1009" s="190"/>
      <c r="BA1009" s="190"/>
      <c r="BB1009" s="190"/>
      <c r="BC1009" s="190"/>
      <c r="BD1009" s="190"/>
      <c r="BE1009" s="190"/>
      <c r="BF1009" s="190"/>
      <c r="BG1009" s="190"/>
      <c r="BH1009" s="190"/>
      <c r="BI1009" s="190"/>
      <c r="BJ1009" s="190"/>
      <c r="BK1009" s="190"/>
      <c r="BL1009" s="190"/>
      <c r="BM1009" s="190"/>
      <c r="BN1009" s="190"/>
      <c r="BO1009" s="190"/>
      <c r="BP1009" s="190"/>
      <c r="BQ1009" s="190"/>
      <c r="BR1009" s="190"/>
      <c r="BS1009" s="190"/>
      <c r="BT1009" s="190"/>
      <c r="BU1009" s="190"/>
      <c r="BV1009" s="190"/>
      <c r="BW1009" s="190"/>
      <c r="BX1009" s="190"/>
      <c r="BY1009" s="190"/>
      <c r="BZ1009" s="190"/>
      <c r="CA1009" s="190"/>
      <c r="CB1009" s="190"/>
      <c r="CC1009" s="190"/>
      <c r="CD1009" s="190"/>
      <c r="CE1009" s="190"/>
      <c r="CF1009" s="190"/>
      <c r="CG1009" s="190"/>
      <c r="CH1009" s="74"/>
      <c r="CI1009" s="74"/>
      <c r="CJ1009" s="74"/>
      <c r="CK1009" s="74"/>
      <c r="CL1009" s="74"/>
      <c r="CM1009" s="74"/>
      <c r="CN1009" s="74"/>
      <c r="CO1009" s="74"/>
      <c r="CP1009" s="74"/>
      <c r="CQ1009" s="74"/>
      <c r="CR1009" s="74"/>
      <c r="CS1009" s="74"/>
      <c r="CT1009" s="275"/>
      <c r="CU1009" s="275"/>
      <c r="CV1009" s="275"/>
      <c r="CW1009" s="275"/>
      <c r="CX1009" s="275"/>
      <c r="CY1009" s="275"/>
      <c r="CZ1009" s="275"/>
      <c r="DA1009" s="275"/>
      <c r="DB1009" s="275"/>
      <c r="DC1009" s="275"/>
      <c r="DD1009" s="275"/>
      <c r="DE1009" s="275"/>
      <c r="DF1009" s="275"/>
      <c r="DG1009" s="275"/>
      <c r="DH1009" s="275"/>
      <c r="DI1009" s="275"/>
      <c r="DJ1009" s="275"/>
      <c r="DK1009" s="275"/>
      <c r="DL1009" s="275"/>
      <c r="DM1009" s="275"/>
      <c r="DN1009" s="275"/>
    </row>
    <row r="1010" customFormat="false" ht="15.75" hidden="false" customHeight="false" outlineLevel="0" collapsed="false">
      <c r="A1010" s="279" t="s">
        <v>628</v>
      </c>
      <c r="B1010" s="190"/>
      <c r="C1010" s="190"/>
      <c r="D1010" s="190"/>
      <c r="E1010" s="190"/>
      <c r="F1010" s="190"/>
      <c r="G1010" s="190"/>
      <c r="H1010" s="190"/>
      <c r="I1010" s="190"/>
      <c r="J1010" s="190"/>
      <c r="K1010" s="190"/>
      <c r="L1010" s="190"/>
      <c r="M1010" s="190"/>
      <c r="N1010" s="190"/>
      <c r="O1010" s="190"/>
      <c r="P1010" s="190"/>
      <c r="Q1010" s="190"/>
      <c r="R1010" s="190"/>
      <c r="S1010" s="190"/>
      <c r="T1010" s="190"/>
      <c r="U1010" s="190"/>
      <c r="V1010" s="190"/>
      <c r="W1010" s="190"/>
      <c r="X1010" s="190"/>
      <c r="Y1010" s="190"/>
      <c r="Z1010" s="190"/>
      <c r="AA1010" s="190"/>
      <c r="AB1010" s="190"/>
      <c r="AC1010" s="190"/>
      <c r="AD1010" s="190"/>
      <c r="AE1010" s="190"/>
      <c r="AF1010" s="190"/>
      <c r="AG1010" s="190"/>
      <c r="AH1010" s="190"/>
      <c r="AI1010" s="190"/>
      <c r="AJ1010" s="190"/>
      <c r="AK1010" s="190"/>
      <c r="AL1010" s="190"/>
      <c r="AM1010" s="190"/>
      <c r="AN1010" s="190"/>
      <c r="AO1010" s="190"/>
      <c r="AP1010" s="190"/>
      <c r="AQ1010" s="190"/>
      <c r="AR1010" s="190"/>
      <c r="AS1010" s="190"/>
      <c r="AT1010" s="190"/>
      <c r="AU1010" s="190"/>
      <c r="AV1010" s="190"/>
      <c r="AW1010" s="190"/>
      <c r="AX1010" s="190"/>
      <c r="AY1010" s="190"/>
      <c r="AZ1010" s="190"/>
      <c r="BA1010" s="190"/>
      <c r="BB1010" s="190"/>
      <c r="BC1010" s="190"/>
      <c r="BD1010" s="190"/>
      <c r="BE1010" s="190"/>
      <c r="BF1010" s="190"/>
      <c r="BG1010" s="190"/>
      <c r="BH1010" s="190"/>
      <c r="BI1010" s="190"/>
      <c r="BJ1010" s="190"/>
      <c r="BK1010" s="190"/>
      <c r="BL1010" s="190"/>
      <c r="BM1010" s="190"/>
      <c r="BN1010" s="190"/>
      <c r="BO1010" s="190"/>
      <c r="BP1010" s="190"/>
      <c r="BQ1010" s="190"/>
      <c r="BR1010" s="190"/>
      <c r="BS1010" s="190"/>
      <c r="BT1010" s="190"/>
      <c r="BU1010" s="190"/>
      <c r="BV1010" s="190"/>
      <c r="BW1010" s="190"/>
      <c r="BX1010" s="190"/>
      <c r="BY1010" s="190"/>
      <c r="BZ1010" s="190"/>
      <c r="CA1010" s="190"/>
      <c r="CB1010" s="190"/>
      <c r="CC1010" s="190"/>
      <c r="CD1010" s="190"/>
      <c r="CE1010" s="190"/>
      <c r="CF1010" s="190"/>
      <c r="CG1010" s="190"/>
      <c r="CH1010" s="74"/>
      <c r="CI1010" s="74"/>
      <c r="CJ1010" s="74"/>
      <c r="CK1010" s="74"/>
      <c r="CL1010" s="74"/>
      <c r="CM1010" s="74"/>
      <c r="CN1010" s="74"/>
      <c r="CO1010" s="74"/>
      <c r="CP1010" s="74"/>
      <c r="CQ1010" s="74"/>
      <c r="CR1010" s="74"/>
      <c r="CS1010" s="74"/>
      <c r="CT1010" s="274"/>
      <c r="CU1010" s="274"/>
      <c r="CV1010" s="274"/>
      <c r="CW1010" s="274"/>
      <c r="CX1010" s="274"/>
      <c r="CY1010" s="274"/>
      <c r="CZ1010" s="274"/>
      <c r="DA1010" s="274"/>
      <c r="DB1010" s="274"/>
      <c r="DC1010" s="274"/>
      <c r="DD1010" s="274"/>
      <c r="DE1010" s="274"/>
      <c r="DF1010" s="274"/>
      <c r="DG1010" s="274"/>
      <c r="DH1010" s="274"/>
      <c r="DI1010" s="274"/>
      <c r="DJ1010" s="274"/>
      <c r="DK1010" s="274"/>
      <c r="DL1010" s="274"/>
      <c r="DM1010" s="274"/>
      <c r="DN1010" s="274"/>
    </row>
    <row r="1011" customFormat="false" ht="15.75" hidden="false" customHeight="false" outlineLevel="0" collapsed="false">
      <c r="A1011" s="276" t="s">
        <v>611</v>
      </c>
      <c r="B1011" s="190"/>
      <c r="C1011" s="190"/>
      <c r="D1011" s="190"/>
      <c r="E1011" s="190"/>
      <c r="F1011" s="190"/>
      <c r="G1011" s="190"/>
      <c r="H1011" s="190"/>
      <c r="I1011" s="190"/>
      <c r="J1011" s="190"/>
      <c r="K1011" s="190"/>
      <c r="L1011" s="190"/>
      <c r="M1011" s="190"/>
      <c r="N1011" s="190"/>
      <c r="O1011" s="190"/>
      <c r="P1011" s="190"/>
      <c r="Q1011" s="190"/>
      <c r="R1011" s="190"/>
      <c r="S1011" s="190"/>
      <c r="T1011" s="190"/>
      <c r="U1011" s="190"/>
      <c r="V1011" s="190"/>
      <c r="W1011" s="190"/>
      <c r="X1011" s="190"/>
      <c r="Y1011" s="190"/>
      <c r="Z1011" s="190"/>
      <c r="AA1011" s="190"/>
      <c r="AB1011" s="190"/>
      <c r="AC1011" s="190"/>
      <c r="AD1011" s="190"/>
      <c r="AE1011" s="190"/>
      <c r="AF1011" s="190"/>
      <c r="AG1011" s="190"/>
      <c r="AH1011" s="190"/>
      <c r="AI1011" s="190"/>
      <c r="AJ1011" s="190"/>
      <c r="AK1011" s="190"/>
      <c r="AL1011" s="190"/>
      <c r="AM1011" s="190"/>
      <c r="AN1011" s="190"/>
      <c r="AO1011" s="190"/>
      <c r="AP1011" s="190"/>
      <c r="AQ1011" s="190"/>
      <c r="AR1011" s="190"/>
      <c r="AS1011" s="190"/>
      <c r="AT1011" s="190"/>
      <c r="AU1011" s="190"/>
      <c r="AV1011" s="190"/>
      <c r="AW1011" s="190"/>
      <c r="AX1011" s="190"/>
      <c r="AY1011" s="190"/>
      <c r="AZ1011" s="190"/>
      <c r="BA1011" s="190"/>
      <c r="BB1011" s="190"/>
      <c r="BC1011" s="190"/>
      <c r="BD1011" s="190"/>
      <c r="BE1011" s="190"/>
      <c r="BF1011" s="190"/>
      <c r="BG1011" s="190"/>
      <c r="BH1011" s="190"/>
      <c r="BI1011" s="190"/>
      <c r="BJ1011" s="190"/>
      <c r="BK1011" s="190"/>
      <c r="BL1011" s="190"/>
      <c r="BM1011" s="190"/>
      <c r="BN1011" s="190"/>
      <c r="BO1011" s="190"/>
      <c r="BP1011" s="190"/>
      <c r="BQ1011" s="190"/>
      <c r="BR1011" s="190"/>
      <c r="BS1011" s="190"/>
      <c r="BT1011" s="190"/>
      <c r="BU1011" s="190"/>
      <c r="BV1011" s="190"/>
      <c r="BW1011" s="190"/>
      <c r="BX1011" s="190"/>
      <c r="BY1011" s="190"/>
      <c r="BZ1011" s="190"/>
      <c r="CA1011" s="190"/>
      <c r="CB1011" s="190"/>
      <c r="CC1011" s="190"/>
      <c r="CD1011" s="190"/>
      <c r="CE1011" s="190"/>
      <c r="CF1011" s="190"/>
      <c r="CG1011" s="190"/>
      <c r="CH1011" s="74"/>
      <c r="CI1011" s="74"/>
      <c r="CJ1011" s="74"/>
      <c r="CK1011" s="74"/>
      <c r="CL1011" s="74"/>
      <c r="CM1011" s="74"/>
      <c r="CN1011" s="74"/>
      <c r="CO1011" s="74"/>
      <c r="CP1011" s="74"/>
      <c r="CQ1011" s="74"/>
      <c r="CR1011" s="74"/>
      <c r="CS1011" s="74"/>
      <c r="CT1011" s="274"/>
      <c r="CU1011" s="274"/>
      <c r="CV1011" s="274"/>
      <c r="CW1011" s="274"/>
      <c r="CX1011" s="274"/>
      <c r="CY1011" s="274"/>
      <c r="CZ1011" s="274"/>
      <c r="DA1011" s="274"/>
      <c r="DB1011" s="274"/>
      <c r="DC1011" s="274"/>
      <c r="DD1011" s="274"/>
      <c r="DE1011" s="274"/>
      <c r="DF1011" s="274"/>
      <c r="DG1011" s="274"/>
      <c r="DH1011" s="274"/>
      <c r="DI1011" s="274"/>
      <c r="DJ1011" s="274"/>
      <c r="DK1011" s="274"/>
      <c r="DL1011" s="274"/>
      <c r="DM1011" s="274"/>
      <c r="DN1011" s="274"/>
    </row>
    <row r="1012" customFormat="false" ht="15.75" hidden="false" customHeight="false" outlineLevel="0" collapsed="false">
      <c r="A1012" s="276" t="s">
        <v>610</v>
      </c>
      <c r="B1012" s="190"/>
      <c r="C1012" s="190"/>
      <c r="D1012" s="190"/>
      <c r="E1012" s="190"/>
      <c r="F1012" s="190"/>
      <c r="G1012" s="190"/>
      <c r="H1012" s="190"/>
      <c r="I1012" s="190"/>
      <c r="J1012" s="190"/>
      <c r="K1012" s="190"/>
      <c r="L1012" s="190"/>
      <c r="M1012" s="190"/>
      <c r="N1012" s="190"/>
      <c r="O1012" s="190"/>
      <c r="P1012" s="190"/>
      <c r="Q1012" s="190"/>
      <c r="R1012" s="190"/>
      <c r="S1012" s="190"/>
      <c r="T1012" s="190"/>
      <c r="U1012" s="190"/>
      <c r="V1012" s="190"/>
      <c r="W1012" s="190"/>
      <c r="X1012" s="190"/>
      <c r="Y1012" s="190"/>
      <c r="Z1012" s="190"/>
      <c r="AA1012" s="190"/>
      <c r="AB1012" s="190"/>
      <c r="AC1012" s="190"/>
      <c r="AD1012" s="190"/>
      <c r="AE1012" s="190"/>
      <c r="AF1012" s="190"/>
      <c r="AG1012" s="190"/>
      <c r="AH1012" s="190"/>
      <c r="AI1012" s="190"/>
      <c r="AJ1012" s="190"/>
      <c r="AK1012" s="190"/>
      <c r="AL1012" s="190"/>
      <c r="AM1012" s="190"/>
      <c r="AN1012" s="190"/>
      <c r="AO1012" s="190"/>
      <c r="AP1012" s="190"/>
      <c r="AQ1012" s="190"/>
      <c r="AR1012" s="190"/>
      <c r="AS1012" s="190"/>
      <c r="AT1012" s="190"/>
      <c r="AU1012" s="190"/>
      <c r="AV1012" s="190"/>
      <c r="AW1012" s="190"/>
      <c r="AX1012" s="190"/>
      <c r="AY1012" s="190"/>
      <c r="AZ1012" s="190"/>
      <c r="BA1012" s="190"/>
      <c r="BB1012" s="190"/>
      <c r="BC1012" s="190"/>
      <c r="BD1012" s="190"/>
      <c r="BE1012" s="190"/>
      <c r="BF1012" s="190"/>
      <c r="BG1012" s="190"/>
      <c r="BH1012" s="190"/>
      <c r="BI1012" s="190"/>
      <c r="BJ1012" s="190"/>
      <c r="BK1012" s="190"/>
      <c r="BL1012" s="190"/>
      <c r="BM1012" s="190"/>
      <c r="BN1012" s="190"/>
      <c r="BO1012" s="190"/>
      <c r="BP1012" s="190"/>
      <c r="BQ1012" s="190"/>
      <c r="BR1012" s="190"/>
      <c r="BS1012" s="190"/>
      <c r="BT1012" s="190"/>
      <c r="BU1012" s="190"/>
      <c r="BV1012" s="190"/>
      <c r="BW1012" s="190"/>
      <c r="BX1012" s="190"/>
      <c r="BY1012" s="190"/>
      <c r="BZ1012" s="190"/>
      <c r="CA1012" s="190"/>
      <c r="CB1012" s="190"/>
      <c r="CC1012" s="190"/>
      <c r="CD1012" s="190"/>
      <c r="CE1012" s="190"/>
      <c r="CF1012" s="190"/>
      <c r="CG1012" s="190"/>
      <c r="CH1012" s="74"/>
      <c r="CI1012" s="74"/>
      <c r="CJ1012" s="74"/>
      <c r="CK1012" s="74"/>
      <c r="CL1012" s="74"/>
      <c r="CM1012" s="74"/>
      <c r="CN1012" s="74"/>
      <c r="CO1012" s="74"/>
      <c r="CP1012" s="74"/>
      <c r="CQ1012" s="74"/>
      <c r="CR1012" s="74"/>
      <c r="CS1012" s="74"/>
      <c r="CT1012" s="274"/>
      <c r="CU1012" s="274"/>
      <c r="CV1012" s="274"/>
      <c r="CW1012" s="274"/>
      <c r="CX1012" s="274"/>
      <c r="CY1012" s="274"/>
      <c r="CZ1012" s="274"/>
      <c r="DA1012" s="274"/>
      <c r="DB1012" s="274"/>
      <c r="DC1012" s="274"/>
      <c r="DD1012" s="274"/>
      <c r="DE1012" s="274"/>
      <c r="DF1012" s="274"/>
      <c r="DG1012" s="274"/>
      <c r="DH1012" s="274"/>
      <c r="DI1012" s="274"/>
      <c r="DJ1012" s="274"/>
      <c r="DK1012" s="274"/>
      <c r="DL1012" s="274"/>
      <c r="DM1012" s="274"/>
      <c r="DN1012" s="274"/>
    </row>
    <row r="1013" customFormat="false" ht="15.75" hidden="false" customHeight="false" outlineLevel="0" collapsed="false">
      <c r="A1013" s="276" t="s">
        <v>612</v>
      </c>
      <c r="B1013" s="190"/>
      <c r="C1013" s="190"/>
      <c r="D1013" s="190"/>
      <c r="E1013" s="190"/>
      <c r="F1013" s="190"/>
      <c r="G1013" s="190"/>
      <c r="H1013" s="190"/>
      <c r="I1013" s="190"/>
      <c r="J1013" s="190"/>
      <c r="K1013" s="190"/>
      <c r="L1013" s="190"/>
      <c r="M1013" s="190"/>
      <c r="N1013" s="190"/>
      <c r="O1013" s="190"/>
      <c r="P1013" s="190"/>
      <c r="Q1013" s="190"/>
      <c r="R1013" s="190"/>
      <c r="S1013" s="190"/>
      <c r="T1013" s="190"/>
      <c r="U1013" s="190"/>
      <c r="V1013" s="190"/>
      <c r="W1013" s="190"/>
      <c r="X1013" s="190"/>
      <c r="Y1013" s="190"/>
      <c r="Z1013" s="190"/>
      <c r="AA1013" s="190"/>
      <c r="AB1013" s="190"/>
      <c r="AC1013" s="190"/>
      <c r="AD1013" s="190"/>
      <c r="AE1013" s="190"/>
      <c r="AF1013" s="190"/>
      <c r="AG1013" s="190"/>
      <c r="AH1013" s="190"/>
      <c r="AI1013" s="190"/>
      <c r="AJ1013" s="190"/>
      <c r="AK1013" s="190"/>
      <c r="AL1013" s="190"/>
      <c r="AM1013" s="190"/>
      <c r="AN1013" s="190"/>
      <c r="AO1013" s="190"/>
      <c r="AP1013" s="190"/>
      <c r="AQ1013" s="190"/>
      <c r="AR1013" s="190"/>
      <c r="AS1013" s="190"/>
      <c r="AT1013" s="190"/>
      <c r="AU1013" s="190"/>
      <c r="AV1013" s="190"/>
      <c r="AW1013" s="190"/>
      <c r="AX1013" s="190"/>
      <c r="AY1013" s="190"/>
      <c r="AZ1013" s="190"/>
      <c r="BA1013" s="190"/>
      <c r="BB1013" s="190"/>
      <c r="BC1013" s="190"/>
      <c r="BD1013" s="190"/>
      <c r="BE1013" s="190"/>
      <c r="BF1013" s="190"/>
      <c r="BG1013" s="190"/>
      <c r="BH1013" s="190"/>
      <c r="BI1013" s="190"/>
      <c r="BJ1013" s="190" t="n">
        <v>0</v>
      </c>
      <c r="BK1013" s="190" t="n">
        <v>0</v>
      </c>
      <c r="BL1013" s="190" t="n">
        <v>0</v>
      </c>
      <c r="BM1013" s="190" t="n">
        <v>0</v>
      </c>
      <c r="BN1013" s="190" t="n">
        <v>0</v>
      </c>
      <c r="BO1013" s="190" t="n">
        <v>0</v>
      </c>
      <c r="BP1013" s="190" t="n">
        <v>0</v>
      </c>
      <c r="BQ1013" s="190" t="n">
        <v>0</v>
      </c>
      <c r="BR1013" s="190" t="n">
        <v>0</v>
      </c>
      <c r="BS1013" s="190" t="n">
        <v>0</v>
      </c>
      <c r="BT1013" s="190" t="n">
        <v>0</v>
      </c>
      <c r="BU1013" s="190" t="n">
        <v>0</v>
      </c>
      <c r="BV1013" s="190" t="n">
        <v>0</v>
      </c>
      <c r="BW1013" s="190" t="n">
        <v>0</v>
      </c>
      <c r="BX1013" s="190" t="n">
        <v>0</v>
      </c>
      <c r="BY1013" s="190" t="n">
        <v>0</v>
      </c>
      <c r="BZ1013" s="190" t="n">
        <v>0</v>
      </c>
      <c r="CA1013" s="190" t="n">
        <v>0</v>
      </c>
      <c r="CB1013" s="190" t="n">
        <v>0</v>
      </c>
      <c r="CC1013" s="190" t="n">
        <v>0</v>
      </c>
      <c r="CD1013" s="190" t="n">
        <v>0</v>
      </c>
      <c r="CE1013" s="190" t="n">
        <v>0</v>
      </c>
      <c r="CF1013" s="190" t="n">
        <v>0</v>
      </c>
      <c r="CG1013" s="190" t="n">
        <v>0</v>
      </c>
      <c r="CH1013" s="74" t="n">
        <v>0</v>
      </c>
      <c r="CI1013" s="74" t="n">
        <v>0</v>
      </c>
      <c r="CJ1013" s="74" t="n">
        <v>0</v>
      </c>
      <c r="CK1013" s="74" t="n">
        <v>0</v>
      </c>
      <c r="CL1013" s="74" t="n">
        <v>0</v>
      </c>
      <c r="CM1013" s="74" t="n">
        <v>0</v>
      </c>
      <c r="CN1013" s="74" t="n">
        <v>0</v>
      </c>
      <c r="CO1013" s="74" t="n">
        <v>0</v>
      </c>
      <c r="CP1013" s="74" t="n">
        <v>0</v>
      </c>
      <c r="CQ1013" s="74" t="n">
        <v>0</v>
      </c>
      <c r="CR1013" s="74" t="n">
        <v>0</v>
      </c>
      <c r="CS1013" s="74"/>
      <c r="CT1013" s="274"/>
      <c r="CU1013" s="274"/>
      <c r="CV1013" s="274"/>
      <c r="CW1013" s="274"/>
      <c r="CX1013" s="274"/>
      <c r="CY1013" s="274"/>
      <c r="CZ1013" s="274"/>
      <c r="DA1013" s="274"/>
      <c r="DB1013" s="274"/>
      <c r="DC1013" s="274"/>
      <c r="DD1013" s="274"/>
      <c r="DE1013" s="274"/>
      <c r="DF1013" s="274"/>
      <c r="DG1013" s="274"/>
      <c r="DH1013" s="274"/>
      <c r="DI1013" s="274"/>
      <c r="DJ1013" s="274"/>
      <c r="DK1013" s="274"/>
      <c r="DL1013" s="274"/>
      <c r="DM1013" s="274"/>
      <c r="DN1013" s="274"/>
    </row>
    <row r="1014" customFormat="false" ht="15.75" hidden="false" customHeight="false" outlineLevel="0" collapsed="false">
      <c r="A1014" s="276" t="s">
        <v>613</v>
      </c>
      <c r="B1014" s="190"/>
      <c r="C1014" s="190"/>
      <c r="D1014" s="190"/>
      <c r="E1014" s="190"/>
      <c r="F1014" s="190"/>
      <c r="G1014" s="190"/>
      <c r="H1014" s="190"/>
      <c r="I1014" s="190"/>
      <c r="J1014" s="190"/>
      <c r="K1014" s="190"/>
      <c r="L1014" s="190"/>
      <c r="M1014" s="190"/>
      <c r="N1014" s="190"/>
      <c r="O1014" s="190"/>
      <c r="P1014" s="190"/>
      <c r="Q1014" s="190"/>
      <c r="R1014" s="190"/>
      <c r="S1014" s="190"/>
      <c r="T1014" s="190"/>
      <c r="U1014" s="190"/>
      <c r="V1014" s="190"/>
      <c r="W1014" s="190"/>
      <c r="X1014" s="190"/>
      <c r="Y1014" s="190"/>
      <c r="Z1014" s="190"/>
      <c r="AA1014" s="190"/>
      <c r="AB1014" s="190"/>
      <c r="AC1014" s="190"/>
      <c r="AD1014" s="190"/>
      <c r="AE1014" s="190"/>
      <c r="AF1014" s="190"/>
      <c r="AG1014" s="190"/>
      <c r="AH1014" s="190"/>
      <c r="AI1014" s="190"/>
      <c r="AJ1014" s="190"/>
      <c r="AK1014" s="190"/>
      <c r="AL1014" s="190"/>
      <c r="AM1014" s="190"/>
      <c r="AN1014" s="190"/>
      <c r="AO1014" s="190"/>
      <c r="AP1014" s="190"/>
      <c r="AQ1014" s="190"/>
      <c r="AR1014" s="190"/>
      <c r="AS1014" s="190"/>
      <c r="AT1014" s="190"/>
      <c r="AU1014" s="190"/>
      <c r="AV1014" s="190"/>
      <c r="AW1014" s="190"/>
      <c r="AX1014" s="190"/>
      <c r="AY1014" s="190"/>
      <c r="AZ1014" s="190"/>
      <c r="BA1014" s="190"/>
      <c r="BB1014" s="190"/>
      <c r="BC1014" s="190"/>
      <c r="BD1014" s="190"/>
      <c r="BE1014" s="190"/>
      <c r="BF1014" s="190"/>
      <c r="BG1014" s="190"/>
      <c r="BH1014" s="190"/>
      <c r="BI1014" s="190"/>
      <c r="BJ1014" s="190"/>
      <c r="BK1014" s="190"/>
      <c r="BL1014" s="190"/>
      <c r="BM1014" s="190"/>
      <c r="BN1014" s="190"/>
      <c r="BO1014" s="190"/>
      <c r="BP1014" s="190"/>
      <c r="BQ1014" s="190"/>
      <c r="BR1014" s="190"/>
      <c r="BS1014" s="190"/>
      <c r="BT1014" s="190"/>
      <c r="BU1014" s="190"/>
      <c r="BV1014" s="190"/>
      <c r="BW1014" s="190"/>
      <c r="BX1014" s="190"/>
      <c r="BY1014" s="190"/>
      <c r="BZ1014" s="190"/>
      <c r="CA1014" s="190"/>
      <c r="CB1014" s="190"/>
      <c r="CC1014" s="190"/>
      <c r="CD1014" s="190"/>
      <c r="CE1014" s="190"/>
      <c r="CF1014" s="190"/>
      <c r="CG1014" s="190"/>
      <c r="CH1014" s="74"/>
      <c r="CI1014" s="74"/>
      <c r="CJ1014" s="74"/>
      <c r="CK1014" s="74"/>
      <c r="CL1014" s="74"/>
      <c r="CM1014" s="74"/>
      <c r="CN1014" s="74"/>
      <c r="CO1014" s="74"/>
      <c r="CP1014" s="74"/>
      <c r="CQ1014" s="74"/>
      <c r="CR1014" s="74"/>
      <c r="CS1014" s="74"/>
      <c r="CT1014" s="274"/>
      <c r="CU1014" s="274"/>
      <c r="CV1014" s="274"/>
      <c r="CW1014" s="274"/>
      <c r="CX1014" s="274"/>
      <c r="CY1014" s="274"/>
      <c r="CZ1014" s="274"/>
      <c r="DA1014" s="274"/>
      <c r="DB1014" s="274"/>
      <c r="DC1014" s="274"/>
      <c r="DD1014" s="274"/>
      <c r="DE1014" s="274"/>
      <c r="DF1014" s="274"/>
      <c r="DG1014" s="274"/>
      <c r="DH1014" s="274"/>
      <c r="DI1014" s="274"/>
      <c r="DJ1014" s="274"/>
      <c r="DK1014" s="274"/>
      <c r="DL1014" s="274"/>
      <c r="DM1014" s="274"/>
      <c r="DN1014" s="274"/>
    </row>
    <row r="1015" customFormat="false" ht="15.75" hidden="false" customHeight="false" outlineLevel="0" collapsed="false">
      <c r="A1015" s="276" t="s">
        <v>630</v>
      </c>
      <c r="B1015" s="190"/>
      <c r="C1015" s="190"/>
      <c r="D1015" s="190"/>
      <c r="E1015" s="190"/>
      <c r="F1015" s="190"/>
      <c r="G1015" s="190"/>
      <c r="H1015" s="190"/>
      <c r="I1015" s="190"/>
      <c r="J1015" s="190"/>
      <c r="K1015" s="190"/>
      <c r="L1015" s="190"/>
      <c r="M1015" s="190"/>
      <c r="N1015" s="190"/>
      <c r="O1015" s="190"/>
      <c r="P1015" s="190"/>
      <c r="Q1015" s="190"/>
      <c r="R1015" s="190"/>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74"/>
      <c r="CI1015" s="74"/>
      <c r="CJ1015" s="74"/>
      <c r="CK1015" s="74"/>
      <c r="CL1015" s="74"/>
      <c r="CM1015" s="74"/>
      <c r="CN1015" s="74"/>
      <c r="CO1015" s="74"/>
      <c r="CP1015" s="74"/>
      <c r="CQ1015" s="74"/>
      <c r="CR1015" s="74"/>
      <c r="CS1015" s="74"/>
      <c r="CT1015" s="274"/>
      <c r="CU1015" s="274"/>
      <c r="CV1015" s="274"/>
      <c r="CW1015" s="274"/>
      <c r="CX1015" s="274"/>
      <c r="CY1015" s="274"/>
      <c r="CZ1015" s="274"/>
      <c r="DA1015" s="274"/>
      <c r="DB1015" s="274"/>
      <c r="DC1015" s="274"/>
      <c r="DD1015" s="274"/>
      <c r="DE1015" s="274"/>
      <c r="DF1015" s="274"/>
      <c r="DG1015" s="274"/>
      <c r="DH1015" s="274"/>
      <c r="DI1015" s="274"/>
      <c r="DJ1015" s="274"/>
      <c r="DK1015" s="274"/>
      <c r="DL1015" s="274"/>
      <c r="DM1015" s="274"/>
      <c r="DN1015" s="274"/>
    </row>
    <row r="1016" customFormat="false" ht="15.75" hidden="false" customHeight="false" outlineLevel="0" collapsed="false">
      <c r="A1016" s="279" t="s">
        <v>635</v>
      </c>
      <c r="B1016" s="190"/>
      <c r="C1016" s="190"/>
      <c r="D1016" s="190"/>
      <c r="E1016" s="190"/>
      <c r="F1016" s="190"/>
      <c r="G1016" s="190"/>
      <c r="H1016" s="190"/>
      <c r="I1016" s="190"/>
      <c r="J1016" s="190"/>
      <c r="K1016" s="190"/>
      <c r="L1016" s="190"/>
      <c r="M1016" s="190"/>
      <c r="N1016" s="190"/>
      <c r="O1016" s="190"/>
      <c r="P1016" s="190"/>
      <c r="Q1016" s="190"/>
      <c r="R1016" s="190"/>
      <c r="S1016" s="190"/>
      <c r="T1016" s="190"/>
      <c r="U1016" s="190"/>
      <c r="V1016" s="190"/>
      <c r="W1016" s="190"/>
      <c r="X1016" s="190"/>
      <c r="Y1016" s="190"/>
      <c r="Z1016" s="190"/>
      <c r="AA1016" s="190"/>
      <c r="AB1016" s="190"/>
      <c r="AC1016" s="190"/>
      <c r="AD1016" s="190"/>
      <c r="AE1016" s="190"/>
      <c r="AF1016" s="190"/>
      <c r="AG1016" s="190"/>
      <c r="AH1016" s="190"/>
      <c r="AI1016" s="190"/>
      <c r="AJ1016" s="190"/>
      <c r="AK1016" s="190"/>
      <c r="AL1016" s="190"/>
      <c r="AM1016" s="190"/>
      <c r="AN1016" s="190"/>
      <c r="AO1016" s="190"/>
      <c r="AP1016" s="190"/>
      <c r="AQ1016" s="190"/>
      <c r="AR1016" s="190"/>
      <c r="AS1016" s="190"/>
      <c r="AT1016" s="190"/>
      <c r="AU1016" s="190"/>
      <c r="AV1016" s="190"/>
      <c r="AW1016" s="190"/>
      <c r="AX1016" s="190"/>
      <c r="AY1016" s="190"/>
      <c r="AZ1016" s="190"/>
      <c r="BA1016" s="190"/>
      <c r="BB1016" s="190"/>
      <c r="BC1016" s="190"/>
      <c r="BD1016" s="190"/>
      <c r="BE1016" s="190"/>
      <c r="BF1016" s="190"/>
      <c r="BG1016" s="190"/>
      <c r="BH1016" s="190"/>
      <c r="BI1016" s="190"/>
      <c r="BJ1016" s="190" t="n">
        <v>0</v>
      </c>
      <c r="BK1016" s="190" t="n">
        <v>0</v>
      </c>
      <c r="BL1016" s="190" t="n">
        <v>0</v>
      </c>
      <c r="BM1016" s="190" t="n">
        <v>0</v>
      </c>
      <c r="BN1016" s="190" t="n">
        <v>0</v>
      </c>
      <c r="BO1016" s="190" t="n">
        <v>0</v>
      </c>
      <c r="BP1016" s="190" t="n">
        <v>0</v>
      </c>
      <c r="BQ1016" s="190" t="n">
        <v>0</v>
      </c>
      <c r="BR1016" s="190" t="n">
        <v>0</v>
      </c>
      <c r="BS1016" s="190" t="n">
        <v>0</v>
      </c>
      <c r="BT1016" s="190" t="n">
        <v>0</v>
      </c>
      <c r="BU1016" s="190" t="n">
        <v>0</v>
      </c>
      <c r="BV1016" s="190" t="n">
        <v>0</v>
      </c>
      <c r="BW1016" s="190" t="n">
        <v>0</v>
      </c>
      <c r="BX1016" s="190" t="n">
        <v>0</v>
      </c>
      <c r="BY1016" s="190" t="n">
        <v>0</v>
      </c>
      <c r="BZ1016" s="190" t="n">
        <v>0</v>
      </c>
      <c r="CA1016" s="190" t="n">
        <v>0</v>
      </c>
      <c r="CB1016" s="190" t="n">
        <v>0</v>
      </c>
      <c r="CC1016" s="190" t="n">
        <v>0</v>
      </c>
      <c r="CD1016" s="190" t="n">
        <v>0</v>
      </c>
      <c r="CE1016" s="190" t="n">
        <v>0</v>
      </c>
      <c r="CF1016" s="190" t="n">
        <v>0</v>
      </c>
      <c r="CG1016" s="190" t="n">
        <v>0</v>
      </c>
      <c r="CH1016" s="74" t="n">
        <v>0</v>
      </c>
      <c r="CI1016" s="74" t="n">
        <v>0</v>
      </c>
      <c r="CJ1016" s="74" t="n">
        <v>0</v>
      </c>
      <c r="CK1016" s="74" t="n">
        <v>0</v>
      </c>
      <c r="CL1016" s="74" t="n">
        <v>0</v>
      </c>
      <c r="CM1016" s="74" t="n">
        <v>0</v>
      </c>
      <c r="CN1016" s="74" t="n">
        <v>0</v>
      </c>
      <c r="CO1016" s="74" t="n">
        <v>0</v>
      </c>
      <c r="CP1016" s="74" t="n">
        <v>0</v>
      </c>
      <c r="CQ1016" s="74" t="n">
        <v>0</v>
      </c>
      <c r="CR1016" s="74" t="n">
        <v>0</v>
      </c>
      <c r="CS1016" s="74"/>
      <c r="CT1016" s="274"/>
      <c r="CU1016" s="274"/>
      <c r="CV1016" s="274"/>
      <c r="CW1016" s="274"/>
      <c r="CX1016" s="274"/>
      <c r="CY1016" s="274"/>
      <c r="CZ1016" s="274"/>
      <c r="DA1016" s="274"/>
      <c r="DB1016" s="274"/>
      <c r="DC1016" s="274"/>
      <c r="DD1016" s="274"/>
      <c r="DE1016" s="274"/>
      <c r="DF1016" s="274"/>
      <c r="DG1016" s="274"/>
      <c r="DH1016" s="274"/>
      <c r="DI1016" s="274"/>
      <c r="DJ1016" s="274"/>
      <c r="DK1016" s="274"/>
      <c r="DL1016" s="274"/>
      <c r="DM1016" s="274"/>
      <c r="DN1016" s="274"/>
    </row>
    <row r="1017" customFormat="false" ht="15.75" hidden="false" customHeight="false" outlineLevel="0" collapsed="false">
      <c r="A1017" s="279" t="s">
        <v>632</v>
      </c>
      <c r="B1017" s="190"/>
      <c r="C1017" s="190"/>
      <c r="D1017" s="190"/>
      <c r="E1017" s="190"/>
      <c r="F1017" s="190"/>
      <c r="G1017" s="190"/>
      <c r="H1017" s="190"/>
      <c r="I1017" s="190"/>
      <c r="J1017" s="190"/>
      <c r="K1017" s="190"/>
      <c r="L1017" s="190"/>
      <c r="M1017" s="190"/>
      <c r="N1017" s="190"/>
      <c r="O1017" s="190"/>
      <c r="P1017" s="190"/>
      <c r="Q1017" s="190"/>
      <c r="R1017" s="190"/>
      <c r="S1017" s="190"/>
      <c r="T1017" s="190"/>
      <c r="U1017" s="190"/>
      <c r="V1017" s="190"/>
      <c r="W1017" s="190"/>
      <c r="X1017" s="190"/>
      <c r="Y1017" s="190"/>
      <c r="Z1017" s="190"/>
      <c r="AA1017" s="190"/>
      <c r="AB1017" s="190"/>
      <c r="AC1017" s="190"/>
      <c r="AD1017" s="190"/>
      <c r="AE1017" s="190"/>
      <c r="AF1017" s="190"/>
      <c r="AG1017" s="190"/>
      <c r="AH1017" s="190"/>
      <c r="AI1017" s="190"/>
      <c r="AJ1017" s="190"/>
      <c r="AK1017" s="190"/>
      <c r="AL1017" s="190"/>
      <c r="AM1017" s="190"/>
      <c r="AN1017" s="190"/>
      <c r="AO1017" s="190"/>
      <c r="AP1017" s="190"/>
      <c r="AQ1017" s="190"/>
      <c r="AR1017" s="190"/>
      <c r="AS1017" s="190"/>
      <c r="AT1017" s="190"/>
      <c r="AU1017" s="190"/>
      <c r="AV1017" s="190"/>
      <c r="AW1017" s="190"/>
      <c r="AX1017" s="190"/>
      <c r="AY1017" s="190"/>
      <c r="AZ1017" s="190"/>
      <c r="BA1017" s="190"/>
      <c r="BB1017" s="190"/>
      <c r="BC1017" s="190"/>
      <c r="BD1017" s="190"/>
      <c r="BE1017" s="190"/>
      <c r="BF1017" s="190"/>
      <c r="BG1017" s="190"/>
      <c r="BH1017" s="190"/>
      <c r="BI1017" s="190"/>
      <c r="BJ1017" s="190"/>
      <c r="BK1017" s="190"/>
      <c r="BL1017" s="190"/>
      <c r="BM1017" s="190"/>
      <c r="BN1017" s="190"/>
      <c r="BO1017" s="190"/>
      <c r="BP1017" s="190"/>
      <c r="BQ1017" s="190"/>
      <c r="BR1017" s="190"/>
      <c r="BS1017" s="190"/>
      <c r="BT1017" s="190"/>
      <c r="BU1017" s="190"/>
      <c r="BV1017" s="190"/>
      <c r="BW1017" s="190"/>
      <c r="BX1017" s="190"/>
      <c r="BY1017" s="190"/>
      <c r="BZ1017" s="190"/>
      <c r="CA1017" s="190"/>
      <c r="CB1017" s="190"/>
      <c r="CC1017" s="190"/>
      <c r="CD1017" s="190"/>
      <c r="CE1017" s="190"/>
      <c r="CF1017" s="190"/>
      <c r="CG1017" s="190"/>
      <c r="CH1017" s="74"/>
      <c r="CI1017" s="74"/>
      <c r="CJ1017" s="74"/>
      <c r="CK1017" s="74"/>
      <c r="CL1017" s="74"/>
      <c r="CM1017" s="74"/>
      <c r="CN1017" s="74"/>
      <c r="CO1017" s="74"/>
      <c r="CP1017" s="74"/>
      <c r="CQ1017" s="74"/>
      <c r="CR1017" s="74"/>
      <c r="CS1017" s="74"/>
      <c r="CT1017" s="274"/>
      <c r="CU1017" s="274"/>
      <c r="CV1017" s="274"/>
      <c r="CW1017" s="274"/>
      <c r="CX1017" s="274"/>
      <c r="CY1017" s="274"/>
      <c r="CZ1017" s="274"/>
      <c r="DA1017" s="274"/>
      <c r="DB1017" s="274"/>
      <c r="DC1017" s="274"/>
      <c r="DD1017" s="274"/>
      <c r="DE1017" s="274"/>
      <c r="DF1017" s="274"/>
      <c r="DG1017" s="274"/>
      <c r="DH1017" s="274"/>
      <c r="DI1017" s="274"/>
      <c r="DJ1017" s="274"/>
      <c r="DK1017" s="274"/>
      <c r="DL1017" s="274"/>
      <c r="DM1017" s="274"/>
      <c r="DN1017" s="274"/>
    </row>
    <row r="1018" customFormat="false" ht="15.75" hidden="false" customHeight="false" outlineLevel="0" collapsed="false">
      <c r="A1018" s="279" t="s">
        <v>633</v>
      </c>
      <c r="B1018" s="190"/>
      <c r="C1018" s="190"/>
      <c r="D1018" s="190"/>
      <c r="E1018" s="190"/>
      <c r="F1018" s="190"/>
      <c r="G1018" s="190"/>
      <c r="H1018" s="190"/>
      <c r="I1018" s="190"/>
      <c r="J1018" s="190"/>
      <c r="K1018" s="190"/>
      <c r="L1018" s="190"/>
      <c r="M1018" s="190"/>
      <c r="N1018" s="190"/>
      <c r="O1018" s="190"/>
      <c r="P1018" s="190"/>
      <c r="Q1018" s="190"/>
      <c r="R1018" s="190"/>
      <c r="S1018" s="190"/>
      <c r="T1018" s="190"/>
      <c r="U1018" s="190"/>
      <c r="V1018" s="190"/>
      <c r="W1018" s="190"/>
      <c r="X1018" s="190"/>
      <c r="Y1018" s="190"/>
      <c r="Z1018" s="190"/>
      <c r="AA1018" s="190"/>
      <c r="AB1018" s="190"/>
      <c r="AC1018" s="190"/>
      <c r="AD1018" s="190"/>
      <c r="AE1018" s="190"/>
      <c r="AF1018" s="190"/>
      <c r="AG1018" s="190"/>
      <c r="AH1018" s="190"/>
      <c r="AI1018" s="190"/>
      <c r="AJ1018" s="190"/>
      <c r="AK1018" s="190"/>
      <c r="AL1018" s="190"/>
      <c r="AM1018" s="190"/>
      <c r="AN1018" s="190"/>
      <c r="AO1018" s="190"/>
      <c r="AP1018" s="190"/>
      <c r="AQ1018" s="190"/>
      <c r="AR1018" s="190"/>
      <c r="AS1018" s="190"/>
      <c r="AT1018" s="190"/>
      <c r="AU1018" s="190"/>
      <c r="AV1018" s="190"/>
      <c r="AW1018" s="190"/>
      <c r="AX1018" s="190"/>
      <c r="AY1018" s="190"/>
      <c r="AZ1018" s="190"/>
      <c r="BA1018" s="190"/>
      <c r="BB1018" s="190"/>
      <c r="BC1018" s="190"/>
      <c r="BD1018" s="190"/>
      <c r="BE1018" s="190"/>
      <c r="BF1018" s="190"/>
      <c r="BG1018" s="190"/>
      <c r="BH1018" s="190"/>
      <c r="BI1018" s="190"/>
      <c r="BJ1018" s="190"/>
      <c r="BK1018" s="190"/>
      <c r="BL1018" s="190"/>
      <c r="BM1018" s="190"/>
      <c r="BN1018" s="190"/>
      <c r="BO1018" s="190"/>
      <c r="BP1018" s="190"/>
      <c r="BQ1018" s="190"/>
      <c r="BR1018" s="190"/>
      <c r="BS1018" s="190"/>
      <c r="BT1018" s="190"/>
      <c r="BU1018" s="190"/>
      <c r="BV1018" s="190"/>
      <c r="BW1018" s="190"/>
      <c r="BX1018" s="190"/>
      <c r="BY1018" s="190"/>
      <c r="BZ1018" s="190"/>
      <c r="CA1018" s="190"/>
      <c r="CB1018" s="190"/>
      <c r="CC1018" s="190"/>
      <c r="CD1018" s="190"/>
      <c r="CE1018" s="190"/>
      <c r="CF1018" s="190"/>
      <c r="CG1018" s="190"/>
      <c r="CH1018" s="74"/>
      <c r="CI1018" s="74"/>
      <c r="CJ1018" s="74"/>
      <c r="CK1018" s="74"/>
      <c r="CL1018" s="74"/>
      <c r="CM1018" s="74"/>
      <c r="CN1018" s="74"/>
      <c r="CO1018" s="74"/>
      <c r="CP1018" s="74"/>
      <c r="CQ1018" s="74"/>
      <c r="CR1018" s="74"/>
      <c r="CS1018" s="74"/>
      <c r="CT1018" s="274"/>
      <c r="CU1018" s="274"/>
      <c r="CV1018" s="274"/>
      <c r="CW1018" s="274"/>
      <c r="CX1018" s="274"/>
      <c r="CY1018" s="274"/>
      <c r="CZ1018" s="274"/>
      <c r="DA1018" s="274"/>
      <c r="DB1018" s="274"/>
      <c r="DC1018" s="274"/>
      <c r="DD1018" s="274"/>
      <c r="DE1018" s="274"/>
      <c r="DF1018" s="274"/>
      <c r="DG1018" s="274"/>
      <c r="DH1018" s="274"/>
      <c r="DI1018" s="274"/>
      <c r="DJ1018" s="274"/>
      <c r="DK1018" s="274"/>
      <c r="DL1018" s="274"/>
      <c r="DM1018" s="274"/>
      <c r="DN1018" s="274"/>
    </row>
    <row r="1019" customFormat="false" ht="15.75" hidden="false" customHeight="false" outlineLevel="0" collapsed="false">
      <c r="A1019" s="279" t="s">
        <v>634</v>
      </c>
      <c r="B1019" s="190"/>
      <c r="C1019" s="190"/>
      <c r="D1019" s="190"/>
      <c r="E1019" s="190"/>
      <c r="F1019" s="190"/>
      <c r="G1019" s="190"/>
      <c r="H1019" s="190"/>
      <c r="I1019" s="190"/>
      <c r="J1019" s="190"/>
      <c r="K1019" s="190"/>
      <c r="L1019" s="190"/>
      <c r="M1019" s="190"/>
      <c r="N1019" s="190"/>
      <c r="O1019" s="190"/>
      <c r="P1019" s="190"/>
      <c r="Q1019" s="190"/>
      <c r="R1019" s="190"/>
      <c r="S1019" s="190"/>
      <c r="T1019" s="190"/>
      <c r="U1019" s="190"/>
      <c r="V1019" s="190"/>
      <c r="W1019" s="190"/>
      <c r="X1019" s="190"/>
      <c r="Y1019" s="190"/>
      <c r="Z1019" s="190"/>
      <c r="AA1019" s="190"/>
      <c r="AB1019" s="190"/>
      <c r="AC1019" s="190"/>
      <c r="AD1019" s="190"/>
      <c r="AE1019" s="190"/>
      <c r="AF1019" s="190"/>
      <c r="AG1019" s="190"/>
      <c r="AH1019" s="190"/>
      <c r="AI1019" s="190"/>
      <c r="AJ1019" s="190"/>
      <c r="AK1019" s="190"/>
      <c r="AL1019" s="190"/>
      <c r="AM1019" s="190"/>
      <c r="AN1019" s="190"/>
      <c r="AO1019" s="190"/>
      <c r="AP1019" s="190"/>
      <c r="AQ1019" s="190"/>
      <c r="AR1019" s="190"/>
      <c r="AS1019" s="190"/>
      <c r="AT1019" s="190"/>
      <c r="AU1019" s="190"/>
      <c r="AV1019" s="190"/>
      <c r="AW1019" s="190"/>
      <c r="AX1019" s="190"/>
      <c r="AY1019" s="190"/>
      <c r="AZ1019" s="190"/>
      <c r="BA1019" s="190"/>
      <c r="BB1019" s="190"/>
      <c r="BC1019" s="190"/>
      <c r="BD1019" s="190"/>
      <c r="BE1019" s="190"/>
      <c r="BF1019" s="190"/>
      <c r="BG1019" s="190"/>
      <c r="BH1019" s="190"/>
      <c r="BI1019" s="190"/>
      <c r="BJ1019" s="190"/>
      <c r="BK1019" s="190"/>
      <c r="BL1019" s="190"/>
      <c r="BM1019" s="190"/>
      <c r="BN1019" s="190"/>
      <c r="BO1019" s="190"/>
      <c r="BP1019" s="190"/>
      <c r="BQ1019" s="190"/>
      <c r="BR1019" s="190"/>
      <c r="BS1019" s="190"/>
      <c r="BT1019" s="190"/>
      <c r="BU1019" s="190"/>
      <c r="BV1019" s="190"/>
      <c r="BW1019" s="190"/>
      <c r="BX1019" s="190"/>
      <c r="BY1019" s="190"/>
      <c r="BZ1019" s="190"/>
      <c r="CA1019" s="190"/>
      <c r="CB1019" s="190"/>
      <c r="CC1019" s="190"/>
      <c r="CD1019" s="190"/>
      <c r="CE1019" s="190"/>
      <c r="CF1019" s="190"/>
      <c r="CG1019" s="190"/>
      <c r="CH1019" s="74"/>
      <c r="CI1019" s="74"/>
      <c r="CJ1019" s="74"/>
      <c r="CK1019" s="74"/>
      <c r="CL1019" s="74"/>
      <c r="CM1019" s="74"/>
      <c r="CN1019" s="74"/>
      <c r="CO1019" s="74"/>
      <c r="CP1019" s="74"/>
      <c r="CQ1019" s="74"/>
      <c r="CR1019" s="74"/>
      <c r="CS1019" s="74"/>
      <c r="CT1019" s="274"/>
      <c r="CU1019" s="274"/>
      <c r="CV1019" s="274"/>
      <c r="CW1019" s="274"/>
      <c r="CX1019" s="274"/>
      <c r="CY1019" s="274"/>
      <c r="CZ1019" s="274"/>
      <c r="DA1019" s="274"/>
      <c r="DB1019" s="274"/>
      <c r="DC1019" s="274"/>
      <c r="DD1019" s="274"/>
      <c r="DE1019" s="274"/>
      <c r="DF1019" s="274"/>
      <c r="DG1019" s="274"/>
      <c r="DH1019" s="274"/>
      <c r="DI1019" s="274"/>
      <c r="DJ1019" s="274"/>
      <c r="DK1019" s="274"/>
      <c r="DL1019" s="274"/>
      <c r="DM1019" s="274"/>
      <c r="DN1019" s="274"/>
    </row>
    <row r="1020" customFormat="false" ht="15.75" hidden="false" customHeight="false" outlineLevel="0" collapsed="false">
      <c r="A1020" s="272" t="s">
        <v>636</v>
      </c>
      <c r="B1020" s="65"/>
      <c r="C1020" s="65"/>
      <c r="D1020" s="65"/>
      <c r="E1020" s="65"/>
      <c r="F1020" s="65"/>
      <c r="G1020" s="65"/>
      <c r="H1020" s="65"/>
      <c r="I1020" s="65"/>
      <c r="J1020" s="65"/>
      <c r="K1020" s="65"/>
      <c r="L1020" s="65"/>
      <c r="M1020" s="65"/>
      <c r="N1020" s="65"/>
      <c r="O1020" s="65"/>
      <c r="P1020" s="65"/>
      <c r="Q1020" s="65"/>
      <c r="R1020" s="65"/>
      <c r="S1020" s="65"/>
      <c r="T1020" s="65"/>
      <c r="U1020" s="65"/>
      <c r="V1020" s="65"/>
      <c r="W1020" s="65"/>
      <c r="X1020" s="65"/>
      <c r="Y1020" s="65"/>
      <c r="Z1020" s="65"/>
      <c r="AA1020" s="65"/>
      <c r="AB1020" s="65"/>
      <c r="AC1020" s="65"/>
      <c r="AD1020" s="65"/>
      <c r="AE1020" s="65"/>
      <c r="AF1020" s="65"/>
      <c r="AG1020" s="65"/>
      <c r="AH1020" s="65"/>
      <c r="AI1020" s="65"/>
      <c r="AJ1020" s="65"/>
      <c r="AK1020" s="65"/>
      <c r="AL1020" s="65"/>
      <c r="AM1020" s="65"/>
      <c r="AN1020" s="65"/>
      <c r="AO1020" s="65"/>
      <c r="AP1020" s="65"/>
      <c r="AQ1020" s="65"/>
      <c r="AR1020" s="65"/>
      <c r="AS1020" s="65"/>
      <c r="AT1020" s="65"/>
      <c r="AU1020" s="65"/>
      <c r="AV1020" s="65"/>
      <c r="AW1020" s="65"/>
      <c r="AX1020" s="65"/>
      <c r="AY1020" s="65"/>
      <c r="AZ1020" s="65"/>
      <c r="BA1020" s="65"/>
      <c r="BB1020" s="65"/>
      <c r="BC1020" s="65"/>
      <c r="BD1020" s="65"/>
      <c r="BE1020" s="65"/>
      <c r="BF1020" s="65"/>
      <c r="BG1020" s="65"/>
      <c r="BH1020" s="65"/>
      <c r="BI1020" s="65"/>
      <c r="BJ1020" s="65" t="n">
        <v>0</v>
      </c>
      <c r="BK1020" s="65" t="n">
        <v>0</v>
      </c>
      <c r="BL1020" s="65" t="n">
        <v>0</v>
      </c>
      <c r="BM1020" s="65" t="n">
        <v>0</v>
      </c>
      <c r="BN1020" s="65" t="n">
        <v>0</v>
      </c>
      <c r="BO1020" s="65" t="n">
        <v>0</v>
      </c>
      <c r="BP1020" s="65" t="n">
        <v>0</v>
      </c>
      <c r="BQ1020" s="65" t="n">
        <v>0</v>
      </c>
      <c r="BR1020" s="65" t="n">
        <v>0</v>
      </c>
      <c r="BS1020" s="65" t="n">
        <v>0</v>
      </c>
      <c r="BT1020" s="65" t="n">
        <v>0</v>
      </c>
      <c r="BU1020" s="65" t="n">
        <v>0</v>
      </c>
      <c r="BV1020" s="65" t="n">
        <v>0</v>
      </c>
      <c r="BW1020" s="65" t="n">
        <v>0</v>
      </c>
      <c r="BX1020" s="65" t="n">
        <v>0</v>
      </c>
      <c r="BY1020" s="65" t="n">
        <v>0</v>
      </c>
      <c r="BZ1020" s="65" t="n">
        <v>-19.7963109640946</v>
      </c>
      <c r="CA1020" s="65" t="n">
        <v>18.9591019492057</v>
      </c>
      <c r="CB1020" s="65" t="n">
        <v>24.6013595072779</v>
      </c>
      <c r="CC1020" s="65" t="n">
        <v>25.5233273401347</v>
      </c>
      <c r="CD1020" s="65" t="n">
        <v>-80.479413458465</v>
      </c>
      <c r="CE1020" s="65" t="n">
        <v>-113.425554190421</v>
      </c>
      <c r="CF1020" s="65" t="n">
        <v>-51.4780514587562</v>
      </c>
      <c r="CG1020" s="65" t="n">
        <v>-137.541935164574</v>
      </c>
      <c r="CH1020" s="69" t="n">
        <v>-114.123372924643</v>
      </c>
      <c r="CI1020" s="69" t="n">
        <v>-223.682133546792</v>
      </c>
      <c r="CJ1020" s="69" t="n">
        <v>-124.58832005618</v>
      </c>
      <c r="CK1020" s="69" t="n">
        <v>-282.024015808798</v>
      </c>
      <c r="CL1020" s="69" t="n">
        <v>-45.6254981258397</v>
      </c>
      <c r="CM1020" s="69" t="n">
        <v>-54.7019414983428</v>
      </c>
      <c r="CN1020" s="69" t="n">
        <v>-183.530576634877</v>
      </c>
      <c r="CO1020" s="69" t="n">
        <v>-125.405071371735</v>
      </c>
      <c r="CP1020" s="69" t="n">
        <v>-120.139306892566</v>
      </c>
      <c r="CQ1020" s="69" t="n">
        <v>-135.616623393884</v>
      </c>
      <c r="CR1020" s="69" t="n">
        <v>-28.2606427224658</v>
      </c>
      <c r="CS1020" s="69"/>
      <c r="CT1020" s="274"/>
      <c r="CU1020" s="274"/>
      <c r="CV1020" s="274"/>
      <c r="CW1020" s="274"/>
      <c r="CX1020" s="274"/>
      <c r="CY1020" s="274"/>
      <c r="CZ1020" s="274"/>
      <c r="DA1020" s="274"/>
      <c r="DB1020" s="274"/>
      <c r="DC1020" s="274"/>
      <c r="DD1020" s="274"/>
      <c r="DE1020" s="274"/>
      <c r="DF1020" s="274"/>
      <c r="DG1020" s="274"/>
      <c r="DH1020" s="274"/>
      <c r="DI1020" s="274"/>
      <c r="DJ1020" s="274"/>
      <c r="DK1020" s="274"/>
      <c r="DL1020" s="274"/>
      <c r="DM1020" s="274"/>
      <c r="DN1020" s="274"/>
    </row>
    <row r="1021" customFormat="false" ht="15" hidden="false" customHeight="false" outlineLevel="0" collapsed="false">
      <c r="A1021" s="272" t="s">
        <v>591</v>
      </c>
      <c r="B1021" s="65"/>
      <c r="C1021" s="65"/>
      <c r="D1021" s="65"/>
      <c r="E1021" s="65"/>
      <c r="F1021" s="65"/>
      <c r="G1021" s="65"/>
      <c r="H1021" s="65"/>
      <c r="I1021" s="65"/>
      <c r="J1021" s="65"/>
      <c r="K1021" s="65"/>
      <c r="L1021" s="65"/>
      <c r="M1021" s="65"/>
      <c r="N1021" s="65"/>
      <c r="O1021" s="65"/>
      <c r="P1021" s="65"/>
      <c r="Q1021" s="65"/>
      <c r="R1021" s="65"/>
      <c r="S1021" s="65"/>
      <c r="T1021" s="65"/>
      <c r="U1021" s="65"/>
      <c r="V1021" s="65"/>
      <c r="W1021" s="65"/>
      <c r="X1021" s="65"/>
      <c r="Y1021" s="65"/>
      <c r="Z1021" s="65"/>
      <c r="AA1021" s="65"/>
      <c r="AB1021" s="65"/>
      <c r="AC1021" s="65"/>
      <c r="AD1021" s="65"/>
      <c r="AE1021" s="65"/>
      <c r="AF1021" s="65"/>
      <c r="AG1021" s="65"/>
      <c r="AH1021" s="65"/>
      <c r="AI1021" s="65"/>
      <c r="AJ1021" s="65"/>
      <c r="AK1021" s="65"/>
      <c r="AL1021" s="65"/>
      <c r="AM1021" s="65"/>
      <c r="AN1021" s="65"/>
      <c r="AO1021" s="65"/>
      <c r="AP1021" s="65"/>
      <c r="AQ1021" s="65"/>
      <c r="AR1021" s="65"/>
      <c r="AS1021" s="65"/>
      <c r="AT1021" s="65"/>
      <c r="AU1021" s="65"/>
      <c r="AV1021" s="65"/>
      <c r="AW1021" s="65"/>
      <c r="AX1021" s="65"/>
      <c r="AY1021" s="65"/>
      <c r="AZ1021" s="65"/>
      <c r="BA1021" s="65"/>
      <c r="BB1021" s="65"/>
      <c r="BC1021" s="65"/>
      <c r="BD1021" s="65"/>
      <c r="BE1021" s="65"/>
      <c r="BF1021" s="65"/>
      <c r="BG1021" s="65"/>
      <c r="BH1021" s="65"/>
      <c r="BI1021" s="65"/>
      <c r="BJ1021" s="65" t="n">
        <v>0</v>
      </c>
      <c r="BK1021" s="65" t="n">
        <v>0</v>
      </c>
      <c r="BL1021" s="65" t="n">
        <v>0</v>
      </c>
      <c r="BM1021" s="65" t="n">
        <v>0</v>
      </c>
      <c r="BN1021" s="65" t="n">
        <v>0</v>
      </c>
      <c r="BO1021" s="65" t="n">
        <v>0</v>
      </c>
      <c r="BP1021" s="65" t="n">
        <v>0</v>
      </c>
      <c r="BQ1021" s="65" t="n">
        <v>0</v>
      </c>
      <c r="BR1021" s="65" t="n">
        <v>0</v>
      </c>
      <c r="BS1021" s="65" t="n">
        <v>0</v>
      </c>
      <c r="BT1021" s="65" t="n">
        <v>0</v>
      </c>
      <c r="BU1021" s="65" t="n">
        <v>0</v>
      </c>
      <c r="BV1021" s="65" t="n">
        <v>0</v>
      </c>
      <c r="BW1021" s="65" t="n">
        <v>0</v>
      </c>
      <c r="BX1021" s="65" t="n">
        <v>0</v>
      </c>
      <c r="BY1021" s="65" t="n">
        <v>0</v>
      </c>
      <c r="BZ1021" s="65" t="n">
        <v>0</v>
      </c>
      <c r="CA1021" s="65" t="n">
        <v>0</v>
      </c>
      <c r="CB1021" s="65" t="n">
        <v>0</v>
      </c>
      <c r="CC1021" s="65" t="n">
        <v>0</v>
      </c>
      <c r="CD1021" s="65" t="n">
        <v>-34.7357355506535</v>
      </c>
      <c r="CE1021" s="65" t="n">
        <v>-30.6689055401008</v>
      </c>
      <c r="CF1021" s="65" t="n">
        <v>2.44146128643004</v>
      </c>
      <c r="CG1021" s="65" t="n">
        <v>-17.7852132986294</v>
      </c>
      <c r="CH1021" s="69" t="n">
        <v>-28.2652716654103</v>
      </c>
      <c r="CI1021" s="69" t="n">
        <v>-55.0814965558592</v>
      </c>
      <c r="CJ1021" s="69" t="n">
        <v>9.3501167547685</v>
      </c>
      <c r="CK1021" s="69" t="n">
        <v>91.7424639718525</v>
      </c>
      <c r="CL1021" s="69" t="n">
        <v>10.7241818028144</v>
      </c>
      <c r="CM1021" s="69" t="n">
        <v>34.5204706374187</v>
      </c>
      <c r="CN1021" s="69" t="n">
        <v>-51.5066050805425</v>
      </c>
      <c r="CO1021" s="69" t="n">
        <v>-30.5335706984547</v>
      </c>
      <c r="CP1021" s="69" t="n">
        <v>17.8849320156387</v>
      </c>
      <c r="CQ1021" s="69" t="n">
        <v>12.8402885613736</v>
      </c>
      <c r="CR1021" s="69" t="n">
        <v>31.046952749569</v>
      </c>
      <c r="CS1021" s="69"/>
      <c r="CT1021" s="275"/>
      <c r="CU1021" s="275"/>
      <c r="CV1021" s="275"/>
      <c r="CW1021" s="275"/>
      <c r="CX1021" s="275"/>
      <c r="CY1021" s="275"/>
      <c r="CZ1021" s="275"/>
      <c r="DA1021" s="275"/>
      <c r="DB1021" s="275"/>
      <c r="DC1021" s="275"/>
      <c r="DD1021" s="275"/>
      <c r="DE1021" s="275"/>
      <c r="DF1021" s="275"/>
      <c r="DG1021" s="275"/>
      <c r="DH1021" s="275"/>
      <c r="DI1021" s="275"/>
      <c r="DJ1021" s="275"/>
      <c r="DK1021" s="275"/>
      <c r="DL1021" s="275"/>
      <c r="DM1021" s="275"/>
      <c r="DN1021" s="275"/>
    </row>
    <row r="1022" customFormat="false" ht="15" hidden="false" customHeight="false" outlineLevel="0" collapsed="false">
      <c r="A1022" s="272" t="s">
        <v>606</v>
      </c>
      <c r="B1022" s="65"/>
      <c r="C1022" s="65"/>
      <c r="D1022" s="65"/>
      <c r="E1022" s="65"/>
      <c r="F1022" s="65"/>
      <c r="G1022" s="65"/>
      <c r="H1022" s="65"/>
      <c r="I1022" s="65"/>
      <c r="J1022" s="65"/>
      <c r="K1022" s="65"/>
      <c r="L1022" s="65"/>
      <c r="M1022" s="65"/>
      <c r="N1022" s="65"/>
      <c r="O1022" s="65"/>
      <c r="P1022" s="65"/>
      <c r="Q1022" s="65"/>
      <c r="R1022" s="65"/>
      <c r="S1022" s="65"/>
      <c r="T1022" s="65"/>
      <c r="U1022" s="65"/>
      <c r="V1022" s="65"/>
      <c r="W1022" s="65"/>
      <c r="X1022" s="65"/>
      <c r="Y1022" s="65"/>
      <c r="Z1022" s="65"/>
      <c r="AA1022" s="65"/>
      <c r="AB1022" s="65"/>
      <c r="AC1022" s="65"/>
      <c r="AD1022" s="65"/>
      <c r="AE1022" s="65"/>
      <c r="AF1022" s="65"/>
      <c r="AG1022" s="65"/>
      <c r="AH1022" s="65"/>
      <c r="AI1022" s="65"/>
      <c r="AJ1022" s="65"/>
      <c r="AK1022" s="65"/>
      <c r="AL1022" s="65"/>
      <c r="AM1022" s="65"/>
      <c r="AN1022" s="65"/>
      <c r="AO1022" s="65"/>
      <c r="AP1022" s="65"/>
      <c r="AQ1022" s="65"/>
      <c r="AR1022" s="65"/>
      <c r="AS1022" s="65"/>
      <c r="AT1022" s="65"/>
      <c r="AU1022" s="65"/>
      <c r="AV1022" s="65"/>
      <c r="AW1022" s="65"/>
      <c r="AX1022" s="65"/>
      <c r="AY1022" s="65"/>
      <c r="AZ1022" s="65"/>
      <c r="BA1022" s="65"/>
      <c r="BB1022" s="65"/>
      <c r="BC1022" s="65"/>
      <c r="BD1022" s="65"/>
      <c r="BE1022" s="65"/>
      <c r="BF1022" s="65"/>
      <c r="BG1022" s="65"/>
      <c r="BH1022" s="65"/>
      <c r="BI1022" s="65"/>
      <c r="BJ1022" s="65" t="n">
        <v>0</v>
      </c>
      <c r="BK1022" s="65" t="n">
        <v>0</v>
      </c>
      <c r="BL1022" s="65" t="n">
        <v>0</v>
      </c>
      <c r="BM1022" s="65" t="n">
        <v>0</v>
      </c>
      <c r="BN1022" s="65" t="n">
        <v>0</v>
      </c>
      <c r="BO1022" s="65" t="n">
        <v>0</v>
      </c>
      <c r="BP1022" s="65" t="n">
        <v>0</v>
      </c>
      <c r="BQ1022" s="65" t="n">
        <v>0</v>
      </c>
      <c r="BR1022" s="65" t="n">
        <v>0</v>
      </c>
      <c r="BS1022" s="65" t="n">
        <v>0</v>
      </c>
      <c r="BT1022" s="65" t="n">
        <v>0</v>
      </c>
      <c r="BU1022" s="65" t="n">
        <v>0</v>
      </c>
      <c r="BV1022" s="65" t="n">
        <v>0</v>
      </c>
      <c r="BW1022" s="65" t="n">
        <v>0</v>
      </c>
      <c r="BX1022" s="65" t="n">
        <v>0</v>
      </c>
      <c r="BY1022" s="65" t="n">
        <v>0</v>
      </c>
      <c r="BZ1022" s="65" t="n">
        <v>19.7963109640946</v>
      </c>
      <c r="CA1022" s="65" t="n">
        <v>-18.9591019492057</v>
      </c>
      <c r="CB1022" s="65" t="n">
        <v>-24.6013595072779</v>
      </c>
      <c r="CC1022" s="65" t="n">
        <v>-25.5233273401347</v>
      </c>
      <c r="CD1022" s="65" t="n">
        <v>45.7436779078114</v>
      </c>
      <c r="CE1022" s="65" t="n">
        <v>82.7566486503201</v>
      </c>
      <c r="CF1022" s="65" t="n">
        <v>53.9195127451863</v>
      </c>
      <c r="CG1022" s="65" t="n">
        <v>119.756721865945</v>
      </c>
      <c r="CH1022" s="69" t="n">
        <v>85.8581012592322</v>
      </c>
      <c r="CI1022" s="69" t="n">
        <v>168.600636990933</v>
      </c>
      <c r="CJ1022" s="69" t="n">
        <v>133.938436810948</v>
      </c>
      <c r="CK1022" s="69" t="n">
        <v>373.76647978065</v>
      </c>
      <c r="CL1022" s="69" t="n">
        <v>56.3496799286541</v>
      </c>
      <c r="CM1022" s="69" t="n">
        <v>89.2224121357614</v>
      </c>
      <c r="CN1022" s="69" t="n">
        <v>132.023971554334</v>
      </c>
      <c r="CO1022" s="69" t="n">
        <v>94.8715006732806</v>
      </c>
      <c r="CP1022" s="69" t="n">
        <v>138.024238908205</v>
      </c>
      <c r="CQ1022" s="69" t="n">
        <v>148.456911955258</v>
      </c>
      <c r="CR1022" s="69" t="n">
        <v>59.3075954720349</v>
      </c>
      <c r="CS1022" s="65"/>
      <c r="CT1022" s="275"/>
      <c r="CU1022" s="275"/>
      <c r="CV1022" s="275"/>
      <c r="CW1022" s="275"/>
      <c r="CX1022" s="275"/>
      <c r="CY1022" s="275"/>
      <c r="CZ1022" s="275"/>
      <c r="DA1022" s="275"/>
      <c r="DB1022" s="275"/>
      <c r="DC1022" s="275"/>
      <c r="DD1022" s="275"/>
      <c r="DE1022" s="275"/>
      <c r="DF1022" s="275"/>
      <c r="DG1022" s="275"/>
      <c r="DH1022" s="275"/>
      <c r="DI1022" s="275"/>
      <c r="DJ1022" s="275"/>
      <c r="DK1022" s="275"/>
      <c r="DL1022" s="275"/>
      <c r="DM1022" s="275"/>
      <c r="DN1022" s="275"/>
    </row>
    <row r="1023" customFormat="false" ht="15" hidden="false" customHeight="false" outlineLevel="0" collapsed="false">
      <c r="A1023" s="272" t="s">
        <v>637</v>
      </c>
      <c r="B1023" s="65"/>
      <c r="C1023" s="65"/>
      <c r="D1023" s="65"/>
      <c r="E1023" s="65"/>
      <c r="F1023" s="65"/>
      <c r="G1023" s="65"/>
      <c r="H1023" s="65"/>
      <c r="I1023" s="65"/>
      <c r="J1023" s="65"/>
      <c r="K1023" s="65"/>
      <c r="L1023" s="65"/>
      <c r="M1023" s="65"/>
      <c r="N1023" s="65"/>
      <c r="O1023" s="65"/>
      <c r="P1023" s="65"/>
      <c r="Q1023" s="65"/>
      <c r="R1023" s="65"/>
      <c r="S1023" s="65"/>
      <c r="T1023" s="65"/>
      <c r="U1023" s="65"/>
      <c r="V1023" s="65"/>
      <c r="W1023" s="65"/>
      <c r="X1023" s="65"/>
      <c r="Y1023" s="65"/>
      <c r="Z1023" s="65"/>
      <c r="AA1023" s="65"/>
      <c r="AB1023" s="65"/>
      <c r="AC1023" s="65"/>
      <c r="AD1023" s="65"/>
      <c r="AE1023" s="65"/>
      <c r="AF1023" s="65"/>
      <c r="AG1023" s="65"/>
      <c r="AH1023" s="65"/>
      <c r="AI1023" s="65"/>
      <c r="AJ1023" s="65"/>
      <c r="AK1023" s="65"/>
      <c r="AL1023" s="65"/>
      <c r="AM1023" s="65"/>
      <c r="AN1023" s="65"/>
      <c r="AO1023" s="65"/>
      <c r="AP1023" s="65"/>
      <c r="AQ1023" s="65"/>
      <c r="AR1023" s="65"/>
      <c r="AS1023" s="65"/>
      <c r="AT1023" s="65"/>
      <c r="AU1023" s="65"/>
      <c r="AV1023" s="65"/>
      <c r="AW1023" s="65"/>
      <c r="AX1023" s="65"/>
      <c r="AY1023" s="65"/>
      <c r="AZ1023" s="65"/>
      <c r="BA1023" s="65"/>
      <c r="BB1023" s="65"/>
      <c r="BC1023" s="65"/>
      <c r="BD1023" s="65"/>
      <c r="BE1023" s="65"/>
      <c r="BF1023" s="65"/>
      <c r="BG1023" s="65"/>
      <c r="BH1023" s="65"/>
      <c r="BI1023" s="65"/>
      <c r="BJ1023" s="65" t="n">
        <v>0</v>
      </c>
      <c r="BK1023" s="65" t="n">
        <v>0</v>
      </c>
      <c r="BL1023" s="65" t="n">
        <v>0</v>
      </c>
      <c r="BM1023" s="65" t="n">
        <v>0</v>
      </c>
      <c r="BN1023" s="65" t="n">
        <v>0</v>
      </c>
      <c r="BO1023" s="65" t="n">
        <v>0</v>
      </c>
      <c r="BP1023" s="65" t="n">
        <v>0</v>
      </c>
      <c r="BQ1023" s="65" t="n">
        <v>0</v>
      </c>
      <c r="BR1023" s="65" t="n">
        <v>0</v>
      </c>
      <c r="BS1023" s="65" t="n">
        <v>0</v>
      </c>
      <c r="BT1023" s="65" t="n">
        <v>0</v>
      </c>
      <c r="BU1023" s="65" t="n">
        <v>0</v>
      </c>
      <c r="BV1023" s="65" t="n">
        <v>0</v>
      </c>
      <c r="BW1023" s="65" t="n">
        <v>0</v>
      </c>
      <c r="BX1023" s="65" t="n">
        <v>0</v>
      </c>
      <c r="BY1023" s="65" t="n">
        <v>0</v>
      </c>
      <c r="BZ1023" s="65" t="n">
        <v>0</v>
      </c>
      <c r="CA1023" s="65" t="n">
        <v>0</v>
      </c>
      <c r="CB1023" s="65" t="n">
        <v>0</v>
      </c>
      <c r="CC1023" s="65" t="n">
        <v>0</v>
      </c>
      <c r="CD1023" s="65" t="n">
        <v>0</v>
      </c>
      <c r="CE1023" s="65" t="n">
        <v>0</v>
      </c>
      <c r="CF1023" s="65" t="n">
        <v>0</v>
      </c>
      <c r="CG1023" s="65" t="n">
        <v>0</v>
      </c>
      <c r="CH1023" s="69" t="n">
        <v>0</v>
      </c>
      <c r="CI1023" s="69" t="n">
        <v>0</v>
      </c>
      <c r="CJ1023" s="69" t="n">
        <v>0</v>
      </c>
      <c r="CK1023" s="69" t="n">
        <v>0</v>
      </c>
      <c r="CL1023" s="69" t="n">
        <v>-0.01624241</v>
      </c>
      <c r="CM1023" s="69" t="n">
        <v>-0.01624241</v>
      </c>
      <c r="CN1023" s="69" t="n">
        <v>-0.01624241</v>
      </c>
      <c r="CO1023" s="69" t="n">
        <v>-0.01624241</v>
      </c>
      <c r="CP1023" s="69" t="n">
        <v>0.271669556821273</v>
      </c>
      <c r="CQ1023" s="69" t="n">
        <v>0.137410582550694</v>
      </c>
      <c r="CR1023" s="69" t="n">
        <v>0.204540069685984</v>
      </c>
      <c r="CS1023" s="65"/>
      <c r="CT1023" s="275"/>
      <c r="CU1023" s="275"/>
      <c r="CV1023" s="275"/>
      <c r="CW1023" s="275"/>
      <c r="CX1023" s="275"/>
      <c r="CY1023" s="275"/>
      <c r="CZ1023" s="275"/>
      <c r="DA1023" s="275"/>
      <c r="DB1023" s="275"/>
      <c r="DC1023" s="275"/>
      <c r="DD1023" s="275"/>
      <c r="DE1023" s="275"/>
      <c r="DF1023" s="275"/>
      <c r="DG1023" s="275"/>
      <c r="DH1023" s="275"/>
      <c r="DI1023" s="275"/>
      <c r="DJ1023" s="275"/>
      <c r="DK1023" s="275"/>
      <c r="DL1023" s="275"/>
      <c r="DM1023" s="275"/>
      <c r="DN1023" s="275"/>
    </row>
    <row r="1024" customFormat="false" ht="15.75" hidden="false" customHeight="false" outlineLevel="0" collapsed="false">
      <c r="A1024" s="272" t="s">
        <v>591</v>
      </c>
      <c r="B1024" s="190"/>
      <c r="C1024" s="190"/>
      <c r="D1024" s="190"/>
      <c r="E1024" s="190"/>
      <c r="F1024" s="190"/>
      <c r="G1024" s="190"/>
      <c r="H1024" s="190"/>
      <c r="I1024" s="190"/>
      <c r="J1024" s="190"/>
      <c r="K1024" s="190"/>
      <c r="L1024" s="190"/>
      <c r="M1024" s="190"/>
      <c r="N1024" s="190"/>
      <c r="O1024" s="190"/>
      <c r="P1024" s="190"/>
      <c r="Q1024" s="190"/>
      <c r="R1024" s="190"/>
      <c r="S1024" s="190"/>
      <c r="T1024" s="190"/>
      <c r="U1024" s="190"/>
      <c r="V1024" s="190"/>
      <c r="W1024" s="190"/>
      <c r="X1024" s="190"/>
      <c r="Y1024" s="190"/>
      <c r="Z1024" s="190"/>
      <c r="AA1024" s="190"/>
      <c r="AB1024" s="190"/>
      <c r="AC1024" s="190"/>
      <c r="AD1024" s="190"/>
      <c r="AE1024" s="190"/>
      <c r="AF1024" s="190"/>
      <c r="AG1024" s="190"/>
      <c r="AH1024" s="190"/>
      <c r="AI1024" s="190"/>
      <c r="AJ1024" s="190"/>
      <c r="AK1024" s="190"/>
      <c r="AL1024" s="190"/>
      <c r="AM1024" s="190"/>
      <c r="AN1024" s="190"/>
      <c r="AO1024" s="190"/>
      <c r="AP1024" s="190"/>
      <c r="AQ1024" s="190"/>
      <c r="AR1024" s="190"/>
      <c r="AS1024" s="190"/>
      <c r="AT1024" s="190"/>
      <c r="AU1024" s="190"/>
      <c r="AV1024" s="190"/>
      <c r="AW1024" s="190"/>
      <c r="AX1024" s="190"/>
      <c r="AY1024" s="190"/>
      <c r="AZ1024" s="190"/>
      <c r="BA1024" s="190"/>
      <c r="BB1024" s="190"/>
      <c r="BC1024" s="190"/>
      <c r="BD1024" s="190"/>
      <c r="BE1024" s="190"/>
      <c r="BF1024" s="190"/>
      <c r="BG1024" s="190"/>
      <c r="BH1024" s="190"/>
      <c r="BI1024" s="190"/>
      <c r="BJ1024" s="190"/>
      <c r="BK1024" s="190"/>
      <c r="BL1024" s="190"/>
      <c r="BM1024" s="190"/>
      <c r="BN1024" s="190"/>
      <c r="BO1024" s="190"/>
      <c r="BP1024" s="190"/>
      <c r="BQ1024" s="190"/>
      <c r="BR1024" s="190"/>
      <c r="BS1024" s="190"/>
      <c r="BT1024" s="190"/>
      <c r="BU1024" s="190"/>
      <c r="BV1024" s="190"/>
      <c r="BW1024" s="190"/>
      <c r="BX1024" s="190"/>
      <c r="BY1024" s="190"/>
      <c r="BZ1024" s="190"/>
      <c r="CA1024" s="190"/>
      <c r="CB1024" s="190"/>
      <c r="CC1024" s="190"/>
      <c r="CD1024" s="190"/>
      <c r="CE1024" s="190" t="n">
        <v>0</v>
      </c>
      <c r="CF1024" s="190" t="n">
        <v>0</v>
      </c>
      <c r="CG1024" s="190" t="n">
        <v>0</v>
      </c>
      <c r="CH1024" s="74" t="n">
        <v>0</v>
      </c>
      <c r="CI1024" s="74" t="n">
        <v>0</v>
      </c>
      <c r="CJ1024" s="74" t="n">
        <v>0</v>
      </c>
      <c r="CK1024" s="74" t="n">
        <v>0</v>
      </c>
      <c r="CL1024" s="74" t="n">
        <v>0</v>
      </c>
      <c r="CM1024" s="74" t="n">
        <v>0</v>
      </c>
      <c r="CN1024" s="74" t="n">
        <v>0</v>
      </c>
      <c r="CO1024" s="74" t="n">
        <v>0</v>
      </c>
      <c r="CP1024" s="74" t="n">
        <v>0</v>
      </c>
      <c r="CQ1024" s="74" t="n">
        <v>0</v>
      </c>
      <c r="CR1024" s="74" t="n">
        <v>0</v>
      </c>
      <c r="CS1024" s="245"/>
      <c r="CT1024" s="275"/>
      <c r="CU1024" s="275"/>
      <c r="CV1024" s="275"/>
      <c r="CW1024" s="275"/>
      <c r="CX1024" s="275"/>
      <c r="CY1024" s="275"/>
      <c r="CZ1024" s="275"/>
      <c r="DA1024" s="275"/>
      <c r="DB1024" s="275"/>
      <c r="DC1024" s="275"/>
      <c r="DD1024" s="275"/>
      <c r="DE1024" s="275"/>
      <c r="DF1024" s="275"/>
      <c r="DG1024" s="275"/>
      <c r="DH1024" s="275"/>
      <c r="DI1024" s="275"/>
      <c r="DJ1024" s="275"/>
      <c r="DK1024" s="275"/>
      <c r="DL1024" s="275"/>
      <c r="DM1024" s="275"/>
      <c r="DN1024" s="275"/>
    </row>
    <row r="1025" customFormat="false" ht="15.75" hidden="false" customHeight="false" outlineLevel="0" collapsed="false">
      <c r="A1025" s="272" t="s">
        <v>606</v>
      </c>
      <c r="B1025" s="190"/>
      <c r="C1025" s="190"/>
      <c r="D1025" s="190"/>
      <c r="E1025" s="190"/>
      <c r="F1025" s="190"/>
      <c r="G1025" s="190"/>
      <c r="H1025" s="190"/>
      <c r="I1025" s="190"/>
      <c r="J1025" s="190"/>
      <c r="K1025" s="190"/>
      <c r="L1025" s="190"/>
      <c r="M1025" s="190"/>
      <c r="N1025" s="190"/>
      <c r="O1025" s="190"/>
      <c r="P1025" s="190"/>
      <c r="Q1025" s="190"/>
      <c r="R1025" s="190"/>
      <c r="S1025" s="190"/>
      <c r="T1025" s="190"/>
      <c r="U1025" s="190"/>
      <c r="V1025" s="190"/>
      <c r="W1025" s="190"/>
      <c r="X1025" s="190"/>
      <c r="Y1025" s="190"/>
      <c r="Z1025" s="190"/>
      <c r="AA1025" s="190"/>
      <c r="AB1025" s="190"/>
      <c r="AC1025" s="190"/>
      <c r="AD1025" s="190"/>
      <c r="AE1025" s="190"/>
      <c r="AF1025" s="190"/>
      <c r="AG1025" s="190"/>
      <c r="AH1025" s="190"/>
      <c r="AI1025" s="190"/>
      <c r="AJ1025" s="190"/>
      <c r="AK1025" s="190"/>
      <c r="AL1025" s="190"/>
      <c r="AM1025" s="190"/>
      <c r="AN1025" s="190"/>
      <c r="AO1025" s="190"/>
      <c r="AP1025" s="190"/>
      <c r="AQ1025" s="190"/>
      <c r="AR1025" s="190"/>
      <c r="AS1025" s="190"/>
      <c r="AT1025" s="190"/>
      <c r="AU1025" s="190"/>
      <c r="AV1025" s="190"/>
      <c r="AW1025" s="190"/>
      <c r="AX1025" s="190"/>
      <c r="AY1025" s="190"/>
      <c r="AZ1025" s="190"/>
      <c r="BA1025" s="190"/>
      <c r="BB1025" s="190"/>
      <c r="BC1025" s="190"/>
      <c r="BD1025" s="190"/>
      <c r="BE1025" s="190"/>
      <c r="BF1025" s="190"/>
      <c r="BG1025" s="190"/>
      <c r="BH1025" s="190"/>
      <c r="BI1025" s="190"/>
      <c r="BJ1025" s="190"/>
      <c r="BK1025" s="190"/>
      <c r="BL1025" s="190"/>
      <c r="BM1025" s="190"/>
      <c r="BN1025" s="190"/>
      <c r="BO1025" s="190"/>
      <c r="BP1025" s="190"/>
      <c r="BQ1025" s="190"/>
      <c r="BR1025" s="190"/>
      <c r="BS1025" s="190"/>
      <c r="BT1025" s="190"/>
      <c r="BU1025" s="190"/>
      <c r="BV1025" s="190"/>
      <c r="BW1025" s="190"/>
      <c r="BX1025" s="190"/>
      <c r="BY1025" s="190"/>
      <c r="BZ1025" s="190"/>
      <c r="CA1025" s="190"/>
      <c r="CB1025" s="190"/>
      <c r="CC1025" s="190"/>
      <c r="CD1025" s="190"/>
      <c r="CE1025" s="190" t="n">
        <v>0</v>
      </c>
      <c r="CF1025" s="190" t="n">
        <v>0</v>
      </c>
      <c r="CG1025" s="190" t="n">
        <v>0</v>
      </c>
      <c r="CH1025" s="190" t="n">
        <v>0</v>
      </c>
      <c r="CI1025" s="190" t="n">
        <v>0</v>
      </c>
      <c r="CJ1025" s="190" t="n">
        <v>0</v>
      </c>
      <c r="CK1025" s="190" t="n">
        <v>0</v>
      </c>
      <c r="CL1025" s="74" t="n">
        <v>0.01624241</v>
      </c>
      <c r="CM1025" s="74" t="n">
        <v>0.01624241</v>
      </c>
      <c r="CN1025" s="74" t="n">
        <v>0.01624241</v>
      </c>
      <c r="CO1025" s="74" t="n">
        <v>0.01624241</v>
      </c>
      <c r="CP1025" s="74" t="n">
        <v>-0.271669556821273</v>
      </c>
      <c r="CQ1025" s="74" t="n">
        <v>-0.137410582550694</v>
      </c>
      <c r="CR1025" s="293" t="n">
        <v>-0.204540069685984</v>
      </c>
      <c r="CS1025" s="74"/>
      <c r="CT1025" s="274"/>
      <c r="CU1025" s="274"/>
      <c r="CV1025" s="274"/>
      <c r="CW1025" s="274"/>
      <c r="CX1025" s="274"/>
      <c r="CY1025" s="274"/>
      <c r="CZ1025" s="274"/>
      <c r="DA1025" s="274"/>
      <c r="DB1025" s="274"/>
      <c r="DC1025" s="274"/>
      <c r="DD1025" s="274"/>
      <c r="DE1025" s="274"/>
      <c r="DF1025" s="274"/>
      <c r="DG1025" s="274"/>
      <c r="DH1025" s="274"/>
      <c r="DI1025" s="274"/>
      <c r="DJ1025" s="274"/>
      <c r="DK1025" s="274"/>
      <c r="DL1025" s="274"/>
      <c r="DM1025" s="274"/>
      <c r="DN1025" s="274"/>
    </row>
    <row r="1026" customFormat="false" ht="15.75" hidden="false" customHeight="false" outlineLevel="0" collapsed="false">
      <c r="A1026" s="272" t="s">
        <v>638</v>
      </c>
      <c r="B1026" s="65"/>
      <c r="C1026" s="65"/>
      <c r="D1026" s="65"/>
      <c r="E1026" s="65"/>
      <c r="F1026" s="65"/>
      <c r="G1026" s="65"/>
      <c r="H1026" s="65"/>
      <c r="I1026" s="65"/>
      <c r="J1026" s="65"/>
      <c r="K1026" s="65"/>
      <c r="L1026" s="65"/>
      <c r="M1026" s="65"/>
      <c r="N1026" s="65"/>
      <c r="O1026" s="65"/>
      <c r="P1026" s="65"/>
      <c r="Q1026" s="65"/>
      <c r="R1026" s="65"/>
      <c r="S1026" s="65"/>
      <c r="T1026" s="65"/>
      <c r="U1026" s="65"/>
      <c r="V1026" s="65"/>
      <c r="W1026" s="65"/>
      <c r="X1026" s="65"/>
      <c r="Y1026" s="65"/>
      <c r="Z1026" s="65"/>
      <c r="AA1026" s="65"/>
      <c r="AB1026" s="65"/>
      <c r="AC1026" s="65"/>
      <c r="AD1026" s="65"/>
      <c r="AE1026" s="65"/>
      <c r="AF1026" s="65"/>
      <c r="AG1026" s="65"/>
      <c r="AH1026" s="65"/>
      <c r="AI1026" s="65"/>
      <c r="AJ1026" s="65"/>
      <c r="AK1026" s="65"/>
      <c r="AL1026" s="65"/>
      <c r="AM1026" s="65"/>
      <c r="AN1026" s="65"/>
      <c r="AO1026" s="65"/>
      <c r="AP1026" s="65"/>
      <c r="AQ1026" s="65"/>
      <c r="AR1026" s="65"/>
      <c r="AS1026" s="65"/>
      <c r="AT1026" s="65"/>
      <c r="AU1026" s="65"/>
      <c r="AV1026" s="65"/>
      <c r="AW1026" s="65"/>
      <c r="AX1026" s="65"/>
      <c r="AY1026" s="65"/>
      <c r="AZ1026" s="65"/>
      <c r="BA1026" s="65"/>
      <c r="BB1026" s="65"/>
      <c r="BC1026" s="65"/>
      <c r="BD1026" s="65"/>
      <c r="BE1026" s="65"/>
      <c r="BF1026" s="65"/>
      <c r="BG1026" s="65"/>
      <c r="BH1026" s="65"/>
      <c r="BI1026" s="65"/>
      <c r="BJ1026" s="65" t="n">
        <v>0</v>
      </c>
      <c r="BK1026" s="65" t="n">
        <v>0</v>
      </c>
      <c r="BL1026" s="65" t="n">
        <v>0</v>
      </c>
      <c r="BM1026" s="65" t="n">
        <v>0</v>
      </c>
      <c r="BN1026" s="65" t="n">
        <v>0</v>
      </c>
      <c r="BO1026" s="65" t="n">
        <v>0</v>
      </c>
      <c r="BP1026" s="65" t="n">
        <v>0</v>
      </c>
      <c r="BQ1026" s="65" t="n">
        <v>0</v>
      </c>
      <c r="BR1026" s="65" t="n">
        <v>0</v>
      </c>
      <c r="BS1026" s="65" t="n">
        <v>0</v>
      </c>
      <c r="BT1026" s="65" t="n">
        <v>0</v>
      </c>
      <c r="BU1026" s="65" t="n">
        <v>0</v>
      </c>
      <c r="BV1026" s="65" t="n">
        <v>0</v>
      </c>
      <c r="BW1026" s="65" t="n">
        <v>0</v>
      </c>
      <c r="BX1026" s="65" t="n">
        <v>0</v>
      </c>
      <c r="BY1026" s="65" t="n">
        <v>0</v>
      </c>
      <c r="BZ1026" s="65" t="n">
        <v>0</v>
      </c>
      <c r="CA1026" s="65" t="n">
        <v>0</v>
      </c>
      <c r="CB1026" s="65" t="n">
        <v>0</v>
      </c>
      <c r="CC1026" s="65" t="n">
        <v>0</v>
      </c>
      <c r="CD1026" s="65" t="n">
        <v>-34.7357355506535</v>
      </c>
      <c r="CE1026" s="65" t="n">
        <v>-30.6689055401008</v>
      </c>
      <c r="CF1026" s="65" t="n">
        <v>2.44146128643004</v>
      </c>
      <c r="CG1026" s="65" t="n">
        <v>-50.6152132986294</v>
      </c>
      <c r="CH1026" s="69" t="n">
        <v>-28.2652716654103</v>
      </c>
      <c r="CI1026" s="69" t="n">
        <v>-22.2514965558592</v>
      </c>
      <c r="CJ1026" s="69" t="n">
        <v>9.3501167547685</v>
      </c>
      <c r="CK1026" s="69" t="n">
        <v>91.7424639718525</v>
      </c>
      <c r="CL1026" s="69" t="n">
        <v>10.7241818028144</v>
      </c>
      <c r="CM1026" s="69" t="n">
        <v>34.5204706374187</v>
      </c>
      <c r="CN1026" s="69" t="n">
        <v>-51.5066050805425</v>
      </c>
      <c r="CO1026" s="69" t="n">
        <v>-30.5335706984547</v>
      </c>
      <c r="CP1026" s="69" t="n">
        <v>17.8849320156387</v>
      </c>
      <c r="CQ1026" s="69" t="n">
        <v>12.8402885613736</v>
      </c>
      <c r="CR1026" s="69" t="n">
        <v>31.046952749569</v>
      </c>
      <c r="CS1026" s="69"/>
      <c r="CT1026" s="274"/>
      <c r="CU1026" s="274"/>
      <c r="CV1026" s="274"/>
      <c r="CW1026" s="274"/>
      <c r="CX1026" s="274"/>
      <c r="CY1026" s="274"/>
      <c r="CZ1026" s="274"/>
      <c r="DA1026" s="274"/>
      <c r="DB1026" s="274"/>
      <c r="DC1026" s="274"/>
      <c r="DD1026" s="274"/>
      <c r="DE1026" s="274"/>
      <c r="DF1026" s="274"/>
      <c r="DG1026" s="274"/>
      <c r="DH1026" s="274"/>
      <c r="DI1026" s="274"/>
      <c r="DJ1026" s="274"/>
      <c r="DK1026" s="274"/>
      <c r="DL1026" s="274"/>
      <c r="DM1026" s="274"/>
      <c r="DN1026" s="274"/>
    </row>
    <row r="1027" customFormat="false" ht="15" hidden="false" customHeight="false" outlineLevel="0" collapsed="false">
      <c r="A1027" s="272" t="s">
        <v>591</v>
      </c>
      <c r="B1027" s="265"/>
      <c r="C1027" s="265"/>
      <c r="D1027" s="265"/>
      <c r="E1027" s="265"/>
      <c r="F1027" s="265"/>
      <c r="G1027" s="265"/>
      <c r="H1027" s="265"/>
      <c r="I1027" s="265"/>
      <c r="J1027" s="265"/>
      <c r="K1027" s="265"/>
      <c r="L1027" s="265"/>
      <c r="M1027" s="265"/>
      <c r="N1027" s="265"/>
      <c r="O1027" s="265"/>
      <c r="P1027" s="265"/>
      <c r="Q1027" s="265"/>
      <c r="R1027" s="265"/>
      <c r="S1027" s="265"/>
      <c r="T1027" s="265"/>
      <c r="U1027" s="265"/>
      <c r="V1027" s="265"/>
      <c r="W1027" s="265"/>
      <c r="X1027" s="265"/>
      <c r="Y1027" s="265"/>
      <c r="Z1027" s="265"/>
      <c r="AA1027" s="265"/>
      <c r="AB1027" s="265"/>
      <c r="AC1027" s="265"/>
      <c r="AD1027" s="265"/>
      <c r="AE1027" s="265"/>
      <c r="AF1027" s="265"/>
      <c r="AG1027" s="265"/>
      <c r="AH1027" s="265"/>
      <c r="AI1027" s="265"/>
      <c r="AJ1027" s="265"/>
      <c r="AK1027" s="265"/>
      <c r="AL1027" s="265"/>
      <c r="AM1027" s="265"/>
      <c r="AN1027" s="265"/>
      <c r="AO1027" s="265"/>
      <c r="AP1027" s="265"/>
      <c r="AQ1027" s="265"/>
      <c r="AR1027" s="265"/>
      <c r="AS1027" s="265"/>
      <c r="AT1027" s="265"/>
      <c r="AU1027" s="265"/>
      <c r="AV1027" s="265"/>
      <c r="AW1027" s="265"/>
      <c r="AX1027" s="265"/>
      <c r="AY1027" s="265"/>
      <c r="AZ1027" s="265"/>
      <c r="BA1027" s="265"/>
      <c r="BB1027" s="265"/>
      <c r="BC1027" s="265"/>
      <c r="BD1027" s="265"/>
      <c r="BE1027" s="265"/>
      <c r="BF1027" s="265"/>
      <c r="BG1027" s="265"/>
      <c r="BH1027" s="265"/>
      <c r="BI1027" s="265"/>
      <c r="BJ1027" s="265" t="n">
        <v>0</v>
      </c>
      <c r="BK1027" s="265" t="n">
        <v>0</v>
      </c>
      <c r="BL1027" s="265" t="n">
        <v>0</v>
      </c>
      <c r="BM1027" s="265" t="n">
        <v>0</v>
      </c>
      <c r="BN1027" s="265" t="n">
        <v>0</v>
      </c>
      <c r="BO1027" s="265" t="n">
        <v>0</v>
      </c>
      <c r="BP1027" s="265" t="n">
        <v>0</v>
      </c>
      <c r="BQ1027" s="265" t="n">
        <v>0</v>
      </c>
      <c r="BR1027" s="265" t="n">
        <v>0</v>
      </c>
      <c r="BS1027" s="265" t="n">
        <v>0</v>
      </c>
      <c r="BT1027" s="265" t="n">
        <v>0</v>
      </c>
      <c r="BU1027" s="265" t="n">
        <v>0</v>
      </c>
      <c r="BV1027" s="265" t="n">
        <v>0</v>
      </c>
      <c r="BW1027" s="265" t="n">
        <v>0</v>
      </c>
      <c r="BX1027" s="265" t="n">
        <v>0</v>
      </c>
      <c r="BY1027" s="265" t="n">
        <v>0</v>
      </c>
      <c r="BZ1027" s="265" t="n">
        <v>0</v>
      </c>
      <c r="CA1027" s="265" t="n">
        <v>0</v>
      </c>
      <c r="CB1027" s="265" t="n">
        <v>0</v>
      </c>
      <c r="CC1027" s="265" t="n">
        <v>0</v>
      </c>
      <c r="CD1027" s="265" t="n">
        <v>-34.7357355506535</v>
      </c>
      <c r="CE1027" s="265" t="n">
        <v>-30.6689055401008</v>
      </c>
      <c r="CF1027" s="265" t="n">
        <v>2.44146128643004</v>
      </c>
      <c r="CG1027" s="265" t="n">
        <v>-50.6152132986294</v>
      </c>
      <c r="CH1027" s="265" t="n">
        <v>-28.2652716654103</v>
      </c>
      <c r="CI1027" s="265" t="n">
        <v>-22.2514965558592</v>
      </c>
      <c r="CJ1027" s="265" t="n">
        <v>9.3501167547685</v>
      </c>
      <c r="CK1027" s="265" t="n">
        <v>91.7424639718525</v>
      </c>
      <c r="CL1027" s="265" t="n">
        <v>10.7241818028144</v>
      </c>
      <c r="CM1027" s="265" t="n">
        <v>34.5204706374187</v>
      </c>
      <c r="CN1027" s="265" t="n">
        <v>-51.5066050805425</v>
      </c>
      <c r="CO1027" s="265" t="n">
        <v>-30.5335706984547</v>
      </c>
      <c r="CP1027" s="265" t="n">
        <v>17.8849320156387</v>
      </c>
      <c r="CQ1027" s="265" t="n">
        <v>12.8402885613736</v>
      </c>
      <c r="CR1027" s="265" t="n">
        <v>31.046952749569</v>
      </c>
      <c r="CS1027" s="265"/>
      <c r="CT1027" s="275"/>
      <c r="CU1027" s="275"/>
      <c r="CV1027" s="275"/>
      <c r="CW1027" s="275"/>
      <c r="CX1027" s="275"/>
      <c r="CY1027" s="275"/>
      <c r="CZ1027" s="275"/>
      <c r="DA1027" s="275"/>
      <c r="DB1027" s="275"/>
      <c r="DC1027" s="275"/>
      <c r="DD1027" s="275"/>
      <c r="DE1027" s="275"/>
      <c r="DF1027" s="275"/>
      <c r="DG1027" s="275"/>
      <c r="DH1027" s="275"/>
      <c r="DI1027" s="275"/>
      <c r="DJ1027" s="275"/>
      <c r="DK1027" s="275"/>
      <c r="DL1027" s="275"/>
      <c r="DM1027" s="275"/>
      <c r="DN1027" s="275"/>
    </row>
    <row r="1028" customFormat="false" ht="15" hidden="false" customHeight="false" outlineLevel="0" collapsed="false">
      <c r="A1028" s="276" t="s">
        <v>639</v>
      </c>
      <c r="B1028" s="170"/>
      <c r="C1028" s="170"/>
      <c r="D1028" s="170"/>
      <c r="E1028" s="170"/>
      <c r="F1028" s="170"/>
      <c r="G1028" s="170"/>
      <c r="H1028" s="170"/>
      <c r="I1028" s="170"/>
      <c r="J1028" s="170"/>
      <c r="K1028" s="170"/>
      <c r="L1028" s="170"/>
      <c r="M1028" s="170"/>
      <c r="N1028" s="170"/>
      <c r="O1028" s="170"/>
      <c r="P1028" s="170"/>
      <c r="Q1028" s="170"/>
      <c r="R1028" s="170"/>
      <c r="S1028" s="170"/>
      <c r="T1028" s="170"/>
      <c r="U1028" s="170"/>
      <c r="V1028" s="170"/>
      <c r="W1028" s="170"/>
      <c r="X1028" s="170"/>
      <c r="Y1028" s="170"/>
      <c r="Z1028" s="170"/>
      <c r="AA1028" s="170"/>
      <c r="AB1028" s="170"/>
      <c r="AC1028" s="170"/>
      <c r="AD1028" s="170"/>
      <c r="AE1028" s="170"/>
      <c r="AF1028" s="170"/>
      <c r="AG1028" s="170"/>
      <c r="AH1028" s="170"/>
      <c r="AI1028" s="170"/>
      <c r="AJ1028" s="170"/>
      <c r="AK1028" s="170"/>
      <c r="AL1028" s="170"/>
      <c r="AM1028" s="170"/>
      <c r="AN1028" s="170"/>
      <c r="AO1028" s="170"/>
      <c r="AP1028" s="170"/>
      <c r="AQ1028" s="170"/>
      <c r="AR1028" s="170"/>
      <c r="AS1028" s="170"/>
      <c r="AT1028" s="170"/>
      <c r="AU1028" s="170"/>
      <c r="AV1028" s="170"/>
      <c r="AW1028" s="170"/>
      <c r="AX1028" s="170"/>
      <c r="AY1028" s="170"/>
      <c r="AZ1028" s="170"/>
      <c r="BA1028" s="170"/>
      <c r="BB1028" s="170"/>
      <c r="BC1028" s="170"/>
      <c r="BD1028" s="170"/>
      <c r="BE1028" s="170"/>
      <c r="BF1028" s="170"/>
      <c r="BG1028" s="170"/>
      <c r="BH1028" s="170"/>
      <c r="BI1028" s="170"/>
      <c r="BJ1028" s="170" t="n">
        <v>0</v>
      </c>
      <c r="BK1028" s="170" t="n">
        <v>0</v>
      </c>
      <c r="BL1028" s="170" t="n">
        <v>0</v>
      </c>
      <c r="BM1028" s="170" t="n">
        <v>0</v>
      </c>
      <c r="BN1028" s="170" t="n">
        <v>0</v>
      </c>
      <c r="BO1028" s="170" t="n">
        <v>0</v>
      </c>
      <c r="BP1028" s="170" t="n">
        <v>0</v>
      </c>
      <c r="BQ1028" s="170" t="n">
        <v>0</v>
      </c>
      <c r="BR1028" s="170" t="n">
        <v>0</v>
      </c>
      <c r="BS1028" s="170" t="n">
        <v>0</v>
      </c>
      <c r="BT1028" s="170" t="n">
        <v>0</v>
      </c>
      <c r="BU1028" s="170" t="n">
        <v>0</v>
      </c>
      <c r="BV1028" s="170" t="n">
        <v>0</v>
      </c>
      <c r="BW1028" s="170" t="n">
        <v>0</v>
      </c>
      <c r="BX1028" s="170" t="n">
        <v>0</v>
      </c>
      <c r="BY1028" s="170" t="n">
        <v>0</v>
      </c>
      <c r="BZ1028" s="170" t="n">
        <v>0</v>
      </c>
      <c r="CA1028" s="170" t="n">
        <v>0</v>
      </c>
      <c r="CB1028" s="170" t="n">
        <v>0</v>
      </c>
      <c r="CC1028" s="170" t="n">
        <v>0</v>
      </c>
      <c r="CD1028" s="170" t="n">
        <v>0</v>
      </c>
      <c r="CE1028" s="170" t="n">
        <v>0</v>
      </c>
      <c r="CF1028" s="170" t="n">
        <v>0</v>
      </c>
      <c r="CG1028" s="170" t="n">
        <v>0</v>
      </c>
      <c r="CH1028" s="172" t="n">
        <v>0</v>
      </c>
      <c r="CI1028" s="172" t="n">
        <v>0</v>
      </c>
      <c r="CJ1028" s="172" t="n">
        <v>0</v>
      </c>
      <c r="CK1028" s="172" t="n">
        <v>0</v>
      </c>
      <c r="CL1028" s="172" t="n">
        <v>0</v>
      </c>
      <c r="CM1028" s="172" t="n">
        <v>0</v>
      </c>
      <c r="CN1028" s="172" t="n">
        <v>0</v>
      </c>
      <c r="CO1028" s="172" t="n">
        <v>0</v>
      </c>
      <c r="CP1028" s="172" t="n">
        <v>0</v>
      </c>
      <c r="CQ1028" s="172" t="n">
        <v>0</v>
      </c>
      <c r="CR1028" s="172" t="n">
        <v>0</v>
      </c>
      <c r="CS1028" s="172"/>
      <c r="CT1028" s="295"/>
      <c r="CU1028" s="295"/>
      <c r="CV1028" s="295"/>
      <c r="CW1028" s="295"/>
      <c r="CX1028" s="295"/>
      <c r="CY1028" s="295"/>
      <c r="CZ1028" s="295"/>
      <c r="DA1028" s="295"/>
      <c r="DB1028" s="295"/>
      <c r="DC1028" s="295"/>
      <c r="DD1028" s="295"/>
      <c r="DE1028" s="295"/>
      <c r="DF1028" s="295"/>
      <c r="DG1028" s="295"/>
      <c r="DH1028" s="295"/>
      <c r="DI1028" s="295"/>
      <c r="DJ1028" s="295"/>
      <c r="DK1028" s="295"/>
      <c r="DL1028" s="295"/>
      <c r="DM1028" s="295"/>
      <c r="DN1028" s="295"/>
    </row>
    <row r="1029" customFormat="false" ht="15.75" hidden="false" customHeight="false" outlineLevel="0" collapsed="false">
      <c r="A1029" s="276" t="s">
        <v>622</v>
      </c>
      <c r="B1029" s="78"/>
      <c r="C1029" s="78"/>
      <c r="D1029" s="78"/>
      <c r="E1029" s="78"/>
      <c r="F1029" s="78"/>
      <c r="G1029" s="78"/>
      <c r="H1029" s="78"/>
      <c r="I1029" s="78"/>
      <c r="J1029" s="78"/>
      <c r="K1029" s="78"/>
      <c r="L1029" s="78"/>
      <c r="M1029" s="78"/>
      <c r="N1029" s="78"/>
      <c r="O1029" s="78"/>
      <c r="P1029" s="78"/>
      <c r="Q1029" s="78"/>
      <c r="R1029" s="78"/>
      <c r="S1029" s="78"/>
      <c r="T1029" s="78"/>
      <c r="U1029" s="78"/>
      <c r="V1029" s="78"/>
      <c r="W1029" s="78"/>
      <c r="X1029" s="78"/>
      <c r="Y1029" s="78"/>
      <c r="Z1029" s="78"/>
      <c r="AA1029" s="78"/>
      <c r="AB1029" s="78"/>
      <c r="AC1029" s="78"/>
      <c r="AD1029" s="78"/>
      <c r="AE1029" s="78"/>
      <c r="AF1029" s="78"/>
      <c r="AG1029" s="78"/>
      <c r="AH1029" s="78"/>
      <c r="AI1029" s="78"/>
      <c r="AJ1029" s="78"/>
      <c r="AK1029" s="78"/>
      <c r="AL1029" s="78"/>
      <c r="AM1029" s="78"/>
      <c r="AN1029" s="78"/>
      <c r="AO1029" s="78"/>
      <c r="AP1029" s="78"/>
      <c r="AQ1029" s="78"/>
      <c r="AR1029" s="78"/>
      <c r="AS1029" s="78"/>
      <c r="AT1029" s="78"/>
      <c r="AU1029" s="78"/>
      <c r="AV1029" s="78"/>
      <c r="AW1029" s="78"/>
      <c r="AX1029" s="78"/>
      <c r="AY1029" s="78"/>
      <c r="AZ1029" s="78"/>
      <c r="BA1029" s="78"/>
      <c r="BB1029" s="78"/>
      <c r="BC1029" s="78"/>
      <c r="BD1029" s="78"/>
      <c r="BE1029" s="78"/>
      <c r="BF1029" s="78"/>
      <c r="BG1029" s="78"/>
      <c r="BH1029" s="78"/>
      <c r="BI1029" s="78"/>
      <c r="BJ1029" s="78"/>
      <c r="BK1029" s="78"/>
      <c r="BL1029" s="78"/>
      <c r="BM1029" s="78"/>
      <c r="BN1029" s="78"/>
      <c r="BO1029" s="78"/>
      <c r="BP1029" s="78"/>
      <c r="BQ1029" s="78"/>
      <c r="BR1029" s="78"/>
      <c r="BS1029" s="78"/>
      <c r="BT1029" s="78"/>
      <c r="BU1029" s="78"/>
      <c r="BV1029" s="78"/>
      <c r="BW1029" s="78"/>
      <c r="BX1029" s="78"/>
      <c r="BY1029" s="78"/>
      <c r="BZ1029" s="78"/>
      <c r="CA1029" s="78"/>
      <c r="CB1029" s="78"/>
      <c r="CC1029" s="78"/>
      <c r="CD1029" s="78"/>
      <c r="CE1029" s="78"/>
      <c r="CF1029" s="78"/>
      <c r="CG1029" s="78"/>
      <c r="CH1029" s="74"/>
      <c r="CI1029" s="74"/>
      <c r="CJ1029" s="74"/>
      <c r="CK1029" s="74"/>
      <c r="CL1029" s="74"/>
      <c r="CM1029" s="74"/>
      <c r="CN1029" s="74"/>
      <c r="CO1029" s="74"/>
      <c r="CP1029" s="74"/>
      <c r="CQ1029" s="74"/>
      <c r="CR1029" s="74"/>
      <c r="CS1029" s="74"/>
      <c r="CT1029" s="294"/>
      <c r="CU1029" s="294"/>
      <c r="CV1029" s="294"/>
      <c r="CW1029" s="294"/>
      <c r="CX1029" s="294"/>
      <c r="CY1029" s="294"/>
      <c r="CZ1029" s="294"/>
      <c r="DA1029" s="294"/>
      <c r="DB1029" s="294"/>
      <c r="DC1029" s="294"/>
      <c r="DD1029" s="294"/>
      <c r="DE1029" s="294"/>
      <c r="DF1029" s="294"/>
      <c r="DG1029" s="294"/>
      <c r="DH1029" s="294"/>
      <c r="DI1029" s="294"/>
      <c r="DJ1029" s="294"/>
      <c r="DK1029" s="294"/>
      <c r="DL1029" s="294"/>
      <c r="DM1029" s="294"/>
      <c r="DN1029" s="294"/>
    </row>
    <row r="1030" customFormat="false" ht="15.75" hidden="false" customHeight="false" outlineLevel="0" collapsed="false">
      <c r="A1030" s="276" t="s">
        <v>623</v>
      </c>
      <c r="B1030" s="78"/>
      <c r="C1030" s="78"/>
      <c r="D1030" s="78"/>
      <c r="E1030" s="78"/>
      <c r="F1030" s="78"/>
      <c r="G1030" s="78"/>
      <c r="H1030" s="78"/>
      <c r="I1030" s="78"/>
      <c r="J1030" s="78"/>
      <c r="K1030" s="78"/>
      <c r="L1030" s="78"/>
      <c r="M1030" s="78"/>
      <c r="N1030" s="78"/>
      <c r="O1030" s="78"/>
      <c r="P1030" s="78"/>
      <c r="Q1030" s="78"/>
      <c r="R1030" s="78"/>
      <c r="S1030" s="78"/>
      <c r="T1030" s="78"/>
      <c r="U1030" s="78"/>
      <c r="V1030" s="78"/>
      <c r="W1030" s="78"/>
      <c r="X1030" s="78"/>
      <c r="Y1030" s="78"/>
      <c r="Z1030" s="78"/>
      <c r="AA1030" s="78"/>
      <c r="AB1030" s="78"/>
      <c r="AC1030" s="78"/>
      <c r="AD1030" s="78"/>
      <c r="AE1030" s="78"/>
      <c r="AF1030" s="78"/>
      <c r="AG1030" s="78"/>
      <c r="AH1030" s="78"/>
      <c r="AI1030" s="78"/>
      <c r="AJ1030" s="78"/>
      <c r="AK1030" s="78"/>
      <c r="AL1030" s="78"/>
      <c r="AM1030" s="78"/>
      <c r="AN1030" s="78"/>
      <c r="AO1030" s="78"/>
      <c r="AP1030" s="78"/>
      <c r="AQ1030" s="78"/>
      <c r="AR1030" s="78"/>
      <c r="AS1030" s="78"/>
      <c r="AT1030" s="78"/>
      <c r="AU1030" s="78"/>
      <c r="AV1030" s="78"/>
      <c r="AW1030" s="78"/>
      <c r="AX1030" s="78"/>
      <c r="AY1030" s="78"/>
      <c r="AZ1030" s="78"/>
      <c r="BA1030" s="78"/>
      <c r="BB1030" s="78"/>
      <c r="BC1030" s="78"/>
      <c r="BD1030" s="78"/>
      <c r="BE1030" s="78"/>
      <c r="BF1030" s="78"/>
      <c r="BG1030" s="78"/>
      <c r="BH1030" s="78"/>
      <c r="BI1030" s="78"/>
      <c r="BJ1030" s="78"/>
      <c r="BK1030" s="78"/>
      <c r="BL1030" s="78"/>
      <c r="BM1030" s="78"/>
      <c r="BN1030" s="78"/>
      <c r="BO1030" s="78"/>
      <c r="BP1030" s="78"/>
      <c r="BQ1030" s="78"/>
      <c r="BR1030" s="78"/>
      <c r="BS1030" s="78"/>
      <c r="BT1030" s="78"/>
      <c r="BU1030" s="78"/>
      <c r="BV1030" s="78"/>
      <c r="BW1030" s="78"/>
      <c r="BX1030" s="78"/>
      <c r="BY1030" s="78"/>
      <c r="BZ1030" s="78"/>
      <c r="CA1030" s="78"/>
      <c r="CB1030" s="78"/>
      <c r="CC1030" s="78"/>
      <c r="CD1030" s="78"/>
      <c r="CE1030" s="78"/>
      <c r="CF1030" s="78"/>
      <c r="CG1030" s="78"/>
      <c r="CH1030" s="74"/>
      <c r="CI1030" s="74"/>
      <c r="CJ1030" s="74"/>
      <c r="CK1030" s="74"/>
      <c r="CL1030" s="74"/>
      <c r="CM1030" s="74"/>
      <c r="CN1030" s="74"/>
      <c r="CO1030" s="74"/>
      <c r="CP1030" s="74"/>
      <c r="CQ1030" s="74"/>
      <c r="CR1030" s="74"/>
      <c r="CS1030" s="74"/>
      <c r="CT1030" s="278"/>
      <c r="CU1030" s="278"/>
      <c r="CV1030" s="278"/>
      <c r="CW1030" s="278"/>
      <c r="CX1030" s="278"/>
      <c r="CY1030" s="278"/>
      <c r="CZ1030" s="278"/>
      <c r="DA1030" s="278"/>
      <c r="DB1030" s="278"/>
      <c r="DC1030" s="278"/>
      <c r="DD1030" s="278"/>
      <c r="DE1030" s="278"/>
      <c r="DF1030" s="278"/>
      <c r="DG1030" s="278"/>
      <c r="DH1030" s="278"/>
      <c r="DI1030" s="278"/>
      <c r="DJ1030" s="278"/>
      <c r="DK1030" s="278"/>
      <c r="DL1030" s="278"/>
      <c r="DM1030" s="278"/>
      <c r="DN1030" s="278"/>
    </row>
    <row r="1031" customFormat="false" ht="15.75" hidden="false" customHeight="false" outlineLevel="0" collapsed="false">
      <c r="A1031" s="279" t="s">
        <v>609</v>
      </c>
      <c r="B1031" s="78"/>
      <c r="C1031" s="78"/>
      <c r="D1031" s="78"/>
      <c r="E1031" s="78"/>
      <c r="F1031" s="78"/>
      <c r="G1031" s="78"/>
      <c r="H1031" s="78"/>
      <c r="I1031" s="78"/>
      <c r="J1031" s="78"/>
      <c r="K1031" s="78"/>
      <c r="L1031" s="78"/>
      <c r="M1031" s="78"/>
      <c r="N1031" s="78"/>
      <c r="O1031" s="78"/>
      <c r="P1031" s="78"/>
      <c r="Q1031" s="78"/>
      <c r="R1031" s="78"/>
      <c r="S1031" s="78"/>
      <c r="T1031" s="78"/>
      <c r="U1031" s="78"/>
      <c r="V1031" s="78"/>
      <c r="W1031" s="78"/>
      <c r="X1031" s="78"/>
      <c r="Y1031" s="78"/>
      <c r="Z1031" s="78"/>
      <c r="AA1031" s="78"/>
      <c r="AB1031" s="78"/>
      <c r="AC1031" s="78"/>
      <c r="AD1031" s="78"/>
      <c r="AE1031" s="78"/>
      <c r="AF1031" s="78"/>
      <c r="AG1031" s="78"/>
      <c r="AH1031" s="78"/>
      <c r="AI1031" s="78"/>
      <c r="AJ1031" s="78"/>
      <c r="AK1031" s="78"/>
      <c r="AL1031" s="78"/>
      <c r="AM1031" s="78"/>
      <c r="AN1031" s="78"/>
      <c r="AO1031" s="78"/>
      <c r="AP1031" s="78"/>
      <c r="AQ1031" s="78"/>
      <c r="AR1031" s="78"/>
      <c r="AS1031" s="78"/>
      <c r="AT1031" s="78"/>
      <c r="AU1031" s="78"/>
      <c r="AV1031" s="78"/>
      <c r="AW1031" s="78"/>
      <c r="AX1031" s="78"/>
      <c r="AY1031" s="78"/>
      <c r="AZ1031" s="78"/>
      <c r="BA1031" s="78"/>
      <c r="BB1031" s="78"/>
      <c r="BC1031" s="78"/>
      <c r="BD1031" s="78"/>
      <c r="BE1031" s="78"/>
      <c r="BF1031" s="78"/>
      <c r="BG1031" s="78"/>
      <c r="BH1031" s="78"/>
      <c r="BI1031" s="78"/>
      <c r="BJ1031" s="78" t="n">
        <v>0</v>
      </c>
      <c r="BK1031" s="78" t="n">
        <v>0</v>
      </c>
      <c r="BL1031" s="78" t="n">
        <v>0</v>
      </c>
      <c r="BM1031" s="78" t="n">
        <v>0</v>
      </c>
      <c r="BN1031" s="78" t="n">
        <v>0</v>
      </c>
      <c r="BO1031" s="78" t="n">
        <v>0</v>
      </c>
      <c r="BP1031" s="78" t="n">
        <v>0</v>
      </c>
      <c r="BQ1031" s="78" t="n">
        <v>0</v>
      </c>
      <c r="BR1031" s="78" t="n">
        <v>0</v>
      </c>
      <c r="BS1031" s="78" t="n">
        <v>0</v>
      </c>
      <c r="BT1031" s="78" t="n">
        <v>0</v>
      </c>
      <c r="BU1031" s="78" t="n">
        <v>0</v>
      </c>
      <c r="BV1031" s="78" t="n">
        <v>0</v>
      </c>
      <c r="BW1031" s="78" t="n">
        <v>0</v>
      </c>
      <c r="BX1031" s="78" t="n">
        <v>0</v>
      </c>
      <c r="BY1031" s="78" t="n">
        <v>0</v>
      </c>
      <c r="BZ1031" s="78" t="n">
        <v>0</v>
      </c>
      <c r="CA1031" s="78" t="n">
        <v>0</v>
      </c>
      <c r="CB1031" s="78" t="n">
        <v>0</v>
      </c>
      <c r="CC1031" s="78" t="n">
        <v>0</v>
      </c>
      <c r="CD1031" s="78" t="n">
        <v>0</v>
      </c>
      <c r="CE1031" s="78" t="n">
        <v>0</v>
      </c>
      <c r="CF1031" s="78" t="n">
        <v>0</v>
      </c>
      <c r="CG1031" s="78" t="n">
        <v>0</v>
      </c>
      <c r="CH1031" s="74" t="n">
        <v>0</v>
      </c>
      <c r="CI1031" s="74" t="n">
        <v>0</v>
      </c>
      <c r="CJ1031" s="74" t="n">
        <v>0</v>
      </c>
      <c r="CK1031" s="74" t="n">
        <v>0</v>
      </c>
      <c r="CL1031" s="74" t="n">
        <v>0</v>
      </c>
      <c r="CM1031" s="74" t="n">
        <v>0</v>
      </c>
      <c r="CN1031" s="74" t="n">
        <v>0</v>
      </c>
      <c r="CO1031" s="74" t="n">
        <v>0</v>
      </c>
      <c r="CP1031" s="74" t="n">
        <v>0</v>
      </c>
      <c r="CQ1031" s="74" t="n">
        <v>0</v>
      </c>
      <c r="CR1031" s="74" t="n">
        <v>0</v>
      </c>
      <c r="CS1031" s="74"/>
      <c r="CT1031" s="278"/>
      <c r="CU1031" s="278"/>
      <c r="CV1031" s="278"/>
      <c r="CW1031" s="278"/>
      <c r="CX1031" s="278"/>
      <c r="CY1031" s="278"/>
      <c r="CZ1031" s="278"/>
      <c r="DA1031" s="278"/>
      <c r="DB1031" s="278"/>
      <c r="DC1031" s="278"/>
      <c r="DD1031" s="278"/>
      <c r="DE1031" s="278"/>
      <c r="DF1031" s="278"/>
      <c r="DG1031" s="278"/>
      <c r="DH1031" s="278"/>
      <c r="DI1031" s="278"/>
      <c r="DJ1031" s="278"/>
      <c r="DK1031" s="278"/>
      <c r="DL1031" s="278"/>
      <c r="DM1031" s="278"/>
      <c r="DN1031" s="278"/>
    </row>
    <row r="1032" customFormat="false" ht="15.75" hidden="false" customHeight="false" outlineLevel="0" collapsed="false">
      <c r="A1032" s="279" t="s">
        <v>622</v>
      </c>
      <c r="B1032" s="78"/>
      <c r="C1032" s="78"/>
      <c r="D1032" s="78"/>
      <c r="E1032" s="78"/>
      <c r="F1032" s="78"/>
      <c r="G1032" s="78"/>
      <c r="H1032" s="78"/>
      <c r="I1032" s="78"/>
      <c r="J1032" s="78"/>
      <c r="K1032" s="78"/>
      <c r="L1032" s="78"/>
      <c r="M1032" s="78"/>
      <c r="N1032" s="78"/>
      <c r="O1032" s="78"/>
      <c r="P1032" s="78"/>
      <c r="Q1032" s="78"/>
      <c r="R1032" s="78"/>
      <c r="S1032" s="78"/>
      <c r="T1032" s="78"/>
      <c r="U1032" s="78"/>
      <c r="V1032" s="78"/>
      <c r="W1032" s="78"/>
      <c r="X1032" s="78"/>
      <c r="Y1032" s="78"/>
      <c r="Z1032" s="78"/>
      <c r="AA1032" s="78"/>
      <c r="AB1032" s="78"/>
      <c r="AC1032" s="78"/>
      <c r="AD1032" s="78"/>
      <c r="AE1032" s="78"/>
      <c r="AF1032" s="78"/>
      <c r="AG1032" s="78"/>
      <c r="AH1032" s="78"/>
      <c r="AI1032" s="78"/>
      <c r="AJ1032" s="78"/>
      <c r="AK1032" s="78"/>
      <c r="AL1032" s="78"/>
      <c r="AM1032" s="78"/>
      <c r="AN1032" s="78"/>
      <c r="AO1032" s="78"/>
      <c r="AP1032" s="78"/>
      <c r="AQ1032" s="78"/>
      <c r="AR1032" s="78"/>
      <c r="AS1032" s="78"/>
      <c r="AT1032" s="78"/>
      <c r="AU1032" s="78"/>
      <c r="AV1032" s="78"/>
      <c r="AW1032" s="78"/>
      <c r="AX1032" s="78"/>
      <c r="AY1032" s="78"/>
      <c r="AZ1032" s="78"/>
      <c r="BA1032" s="78"/>
      <c r="BB1032" s="78"/>
      <c r="BC1032" s="78"/>
      <c r="BD1032" s="78"/>
      <c r="BE1032" s="78"/>
      <c r="BF1032" s="78"/>
      <c r="BG1032" s="78"/>
      <c r="BH1032" s="78"/>
      <c r="BI1032" s="78"/>
      <c r="BJ1032" s="78"/>
      <c r="BK1032" s="78"/>
      <c r="BL1032" s="78"/>
      <c r="BM1032" s="78"/>
      <c r="BN1032" s="78"/>
      <c r="BO1032" s="78"/>
      <c r="BP1032" s="78"/>
      <c r="BQ1032" s="78"/>
      <c r="BR1032" s="78"/>
      <c r="BS1032" s="78"/>
      <c r="BT1032" s="78"/>
      <c r="BU1032" s="78"/>
      <c r="BV1032" s="78"/>
      <c r="BW1032" s="78"/>
      <c r="BX1032" s="78"/>
      <c r="BY1032" s="78"/>
      <c r="BZ1032" s="78"/>
      <c r="CA1032" s="78"/>
      <c r="CB1032" s="78"/>
      <c r="CC1032" s="78"/>
      <c r="CD1032" s="78"/>
      <c r="CE1032" s="78"/>
      <c r="CF1032" s="78"/>
      <c r="CG1032" s="78"/>
      <c r="CH1032" s="74"/>
      <c r="CI1032" s="74"/>
      <c r="CJ1032" s="74"/>
      <c r="CK1032" s="74"/>
      <c r="CL1032" s="74"/>
      <c r="CM1032" s="74"/>
      <c r="CN1032" s="74"/>
      <c r="CO1032" s="74"/>
      <c r="CP1032" s="74"/>
      <c r="CQ1032" s="74"/>
      <c r="CR1032" s="74"/>
      <c r="CS1032" s="74"/>
      <c r="CT1032" s="278"/>
      <c r="CU1032" s="278"/>
      <c r="CV1032" s="278"/>
      <c r="CW1032" s="278"/>
      <c r="CX1032" s="278"/>
      <c r="CY1032" s="278"/>
      <c r="CZ1032" s="278"/>
      <c r="DA1032" s="278"/>
      <c r="DB1032" s="278"/>
      <c r="DC1032" s="278"/>
      <c r="DD1032" s="278"/>
      <c r="DE1032" s="278"/>
      <c r="DF1032" s="278"/>
      <c r="DG1032" s="278"/>
      <c r="DH1032" s="278"/>
      <c r="DI1032" s="278"/>
      <c r="DJ1032" s="278"/>
      <c r="DK1032" s="278"/>
      <c r="DL1032" s="278"/>
      <c r="DM1032" s="278"/>
      <c r="DN1032" s="278"/>
    </row>
    <row r="1033" customFormat="false" ht="15.75" hidden="false" customHeight="false" outlineLevel="0" collapsed="false">
      <c r="A1033" s="279" t="s">
        <v>623</v>
      </c>
      <c r="B1033" s="78"/>
      <c r="C1033" s="78"/>
      <c r="D1033" s="78"/>
      <c r="E1033" s="78"/>
      <c r="F1033" s="78"/>
      <c r="G1033" s="78"/>
      <c r="H1033" s="78"/>
      <c r="I1033" s="78"/>
      <c r="J1033" s="78"/>
      <c r="K1033" s="78"/>
      <c r="L1033" s="78"/>
      <c r="M1033" s="78"/>
      <c r="N1033" s="78"/>
      <c r="O1033" s="78"/>
      <c r="P1033" s="78"/>
      <c r="Q1033" s="78"/>
      <c r="R1033" s="78"/>
      <c r="S1033" s="78"/>
      <c r="T1033" s="78"/>
      <c r="U1033" s="78"/>
      <c r="V1033" s="78"/>
      <c r="W1033" s="78"/>
      <c r="X1033" s="78"/>
      <c r="Y1033" s="78"/>
      <c r="Z1033" s="78"/>
      <c r="AA1033" s="78"/>
      <c r="AB1033" s="78"/>
      <c r="AC1033" s="78"/>
      <c r="AD1033" s="78"/>
      <c r="AE1033" s="78"/>
      <c r="AF1033" s="78"/>
      <c r="AG1033" s="78"/>
      <c r="AH1033" s="78"/>
      <c r="AI1033" s="78"/>
      <c r="AJ1033" s="78"/>
      <c r="AK1033" s="78"/>
      <c r="AL1033" s="78"/>
      <c r="AM1033" s="78"/>
      <c r="AN1033" s="78"/>
      <c r="AO1033" s="78"/>
      <c r="AP1033" s="78"/>
      <c r="AQ1033" s="78"/>
      <c r="AR1033" s="78"/>
      <c r="AS1033" s="78"/>
      <c r="AT1033" s="78"/>
      <c r="AU1033" s="78"/>
      <c r="AV1033" s="78"/>
      <c r="AW1033" s="78"/>
      <c r="AX1033" s="78"/>
      <c r="AY1033" s="78"/>
      <c r="AZ1033" s="78"/>
      <c r="BA1033" s="78"/>
      <c r="BB1033" s="78"/>
      <c r="BC1033" s="78"/>
      <c r="BD1033" s="78"/>
      <c r="BE1033" s="78"/>
      <c r="BF1033" s="78"/>
      <c r="BG1033" s="78"/>
      <c r="BH1033" s="78"/>
      <c r="BI1033" s="78"/>
      <c r="BJ1033" s="78"/>
      <c r="BK1033" s="78"/>
      <c r="BL1033" s="78"/>
      <c r="BM1033" s="78"/>
      <c r="BN1033" s="78"/>
      <c r="BO1033" s="78"/>
      <c r="BP1033" s="78"/>
      <c r="BQ1033" s="78"/>
      <c r="BR1033" s="78"/>
      <c r="BS1033" s="78"/>
      <c r="BT1033" s="78"/>
      <c r="BU1033" s="78"/>
      <c r="BV1033" s="78"/>
      <c r="BW1033" s="78"/>
      <c r="BX1033" s="78"/>
      <c r="BY1033" s="78"/>
      <c r="BZ1033" s="78"/>
      <c r="CA1033" s="78"/>
      <c r="CB1033" s="78"/>
      <c r="CC1033" s="78"/>
      <c r="CD1033" s="78"/>
      <c r="CE1033" s="78"/>
      <c r="CF1033" s="78"/>
      <c r="CG1033" s="78"/>
      <c r="CH1033" s="74"/>
      <c r="CI1033" s="74"/>
      <c r="CJ1033" s="74"/>
      <c r="CK1033" s="74"/>
      <c r="CL1033" s="74"/>
      <c r="CM1033" s="74"/>
      <c r="CN1033" s="74"/>
      <c r="CO1033" s="74"/>
      <c r="CP1033" s="74"/>
      <c r="CQ1033" s="74"/>
      <c r="CR1033" s="74"/>
      <c r="CS1033" s="74"/>
      <c r="CT1033" s="278"/>
      <c r="CU1033" s="278"/>
      <c r="CV1033" s="278"/>
      <c r="CW1033" s="278"/>
      <c r="CX1033" s="278"/>
      <c r="CY1033" s="278"/>
      <c r="CZ1033" s="278"/>
      <c r="DA1033" s="278"/>
      <c r="DB1033" s="278"/>
      <c r="DC1033" s="278"/>
      <c r="DD1033" s="278"/>
      <c r="DE1033" s="278"/>
      <c r="DF1033" s="278"/>
      <c r="DG1033" s="278"/>
      <c r="DH1033" s="278"/>
      <c r="DI1033" s="278"/>
      <c r="DJ1033" s="278"/>
      <c r="DK1033" s="278"/>
      <c r="DL1033" s="278"/>
      <c r="DM1033" s="278"/>
      <c r="DN1033" s="278"/>
    </row>
    <row r="1034" customFormat="false" ht="15.75" hidden="false" customHeight="false" outlineLevel="0" collapsed="false">
      <c r="A1034" s="276" t="s">
        <v>611</v>
      </c>
      <c r="B1034" s="255"/>
      <c r="C1034" s="255"/>
      <c r="D1034" s="255"/>
      <c r="E1034" s="255"/>
      <c r="F1034" s="255"/>
      <c r="G1034" s="255"/>
      <c r="H1034" s="255"/>
      <c r="I1034" s="255"/>
      <c r="J1034" s="255"/>
      <c r="K1034" s="255"/>
      <c r="L1034" s="255"/>
      <c r="M1034" s="255"/>
      <c r="N1034" s="255"/>
      <c r="O1034" s="255"/>
      <c r="P1034" s="255"/>
      <c r="Q1034" s="255"/>
      <c r="R1034" s="255"/>
      <c r="S1034" s="255"/>
      <c r="T1034" s="255"/>
      <c r="U1034" s="255"/>
      <c r="V1034" s="255"/>
      <c r="W1034" s="255"/>
      <c r="X1034" s="255"/>
      <c r="Y1034" s="255"/>
      <c r="Z1034" s="255"/>
      <c r="AA1034" s="255"/>
      <c r="AB1034" s="255"/>
      <c r="AC1034" s="255"/>
      <c r="AD1034" s="255"/>
      <c r="AE1034" s="255"/>
      <c r="AF1034" s="255"/>
      <c r="AG1034" s="255"/>
      <c r="AH1034" s="255"/>
      <c r="AI1034" s="255"/>
      <c r="AJ1034" s="255"/>
      <c r="AK1034" s="255"/>
      <c r="AL1034" s="255"/>
      <c r="AM1034" s="255"/>
      <c r="AN1034" s="255"/>
      <c r="AO1034" s="255"/>
      <c r="AP1034" s="255"/>
      <c r="AQ1034" s="255"/>
      <c r="AR1034" s="255"/>
      <c r="AS1034" s="255"/>
      <c r="AT1034" s="255"/>
      <c r="AU1034" s="255"/>
      <c r="AV1034" s="255"/>
      <c r="AW1034" s="255"/>
      <c r="AX1034" s="255"/>
      <c r="AY1034" s="255"/>
      <c r="AZ1034" s="255"/>
      <c r="BA1034" s="255"/>
      <c r="BB1034" s="255"/>
      <c r="BC1034" s="255"/>
      <c r="BD1034" s="255"/>
      <c r="BE1034" s="255"/>
      <c r="BF1034" s="255"/>
      <c r="BG1034" s="255"/>
      <c r="BH1034" s="255"/>
      <c r="BI1034" s="255"/>
      <c r="BJ1034" s="255" t="n">
        <v>0</v>
      </c>
      <c r="BK1034" s="255" t="n">
        <v>0</v>
      </c>
      <c r="BL1034" s="255" t="n">
        <v>0</v>
      </c>
      <c r="BM1034" s="255" t="n">
        <v>0</v>
      </c>
      <c r="BN1034" s="255" t="n">
        <v>0</v>
      </c>
      <c r="BO1034" s="255" t="n">
        <v>0</v>
      </c>
      <c r="BP1034" s="255" t="n">
        <v>0</v>
      </c>
      <c r="BQ1034" s="255" t="n">
        <v>0</v>
      </c>
      <c r="BR1034" s="255" t="n">
        <v>0</v>
      </c>
      <c r="BS1034" s="255" t="n">
        <v>0</v>
      </c>
      <c r="BT1034" s="255" t="n">
        <v>0</v>
      </c>
      <c r="BU1034" s="255" t="n">
        <v>0</v>
      </c>
      <c r="BV1034" s="255" t="n">
        <v>0</v>
      </c>
      <c r="BW1034" s="255" t="n">
        <v>0</v>
      </c>
      <c r="BX1034" s="255" t="n">
        <v>0</v>
      </c>
      <c r="BY1034" s="255" t="n">
        <v>0</v>
      </c>
      <c r="BZ1034" s="255" t="n">
        <v>0</v>
      </c>
      <c r="CA1034" s="255" t="n">
        <v>0</v>
      </c>
      <c r="CB1034" s="255" t="n">
        <v>0</v>
      </c>
      <c r="CC1034" s="255" t="n">
        <v>0</v>
      </c>
      <c r="CD1034" s="255" t="n">
        <v>-34.7357355506535</v>
      </c>
      <c r="CE1034" s="255" t="n">
        <v>-30.6689055401008</v>
      </c>
      <c r="CF1034" s="255" t="n">
        <v>2.44146128643004</v>
      </c>
      <c r="CG1034" s="255" t="n">
        <v>-50.6152132986294</v>
      </c>
      <c r="CH1034" s="172" t="n">
        <v>-28.2652716654103</v>
      </c>
      <c r="CI1034" s="172" t="n">
        <v>-22.2514965558592</v>
      </c>
      <c r="CJ1034" s="172" t="n">
        <v>9.3501167547685</v>
      </c>
      <c r="CK1034" s="172" t="n">
        <v>91.7424639718525</v>
      </c>
      <c r="CL1034" s="172" t="n">
        <v>10.7241818028144</v>
      </c>
      <c r="CM1034" s="172" t="n">
        <v>34.5204706374187</v>
      </c>
      <c r="CN1034" s="172" t="n">
        <v>-51.5066050805425</v>
      </c>
      <c r="CO1034" s="172" t="n">
        <v>-30.5335706984547</v>
      </c>
      <c r="CP1034" s="172" t="n">
        <v>17.8849320156387</v>
      </c>
      <c r="CQ1034" s="172" t="n">
        <v>12.8402885613736</v>
      </c>
      <c r="CR1034" s="172" t="n">
        <v>31.046952749569</v>
      </c>
      <c r="CS1034" s="172"/>
      <c r="CT1034" s="278"/>
      <c r="CU1034" s="278"/>
      <c r="CV1034" s="278"/>
      <c r="CW1034" s="278"/>
      <c r="CX1034" s="278"/>
      <c r="CY1034" s="278"/>
      <c r="CZ1034" s="278"/>
      <c r="DA1034" s="278"/>
      <c r="DB1034" s="278"/>
      <c r="DC1034" s="278"/>
      <c r="DD1034" s="278"/>
      <c r="DE1034" s="278"/>
      <c r="DF1034" s="278"/>
      <c r="DG1034" s="278"/>
      <c r="DH1034" s="278"/>
      <c r="DI1034" s="278"/>
      <c r="DJ1034" s="278"/>
      <c r="DK1034" s="278"/>
      <c r="DL1034" s="278"/>
      <c r="DM1034" s="278"/>
      <c r="DN1034" s="278"/>
    </row>
    <row r="1035" customFormat="false" ht="15.75" hidden="false" customHeight="false" outlineLevel="0" collapsed="false">
      <c r="A1035" s="279" t="s">
        <v>640</v>
      </c>
      <c r="B1035" s="190"/>
      <c r="C1035" s="190"/>
      <c r="D1035" s="190"/>
      <c r="E1035" s="190"/>
      <c r="F1035" s="190"/>
      <c r="G1035" s="190"/>
      <c r="H1035" s="190"/>
      <c r="I1035" s="190"/>
      <c r="J1035" s="190"/>
      <c r="K1035" s="190"/>
      <c r="L1035" s="190"/>
      <c r="M1035" s="190"/>
      <c r="N1035" s="190"/>
      <c r="O1035" s="190"/>
      <c r="P1035" s="190"/>
      <c r="Q1035" s="190"/>
      <c r="R1035" s="190"/>
      <c r="S1035" s="190"/>
      <c r="T1035" s="190"/>
      <c r="U1035" s="190"/>
      <c r="V1035" s="190"/>
      <c r="W1035" s="190"/>
      <c r="X1035" s="190"/>
      <c r="Y1035" s="190"/>
      <c r="Z1035" s="190"/>
      <c r="AA1035" s="190"/>
      <c r="AB1035" s="190"/>
      <c r="AC1035" s="190"/>
      <c r="AD1035" s="190"/>
      <c r="AE1035" s="190"/>
      <c r="AF1035" s="190"/>
      <c r="AG1035" s="190"/>
      <c r="AH1035" s="190"/>
      <c r="AI1035" s="190"/>
      <c r="AJ1035" s="190"/>
      <c r="AK1035" s="190"/>
      <c r="AL1035" s="190"/>
      <c r="AM1035" s="190"/>
      <c r="AN1035" s="190"/>
      <c r="AO1035" s="190"/>
      <c r="AP1035" s="190"/>
      <c r="AQ1035" s="190"/>
      <c r="AR1035" s="190"/>
      <c r="AS1035" s="190"/>
      <c r="AT1035" s="190"/>
      <c r="AU1035" s="190"/>
      <c r="AV1035" s="190"/>
      <c r="AW1035" s="190"/>
      <c r="AX1035" s="190"/>
      <c r="AY1035" s="190"/>
      <c r="AZ1035" s="190"/>
      <c r="BA1035" s="190"/>
      <c r="BB1035" s="190"/>
      <c r="BC1035" s="190"/>
      <c r="BD1035" s="190"/>
      <c r="BE1035" s="190"/>
      <c r="BF1035" s="190"/>
      <c r="BG1035" s="190"/>
      <c r="BH1035" s="190"/>
      <c r="BI1035" s="190"/>
      <c r="BJ1035" s="190"/>
      <c r="BK1035" s="190"/>
      <c r="BL1035" s="190"/>
      <c r="BM1035" s="190"/>
      <c r="BN1035" s="190"/>
      <c r="BO1035" s="190"/>
      <c r="BP1035" s="190"/>
      <c r="BQ1035" s="190"/>
      <c r="BR1035" s="190"/>
      <c r="BS1035" s="190"/>
      <c r="BT1035" s="190"/>
      <c r="BU1035" s="190"/>
      <c r="BV1035" s="190"/>
      <c r="BW1035" s="190"/>
      <c r="BX1035" s="190"/>
      <c r="BY1035" s="190"/>
      <c r="BZ1035" s="190"/>
      <c r="CA1035" s="190"/>
      <c r="CB1035" s="190"/>
      <c r="CC1035" s="190"/>
      <c r="CD1035" s="190"/>
      <c r="CE1035" s="190"/>
      <c r="CF1035" s="190"/>
      <c r="CG1035" s="190"/>
      <c r="CH1035" s="74"/>
      <c r="CI1035" s="74"/>
      <c r="CJ1035" s="74"/>
      <c r="CK1035" s="74"/>
      <c r="CL1035" s="74"/>
      <c r="CM1035" s="74"/>
      <c r="CN1035" s="74"/>
      <c r="CO1035" s="74"/>
      <c r="CP1035" s="74"/>
      <c r="CQ1035" s="74"/>
      <c r="CR1035" s="74"/>
      <c r="CS1035" s="74"/>
      <c r="CT1035" s="296"/>
      <c r="CU1035" s="296"/>
      <c r="CV1035" s="296"/>
      <c r="CW1035" s="296"/>
      <c r="CX1035" s="296"/>
      <c r="CY1035" s="296"/>
      <c r="CZ1035" s="296"/>
      <c r="DA1035" s="296"/>
      <c r="DB1035" s="296"/>
      <c r="DC1035" s="296"/>
      <c r="DD1035" s="296"/>
      <c r="DE1035" s="296"/>
      <c r="DF1035" s="296"/>
      <c r="DG1035" s="296"/>
      <c r="DH1035" s="296"/>
      <c r="DI1035" s="296"/>
      <c r="DJ1035" s="296"/>
      <c r="DK1035" s="296"/>
      <c r="DL1035" s="296"/>
      <c r="DM1035" s="296"/>
      <c r="DN1035" s="296"/>
    </row>
    <row r="1036" customFormat="false" ht="15.75" hidden="false" customHeight="false" outlineLevel="0" collapsed="false">
      <c r="A1036" s="276" t="s">
        <v>622</v>
      </c>
      <c r="B1036" s="74"/>
      <c r="C1036" s="74"/>
      <c r="D1036" s="74"/>
      <c r="E1036" s="74"/>
      <c r="F1036" s="74"/>
      <c r="G1036" s="74"/>
      <c r="H1036" s="74"/>
      <c r="I1036" s="74"/>
      <c r="J1036" s="74"/>
      <c r="K1036" s="74"/>
      <c r="L1036" s="74"/>
      <c r="M1036" s="74"/>
      <c r="N1036" s="74"/>
      <c r="O1036" s="74"/>
      <c r="P1036" s="74"/>
      <c r="Q1036" s="74"/>
      <c r="R1036" s="74"/>
      <c r="S1036" s="74"/>
      <c r="T1036" s="74"/>
      <c r="U1036" s="74"/>
      <c r="V1036" s="74"/>
      <c r="W1036" s="74"/>
      <c r="X1036" s="74"/>
      <c r="Y1036" s="74"/>
      <c r="Z1036" s="74"/>
      <c r="AA1036" s="74"/>
      <c r="AB1036" s="74"/>
      <c r="AC1036" s="74"/>
      <c r="AD1036" s="74"/>
      <c r="AE1036" s="74"/>
      <c r="AF1036" s="74"/>
      <c r="AG1036" s="74"/>
      <c r="AH1036" s="74"/>
      <c r="AI1036" s="74"/>
      <c r="AJ1036" s="74"/>
      <c r="AK1036" s="74"/>
      <c r="AL1036" s="74"/>
      <c r="AM1036" s="74"/>
      <c r="AN1036" s="74"/>
      <c r="AO1036" s="74"/>
      <c r="AP1036" s="74"/>
      <c r="AQ1036" s="74"/>
      <c r="AR1036" s="74"/>
      <c r="AS1036" s="74"/>
      <c r="AT1036" s="74"/>
      <c r="AU1036" s="74"/>
      <c r="AV1036" s="74"/>
      <c r="AW1036" s="74"/>
      <c r="AX1036" s="74"/>
      <c r="AY1036" s="74"/>
      <c r="AZ1036" s="74"/>
      <c r="BA1036" s="74"/>
      <c r="BB1036" s="74"/>
      <c r="BC1036" s="74"/>
      <c r="BD1036" s="74"/>
      <c r="BE1036" s="74"/>
      <c r="BF1036" s="74"/>
      <c r="BG1036" s="74"/>
      <c r="BH1036" s="74"/>
      <c r="BI1036" s="74"/>
      <c r="BJ1036" s="74"/>
      <c r="BK1036" s="74"/>
      <c r="BL1036" s="74"/>
      <c r="BM1036" s="74"/>
      <c r="BN1036" s="74"/>
      <c r="BO1036" s="74"/>
      <c r="BP1036" s="74"/>
      <c r="BQ1036" s="74"/>
      <c r="BR1036" s="74"/>
      <c r="BS1036" s="74"/>
      <c r="BT1036" s="74"/>
      <c r="BU1036" s="74"/>
      <c r="BV1036" s="74"/>
      <c r="BW1036" s="74"/>
      <c r="BX1036" s="74"/>
      <c r="BY1036" s="74"/>
      <c r="BZ1036" s="74"/>
      <c r="CA1036" s="74"/>
      <c r="CB1036" s="74"/>
      <c r="CC1036" s="74"/>
      <c r="CD1036" s="74" t="n">
        <v>-34.7357355506535</v>
      </c>
      <c r="CE1036" s="74" t="n">
        <v>-30.6689055401008</v>
      </c>
      <c r="CF1036" s="74" t="n">
        <v>2.44146128643004</v>
      </c>
      <c r="CG1036" s="74" t="n">
        <v>-50.6152132986294</v>
      </c>
      <c r="CH1036" s="74" t="n">
        <v>-28.2652716654103</v>
      </c>
      <c r="CI1036" s="74" t="n">
        <v>-22.2514965558592</v>
      </c>
      <c r="CJ1036" s="74" t="n">
        <v>9.3501167547685</v>
      </c>
      <c r="CK1036" s="74" t="n">
        <v>91.7424639718525</v>
      </c>
      <c r="CL1036" s="74" t="n">
        <v>10.7241818028144</v>
      </c>
      <c r="CM1036" s="74" t="n">
        <v>34.5204706374187</v>
      </c>
      <c r="CN1036" s="74" t="n">
        <v>-51.5066050805425</v>
      </c>
      <c r="CO1036" s="74" t="n">
        <v>-30.5335706984547</v>
      </c>
      <c r="CP1036" s="74" t="n">
        <v>17.8849320156387</v>
      </c>
      <c r="CQ1036" s="74" t="n">
        <v>12.8402885613736</v>
      </c>
      <c r="CR1036" s="74" t="n">
        <v>31.046952749569</v>
      </c>
      <c r="CS1036" s="74"/>
      <c r="CT1036" s="274"/>
      <c r="CU1036" s="274"/>
      <c r="CV1036" s="274"/>
      <c r="CW1036" s="274"/>
      <c r="CX1036" s="274"/>
      <c r="CY1036" s="274"/>
      <c r="CZ1036" s="274"/>
      <c r="DA1036" s="274"/>
      <c r="DB1036" s="274"/>
      <c r="DC1036" s="274"/>
      <c r="DD1036" s="274"/>
      <c r="DE1036" s="274"/>
      <c r="DF1036" s="274"/>
      <c r="DG1036" s="274"/>
      <c r="DH1036" s="274"/>
      <c r="DI1036" s="274"/>
      <c r="DJ1036" s="274"/>
      <c r="DK1036" s="274"/>
      <c r="DL1036" s="274"/>
      <c r="DM1036" s="274"/>
      <c r="DN1036" s="274"/>
    </row>
    <row r="1037" customFormat="false" ht="15.75" hidden="false" customHeight="false" outlineLevel="0" collapsed="false">
      <c r="A1037" s="276" t="s">
        <v>623</v>
      </c>
      <c r="B1037" s="78"/>
      <c r="C1037" s="78"/>
      <c r="D1037" s="78"/>
      <c r="E1037" s="78"/>
      <c r="F1037" s="78"/>
      <c r="G1037" s="78"/>
      <c r="H1037" s="78"/>
      <c r="I1037" s="78"/>
      <c r="J1037" s="78"/>
      <c r="K1037" s="78"/>
      <c r="L1037" s="78"/>
      <c r="M1037" s="78"/>
      <c r="N1037" s="78"/>
      <c r="O1037" s="78"/>
      <c r="P1037" s="78"/>
      <c r="Q1037" s="78"/>
      <c r="R1037" s="78"/>
      <c r="S1037" s="78"/>
      <c r="T1037" s="78"/>
      <c r="U1037" s="78"/>
      <c r="V1037" s="78"/>
      <c r="W1037" s="78"/>
      <c r="X1037" s="78"/>
      <c r="Y1037" s="78"/>
      <c r="Z1037" s="78"/>
      <c r="AA1037" s="78"/>
      <c r="AB1037" s="78"/>
      <c r="AC1037" s="78"/>
      <c r="AD1037" s="78"/>
      <c r="AE1037" s="78"/>
      <c r="AF1037" s="78"/>
      <c r="AG1037" s="78"/>
      <c r="AH1037" s="78"/>
      <c r="AI1037" s="78"/>
      <c r="AJ1037" s="78"/>
      <c r="AK1037" s="78"/>
      <c r="AL1037" s="78"/>
      <c r="AM1037" s="78"/>
      <c r="AN1037" s="78"/>
      <c r="AO1037" s="78"/>
      <c r="AP1037" s="78"/>
      <c r="AQ1037" s="78"/>
      <c r="AR1037" s="78"/>
      <c r="AS1037" s="78"/>
      <c r="AT1037" s="78"/>
      <c r="AU1037" s="78"/>
      <c r="AV1037" s="78"/>
      <c r="AW1037" s="78"/>
      <c r="AX1037" s="78"/>
      <c r="AY1037" s="78"/>
      <c r="AZ1037" s="78"/>
      <c r="BA1037" s="78"/>
      <c r="BB1037" s="78"/>
      <c r="BC1037" s="78"/>
      <c r="BD1037" s="78"/>
      <c r="BE1037" s="78"/>
      <c r="BF1037" s="78"/>
      <c r="BG1037" s="78"/>
      <c r="BH1037" s="78"/>
      <c r="BI1037" s="78"/>
      <c r="BJ1037" s="78"/>
      <c r="BK1037" s="78"/>
      <c r="BL1037" s="78"/>
      <c r="BM1037" s="78"/>
      <c r="BN1037" s="78"/>
      <c r="BO1037" s="78"/>
      <c r="BP1037" s="78"/>
      <c r="BQ1037" s="78"/>
      <c r="BR1037" s="78"/>
      <c r="BS1037" s="78"/>
      <c r="BT1037" s="78"/>
      <c r="BU1037" s="78"/>
      <c r="BV1037" s="78"/>
      <c r="BW1037" s="78"/>
      <c r="BX1037" s="78"/>
      <c r="BY1037" s="78"/>
      <c r="BZ1037" s="78"/>
      <c r="CA1037" s="78"/>
      <c r="CB1037" s="78"/>
      <c r="CC1037" s="78"/>
      <c r="CD1037" s="78"/>
      <c r="CE1037" s="78"/>
      <c r="CF1037" s="78"/>
      <c r="CG1037" s="78"/>
      <c r="CH1037" s="188"/>
      <c r="CI1037" s="188"/>
      <c r="CJ1037" s="188"/>
      <c r="CK1037" s="188"/>
      <c r="CL1037" s="74"/>
      <c r="CM1037" s="74"/>
      <c r="CN1037" s="74"/>
      <c r="CO1037" s="74"/>
      <c r="CP1037" s="74"/>
      <c r="CQ1037" s="74"/>
      <c r="CR1037" s="74"/>
      <c r="CS1037" s="74"/>
      <c r="CT1037" s="284"/>
      <c r="CU1037" s="284"/>
      <c r="CV1037" s="284"/>
      <c r="CW1037" s="284"/>
      <c r="CX1037" s="284"/>
      <c r="CY1037" s="284"/>
      <c r="CZ1037" s="284"/>
      <c r="DA1037" s="284"/>
      <c r="DB1037" s="284"/>
      <c r="DC1037" s="284"/>
      <c r="DD1037" s="284"/>
      <c r="DE1037" s="284"/>
      <c r="DF1037" s="284"/>
      <c r="DG1037" s="284"/>
      <c r="DH1037" s="284"/>
      <c r="DI1037" s="284"/>
      <c r="DJ1037" s="284"/>
      <c r="DK1037" s="284"/>
      <c r="DL1037" s="284"/>
      <c r="DM1037" s="284"/>
      <c r="DN1037" s="284"/>
    </row>
    <row r="1038" customFormat="false" ht="15.75" hidden="false" customHeight="false" outlineLevel="0" collapsed="false">
      <c r="A1038" s="276" t="s">
        <v>610</v>
      </c>
      <c r="B1038" s="170"/>
      <c r="C1038" s="170"/>
      <c r="D1038" s="170"/>
      <c r="E1038" s="170"/>
      <c r="F1038" s="170"/>
      <c r="G1038" s="170"/>
      <c r="H1038" s="170"/>
      <c r="I1038" s="170"/>
      <c r="J1038" s="170"/>
      <c r="K1038" s="170"/>
      <c r="L1038" s="170"/>
      <c r="M1038" s="170"/>
      <c r="N1038" s="170"/>
      <c r="O1038" s="170"/>
      <c r="P1038" s="170"/>
      <c r="Q1038" s="170"/>
      <c r="R1038" s="170"/>
      <c r="S1038" s="170"/>
      <c r="T1038" s="170"/>
      <c r="U1038" s="170"/>
      <c r="V1038" s="170"/>
      <c r="W1038" s="170"/>
      <c r="X1038" s="170"/>
      <c r="Y1038" s="170"/>
      <c r="Z1038" s="170"/>
      <c r="AA1038" s="170"/>
      <c r="AB1038" s="170"/>
      <c r="AC1038" s="170"/>
      <c r="AD1038" s="170"/>
      <c r="AE1038" s="170"/>
      <c r="AF1038" s="170"/>
      <c r="AG1038" s="170"/>
      <c r="AH1038" s="170"/>
      <c r="AI1038" s="170"/>
      <c r="AJ1038" s="170"/>
      <c r="AK1038" s="170"/>
      <c r="AL1038" s="170"/>
      <c r="AM1038" s="170"/>
      <c r="AN1038" s="170"/>
      <c r="AO1038" s="170"/>
      <c r="AP1038" s="170"/>
      <c r="AQ1038" s="170"/>
      <c r="AR1038" s="170"/>
      <c r="AS1038" s="170"/>
      <c r="AT1038" s="170"/>
      <c r="AU1038" s="170"/>
      <c r="AV1038" s="170"/>
      <c r="AW1038" s="170"/>
      <c r="AX1038" s="170"/>
      <c r="AY1038" s="170"/>
      <c r="AZ1038" s="170"/>
      <c r="BA1038" s="170"/>
      <c r="BB1038" s="170"/>
      <c r="BC1038" s="170"/>
      <c r="BD1038" s="170"/>
      <c r="BE1038" s="170"/>
      <c r="BF1038" s="170"/>
      <c r="BG1038" s="170"/>
      <c r="BH1038" s="170"/>
      <c r="BI1038" s="170"/>
      <c r="BJ1038" s="170" t="n">
        <v>0</v>
      </c>
      <c r="BK1038" s="170" t="n">
        <v>0</v>
      </c>
      <c r="BL1038" s="170" t="n">
        <v>0</v>
      </c>
      <c r="BM1038" s="170" t="n">
        <v>0</v>
      </c>
      <c r="BN1038" s="170" t="n">
        <v>0</v>
      </c>
      <c r="BO1038" s="170" t="n">
        <v>0</v>
      </c>
      <c r="BP1038" s="170" t="n">
        <v>0</v>
      </c>
      <c r="BQ1038" s="170" t="n">
        <v>0</v>
      </c>
      <c r="BR1038" s="170" t="n">
        <v>0</v>
      </c>
      <c r="BS1038" s="170" t="n">
        <v>0</v>
      </c>
      <c r="BT1038" s="170" t="n">
        <v>0</v>
      </c>
      <c r="BU1038" s="170" t="n">
        <v>0</v>
      </c>
      <c r="BV1038" s="170" t="n">
        <v>0</v>
      </c>
      <c r="BW1038" s="170" t="n">
        <v>0</v>
      </c>
      <c r="BX1038" s="170" t="n">
        <v>0</v>
      </c>
      <c r="BY1038" s="170" t="n">
        <v>0</v>
      </c>
      <c r="BZ1038" s="170" t="n">
        <v>0</v>
      </c>
      <c r="CA1038" s="170" t="n">
        <v>0</v>
      </c>
      <c r="CB1038" s="170" t="n">
        <v>0</v>
      </c>
      <c r="CC1038" s="170" t="n">
        <v>0</v>
      </c>
      <c r="CD1038" s="170" t="n">
        <v>0</v>
      </c>
      <c r="CE1038" s="170" t="n">
        <v>0</v>
      </c>
      <c r="CF1038" s="170" t="n">
        <v>0</v>
      </c>
      <c r="CG1038" s="170" t="n">
        <v>0</v>
      </c>
      <c r="CH1038" s="172" t="n">
        <v>0</v>
      </c>
      <c r="CI1038" s="172" t="n">
        <v>0</v>
      </c>
      <c r="CJ1038" s="172" t="n">
        <v>0</v>
      </c>
      <c r="CK1038" s="172" t="n">
        <v>0</v>
      </c>
      <c r="CL1038" s="172" t="n">
        <v>0</v>
      </c>
      <c r="CM1038" s="172" t="n">
        <v>0</v>
      </c>
      <c r="CN1038" s="172" t="n">
        <v>0</v>
      </c>
      <c r="CO1038" s="172" t="n">
        <v>0</v>
      </c>
      <c r="CP1038" s="172" t="n">
        <v>0</v>
      </c>
      <c r="CQ1038" s="172" t="n">
        <v>0</v>
      </c>
      <c r="CR1038" s="172" t="n">
        <v>0</v>
      </c>
      <c r="CS1038" s="172"/>
      <c r="CT1038" s="278"/>
      <c r="CU1038" s="278"/>
      <c r="CV1038" s="278"/>
      <c r="CW1038" s="278"/>
      <c r="CX1038" s="278"/>
      <c r="CY1038" s="278"/>
      <c r="CZ1038" s="278"/>
      <c r="DA1038" s="278"/>
      <c r="DB1038" s="278"/>
      <c r="DC1038" s="278"/>
      <c r="DD1038" s="278"/>
      <c r="DE1038" s="278"/>
      <c r="DF1038" s="278"/>
      <c r="DG1038" s="278"/>
      <c r="DH1038" s="278"/>
      <c r="DI1038" s="278"/>
      <c r="DJ1038" s="278"/>
      <c r="DK1038" s="278"/>
      <c r="DL1038" s="278"/>
      <c r="DM1038" s="278"/>
      <c r="DN1038" s="278"/>
    </row>
    <row r="1039" customFormat="false" ht="15.75" hidden="false" customHeight="false" outlineLevel="0" collapsed="false">
      <c r="A1039" s="276" t="s">
        <v>622</v>
      </c>
      <c r="B1039" s="78"/>
      <c r="C1039" s="78"/>
      <c r="D1039" s="78"/>
      <c r="E1039" s="78"/>
      <c r="F1039" s="78"/>
      <c r="G1039" s="78"/>
      <c r="H1039" s="78"/>
      <c r="I1039" s="78"/>
      <c r="J1039" s="78"/>
      <c r="K1039" s="78"/>
      <c r="L1039" s="78"/>
      <c r="M1039" s="78"/>
      <c r="N1039" s="78"/>
      <c r="O1039" s="78"/>
      <c r="P1039" s="78"/>
      <c r="Q1039" s="78"/>
      <c r="R1039" s="78"/>
      <c r="S1039" s="78"/>
      <c r="T1039" s="78"/>
      <c r="U1039" s="78"/>
      <c r="V1039" s="78"/>
      <c r="W1039" s="78"/>
      <c r="X1039" s="78"/>
      <c r="Y1039" s="78"/>
      <c r="Z1039" s="78"/>
      <c r="AA1039" s="78"/>
      <c r="AB1039" s="78"/>
      <c r="AC1039" s="78"/>
      <c r="AD1039" s="78"/>
      <c r="AE1039" s="78"/>
      <c r="AF1039" s="78"/>
      <c r="AG1039" s="78"/>
      <c r="AH1039" s="78"/>
      <c r="AI1039" s="78"/>
      <c r="AJ1039" s="78"/>
      <c r="AK1039" s="78"/>
      <c r="AL1039" s="78"/>
      <c r="AM1039" s="78"/>
      <c r="AN1039" s="78"/>
      <c r="AO1039" s="78"/>
      <c r="AP1039" s="78"/>
      <c r="AQ1039" s="78"/>
      <c r="AR1039" s="78"/>
      <c r="AS1039" s="78"/>
      <c r="AT1039" s="78"/>
      <c r="AU1039" s="78"/>
      <c r="AV1039" s="78"/>
      <c r="AW1039" s="78"/>
      <c r="AX1039" s="78"/>
      <c r="AY1039" s="78"/>
      <c r="AZ1039" s="78"/>
      <c r="BA1039" s="78"/>
      <c r="BB1039" s="78"/>
      <c r="BC1039" s="78"/>
      <c r="BD1039" s="78"/>
      <c r="BE1039" s="78"/>
      <c r="BF1039" s="78"/>
      <c r="BG1039" s="78"/>
      <c r="BH1039" s="78"/>
      <c r="BI1039" s="78"/>
      <c r="BJ1039" s="78"/>
      <c r="BK1039" s="78"/>
      <c r="BL1039" s="78"/>
      <c r="BM1039" s="78"/>
      <c r="BN1039" s="78"/>
      <c r="BO1039" s="78"/>
      <c r="BP1039" s="78"/>
      <c r="BQ1039" s="78"/>
      <c r="BR1039" s="78"/>
      <c r="BS1039" s="78"/>
      <c r="BT1039" s="78"/>
      <c r="BU1039" s="78"/>
      <c r="BV1039" s="78"/>
      <c r="BW1039" s="78"/>
      <c r="BX1039" s="78"/>
      <c r="BY1039" s="78"/>
      <c r="BZ1039" s="78"/>
      <c r="CA1039" s="78"/>
      <c r="CB1039" s="78"/>
      <c r="CC1039" s="78"/>
      <c r="CD1039" s="78"/>
      <c r="CE1039" s="78"/>
      <c r="CF1039" s="78"/>
      <c r="CG1039" s="78"/>
      <c r="CH1039" s="74"/>
      <c r="CI1039" s="74"/>
      <c r="CJ1039" s="74"/>
      <c r="CK1039" s="74"/>
      <c r="CL1039" s="74"/>
      <c r="CM1039" s="74"/>
      <c r="CN1039" s="74"/>
      <c r="CO1039" s="74"/>
      <c r="CP1039" s="74"/>
      <c r="CQ1039" s="74"/>
      <c r="CR1039" s="74"/>
      <c r="CS1039" s="74"/>
      <c r="CT1039" s="294"/>
      <c r="CU1039" s="294"/>
      <c r="CV1039" s="294"/>
      <c r="CW1039" s="294"/>
      <c r="CX1039" s="294"/>
      <c r="CY1039" s="294"/>
      <c r="CZ1039" s="294"/>
      <c r="DA1039" s="294"/>
      <c r="DB1039" s="294"/>
      <c r="DC1039" s="294"/>
      <c r="DD1039" s="294"/>
      <c r="DE1039" s="294"/>
      <c r="DF1039" s="294"/>
      <c r="DG1039" s="294"/>
      <c r="DH1039" s="294"/>
      <c r="DI1039" s="294"/>
      <c r="DJ1039" s="294"/>
      <c r="DK1039" s="294"/>
      <c r="DL1039" s="294"/>
      <c r="DM1039" s="294"/>
      <c r="DN1039" s="294"/>
    </row>
    <row r="1040" customFormat="false" ht="15.75" hidden="false" customHeight="false" outlineLevel="0" collapsed="false">
      <c r="A1040" s="276" t="s">
        <v>623</v>
      </c>
      <c r="B1040" s="78"/>
      <c r="C1040" s="78"/>
      <c r="D1040" s="78"/>
      <c r="E1040" s="78"/>
      <c r="F1040" s="78"/>
      <c r="G1040" s="78"/>
      <c r="H1040" s="78"/>
      <c r="I1040" s="78"/>
      <c r="J1040" s="78"/>
      <c r="K1040" s="78"/>
      <c r="L1040" s="78"/>
      <c r="M1040" s="78"/>
      <c r="N1040" s="78"/>
      <c r="O1040" s="78"/>
      <c r="P1040" s="78"/>
      <c r="Q1040" s="78"/>
      <c r="R1040" s="78"/>
      <c r="S1040" s="78"/>
      <c r="T1040" s="78"/>
      <c r="U1040" s="78"/>
      <c r="V1040" s="78"/>
      <c r="W1040" s="78"/>
      <c r="X1040" s="78"/>
      <c r="Y1040" s="78"/>
      <c r="Z1040" s="78"/>
      <c r="AA1040" s="78"/>
      <c r="AB1040" s="78"/>
      <c r="AC1040" s="78"/>
      <c r="AD1040" s="78"/>
      <c r="AE1040" s="78"/>
      <c r="AF1040" s="78"/>
      <c r="AG1040" s="78"/>
      <c r="AH1040" s="78"/>
      <c r="AI1040" s="78"/>
      <c r="AJ1040" s="78"/>
      <c r="AK1040" s="78"/>
      <c r="AL1040" s="78"/>
      <c r="AM1040" s="78"/>
      <c r="AN1040" s="78"/>
      <c r="AO1040" s="78"/>
      <c r="AP1040" s="78"/>
      <c r="AQ1040" s="78"/>
      <c r="AR1040" s="78"/>
      <c r="AS1040" s="78"/>
      <c r="AT1040" s="78"/>
      <c r="AU1040" s="78"/>
      <c r="AV1040" s="78"/>
      <c r="AW1040" s="78"/>
      <c r="AX1040" s="78"/>
      <c r="AY1040" s="78"/>
      <c r="AZ1040" s="78"/>
      <c r="BA1040" s="78"/>
      <c r="BB1040" s="78"/>
      <c r="BC1040" s="78"/>
      <c r="BD1040" s="78"/>
      <c r="BE1040" s="78"/>
      <c r="BF1040" s="78"/>
      <c r="BG1040" s="78"/>
      <c r="BH1040" s="78"/>
      <c r="BI1040" s="78"/>
      <c r="BJ1040" s="78"/>
      <c r="BK1040" s="78"/>
      <c r="BL1040" s="78"/>
      <c r="BM1040" s="78"/>
      <c r="BN1040" s="78"/>
      <c r="BO1040" s="78"/>
      <c r="BP1040" s="78"/>
      <c r="BQ1040" s="78"/>
      <c r="BR1040" s="78"/>
      <c r="BS1040" s="78"/>
      <c r="BT1040" s="78"/>
      <c r="BU1040" s="78"/>
      <c r="BV1040" s="78"/>
      <c r="BW1040" s="78"/>
      <c r="BX1040" s="78"/>
      <c r="BY1040" s="78"/>
      <c r="BZ1040" s="78"/>
      <c r="CA1040" s="78"/>
      <c r="CB1040" s="78"/>
      <c r="CC1040" s="78"/>
      <c r="CD1040" s="78"/>
      <c r="CE1040" s="78"/>
      <c r="CF1040" s="78"/>
      <c r="CG1040" s="78"/>
      <c r="CH1040" s="74"/>
      <c r="CI1040" s="74"/>
      <c r="CJ1040" s="74"/>
      <c r="CK1040" s="74"/>
      <c r="CL1040" s="74"/>
      <c r="CM1040" s="74"/>
      <c r="CN1040" s="74"/>
      <c r="CO1040" s="74"/>
      <c r="CP1040" s="74"/>
      <c r="CQ1040" s="74"/>
      <c r="CR1040" s="74"/>
      <c r="CS1040" s="74"/>
      <c r="CT1040" s="278"/>
      <c r="CU1040" s="278"/>
      <c r="CV1040" s="278"/>
      <c r="CW1040" s="278"/>
      <c r="CX1040" s="278"/>
      <c r="CY1040" s="278"/>
      <c r="CZ1040" s="278"/>
      <c r="DA1040" s="278"/>
      <c r="DB1040" s="278"/>
      <c r="DC1040" s="278"/>
      <c r="DD1040" s="278"/>
      <c r="DE1040" s="278"/>
      <c r="DF1040" s="278"/>
      <c r="DG1040" s="278"/>
      <c r="DH1040" s="278"/>
      <c r="DI1040" s="278"/>
      <c r="DJ1040" s="278"/>
      <c r="DK1040" s="278"/>
      <c r="DL1040" s="278"/>
      <c r="DM1040" s="278"/>
      <c r="DN1040" s="278"/>
    </row>
    <row r="1041" customFormat="false" ht="15.75" hidden="false" customHeight="false" outlineLevel="0" collapsed="false">
      <c r="A1041" s="276" t="s">
        <v>612</v>
      </c>
      <c r="B1041" s="170"/>
      <c r="C1041" s="170"/>
      <c r="D1041" s="170"/>
      <c r="E1041" s="170"/>
      <c r="F1041" s="170"/>
      <c r="G1041" s="170"/>
      <c r="H1041" s="170"/>
      <c r="I1041" s="170"/>
      <c r="J1041" s="170"/>
      <c r="K1041" s="170"/>
      <c r="L1041" s="170"/>
      <c r="M1041" s="170"/>
      <c r="N1041" s="170"/>
      <c r="O1041" s="170"/>
      <c r="P1041" s="170"/>
      <c r="Q1041" s="170"/>
      <c r="R1041" s="170"/>
      <c r="S1041" s="170"/>
      <c r="T1041" s="170"/>
      <c r="U1041" s="170"/>
      <c r="V1041" s="170"/>
      <c r="W1041" s="170"/>
      <c r="X1041" s="170"/>
      <c r="Y1041" s="170"/>
      <c r="Z1041" s="170"/>
      <c r="AA1041" s="170"/>
      <c r="AB1041" s="170"/>
      <c r="AC1041" s="170"/>
      <c r="AD1041" s="170"/>
      <c r="AE1041" s="170"/>
      <c r="AF1041" s="170"/>
      <c r="AG1041" s="170"/>
      <c r="AH1041" s="170"/>
      <c r="AI1041" s="170"/>
      <c r="AJ1041" s="170"/>
      <c r="AK1041" s="170"/>
      <c r="AL1041" s="170"/>
      <c r="AM1041" s="170"/>
      <c r="AN1041" s="170"/>
      <c r="AO1041" s="170"/>
      <c r="AP1041" s="170"/>
      <c r="AQ1041" s="170"/>
      <c r="AR1041" s="170"/>
      <c r="AS1041" s="170"/>
      <c r="AT1041" s="170"/>
      <c r="AU1041" s="170"/>
      <c r="AV1041" s="170"/>
      <c r="AW1041" s="170"/>
      <c r="AX1041" s="170"/>
      <c r="AY1041" s="170"/>
      <c r="AZ1041" s="170"/>
      <c r="BA1041" s="170"/>
      <c r="BB1041" s="170"/>
      <c r="BC1041" s="170"/>
      <c r="BD1041" s="170"/>
      <c r="BE1041" s="170"/>
      <c r="BF1041" s="170"/>
      <c r="BG1041" s="170"/>
      <c r="BH1041" s="170"/>
      <c r="BI1041" s="170"/>
      <c r="BJ1041" s="170" t="n">
        <v>0</v>
      </c>
      <c r="BK1041" s="170" t="n">
        <v>0</v>
      </c>
      <c r="BL1041" s="170" t="n">
        <v>0</v>
      </c>
      <c r="BM1041" s="170" t="n">
        <v>0</v>
      </c>
      <c r="BN1041" s="170" t="n">
        <v>0</v>
      </c>
      <c r="BO1041" s="170" t="n">
        <v>0</v>
      </c>
      <c r="BP1041" s="170" t="n">
        <v>0</v>
      </c>
      <c r="BQ1041" s="170" t="n">
        <v>0</v>
      </c>
      <c r="BR1041" s="170" t="n">
        <v>0</v>
      </c>
      <c r="BS1041" s="170" t="n">
        <v>0</v>
      </c>
      <c r="BT1041" s="170" t="n">
        <v>0</v>
      </c>
      <c r="BU1041" s="170" t="n">
        <v>0</v>
      </c>
      <c r="BV1041" s="170" t="n">
        <v>0</v>
      </c>
      <c r="BW1041" s="170" t="n">
        <v>0</v>
      </c>
      <c r="BX1041" s="170" t="n">
        <v>0</v>
      </c>
      <c r="BY1041" s="170" t="n">
        <v>0</v>
      </c>
      <c r="BZ1041" s="170" t="n">
        <v>0</v>
      </c>
      <c r="CA1041" s="170" t="n">
        <v>0</v>
      </c>
      <c r="CB1041" s="170" t="n">
        <v>0</v>
      </c>
      <c r="CC1041" s="170" t="n">
        <v>0</v>
      </c>
      <c r="CD1041" s="170" t="n">
        <v>0</v>
      </c>
      <c r="CE1041" s="170" t="n">
        <v>0</v>
      </c>
      <c r="CF1041" s="170" t="n">
        <v>0</v>
      </c>
      <c r="CG1041" s="170" t="n">
        <v>0</v>
      </c>
      <c r="CH1041" s="172" t="n">
        <v>0</v>
      </c>
      <c r="CI1041" s="172" t="n">
        <v>0</v>
      </c>
      <c r="CJ1041" s="172" t="n">
        <v>0</v>
      </c>
      <c r="CK1041" s="172" t="n">
        <v>0</v>
      </c>
      <c r="CL1041" s="172" t="n">
        <v>0</v>
      </c>
      <c r="CM1041" s="172" t="n">
        <v>0</v>
      </c>
      <c r="CN1041" s="172" t="n">
        <v>0</v>
      </c>
      <c r="CO1041" s="172" t="n">
        <v>0</v>
      </c>
      <c r="CP1041" s="172" t="n">
        <v>0</v>
      </c>
      <c r="CQ1041" s="172" t="n">
        <v>0</v>
      </c>
      <c r="CR1041" s="172" t="n">
        <v>0</v>
      </c>
      <c r="CS1041" s="172"/>
      <c r="CT1041" s="278"/>
      <c r="CU1041" s="278"/>
      <c r="CV1041" s="278"/>
      <c r="CW1041" s="278"/>
      <c r="CX1041" s="278"/>
      <c r="CY1041" s="278"/>
      <c r="CZ1041" s="278"/>
      <c r="DA1041" s="278"/>
      <c r="DB1041" s="278"/>
      <c r="DC1041" s="278"/>
      <c r="DD1041" s="278"/>
      <c r="DE1041" s="278"/>
      <c r="DF1041" s="278"/>
      <c r="DG1041" s="278"/>
      <c r="DH1041" s="278"/>
      <c r="DI1041" s="278"/>
      <c r="DJ1041" s="278"/>
      <c r="DK1041" s="278"/>
      <c r="DL1041" s="278"/>
      <c r="DM1041" s="278"/>
      <c r="DN1041" s="278"/>
    </row>
    <row r="1042" customFormat="false" ht="15.75" hidden="false" customHeight="false" outlineLevel="0" collapsed="false">
      <c r="A1042" s="276" t="s">
        <v>622</v>
      </c>
      <c r="B1042" s="190"/>
      <c r="C1042" s="190"/>
      <c r="D1042" s="190"/>
      <c r="E1042" s="190"/>
      <c r="F1042" s="190"/>
      <c r="G1042" s="190"/>
      <c r="H1042" s="190"/>
      <c r="I1042" s="190"/>
      <c r="J1042" s="190"/>
      <c r="K1042" s="190"/>
      <c r="L1042" s="190"/>
      <c r="M1042" s="190"/>
      <c r="N1042" s="190"/>
      <c r="O1042" s="190"/>
      <c r="P1042" s="190"/>
      <c r="Q1042" s="190"/>
      <c r="R1042" s="190"/>
      <c r="S1042" s="190"/>
      <c r="T1042" s="190"/>
      <c r="U1042" s="190"/>
      <c r="V1042" s="190"/>
      <c r="W1042" s="190"/>
      <c r="X1042" s="190"/>
      <c r="Y1042" s="190"/>
      <c r="Z1042" s="190"/>
      <c r="AA1042" s="190"/>
      <c r="AB1042" s="190"/>
      <c r="AC1042" s="190"/>
      <c r="AD1042" s="190"/>
      <c r="AE1042" s="190"/>
      <c r="AF1042" s="190"/>
      <c r="AG1042" s="190"/>
      <c r="AH1042" s="190"/>
      <c r="AI1042" s="190"/>
      <c r="AJ1042" s="190"/>
      <c r="AK1042" s="190"/>
      <c r="AL1042" s="190"/>
      <c r="AM1042" s="190"/>
      <c r="AN1042" s="190"/>
      <c r="AO1042" s="190"/>
      <c r="AP1042" s="190"/>
      <c r="AQ1042" s="190"/>
      <c r="AR1042" s="190"/>
      <c r="AS1042" s="190"/>
      <c r="AT1042" s="190"/>
      <c r="AU1042" s="190"/>
      <c r="AV1042" s="190"/>
      <c r="AW1042" s="190"/>
      <c r="AX1042" s="190"/>
      <c r="AY1042" s="190"/>
      <c r="AZ1042" s="190"/>
      <c r="BA1042" s="190"/>
      <c r="BB1042" s="190"/>
      <c r="BC1042" s="190"/>
      <c r="BD1042" s="190"/>
      <c r="BE1042" s="190"/>
      <c r="BF1042" s="190"/>
      <c r="BG1042" s="190"/>
      <c r="BH1042" s="190"/>
      <c r="BI1042" s="190"/>
      <c r="BJ1042" s="190" t="n">
        <v>0</v>
      </c>
      <c r="BK1042" s="190" t="n">
        <v>0</v>
      </c>
      <c r="BL1042" s="190" t="n">
        <v>0</v>
      </c>
      <c r="BM1042" s="190" t="n">
        <v>0</v>
      </c>
      <c r="BN1042" s="190" t="n">
        <v>0</v>
      </c>
      <c r="BO1042" s="190" t="n">
        <v>0</v>
      </c>
      <c r="BP1042" s="190" t="n">
        <v>0</v>
      </c>
      <c r="BQ1042" s="190" t="n">
        <v>0</v>
      </c>
      <c r="BR1042" s="190" t="n">
        <v>0</v>
      </c>
      <c r="BS1042" s="190" t="n">
        <v>0</v>
      </c>
      <c r="BT1042" s="190" t="n">
        <v>0</v>
      </c>
      <c r="BU1042" s="190" t="n">
        <v>0</v>
      </c>
      <c r="BV1042" s="190" t="n">
        <v>0</v>
      </c>
      <c r="BW1042" s="190" t="n">
        <v>0</v>
      </c>
      <c r="BX1042" s="190" t="n">
        <v>0</v>
      </c>
      <c r="BY1042" s="190" t="n">
        <v>0</v>
      </c>
      <c r="BZ1042" s="190" t="n">
        <v>0</v>
      </c>
      <c r="CA1042" s="190" t="n">
        <v>0</v>
      </c>
      <c r="CB1042" s="190" t="n">
        <v>0</v>
      </c>
      <c r="CC1042" s="190" t="n">
        <v>0</v>
      </c>
      <c r="CD1042" s="190" t="n">
        <v>0</v>
      </c>
      <c r="CE1042" s="190" t="n">
        <v>0</v>
      </c>
      <c r="CF1042" s="190" t="n">
        <v>0</v>
      </c>
      <c r="CG1042" s="190" t="n">
        <v>0</v>
      </c>
      <c r="CH1042" s="74" t="n">
        <v>0</v>
      </c>
      <c r="CI1042" s="74" t="n">
        <v>0</v>
      </c>
      <c r="CJ1042" s="74" t="n">
        <v>0</v>
      </c>
      <c r="CK1042" s="74" t="n">
        <v>0</v>
      </c>
      <c r="CL1042" s="74" t="n">
        <v>0</v>
      </c>
      <c r="CM1042" s="74" t="n">
        <v>0</v>
      </c>
      <c r="CN1042" s="74" t="n">
        <v>0</v>
      </c>
      <c r="CO1042" s="74" t="n">
        <v>0</v>
      </c>
      <c r="CP1042" s="74" t="n">
        <v>0</v>
      </c>
      <c r="CQ1042" s="74" t="n">
        <v>0</v>
      </c>
      <c r="CR1042" s="74" t="n">
        <v>0</v>
      </c>
      <c r="CS1042" s="74"/>
      <c r="CT1042" s="294"/>
      <c r="CU1042" s="294"/>
      <c r="CV1042" s="294"/>
      <c r="CW1042" s="294"/>
      <c r="CX1042" s="294"/>
      <c r="CY1042" s="294"/>
      <c r="CZ1042" s="294"/>
      <c r="DA1042" s="294"/>
      <c r="DB1042" s="294"/>
      <c r="DC1042" s="294"/>
      <c r="DD1042" s="294"/>
      <c r="DE1042" s="294"/>
      <c r="DF1042" s="294"/>
      <c r="DG1042" s="294"/>
      <c r="DH1042" s="294"/>
      <c r="DI1042" s="294"/>
      <c r="DJ1042" s="294"/>
      <c r="DK1042" s="294"/>
      <c r="DL1042" s="294"/>
      <c r="DM1042" s="294"/>
      <c r="DN1042" s="294"/>
    </row>
    <row r="1043" customFormat="false" ht="15.75" hidden="false" customHeight="false" outlineLevel="0" collapsed="false">
      <c r="A1043" s="276" t="s">
        <v>623</v>
      </c>
      <c r="B1043" s="190"/>
      <c r="C1043" s="190"/>
      <c r="D1043" s="190"/>
      <c r="E1043" s="190"/>
      <c r="F1043" s="190"/>
      <c r="G1043" s="190"/>
      <c r="H1043" s="190"/>
      <c r="I1043" s="190"/>
      <c r="J1043" s="190"/>
      <c r="K1043" s="190"/>
      <c r="L1043" s="190"/>
      <c r="M1043" s="190"/>
      <c r="N1043" s="190"/>
      <c r="O1043" s="190"/>
      <c r="P1043" s="190"/>
      <c r="Q1043" s="190"/>
      <c r="R1043" s="190"/>
      <c r="S1043" s="190"/>
      <c r="T1043" s="190"/>
      <c r="U1043" s="190"/>
      <c r="V1043" s="190"/>
      <c r="W1043" s="190"/>
      <c r="X1043" s="190"/>
      <c r="Y1043" s="190"/>
      <c r="Z1043" s="190"/>
      <c r="AA1043" s="190"/>
      <c r="AB1043" s="190"/>
      <c r="AC1043" s="190"/>
      <c r="AD1043" s="190"/>
      <c r="AE1043" s="190"/>
      <c r="AF1043" s="190"/>
      <c r="AG1043" s="190"/>
      <c r="AH1043" s="190"/>
      <c r="AI1043" s="190"/>
      <c r="AJ1043" s="190"/>
      <c r="AK1043" s="190"/>
      <c r="AL1043" s="190"/>
      <c r="AM1043" s="190"/>
      <c r="AN1043" s="190"/>
      <c r="AO1043" s="190"/>
      <c r="AP1043" s="190"/>
      <c r="AQ1043" s="190"/>
      <c r="AR1043" s="190"/>
      <c r="AS1043" s="190"/>
      <c r="AT1043" s="190"/>
      <c r="AU1043" s="190"/>
      <c r="AV1043" s="190"/>
      <c r="AW1043" s="190"/>
      <c r="AX1043" s="190"/>
      <c r="AY1043" s="190"/>
      <c r="AZ1043" s="190"/>
      <c r="BA1043" s="190"/>
      <c r="BB1043" s="190"/>
      <c r="BC1043" s="190"/>
      <c r="BD1043" s="190"/>
      <c r="BE1043" s="190"/>
      <c r="BF1043" s="190"/>
      <c r="BG1043" s="190"/>
      <c r="BH1043" s="190"/>
      <c r="BI1043" s="190"/>
      <c r="BJ1043" s="190" t="n">
        <v>0</v>
      </c>
      <c r="BK1043" s="190" t="n">
        <v>0</v>
      </c>
      <c r="BL1043" s="190" t="n">
        <v>0</v>
      </c>
      <c r="BM1043" s="190" t="n">
        <v>0</v>
      </c>
      <c r="BN1043" s="190" t="n">
        <v>0</v>
      </c>
      <c r="BO1043" s="190" t="n">
        <v>0</v>
      </c>
      <c r="BP1043" s="190" t="n">
        <v>0</v>
      </c>
      <c r="BQ1043" s="190" t="n">
        <v>0</v>
      </c>
      <c r="BR1043" s="190" t="n">
        <v>0</v>
      </c>
      <c r="BS1043" s="190" t="n">
        <v>0</v>
      </c>
      <c r="BT1043" s="190" t="n">
        <v>0</v>
      </c>
      <c r="BU1043" s="190" t="n">
        <v>0</v>
      </c>
      <c r="BV1043" s="190" t="n">
        <v>0</v>
      </c>
      <c r="BW1043" s="190" t="n">
        <v>0</v>
      </c>
      <c r="BX1043" s="190" t="n">
        <v>0</v>
      </c>
      <c r="BY1043" s="190" t="n">
        <v>0</v>
      </c>
      <c r="BZ1043" s="190" t="n">
        <v>0</v>
      </c>
      <c r="CA1043" s="190" t="n">
        <v>0</v>
      </c>
      <c r="CB1043" s="190" t="n">
        <v>0</v>
      </c>
      <c r="CC1043" s="190" t="n">
        <v>0</v>
      </c>
      <c r="CD1043" s="190" t="n">
        <v>0</v>
      </c>
      <c r="CE1043" s="190" t="n">
        <v>0</v>
      </c>
      <c r="CF1043" s="190" t="n">
        <v>0</v>
      </c>
      <c r="CG1043" s="190" t="n">
        <v>0</v>
      </c>
      <c r="CH1043" s="74" t="n">
        <v>0</v>
      </c>
      <c r="CI1043" s="74" t="n">
        <v>0</v>
      </c>
      <c r="CJ1043" s="74" t="n">
        <v>0</v>
      </c>
      <c r="CK1043" s="74" t="n">
        <v>0</v>
      </c>
      <c r="CL1043" s="74" t="n">
        <v>0</v>
      </c>
      <c r="CM1043" s="74" t="n">
        <v>0</v>
      </c>
      <c r="CN1043" s="74" t="n">
        <v>0</v>
      </c>
      <c r="CO1043" s="74" t="n">
        <v>0</v>
      </c>
      <c r="CP1043" s="74" t="n">
        <v>0</v>
      </c>
      <c r="CQ1043" s="74" t="n">
        <v>0</v>
      </c>
      <c r="CR1043" s="74" t="n">
        <v>0</v>
      </c>
      <c r="CS1043" s="74"/>
      <c r="CT1043" s="274"/>
      <c r="CU1043" s="274"/>
      <c r="CV1043" s="274"/>
      <c r="CW1043" s="274"/>
      <c r="CX1043" s="274"/>
      <c r="CY1043" s="274"/>
      <c r="CZ1043" s="274"/>
      <c r="DA1043" s="274"/>
      <c r="DB1043" s="274"/>
      <c r="DC1043" s="274"/>
      <c r="DD1043" s="274"/>
      <c r="DE1043" s="274"/>
      <c r="DF1043" s="274"/>
      <c r="DG1043" s="274"/>
      <c r="DH1043" s="274"/>
      <c r="DI1043" s="274"/>
      <c r="DJ1043" s="274"/>
      <c r="DK1043" s="274"/>
      <c r="DL1043" s="274"/>
      <c r="DM1043" s="274"/>
      <c r="DN1043" s="274"/>
    </row>
    <row r="1044" customFormat="false" ht="15.75" hidden="false" customHeight="false" outlineLevel="0" collapsed="false">
      <c r="A1044" s="276" t="s">
        <v>613</v>
      </c>
      <c r="B1044" s="170"/>
      <c r="C1044" s="170"/>
      <c r="D1044" s="170"/>
      <c r="E1044" s="170"/>
      <c r="F1044" s="170"/>
      <c r="G1044" s="170"/>
      <c r="H1044" s="170"/>
      <c r="I1044" s="170"/>
      <c r="J1044" s="170"/>
      <c r="K1044" s="170"/>
      <c r="L1044" s="170"/>
      <c r="M1044" s="170"/>
      <c r="N1044" s="170"/>
      <c r="O1044" s="170"/>
      <c r="P1044" s="170"/>
      <c r="Q1044" s="170"/>
      <c r="R1044" s="170"/>
      <c r="S1044" s="170"/>
      <c r="T1044" s="170"/>
      <c r="U1044" s="170"/>
      <c r="V1044" s="170"/>
      <c r="W1044" s="170"/>
      <c r="X1044" s="170"/>
      <c r="Y1044" s="170"/>
      <c r="Z1044" s="170"/>
      <c r="AA1044" s="170"/>
      <c r="AB1044" s="170"/>
      <c r="AC1044" s="170"/>
      <c r="AD1044" s="170"/>
      <c r="AE1044" s="170"/>
      <c r="AF1044" s="170"/>
      <c r="AG1044" s="170"/>
      <c r="AH1044" s="170"/>
      <c r="AI1044" s="170"/>
      <c r="AJ1044" s="170"/>
      <c r="AK1044" s="170"/>
      <c r="AL1044" s="170"/>
      <c r="AM1044" s="170"/>
      <c r="AN1044" s="170"/>
      <c r="AO1044" s="170"/>
      <c r="AP1044" s="170"/>
      <c r="AQ1044" s="170"/>
      <c r="AR1044" s="170"/>
      <c r="AS1044" s="170"/>
      <c r="AT1044" s="170"/>
      <c r="AU1044" s="170"/>
      <c r="AV1044" s="170"/>
      <c r="AW1044" s="170"/>
      <c r="AX1044" s="170"/>
      <c r="AY1044" s="170"/>
      <c r="AZ1044" s="170"/>
      <c r="BA1044" s="170"/>
      <c r="BB1044" s="170"/>
      <c r="BC1044" s="170"/>
      <c r="BD1044" s="170"/>
      <c r="BE1044" s="170"/>
      <c r="BF1044" s="170"/>
      <c r="BG1044" s="170"/>
      <c r="BH1044" s="170"/>
      <c r="BI1044" s="170"/>
      <c r="BJ1044" s="170" t="n">
        <v>0</v>
      </c>
      <c r="BK1044" s="170" t="n">
        <v>0</v>
      </c>
      <c r="BL1044" s="170" t="n">
        <v>0</v>
      </c>
      <c r="BM1044" s="170" t="n">
        <v>0</v>
      </c>
      <c r="BN1044" s="170" t="n">
        <v>0</v>
      </c>
      <c r="BO1044" s="170" t="n">
        <v>0</v>
      </c>
      <c r="BP1044" s="170" t="n">
        <v>0</v>
      </c>
      <c r="BQ1044" s="170" t="n">
        <v>0</v>
      </c>
      <c r="BR1044" s="170" t="n">
        <v>0</v>
      </c>
      <c r="BS1044" s="170" t="n">
        <v>0</v>
      </c>
      <c r="BT1044" s="170" t="n">
        <v>0</v>
      </c>
      <c r="BU1044" s="170" t="n">
        <v>0</v>
      </c>
      <c r="BV1044" s="170" t="n">
        <v>0</v>
      </c>
      <c r="BW1044" s="170" t="n">
        <v>0</v>
      </c>
      <c r="BX1044" s="170" t="n">
        <v>0</v>
      </c>
      <c r="BY1044" s="170" t="n">
        <v>0</v>
      </c>
      <c r="BZ1044" s="170" t="n">
        <v>0</v>
      </c>
      <c r="CA1044" s="170" t="n">
        <v>0</v>
      </c>
      <c r="CB1044" s="170" t="n">
        <v>0</v>
      </c>
      <c r="CC1044" s="170" t="n">
        <v>0</v>
      </c>
      <c r="CD1044" s="170" t="n">
        <v>0</v>
      </c>
      <c r="CE1044" s="170" t="n">
        <v>0</v>
      </c>
      <c r="CF1044" s="170" t="n">
        <v>0</v>
      </c>
      <c r="CG1044" s="170" t="n">
        <v>0</v>
      </c>
      <c r="CH1044" s="172" t="n">
        <v>0</v>
      </c>
      <c r="CI1044" s="172" t="n">
        <v>0</v>
      </c>
      <c r="CJ1044" s="172" t="n">
        <v>0</v>
      </c>
      <c r="CK1044" s="172" t="n">
        <v>0</v>
      </c>
      <c r="CL1044" s="172" t="n">
        <v>0</v>
      </c>
      <c r="CM1044" s="172" t="n">
        <v>0</v>
      </c>
      <c r="CN1044" s="172" t="n">
        <v>0</v>
      </c>
      <c r="CO1044" s="172" t="n">
        <v>0</v>
      </c>
      <c r="CP1044" s="172" t="n">
        <v>0</v>
      </c>
      <c r="CQ1044" s="172" t="n">
        <v>0</v>
      </c>
      <c r="CR1044" s="172" t="n">
        <v>0</v>
      </c>
      <c r="CS1044" s="172"/>
      <c r="CT1044" s="274"/>
      <c r="CU1044" s="274"/>
      <c r="CV1044" s="274"/>
      <c r="CW1044" s="274"/>
      <c r="CX1044" s="274"/>
      <c r="CY1044" s="274"/>
      <c r="CZ1044" s="274"/>
      <c r="DA1044" s="274"/>
      <c r="DB1044" s="274"/>
      <c r="DC1044" s="274"/>
      <c r="DD1044" s="274"/>
      <c r="DE1044" s="274"/>
      <c r="DF1044" s="274"/>
      <c r="DG1044" s="274"/>
      <c r="DH1044" s="274"/>
      <c r="DI1044" s="274"/>
      <c r="DJ1044" s="274"/>
      <c r="DK1044" s="274"/>
      <c r="DL1044" s="274"/>
      <c r="DM1044" s="274"/>
      <c r="DN1044" s="274"/>
    </row>
    <row r="1045" customFormat="false" ht="15.75" hidden="false" customHeight="false" outlineLevel="0" collapsed="false">
      <c r="A1045" s="276" t="s">
        <v>622</v>
      </c>
      <c r="B1045" s="190"/>
      <c r="C1045" s="190"/>
      <c r="D1045" s="190"/>
      <c r="E1045" s="190"/>
      <c r="F1045" s="190"/>
      <c r="G1045" s="190"/>
      <c r="H1045" s="190"/>
      <c r="I1045" s="190"/>
      <c r="J1045" s="190"/>
      <c r="K1045" s="190"/>
      <c r="L1045" s="190"/>
      <c r="M1045" s="190"/>
      <c r="N1045" s="190"/>
      <c r="O1045" s="190"/>
      <c r="P1045" s="190"/>
      <c r="Q1045" s="190"/>
      <c r="R1045" s="190"/>
      <c r="S1045" s="190"/>
      <c r="T1045" s="190"/>
      <c r="U1045" s="190"/>
      <c r="V1045" s="190"/>
      <c r="W1045" s="190"/>
      <c r="X1045" s="190"/>
      <c r="Y1045" s="190"/>
      <c r="Z1045" s="190"/>
      <c r="AA1045" s="190"/>
      <c r="AB1045" s="190"/>
      <c r="AC1045" s="190"/>
      <c r="AD1045" s="190"/>
      <c r="AE1045" s="190"/>
      <c r="AF1045" s="190"/>
      <c r="AG1045" s="190"/>
      <c r="AH1045" s="190"/>
      <c r="AI1045" s="190"/>
      <c r="AJ1045" s="190"/>
      <c r="AK1045" s="190"/>
      <c r="AL1045" s="190"/>
      <c r="AM1045" s="190"/>
      <c r="AN1045" s="190"/>
      <c r="AO1045" s="190"/>
      <c r="AP1045" s="190"/>
      <c r="AQ1045" s="190"/>
      <c r="AR1045" s="190"/>
      <c r="AS1045" s="190"/>
      <c r="AT1045" s="190"/>
      <c r="AU1045" s="190"/>
      <c r="AV1045" s="190"/>
      <c r="AW1045" s="190"/>
      <c r="AX1045" s="190"/>
      <c r="AY1045" s="190"/>
      <c r="AZ1045" s="190"/>
      <c r="BA1045" s="190"/>
      <c r="BB1045" s="190"/>
      <c r="BC1045" s="190"/>
      <c r="BD1045" s="190"/>
      <c r="BE1045" s="190"/>
      <c r="BF1045" s="190"/>
      <c r="BG1045" s="190"/>
      <c r="BH1045" s="190"/>
      <c r="BI1045" s="190"/>
      <c r="BJ1045" s="190"/>
      <c r="BK1045" s="190"/>
      <c r="BL1045" s="190"/>
      <c r="BM1045" s="190"/>
      <c r="BN1045" s="190"/>
      <c r="BO1045" s="190"/>
      <c r="BP1045" s="190"/>
      <c r="BQ1045" s="190"/>
      <c r="BR1045" s="190"/>
      <c r="BS1045" s="190"/>
      <c r="BT1045" s="190"/>
      <c r="BU1045" s="190"/>
      <c r="BV1045" s="190"/>
      <c r="BW1045" s="190"/>
      <c r="BX1045" s="190"/>
      <c r="BY1045" s="190"/>
      <c r="BZ1045" s="190"/>
      <c r="CA1045" s="190"/>
      <c r="CB1045" s="190"/>
      <c r="CC1045" s="190"/>
      <c r="CD1045" s="190"/>
      <c r="CE1045" s="190"/>
      <c r="CF1045" s="190"/>
      <c r="CG1045" s="190"/>
      <c r="CH1045" s="74"/>
      <c r="CI1045" s="74"/>
      <c r="CJ1045" s="74"/>
      <c r="CK1045" s="74"/>
      <c r="CL1045" s="74"/>
      <c r="CM1045" s="74"/>
      <c r="CN1045" s="74"/>
      <c r="CO1045" s="74"/>
      <c r="CP1045" s="74"/>
      <c r="CQ1045" s="74"/>
      <c r="CR1045" s="74"/>
      <c r="CS1045" s="74"/>
      <c r="CT1045" s="294"/>
      <c r="CU1045" s="294"/>
      <c r="CV1045" s="294"/>
      <c r="CW1045" s="294"/>
      <c r="CX1045" s="294"/>
      <c r="CY1045" s="294"/>
      <c r="CZ1045" s="294"/>
      <c r="DA1045" s="294"/>
      <c r="DB1045" s="294"/>
      <c r="DC1045" s="294"/>
      <c r="DD1045" s="294"/>
      <c r="DE1045" s="294"/>
      <c r="DF1045" s="294"/>
      <c r="DG1045" s="294"/>
      <c r="DH1045" s="294"/>
      <c r="DI1045" s="294"/>
      <c r="DJ1045" s="294"/>
      <c r="DK1045" s="294"/>
      <c r="DL1045" s="294"/>
      <c r="DM1045" s="294"/>
      <c r="DN1045" s="294"/>
    </row>
    <row r="1046" customFormat="false" ht="15.75" hidden="false" customHeight="false" outlineLevel="0" collapsed="false">
      <c r="A1046" s="276" t="s">
        <v>623</v>
      </c>
      <c r="B1046" s="190"/>
      <c r="C1046" s="190"/>
      <c r="D1046" s="190"/>
      <c r="E1046" s="190"/>
      <c r="F1046" s="190"/>
      <c r="G1046" s="190"/>
      <c r="H1046" s="190"/>
      <c r="I1046" s="190"/>
      <c r="J1046" s="190"/>
      <c r="K1046" s="190"/>
      <c r="L1046" s="190"/>
      <c r="M1046" s="190"/>
      <c r="N1046" s="190"/>
      <c r="O1046" s="190"/>
      <c r="P1046" s="190"/>
      <c r="Q1046" s="190"/>
      <c r="R1046" s="190"/>
      <c r="S1046" s="190"/>
      <c r="T1046" s="190"/>
      <c r="U1046" s="190"/>
      <c r="V1046" s="190"/>
      <c r="W1046" s="190"/>
      <c r="X1046" s="190"/>
      <c r="Y1046" s="190"/>
      <c r="Z1046" s="190"/>
      <c r="AA1046" s="190"/>
      <c r="AB1046" s="190"/>
      <c r="AC1046" s="190"/>
      <c r="AD1046" s="190"/>
      <c r="AE1046" s="190"/>
      <c r="AF1046" s="190"/>
      <c r="AG1046" s="190"/>
      <c r="AH1046" s="190"/>
      <c r="AI1046" s="190"/>
      <c r="AJ1046" s="190"/>
      <c r="AK1046" s="190"/>
      <c r="AL1046" s="190"/>
      <c r="AM1046" s="190"/>
      <c r="AN1046" s="190"/>
      <c r="AO1046" s="190"/>
      <c r="AP1046" s="190"/>
      <c r="AQ1046" s="190"/>
      <c r="AR1046" s="190"/>
      <c r="AS1046" s="190"/>
      <c r="AT1046" s="190"/>
      <c r="AU1046" s="190"/>
      <c r="AV1046" s="190"/>
      <c r="AW1046" s="190"/>
      <c r="AX1046" s="190"/>
      <c r="AY1046" s="190"/>
      <c r="AZ1046" s="190"/>
      <c r="BA1046" s="190"/>
      <c r="BB1046" s="190"/>
      <c r="BC1046" s="190"/>
      <c r="BD1046" s="190"/>
      <c r="BE1046" s="190"/>
      <c r="BF1046" s="190"/>
      <c r="BG1046" s="190"/>
      <c r="BH1046" s="190"/>
      <c r="BI1046" s="190"/>
      <c r="BJ1046" s="190"/>
      <c r="BK1046" s="190"/>
      <c r="BL1046" s="190"/>
      <c r="BM1046" s="190"/>
      <c r="BN1046" s="190"/>
      <c r="BO1046" s="190"/>
      <c r="BP1046" s="190"/>
      <c r="BQ1046" s="190"/>
      <c r="BR1046" s="190"/>
      <c r="BS1046" s="190"/>
      <c r="BT1046" s="190"/>
      <c r="BU1046" s="190"/>
      <c r="BV1046" s="190"/>
      <c r="BW1046" s="190"/>
      <c r="BX1046" s="190"/>
      <c r="BY1046" s="190"/>
      <c r="BZ1046" s="190"/>
      <c r="CA1046" s="190"/>
      <c r="CB1046" s="190"/>
      <c r="CC1046" s="190"/>
      <c r="CD1046" s="190"/>
      <c r="CE1046" s="190"/>
      <c r="CF1046" s="190"/>
      <c r="CG1046" s="190"/>
      <c r="CH1046" s="74"/>
      <c r="CI1046" s="74"/>
      <c r="CJ1046" s="74"/>
      <c r="CK1046" s="74"/>
      <c r="CL1046" s="74"/>
      <c r="CM1046" s="74"/>
      <c r="CN1046" s="74"/>
      <c r="CO1046" s="74"/>
      <c r="CP1046" s="74"/>
      <c r="CQ1046" s="74"/>
      <c r="CR1046" s="74"/>
      <c r="CS1046" s="74"/>
      <c r="CT1046" s="274"/>
      <c r="CU1046" s="274"/>
      <c r="CV1046" s="274"/>
      <c r="CW1046" s="274"/>
      <c r="CX1046" s="274"/>
      <c r="CY1046" s="274"/>
      <c r="CZ1046" s="274"/>
      <c r="DA1046" s="274"/>
      <c r="DB1046" s="274"/>
      <c r="DC1046" s="274"/>
      <c r="DD1046" s="274"/>
      <c r="DE1046" s="274"/>
      <c r="DF1046" s="274"/>
      <c r="DG1046" s="274"/>
      <c r="DH1046" s="274"/>
      <c r="DI1046" s="274"/>
      <c r="DJ1046" s="274"/>
      <c r="DK1046" s="274"/>
      <c r="DL1046" s="274"/>
      <c r="DM1046" s="274"/>
      <c r="DN1046" s="274"/>
    </row>
    <row r="1047" customFormat="false" ht="15.75" hidden="false" customHeight="false" outlineLevel="0" collapsed="false">
      <c r="A1047" s="276" t="s">
        <v>630</v>
      </c>
      <c r="B1047" s="170"/>
      <c r="C1047" s="170"/>
      <c r="D1047" s="170"/>
      <c r="E1047" s="170"/>
      <c r="F1047" s="170"/>
      <c r="G1047" s="170"/>
      <c r="H1047" s="170"/>
      <c r="I1047" s="170"/>
      <c r="J1047" s="170"/>
      <c r="K1047" s="170"/>
      <c r="L1047" s="170"/>
      <c r="M1047" s="170"/>
      <c r="N1047" s="170"/>
      <c r="O1047" s="170"/>
      <c r="P1047" s="170"/>
      <c r="Q1047" s="170"/>
      <c r="R1047" s="170"/>
      <c r="S1047" s="170"/>
      <c r="T1047" s="170"/>
      <c r="U1047" s="170"/>
      <c r="V1047" s="170"/>
      <c r="W1047" s="170"/>
      <c r="X1047" s="170"/>
      <c r="Y1047" s="170"/>
      <c r="Z1047" s="170"/>
      <c r="AA1047" s="170"/>
      <c r="AB1047" s="170"/>
      <c r="AC1047" s="170"/>
      <c r="AD1047" s="170"/>
      <c r="AE1047" s="170"/>
      <c r="AF1047" s="170"/>
      <c r="AG1047" s="170"/>
      <c r="AH1047" s="170"/>
      <c r="AI1047" s="170"/>
      <c r="AJ1047" s="170"/>
      <c r="AK1047" s="170"/>
      <c r="AL1047" s="170"/>
      <c r="AM1047" s="170"/>
      <c r="AN1047" s="170"/>
      <c r="AO1047" s="170"/>
      <c r="AP1047" s="170"/>
      <c r="AQ1047" s="170"/>
      <c r="AR1047" s="170"/>
      <c r="AS1047" s="170"/>
      <c r="AT1047" s="170"/>
      <c r="AU1047" s="170"/>
      <c r="AV1047" s="170"/>
      <c r="AW1047" s="170"/>
      <c r="AX1047" s="170"/>
      <c r="AY1047" s="170"/>
      <c r="AZ1047" s="170"/>
      <c r="BA1047" s="170"/>
      <c r="BB1047" s="170"/>
      <c r="BC1047" s="170"/>
      <c r="BD1047" s="170"/>
      <c r="BE1047" s="170"/>
      <c r="BF1047" s="170"/>
      <c r="BG1047" s="170"/>
      <c r="BH1047" s="170"/>
      <c r="BI1047" s="170"/>
      <c r="BJ1047" s="170" t="n">
        <v>0</v>
      </c>
      <c r="BK1047" s="170" t="n">
        <v>0</v>
      </c>
      <c r="BL1047" s="170" t="n">
        <v>0</v>
      </c>
      <c r="BM1047" s="170" t="n">
        <v>0</v>
      </c>
      <c r="BN1047" s="170" t="n">
        <v>0</v>
      </c>
      <c r="BO1047" s="170" t="n">
        <v>0</v>
      </c>
      <c r="BP1047" s="170" t="n">
        <v>0</v>
      </c>
      <c r="BQ1047" s="170" t="n">
        <v>0</v>
      </c>
      <c r="BR1047" s="170" t="n">
        <v>0</v>
      </c>
      <c r="BS1047" s="170" t="n">
        <v>0</v>
      </c>
      <c r="BT1047" s="170" t="n">
        <v>0</v>
      </c>
      <c r="BU1047" s="170" t="n">
        <v>0</v>
      </c>
      <c r="BV1047" s="170" t="n">
        <v>0</v>
      </c>
      <c r="BW1047" s="170" t="n">
        <v>0</v>
      </c>
      <c r="BX1047" s="170" t="n">
        <v>0</v>
      </c>
      <c r="BY1047" s="170" t="n">
        <v>0</v>
      </c>
      <c r="BZ1047" s="170" t="n">
        <v>0</v>
      </c>
      <c r="CA1047" s="170" t="n">
        <v>0</v>
      </c>
      <c r="CB1047" s="170" t="n">
        <v>0</v>
      </c>
      <c r="CC1047" s="170" t="n">
        <v>0</v>
      </c>
      <c r="CD1047" s="170" t="n">
        <v>0</v>
      </c>
      <c r="CE1047" s="170" t="n">
        <v>0</v>
      </c>
      <c r="CF1047" s="170" t="n">
        <v>0</v>
      </c>
      <c r="CG1047" s="170" t="n">
        <v>0</v>
      </c>
      <c r="CH1047" s="172" t="n">
        <v>0</v>
      </c>
      <c r="CI1047" s="172" t="n">
        <v>0</v>
      </c>
      <c r="CJ1047" s="172" t="n">
        <v>0</v>
      </c>
      <c r="CK1047" s="172" t="n">
        <v>0</v>
      </c>
      <c r="CL1047" s="172" t="n">
        <v>0</v>
      </c>
      <c r="CM1047" s="172" t="n">
        <v>0</v>
      </c>
      <c r="CN1047" s="172" t="n">
        <v>0</v>
      </c>
      <c r="CO1047" s="172" t="n">
        <v>0</v>
      </c>
      <c r="CP1047" s="172" t="n">
        <v>0</v>
      </c>
      <c r="CQ1047" s="172" t="n">
        <v>0</v>
      </c>
      <c r="CR1047" s="172" t="n">
        <v>0</v>
      </c>
      <c r="CS1047" s="172"/>
      <c r="CT1047" s="274"/>
      <c r="CU1047" s="274"/>
      <c r="CV1047" s="274"/>
      <c r="CW1047" s="274"/>
      <c r="CX1047" s="274"/>
      <c r="CY1047" s="274"/>
      <c r="CZ1047" s="274"/>
      <c r="DA1047" s="274"/>
      <c r="DB1047" s="274"/>
      <c r="DC1047" s="274"/>
      <c r="DD1047" s="274"/>
      <c r="DE1047" s="274"/>
      <c r="DF1047" s="274"/>
      <c r="DG1047" s="274"/>
      <c r="DH1047" s="274"/>
      <c r="DI1047" s="274"/>
      <c r="DJ1047" s="274"/>
      <c r="DK1047" s="274"/>
      <c r="DL1047" s="274"/>
      <c r="DM1047" s="274"/>
      <c r="DN1047" s="274"/>
    </row>
    <row r="1048" customFormat="false" ht="15.75" hidden="false" customHeight="false" outlineLevel="0" collapsed="false">
      <c r="A1048" s="276" t="s">
        <v>622</v>
      </c>
      <c r="B1048" s="190"/>
      <c r="C1048" s="190"/>
      <c r="D1048" s="190"/>
      <c r="E1048" s="190"/>
      <c r="F1048" s="190"/>
      <c r="G1048" s="190"/>
      <c r="H1048" s="190"/>
      <c r="I1048" s="190"/>
      <c r="J1048" s="190"/>
      <c r="K1048" s="190"/>
      <c r="L1048" s="190"/>
      <c r="M1048" s="190"/>
      <c r="N1048" s="190"/>
      <c r="O1048" s="190"/>
      <c r="P1048" s="190"/>
      <c r="Q1048" s="190"/>
      <c r="R1048" s="190"/>
      <c r="S1048" s="190"/>
      <c r="T1048" s="190"/>
      <c r="U1048" s="190"/>
      <c r="V1048" s="190"/>
      <c r="W1048" s="190"/>
      <c r="X1048" s="190"/>
      <c r="Y1048" s="190"/>
      <c r="Z1048" s="190"/>
      <c r="AA1048" s="190"/>
      <c r="AB1048" s="190"/>
      <c r="AC1048" s="190"/>
      <c r="AD1048" s="190"/>
      <c r="AE1048" s="190"/>
      <c r="AF1048" s="190"/>
      <c r="AG1048" s="190"/>
      <c r="AH1048" s="190"/>
      <c r="AI1048" s="190"/>
      <c r="AJ1048" s="190"/>
      <c r="AK1048" s="190"/>
      <c r="AL1048" s="190"/>
      <c r="AM1048" s="190"/>
      <c r="AN1048" s="190"/>
      <c r="AO1048" s="190"/>
      <c r="AP1048" s="190"/>
      <c r="AQ1048" s="190"/>
      <c r="AR1048" s="190"/>
      <c r="AS1048" s="190"/>
      <c r="AT1048" s="190"/>
      <c r="AU1048" s="190"/>
      <c r="AV1048" s="190"/>
      <c r="AW1048" s="190"/>
      <c r="AX1048" s="190"/>
      <c r="AY1048" s="190"/>
      <c r="AZ1048" s="190"/>
      <c r="BA1048" s="190"/>
      <c r="BB1048" s="190"/>
      <c r="BC1048" s="190"/>
      <c r="BD1048" s="190"/>
      <c r="BE1048" s="190"/>
      <c r="BF1048" s="190"/>
      <c r="BG1048" s="190"/>
      <c r="BH1048" s="190"/>
      <c r="BI1048" s="190"/>
      <c r="BJ1048" s="190"/>
      <c r="BK1048" s="190"/>
      <c r="BL1048" s="190"/>
      <c r="BM1048" s="190"/>
      <c r="BN1048" s="190"/>
      <c r="BO1048" s="190"/>
      <c r="BP1048" s="190"/>
      <c r="BQ1048" s="190"/>
      <c r="BR1048" s="190"/>
      <c r="BS1048" s="190"/>
      <c r="BT1048" s="190"/>
      <c r="BU1048" s="190"/>
      <c r="BV1048" s="190"/>
      <c r="BW1048" s="190"/>
      <c r="BX1048" s="190"/>
      <c r="BY1048" s="190"/>
      <c r="BZ1048" s="190"/>
      <c r="CA1048" s="190"/>
      <c r="CB1048" s="190"/>
      <c r="CC1048" s="190"/>
      <c r="CD1048" s="190"/>
      <c r="CE1048" s="190"/>
      <c r="CF1048" s="190"/>
      <c r="CG1048" s="190"/>
      <c r="CH1048" s="74"/>
      <c r="CI1048" s="74"/>
      <c r="CJ1048" s="74"/>
      <c r="CK1048" s="74"/>
      <c r="CL1048" s="74"/>
      <c r="CM1048" s="74"/>
      <c r="CN1048" s="74"/>
      <c r="CO1048" s="74"/>
      <c r="CP1048" s="74"/>
      <c r="CQ1048" s="74"/>
      <c r="CR1048" s="74"/>
      <c r="CS1048" s="74"/>
      <c r="CT1048" s="294"/>
      <c r="CU1048" s="294"/>
      <c r="CV1048" s="294"/>
      <c r="CW1048" s="294"/>
      <c r="CX1048" s="294"/>
      <c r="CY1048" s="294"/>
      <c r="CZ1048" s="294"/>
      <c r="DA1048" s="294"/>
      <c r="DB1048" s="294"/>
      <c r="DC1048" s="294"/>
      <c r="DD1048" s="294"/>
      <c r="DE1048" s="294"/>
      <c r="DF1048" s="294"/>
      <c r="DG1048" s="294"/>
      <c r="DH1048" s="294"/>
      <c r="DI1048" s="294"/>
      <c r="DJ1048" s="294"/>
      <c r="DK1048" s="294"/>
      <c r="DL1048" s="294"/>
      <c r="DM1048" s="294"/>
      <c r="DN1048" s="294"/>
    </row>
    <row r="1049" customFormat="false" ht="15.75" hidden="false" customHeight="false" outlineLevel="0" collapsed="false">
      <c r="A1049" s="276" t="s">
        <v>623</v>
      </c>
      <c r="B1049" s="190"/>
      <c r="C1049" s="190"/>
      <c r="D1049" s="190"/>
      <c r="E1049" s="190"/>
      <c r="F1049" s="190"/>
      <c r="G1049" s="190"/>
      <c r="H1049" s="190"/>
      <c r="I1049" s="190"/>
      <c r="J1049" s="190"/>
      <c r="K1049" s="190"/>
      <c r="L1049" s="190"/>
      <c r="M1049" s="190"/>
      <c r="N1049" s="190"/>
      <c r="O1049" s="190"/>
      <c r="P1049" s="190"/>
      <c r="Q1049" s="190"/>
      <c r="R1049" s="190"/>
      <c r="S1049" s="190"/>
      <c r="T1049" s="190"/>
      <c r="U1049" s="190"/>
      <c r="V1049" s="190"/>
      <c r="W1049" s="190"/>
      <c r="X1049" s="190"/>
      <c r="Y1049" s="190"/>
      <c r="Z1049" s="190"/>
      <c r="AA1049" s="190"/>
      <c r="AB1049" s="190"/>
      <c r="AC1049" s="190"/>
      <c r="AD1049" s="190"/>
      <c r="AE1049" s="190"/>
      <c r="AF1049" s="190"/>
      <c r="AG1049" s="190"/>
      <c r="AH1049" s="190"/>
      <c r="AI1049" s="190"/>
      <c r="AJ1049" s="190"/>
      <c r="AK1049" s="190"/>
      <c r="AL1049" s="190"/>
      <c r="AM1049" s="190"/>
      <c r="AN1049" s="190"/>
      <c r="AO1049" s="190"/>
      <c r="AP1049" s="190"/>
      <c r="AQ1049" s="190"/>
      <c r="AR1049" s="190"/>
      <c r="AS1049" s="190"/>
      <c r="AT1049" s="190"/>
      <c r="AU1049" s="190"/>
      <c r="AV1049" s="190"/>
      <c r="AW1049" s="190"/>
      <c r="AX1049" s="190"/>
      <c r="AY1049" s="190"/>
      <c r="AZ1049" s="190"/>
      <c r="BA1049" s="190"/>
      <c r="BB1049" s="190"/>
      <c r="BC1049" s="190"/>
      <c r="BD1049" s="190"/>
      <c r="BE1049" s="190"/>
      <c r="BF1049" s="190"/>
      <c r="BG1049" s="190"/>
      <c r="BH1049" s="190"/>
      <c r="BI1049" s="190"/>
      <c r="BJ1049" s="190"/>
      <c r="BK1049" s="190"/>
      <c r="BL1049" s="190"/>
      <c r="BM1049" s="190"/>
      <c r="BN1049" s="190"/>
      <c r="BO1049" s="190"/>
      <c r="BP1049" s="190"/>
      <c r="BQ1049" s="190"/>
      <c r="BR1049" s="190"/>
      <c r="BS1049" s="190"/>
      <c r="BT1049" s="190"/>
      <c r="BU1049" s="190"/>
      <c r="BV1049" s="190"/>
      <c r="BW1049" s="190"/>
      <c r="BX1049" s="190"/>
      <c r="BY1049" s="190"/>
      <c r="BZ1049" s="190"/>
      <c r="CA1049" s="190"/>
      <c r="CB1049" s="190"/>
      <c r="CC1049" s="190"/>
      <c r="CD1049" s="190"/>
      <c r="CE1049" s="190"/>
      <c r="CF1049" s="190"/>
      <c r="CG1049" s="190"/>
      <c r="CH1049" s="74"/>
      <c r="CI1049" s="74"/>
      <c r="CJ1049" s="74"/>
      <c r="CK1049" s="74"/>
      <c r="CL1049" s="74"/>
      <c r="CM1049" s="74"/>
      <c r="CN1049" s="74"/>
      <c r="CO1049" s="74"/>
      <c r="CP1049" s="74"/>
      <c r="CQ1049" s="74"/>
      <c r="CR1049" s="74"/>
      <c r="CS1049" s="74"/>
      <c r="CT1049" s="274"/>
      <c r="CU1049" s="274"/>
      <c r="CV1049" s="274"/>
      <c r="CW1049" s="274"/>
      <c r="CX1049" s="274"/>
      <c r="CY1049" s="274"/>
      <c r="CZ1049" s="274"/>
      <c r="DA1049" s="274"/>
      <c r="DB1049" s="274"/>
      <c r="DC1049" s="274"/>
      <c r="DD1049" s="274"/>
      <c r="DE1049" s="274"/>
      <c r="DF1049" s="274"/>
      <c r="DG1049" s="274"/>
      <c r="DH1049" s="274"/>
      <c r="DI1049" s="274"/>
      <c r="DJ1049" s="274"/>
      <c r="DK1049" s="274"/>
      <c r="DL1049" s="274"/>
      <c r="DM1049" s="274"/>
      <c r="DN1049" s="274"/>
    </row>
    <row r="1050" customFormat="false" ht="15.75" hidden="false" customHeight="false" outlineLevel="0" collapsed="false">
      <c r="A1050" s="272" t="s">
        <v>606</v>
      </c>
      <c r="B1050" s="65"/>
      <c r="C1050" s="65"/>
      <c r="D1050" s="65"/>
      <c r="E1050" s="65"/>
      <c r="F1050" s="65"/>
      <c r="G1050" s="65"/>
      <c r="H1050" s="65"/>
      <c r="I1050" s="65"/>
      <c r="J1050" s="65"/>
      <c r="K1050" s="65"/>
      <c r="L1050" s="65"/>
      <c r="M1050" s="65"/>
      <c r="N1050" s="65"/>
      <c r="O1050" s="65"/>
      <c r="P1050" s="65"/>
      <c r="Q1050" s="65"/>
      <c r="R1050" s="65"/>
      <c r="S1050" s="65"/>
      <c r="T1050" s="65"/>
      <c r="U1050" s="65"/>
      <c r="V1050" s="65"/>
      <c r="W1050" s="65"/>
      <c r="X1050" s="65"/>
      <c r="Y1050" s="65"/>
      <c r="Z1050" s="65"/>
      <c r="AA1050" s="65"/>
      <c r="AB1050" s="65"/>
      <c r="AC1050" s="65"/>
      <c r="AD1050" s="65"/>
      <c r="AE1050" s="65"/>
      <c r="AF1050" s="65"/>
      <c r="AG1050" s="65"/>
      <c r="AH1050" s="65"/>
      <c r="AI1050" s="65"/>
      <c r="AJ1050" s="65"/>
      <c r="AK1050" s="65"/>
      <c r="AL1050" s="65"/>
      <c r="AM1050" s="65"/>
      <c r="AN1050" s="65"/>
      <c r="AO1050" s="65"/>
      <c r="AP1050" s="65"/>
      <c r="AQ1050" s="65"/>
      <c r="AR1050" s="65"/>
      <c r="AS1050" s="65"/>
      <c r="AT1050" s="65"/>
      <c r="AU1050" s="65"/>
      <c r="AV1050" s="65"/>
      <c r="AW1050" s="65"/>
      <c r="AX1050" s="65"/>
      <c r="AY1050" s="65"/>
      <c r="AZ1050" s="65"/>
      <c r="BA1050" s="65"/>
      <c r="BB1050" s="65"/>
      <c r="BC1050" s="65"/>
      <c r="BD1050" s="65"/>
      <c r="BE1050" s="65"/>
      <c r="BF1050" s="65"/>
      <c r="BG1050" s="65"/>
      <c r="BH1050" s="65"/>
      <c r="BI1050" s="65"/>
      <c r="BJ1050" s="65" t="n">
        <v>0</v>
      </c>
      <c r="BK1050" s="65" t="n">
        <v>0</v>
      </c>
      <c r="BL1050" s="65" t="n">
        <v>0</v>
      </c>
      <c r="BM1050" s="65" t="n">
        <v>0</v>
      </c>
      <c r="BN1050" s="65" t="n">
        <v>0</v>
      </c>
      <c r="BO1050" s="65" t="n">
        <v>0</v>
      </c>
      <c r="BP1050" s="65" t="n">
        <v>0</v>
      </c>
      <c r="BQ1050" s="65" t="n">
        <v>0</v>
      </c>
      <c r="BR1050" s="65" t="n">
        <v>0</v>
      </c>
      <c r="BS1050" s="65" t="n">
        <v>0</v>
      </c>
      <c r="BT1050" s="65" t="n">
        <v>0</v>
      </c>
      <c r="BU1050" s="65" t="n">
        <v>0</v>
      </c>
      <c r="BV1050" s="65" t="n">
        <v>0</v>
      </c>
      <c r="BW1050" s="65" t="n">
        <v>0</v>
      </c>
      <c r="BX1050" s="65" t="n">
        <v>0</v>
      </c>
      <c r="BY1050" s="65" t="n">
        <v>0</v>
      </c>
      <c r="BZ1050" s="65" t="n">
        <v>0</v>
      </c>
      <c r="CA1050" s="65" t="n">
        <v>0</v>
      </c>
      <c r="CB1050" s="65" t="n">
        <v>0</v>
      </c>
      <c r="CC1050" s="297" t="n">
        <v>0</v>
      </c>
      <c r="CD1050" s="297" t="n">
        <v>0</v>
      </c>
      <c r="CE1050" s="297" t="n">
        <v>0</v>
      </c>
      <c r="CF1050" s="297" t="n">
        <v>0</v>
      </c>
      <c r="CG1050" s="297" t="n">
        <v>0</v>
      </c>
      <c r="CH1050" s="265" t="n">
        <v>0</v>
      </c>
      <c r="CI1050" s="265" t="n">
        <v>0</v>
      </c>
      <c r="CJ1050" s="265" t="n">
        <v>0</v>
      </c>
      <c r="CK1050" s="265" t="n">
        <v>0</v>
      </c>
      <c r="CL1050" s="265" t="n">
        <v>0</v>
      </c>
      <c r="CM1050" s="265" t="n">
        <v>0</v>
      </c>
      <c r="CN1050" s="265" t="n">
        <v>0</v>
      </c>
      <c r="CO1050" s="265" t="n">
        <v>0</v>
      </c>
      <c r="CP1050" s="265" t="n">
        <v>0</v>
      </c>
      <c r="CQ1050" s="265" t="n">
        <v>0</v>
      </c>
      <c r="CR1050" s="265" t="n">
        <v>0</v>
      </c>
      <c r="CS1050" s="265"/>
      <c r="CT1050" s="274"/>
      <c r="CU1050" s="274"/>
      <c r="CV1050" s="274"/>
      <c r="CW1050" s="274"/>
      <c r="CX1050" s="274"/>
      <c r="CY1050" s="274"/>
      <c r="CZ1050" s="274"/>
      <c r="DA1050" s="274"/>
      <c r="DB1050" s="274"/>
      <c r="DC1050" s="274"/>
      <c r="DD1050" s="274"/>
      <c r="DE1050" s="274"/>
      <c r="DF1050" s="274"/>
      <c r="DG1050" s="274"/>
      <c r="DH1050" s="274"/>
      <c r="DI1050" s="274"/>
      <c r="DJ1050" s="274"/>
      <c r="DK1050" s="274"/>
      <c r="DL1050" s="274"/>
      <c r="DM1050" s="274"/>
      <c r="DN1050" s="274"/>
    </row>
    <row r="1051" customFormat="false" ht="15" hidden="false" customHeight="false" outlineLevel="0" collapsed="false">
      <c r="A1051" s="276" t="s">
        <v>639</v>
      </c>
      <c r="B1051" s="170"/>
      <c r="C1051" s="170"/>
      <c r="D1051" s="170"/>
      <c r="E1051" s="170"/>
      <c r="F1051" s="170"/>
      <c r="G1051" s="170"/>
      <c r="H1051" s="170"/>
      <c r="I1051" s="170"/>
      <c r="J1051" s="170"/>
      <c r="K1051" s="170"/>
      <c r="L1051" s="170"/>
      <c r="M1051" s="170"/>
      <c r="N1051" s="170"/>
      <c r="O1051" s="170"/>
      <c r="P1051" s="170"/>
      <c r="Q1051" s="170"/>
      <c r="R1051" s="170"/>
      <c r="S1051" s="170"/>
      <c r="T1051" s="170"/>
      <c r="U1051" s="170"/>
      <c r="V1051" s="170"/>
      <c r="W1051" s="170"/>
      <c r="X1051" s="170"/>
      <c r="Y1051" s="170"/>
      <c r="Z1051" s="170"/>
      <c r="AA1051" s="170"/>
      <c r="AB1051" s="170"/>
      <c r="AC1051" s="170"/>
      <c r="AD1051" s="170"/>
      <c r="AE1051" s="170"/>
      <c r="AF1051" s="170"/>
      <c r="AG1051" s="170"/>
      <c r="AH1051" s="170"/>
      <c r="AI1051" s="170"/>
      <c r="AJ1051" s="170"/>
      <c r="AK1051" s="170"/>
      <c r="AL1051" s="170"/>
      <c r="AM1051" s="170"/>
      <c r="AN1051" s="170"/>
      <c r="AO1051" s="170"/>
      <c r="AP1051" s="170"/>
      <c r="AQ1051" s="170"/>
      <c r="AR1051" s="170"/>
      <c r="AS1051" s="170"/>
      <c r="AT1051" s="170"/>
      <c r="AU1051" s="170"/>
      <c r="AV1051" s="170"/>
      <c r="AW1051" s="170"/>
      <c r="AX1051" s="170"/>
      <c r="AY1051" s="170"/>
      <c r="AZ1051" s="170"/>
      <c r="BA1051" s="170"/>
      <c r="BB1051" s="170"/>
      <c r="BC1051" s="170"/>
      <c r="BD1051" s="170"/>
      <c r="BE1051" s="170"/>
      <c r="BF1051" s="170"/>
      <c r="BG1051" s="170"/>
      <c r="BH1051" s="170"/>
      <c r="BI1051" s="170"/>
      <c r="BJ1051" s="170" t="n">
        <v>0</v>
      </c>
      <c r="BK1051" s="170" t="n">
        <v>0</v>
      </c>
      <c r="BL1051" s="170" t="n">
        <v>0</v>
      </c>
      <c r="BM1051" s="170" t="n">
        <v>0</v>
      </c>
      <c r="BN1051" s="170" t="n">
        <v>0</v>
      </c>
      <c r="BO1051" s="170" t="n">
        <v>0</v>
      </c>
      <c r="BP1051" s="170" t="n">
        <v>0</v>
      </c>
      <c r="BQ1051" s="170" t="n">
        <v>0</v>
      </c>
      <c r="BR1051" s="170" t="n">
        <v>0</v>
      </c>
      <c r="BS1051" s="170" t="n">
        <v>0</v>
      </c>
      <c r="BT1051" s="170" t="n">
        <v>0</v>
      </c>
      <c r="BU1051" s="170" t="n">
        <v>0</v>
      </c>
      <c r="BV1051" s="170" t="n">
        <v>0</v>
      </c>
      <c r="BW1051" s="170" t="n">
        <v>0</v>
      </c>
      <c r="BX1051" s="170" t="n">
        <v>0</v>
      </c>
      <c r="BY1051" s="170" t="n">
        <v>0</v>
      </c>
      <c r="BZ1051" s="170" t="n">
        <v>0</v>
      </c>
      <c r="CA1051" s="170" t="n">
        <v>0</v>
      </c>
      <c r="CB1051" s="170" t="n">
        <v>0</v>
      </c>
      <c r="CC1051" s="170" t="n">
        <v>0</v>
      </c>
      <c r="CD1051" s="170" t="n">
        <v>0</v>
      </c>
      <c r="CE1051" s="170" t="n">
        <v>0</v>
      </c>
      <c r="CF1051" s="170" t="n">
        <v>0</v>
      </c>
      <c r="CG1051" s="170" t="n">
        <v>0</v>
      </c>
      <c r="CH1051" s="172" t="n">
        <v>0</v>
      </c>
      <c r="CI1051" s="172" t="n">
        <v>0</v>
      </c>
      <c r="CJ1051" s="172" t="n">
        <v>0</v>
      </c>
      <c r="CK1051" s="172" t="n">
        <v>0</v>
      </c>
      <c r="CL1051" s="172" t="n">
        <v>0</v>
      </c>
      <c r="CM1051" s="172" t="n">
        <v>0</v>
      </c>
      <c r="CN1051" s="172" t="n">
        <v>0</v>
      </c>
      <c r="CO1051" s="172" t="n">
        <v>0</v>
      </c>
      <c r="CP1051" s="172" t="n">
        <v>0</v>
      </c>
      <c r="CQ1051" s="172" t="n">
        <v>0</v>
      </c>
      <c r="CR1051" s="172" t="n">
        <v>0</v>
      </c>
      <c r="CS1051" s="172"/>
      <c r="CT1051" s="275"/>
      <c r="CU1051" s="275"/>
      <c r="CV1051" s="275"/>
      <c r="CW1051" s="275"/>
      <c r="CX1051" s="275"/>
      <c r="CY1051" s="275"/>
      <c r="CZ1051" s="275"/>
      <c r="DA1051" s="275"/>
      <c r="DB1051" s="275"/>
      <c r="DC1051" s="275"/>
      <c r="DD1051" s="275"/>
      <c r="DE1051" s="275"/>
      <c r="DF1051" s="275"/>
      <c r="DG1051" s="275"/>
      <c r="DH1051" s="275"/>
      <c r="DI1051" s="275"/>
      <c r="DJ1051" s="275"/>
      <c r="DK1051" s="275"/>
      <c r="DL1051" s="275"/>
      <c r="DM1051" s="275"/>
      <c r="DN1051" s="275"/>
    </row>
    <row r="1052" customFormat="false" ht="15.75" hidden="false" customHeight="false" outlineLevel="0" collapsed="false">
      <c r="A1052" s="276" t="s">
        <v>622</v>
      </c>
      <c r="B1052" s="78"/>
      <c r="C1052" s="78"/>
      <c r="D1052" s="78"/>
      <c r="E1052" s="78"/>
      <c r="F1052" s="78"/>
      <c r="G1052" s="78"/>
      <c r="H1052" s="78"/>
      <c r="I1052" s="78"/>
      <c r="J1052" s="78"/>
      <c r="K1052" s="78"/>
      <c r="L1052" s="78"/>
      <c r="M1052" s="78"/>
      <c r="N1052" s="78"/>
      <c r="O1052" s="78"/>
      <c r="P1052" s="78"/>
      <c r="Q1052" s="78"/>
      <c r="R1052" s="78"/>
      <c r="S1052" s="78"/>
      <c r="T1052" s="78"/>
      <c r="U1052" s="78"/>
      <c r="V1052" s="78"/>
      <c r="W1052" s="78"/>
      <c r="X1052" s="78"/>
      <c r="Y1052" s="78"/>
      <c r="Z1052" s="78"/>
      <c r="AA1052" s="78"/>
      <c r="AB1052" s="78"/>
      <c r="AC1052" s="78"/>
      <c r="AD1052" s="78"/>
      <c r="AE1052" s="78"/>
      <c r="AF1052" s="78"/>
      <c r="AG1052" s="78"/>
      <c r="AH1052" s="78"/>
      <c r="AI1052" s="78"/>
      <c r="AJ1052" s="78"/>
      <c r="AK1052" s="78"/>
      <c r="AL1052" s="78"/>
      <c r="AM1052" s="78"/>
      <c r="AN1052" s="78"/>
      <c r="AO1052" s="78"/>
      <c r="AP1052" s="78"/>
      <c r="AQ1052" s="78"/>
      <c r="AR1052" s="78"/>
      <c r="AS1052" s="78"/>
      <c r="AT1052" s="78"/>
      <c r="AU1052" s="78"/>
      <c r="AV1052" s="78"/>
      <c r="AW1052" s="78"/>
      <c r="AX1052" s="78"/>
      <c r="AY1052" s="78"/>
      <c r="AZ1052" s="78"/>
      <c r="BA1052" s="78"/>
      <c r="BB1052" s="78"/>
      <c r="BC1052" s="78"/>
      <c r="BD1052" s="78"/>
      <c r="BE1052" s="78"/>
      <c r="BF1052" s="78"/>
      <c r="BG1052" s="78"/>
      <c r="BH1052" s="78"/>
      <c r="BI1052" s="78"/>
      <c r="BJ1052" s="78"/>
      <c r="BK1052" s="78"/>
      <c r="BL1052" s="78"/>
      <c r="BM1052" s="78"/>
      <c r="BN1052" s="78"/>
      <c r="BO1052" s="78"/>
      <c r="BP1052" s="78"/>
      <c r="BQ1052" s="78"/>
      <c r="BR1052" s="78"/>
      <c r="BS1052" s="78"/>
      <c r="BT1052" s="78"/>
      <c r="BU1052" s="78"/>
      <c r="BV1052" s="78"/>
      <c r="BW1052" s="78"/>
      <c r="BX1052" s="78"/>
      <c r="BY1052" s="78"/>
      <c r="BZ1052" s="78"/>
      <c r="CA1052" s="78"/>
      <c r="CB1052" s="78"/>
      <c r="CC1052" s="78"/>
      <c r="CD1052" s="78"/>
      <c r="CE1052" s="78"/>
      <c r="CF1052" s="78"/>
      <c r="CG1052" s="78"/>
      <c r="CH1052" s="74"/>
      <c r="CI1052" s="74"/>
      <c r="CJ1052" s="74"/>
      <c r="CK1052" s="74"/>
      <c r="CL1052" s="74"/>
      <c r="CM1052" s="74"/>
      <c r="CN1052" s="74"/>
      <c r="CO1052" s="74"/>
      <c r="CP1052" s="74"/>
      <c r="CQ1052" s="74"/>
      <c r="CR1052" s="74"/>
      <c r="CS1052" s="74"/>
      <c r="CT1052" s="294"/>
      <c r="CU1052" s="294"/>
      <c r="CV1052" s="294"/>
      <c r="CW1052" s="294"/>
      <c r="CX1052" s="294"/>
      <c r="CY1052" s="294"/>
      <c r="CZ1052" s="294"/>
      <c r="DA1052" s="294"/>
      <c r="DB1052" s="294"/>
      <c r="DC1052" s="294"/>
      <c r="DD1052" s="294"/>
      <c r="DE1052" s="294"/>
      <c r="DF1052" s="294"/>
      <c r="DG1052" s="294"/>
      <c r="DH1052" s="294"/>
      <c r="DI1052" s="294"/>
      <c r="DJ1052" s="294"/>
      <c r="DK1052" s="294"/>
      <c r="DL1052" s="294"/>
      <c r="DM1052" s="294"/>
      <c r="DN1052" s="294"/>
    </row>
    <row r="1053" customFormat="false" ht="15.75" hidden="false" customHeight="false" outlineLevel="0" collapsed="false">
      <c r="A1053" s="276" t="s">
        <v>623</v>
      </c>
      <c r="B1053" s="78"/>
      <c r="C1053" s="78"/>
      <c r="D1053" s="78"/>
      <c r="E1053" s="78"/>
      <c r="F1053" s="78"/>
      <c r="G1053" s="78"/>
      <c r="H1053" s="78"/>
      <c r="I1053" s="78"/>
      <c r="J1053" s="78"/>
      <c r="K1053" s="78"/>
      <c r="L1053" s="78"/>
      <c r="M1053" s="78"/>
      <c r="N1053" s="78"/>
      <c r="O1053" s="78"/>
      <c r="P1053" s="78"/>
      <c r="Q1053" s="78"/>
      <c r="R1053" s="78"/>
      <c r="S1053" s="78"/>
      <c r="T1053" s="78"/>
      <c r="U1053" s="78"/>
      <c r="V1053" s="78"/>
      <c r="W1053" s="78"/>
      <c r="X1053" s="78"/>
      <c r="Y1053" s="78"/>
      <c r="Z1053" s="78"/>
      <c r="AA1053" s="78"/>
      <c r="AB1053" s="78"/>
      <c r="AC1053" s="78"/>
      <c r="AD1053" s="78"/>
      <c r="AE1053" s="78"/>
      <c r="AF1053" s="78"/>
      <c r="AG1053" s="78"/>
      <c r="AH1053" s="78"/>
      <c r="AI1053" s="78"/>
      <c r="AJ1053" s="78"/>
      <c r="AK1053" s="78"/>
      <c r="AL1053" s="78"/>
      <c r="AM1053" s="78"/>
      <c r="AN1053" s="78"/>
      <c r="AO1053" s="78"/>
      <c r="AP1053" s="78"/>
      <c r="AQ1053" s="78"/>
      <c r="AR1053" s="78"/>
      <c r="AS1053" s="78"/>
      <c r="AT1053" s="78"/>
      <c r="AU1053" s="78"/>
      <c r="AV1053" s="78"/>
      <c r="AW1053" s="78"/>
      <c r="AX1053" s="78"/>
      <c r="AY1053" s="78"/>
      <c r="AZ1053" s="78"/>
      <c r="BA1053" s="78"/>
      <c r="BB1053" s="78"/>
      <c r="BC1053" s="78"/>
      <c r="BD1053" s="78"/>
      <c r="BE1053" s="78"/>
      <c r="BF1053" s="78"/>
      <c r="BG1053" s="78"/>
      <c r="BH1053" s="78"/>
      <c r="BI1053" s="78"/>
      <c r="BJ1053" s="78"/>
      <c r="BK1053" s="78"/>
      <c r="BL1053" s="78"/>
      <c r="BM1053" s="78"/>
      <c r="BN1053" s="78"/>
      <c r="BO1053" s="78"/>
      <c r="BP1053" s="78"/>
      <c r="BQ1053" s="78"/>
      <c r="BR1053" s="78"/>
      <c r="BS1053" s="78"/>
      <c r="BT1053" s="78"/>
      <c r="BU1053" s="78"/>
      <c r="BV1053" s="78"/>
      <c r="BW1053" s="78"/>
      <c r="BX1053" s="78"/>
      <c r="BY1053" s="78"/>
      <c r="BZ1053" s="78"/>
      <c r="CA1053" s="78"/>
      <c r="CB1053" s="78"/>
      <c r="CC1053" s="78"/>
      <c r="CD1053" s="78"/>
      <c r="CE1053" s="78"/>
      <c r="CF1053" s="78"/>
      <c r="CG1053" s="78"/>
      <c r="CH1053" s="74"/>
      <c r="CI1053" s="74"/>
      <c r="CJ1053" s="74"/>
      <c r="CK1053" s="74"/>
      <c r="CL1053" s="74"/>
      <c r="CM1053" s="74"/>
      <c r="CN1053" s="74"/>
      <c r="CO1053" s="74"/>
      <c r="CP1053" s="74"/>
      <c r="CQ1053" s="74"/>
      <c r="CR1053" s="74"/>
      <c r="CS1053" s="74"/>
      <c r="CT1053" s="278"/>
      <c r="CU1053" s="278"/>
      <c r="CV1053" s="278"/>
      <c r="CW1053" s="278"/>
      <c r="CX1053" s="278"/>
      <c r="CY1053" s="278"/>
      <c r="CZ1053" s="278"/>
      <c r="DA1053" s="278"/>
      <c r="DB1053" s="278"/>
      <c r="DC1053" s="278"/>
      <c r="DD1053" s="278"/>
      <c r="DE1053" s="278"/>
      <c r="DF1053" s="278"/>
      <c r="DG1053" s="278"/>
      <c r="DH1053" s="278"/>
      <c r="DI1053" s="278"/>
      <c r="DJ1053" s="278"/>
      <c r="DK1053" s="278"/>
      <c r="DL1053" s="278"/>
      <c r="DM1053" s="278"/>
      <c r="DN1053" s="278"/>
    </row>
    <row r="1054" customFormat="false" ht="15.75" hidden="false" customHeight="false" outlineLevel="0" collapsed="false">
      <c r="A1054" s="279" t="s">
        <v>609</v>
      </c>
      <c r="B1054" s="170"/>
      <c r="C1054" s="170"/>
      <c r="D1054" s="170"/>
      <c r="E1054" s="170"/>
      <c r="F1054" s="170"/>
      <c r="G1054" s="170"/>
      <c r="H1054" s="170"/>
      <c r="I1054" s="170"/>
      <c r="J1054" s="170"/>
      <c r="K1054" s="170"/>
      <c r="L1054" s="170"/>
      <c r="M1054" s="170"/>
      <c r="N1054" s="170"/>
      <c r="O1054" s="170"/>
      <c r="P1054" s="170"/>
      <c r="Q1054" s="170"/>
      <c r="R1054" s="170"/>
      <c r="S1054" s="170"/>
      <c r="T1054" s="170"/>
      <c r="U1054" s="170"/>
      <c r="V1054" s="170"/>
      <c r="W1054" s="170"/>
      <c r="X1054" s="170"/>
      <c r="Y1054" s="170"/>
      <c r="Z1054" s="170"/>
      <c r="AA1054" s="170"/>
      <c r="AB1054" s="170"/>
      <c r="AC1054" s="170"/>
      <c r="AD1054" s="170"/>
      <c r="AE1054" s="170"/>
      <c r="AF1054" s="170"/>
      <c r="AG1054" s="170"/>
      <c r="AH1054" s="170"/>
      <c r="AI1054" s="170"/>
      <c r="AJ1054" s="170"/>
      <c r="AK1054" s="170"/>
      <c r="AL1054" s="170"/>
      <c r="AM1054" s="170"/>
      <c r="AN1054" s="170"/>
      <c r="AO1054" s="170"/>
      <c r="AP1054" s="170"/>
      <c r="AQ1054" s="170"/>
      <c r="AR1054" s="170"/>
      <c r="AS1054" s="170"/>
      <c r="AT1054" s="170"/>
      <c r="AU1054" s="170"/>
      <c r="AV1054" s="170"/>
      <c r="AW1054" s="170"/>
      <c r="AX1054" s="170"/>
      <c r="AY1054" s="170"/>
      <c r="AZ1054" s="170"/>
      <c r="BA1054" s="170"/>
      <c r="BB1054" s="170"/>
      <c r="BC1054" s="170"/>
      <c r="BD1054" s="170"/>
      <c r="BE1054" s="170"/>
      <c r="BF1054" s="170"/>
      <c r="BG1054" s="170"/>
      <c r="BH1054" s="170"/>
      <c r="BI1054" s="170"/>
      <c r="BJ1054" s="170" t="n">
        <v>0</v>
      </c>
      <c r="BK1054" s="170" t="n">
        <v>0</v>
      </c>
      <c r="BL1054" s="170" t="n">
        <v>0</v>
      </c>
      <c r="BM1054" s="170" t="n">
        <v>0</v>
      </c>
      <c r="BN1054" s="170" t="n">
        <v>0</v>
      </c>
      <c r="BO1054" s="170" t="n">
        <v>0</v>
      </c>
      <c r="BP1054" s="170" t="n">
        <v>0</v>
      </c>
      <c r="BQ1054" s="170" t="n">
        <v>0</v>
      </c>
      <c r="BR1054" s="170" t="n">
        <v>0</v>
      </c>
      <c r="BS1054" s="170" t="n">
        <v>0</v>
      </c>
      <c r="BT1054" s="170" t="n">
        <v>0</v>
      </c>
      <c r="BU1054" s="170" t="n">
        <v>0</v>
      </c>
      <c r="BV1054" s="170" t="n">
        <v>0</v>
      </c>
      <c r="BW1054" s="170" t="n">
        <v>0</v>
      </c>
      <c r="BX1054" s="170" t="n">
        <v>0</v>
      </c>
      <c r="BY1054" s="170" t="n">
        <v>0</v>
      </c>
      <c r="BZ1054" s="170" t="n">
        <v>0</v>
      </c>
      <c r="CA1054" s="170" t="n">
        <v>0</v>
      </c>
      <c r="CB1054" s="170" t="n">
        <v>0</v>
      </c>
      <c r="CC1054" s="170" t="n">
        <v>0</v>
      </c>
      <c r="CD1054" s="170" t="n">
        <v>0</v>
      </c>
      <c r="CE1054" s="170" t="n">
        <v>0</v>
      </c>
      <c r="CF1054" s="170" t="n">
        <v>0</v>
      </c>
      <c r="CG1054" s="170" t="n">
        <v>0</v>
      </c>
      <c r="CH1054" s="172" t="n">
        <v>0</v>
      </c>
      <c r="CI1054" s="172" t="n">
        <v>0</v>
      </c>
      <c r="CJ1054" s="172" t="n">
        <v>0</v>
      </c>
      <c r="CK1054" s="172" t="n">
        <v>0</v>
      </c>
      <c r="CL1054" s="172" t="n">
        <v>0</v>
      </c>
      <c r="CM1054" s="172" t="n">
        <v>0</v>
      </c>
      <c r="CN1054" s="172" t="n">
        <v>0</v>
      </c>
      <c r="CO1054" s="172" t="n">
        <v>0</v>
      </c>
      <c r="CP1054" s="172" t="n">
        <v>0</v>
      </c>
      <c r="CQ1054" s="172" t="n">
        <v>0</v>
      </c>
      <c r="CR1054" s="172" t="n">
        <v>0</v>
      </c>
      <c r="CS1054" s="172"/>
      <c r="CT1054" s="278"/>
      <c r="CU1054" s="278"/>
      <c r="CV1054" s="278"/>
      <c r="CW1054" s="278"/>
      <c r="CX1054" s="278"/>
      <c r="CY1054" s="278"/>
      <c r="CZ1054" s="278"/>
      <c r="DA1054" s="278"/>
      <c r="DB1054" s="278"/>
      <c r="DC1054" s="278"/>
      <c r="DD1054" s="278"/>
      <c r="DE1054" s="278"/>
      <c r="DF1054" s="278"/>
      <c r="DG1054" s="278"/>
      <c r="DH1054" s="278"/>
      <c r="DI1054" s="278"/>
      <c r="DJ1054" s="278"/>
      <c r="DK1054" s="278"/>
      <c r="DL1054" s="278"/>
      <c r="DM1054" s="278"/>
      <c r="DN1054" s="278"/>
    </row>
    <row r="1055" customFormat="false" ht="15.75" hidden="false" customHeight="false" outlineLevel="0" collapsed="false">
      <c r="A1055" s="279" t="s">
        <v>622</v>
      </c>
      <c r="B1055" s="78"/>
      <c r="C1055" s="78"/>
      <c r="D1055" s="78"/>
      <c r="E1055" s="78"/>
      <c r="F1055" s="78"/>
      <c r="G1055" s="78"/>
      <c r="H1055" s="78"/>
      <c r="I1055" s="78"/>
      <c r="J1055" s="78"/>
      <c r="K1055" s="78"/>
      <c r="L1055" s="78"/>
      <c r="M1055" s="78"/>
      <c r="N1055" s="78"/>
      <c r="O1055" s="78"/>
      <c r="P1055" s="78"/>
      <c r="Q1055" s="78"/>
      <c r="R1055" s="78"/>
      <c r="S1055" s="78"/>
      <c r="T1055" s="78"/>
      <c r="U1055" s="78"/>
      <c r="V1055" s="78"/>
      <c r="W1055" s="78"/>
      <c r="X1055" s="78"/>
      <c r="Y1055" s="78"/>
      <c r="Z1055" s="78"/>
      <c r="AA1055" s="78"/>
      <c r="AB1055" s="78"/>
      <c r="AC1055" s="78"/>
      <c r="AD1055" s="78"/>
      <c r="AE1055" s="78"/>
      <c r="AF1055" s="78"/>
      <c r="AG1055" s="78"/>
      <c r="AH1055" s="78"/>
      <c r="AI1055" s="78"/>
      <c r="AJ1055" s="78"/>
      <c r="AK1055" s="78"/>
      <c r="AL1055" s="78"/>
      <c r="AM1055" s="78"/>
      <c r="AN1055" s="78"/>
      <c r="AO1055" s="78"/>
      <c r="AP1055" s="78"/>
      <c r="AQ1055" s="78"/>
      <c r="AR1055" s="78"/>
      <c r="AS1055" s="78"/>
      <c r="AT1055" s="78"/>
      <c r="AU1055" s="78"/>
      <c r="AV1055" s="78"/>
      <c r="AW1055" s="78"/>
      <c r="AX1055" s="78"/>
      <c r="AY1055" s="78"/>
      <c r="AZ1055" s="78"/>
      <c r="BA1055" s="78"/>
      <c r="BB1055" s="78"/>
      <c r="BC1055" s="78"/>
      <c r="BD1055" s="78"/>
      <c r="BE1055" s="78"/>
      <c r="BF1055" s="78"/>
      <c r="BG1055" s="78"/>
      <c r="BH1055" s="78"/>
      <c r="BI1055" s="78"/>
      <c r="BJ1055" s="78"/>
      <c r="BK1055" s="78"/>
      <c r="BL1055" s="78"/>
      <c r="BM1055" s="78"/>
      <c r="BN1055" s="78"/>
      <c r="BO1055" s="78"/>
      <c r="BP1055" s="78"/>
      <c r="BQ1055" s="78"/>
      <c r="BR1055" s="78"/>
      <c r="BS1055" s="78"/>
      <c r="BT1055" s="78"/>
      <c r="BU1055" s="78"/>
      <c r="BV1055" s="78"/>
      <c r="BW1055" s="78"/>
      <c r="BX1055" s="78"/>
      <c r="BY1055" s="78"/>
      <c r="BZ1055" s="78"/>
      <c r="CA1055" s="78"/>
      <c r="CB1055" s="78"/>
      <c r="CC1055" s="78"/>
      <c r="CD1055" s="78"/>
      <c r="CE1055" s="78"/>
      <c r="CF1055" s="78"/>
      <c r="CG1055" s="78"/>
      <c r="CH1055" s="74"/>
      <c r="CI1055" s="74"/>
      <c r="CJ1055" s="74"/>
      <c r="CK1055" s="74"/>
      <c r="CL1055" s="74"/>
      <c r="CM1055" s="74"/>
      <c r="CN1055" s="74"/>
      <c r="CO1055" s="74"/>
      <c r="CP1055" s="74"/>
      <c r="CQ1055" s="74"/>
      <c r="CR1055" s="74"/>
      <c r="CS1055" s="74"/>
      <c r="CT1055" s="294"/>
      <c r="CU1055" s="294"/>
      <c r="CV1055" s="294"/>
      <c r="CW1055" s="294"/>
      <c r="CX1055" s="294"/>
      <c r="CY1055" s="294"/>
      <c r="CZ1055" s="294"/>
      <c r="DA1055" s="294"/>
      <c r="DB1055" s="294"/>
      <c r="DC1055" s="294"/>
      <c r="DD1055" s="294"/>
      <c r="DE1055" s="294"/>
      <c r="DF1055" s="294"/>
      <c r="DG1055" s="294"/>
      <c r="DH1055" s="294"/>
      <c r="DI1055" s="294"/>
      <c r="DJ1055" s="294"/>
      <c r="DK1055" s="294"/>
      <c r="DL1055" s="294"/>
      <c r="DM1055" s="294"/>
      <c r="DN1055" s="294"/>
    </row>
    <row r="1056" customFormat="false" ht="15.75" hidden="false" customHeight="false" outlineLevel="0" collapsed="false">
      <c r="A1056" s="279" t="s">
        <v>623</v>
      </c>
      <c r="B1056" s="78"/>
      <c r="C1056" s="78"/>
      <c r="D1056" s="78"/>
      <c r="E1056" s="78"/>
      <c r="F1056" s="78"/>
      <c r="G1056" s="78"/>
      <c r="H1056" s="78"/>
      <c r="I1056" s="78"/>
      <c r="J1056" s="78"/>
      <c r="K1056" s="78"/>
      <c r="L1056" s="78"/>
      <c r="M1056" s="78"/>
      <c r="N1056" s="78"/>
      <c r="O1056" s="78"/>
      <c r="P1056" s="78"/>
      <c r="Q1056" s="78"/>
      <c r="R1056" s="78"/>
      <c r="S1056" s="78"/>
      <c r="T1056" s="78"/>
      <c r="U1056" s="78"/>
      <c r="V1056" s="78"/>
      <c r="W1056" s="78"/>
      <c r="X1056" s="78"/>
      <c r="Y1056" s="78"/>
      <c r="Z1056" s="78"/>
      <c r="AA1056" s="78"/>
      <c r="AB1056" s="78"/>
      <c r="AC1056" s="78"/>
      <c r="AD1056" s="78"/>
      <c r="AE1056" s="78"/>
      <c r="AF1056" s="78"/>
      <c r="AG1056" s="78"/>
      <c r="AH1056" s="78"/>
      <c r="AI1056" s="78"/>
      <c r="AJ1056" s="78"/>
      <c r="AK1056" s="78"/>
      <c r="AL1056" s="78"/>
      <c r="AM1056" s="78"/>
      <c r="AN1056" s="78"/>
      <c r="AO1056" s="78"/>
      <c r="AP1056" s="78"/>
      <c r="AQ1056" s="78"/>
      <c r="AR1056" s="78"/>
      <c r="AS1056" s="78"/>
      <c r="AT1056" s="78"/>
      <c r="AU1056" s="78"/>
      <c r="AV1056" s="78"/>
      <c r="AW1056" s="78"/>
      <c r="AX1056" s="78"/>
      <c r="AY1056" s="78"/>
      <c r="AZ1056" s="78"/>
      <c r="BA1056" s="78"/>
      <c r="BB1056" s="78"/>
      <c r="BC1056" s="78"/>
      <c r="BD1056" s="78"/>
      <c r="BE1056" s="78"/>
      <c r="BF1056" s="78"/>
      <c r="BG1056" s="78"/>
      <c r="BH1056" s="78"/>
      <c r="BI1056" s="78"/>
      <c r="BJ1056" s="78"/>
      <c r="BK1056" s="78"/>
      <c r="BL1056" s="78"/>
      <c r="BM1056" s="78"/>
      <c r="BN1056" s="78"/>
      <c r="BO1056" s="78"/>
      <c r="BP1056" s="78"/>
      <c r="BQ1056" s="78"/>
      <c r="BR1056" s="78"/>
      <c r="BS1056" s="78"/>
      <c r="BT1056" s="78"/>
      <c r="BU1056" s="78"/>
      <c r="BV1056" s="78"/>
      <c r="BW1056" s="78"/>
      <c r="BX1056" s="78"/>
      <c r="BY1056" s="78"/>
      <c r="BZ1056" s="78"/>
      <c r="CA1056" s="78"/>
      <c r="CB1056" s="78"/>
      <c r="CC1056" s="78"/>
      <c r="CD1056" s="78"/>
      <c r="CE1056" s="78"/>
      <c r="CF1056" s="78"/>
      <c r="CG1056" s="78"/>
      <c r="CH1056" s="74"/>
      <c r="CI1056" s="74"/>
      <c r="CJ1056" s="74"/>
      <c r="CK1056" s="74"/>
      <c r="CL1056" s="74"/>
      <c r="CM1056" s="74"/>
      <c r="CN1056" s="74"/>
      <c r="CO1056" s="74"/>
      <c r="CP1056" s="74"/>
      <c r="CQ1056" s="74"/>
      <c r="CR1056" s="74"/>
      <c r="CS1056" s="74"/>
      <c r="CT1056" s="278"/>
      <c r="CU1056" s="278"/>
      <c r="CV1056" s="278"/>
      <c r="CW1056" s="278"/>
      <c r="CX1056" s="278"/>
      <c r="CY1056" s="278"/>
      <c r="CZ1056" s="278"/>
      <c r="DA1056" s="278"/>
      <c r="DB1056" s="278"/>
      <c r="DC1056" s="278"/>
      <c r="DD1056" s="278"/>
      <c r="DE1056" s="278"/>
      <c r="DF1056" s="278"/>
      <c r="DG1056" s="278"/>
      <c r="DH1056" s="278"/>
      <c r="DI1056" s="278"/>
      <c r="DJ1056" s="278"/>
      <c r="DK1056" s="278"/>
      <c r="DL1056" s="278"/>
      <c r="DM1056" s="278"/>
      <c r="DN1056" s="278"/>
    </row>
    <row r="1057" customFormat="false" ht="15.75" hidden="false" customHeight="false" outlineLevel="0" collapsed="false">
      <c r="A1057" s="276" t="s">
        <v>629</v>
      </c>
      <c r="B1057" s="170"/>
      <c r="C1057" s="170"/>
      <c r="D1057" s="170"/>
      <c r="E1057" s="170"/>
      <c r="F1057" s="170"/>
      <c r="G1057" s="170"/>
      <c r="H1057" s="170"/>
      <c r="I1057" s="170"/>
      <c r="J1057" s="170"/>
      <c r="K1057" s="170"/>
      <c r="L1057" s="170"/>
      <c r="M1057" s="170"/>
      <c r="N1057" s="170"/>
      <c r="O1057" s="170"/>
      <c r="P1057" s="170"/>
      <c r="Q1057" s="170"/>
      <c r="R1057" s="170"/>
      <c r="S1057" s="170"/>
      <c r="T1057" s="170"/>
      <c r="U1057" s="170"/>
      <c r="V1057" s="170"/>
      <c r="W1057" s="170"/>
      <c r="X1057" s="170"/>
      <c r="Y1057" s="170"/>
      <c r="Z1057" s="170"/>
      <c r="AA1057" s="170"/>
      <c r="AB1057" s="170"/>
      <c r="AC1057" s="170"/>
      <c r="AD1057" s="170"/>
      <c r="AE1057" s="170"/>
      <c r="AF1057" s="170"/>
      <c r="AG1057" s="170"/>
      <c r="AH1057" s="170"/>
      <c r="AI1057" s="170"/>
      <c r="AJ1057" s="170"/>
      <c r="AK1057" s="170"/>
      <c r="AL1057" s="170"/>
      <c r="AM1057" s="170"/>
      <c r="AN1057" s="170"/>
      <c r="AO1057" s="170"/>
      <c r="AP1057" s="170"/>
      <c r="AQ1057" s="170"/>
      <c r="AR1057" s="170"/>
      <c r="AS1057" s="170"/>
      <c r="AT1057" s="170"/>
      <c r="AU1057" s="170"/>
      <c r="AV1057" s="170"/>
      <c r="AW1057" s="170"/>
      <c r="AX1057" s="170"/>
      <c r="AY1057" s="170"/>
      <c r="AZ1057" s="170"/>
      <c r="BA1057" s="170"/>
      <c r="BB1057" s="170"/>
      <c r="BC1057" s="170"/>
      <c r="BD1057" s="170"/>
      <c r="BE1057" s="170"/>
      <c r="BF1057" s="170"/>
      <c r="BG1057" s="170"/>
      <c r="BH1057" s="170"/>
      <c r="BI1057" s="170"/>
      <c r="BJ1057" s="170" t="n">
        <v>0</v>
      </c>
      <c r="BK1057" s="170" t="n">
        <v>0</v>
      </c>
      <c r="BL1057" s="170" t="n">
        <v>0</v>
      </c>
      <c r="BM1057" s="170" t="n">
        <v>0</v>
      </c>
      <c r="BN1057" s="170" t="n">
        <v>0</v>
      </c>
      <c r="BO1057" s="170" t="n">
        <v>0</v>
      </c>
      <c r="BP1057" s="170" t="n">
        <v>0</v>
      </c>
      <c r="BQ1057" s="170" t="n">
        <v>0</v>
      </c>
      <c r="BR1057" s="170" t="n">
        <v>0</v>
      </c>
      <c r="BS1057" s="170" t="n">
        <v>0</v>
      </c>
      <c r="BT1057" s="170" t="n">
        <v>0</v>
      </c>
      <c r="BU1057" s="170" t="n">
        <v>0</v>
      </c>
      <c r="BV1057" s="170" t="n">
        <v>0</v>
      </c>
      <c r="BW1057" s="170" t="n">
        <v>0</v>
      </c>
      <c r="BX1057" s="170" t="n">
        <v>0</v>
      </c>
      <c r="BY1057" s="170" t="n">
        <v>0</v>
      </c>
      <c r="BZ1057" s="170" t="n">
        <v>0</v>
      </c>
      <c r="CA1057" s="170" t="n">
        <v>0</v>
      </c>
      <c r="CB1057" s="170" t="n">
        <v>0</v>
      </c>
      <c r="CC1057" s="170" t="n">
        <v>0</v>
      </c>
      <c r="CD1057" s="170" t="n">
        <v>0</v>
      </c>
      <c r="CE1057" s="170" t="n">
        <v>0</v>
      </c>
      <c r="CF1057" s="170" t="n">
        <v>0</v>
      </c>
      <c r="CG1057" s="170" t="n">
        <v>0</v>
      </c>
      <c r="CH1057" s="172" t="n">
        <v>0</v>
      </c>
      <c r="CI1057" s="172" t="n">
        <v>0</v>
      </c>
      <c r="CJ1057" s="172" t="n">
        <v>0</v>
      </c>
      <c r="CK1057" s="172" t="n">
        <v>0</v>
      </c>
      <c r="CL1057" s="172" t="n">
        <v>0</v>
      </c>
      <c r="CM1057" s="172" t="n">
        <v>0</v>
      </c>
      <c r="CN1057" s="172" t="n">
        <v>0</v>
      </c>
      <c r="CO1057" s="172" t="n">
        <v>0</v>
      </c>
      <c r="CP1057" s="172" t="n">
        <v>0</v>
      </c>
      <c r="CQ1057" s="172" t="n">
        <v>0</v>
      </c>
      <c r="CR1057" s="172" t="n">
        <v>0</v>
      </c>
      <c r="CS1057" s="172"/>
      <c r="CT1057" s="278"/>
      <c r="CU1057" s="278"/>
      <c r="CV1057" s="278"/>
      <c r="CW1057" s="278"/>
      <c r="CX1057" s="278"/>
      <c r="CY1057" s="278"/>
      <c r="CZ1057" s="278"/>
      <c r="DA1057" s="278"/>
      <c r="DB1057" s="278"/>
      <c r="DC1057" s="278"/>
      <c r="DD1057" s="278"/>
      <c r="DE1057" s="278"/>
      <c r="DF1057" s="278"/>
      <c r="DG1057" s="278"/>
      <c r="DH1057" s="278"/>
      <c r="DI1057" s="278"/>
      <c r="DJ1057" s="278"/>
      <c r="DK1057" s="278"/>
      <c r="DL1057" s="278"/>
      <c r="DM1057" s="278"/>
      <c r="DN1057" s="278"/>
    </row>
    <row r="1058" customFormat="false" ht="15.75" hidden="false" customHeight="false" outlineLevel="0" collapsed="false">
      <c r="A1058" s="276" t="s">
        <v>622</v>
      </c>
      <c r="B1058" s="78"/>
      <c r="C1058" s="78"/>
      <c r="D1058" s="78"/>
      <c r="E1058" s="78"/>
      <c r="F1058" s="78"/>
      <c r="G1058" s="78"/>
      <c r="H1058" s="78"/>
      <c r="I1058" s="78"/>
      <c r="J1058" s="78"/>
      <c r="K1058" s="78"/>
      <c r="L1058" s="78"/>
      <c r="M1058" s="78"/>
      <c r="N1058" s="78"/>
      <c r="O1058" s="78"/>
      <c r="P1058" s="78"/>
      <c r="Q1058" s="78"/>
      <c r="R1058" s="78"/>
      <c r="S1058" s="78"/>
      <c r="T1058" s="78"/>
      <c r="U1058" s="78"/>
      <c r="V1058" s="78"/>
      <c r="W1058" s="78"/>
      <c r="X1058" s="78"/>
      <c r="Y1058" s="78"/>
      <c r="Z1058" s="78"/>
      <c r="AA1058" s="78"/>
      <c r="AB1058" s="78"/>
      <c r="AC1058" s="78"/>
      <c r="AD1058" s="78"/>
      <c r="AE1058" s="78"/>
      <c r="AF1058" s="78"/>
      <c r="AG1058" s="78"/>
      <c r="AH1058" s="78"/>
      <c r="AI1058" s="78"/>
      <c r="AJ1058" s="78"/>
      <c r="AK1058" s="78"/>
      <c r="AL1058" s="78"/>
      <c r="AM1058" s="78"/>
      <c r="AN1058" s="78"/>
      <c r="AO1058" s="78"/>
      <c r="AP1058" s="78"/>
      <c r="AQ1058" s="78"/>
      <c r="AR1058" s="78"/>
      <c r="AS1058" s="78"/>
      <c r="AT1058" s="78"/>
      <c r="AU1058" s="78"/>
      <c r="AV1058" s="78"/>
      <c r="AW1058" s="78"/>
      <c r="AX1058" s="78"/>
      <c r="AY1058" s="78"/>
      <c r="AZ1058" s="78"/>
      <c r="BA1058" s="78"/>
      <c r="BB1058" s="78"/>
      <c r="BC1058" s="78"/>
      <c r="BD1058" s="78"/>
      <c r="BE1058" s="78"/>
      <c r="BF1058" s="78"/>
      <c r="BG1058" s="78"/>
      <c r="BH1058" s="78"/>
      <c r="BI1058" s="78"/>
      <c r="BJ1058" s="78"/>
      <c r="BK1058" s="78"/>
      <c r="BL1058" s="78"/>
      <c r="BM1058" s="78"/>
      <c r="BN1058" s="78"/>
      <c r="BO1058" s="78"/>
      <c r="BP1058" s="78"/>
      <c r="BQ1058" s="78"/>
      <c r="BR1058" s="78"/>
      <c r="BS1058" s="78"/>
      <c r="BT1058" s="78"/>
      <c r="BU1058" s="78"/>
      <c r="BV1058" s="78"/>
      <c r="BW1058" s="78"/>
      <c r="BX1058" s="78"/>
      <c r="BY1058" s="78"/>
      <c r="BZ1058" s="78"/>
      <c r="CA1058" s="78"/>
      <c r="CB1058" s="78"/>
      <c r="CC1058" s="78"/>
      <c r="CD1058" s="78"/>
      <c r="CE1058" s="78"/>
      <c r="CF1058" s="78"/>
      <c r="CG1058" s="78"/>
      <c r="CH1058" s="74"/>
      <c r="CI1058" s="74"/>
      <c r="CJ1058" s="74"/>
      <c r="CK1058" s="74"/>
      <c r="CL1058" s="74"/>
      <c r="CM1058" s="74"/>
      <c r="CN1058" s="74"/>
      <c r="CO1058" s="74"/>
      <c r="CP1058" s="74"/>
      <c r="CQ1058" s="74"/>
      <c r="CR1058" s="74"/>
      <c r="CS1058" s="74"/>
      <c r="CT1058" s="294"/>
      <c r="CU1058" s="294"/>
      <c r="CV1058" s="294"/>
      <c r="CW1058" s="294"/>
      <c r="CX1058" s="294"/>
      <c r="CY1058" s="294"/>
      <c r="CZ1058" s="294"/>
      <c r="DA1058" s="294"/>
      <c r="DB1058" s="294"/>
      <c r="DC1058" s="294"/>
      <c r="DD1058" s="294"/>
      <c r="DE1058" s="294"/>
      <c r="DF1058" s="294"/>
      <c r="DG1058" s="294"/>
      <c r="DH1058" s="294"/>
      <c r="DI1058" s="294"/>
      <c r="DJ1058" s="294"/>
      <c r="DK1058" s="294"/>
      <c r="DL1058" s="294"/>
      <c r="DM1058" s="294"/>
      <c r="DN1058" s="294"/>
    </row>
    <row r="1059" customFormat="false" ht="15.75" hidden="false" customHeight="false" outlineLevel="0" collapsed="false">
      <c r="A1059" s="276" t="s">
        <v>623</v>
      </c>
      <c r="B1059" s="78"/>
      <c r="C1059" s="78"/>
      <c r="D1059" s="78"/>
      <c r="E1059" s="78"/>
      <c r="F1059" s="78"/>
      <c r="G1059" s="78"/>
      <c r="H1059" s="78"/>
      <c r="I1059" s="78"/>
      <c r="J1059" s="78"/>
      <c r="K1059" s="78"/>
      <c r="L1059" s="78"/>
      <c r="M1059" s="78"/>
      <c r="N1059" s="78"/>
      <c r="O1059" s="78"/>
      <c r="P1059" s="78"/>
      <c r="Q1059" s="78"/>
      <c r="R1059" s="78"/>
      <c r="S1059" s="78"/>
      <c r="T1059" s="78"/>
      <c r="U1059" s="78"/>
      <c r="V1059" s="78"/>
      <c r="W1059" s="78"/>
      <c r="X1059" s="78"/>
      <c r="Y1059" s="78"/>
      <c r="Z1059" s="78"/>
      <c r="AA1059" s="78"/>
      <c r="AB1059" s="78"/>
      <c r="AC1059" s="78"/>
      <c r="AD1059" s="78"/>
      <c r="AE1059" s="78"/>
      <c r="AF1059" s="78"/>
      <c r="AG1059" s="78"/>
      <c r="AH1059" s="78"/>
      <c r="AI1059" s="78"/>
      <c r="AJ1059" s="78"/>
      <c r="AK1059" s="78"/>
      <c r="AL1059" s="78"/>
      <c r="AM1059" s="78"/>
      <c r="AN1059" s="78"/>
      <c r="AO1059" s="78"/>
      <c r="AP1059" s="78"/>
      <c r="AQ1059" s="78"/>
      <c r="AR1059" s="78"/>
      <c r="AS1059" s="78"/>
      <c r="AT1059" s="78"/>
      <c r="AU1059" s="78"/>
      <c r="AV1059" s="78"/>
      <c r="AW1059" s="78"/>
      <c r="AX1059" s="78"/>
      <c r="AY1059" s="78"/>
      <c r="AZ1059" s="78"/>
      <c r="BA1059" s="78"/>
      <c r="BB1059" s="78"/>
      <c r="BC1059" s="78"/>
      <c r="BD1059" s="78"/>
      <c r="BE1059" s="78"/>
      <c r="BF1059" s="78"/>
      <c r="BG1059" s="78"/>
      <c r="BH1059" s="78"/>
      <c r="BI1059" s="78"/>
      <c r="BJ1059" s="78"/>
      <c r="BK1059" s="78"/>
      <c r="BL1059" s="78"/>
      <c r="BM1059" s="78"/>
      <c r="BN1059" s="78"/>
      <c r="BO1059" s="78"/>
      <c r="BP1059" s="78"/>
      <c r="BQ1059" s="78"/>
      <c r="BR1059" s="78"/>
      <c r="BS1059" s="78"/>
      <c r="BT1059" s="78"/>
      <c r="BU1059" s="78"/>
      <c r="BV1059" s="78"/>
      <c r="BW1059" s="78"/>
      <c r="BX1059" s="78"/>
      <c r="BY1059" s="78"/>
      <c r="BZ1059" s="78"/>
      <c r="CA1059" s="78"/>
      <c r="CB1059" s="78"/>
      <c r="CC1059" s="78"/>
      <c r="CD1059" s="78"/>
      <c r="CE1059" s="78"/>
      <c r="CF1059" s="78"/>
      <c r="CG1059" s="78"/>
      <c r="CH1059" s="74"/>
      <c r="CI1059" s="74"/>
      <c r="CJ1059" s="74"/>
      <c r="CK1059" s="74"/>
      <c r="CL1059" s="74"/>
      <c r="CM1059" s="74"/>
      <c r="CN1059" s="74"/>
      <c r="CO1059" s="74"/>
      <c r="CP1059" s="74"/>
      <c r="CQ1059" s="74"/>
      <c r="CR1059" s="74"/>
      <c r="CS1059" s="74"/>
      <c r="CT1059" s="278"/>
      <c r="CU1059" s="278"/>
      <c r="CV1059" s="278"/>
      <c r="CW1059" s="278"/>
      <c r="CX1059" s="278"/>
      <c r="CY1059" s="278"/>
      <c r="CZ1059" s="278"/>
      <c r="DA1059" s="278"/>
      <c r="DB1059" s="278"/>
      <c r="DC1059" s="278"/>
      <c r="DD1059" s="278"/>
      <c r="DE1059" s="278"/>
      <c r="DF1059" s="278"/>
      <c r="DG1059" s="278"/>
      <c r="DH1059" s="278"/>
      <c r="DI1059" s="278"/>
      <c r="DJ1059" s="278"/>
      <c r="DK1059" s="278"/>
      <c r="DL1059" s="278"/>
      <c r="DM1059" s="278"/>
      <c r="DN1059" s="278"/>
    </row>
    <row r="1060" customFormat="false" ht="15.75" hidden="false" customHeight="false" outlineLevel="0" collapsed="false">
      <c r="A1060" s="279" t="s">
        <v>640</v>
      </c>
      <c r="B1060" s="78"/>
      <c r="C1060" s="78"/>
      <c r="D1060" s="78"/>
      <c r="E1060" s="78"/>
      <c r="F1060" s="78"/>
      <c r="G1060" s="78"/>
      <c r="H1060" s="78"/>
      <c r="I1060" s="78"/>
      <c r="J1060" s="78"/>
      <c r="K1060" s="78"/>
      <c r="L1060" s="78"/>
      <c r="M1060" s="78"/>
      <c r="N1060" s="78"/>
      <c r="O1060" s="78"/>
      <c r="P1060" s="78"/>
      <c r="Q1060" s="78"/>
      <c r="R1060" s="78"/>
      <c r="S1060" s="78"/>
      <c r="T1060" s="78"/>
      <c r="U1060" s="78"/>
      <c r="V1060" s="78"/>
      <c r="W1060" s="78"/>
      <c r="X1060" s="78"/>
      <c r="Y1060" s="78"/>
      <c r="Z1060" s="78"/>
      <c r="AA1060" s="78"/>
      <c r="AB1060" s="78"/>
      <c r="AC1060" s="78"/>
      <c r="AD1060" s="78"/>
      <c r="AE1060" s="78"/>
      <c r="AF1060" s="78"/>
      <c r="AG1060" s="78"/>
      <c r="AH1060" s="78"/>
      <c r="AI1060" s="78"/>
      <c r="AJ1060" s="78"/>
      <c r="AK1060" s="78"/>
      <c r="AL1060" s="78"/>
      <c r="AM1060" s="78"/>
      <c r="AN1060" s="78"/>
      <c r="AO1060" s="78"/>
      <c r="AP1060" s="78"/>
      <c r="AQ1060" s="78"/>
      <c r="AR1060" s="78"/>
      <c r="AS1060" s="78"/>
      <c r="AT1060" s="78"/>
      <c r="AU1060" s="78"/>
      <c r="AV1060" s="78"/>
      <c r="AW1060" s="78"/>
      <c r="AX1060" s="78"/>
      <c r="AY1060" s="78"/>
      <c r="AZ1060" s="78"/>
      <c r="BA1060" s="78"/>
      <c r="BB1060" s="78"/>
      <c r="BC1060" s="78"/>
      <c r="BD1060" s="78"/>
      <c r="BE1060" s="78"/>
      <c r="BF1060" s="78"/>
      <c r="BG1060" s="78"/>
      <c r="BH1060" s="78"/>
      <c r="BI1060" s="78"/>
      <c r="BJ1060" s="78"/>
      <c r="BK1060" s="78"/>
      <c r="BL1060" s="78"/>
      <c r="BM1060" s="78"/>
      <c r="BN1060" s="78"/>
      <c r="BO1060" s="78"/>
      <c r="BP1060" s="78"/>
      <c r="BQ1060" s="78"/>
      <c r="BR1060" s="78"/>
      <c r="BS1060" s="78"/>
      <c r="BT1060" s="78"/>
      <c r="BU1060" s="78"/>
      <c r="BV1060" s="78"/>
      <c r="BW1060" s="78"/>
      <c r="BX1060" s="78"/>
      <c r="BY1060" s="78"/>
      <c r="BZ1060" s="78"/>
      <c r="CA1060" s="78"/>
      <c r="CB1060" s="78"/>
      <c r="CC1060" s="78"/>
      <c r="CD1060" s="78"/>
      <c r="CE1060" s="78"/>
      <c r="CF1060" s="78"/>
      <c r="CG1060" s="78"/>
      <c r="CH1060" s="74"/>
      <c r="CI1060" s="74"/>
      <c r="CJ1060" s="74"/>
      <c r="CK1060" s="74"/>
      <c r="CL1060" s="74"/>
      <c r="CM1060" s="74"/>
      <c r="CN1060" s="74"/>
      <c r="CO1060" s="74"/>
      <c r="CP1060" s="74"/>
      <c r="CQ1060" s="74"/>
      <c r="CR1060" s="74"/>
      <c r="CS1060" s="74"/>
      <c r="CT1060" s="278"/>
      <c r="CU1060" s="278"/>
      <c r="CV1060" s="278"/>
      <c r="CW1060" s="278"/>
      <c r="CX1060" s="278"/>
      <c r="CY1060" s="278"/>
      <c r="CZ1060" s="278"/>
      <c r="DA1060" s="278"/>
      <c r="DB1060" s="278"/>
      <c r="DC1060" s="278"/>
      <c r="DD1060" s="278"/>
      <c r="DE1060" s="278"/>
      <c r="DF1060" s="278"/>
      <c r="DG1060" s="278"/>
      <c r="DH1060" s="278"/>
      <c r="DI1060" s="278"/>
      <c r="DJ1060" s="278"/>
      <c r="DK1060" s="278"/>
      <c r="DL1060" s="278"/>
      <c r="DM1060" s="278"/>
      <c r="DN1060" s="278"/>
    </row>
    <row r="1061" customFormat="false" ht="15.75" hidden="false" customHeight="false" outlineLevel="0" collapsed="false">
      <c r="A1061" s="276" t="s">
        <v>610</v>
      </c>
      <c r="B1061" s="170"/>
      <c r="C1061" s="170"/>
      <c r="D1061" s="170"/>
      <c r="E1061" s="170"/>
      <c r="F1061" s="170"/>
      <c r="G1061" s="170"/>
      <c r="H1061" s="170"/>
      <c r="I1061" s="170"/>
      <c r="J1061" s="170"/>
      <c r="K1061" s="170"/>
      <c r="L1061" s="170"/>
      <c r="M1061" s="170"/>
      <c r="N1061" s="170"/>
      <c r="O1061" s="170"/>
      <c r="P1061" s="170"/>
      <c r="Q1061" s="170"/>
      <c r="R1061" s="170"/>
      <c r="S1061" s="170"/>
      <c r="T1061" s="170"/>
      <c r="U1061" s="170"/>
      <c r="V1061" s="170"/>
      <c r="W1061" s="170"/>
      <c r="X1061" s="170"/>
      <c r="Y1061" s="170"/>
      <c r="Z1061" s="170"/>
      <c r="AA1061" s="170"/>
      <c r="AB1061" s="170"/>
      <c r="AC1061" s="170"/>
      <c r="AD1061" s="170"/>
      <c r="AE1061" s="170"/>
      <c r="AF1061" s="170"/>
      <c r="AG1061" s="170"/>
      <c r="AH1061" s="170"/>
      <c r="AI1061" s="170"/>
      <c r="AJ1061" s="170"/>
      <c r="AK1061" s="170"/>
      <c r="AL1061" s="170"/>
      <c r="AM1061" s="170"/>
      <c r="AN1061" s="170"/>
      <c r="AO1061" s="170"/>
      <c r="AP1061" s="170"/>
      <c r="AQ1061" s="170"/>
      <c r="AR1061" s="170"/>
      <c r="AS1061" s="170"/>
      <c r="AT1061" s="170"/>
      <c r="AU1061" s="170"/>
      <c r="AV1061" s="170"/>
      <c r="AW1061" s="170"/>
      <c r="AX1061" s="170"/>
      <c r="AY1061" s="170"/>
      <c r="AZ1061" s="170"/>
      <c r="BA1061" s="170"/>
      <c r="BB1061" s="170"/>
      <c r="BC1061" s="170"/>
      <c r="BD1061" s="170"/>
      <c r="BE1061" s="170"/>
      <c r="BF1061" s="170"/>
      <c r="BG1061" s="170"/>
      <c r="BH1061" s="170"/>
      <c r="BI1061" s="170"/>
      <c r="BJ1061" s="170" t="n">
        <v>0</v>
      </c>
      <c r="BK1061" s="170" t="n">
        <v>0</v>
      </c>
      <c r="BL1061" s="170" t="n">
        <v>0</v>
      </c>
      <c r="BM1061" s="170" t="n">
        <v>0</v>
      </c>
      <c r="BN1061" s="170" t="n">
        <v>0</v>
      </c>
      <c r="BO1061" s="170" t="n">
        <v>0</v>
      </c>
      <c r="BP1061" s="170" t="n">
        <v>0</v>
      </c>
      <c r="BQ1061" s="170" t="n">
        <v>0</v>
      </c>
      <c r="BR1061" s="170" t="n">
        <v>0</v>
      </c>
      <c r="BS1061" s="170" t="n">
        <v>0</v>
      </c>
      <c r="BT1061" s="170" t="n">
        <v>0</v>
      </c>
      <c r="BU1061" s="170" t="n">
        <v>0</v>
      </c>
      <c r="BV1061" s="170" t="n">
        <v>0</v>
      </c>
      <c r="BW1061" s="170" t="n">
        <v>0</v>
      </c>
      <c r="BX1061" s="170" t="n">
        <v>0</v>
      </c>
      <c r="BY1061" s="170" t="n">
        <v>0</v>
      </c>
      <c r="BZ1061" s="170" t="n">
        <v>0</v>
      </c>
      <c r="CA1061" s="170" t="n">
        <v>0</v>
      </c>
      <c r="CB1061" s="170" t="n">
        <v>0</v>
      </c>
      <c r="CC1061" s="170" t="n">
        <v>0</v>
      </c>
      <c r="CD1061" s="170" t="n">
        <v>0</v>
      </c>
      <c r="CE1061" s="170" t="n">
        <v>0</v>
      </c>
      <c r="CF1061" s="170" t="n">
        <v>0</v>
      </c>
      <c r="CG1061" s="170" t="n">
        <v>0</v>
      </c>
      <c r="CH1061" s="172" t="n">
        <v>0</v>
      </c>
      <c r="CI1061" s="172" t="n">
        <v>0</v>
      </c>
      <c r="CJ1061" s="172" t="n">
        <v>0</v>
      </c>
      <c r="CK1061" s="172" t="n">
        <v>0</v>
      </c>
      <c r="CL1061" s="172" t="n">
        <v>0</v>
      </c>
      <c r="CM1061" s="172" t="n">
        <v>0</v>
      </c>
      <c r="CN1061" s="172" t="n">
        <v>0</v>
      </c>
      <c r="CO1061" s="172" t="n">
        <v>0</v>
      </c>
      <c r="CP1061" s="172" t="n">
        <v>0</v>
      </c>
      <c r="CQ1061" s="172" t="n">
        <v>0</v>
      </c>
      <c r="CR1061" s="172" t="n">
        <v>0</v>
      </c>
      <c r="CS1061" s="172"/>
      <c r="CT1061" s="278"/>
      <c r="CU1061" s="278"/>
      <c r="CV1061" s="278"/>
      <c r="CW1061" s="278"/>
      <c r="CX1061" s="278"/>
      <c r="CY1061" s="278"/>
      <c r="CZ1061" s="278"/>
      <c r="DA1061" s="278"/>
      <c r="DB1061" s="278"/>
      <c r="DC1061" s="278"/>
      <c r="DD1061" s="278"/>
      <c r="DE1061" s="278"/>
      <c r="DF1061" s="278"/>
      <c r="DG1061" s="278"/>
      <c r="DH1061" s="278"/>
      <c r="DI1061" s="278"/>
      <c r="DJ1061" s="278"/>
      <c r="DK1061" s="278"/>
      <c r="DL1061" s="278"/>
      <c r="DM1061" s="278"/>
      <c r="DN1061" s="278"/>
    </row>
    <row r="1062" customFormat="false" ht="15.75" hidden="false" customHeight="false" outlineLevel="0" collapsed="false">
      <c r="A1062" s="276" t="s">
        <v>622</v>
      </c>
      <c r="B1062" s="78"/>
      <c r="C1062" s="78"/>
      <c r="D1062" s="78"/>
      <c r="E1062" s="78"/>
      <c r="F1062" s="78"/>
      <c r="G1062" s="78"/>
      <c r="H1062" s="78"/>
      <c r="I1062" s="78"/>
      <c r="J1062" s="78"/>
      <c r="K1062" s="78"/>
      <c r="L1062" s="78"/>
      <c r="M1062" s="78"/>
      <c r="N1062" s="78"/>
      <c r="O1062" s="78"/>
      <c r="P1062" s="78"/>
      <c r="Q1062" s="78"/>
      <c r="R1062" s="78"/>
      <c r="S1062" s="78"/>
      <c r="T1062" s="78"/>
      <c r="U1062" s="78"/>
      <c r="V1062" s="78"/>
      <c r="W1062" s="78"/>
      <c r="X1062" s="78"/>
      <c r="Y1062" s="78"/>
      <c r="Z1062" s="78"/>
      <c r="AA1062" s="78"/>
      <c r="AB1062" s="78"/>
      <c r="AC1062" s="78"/>
      <c r="AD1062" s="78"/>
      <c r="AE1062" s="78"/>
      <c r="AF1062" s="78"/>
      <c r="AG1062" s="78"/>
      <c r="AH1062" s="78"/>
      <c r="AI1062" s="78"/>
      <c r="AJ1062" s="78"/>
      <c r="AK1062" s="78"/>
      <c r="AL1062" s="78"/>
      <c r="AM1062" s="78"/>
      <c r="AN1062" s="78"/>
      <c r="AO1062" s="78"/>
      <c r="AP1062" s="78"/>
      <c r="AQ1062" s="78"/>
      <c r="AR1062" s="78"/>
      <c r="AS1062" s="78"/>
      <c r="AT1062" s="78"/>
      <c r="AU1062" s="78"/>
      <c r="AV1062" s="78"/>
      <c r="AW1062" s="78"/>
      <c r="AX1062" s="78"/>
      <c r="AY1062" s="78"/>
      <c r="AZ1062" s="78"/>
      <c r="BA1062" s="78"/>
      <c r="BB1062" s="78"/>
      <c r="BC1062" s="78"/>
      <c r="BD1062" s="78"/>
      <c r="BE1062" s="78"/>
      <c r="BF1062" s="78"/>
      <c r="BG1062" s="78"/>
      <c r="BH1062" s="78"/>
      <c r="BI1062" s="78"/>
      <c r="BJ1062" s="78"/>
      <c r="BK1062" s="78"/>
      <c r="BL1062" s="78"/>
      <c r="BM1062" s="78"/>
      <c r="BN1062" s="78"/>
      <c r="BO1062" s="78"/>
      <c r="BP1062" s="78"/>
      <c r="BQ1062" s="78"/>
      <c r="BR1062" s="78"/>
      <c r="BS1062" s="78"/>
      <c r="BT1062" s="78"/>
      <c r="BU1062" s="78"/>
      <c r="BV1062" s="78"/>
      <c r="BW1062" s="78"/>
      <c r="BX1062" s="78"/>
      <c r="BY1062" s="78"/>
      <c r="BZ1062" s="78"/>
      <c r="CA1062" s="78"/>
      <c r="CB1062" s="78"/>
      <c r="CC1062" s="78"/>
      <c r="CD1062" s="78"/>
      <c r="CE1062" s="78"/>
      <c r="CF1062" s="78"/>
      <c r="CG1062" s="78"/>
      <c r="CH1062" s="74"/>
      <c r="CI1062" s="74"/>
      <c r="CJ1062" s="74"/>
      <c r="CK1062" s="74"/>
      <c r="CL1062" s="74"/>
      <c r="CM1062" s="74"/>
      <c r="CN1062" s="74"/>
      <c r="CO1062" s="74"/>
      <c r="CP1062" s="74"/>
      <c r="CQ1062" s="74"/>
      <c r="CR1062" s="74"/>
      <c r="CS1062" s="74"/>
      <c r="CT1062" s="294"/>
      <c r="CU1062" s="294"/>
      <c r="CV1062" s="294"/>
      <c r="CW1062" s="294"/>
      <c r="CX1062" s="294"/>
      <c r="CY1062" s="294"/>
      <c r="CZ1062" s="294"/>
      <c r="DA1062" s="294"/>
      <c r="DB1062" s="294"/>
      <c r="DC1062" s="294"/>
      <c r="DD1062" s="294"/>
      <c r="DE1062" s="294"/>
      <c r="DF1062" s="294"/>
      <c r="DG1062" s="294"/>
      <c r="DH1062" s="294"/>
      <c r="DI1062" s="294"/>
      <c r="DJ1062" s="294"/>
      <c r="DK1062" s="294"/>
      <c r="DL1062" s="294"/>
      <c r="DM1062" s="294"/>
      <c r="DN1062" s="294"/>
    </row>
    <row r="1063" customFormat="false" ht="15.75" hidden="false" customHeight="false" outlineLevel="0" collapsed="false">
      <c r="A1063" s="276" t="s">
        <v>623</v>
      </c>
      <c r="B1063" s="78"/>
      <c r="C1063" s="78"/>
      <c r="D1063" s="78"/>
      <c r="E1063" s="78"/>
      <c r="F1063" s="78"/>
      <c r="G1063" s="78"/>
      <c r="H1063" s="78"/>
      <c r="I1063" s="78"/>
      <c r="J1063" s="78"/>
      <c r="K1063" s="78"/>
      <c r="L1063" s="78"/>
      <c r="M1063" s="78"/>
      <c r="N1063" s="78"/>
      <c r="O1063" s="78"/>
      <c r="P1063" s="78"/>
      <c r="Q1063" s="78"/>
      <c r="R1063" s="78"/>
      <c r="S1063" s="78"/>
      <c r="T1063" s="78"/>
      <c r="U1063" s="78"/>
      <c r="V1063" s="78"/>
      <c r="W1063" s="78"/>
      <c r="X1063" s="78"/>
      <c r="Y1063" s="78"/>
      <c r="Z1063" s="78"/>
      <c r="AA1063" s="78"/>
      <c r="AB1063" s="78"/>
      <c r="AC1063" s="78"/>
      <c r="AD1063" s="78"/>
      <c r="AE1063" s="78"/>
      <c r="AF1063" s="78"/>
      <c r="AG1063" s="78"/>
      <c r="AH1063" s="78"/>
      <c r="AI1063" s="78"/>
      <c r="AJ1063" s="78"/>
      <c r="AK1063" s="78"/>
      <c r="AL1063" s="78"/>
      <c r="AM1063" s="78"/>
      <c r="AN1063" s="78"/>
      <c r="AO1063" s="78"/>
      <c r="AP1063" s="78"/>
      <c r="AQ1063" s="78"/>
      <c r="AR1063" s="78"/>
      <c r="AS1063" s="78"/>
      <c r="AT1063" s="78"/>
      <c r="AU1063" s="78"/>
      <c r="AV1063" s="78"/>
      <c r="AW1063" s="78"/>
      <c r="AX1063" s="78"/>
      <c r="AY1063" s="78"/>
      <c r="AZ1063" s="78"/>
      <c r="BA1063" s="78"/>
      <c r="BB1063" s="78"/>
      <c r="BC1063" s="78"/>
      <c r="BD1063" s="78"/>
      <c r="BE1063" s="78"/>
      <c r="BF1063" s="78"/>
      <c r="BG1063" s="78"/>
      <c r="BH1063" s="78"/>
      <c r="BI1063" s="78"/>
      <c r="BJ1063" s="78"/>
      <c r="BK1063" s="78"/>
      <c r="BL1063" s="78"/>
      <c r="BM1063" s="78"/>
      <c r="BN1063" s="78"/>
      <c r="BO1063" s="78"/>
      <c r="BP1063" s="78"/>
      <c r="BQ1063" s="78"/>
      <c r="BR1063" s="78"/>
      <c r="BS1063" s="78"/>
      <c r="BT1063" s="78"/>
      <c r="BU1063" s="78"/>
      <c r="BV1063" s="78"/>
      <c r="BW1063" s="78"/>
      <c r="BX1063" s="78"/>
      <c r="BY1063" s="78"/>
      <c r="BZ1063" s="78"/>
      <c r="CA1063" s="78"/>
      <c r="CB1063" s="78"/>
      <c r="CC1063" s="78"/>
      <c r="CD1063" s="78"/>
      <c r="CE1063" s="78"/>
      <c r="CF1063" s="78"/>
      <c r="CG1063" s="78"/>
      <c r="CH1063" s="74"/>
      <c r="CI1063" s="74"/>
      <c r="CJ1063" s="74"/>
      <c r="CK1063" s="74"/>
      <c r="CL1063" s="74"/>
      <c r="CM1063" s="74"/>
      <c r="CN1063" s="74"/>
      <c r="CO1063" s="74"/>
      <c r="CP1063" s="74"/>
      <c r="CQ1063" s="74"/>
      <c r="CR1063" s="74"/>
      <c r="CS1063" s="74"/>
      <c r="CT1063" s="278"/>
      <c r="CU1063" s="278"/>
      <c r="CV1063" s="278"/>
      <c r="CW1063" s="278"/>
      <c r="CX1063" s="278"/>
      <c r="CY1063" s="278"/>
      <c r="CZ1063" s="278"/>
      <c r="DA1063" s="278"/>
      <c r="DB1063" s="278"/>
      <c r="DC1063" s="278"/>
      <c r="DD1063" s="278"/>
      <c r="DE1063" s="278"/>
      <c r="DF1063" s="278"/>
      <c r="DG1063" s="278"/>
      <c r="DH1063" s="278"/>
      <c r="DI1063" s="278"/>
      <c r="DJ1063" s="278"/>
      <c r="DK1063" s="278"/>
      <c r="DL1063" s="278"/>
      <c r="DM1063" s="278"/>
      <c r="DN1063" s="278"/>
    </row>
    <row r="1064" customFormat="false" ht="15.75" hidden="false" customHeight="false" outlineLevel="0" collapsed="false">
      <c r="A1064" s="276" t="s">
        <v>612</v>
      </c>
      <c r="B1064" s="170"/>
      <c r="C1064" s="170"/>
      <c r="D1064" s="170"/>
      <c r="E1064" s="170"/>
      <c r="F1064" s="170"/>
      <c r="G1064" s="170"/>
      <c r="H1064" s="170"/>
      <c r="I1064" s="170"/>
      <c r="J1064" s="170"/>
      <c r="K1064" s="170"/>
      <c r="L1064" s="170"/>
      <c r="M1064" s="170"/>
      <c r="N1064" s="170"/>
      <c r="O1064" s="170"/>
      <c r="P1064" s="170"/>
      <c r="Q1064" s="170"/>
      <c r="R1064" s="170"/>
      <c r="S1064" s="170"/>
      <c r="T1064" s="170"/>
      <c r="U1064" s="170"/>
      <c r="V1064" s="170"/>
      <c r="W1064" s="170"/>
      <c r="X1064" s="170"/>
      <c r="Y1064" s="170"/>
      <c r="Z1064" s="170"/>
      <c r="AA1064" s="170"/>
      <c r="AB1064" s="170"/>
      <c r="AC1064" s="170"/>
      <c r="AD1064" s="170"/>
      <c r="AE1064" s="170"/>
      <c r="AF1064" s="170"/>
      <c r="AG1064" s="170"/>
      <c r="AH1064" s="170"/>
      <c r="AI1064" s="170"/>
      <c r="AJ1064" s="170"/>
      <c r="AK1064" s="170"/>
      <c r="AL1064" s="170"/>
      <c r="AM1064" s="170"/>
      <c r="AN1064" s="170"/>
      <c r="AO1064" s="170"/>
      <c r="AP1064" s="170"/>
      <c r="AQ1064" s="170"/>
      <c r="AR1064" s="170"/>
      <c r="AS1064" s="170"/>
      <c r="AT1064" s="170"/>
      <c r="AU1064" s="170"/>
      <c r="AV1064" s="170"/>
      <c r="AW1064" s="170"/>
      <c r="AX1064" s="170"/>
      <c r="AY1064" s="170"/>
      <c r="AZ1064" s="170"/>
      <c r="BA1064" s="170"/>
      <c r="BB1064" s="170"/>
      <c r="BC1064" s="170"/>
      <c r="BD1064" s="170"/>
      <c r="BE1064" s="170"/>
      <c r="BF1064" s="170"/>
      <c r="BG1064" s="170"/>
      <c r="BH1064" s="170"/>
      <c r="BI1064" s="170"/>
      <c r="BJ1064" s="170" t="n">
        <v>0</v>
      </c>
      <c r="BK1064" s="170" t="n">
        <v>0</v>
      </c>
      <c r="BL1064" s="170" t="n">
        <v>0</v>
      </c>
      <c r="BM1064" s="170" t="n">
        <v>0</v>
      </c>
      <c r="BN1064" s="170" t="n">
        <v>0</v>
      </c>
      <c r="BO1064" s="170" t="n">
        <v>0</v>
      </c>
      <c r="BP1064" s="170" t="n">
        <v>0</v>
      </c>
      <c r="BQ1064" s="170" t="n">
        <v>0</v>
      </c>
      <c r="BR1064" s="170" t="n">
        <v>0</v>
      </c>
      <c r="BS1064" s="170" t="n">
        <v>0</v>
      </c>
      <c r="BT1064" s="170" t="n">
        <v>0</v>
      </c>
      <c r="BU1064" s="170" t="n">
        <v>0</v>
      </c>
      <c r="BV1064" s="170" t="n">
        <v>0</v>
      </c>
      <c r="BW1064" s="170" t="n">
        <v>0</v>
      </c>
      <c r="BX1064" s="170" t="n">
        <v>0</v>
      </c>
      <c r="BY1064" s="170" t="n">
        <v>0</v>
      </c>
      <c r="BZ1064" s="170" t="n">
        <v>0</v>
      </c>
      <c r="CA1064" s="170" t="n">
        <v>0</v>
      </c>
      <c r="CB1064" s="170" t="n">
        <v>0</v>
      </c>
      <c r="CC1064" s="170" t="n">
        <v>0</v>
      </c>
      <c r="CD1064" s="170" t="n">
        <v>0</v>
      </c>
      <c r="CE1064" s="170" t="n">
        <v>0</v>
      </c>
      <c r="CF1064" s="170" t="n">
        <v>0</v>
      </c>
      <c r="CG1064" s="170" t="n">
        <v>0</v>
      </c>
      <c r="CH1064" s="172" t="n">
        <v>0</v>
      </c>
      <c r="CI1064" s="172" t="n">
        <v>0</v>
      </c>
      <c r="CJ1064" s="172" t="n">
        <v>0</v>
      </c>
      <c r="CK1064" s="172" t="n">
        <v>0</v>
      </c>
      <c r="CL1064" s="172" t="n">
        <v>0</v>
      </c>
      <c r="CM1064" s="172" t="n">
        <v>0</v>
      </c>
      <c r="CN1064" s="172" t="n">
        <v>0</v>
      </c>
      <c r="CO1064" s="172" t="n">
        <v>0</v>
      </c>
      <c r="CP1064" s="172" t="n">
        <v>0</v>
      </c>
      <c r="CQ1064" s="172" t="n">
        <v>0</v>
      </c>
      <c r="CR1064" s="172" t="n">
        <v>0</v>
      </c>
      <c r="CS1064" s="172"/>
      <c r="CT1064" s="278"/>
      <c r="CU1064" s="278"/>
      <c r="CV1064" s="278"/>
      <c r="CW1064" s="278"/>
      <c r="CX1064" s="278"/>
      <c r="CY1064" s="278"/>
      <c r="CZ1064" s="278"/>
      <c r="DA1064" s="278"/>
      <c r="DB1064" s="278"/>
      <c r="DC1064" s="278"/>
      <c r="DD1064" s="278"/>
      <c r="DE1064" s="278"/>
      <c r="DF1064" s="278"/>
      <c r="DG1064" s="278"/>
      <c r="DH1064" s="278"/>
      <c r="DI1064" s="278"/>
      <c r="DJ1064" s="278"/>
      <c r="DK1064" s="278"/>
      <c r="DL1064" s="278"/>
      <c r="DM1064" s="278"/>
      <c r="DN1064" s="278"/>
    </row>
    <row r="1065" customFormat="false" ht="15.75" hidden="false" customHeight="false" outlineLevel="0" collapsed="false">
      <c r="A1065" s="276" t="s">
        <v>622</v>
      </c>
      <c r="B1065" s="78"/>
      <c r="C1065" s="78"/>
      <c r="D1065" s="78"/>
      <c r="E1065" s="78"/>
      <c r="F1065" s="78"/>
      <c r="G1065" s="78"/>
      <c r="H1065" s="78"/>
      <c r="I1065" s="78"/>
      <c r="J1065" s="78"/>
      <c r="K1065" s="78"/>
      <c r="L1065" s="78"/>
      <c r="M1065" s="78"/>
      <c r="N1065" s="78"/>
      <c r="O1065" s="78"/>
      <c r="P1065" s="78"/>
      <c r="Q1065" s="78"/>
      <c r="R1065" s="78"/>
      <c r="S1065" s="78"/>
      <c r="T1065" s="78"/>
      <c r="U1065" s="78"/>
      <c r="V1065" s="78"/>
      <c r="W1065" s="78"/>
      <c r="X1065" s="78"/>
      <c r="Y1065" s="78"/>
      <c r="Z1065" s="78"/>
      <c r="AA1065" s="78"/>
      <c r="AB1065" s="78"/>
      <c r="AC1065" s="78"/>
      <c r="AD1065" s="78"/>
      <c r="AE1065" s="78"/>
      <c r="AF1065" s="78"/>
      <c r="AG1065" s="78"/>
      <c r="AH1065" s="78"/>
      <c r="AI1065" s="78"/>
      <c r="AJ1065" s="78"/>
      <c r="AK1065" s="78"/>
      <c r="AL1065" s="78"/>
      <c r="AM1065" s="78"/>
      <c r="AN1065" s="78"/>
      <c r="AO1065" s="78"/>
      <c r="AP1065" s="78"/>
      <c r="AQ1065" s="78"/>
      <c r="AR1065" s="78"/>
      <c r="AS1065" s="78"/>
      <c r="AT1065" s="78"/>
      <c r="AU1065" s="78"/>
      <c r="AV1065" s="78"/>
      <c r="AW1065" s="78"/>
      <c r="AX1065" s="78"/>
      <c r="AY1065" s="78"/>
      <c r="AZ1065" s="78"/>
      <c r="BA1065" s="78"/>
      <c r="BB1065" s="78"/>
      <c r="BC1065" s="78"/>
      <c r="BD1065" s="78"/>
      <c r="BE1065" s="78"/>
      <c r="BF1065" s="78"/>
      <c r="BG1065" s="78"/>
      <c r="BH1065" s="78"/>
      <c r="BI1065" s="78"/>
      <c r="BJ1065" s="78" t="n">
        <v>0</v>
      </c>
      <c r="BK1065" s="78" t="n">
        <v>0</v>
      </c>
      <c r="BL1065" s="78" t="n">
        <v>0</v>
      </c>
      <c r="BM1065" s="78" t="n">
        <v>0</v>
      </c>
      <c r="BN1065" s="78" t="n">
        <v>0</v>
      </c>
      <c r="BO1065" s="78" t="n">
        <v>0</v>
      </c>
      <c r="BP1065" s="78" t="n">
        <v>0</v>
      </c>
      <c r="BQ1065" s="78" t="n">
        <v>0</v>
      </c>
      <c r="BR1065" s="78" t="n">
        <v>0</v>
      </c>
      <c r="BS1065" s="78" t="n">
        <v>0</v>
      </c>
      <c r="BT1065" s="78" t="n">
        <v>0</v>
      </c>
      <c r="BU1065" s="78" t="n">
        <v>0</v>
      </c>
      <c r="BV1065" s="78" t="n">
        <v>0</v>
      </c>
      <c r="BW1065" s="78" t="n">
        <v>0</v>
      </c>
      <c r="BX1065" s="78" t="n">
        <v>0</v>
      </c>
      <c r="BY1065" s="78" t="n">
        <v>0</v>
      </c>
      <c r="BZ1065" s="78" t="n">
        <v>0</v>
      </c>
      <c r="CA1065" s="78" t="n">
        <v>0</v>
      </c>
      <c r="CB1065" s="78" t="n">
        <v>0</v>
      </c>
      <c r="CC1065" s="78" t="n">
        <v>0</v>
      </c>
      <c r="CD1065" s="78" t="n">
        <v>0</v>
      </c>
      <c r="CE1065" s="78" t="n">
        <v>0</v>
      </c>
      <c r="CF1065" s="78" t="n">
        <v>0</v>
      </c>
      <c r="CG1065" s="78" t="n">
        <v>0</v>
      </c>
      <c r="CH1065" s="74" t="n">
        <v>0</v>
      </c>
      <c r="CI1065" s="74" t="n">
        <v>0</v>
      </c>
      <c r="CJ1065" s="74" t="n">
        <v>0</v>
      </c>
      <c r="CK1065" s="74" t="n">
        <v>0</v>
      </c>
      <c r="CL1065" s="74" t="n">
        <v>0</v>
      </c>
      <c r="CM1065" s="74" t="n">
        <v>0</v>
      </c>
      <c r="CN1065" s="74" t="n">
        <v>0</v>
      </c>
      <c r="CO1065" s="74" t="n">
        <v>0</v>
      </c>
      <c r="CP1065" s="74" t="n">
        <v>0</v>
      </c>
      <c r="CQ1065" s="74" t="n">
        <v>0</v>
      </c>
      <c r="CR1065" s="74" t="n">
        <v>0</v>
      </c>
      <c r="CS1065" s="74"/>
      <c r="CT1065" s="294"/>
      <c r="CU1065" s="294"/>
      <c r="CV1065" s="294"/>
      <c r="CW1065" s="294"/>
      <c r="CX1065" s="294"/>
      <c r="CY1065" s="294"/>
      <c r="CZ1065" s="294"/>
      <c r="DA1065" s="294"/>
      <c r="DB1065" s="294"/>
      <c r="DC1065" s="294"/>
      <c r="DD1065" s="294"/>
      <c r="DE1065" s="294"/>
      <c r="DF1065" s="294"/>
      <c r="DG1065" s="294"/>
      <c r="DH1065" s="294"/>
      <c r="DI1065" s="294"/>
      <c r="DJ1065" s="294"/>
      <c r="DK1065" s="294"/>
      <c r="DL1065" s="294"/>
      <c r="DM1065" s="294"/>
      <c r="DN1065" s="294"/>
    </row>
    <row r="1066" customFormat="false" ht="15.75" hidden="false" customHeight="false" outlineLevel="0" collapsed="false">
      <c r="A1066" s="276" t="s">
        <v>623</v>
      </c>
      <c r="B1066" s="78"/>
      <c r="C1066" s="78"/>
      <c r="D1066" s="78"/>
      <c r="E1066" s="78"/>
      <c r="F1066" s="78"/>
      <c r="G1066" s="78"/>
      <c r="H1066" s="78"/>
      <c r="I1066" s="78"/>
      <c r="J1066" s="78"/>
      <c r="K1066" s="78"/>
      <c r="L1066" s="78"/>
      <c r="M1066" s="78"/>
      <c r="N1066" s="78"/>
      <c r="O1066" s="78"/>
      <c r="P1066" s="78"/>
      <c r="Q1066" s="78"/>
      <c r="R1066" s="78"/>
      <c r="S1066" s="78"/>
      <c r="T1066" s="78"/>
      <c r="U1066" s="78"/>
      <c r="V1066" s="78"/>
      <c r="W1066" s="78"/>
      <c r="X1066" s="78"/>
      <c r="Y1066" s="78"/>
      <c r="Z1066" s="78"/>
      <c r="AA1066" s="78"/>
      <c r="AB1066" s="78"/>
      <c r="AC1066" s="78"/>
      <c r="AD1066" s="78"/>
      <c r="AE1066" s="78"/>
      <c r="AF1066" s="78"/>
      <c r="AG1066" s="78"/>
      <c r="AH1066" s="78"/>
      <c r="AI1066" s="78"/>
      <c r="AJ1066" s="78"/>
      <c r="AK1066" s="78"/>
      <c r="AL1066" s="78"/>
      <c r="AM1066" s="78"/>
      <c r="AN1066" s="78"/>
      <c r="AO1066" s="78"/>
      <c r="AP1066" s="78"/>
      <c r="AQ1066" s="78"/>
      <c r="AR1066" s="78"/>
      <c r="AS1066" s="78"/>
      <c r="AT1066" s="78"/>
      <c r="AU1066" s="78"/>
      <c r="AV1066" s="78"/>
      <c r="AW1066" s="78"/>
      <c r="AX1066" s="78"/>
      <c r="AY1066" s="78"/>
      <c r="AZ1066" s="78"/>
      <c r="BA1066" s="78"/>
      <c r="BB1066" s="78"/>
      <c r="BC1066" s="78"/>
      <c r="BD1066" s="78"/>
      <c r="BE1066" s="78"/>
      <c r="BF1066" s="78"/>
      <c r="BG1066" s="78"/>
      <c r="BH1066" s="78"/>
      <c r="BI1066" s="78"/>
      <c r="BJ1066" s="78" t="n">
        <v>0</v>
      </c>
      <c r="BK1066" s="78" t="n">
        <v>0</v>
      </c>
      <c r="BL1066" s="78" t="n">
        <v>0</v>
      </c>
      <c r="BM1066" s="78" t="n">
        <v>0</v>
      </c>
      <c r="BN1066" s="78" t="n">
        <v>0</v>
      </c>
      <c r="BO1066" s="78" t="n">
        <v>0</v>
      </c>
      <c r="BP1066" s="78" t="n">
        <v>0</v>
      </c>
      <c r="BQ1066" s="78" t="n">
        <v>0</v>
      </c>
      <c r="BR1066" s="78" t="n">
        <v>0</v>
      </c>
      <c r="BS1066" s="78" t="n">
        <v>0</v>
      </c>
      <c r="BT1066" s="78" t="n">
        <v>0</v>
      </c>
      <c r="BU1066" s="78" t="n">
        <v>0</v>
      </c>
      <c r="BV1066" s="78" t="n">
        <v>0</v>
      </c>
      <c r="BW1066" s="78" t="n">
        <v>0</v>
      </c>
      <c r="BX1066" s="78" t="n">
        <v>0</v>
      </c>
      <c r="BY1066" s="78" t="n">
        <v>0</v>
      </c>
      <c r="BZ1066" s="78" t="n">
        <v>0</v>
      </c>
      <c r="CA1066" s="78" t="n">
        <v>0</v>
      </c>
      <c r="CB1066" s="78" t="n">
        <v>0</v>
      </c>
      <c r="CC1066" s="78" t="n">
        <v>0</v>
      </c>
      <c r="CD1066" s="78" t="n">
        <v>0</v>
      </c>
      <c r="CE1066" s="78" t="n">
        <v>0</v>
      </c>
      <c r="CF1066" s="78" t="n">
        <v>0</v>
      </c>
      <c r="CG1066" s="78" t="n">
        <v>0</v>
      </c>
      <c r="CH1066" s="74" t="n">
        <v>0</v>
      </c>
      <c r="CI1066" s="74" t="n">
        <v>0</v>
      </c>
      <c r="CJ1066" s="74" t="n">
        <v>0</v>
      </c>
      <c r="CK1066" s="74" t="n">
        <v>0</v>
      </c>
      <c r="CL1066" s="74" t="n">
        <v>0</v>
      </c>
      <c r="CM1066" s="74" t="n">
        <v>0</v>
      </c>
      <c r="CN1066" s="74" t="n">
        <v>0</v>
      </c>
      <c r="CO1066" s="74" t="n">
        <v>0</v>
      </c>
      <c r="CP1066" s="74" t="n">
        <v>0</v>
      </c>
      <c r="CQ1066" s="74" t="n">
        <v>0</v>
      </c>
      <c r="CR1066" s="74" t="n">
        <v>0</v>
      </c>
      <c r="CS1066" s="74"/>
      <c r="CT1066" s="278"/>
      <c r="CU1066" s="278"/>
      <c r="CV1066" s="278"/>
      <c r="CW1066" s="278"/>
      <c r="CX1066" s="278"/>
      <c r="CY1066" s="278"/>
      <c r="CZ1066" s="278"/>
      <c r="DA1066" s="278"/>
      <c r="DB1066" s="278"/>
      <c r="DC1066" s="278"/>
      <c r="DD1066" s="278"/>
      <c r="DE1066" s="278"/>
      <c r="DF1066" s="278"/>
      <c r="DG1066" s="278"/>
      <c r="DH1066" s="278"/>
      <c r="DI1066" s="278"/>
      <c r="DJ1066" s="278"/>
      <c r="DK1066" s="278"/>
      <c r="DL1066" s="278"/>
      <c r="DM1066" s="278"/>
      <c r="DN1066" s="278"/>
    </row>
    <row r="1067" customFormat="false" ht="15.75" hidden="false" customHeight="false" outlineLevel="0" collapsed="false">
      <c r="A1067" s="276" t="s">
        <v>613</v>
      </c>
      <c r="B1067" s="170"/>
      <c r="C1067" s="170"/>
      <c r="D1067" s="170"/>
      <c r="E1067" s="170"/>
      <c r="F1067" s="170"/>
      <c r="G1067" s="170"/>
      <c r="H1067" s="170"/>
      <c r="I1067" s="170"/>
      <c r="J1067" s="170"/>
      <c r="K1067" s="170"/>
      <c r="L1067" s="170"/>
      <c r="M1067" s="170"/>
      <c r="N1067" s="170"/>
      <c r="O1067" s="170"/>
      <c r="P1067" s="170"/>
      <c r="Q1067" s="170"/>
      <c r="R1067" s="170"/>
      <c r="S1067" s="170"/>
      <c r="T1067" s="170"/>
      <c r="U1067" s="170"/>
      <c r="V1067" s="170"/>
      <c r="W1067" s="170"/>
      <c r="X1067" s="170"/>
      <c r="Y1067" s="170"/>
      <c r="Z1067" s="170"/>
      <c r="AA1067" s="170"/>
      <c r="AB1067" s="170"/>
      <c r="AC1067" s="170"/>
      <c r="AD1067" s="170"/>
      <c r="AE1067" s="170"/>
      <c r="AF1067" s="170"/>
      <c r="AG1067" s="170"/>
      <c r="AH1067" s="170"/>
      <c r="AI1067" s="170"/>
      <c r="AJ1067" s="170"/>
      <c r="AK1067" s="170"/>
      <c r="AL1067" s="170"/>
      <c r="AM1067" s="170"/>
      <c r="AN1067" s="170"/>
      <c r="AO1067" s="170"/>
      <c r="AP1067" s="170"/>
      <c r="AQ1067" s="170"/>
      <c r="AR1067" s="170"/>
      <c r="AS1067" s="170"/>
      <c r="AT1067" s="170"/>
      <c r="AU1067" s="170"/>
      <c r="AV1067" s="170"/>
      <c r="AW1067" s="170"/>
      <c r="AX1067" s="170"/>
      <c r="AY1067" s="170"/>
      <c r="AZ1067" s="170"/>
      <c r="BA1067" s="170"/>
      <c r="BB1067" s="170"/>
      <c r="BC1067" s="170"/>
      <c r="BD1067" s="170"/>
      <c r="BE1067" s="170"/>
      <c r="BF1067" s="170"/>
      <c r="BG1067" s="170"/>
      <c r="BH1067" s="170"/>
      <c r="BI1067" s="170"/>
      <c r="BJ1067" s="170" t="n">
        <v>0</v>
      </c>
      <c r="BK1067" s="170" t="n">
        <v>0</v>
      </c>
      <c r="BL1067" s="170" t="n">
        <v>0</v>
      </c>
      <c r="BM1067" s="170" t="n">
        <v>0</v>
      </c>
      <c r="BN1067" s="170" t="n">
        <v>0</v>
      </c>
      <c r="BO1067" s="170" t="n">
        <v>0</v>
      </c>
      <c r="BP1067" s="170" t="n">
        <v>0</v>
      </c>
      <c r="BQ1067" s="170" t="n">
        <v>0</v>
      </c>
      <c r="BR1067" s="170" t="n">
        <v>0</v>
      </c>
      <c r="BS1067" s="170" t="n">
        <v>0</v>
      </c>
      <c r="BT1067" s="170" t="n">
        <v>0</v>
      </c>
      <c r="BU1067" s="170" t="n">
        <v>0</v>
      </c>
      <c r="BV1067" s="170" t="n">
        <v>0</v>
      </c>
      <c r="BW1067" s="170" t="n">
        <v>0</v>
      </c>
      <c r="BX1067" s="170" t="n">
        <v>0</v>
      </c>
      <c r="BY1067" s="170" t="n">
        <v>0</v>
      </c>
      <c r="BZ1067" s="170" t="n">
        <v>0</v>
      </c>
      <c r="CA1067" s="170" t="n">
        <v>0</v>
      </c>
      <c r="CB1067" s="170" t="n">
        <v>0</v>
      </c>
      <c r="CC1067" s="170" t="n">
        <v>0</v>
      </c>
      <c r="CD1067" s="170" t="n">
        <v>0</v>
      </c>
      <c r="CE1067" s="170" t="n">
        <v>0</v>
      </c>
      <c r="CF1067" s="170" t="n">
        <v>0</v>
      </c>
      <c r="CG1067" s="170" t="n">
        <v>0</v>
      </c>
      <c r="CH1067" s="172" t="n">
        <v>0</v>
      </c>
      <c r="CI1067" s="172" t="n">
        <v>0</v>
      </c>
      <c r="CJ1067" s="172" t="n">
        <v>0</v>
      </c>
      <c r="CK1067" s="172" t="n">
        <v>0</v>
      </c>
      <c r="CL1067" s="172" t="n">
        <v>0</v>
      </c>
      <c r="CM1067" s="172" t="n">
        <v>0</v>
      </c>
      <c r="CN1067" s="172" t="n">
        <v>0</v>
      </c>
      <c r="CO1067" s="172" t="n">
        <v>0</v>
      </c>
      <c r="CP1067" s="172" t="n">
        <v>0</v>
      </c>
      <c r="CQ1067" s="172" t="n">
        <v>0</v>
      </c>
      <c r="CR1067" s="172" t="n">
        <v>0</v>
      </c>
      <c r="CS1067" s="172"/>
      <c r="CT1067" s="278"/>
      <c r="CU1067" s="278"/>
      <c r="CV1067" s="278"/>
      <c r="CW1067" s="278"/>
      <c r="CX1067" s="278"/>
      <c r="CY1067" s="278"/>
      <c r="CZ1067" s="278"/>
      <c r="DA1067" s="278"/>
      <c r="DB1067" s="278"/>
      <c r="DC1067" s="278"/>
      <c r="DD1067" s="278"/>
      <c r="DE1067" s="278"/>
      <c r="DF1067" s="278"/>
      <c r="DG1067" s="278"/>
      <c r="DH1067" s="278"/>
      <c r="DI1067" s="278"/>
      <c r="DJ1067" s="278"/>
      <c r="DK1067" s="278"/>
      <c r="DL1067" s="278"/>
      <c r="DM1067" s="278"/>
      <c r="DN1067" s="278"/>
    </row>
    <row r="1068" customFormat="false" ht="15.75" hidden="false" customHeight="false" outlineLevel="0" collapsed="false">
      <c r="A1068" s="276" t="s">
        <v>622</v>
      </c>
      <c r="B1068" s="78"/>
      <c r="C1068" s="78"/>
      <c r="D1068" s="78"/>
      <c r="E1068" s="78"/>
      <c r="F1068" s="78"/>
      <c r="G1068" s="78"/>
      <c r="H1068" s="78"/>
      <c r="I1068" s="78"/>
      <c r="J1068" s="78"/>
      <c r="K1068" s="78"/>
      <c r="L1068" s="78"/>
      <c r="M1068" s="78"/>
      <c r="N1068" s="78"/>
      <c r="O1068" s="78"/>
      <c r="P1068" s="78"/>
      <c r="Q1068" s="78"/>
      <c r="R1068" s="78"/>
      <c r="S1068" s="78"/>
      <c r="T1068" s="78"/>
      <c r="U1068" s="78"/>
      <c r="V1068" s="78"/>
      <c r="W1068" s="78"/>
      <c r="X1068" s="78"/>
      <c r="Y1068" s="78"/>
      <c r="Z1068" s="78"/>
      <c r="AA1068" s="78"/>
      <c r="AB1068" s="78"/>
      <c r="AC1068" s="78"/>
      <c r="AD1068" s="78"/>
      <c r="AE1068" s="78"/>
      <c r="AF1068" s="78"/>
      <c r="AG1068" s="78"/>
      <c r="AH1068" s="78"/>
      <c r="AI1068" s="78"/>
      <c r="AJ1068" s="78"/>
      <c r="AK1068" s="78"/>
      <c r="AL1068" s="78"/>
      <c r="AM1068" s="78"/>
      <c r="AN1068" s="78"/>
      <c r="AO1068" s="78"/>
      <c r="AP1068" s="78"/>
      <c r="AQ1068" s="78"/>
      <c r="AR1068" s="78"/>
      <c r="AS1068" s="78"/>
      <c r="AT1068" s="78"/>
      <c r="AU1068" s="78"/>
      <c r="AV1068" s="78"/>
      <c r="AW1068" s="78"/>
      <c r="AX1068" s="78"/>
      <c r="AY1068" s="78"/>
      <c r="AZ1068" s="78"/>
      <c r="BA1068" s="78"/>
      <c r="BB1068" s="78"/>
      <c r="BC1068" s="78"/>
      <c r="BD1068" s="78"/>
      <c r="BE1068" s="78"/>
      <c r="BF1068" s="78"/>
      <c r="BG1068" s="78"/>
      <c r="BH1068" s="78"/>
      <c r="BI1068" s="78"/>
      <c r="BJ1068" s="78"/>
      <c r="BK1068" s="78"/>
      <c r="BL1068" s="78"/>
      <c r="BM1068" s="78"/>
      <c r="BN1068" s="78"/>
      <c r="BO1068" s="78"/>
      <c r="BP1068" s="78"/>
      <c r="BQ1068" s="78"/>
      <c r="BR1068" s="78"/>
      <c r="BS1068" s="78"/>
      <c r="BT1068" s="78"/>
      <c r="BU1068" s="78"/>
      <c r="BV1068" s="78"/>
      <c r="BW1068" s="78"/>
      <c r="BX1068" s="78"/>
      <c r="BY1068" s="78"/>
      <c r="BZ1068" s="78"/>
      <c r="CA1068" s="78"/>
      <c r="CB1068" s="78"/>
      <c r="CC1068" s="78"/>
      <c r="CD1068" s="78"/>
      <c r="CE1068" s="78"/>
      <c r="CF1068" s="78"/>
      <c r="CG1068" s="78"/>
      <c r="CH1068" s="74"/>
      <c r="CI1068" s="74"/>
      <c r="CJ1068" s="74"/>
      <c r="CK1068" s="74"/>
      <c r="CL1068" s="74"/>
      <c r="CM1068" s="74"/>
      <c r="CN1068" s="74"/>
      <c r="CO1068" s="74"/>
      <c r="CP1068" s="74"/>
      <c r="CQ1068" s="74"/>
      <c r="CR1068" s="74"/>
      <c r="CS1068" s="74"/>
      <c r="CT1068" s="294"/>
      <c r="CU1068" s="294"/>
      <c r="CV1068" s="294"/>
      <c r="CW1068" s="294"/>
      <c r="CX1068" s="294"/>
      <c r="CY1068" s="294"/>
      <c r="CZ1068" s="294"/>
      <c r="DA1068" s="294"/>
      <c r="DB1068" s="294"/>
      <c r="DC1068" s="294"/>
      <c r="DD1068" s="294"/>
      <c r="DE1068" s="294"/>
      <c r="DF1068" s="294"/>
      <c r="DG1068" s="294"/>
      <c r="DH1068" s="294"/>
      <c r="DI1068" s="294"/>
      <c r="DJ1068" s="294"/>
      <c r="DK1068" s="294"/>
      <c r="DL1068" s="294"/>
      <c r="DM1068" s="294"/>
      <c r="DN1068" s="294"/>
    </row>
    <row r="1069" customFormat="false" ht="15.75" hidden="false" customHeight="false" outlineLevel="0" collapsed="false">
      <c r="A1069" s="276" t="s">
        <v>623</v>
      </c>
      <c r="B1069" s="78"/>
      <c r="C1069" s="78"/>
      <c r="D1069" s="78"/>
      <c r="E1069" s="78"/>
      <c r="F1069" s="78"/>
      <c r="G1069" s="78"/>
      <c r="H1069" s="78"/>
      <c r="I1069" s="78"/>
      <c r="J1069" s="78"/>
      <c r="K1069" s="78"/>
      <c r="L1069" s="78"/>
      <c r="M1069" s="78"/>
      <c r="N1069" s="78"/>
      <c r="O1069" s="78"/>
      <c r="P1069" s="78"/>
      <c r="Q1069" s="78"/>
      <c r="R1069" s="78"/>
      <c r="S1069" s="78"/>
      <c r="T1069" s="78"/>
      <c r="U1069" s="78"/>
      <c r="V1069" s="78"/>
      <c r="W1069" s="78"/>
      <c r="X1069" s="78"/>
      <c r="Y1069" s="78"/>
      <c r="Z1069" s="78"/>
      <c r="AA1069" s="78"/>
      <c r="AB1069" s="78"/>
      <c r="AC1069" s="78"/>
      <c r="AD1069" s="78"/>
      <c r="AE1069" s="78"/>
      <c r="AF1069" s="78"/>
      <c r="AG1069" s="78"/>
      <c r="AH1069" s="78"/>
      <c r="AI1069" s="78"/>
      <c r="AJ1069" s="78"/>
      <c r="AK1069" s="78"/>
      <c r="AL1069" s="78"/>
      <c r="AM1069" s="78"/>
      <c r="AN1069" s="78"/>
      <c r="AO1069" s="78"/>
      <c r="AP1069" s="78"/>
      <c r="AQ1069" s="78"/>
      <c r="AR1069" s="78"/>
      <c r="AS1069" s="78"/>
      <c r="AT1069" s="78"/>
      <c r="AU1069" s="78"/>
      <c r="AV1069" s="78"/>
      <c r="AW1069" s="78"/>
      <c r="AX1069" s="78"/>
      <c r="AY1069" s="78"/>
      <c r="AZ1069" s="78"/>
      <c r="BA1069" s="78"/>
      <c r="BB1069" s="78"/>
      <c r="BC1069" s="78"/>
      <c r="BD1069" s="78"/>
      <c r="BE1069" s="78"/>
      <c r="BF1069" s="78"/>
      <c r="BG1069" s="78"/>
      <c r="BH1069" s="78"/>
      <c r="BI1069" s="78"/>
      <c r="BJ1069" s="78"/>
      <c r="BK1069" s="78"/>
      <c r="BL1069" s="78"/>
      <c r="BM1069" s="78"/>
      <c r="BN1069" s="78"/>
      <c r="BO1069" s="78"/>
      <c r="BP1069" s="78"/>
      <c r="BQ1069" s="78"/>
      <c r="BR1069" s="78"/>
      <c r="BS1069" s="78"/>
      <c r="BT1069" s="78"/>
      <c r="BU1069" s="78"/>
      <c r="BV1069" s="78"/>
      <c r="BW1069" s="78"/>
      <c r="BX1069" s="78"/>
      <c r="BY1069" s="78"/>
      <c r="BZ1069" s="78"/>
      <c r="CA1069" s="78"/>
      <c r="CB1069" s="78"/>
      <c r="CC1069" s="78"/>
      <c r="CD1069" s="78"/>
      <c r="CE1069" s="78"/>
      <c r="CF1069" s="78"/>
      <c r="CG1069" s="78"/>
      <c r="CH1069" s="74"/>
      <c r="CI1069" s="74"/>
      <c r="CJ1069" s="74"/>
      <c r="CK1069" s="74"/>
      <c r="CL1069" s="74"/>
      <c r="CM1069" s="74"/>
      <c r="CN1069" s="74"/>
      <c r="CO1069" s="74"/>
      <c r="CP1069" s="74"/>
      <c r="CQ1069" s="74"/>
      <c r="CR1069" s="74"/>
      <c r="CS1069" s="74"/>
      <c r="CT1069" s="278"/>
      <c r="CU1069" s="278"/>
      <c r="CV1069" s="278"/>
      <c r="CW1069" s="278"/>
      <c r="CX1069" s="278"/>
      <c r="CY1069" s="278"/>
      <c r="CZ1069" s="278"/>
      <c r="DA1069" s="278"/>
      <c r="DB1069" s="278"/>
      <c r="DC1069" s="278"/>
      <c r="DD1069" s="278"/>
      <c r="DE1069" s="278"/>
      <c r="DF1069" s="278"/>
      <c r="DG1069" s="278"/>
      <c r="DH1069" s="278"/>
      <c r="DI1069" s="278"/>
      <c r="DJ1069" s="278"/>
      <c r="DK1069" s="278"/>
      <c r="DL1069" s="278"/>
      <c r="DM1069" s="278"/>
      <c r="DN1069" s="278"/>
    </row>
    <row r="1070" customFormat="false" ht="15.75" hidden="false" customHeight="false" outlineLevel="0" collapsed="false">
      <c r="A1070" s="276" t="s">
        <v>630</v>
      </c>
      <c r="B1070" s="170"/>
      <c r="C1070" s="170"/>
      <c r="D1070" s="170"/>
      <c r="E1070" s="170"/>
      <c r="F1070" s="170"/>
      <c r="G1070" s="170"/>
      <c r="H1070" s="170"/>
      <c r="I1070" s="170"/>
      <c r="J1070" s="170"/>
      <c r="K1070" s="170"/>
      <c r="L1070" s="170"/>
      <c r="M1070" s="170"/>
      <c r="N1070" s="170"/>
      <c r="O1070" s="170"/>
      <c r="P1070" s="170"/>
      <c r="Q1070" s="170"/>
      <c r="R1070" s="170"/>
      <c r="S1070" s="170"/>
      <c r="T1070" s="170"/>
      <c r="U1070" s="170"/>
      <c r="V1070" s="170"/>
      <c r="W1070" s="170"/>
      <c r="X1070" s="170"/>
      <c r="Y1070" s="170"/>
      <c r="Z1070" s="170"/>
      <c r="AA1070" s="170"/>
      <c r="AB1070" s="170"/>
      <c r="AC1070" s="170"/>
      <c r="AD1070" s="170"/>
      <c r="AE1070" s="170"/>
      <c r="AF1070" s="170"/>
      <c r="AG1070" s="170"/>
      <c r="AH1070" s="170"/>
      <c r="AI1070" s="170"/>
      <c r="AJ1070" s="170"/>
      <c r="AK1070" s="170"/>
      <c r="AL1070" s="170"/>
      <c r="AM1070" s="170"/>
      <c r="AN1070" s="170"/>
      <c r="AO1070" s="170"/>
      <c r="AP1070" s="170"/>
      <c r="AQ1070" s="170"/>
      <c r="AR1070" s="170"/>
      <c r="AS1070" s="170"/>
      <c r="AT1070" s="170"/>
      <c r="AU1070" s="170"/>
      <c r="AV1070" s="170"/>
      <c r="AW1070" s="170"/>
      <c r="AX1070" s="170"/>
      <c r="AY1070" s="170"/>
      <c r="AZ1070" s="170"/>
      <c r="BA1070" s="170"/>
      <c r="BB1070" s="170"/>
      <c r="BC1070" s="170"/>
      <c r="BD1070" s="170"/>
      <c r="BE1070" s="170"/>
      <c r="BF1070" s="170"/>
      <c r="BG1070" s="170"/>
      <c r="BH1070" s="170"/>
      <c r="BI1070" s="170"/>
      <c r="BJ1070" s="170" t="n">
        <v>0</v>
      </c>
      <c r="BK1070" s="170" t="n">
        <v>0</v>
      </c>
      <c r="BL1070" s="170" t="n">
        <v>0</v>
      </c>
      <c r="BM1070" s="170" t="n">
        <v>0</v>
      </c>
      <c r="BN1070" s="170" t="n">
        <v>0</v>
      </c>
      <c r="BO1070" s="170" t="n">
        <v>0</v>
      </c>
      <c r="BP1070" s="170" t="n">
        <v>0</v>
      </c>
      <c r="BQ1070" s="170" t="n">
        <v>0</v>
      </c>
      <c r="BR1070" s="170" t="n">
        <v>0</v>
      </c>
      <c r="BS1070" s="170" t="n">
        <v>0</v>
      </c>
      <c r="BT1070" s="170" t="n">
        <v>0</v>
      </c>
      <c r="BU1070" s="170" t="n">
        <v>0</v>
      </c>
      <c r="BV1070" s="170" t="n">
        <v>0</v>
      </c>
      <c r="BW1070" s="170" t="n">
        <v>0</v>
      </c>
      <c r="BX1070" s="170" t="n">
        <v>0</v>
      </c>
      <c r="BY1070" s="170" t="n">
        <v>0</v>
      </c>
      <c r="BZ1070" s="170" t="n">
        <v>0</v>
      </c>
      <c r="CA1070" s="170" t="n">
        <v>0</v>
      </c>
      <c r="CB1070" s="170" t="n">
        <v>0</v>
      </c>
      <c r="CC1070" s="170" t="n">
        <v>0</v>
      </c>
      <c r="CD1070" s="170" t="n">
        <v>0</v>
      </c>
      <c r="CE1070" s="170" t="n">
        <v>0</v>
      </c>
      <c r="CF1070" s="170" t="n">
        <v>0</v>
      </c>
      <c r="CG1070" s="170" t="n">
        <v>0</v>
      </c>
      <c r="CH1070" s="172" t="n">
        <v>0</v>
      </c>
      <c r="CI1070" s="172" t="n">
        <v>0</v>
      </c>
      <c r="CJ1070" s="172" t="n">
        <v>0</v>
      </c>
      <c r="CK1070" s="172" t="n">
        <v>0</v>
      </c>
      <c r="CL1070" s="172" t="n">
        <v>0</v>
      </c>
      <c r="CM1070" s="172" t="n">
        <v>0</v>
      </c>
      <c r="CN1070" s="172" t="n">
        <v>0</v>
      </c>
      <c r="CO1070" s="172" t="n">
        <v>0</v>
      </c>
      <c r="CP1070" s="172" t="n">
        <v>0</v>
      </c>
      <c r="CQ1070" s="172" t="n">
        <v>0</v>
      </c>
      <c r="CR1070" s="172" t="n">
        <v>0</v>
      </c>
      <c r="CS1070" s="172"/>
      <c r="CT1070" s="278"/>
      <c r="CU1070" s="278"/>
      <c r="CV1070" s="278"/>
      <c r="CW1070" s="278"/>
      <c r="CX1070" s="278"/>
      <c r="CY1070" s="278"/>
      <c r="CZ1070" s="278"/>
      <c r="DA1070" s="278"/>
      <c r="DB1070" s="278"/>
      <c r="DC1070" s="278"/>
      <c r="DD1070" s="278"/>
      <c r="DE1070" s="278"/>
      <c r="DF1070" s="278"/>
      <c r="DG1070" s="278"/>
      <c r="DH1070" s="278"/>
      <c r="DI1070" s="278"/>
      <c r="DJ1070" s="278"/>
      <c r="DK1070" s="278"/>
      <c r="DL1070" s="278"/>
      <c r="DM1070" s="278"/>
      <c r="DN1070" s="278"/>
    </row>
    <row r="1071" customFormat="false" ht="15.75" hidden="false" customHeight="false" outlineLevel="0" collapsed="false">
      <c r="A1071" s="276" t="s">
        <v>622</v>
      </c>
      <c r="B1071" s="78"/>
      <c r="C1071" s="78"/>
      <c r="D1071" s="78"/>
      <c r="E1071" s="78"/>
      <c r="F1071" s="78"/>
      <c r="G1071" s="78"/>
      <c r="H1071" s="78"/>
      <c r="I1071" s="78"/>
      <c r="J1071" s="78"/>
      <c r="K1071" s="78"/>
      <c r="L1071" s="78"/>
      <c r="M1071" s="78"/>
      <c r="N1071" s="78"/>
      <c r="O1071" s="78"/>
      <c r="P1071" s="78"/>
      <c r="Q1071" s="78"/>
      <c r="R1071" s="78"/>
      <c r="S1071" s="78"/>
      <c r="T1071" s="78"/>
      <c r="U1071" s="78"/>
      <c r="V1071" s="78"/>
      <c r="W1071" s="78"/>
      <c r="X1071" s="78"/>
      <c r="Y1071" s="78"/>
      <c r="Z1071" s="78"/>
      <c r="AA1071" s="78"/>
      <c r="AB1071" s="78"/>
      <c r="AC1071" s="78"/>
      <c r="AD1071" s="78"/>
      <c r="AE1071" s="78"/>
      <c r="AF1071" s="78"/>
      <c r="AG1071" s="78"/>
      <c r="AH1071" s="78"/>
      <c r="AI1071" s="78"/>
      <c r="AJ1071" s="78"/>
      <c r="AK1071" s="78"/>
      <c r="AL1071" s="78"/>
      <c r="AM1071" s="78"/>
      <c r="AN1071" s="78"/>
      <c r="AO1071" s="78"/>
      <c r="AP1071" s="78"/>
      <c r="AQ1071" s="78"/>
      <c r="AR1071" s="78"/>
      <c r="AS1071" s="78"/>
      <c r="AT1071" s="78"/>
      <c r="AU1071" s="78"/>
      <c r="AV1071" s="78"/>
      <c r="AW1071" s="78"/>
      <c r="AX1071" s="78"/>
      <c r="AY1071" s="78"/>
      <c r="AZ1071" s="78"/>
      <c r="BA1071" s="78"/>
      <c r="BB1071" s="78"/>
      <c r="BC1071" s="78"/>
      <c r="BD1071" s="78"/>
      <c r="BE1071" s="78"/>
      <c r="BF1071" s="78"/>
      <c r="BG1071" s="78"/>
      <c r="BH1071" s="78"/>
      <c r="BI1071" s="78"/>
      <c r="BJ1071" s="78"/>
      <c r="BK1071" s="78"/>
      <c r="BL1071" s="78"/>
      <c r="BM1071" s="78"/>
      <c r="BN1071" s="78"/>
      <c r="BO1071" s="78"/>
      <c r="BP1071" s="78"/>
      <c r="BQ1071" s="78"/>
      <c r="BR1071" s="78"/>
      <c r="BS1071" s="78"/>
      <c r="BT1071" s="78"/>
      <c r="BU1071" s="78"/>
      <c r="BV1071" s="78"/>
      <c r="BW1071" s="78"/>
      <c r="BX1071" s="78"/>
      <c r="BY1071" s="78"/>
      <c r="BZ1071" s="78"/>
      <c r="CA1071" s="78"/>
      <c r="CB1071" s="78"/>
      <c r="CC1071" s="78"/>
      <c r="CD1071" s="78"/>
      <c r="CE1071" s="78"/>
      <c r="CF1071" s="78"/>
      <c r="CG1071" s="78"/>
      <c r="CH1071" s="74"/>
      <c r="CI1071" s="74"/>
      <c r="CJ1071" s="74"/>
      <c r="CK1071" s="74"/>
      <c r="CL1071" s="74"/>
      <c r="CM1071" s="74"/>
      <c r="CN1071" s="74"/>
      <c r="CO1071" s="74"/>
      <c r="CP1071" s="74"/>
      <c r="CQ1071" s="74"/>
      <c r="CR1071" s="74"/>
      <c r="CS1071" s="74"/>
      <c r="CT1071" s="294"/>
      <c r="CU1071" s="294"/>
      <c r="CV1071" s="294"/>
      <c r="CW1071" s="294"/>
      <c r="CX1071" s="294"/>
      <c r="CY1071" s="294"/>
      <c r="CZ1071" s="294"/>
      <c r="DA1071" s="294"/>
      <c r="DB1071" s="294"/>
      <c r="DC1071" s="294"/>
      <c r="DD1071" s="294"/>
      <c r="DE1071" s="294"/>
      <c r="DF1071" s="294"/>
      <c r="DG1071" s="294"/>
      <c r="DH1071" s="294"/>
      <c r="DI1071" s="294"/>
      <c r="DJ1071" s="294"/>
      <c r="DK1071" s="294"/>
      <c r="DL1071" s="294"/>
      <c r="DM1071" s="294"/>
      <c r="DN1071" s="294"/>
    </row>
    <row r="1072" customFormat="false" ht="15.75" hidden="false" customHeight="false" outlineLevel="0" collapsed="false">
      <c r="A1072" s="276" t="s">
        <v>623</v>
      </c>
      <c r="B1072" s="78"/>
      <c r="C1072" s="78"/>
      <c r="D1072" s="78"/>
      <c r="E1072" s="78"/>
      <c r="F1072" s="78"/>
      <c r="G1072" s="78"/>
      <c r="H1072" s="78"/>
      <c r="I1072" s="78"/>
      <c r="J1072" s="78"/>
      <c r="K1072" s="78"/>
      <c r="L1072" s="78"/>
      <c r="M1072" s="78"/>
      <c r="N1072" s="78"/>
      <c r="O1072" s="78"/>
      <c r="P1072" s="78"/>
      <c r="Q1072" s="78"/>
      <c r="R1072" s="78"/>
      <c r="S1072" s="78"/>
      <c r="T1072" s="78"/>
      <c r="U1072" s="78"/>
      <c r="V1072" s="78"/>
      <c r="W1072" s="78"/>
      <c r="X1072" s="78"/>
      <c r="Y1072" s="78"/>
      <c r="Z1072" s="78"/>
      <c r="AA1072" s="78"/>
      <c r="AB1072" s="78"/>
      <c r="AC1072" s="78"/>
      <c r="AD1072" s="78"/>
      <c r="AE1072" s="78"/>
      <c r="AF1072" s="78"/>
      <c r="AG1072" s="78"/>
      <c r="AH1072" s="78"/>
      <c r="AI1072" s="78"/>
      <c r="AJ1072" s="78"/>
      <c r="AK1072" s="78"/>
      <c r="AL1072" s="78"/>
      <c r="AM1072" s="78"/>
      <c r="AN1072" s="78"/>
      <c r="AO1072" s="78"/>
      <c r="AP1072" s="78"/>
      <c r="AQ1072" s="78"/>
      <c r="AR1072" s="78"/>
      <c r="AS1072" s="78"/>
      <c r="AT1072" s="78"/>
      <c r="AU1072" s="78"/>
      <c r="AV1072" s="78"/>
      <c r="AW1072" s="78"/>
      <c r="AX1072" s="78"/>
      <c r="AY1072" s="78"/>
      <c r="AZ1072" s="78"/>
      <c r="BA1072" s="78"/>
      <c r="BB1072" s="78"/>
      <c r="BC1072" s="78"/>
      <c r="BD1072" s="78"/>
      <c r="BE1072" s="78"/>
      <c r="BF1072" s="78"/>
      <c r="BG1072" s="78"/>
      <c r="BH1072" s="78"/>
      <c r="BI1072" s="78"/>
      <c r="BJ1072" s="78"/>
      <c r="BK1072" s="78"/>
      <c r="BL1072" s="78"/>
      <c r="BM1072" s="78"/>
      <c r="BN1072" s="78"/>
      <c r="BO1072" s="78"/>
      <c r="BP1072" s="78"/>
      <c r="BQ1072" s="78"/>
      <c r="BR1072" s="78"/>
      <c r="BS1072" s="78"/>
      <c r="BT1072" s="78"/>
      <c r="BU1072" s="78"/>
      <c r="BV1072" s="78"/>
      <c r="BW1072" s="78"/>
      <c r="BX1072" s="78"/>
      <c r="BY1072" s="78"/>
      <c r="BZ1072" s="78"/>
      <c r="CA1072" s="78"/>
      <c r="CB1072" s="78"/>
      <c r="CC1072" s="78"/>
      <c r="CD1072" s="78"/>
      <c r="CE1072" s="78"/>
      <c r="CF1072" s="78"/>
      <c r="CG1072" s="78"/>
      <c r="CH1072" s="74"/>
      <c r="CI1072" s="74"/>
      <c r="CJ1072" s="74"/>
      <c r="CK1072" s="74"/>
      <c r="CL1072" s="74"/>
      <c r="CM1072" s="74"/>
      <c r="CN1072" s="74"/>
      <c r="CO1072" s="74"/>
      <c r="CP1072" s="74"/>
      <c r="CQ1072" s="74"/>
      <c r="CR1072" s="74"/>
      <c r="CS1072" s="74"/>
      <c r="CT1072" s="278"/>
      <c r="CU1072" s="278"/>
      <c r="CV1072" s="278"/>
      <c r="CW1072" s="278"/>
      <c r="CX1072" s="278"/>
      <c r="CY1072" s="278"/>
      <c r="CZ1072" s="278"/>
      <c r="DA1072" s="278"/>
      <c r="DB1072" s="278"/>
      <c r="DC1072" s="278"/>
      <c r="DD1072" s="278"/>
      <c r="DE1072" s="278"/>
      <c r="DF1072" s="278"/>
      <c r="DG1072" s="278"/>
      <c r="DH1072" s="278"/>
      <c r="DI1072" s="278"/>
      <c r="DJ1072" s="278"/>
      <c r="DK1072" s="278"/>
      <c r="DL1072" s="278"/>
      <c r="DM1072" s="278"/>
      <c r="DN1072" s="278"/>
    </row>
    <row r="1073" customFormat="false" ht="15.75" hidden="false" customHeight="false" outlineLevel="0" collapsed="false">
      <c r="A1073" s="272" t="s">
        <v>641</v>
      </c>
      <c r="B1073" s="65"/>
      <c r="C1073" s="65"/>
      <c r="D1073" s="65"/>
      <c r="E1073" s="65"/>
      <c r="F1073" s="65"/>
      <c r="G1073" s="65"/>
      <c r="H1073" s="65"/>
      <c r="I1073" s="65"/>
      <c r="J1073" s="65"/>
      <c r="K1073" s="65"/>
      <c r="L1073" s="65"/>
      <c r="M1073" s="65"/>
      <c r="N1073" s="65"/>
      <c r="O1073" s="65"/>
      <c r="P1073" s="65"/>
      <c r="Q1073" s="65"/>
      <c r="R1073" s="65"/>
      <c r="S1073" s="65"/>
      <c r="T1073" s="65"/>
      <c r="U1073" s="65"/>
      <c r="V1073" s="65"/>
      <c r="W1073" s="65"/>
      <c r="X1073" s="65"/>
      <c r="Y1073" s="65"/>
      <c r="Z1073" s="65"/>
      <c r="AA1073" s="65"/>
      <c r="AB1073" s="65"/>
      <c r="AC1073" s="65"/>
      <c r="AD1073" s="65"/>
      <c r="AE1073" s="65"/>
      <c r="AF1073" s="65"/>
      <c r="AG1073" s="65"/>
      <c r="AH1073" s="65"/>
      <c r="AI1073" s="65"/>
      <c r="AJ1073" s="65"/>
      <c r="AK1073" s="65"/>
      <c r="AL1073" s="65"/>
      <c r="AM1073" s="65"/>
      <c r="AN1073" s="65"/>
      <c r="AO1073" s="65"/>
      <c r="AP1073" s="65"/>
      <c r="AQ1073" s="65"/>
      <c r="AR1073" s="65"/>
      <c r="AS1073" s="65"/>
      <c r="AT1073" s="65"/>
      <c r="AU1073" s="65"/>
      <c r="AV1073" s="65"/>
      <c r="AW1073" s="65"/>
      <c r="AX1073" s="65"/>
      <c r="AY1073" s="65"/>
      <c r="AZ1073" s="65"/>
      <c r="BA1073" s="65"/>
      <c r="BB1073" s="65"/>
      <c r="BC1073" s="65"/>
      <c r="BD1073" s="65"/>
      <c r="BE1073" s="65"/>
      <c r="BF1073" s="65"/>
      <c r="BG1073" s="65"/>
      <c r="BH1073" s="65"/>
      <c r="BI1073" s="65"/>
      <c r="BJ1073" s="65" t="n">
        <v>0</v>
      </c>
      <c r="BK1073" s="65" t="n">
        <v>0</v>
      </c>
      <c r="BL1073" s="65" t="n">
        <v>0</v>
      </c>
      <c r="BM1073" s="65" t="n">
        <v>0</v>
      </c>
      <c r="BN1073" s="65" t="n">
        <v>0</v>
      </c>
      <c r="BO1073" s="65" t="n">
        <v>0</v>
      </c>
      <c r="BP1073" s="65" t="n">
        <v>0</v>
      </c>
      <c r="BQ1073" s="65" t="n">
        <v>0</v>
      </c>
      <c r="BR1073" s="65" t="n">
        <v>0</v>
      </c>
      <c r="BS1073" s="65" t="n">
        <v>0</v>
      </c>
      <c r="BT1073" s="65" t="n">
        <v>0</v>
      </c>
      <c r="BU1073" s="65" t="n">
        <v>0</v>
      </c>
      <c r="BV1073" s="65" t="n">
        <v>0</v>
      </c>
      <c r="BW1073" s="65" t="n">
        <v>0</v>
      </c>
      <c r="BX1073" s="65" t="n">
        <v>0</v>
      </c>
      <c r="BY1073" s="65" t="n">
        <v>0</v>
      </c>
      <c r="BZ1073" s="65" t="n">
        <v>-19.7963109640946</v>
      </c>
      <c r="CA1073" s="65" t="n">
        <v>18.9591019492057</v>
      </c>
      <c r="CB1073" s="65" t="n">
        <v>24.6013595072779</v>
      </c>
      <c r="CC1073" s="65" t="n">
        <v>25.5233273401347</v>
      </c>
      <c r="CD1073" s="65" t="n">
        <v>-45.7436779078114</v>
      </c>
      <c r="CE1073" s="65" t="n">
        <v>-82.7566486503201</v>
      </c>
      <c r="CF1073" s="65" t="n">
        <v>-53.9195127451863</v>
      </c>
      <c r="CG1073" s="65" t="n">
        <v>-119.756721865945</v>
      </c>
      <c r="CH1073" s="69" t="n">
        <v>-76.9581012592322</v>
      </c>
      <c r="CI1073" s="69" t="n">
        <v>-168.300636990933</v>
      </c>
      <c r="CJ1073" s="69" t="n">
        <v>-133.638436810948</v>
      </c>
      <c r="CK1073" s="69" t="n">
        <v>-373.46647978065</v>
      </c>
      <c r="CL1073" s="69" t="n">
        <v>-55.7391125086541</v>
      </c>
      <c r="CM1073" s="69" t="n">
        <v>-89.2061697257614</v>
      </c>
      <c r="CN1073" s="69" t="n">
        <v>-131.529361964334</v>
      </c>
      <c r="CO1073" s="69" t="n">
        <v>-94.8552582632806</v>
      </c>
      <c r="CP1073" s="69" t="n">
        <v>-133.449594255367</v>
      </c>
      <c r="CQ1073" s="69" t="n">
        <v>-146.143054657208</v>
      </c>
      <c r="CR1073" s="69" t="n">
        <v>-56.2084913244482</v>
      </c>
      <c r="CS1073" s="69"/>
      <c r="CT1073" s="278"/>
      <c r="CU1073" s="278"/>
      <c r="CV1073" s="278"/>
      <c r="CW1073" s="278"/>
      <c r="CX1073" s="278"/>
      <c r="CY1073" s="278"/>
      <c r="CZ1073" s="278"/>
      <c r="DA1073" s="278"/>
      <c r="DB1073" s="278"/>
      <c r="DC1073" s="278"/>
      <c r="DD1073" s="278"/>
      <c r="DE1073" s="278"/>
      <c r="DF1073" s="278"/>
      <c r="DG1073" s="278"/>
      <c r="DH1073" s="278"/>
      <c r="DI1073" s="278"/>
      <c r="DJ1073" s="278"/>
      <c r="DK1073" s="278"/>
      <c r="DL1073" s="278"/>
      <c r="DM1073" s="278"/>
      <c r="DN1073" s="278"/>
    </row>
    <row r="1074" customFormat="false" ht="15" hidden="false" customHeight="false" outlineLevel="0" collapsed="false">
      <c r="A1074" s="272" t="s">
        <v>591</v>
      </c>
      <c r="B1074" s="65"/>
      <c r="C1074" s="65"/>
      <c r="D1074" s="65"/>
      <c r="E1074" s="65"/>
      <c r="F1074" s="65"/>
      <c r="G1074" s="65"/>
      <c r="H1074" s="65"/>
      <c r="I1074" s="65"/>
      <c r="J1074" s="65"/>
      <c r="K1074" s="65"/>
      <c r="L1074" s="65"/>
      <c r="M1074" s="65"/>
      <c r="N1074" s="65"/>
      <c r="O1074" s="65"/>
      <c r="P1074" s="65"/>
      <c r="Q1074" s="65"/>
      <c r="R1074" s="65"/>
      <c r="S1074" s="65"/>
      <c r="T1074" s="65"/>
      <c r="U1074" s="65"/>
      <c r="V1074" s="65"/>
      <c r="W1074" s="65"/>
      <c r="X1074" s="65"/>
      <c r="Y1074" s="65"/>
      <c r="Z1074" s="65"/>
      <c r="AA1074" s="65"/>
      <c r="AB1074" s="65"/>
      <c r="AC1074" s="65"/>
      <c r="AD1074" s="65"/>
      <c r="AE1074" s="65"/>
      <c r="AF1074" s="65"/>
      <c r="AG1074" s="65"/>
      <c r="AH1074" s="65"/>
      <c r="AI1074" s="65"/>
      <c r="AJ1074" s="65"/>
      <c r="AK1074" s="65"/>
      <c r="AL1074" s="65"/>
      <c r="AM1074" s="65"/>
      <c r="AN1074" s="65"/>
      <c r="AO1074" s="65"/>
      <c r="AP1074" s="65"/>
      <c r="AQ1074" s="65"/>
      <c r="AR1074" s="65"/>
      <c r="AS1074" s="65"/>
      <c r="AT1074" s="65"/>
      <c r="AU1074" s="65"/>
      <c r="AV1074" s="65"/>
      <c r="AW1074" s="65"/>
      <c r="AX1074" s="65"/>
      <c r="AY1074" s="65"/>
      <c r="AZ1074" s="65"/>
      <c r="BA1074" s="65"/>
      <c r="BB1074" s="65"/>
      <c r="BC1074" s="65"/>
      <c r="BD1074" s="65"/>
      <c r="BE1074" s="65"/>
      <c r="BF1074" s="65"/>
      <c r="BG1074" s="65"/>
      <c r="BH1074" s="65"/>
      <c r="BI1074" s="65"/>
      <c r="BJ1074" s="65" t="n">
        <v>0</v>
      </c>
      <c r="BK1074" s="65" t="n">
        <v>0</v>
      </c>
      <c r="BL1074" s="65" t="n">
        <v>0</v>
      </c>
      <c r="BM1074" s="65" t="n">
        <v>0</v>
      </c>
      <c r="BN1074" s="65" t="n">
        <v>0</v>
      </c>
      <c r="BO1074" s="65" t="n">
        <v>0</v>
      </c>
      <c r="BP1074" s="65" t="n">
        <v>0</v>
      </c>
      <c r="BQ1074" s="65" t="n">
        <v>0</v>
      </c>
      <c r="BR1074" s="65" t="n">
        <v>0</v>
      </c>
      <c r="BS1074" s="65" t="n">
        <v>0</v>
      </c>
      <c r="BT1074" s="65" t="n">
        <v>0</v>
      </c>
      <c r="BU1074" s="65" t="n">
        <v>0</v>
      </c>
      <c r="BV1074" s="65" t="n">
        <v>0</v>
      </c>
      <c r="BW1074" s="65" t="n">
        <v>0</v>
      </c>
      <c r="BX1074" s="65" t="n">
        <v>0</v>
      </c>
      <c r="BY1074" s="65" t="n">
        <v>0</v>
      </c>
      <c r="BZ1074" s="65" t="n">
        <v>0</v>
      </c>
      <c r="CA1074" s="65" t="n">
        <v>0</v>
      </c>
      <c r="CB1074" s="65" t="n">
        <v>0</v>
      </c>
      <c r="CC1074" s="65" t="n">
        <v>0</v>
      </c>
      <c r="CD1074" s="65" t="n">
        <v>0</v>
      </c>
      <c r="CE1074" s="65" t="n">
        <v>0</v>
      </c>
      <c r="CF1074" s="65" t="n">
        <v>0</v>
      </c>
      <c r="CG1074" s="65" t="n">
        <v>0</v>
      </c>
      <c r="CH1074" s="69" t="n">
        <v>0</v>
      </c>
      <c r="CI1074" s="69" t="n">
        <v>0</v>
      </c>
      <c r="CJ1074" s="69" t="n">
        <v>0</v>
      </c>
      <c r="CK1074" s="69" t="n">
        <v>0</v>
      </c>
      <c r="CL1074" s="69" t="n">
        <v>0</v>
      </c>
      <c r="CM1074" s="69" t="n">
        <v>0</v>
      </c>
      <c r="CN1074" s="69" t="n">
        <v>0</v>
      </c>
      <c r="CO1074" s="69" t="n">
        <v>0</v>
      </c>
      <c r="CP1074" s="69" t="n">
        <v>0</v>
      </c>
      <c r="CQ1074" s="69" t="n">
        <v>0</v>
      </c>
      <c r="CR1074" s="69" t="n">
        <v>0</v>
      </c>
      <c r="CS1074" s="69"/>
      <c r="CT1074" s="275"/>
      <c r="CU1074" s="275"/>
      <c r="CV1074" s="275"/>
      <c r="CW1074" s="275"/>
      <c r="CX1074" s="275"/>
      <c r="CY1074" s="275"/>
      <c r="CZ1074" s="275"/>
      <c r="DA1074" s="275"/>
      <c r="DB1074" s="275"/>
      <c r="DC1074" s="275"/>
      <c r="DD1074" s="275"/>
      <c r="DE1074" s="275"/>
      <c r="DF1074" s="275"/>
      <c r="DG1074" s="275"/>
      <c r="DH1074" s="275"/>
      <c r="DI1074" s="275"/>
      <c r="DJ1074" s="275"/>
      <c r="DK1074" s="275"/>
      <c r="DL1074" s="275"/>
      <c r="DM1074" s="275"/>
      <c r="DN1074" s="275"/>
    </row>
    <row r="1075" customFormat="false" ht="15" hidden="false" customHeight="false" outlineLevel="0" collapsed="false">
      <c r="A1075" s="276" t="s">
        <v>608</v>
      </c>
      <c r="B1075" s="255"/>
      <c r="C1075" s="255"/>
      <c r="D1075" s="255"/>
      <c r="E1075" s="255"/>
      <c r="F1075" s="255"/>
      <c r="G1075" s="255"/>
      <c r="H1075" s="255"/>
      <c r="I1075" s="255"/>
      <c r="J1075" s="255"/>
      <c r="K1075" s="255"/>
      <c r="L1075" s="255"/>
      <c r="M1075" s="255"/>
      <c r="N1075" s="255"/>
      <c r="O1075" s="255"/>
      <c r="P1075" s="255"/>
      <c r="Q1075" s="255"/>
      <c r="R1075" s="255"/>
      <c r="S1075" s="255"/>
      <c r="T1075" s="255"/>
      <c r="U1075" s="255"/>
      <c r="V1075" s="255"/>
      <c r="W1075" s="255"/>
      <c r="X1075" s="255"/>
      <c r="Y1075" s="255"/>
      <c r="Z1075" s="255"/>
      <c r="AA1075" s="255"/>
      <c r="AB1075" s="255"/>
      <c r="AC1075" s="255"/>
      <c r="AD1075" s="255"/>
      <c r="AE1075" s="255"/>
      <c r="AF1075" s="255"/>
      <c r="AG1075" s="255"/>
      <c r="AH1075" s="255"/>
      <c r="AI1075" s="255"/>
      <c r="AJ1075" s="255"/>
      <c r="AK1075" s="255"/>
      <c r="AL1075" s="255"/>
      <c r="AM1075" s="255"/>
      <c r="AN1075" s="255"/>
      <c r="AO1075" s="255"/>
      <c r="AP1075" s="255"/>
      <c r="AQ1075" s="255"/>
      <c r="AR1075" s="255"/>
      <c r="AS1075" s="255"/>
      <c r="AT1075" s="255"/>
      <c r="AU1075" s="255"/>
      <c r="AV1075" s="255"/>
      <c r="AW1075" s="255"/>
      <c r="AX1075" s="255"/>
      <c r="AY1075" s="255"/>
      <c r="AZ1075" s="255"/>
      <c r="BA1075" s="255"/>
      <c r="BB1075" s="255"/>
      <c r="BC1075" s="255"/>
      <c r="BD1075" s="255"/>
      <c r="BE1075" s="255"/>
      <c r="BF1075" s="255"/>
      <c r="BG1075" s="255"/>
      <c r="BH1075" s="255"/>
      <c r="BI1075" s="255"/>
      <c r="BJ1075" s="255" t="n">
        <v>0</v>
      </c>
      <c r="BK1075" s="255" t="n">
        <v>0</v>
      </c>
      <c r="BL1075" s="255" t="n">
        <v>0</v>
      </c>
      <c r="BM1075" s="255" t="n">
        <v>0</v>
      </c>
      <c r="BN1075" s="255" t="n">
        <v>0</v>
      </c>
      <c r="BO1075" s="255" t="n">
        <v>0</v>
      </c>
      <c r="BP1075" s="255" t="n">
        <v>0</v>
      </c>
      <c r="BQ1075" s="255" t="n">
        <v>0</v>
      </c>
      <c r="BR1075" s="255" t="n">
        <v>0</v>
      </c>
      <c r="BS1075" s="255" t="n">
        <v>0</v>
      </c>
      <c r="BT1075" s="255" t="n">
        <v>0</v>
      </c>
      <c r="BU1075" s="255" t="n">
        <v>0</v>
      </c>
      <c r="BV1075" s="255" t="n">
        <v>0</v>
      </c>
      <c r="BW1075" s="255" t="n">
        <v>0</v>
      </c>
      <c r="BX1075" s="255" t="n">
        <v>0</v>
      </c>
      <c r="BY1075" s="255" t="n">
        <v>0</v>
      </c>
      <c r="BZ1075" s="255" t="n">
        <v>0</v>
      </c>
      <c r="CA1075" s="255" t="n">
        <v>0</v>
      </c>
      <c r="CB1075" s="255" t="n">
        <v>0</v>
      </c>
      <c r="CC1075" s="255" t="n">
        <v>0</v>
      </c>
      <c r="CD1075" s="255" t="n">
        <v>0</v>
      </c>
      <c r="CE1075" s="255" t="n">
        <v>0</v>
      </c>
      <c r="CF1075" s="255" t="n">
        <v>0</v>
      </c>
      <c r="CG1075" s="255" t="n">
        <v>0</v>
      </c>
      <c r="CH1075" s="172" t="n">
        <v>0</v>
      </c>
      <c r="CI1075" s="172" t="n">
        <v>0</v>
      </c>
      <c r="CJ1075" s="172" t="n">
        <v>0</v>
      </c>
      <c r="CK1075" s="172" t="n">
        <v>0</v>
      </c>
      <c r="CL1075" s="172" t="n">
        <v>0</v>
      </c>
      <c r="CM1075" s="172" t="n">
        <v>0</v>
      </c>
      <c r="CN1075" s="172" t="n">
        <v>0</v>
      </c>
      <c r="CO1075" s="172" t="n">
        <v>0</v>
      </c>
      <c r="CP1075" s="172" t="n">
        <v>0</v>
      </c>
      <c r="CQ1075" s="172" t="n">
        <v>0</v>
      </c>
      <c r="CR1075" s="172" t="n">
        <v>0</v>
      </c>
      <c r="CS1075" s="172"/>
      <c r="CT1075" s="275"/>
      <c r="CU1075" s="275"/>
      <c r="CV1075" s="275"/>
      <c r="CW1075" s="275"/>
      <c r="CX1075" s="275"/>
      <c r="CY1075" s="275"/>
      <c r="CZ1075" s="275"/>
      <c r="DA1075" s="275"/>
      <c r="DB1075" s="275"/>
      <c r="DC1075" s="275"/>
      <c r="DD1075" s="275"/>
      <c r="DE1075" s="275"/>
      <c r="DF1075" s="275"/>
      <c r="DG1075" s="275"/>
      <c r="DH1075" s="275"/>
      <c r="DI1075" s="275"/>
      <c r="DJ1075" s="275"/>
      <c r="DK1075" s="275"/>
      <c r="DL1075" s="275"/>
      <c r="DM1075" s="275"/>
      <c r="DN1075" s="275"/>
    </row>
    <row r="1076" customFormat="false" ht="15.75" hidden="false" customHeight="false" outlineLevel="0" collapsed="false">
      <c r="A1076" s="276" t="s">
        <v>642</v>
      </c>
      <c r="B1076" s="298"/>
      <c r="C1076" s="298"/>
      <c r="D1076" s="298"/>
      <c r="E1076" s="298"/>
      <c r="F1076" s="298"/>
      <c r="G1076" s="298"/>
      <c r="H1076" s="298"/>
      <c r="I1076" s="298"/>
      <c r="J1076" s="298"/>
      <c r="K1076" s="298"/>
      <c r="L1076" s="298"/>
      <c r="M1076" s="298"/>
      <c r="N1076" s="298"/>
      <c r="O1076" s="298"/>
      <c r="P1076" s="298"/>
      <c r="Q1076" s="298"/>
      <c r="R1076" s="298"/>
      <c r="S1076" s="298"/>
      <c r="T1076" s="298"/>
      <c r="U1076" s="298"/>
      <c r="V1076" s="298"/>
      <c r="W1076" s="298"/>
      <c r="X1076" s="298"/>
      <c r="Y1076" s="298"/>
      <c r="Z1076" s="298"/>
      <c r="AA1076" s="298"/>
      <c r="AB1076" s="298"/>
      <c r="AC1076" s="298"/>
      <c r="AD1076" s="298"/>
      <c r="AE1076" s="298"/>
      <c r="AF1076" s="298"/>
      <c r="AG1076" s="298"/>
      <c r="AH1076" s="298"/>
      <c r="AI1076" s="298"/>
      <c r="AJ1076" s="298"/>
      <c r="AK1076" s="298"/>
      <c r="AL1076" s="298"/>
      <c r="AM1076" s="298"/>
      <c r="AN1076" s="298"/>
      <c r="AO1076" s="298"/>
      <c r="AP1076" s="298"/>
      <c r="AQ1076" s="298"/>
      <c r="AR1076" s="298"/>
      <c r="AS1076" s="298"/>
      <c r="AT1076" s="298"/>
      <c r="AU1076" s="298"/>
      <c r="AV1076" s="298"/>
      <c r="AW1076" s="298"/>
      <c r="AX1076" s="298"/>
      <c r="AY1076" s="298"/>
      <c r="AZ1076" s="298"/>
      <c r="BA1076" s="298"/>
      <c r="BB1076" s="298"/>
      <c r="BC1076" s="298"/>
      <c r="BD1076" s="298"/>
      <c r="BE1076" s="298"/>
      <c r="BF1076" s="298"/>
      <c r="BG1076" s="298"/>
      <c r="BH1076" s="298"/>
      <c r="BI1076" s="298"/>
      <c r="BJ1076" s="298"/>
      <c r="BK1076" s="298"/>
      <c r="BL1076" s="298"/>
      <c r="BM1076" s="298"/>
      <c r="BN1076" s="298"/>
      <c r="BO1076" s="298"/>
      <c r="BP1076" s="298"/>
      <c r="BQ1076" s="298"/>
      <c r="BR1076" s="298"/>
      <c r="BS1076" s="298"/>
      <c r="BT1076" s="298"/>
      <c r="BU1076" s="298"/>
      <c r="BV1076" s="298"/>
      <c r="BW1076" s="298"/>
      <c r="BX1076" s="298"/>
      <c r="BY1076" s="298"/>
      <c r="BZ1076" s="298"/>
      <c r="CA1076" s="298"/>
      <c r="CB1076" s="298"/>
      <c r="CC1076" s="298"/>
      <c r="CD1076" s="298"/>
      <c r="CE1076" s="298"/>
      <c r="CF1076" s="298"/>
      <c r="CG1076" s="298"/>
      <c r="CH1076" s="188"/>
      <c r="CI1076" s="188"/>
      <c r="CJ1076" s="188"/>
      <c r="CK1076" s="188"/>
      <c r="CL1076" s="188"/>
      <c r="CM1076" s="188"/>
      <c r="CN1076" s="188"/>
      <c r="CO1076" s="188"/>
      <c r="CP1076" s="188"/>
      <c r="CQ1076" s="188"/>
      <c r="CR1076" s="188"/>
      <c r="CS1076" s="188"/>
      <c r="CT1076" s="296"/>
      <c r="CU1076" s="296"/>
      <c r="CV1076" s="296"/>
      <c r="CW1076" s="296"/>
      <c r="CX1076" s="296"/>
      <c r="CY1076" s="296"/>
      <c r="CZ1076" s="296"/>
      <c r="DA1076" s="296"/>
      <c r="DB1076" s="296"/>
      <c r="DC1076" s="296"/>
      <c r="DD1076" s="296"/>
      <c r="DE1076" s="296"/>
      <c r="DF1076" s="296"/>
      <c r="DG1076" s="296"/>
      <c r="DH1076" s="296"/>
      <c r="DI1076" s="296"/>
      <c r="DJ1076" s="296"/>
      <c r="DK1076" s="296"/>
      <c r="DL1076" s="296"/>
      <c r="DM1076" s="296"/>
      <c r="DN1076" s="296"/>
    </row>
    <row r="1077" customFormat="false" ht="15.75" hidden="false" customHeight="false" outlineLevel="0" collapsed="false">
      <c r="A1077" s="276" t="s">
        <v>643</v>
      </c>
      <c r="B1077" s="298"/>
      <c r="C1077" s="298"/>
      <c r="D1077" s="298"/>
      <c r="E1077" s="298"/>
      <c r="F1077" s="298"/>
      <c r="G1077" s="298"/>
      <c r="H1077" s="298"/>
      <c r="I1077" s="298"/>
      <c r="J1077" s="298"/>
      <c r="K1077" s="298"/>
      <c r="L1077" s="298"/>
      <c r="M1077" s="298"/>
      <c r="N1077" s="298"/>
      <c r="O1077" s="298"/>
      <c r="P1077" s="298"/>
      <c r="Q1077" s="298"/>
      <c r="R1077" s="298"/>
      <c r="S1077" s="298"/>
      <c r="T1077" s="298"/>
      <c r="U1077" s="298"/>
      <c r="V1077" s="298"/>
      <c r="W1077" s="298"/>
      <c r="X1077" s="298"/>
      <c r="Y1077" s="298"/>
      <c r="Z1077" s="298"/>
      <c r="AA1077" s="298"/>
      <c r="AB1077" s="298"/>
      <c r="AC1077" s="298"/>
      <c r="AD1077" s="298"/>
      <c r="AE1077" s="298"/>
      <c r="AF1077" s="298"/>
      <c r="AG1077" s="298"/>
      <c r="AH1077" s="298"/>
      <c r="AI1077" s="298"/>
      <c r="AJ1077" s="298"/>
      <c r="AK1077" s="298"/>
      <c r="AL1077" s="298"/>
      <c r="AM1077" s="298"/>
      <c r="AN1077" s="298"/>
      <c r="AO1077" s="298"/>
      <c r="AP1077" s="298"/>
      <c r="AQ1077" s="298"/>
      <c r="AR1077" s="298"/>
      <c r="AS1077" s="298"/>
      <c r="AT1077" s="298"/>
      <c r="AU1077" s="298"/>
      <c r="AV1077" s="298"/>
      <c r="AW1077" s="298"/>
      <c r="AX1077" s="298"/>
      <c r="AY1077" s="298"/>
      <c r="AZ1077" s="298"/>
      <c r="BA1077" s="298"/>
      <c r="BB1077" s="298"/>
      <c r="BC1077" s="298"/>
      <c r="BD1077" s="298"/>
      <c r="BE1077" s="298"/>
      <c r="BF1077" s="298"/>
      <c r="BG1077" s="298"/>
      <c r="BH1077" s="298"/>
      <c r="BI1077" s="298"/>
      <c r="BJ1077" s="298"/>
      <c r="BK1077" s="298"/>
      <c r="BL1077" s="298"/>
      <c r="BM1077" s="298"/>
      <c r="BN1077" s="298"/>
      <c r="BO1077" s="298"/>
      <c r="BP1077" s="298"/>
      <c r="BQ1077" s="298"/>
      <c r="BR1077" s="298"/>
      <c r="BS1077" s="298"/>
      <c r="BT1077" s="298"/>
      <c r="BU1077" s="298"/>
      <c r="BV1077" s="298"/>
      <c r="BW1077" s="298"/>
      <c r="BX1077" s="298"/>
      <c r="BY1077" s="298"/>
      <c r="BZ1077" s="298"/>
      <c r="CA1077" s="298"/>
      <c r="CB1077" s="298"/>
      <c r="CC1077" s="298"/>
      <c r="CD1077" s="298"/>
      <c r="CE1077" s="298"/>
      <c r="CF1077" s="298"/>
      <c r="CG1077" s="298"/>
      <c r="CH1077" s="188"/>
      <c r="CI1077" s="188"/>
      <c r="CJ1077" s="188"/>
      <c r="CK1077" s="188"/>
      <c r="CL1077" s="188"/>
      <c r="CM1077" s="188"/>
      <c r="CN1077" s="188"/>
      <c r="CO1077" s="188"/>
      <c r="CP1077" s="188"/>
      <c r="CQ1077" s="188"/>
      <c r="CR1077" s="188"/>
      <c r="CS1077" s="188"/>
      <c r="CT1077" s="299"/>
      <c r="CU1077" s="299"/>
      <c r="CV1077" s="299"/>
      <c r="CW1077" s="299"/>
      <c r="CX1077" s="299"/>
      <c r="CY1077" s="299"/>
      <c r="CZ1077" s="299"/>
      <c r="DA1077" s="299"/>
      <c r="DB1077" s="299"/>
      <c r="DC1077" s="299"/>
      <c r="DD1077" s="299"/>
      <c r="DE1077" s="299"/>
      <c r="DF1077" s="299"/>
      <c r="DG1077" s="299"/>
      <c r="DH1077" s="299"/>
      <c r="DI1077" s="299"/>
      <c r="DJ1077" s="299"/>
      <c r="DK1077" s="299"/>
      <c r="DL1077" s="299"/>
      <c r="DM1077" s="299"/>
      <c r="DN1077" s="299"/>
    </row>
    <row r="1078" customFormat="false" ht="15.75" hidden="false" customHeight="false" outlineLevel="0" collapsed="false">
      <c r="A1078" s="276" t="s">
        <v>644</v>
      </c>
      <c r="B1078" s="298"/>
      <c r="C1078" s="298"/>
      <c r="D1078" s="298"/>
      <c r="E1078" s="298"/>
      <c r="F1078" s="298"/>
      <c r="G1078" s="298"/>
      <c r="H1078" s="298"/>
      <c r="I1078" s="298"/>
      <c r="J1078" s="298"/>
      <c r="K1078" s="298"/>
      <c r="L1078" s="298"/>
      <c r="M1078" s="298"/>
      <c r="N1078" s="298"/>
      <c r="O1078" s="298"/>
      <c r="P1078" s="298"/>
      <c r="Q1078" s="298"/>
      <c r="R1078" s="298"/>
      <c r="S1078" s="298"/>
      <c r="T1078" s="298"/>
      <c r="U1078" s="298"/>
      <c r="V1078" s="298"/>
      <c r="W1078" s="298"/>
      <c r="X1078" s="298"/>
      <c r="Y1078" s="298"/>
      <c r="Z1078" s="298"/>
      <c r="AA1078" s="298"/>
      <c r="AB1078" s="298"/>
      <c r="AC1078" s="298"/>
      <c r="AD1078" s="298"/>
      <c r="AE1078" s="298"/>
      <c r="AF1078" s="298"/>
      <c r="AG1078" s="298"/>
      <c r="AH1078" s="298"/>
      <c r="AI1078" s="298"/>
      <c r="AJ1078" s="298"/>
      <c r="AK1078" s="298"/>
      <c r="AL1078" s="298"/>
      <c r="AM1078" s="298"/>
      <c r="AN1078" s="298"/>
      <c r="AO1078" s="298"/>
      <c r="AP1078" s="298"/>
      <c r="AQ1078" s="298"/>
      <c r="AR1078" s="298"/>
      <c r="AS1078" s="298"/>
      <c r="AT1078" s="298"/>
      <c r="AU1078" s="298"/>
      <c r="AV1078" s="298"/>
      <c r="AW1078" s="298"/>
      <c r="AX1078" s="298"/>
      <c r="AY1078" s="298"/>
      <c r="AZ1078" s="298"/>
      <c r="BA1078" s="298"/>
      <c r="BB1078" s="298"/>
      <c r="BC1078" s="298"/>
      <c r="BD1078" s="298"/>
      <c r="BE1078" s="298"/>
      <c r="BF1078" s="298"/>
      <c r="BG1078" s="298"/>
      <c r="BH1078" s="298"/>
      <c r="BI1078" s="298"/>
      <c r="BJ1078" s="298"/>
      <c r="BK1078" s="298"/>
      <c r="BL1078" s="298"/>
      <c r="BM1078" s="298"/>
      <c r="BN1078" s="298"/>
      <c r="BO1078" s="298"/>
      <c r="BP1078" s="298"/>
      <c r="BQ1078" s="298"/>
      <c r="BR1078" s="298"/>
      <c r="BS1078" s="298"/>
      <c r="BT1078" s="298"/>
      <c r="BU1078" s="298"/>
      <c r="BV1078" s="298"/>
      <c r="BW1078" s="298"/>
      <c r="BX1078" s="298"/>
      <c r="BY1078" s="298"/>
      <c r="BZ1078" s="298"/>
      <c r="CA1078" s="298"/>
      <c r="CB1078" s="298"/>
      <c r="CC1078" s="298"/>
      <c r="CD1078" s="298"/>
      <c r="CE1078" s="298"/>
      <c r="CF1078" s="298"/>
      <c r="CG1078" s="298"/>
      <c r="CH1078" s="188"/>
      <c r="CI1078" s="188"/>
      <c r="CJ1078" s="188"/>
      <c r="CK1078" s="188"/>
      <c r="CL1078" s="188"/>
      <c r="CM1078" s="188"/>
      <c r="CN1078" s="188"/>
      <c r="CO1078" s="188"/>
      <c r="CP1078" s="188"/>
      <c r="CQ1078" s="188"/>
      <c r="CR1078" s="188"/>
      <c r="CS1078" s="188"/>
      <c r="CT1078" s="299"/>
      <c r="CU1078" s="299"/>
      <c r="CV1078" s="299"/>
      <c r="CW1078" s="299"/>
      <c r="CX1078" s="299"/>
      <c r="CY1078" s="299"/>
      <c r="CZ1078" s="299"/>
      <c r="DA1078" s="299"/>
      <c r="DB1078" s="299"/>
      <c r="DC1078" s="299"/>
      <c r="DD1078" s="299"/>
      <c r="DE1078" s="299"/>
      <c r="DF1078" s="299"/>
      <c r="DG1078" s="299"/>
      <c r="DH1078" s="299"/>
      <c r="DI1078" s="299"/>
      <c r="DJ1078" s="299"/>
      <c r="DK1078" s="299"/>
      <c r="DL1078" s="299"/>
      <c r="DM1078" s="299"/>
      <c r="DN1078" s="299"/>
    </row>
    <row r="1079" customFormat="false" ht="15.75" hidden="false" customHeight="false" outlineLevel="0" collapsed="false">
      <c r="A1079" s="279" t="s">
        <v>609</v>
      </c>
      <c r="B1079" s="255"/>
      <c r="C1079" s="255"/>
      <c r="D1079" s="255"/>
      <c r="E1079" s="255"/>
      <c r="F1079" s="255"/>
      <c r="G1079" s="255"/>
      <c r="H1079" s="255"/>
      <c r="I1079" s="255"/>
      <c r="J1079" s="255"/>
      <c r="K1079" s="255"/>
      <c r="L1079" s="255"/>
      <c r="M1079" s="255"/>
      <c r="N1079" s="255"/>
      <c r="O1079" s="255"/>
      <c r="P1079" s="255"/>
      <c r="Q1079" s="255"/>
      <c r="R1079" s="255"/>
      <c r="S1079" s="255"/>
      <c r="T1079" s="255"/>
      <c r="U1079" s="255"/>
      <c r="V1079" s="255"/>
      <c r="W1079" s="255"/>
      <c r="X1079" s="255"/>
      <c r="Y1079" s="255"/>
      <c r="Z1079" s="255"/>
      <c r="AA1079" s="255"/>
      <c r="AB1079" s="255"/>
      <c r="AC1079" s="255"/>
      <c r="AD1079" s="255"/>
      <c r="AE1079" s="255"/>
      <c r="AF1079" s="255"/>
      <c r="AG1079" s="255"/>
      <c r="AH1079" s="255"/>
      <c r="AI1079" s="255"/>
      <c r="AJ1079" s="255"/>
      <c r="AK1079" s="255"/>
      <c r="AL1079" s="255"/>
      <c r="AM1079" s="255"/>
      <c r="AN1079" s="255"/>
      <c r="AO1079" s="255"/>
      <c r="AP1079" s="255"/>
      <c r="AQ1079" s="255"/>
      <c r="AR1079" s="255"/>
      <c r="AS1079" s="255"/>
      <c r="AT1079" s="255"/>
      <c r="AU1079" s="255"/>
      <c r="AV1079" s="255"/>
      <c r="AW1079" s="255"/>
      <c r="AX1079" s="255"/>
      <c r="AY1079" s="255"/>
      <c r="AZ1079" s="255"/>
      <c r="BA1079" s="255"/>
      <c r="BB1079" s="255"/>
      <c r="BC1079" s="255"/>
      <c r="BD1079" s="255"/>
      <c r="BE1079" s="255"/>
      <c r="BF1079" s="255"/>
      <c r="BG1079" s="255"/>
      <c r="BH1079" s="255"/>
      <c r="BI1079" s="255"/>
      <c r="BJ1079" s="255" t="n">
        <v>0</v>
      </c>
      <c r="BK1079" s="255" t="n">
        <v>0</v>
      </c>
      <c r="BL1079" s="255" t="n">
        <v>0</v>
      </c>
      <c r="BM1079" s="255" t="n">
        <v>0</v>
      </c>
      <c r="BN1079" s="255" t="n">
        <v>0</v>
      </c>
      <c r="BO1079" s="255" t="n">
        <v>0</v>
      </c>
      <c r="BP1079" s="255" t="n">
        <v>0</v>
      </c>
      <c r="BQ1079" s="255" t="n">
        <v>0</v>
      </c>
      <c r="BR1079" s="255" t="n">
        <v>0</v>
      </c>
      <c r="BS1079" s="255" t="n">
        <v>0</v>
      </c>
      <c r="BT1079" s="255" t="n">
        <v>0</v>
      </c>
      <c r="BU1079" s="255" t="n">
        <v>0</v>
      </c>
      <c r="BV1079" s="255" t="n">
        <v>0</v>
      </c>
      <c r="BW1079" s="255" t="n">
        <v>0</v>
      </c>
      <c r="BX1079" s="255" t="n">
        <v>0</v>
      </c>
      <c r="BY1079" s="255" t="n">
        <v>0</v>
      </c>
      <c r="BZ1079" s="255" t="n">
        <v>0</v>
      </c>
      <c r="CA1079" s="255" t="n">
        <v>0</v>
      </c>
      <c r="CB1079" s="255" t="n">
        <v>0</v>
      </c>
      <c r="CC1079" s="255" t="n">
        <v>0</v>
      </c>
      <c r="CD1079" s="255" t="n">
        <v>0</v>
      </c>
      <c r="CE1079" s="255" t="n">
        <v>0</v>
      </c>
      <c r="CF1079" s="255" t="n">
        <v>0</v>
      </c>
      <c r="CG1079" s="255" t="n">
        <v>0</v>
      </c>
      <c r="CH1079" s="172" t="n">
        <v>0</v>
      </c>
      <c r="CI1079" s="172" t="n">
        <v>0</v>
      </c>
      <c r="CJ1079" s="172" t="n">
        <v>0</v>
      </c>
      <c r="CK1079" s="172" t="n">
        <v>0</v>
      </c>
      <c r="CL1079" s="172" t="n">
        <v>0</v>
      </c>
      <c r="CM1079" s="172" t="n">
        <v>0</v>
      </c>
      <c r="CN1079" s="172" t="n">
        <v>0</v>
      </c>
      <c r="CO1079" s="172" t="n">
        <v>0</v>
      </c>
      <c r="CP1079" s="172" t="n">
        <v>0</v>
      </c>
      <c r="CQ1079" s="172" t="n">
        <v>0</v>
      </c>
      <c r="CR1079" s="172" t="n">
        <v>0</v>
      </c>
      <c r="CS1079" s="172"/>
      <c r="CT1079" s="299"/>
      <c r="CU1079" s="299"/>
      <c r="CV1079" s="299"/>
      <c r="CW1079" s="299"/>
      <c r="CX1079" s="299"/>
      <c r="CY1079" s="299"/>
      <c r="CZ1079" s="299"/>
      <c r="DA1079" s="299"/>
      <c r="DB1079" s="299"/>
      <c r="DC1079" s="299"/>
      <c r="DD1079" s="299"/>
      <c r="DE1079" s="299"/>
      <c r="DF1079" s="299"/>
      <c r="DG1079" s="299"/>
      <c r="DH1079" s="299"/>
      <c r="DI1079" s="299"/>
      <c r="DJ1079" s="299"/>
      <c r="DK1079" s="299"/>
      <c r="DL1079" s="299"/>
      <c r="DM1079" s="299"/>
      <c r="DN1079" s="299"/>
    </row>
    <row r="1080" customFormat="false" ht="15.75" hidden="false" customHeight="false" outlineLevel="0" collapsed="false">
      <c r="A1080" s="279" t="s">
        <v>642</v>
      </c>
      <c r="B1080" s="298"/>
      <c r="C1080" s="298"/>
      <c r="D1080" s="298"/>
      <c r="E1080" s="298"/>
      <c r="F1080" s="298"/>
      <c r="G1080" s="298"/>
      <c r="H1080" s="298"/>
      <c r="I1080" s="298"/>
      <c r="J1080" s="298"/>
      <c r="K1080" s="298"/>
      <c r="L1080" s="298"/>
      <c r="M1080" s="298"/>
      <c r="N1080" s="298"/>
      <c r="O1080" s="298"/>
      <c r="P1080" s="298"/>
      <c r="Q1080" s="298"/>
      <c r="R1080" s="298"/>
      <c r="S1080" s="298"/>
      <c r="T1080" s="298"/>
      <c r="U1080" s="298"/>
      <c r="V1080" s="298"/>
      <c r="W1080" s="298"/>
      <c r="X1080" s="298"/>
      <c r="Y1080" s="298"/>
      <c r="Z1080" s="298"/>
      <c r="AA1080" s="298"/>
      <c r="AB1080" s="298"/>
      <c r="AC1080" s="298"/>
      <c r="AD1080" s="298"/>
      <c r="AE1080" s="298"/>
      <c r="AF1080" s="298"/>
      <c r="AG1080" s="298"/>
      <c r="AH1080" s="298"/>
      <c r="AI1080" s="298"/>
      <c r="AJ1080" s="298"/>
      <c r="AK1080" s="298"/>
      <c r="AL1080" s="298"/>
      <c r="AM1080" s="298"/>
      <c r="AN1080" s="298"/>
      <c r="AO1080" s="298"/>
      <c r="AP1080" s="298"/>
      <c r="AQ1080" s="298"/>
      <c r="AR1080" s="298"/>
      <c r="AS1080" s="298"/>
      <c r="AT1080" s="298"/>
      <c r="AU1080" s="298"/>
      <c r="AV1080" s="298"/>
      <c r="AW1080" s="298"/>
      <c r="AX1080" s="298"/>
      <c r="AY1080" s="298"/>
      <c r="AZ1080" s="298"/>
      <c r="BA1080" s="298"/>
      <c r="BB1080" s="298"/>
      <c r="BC1080" s="298"/>
      <c r="BD1080" s="298"/>
      <c r="BE1080" s="298"/>
      <c r="BF1080" s="298"/>
      <c r="BG1080" s="298"/>
      <c r="BH1080" s="298"/>
      <c r="BI1080" s="298"/>
      <c r="BJ1080" s="298"/>
      <c r="BK1080" s="298"/>
      <c r="BL1080" s="298"/>
      <c r="BM1080" s="298"/>
      <c r="BN1080" s="298"/>
      <c r="BO1080" s="298"/>
      <c r="BP1080" s="298"/>
      <c r="BQ1080" s="298"/>
      <c r="BR1080" s="298"/>
      <c r="BS1080" s="298"/>
      <c r="BT1080" s="298"/>
      <c r="BU1080" s="298"/>
      <c r="BV1080" s="298"/>
      <c r="BW1080" s="298"/>
      <c r="BX1080" s="298"/>
      <c r="BY1080" s="298"/>
      <c r="BZ1080" s="298"/>
      <c r="CA1080" s="298"/>
      <c r="CB1080" s="298"/>
      <c r="CC1080" s="298"/>
      <c r="CD1080" s="298"/>
      <c r="CE1080" s="298"/>
      <c r="CF1080" s="298"/>
      <c r="CG1080" s="298"/>
      <c r="CH1080" s="188"/>
      <c r="CI1080" s="188"/>
      <c r="CJ1080" s="188"/>
      <c r="CK1080" s="188"/>
      <c r="CL1080" s="188"/>
      <c r="CM1080" s="188"/>
      <c r="CN1080" s="188"/>
      <c r="CO1080" s="188"/>
      <c r="CP1080" s="188"/>
      <c r="CQ1080" s="188"/>
      <c r="CR1080" s="188"/>
      <c r="CS1080" s="188"/>
      <c r="CT1080" s="296"/>
      <c r="CU1080" s="296"/>
      <c r="CV1080" s="296"/>
      <c r="CW1080" s="296"/>
      <c r="CX1080" s="296"/>
      <c r="CY1080" s="296"/>
      <c r="CZ1080" s="296"/>
      <c r="DA1080" s="296"/>
      <c r="DB1080" s="296"/>
      <c r="DC1080" s="296"/>
      <c r="DD1080" s="296"/>
      <c r="DE1080" s="296"/>
      <c r="DF1080" s="296"/>
      <c r="DG1080" s="296"/>
      <c r="DH1080" s="296"/>
      <c r="DI1080" s="296"/>
      <c r="DJ1080" s="296"/>
      <c r="DK1080" s="296"/>
      <c r="DL1080" s="296"/>
      <c r="DM1080" s="296"/>
      <c r="DN1080" s="296"/>
    </row>
    <row r="1081" customFormat="false" ht="15.75" hidden="false" customHeight="false" outlineLevel="0" collapsed="false">
      <c r="A1081" s="279" t="s">
        <v>643</v>
      </c>
      <c r="B1081" s="298"/>
      <c r="C1081" s="298"/>
      <c r="D1081" s="298"/>
      <c r="E1081" s="298"/>
      <c r="F1081" s="298"/>
      <c r="G1081" s="298"/>
      <c r="H1081" s="298"/>
      <c r="I1081" s="298"/>
      <c r="J1081" s="298"/>
      <c r="K1081" s="298"/>
      <c r="L1081" s="298"/>
      <c r="M1081" s="298"/>
      <c r="N1081" s="298"/>
      <c r="O1081" s="298"/>
      <c r="P1081" s="298"/>
      <c r="Q1081" s="298"/>
      <c r="R1081" s="298"/>
      <c r="S1081" s="298"/>
      <c r="T1081" s="298"/>
      <c r="U1081" s="298"/>
      <c r="V1081" s="298"/>
      <c r="W1081" s="298"/>
      <c r="X1081" s="298"/>
      <c r="Y1081" s="298"/>
      <c r="Z1081" s="298"/>
      <c r="AA1081" s="298"/>
      <c r="AB1081" s="298"/>
      <c r="AC1081" s="298"/>
      <c r="AD1081" s="298"/>
      <c r="AE1081" s="298"/>
      <c r="AF1081" s="298"/>
      <c r="AG1081" s="298"/>
      <c r="AH1081" s="298"/>
      <c r="AI1081" s="298"/>
      <c r="AJ1081" s="298"/>
      <c r="AK1081" s="298"/>
      <c r="AL1081" s="298"/>
      <c r="AM1081" s="298"/>
      <c r="AN1081" s="298"/>
      <c r="AO1081" s="298"/>
      <c r="AP1081" s="298"/>
      <c r="AQ1081" s="298"/>
      <c r="AR1081" s="298"/>
      <c r="AS1081" s="298"/>
      <c r="AT1081" s="298"/>
      <c r="AU1081" s="298"/>
      <c r="AV1081" s="298"/>
      <c r="AW1081" s="298"/>
      <c r="AX1081" s="298"/>
      <c r="AY1081" s="298"/>
      <c r="AZ1081" s="298"/>
      <c r="BA1081" s="298"/>
      <c r="BB1081" s="298"/>
      <c r="BC1081" s="298"/>
      <c r="BD1081" s="298"/>
      <c r="BE1081" s="298"/>
      <c r="BF1081" s="298"/>
      <c r="BG1081" s="298"/>
      <c r="BH1081" s="298"/>
      <c r="BI1081" s="298"/>
      <c r="BJ1081" s="298"/>
      <c r="BK1081" s="298"/>
      <c r="BL1081" s="298"/>
      <c r="BM1081" s="298"/>
      <c r="BN1081" s="298"/>
      <c r="BO1081" s="298"/>
      <c r="BP1081" s="298"/>
      <c r="BQ1081" s="298"/>
      <c r="BR1081" s="298"/>
      <c r="BS1081" s="298"/>
      <c r="BT1081" s="298"/>
      <c r="BU1081" s="298"/>
      <c r="BV1081" s="298"/>
      <c r="BW1081" s="298"/>
      <c r="BX1081" s="298"/>
      <c r="BY1081" s="298"/>
      <c r="BZ1081" s="298"/>
      <c r="CA1081" s="298"/>
      <c r="CB1081" s="298"/>
      <c r="CC1081" s="298"/>
      <c r="CD1081" s="298"/>
      <c r="CE1081" s="298"/>
      <c r="CF1081" s="298"/>
      <c r="CG1081" s="298"/>
      <c r="CH1081" s="188"/>
      <c r="CI1081" s="188"/>
      <c r="CJ1081" s="188"/>
      <c r="CK1081" s="188"/>
      <c r="CL1081" s="188"/>
      <c r="CM1081" s="188"/>
      <c r="CN1081" s="188"/>
      <c r="CO1081" s="188"/>
      <c r="CP1081" s="188"/>
      <c r="CQ1081" s="188"/>
      <c r="CR1081" s="188"/>
      <c r="CS1081" s="188"/>
      <c r="CT1081" s="299"/>
      <c r="CU1081" s="299"/>
      <c r="CV1081" s="299"/>
      <c r="CW1081" s="299"/>
      <c r="CX1081" s="299"/>
      <c r="CY1081" s="299"/>
      <c r="CZ1081" s="299"/>
      <c r="DA1081" s="299"/>
      <c r="DB1081" s="299"/>
      <c r="DC1081" s="299"/>
      <c r="DD1081" s="299"/>
      <c r="DE1081" s="299"/>
      <c r="DF1081" s="299"/>
      <c r="DG1081" s="299"/>
      <c r="DH1081" s="299"/>
      <c r="DI1081" s="299"/>
      <c r="DJ1081" s="299"/>
      <c r="DK1081" s="299"/>
      <c r="DL1081" s="299"/>
      <c r="DM1081" s="299"/>
      <c r="DN1081" s="299"/>
    </row>
    <row r="1082" customFormat="false" ht="15.75" hidden="false" customHeight="false" outlineLevel="0" collapsed="false">
      <c r="A1082" s="279" t="s">
        <v>644</v>
      </c>
      <c r="B1082" s="298"/>
      <c r="C1082" s="298"/>
      <c r="D1082" s="298"/>
      <c r="E1082" s="298"/>
      <c r="F1082" s="298"/>
      <c r="G1082" s="298"/>
      <c r="H1082" s="298"/>
      <c r="I1082" s="298"/>
      <c r="J1082" s="298"/>
      <c r="K1082" s="298"/>
      <c r="L1082" s="298"/>
      <c r="M1082" s="298"/>
      <c r="N1082" s="298"/>
      <c r="O1082" s="298"/>
      <c r="P1082" s="298"/>
      <c r="Q1082" s="298"/>
      <c r="R1082" s="298"/>
      <c r="S1082" s="298"/>
      <c r="T1082" s="298"/>
      <c r="U1082" s="298"/>
      <c r="V1082" s="298"/>
      <c r="W1082" s="298"/>
      <c r="X1082" s="298"/>
      <c r="Y1082" s="298"/>
      <c r="Z1082" s="298"/>
      <c r="AA1082" s="298"/>
      <c r="AB1082" s="298"/>
      <c r="AC1082" s="298"/>
      <c r="AD1082" s="298"/>
      <c r="AE1082" s="298"/>
      <c r="AF1082" s="298"/>
      <c r="AG1082" s="298"/>
      <c r="AH1082" s="298"/>
      <c r="AI1082" s="298"/>
      <c r="AJ1082" s="298"/>
      <c r="AK1082" s="298"/>
      <c r="AL1082" s="298"/>
      <c r="AM1082" s="298"/>
      <c r="AN1082" s="298"/>
      <c r="AO1082" s="298"/>
      <c r="AP1082" s="298"/>
      <c r="AQ1082" s="298"/>
      <c r="AR1082" s="298"/>
      <c r="AS1082" s="298"/>
      <c r="AT1082" s="298"/>
      <c r="AU1082" s="298"/>
      <c r="AV1082" s="298"/>
      <c r="AW1082" s="298"/>
      <c r="AX1082" s="298"/>
      <c r="AY1082" s="298"/>
      <c r="AZ1082" s="298"/>
      <c r="BA1082" s="298"/>
      <c r="BB1082" s="298"/>
      <c r="BC1082" s="298"/>
      <c r="BD1082" s="298"/>
      <c r="BE1082" s="298"/>
      <c r="BF1082" s="298"/>
      <c r="BG1082" s="298"/>
      <c r="BH1082" s="298"/>
      <c r="BI1082" s="298"/>
      <c r="BJ1082" s="298"/>
      <c r="BK1082" s="298"/>
      <c r="BL1082" s="298"/>
      <c r="BM1082" s="298"/>
      <c r="BN1082" s="298"/>
      <c r="BO1082" s="298"/>
      <c r="BP1082" s="298"/>
      <c r="BQ1082" s="298"/>
      <c r="BR1082" s="298"/>
      <c r="BS1082" s="298"/>
      <c r="BT1082" s="298"/>
      <c r="BU1082" s="298"/>
      <c r="BV1082" s="298"/>
      <c r="BW1082" s="298"/>
      <c r="BX1082" s="298"/>
      <c r="BY1082" s="298"/>
      <c r="BZ1082" s="298"/>
      <c r="CA1082" s="298"/>
      <c r="CB1082" s="298"/>
      <c r="CC1082" s="298"/>
      <c r="CD1082" s="298"/>
      <c r="CE1082" s="298"/>
      <c r="CF1082" s="298"/>
      <c r="CG1082" s="298"/>
      <c r="CH1082" s="188"/>
      <c r="CI1082" s="188"/>
      <c r="CJ1082" s="188"/>
      <c r="CK1082" s="188"/>
      <c r="CL1082" s="188"/>
      <c r="CM1082" s="188"/>
      <c r="CN1082" s="188"/>
      <c r="CO1082" s="188"/>
      <c r="CP1082" s="188"/>
      <c r="CQ1082" s="188"/>
      <c r="CR1082" s="188"/>
      <c r="CS1082" s="188"/>
      <c r="CT1082" s="299"/>
      <c r="CU1082" s="299"/>
      <c r="CV1082" s="299"/>
      <c r="CW1082" s="299"/>
      <c r="CX1082" s="299"/>
      <c r="CY1082" s="299"/>
      <c r="CZ1082" s="299"/>
      <c r="DA1082" s="299"/>
      <c r="DB1082" s="299"/>
      <c r="DC1082" s="299"/>
      <c r="DD1082" s="299"/>
      <c r="DE1082" s="299"/>
      <c r="DF1082" s="299"/>
      <c r="DG1082" s="299"/>
      <c r="DH1082" s="299"/>
      <c r="DI1082" s="299"/>
      <c r="DJ1082" s="299"/>
      <c r="DK1082" s="299"/>
      <c r="DL1082" s="299"/>
      <c r="DM1082" s="299"/>
      <c r="DN1082" s="299"/>
    </row>
    <row r="1083" customFormat="false" ht="15.75" hidden="false" customHeight="false" outlineLevel="0" collapsed="false">
      <c r="A1083" s="276" t="s">
        <v>629</v>
      </c>
      <c r="B1083" s="300"/>
      <c r="C1083" s="300"/>
      <c r="D1083" s="300"/>
      <c r="E1083" s="300"/>
      <c r="F1083" s="300"/>
      <c r="G1083" s="300"/>
      <c r="H1083" s="300"/>
      <c r="I1083" s="300"/>
      <c r="J1083" s="300"/>
      <c r="K1083" s="300"/>
      <c r="L1083" s="300"/>
      <c r="M1083" s="300"/>
      <c r="N1083" s="300"/>
      <c r="O1083" s="300"/>
      <c r="P1083" s="300"/>
      <c r="Q1083" s="300"/>
      <c r="R1083" s="300"/>
      <c r="S1083" s="300"/>
      <c r="T1083" s="300"/>
      <c r="U1083" s="300"/>
      <c r="V1083" s="300"/>
      <c r="W1083" s="300"/>
      <c r="X1083" s="300"/>
      <c r="Y1083" s="300"/>
      <c r="Z1083" s="300"/>
      <c r="AA1083" s="300"/>
      <c r="AB1083" s="300"/>
      <c r="AC1083" s="300"/>
      <c r="AD1083" s="300"/>
      <c r="AE1083" s="300"/>
      <c r="AF1083" s="300"/>
      <c r="AG1083" s="300"/>
      <c r="AH1083" s="300"/>
      <c r="AI1083" s="300"/>
      <c r="AJ1083" s="300"/>
      <c r="AK1083" s="300"/>
      <c r="AL1083" s="300"/>
      <c r="AM1083" s="300"/>
      <c r="AN1083" s="300"/>
      <c r="AO1083" s="300"/>
      <c r="AP1083" s="300"/>
      <c r="AQ1083" s="300"/>
      <c r="AR1083" s="300"/>
      <c r="AS1083" s="300"/>
      <c r="AT1083" s="300"/>
      <c r="AU1083" s="300"/>
      <c r="AV1083" s="300"/>
      <c r="AW1083" s="300"/>
      <c r="AX1083" s="300"/>
      <c r="AY1083" s="300"/>
      <c r="AZ1083" s="300"/>
      <c r="BA1083" s="300"/>
      <c r="BB1083" s="300"/>
      <c r="BC1083" s="300"/>
      <c r="BD1083" s="300"/>
      <c r="BE1083" s="300"/>
      <c r="BF1083" s="300"/>
      <c r="BG1083" s="300"/>
      <c r="BH1083" s="300"/>
      <c r="BI1083" s="300"/>
      <c r="BJ1083" s="300" t="n">
        <v>0</v>
      </c>
      <c r="BK1083" s="300" t="n">
        <v>0</v>
      </c>
      <c r="BL1083" s="300" t="n">
        <v>0</v>
      </c>
      <c r="BM1083" s="300" t="n">
        <v>0</v>
      </c>
      <c r="BN1083" s="300" t="n">
        <v>0</v>
      </c>
      <c r="BO1083" s="300" t="n">
        <v>0</v>
      </c>
      <c r="BP1083" s="300" t="n">
        <v>0</v>
      </c>
      <c r="BQ1083" s="300" t="n">
        <v>0</v>
      </c>
      <c r="BR1083" s="300" t="n">
        <v>0</v>
      </c>
      <c r="BS1083" s="300" t="n">
        <v>0</v>
      </c>
      <c r="BT1083" s="300" t="n">
        <v>0</v>
      </c>
      <c r="BU1083" s="300" t="n">
        <v>0</v>
      </c>
      <c r="BV1083" s="300" t="n">
        <v>0</v>
      </c>
      <c r="BW1083" s="300" t="n">
        <v>0</v>
      </c>
      <c r="BX1083" s="300" t="n">
        <v>0</v>
      </c>
      <c r="BY1083" s="300" t="n">
        <v>0</v>
      </c>
      <c r="BZ1083" s="300" t="n">
        <v>0</v>
      </c>
      <c r="CA1083" s="300" t="n">
        <v>0</v>
      </c>
      <c r="CB1083" s="300" t="n">
        <v>0</v>
      </c>
      <c r="CC1083" s="300" t="n">
        <v>0</v>
      </c>
      <c r="CD1083" s="300" t="n">
        <v>0</v>
      </c>
      <c r="CE1083" s="300" t="n">
        <v>0</v>
      </c>
      <c r="CF1083" s="300" t="n">
        <v>0</v>
      </c>
      <c r="CG1083" s="300" t="n">
        <v>0</v>
      </c>
      <c r="CH1083" s="176" t="n">
        <v>0</v>
      </c>
      <c r="CI1083" s="176" t="n">
        <v>0</v>
      </c>
      <c r="CJ1083" s="176" t="n">
        <v>0</v>
      </c>
      <c r="CK1083" s="176" t="n">
        <v>0</v>
      </c>
      <c r="CL1083" s="176" t="n">
        <v>0</v>
      </c>
      <c r="CM1083" s="176" t="n">
        <v>0</v>
      </c>
      <c r="CN1083" s="176" t="n">
        <v>0</v>
      </c>
      <c r="CO1083" s="176" t="n">
        <v>0</v>
      </c>
      <c r="CP1083" s="176" t="n">
        <v>0</v>
      </c>
      <c r="CQ1083" s="176" t="n">
        <v>0</v>
      </c>
      <c r="CR1083" s="176" t="n">
        <v>0</v>
      </c>
      <c r="CS1083" s="176"/>
      <c r="CT1083" s="299"/>
      <c r="CU1083" s="299"/>
      <c r="CV1083" s="299"/>
      <c r="CW1083" s="299"/>
      <c r="CX1083" s="299"/>
      <c r="CY1083" s="299"/>
      <c r="CZ1083" s="299"/>
      <c r="DA1083" s="299"/>
      <c r="DB1083" s="299"/>
      <c r="DC1083" s="299"/>
      <c r="DD1083" s="299"/>
      <c r="DE1083" s="299"/>
      <c r="DF1083" s="299"/>
      <c r="DG1083" s="299"/>
      <c r="DH1083" s="299"/>
      <c r="DI1083" s="299"/>
      <c r="DJ1083" s="299"/>
      <c r="DK1083" s="299"/>
      <c r="DL1083" s="299"/>
      <c r="DM1083" s="299"/>
      <c r="DN1083" s="299"/>
    </row>
    <row r="1084" customFormat="false" ht="15.75" hidden="false" customHeight="false" outlineLevel="0" collapsed="false">
      <c r="A1084" s="276" t="s">
        <v>622</v>
      </c>
      <c r="B1084" s="298"/>
      <c r="C1084" s="298"/>
      <c r="D1084" s="298"/>
      <c r="E1084" s="298"/>
      <c r="F1084" s="298"/>
      <c r="G1084" s="298"/>
      <c r="H1084" s="298"/>
      <c r="I1084" s="298"/>
      <c r="J1084" s="298"/>
      <c r="K1084" s="298"/>
      <c r="L1084" s="298"/>
      <c r="M1084" s="298"/>
      <c r="N1084" s="298"/>
      <c r="O1084" s="298"/>
      <c r="P1084" s="298"/>
      <c r="Q1084" s="298"/>
      <c r="R1084" s="298"/>
      <c r="S1084" s="298"/>
      <c r="T1084" s="298"/>
      <c r="U1084" s="298"/>
      <c r="V1084" s="298"/>
      <c r="W1084" s="298"/>
      <c r="X1084" s="298"/>
      <c r="Y1084" s="298"/>
      <c r="Z1084" s="298"/>
      <c r="AA1084" s="298"/>
      <c r="AB1084" s="298"/>
      <c r="AC1084" s="298"/>
      <c r="AD1084" s="298"/>
      <c r="AE1084" s="298"/>
      <c r="AF1084" s="298"/>
      <c r="AG1084" s="298"/>
      <c r="AH1084" s="298"/>
      <c r="AI1084" s="298"/>
      <c r="AJ1084" s="298"/>
      <c r="AK1084" s="298"/>
      <c r="AL1084" s="298"/>
      <c r="AM1084" s="298"/>
      <c r="AN1084" s="298"/>
      <c r="AO1084" s="298"/>
      <c r="AP1084" s="298"/>
      <c r="AQ1084" s="298"/>
      <c r="AR1084" s="298"/>
      <c r="AS1084" s="298"/>
      <c r="AT1084" s="298"/>
      <c r="AU1084" s="298"/>
      <c r="AV1084" s="298"/>
      <c r="AW1084" s="298"/>
      <c r="AX1084" s="298"/>
      <c r="AY1084" s="298"/>
      <c r="AZ1084" s="298"/>
      <c r="BA1084" s="298"/>
      <c r="BB1084" s="298"/>
      <c r="BC1084" s="298"/>
      <c r="BD1084" s="298"/>
      <c r="BE1084" s="298"/>
      <c r="BF1084" s="298"/>
      <c r="BG1084" s="298"/>
      <c r="BH1084" s="298"/>
      <c r="BI1084" s="298"/>
      <c r="BJ1084" s="298"/>
      <c r="BK1084" s="298"/>
      <c r="BL1084" s="298"/>
      <c r="BM1084" s="298"/>
      <c r="BN1084" s="298"/>
      <c r="BO1084" s="298"/>
      <c r="BP1084" s="298"/>
      <c r="BQ1084" s="298"/>
      <c r="BR1084" s="298"/>
      <c r="BS1084" s="298"/>
      <c r="BT1084" s="298"/>
      <c r="BU1084" s="298"/>
      <c r="BV1084" s="298"/>
      <c r="BW1084" s="298"/>
      <c r="BX1084" s="298"/>
      <c r="BY1084" s="298"/>
      <c r="BZ1084" s="298"/>
      <c r="CA1084" s="298"/>
      <c r="CB1084" s="298"/>
      <c r="CC1084" s="298"/>
      <c r="CD1084" s="298"/>
      <c r="CE1084" s="298"/>
      <c r="CF1084" s="298"/>
      <c r="CG1084" s="298"/>
      <c r="CH1084" s="188"/>
      <c r="CI1084" s="188"/>
      <c r="CJ1084" s="188"/>
      <c r="CK1084" s="188"/>
      <c r="CL1084" s="188"/>
      <c r="CM1084" s="188"/>
      <c r="CN1084" s="188"/>
      <c r="CO1084" s="188"/>
      <c r="CP1084" s="188"/>
      <c r="CQ1084" s="188"/>
      <c r="CR1084" s="188"/>
      <c r="CS1084" s="188"/>
      <c r="CT1084" s="301"/>
      <c r="CU1084" s="301"/>
      <c r="CV1084" s="301"/>
      <c r="CW1084" s="301"/>
      <c r="CX1084" s="301"/>
      <c r="CY1084" s="301"/>
      <c r="CZ1084" s="301"/>
      <c r="DA1084" s="301"/>
      <c r="DB1084" s="301"/>
      <c r="DC1084" s="301"/>
      <c r="DD1084" s="301"/>
      <c r="DE1084" s="301"/>
      <c r="DF1084" s="301"/>
      <c r="DG1084" s="301"/>
      <c r="DH1084" s="301"/>
      <c r="DI1084" s="301"/>
      <c r="DJ1084" s="301"/>
      <c r="DK1084" s="301"/>
      <c r="DL1084" s="301"/>
      <c r="DM1084" s="301"/>
      <c r="DN1084" s="301"/>
    </row>
    <row r="1085" customFormat="false" ht="15.75" hidden="false" customHeight="false" outlineLevel="0" collapsed="false">
      <c r="A1085" s="276" t="s">
        <v>623</v>
      </c>
      <c r="B1085" s="298"/>
      <c r="C1085" s="298"/>
      <c r="D1085" s="298"/>
      <c r="E1085" s="298"/>
      <c r="F1085" s="298"/>
      <c r="G1085" s="298"/>
      <c r="H1085" s="298"/>
      <c r="I1085" s="298"/>
      <c r="J1085" s="298"/>
      <c r="K1085" s="298"/>
      <c r="L1085" s="298"/>
      <c r="M1085" s="298"/>
      <c r="N1085" s="298"/>
      <c r="O1085" s="298"/>
      <c r="P1085" s="298"/>
      <c r="Q1085" s="298"/>
      <c r="R1085" s="298"/>
      <c r="S1085" s="298"/>
      <c r="T1085" s="298"/>
      <c r="U1085" s="298"/>
      <c r="V1085" s="298"/>
      <c r="W1085" s="298"/>
      <c r="X1085" s="298"/>
      <c r="Y1085" s="298"/>
      <c r="Z1085" s="298"/>
      <c r="AA1085" s="298"/>
      <c r="AB1085" s="298"/>
      <c r="AC1085" s="298"/>
      <c r="AD1085" s="298"/>
      <c r="AE1085" s="298"/>
      <c r="AF1085" s="298"/>
      <c r="AG1085" s="298"/>
      <c r="AH1085" s="298"/>
      <c r="AI1085" s="298"/>
      <c r="AJ1085" s="298"/>
      <c r="AK1085" s="298"/>
      <c r="AL1085" s="298"/>
      <c r="AM1085" s="298"/>
      <c r="AN1085" s="298"/>
      <c r="AO1085" s="298"/>
      <c r="AP1085" s="298"/>
      <c r="AQ1085" s="298"/>
      <c r="AR1085" s="298"/>
      <c r="AS1085" s="298"/>
      <c r="AT1085" s="298"/>
      <c r="AU1085" s="298"/>
      <c r="AV1085" s="298"/>
      <c r="AW1085" s="298"/>
      <c r="AX1085" s="298"/>
      <c r="AY1085" s="298"/>
      <c r="AZ1085" s="298"/>
      <c r="BA1085" s="298"/>
      <c r="BB1085" s="298"/>
      <c r="BC1085" s="298"/>
      <c r="BD1085" s="298"/>
      <c r="BE1085" s="298"/>
      <c r="BF1085" s="298"/>
      <c r="BG1085" s="298"/>
      <c r="BH1085" s="298"/>
      <c r="BI1085" s="298"/>
      <c r="BJ1085" s="298"/>
      <c r="BK1085" s="298"/>
      <c r="BL1085" s="298"/>
      <c r="BM1085" s="298"/>
      <c r="BN1085" s="298"/>
      <c r="BO1085" s="298"/>
      <c r="BP1085" s="298"/>
      <c r="BQ1085" s="298"/>
      <c r="BR1085" s="298"/>
      <c r="BS1085" s="298"/>
      <c r="BT1085" s="298"/>
      <c r="BU1085" s="298"/>
      <c r="BV1085" s="298"/>
      <c r="BW1085" s="298"/>
      <c r="BX1085" s="298"/>
      <c r="BY1085" s="298"/>
      <c r="BZ1085" s="298"/>
      <c r="CA1085" s="298"/>
      <c r="CB1085" s="298"/>
      <c r="CC1085" s="298"/>
      <c r="CD1085" s="298"/>
      <c r="CE1085" s="298"/>
      <c r="CF1085" s="298"/>
      <c r="CG1085" s="298"/>
      <c r="CH1085" s="188"/>
      <c r="CI1085" s="188"/>
      <c r="CJ1085" s="188"/>
      <c r="CK1085" s="188"/>
      <c r="CL1085" s="188"/>
      <c r="CM1085" s="188"/>
      <c r="CN1085" s="188"/>
      <c r="CO1085" s="188"/>
      <c r="CP1085" s="188"/>
      <c r="CQ1085" s="188"/>
      <c r="CR1085" s="188"/>
      <c r="CS1085" s="188"/>
      <c r="CT1085" s="299"/>
      <c r="CU1085" s="299"/>
      <c r="CV1085" s="299"/>
      <c r="CW1085" s="299"/>
      <c r="CX1085" s="299"/>
      <c r="CY1085" s="299"/>
      <c r="CZ1085" s="299"/>
      <c r="DA1085" s="299"/>
      <c r="DB1085" s="299"/>
      <c r="DC1085" s="299"/>
      <c r="DD1085" s="299"/>
      <c r="DE1085" s="299"/>
      <c r="DF1085" s="299"/>
      <c r="DG1085" s="299"/>
      <c r="DH1085" s="299"/>
      <c r="DI1085" s="299"/>
      <c r="DJ1085" s="299"/>
      <c r="DK1085" s="299"/>
      <c r="DL1085" s="299"/>
      <c r="DM1085" s="299"/>
      <c r="DN1085" s="299"/>
    </row>
    <row r="1086" customFormat="false" ht="15.75" hidden="false" customHeight="false" outlineLevel="0" collapsed="false">
      <c r="A1086" s="276" t="s">
        <v>610</v>
      </c>
      <c r="B1086" s="255"/>
      <c r="C1086" s="255"/>
      <c r="D1086" s="255"/>
      <c r="E1086" s="255"/>
      <c r="F1086" s="255"/>
      <c r="G1086" s="255"/>
      <c r="H1086" s="255"/>
      <c r="I1086" s="255"/>
      <c r="J1086" s="255"/>
      <c r="K1086" s="255"/>
      <c r="L1086" s="255"/>
      <c r="M1086" s="255"/>
      <c r="N1086" s="255"/>
      <c r="O1086" s="255"/>
      <c r="P1086" s="255"/>
      <c r="Q1086" s="255"/>
      <c r="R1086" s="255"/>
      <c r="S1086" s="255"/>
      <c r="T1086" s="255"/>
      <c r="U1086" s="255"/>
      <c r="V1086" s="255"/>
      <c r="W1086" s="255"/>
      <c r="X1086" s="255"/>
      <c r="Y1086" s="255"/>
      <c r="Z1086" s="255"/>
      <c r="AA1086" s="255"/>
      <c r="AB1086" s="255"/>
      <c r="AC1086" s="255"/>
      <c r="AD1086" s="255"/>
      <c r="AE1086" s="255"/>
      <c r="AF1086" s="255"/>
      <c r="AG1086" s="255"/>
      <c r="AH1086" s="255"/>
      <c r="AI1086" s="255"/>
      <c r="AJ1086" s="255"/>
      <c r="AK1086" s="255"/>
      <c r="AL1086" s="255"/>
      <c r="AM1086" s="255"/>
      <c r="AN1086" s="255"/>
      <c r="AO1086" s="255"/>
      <c r="AP1086" s="255"/>
      <c r="AQ1086" s="255"/>
      <c r="AR1086" s="255"/>
      <c r="AS1086" s="255"/>
      <c r="AT1086" s="255"/>
      <c r="AU1086" s="255"/>
      <c r="AV1086" s="255"/>
      <c r="AW1086" s="255"/>
      <c r="AX1086" s="255"/>
      <c r="AY1086" s="255"/>
      <c r="AZ1086" s="255"/>
      <c r="BA1086" s="255"/>
      <c r="BB1086" s="255"/>
      <c r="BC1086" s="255"/>
      <c r="BD1086" s="255"/>
      <c r="BE1086" s="255"/>
      <c r="BF1086" s="255"/>
      <c r="BG1086" s="255"/>
      <c r="BH1086" s="255"/>
      <c r="BI1086" s="255"/>
      <c r="BJ1086" s="255" t="n">
        <v>0</v>
      </c>
      <c r="BK1086" s="255" t="n">
        <v>0</v>
      </c>
      <c r="BL1086" s="255" t="n">
        <v>0</v>
      </c>
      <c r="BM1086" s="255" t="n">
        <v>0</v>
      </c>
      <c r="BN1086" s="255" t="n">
        <v>0</v>
      </c>
      <c r="BO1086" s="255" t="n">
        <v>0</v>
      </c>
      <c r="BP1086" s="255" t="n">
        <v>0</v>
      </c>
      <c r="BQ1086" s="255" t="n">
        <v>0</v>
      </c>
      <c r="BR1086" s="255" t="n">
        <v>0</v>
      </c>
      <c r="BS1086" s="255" t="n">
        <v>0</v>
      </c>
      <c r="BT1086" s="255" t="n">
        <v>0</v>
      </c>
      <c r="BU1086" s="255" t="n">
        <v>0</v>
      </c>
      <c r="BV1086" s="255" t="n">
        <v>0</v>
      </c>
      <c r="BW1086" s="255" t="n">
        <v>0</v>
      </c>
      <c r="BX1086" s="255" t="n">
        <v>0</v>
      </c>
      <c r="BY1086" s="255" t="n">
        <v>0</v>
      </c>
      <c r="BZ1086" s="255" t="n">
        <v>0</v>
      </c>
      <c r="CA1086" s="255" t="n">
        <v>0</v>
      </c>
      <c r="CB1086" s="255" t="n">
        <v>0</v>
      </c>
      <c r="CC1086" s="255" t="n">
        <v>0</v>
      </c>
      <c r="CD1086" s="255" t="n">
        <v>0</v>
      </c>
      <c r="CE1086" s="255" t="n">
        <v>0</v>
      </c>
      <c r="CF1086" s="255" t="n">
        <v>0</v>
      </c>
      <c r="CG1086" s="255" t="n">
        <v>0</v>
      </c>
      <c r="CH1086" s="172" t="n">
        <v>0</v>
      </c>
      <c r="CI1086" s="172" t="n">
        <v>0</v>
      </c>
      <c r="CJ1086" s="172" t="n">
        <v>0</v>
      </c>
      <c r="CK1086" s="172" t="n">
        <v>0</v>
      </c>
      <c r="CL1086" s="172" t="n">
        <v>0</v>
      </c>
      <c r="CM1086" s="172" t="n">
        <v>0</v>
      </c>
      <c r="CN1086" s="172" t="n">
        <v>0</v>
      </c>
      <c r="CO1086" s="172" t="n">
        <v>0</v>
      </c>
      <c r="CP1086" s="172" t="n">
        <v>0</v>
      </c>
      <c r="CQ1086" s="172" t="n">
        <v>0</v>
      </c>
      <c r="CR1086" s="172" t="n">
        <v>0</v>
      </c>
      <c r="CS1086" s="172"/>
      <c r="CT1086" s="299"/>
      <c r="CU1086" s="299"/>
      <c r="CV1086" s="299"/>
      <c r="CW1086" s="299"/>
      <c r="CX1086" s="299"/>
      <c r="CY1086" s="299"/>
      <c r="CZ1086" s="299"/>
      <c r="DA1086" s="299"/>
      <c r="DB1086" s="299"/>
      <c r="DC1086" s="299"/>
      <c r="DD1086" s="299"/>
      <c r="DE1086" s="299"/>
      <c r="DF1086" s="299"/>
      <c r="DG1086" s="299"/>
      <c r="DH1086" s="299"/>
      <c r="DI1086" s="299"/>
      <c r="DJ1086" s="299"/>
      <c r="DK1086" s="299"/>
      <c r="DL1086" s="299"/>
      <c r="DM1086" s="299"/>
      <c r="DN1086" s="299"/>
    </row>
    <row r="1087" customFormat="false" ht="15.75" hidden="false" customHeight="false" outlineLevel="0" collapsed="false">
      <c r="A1087" s="276" t="s">
        <v>642</v>
      </c>
      <c r="B1087" s="298"/>
      <c r="C1087" s="298"/>
      <c r="D1087" s="298"/>
      <c r="E1087" s="298"/>
      <c r="F1087" s="298"/>
      <c r="G1087" s="298"/>
      <c r="H1087" s="298"/>
      <c r="I1087" s="298"/>
      <c r="J1087" s="298"/>
      <c r="K1087" s="298"/>
      <c r="L1087" s="298"/>
      <c r="M1087" s="298"/>
      <c r="N1087" s="298"/>
      <c r="O1087" s="298"/>
      <c r="P1087" s="298"/>
      <c r="Q1087" s="298"/>
      <c r="R1087" s="298"/>
      <c r="S1087" s="298"/>
      <c r="T1087" s="298"/>
      <c r="U1087" s="298"/>
      <c r="V1087" s="298"/>
      <c r="W1087" s="298"/>
      <c r="X1087" s="298"/>
      <c r="Y1087" s="298"/>
      <c r="Z1087" s="298"/>
      <c r="AA1087" s="298"/>
      <c r="AB1087" s="298"/>
      <c r="AC1087" s="298"/>
      <c r="AD1087" s="298"/>
      <c r="AE1087" s="298"/>
      <c r="AF1087" s="298"/>
      <c r="AG1087" s="298"/>
      <c r="AH1087" s="298"/>
      <c r="AI1087" s="298"/>
      <c r="AJ1087" s="298"/>
      <c r="AK1087" s="298"/>
      <c r="AL1087" s="298"/>
      <c r="AM1087" s="298"/>
      <c r="AN1087" s="298"/>
      <c r="AO1087" s="298"/>
      <c r="AP1087" s="298"/>
      <c r="AQ1087" s="298"/>
      <c r="AR1087" s="298"/>
      <c r="AS1087" s="298"/>
      <c r="AT1087" s="298"/>
      <c r="AU1087" s="298"/>
      <c r="AV1087" s="298"/>
      <c r="AW1087" s="298"/>
      <c r="AX1087" s="298"/>
      <c r="AY1087" s="298"/>
      <c r="AZ1087" s="298"/>
      <c r="BA1087" s="298"/>
      <c r="BB1087" s="298"/>
      <c r="BC1087" s="298"/>
      <c r="BD1087" s="298"/>
      <c r="BE1087" s="298"/>
      <c r="BF1087" s="298"/>
      <c r="BG1087" s="298"/>
      <c r="BH1087" s="298"/>
      <c r="BI1087" s="298"/>
      <c r="BJ1087" s="298"/>
      <c r="BK1087" s="298"/>
      <c r="BL1087" s="298"/>
      <c r="BM1087" s="298"/>
      <c r="BN1087" s="298"/>
      <c r="BO1087" s="298"/>
      <c r="BP1087" s="298"/>
      <c r="BQ1087" s="298"/>
      <c r="BR1087" s="298"/>
      <c r="BS1087" s="298"/>
      <c r="BT1087" s="298"/>
      <c r="BU1087" s="298"/>
      <c r="BV1087" s="298"/>
      <c r="BW1087" s="298"/>
      <c r="BX1087" s="298"/>
      <c r="BY1087" s="298"/>
      <c r="BZ1087" s="298"/>
      <c r="CA1087" s="298"/>
      <c r="CB1087" s="298"/>
      <c r="CC1087" s="298"/>
      <c r="CD1087" s="298"/>
      <c r="CE1087" s="298"/>
      <c r="CF1087" s="298"/>
      <c r="CG1087" s="298"/>
      <c r="CH1087" s="188"/>
      <c r="CI1087" s="188"/>
      <c r="CJ1087" s="188"/>
      <c r="CK1087" s="188"/>
      <c r="CL1087" s="188"/>
      <c r="CM1087" s="188"/>
      <c r="CN1087" s="188"/>
      <c r="CO1087" s="188"/>
      <c r="CP1087" s="188"/>
      <c r="CQ1087" s="188"/>
      <c r="CR1087" s="188"/>
      <c r="CS1087" s="188"/>
      <c r="CT1087" s="296"/>
      <c r="CU1087" s="296"/>
      <c r="CV1087" s="296"/>
      <c r="CW1087" s="296"/>
      <c r="CX1087" s="296"/>
      <c r="CY1087" s="296"/>
      <c r="CZ1087" s="296"/>
      <c r="DA1087" s="296"/>
      <c r="DB1087" s="296"/>
      <c r="DC1087" s="296"/>
      <c r="DD1087" s="296"/>
      <c r="DE1087" s="296"/>
      <c r="DF1087" s="296"/>
      <c r="DG1087" s="296"/>
      <c r="DH1087" s="296"/>
      <c r="DI1087" s="296"/>
      <c r="DJ1087" s="296"/>
      <c r="DK1087" s="296"/>
      <c r="DL1087" s="296"/>
      <c r="DM1087" s="296"/>
      <c r="DN1087" s="296"/>
    </row>
    <row r="1088" customFormat="false" ht="15.75" hidden="false" customHeight="false" outlineLevel="0" collapsed="false">
      <c r="A1088" s="276" t="s">
        <v>643</v>
      </c>
      <c r="B1088" s="298"/>
      <c r="C1088" s="298"/>
      <c r="D1088" s="298"/>
      <c r="E1088" s="298"/>
      <c r="F1088" s="298"/>
      <c r="G1088" s="298"/>
      <c r="H1088" s="298"/>
      <c r="I1088" s="298"/>
      <c r="J1088" s="298"/>
      <c r="K1088" s="298"/>
      <c r="L1088" s="298"/>
      <c r="M1088" s="298"/>
      <c r="N1088" s="298"/>
      <c r="O1088" s="298"/>
      <c r="P1088" s="298"/>
      <c r="Q1088" s="298"/>
      <c r="R1088" s="298"/>
      <c r="S1088" s="298"/>
      <c r="T1088" s="298"/>
      <c r="U1088" s="298"/>
      <c r="V1088" s="298"/>
      <c r="W1088" s="298"/>
      <c r="X1088" s="298"/>
      <c r="Y1088" s="298"/>
      <c r="Z1088" s="298"/>
      <c r="AA1088" s="298"/>
      <c r="AB1088" s="298"/>
      <c r="AC1088" s="298"/>
      <c r="AD1088" s="298"/>
      <c r="AE1088" s="298"/>
      <c r="AF1088" s="298"/>
      <c r="AG1088" s="298"/>
      <c r="AH1088" s="298"/>
      <c r="AI1088" s="298"/>
      <c r="AJ1088" s="298"/>
      <c r="AK1088" s="298"/>
      <c r="AL1088" s="298"/>
      <c r="AM1088" s="298"/>
      <c r="AN1088" s="298"/>
      <c r="AO1088" s="298"/>
      <c r="AP1088" s="298"/>
      <c r="AQ1088" s="298"/>
      <c r="AR1088" s="298"/>
      <c r="AS1088" s="298"/>
      <c r="AT1088" s="298"/>
      <c r="AU1088" s="298"/>
      <c r="AV1088" s="298"/>
      <c r="AW1088" s="298"/>
      <c r="AX1088" s="298"/>
      <c r="AY1088" s="298"/>
      <c r="AZ1088" s="298"/>
      <c r="BA1088" s="298"/>
      <c r="BB1088" s="298"/>
      <c r="BC1088" s="298"/>
      <c r="BD1088" s="298"/>
      <c r="BE1088" s="298"/>
      <c r="BF1088" s="298"/>
      <c r="BG1088" s="298"/>
      <c r="BH1088" s="298"/>
      <c r="BI1088" s="298"/>
      <c r="BJ1088" s="298"/>
      <c r="BK1088" s="298"/>
      <c r="BL1088" s="298"/>
      <c r="BM1088" s="298"/>
      <c r="BN1088" s="298"/>
      <c r="BO1088" s="298"/>
      <c r="BP1088" s="298"/>
      <c r="BQ1088" s="298"/>
      <c r="BR1088" s="298"/>
      <c r="BS1088" s="298"/>
      <c r="BT1088" s="298"/>
      <c r="BU1088" s="298"/>
      <c r="BV1088" s="298"/>
      <c r="BW1088" s="298"/>
      <c r="BX1088" s="298"/>
      <c r="BY1088" s="298"/>
      <c r="BZ1088" s="298"/>
      <c r="CA1088" s="298"/>
      <c r="CB1088" s="298"/>
      <c r="CC1088" s="298"/>
      <c r="CD1088" s="298"/>
      <c r="CE1088" s="298"/>
      <c r="CF1088" s="298"/>
      <c r="CG1088" s="298"/>
      <c r="CH1088" s="188"/>
      <c r="CI1088" s="188"/>
      <c r="CJ1088" s="188"/>
      <c r="CK1088" s="188"/>
      <c r="CL1088" s="188"/>
      <c r="CM1088" s="188"/>
      <c r="CN1088" s="188"/>
      <c r="CO1088" s="188"/>
      <c r="CP1088" s="188"/>
      <c r="CQ1088" s="188"/>
      <c r="CR1088" s="188"/>
      <c r="CS1088" s="188"/>
      <c r="CT1088" s="299"/>
      <c r="CU1088" s="299"/>
      <c r="CV1088" s="299"/>
      <c r="CW1088" s="299"/>
      <c r="CX1088" s="299"/>
      <c r="CY1088" s="299"/>
      <c r="CZ1088" s="299"/>
      <c r="DA1088" s="299"/>
      <c r="DB1088" s="299"/>
      <c r="DC1088" s="299"/>
      <c r="DD1088" s="299"/>
      <c r="DE1088" s="299"/>
      <c r="DF1088" s="299"/>
      <c r="DG1088" s="299"/>
      <c r="DH1088" s="299"/>
      <c r="DI1088" s="299"/>
      <c r="DJ1088" s="299"/>
      <c r="DK1088" s="299"/>
      <c r="DL1088" s="299"/>
      <c r="DM1088" s="299"/>
      <c r="DN1088" s="299"/>
    </row>
    <row r="1089" customFormat="false" ht="15.75" hidden="false" customHeight="false" outlineLevel="0" collapsed="false">
      <c r="A1089" s="276" t="s">
        <v>644</v>
      </c>
      <c r="B1089" s="298"/>
      <c r="C1089" s="298"/>
      <c r="D1089" s="298"/>
      <c r="E1089" s="298"/>
      <c r="F1089" s="298"/>
      <c r="G1089" s="298"/>
      <c r="H1089" s="298"/>
      <c r="I1089" s="298"/>
      <c r="J1089" s="298"/>
      <c r="K1089" s="298"/>
      <c r="L1089" s="298"/>
      <c r="M1089" s="298"/>
      <c r="N1089" s="298"/>
      <c r="O1089" s="298"/>
      <c r="P1089" s="298"/>
      <c r="Q1089" s="298"/>
      <c r="R1089" s="298"/>
      <c r="S1089" s="298"/>
      <c r="T1089" s="298"/>
      <c r="U1089" s="298"/>
      <c r="V1089" s="298"/>
      <c r="W1089" s="298"/>
      <c r="X1089" s="298"/>
      <c r="Y1089" s="298"/>
      <c r="Z1089" s="298"/>
      <c r="AA1089" s="298"/>
      <c r="AB1089" s="298"/>
      <c r="AC1089" s="298"/>
      <c r="AD1089" s="298"/>
      <c r="AE1089" s="298"/>
      <c r="AF1089" s="298"/>
      <c r="AG1089" s="298"/>
      <c r="AH1089" s="298"/>
      <c r="AI1089" s="298"/>
      <c r="AJ1089" s="298"/>
      <c r="AK1089" s="298"/>
      <c r="AL1089" s="298"/>
      <c r="AM1089" s="298"/>
      <c r="AN1089" s="298"/>
      <c r="AO1089" s="298"/>
      <c r="AP1089" s="298"/>
      <c r="AQ1089" s="298"/>
      <c r="AR1089" s="298"/>
      <c r="AS1089" s="298"/>
      <c r="AT1089" s="298"/>
      <c r="AU1089" s="298"/>
      <c r="AV1089" s="298"/>
      <c r="AW1089" s="298"/>
      <c r="AX1089" s="298"/>
      <c r="AY1089" s="298"/>
      <c r="AZ1089" s="298"/>
      <c r="BA1089" s="298"/>
      <c r="BB1089" s="298"/>
      <c r="BC1089" s="298"/>
      <c r="BD1089" s="298"/>
      <c r="BE1089" s="298"/>
      <c r="BF1089" s="298"/>
      <c r="BG1089" s="298"/>
      <c r="BH1089" s="298"/>
      <c r="BI1089" s="298"/>
      <c r="BJ1089" s="298"/>
      <c r="BK1089" s="298"/>
      <c r="BL1089" s="298"/>
      <c r="BM1089" s="298"/>
      <c r="BN1089" s="298"/>
      <c r="BO1089" s="298"/>
      <c r="BP1089" s="298"/>
      <c r="BQ1089" s="298"/>
      <c r="BR1089" s="298"/>
      <c r="BS1089" s="298"/>
      <c r="BT1089" s="298"/>
      <c r="BU1089" s="298"/>
      <c r="BV1089" s="298"/>
      <c r="BW1089" s="298"/>
      <c r="BX1089" s="298"/>
      <c r="BY1089" s="298"/>
      <c r="BZ1089" s="298"/>
      <c r="CA1089" s="298"/>
      <c r="CB1089" s="298"/>
      <c r="CC1089" s="298"/>
      <c r="CD1089" s="298"/>
      <c r="CE1089" s="298"/>
      <c r="CF1089" s="298"/>
      <c r="CG1089" s="298"/>
      <c r="CH1089" s="188"/>
      <c r="CI1089" s="188"/>
      <c r="CJ1089" s="188"/>
      <c r="CK1089" s="188"/>
      <c r="CL1089" s="188"/>
      <c r="CM1089" s="188"/>
      <c r="CN1089" s="188"/>
      <c r="CO1089" s="188"/>
      <c r="CP1089" s="188"/>
      <c r="CQ1089" s="188"/>
      <c r="CR1089" s="188"/>
      <c r="CS1089" s="188"/>
      <c r="CT1089" s="299"/>
      <c r="CU1089" s="299"/>
      <c r="CV1089" s="299"/>
      <c r="CW1089" s="299"/>
      <c r="CX1089" s="299"/>
      <c r="CY1089" s="299"/>
      <c r="CZ1089" s="299"/>
      <c r="DA1089" s="299"/>
      <c r="DB1089" s="299"/>
      <c r="DC1089" s="299"/>
      <c r="DD1089" s="299"/>
      <c r="DE1089" s="299"/>
      <c r="DF1089" s="299"/>
      <c r="DG1089" s="299"/>
      <c r="DH1089" s="299"/>
      <c r="DI1089" s="299"/>
      <c r="DJ1089" s="299"/>
      <c r="DK1089" s="299"/>
      <c r="DL1089" s="299"/>
      <c r="DM1089" s="299"/>
      <c r="DN1089" s="299"/>
    </row>
    <row r="1090" customFormat="false" ht="15.75" hidden="false" customHeight="false" outlineLevel="0" collapsed="false">
      <c r="A1090" s="276" t="s">
        <v>612</v>
      </c>
      <c r="B1090" s="300"/>
      <c r="C1090" s="300"/>
      <c r="D1090" s="300"/>
      <c r="E1090" s="300"/>
      <c r="F1090" s="300"/>
      <c r="G1090" s="300"/>
      <c r="H1090" s="300"/>
      <c r="I1090" s="300"/>
      <c r="J1090" s="300"/>
      <c r="K1090" s="300"/>
      <c r="L1090" s="300"/>
      <c r="M1090" s="300"/>
      <c r="N1090" s="300"/>
      <c r="O1090" s="300"/>
      <c r="P1090" s="300"/>
      <c r="Q1090" s="300"/>
      <c r="R1090" s="300"/>
      <c r="S1090" s="300"/>
      <c r="T1090" s="300"/>
      <c r="U1090" s="300"/>
      <c r="V1090" s="300"/>
      <c r="W1090" s="300"/>
      <c r="X1090" s="300"/>
      <c r="Y1090" s="300"/>
      <c r="Z1090" s="300"/>
      <c r="AA1090" s="300"/>
      <c r="AB1090" s="300"/>
      <c r="AC1090" s="300"/>
      <c r="AD1090" s="300"/>
      <c r="AE1090" s="300"/>
      <c r="AF1090" s="300"/>
      <c r="AG1090" s="300"/>
      <c r="AH1090" s="300"/>
      <c r="AI1090" s="300"/>
      <c r="AJ1090" s="300"/>
      <c r="AK1090" s="300"/>
      <c r="AL1090" s="300"/>
      <c r="AM1090" s="300"/>
      <c r="AN1090" s="300"/>
      <c r="AO1090" s="300"/>
      <c r="AP1090" s="300"/>
      <c r="AQ1090" s="300"/>
      <c r="AR1090" s="300"/>
      <c r="AS1090" s="300"/>
      <c r="AT1090" s="300"/>
      <c r="AU1090" s="300"/>
      <c r="AV1090" s="300"/>
      <c r="AW1090" s="300"/>
      <c r="AX1090" s="300"/>
      <c r="AY1090" s="300"/>
      <c r="AZ1090" s="300"/>
      <c r="BA1090" s="300"/>
      <c r="BB1090" s="300"/>
      <c r="BC1090" s="300"/>
      <c r="BD1090" s="300"/>
      <c r="BE1090" s="300"/>
      <c r="BF1090" s="300"/>
      <c r="BG1090" s="300"/>
      <c r="BH1090" s="300"/>
      <c r="BI1090" s="300"/>
      <c r="BJ1090" s="300" t="n">
        <v>0</v>
      </c>
      <c r="BK1090" s="300" t="n">
        <v>0</v>
      </c>
      <c r="BL1090" s="300" t="n">
        <v>0</v>
      </c>
      <c r="BM1090" s="300" t="n">
        <v>0</v>
      </c>
      <c r="BN1090" s="300" t="n">
        <v>0</v>
      </c>
      <c r="BO1090" s="300" t="n">
        <v>0</v>
      </c>
      <c r="BP1090" s="300" t="n">
        <v>0</v>
      </c>
      <c r="BQ1090" s="300" t="n">
        <v>0</v>
      </c>
      <c r="BR1090" s="300" t="n">
        <v>0</v>
      </c>
      <c r="BS1090" s="300" t="n">
        <v>0</v>
      </c>
      <c r="BT1090" s="300" t="n">
        <v>0</v>
      </c>
      <c r="BU1090" s="300" t="n">
        <v>0</v>
      </c>
      <c r="BV1090" s="300" t="n">
        <v>0</v>
      </c>
      <c r="BW1090" s="300" t="n">
        <v>0</v>
      </c>
      <c r="BX1090" s="300" t="n">
        <v>0</v>
      </c>
      <c r="BY1090" s="300" t="n">
        <v>0</v>
      </c>
      <c r="BZ1090" s="300" t="n">
        <v>0</v>
      </c>
      <c r="CA1090" s="300" t="n">
        <v>0</v>
      </c>
      <c r="CB1090" s="300" t="n">
        <v>0</v>
      </c>
      <c r="CC1090" s="300" t="n">
        <v>0</v>
      </c>
      <c r="CD1090" s="300" t="n">
        <v>0</v>
      </c>
      <c r="CE1090" s="300" t="n">
        <v>0</v>
      </c>
      <c r="CF1090" s="300" t="n">
        <v>0</v>
      </c>
      <c r="CG1090" s="300" t="n">
        <v>0</v>
      </c>
      <c r="CH1090" s="176" t="n">
        <v>0</v>
      </c>
      <c r="CI1090" s="176" t="n">
        <v>0</v>
      </c>
      <c r="CJ1090" s="176" t="n">
        <v>0</v>
      </c>
      <c r="CK1090" s="176" t="n">
        <v>0</v>
      </c>
      <c r="CL1090" s="176" t="n">
        <v>0</v>
      </c>
      <c r="CM1090" s="176" t="n">
        <v>0</v>
      </c>
      <c r="CN1090" s="176" t="n">
        <v>0</v>
      </c>
      <c r="CO1090" s="176" t="n">
        <v>0</v>
      </c>
      <c r="CP1090" s="176" t="n">
        <v>0</v>
      </c>
      <c r="CQ1090" s="176" t="n">
        <v>0</v>
      </c>
      <c r="CR1090" s="176" t="n">
        <v>0</v>
      </c>
      <c r="CS1090" s="176"/>
      <c r="CT1090" s="299"/>
      <c r="CU1090" s="299"/>
      <c r="CV1090" s="299"/>
      <c r="CW1090" s="299"/>
      <c r="CX1090" s="299"/>
      <c r="CY1090" s="299"/>
      <c r="CZ1090" s="299"/>
      <c r="DA1090" s="299"/>
      <c r="DB1090" s="299"/>
      <c r="DC1090" s="299"/>
      <c r="DD1090" s="299"/>
      <c r="DE1090" s="299"/>
      <c r="DF1090" s="299"/>
      <c r="DG1090" s="299"/>
      <c r="DH1090" s="299"/>
      <c r="DI1090" s="299"/>
      <c r="DJ1090" s="299"/>
      <c r="DK1090" s="299"/>
      <c r="DL1090" s="299"/>
      <c r="DM1090" s="299"/>
      <c r="DN1090" s="299"/>
    </row>
    <row r="1091" customFormat="false" ht="15.75" hidden="false" customHeight="false" outlineLevel="0" collapsed="false">
      <c r="A1091" s="276" t="s">
        <v>622</v>
      </c>
      <c r="B1091" s="298"/>
      <c r="C1091" s="298"/>
      <c r="D1091" s="298"/>
      <c r="E1091" s="298"/>
      <c r="F1091" s="298"/>
      <c r="G1091" s="298"/>
      <c r="H1091" s="298"/>
      <c r="I1091" s="298"/>
      <c r="J1091" s="298"/>
      <c r="K1091" s="298"/>
      <c r="L1091" s="298"/>
      <c r="M1091" s="298"/>
      <c r="N1091" s="298"/>
      <c r="O1091" s="298"/>
      <c r="P1091" s="298"/>
      <c r="Q1091" s="298"/>
      <c r="R1091" s="298"/>
      <c r="S1091" s="298"/>
      <c r="T1091" s="298"/>
      <c r="U1091" s="298"/>
      <c r="V1091" s="298"/>
      <c r="W1091" s="298"/>
      <c r="X1091" s="298"/>
      <c r="Y1091" s="298"/>
      <c r="Z1091" s="298"/>
      <c r="AA1091" s="298"/>
      <c r="AB1091" s="298"/>
      <c r="AC1091" s="298"/>
      <c r="AD1091" s="298"/>
      <c r="AE1091" s="298"/>
      <c r="AF1091" s="298"/>
      <c r="AG1091" s="298"/>
      <c r="AH1091" s="298"/>
      <c r="AI1091" s="298"/>
      <c r="AJ1091" s="298"/>
      <c r="AK1091" s="298"/>
      <c r="AL1091" s="298"/>
      <c r="AM1091" s="298"/>
      <c r="AN1091" s="298"/>
      <c r="AO1091" s="298"/>
      <c r="AP1091" s="298"/>
      <c r="AQ1091" s="298"/>
      <c r="AR1091" s="298"/>
      <c r="AS1091" s="298"/>
      <c r="AT1091" s="298"/>
      <c r="AU1091" s="298"/>
      <c r="AV1091" s="298"/>
      <c r="AW1091" s="298"/>
      <c r="AX1091" s="298"/>
      <c r="AY1091" s="298"/>
      <c r="AZ1091" s="298"/>
      <c r="BA1091" s="298"/>
      <c r="BB1091" s="298"/>
      <c r="BC1091" s="298"/>
      <c r="BD1091" s="298"/>
      <c r="BE1091" s="298"/>
      <c r="BF1091" s="298"/>
      <c r="BG1091" s="298"/>
      <c r="BH1091" s="298"/>
      <c r="BI1091" s="298"/>
      <c r="BJ1091" s="298" t="n">
        <v>0</v>
      </c>
      <c r="BK1091" s="298" t="n">
        <v>0</v>
      </c>
      <c r="BL1091" s="298" t="n">
        <v>0</v>
      </c>
      <c r="BM1091" s="298" t="n">
        <v>0</v>
      </c>
      <c r="BN1091" s="298" t="n">
        <v>0</v>
      </c>
      <c r="BO1091" s="298" t="n">
        <v>0</v>
      </c>
      <c r="BP1091" s="298" t="n">
        <v>0</v>
      </c>
      <c r="BQ1091" s="298" t="n">
        <v>0</v>
      </c>
      <c r="BR1091" s="298" t="n">
        <v>0</v>
      </c>
      <c r="BS1091" s="298" t="n">
        <v>0</v>
      </c>
      <c r="BT1091" s="298" t="n">
        <v>0</v>
      </c>
      <c r="BU1091" s="298" t="n">
        <v>0</v>
      </c>
      <c r="BV1091" s="298" t="n">
        <v>0</v>
      </c>
      <c r="BW1091" s="298" t="n">
        <v>0</v>
      </c>
      <c r="BX1091" s="298" t="n">
        <v>0</v>
      </c>
      <c r="BY1091" s="298" t="n">
        <v>0</v>
      </c>
      <c r="BZ1091" s="298" t="n">
        <v>0</v>
      </c>
      <c r="CA1091" s="298" t="n">
        <v>0</v>
      </c>
      <c r="CB1091" s="298" t="n">
        <v>0</v>
      </c>
      <c r="CC1091" s="298" t="n">
        <v>0</v>
      </c>
      <c r="CD1091" s="298" t="n">
        <v>0</v>
      </c>
      <c r="CE1091" s="298" t="n">
        <v>0</v>
      </c>
      <c r="CF1091" s="298" t="n">
        <v>0</v>
      </c>
      <c r="CG1091" s="298" t="n">
        <v>0</v>
      </c>
      <c r="CH1091" s="188" t="n">
        <v>0</v>
      </c>
      <c r="CI1091" s="188" t="n">
        <v>0</v>
      </c>
      <c r="CJ1091" s="188" t="n">
        <v>0</v>
      </c>
      <c r="CK1091" s="188" t="n">
        <v>0</v>
      </c>
      <c r="CL1091" s="188" t="n">
        <v>0</v>
      </c>
      <c r="CM1091" s="188" t="n">
        <v>0</v>
      </c>
      <c r="CN1091" s="188" t="n">
        <v>0</v>
      </c>
      <c r="CO1091" s="188" t="n">
        <v>0</v>
      </c>
      <c r="CP1091" s="188" t="n">
        <v>0</v>
      </c>
      <c r="CQ1091" s="188" t="n">
        <v>0</v>
      </c>
      <c r="CR1091" s="188" t="n">
        <v>0</v>
      </c>
      <c r="CS1091" s="188"/>
      <c r="CT1091" s="301"/>
      <c r="CU1091" s="301"/>
      <c r="CV1091" s="301"/>
      <c r="CW1091" s="301"/>
      <c r="CX1091" s="301"/>
      <c r="CY1091" s="301"/>
      <c r="CZ1091" s="301"/>
      <c r="DA1091" s="301"/>
      <c r="DB1091" s="301"/>
      <c r="DC1091" s="301"/>
      <c r="DD1091" s="301"/>
      <c r="DE1091" s="301"/>
      <c r="DF1091" s="301"/>
      <c r="DG1091" s="301"/>
      <c r="DH1091" s="301"/>
      <c r="DI1091" s="301"/>
      <c r="DJ1091" s="301"/>
      <c r="DK1091" s="301"/>
      <c r="DL1091" s="301"/>
      <c r="DM1091" s="301"/>
      <c r="DN1091" s="301"/>
    </row>
    <row r="1092" customFormat="false" ht="15.75" hidden="false" customHeight="false" outlineLevel="0" collapsed="false">
      <c r="A1092" s="276" t="s">
        <v>623</v>
      </c>
      <c r="B1092" s="298"/>
      <c r="C1092" s="298"/>
      <c r="D1092" s="298"/>
      <c r="E1092" s="298"/>
      <c r="F1092" s="298"/>
      <c r="G1092" s="298"/>
      <c r="H1092" s="298"/>
      <c r="I1092" s="298"/>
      <c r="J1092" s="298"/>
      <c r="K1092" s="298"/>
      <c r="L1092" s="298"/>
      <c r="M1092" s="298"/>
      <c r="N1092" s="298"/>
      <c r="O1092" s="298"/>
      <c r="P1092" s="298"/>
      <c r="Q1092" s="298"/>
      <c r="R1092" s="298"/>
      <c r="S1092" s="298"/>
      <c r="T1092" s="298"/>
      <c r="U1092" s="298"/>
      <c r="V1092" s="298"/>
      <c r="W1092" s="298"/>
      <c r="X1092" s="298"/>
      <c r="Y1092" s="298"/>
      <c r="Z1092" s="298"/>
      <c r="AA1092" s="298"/>
      <c r="AB1092" s="298"/>
      <c r="AC1092" s="298"/>
      <c r="AD1092" s="298"/>
      <c r="AE1092" s="298"/>
      <c r="AF1092" s="298"/>
      <c r="AG1092" s="298"/>
      <c r="AH1092" s="298"/>
      <c r="AI1092" s="298"/>
      <c r="AJ1092" s="298"/>
      <c r="AK1092" s="298"/>
      <c r="AL1092" s="298"/>
      <c r="AM1092" s="298"/>
      <c r="AN1092" s="298"/>
      <c r="AO1092" s="298"/>
      <c r="AP1092" s="298"/>
      <c r="AQ1092" s="298"/>
      <c r="AR1092" s="298"/>
      <c r="AS1092" s="298"/>
      <c r="AT1092" s="298"/>
      <c r="AU1092" s="298"/>
      <c r="AV1092" s="298"/>
      <c r="AW1092" s="298"/>
      <c r="AX1092" s="298"/>
      <c r="AY1092" s="298"/>
      <c r="AZ1092" s="298"/>
      <c r="BA1092" s="298"/>
      <c r="BB1092" s="298"/>
      <c r="BC1092" s="298"/>
      <c r="BD1092" s="298"/>
      <c r="BE1092" s="298"/>
      <c r="BF1092" s="298"/>
      <c r="BG1092" s="298"/>
      <c r="BH1092" s="298"/>
      <c r="BI1092" s="298"/>
      <c r="BJ1092" s="298" t="n">
        <v>0</v>
      </c>
      <c r="BK1092" s="298" t="n">
        <v>0</v>
      </c>
      <c r="BL1092" s="298" t="n">
        <v>0</v>
      </c>
      <c r="BM1092" s="298" t="n">
        <v>0</v>
      </c>
      <c r="BN1092" s="298" t="n">
        <v>0</v>
      </c>
      <c r="BO1092" s="298" t="n">
        <v>0</v>
      </c>
      <c r="BP1092" s="298" t="n">
        <v>0</v>
      </c>
      <c r="BQ1092" s="298" t="n">
        <v>0</v>
      </c>
      <c r="BR1092" s="298" t="n">
        <v>0</v>
      </c>
      <c r="BS1092" s="298" t="n">
        <v>0</v>
      </c>
      <c r="BT1092" s="298" t="n">
        <v>0</v>
      </c>
      <c r="BU1092" s="298" t="n">
        <v>0</v>
      </c>
      <c r="BV1092" s="298" t="n">
        <v>0</v>
      </c>
      <c r="BW1092" s="298" t="n">
        <v>0</v>
      </c>
      <c r="BX1092" s="298" t="n">
        <v>0</v>
      </c>
      <c r="BY1092" s="298" t="n">
        <v>0</v>
      </c>
      <c r="BZ1092" s="298" t="n">
        <v>0</v>
      </c>
      <c r="CA1092" s="298" t="n">
        <v>0</v>
      </c>
      <c r="CB1092" s="298" t="n">
        <v>0</v>
      </c>
      <c r="CC1092" s="298" t="n">
        <v>0</v>
      </c>
      <c r="CD1092" s="298" t="n">
        <v>0</v>
      </c>
      <c r="CE1092" s="298" t="n">
        <v>0</v>
      </c>
      <c r="CF1092" s="298" t="n">
        <v>0</v>
      </c>
      <c r="CG1092" s="298" t="n">
        <v>0</v>
      </c>
      <c r="CH1092" s="188" t="n">
        <v>0</v>
      </c>
      <c r="CI1092" s="188" t="n">
        <v>0</v>
      </c>
      <c r="CJ1092" s="188" t="n">
        <v>0</v>
      </c>
      <c r="CK1092" s="188" t="n">
        <v>0</v>
      </c>
      <c r="CL1092" s="188" t="n">
        <v>0</v>
      </c>
      <c r="CM1092" s="188" t="n">
        <v>0</v>
      </c>
      <c r="CN1092" s="188" t="n">
        <v>0</v>
      </c>
      <c r="CO1092" s="188" t="n">
        <v>0</v>
      </c>
      <c r="CP1092" s="188" t="n">
        <v>0</v>
      </c>
      <c r="CQ1092" s="188" t="n">
        <v>0</v>
      </c>
      <c r="CR1092" s="188" t="n">
        <v>0</v>
      </c>
      <c r="CS1092" s="188"/>
      <c r="CT1092" s="299"/>
      <c r="CU1092" s="299"/>
      <c r="CV1092" s="299"/>
      <c r="CW1092" s="299"/>
      <c r="CX1092" s="299"/>
      <c r="CY1092" s="299"/>
      <c r="CZ1092" s="299"/>
      <c r="DA1092" s="299"/>
      <c r="DB1092" s="299"/>
      <c r="DC1092" s="299"/>
      <c r="DD1092" s="299"/>
      <c r="DE1092" s="299"/>
      <c r="DF1092" s="299"/>
      <c r="DG1092" s="299"/>
      <c r="DH1092" s="299"/>
      <c r="DI1092" s="299"/>
      <c r="DJ1092" s="299"/>
      <c r="DK1092" s="299"/>
      <c r="DL1092" s="299"/>
      <c r="DM1092" s="299"/>
      <c r="DN1092" s="299"/>
    </row>
    <row r="1093" customFormat="false" ht="15.75" hidden="false" customHeight="false" outlineLevel="0" collapsed="false">
      <c r="A1093" s="276" t="s">
        <v>613</v>
      </c>
      <c r="B1093" s="300"/>
      <c r="C1093" s="300"/>
      <c r="D1093" s="300"/>
      <c r="E1093" s="300"/>
      <c r="F1093" s="300"/>
      <c r="G1093" s="300"/>
      <c r="H1093" s="300"/>
      <c r="I1093" s="300"/>
      <c r="J1093" s="300"/>
      <c r="K1093" s="300"/>
      <c r="L1093" s="300"/>
      <c r="M1093" s="300"/>
      <c r="N1093" s="300"/>
      <c r="O1093" s="300"/>
      <c r="P1093" s="300"/>
      <c r="Q1093" s="300"/>
      <c r="R1093" s="300"/>
      <c r="S1093" s="300"/>
      <c r="T1093" s="300"/>
      <c r="U1093" s="300"/>
      <c r="V1093" s="300"/>
      <c r="W1093" s="300"/>
      <c r="X1093" s="300"/>
      <c r="Y1093" s="300"/>
      <c r="Z1093" s="300"/>
      <c r="AA1093" s="300"/>
      <c r="AB1093" s="300"/>
      <c r="AC1093" s="300"/>
      <c r="AD1093" s="300"/>
      <c r="AE1093" s="300"/>
      <c r="AF1093" s="300"/>
      <c r="AG1093" s="300"/>
      <c r="AH1093" s="300"/>
      <c r="AI1093" s="300"/>
      <c r="AJ1093" s="300"/>
      <c r="AK1093" s="300"/>
      <c r="AL1093" s="300"/>
      <c r="AM1093" s="300"/>
      <c r="AN1093" s="300"/>
      <c r="AO1093" s="300"/>
      <c r="AP1093" s="300"/>
      <c r="AQ1093" s="300"/>
      <c r="AR1093" s="300"/>
      <c r="AS1093" s="300"/>
      <c r="AT1093" s="300"/>
      <c r="AU1093" s="300"/>
      <c r="AV1093" s="300"/>
      <c r="AW1093" s="300"/>
      <c r="AX1093" s="300"/>
      <c r="AY1093" s="300"/>
      <c r="AZ1093" s="300"/>
      <c r="BA1093" s="300"/>
      <c r="BB1093" s="300"/>
      <c r="BC1093" s="300"/>
      <c r="BD1093" s="300"/>
      <c r="BE1093" s="300"/>
      <c r="BF1093" s="300"/>
      <c r="BG1093" s="300"/>
      <c r="BH1093" s="300"/>
      <c r="BI1093" s="300"/>
      <c r="BJ1093" s="300" t="n">
        <v>0</v>
      </c>
      <c r="BK1093" s="300" t="n">
        <v>0</v>
      </c>
      <c r="BL1093" s="300" t="n">
        <v>0</v>
      </c>
      <c r="BM1093" s="300" t="n">
        <v>0</v>
      </c>
      <c r="BN1093" s="300" t="n">
        <v>0</v>
      </c>
      <c r="BO1093" s="300" t="n">
        <v>0</v>
      </c>
      <c r="BP1093" s="300" t="n">
        <v>0</v>
      </c>
      <c r="BQ1093" s="300" t="n">
        <v>0</v>
      </c>
      <c r="BR1093" s="300" t="n">
        <v>0</v>
      </c>
      <c r="BS1093" s="300" t="n">
        <v>0</v>
      </c>
      <c r="BT1093" s="300" t="n">
        <v>0</v>
      </c>
      <c r="BU1093" s="300" t="n">
        <v>0</v>
      </c>
      <c r="BV1093" s="300" t="n">
        <v>0</v>
      </c>
      <c r="BW1093" s="300" t="n">
        <v>0</v>
      </c>
      <c r="BX1093" s="300" t="n">
        <v>0</v>
      </c>
      <c r="BY1093" s="300" t="n">
        <v>0</v>
      </c>
      <c r="BZ1093" s="300" t="n">
        <v>0</v>
      </c>
      <c r="CA1093" s="300" t="n">
        <v>0</v>
      </c>
      <c r="CB1093" s="300" t="n">
        <v>0</v>
      </c>
      <c r="CC1093" s="300" t="n">
        <v>0</v>
      </c>
      <c r="CD1093" s="300" t="n">
        <v>0</v>
      </c>
      <c r="CE1093" s="300" t="n">
        <v>0</v>
      </c>
      <c r="CF1093" s="300" t="n">
        <v>0</v>
      </c>
      <c r="CG1093" s="300" t="n">
        <v>0</v>
      </c>
      <c r="CH1093" s="176" t="n">
        <v>0</v>
      </c>
      <c r="CI1093" s="176" t="n">
        <v>0</v>
      </c>
      <c r="CJ1093" s="176" t="n">
        <v>0</v>
      </c>
      <c r="CK1093" s="176" t="n">
        <v>0</v>
      </c>
      <c r="CL1093" s="176" t="n">
        <v>0</v>
      </c>
      <c r="CM1093" s="176" t="n">
        <v>0</v>
      </c>
      <c r="CN1093" s="176" t="n">
        <v>0</v>
      </c>
      <c r="CO1093" s="176" t="n">
        <v>0</v>
      </c>
      <c r="CP1093" s="176" t="n">
        <v>0</v>
      </c>
      <c r="CQ1093" s="176" t="n">
        <v>0</v>
      </c>
      <c r="CR1093" s="176" t="n">
        <v>0</v>
      </c>
      <c r="CS1093" s="176"/>
      <c r="CT1093" s="299"/>
      <c r="CU1093" s="299"/>
      <c r="CV1093" s="299"/>
      <c r="CW1093" s="299"/>
      <c r="CX1093" s="299"/>
      <c r="CY1093" s="299"/>
      <c r="CZ1093" s="299"/>
      <c r="DA1093" s="299"/>
      <c r="DB1093" s="299"/>
      <c r="DC1093" s="299"/>
      <c r="DD1093" s="299"/>
      <c r="DE1093" s="299"/>
      <c r="DF1093" s="299"/>
      <c r="DG1093" s="299"/>
      <c r="DH1093" s="299"/>
      <c r="DI1093" s="299"/>
      <c r="DJ1093" s="299"/>
      <c r="DK1093" s="299"/>
      <c r="DL1093" s="299"/>
      <c r="DM1093" s="299"/>
      <c r="DN1093" s="299"/>
    </row>
    <row r="1094" customFormat="false" ht="15.75" hidden="false" customHeight="false" outlineLevel="0" collapsed="false">
      <c r="A1094" s="276" t="s">
        <v>622</v>
      </c>
      <c r="B1094" s="298"/>
      <c r="C1094" s="298"/>
      <c r="D1094" s="298"/>
      <c r="E1094" s="298"/>
      <c r="F1094" s="298"/>
      <c r="G1094" s="298"/>
      <c r="H1094" s="298"/>
      <c r="I1094" s="298"/>
      <c r="J1094" s="298"/>
      <c r="K1094" s="298"/>
      <c r="L1094" s="298"/>
      <c r="M1094" s="298"/>
      <c r="N1094" s="298"/>
      <c r="O1094" s="298"/>
      <c r="P1094" s="298"/>
      <c r="Q1094" s="298"/>
      <c r="R1094" s="298"/>
      <c r="S1094" s="298"/>
      <c r="T1094" s="298"/>
      <c r="U1094" s="298"/>
      <c r="V1094" s="298"/>
      <c r="W1094" s="298"/>
      <c r="X1094" s="298"/>
      <c r="Y1094" s="298"/>
      <c r="Z1094" s="298"/>
      <c r="AA1094" s="298"/>
      <c r="AB1094" s="298"/>
      <c r="AC1094" s="298"/>
      <c r="AD1094" s="298"/>
      <c r="AE1094" s="298"/>
      <c r="AF1094" s="298"/>
      <c r="AG1094" s="298"/>
      <c r="AH1094" s="298"/>
      <c r="AI1094" s="298"/>
      <c r="AJ1094" s="298"/>
      <c r="AK1094" s="298"/>
      <c r="AL1094" s="298"/>
      <c r="AM1094" s="298"/>
      <c r="AN1094" s="298"/>
      <c r="AO1094" s="298"/>
      <c r="AP1094" s="298"/>
      <c r="AQ1094" s="298"/>
      <c r="AR1094" s="298"/>
      <c r="AS1094" s="298"/>
      <c r="AT1094" s="298"/>
      <c r="AU1094" s="298"/>
      <c r="AV1094" s="298"/>
      <c r="AW1094" s="298"/>
      <c r="AX1094" s="298"/>
      <c r="AY1094" s="298"/>
      <c r="AZ1094" s="298"/>
      <c r="BA1094" s="298"/>
      <c r="BB1094" s="298"/>
      <c r="BC1094" s="298"/>
      <c r="BD1094" s="298"/>
      <c r="BE1094" s="298"/>
      <c r="BF1094" s="298"/>
      <c r="BG1094" s="298"/>
      <c r="BH1094" s="298"/>
      <c r="BI1094" s="298"/>
      <c r="BJ1094" s="298"/>
      <c r="BK1094" s="298"/>
      <c r="BL1094" s="298"/>
      <c r="BM1094" s="298"/>
      <c r="BN1094" s="298"/>
      <c r="BO1094" s="298"/>
      <c r="BP1094" s="298"/>
      <c r="BQ1094" s="298"/>
      <c r="BR1094" s="298"/>
      <c r="BS1094" s="298"/>
      <c r="BT1094" s="298"/>
      <c r="BU1094" s="298"/>
      <c r="BV1094" s="298"/>
      <c r="BW1094" s="298"/>
      <c r="BX1094" s="298"/>
      <c r="BY1094" s="298"/>
      <c r="BZ1094" s="298"/>
      <c r="CA1094" s="298"/>
      <c r="CB1094" s="298"/>
      <c r="CC1094" s="298"/>
      <c r="CD1094" s="298"/>
      <c r="CE1094" s="298"/>
      <c r="CF1094" s="298"/>
      <c r="CG1094" s="298"/>
      <c r="CH1094" s="188"/>
      <c r="CI1094" s="188"/>
      <c r="CJ1094" s="188"/>
      <c r="CK1094" s="188"/>
      <c r="CL1094" s="188"/>
      <c r="CM1094" s="188"/>
      <c r="CN1094" s="188"/>
      <c r="CO1094" s="188"/>
      <c r="CP1094" s="188"/>
      <c r="CQ1094" s="188"/>
      <c r="CR1094" s="188"/>
      <c r="CS1094" s="188"/>
      <c r="CT1094" s="301"/>
      <c r="CU1094" s="301"/>
      <c r="CV1094" s="301"/>
      <c r="CW1094" s="301"/>
      <c r="CX1094" s="301"/>
      <c r="CY1094" s="301"/>
      <c r="CZ1094" s="301"/>
      <c r="DA1094" s="301"/>
      <c r="DB1094" s="301"/>
      <c r="DC1094" s="301"/>
      <c r="DD1094" s="301"/>
      <c r="DE1094" s="301"/>
      <c r="DF1094" s="301"/>
      <c r="DG1094" s="301"/>
      <c r="DH1094" s="301"/>
      <c r="DI1094" s="301"/>
      <c r="DJ1094" s="301"/>
      <c r="DK1094" s="301"/>
      <c r="DL1094" s="301"/>
      <c r="DM1094" s="301"/>
      <c r="DN1094" s="301"/>
    </row>
    <row r="1095" customFormat="false" ht="15.75" hidden="false" customHeight="false" outlineLevel="0" collapsed="false">
      <c r="A1095" s="276" t="s">
        <v>623</v>
      </c>
      <c r="B1095" s="298"/>
      <c r="C1095" s="298"/>
      <c r="D1095" s="298"/>
      <c r="E1095" s="298"/>
      <c r="F1095" s="298"/>
      <c r="G1095" s="298"/>
      <c r="H1095" s="298"/>
      <c r="I1095" s="298"/>
      <c r="J1095" s="298"/>
      <c r="K1095" s="298"/>
      <c r="L1095" s="298"/>
      <c r="M1095" s="298"/>
      <c r="N1095" s="298"/>
      <c r="O1095" s="298"/>
      <c r="P1095" s="298"/>
      <c r="Q1095" s="298"/>
      <c r="R1095" s="298"/>
      <c r="S1095" s="298"/>
      <c r="T1095" s="298"/>
      <c r="U1095" s="298"/>
      <c r="V1095" s="298"/>
      <c r="W1095" s="298"/>
      <c r="X1095" s="298"/>
      <c r="Y1095" s="298"/>
      <c r="Z1095" s="298"/>
      <c r="AA1095" s="298"/>
      <c r="AB1095" s="298"/>
      <c r="AC1095" s="298"/>
      <c r="AD1095" s="298"/>
      <c r="AE1095" s="298"/>
      <c r="AF1095" s="298"/>
      <c r="AG1095" s="298"/>
      <c r="AH1095" s="298"/>
      <c r="AI1095" s="298"/>
      <c r="AJ1095" s="298"/>
      <c r="AK1095" s="298"/>
      <c r="AL1095" s="298"/>
      <c r="AM1095" s="298"/>
      <c r="AN1095" s="298"/>
      <c r="AO1095" s="298"/>
      <c r="AP1095" s="298"/>
      <c r="AQ1095" s="298"/>
      <c r="AR1095" s="298"/>
      <c r="AS1095" s="298"/>
      <c r="AT1095" s="298"/>
      <c r="AU1095" s="298"/>
      <c r="AV1095" s="298"/>
      <c r="AW1095" s="298"/>
      <c r="AX1095" s="298"/>
      <c r="AY1095" s="298"/>
      <c r="AZ1095" s="298"/>
      <c r="BA1095" s="298"/>
      <c r="BB1095" s="298"/>
      <c r="BC1095" s="298"/>
      <c r="BD1095" s="298"/>
      <c r="BE1095" s="298"/>
      <c r="BF1095" s="298"/>
      <c r="BG1095" s="298"/>
      <c r="BH1095" s="298"/>
      <c r="BI1095" s="298"/>
      <c r="BJ1095" s="298"/>
      <c r="BK1095" s="298"/>
      <c r="BL1095" s="298"/>
      <c r="BM1095" s="298"/>
      <c r="BN1095" s="298"/>
      <c r="BO1095" s="298"/>
      <c r="BP1095" s="298"/>
      <c r="BQ1095" s="298"/>
      <c r="BR1095" s="298"/>
      <c r="BS1095" s="298"/>
      <c r="BT1095" s="298"/>
      <c r="BU1095" s="298"/>
      <c r="BV1095" s="298"/>
      <c r="BW1095" s="298"/>
      <c r="BX1095" s="298"/>
      <c r="BY1095" s="298"/>
      <c r="BZ1095" s="298"/>
      <c r="CA1095" s="298"/>
      <c r="CB1095" s="298"/>
      <c r="CC1095" s="298"/>
      <c r="CD1095" s="298"/>
      <c r="CE1095" s="298"/>
      <c r="CF1095" s="298"/>
      <c r="CG1095" s="298"/>
      <c r="CH1095" s="188"/>
      <c r="CI1095" s="188"/>
      <c r="CJ1095" s="188"/>
      <c r="CK1095" s="188"/>
      <c r="CL1095" s="188"/>
      <c r="CM1095" s="188"/>
      <c r="CN1095" s="188"/>
      <c r="CO1095" s="188"/>
      <c r="CP1095" s="188"/>
      <c r="CQ1095" s="188"/>
      <c r="CR1095" s="188"/>
      <c r="CS1095" s="188"/>
      <c r="CT1095" s="299"/>
      <c r="CU1095" s="299"/>
      <c r="CV1095" s="299"/>
      <c r="CW1095" s="299"/>
      <c r="CX1095" s="299"/>
      <c r="CY1095" s="299"/>
      <c r="CZ1095" s="299"/>
      <c r="DA1095" s="299"/>
      <c r="DB1095" s="299"/>
      <c r="DC1095" s="299"/>
      <c r="DD1095" s="299"/>
      <c r="DE1095" s="299"/>
      <c r="DF1095" s="299"/>
      <c r="DG1095" s="299"/>
      <c r="DH1095" s="299"/>
      <c r="DI1095" s="299"/>
      <c r="DJ1095" s="299"/>
      <c r="DK1095" s="299"/>
      <c r="DL1095" s="299"/>
      <c r="DM1095" s="299"/>
      <c r="DN1095" s="299"/>
    </row>
    <row r="1096" customFormat="false" ht="15.75" hidden="false" customHeight="false" outlineLevel="0" collapsed="false">
      <c r="A1096" s="276" t="s">
        <v>614</v>
      </c>
      <c r="B1096" s="300"/>
      <c r="C1096" s="300"/>
      <c r="D1096" s="300"/>
      <c r="E1096" s="300"/>
      <c r="F1096" s="300"/>
      <c r="G1096" s="300"/>
      <c r="H1096" s="300"/>
      <c r="I1096" s="300"/>
      <c r="J1096" s="300"/>
      <c r="K1096" s="300"/>
      <c r="L1096" s="300"/>
      <c r="M1096" s="300"/>
      <c r="N1096" s="300"/>
      <c r="O1096" s="300"/>
      <c r="P1096" s="300"/>
      <c r="Q1096" s="300"/>
      <c r="R1096" s="300"/>
      <c r="S1096" s="300"/>
      <c r="T1096" s="300"/>
      <c r="U1096" s="300"/>
      <c r="V1096" s="300"/>
      <c r="W1096" s="300"/>
      <c r="X1096" s="300"/>
      <c r="Y1096" s="300"/>
      <c r="Z1096" s="300"/>
      <c r="AA1096" s="300"/>
      <c r="AB1096" s="300"/>
      <c r="AC1096" s="300"/>
      <c r="AD1096" s="300"/>
      <c r="AE1096" s="300"/>
      <c r="AF1096" s="300"/>
      <c r="AG1096" s="300"/>
      <c r="AH1096" s="300"/>
      <c r="AI1096" s="300"/>
      <c r="AJ1096" s="300"/>
      <c r="AK1096" s="300"/>
      <c r="AL1096" s="300"/>
      <c r="AM1096" s="300"/>
      <c r="AN1096" s="300"/>
      <c r="AO1096" s="300"/>
      <c r="AP1096" s="300"/>
      <c r="AQ1096" s="300"/>
      <c r="AR1096" s="300"/>
      <c r="AS1096" s="300"/>
      <c r="AT1096" s="300"/>
      <c r="AU1096" s="300"/>
      <c r="AV1096" s="300"/>
      <c r="AW1096" s="300"/>
      <c r="AX1096" s="300"/>
      <c r="AY1096" s="300"/>
      <c r="AZ1096" s="300"/>
      <c r="BA1096" s="300"/>
      <c r="BB1096" s="300"/>
      <c r="BC1096" s="300"/>
      <c r="BD1096" s="300"/>
      <c r="BE1096" s="300"/>
      <c r="BF1096" s="300"/>
      <c r="BG1096" s="300"/>
      <c r="BH1096" s="300"/>
      <c r="BI1096" s="300"/>
      <c r="BJ1096" s="300" t="n">
        <v>0</v>
      </c>
      <c r="BK1096" s="300" t="n">
        <v>0</v>
      </c>
      <c r="BL1096" s="300" t="n">
        <v>0</v>
      </c>
      <c r="BM1096" s="300" t="n">
        <v>0</v>
      </c>
      <c r="BN1096" s="300" t="n">
        <v>0</v>
      </c>
      <c r="BO1096" s="300" t="n">
        <v>0</v>
      </c>
      <c r="BP1096" s="300" t="n">
        <v>0</v>
      </c>
      <c r="BQ1096" s="300" t="n">
        <v>0</v>
      </c>
      <c r="BR1096" s="300" t="n">
        <v>0</v>
      </c>
      <c r="BS1096" s="300" t="n">
        <v>0</v>
      </c>
      <c r="BT1096" s="300" t="n">
        <v>0</v>
      </c>
      <c r="BU1096" s="300" t="n">
        <v>0</v>
      </c>
      <c r="BV1096" s="300" t="n">
        <v>0</v>
      </c>
      <c r="BW1096" s="300" t="n">
        <v>0</v>
      </c>
      <c r="BX1096" s="300" t="n">
        <v>0</v>
      </c>
      <c r="BY1096" s="300" t="n">
        <v>0</v>
      </c>
      <c r="BZ1096" s="300" t="n">
        <v>0</v>
      </c>
      <c r="CA1096" s="300" t="n">
        <v>0</v>
      </c>
      <c r="CB1096" s="300" t="n">
        <v>0</v>
      </c>
      <c r="CC1096" s="300" t="n">
        <v>0</v>
      </c>
      <c r="CD1096" s="300" t="n">
        <v>0</v>
      </c>
      <c r="CE1096" s="300" t="n">
        <v>0</v>
      </c>
      <c r="CF1096" s="300" t="n">
        <v>0</v>
      </c>
      <c r="CG1096" s="300" t="n">
        <v>0</v>
      </c>
      <c r="CH1096" s="176" t="n">
        <v>0</v>
      </c>
      <c r="CI1096" s="176" t="n">
        <v>0</v>
      </c>
      <c r="CJ1096" s="176" t="n">
        <v>0</v>
      </c>
      <c r="CK1096" s="176" t="n">
        <v>0</v>
      </c>
      <c r="CL1096" s="176" t="n">
        <v>0</v>
      </c>
      <c r="CM1096" s="176" t="n">
        <v>0</v>
      </c>
      <c r="CN1096" s="176" t="n">
        <v>0</v>
      </c>
      <c r="CO1096" s="176" t="n">
        <v>0</v>
      </c>
      <c r="CP1096" s="176" t="n">
        <v>0</v>
      </c>
      <c r="CQ1096" s="176" t="n">
        <v>0</v>
      </c>
      <c r="CR1096" s="176" t="n">
        <v>0</v>
      </c>
      <c r="CS1096" s="176"/>
      <c r="CT1096" s="299"/>
      <c r="CU1096" s="299"/>
      <c r="CV1096" s="299"/>
      <c r="CW1096" s="299"/>
      <c r="CX1096" s="299"/>
      <c r="CY1096" s="299"/>
      <c r="CZ1096" s="299"/>
      <c r="DA1096" s="299"/>
      <c r="DB1096" s="299"/>
      <c r="DC1096" s="299"/>
      <c r="DD1096" s="299"/>
      <c r="DE1096" s="299"/>
      <c r="DF1096" s="299"/>
      <c r="DG1096" s="299"/>
      <c r="DH1096" s="299"/>
      <c r="DI1096" s="299"/>
      <c r="DJ1096" s="299"/>
      <c r="DK1096" s="299"/>
      <c r="DL1096" s="299"/>
      <c r="DM1096" s="299"/>
      <c r="DN1096" s="299"/>
    </row>
    <row r="1097" customFormat="false" ht="15.75" hidden="false" customHeight="false" outlineLevel="0" collapsed="false">
      <c r="A1097" s="276" t="s">
        <v>622</v>
      </c>
      <c r="B1097" s="298"/>
      <c r="C1097" s="298"/>
      <c r="D1097" s="298"/>
      <c r="E1097" s="298"/>
      <c r="F1097" s="298"/>
      <c r="G1097" s="298"/>
      <c r="H1097" s="298"/>
      <c r="I1097" s="298"/>
      <c r="J1097" s="298"/>
      <c r="K1097" s="298"/>
      <c r="L1097" s="298"/>
      <c r="M1097" s="298"/>
      <c r="N1097" s="298"/>
      <c r="O1097" s="298"/>
      <c r="P1097" s="298"/>
      <c r="Q1097" s="298"/>
      <c r="R1097" s="298"/>
      <c r="S1097" s="298"/>
      <c r="T1097" s="298"/>
      <c r="U1097" s="298"/>
      <c r="V1097" s="298"/>
      <c r="W1097" s="298"/>
      <c r="X1097" s="298"/>
      <c r="Y1097" s="298"/>
      <c r="Z1097" s="298"/>
      <c r="AA1097" s="298"/>
      <c r="AB1097" s="298"/>
      <c r="AC1097" s="298"/>
      <c r="AD1097" s="298"/>
      <c r="AE1097" s="298"/>
      <c r="AF1097" s="298"/>
      <c r="AG1097" s="298"/>
      <c r="AH1097" s="298"/>
      <c r="AI1097" s="298"/>
      <c r="AJ1097" s="298"/>
      <c r="AK1097" s="298"/>
      <c r="AL1097" s="298"/>
      <c r="AM1097" s="298"/>
      <c r="AN1097" s="298"/>
      <c r="AO1097" s="298"/>
      <c r="AP1097" s="298"/>
      <c r="AQ1097" s="298"/>
      <c r="AR1097" s="298"/>
      <c r="AS1097" s="298"/>
      <c r="AT1097" s="298"/>
      <c r="AU1097" s="298"/>
      <c r="AV1097" s="298"/>
      <c r="AW1097" s="298"/>
      <c r="AX1097" s="298"/>
      <c r="AY1097" s="298"/>
      <c r="AZ1097" s="298"/>
      <c r="BA1097" s="298"/>
      <c r="BB1097" s="298"/>
      <c r="BC1097" s="298"/>
      <c r="BD1097" s="298"/>
      <c r="BE1097" s="298"/>
      <c r="BF1097" s="298"/>
      <c r="BG1097" s="298"/>
      <c r="BH1097" s="298"/>
      <c r="BI1097" s="298"/>
      <c r="BJ1097" s="298"/>
      <c r="BK1097" s="298"/>
      <c r="BL1097" s="298"/>
      <c r="BM1097" s="298"/>
      <c r="BN1097" s="298"/>
      <c r="BO1097" s="298"/>
      <c r="BP1097" s="298"/>
      <c r="BQ1097" s="298"/>
      <c r="BR1097" s="298"/>
      <c r="BS1097" s="298"/>
      <c r="BT1097" s="298"/>
      <c r="BU1097" s="298"/>
      <c r="BV1097" s="298"/>
      <c r="BW1097" s="298"/>
      <c r="BX1097" s="298"/>
      <c r="BY1097" s="298"/>
      <c r="BZ1097" s="298"/>
      <c r="CA1097" s="298"/>
      <c r="CB1097" s="298"/>
      <c r="CC1097" s="298"/>
      <c r="CD1097" s="298"/>
      <c r="CE1097" s="298"/>
      <c r="CF1097" s="298"/>
      <c r="CG1097" s="298"/>
      <c r="CH1097" s="188"/>
      <c r="CI1097" s="188"/>
      <c r="CJ1097" s="188"/>
      <c r="CK1097" s="188"/>
      <c r="CL1097" s="188"/>
      <c r="CM1097" s="188"/>
      <c r="CN1097" s="188"/>
      <c r="CO1097" s="188"/>
      <c r="CP1097" s="188"/>
      <c r="CQ1097" s="188"/>
      <c r="CR1097" s="188"/>
      <c r="CS1097" s="188"/>
      <c r="CT1097" s="301"/>
      <c r="CU1097" s="301"/>
      <c r="CV1097" s="301"/>
      <c r="CW1097" s="301"/>
      <c r="CX1097" s="301"/>
      <c r="CY1097" s="301"/>
      <c r="CZ1097" s="301"/>
      <c r="DA1097" s="301"/>
      <c r="DB1097" s="301"/>
      <c r="DC1097" s="301"/>
      <c r="DD1097" s="301"/>
      <c r="DE1097" s="301"/>
      <c r="DF1097" s="301"/>
      <c r="DG1097" s="301"/>
      <c r="DH1097" s="301"/>
      <c r="DI1097" s="301"/>
      <c r="DJ1097" s="301"/>
      <c r="DK1097" s="301"/>
      <c r="DL1097" s="301"/>
      <c r="DM1097" s="301"/>
      <c r="DN1097" s="301"/>
    </row>
    <row r="1098" customFormat="false" ht="15.75" hidden="false" customHeight="false" outlineLevel="0" collapsed="false">
      <c r="A1098" s="276" t="s">
        <v>623</v>
      </c>
      <c r="B1098" s="298"/>
      <c r="C1098" s="298"/>
      <c r="D1098" s="298"/>
      <c r="E1098" s="298"/>
      <c r="F1098" s="298"/>
      <c r="G1098" s="298"/>
      <c r="H1098" s="298"/>
      <c r="I1098" s="298"/>
      <c r="J1098" s="298"/>
      <c r="K1098" s="298"/>
      <c r="L1098" s="298"/>
      <c r="M1098" s="298"/>
      <c r="N1098" s="298"/>
      <c r="O1098" s="298"/>
      <c r="P1098" s="298"/>
      <c r="Q1098" s="298"/>
      <c r="R1098" s="298"/>
      <c r="S1098" s="298"/>
      <c r="T1098" s="298"/>
      <c r="U1098" s="298"/>
      <c r="V1098" s="298"/>
      <c r="W1098" s="298"/>
      <c r="X1098" s="298"/>
      <c r="Y1098" s="298"/>
      <c r="Z1098" s="298"/>
      <c r="AA1098" s="298"/>
      <c r="AB1098" s="298"/>
      <c r="AC1098" s="298"/>
      <c r="AD1098" s="298"/>
      <c r="AE1098" s="298"/>
      <c r="AF1098" s="298"/>
      <c r="AG1098" s="298"/>
      <c r="AH1098" s="298"/>
      <c r="AI1098" s="298"/>
      <c r="AJ1098" s="298"/>
      <c r="AK1098" s="298"/>
      <c r="AL1098" s="298"/>
      <c r="AM1098" s="298"/>
      <c r="AN1098" s="298"/>
      <c r="AO1098" s="298"/>
      <c r="AP1098" s="298"/>
      <c r="AQ1098" s="298"/>
      <c r="AR1098" s="298"/>
      <c r="AS1098" s="298"/>
      <c r="AT1098" s="298"/>
      <c r="AU1098" s="298"/>
      <c r="AV1098" s="298"/>
      <c r="AW1098" s="298"/>
      <c r="AX1098" s="298"/>
      <c r="AY1098" s="298"/>
      <c r="AZ1098" s="298"/>
      <c r="BA1098" s="298"/>
      <c r="BB1098" s="298"/>
      <c r="BC1098" s="298"/>
      <c r="BD1098" s="298"/>
      <c r="BE1098" s="298"/>
      <c r="BF1098" s="298"/>
      <c r="BG1098" s="298"/>
      <c r="BH1098" s="298"/>
      <c r="BI1098" s="298"/>
      <c r="BJ1098" s="298"/>
      <c r="BK1098" s="298"/>
      <c r="BL1098" s="298"/>
      <c r="BM1098" s="298"/>
      <c r="BN1098" s="298"/>
      <c r="BO1098" s="298"/>
      <c r="BP1098" s="298"/>
      <c r="BQ1098" s="298"/>
      <c r="BR1098" s="298"/>
      <c r="BS1098" s="298"/>
      <c r="BT1098" s="298"/>
      <c r="BU1098" s="298"/>
      <c r="BV1098" s="298"/>
      <c r="BW1098" s="298"/>
      <c r="BX1098" s="298"/>
      <c r="BY1098" s="298"/>
      <c r="BZ1098" s="298"/>
      <c r="CA1098" s="298"/>
      <c r="CB1098" s="298"/>
      <c r="CC1098" s="298"/>
      <c r="CD1098" s="298"/>
      <c r="CE1098" s="298"/>
      <c r="CF1098" s="298"/>
      <c r="CG1098" s="298"/>
      <c r="CH1098" s="188"/>
      <c r="CI1098" s="188"/>
      <c r="CJ1098" s="188"/>
      <c r="CK1098" s="188"/>
      <c r="CL1098" s="188"/>
      <c r="CM1098" s="188"/>
      <c r="CN1098" s="188"/>
      <c r="CO1098" s="188"/>
      <c r="CP1098" s="188"/>
      <c r="CQ1098" s="188"/>
      <c r="CR1098" s="188"/>
      <c r="CS1098" s="188"/>
      <c r="CT1098" s="299"/>
      <c r="CU1098" s="299"/>
      <c r="CV1098" s="299"/>
      <c r="CW1098" s="299"/>
      <c r="CX1098" s="299"/>
      <c r="CY1098" s="299"/>
      <c r="CZ1098" s="299"/>
      <c r="DA1098" s="299"/>
      <c r="DB1098" s="299"/>
      <c r="DC1098" s="299"/>
      <c r="DD1098" s="299"/>
      <c r="DE1098" s="299"/>
      <c r="DF1098" s="299"/>
      <c r="DG1098" s="299"/>
      <c r="DH1098" s="299"/>
      <c r="DI1098" s="299"/>
      <c r="DJ1098" s="299"/>
      <c r="DK1098" s="299"/>
      <c r="DL1098" s="299"/>
      <c r="DM1098" s="299"/>
      <c r="DN1098" s="299"/>
    </row>
    <row r="1099" customFormat="false" ht="15.75" hidden="false" customHeight="false" outlineLevel="0" collapsed="false">
      <c r="A1099" s="272" t="s">
        <v>606</v>
      </c>
      <c r="B1099" s="65"/>
      <c r="C1099" s="65"/>
      <c r="D1099" s="65"/>
      <c r="E1099" s="65"/>
      <c r="F1099" s="65"/>
      <c r="G1099" s="65"/>
      <c r="H1099" s="65"/>
      <c r="I1099" s="65"/>
      <c r="J1099" s="65"/>
      <c r="K1099" s="65"/>
      <c r="L1099" s="65"/>
      <c r="M1099" s="65"/>
      <c r="N1099" s="65"/>
      <c r="O1099" s="65"/>
      <c r="P1099" s="65"/>
      <c r="Q1099" s="65"/>
      <c r="R1099" s="65"/>
      <c r="S1099" s="65"/>
      <c r="T1099" s="65"/>
      <c r="U1099" s="65"/>
      <c r="V1099" s="65"/>
      <c r="W1099" s="65"/>
      <c r="X1099" s="65"/>
      <c r="Y1099" s="65"/>
      <c r="Z1099" s="65"/>
      <c r="AA1099" s="65"/>
      <c r="AB1099" s="65"/>
      <c r="AC1099" s="65"/>
      <c r="AD1099" s="65"/>
      <c r="AE1099" s="65"/>
      <c r="AF1099" s="65"/>
      <c r="AG1099" s="65"/>
      <c r="AH1099" s="65"/>
      <c r="AI1099" s="65"/>
      <c r="AJ1099" s="65"/>
      <c r="AK1099" s="65"/>
      <c r="AL1099" s="65"/>
      <c r="AM1099" s="65"/>
      <c r="AN1099" s="65"/>
      <c r="AO1099" s="65"/>
      <c r="AP1099" s="65"/>
      <c r="AQ1099" s="65"/>
      <c r="AR1099" s="65"/>
      <c r="AS1099" s="65"/>
      <c r="AT1099" s="65"/>
      <c r="AU1099" s="65"/>
      <c r="AV1099" s="65"/>
      <c r="AW1099" s="65"/>
      <c r="AX1099" s="65"/>
      <c r="AY1099" s="65"/>
      <c r="AZ1099" s="65"/>
      <c r="BA1099" s="65"/>
      <c r="BB1099" s="65"/>
      <c r="BC1099" s="65"/>
      <c r="BD1099" s="65"/>
      <c r="BE1099" s="65"/>
      <c r="BF1099" s="65"/>
      <c r="BG1099" s="65"/>
      <c r="BH1099" s="65"/>
      <c r="BI1099" s="65"/>
      <c r="BJ1099" s="65" t="n">
        <v>0</v>
      </c>
      <c r="BK1099" s="65" t="n">
        <v>0</v>
      </c>
      <c r="BL1099" s="65" t="n">
        <v>0</v>
      </c>
      <c r="BM1099" s="65" t="n">
        <v>0</v>
      </c>
      <c r="BN1099" s="65" t="n">
        <v>0</v>
      </c>
      <c r="BO1099" s="65" t="n">
        <v>0</v>
      </c>
      <c r="BP1099" s="65" t="n">
        <v>0</v>
      </c>
      <c r="BQ1099" s="65" t="n">
        <v>0</v>
      </c>
      <c r="BR1099" s="65" t="n">
        <v>0</v>
      </c>
      <c r="BS1099" s="65" t="n">
        <v>0</v>
      </c>
      <c r="BT1099" s="65" t="n">
        <v>0</v>
      </c>
      <c r="BU1099" s="65" t="n">
        <v>0</v>
      </c>
      <c r="BV1099" s="65" t="n">
        <v>0</v>
      </c>
      <c r="BW1099" s="65" t="n">
        <v>0</v>
      </c>
      <c r="BX1099" s="65" t="n">
        <v>0</v>
      </c>
      <c r="BY1099" s="65" t="n">
        <v>0</v>
      </c>
      <c r="BZ1099" s="65" t="n">
        <v>19.7963109640946</v>
      </c>
      <c r="CA1099" s="65" t="n">
        <v>-18.9591019492057</v>
      </c>
      <c r="CB1099" s="65" t="n">
        <v>-24.6013595072779</v>
      </c>
      <c r="CC1099" s="65" t="n">
        <v>-25.5233273401347</v>
      </c>
      <c r="CD1099" s="65" t="n">
        <v>45.7436779078114</v>
      </c>
      <c r="CE1099" s="65" t="n">
        <v>82.7566486503201</v>
      </c>
      <c r="CF1099" s="65" t="n">
        <v>53.9195127451863</v>
      </c>
      <c r="CG1099" s="65" t="n">
        <v>119.756721865945</v>
      </c>
      <c r="CH1099" s="69" t="n">
        <v>76.9581012592322</v>
      </c>
      <c r="CI1099" s="69" t="n">
        <v>168.300636990933</v>
      </c>
      <c r="CJ1099" s="69" t="n">
        <v>133.638436810948</v>
      </c>
      <c r="CK1099" s="69" t="n">
        <v>373.46647978065</v>
      </c>
      <c r="CL1099" s="69" t="n">
        <v>55.7391125086541</v>
      </c>
      <c r="CM1099" s="69" t="n">
        <v>89.2061697257614</v>
      </c>
      <c r="CN1099" s="69" t="n">
        <v>131.529361964334</v>
      </c>
      <c r="CO1099" s="69" t="n">
        <v>94.8552582632806</v>
      </c>
      <c r="CP1099" s="69" t="n">
        <v>133.449594255367</v>
      </c>
      <c r="CQ1099" s="69" t="n">
        <v>146.143054657208</v>
      </c>
      <c r="CR1099" s="69" t="n">
        <v>56.2084913244482</v>
      </c>
      <c r="CS1099" s="65"/>
      <c r="CT1099" s="299"/>
      <c r="CU1099" s="299"/>
      <c r="CV1099" s="299"/>
      <c r="CW1099" s="299"/>
      <c r="CX1099" s="299"/>
      <c r="CY1099" s="299"/>
      <c r="CZ1099" s="299"/>
      <c r="DA1099" s="299"/>
      <c r="DB1099" s="299"/>
      <c r="DC1099" s="299"/>
      <c r="DD1099" s="299"/>
      <c r="DE1099" s="299"/>
      <c r="DF1099" s="299"/>
      <c r="DG1099" s="299"/>
      <c r="DH1099" s="299"/>
      <c r="DI1099" s="299"/>
      <c r="DJ1099" s="299"/>
      <c r="DK1099" s="299"/>
      <c r="DL1099" s="299"/>
      <c r="DM1099" s="299"/>
      <c r="DN1099" s="299"/>
    </row>
    <row r="1100" customFormat="false" ht="15" hidden="false" customHeight="false" outlineLevel="0" collapsed="false">
      <c r="A1100" s="276" t="s">
        <v>608</v>
      </c>
      <c r="B1100" s="170"/>
      <c r="C1100" s="170"/>
      <c r="D1100" s="170"/>
      <c r="E1100" s="170"/>
      <c r="F1100" s="170"/>
      <c r="G1100" s="170"/>
      <c r="H1100" s="170"/>
      <c r="I1100" s="170"/>
      <c r="J1100" s="170"/>
      <c r="K1100" s="170"/>
      <c r="L1100" s="170"/>
      <c r="M1100" s="170"/>
      <c r="N1100" s="170"/>
      <c r="O1100" s="170"/>
      <c r="P1100" s="170"/>
      <c r="Q1100" s="170"/>
      <c r="R1100" s="170"/>
      <c r="S1100" s="170"/>
      <c r="T1100" s="170"/>
      <c r="U1100" s="170"/>
      <c r="V1100" s="170"/>
      <c r="W1100" s="170"/>
      <c r="X1100" s="170"/>
      <c r="Y1100" s="170"/>
      <c r="Z1100" s="170"/>
      <c r="AA1100" s="170"/>
      <c r="AB1100" s="170"/>
      <c r="AC1100" s="170"/>
      <c r="AD1100" s="170"/>
      <c r="AE1100" s="170"/>
      <c r="AF1100" s="170"/>
      <c r="AG1100" s="170"/>
      <c r="AH1100" s="170"/>
      <c r="AI1100" s="170"/>
      <c r="AJ1100" s="170"/>
      <c r="AK1100" s="170"/>
      <c r="AL1100" s="170"/>
      <c r="AM1100" s="170"/>
      <c r="AN1100" s="170"/>
      <c r="AO1100" s="170"/>
      <c r="AP1100" s="170"/>
      <c r="AQ1100" s="170"/>
      <c r="AR1100" s="170"/>
      <c r="AS1100" s="170"/>
      <c r="AT1100" s="170"/>
      <c r="AU1100" s="170"/>
      <c r="AV1100" s="170"/>
      <c r="AW1100" s="170"/>
      <c r="AX1100" s="170"/>
      <c r="AY1100" s="170"/>
      <c r="AZ1100" s="170"/>
      <c r="BA1100" s="170"/>
      <c r="BB1100" s="170"/>
      <c r="BC1100" s="170"/>
      <c r="BD1100" s="170"/>
      <c r="BE1100" s="170"/>
      <c r="BF1100" s="170"/>
      <c r="BG1100" s="170"/>
      <c r="BH1100" s="170"/>
      <c r="BI1100" s="170"/>
      <c r="BJ1100" s="170" t="n">
        <v>0</v>
      </c>
      <c r="BK1100" s="170" t="n">
        <v>0</v>
      </c>
      <c r="BL1100" s="170" t="n">
        <v>0</v>
      </c>
      <c r="BM1100" s="170" t="n">
        <v>0</v>
      </c>
      <c r="BN1100" s="170" t="n">
        <v>0</v>
      </c>
      <c r="BO1100" s="170" t="n">
        <v>0</v>
      </c>
      <c r="BP1100" s="170" t="n">
        <v>0</v>
      </c>
      <c r="BQ1100" s="170" t="n">
        <v>0</v>
      </c>
      <c r="BR1100" s="170" t="n">
        <v>0</v>
      </c>
      <c r="BS1100" s="170" t="n">
        <v>0</v>
      </c>
      <c r="BT1100" s="170" t="n">
        <v>0</v>
      </c>
      <c r="BU1100" s="170" t="n">
        <v>0</v>
      </c>
      <c r="BV1100" s="170" t="n">
        <v>0</v>
      </c>
      <c r="BW1100" s="170" t="n">
        <v>0</v>
      </c>
      <c r="BX1100" s="170" t="n">
        <v>0</v>
      </c>
      <c r="BY1100" s="170" t="n">
        <v>0</v>
      </c>
      <c r="BZ1100" s="170" t="n">
        <v>0</v>
      </c>
      <c r="CA1100" s="170" t="n">
        <v>0</v>
      </c>
      <c r="CB1100" s="170" t="n">
        <v>0</v>
      </c>
      <c r="CC1100" s="170" t="n">
        <v>0</v>
      </c>
      <c r="CD1100" s="170" t="n">
        <v>0</v>
      </c>
      <c r="CE1100" s="170" t="n">
        <v>0</v>
      </c>
      <c r="CF1100" s="170" t="n">
        <v>0</v>
      </c>
      <c r="CG1100" s="170" t="n">
        <v>0</v>
      </c>
      <c r="CH1100" s="172" t="n">
        <v>0</v>
      </c>
      <c r="CI1100" s="172" t="n">
        <v>0</v>
      </c>
      <c r="CJ1100" s="172" t="n">
        <v>0</v>
      </c>
      <c r="CK1100" s="172" t="n">
        <v>0</v>
      </c>
      <c r="CL1100" s="172" t="n">
        <v>0</v>
      </c>
      <c r="CM1100" s="172" t="n">
        <v>0</v>
      </c>
      <c r="CN1100" s="172" t="n">
        <v>0</v>
      </c>
      <c r="CO1100" s="172" t="n">
        <v>0</v>
      </c>
      <c r="CP1100" s="172" t="n">
        <v>0</v>
      </c>
      <c r="CQ1100" s="172" t="n">
        <v>0</v>
      </c>
      <c r="CR1100" s="172" t="n">
        <v>0</v>
      </c>
      <c r="CS1100" s="65"/>
      <c r="CT1100" s="275"/>
      <c r="CU1100" s="275"/>
      <c r="CV1100" s="275"/>
      <c r="CW1100" s="275"/>
      <c r="CX1100" s="275"/>
      <c r="CY1100" s="275"/>
      <c r="CZ1100" s="275"/>
      <c r="DA1100" s="275"/>
      <c r="DB1100" s="275"/>
      <c r="DC1100" s="275"/>
      <c r="DD1100" s="275"/>
      <c r="DE1100" s="275"/>
      <c r="DF1100" s="275"/>
      <c r="DG1100" s="275"/>
      <c r="DH1100" s="275"/>
      <c r="DI1100" s="275"/>
      <c r="DJ1100" s="275"/>
      <c r="DK1100" s="275"/>
      <c r="DL1100" s="275"/>
      <c r="DM1100" s="275"/>
      <c r="DN1100" s="275"/>
    </row>
    <row r="1101" customFormat="false" ht="15.75" hidden="false" customHeight="false" outlineLevel="0" collapsed="false">
      <c r="A1101" s="276" t="s">
        <v>645</v>
      </c>
      <c r="B1101" s="78"/>
      <c r="C1101" s="78"/>
      <c r="D1101" s="78"/>
      <c r="E1101" s="78"/>
      <c r="F1101" s="78"/>
      <c r="G1101" s="78"/>
      <c r="H1101" s="78"/>
      <c r="I1101" s="78"/>
      <c r="J1101" s="78"/>
      <c r="K1101" s="78"/>
      <c r="L1101" s="78"/>
      <c r="M1101" s="78"/>
      <c r="N1101" s="78"/>
      <c r="O1101" s="78"/>
      <c r="P1101" s="78"/>
      <c r="Q1101" s="78"/>
      <c r="R1101" s="78"/>
      <c r="S1101" s="78"/>
      <c r="T1101" s="78"/>
      <c r="U1101" s="78"/>
      <c r="V1101" s="78"/>
      <c r="W1101" s="78"/>
      <c r="X1101" s="78"/>
      <c r="Y1101" s="78"/>
      <c r="Z1101" s="78"/>
      <c r="AA1101" s="78"/>
      <c r="AB1101" s="78"/>
      <c r="AC1101" s="78"/>
      <c r="AD1101" s="78"/>
      <c r="AE1101" s="78"/>
      <c r="AF1101" s="78"/>
      <c r="AG1101" s="78"/>
      <c r="AH1101" s="78"/>
      <c r="AI1101" s="78"/>
      <c r="AJ1101" s="78"/>
      <c r="AK1101" s="78"/>
      <c r="AL1101" s="78"/>
      <c r="AM1101" s="78"/>
      <c r="AN1101" s="78"/>
      <c r="AO1101" s="78"/>
      <c r="AP1101" s="78"/>
      <c r="AQ1101" s="78"/>
      <c r="AR1101" s="78"/>
      <c r="AS1101" s="78"/>
      <c r="AT1101" s="78"/>
      <c r="AU1101" s="78"/>
      <c r="AV1101" s="78"/>
      <c r="AW1101" s="78"/>
      <c r="AX1101" s="78"/>
      <c r="AY1101" s="78"/>
      <c r="AZ1101" s="78"/>
      <c r="BA1101" s="78"/>
      <c r="BB1101" s="78"/>
      <c r="BC1101" s="78"/>
      <c r="BD1101" s="78"/>
      <c r="BE1101" s="78"/>
      <c r="BF1101" s="78"/>
      <c r="BG1101" s="78"/>
      <c r="BH1101" s="78"/>
      <c r="BI1101" s="78"/>
      <c r="BJ1101" s="78"/>
      <c r="BK1101" s="78"/>
      <c r="BL1101" s="78"/>
      <c r="BM1101" s="78"/>
      <c r="BN1101" s="78"/>
      <c r="BO1101" s="78"/>
      <c r="BP1101" s="78"/>
      <c r="BQ1101" s="78"/>
      <c r="BR1101" s="78"/>
      <c r="BS1101" s="78"/>
      <c r="BT1101" s="78"/>
      <c r="BU1101" s="78"/>
      <c r="BV1101" s="78"/>
      <c r="BW1101" s="78"/>
      <c r="BX1101" s="78"/>
      <c r="BY1101" s="78"/>
      <c r="BZ1101" s="78"/>
      <c r="CA1101" s="78"/>
      <c r="CB1101" s="78"/>
      <c r="CC1101" s="78"/>
      <c r="CD1101" s="78"/>
      <c r="CE1101" s="78"/>
      <c r="CF1101" s="78"/>
      <c r="CG1101" s="78"/>
      <c r="CH1101" s="74"/>
      <c r="CI1101" s="74"/>
      <c r="CJ1101" s="74"/>
      <c r="CK1101" s="74"/>
      <c r="CL1101" s="74"/>
      <c r="CM1101" s="74"/>
      <c r="CN1101" s="74"/>
      <c r="CO1101" s="74"/>
      <c r="CP1101" s="74"/>
      <c r="CQ1101" s="74"/>
      <c r="CR1101" s="74"/>
      <c r="CS1101" s="245"/>
      <c r="CT1101" s="294"/>
      <c r="CU1101" s="294"/>
      <c r="CV1101" s="294"/>
      <c r="CW1101" s="294"/>
      <c r="CX1101" s="294"/>
      <c r="CY1101" s="294"/>
      <c r="CZ1101" s="294"/>
      <c r="DA1101" s="294"/>
      <c r="DB1101" s="294"/>
      <c r="DC1101" s="294"/>
      <c r="DD1101" s="294"/>
      <c r="DE1101" s="294"/>
      <c r="DF1101" s="294"/>
      <c r="DG1101" s="294"/>
      <c r="DH1101" s="294"/>
      <c r="DI1101" s="294"/>
      <c r="DJ1101" s="294"/>
      <c r="DK1101" s="294"/>
      <c r="DL1101" s="294"/>
      <c r="DM1101" s="294"/>
      <c r="DN1101" s="294"/>
    </row>
    <row r="1102" customFormat="false" ht="15.75" hidden="false" customHeight="false" outlineLevel="0" collapsed="false">
      <c r="A1102" s="276" t="s">
        <v>643</v>
      </c>
      <c r="B1102" s="78"/>
      <c r="C1102" s="78"/>
      <c r="D1102" s="78"/>
      <c r="E1102" s="78"/>
      <c r="F1102" s="78"/>
      <c r="G1102" s="78"/>
      <c r="H1102" s="78"/>
      <c r="I1102" s="78"/>
      <c r="J1102" s="78"/>
      <c r="K1102" s="78"/>
      <c r="L1102" s="78"/>
      <c r="M1102" s="78"/>
      <c r="N1102" s="78"/>
      <c r="O1102" s="78"/>
      <c r="P1102" s="78"/>
      <c r="Q1102" s="78"/>
      <c r="R1102" s="78"/>
      <c r="S1102" s="78"/>
      <c r="T1102" s="78"/>
      <c r="U1102" s="78"/>
      <c r="V1102" s="78"/>
      <c r="W1102" s="78"/>
      <c r="X1102" s="78"/>
      <c r="Y1102" s="78"/>
      <c r="Z1102" s="78"/>
      <c r="AA1102" s="78"/>
      <c r="AB1102" s="78"/>
      <c r="AC1102" s="78"/>
      <c r="AD1102" s="78"/>
      <c r="AE1102" s="78"/>
      <c r="AF1102" s="78"/>
      <c r="AG1102" s="78"/>
      <c r="AH1102" s="78"/>
      <c r="AI1102" s="78"/>
      <c r="AJ1102" s="78"/>
      <c r="AK1102" s="78"/>
      <c r="AL1102" s="78"/>
      <c r="AM1102" s="78"/>
      <c r="AN1102" s="78"/>
      <c r="AO1102" s="78"/>
      <c r="AP1102" s="78"/>
      <c r="AQ1102" s="78"/>
      <c r="AR1102" s="78"/>
      <c r="AS1102" s="78"/>
      <c r="AT1102" s="78"/>
      <c r="AU1102" s="78"/>
      <c r="AV1102" s="78"/>
      <c r="AW1102" s="78"/>
      <c r="AX1102" s="78"/>
      <c r="AY1102" s="78"/>
      <c r="AZ1102" s="78"/>
      <c r="BA1102" s="78"/>
      <c r="BB1102" s="78"/>
      <c r="BC1102" s="78"/>
      <c r="BD1102" s="78"/>
      <c r="BE1102" s="78"/>
      <c r="BF1102" s="78"/>
      <c r="BG1102" s="78"/>
      <c r="BH1102" s="78"/>
      <c r="BI1102" s="78"/>
      <c r="BJ1102" s="78"/>
      <c r="BK1102" s="78"/>
      <c r="BL1102" s="78"/>
      <c r="BM1102" s="78"/>
      <c r="BN1102" s="78"/>
      <c r="BO1102" s="78"/>
      <c r="BP1102" s="78"/>
      <c r="BQ1102" s="78"/>
      <c r="BR1102" s="78"/>
      <c r="BS1102" s="78"/>
      <c r="BT1102" s="78"/>
      <c r="BU1102" s="78"/>
      <c r="BV1102" s="78"/>
      <c r="BW1102" s="78"/>
      <c r="BX1102" s="78"/>
      <c r="BY1102" s="78"/>
      <c r="BZ1102" s="78"/>
      <c r="CA1102" s="78"/>
      <c r="CB1102" s="78"/>
      <c r="CC1102" s="78"/>
      <c r="CD1102" s="78"/>
      <c r="CE1102" s="78"/>
      <c r="CF1102" s="78"/>
      <c r="CG1102" s="78"/>
      <c r="CH1102" s="74"/>
      <c r="CI1102" s="74"/>
      <c r="CJ1102" s="74"/>
      <c r="CK1102" s="74"/>
      <c r="CL1102" s="74"/>
      <c r="CM1102" s="74"/>
      <c r="CN1102" s="74"/>
      <c r="CO1102" s="74"/>
      <c r="CP1102" s="74"/>
      <c r="CQ1102" s="74"/>
      <c r="CR1102" s="74"/>
      <c r="CS1102" s="74"/>
      <c r="CT1102" s="278"/>
      <c r="CU1102" s="278"/>
      <c r="CV1102" s="278"/>
      <c r="CW1102" s="278"/>
      <c r="CX1102" s="278"/>
      <c r="CY1102" s="278"/>
      <c r="CZ1102" s="278"/>
      <c r="DA1102" s="278"/>
      <c r="DB1102" s="278"/>
      <c r="DC1102" s="278"/>
      <c r="DD1102" s="278"/>
      <c r="DE1102" s="278"/>
      <c r="DF1102" s="278"/>
      <c r="DG1102" s="278"/>
      <c r="DH1102" s="278"/>
      <c r="DI1102" s="278"/>
      <c r="DJ1102" s="278"/>
      <c r="DK1102" s="278"/>
      <c r="DL1102" s="278"/>
      <c r="DM1102" s="278"/>
      <c r="DN1102" s="278"/>
    </row>
    <row r="1103" customFormat="false" ht="15.75" hidden="false" customHeight="false" outlineLevel="0" collapsed="false">
      <c r="A1103" s="276" t="s">
        <v>644</v>
      </c>
      <c r="B1103" s="78"/>
      <c r="C1103" s="78"/>
      <c r="D1103" s="78"/>
      <c r="E1103" s="78"/>
      <c r="F1103" s="78"/>
      <c r="G1103" s="78"/>
      <c r="H1103" s="78"/>
      <c r="I1103" s="78"/>
      <c r="J1103" s="78"/>
      <c r="K1103" s="78"/>
      <c r="L1103" s="78"/>
      <c r="M1103" s="78"/>
      <c r="N1103" s="78"/>
      <c r="O1103" s="78"/>
      <c r="P1103" s="78"/>
      <c r="Q1103" s="78"/>
      <c r="R1103" s="78"/>
      <c r="S1103" s="78"/>
      <c r="T1103" s="78"/>
      <c r="U1103" s="78"/>
      <c r="V1103" s="78"/>
      <c r="W1103" s="78"/>
      <c r="X1103" s="78"/>
      <c r="Y1103" s="78"/>
      <c r="Z1103" s="78"/>
      <c r="AA1103" s="78"/>
      <c r="AB1103" s="78"/>
      <c r="AC1103" s="78"/>
      <c r="AD1103" s="78"/>
      <c r="AE1103" s="78"/>
      <c r="AF1103" s="78"/>
      <c r="AG1103" s="78"/>
      <c r="AH1103" s="78"/>
      <c r="AI1103" s="78"/>
      <c r="AJ1103" s="78"/>
      <c r="AK1103" s="78"/>
      <c r="AL1103" s="78"/>
      <c r="AM1103" s="78"/>
      <c r="AN1103" s="78"/>
      <c r="AO1103" s="78"/>
      <c r="AP1103" s="78"/>
      <c r="AQ1103" s="78"/>
      <c r="AR1103" s="78"/>
      <c r="AS1103" s="78"/>
      <c r="AT1103" s="78"/>
      <c r="AU1103" s="78"/>
      <c r="AV1103" s="78"/>
      <c r="AW1103" s="78"/>
      <c r="AX1103" s="78"/>
      <c r="AY1103" s="78"/>
      <c r="AZ1103" s="78"/>
      <c r="BA1103" s="78"/>
      <c r="BB1103" s="78"/>
      <c r="BC1103" s="78"/>
      <c r="BD1103" s="78"/>
      <c r="BE1103" s="78"/>
      <c r="BF1103" s="78"/>
      <c r="BG1103" s="78"/>
      <c r="BH1103" s="78"/>
      <c r="BI1103" s="78"/>
      <c r="BJ1103" s="78"/>
      <c r="BK1103" s="78"/>
      <c r="BL1103" s="78"/>
      <c r="BM1103" s="78"/>
      <c r="BN1103" s="78"/>
      <c r="BO1103" s="78"/>
      <c r="BP1103" s="78"/>
      <c r="BQ1103" s="78"/>
      <c r="BR1103" s="78"/>
      <c r="BS1103" s="78"/>
      <c r="BT1103" s="78"/>
      <c r="BU1103" s="78"/>
      <c r="BV1103" s="78"/>
      <c r="BW1103" s="78"/>
      <c r="BX1103" s="78"/>
      <c r="BY1103" s="78"/>
      <c r="BZ1103" s="78"/>
      <c r="CA1103" s="78"/>
      <c r="CB1103" s="78"/>
      <c r="CC1103" s="78"/>
      <c r="CD1103" s="78"/>
      <c r="CE1103" s="78"/>
      <c r="CF1103" s="78"/>
      <c r="CG1103" s="78"/>
      <c r="CH1103" s="74"/>
      <c r="CI1103" s="74"/>
      <c r="CJ1103" s="74"/>
      <c r="CK1103" s="74"/>
      <c r="CL1103" s="74"/>
      <c r="CM1103" s="74"/>
      <c r="CN1103" s="74"/>
      <c r="CO1103" s="74"/>
      <c r="CP1103" s="74"/>
      <c r="CQ1103" s="74"/>
      <c r="CR1103" s="74"/>
      <c r="CS1103" s="74"/>
      <c r="CT1103" s="278"/>
      <c r="CU1103" s="278"/>
      <c r="CV1103" s="278"/>
      <c r="CW1103" s="278"/>
      <c r="CX1103" s="278"/>
      <c r="CY1103" s="278"/>
      <c r="CZ1103" s="278"/>
      <c r="DA1103" s="278"/>
      <c r="DB1103" s="278"/>
      <c r="DC1103" s="278"/>
      <c r="DD1103" s="278"/>
      <c r="DE1103" s="278"/>
      <c r="DF1103" s="278"/>
      <c r="DG1103" s="278"/>
      <c r="DH1103" s="278"/>
      <c r="DI1103" s="278"/>
      <c r="DJ1103" s="278"/>
      <c r="DK1103" s="278"/>
      <c r="DL1103" s="278"/>
      <c r="DM1103" s="278"/>
      <c r="DN1103" s="278"/>
    </row>
    <row r="1104" customFormat="false" ht="15.75" hidden="false" customHeight="false" outlineLevel="0" collapsed="false">
      <c r="A1104" s="279" t="s">
        <v>609</v>
      </c>
      <c r="B1104" s="170"/>
      <c r="C1104" s="170"/>
      <c r="D1104" s="170"/>
      <c r="E1104" s="170"/>
      <c r="F1104" s="170"/>
      <c r="G1104" s="170"/>
      <c r="H1104" s="170"/>
      <c r="I1104" s="170"/>
      <c r="J1104" s="170"/>
      <c r="K1104" s="170"/>
      <c r="L1104" s="170"/>
      <c r="M1104" s="170"/>
      <c r="N1104" s="170"/>
      <c r="O1104" s="170"/>
      <c r="P1104" s="170"/>
      <c r="Q1104" s="170"/>
      <c r="R1104" s="170"/>
      <c r="S1104" s="170"/>
      <c r="T1104" s="170"/>
      <c r="U1104" s="170"/>
      <c r="V1104" s="170"/>
      <c r="W1104" s="170"/>
      <c r="X1104" s="170"/>
      <c r="Y1104" s="170"/>
      <c r="Z1104" s="170"/>
      <c r="AA1104" s="170"/>
      <c r="AB1104" s="170"/>
      <c r="AC1104" s="170"/>
      <c r="AD1104" s="170"/>
      <c r="AE1104" s="170"/>
      <c r="AF1104" s="170"/>
      <c r="AG1104" s="170"/>
      <c r="AH1104" s="170"/>
      <c r="AI1104" s="170"/>
      <c r="AJ1104" s="170"/>
      <c r="AK1104" s="170"/>
      <c r="AL1104" s="170"/>
      <c r="AM1104" s="170"/>
      <c r="AN1104" s="170"/>
      <c r="AO1104" s="170"/>
      <c r="AP1104" s="170"/>
      <c r="AQ1104" s="170"/>
      <c r="AR1104" s="170"/>
      <c r="AS1104" s="170"/>
      <c r="AT1104" s="170"/>
      <c r="AU1104" s="170"/>
      <c r="AV1104" s="170"/>
      <c r="AW1104" s="170"/>
      <c r="AX1104" s="170"/>
      <c r="AY1104" s="170"/>
      <c r="AZ1104" s="170"/>
      <c r="BA1104" s="170"/>
      <c r="BB1104" s="170"/>
      <c r="BC1104" s="170"/>
      <c r="BD1104" s="170"/>
      <c r="BE1104" s="170"/>
      <c r="BF1104" s="170"/>
      <c r="BG1104" s="170"/>
      <c r="BH1104" s="170"/>
      <c r="BI1104" s="170"/>
      <c r="BJ1104" s="170" t="n">
        <v>0</v>
      </c>
      <c r="BK1104" s="170" t="n">
        <v>0</v>
      </c>
      <c r="BL1104" s="170" t="n">
        <v>0</v>
      </c>
      <c r="BM1104" s="170" t="n">
        <v>0</v>
      </c>
      <c r="BN1104" s="170" t="n">
        <v>0</v>
      </c>
      <c r="BO1104" s="170" t="n">
        <v>0</v>
      </c>
      <c r="BP1104" s="170" t="n">
        <v>0</v>
      </c>
      <c r="BQ1104" s="170" t="n">
        <v>0</v>
      </c>
      <c r="BR1104" s="170" t="n">
        <v>0</v>
      </c>
      <c r="BS1104" s="170" t="n">
        <v>0</v>
      </c>
      <c r="BT1104" s="170" t="n">
        <v>0</v>
      </c>
      <c r="BU1104" s="170" t="n">
        <v>0</v>
      </c>
      <c r="BV1104" s="170" t="n">
        <v>0</v>
      </c>
      <c r="BW1104" s="170" t="n">
        <v>0</v>
      </c>
      <c r="BX1104" s="170" t="n">
        <v>0</v>
      </c>
      <c r="BY1104" s="170" t="n">
        <v>0</v>
      </c>
      <c r="BZ1104" s="170" t="n">
        <v>0</v>
      </c>
      <c r="CA1104" s="170" t="n">
        <v>0</v>
      </c>
      <c r="CB1104" s="170" t="n">
        <v>0</v>
      </c>
      <c r="CC1104" s="170" t="n">
        <v>0</v>
      </c>
      <c r="CD1104" s="170" t="n">
        <v>0</v>
      </c>
      <c r="CE1104" s="170" t="n">
        <v>0</v>
      </c>
      <c r="CF1104" s="170" t="n">
        <v>0</v>
      </c>
      <c r="CG1104" s="170" t="n">
        <v>0</v>
      </c>
      <c r="CH1104" s="172" t="n">
        <v>0</v>
      </c>
      <c r="CI1104" s="172" t="n">
        <v>0</v>
      </c>
      <c r="CJ1104" s="172" t="n">
        <v>0</v>
      </c>
      <c r="CK1104" s="172" t="n">
        <v>0</v>
      </c>
      <c r="CL1104" s="172" t="n">
        <v>0</v>
      </c>
      <c r="CM1104" s="172" t="n">
        <v>0</v>
      </c>
      <c r="CN1104" s="172" t="n">
        <v>0</v>
      </c>
      <c r="CO1104" s="172" t="n">
        <v>0</v>
      </c>
      <c r="CP1104" s="172" t="n">
        <v>0</v>
      </c>
      <c r="CQ1104" s="172" t="n">
        <v>0</v>
      </c>
      <c r="CR1104" s="172" t="n">
        <v>0</v>
      </c>
      <c r="CS1104" s="172"/>
      <c r="CT1104" s="278"/>
      <c r="CU1104" s="278"/>
      <c r="CV1104" s="278"/>
      <c r="CW1104" s="278"/>
      <c r="CX1104" s="278"/>
      <c r="CY1104" s="278"/>
      <c r="CZ1104" s="278"/>
      <c r="DA1104" s="278"/>
      <c r="DB1104" s="278"/>
      <c r="DC1104" s="278"/>
      <c r="DD1104" s="278"/>
      <c r="DE1104" s="278"/>
      <c r="DF1104" s="278"/>
      <c r="DG1104" s="278"/>
      <c r="DH1104" s="278"/>
      <c r="DI1104" s="278"/>
      <c r="DJ1104" s="278"/>
      <c r="DK1104" s="278"/>
      <c r="DL1104" s="278"/>
      <c r="DM1104" s="278"/>
      <c r="DN1104" s="278"/>
    </row>
    <row r="1105" customFormat="false" ht="15.75" hidden="false" customHeight="false" outlineLevel="0" collapsed="false">
      <c r="A1105" s="279" t="s">
        <v>645</v>
      </c>
      <c r="B1105" s="78"/>
      <c r="C1105" s="78"/>
      <c r="D1105" s="78"/>
      <c r="E1105" s="78"/>
      <c r="F1105" s="78"/>
      <c r="G1105" s="78"/>
      <c r="H1105" s="78"/>
      <c r="I1105" s="78"/>
      <c r="J1105" s="78"/>
      <c r="K1105" s="78"/>
      <c r="L1105" s="78"/>
      <c r="M1105" s="78"/>
      <c r="N1105" s="78"/>
      <c r="O1105" s="78"/>
      <c r="P1105" s="78"/>
      <c r="Q1105" s="78"/>
      <c r="R1105" s="78"/>
      <c r="S1105" s="78"/>
      <c r="T1105" s="78"/>
      <c r="U1105" s="78"/>
      <c r="V1105" s="78"/>
      <c r="W1105" s="78"/>
      <c r="X1105" s="78"/>
      <c r="Y1105" s="78"/>
      <c r="Z1105" s="78"/>
      <c r="AA1105" s="78"/>
      <c r="AB1105" s="78"/>
      <c r="AC1105" s="78"/>
      <c r="AD1105" s="78"/>
      <c r="AE1105" s="78"/>
      <c r="AF1105" s="78"/>
      <c r="AG1105" s="78"/>
      <c r="AH1105" s="78"/>
      <c r="AI1105" s="78"/>
      <c r="AJ1105" s="78"/>
      <c r="AK1105" s="78"/>
      <c r="AL1105" s="78"/>
      <c r="AM1105" s="78"/>
      <c r="AN1105" s="78"/>
      <c r="AO1105" s="78"/>
      <c r="AP1105" s="78"/>
      <c r="AQ1105" s="78"/>
      <c r="AR1105" s="78"/>
      <c r="AS1105" s="78"/>
      <c r="AT1105" s="78"/>
      <c r="AU1105" s="78"/>
      <c r="AV1105" s="78"/>
      <c r="AW1105" s="78"/>
      <c r="AX1105" s="78"/>
      <c r="AY1105" s="78"/>
      <c r="AZ1105" s="78"/>
      <c r="BA1105" s="78"/>
      <c r="BB1105" s="78"/>
      <c r="BC1105" s="78"/>
      <c r="BD1105" s="78"/>
      <c r="BE1105" s="78"/>
      <c r="BF1105" s="78"/>
      <c r="BG1105" s="78"/>
      <c r="BH1105" s="78"/>
      <c r="BI1105" s="78"/>
      <c r="BJ1105" s="78"/>
      <c r="BK1105" s="78"/>
      <c r="BL1105" s="78"/>
      <c r="BM1105" s="78"/>
      <c r="BN1105" s="78"/>
      <c r="BO1105" s="78"/>
      <c r="BP1105" s="78"/>
      <c r="BQ1105" s="78"/>
      <c r="BR1105" s="78"/>
      <c r="BS1105" s="78"/>
      <c r="BT1105" s="78"/>
      <c r="BU1105" s="78"/>
      <c r="BV1105" s="78"/>
      <c r="BW1105" s="78"/>
      <c r="BX1105" s="78"/>
      <c r="BY1105" s="78"/>
      <c r="BZ1105" s="78"/>
      <c r="CA1105" s="78"/>
      <c r="CB1105" s="78"/>
      <c r="CC1105" s="78"/>
      <c r="CD1105" s="78"/>
      <c r="CE1105" s="78"/>
      <c r="CF1105" s="78"/>
      <c r="CG1105" s="78"/>
      <c r="CH1105" s="74"/>
      <c r="CI1105" s="74"/>
      <c r="CJ1105" s="74"/>
      <c r="CK1105" s="74"/>
      <c r="CL1105" s="74"/>
      <c r="CM1105" s="74"/>
      <c r="CN1105" s="74"/>
      <c r="CO1105" s="74"/>
      <c r="CP1105" s="74"/>
      <c r="CQ1105" s="74"/>
      <c r="CR1105" s="74"/>
      <c r="CS1105" s="74"/>
      <c r="CT1105" s="294"/>
      <c r="CU1105" s="294"/>
      <c r="CV1105" s="294"/>
      <c r="CW1105" s="294"/>
      <c r="CX1105" s="294"/>
      <c r="CY1105" s="294"/>
      <c r="CZ1105" s="294"/>
      <c r="DA1105" s="294"/>
      <c r="DB1105" s="294"/>
      <c r="DC1105" s="294"/>
      <c r="DD1105" s="294"/>
      <c r="DE1105" s="294"/>
      <c r="DF1105" s="294"/>
      <c r="DG1105" s="294"/>
      <c r="DH1105" s="294"/>
      <c r="DI1105" s="294"/>
      <c r="DJ1105" s="294"/>
      <c r="DK1105" s="294"/>
      <c r="DL1105" s="294"/>
      <c r="DM1105" s="294"/>
      <c r="DN1105" s="294"/>
    </row>
    <row r="1106" customFormat="false" ht="15.75" hidden="false" customHeight="false" outlineLevel="0" collapsed="false">
      <c r="A1106" s="279" t="s">
        <v>643</v>
      </c>
      <c r="B1106" s="78"/>
      <c r="C1106" s="78"/>
      <c r="D1106" s="78"/>
      <c r="E1106" s="78"/>
      <c r="F1106" s="78"/>
      <c r="G1106" s="78"/>
      <c r="H1106" s="78"/>
      <c r="I1106" s="78"/>
      <c r="J1106" s="78"/>
      <c r="K1106" s="78"/>
      <c r="L1106" s="78"/>
      <c r="M1106" s="78"/>
      <c r="N1106" s="78"/>
      <c r="O1106" s="78"/>
      <c r="P1106" s="78"/>
      <c r="Q1106" s="78"/>
      <c r="R1106" s="78"/>
      <c r="S1106" s="78"/>
      <c r="T1106" s="78"/>
      <c r="U1106" s="78"/>
      <c r="V1106" s="78"/>
      <c r="W1106" s="78"/>
      <c r="X1106" s="78"/>
      <c r="Y1106" s="78"/>
      <c r="Z1106" s="78"/>
      <c r="AA1106" s="78"/>
      <c r="AB1106" s="78"/>
      <c r="AC1106" s="78"/>
      <c r="AD1106" s="78"/>
      <c r="AE1106" s="78"/>
      <c r="AF1106" s="78"/>
      <c r="AG1106" s="78"/>
      <c r="AH1106" s="78"/>
      <c r="AI1106" s="78"/>
      <c r="AJ1106" s="78"/>
      <c r="AK1106" s="78"/>
      <c r="AL1106" s="78"/>
      <c r="AM1106" s="78"/>
      <c r="AN1106" s="78"/>
      <c r="AO1106" s="78"/>
      <c r="AP1106" s="78"/>
      <c r="AQ1106" s="78"/>
      <c r="AR1106" s="78"/>
      <c r="AS1106" s="78"/>
      <c r="AT1106" s="78"/>
      <c r="AU1106" s="78"/>
      <c r="AV1106" s="78"/>
      <c r="AW1106" s="78"/>
      <c r="AX1106" s="78"/>
      <c r="AY1106" s="78"/>
      <c r="AZ1106" s="78"/>
      <c r="BA1106" s="78"/>
      <c r="BB1106" s="78"/>
      <c r="BC1106" s="78"/>
      <c r="BD1106" s="78"/>
      <c r="BE1106" s="78"/>
      <c r="BF1106" s="78"/>
      <c r="BG1106" s="78"/>
      <c r="BH1106" s="78"/>
      <c r="BI1106" s="78"/>
      <c r="BJ1106" s="78"/>
      <c r="BK1106" s="78"/>
      <c r="BL1106" s="78"/>
      <c r="BM1106" s="78"/>
      <c r="BN1106" s="78"/>
      <c r="BO1106" s="78"/>
      <c r="BP1106" s="78"/>
      <c r="BQ1106" s="78"/>
      <c r="BR1106" s="78"/>
      <c r="BS1106" s="78"/>
      <c r="BT1106" s="78"/>
      <c r="BU1106" s="78"/>
      <c r="BV1106" s="78"/>
      <c r="BW1106" s="78"/>
      <c r="BX1106" s="78"/>
      <c r="BY1106" s="78"/>
      <c r="BZ1106" s="78"/>
      <c r="CA1106" s="78"/>
      <c r="CB1106" s="78"/>
      <c r="CC1106" s="78"/>
      <c r="CD1106" s="78"/>
      <c r="CE1106" s="78"/>
      <c r="CF1106" s="78"/>
      <c r="CG1106" s="78"/>
      <c r="CH1106" s="74"/>
      <c r="CI1106" s="74"/>
      <c r="CJ1106" s="74"/>
      <c r="CK1106" s="74"/>
      <c r="CL1106" s="74"/>
      <c r="CM1106" s="74"/>
      <c r="CN1106" s="74"/>
      <c r="CO1106" s="74"/>
      <c r="CP1106" s="74"/>
      <c r="CQ1106" s="74"/>
      <c r="CR1106" s="74"/>
      <c r="CS1106" s="74"/>
      <c r="CT1106" s="278"/>
      <c r="CU1106" s="278"/>
      <c r="CV1106" s="278"/>
      <c r="CW1106" s="278"/>
      <c r="CX1106" s="278"/>
      <c r="CY1106" s="278"/>
      <c r="CZ1106" s="278"/>
      <c r="DA1106" s="278"/>
      <c r="DB1106" s="278"/>
      <c r="DC1106" s="278"/>
      <c r="DD1106" s="278"/>
      <c r="DE1106" s="278"/>
      <c r="DF1106" s="278"/>
      <c r="DG1106" s="278"/>
      <c r="DH1106" s="278"/>
      <c r="DI1106" s="278"/>
      <c r="DJ1106" s="278"/>
      <c r="DK1106" s="278"/>
      <c r="DL1106" s="278"/>
      <c r="DM1106" s="278"/>
      <c r="DN1106" s="278"/>
    </row>
    <row r="1107" customFormat="false" ht="15.75" hidden="false" customHeight="false" outlineLevel="0" collapsed="false">
      <c r="A1107" s="279" t="s">
        <v>644</v>
      </c>
      <c r="B1107" s="78"/>
      <c r="C1107" s="78"/>
      <c r="D1107" s="78"/>
      <c r="E1107" s="78"/>
      <c r="F1107" s="78"/>
      <c r="G1107" s="78"/>
      <c r="H1107" s="78"/>
      <c r="I1107" s="78"/>
      <c r="J1107" s="78"/>
      <c r="K1107" s="78"/>
      <c r="L1107" s="78"/>
      <c r="M1107" s="78"/>
      <c r="N1107" s="78"/>
      <c r="O1107" s="78"/>
      <c r="P1107" s="78"/>
      <c r="Q1107" s="78"/>
      <c r="R1107" s="78"/>
      <c r="S1107" s="78"/>
      <c r="T1107" s="78"/>
      <c r="U1107" s="78"/>
      <c r="V1107" s="78"/>
      <c r="W1107" s="78"/>
      <c r="X1107" s="78"/>
      <c r="Y1107" s="78"/>
      <c r="Z1107" s="78"/>
      <c r="AA1107" s="78"/>
      <c r="AB1107" s="78"/>
      <c r="AC1107" s="78"/>
      <c r="AD1107" s="78"/>
      <c r="AE1107" s="78"/>
      <c r="AF1107" s="78"/>
      <c r="AG1107" s="78"/>
      <c r="AH1107" s="78"/>
      <c r="AI1107" s="78"/>
      <c r="AJ1107" s="78"/>
      <c r="AK1107" s="78"/>
      <c r="AL1107" s="78"/>
      <c r="AM1107" s="78"/>
      <c r="AN1107" s="78"/>
      <c r="AO1107" s="78"/>
      <c r="AP1107" s="78"/>
      <c r="AQ1107" s="78"/>
      <c r="AR1107" s="78"/>
      <c r="AS1107" s="78"/>
      <c r="AT1107" s="78"/>
      <c r="AU1107" s="78"/>
      <c r="AV1107" s="78"/>
      <c r="AW1107" s="78"/>
      <c r="AX1107" s="78"/>
      <c r="AY1107" s="78"/>
      <c r="AZ1107" s="78"/>
      <c r="BA1107" s="78"/>
      <c r="BB1107" s="78"/>
      <c r="BC1107" s="78"/>
      <c r="BD1107" s="78"/>
      <c r="BE1107" s="78"/>
      <c r="BF1107" s="78"/>
      <c r="BG1107" s="78"/>
      <c r="BH1107" s="78"/>
      <c r="BI1107" s="78"/>
      <c r="BJ1107" s="78"/>
      <c r="BK1107" s="78"/>
      <c r="BL1107" s="78"/>
      <c r="BM1107" s="78"/>
      <c r="BN1107" s="78"/>
      <c r="BO1107" s="78"/>
      <c r="BP1107" s="78"/>
      <c r="BQ1107" s="78"/>
      <c r="BR1107" s="78"/>
      <c r="BS1107" s="78"/>
      <c r="BT1107" s="78"/>
      <c r="BU1107" s="78"/>
      <c r="BV1107" s="78"/>
      <c r="BW1107" s="78"/>
      <c r="BX1107" s="78"/>
      <c r="BY1107" s="78"/>
      <c r="BZ1107" s="78"/>
      <c r="CA1107" s="78"/>
      <c r="CB1107" s="78"/>
      <c r="CC1107" s="78"/>
      <c r="CD1107" s="78"/>
      <c r="CE1107" s="78"/>
      <c r="CF1107" s="78"/>
      <c r="CG1107" s="78"/>
      <c r="CH1107" s="74"/>
      <c r="CI1107" s="74"/>
      <c r="CJ1107" s="74"/>
      <c r="CK1107" s="74"/>
      <c r="CL1107" s="74"/>
      <c r="CM1107" s="74"/>
      <c r="CN1107" s="74"/>
      <c r="CO1107" s="74"/>
      <c r="CP1107" s="74"/>
      <c r="CQ1107" s="74"/>
      <c r="CR1107" s="74"/>
      <c r="CS1107" s="74"/>
      <c r="CT1107" s="278"/>
      <c r="CU1107" s="278"/>
      <c r="CV1107" s="278"/>
      <c r="CW1107" s="278"/>
      <c r="CX1107" s="278"/>
      <c r="CY1107" s="278"/>
      <c r="CZ1107" s="278"/>
      <c r="DA1107" s="278"/>
      <c r="DB1107" s="278"/>
      <c r="DC1107" s="278"/>
      <c r="DD1107" s="278"/>
      <c r="DE1107" s="278"/>
      <c r="DF1107" s="278"/>
      <c r="DG1107" s="278"/>
      <c r="DH1107" s="278"/>
      <c r="DI1107" s="278"/>
      <c r="DJ1107" s="278"/>
      <c r="DK1107" s="278"/>
      <c r="DL1107" s="278"/>
      <c r="DM1107" s="278"/>
      <c r="DN1107" s="278"/>
    </row>
    <row r="1108" customFormat="false" ht="15.75" hidden="false" customHeight="false" outlineLevel="0" collapsed="false">
      <c r="A1108" s="276" t="s">
        <v>629</v>
      </c>
      <c r="B1108" s="170"/>
      <c r="C1108" s="170"/>
      <c r="D1108" s="170"/>
      <c r="E1108" s="170"/>
      <c r="F1108" s="170"/>
      <c r="G1108" s="170"/>
      <c r="H1108" s="170"/>
      <c r="I1108" s="170"/>
      <c r="J1108" s="170"/>
      <c r="K1108" s="170"/>
      <c r="L1108" s="170"/>
      <c r="M1108" s="170"/>
      <c r="N1108" s="170"/>
      <c r="O1108" s="170"/>
      <c r="P1108" s="170"/>
      <c r="Q1108" s="170"/>
      <c r="R1108" s="170"/>
      <c r="S1108" s="170"/>
      <c r="T1108" s="170"/>
      <c r="U1108" s="170"/>
      <c r="V1108" s="170"/>
      <c r="W1108" s="170"/>
      <c r="X1108" s="170"/>
      <c r="Y1108" s="170"/>
      <c r="Z1108" s="170"/>
      <c r="AA1108" s="170"/>
      <c r="AB1108" s="170"/>
      <c r="AC1108" s="170"/>
      <c r="AD1108" s="170"/>
      <c r="AE1108" s="170"/>
      <c r="AF1108" s="170"/>
      <c r="AG1108" s="170"/>
      <c r="AH1108" s="170"/>
      <c r="AI1108" s="170"/>
      <c r="AJ1108" s="170"/>
      <c r="AK1108" s="170"/>
      <c r="AL1108" s="170"/>
      <c r="AM1108" s="170"/>
      <c r="AN1108" s="170"/>
      <c r="AO1108" s="170"/>
      <c r="AP1108" s="170"/>
      <c r="AQ1108" s="170"/>
      <c r="AR1108" s="170"/>
      <c r="AS1108" s="170"/>
      <c r="AT1108" s="170"/>
      <c r="AU1108" s="170"/>
      <c r="AV1108" s="170"/>
      <c r="AW1108" s="170"/>
      <c r="AX1108" s="170"/>
      <c r="AY1108" s="170"/>
      <c r="AZ1108" s="170"/>
      <c r="BA1108" s="170"/>
      <c r="BB1108" s="170"/>
      <c r="BC1108" s="170"/>
      <c r="BD1108" s="170"/>
      <c r="BE1108" s="170"/>
      <c r="BF1108" s="170"/>
      <c r="BG1108" s="170"/>
      <c r="BH1108" s="170"/>
      <c r="BI1108" s="170"/>
      <c r="BJ1108" s="170" t="n">
        <v>0</v>
      </c>
      <c r="BK1108" s="170" t="n">
        <v>0</v>
      </c>
      <c r="BL1108" s="170" t="n">
        <v>0</v>
      </c>
      <c r="BM1108" s="170" t="n">
        <v>0</v>
      </c>
      <c r="BN1108" s="170" t="n">
        <v>0</v>
      </c>
      <c r="BO1108" s="170" t="n">
        <v>0</v>
      </c>
      <c r="BP1108" s="170" t="n">
        <v>0</v>
      </c>
      <c r="BQ1108" s="170" t="n">
        <v>0</v>
      </c>
      <c r="BR1108" s="170" t="n">
        <v>0</v>
      </c>
      <c r="BS1108" s="170" t="n">
        <v>0</v>
      </c>
      <c r="BT1108" s="170" t="n">
        <v>0</v>
      </c>
      <c r="BU1108" s="170" t="n">
        <v>0</v>
      </c>
      <c r="BV1108" s="170" t="n">
        <v>0</v>
      </c>
      <c r="BW1108" s="170" t="n">
        <v>0</v>
      </c>
      <c r="BX1108" s="170" t="n">
        <v>0</v>
      </c>
      <c r="BY1108" s="170" t="n">
        <v>0</v>
      </c>
      <c r="BZ1108" s="170" t="n">
        <v>0</v>
      </c>
      <c r="CA1108" s="170" t="n">
        <v>0</v>
      </c>
      <c r="CB1108" s="170" t="n">
        <v>0</v>
      </c>
      <c r="CC1108" s="170" t="n">
        <v>0</v>
      </c>
      <c r="CD1108" s="170" t="n">
        <v>0</v>
      </c>
      <c r="CE1108" s="170" t="n">
        <v>0</v>
      </c>
      <c r="CF1108" s="170" t="n">
        <v>0</v>
      </c>
      <c r="CG1108" s="170" t="n">
        <v>0</v>
      </c>
      <c r="CH1108" s="172" t="n">
        <v>0</v>
      </c>
      <c r="CI1108" s="172" t="n">
        <v>0</v>
      </c>
      <c r="CJ1108" s="172" t="n">
        <v>0</v>
      </c>
      <c r="CK1108" s="172" t="n">
        <v>0</v>
      </c>
      <c r="CL1108" s="172" t="n">
        <v>0</v>
      </c>
      <c r="CM1108" s="172" t="n">
        <v>0</v>
      </c>
      <c r="CN1108" s="172" t="n">
        <v>0</v>
      </c>
      <c r="CO1108" s="172" t="n">
        <v>0</v>
      </c>
      <c r="CP1108" s="172" t="n">
        <v>0</v>
      </c>
      <c r="CQ1108" s="172" t="n">
        <v>0</v>
      </c>
      <c r="CR1108" s="172" t="n">
        <v>0</v>
      </c>
      <c r="CS1108" s="172"/>
      <c r="CT1108" s="278"/>
      <c r="CU1108" s="278"/>
      <c r="CV1108" s="278"/>
      <c r="CW1108" s="278"/>
      <c r="CX1108" s="278"/>
      <c r="CY1108" s="278"/>
      <c r="CZ1108" s="278"/>
      <c r="DA1108" s="278"/>
      <c r="DB1108" s="278"/>
      <c r="DC1108" s="278"/>
      <c r="DD1108" s="278"/>
      <c r="DE1108" s="278"/>
      <c r="DF1108" s="278"/>
      <c r="DG1108" s="278"/>
      <c r="DH1108" s="278"/>
      <c r="DI1108" s="278"/>
      <c r="DJ1108" s="278"/>
      <c r="DK1108" s="278"/>
      <c r="DL1108" s="278"/>
      <c r="DM1108" s="278"/>
      <c r="DN1108" s="278"/>
    </row>
    <row r="1109" customFormat="false" ht="15.75" hidden="false" customHeight="false" outlineLevel="0" collapsed="false">
      <c r="A1109" s="276" t="s">
        <v>622</v>
      </c>
      <c r="B1109" s="78"/>
      <c r="C1109" s="78"/>
      <c r="D1109" s="78"/>
      <c r="E1109" s="78"/>
      <c r="F1109" s="78"/>
      <c r="G1109" s="78"/>
      <c r="H1109" s="78"/>
      <c r="I1109" s="78"/>
      <c r="J1109" s="78"/>
      <c r="K1109" s="78"/>
      <c r="L1109" s="78"/>
      <c r="M1109" s="78"/>
      <c r="N1109" s="78"/>
      <c r="O1109" s="78"/>
      <c r="P1109" s="78"/>
      <c r="Q1109" s="78"/>
      <c r="R1109" s="78"/>
      <c r="S1109" s="78"/>
      <c r="T1109" s="78"/>
      <c r="U1109" s="78"/>
      <c r="V1109" s="78"/>
      <c r="W1109" s="78"/>
      <c r="X1109" s="78"/>
      <c r="Y1109" s="78"/>
      <c r="Z1109" s="78"/>
      <c r="AA1109" s="78"/>
      <c r="AB1109" s="78"/>
      <c r="AC1109" s="78"/>
      <c r="AD1109" s="78"/>
      <c r="AE1109" s="78"/>
      <c r="AF1109" s="78"/>
      <c r="AG1109" s="78"/>
      <c r="AH1109" s="78"/>
      <c r="AI1109" s="78"/>
      <c r="AJ1109" s="78"/>
      <c r="AK1109" s="78"/>
      <c r="AL1109" s="78"/>
      <c r="AM1109" s="78"/>
      <c r="AN1109" s="78"/>
      <c r="AO1109" s="78"/>
      <c r="AP1109" s="78"/>
      <c r="AQ1109" s="78"/>
      <c r="AR1109" s="78"/>
      <c r="AS1109" s="78"/>
      <c r="AT1109" s="78"/>
      <c r="AU1109" s="78"/>
      <c r="AV1109" s="78"/>
      <c r="AW1109" s="78"/>
      <c r="AX1109" s="78"/>
      <c r="AY1109" s="78"/>
      <c r="AZ1109" s="78"/>
      <c r="BA1109" s="78"/>
      <c r="BB1109" s="78"/>
      <c r="BC1109" s="78"/>
      <c r="BD1109" s="78"/>
      <c r="BE1109" s="78"/>
      <c r="BF1109" s="78"/>
      <c r="BG1109" s="78"/>
      <c r="BH1109" s="78"/>
      <c r="BI1109" s="78"/>
      <c r="BJ1109" s="78"/>
      <c r="BK1109" s="78"/>
      <c r="BL1109" s="78"/>
      <c r="BM1109" s="78"/>
      <c r="BN1109" s="78"/>
      <c r="BO1109" s="78"/>
      <c r="BP1109" s="78"/>
      <c r="BQ1109" s="78"/>
      <c r="BR1109" s="78"/>
      <c r="BS1109" s="78"/>
      <c r="BT1109" s="78"/>
      <c r="BU1109" s="78"/>
      <c r="BV1109" s="78"/>
      <c r="BW1109" s="78"/>
      <c r="BX1109" s="78"/>
      <c r="BY1109" s="78"/>
      <c r="BZ1109" s="78"/>
      <c r="CA1109" s="78"/>
      <c r="CB1109" s="78"/>
      <c r="CC1109" s="78"/>
      <c r="CD1109" s="78"/>
      <c r="CE1109" s="78"/>
      <c r="CF1109" s="78"/>
      <c r="CG1109" s="78"/>
      <c r="CH1109" s="74"/>
      <c r="CI1109" s="74"/>
      <c r="CJ1109" s="74"/>
      <c r="CK1109" s="74"/>
      <c r="CL1109" s="74"/>
      <c r="CM1109" s="74"/>
      <c r="CN1109" s="74"/>
      <c r="CO1109" s="74"/>
      <c r="CP1109" s="74"/>
      <c r="CQ1109" s="74"/>
      <c r="CR1109" s="74"/>
      <c r="CS1109" s="74"/>
      <c r="CT1109" s="294"/>
      <c r="CU1109" s="294"/>
      <c r="CV1109" s="294"/>
      <c r="CW1109" s="294"/>
      <c r="CX1109" s="294"/>
      <c r="CY1109" s="294"/>
      <c r="CZ1109" s="294"/>
      <c r="DA1109" s="294"/>
      <c r="DB1109" s="294"/>
      <c r="DC1109" s="294"/>
      <c r="DD1109" s="294"/>
      <c r="DE1109" s="294"/>
      <c r="DF1109" s="294"/>
      <c r="DG1109" s="294"/>
      <c r="DH1109" s="294"/>
      <c r="DI1109" s="294"/>
      <c r="DJ1109" s="294"/>
      <c r="DK1109" s="294"/>
      <c r="DL1109" s="294"/>
      <c r="DM1109" s="294"/>
      <c r="DN1109" s="294"/>
    </row>
    <row r="1110" customFormat="false" ht="15.75" hidden="false" customHeight="false" outlineLevel="0" collapsed="false">
      <c r="A1110" s="276" t="s">
        <v>623</v>
      </c>
      <c r="B1110" s="78"/>
      <c r="C1110" s="78"/>
      <c r="D1110" s="78"/>
      <c r="E1110" s="78"/>
      <c r="F1110" s="78"/>
      <c r="G1110" s="78"/>
      <c r="H1110" s="78"/>
      <c r="I1110" s="78"/>
      <c r="J1110" s="78"/>
      <c r="K1110" s="78"/>
      <c r="L1110" s="78"/>
      <c r="M1110" s="78"/>
      <c r="N1110" s="78"/>
      <c r="O1110" s="78"/>
      <c r="P1110" s="78"/>
      <c r="Q1110" s="78"/>
      <c r="R1110" s="78"/>
      <c r="S1110" s="78"/>
      <c r="T1110" s="78"/>
      <c r="U1110" s="78"/>
      <c r="V1110" s="78"/>
      <c r="W1110" s="78"/>
      <c r="X1110" s="78"/>
      <c r="Y1110" s="78"/>
      <c r="Z1110" s="78"/>
      <c r="AA1110" s="78"/>
      <c r="AB1110" s="78"/>
      <c r="AC1110" s="78"/>
      <c r="AD1110" s="78"/>
      <c r="AE1110" s="78"/>
      <c r="AF1110" s="78"/>
      <c r="AG1110" s="78"/>
      <c r="AH1110" s="78"/>
      <c r="AI1110" s="78"/>
      <c r="AJ1110" s="78"/>
      <c r="AK1110" s="78"/>
      <c r="AL1110" s="78"/>
      <c r="AM1110" s="78"/>
      <c r="AN1110" s="78"/>
      <c r="AO1110" s="78"/>
      <c r="AP1110" s="78"/>
      <c r="AQ1110" s="78"/>
      <c r="AR1110" s="78"/>
      <c r="AS1110" s="78"/>
      <c r="AT1110" s="78"/>
      <c r="AU1110" s="78"/>
      <c r="AV1110" s="78"/>
      <c r="AW1110" s="78"/>
      <c r="AX1110" s="78"/>
      <c r="AY1110" s="78"/>
      <c r="AZ1110" s="78"/>
      <c r="BA1110" s="78"/>
      <c r="BB1110" s="78"/>
      <c r="BC1110" s="78"/>
      <c r="BD1110" s="78"/>
      <c r="BE1110" s="78"/>
      <c r="BF1110" s="78"/>
      <c r="BG1110" s="78"/>
      <c r="BH1110" s="78"/>
      <c r="BI1110" s="78"/>
      <c r="BJ1110" s="78"/>
      <c r="BK1110" s="78"/>
      <c r="BL1110" s="78"/>
      <c r="BM1110" s="78"/>
      <c r="BN1110" s="78"/>
      <c r="BO1110" s="78"/>
      <c r="BP1110" s="78"/>
      <c r="BQ1110" s="78"/>
      <c r="BR1110" s="78"/>
      <c r="BS1110" s="78"/>
      <c r="BT1110" s="78"/>
      <c r="BU1110" s="78"/>
      <c r="BV1110" s="78"/>
      <c r="BW1110" s="78"/>
      <c r="BX1110" s="78"/>
      <c r="BY1110" s="78"/>
      <c r="BZ1110" s="78"/>
      <c r="CA1110" s="78"/>
      <c r="CB1110" s="78"/>
      <c r="CC1110" s="78"/>
      <c r="CD1110" s="78"/>
      <c r="CE1110" s="78"/>
      <c r="CF1110" s="78"/>
      <c r="CG1110" s="78"/>
      <c r="CH1110" s="74"/>
      <c r="CI1110" s="74"/>
      <c r="CJ1110" s="74"/>
      <c r="CK1110" s="74"/>
      <c r="CL1110" s="74"/>
      <c r="CM1110" s="74"/>
      <c r="CN1110" s="74"/>
      <c r="CO1110" s="74"/>
      <c r="CP1110" s="74"/>
      <c r="CQ1110" s="74"/>
      <c r="CR1110" s="74"/>
      <c r="CS1110" s="74"/>
      <c r="CT1110" s="278"/>
      <c r="CU1110" s="278"/>
      <c r="CV1110" s="278"/>
      <c r="CW1110" s="278"/>
      <c r="CX1110" s="278"/>
      <c r="CY1110" s="278"/>
      <c r="CZ1110" s="278"/>
      <c r="DA1110" s="278"/>
      <c r="DB1110" s="278"/>
      <c r="DC1110" s="278"/>
      <c r="DD1110" s="278"/>
      <c r="DE1110" s="278"/>
      <c r="DF1110" s="278"/>
      <c r="DG1110" s="278"/>
      <c r="DH1110" s="278"/>
      <c r="DI1110" s="278"/>
      <c r="DJ1110" s="278"/>
      <c r="DK1110" s="278"/>
      <c r="DL1110" s="278"/>
      <c r="DM1110" s="278"/>
      <c r="DN1110" s="278"/>
    </row>
    <row r="1111" customFormat="false" ht="15.75" hidden="false" customHeight="false" outlineLevel="0" collapsed="false">
      <c r="A1111" s="276" t="s">
        <v>610</v>
      </c>
      <c r="B1111" s="255"/>
      <c r="C1111" s="255"/>
      <c r="D1111" s="255"/>
      <c r="E1111" s="255"/>
      <c r="F1111" s="255"/>
      <c r="G1111" s="255"/>
      <c r="H1111" s="255"/>
      <c r="I1111" s="255"/>
      <c r="J1111" s="255"/>
      <c r="K1111" s="255"/>
      <c r="L1111" s="255"/>
      <c r="M1111" s="255"/>
      <c r="N1111" s="255"/>
      <c r="O1111" s="255"/>
      <c r="P1111" s="255"/>
      <c r="Q1111" s="255"/>
      <c r="R1111" s="255"/>
      <c r="S1111" s="255"/>
      <c r="T1111" s="255"/>
      <c r="U1111" s="255"/>
      <c r="V1111" s="255"/>
      <c r="W1111" s="255"/>
      <c r="X1111" s="255"/>
      <c r="Y1111" s="255"/>
      <c r="Z1111" s="255"/>
      <c r="AA1111" s="255"/>
      <c r="AB1111" s="255"/>
      <c r="AC1111" s="255"/>
      <c r="AD1111" s="255"/>
      <c r="AE1111" s="255"/>
      <c r="AF1111" s="255"/>
      <c r="AG1111" s="255"/>
      <c r="AH1111" s="255"/>
      <c r="AI1111" s="255"/>
      <c r="AJ1111" s="255"/>
      <c r="AK1111" s="255"/>
      <c r="AL1111" s="255"/>
      <c r="AM1111" s="255"/>
      <c r="AN1111" s="255"/>
      <c r="AO1111" s="255"/>
      <c r="AP1111" s="255"/>
      <c r="AQ1111" s="255"/>
      <c r="AR1111" s="255"/>
      <c r="AS1111" s="255"/>
      <c r="AT1111" s="255"/>
      <c r="AU1111" s="255"/>
      <c r="AV1111" s="255"/>
      <c r="AW1111" s="255"/>
      <c r="AX1111" s="255"/>
      <c r="AY1111" s="255"/>
      <c r="AZ1111" s="255"/>
      <c r="BA1111" s="255"/>
      <c r="BB1111" s="255"/>
      <c r="BC1111" s="255"/>
      <c r="BD1111" s="255"/>
      <c r="BE1111" s="255"/>
      <c r="BF1111" s="255"/>
      <c r="BG1111" s="255"/>
      <c r="BH1111" s="255"/>
      <c r="BI1111" s="255"/>
      <c r="BJ1111" s="255" t="n">
        <v>0</v>
      </c>
      <c r="BK1111" s="255" t="n">
        <v>0</v>
      </c>
      <c r="BL1111" s="255" t="n">
        <v>0</v>
      </c>
      <c r="BM1111" s="255" t="n">
        <v>0</v>
      </c>
      <c r="BN1111" s="255" t="n">
        <v>0</v>
      </c>
      <c r="BO1111" s="255" t="n">
        <v>0</v>
      </c>
      <c r="BP1111" s="255" t="n">
        <v>0</v>
      </c>
      <c r="BQ1111" s="255" t="n">
        <v>0</v>
      </c>
      <c r="BR1111" s="255" t="n">
        <v>0</v>
      </c>
      <c r="BS1111" s="255" t="n">
        <v>0</v>
      </c>
      <c r="BT1111" s="255" t="n">
        <v>0</v>
      </c>
      <c r="BU1111" s="255" t="n">
        <v>0</v>
      </c>
      <c r="BV1111" s="255" t="n">
        <v>0</v>
      </c>
      <c r="BW1111" s="255" t="n">
        <v>0</v>
      </c>
      <c r="BX1111" s="255" t="n">
        <v>0</v>
      </c>
      <c r="BY1111" s="255" t="n">
        <v>0</v>
      </c>
      <c r="BZ1111" s="255" t="n">
        <v>0</v>
      </c>
      <c r="CA1111" s="255" t="n">
        <v>0</v>
      </c>
      <c r="CB1111" s="255" t="n">
        <v>0</v>
      </c>
      <c r="CC1111" s="255" t="n">
        <v>0</v>
      </c>
      <c r="CD1111" s="255" t="n">
        <v>25.8924049024652</v>
      </c>
      <c r="CE1111" s="255" t="n">
        <v>94.1796632967782</v>
      </c>
      <c r="CF1111" s="255" t="n">
        <v>82.5044542253696</v>
      </c>
      <c r="CG1111" s="255" t="n">
        <v>147.871154180316</v>
      </c>
      <c r="CH1111" s="172" t="n">
        <v>37.5720249679595</v>
      </c>
      <c r="CI1111" s="172" t="n">
        <v>56.5457579341098</v>
      </c>
      <c r="CJ1111" s="172" t="n">
        <v>142.595261156787</v>
      </c>
      <c r="CK1111" s="172" t="n">
        <v>122.752376006711</v>
      </c>
      <c r="CL1111" s="172" t="n">
        <v>47.3782205323893</v>
      </c>
      <c r="CM1111" s="172" t="n">
        <v>79.7596475796863</v>
      </c>
      <c r="CN1111" s="172" t="n">
        <v>124.552455725003</v>
      </c>
      <c r="CO1111" s="172" t="n">
        <v>126.332894695378</v>
      </c>
      <c r="CP1111" s="172" t="n">
        <v>86.6383582721942</v>
      </c>
      <c r="CQ1111" s="172" t="n">
        <v>86.4849372901942</v>
      </c>
      <c r="CR1111" s="172" t="n">
        <v>39.5887130788088</v>
      </c>
      <c r="CS1111" s="65"/>
      <c r="CT1111" s="278"/>
      <c r="CU1111" s="278"/>
      <c r="CV1111" s="278"/>
      <c r="CW1111" s="278"/>
      <c r="CX1111" s="278"/>
      <c r="CY1111" s="278"/>
      <c r="CZ1111" s="278"/>
      <c r="DA1111" s="278"/>
      <c r="DB1111" s="278"/>
      <c r="DC1111" s="278"/>
      <c r="DD1111" s="278"/>
      <c r="DE1111" s="278"/>
      <c r="DF1111" s="278"/>
      <c r="DG1111" s="278"/>
      <c r="DH1111" s="278"/>
      <c r="DI1111" s="278"/>
      <c r="DJ1111" s="278"/>
      <c r="DK1111" s="278"/>
      <c r="DL1111" s="278"/>
      <c r="DM1111" s="278"/>
      <c r="DN1111" s="278"/>
    </row>
    <row r="1112" customFormat="false" ht="15.75" hidden="false" customHeight="false" outlineLevel="0" collapsed="false">
      <c r="A1112" s="276" t="s">
        <v>646</v>
      </c>
      <c r="B1112" s="190"/>
      <c r="C1112" s="190"/>
      <c r="D1112" s="190"/>
      <c r="E1112" s="190"/>
      <c r="F1112" s="190"/>
      <c r="G1112" s="190"/>
      <c r="H1112" s="190"/>
      <c r="I1112" s="190"/>
      <c r="J1112" s="190"/>
      <c r="K1112" s="190"/>
      <c r="L1112" s="190"/>
      <c r="M1112" s="190"/>
      <c r="N1112" s="190"/>
      <c r="O1112" s="190"/>
      <c r="P1112" s="190"/>
      <c r="Q1112" s="190"/>
      <c r="R1112" s="190"/>
      <c r="S1112" s="190"/>
      <c r="T1112" s="190"/>
      <c r="U1112" s="190"/>
      <c r="V1112" s="190"/>
      <c r="W1112" s="190"/>
      <c r="X1112" s="190"/>
      <c r="Y1112" s="190"/>
      <c r="Z1112" s="190"/>
      <c r="AA1112" s="190"/>
      <c r="AB1112" s="190"/>
      <c r="AC1112" s="190"/>
      <c r="AD1112" s="190"/>
      <c r="AE1112" s="190"/>
      <c r="AF1112" s="190"/>
      <c r="AG1112" s="190"/>
      <c r="AH1112" s="190"/>
      <c r="AI1112" s="190"/>
      <c r="AJ1112" s="190"/>
      <c r="AK1112" s="190"/>
      <c r="AL1112" s="190"/>
      <c r="AM1112" s="190"/>
      <c r="AN1112" s="190"/>
      <c r="AO1112" s="190"/>
      <c r="AP1112" s="190"/>
      <c r="AQ1112" s="190"/>
      <c r="AR1112" s="190"/>
      <c r="AS1112" s="190"/>
      <c r="AT1112" s="190"/>
      <c r="AU1112" s="190"/>
      <c r="AV1112" s="190"/>
      <c r="AW1112" s="190"/>
      <c r="AX1112" s="190"/>
      <c r="AY1112" s="190"/>
      <c r="AZ1112" s="190"/>
      <c r="BA1112" s="190"/>
      <c r="BB1112" s="190"/>
      <c r="BC1112" s="190"/>
      <c r="BD1112" s="190"/>
      <c r="BE1112" s="190"/>
      <c r="BF1112" s="190"/>
      <c r="BG1112" s="190"/>
      <c r="BH1112" s="190"/>
      <c r="BI1112" s="190"/>
      <c r="BJ1112" s="190"/>
      <c r="BK1112" s="190"/>
      <c r="BL1112" s="190"/>
      <c r="BM1112" s="190"/>
      <c r="BN1112" s="190"/>
      <c r="BO1112" s="190"/>
      <c r="BP1112" s="190"/>
      <c r="BQ1112" s="190"/>
      <c r="BR1112" s="190"/>
      <c r="BS1112" s="190"/>
      <c r="BT1112" s="190"/>
      <c r="BU1112" s="190"/>
      <c r="BV1112" s="190"/>
      <c r="BW1112" s="190"/>
      <c r="BX1112" s="190"/>
      <c r="BY1112" s="190"/>
      <c r="BZ1112" s="190"/>
      <c r="CA1112" s="190"/>
      <c r="CB1112" s="190"/>
      <c r="CC1112" s="190"/>
      <c r="CD1112" s="190"/>
      <c r="CE1112" s="190"/>
      <c r="CF1112" s="190"/>
      <c r="CG1112" s="190"/>
      <c r="CH1112" s="74"/>
      <c r="CI1112" s="74"/>
      <c r="CJ1112" s="74"/>
      <c r="CK1112" s="74"/>
      <c r="CL1112" s="74"/>
      <c r="CM1112" s="74"/>
      <c r="CN1112" s="74"/>
      <c r="CO1112" s="74"/>
      <c r="CP1112" s="74"/>
      <c r="CQ1112" s="74"/>
      <c r="CR1112" s="74"/>
      <c r="CS1112" s="65"/>
      <c r="CT1112" s="296"/>
      <c r="CU1112" s="296"/>
      <c r="CV1112" s="296"/>
      <c r="CW1112" s="296"/>
      <c r="CX1112" s="296"/>
      <c r="CY1112" s="296"/>
      <c r="CZ1112" s="296"/>
      <c r="DA1112" s="296"/>
      <c r="DB1112" s="296"/>
      <c r="DC1112" s="296"/>
      <c r="DD1112" s="296"/>
      <c r="DE1112" s="296"/>
      <c r="DF1112" s="296"/>
      <c r="DG1112" s="296"/>
      <c r="DH1112" s="296"/>
      <c r="DI1112" s="296"/>
      <c r="DJ1112" s="296"/>
      <c r="DK1112" s="296"/>
      <c r="DL1112" s="296"/>
      <c r="DM1112" s="296"/>
      <c r="DN1112" s="296"/>
    </row>
    <row r="1113" customFormat="false" ht="15.75" hidden="false" customHeight="false" outlineLevel="0" collapsed="false">
      <c r="A1113" s="276" t="s">
        <v>643</v>
      </c>
      <c r="B1113" s="190"/>
      <c r="C1113" s="190"/>
      <c r="D1113" s="190"/>
      <c r="E1113" s="190"/>
      <c r="F1113" s="190"/>
      <c r="G1113" s="190"/>
      <c r="H1113" s="190"/>
      <c r="I1113" s="190"/>
      <c r="J1113" s="190"/>
      <c r="K1113" s="190"/>
      <c r="L1113" s="190"/>
      <c r="M1113" s="190"/>
      <c r="N1113" s="190"/>
      <c r="O1113" s="190"/>
      <c r="P1113" s="190"/>
      <c r="Q1113" s="190"/>
      <c r="R1113" s="190"/>
      <c r="S1113" s="190"/>
      <c r="T1113" s="190"/>
      <c r="U1113" s="190"/>
      <c r="V1113" s="190"/>
      <c r="W1113" s="190"/>
      <c r="X1113" s="190"/>
      <c r="Y1113" s="190"/>
      <c r="Z1113" s="190"/>
      <c r="AA1113" s="190"/>
      <c r="AB1113" s="190"/>
      <c r="AC1113" s="190"/>
      <c r="AD1113" s="190"/>
      <c r="AE1113" s="190"/>
      <c r="AF1113" s="190"/>
      <c r="AG1113" s="190"/>
      <c r="AH1113" s="190"/>
      <c r="AI1113" s="190"/>
      <c r="AJ1113" s="190"/>
      <c r="AK1113" s="190"/>
      <c r="AL1113" s="190"/>
      <c r="AM1113" s="190"/>
      <c r="AN1113" s="190"/>
      <c r="AO1113" s="190"/>
      <c r="AP1113" s="190"/>
      <c r="AQ1113" s="190"/>
      <c r="AR1113" s="190"/>
      <c r="AS1113" s="190"/>
      <c r="AT1113" s="190"/>
      <c r="AU1113" s="190"/>
      <c r="AV1113" s="190"/>
      <c r="AW1113" s="190"/>
      <c r="AX1113" s="190"/>
      <c r="AY1113" s="190"/>
      <c r="AZ1113" s="190"/>
      <c r="BA1113" s="190"/>
      <c r="BB1113" s="190"/>
      <c r="BC1113" s="190"/>
      <c r="BD1113" s="190"/>
      <c r="BE1113" s="190"/>
      <c r="BF1113" s="190"/>
      <c r="BG1113" s="190"/>
      <c r="BH1113" s="190"/>
      <c r="BI1113" s="190"/>
      <c r="BJ1113" s="190"/>
      <c r="BK1113" s="190"/>
      <c r="BL1113" s="190"/>
      <c r="BM1113" s="190"/>
      <c r="BN1113" s="190"/>
      <c r="BO1113" s="190"/>
      <c r="BP1113" s="190"/>
      <c r="BQ1113" s="190"/>
      <c r="BR1113" s="190"/>
      <c r="BS1113" s="190"/>
      <c r="BT1113" s="190"/>
      <c r="BU1113" s="190"/>
      <c r="BV1113" s="190"/>
      <c r="BW1113" s="190"/>
      <c r="BX1113" s="190"/>
      <c r="BY1113" s="190"/>
      <c r="BZ1113" s="190"/>
      <c r="CA1113" s="190"/>
      <c r="CB1113" s="190"/>
      <c r="CC1113" s="190"/>
      <c r="CD1113" s="190"/>
      <c r="CE1113" s="190"/>
      <c r="CF1113" s="190"/>
      <c r="CG1113" s="190"/>
      <c r="CH1113" s="74"/>
      <c r="CI1113" s="74"/>
      <c r="CJ1113" s="74"/>
      <c r="CK1113" s="74"/>
      <c r="CL1113" s="74"/>
      <c r="CM1113" s="74"/>
      <c r="CN1113" s="74"/>
      <c r="CO1113" s="74"/>
      <c r="CP1113" s="74"/>
      <c r="CQ1113" s="74"/>
      <c r="CR1113" s="74"/>
      <c r="CS1113" s="245"/>
      <c r="CT1113" s="274"/>
      <c r="CU1113" s="274"/>
      <c r="CV1113" s="274"/>
      <c r="CW1113" s="274"/>
      <c r="CX1113" s="274"/>
      <c r="CY1113" s="274"/>
      <c r="CZ1113" s="274"/>
      <c r="DA1113" s="274"/>
      <c r="DB1113" s="274"/>
      <c r="DC1113" s="274"/>
      <c r="DD1113" s="274"/>
      <c r="DE1113" s="274"/>
      <c r="DF1113" s="274"/>
      <c r="DG1113" s="274"/>
      <c r="DH1113" s="274"/>
      <c r="DI1113" s="274"/>
      <c r="DJ1113" s="274"/>
      <c r="DK1113" s="274"/>
      <c r="DL1113" s="274"/>
      <c r="DM1113" s="274"/>
      <c r="DN1113" s="274"/>
    </row>
    <row r="1114" customFormat="false" ht="15.75" hidden="false" customHeight="false" outlineLevel="0" collapsed="false">
      <c r="A1114" s="276" t="s">
        <v>644</v>
      </c>
      <c r="B1114" s="195"/>
      <c r="C1114" s="195"/>
      <c r="D1114" s="195"/>
      <c r="E1114" s="195"/>
      <c r="F1114" s="195"/>
      <c r="G1114" s="195"/>
      <c r="H1114" s="195"/>
      <c r="I1114" s="195"/>
      <c r="J1114" s="195"/>
      <c r="K1114" s="195"/>
      <c r="L1114" s="195"/>
      <c r="M1114" s="195"/>
      <c r="N1114" s="195"/>
      <c r="O1114" s="195"/>
      <c r="P1114" s="195"/>
      <c r="Q1114" s="195"/>
      <c r="R1114" s="195"/>
      <c r="S1114" s="195"/>
      <c r="T1114" s="195"/>
      <c r="U1114" s="195"/>
      <c r="V1114" s="195"/>
      <c r="W1114" s="195"/>
      <c r="X1114" s="195"/>
      <c r="Y1114" s="195"/>
      <c r="Z1114" s="195"/>
      <c r="AA1114" s="195"/>
      <c r="AB1114" s="195"/>
      <c r="AC1114" s="195"/>
      <c r="AD1114" s="195"/>
      <c r="AE1114" s="195"/>
      <c r="AF1114" s="195"/>
      <c r="AG1114" s="195"/>
      <c r="AH1114" s="195"/>
      <c r="AI1114" s="195"/>
      <c r="AJ1114" s="195"/>
      <c r="AK1114" s="195"/>
      <c r="AL1114" s="195"/>
      <c r="AM1114" s="195"/>
      <c r="AN1114" s="195"/>
      <c r="AO1114" s="195"/>
      <c r="AP1114" s="195"/>
      <c r="AQ1114" s="195"/>
      <c r="AR1114" s="195"/>
      <c r="AS1114" s="195"/>
      <c r="AT1114" s="195"/>
      <c r="AU1114" s="195"/>
      <c r="AV1114" s="195"/>
      <c r="AW1114" s="195"/>
      <c r="AX1114" s="195"/>
      <c r="AY1114" s="195"/>
      <c r="AZ1114" s="195"/>
      <c r="BA1114" s="195"/>
      <c r="BB1114" s="195"/>
      <c r="BC1114" s="195"/>
      <c r="BD1114" s="195"/>
      <c r="BE1114" s="195"/>
      <c r="BF1114" s="195"/>
      <c r="BG1114" s="195"/>
      <c r="BH1114" s="195"/>
      <c r="BI1114" s="195"/>
      <c r="BJ1114" s="195" t="n">
        <v>0</v>
      </c>
      <c r="BK1114" s="195" t="n">
        <v>0</v>
      </c>
      <c r="BL1114" s="195" t="n">
        <v>0</v>
      </c>
      <c r="BM1114" s="195" t="n">
        <v>0</v>
      </c>
      <c r="BN1114" s="195" t="n">
        <v>0</v>
      </c>
      <c r="BO1114" s="195" t="n">
        <v>0</v>
      </c>
      <c r="BP1114" s="195" t="n">
        <v>0</v>
      </c>
      <c r="BQ1114" s="195" t="n">
        <v>0</v>
      </c>
      <c r="BR1114" s="195" t="n">
        <v>0</v>
      </c>
      <c r="BS1114" s="195" t="n">
        <v>0</v>
      </c>
      <c r="BT1114" s="195" t="n">
        <v>0</v>
      </c>
      <c r="BU1114" s="195" t="n">
        <v>0</v>
      </c>
      <c r="BV1114" s="195" t="n">
        <v>0</v>
      </c>
      <c r="BW1114" s="195" t="n">
        <v>0</v>
      </c>
      <c r="BX1114" s="195" t="n">
        <v>0</v>
      </c>
      <c r="BY1114" s="195" t="n">
        <v>0</v>
      </c>
      <c r="BZ1114" s="195" t="n">
        <v>0</v>
      </c>
      <c r="CA1114" s="195" t="n">
        <v>0</v>
      </c>
      <c r="CB1114" s="195" t="n">
        <v>0</v>
      </c>
      <c r="CC1114" s="195" t="n">
        <v>0</v>
      </c>
      <c r="CD1114" s="195" t="n">
        <v>25.8924049024652</v>
      </c>
      <c r="CE1114" s="195" t="n">
        <v>94.1796632967782</v>
      </c>
      <c r="CF1114" s="195" t="n">
        <v>82.5044542253696</v>
      </c>
      <c r="CG1114" s="195" t="n">
        <v>147.871154180316</v>
      </c>
      <c r="CH1114" s="74" t="n">
        <v>37.5720249679595</v>
      </c>
      <c r="CI1114" s="74" t="n">
        <v>56.5457579341098</v>
      </c>
      <c r="CJ1114" s="74" t="n">
        <v>142.595261156787</v>
      </c>
      <c r="CK1114" s="74" t="n">
        <v>122.752376006711</v>
      </c>
      <c r="CL1114" s="74" t="n">
        <v>47.3782205323893</v>
      </c>
      <c r="CM1114" s="74" t="n">
        <v>79.7596475796863</v>
      </c>
      <c r="CN1114" s="74" t="n">
        <v>124.552455725003</v>
      </c>
      <c r="CO1114" s="74" t="n">
        <v>126.332894695378</v>
      </c>
      <c r="CP1114" s="74" t="n">
        <v>86.6383582721942</v>
      </c>
      <c r="CQ1114" s="74" t="n">
        <v>86.4849372901942</v>
      </c>
      <c r="CR1114" s="74" t="n">
        <v>39.5887130788088</v>
      </c>
      <c r="CS1114" s="74"/>
      <c r="CT1114" s="274"/>
      <c r="CU1114" s="274"/>
      <c r="CV1114" s="274"/>
      <c r="CW1114" s="274"/>
      <c r="CX1114" s="274"/>
      <c r="CY1114" s="274"/>
      <c r="CZ1114" s="274"/>
      <c r="DA1114" s="274"/>
      <c r="DB1114" s="274"/>
      <c r="DC1114" s="274"/>
      <c r="DD1114" s="274"/>
      <c r="DE1114" s="274"/>
      <c r="DF1114" s="274"/>
      <c r="DG1114" s="274"/>
      <c r="DH1114" s="274"/>
      <c r="DI1114" s="274"/>
      <c r="DJ1114" s="274"/>
      <c r="DK1114" s="274"/>
      <c r="DL1114" s="274"/>
      <c r="DM1114" s="274"/>
      <c r="DN1114" s="274"/>
    </row>
    <row r="1115" customFormat="false" ht="15.75" hidden="false" customHeight="false" outlineLevel="0" collapsed="false">
      <c r="A1115" s="276" t="s">
        <v>647</v>
      </c>
      <c r="B1115" s="74"/>
      <c r="C1115" s="74"/>
      <c r="D1115" s="74"/>
      <c r="E1115" s="74"/>
      <c r="F1115" s="74"/>
      <c r="G1115" s="74"/>
      <c r="H1115" s="74"/>
      <c r="I1115" s="74"/>
      <c r="J1115" s="74"/>
      <c r="K1115" s="74"/>
      <c r="L1115" s="74"/>
      <c r="M1115" s="74"/>
      <c r="N1115" s="74"/>
      <c r="O1115" s="74"/>
      <c r="P1115" s="74"/>
      <c r="Q1115" s="74"/>
      <c r="R1115" s="74"/>
      <c r="S1115" s="74"/>
      <c r="T1115" s="74"/>
      <c r="U1115" s="74"/>
      <c r="V1115" s="74"/>
      <c r="W1115" s="74"/>
      <c r="X1115" s="74"/>
      <c r="Y1115" s="74"/>
      <c r="Z1115" s="74"/>
      <c r="AA1115" s="74"/>
      <c r="AB1115" s="74"/>
      <c r="AC1115" s="74"/>
      <c r="AD1115" s="74"/>
      <c r="AE1115" s="74"/>
      <c r="AF1115" s="74"/>
      <c r="AG1115" s="74"/>
      <c r="AH1115" s="74"/>
      <c r="AI1115" s="74"/>
      <c r="AJ1115" s="74"/>
      <c r="AK1115" s="74"/>
      <c r="AL1115" s="74"/>
      <c r="AM1115" s="74"/>
      <c r="AN1115" s="74"/>
      <c r="AO1115" s="74"/>
      <c r="AP1115" s="74"/>
      <c r="AQ1115" s="74"/>
      <c r="AR1115" s="74"/>
      <c r="AS1115" s="74"/>
      <c r="AT1115" s="74"/>
      <c r="AU1115" s="74"/>
      <c r="AV1115" s="74"/>
      <c r="AW1115" s="74"/>
      <c r="AX1115" s="74"/>
      <c r="AY1115" s="74"/>
      <c r="AZ1115" s="74"/>
      <c r="BA1115" s="74"/>
      <c r="BB1115" s="74"/>
      <c r="BC1115" s="74"/>
      <c r="BD1115" s="74"/>
      <c r="BE1115" s="74"/>
      <c r="BF1115" s="74"/>
      <c r="BG1115" s="74"/>
      <c r="BH1115" s="74"/>
      <c r="BI1115" s="74"/>
      <c r="BJ1115" s="74" t="n">
        <v>0</v>
      </c>
      <c r="BK1115" s="74" t="n">
        <v>0</v>
      </c>
      <c r="BL1115" s="74" t="n">
        <v>0</v>
      </c>
      <c r="BM1115" s="74" t="n">
        <v>0</v>
      </c>
      <c r="BN1115" s="74" t="n">
        <v>0</v>
      </c>
      <c r="BO1115" s="74" t="n">
        <v>0</v>
      </c>
      <c r="BP1115" s="74" t="n">
        <v>0</v>
      </c>
      <c r="BQ1115" s="74" t="n">
        <v>0</v>
      </c>
      <c r="BR1115" s="74" t="n">
        <v>0</v>
      </c>
      <c r="BS1115" s="74" t="n">
        <v>0</v>
      </c>
      <c r="BT1115" s="74" t="n">
        <v>0</v>
      </c>
      <c r="BU1115" s="74" t="n">
        <v>0</v>
      </c>
      <c r="BV1115" s="74" t="n">
        <v>0</v>
      </c>
      <c r="BW1115" s="74" t="n">
        <v>0</v>
      </c>
      <c r="BX1115" s="74" t="n">
        <v>0</v>
      </c>
      <c r="BY1115" s="74" t="n">
        <v>0</v>
      </c>
      <c r="BZ1115" s="74" t="n">
        <v>0</v>
      </c>
      <c r="CA1115" s="74" t="n">
        <v>0</v>
      </c>
      <c r="CB1115" s="74" t="n">
        <v>0</v>
      </c>
      <c r="CC1115" s="74" t="n">
        <v>0</v>
      </c>
      <c r="CD1115" s="74" t="n">
        <v>30.744203145</v>
      </c>
      <c r="CE1115" s="74" t="n">
        <v>100.579024738</v>
      </c>
      <c r="CF1115" s="74" t="n">
        <v>87.527957305</v>
      </c>
      <c r="CG1115" s="74" t="n">
        <v>153.240320235</v>
      </c>
      <c r="CH1115" s="74" t="n">
        <v>43.2492148730206</v>
      </c>
      <c r="CI1115" s="74" t="n">
        <v>64.3492148730206</v>
      </c>
      <c r="CJ1115" s="74" t="n">
        <v>150.017367806347</v>
      </c>
      <c r="CK1115" s="74" t="n">
        <v>129.104644801653</v>
      </c>
      <c r="CL1115" s="74" t="n">
        <v>54.7938408845</v>
      </c>
      <c r="CM1115" s="74" t="n">
        <v>86.1468848645</v>
      </c>
      <c r="CN1115" s="74" t="n">
        <v>132.506876308</v>
      </c>
      <c r="CO1115" s="74" t="n">
        <v>132.506876308</v>
      </c>
      <c r="CP1115" s="74" t="n">
        <v>94.17576426</v>
      </c>
      <c r="CQ1115" s="74" t="n">
        <v>94.4404596</v>
      </c>
      <c r="CR1115" s="74" t="n">
        <v>46.38626622</v>
      </c>
      <c r="CS1115" s="65"/>
      <c r="CT1115" s="281"/>
      <c r="CU1115" s="281"/>
      <c r="CV1115" s="281"/>
      <c r="CW1115" s="281"/>
      <c r="CX1115" s="281"/>
      <c r="CY1115" s="281"/>
      <c r="CZ1115" s="281"/>
      <c r="DA1115" s="281"/>
      <c r="DB1115" s="281"/>
      <c r="DC1115" s="281"/>
      <c r="DD1115" s="281"/>
      <c r="DE1115" s="281"/>
      <c r="DF1115" s="281"/>
      <c r="DG1115" s="281"/>
      <c r="DH1115" s="281"/>
      <c r="DI1115" s="281"/>
      <c r="DJ1115" s="281"/>
      <c r="DK1115" s="281"/>
      <c r="DL1115" s="281"/>
      <c r="DM1115" s="281"/>
      <c r="DN1115" s="281"/>
    </row>
    <row r="1116" customFormat="false" ht="15.75" hidden="false" customHeight="false" outlineLevel="0" collapsed="false">
      <c r="A1116" s="276" t="s">
        <v>648</v>
      </c>
      <c r="B1116" s="188"/>
      <c r="C1116" s="188"/>
      <c r="D1116" s="188"/>
      <c r="E1116" s="188"/>
      <c r="F1116" s="188"/>
      <c r="G1116" s="188"/>
      <c r="H1116" s="188"/>
      <c r="I1116" s="188"/>
      <c r="J1116" s="188"/>
      <c r="K1116" s="188"/>
      <c r="L1116" s="188"/>
      <c r="M1116" s="188"/>
      <c r="N1116" s="188"/>
      <c r="O1116" s="188"/>
      <c r="P1116" s="188"/>
      <c r="Q1116" s="188"/>
      <c r="R1116" s="188"/>
      <c r="S1116" s="188"/>
      <c r="T1116" s="188"/>
      <c r="U1116" s="188"/>
      <c r="V1116" s="188"/>
      <c r="W1116" s="188"/>
      <c r="X1116" s="188"/>
      <c r="Y1116" s="188"/>
      <c r="Z1116" s="188"/>
      <c r="AA1116" s="188"/>
      <c r="AB1116" s="188"/>
      <c r="AC1116" s="188"/>
      <c r="AD1116" s="188"/>
      <c r="AE1116" s="188"/>
      <c r="AF1116" s="188"/>
      <c r="AG1116" s="188"/>
      <c r="AH1116" s="188"/>
      <c r="AI1116" s="188"/>
      <c r="AJ1116" s="188"/>
      <c r="AK1116" s="188"/>
      <c r="AL1116" s="188"/>
      <c r="AM1116" s="188"/>
      <c r="AN1116" s="188"/>
      <c r="AO1116" s="188"/>
      <c r="AP1116" s="188"/>
      <c r="AQ1116" s="188"/>
      <c r="AR1116" s="188"/>
      <c r="AS1116" s="188"/>
      <c r="AT1116" s="188"/>
      <c r="AU1116" s="188"/>
      <c r="AV1116" s="188"/>
      <c r="AW1116" s="188"/>
      <c r="AX1116" s="188"/>
      <c r="AY1116" s="188"/>
      <c r="AZ1116" s="188"/>
      <c r="BA1116" s="188"/>
      <c r="BB1116" s="188"/>
      <c r="BC1116" s="188"/>
      <c r="BD1116" s="188"/>
      <c r="BE1116" s="188"/>
      <c r="BF1116" s="188"/>
      <c r="BG1116" s="188"/>
      <c r="BH1116" s="188"/>
      <c r="BI1116" s="188"/>
      <c r="BJ1116" s="188"/>
      <c r="BK1116" s="188"/>
      <c r="BL1116" s="188"/>
      <c r="BM1116" s="188"/>
      <c r="BN1116" s="188"/>
      <c r="BO1116" s="188"/>
      <c r="BP1116" s="188"/>
      <c r="BQ1116" s="188"/>
      <c r="BR1116" s="188"/>
      <c r="BS1116" s="188"/>
      <c r="BT1116" s="188"/>
      <c r="BU1116" s="188"/>
      <c r="BV1116" s="188"/>
      <c r="BW1116" s="188"/>
      <c r="BX1116" s="188"/>
      <c r="BY1116" s="188"/>
      <c r="BZ1116" s="188"/>
      <c r="CA1116" s="188"/>
      <c r="CB1116" s="188"/>
      <c r="CC1116" s="188"/>
      <c r="CD1116" s="188" t="n">
        <v>0</v>
      </c>
      <c r="CE1116" s="188" t="n">
        <v>66.24091</v>
      </c>
      <c r="CF1116" s="188" t="n">
        <v>61.42713926</v>
      </c>
      <c r="CG1116" s="188" t="n">
        <v>104.42905599</v>
      </c>
      <c r="CH1116" s="188" t="n">
        <v>0</v>
      </c>
      <c r="CI1116" s="188" t="n">
        <v>21.1</v>
      </c>
      <c r="CJ1116" s="188" t="n">
        <v>107.291361502347</v>
      </c>
      <c r="CK1116" s="188" t="n">
        <v>86.3786384976526</v>
      </c>
      <c r="CL1116" s="188" t="n">
        <v>0</v>
      </c>
      <c r="CM1116" s="188" t="n">
        <v>31.35304398</v>
      </c>
      <c r="CN1116" s="188" t="n">
        <v>92.388548525</v>
      </c>
      <c r="CO1116" s="188" t="n">
        <v>92.388548525</v>
      </c>
      <c r="CP1116" s="188" t="n">
        <v>43.3353</v>
      </c>
      <c r="CQ1116" s="188" t="n">
        <v>24.50546389</v>
      </c>
      <c r="CR1116" s="188" t="n">
        <v>15.29372802</v>
      </c>
      <c r="CS1116" s="65"/>
      <c r="CT1116" s="284"/>
      <c r="CU1116" s="284"/>
      <c r="CV1116" s="284"/>
      <c r="CW1116" s="284"/>
      <c r="CX1116" s="284"/>
      <c r="CY1116" s="284"/>
      <c r="CZ1116" s="284"/>
      <c r="DA1116" s="284"/>
      <c r="DB1116" s="284"/>
      <c r="DC1116" s="284"/>
      <c r="DD1116" s="284"/>
      <c r="DE1116" s="284"/>
      <c r="DF1116" s="284"/>
      <c r="DG1116" s="284"/>
      <c r="DH1116" s="284"/>
      <c r="DI1116" s="284"/>
      <c r="DJ1116" s="284"/>
      <c r="DK1116" s="284"/>
      <c r="DL1116" s="284"/>
      <c r="DM1116" s="284"/>
      <c r="DN1116" s="284"/>
    </row>
    <row r="1117" customFormat="false" ht="15.75" hidden="false" customHeight="false" outlineLevel="0" collapsed="false">
      <c r="A1117" s="276" t="s">
        <v>649</v>
      </c>
      <c r="B1117" s="188"/>
      <c r="C1117" s="188"/>
      <c r="D1117" s="188"/>
      <c r="E1117" s="188"/>
      <c r="F1117" s="188"/>
      <c r="G1117" s="188"/>
      <c r="H1117" s="188"/>
      <c r="I1117" s="188"/>
      <c r="J1117" s="188"/>
      <c r="K1117" s="188"/>
      <c r="L1117" s="188"/>
      <c r="M1117" s="188"/>
      <c r="N1117" s="188"/>
      <c r="O1117" s="188"/>
      <c r="P1117" s="188"/>
      <c r="Q1117" s="188"/>
      <c r="R1117" s="188"/>
      <c r="S1117" s="188"/>
      <c r="T1117" s="188"/>
      <c r="U1117" s="188"/>
      <c r="V1117" s="188"/>
      <c r="W1117" s="188"/>
      <c r="X1117" s="188"/>
      <c r="Y1117" s="188"/>
      <c r="Z1117" s="188"/>
      <c r="AA1117" s="188"/>
      <c r="AB1117" s="188"/>
      <c r="AC1117" s="188"/>
      <c r="AD1117" s="188"/>
      <c r="AE1117" s="188"/>
      <c r="AF1117" s="188"/>
      <c r="AG1117" s="188"/>
      <c r="AH1117" s="188"/>
      <c r="AI1117" s="188"/>
      <c r="AJ1117" s="188"/>
      <c r="AK1117" s="188"/>
      <c r="AL1117" s="188"/>
      <c r="AM1117" s="188"/>
      <c r="AN1117" s="188"/>
      <c r="AO1117" s="188"/>
      <c r="AP1117" s="188"/>
      <c r="AQ1117" s="188"/>
      <c r="AR1117" s="188"/>
      <c r="AS1117" s="188"/>
      <c r="AT1117" s="188"/>
      <c r="AU1117" s="188"/>
      <c r="AV1117" s="188"/>
      <c r="AW1117" s="188"/>
      <c r="AX1117" s="188"/>
      <c r="AY1117" s="188"/>
      <c r="AZ1117" s="188"/>
      <c r="BA1117" s="188"/>
      <c r="BB1117" s="188"/>
      <c r="BC1117" s="188"/>
      <c r="BD1117" s="188"/>
      <c r="BE1117" s="188"/>
      <c r="BF1117" s="188"/>
      <c r="BG1117" s="188"/>
      <c r="BH1117" s="188"/>
      <c r="BI1117" s="188"/>
      <c r="BJ1117" s="188"/>
      <c r="BK1117" s="188"/>
      <c r="BL1117" s="188"/>
      <c r="BM1117" s="188"/>
      <c r="BN1117" s="188"/>
      <c r="BO1117" s="188"/>
      <c r="BP1117" s="188"/>
      <c r="BQ1117" s="188"/>
      <c r="BR1117" s="188"/>
      <c r="BS1117" s="188"/>
      <c r="BT1117" s="188"/>
      <c r="BU1117" s="188"/>
      <c r="BV1117" s="188"/>
      <c r="BW1117" s="188"/>
      <c r="BX1117" s="188"/>
      <c r="BY1117" s="188"/>
      <c r="BZ1117" s="188"/>
      <c r="CA1117" s="188"/>
      <c r="CB1117" s="188"/>
      <c r="CC1117" s="188"/>
      <c r="CD1117" s="188" t="n">
        <v>30.744203145</v>
      </c>
      <c r="CE1117" s="188" t="n">
        <v>34.338114738</v>
      </c>
      <c r="CF1117" s="188" t="n">
        <v>26.100818045</v>
      </c>
      <c r="CG1117" s="188" t="n">
        <v>48.811264245</v>
      </c>
      <c r="CH1117" s="188" t="n">
        <v>43.2492148730206</v>
      </c>
      <c r="CI1117" s="188" t="n">
        <v>43.2492148730206</v>
      </c>
      <c r="CJ1117" s="188" t="n">
        <v>42.726006304</v>
      </c>
      <c r="CK1117" s="188" t="n">
        <v>42.726006304</v>
      </c>
      <c r="CL1117" s="188" t="n">
        <v>54.7938408845</v>
      </c>
      <c r="CM1117" s="188" t="n">
        <v>54.7938408845</v>
      </c>
      <c r="CN1117" s="188" t="n">
        <v>40.118327783</v>
      </c>
      <c r="CO1117" s="188" t="n">
        <v>40.118327783</v>
      </c>
      <c r="CP1117" s="188" t="n">
        <v>50.84046426</v>
      </c>
      <c r="CQ1117" s="188" t="n">
        <v>69.93499571</v>
      </c>
      <c r="CR1117" s="188" t="n">
        <v>31.0925382</v>
      </c>
      <c r="CS1117" s="245"/>
      <c r="CT1117" s="302"/>
      <c r="CU1117" s="302"/>
      <c r="CV1117" s="302"/>
      <c r="CW1117" s="302"/>
      <c r="CX1117" s="302"/>
      <c r="CY1117" s="302"/>
      <c r="CZ1117" s="302"/>
      <c r="DA1117" s="302"/>
      <c r="DB1117" s="302"/>
      <c r="DC1117" s="302"/>
      <c r="DD1117" s="302"/>
      <c r="DE1117" s="302"/>
      <c r="DF1117" s="302"/>
      <c r="DG1117" s="302"/>
      <c r="DH1117" s="302"/>
      <c r="DI1117" s="302"/>
      <c r="DJ1117" s="302"/>
      <c r="DK1117" s="302"/>
      <c r="DL1117" s="302"/>
      <c r="DM1117" s="302"/>
      <c r="DN1117" s="302"/>
    </row>
    <row r="1118" customFormat="false" ht="15.75" hidden="false" customHeight="false" outlineLevel="0" collapsed="false">
      <c r="A1118" s="276" t="s">
        <v>650</v>
      </c>
      <c r="B1118" s="242"/>
      <c r="C1118" s="242"/>
      <c r="D1118" s="242"/>
      <c r="E1118" s="242"/>
      <c r="F1118" s="242"/>
      <c r="G1118" s="242"/>
      <c r="H1118" s="242"/>
      <c r="I1118" s="242"/>
      <c r="J1118" s="242"/>
      <c r="K1118" s="242"/>
      <c r="L1118" s="242"/>
      <c r="M1118" s="242"/>
      <c r="N1118" s="242"/>
      <c r="O1118" s="242"/>
      <c r="P1118" s="242"/>
      <c r="Q1118" s="242"/>
      <c r="R1118" s="242"/>
      <c r="S1118" s="242"/>
      <c r="T1118" s="242"/>
      <c r="U1118" s="242"/>
      <c r="V1118" s="242"/>
      <c r="W1118" s="242"/>
      <c r="X1118" s="242"/>
      <c r="Y1118" s="242"/>
      <c r="Z1118" s="242"/>
      <c r="AA1118" s="242"/>
      <c r="AB1118" s="242"/>
      <c r="AC1118" s="242"/>
      <c r="AD1118" s="242"/>
      <c r="AE1118" s="242"/>
      <c r="AF1118" s="242"/>
      <c r="AG1118" s="242"/>
      <c r="AH1118" s="242"/>
      <c r="AI1118" s="242"/>
      <c r="AJ1118" s="242"/>
      <c r="AK1118" s="242"/>
      <c r="AL1118" s="242"/>
      <c r="AM1118" s="242"/>
      <c r="AN1118" s="242"/>
      <c r="AO1118" s="242"/>
      <c r="AP1118" s="242"/>
      <c r="AQ1118" s="242"/>
      <c r="AR1118" s="242"/>
      <c r="AS1118" s="242"/>
      <c r="AT1118" s="242"/>
      <c r="AU1118" s="242"/>
      <c r="AV1118" s="242"/>
      <c r="AW1118" s="242"/>
      <c r="AX1118" s="242"/>
      <c r="AY1118" s="242"/>
      <c r="AZ1118" s="242"/>
      <c r="BA1118" s="242"/>
      <c r="BB1118" s="242"/>
      <c r="BC1118" s="242"/>
      <c r="BD1118" s="242"/>
      <c r="BE1118" s="242"/>
      <c r="BF1118" s="242"/>
      <c r="BG1118" s="242"/>
      <c r="BH1118" s="242"/>
      <c r="BI1118" s="242"/>
      <c r="BJ1118" s="242"/>
      <c r="BK1118" s="242"/>
      <c r="BL1118" s="242"/>
      <c r="BM1118" s="242"/>
      <c r="BN1118" s="242"/>
      <c r="BO1118" s="242"/>
      <c r="BP1118" s="242"/>
      <c r="BQ1118" s="242"/>
      <c r="BR1118" s="242"/>
      <c r="BS1118" s="242"/>
      <c r="BT1118" s="242"/>
      <c r="BU1118" s="242"/>
      <c r="BV1118" s="242"/>
      <c r="BW1118" s="242"/>
      <c r="BX1118" s="242"/>
      <c r="BY1118" s="242"/>
      <c r="BZ1118" s="242"/>
      <c r="CA1118" s="242"/>
      <c r="CB1118" s="242"/>
      <c r="CC1118" s="242"/>
      <c r="CD1118" s="242" t="n">
        <v>4.85179824253484</v>
      </c>
      <c r="CE1118" s="242" t="n">
        <v>6.39936144122181</v>
      </c>
      <c r="CF1118" s="242" t="n">
        <v>5.02350307963045</v>
      </c>
      <c r="CG1118" s="242" t="n">
        <v>5.3691660546845</v>
      </c>
      <c r="CH1118" s="74" t="n">
        <v>5.67718990506111</v>
      </c>
      <c r="CI1118" s="74" t="n">
        <v>7.80345693891082</v>
      </c>
      <c r="CJ1118" s="74" t="n">
        <v>7.42210664956082</v>
      </c>
      <c r="CK1118" s="74" t="n">
        <v>6.3522687949418</v>
      </c>
      <c r="CL1118" s="188" t="n">
        <v>7.41562035211074</v>
      </c>
      <c r="CM1118" s="188" t="n">
        <v>6.3872372848137</v>
      </c>
      <c r="CN1118" s="188" t="n">
        <v>7.95442058299676</v>
      </c>
      <c r="CO1118" s="188" t="n">
        <v>6.17398161262208</v>
      </c>
      <c r="CP1118" s="188" t="n">
        <v>7.53740598780578</v>
      </c>
      <c r="CQ1118" s="188" t="n">
        <v>7.95552230980578</v>
      </c>
      <c r="CR1118" s="188" t="n">
        <v>6.7975531411912</v>
      </c>
      <c r="CS1118" s="65"/>
      <c r="CT1118" s="302"/>
      <c r="CU1118" s="302"/>
      <c r="CV1118" s="302"/>
      <c r="CW1118" s="302"/>
      <c r="CX1118" s="302"/>
      <c r="CY1118" s="302"/>
      <c r="CZ1118" s="302"/>
      <c r="DA1118" s="302"/>
      <c r="DB1118" s="302"/>
      <c r="DC1118" s="302"/>
      <c r="DD1118" s="302"/>
      <c r="DE1118" s="302"/>
      <c r="DF1118" s="302"/>
      <c r="DG1118" s="302"/>
      <c r="DH1118" s="302"/>
      <c r="DI1118" s="302"/>
      <c r="DJ1118" s="302"/>
      <c r="DK1118" s="302"/>
      <c r="DL1118" s="302"/>
      <c r="DM1118" s="302"/>
      <c r="DN1118" s="302"/>
    </row>
    <row r="1119" customFormat="false" ht="15.75" hidden="false" customHeight="false" outlineLevel="0" collapsed="false">
      <c r="A1119" s="276" t="s">
        <v>612</v>
      </c>
      <c r="B1119" s="172"/>
      <c r="C1119" s="172"/>
      <c r="D1119" s="172"/>
      <c r="E1119" s="172"/>
      <c r="F1119" s="172"/>
      <c r="G1119" s="172"/>
      <c r="H1119" s="172"/>
      <c r="I1119" s="172"/>
      <c r="J1119" s="172"/>
      <c r="K1119" s="172"/>
      <c r="L1119" s="172"/>
      <c r="M1119" s="172"/>
      <c r="N1119" s="172"/>
      <c r="O1119" s="172"/>
      <c r="P1119" s="172"/>
      <c r="Q1119" s="172"/>
      <c r="R1119" s="172"/>
      <c r="S1119" s="172"/>
      <c r="T1119" s="172"/>
      <c r="U1119" s="172"/>
      <c r="V1119" s="172"/>
      <c r="W1119" s="172"/>
      <c r="X1119" s="172"/>
      <c r="Y1119" s="172"/>
      <c r="Z1119" s="172"/>
      <c r="AA1119" s="172"/>
      <c r="AB1119" s="172"/>
      <c r="AC1119" s="172"/>
      <c r="AD1119" s="172"/>
      <c r="AE1119" s="172"/>
      <c r="AF1119" s="172"/>
      <c r="AG1119" s="172"/>
      <c r="AH1119" s="172"/>
      <c r="AI1119" s="172"/>
      <c r="AJ1119" s="172"/>
      <c r="AK1119" s="172"/>
      <c r="AL1119" s="172"/>
      <c r="AM1119" s="172"/>
      <c r="AN1119" s="172"/>
      <c r="AO1119" s="172"/>
      <c r="AP1119" s="172"/>
      <c r="AQ1119" s="172"/>
      <c r="AR1119" s="172"/>
      <c r="AS1119" s="172"/>
      <c r="AT1119" s="172"/>
      <c r="AU1119" s="172"/>
      <c r="AV1119" s="172"/>
      <c r="AW1119" s="172"/>
      <c r="AX1119" s="172"/>
      <c r="AY1119" s="172"/>
      <c r="AZ1119" s="172"/>
      <c r="BA1119" s="172"/>
      <c r="BB1119" s="172"/>
      <c r="BC1119" s="172"/>
      <c r="BD1119" s="172"/>
      <c r="BE1119" s="172"/>
      <c r="BF1119" s="172"/>
      <c r="BG1119" s="172"/>
      <c r="BH1119" s="172"/>
      <c r="BI1119" s="172"/>
      <c r="BJ1119" s="172" t="n">
        <v>0</v>
      </c>
      <c r="BK1119" s="172" t="n">
        <v>0</v>
      </c>
      <c r="BL1119" s="172" t="n">
        <v>0</v>
      </c>
      <c r="BM1119" s="172" t="n">
        <v>0</v>
      </c>
      <c r="BN1119" s="172" t="n">
        <v>0</v>
      </c>
      <c r="BO1119" s="172" t="n">
        <v>0</v>
      </c>
      <c r="BP1119" s="172" t="n">
        <v>0</v>
      </c>
      <c r="BQ1119" s="172" t="n">
        <v>0</v>
      </c>
      <c r="BR1119" s="172" t="n">
        <v>0</v>
      </c>
      <c r="BS1119" s="172" t="n">
        <v>0</v>
      </c>
      <c r="BT1119" s="172" t="n">
        <v>0</v>
      </c>
      <c r="BU1119" s="172" t="n">
        <v>0</v>
      </c>
      <c r="BV1119" s="172" t="n">
        <v>0</v>
      </c>
      <c r="BW1119" s="172" t="n">
        <v>0</v>
      </c>
      <c r="BX1119" s="172" t="n">
        <v>0</v>
      </c>
      <c r="BY1119" s="172" t="n">
        <v>0</v>
      </c>
      <c r="BZ1119" s="172" t="n">
        <v>19.7963109640946</v>
      </c>
      <c r="CA1119" s="172" t="n">
        <v>-18.9591019492057</v>
      </c>
      <c r="CB1119" s="172" t="n">
        <v>-24.6013595072779</v>
      </c>
      <c r="CC1119" s="172" t="n">
        <v>-25.5233273401347</v>
      </c>
      <c r="CD1119" s="172" t="n">
        <v>19.8512730053463</v>
      </c>
      <c r="CE1119" s="172" t="n">
        <v>-11.4230146464581</v>
      </c>
      <c r="CF1119" s="172" t="n">
        <v>-28.5849414801833</v>
      </c>
      <c r="CG1119" s="172" t="n">
        <v>-28.1144323143705</v>
      </c>
      <c r="CH1119" s="172" t="n">
        <v>39.3860762912727</v>
      </c>
      <c r="CI1119" s="172" t="n">
        <v>111.754879056823</v>
      </c>
      <c r="CJ1119" s="172" t="n">
        <v>-8.95682434583839</v>
      </c>
      <c r="CK1119" s="172" t="n">
        <v>250.714103773939</v>
      </c>
      <c r="CL1119" s="172" t="n">
        <v>8.36089197626482</v>
      </c>
      <c r="CM1119" s="172" t="n">
        <v>9.44652214607512</v>
      </c>
      <c r="CN1119" s="172" t="n">
        <v>6.97690623933109</v>
      </c>
      <c r="CO1119" s="172" t="n">
        <v>-31.4776364320973</v>
      </c>
      <c r="CP1119" s="172" t="n">
        <v>46.8112359831729</v>
      </c>
      <c r="CQ1119" s="172" t="n">
        <v>59.6581173670136</v>
      </c>
      <c r="CR1119" s="172" t="n">
        <v>16.6197782456394</v>
      </c>
      <c r="CS1119" s="65"/>
      <c r="CT1119" s="303"/>
      <c r="CU1119" s="303"/>
      <c r="CV1119" s="303"/>
      <c r="CW1119" s="303"/>
      <c r="CX1119" s="303"/>
      <c r="CY1119" s="303"/>
      <c r="CZ1119" s="303"/>
      <c r="DA1119" s="303"/>
      <c r="DB1119" s="303"/>
      <c r="DC1119" s="303"/>
      <c r="DD1119" s="303"/>
      <c r="DE1119" s="303"/>
      <c r="DF1119" s="303"/>
      <c r="DG1119" s="303"/>
      <c r="DH1119" s="303"/>
      <c r="DI1119" s="303"/>
      <c r="DJ1119" s="303"/>
      <c r="DK1119" s="303"/>
      <c r="DL1119" s="303"/>
      <c r="DM1119" s="303"/>
      <c r="DN1119" s="303"/>
    </row>
    <row r="1120" customFormat="false" ht="15.75" hidden="false" customHeight="false" outlineLevel="0" collapsed="false">
      <c r="A1120" s="276" t="s">
        <v>622</v>
      </c>
      <c r="B1120" s="74"/>
      <c r="C1120" s="74"/>
      <c r="D1120" s="74"/>
      <c r="E1120" s="74"/>
      <c r="F1120" s="74"/>
      <c r="G1120" s="74"/>
      <c r="H1120" s="74"/>
      <c r="I1120" s="74"/>
      <c r="J1120" s="74"/>
      <c r="K1120" s="74"/>
      <c r="L1120" s="74"/>
      <c r="M1120" s="74"/>
      <c r="N1120" s="74"/>
      <c r="O1120" s="74"/>
      <c r="P1120" s="74"/>
      <c r="Q1120" s="74"/>
      <c r="R1120" s="74"/>
      <c r="S1120" s="74"/>
      <c r="T1120" s="74"/>
      <c r="U1120" s="74"/>
      <c r="V1120" s="74"/>
      <c r="W1120" s="74"/>
      <c r="X1120" s="74"/>
      <c r="Y1120" s="74"/>
      <c r="Z1120" s="74"/>
      <c r="AA1120" s="74"/>
      <c r="AB1120" s="74"/>
      <c r="AC1120" s="74"/>
      <c r="AD1120" s="74"/>
      <c r="AE1120" s="74"/>
      <c r="AF1120" s="74"/>
      <c r="AG1120" s="74"/>
      <c r="AH1120" s="74"/>
      <c r="AI1120" s="74"/>
      <c r="AJ1120" s="74"/>
      <c r="AK1120" s="74"/>
      <c r="AL1120" s="74"/>
      <c r="AM1120" s="74"/>
      <c r="AN1120" s="74"/>
      <c r="AO1120" s="74"/>
      <c r="AP1120" s="74"/>
      <c r="AQ1120" s="74"/>
      <c r="AR1120" s="74"/>
      <c r="AS1120" s="74"/>
      <c r="AT1120" s="74"/>
      <c r="AU1120" s="74"/>
      <c r="AV1120" s="74"/>
      <c r="AW1120" s="74"/>
      <c r="AX1120" s="74"/>
      <c r="AY1120" s="74"/>
      <c r="AZ1120" s="74"/>
      <c r="BA1120" s="74"/>
      <c r="BB1120" s="74"/>
      <c r="BC1120" s="74"/>
      <c r="BD1120" s="74"/>
      <c r="BE1120" s="74"/>
      <c r="BF1120" s="74"/>
      <c r="BG1120" s="74"/>
      <c r="BH1120" s="74"/>
      <c r="BI1120" s="74"/>
      <c r="BJ1120" s="74" t="n">
        <v>0</v>
      </c>
      <c r="BK1120" s="74" t="n">
        <v>0</v>
      </c>
      <c r="BL1120" s="74" t="n">
        <v>0</v>
      </c>
      <c r="BM1120" s="74" t="n">
        <v>0</v>
      </c>
      <c r="BN1120" s="74" t="n">
        <v>0</v>
      </c>
      <c r="BO1120" s="74" t="n">
        <v>0</v>
      </c>
      <c r="BP1120" s="74" t="n">
        <v>0</v>
      </c>
      <c r="BQ1120" s="74" t="n">
        <v>0</v>
      </c>
      <c r="BR1120" s="74" t="n">
        <v>0</v>
      </c>
      <c r="BS1120" s="74" t="n">
        <v>0</v>
      </c>
      <c r="BT1120" s="74" t="n">
        <v>0</v>
      </c>
      <c r="BU1120" s="74" t="n">
        <v>0</v>
      </c>
      <c r="BV1120" s="74" t="n">
        <v>0</v>
      </c>
      <c r="BW1120" s="74" t="n">
        <v>0</v>
      </c>
      <c r="BX1120" s="74" t="n">
        <v>0</v>
      </c>
      <c r="BY1120" s="74" t="n">
        <v>0</v>
      </c>
      <c r="BZ1120" s="74" t="n">
        <v>0</v>
      </c>
      <c r="CA1120" s="74" t="n">
        <v>0</v>
      </c>
      <c r="CB1120" s="74" t="n">
        <v>0</v>
      </c>
      <c r="CC1120" s="74" t="n">
        <v>0</v>
      </c>
      <c r="CD1120" s="74" t="n">
        <v>0</v>
      </c>
      <c r="CE1120" s="74" t="n">
        <v>0</v>
      </c>
      <c r="CF1120" s="74" t="n">
        <v>0</v>
      </c>
      <c r="CG1120" s="74" t="n">
        <v>0</v>
      </c>
      <c r="CH1120" s="74" t="n">
        <v>0</v>
      </c>
      <c r="CI1120" s="74" t="n">
        <v>0</v>
      </c>
      <c r="CJ1120" s="74" t="n">
        <v>0</v>
      </c>
      <c r="CK1120" s="74" t="n">
        <v>0</v>
      </c>
      <c r="CL1120" s="74" t="n">
        <v>0</v>
      </c>
      <c r="CM1120" s="74" t="n">
        <v>0</v>
      </c>
      <c r="CN1120" s="74" t="n">
        <v>0</v>
      </c>
      <c r="CO1120" s="74" t="n">
        <v>0</v>
      </c>
      <c r="CP1120" s="74" t="n">
        <v>0</v>
      </c>
      <c r="CQ1120" s="74" t="n">
        <v>0</v>
      </c>
      <c r="CR1120" s="74" t="n">
        <v>0</v>
      </c>
      <c r="CS1120" s="245"/>
      <c r="CT1120" s="304"/>
      <c r="CU1120" s="304"/>
      <c r="CV1120" s="304"/>
      <c r="CW1120" s="304"/>
      <c r="CX1120" s="304"/>
      <c r="CY1120" s="304"/>
      <c r="CZ1120" s="304"/>
      <c r="DA1120" s="304"/>
      <c r="DB1120" s="304"/>
      <c r="DC1120" s="304"/>
      <c r="DD1120" s="304"/>
      <c r="DE1120" s="304"/>
      <c r="DF1120" s="304"/>
      <c r="DG1120" s="304"/>
      <c r="DH1120" s="304"/>
      <c r="DI1120" s="304"/>
      <c r="DJ1120" s="304"/>
      <c r="DK1120" s="304"/>
      <c r="DL1120" s="304"/>
      <c r="DM1120" s="304"/>
      <c r="DN1120" s="304"/>
    </row>
    <row r="1121" customFormat="false" ht="15.75" hidden="false" customHeight="false" outlineLevel="0" collapsed="false">
      <c r="A1121" s="276" t="s">
        <v>623</v>
      </c>
      <c r="B1121" s="74"/>
      <c r="C1121" s="74"/>
      <c r="D1121" s="74"/>
      <c r="E1121" s="74"/>
      <c r="F1121" s="74"/>
      <c r="G1121" s="74"/>
      <c r="H1121" s="74"/>
      <c r="I1121" s="74"/>
      <c r="J1121" s="74"/>
      <c r="K1121" s="74"/>
      <c r="L1121" s="74"/>
      <c r="M1121" s="74"/>
      <c r="N1121" s="74"/>
      <c r="O1121" s="74"/>
      <c r="P1121" s="74"/>
      <c r="Q1121" s="74"/>
      <c r="R1121" s="74"/>
      <c r="S1121" s="74"/>
      <c r="T1121" s="74"/>
      <c r="U1121" s="74"/>
      <c r="V1121" s="74"/>
      <c r="W1121" s="74"/>
      <c r="X1121" s="74"/>
      <c r="Y1121" s="74"/>
      <c r="Z1121" s="74"/>
      <c r="AA1121" s="74"/>
      <c r="AB1121" s="74"/>
      <c r="AC1121" s="74"/>
      <c r="AD1121" s="74"/>
      <c r="AE1121" s="74"/>
      <c r="AF1121" s="74"/>
      <c r="AG1121" s="74"/>
      <c r="AH1121" s="74"/>
      <c r="AI1121" s="74"/>
      <c r="AJ1121" s="74"/>
      <c r="AK1121" s="74"/>
      <c r="AL1121" s="74"/>
      <c r="AM1121" s="74"/>
      <c r="AN1121" s="74"/>
      <c r="AO1121" s="74"/>
      <c r="AP1121" s="74"/>
      <c r="AQ1121" s="74"/>
      <c r="AR1121" s="74"/>
      <c r="AS1121" s="74"/>
      <c r="AT1121" s="74"/>
      <c r="AU1121" s="74"/>
      <c r="AV1121" s="74"/>
      <c r="AW1121" s="74"/>
      <c r="AX1121" s="74"/>
      <c r="AY1121" s="74"/>
      <c r="AZ1121" s="74"/>
      <c r="BA1121" s="74"/>
      <c r="BB1121" s="74"/>
      <c r="BC1121" s="74"/>
      <c r="BD1121" s="74"/>
      <c r="BE1121" s="74"/>
      <c r="BF1121" s="74"/>
      <c r="BG1121" s="74"/>
      <c r="BH1121" s="74"/>
      <c r="BI1121" s="74"/>
      <c r="BJ1121" s="74" t="n">
        <v>0</v>
      </c>
      <c r="BK1121" s="74" t="n">
        <v>0</v>
      </c>
      <c r="BL1121" s="74" t="n">
        <v>0</v>
      </c>
      <c r="BM1121" s="74" t="n">
        <v>0</v>
      </c>
      <c r="BN1121" s="74" t="n">
        <v>0</v>
      </c>
      <c r="BO1121" s="74" t="n">
        <v>0</v>
      </c>
      <c r="BP1121" s="74" t="n">
        <v>0</v>
      </c>
      <c r="BQ1121" s="74" t="n">
        <v>0</v>
      </c>
      <c r="BR1121" s="74" t="n">
        <v>0</v>
      </c>
      <c r="BS1121" s="74" t="n">
        <v>0</v>
      </c>
      <c r="BT1121" s="74" t="n">
        <v>0</v>
      </c>
      <c r="BU1121" s="74" t="n">
        <v>0</v>
      </c>
      <c r="BV1121" s="74" t="n">
        <v>0</v>
      </c>
      <c r="BW1121" s="74" t="n">
        <v>0</v>
      </c>
      <c r="BX1121" s="74" t="n">
        <v>0</v>
      </c>
      <c r="BY1121" s="74" t="n">
        <v>0</v>
      </c>
      <c r="BZ1121" s="74" t="n">
        <v>19.7963109640946</v>
      </c>
      <c r="CA1121" s="74" t="n">
        <v>-18.9591019492057</v>
      </c>
      <c r="CB1121" s="74" t="n">
        <v>-24.6013595072779</v>
      </c>
      <c r="CC1121" s="74" t="n">
        <v>-25.5233273401347</v>
      </c>
      <c r="CD1121" s="74" t="n">
        <v>19.8512730053463</v>
      </c>
      <c r="CE1121" s="74" t="n">
        <v>-11.4230146464581</v>
      </c>
      <c r="CF1121" s="74" t="n">
        <v>-28.5849414801833</v>
      </c>
      <c r="CG1121" s="74" t="n">
        <v>-28.1144323143705</v>
      </c>
      <c r="CH1121" s="74" t="n">
        <v>39.3860762912727</v>
      </c>
      <c r="CI1121" s="74" t="n">
        <v>111.754879056823</v>
      </c>
      <c r="CJ1121" s="74" t="n">
        <v>-8.95682434583839</v>
      </c>
      <c r="CK1121" s="74" t="n">
        <v>250.714103773939</v>
      </c>
      <c r="CL1121" s="74" t="n">
        <v>8.36089197626482</v>
      </c>
      <c r="CM1121" s="74" t="n">
        <v>9.44652214607512</v>
      </c>
      <c r="CN1121" s="74" t="n">
        <v>6.97690623933109</v>
      </c>
      <c r="CO1121" s="74" t="n">
        <v>-31.4776364320973</v>
      </c>
      <c r="CP1121" s="74" t="n">
        <v>46.8112359831729</v>
      </c>
      <c r="CQ1121" s="74" t="n">
        <v>59.6581173670136</v>
      </c>
      <c r="CR1121" s="74" t="n">
        <v>16.6197782456394</v>
      </c>
      <c r="CS1121" s="245"/>
      <c r="CT1121" s="284"/>
      <c r="CU1121" s="284"/>
      <c r="CV1121" s="284"/>
      <c r="CW1121" s="284"/>
      <c r="CX1121" s="284"/>
      <c r="CY1121" s="284"/>
      <c r="CZ1121" s="284"/>
      <c r="DA1121" s="284"/>
      <c r="DB1121" s="284"/>
      <c r="DC1121" s="284"/>
      <c r="DD1121" s="284"/>
      <c r="DE1121" s="284"/>
      <c r="DF1121" s="284"/>
      <c r="DG1121" s="284"/>
      <c r="DH1121" s="284"/>
      <c r="DI1121" s="284"/>
      <c r="DJ1121" s="284"/>
      <c r="DK1121" s="284"/>
      <c r="DL1121" s="284"/>
      <c r="DM1121" s="284"/>
      <c r="DN1121" s="284"/>
    </row>
    <row r="1122" customFormat="false" ht="15.75" hidden="false" customHeight="false" outlineLevel="0" collapsed="false">
      <c r="A1122" s="276" t="s">
        <v>613</v>
      </c>
      <c r="B1122" s="190"/>
      <c r="C1122" s="190"/>
      <c r="D1122" s="190"/>
      <c r="E1122" s="190"/>
      <c r="F1122" s="190"/>
      <c r="G1122" s="190"/>
      <c r="H1122" s="190"/>
      <c r="I1122" s="190"/>
      <c r="J1122" s="190"/>
      <c r="K1122" s="190"/>
      <c r="L1122" s="190"/>
      <c r="M1122" s="190"/>
      <c r="N1122" s="190"/>
      <c r="O1122" s="190"/>
      <c r="P1122" s="190"/>
      <c r="Q1122" s="190"/>
      <c r="R1122" s="190"/>
      <c r="S1122" s="190"/>
      <c r="T1122" s="190"/>
      <c r="U1122" s="190"/>
      <c r="V1122" s="190"/>
      <c r="W1122" s="190"/>
      <c r="X1122" s="190"/>
      <c r="Y1122" s="190"/>
      <c r="Z1122" s="190"/>
      <c r="AA1122" s="190"/>
      <c r="AB1122" s="190"/>
      <c r="AC1122" s="190"/>
      <c r="AD1122" s="190"/>
      <c r="AE1122" s="190"/>
      <c r="AF1122" s="190"/>
      <c r="AG1122" s="190"/>
      <c r="AH1122" s="190"/>
      <c r="AI1122" s="190"/>
      <c r="AJ1122" s="190"/>
      <c r="AK1122" s="190"/>
      <c r="AL1122" s="190"/>
      <c r="AM1122" s="190"/>
      <c r="AN1122" s="190"/>
      <c r="AO1122" s="190"/>
      <c r="AP1122" s="190"/>
      <c r="AQ1122" s="190"/>
      <c r="AR1122" s="190"/>
      <c r="AS1122" s="190"/>
      <c r="AT1122" s="190"/>
      <c r="AU1122" s="190"/>
      <c r="AV1122" s="190"/>
      <c r="AW1122" s="190"/>
      <c r="AX1122" s="190"/>
      <c r="AY1122" s="190"/>
      <c r="AZ1122" s="190"/>
      <c r="BA1122" s="190"/>
      <c r="BB1122" s="190"/>
      <c r="BC1122" s="190"/>
      <c r="BD1122" s="190"/>
      <c r="BE1122" s="190"/>
      <c r="BF1122" s="190"/>
      <c r="BG1122" s="190"/>
      <c r="BH1122" s="190"/>
      <c r="BI1122" s="190"/>
      <c r="BJ1122" s="190" t="n">
        <v>0</v>
      </c>
      <c r="BK1122" s="190" t="n">
        <v>0</v>
      </c>
      <c r="BL1122" s="190" t="n">
        <v>0</v>
      </c>
      <c r="BM1122" s="190" t="n">
        <v>0</v>
      </c>
      <c r="BN1122" s="190" t="n">
        <v>0</v>
      </c>
      <c r="BO1122" s="190" t="n">
        <v>0</v>
      </c>
      <c r="BP1122" s="190" t="n">
        <v>0</v>
      </c>
      <c r="BQ1122" s="190" t="n">
        <v>0</v>
      </c>
      <c r="BR1122" s="190" t="n">
        <v>0</v>
      </c>
      <c r="BS1122" s="190" t="n">
        <v>0</v>
      </c>
      <c r="BT1122" s="190" t="n">
        <v>0</v>
      </c>
      <c r="BU1122" s="190" t="n">
        <v>0</v>
      </c>
      <c r="BV1122" s="190" t="n">
        <v>0</v>
      </c>
      <c r="BW1122" s="190" t="n">
        <v>0</v>
      </c>
      <c r="BX1122" s="190" t="n">
        <v>0</v>
      </c>
      <c r="BY1122" s="190" t="n">
        <v>0</v>
      </c>
      <c r="BZ1122" s="190" t="n">
        <v>0</v>
      </c>
      <c r="CA1122" s="190" t="n">
        <v>0</v>
      </c>
      <c r="CB1122" s="190" t="n">
        <v>0</v>
      </c>
      <c r="CC1122" s="190" t="n">
        <v>0</v>
      </c>
      <c r="CD1122" s="190" t="n">
        <v>0</v>
      </c>
      <c r="CE1122" s="190" t="n">
        <v>0</v>
      </c>
      <c r="CF1122" s="190" t="n">
        <v>0</v>
      </c>
      <c r="CG1122" s="190" t="n">
        <v>0</v>
      </c>
      <c r="CH1122" s="74" t="n">
        <v>0</v>
      </c>
      <c r="CI1122" s="74" t="n">
        <v>0</v>
      </c>
      <c r="CJ1122" s="74" t="n">
        <v>0</v>
      </c>
      <c r="CK1122" s="74" t="n">
        <v>0</v>
      </c>
      <c r="CL1122" s="74" t="n">
        <v>0</v>
      </c>
      <c r="CM1122" s="74" t="n">
        <v>0</v>
      </c>
      <c r="CN1122" s="74" t="n">
        <v>0</v>
      </c>
      <c r="CO1122" s="74" t="n">
        <v>0</v>
      </c>
      <c r="CP1122" s="74" t="n">
        <v>0</v>
      </c>
      <c r="CQ1122" s="74" t="n">
        <v>0</v>
      </c>
      <c r="CR1122" s="74" t="n">
        <v>0</v>
      </c>
      <c r="CS1122" s="74"/>
      <c r="CT1122" s="284"/>
      <c r="CU1122" s="284"/>
      <c r="CV1122" s="284"/>
      <c r="CW1122" s="284"/>
      <c r="CX1122" s="284"/>
      <c r="CY1122" s="284"/>
      <c r="CZ1122" s="284"/>
      <c r="DA1122" s="284"/>
      <c r="DB1122" s="284"/>
      <c r="DC1122" s="284"/>
      <c r="DD1122" s="284"/>
      <c r="DE1122" s="284"/>
      <c r="DF1122" s="284"/>
      <c r="DG1122" s="284"/>
      <c r="DH1122" s="284"/>
      <c r="DI1122" s="284"/>
      <c r="DJ1122" s="284"/>
      <c r="DK1122" s="284"/>
      <c r="DL1122" s="284"/>
      <c r="DM1122" s="284"/>
      <c r="DN1122" s="284"/>
    </row>
    <row r="1123" customFormat="false" ht="15.75" hidden="false" customHeight="false" outlineLevel="0" collapsed="false">
      <c r="A1123" s="276" t="s">
        <v>622</v>
      </c>
      <c r="B1123" s="190"/>
      <c r="C1123" s="190"/>
      <c r="D1123" s="190"/>
      <c r="E1123" s="190"/>
      <c r="F1123" s="190"/>
      <c r="G1123" s="190"/>
      <c r="H1123" s="190"/>
      <c r="I1123" s="190"/>
      <c r="J1123" s="190"/>
      <c r="K1123" s="190"/>
      <c r="L1123" s="190"/>
      <c r="M1123" s="190"/>
      <c r="N1123" s="190"/>
      <c r="O1123" s="190"/>
      <c r="P1123" s="190"/>
      <c r="Q1123" s="190"/>
      <c r="R1123" s="190"/>
      <c r="S1123" s="190"/>
      <c r="T1123" s="190"/>
      <c r="U1123" s="190"/>
      <c r="V1123" s="190"/>
      <c r="W1123" s="190"/>
      <c r="X1123" s="190"/>
      <c r="Y1123" s="190"/>
      <c r="Z1123" s="190"/>
      <c r="AA1123" s="190"/>
      <c r="AB1123" s="190"/>
      <c r="AC1123" s="190"/>
      <c r="AD1123" s="190"/>
      <c r="AE1123" s="190"/>
      <c r="AF1123" s="190"/>
      <c r="AG1123" s="190"/>
      <c r="AH1123" s="190"/>
      <c r="AI1123" s="190"/>
      <c r="AJ1123" s="190"/>
      <c r="AK1123" s="190"/>
      <c r="AL1123" s="190"/>
      <c r="AM1123" s="190"/>
      <c r="AN1123" s="190"/>
      <c r="AO1123" s="190"/>
      <c r="AP1123" s="190"/>
      <c r="AQ1123" s="190"/>
      <c r="AR1123" s="190"/>
      <c r="AS1123" s="190"/>
      <c r="AT1123" s="190"/>
      <c r="AU1123" s="190"/>
      <c r="AV1123" s="190"/>
      <c r="AW1123" s="190"/>
      <c r="AX1123" s="190"/>
      <c r="AY1123" s="190"/>
      <c r="AZ1123" s="190"/>
      <c r="BA1123" s="190"/>
      <c r="BB1123" s="190"/>
      <c r="BC1123" s="190"/>
      <c r="BD1123" s="190"/>
      <c r="BE1123" s="190"/>
      <c r="BF1123" s="190"/>
      <c r="BG1123" s="190"/>
      <c r="BH1123" s="190"/>
      <c r="BI1123" s="190"/>
      <c r="BJ1123" s="190"/>
      <c r="BK1123" s="190"/>
      <c r="BL1123" s="190"/>
      <c r="BM1123" s="190"/>
      <c r="BN1123" s="190"/>
      <c r="BO1123" s="190"/>
      <c r="BP1123" s="190"/>
      <c r="BQ1123" s="190"/>
      <c r="BR1123" s="190"/>
      <c r="BS1123" s="190"/>
      <c r="BT1123" s="190"/>
      <c r="BU1123" s="190"/>
      <c r="BV1123" s="190"/>
      <c r="BW1123" s="190"/>
      <c r="BX1123" s="190"/>
      <c r="BY1123" s="190"/>
      <c r="BZ1123" s="190"/>
      <c r="CA1123" s="190"/>
      <c r="CB1123" s="190"/>
      <c r="CC1123" s="190"/>
      <c r="CD1123" s="190"/>
      <c r="CE1123" s="190"/>
      <c r="CF1123" s="190"/>
      <c r="CG1123" s="190"/>
      <c r="CH1123" s="74"/>
      <c r="CI1123" s="74"/>
      <c r="CJ1123" s="74"/>
      <c r="CK1123" s="74"/>
      <c r="CL1123" s="74"/>
      <c r="CM1123" s="74"/>
      <c r="CN1123" s="74"/>
      <c r="CO1123" s="74"/>
      <c r="CP1123" s="74"/>
      <c r="CQ1123" s="74"/>
      <c r="CR1123" s="74"/>
      <c r="CS1123" s="74"/>
      <c r="CT1123" s="274"/>
      <c r="CU1123" s="274"/>
      <c r="CV1123" s="274"/>
      <c r="CW1123" s="274"/>
      <c r="CX1123" s="274"/>
      <c r="CY1123" s="274"/>
      <c r="CZ1123" s="274"/>
      <c r="DA1123" s="274"/>
      <c r="DB1123" s="274"/>
      <c r="DC1123" s="274"/>
      <c r="DD1123" s="274"/>
      <c r="DE1123" s="274"/>
      <c r="DF1123" s="274"/>
      <c r="DG1123" s="274"/>
      <c r="DH1123" s="274"/>
      <c r="DI1123" s="274"/>
      <c r="DJ1123" s="274"/>
      <c r="DK1123" s="274"/>
      <c r="DL1123" s="274"/>
      <c r="DM1123" s="274"/>
      <c r="DN1123" s="274"/>
    </row>
    <row r="1124" customFormat="false" ht="15.75" hidden="false" customHeight="false" outlineLevel="0" collapsed="false">
      <c r="A1124" s="276" t="s">
        <v>623</v>
      </c>
      <c r="B1124" s="190"/>
      <c r="C1124" s="190"/>
      <c r="D1124" s="190"/>
      <c r="E1124" s="190"/>
      <c r="F1124" s="190"/>
      <c r="G1124" s="190"/>
      <c r="H1124" s="190"/>
      <c r="I1124" s="190"/>
      <c r="J1124" s="190"/>
      <c r="K1124" s="190"/>
      <c r="L1124" s="190"/>
      <c r="M1124" s="190"/>
      <c r="N1124" s="190"/>
      <c r="O1124" s="190"/>
      <c r="P1124" s="190"/>
      <c r="Q1124" s="190"/>
      <c r="R1124" s="190"/>
      <c r="S1124" s="190"/>
      <c r="T1124" s="190"/>
      <c r="U1124" s="190"/>
      <c r="V1124" s="190"/>
      <c r="W1124" s="190"/>
      <c r="X1124" s="190"/>
      <c r="Y1124" s="190"/>
      <c r="Z1124" s="190"/>
      <c r="AA1124" s="190"/>
      <c r="AB1124" s="190"/>
      <c r="AC1124" s="190"/>
      <c r="AD1124" s="190"/>
      <c r="AE1124" s="190"/>
      <c r="AF1124" s="190"/>
      <c r="AG1124" s="190"/>
      <c r="AH1124" s="190"/>
      <c r="AI1124" s="190"/>
      <c r="AJ1124" s="190"/>
      <c r="AK1124" s="190"/>
      <c r="AL1124" s="190"/>
      <c r="AM1124" s="190"/>
      <c r="AN1124" s="190"/>
      <c r="AO1124" s="190"/>
      <c r="AP1124" s="190"/>
      <c r="AQ1124" s="190"/>
      <c r="AR1124" s="190"/>
      <c r="AS1124" s="190"/>
      <c r="AT1124" s="190"/>
      <c r="AU1124" s="190"/>
      <c r="AV1124" s="190"/>
      <c r="AW1124" s="190"/>
      <c r="AX1124" s="190"/>
      <c r="AY1124" s="190"/>
      <c r="AZ1124" s="190"/>
      <c r="BA1124" s="190"/>
      <c r="BB1124" s="190"/>
      <c r="BC1124" s="190"/>
      <c r="BD1124" s="190"/>
      <c r="BE1124" s="190"/>
      <c r="BF1124" s="190"/>
      <c r="BG1124" s="190"/>
      <c r="BH1124" s="190"/>
      <c r="BI1124" s="190"/>
      <c r="BJ1124" s="190"/>
      <c r="BK1124" s="190"/>
      <c r="BL1124" s="190"/>
      <c r="BM1124" s="190"/>
      <c r="BN1124" s="190"/>
      <c r="BO1124" s="190"/>
      <c r="BP1124" s="190"/>
      <c r="BQ1124" s="190"/>
      <c r="BR1124" s="190"/>
      <c r="BS1124" s="190"/>
      <c r="BT1124" s="190"/>
      <c r="BU1124" s="190"/>
      <c r="BV1124" s="190"/>
      <c r="BW1124" s="190"/>
      <c r="BX1124" s="190"/>
      <c r="BY1124" s="190"/>
      <c r="BZ1124" s="190"/>
      <c r="CA1124" s="190"/>
      <c r="CB1124" s="190"/>
      <c r="CC1124" s="190"/>
      <c r="CD1124" s="190"/>
      <c r="CE1124" s="190"/>
      <c r="CF1124" s="190"/>
      <c r="CG1124" s="190"/>
      <c r="CH1124" s="74"/>
      <c r="CI1124" s="74"/>
      <c r="CJ1124" s="74"/>
      <c r="CK1124" s="74"/>
      <c r="CL1124" s="74"/>
      <c r="CM1124" s="74"/>
      <c r="CN1124" s="74"/>
      <c r="CO1124" s="74"/>
      <c r="CP1124" s="74"/>
      <c r="CQ1124" s="74"/>
      <c r="CR1124" s="74"/>
      <c r="CS1124" s="74"/>
      <c r="CT1124" s="274"/>
      <c r="CU1124" s="274"/>
      <c r="CV1124" s="274"/>
      <c r="CW1124" s="274"/>
      <c r="CX1124" s="274"/>
      <c r="CY1124" s="274"/>
      <c r="CZ1124" s="274"/>
      <c r="DA1124" s="274"/>
      <c r="DB1124" s="274"/>
      <c r="DC1124" s="274"/>
      <c r="DD1124" s="274"/>
      <c r="DE1124" s="274"/>
      <c r="DF1124" s="274"/>
      <c r="DG1124" s="274"/>
      <c r="DH1124" s="274"/>
      <c r="DI1124" s="274"/>
      <c r="DJ1124" s="274"/>
      <c r="DK1124" s="274"/>
      <c r="DL1124" s="274"/>
      <c r="DM1124" s="274"/>
      <c r="DN1124" s="274"/>
    </row>
    <row r="1125" customFormat="false" ht="15.75" hidden="false" customHeight="false" outlineLevel="0" collapsed="false">
      <c r="A1125" s="276" t="s">
        <v>614</v>
      </c>
      <c r="B1125" s="74"/>
      <c r="C1125" s="74"/>
      <c r="D1125" s="74"/>
      <c r="E1125" s="74"/>
      <c r="F1125" s="74"/>
      <c r="G1125" s="74"/>
      <c r="H1125" s="74"/>
      <c r="I1125" s="74"/>
      <c r="J1125" s="74"/>
      <c r="K1125" s="74"/>
      <c r="L1125" s="74"/>
      <c r="M1125" s="74"/>
      <c r="N1125" s="74"/>
      <c r="O1125" s="74"/>
      <c r="P1125" s="74"/>
      <c r="Q1125" s="74"/>
      <c r="R1125" s="74"/>
      <c r="S1125" s="74"/>
      <c r="T1125" s="74"/>
      <c r="U1125" s="74"/>
      <c r="V1125" s="74"/>
      <c r="W1125" s="74"/>
      <c r="X1125" s="74"/>
      <c r="Y1125" s="74"/>
      <c r="Z1125" s="74"/>
      <c r="AA1125" s="74"/>
      <c r="AB1125" s="74"/>
      <c r="AC1125" s="74"/>
      <c r="AD1125" s="74"/>
      <c r="AE1125" s="74"/>
      <c r="AF1125" s="74"/>
      <c r="AG1125" s="74"/>
      <c r="AH1125" s="74"/>
      <c r="AI1125" s="74"/>
      <c r="AJ1125" s="74"/>
      <c r="AK1125" s="74"/>
      <c r="AL1125" s="74"/>
      <c r="AM1125" s="74"/>
      <c r="AN1125" s="74"/>
      <c r="AO1125" s="74"/>
      <c r="AP1125" s="74"/>
      <c r="AQ1125" s="74"/>
      <c r="AR1125" s="74"/>
      <c r="AS1125" s="74"/>
      <c r="AT1125" s="74"/>
      <c r="AU1125" s="74"/>
      <c r="AV1125" s="74"/>
      <c r="AW1125" s="74"/>
      <c r="AX1125" s="74"/>
      <c r="AY1125" s="74"/>
      <c r="AZ1125" s="74"/>
      <c r="BA1125" s="74"/>
      <c r="BB1125" s="74"/>
      <c r="BC1125" s="74"/>
      <c r="BD1125" s="74"/>
      <c r="BE1125" s="74"/>
      <c r="BF1125" s="74"/>
      <c r="BG1125" s="74"/>
      <c r="BH1125" s="74"/>
      <c r="BI1125" s="74"/>
      <c r="BJ1125" s="74" t="n">
        <v>0</v>
      </c>
      <c r="BK1125" s="74" t="n">
        <v>0</v>
      </c>
      <c r="BL1125" s="74" t="n">
        <v>0</v>
      </c>
      <c r="BM1125" s="74" t="n">
        <v>0</v>
      </c>
      <c r="BN1125" s="74" t="n">
        <v>0</v>
      </c>
      <c r="BO1125" s="74" t="n">
        <v>0</v>
      </c>
      <c r="BP1125" s="74" t="n">
        <v>0</v>
      </c>
      <c r="BQ1125" s="74" t="n">
        <v>0</v>
      </c>
      <c r="BR1125" s="74" t="n">
        <v>0</v>
      </c>
      <c r="BS1125" s="74" t="n">
        <v>0</v>
      </c>
      <c r="BT1125" s="74" t="n">
        <v>0</v>
      </c>
      <c r="BU1125" s="74" t="n">
        <v>0</v>
      </c>
      <c r="BV1125" s="74" t="n">
        <v>0</v>
      </c>
      <c r="BW1125" s="74" t="n">
        <v>0</v>
      </c>
      <c r="BX1125" s="74" t="n">
        <v>0</v>
      </c>
      <c r="BY1125" s="74" t="n">
        <v>0</v>
      </c>
      <c r="BZ1125" s="74" t="n">
        <v>19.7963109640946</v>
      </c>
      <c r="CA1125" s="74" t="n">
        <v>-18.9591019492057</v>
      </c>
      <c r="CB1125" s="74" t="n">
        <v>-24.6013595072779</v>
      </c>
      <c r="CC1125" s="74" t="n">
        <v>-25.5233273401347</v>
      </c>
      <c r="CD1125" s="74" t="n">
        <v>19.8512730053463</v>
      </c>
      <c r="CE1125" s="74" t="n">
        <v>-11.4230146464581</v>
      </c>
      <c r="CF1125" s="74" t="n">
        <v>-28.5849414801833</v>
      </c>
      <c r="CG1125" s="74" t="n">
        <v>-28.1144323143705</v>
      </c>
      <c r="CH1125" s="74" t="n">
        <v>39.3860762912727</v>
      </c>
      <c r="CI1125" s="74" t="n">
        <v>111.754879056823</v>
      </c>
      <c r="CJ1125" s="74" t="n">
        <v>-8.95682434583839</v>
      </c>
      <c r="CK1125" s="74" t="n">
        <v>250.714103773939</v>
      </c>
      <c r="CL1125" s="74" t="n">
        <v>8.36089197626482</v>
      </c>
      <c r="CM1125" s="74" t="n">
        <v>9.44652214607512</v>
      </c>
      <c r="CN1125" s="74" t="n">
        <v>6.97690623933109</v>
      </c>
      <c r="CO1125" s="74" t="n">
        <v>-31.4776364320973</v>
      </c>
      <c r="CP1125" s="74" t="n">
        <v>46.8112359831729</v>
      </c>
      <c r="CQ1125" s="74" t="n">
        <v>59.6581173670136</v>
      </c>
      <c r="CR1125" s="74" t="n">
        <v>16.6197782456394</v>
      </c>
      <c r="CS1125" s="74"/>
      <c r="CT1125" s="274"/>
      <c r="CU1125" s="274"/>
      <c r="CV1125" s="274"/>
      <c r="CW1125" s="274"/>
      <c r="CX1125" s="274"/>
      <c r="CY1125" s="274"/>
      <c r="CZ1125" s="274"/>
      <c r="DA1125" s="274"/>
      <c r="DB1125" s="274"/>
      <c r="DC1125" s="274"/>
      <c r="DD1125" s="274"/>
      <c r="DE1125" s="274"/>
      <c r="DF1125" s="274"/>
      <c r="DG1125" s="274"/>
      <c r="DH1125" s="274"/>
      <c r="DI1125" s="274"/>
      <c r="DJ1125" s="274"/>
      <c r="DK1125" s="274"/>
      <c r="DL1125" s="274"/>
      <c r="DM1125" s="274"/>
      <c r="DN1125" s="274"/>
    </row>
    <row r="1126" customFormat="false" ht="15.75" hidden="false" customHeight="false" outlineLevel="0" collapsed="false">
      <c r="A1126" s="276" t="s">
        <v>622</v>
      </c>
      <c r="B1126" s="190"/>
      <c r="C1126" s="190"/>
      <c r="D1126" s="190"/>
      <c r="E1126" s="190"/>
      <c r="F1126" s="190"/>
      <c r="G1126" s="190"/>
      <c r="H1126" s="190"/>
      <c r="I1126" s="190"/>
      <c r="J1126" s="190"/>
      <c r="K1126" s="190"/>
      <c r="L1126" s="190"/>
      <c r="M1126" s="190"/>
      <c r="N1126" s="190"/>
      <c r="O1126" s="190"/>
      <c r="P1126" s="190"/>
      <c r="Q1126" s="190"/>
      <c r="R1126" s="190"/>
      <c r="S1126" s="190"/>
      <c r="T1126" s="190"/>
      <c r="U1126" s="190"/>
      <c r="V1126" s="190"/>
      <c r="W1126" s="190"/>
      <c r="X1126" s="190"/>
      <c r="Y1126" s="190"/>
      <c r="Z1126" s="190"/>
      <c r="AA1126" s="190"/>
      <c r="AB1126" s="190"/>
      <c r="AC1126" s="190"/>
      <c r="AD1126" s="190"/>
      <c r="AE1126" s="190"/>
      <c r="AF1126" s="190"/>
      <c r="AG1126" s="190"/>
      <c r="AH1126" s="190"/>
      <c r="AI1126" s="190"/>
      <c r="AJ1126" s="190"/>
      <c r="AK1126" s="190"/>
      <c r="AL1126" s="190"/>
      <c r="AM1126" s="190"/>
      <c r="AN1126" s="190"/>
      <c r="AO1126" s="190"/>
      <c r="AP1126" s="190"/>
      <c r="AQ1126" s="190"/>
      <c r="AR1126" s="190"/>
      <c r="AS1126" s="190"/>
      <c r="AT1126" s="190"/>
      <c r="AU1126" s="190"/>
      <c r="AV1126" s="190"/>
      <c r="AW1126" s="190"/>
      <c r="AX1126" s="190"/>
      <c r="AY1126" s="190"/>
      <c r="AZ1126" s="190"/>
      <c r="BA1126" s="190"/>
      <c r="BB1126" s="190"/>
      <c r="BC1126" s="190"/>
      <c r="BD1126" s="190"/>
      <c r="BE1126" s="190"/>
      <c r="BF1126" s="190"/>
      <c r="BG1126" s="190"/>
      <c r="BH1126" s="190"/>
      <c r="BI1126" s="190"/>
      <c r="BJ1126" s="190"/>
      <c r="BK1126" s="190"/>
      <c r="BL1126" s="190"/>
      <c r="BM1126" s="190"/>
      <c r="BN1126" s="190"/>
      <c r="BO1126" s="190"/>
      <c r="BP1126" s="190"/>
      <c r="BQ1126" s="190"/>
      <c r="BR1126" s="190"/>
      <c r="BS1126" s="190"/>
      <c r="BT1126" s="190"/>
      <c r="BU1126" s="190"/>
      <c r="BV1126" s="190"/>
      <c r="BW1126" s="190"/>
      <c r="BX1126" s="190"/>
      <c r="BY1126" s="190"/>
      <c r="BZ1126" s="190"/>
      <c r="CA1126" s="190"/>
      <c r="CB1126" s="190"/>
      <c r="CC1126" s="190"/>
      <c r="CD1126" s="190"/>
      <c r="CE1126" s="190"/>
      <c r="CF1126" s="190"/>
      <c r="CG1126" s="190"/>
      <c r="CH1126" s="74"/>
      <c r="CI1126" s="74"/>
      <c r="CJ1126" s="74"/>
      <c r="CK1126" s="74"/>
      <c r="CL1126" s="74"/>
      <c r="CM1126" s="74"/>
      <c r="CN1126" s="74"/>
      <c r="CO1126" s="74"/>
      <c r="CP1126" s="74"/>
      <c r="CQ1126" s="74"/>
      <c r="CR1126" s="74"/>
      <c r="CS1126" s="74"/>
      <c r="CT1126" s="284"/>
      <c r="CU1126" s="284"/>
      <c r="CV1126" s="284"/>
      <c r="CW1126" s="284"/>
      <c r="CX1126" s="284"/>
      <c r="CY1126" s="284"/>
      <c r="CZ1126" s="284"/>
      <c r="DA1126" s="284"/>
      <c r="DB1126" s="284"/>
      <c r="DC1126" s="284"/>
      <c r="DD1126" s="284"/>
      <c r="DE1126" s="284"/>
      <c r="DF1126" s="284"/>
      <c r="DG1126" s="284"/>
      <c r="DH1126" s="284"/>
      <c r="DI1126" s="284"/>
      <c r="DJ1126" s="284"/>
      <c r="DK1126" s="284"/>
      <c r="DL1126" s="284"/>
      <c r="DM1126" s="284"/>
      <c r="DN1126" s="284"/>
    </row>
    <row r="1127" customFormat="false" ht="15.75" hidden="false" customHeight="false" outlineLevel="0" collapsed="false">
      <c r="A1127" s="276" t="s">
        <v>623</v>
      </c>
      <c r="B1127" s="74"/>
      <c r="C1127" s="74"/>
      <c r="D1127" s="74"/>
      <c r="E1127" s="74"/>
      <c r="F1127" s="74"/>
      <c r="G1127" s="74"/>
      <c r="H1127" s="74"/>
      <c r="I1127" s="74"/>
      <c r="J1127" s="74"/>
      <c r="K1127" s="74"/>
      <c r="L1127" s="74"/>
      <c r="M1127" s="74"/>
      <c r="N1127" s="74"/>
      <c r="O1127" s="74"/>
      <c r="P1127" s="74"/>
      <c r="Q1127" s="74"/>
      <c r="R1127" s="74"/>
      <c r="S1127" s="74"/>
      <c r="T1127" s="74"/>
      <c r="U1127" s="74"/>
      <c r="V1127" s="74"/>
      <c r="W1127" s="74"/>
      <c r="X1127" s="74"/>
      <c r="Y1127" s="74"/>
      <c r="Z1127" s="74"/>
      <c r="AA1127" s="74"/>
      <c r="AB1127" s="74"/>
      <c r="AC1127" s="74"/>
      <c r="AD1127" s="74"/>
      <c r="AE1127" s="74"/>
      <c r="AF1127" s="74"/>
      <c r="AG1127" s="74"/>
      <c r="AH1127" s="74"/>
      <c r="AI1127" s="74"/>
      <c r="AJ1127" s="74"/>
      <c r="AK1127" s="74"/>
      <c r="AL1127" s="74"/>
      <c r="AM1127" s="74"/>
      <c r="AN1127" s="74"/>
      <c r="AO1127" s="74"/>
      <c r="AP1127" s="74"/>
      <c r="AQ1127" s="74"/>
      <c r="AR1127" s="74"/>
      <c r="AS1127" s="74"/>
      <c r="AT1127" s="74"/>
      <c r="AU1127" s="74"/>
      <c r="AV1127" s="74"/>
      <c r="AW1127" s="74"/>
      <c r="AX1127" s="74"/>
      <c r="AY1127" s="74"/>
      <c r="AZ1127" s="74"/>
      <c r="BA1127" s="74"/>
      <c r="BB1127" s="74"/>
      <c r="BC1127" s="74"/>
      <c r="BD1127" s="74"/>
      <c r="BE1127" s="74"/>
      <c r="BF1127" s="74"/>
      <c r="BG1127" s="74"/>
      <c r="BH1127" s="74"/>
      <c r="BI1127" s="74"/>
      <c r="BJ1127" s="74" t="n">
        <v>0</v>
      </c>
      <c r="BK1127" s="74" t="n">
        <v>0</v>
      </c>
      <c r="BL1127" s="74" t="n">
        <v>0</v>
      </c>
      <c r="BM1127" s="74" t="n">
        <v>0</v>
      </c>
      <c r="BN1127" s="74" t="n">
        <v>0</v>
      </c>
      <c r="BO1127" s="74" t="n">
        <v>0</v>
      </c>
      <c r="BP1127" s="74" t="n">
        <v>0</v>
      </c>
      <c r="BQ1127" s="74" t="n">
        <v>0</v>
      </c>
      <c r="BR1127" s="74" t="n">
        <v>0</v>
      </c>
      <c r="BS1127" s="74" t="n">
        <v>0</v>
      </c>
      <c r="BT1127" s="74" t="n">
        <v>0</v>
      </c>
      <c r="BU1127" s="74" t="n">
        <v>0</v>
      </c>
      <c r="BV1127" s="74" t="n">
        <v>0</v>
      </c>
      <c r="BW1127" s="74" t="n">
        <v>0</v>
      </c>
      <c r="BX1127" s="74" t="n">
        <v>0</v>
      </c>
      <c r="BY1127" s="74" t="n">
        <v>0</v>
      </c>
      <c r="BZ1127" s="74" t="n">
        <v>19.7963109640946</v>
      </c>
      <c r="CA1127" s="74" t="n">
        <v>-18.9591019492057</v>
      </c>
      <c r="CB1127" s="74" t="n">
        <v>-24.6013595072779</v>
      </c>
      <c r="CC1127" s="74" t="n">
        <v>-25.5233273401347</v>
      </c>
      <c r="CD1127" s="74" t="n">
        <v>19.8512730053463</v>
      </c>
      <c r="CE1127" s="74" t="n">
        <v>-11.4230146464581</v>
      </c>
      <c r="CF1127" s="74" t="n">
        <v>-28.5849414801833</v>
      </c>
      <c r="CG1127" s="74" t="n">
        <v>-28.1144323143705</v>
      </c>
      <c r="CH1127" s="74" t="n">
        <v>39.3860762912727</v>
      </c>
      <c r="CI1127" s="74" t="n">
        <v>111.754879056823</v>
      </c>
      <c r="CJ1127" s="74" t="n">
        <v>-8.95682434583839</v>
      </c>
      <c r="CK1127" s="74" t="n">
        <v>250.714103773939</v>
      </c>
      <c r="CL1127" s="74" t="n">
        <v>8.36089197626482</v>
      </c>
      <c r="CM1127" s="74" t="n">
        <v>9.44652214607512</v>
      </c>
      <c r="CN1127" s="74" t="n">
        <v>6.97690623933109</v>
      </c>
      <c r="CO1127" s="74" t="n">
        <v>-31.4776364320973</v>
      </c>
      <c r="CP1127" s="74" t="n">
        <v>46.8112359831729</v>
      </c>
      <c r="CQ1127" s="74" t="n">
        <v>59.6581173670136</v>
      </c>
      <c r="CR1127" s="74" t="n">
        <v>16.6197782456394</v>
      </c>
      <c r="CS1127" s="74"/>
      <c r="CT1127" s="274"/>
      <c r="CU1127" s="274"/>
      <c r="CV1127" s="274"/>
      <c r="CW1127" s="274"/>
      <c r="CX1127" s="274"/>
      <c r="CY1127" s="274"/>
      <c r="CZ1127" s="274"/>
      <c r="DA1127" s="274"/>
      <c r="DB1127" s="274"/>
      <c r="DC1127" s="274"/>
      <c r="DD1127" s="274"/>
      <c r="DE1127" s="274"/>
      <c r="DF1127" s="274"/>
      <c r="DG1127" s="274"/>
      <c r="DH1127" s="274"/>
      <c r="DI1127" s="274"/>
      <c r="DJ1127" s="274"/>
      <c r="DK1127" s="274"/>
      <c r="DL1127" s="274"/>
      <c r="DM1127" s="274"/>
      <c r="DN1127" s="274"/>
    </row>
    <row r="1128" customFormat="false" ht="15.75" hidden="false" customHeight="false" outlineLevel="0" collapsed="false">
      <c r="A1128" s="276" t="s">
        <v>651</v>
      </c>
      <c r="B1128" s="242"/>
      <c r="C1128" s="242"/>
      <c r="D1128" s="242"/>
      <c r="E1128" s="242"/>
      <c r="F1128" s="242"/>
      <c r="G1128" s="242"/>
      <c r="H1128" s="242"/>
      <c r="I1128" s="242"/>
      <c r="J1128" s="242"/>
      <c r="K1128" s="242"/>
      <c r="L1128" s="242"/>
      <c r="M1128" s="242"/>
      <c r="N1128" s="242"/>
      <c r="O1128" s="242"/>
      <c r="P1128" s="242"/>
      <c r="Q1128" s="242"/>
      <c r="R1128" s="242"/>
      <c r="S1128" s="242"/>
      <c r="T1128" s="242"/>
      <c r="U1128" s="242"/>
      <c r="V1128" s="242"/>
      <c r="W1128" s="242"/>
      <c r="X1128" s="242"/>
      <c r="Y1128" s="242"/>
      <c r="Z1128" s="242"/>
      <c r="AA1128" s="242"/>
      <c r="AB1128" s="242"/>
      <c r="AC1128" s="242"/>
      <c r="AD1128" s="242"/>
      <c r="AE1128" s="242"/>
      <c r="AF1128" s="242"/>
      <c r="AG1128" s="242"/>
      <c r="AH1128" s="242"/>
      <c r="AI1128" s="242"/>
      <c r="AJ1128" s="242"/>
      <c r="AK1128" s="242"/>
      <c r="AL1128" s="242"/>
      <c r="AM1128" s="242"/>
      <c r="AN1128" s="242"/>
      <c r="AO1128" s="242"/>
      <c r="AP1128" s="242"/>
      <c r="AQ1128" s="242"/>
      <c r="AR1128" s="242"/>
      <c r="AS1128" s="242"/>
      <c r="AT1128" s="242"/>
      <c r="AU1128" s="242"/>
      <c r="AV1128" s="242"/>
      <c r="AW1128" s="242"/>
      <c r="AX1128" s="242"/>
      <c r="AY1128" s="242"/>
      <c r="AZ1128" s="242"/>
      <c r="BA1128" s="242"/>
      <c r="BB1128" s="242"/>
      <c r="BC1128" s="242"/>
      <c r="BD1128" s="242"/>
      <c r="BE1128" s="242"/>
      <c r="BF1128" s="242"/>
      <c r="BG1128" s="242"/>
      <c r="BH1128" s="242"/>
      <c r="BI1128" s="242"/>
      <c r="BJ1128" s="242" t="n">
        <v>0</v>
      </c>
      <c r="BK1128" s="242" t="n">
        <v>0</v>
      </c>
      <c r="BL1128" s="242" t="n">
        <v>0</v>
      </c>
      <c r="BM1128" s="242" t="n">
        <v>0</v>
      </c>
      <c r="BN1128" s="242" t="n">
        <v>0</v>
      </c>
      <c r="BO1128" s="242" t="n">
        <v>0</v>
      </c>
      <c r="BP1128" s="242" t="n">
        <v>0</v>
      </c>
      <c r="BQ1128" s="242" t="n">
        <v>0</v>
      </c>
      <c r="BR1128" s="242" t="n">
        <v>0</v>
      </c>
      <c r="BS1128" s="242" t="n">
        <v>0</v>
      </c>
      <c r="BT1128" s="242" t="n">
        <v>0</v>
      </c>
      <c r="BU1128" s="242" t="n">
        <v>0</v>
      </c>
      <c r="BV1128" s="242" t="n">
        <v>0</v>
      </c>
      <c r="BW1128" s="242" t="n">
        <v>0</v>
      </c>
      <c r="BX1128" s="242" t="n">
        <v>0</v>
      </c>
      <c r="BY1128" s="242" t="n">
        <v>0</v>
      </c>
      <c r="BZ1128" s="242" t="n">
        <v>38.198196</v>
      </c>
      <c r="CA1128" s="242" t="n">
        <v>0</v>
      </c>
      <c r="CB1128" s="242" t="n">
        <v>0</v>
      </c>
      <c r="CC1128" s="242" t="n">
        <v>0</v>
      </c>
      <c r="CD1128" s="242" t="n">
        <v>49.748275</v>
      </c>
      <c r="CE1128" s="242" t="n">
        <v>16.92</v>
      </c>
      <c r="CF1128" s="242" t="n">
        <v>0</v>
      </c>
      <c r="CG1128" s="242" t="n">
        <v>0</v>
      </c>
      <c r="CH1128" s="74" t="n">
        <v>67.675</v>
      </c>
      <c r="CI1128" s="74" t="n">
        <v>148.6</v>
      </c>
      <c r="CJ1128" s="74" t="n">
        <v>25.25</v>
      </c>
      <c r="CK1128" s="74" t="n">
        <v>290.979</v>
      </c>
      <c r="CL1128" s="74" t="n">
        <v>30.8617454460446</v>
      </c>
      <c r="CM1128" s="74" t="n">
        <v>34.8860624936984</v>
      </c>
      <c r="CN1128" s="74" t="n">
        <v>23.813213012323</v>
      </c>
      <c r="CO1128" s="74" t="n">
        <v>0.0266900479340233</v>
      </c>
      <c r="CP1128" s="74" t="n">
        <v>75.0116259573642</v>
      </c>
      <c r="CQ1128" s="74" t="n">
        <v>82.9409137390292</v>
      </c>
      <c r="CR1128" s="74" t="n">
        <v>51.1340605667621</v>
      </c>
      <c r="CS1128" s="65"/>
      <c r="CT1128" s="284"/>
      <c r="CU1128" s="284"/>
      <c r="CV1128" s="284"/>
      <c r="CW1128" s="284"/>
      <c r="CX1128" s="284"/>
      <c r="CY1128" s="284"/>
      <c r="CZ1128" s="284"/>
      <c r="DA1128" s="284"/>
      <c r="DB1128" s="284"/>
      <c r="DC1128" s="284"/>
      <c r="DD1128" s="284"/>
      <c r="DE1128" s="284"/>
      <c r="DF1128" s="284"/>
      <c r="DG1128" s="284"/>
      <c r="DH1128" s="284"/>
      <c r="DI1128" s="284"/>
      <c r="DJ1128" s="284"/>
      <c r="DK1128" s="284"/>
      <c r="DL1128" s="284"/>
      <c r="DM1128" s="284"/>
      <c r="DN1128" s="284"/>
    </row>
    <row r="1129" customFormat="false" ht="15.75" hidden="false" customHeight="false" outlineLevel="0" collapsed="false">
      <c r="A1129" s="305" t="s">
        <v>652</v>
      </c>
      <c r="B1129" s="306"/>
      <c r="C1129" s="306"/>
      <c r="D1129" s="306"/>
      <c r="E1129" s="306"/>
      <c r="F1129" s="306"/>
      <c r="G1129" s="306"/>
      <c r="H1129" s="306"/>
      <c r="I1129" s="306"/>
      <c r="J1129" s="306"/>
      <c r="K1129" s="306"/>
      <c r="L1129" s="306"/>
      <c r="M1129" s="306"/>
      <c r="N1129" s="306"/>
      <c r="O1129" s="306"/>
      <c r="P1129" s="306"/>
      <c r="Q1129" s="306"/>
      <c r="R1129" s="306"/>
      <c r="S1129" s="306"/>
      <c r="T1129" s="306"/>
      <c r="U1129" s="306"/>
      <c r="V1129" s="306"/>
      <c r="W1129" s="306"/>
      <c r="X1129" s="306"/>
      <c r="Y1129" s="306"/>
      <c r="Z1129" s="306"/>
      <c r="AA1129" s="306"/>
      <c r="AB1129" s="306"/>
      <c r="AC1129" s="306"/>
      <c r="AD1129" s="306"/>
      <c r="AE1129" s="306"/>
      <c r="AF1129" s="306"/>
      <c r="AG1129" s="306"/>
      <c r="AH1129" s="306"/>
      <c r="AI1129" s="306"/>
      <c r="AJ1129" s="306"/>
      <c r="AK1129" s="306"/>
      <c r="AL1129" s="306"/>
      <c r="AM1129" s="306"/>
      <c r="AN1129" s="306"/>
      <c r="AO1129" s="306"/>
      <c r="AP1129" s="306"/>
      <c r="AQ1129" s="306"/>
      <c r="AR1129" s="306"/>
      <c r="AS1129" s="306"/>
      <c r="AT1129" s="306"/>
      <c r="AU1129" s="306"/>
      <c r="AV1129" s="306"/>
      <c r="AW1129" s="306"/>
      <c r="AX1129" s="306"/>
      <c r="AY1129" s="306"/>
      <c r="AZ1129" s="306"/>
      <c r="BA1129" s="306"/>
      <c r="BB1129" s="306"/>
      <c r="BC1129" s="306"/>
      <c r="BD1129" s="306"/>
      <c r="BE1129" s="306"/>
      <c r="BF1129" s="306"/>
      <c r="BG1129" s="306"/>
      <c r="BH1129" s="306"/>
      <c r="BI1129" s="306"/>
      <c r="BJ1129" s="306"/>
      <c r="BK1129" s="306"/>
      <c r="BL1129" s="306"/>
      <c r="BM1129" s="306"/>
      <c r="BN1129" s="306"/>
      <c r="BO1129" s="306"/>
      <c r="BP1129" s="306"/>
      <c r="BQ1129" s="306"/>
      <c r="BR1129" s="306"/>
      <c r="BS1129" s="306"/>
      <c r="BT1129" s="306"/>
      <c r="BU1129" s="306"/>
      <c r="BV1129" s="306"/>
      <c r="BW1129" s="306"/>
      <c r="BX1129" s="306"/>
      <c r="BY1129" s="306"/>
      <c r="BZ1129" s="251" t="n">
        <v>38.198196</v>
      </c>
      <c r="CA1129" s="307" t="n">
        <v>0</v>
      </c>
      <c r="CB1129" s="307" t="n">
        <v>0</v>
      </c>
      <c r="CC1129" s="307" t="n">
        <v>0</v>
      </c>
      <c r="CD1129" s="308" t="n">
        <v>49.748275</v>
      </c>
      <c r="CE1129" s="308" t="n">
        <v>16.92</v>
      </c>
      <c r="CF1129" s="308" t="n">
        <v>0</v>
      </c>
      <c r="CG1129" s="74" t="n">
        <v>0</v>
      </c>
      <c r="CH1129" s="309" t="n">
        <v>0</v>
      </c>
      <c r="CI1129" s="309" t="n">
        <v>0</v>
      </c>
      <c r="CJ1129" s="309" t="n">
        <v>0</v>
      </c>
      <c r="CK1129" s="309" t="n">
        <v>251.304</v>
      </c>
      <c r="CL1129" s="309" t="n">
        <v>0</v>
      </c>
      <c r="CM1129" s="309" t="n">
        <v>0</v>
      </c>
      <c r="CN1129" s="309" t="n">
        <v>0</v>
      </c>
      <c r="CO1129" s="309" t="n">
        <v>0</v>
      </c>
      <c r="CP1129" s="309" t="n">
        <v>0</v>
      </c>
      <c r="CQ1129" s="309" t="n">
        <v>45</v>
      </c>
      <c r="CR1129" s="309" t="n">
        <v>0</v>
      </c>
      <c r="CS1129" s="65"/>
      <c r="CT1129" s="303"/>
      <c r="CU1129" s="303"/>
      <c r="CV1129" s="303"/>
      <c r="CW1129" s="303"/>
      <c r="CX1129" s="303"/>
      <c r="CY1129" s="303"/>
      <c r="CZ1129" s="303"/>
      <c r="DA1129" s="303"/>
      <c r="DB1129" s="303"/>
      <c r="DC1129" s="303"/>
      <c r="DD1129" s="303"/>
      <c r="DE1129" s="303"/>
      <c r="DF1129" s="303"/>
      <c r="DG1129" s="303"/>
      <c r="DH1129" s="303"/>
      <c r="DI1129" s="303"/>
      <c r="DJ1129" s="303"/>
      <c r="DK1129" s="303"/>
      <c r="DL1129" s="303"/>
      <c r="DM1129" s="303"/>
      <c r="DN1129" s="303"/>
    </row>
    <row r="1130" customFormat="false" ht="15.75" hidden="false" customHeight="false" outlineLevel="0" collapsed="false">
      <c r="A1130" s="305" t="s">
        <v>653</v>
      </c>
      <c r="B1130" s="306"/>
      <c r="C1130" s="306"/>
      <c r="D1130" s="306"/>
      <c r="E1130" s="306"/>
      <c r="F1130" s="306"/>
      <c r="G1130" s="306"/>
      <c r="H1130" s="306"/>
      <c r="I1130" s="306"/>
      <c r="J1130" s="306"/>
      <c r="K1130" s="306"/>
      <c r="L1130" s="306"/>
      <c r="M1130" s="306"/>
      <c r="N1130" s="306"/>
      <c r="O1130" s="306"/>
      <c r="P1130" s="306"/>
      <c r="Q1130" s="306"/>
      <c r="R1130" s="306"/>
      <c r="S1130" s="306"/>
      <c r="T1130" s="306"/>
      <c r="U1130" s="306"/>
      <c r="V1130" s="306"/>
      <c r="W1130" s="306"/>
      <c r="X1130" s="306"/>
      <c r="Y1130" s="306"/>
      <c r="Z1130" s="306"/>
      <c r="AA1130" s="306"/>
      <c r="AB1130" s="306"/>
      <c r="AC1130" s="306"/>
      <c r="AD1130" s="306"/>
      <c r="AE1130" s="306"/>
      <c r="AF1130" s="306"/>
      <c r="AG1130" s="306"/>
      <c r="AH1130" s="306"/>
      <c r="AI1130" s="306"/>
      <c r="AJ1130" s="306"/>
      <c r="AK1130" s="306"/>
      <c r="AL1130" s="306"/>
      <c r="AM1130" s="306"/>
      <c r="AN1130" s="306"/>
      <c r="AO1130" s="306"/>
      <c r="AP1130" s="306"/>
      <c r="AQ1130" s="306"/>
      <c r="AR1130" s="306"/>
      <c r="AS1130" s="306"/>
      <c r="AT1130" s="306"/>
      <c r="AU1130" s="306"/>
      <c r="AV1130" s="306"/>
      <c r="AW1130" s="306"/>
      <c r="AX1130" s="306"/>
      <c r="AY1130" s="306"/>
      <c r="AZ1130" s="306"/>
      <c r="BA1130" s="306"/>
      <c r="BB1130" s="306"/>
      <c r="BC1130" s="306"/>
      <c r="BD1130" s="306"/>
      <c r="BE1130" s="306"/>
      <c r="BF1130" s="306"/>
      <c r="BG1130" s="306"/>
      <c r="BH1130" s="306"/>
      <c r="BI1130" s="306"/>
      <c r="BJ1130" s="306"/>
      <c r="BK1130" s="306"/>
      <c r="BL1130" s="306"/>
      <c r="BM1130" s="306"/>
      <c r="BN1130" s="306"/>
      <c r="BO1130" s="306"/>
      <c r="BP1130" s="306"/>
      <c r="BQ1130" s="306"/>
      <c r="BR1130" s="306"/>
      <c r="BS1130" s="306"/>
      <c r="BT1130" s="306"/>
      <c r="BU1130" s="306"/>
      <c r="BV1130" s="306"/>
      <c r="BW1130" s="306"/>
      <c r="BX1130" s="306"/>
      <c r="BY1130" s="306"/>
      <c r="BZ1130" s="306"/>
      <c r="CA1130" s="306"/>
      <c r="CB1130" s="306"/>
      <c r="CC1130" s="306"/>
      <c r="CD1130" s="308" t="n">
        <v>0</v>
      </c>
      <c r="CE1130" s="308" t="n">
        <v>0</v>
      </c>
      <c r="CF1130" s="308" t="n">
        <v>0</v>
      </c>
      <c r="CG1130" s="308" t="n">
        <v>0</v>
      </c>
      <c r="CH1130" s="309" t="n">
        <v>0</v>
      </c>
      <c r="CI1130" s="309" t="n">
        <v>130</v>
      </c>
      <c r="CJ1130" s="309" t="n">
        <v>0</v>
      </c>
      <c r="CK1130" s="309" t="n">
        <v>0</v>
      </c>
      <c r="CL1130" s="309" t="n">
        <v>0</v>
      </c>
      <c r="CM1130" s="309" t="n">
        <v>0</v>
      </c>
      <c r="CN1130" s="309" t="n">
        <v>0</v>
      </c>
      <c r="CO1130" s="309" t="n">
        <v>0</v>
      </c>
      <c r="CP1130" s="309" t="n">
        <v>0</v>
      </c>
      <c r="CQ1130" s="309" t="n">
        <v>0</v>
      </c>
      <c r="CR1130" s="309" t="n">
        <v>0</v>
      </c>
      <c r="CS1130" s="245"/>
      <c r="CT1130" s="310"/>
      <c r="CU1130" s="310"/>
      <c r="CV1130" s="310"/>
      <c r="CW1130" s="310"/>
      <c r="CX1130" s="310"/>
      <c r="CY1130" s="310"/>
      <c r="CZ1130" s="310"/>
      <c r="DA1130" s="310"/>
      <c r="DB1130" s="310"/>
      <c r="DC1130" s="310"/>
      <c r="DD1130" s="310"/>
      <c r="DE1130" s="310"/>
      <c r="DF1130" s="310"/>
      <c r="DG1130" s="310"/>
      <c r="DH1130" s="310"/>
      <c r="DI1130" s="310"/>
      <c r="DJ1130" s="310"/>
      <c r="DK1130" s="310"/>
      <c r="DL1130" s="310"/>
      <c r="DM1130" s="310"/>
      <c r="DN1130" s="310"/>
    </row>
    <row r="1131" customFormat="false" ht="15.75" hidden="false" customHeight="false" outlineLevel="0" collapsed="false">
      <c r="A1131" s="305" t="s">
        <v>654</v>
      </c>
      <c r="B1131" s="306"/>
      <c r="C1131" s="306"/>
      <c r="D1131" s="306"/>
      <c r="E1131" s="306"/>
      <c r="F1131" s="306"/>
      <c r="G1131" s="306"/>
      <c r="H1131" s="306"/>
      <c r="I1131" s="306"/>
      <c r="J1131" s="306"/>
      <c r="K1131" s="306"/>
      <c r="L1131" s="306"/>
      <c r="M1131" s="306"/>
      <c r="N1131" s="306"/>
      <c r="O1131" s="306"/>
      <c r="P1131" s="306"/>
      <c r="Q1131" s="306"/>
      <c r="R1131" s="306"/>
      <c r="S1131" s="306"/>
      <c r="T1131" s="306"/>
      <c r="U1131" s="306"/>
      <c r="V1131" s="306"/>
      <c r="W1131" s="306"/>
      <c r="X1131" s="306"/>
      <c r="Y1131" s="306"/>
      <c r="Z1131" s="306"/>
      <c r="AA1131" s="306"/>
      <c r="AB1131" s="306"/>
      <c r="AC1131" s="306"/>
      <c r="AD1131" s="306"/>
      <c r="AE1131" s="306"/>
      <c r="AF1131" s="306"/>
      <c r="AG1131" s="306"/>
      <c r="AH1131" s="306"/>
      <c r="AI1131" s="306"/>
      <c r="AJ1131" s="306"/>
      <c r="AK1131" s="306"/>
      <c r="AL1131" s="306"/>
      <c r="AM1131" s="306"/>
      <c r="AN1131" s="306"/>
      <c r="AO1131" s="306"/>
      <c r="AP1131" s="306"/>
      <c r="AQ1131" s="306"/>
      <c r="AR1131" s="306"/>
      <c r="AS1131" s="306"/>
      <c r="AT1131" s="306"/>
      <c r="AU1131" s="306"/>
      <c r="AV1131" s="306"/>
      <c r="AW1131" s="306"/>
      <c r="AX1131" s="306"/>
      <c r="AY1131" s="306"/>
      <c r="AZ1131" s="306"/>
      <c r="BA1131" s="306"/>
      <c r="BB1131" s="306"/>
      <c r="BC1131" s="306"/>
      <c r="BD1131" s="306"/>
      <c r="BE1131" s="306"/>
      <c r="BF1131" s="306"/>
      <c r="BG1131" s="306"/>
      <c r="BH1131" s="306"/>
      <c r="BI1131" s="306"/>
      <c r="BJ1131" s="306"/>
      <c r="BK1131" s="306"/>
      <c r="BL1131" s="306"/>
      <c r="BM1131" s="306"/>
      <c r="BN1131" s="306"/>
      <c r="BO1131" s="306"/>
      <c r="BP1131" s="306"/>
      <c r="BQ1131" s="306"/>
      <c r="BR1131" s="306"/>
      <c r="BS1131" s="306"/>
      <c r="BT1131" s="306"/>
      <c r="BU1131" s="306"/>
      <c r="BV1131" s="306"/>
      <c r="BW1131" s="306"/>
      <c r="BX1131" s="306"/>
      <c r="BY1131" s="306"/>
      <c r="BZ1131" s="306"/>
      <c r="CA1131" s="306"/>
      <c r="CB1131" s="306"/>
      <c r="CC1131" s="306"/>
      <c r="CD1131" s="308" t="n">
        <v>0</v>
      </c>
      <c r="CE1131" s="308" t="n">
        <v>0</v>
      </c>
      <c r="CF1131" s="308" t="n">
        <v>0</v>
      </c>
      <c r="CG1131" s="308" t="n">
        <v>0</v>
      </c>
      <c r="CH1131" s="309" t="n">
        <v>0</v>
      </c>
      <c r="CI1131" s="309" t="n">
        <v>0</v>
      </c>
      <c r="CJ1131" s="309" t="n">
        <v>0</v>
      </c>
      <c r="CK1131" s="309" t="n">
        <v>0</v>
      </c>
      <c r="CL1131" s="309" t="n">
        <v>0</v>
      </c>
      <c r="CM1131" s="309" t="n">
        <v>0</v>
      </c>
      <c r="CN1131" s="309" t="n">
        <v>0</v>
      </c>
      <c r="CO1131" s="309" t="n">
        <v>0</v>
      </c>
      <c r="CP1131" s="309" t="n">
        <v>0</v>
      </c>
      <c r="CQ1131" s="309" t="n">
        <v>0</v>
      </c>
      <c r="CR1131" s="309" t="n">
        <v>0</v>
      </c>
      <c r="CS1131" s="251"/>
      <c r="CT1131" s="310"/>
      <c r="CU1131" s="310"/>
      <c r="CV1131" s="310"/>
      <c r="CW1131" s="310"/>
      <c r="CX1131" s="310"/>
      <c r="CY1131" s="310"/>
      <c r="CZ1131" s="310"/>
      <c r="DA1131" s="310"/>
      <c r="DB1131" s="310"/>
      <c r="DC1131" s="310"/>
      <c r="DD1131" s="310"/>
      <c r="DE1131" s="310"/>
      <c r="DF1131" s="310"/>
      <c r="DG1131" s="310"/>
      <c r="DH1131" s="310"/>
      <c r="DI1131" s="310"/>
      <c r="DJ1131" s="310"/>
      <c r="DK1131" s="310"/>
      <c r="DL1131" s="310"/>
      <c r="DM1131" s="310"/>
      <c r="DN1131" s="310"/>
    </row>
    <row r="1132" customFormat="false" ht="15.75" hidden="false" customHeight="false" outlineLevel="0" collapsed="false">
      <c r="A1132" s="305" t="s">
        <v>655</v>
      </c>
      <c r="B1132" s="306"/>
      <c r="C1132" s="306"/>
      <c r="D1132" s="306"/>
      <c r="E1132" s="306"/>
      <c r="F1132" s="306"/>
      <c r="G1132" s="306"/>
      <c r="H1132" s="306"/>
      <c r="I1132" s="306"/>
      <c r="J1132" s="306"/>
      <c r="K1132" s="306"/>
      <c r="L1132" s="306"/>
      <c r="M1132" s="306"/>
      <c r="N1132" s="306"/>
      <c r="O1132" s="306"/>
      <c r="P1132" s="306"/>
      <c r="Q1132" s="306"/>
      <c r="R1132" s="306"/>
      <c r="S1132" s="306"/>
      <c r="T1132" s="306"/>
      <c r="U1132" s="306"/>
      <c r="V1132" s="306"/>
      <c r="W1132" s="306"/>
      <c r="X1132" s="306"/>
      <c r="Y1132" s="306"/>
      <c r="Z1132" s="306"/>
      <c r="AA1132" s="306"/>
      <c r="AB1132" s="306"/>
      <c r="AC1132" s="306"/>
      <c r="AD1132" s="306"/>
      <c r="AE1132" s="306"/>
      <c r="AF1132" s="306"/>
      <c r="AG1132" s="306"/>
      <c r="AH1132" s="306"/>
      <c r="AI1132" s="306"/>
      <c r="AJ1132" s="306"/>
      <c r="AK1132" s="306"/>
      <c r="AL1132" s="306"/>
      <c r="AM1132" s="306"/>
      <c r="AN1132" s="306"/>
      <c r="AO1132" s="306"/>
      <c r="AP1132" s="306"/>
      <c r="AQ1132" s="306"/>
      <c r="AR1132" s="306"/>
      <c r="AS1132" s="306"/>
      <c r="AT1132" s="306"/>
      <c r="AU1132" s="306"/>
      <c r="AV1132" s="306"/>
      <c r="AW1132" s="306"/>
      <c r="AX1132" s="306"/>
      <c r="AY1132" s="306"/>
      <c r="AZ1132" s="306"/>
      <c r="BA1132" s="306"/>
      <c r="BB1132" s="306"/>
      <c r="BC1132" s="306"/>
      <c r="BD1132" s="306"/>
      <c r="BE1132" s="306"/>
      <c r="BF1132" s="306"/>
      <c r="BG1132" s="306"/>
      <c r="BH1132" s="306"/>
      <c r="BI1132" s="306"/>
      <c r="BJ1132" s="306"/>
      <c r="BK1132" s="306"/>
      <c r="BL1132" s="306"/>
      <c r="BM1132" s="306"/>
      <c r="BN1132" s="306"/>
      <c r="BO1132" s="306"/>
      <c r="BP1132" s="306"/>
      <c r="BQ1132" s="306"/>
      <c r="BR1132" s="306"/>
      <c r="BS1132" s="306"/>
      <c r="BT1132" s="306"/>
      <c r="BU1132" s="306"/>
      <c r="BV1132" s="306"/>
      <c r="BW1132" s="306"/>
      <c r="BX1132" s="306"/>
      <c r="BY1132" s="306"/>
      <c r="BZ1132" s="306"/>
      <c r="CA1132" s="306"/>
      <c r="CB1132" s="306"/>
      <c r="CC1132" s="306"/>
      <c r="CD1132" s="306"/>
      <c r="CE1132" s="306"/>
      <c r="CF1132" s="306"/>
      <c r="CG1132" s="306"/>
      <c r="CH1132" s="251" t="n">
        <v>67.675</v>
      </c>
      <c r="CI1132" s="251" t="n">
        <v>18.6</v>
      </c>
      <c r="CJ1132" s="251" t="n">
        <v>25.25</v>
      </c>
      <c r="CK1132" s="251" t="n">
        <v>39.675</v>
      </c>
      <c r="CL1132" s="311" t="n">
        <v>30.8617454460446</v>
      </c>
      <c r="CM1132" s="311" t="n">
        <v>34.8860624936984</v>
      </c>
      <c r="CN1132" s="311" t="n">
        <v>23.813213012323</v>
      </c>
      <c r="CO1132" s="311" t="n">
        <v>0.0266900479340233</v>
      </c>
      <c r="CP1132" s="251" t="n">
        <v>75.0116259573642</v>
      </c>
      <c r="CQ1132" s="251" t="n">
        <v>37.9409137390292</v>
      </c>
      <c r="CR1132" s="251" t="n">
        <v>51.1340605667621</v>
      </c>
      <c r="CS1132" s="251"/>
      <c r="CT1132" s="310"/>
      <c r="CU1132" s="310"/>
      <c r="CV1132" s="310"/>
      <c r="CW1132" s="310"/>
      <c r="CX1132" s="310"/>
      <c r="CY1132" s="310"/>
      <c r="CZ1132" s="310"/>
      <c r="DA1132" s="310"/>
      <c r="DB1132" s="310"/>
      <c r="DC1132" s="310"/>
      <c r="DD1132" s="310"/>
      <c r="DE1132" s="310"/>
      <c r="DF1132" s="310"/>
      <c r="DG1132" s="310"/>
      <c r="DH1132" s="310"/>
      <c r="DI1132" s="310"/>
      <c r="DJ1132" s="310"/>
      <c r="DK1132" s="310"/>
      <c r="DL1132" s="310"/>
      <c r="DM1132" s="310"/>
      <c r="DN1132" s="310"/>
    </row>
    <row r="1133" customFormat="false" ht="15.75" hidden="false" customHeight="false" outlineLevel="0" collapsed="false">
      <c r="A1133" s="276" t="s">
        <v>656</v>
      </c>
      <c r="B1133" s="312"/>
      <c r="C1133" s="312"/>
      <c r="D1133" s="312"/>
      <c r="E1133" s="312"/>
      <c r="F1133" s="312"/>
      <c r="G1133" s="312"/>
      <c r="H1133" s="312"/>
      <c r="I1133" s="312"/>
      <c r="J1133" s="312"/>
      <c r="K1133" s="312"/>
      <c r="L1133" s="312"/>
      <c r="M1133" s="312"/>
      <c r="N1133" s="312"/>
      <c r="O1133" s="312"/>
      <c r="P1133" s="312"/>
      <c r="Q1133" s="312"/>
      <c r="R1133" s="312"/>
      <c r="S1133" s="312"/>
      <c r="T1133" s="312"/>
      <c r="U1133" s="312"/>
      <c r="V1133" s="312"/>
      <c r="W1133" s="312"/>
      <c r="X1133" s="312"/>
      <c r="Y1133" s="312"/>
      <c r="Z1133" s="312"/>
      <c r="AA1133" s="312"/>
      <c r="AB1133" s="312"/>
      <c r="AC1133" s="312"/>
      <c r="AD1133" s="312"/>
      <c r="AE1133" s="312"/>
      <c r="AF1133" s="312"/>
      <c r="AG1133" s="312"/>
      <c r="AH1133" s="312"/>
      <c r="AI1133" s="312"/>
      <c r="AJ1133" s="312"/>
      <c r="AK1133" s="312"/>
      <c r="AL1133" s="312"/>
      <c r="AM1133" s="312"/>
      <c r="AN1133" s="312"/>
      <c r="AO1133" s="312"/>
      <c r="AP1133" s="312"/>
      <c r="AQ1133" s="312"/>
      <c r="AR1133" s="312"/>
      <c r="AS1133" s="312"/>
      <c r="AT1133" s="312"/>
      <c r="AU1133" s="312"/>
      <c r="AV1133" s="312"/>
      <c r="AW1133" s="312"/>
      <c r="AX1133" s="312"/>
      <c r="AY1133" s="312"/>
      <c r="AZ1133" s="312"/>
      <c r="BA1133" s="312"/>
      <c r="BB1133" s="312"/>
      <c r="BC1133" s="312"/>
      <c r="BD1133" s="312"/>
      <c r="BE1133" s="312"/>
      <c r="BF1133" s="312"/>
      <c r="BG1133" s="312"/>
      <c r="BH1133" s="312"/>
      <c r="BI1133" s="312"/>
      <c r="BJ1133" s="312" t="n">
        <v>0</v>
      </c>
      <c r="BK1133" s="312" t="n">
        <v>0</v>
      </c>
      <c r="BL1133" s="312" t="n">
        <v>0</v>
      </c>
      <c r="BM1133" s="312" t="n">
        <v>0</v>
      </c>
      <c r="BN1133" s="312" t="n">
        <v>0</v>
      </c>
      <c r="BO1133" s="312" t="n">
        <v>0</v>
      </c>
      <c r="BP1133" s="312" t="n">
        <v>0</v>
      </c>
      <c r="BQ1133" s="312" t="n">
        <v>0</v>
      </c>
      <c r="BR1133" s="312" t="n">
        <v>0</v>
      </c>
      <c r="BS1133" s="312" t="n">
        <v>0</v>
      </c>
      <c r="BT1133" s="312" t="n">
        <v>0</v>
      </c>
      <c r="BU1133" s="312" t="n">
        <v>0</v>
      </c>
      <c r="BV1133" s="312" t="n">
        <v>0</v>
      </c>
      <c r="BW1133" s="312" t="n">
        <v>0</v>
      </c>
      <c r="BX1133" s="312" t="n">
        <v>0</v>
      </c>
      <c r="BY1133" s="312" t="n">
        <v>0</v>
      </c>
      <c r="BZ1133" s="312" t="n">
        <v>18.4018850359054</v>
      </c>
      <c r="CA1133" s="312" t="n">
        <v>18.9591019492057</v>
      </c>
      <c r="CB1133" s="312" t="n">
        <v>24.6013595072779</v>
      </c>
      <c r="CC1133" s="312" t="n">
        <v>25.5233273401347</v>
      </c>
      <c r="CD1133" s="312" t="n">
        <v>29.8970019946537</v>
      </c>
      <c r="CE1133" s="312" t="n">
        <v>28.3430146464581</v>
      </c>
      <c r="CF1133" s="312" t="n">
        <v>28.5849414801833</v>
      </c>
      <c r="CG1133" s="312" t="n">
        <v>28.1144323143705</v>
      </c>
      <c r="CH1133" s="313" t="n">
        <v>28.2889237087273</v>
      </c>
      <c r="CI1133" s="313" t="n">
        <v>36.8451209431767</v>
      </c>
      <c r="CJ1133" s="313" t="n">
        <v>34.2068243458384</v>
      </c>
      <c r="CK1133" s="313" t="n">
        <v>40.2648962260606</v>
      </c>
      <c r="CL1133" s="313" t="n">
        <v>22.5008534697798</v>
      </c>
      <c r="CM1133" s="313" t="n">
        <v>25.4395403476232</v>
      </c>
      <c r="CN1133" s="313" t="n">
        <v>16.836306772992</v>
      </c>
      <c r="CO1133" s="313" t="n">
        <v>31.5043264800314</v>
      </c>
      <c r="CP1133" s="313" t="n">
        <v>28.2003899741913</v>
      </c>
      <c r="CQ1133" s="313" t="n">
        <v>23.2827963720155</v>
      </c>
      <c r="CR1133" s="313" t="n">
        <v>34.5142823211227</v>
      </c>
      <c r="CS1133" s="313"/>
      <c r="CT1133" s="310"/>
      <c r="CU1133" s="310"/>
      <c r="CV1133" s="310"/>
      <c r="CW1133" s="310"/>
      <c r="CX1133" s="310"/>
      <c r="CY1133" s="310"/>
      <c r="CZ1133" s="310"/>
      <c r="DA1133" s="310"/>
      <c r="DB1133" s="310"/>
      <c r="DC1133" s="310"/>
      <c r="DD1133" s="310"/>
      <c r="DE1133" s="310"/>
      <c r="DF1133" s="310"/>
      <c r="DG1133" s="310"/>
      <c r="DH1133" s="310"/>
      <c r="DI1133" s="310"/>
      <c r="DJ1133" s="310"/>
      <c r="DK1133" s="310"/>
      <c r="DL1133" s="310"/>
      <c r="DM1133" s="310"/>
      <c r="DN1133" s="310"/>
    </row>
    <row r="1134" customFormat="false" ht="15.75" hidden="false" customHeight="false" outlineLevel="0" collapsed="false">
      <c r="A1134" s="305" t="s">
        <v>657</v>
      </c>
      <c r="B1134" s="306"/>
      <c r="C1134" s="306"/>
      <c r="D1134" s="306"/>
      <c r="E1134" s="306"/>
      <c r="F1134" s="306"/>
      <c r="G1134" s="306"/>
      <c r="H1134" s="306"/>
      <c r="I1134" s="306"/>
      <c r="J1134" s="306"/>
      <c r="K1134" s="306"/>
      <c r="L1134" s="306"/>
      <c r="M1134" s="306"/>
      <c r="N1134" s="306"/>
      <c r="O1134" s="306"/>
      <c r="P1134" s="306"/>
      <c r="Q1134" s="306"/>
      <c r="R1134" s="306"/>
      <c r="S1134" s="306"/>
      <c r="T1134" s="306"/>
      <c r="U1134" s="306"/>
      <c r="V1134" s="306"/>
      <c r="W1134" s="306"/>
      <c r="X1134" s="306"/>
      <c r="Y1134" s="306"/>
      <c r="Z1134" s="306"/>
      <c r="AA1134" s="306"/>
      <c r="AB1134" s="306"/>
      <c r="AC1134" s="306"/>
      <c r="AD1134" s="306"/>
      <c r="AE1134" s="306"/>
      <c r="AF1134" s="306"/>
      <c r="AG1134" s="306"/>
      <c r="AH1134" s="306"/>
      <c r="AI1134" s="306"/>
      <c r="AJ1134" s="306"/>
      <c r="AK1134" s="306"/>
      <c r="AL1134" s="306"/>
      <c r="AM1134" s="306"/>
      <c r="AN1134" s="306"/>
      <c r="AO1134" s="306"/>
      <c r="AP1134" s="306"/>
      <c r="AQ1134" s="306"/>
      <c r="AR1134" s="306"/>
      <c r="AS1134" s="306"/>
      <c r="AT1134" s="306"/>
      <c r="AU1134" s="306"/>
      <c r="AV1134" s="306"/>
      <c r="AW1134" s="306"/>
      <c r="AX1134" s="306"/>
      <c r="AY1134" s="306"/>
      <c r="AZ1134" s="306"/>
      <c r="BA1134" s="306"/>
      <c r="BB1134" s="306"/>
      <c r="BC1134" s="306"/>
      <c r="BD1134" s="306"/>
      <c r="BE1134" s="306"/>
      <c r="BF1134" s="306"/>
      <c r="BG1134" s="306"/>
      <c r="BH1134" s="306"/>
      <c r="BI1134" s="306"/>
      <c r="BJ1134" s="306"/>
      <c r="BK1134" s="306"/>
      <c r="BL1134" s="306"/>
      <c r="BM1134" s="306"/>
      <c r="BN1134" s="306"/>
      <c r="BO1134" s="306"/>
      <c r="BP1134" s="306"/>
      <c r="BQ1134" s="306"/>
      <c r="BR1134" s="306"/>
      <c r="BS1134" s="306"/>
      <c r="BT1134" s="306"/>
      <c r="BU1134" s="306"/>
      <c r="BV1134" s="306"/>
      <c r="BW1134" s="306"/>
      <c r="BX1134" s="306"/>
      <c r="BY1134" s="306"/>
      <c r="BZ1134" s="307" t="n">
        <v>0.74368925</v>
      </c>
      <c r="CA1134" s="307" t="n">
        <v>2.28297214568065</v>
      </c>
      <c r="CB1134" s="307" t="n">
        <v>5.18948722</v>
      </c>
      <c r="CC1134" s="307" t="n">
        <v>5.39651588684301</v>
      </c>
      <c r="CD1134" s="307" t="n">
        <v>7.0739370709</v>
      </c>
      <c r="CE1134" s="307" t="n">
        <v>5.81395573</v>
      </c>
      <c r="CF1134" s="307" t="n">
        <v>5.89066720109</v>
      </c>
      <c r="CG1134" s="307" t="n">
        <v>5.86172435116236</v>
      </c>
      <c r="CH1134" s="251" t="n">
        <v>3.134539</v>
      </c>
      <c r="CI1134" s="251" t="n">
        <v>4.155141</v>
      </c>
      <c r="CJ1134" s="251" t="n">
        <v>7.089645</v>
      </c>
      <c r="CK1134" s="251" t="n">
        <v>7.297181</v>
      </c>
      <c r="CL1134" s="314" t="n">
        <v>7.297181</v>
      </c>
      <c r="CM1134" s="314" t="n">
        <v>11.1480394952132</v>
      </c>
      <c r="CN1134" s="314" t="n">
        <v>0</v>
      </c>
      <c r="CO1134" s="314" t="n">
        <v>14.0252365752132</v>
      </c>
      <c r="CP1134" s="251" t="n">
        <v>11.1368200376066</v>
      </c>
      <c r="CQ1134" s="251" t="n">
        <v>7.152378</v>
      </c>
      <c r="CR1134" s="251" t="n">
        <v>15.5397683054982</v>
      </c>
      <c r="CS1134" s="65"/>
      <c r="CT1134" s="315"/>
      <c r="CU1134" s="315"/>
      <c r="CV1134" s="315"/>
      <c r="CW1134" s="315"/>
      <c r="CX1134" s="315"/>
      <c r="CY1134" s="315"/>
      <c r="CZ1134" s="315"/>
      <c r="DA1134" s="315"/>
      <c r="DB1134" s="315"/>
      <c r="DC1134" s="315"/>
      <c r="DD1134" s="315"/>
      <c r="DE1134" s="315"/>
      <c r="DF1134" s="315"/>
      <c r="DG1134" s="315"/>
      <c r="DH1134" s="315"/>
      <c r="DI1134" s="315"/>
      <c r="DJ1134" s="315"/>
      <c r="DK1134" s="315"/>
      <c r="DL1134" s="315"/>
      <c r="DM1134" s="315"/>
      <c r="DN1134" s="315"/>
    </row>
    <row r="1135" customFormat="false" ht="15.75" hidden="false" customHeight="false" outlineLevel="0" collapsed="false">
      <c r="A1135" s="305" t="s">
        <v>653</v>
      </c>
      <c r="B1135" s="306"/>
      <c r="C1135" s="306"/>
      <c r="D1135" s="306"/>
      <c r="E1135" s="306"/>
      <c r="F1135" s="306"/>
      <c r="G1135" s="306"/>
      <c r="H1135" s="306"/>
      <c r="I1135" s="306"/>
      <c r="J1135" s="306"/>
      <c r="K1135" s="306"/>
      <c r="L1135" s="306"/>
      <c r="M1135" s="306"/>
      <c r="N1135" s="306"/>
      <c r="O1135" s="306"/>
      <c r="P1135" s="306"/>
      <c r="Q1135" s="306"/>
      <c r="R1135" s="306"/>
      <c r="S1135" s="306"/>
      <c r="T1135" s="306"/>
      <c r="U1135" s="306"/>
      <c r="V1135" s="306"/>
      <c r="W1135" s="306"/>
      <c r="X1135" s="306"/>
      <c r="Y1135" s="306"/>
      <c r="Z1135" s="306"/>
      <c r="AA1135" s="306"/>
      <c r="AB1135" s="306"/>
      <c r="AC1135" s="306"/>
      <c r="AD1135" s="306"/>
      <c r="AE1135" s="306"/>
      <c r="AF1135" s="306"/>
      <c r="AG1135" s="306"/>
      <c r="AH1135" s="306"/>
      <c r="AI1135" s="306"/>
      <c r="AJ1135" s="306"/>
      <c r="AK1135" s="306"/>
      <c r="AL1135" s="306"/>
      <c r="AM1135" s="306"/>
      <c r="AN1135" s="306"/>
      <c r="AO1135" s="306"/>
      <c r="AP1135" s="306"/>
      <c r="AQ1135" s="306"/>
      <c r="AR1135" s="306"/>
      <c r="AS1135" s="306"/>
      <c r="AT1135" s="306"/>
      <c r="AU1135" s="306"/>
      <c r="AV1135" s="306"/>
      <c r="AW1135" s="306"/>
      <c r="AX1135" s="306"/>
      <c r="AY1135" s="306"/>
      <c r="AZ1135" s="306"/>
      <c r="BA1135" s="306"/>
      <c r="BB1135" s="306"/>
      <c r="BC1135" s="306"/>
      <c r="BD1135" s="306"/>
      <c r="BE1135" s="306"/>
      <c r="BF1135" s="306"/>
      <c r="BG1135" s="306"/>
      <c r="BH1135" s="306"/>
      <c r="BI1135" s="306"/>
      <c r="BJ1135" s="306"/>
      <c r="BK1135" s="306"/>
      <c r="BL1135" s="306"/>
      <c r="BM1135" s="306"/>
      <c r="BN1135" s="306"/>
      <c r="BO1135" s="306"/>
      <c r="BP1135" s="306"/>
      <c r="BQ1135" s="306"/>
      <c r="BR1135" s="306"/>
      <c r="BS1135" s="306"/>
      <c r="BT1135" s="306"/>
      <c r="BU1135" s="306"/>
      <c r="BV1135" s="306"/>
      <c r="BW1135" s="306"/>
      <c r="BX1135" s="306"/>
      <c r="BY1135" s="306"/>
      <c r="BZ1135" s="307" t="n">
        <v>1.289555</v>
      </c>
      <c r="CA1135" s="307" t="n">
        <v>1.289555</v>
      </c>
      <c r="CB1135" s="307" t="n">
        <v>1.285498</v>
      </c>
      <c r="CC1135" s="307" t="n">
        <v>1.30840133</v>
      </c>
      <c r="CD1135" s="307" t="n">
        <v>1.38420133</v>
      </c>
      <c r="CE1135" s="307" t="n">
        <v>1.410821</v>
      </c>
      <c r="CF1135" s="307" t="n">
        <v>1.431211</v>
      </c>
      <c r="CG1135" s="307" t="n">
        <v>1.477532</v>
      </c>
      <c r="CH1135" s="251" t="n">
        <v>0</v>
      </c>
      <c r="CI1135" s="251" t="n">
        <v>0</v>
      </c>
      <c r="CJ1135" s="251" t="n">
        <v>0</v>
      </c>
      <c r="CK1135" s="251" t="n">
        <v>0</v>
      </c>
      <c r="CL1135" s="251" t="n">
        <v>0</v>
      </c>
      <c r="CM1135" s="251" t="n">
        <v>0</v>
      </c>
      <c r="CN1135" s="251" t="n">
        <v>0</v>
      </c>
      <c r="CO1135" s="251" t="n">
        <v>0</v>
      </c>
      <c r="CP1135" s="251" t="n">
        <v>1.510213</v>
      </c>
      <c r="CQ1135" s="251" t="n">
        <v>1.510213</v>
      </c>
      <c r="CR1135" s="251" t="n">
        <v>1.510213</v>
      </c>
      <c r="CS1135" s="65"/>
      <c r="CT1135" s="310"/>
      <c r="CU1135" s="310"/>
      <c r="CV1135" s="310"/>
      <c r="CW1135" s="310"/>
      <c r="CX1135" s="310"/>
      <c r="CY1135" s="310"/>
      <c r="CZ1135" s="310"/>
      <c r="DA1135" s="310"/>
      <c r="DB1135" s="310"/>
      <c r="DC1135" s="310"/>
      <c r="DD1135" s="310"/>
      <c r="DE1135" s="310"/>
      <c r="DF1135" s="310"/>
      <c r="DG1135" s="310"/>
      <c r="DH1135" s="310"/>
      <c r="DI1135" s="310"/>
      <c r="DJ1135" s="310"/>
      <c r="DK1135" s="310"/>
      <c r="DL1135" s="310"/>
      <c r="DM1135" s="310"/>
      <c r="DN1135" s="310"/>
    </row>
    <row r="1136" customFormat="false" ht="15.75" hidden="false" customHeight="false" outlineLevel="0" collapsed="false">
      <c r="A1136" s="305" t="s">
        <v>654</v>
      </c>
      <c r="B1136" s="306"/>
      <c r="C1136" s="306"/>
      <c r="D1136" s="306"/>
      <c r="E1136" s="306"/>
      <c r="F1136" s="306"/>
      <c r="G1136" s="306"/>
      <c r="H1136" s="306"/>
      <c r="I1136" s="306"/>
      <c r="J1136" s="306"/>
      <c r="K1136" s="306"/>
      <c r="L1136" s="306"/>
      <c r="M1136" s="306"/>
      <c r="N1136" s="306"/>
      <c r="O1136" s="306"/>
      <c r="P1136" s="306"/>
      <c r="Q1136" s="306"/>
      <c r="R1136" s="306"/>
      <c r="S1136" s="306"/>
      <c r="T1136" s="306"/>
      <c r="U1136" s="306"/>
      <c r="V1136" s="306"/>
      <c r="W1136" s="306"/>
      <c r="X1136" s="306"/>
      <c r="Y1136" s="306"/>
      <c r="Z1136" s="306"/>
      <c r="AA1136" s="306"/>
      <c r="AB1136" s="306"/>
      <c r="AC1136" s="306"/>
      <c r="AD1136" s="306"/>
      <c r="AE1136" s="306"/>
      <c r="AF1136" s="306"/>
      <c r="AG1136" s="306"/>
      <c r="AH1136" s="306"/>
      <c r="AI1136" s="306"/>
      <c r="AJ1136" s="306"/>
      <c r="AK1136" s="306"/>
      <c r="AL1136" s="306"/>
      <c r="AM1136" s="306"/>
      <c r="AN1136" s="306"/>
      <c r="AO1136" s="306"/>
      <c r="AP1136" s="306"/>
      <c r="AQ1136" s="306"/>
      <c r="AR1136" s="306"/>
      <c r="AS1136" s="306"/>
      <c r="AT1136" s="306"/>
      <c r="AU1136" s="306"/>
      <c r="AV1136" s="306"/>
      <c r="AW1136" s="306"/>
      <c r="AX1136" s="306"/>
      <c r="AY1136" s="306"/>
      <c r="AZ1136" s="306"/>
      <c r="BA1136" s="306"/>
      <c r="BB1136" s="306"/>
      <c r="BC1136" s="306"/>
      <c r="BD1136" s="306"/>
      <c r="BE1136" s="306"/>
      <c r="BF1136" s="306"/>
      <c r="BG1136" s="306"/>
      <c r="BH1136" s="306"/>
      <c r="BI1136" s="306"/>
      <c r="BJ1136" s="306"/>
      <c r="BK1136" s="306"/>
      <c r="BL1136" s="306"/>
      <c r="BM1136" s="306"/>
      <c r="BN1136" s="306"/>
      <c r="BO1136" s="306"/>
      <c r="BP1136" s="306"/>
      <c r="BQ1136" s="306"/>
      <c r="BR1136" s="306"/>
      <c r="BS1136" s="306"/>
      <c r="BT1136" s="306"/>
      <c r="BU1136" s="306"/>
      <c r="BV1136" s="306"/>
      <c r="BW1136" s="306"/>
      <c r="BX1136" s="306"/>
      <c r="BY1136" s="306"/>
      <c r="BZ1136" s="307" t="n">
        <v>0</v>
      </c>
      <c r="CA1136" s="307" t="n">
        <v>0</v>
      </c>
      <c r="CB1136" s="307" t="n">
        <v>0</v>
      </c>
      <c r="CC1136" s="307" t="n">
        <v>0</v>
      </c>
      <c r="CD1136" s="307" t="n">
        <v>0</v>
      </c>
      <c r="CE1136" s="307" t="n">
        <v>0</v>
      </c>
      <c r="CF1136" s="307" t="n">
        <v>0</v>
      </c>
      <c r="CG1136" s="307" t="n">
        <v>0</v>
      </c>
      <c r="CH1136" s="251" t="n">
        <v>0</v>
      </c>
      <c r="CI1136" s="251" t="n">
        <v>0</v>
      </c>
      <c r="CJ1136" s="251" t="n">
        <v>0</v>
      </c>
      <c r="CK1136" s="251" t="n">
        <v>0</v>
      </c>
      <c r="CL1136" s="251" t="n">
        <v>0</v>
      </c>
      <c r="CM1136" s="251" t="n">
        <v>0</v>
      </c>
      <c r="CN1136" s="251" t="n">
        <v>0</v>
      </c>
      <c r="CO1136" s="251" t="n">
        <v>0</v>
      </c>
      <c r="CP1136" s="251" t="n">
        <v>0</v>
      </c>
      <c r="CQ1136" s="251" t="n">
        <v>0</v>
      </c>
      <c r="CR1136" s="251" t="n">
        <v>0</v>
      </c>
      <c r="CS1136" s="245"/>
      <c r="CT1136" s="310"/>
      <c r="CU1136" s="310"/>
      <c r="CV1136" s="310"/>
      <c r="CW1136" s="310"/>
      <c r="CX1136" s="310"/>
      <c r="CY1136" s="310"/>
      <c r="CZ1136" s="310"/>
      <c r="DA1136" s="310"/>
      <c r="DB1136" s="310"/>
      <c r="DC1136" s="310"/>
      <c r="DD1136" s="310"/>
      <c r="DE1136" s="310"/>
      <c r="DF1136" s="310"/>
      <c r="DG1136" s="310"/>
      <c r="DH1136" s="310"/>
      <c r="DI1136" s="310"/>
      <c r="DJ1136" s="310"/>
      <c r="DK1136" s="310"/>
      <c r="DL1136" s="310"/>
      <c r="DM1136" s="310"/>
      <c r="DN1136" s="310"/>
    </row>
    <row r="1137" customFormat="false" ht="15.75" hidden="false" customHeight="false" outlineLevel="0" collapsed="false">
      <c r="A1137" s="305" t="s">
        <v>658</v>
      </c>
      <c r="B1137" s="306"/>
      <c r="C1137" s="306"/>
      <c r="D1137" s="306"/>
      <c r="E1137" s="306"/>
      <c r="F1137" s="306"/>
      <c r="G1137" s="306"/>
      <c r="H1137" s="306"/>
      <c r="I1137" s="306"/>
      <c r="J1137" s="306"/>
      <c r="K1137" s="306"/>
      <c r="L1137" s="306"/>
      <c r="M1137" s="306"/>
      <c r="N1137" s="306"/>
      <c r="O1137" s="306"/>
      <c r="P1137" s="306"/>
      <c r="Q1137" s="306"/>
      <c r="R1137" s="306"/>
      <c r="S1137" s="306"/>
      <c r="T1137" s="306"/>
      <c r="U1137" s="306"/>
      <c r="V1137" s="306"/>
      <c r="W1137" s="306"/>
      <c r="X1137" s="306"/>
      <c r="Y1137" s="306"/>
      <c r="Z1137" s="306"/>
      <c r="AA1137" s="306"/>
      <c r="AB1137" s="306"/>
      <c r="AC1137" s="306"/>
      <c r="AD1137" s="306"/>
      <c r="AE1137" s="306"/>
      <c r="AF1137" s="306"/>
      <c r="AG1137" s="306"/>
      <c r="AH1137" s="306"/>
      <c r="AI1137" s="306"/>
      <c r="AJ1137" s="306"/>
      <c r="AK1137" s="306"/>
      <c r="AL1137" s="306"/>
      <c r="AM1137" s="306"/>
      <c r="AN1137" s="306"/>
      <c r="AO1137" s="306"/>
      <c r="AP1137" s="306"/>
      <c r="AQ1137" s="306"/>
      <c r="AR1137" s="306"/>
      <c r="AS1137" s="306"/>
      <c r="AT1137" s="306"/>
      <c r="AU1137" s="306"/>
      <c r="AV1137" s="306"/>
      <c r="AW1137" s="306"/>
      <c r="AX1137" s="306"/>
      <c r="AY1137" s="306"/>
      <c r="AZ1137" s="306"/>
      <c r="BA1137" s="306"/>
      <c r="BB1137" s="306"/>
      <c r="BC1137" s="306"/>
      <c r="BD1137" s="306"/>
      <c r="BE1137" s="306"/>
      <c r="BF1137" s="306"/>
      <c r="BG1137" s="306"/>
      <c r="BH1137" s="306"/>
      <c r="BI1137" s="306"/>
      <c r="BJ1137" s="306"/>
      <c r="BK1137" s="306"/>
      <c r="BL1137" s="306"/>
      <c r="BM1137" s="306"/>
      <c r="BN1137" s="306"/>
      <c r="BO1137" s="306"/>
      <c r="BP1137" s="306"/>
      <c r="BQ1137" s="306"/>
      <c r="BR1137" s="306"/>
      <c r="BS1137" s="306"/>
      <c r="BT1137" s="306"/>
      <c r="BU1137" s="306"/>
      <c r="BV1137" s="306"/>
      <c r="BW1137" s="306"/>
      <c r="BX1137" s="306"/>
      <c r="BY1137" s="306"/>
      <c r="BZ1137" s="307" t="n">
        <v>16.3686407859054</v>
      </c>
      <c r="CA1137" s="307" t="n">
        <v>15.3865748035251</v>
      </c>
      <c r="CB1137" s="307" t="n">
        <v>18.1263742872779</v>
      </c>
      <c r="CC1137" s="307" t="n">
        <v>18.8184101232916</v>
      </c>
      <c r="CD1137" s="307" t="n">
        <v>21.4388635937537</v>
      </c>
      <c r="CE1137" s="307" t="n">
        <v>21.1182379164581</v>
      </c>
      <c r="CF1137" s="307" t="n">
        <v>21.2630632790933</v>
      </c>
      <c r="CG1137" s="307" t="n">
        <v>20.7751759632081</v>
      </c>
      <c r="CH1137" s="251" t="n">
        <v>25.1543847087273</v>
      </c>
      <c r="CI1137" s="251" t="n">
        <v>32.6899799431767</v>
      </c>
      <c r="CJ1137" s="251" t="n">
        <v>27.1171793458384</v>
      </c>
      <c r="CK1137" s="251" t="n">
        <v>32.9677152260606</v>
      </c>
      <c r="CL1137" s="251" t="n">
        <v>15.2036724697798</v>
      </c>
      <c r="CM1137" s="251" t="n">
        <v>14.2915008524101</v>
      </c>
      <c r="CN1137" s="251" t="n">
        <v>16.836306772992</v>
      </c>
      <c r="CO1137" s="251" t="n">
        <v>17.4790899048182</v>
      </c>
      <c r="CP1137" s="251" t="n">
        <v>15.5533569365847</v>
      </c>
      <c r="CQ1137" s="251" t="n">
        <v>14.6202053720155</v>
      </c>
      <c r="CR1137" s="311" t="n">
        <v>17.4643010156246</v>
      </c>
      <c r="CS1137" s="251"/>
      <c r="CT1137" s="310"/>
      <c r="CU1137" s="310"/>
      <c r="CV1137" s="310"/>
      <c r="CW1137" s="310"/>
      <c r="CX1137" s="310"/>
      <c r="CY1137" s="310"/>
      <c r="CZ1137" s="310"/>
      <c r="DA1137" s="310"/>
      <c r="DB1137" s="310"/>
      <c r="DC1137" s="310"/>
      <c r="DD1137" s="310"/>
      <c r="DE1137" s="310"/>
      <c r="DF1137" s="310"/>
      <c r="DG1137" s="310"/>
      <c r="DH1137" s="310"/>
      <c r="DI1137" s="310"/>
      <c r="DJ1137" s="310"/>
      <c r="DK1137" s="310"/>
      <c r="DL1137" s="310"/>
      <c r="DM1137" s="310"/>
      <c r="DN1137" s="310"/>
    </row>
    <row r="1138" customFormat="false" ht="15.75" hidden="false" customHeight="false" outlineLevel="0" collapsed="false">
      <c r="A1138" s="272" t="s">
        <v>659</v>
      </c>
      <c r="B1138" s="65"/>
      <c r="C1138" s="65"/>
      <c r="D1138" s="65"/>
      <c r="E1138" s="65"/>
      <c r="F1138" s="65"/>
      <c r="G1138" s="65"/>
      <c r="H1138" s="65"/>
      <c r="I1138" s="65"/>
      <c r="J1138" s="65"/>
      <c r="K1138" s="65"/>
      <c r="L1138" s="65"/>
      <c r="M1138" s="65"/>
      <c r="N1138" s="65"/>
      <c r="O1138" s="65"/>
      <c r="P1138" s="65"/>
      <c r="Q1138" s="65"/>
      <c r="R1138" s="65"/>
      <c r="S1138" s="65"/>
      <c r="T1138" s="65"/>
      <c r="U1138" s="65"/>
      <c r="V1138" s="65"/>
      <c r="W1138" s="65"/>
      <c r="X1138" s="65"/>
      <c r="Y1138" s="65"/>
      <c r="Z1138" s="65"/>
      <c r="AA1138" s="65"/>
      <c r="AB1138" s="65"/>
      <c r="AC1138" s="65"/>
      <c r="AD1138" s="65"/>
      <c r="AE1138" s="65"/>
      <c r="AF1138" s="65"/>
      <c r="AG1138" s="65"/>
      <c r="AH1138" s="65"/>
      <c r="AI1138" s="65"/>
      <c r="AJ1138" s="65"/>
      <c r="AK1138" s="65"/>
      <c r="AL1138" s="65"/>
      <c r="AM1138" s="65"/>
      <c r="AN1138" s="65"/>
      <c r="AO1138" s="65"/>
      <c r="AP1138" s="65"/>
      <c r="AQ1138" s="65"/>
      <c r="AR1138" s="65"/>
      <c r="AS1138" s="65"/>
      <c r="AT1138" s="65"/>
      <c r="AU1138" s="65"/>
      <c r="AV1138" s="65"/>
      <c r="AW1138" s="65"/>
      <c r="AX1138" s="65"/>
      <c r="AY1138" s="65"/>
      <c r="AZ1138" s="65"/>
      <c r="BA1138" s="65"/>
      <c r="BB1138" s="65"/>
      <c r="BC1138" s="65"/>
      <c r="BD1138" s="65"/>
      <c r="BE1138" s="65"/>
      <c r="BF1138" s="65"/>
      <c r="BG1138" s="65"/>
      <c r="BH1138" s="65"/>
      <c r="BI1138" s="65"/>
      <c r="BJ1138" s="65" t="n">
        <v>0</v>
      </c>
      <c r="BK1138" s="65" t="n">
        <v>0</v>
      </c>
      <c r="BL1138" s="65" t="n">
        <v>0</v>
      </c>
      <c r="BM1138" s="65" t="n">
        <v>0</v>
      </c>
      <c r="BN1138" s="65" t="n">
        <v>0</v>
      </c>
      <c r="BO1138" s="65" t="n">
        <v>0</v>
      </c>
      <c r="BP1138" s="65" t="n">
        <v>0</v>
      </c>
      <c r="BQ1138" s="65" t="n">
        <v>0</v>
      </c>
      <c r="BR1138" s="65" t="n">
        <v>0</v>
      </c>
      <c r="BS1138" s="65" t="n">
        <v>0</v>
      </c>
      <c r="BT1138" s="65" t="n">
        <v>0</v>
      </c>
      <c r="BU1138" s="65" t="n">
        <v>0</v>
      </c>
      <c r="BV1138" s="65" t="n">
        <v>0</v>
      </c>
      <c r="BW1138" s="65" t="n">
        <v>0</v>
      </c>
      <c r="BX1138" s="65" t="n">
        <v>0</v>
      </c>
      <c r="BY1138" s="65" t="n">
        <v>0</v>
      </c>
      <c r="BZ1138" s="65" t="n">
        <v>0</v>
      </c>
      <c r="CA1138" s="65" t="n">
        <v>0</v>
      </c>
      <c r="CB1138" s="65" t="n">
        <v>0</v>
      </c>
      <c r="CC1138" s="65" t="n">
        <v>0</v>
      </c>
      <c r="CD1138" s="65" t="n">
        <v>0</v>
      </c>
      <c r="CE1138" s="65" t="n">
        <v>0</v>
      </c>
      <c r="CF1138" s="65" t="n">
        <v>0</v>
      </c>
      <c r="CG1138" s="65" t="n">
        <v>0</v>
      </c>
      <c r="CH1138" s="69" t="n">
        <v>0</v>
      </c>
      <c r="CI1138" s="69" t="n">
        <v>0</v>
      </c>
      <c r="CJ1138" s="69" t="n">
        <v>0</v>
      </c>
      <c r="CK1138" s="69" t="n">
        <v>0</v>
      </c>
      <c r="CL1138" s="69" t="n">
        <v>0</v>
      </c>
      <c r="CM1138" s="69" t="n">
        <v>0</v>
      </c>
      <c r="CN1138" s="69" t="n">
        <v>0</v>
      </c>
      <c r="CO1138" s="69" t="n">
        <v>0</v>
      </c>
      <c r="CP1138" s="69" t="n">
        <v>0</v>
      </c>
      <c r="CQ1138" s="69" t="n">
        <v>0</v>
      </c>
      <c r="CR1138" s="69" t="n">
        <v>0</v>
      </c>
      <c r="CS1138" s="69"/>
      <c r="CT1138" s="310"/>
      <c r="CU1138" s="310"/>
      <c r="CV1138" s="310"/>
      <c r="CW1138" s="310"/>
      <c r="CX1138" s="310"/>
      <c r="CY1138" s="310"/>
      <c r="CZ1138" s="310"/>
      <c r="DA1138" s="310"/>
      <c r="DB1138" s="310"/>
      <c r="DC1138" s="310"/>
      <c r="DD1138" s="310"/>
      <c r="DE1138" s="310"/>
      <c r="DF1138" s="310"/>
      <c r="DG1138" s="310"/>
      <c r="DH1138" s="310"/>
      <c r="DI1138" s="310"/>
      <c r="DJ1138" s="310"/>
      <c r="DK1138" s="310"/>
      <c r="DL1138" s="310"/>
      <c r="DM1138" s="310"/>
      <c r="DN1138" s="310"/>
    </row>
    <row r="1139" customFormat="false" ht="15" hidden="false" customHeight="false" outlineLevel="0" collapsed="false">
      <c r="A1139" s="272" t="s">
        <v>591</v>
      </c>
      <c r="B1139" s="65"/>
      <c r="C1139" s="65"/>
      <c r="D1139" s="65"/>
      <c r="E1139" s="65"/>
      <c r="F1139" s="65"/>
      <c r="G1139" s="65"/>
      <c r="H1139" s="65"/>
      <c r="I1139" s="65"/>
      <c r="J1139" s="65"/>
      <c r="K1139" s="65"/>
      <c r="L1139" s="65"/>
      <c r="M1139" s="65"/>
      <c r="N1139" s="65"/>
      <c r="O1139" s="65"/>
      <c r="P1139" s="65"/>
      <c r="Q1139" s="65"/>
      <c r="R1139" s="65"/>
      <c r="S1139" s="65"/>
      <c r="T1139" s="65"/>
      <c r="U1139" s="65"/>
      <c r="V1139" s="65"/>
      <c r="W1139" s="65"/>
      <c r="X1139" s="65"/>
      <c r="Y1139" s="65"/>
      <c r="Z1139" s="65"/>
      <c r="AA1139" s="65"/>
      <c r="AB1139" s="65"/>
      <c r="AC1139" s="65"/>
      <c r="AD1139" s="65"/>
      <c r="AE1139" s="65"/>
      <c r="AF1139" s="65"/>
      <c r="AG1139" s="65"/>
      <c r="AH1139" s="65"/>
      <c r="AI1139" s="65"/>
      <c r="AJ1139" s="65"/>
      <c r="AK1139" s="65"/>
      <c r="AL1139" s="65"/>
      <c r="AM1139" s="65"/>
      <c r="AN1139" s="65"/>
      <c r="AO1139" s="65"/>
      <c r="AP1139" s="65"/>
      <c r="AQ1139" s="65"/>
      <c r="AR1139" s="65"/>
      <c r="AS1139" s="65"/>
      <c r="AT1139" s="65"/>
      <c r="AU1139" s="65"/>
      <c r="AV1139" s="65"/>
      <c r="AW1139" s="65"/>
      <c r="AX1139" s="65"/>
      <c r="AY1139" s="65"/>
      <c r="AZ1139" s="65"/>
      <c r="BA1139" s="65"/>
      <c r="BB1139" s="65"/>
      <c r="BC1139" s="65"/>
      <c r="BD1139" s="65"/>
      <c r="BE1139" s="65"/>
      <c r="BF1139" s="65"/>
      <c r="BG1139" s="65"/>
      <c r="BH1139" s="65"/>
      <c r="BI1139" s="65"/>
      <c r="BJ1139" s="65" t="n">
        <v>0</v>
      </c>
      <c r="BK1139" s="65" t="n">
        <v>0</v>
      </c>
      <c r="BL1139" s="65" t="n">
        <v>0</v>
      </c>
      <c r="BM1139" s="65" t="n">
        <v>0</v>
      </c>
      <c r="BN1139" s="65" t="n">
        <v>0</v>
      </c>
      <c r="BO1139" s="65" t="n">
        <v>0</v>
      </c>
      <c r="BP1139" s="65" t="n">
        <v>0</v>
      </c>
      <c r="BQ1139" s="65" t="n">
        <v>0</v>
      </c>
      <c r="BR1139" s="65" t="n">
        <v>0</v>
      </c>
      <c r="BS1139" s="65" t="n">
        <v>0</v>
      </c>
      <c r="BT1139" s="65" t="n">
        <v>0</v>
      </c>
      <c r="BU1139" s="65" t="n">
        <v>0</v>
      </c>
      <c r="BV1139" s="65" t="n">
        <v>0</v>
      </c>
      <c r="BW1139" s="65" t="n">
        <v>0</v>
      </c>
      <c r="BX1139" s="65" t="n">
        <v>0</v>
      </c>
      <c r="BY1139" s="65" t="n">
        <v>0</v>
      </c>
      <c r="BZ1139" s="65" t="n">
        <v>0</v>
      </c>
      <c r="CA1139" s="65" t="n">
        <v>0</v>
      </c>
      <c r="CB1139" s="65" t="n">
        <v>0</v>
      </c>
      <c r="CC1139" s="65" t="n">
        <v>0</v>
      </c>
      <c r="CD1139" s="65" t="n">
        <v>0</v>
      </c>
      <c r="CE1139" s="65" t="n">
        <v>0</v>
      </c>
      <c r="CF1139" s="65" t="n">
        <v>0</v>
      </c>
      <c r="CG1139" s="65" t="n">
        <v>0</v>
      </c>
      <c r="CH1139" s="69" t="n">
        <v>0</v>
      </c>
      <c r="CI1139" s="69" t="n">
        <v>0</v>
      </c>
      <c r="CJ1139" s="69" t="n">
        <v>0</v>
      </c>
      <c r="CK1139" s="69" t="n">
        <v>0</v>
      </c>
      <c r="CL1139" s="69" t="n">
        <v>0</v>
      </c>
      <c r="CM1139" s="69" t="n">
        <v>0</v>
      </c>
      <c r="CN1139" s="69" t="n">
        <v>0</v>
      </c>
      <c r="CO1139" s="69" t="n">
        <v>0</v>
      </c>
      <c r="CP1139" s="69" t="n">
        <v>0</v>
      </c>
      <c r="CQ1139" s="69" t="n">
        <v>0</v>
      </c>
      <c r="CR1139" s="69" t="n">
        <v>0</v>
      </c>
      <c r="CS1139" s="69"/>
      <c r="CT1139" s="275"/>
      <c r="CU1139" s="275"/>
      <c r="CV1139" s="275"/>
      <c r="CW1139" s="275"/>
      <c r="CX1139" s="275"/>
      <c r="CY1139" s="275"/>
      <c r="CZ1139" s="275"/>
      <c r="DA1139" s="275"/>
      <c r="DB1139" s="275"/>
      <c r="DC1139" s="275"/>
      <c r="DD1139" s="275"/>
      <c r="DE1139" s="275"/>
      <c r="DF1139" s="275"/>
      <c r="DG1139" s="275"/>
      <c r="DH1139" s="275"/>
      <c r="DI1139" s="275"/>
      <c r="DJ1139" s="275"/>
      <c r="DK1139" s="275"/>
      <c r="DL1139" s="275"/>
      <c r="DM1139" s="275"/>
      <c r="DN1139" s="275"/>
    </row>
    <row r="1140" customFormat="false" ht="15.75" hidden="false" customHeight="false" outlineLevel="0" collapsed="false">
      <c r="A1140" s="276" t="s">
        <v>608</v>
      </c>
      <c r="B1140" s="190"/>
      <c r="C1140" s="190"/>
      <c r="D1140" s="190"/>
      <c r="E1140" s="190"/>
      <c r="F1140" s="190"/>
      <c r="G1140" s="190"/>
      <c r="H1140" s="190"/>
      <c r="I1140" s="190"/>
      <c r="J1140" s="190"/>
      <c r="K1140" s="190"/>
      <c r="L1140" s="190"/>
      <c r="M1140" s="190"/>
      <c r="N1140" s="190"/>
      <c r="O1140" s="190"/>
      <c r="P1140" s="190"/>
      <c r="Q1140" s="190"/>
      <c r="R1140" s="190"/>
      <c r="S1140" s="190"/>
      <c r="T1140" s="190"/>
      <c r="U1140" s="190"/>
      <c r="V1140" s="190"/>
      <c r="W1140" s="190"/>
      <c r="X1140" s="190"/>
      <c r="Y1140" s="190"/>
      <c r="Z1140" s="190"/>
      <c r="AA1140" s="190"/>
      <c r="AB1140" s="190"/>
      <c r="AC1140" s="190"/>
      <c r="AD1140" s="190"/>
      <c r="AE1140" s="190"/>
      <c r="AF1140" s="190"/>
      <c r="AG1140" s="190"/>
      <c r="AH1140" s="190"/>
      <c r="AI1140" s="190"/>
      <c r="AJ1140" s="190"/>
      <c r="AK1140" s="190"/>
      <c r="AL1140" s="190"/>
      <c r="AM1140" s="190"/>
      <c r="AN1140" s="190"/>
      <c r="AO1140" s="190"/>
      <c r="AP1140" s="190"/>
      <c r="AQ1140" s="190"/>
      <c r="AR1140" s="190"/>
      <c r="AS1140" s="190"/>
      <c r="AT1140" s="190"/>
      <c r="AU1140" s="190"/>
      <c r="AV1140" s="190"/>
      <c r="AW1140" s="190"/>
      <c r="AX1140" s="190"/>
      <c r="AY1140" s="190"/>
      <c r="AZ1140" s="190"/>
      <c r="BA1140" s="190"/>
      <c r="BB1140" s="190"/>
      <c r="BC1140" s="190"/>
      <c r="BD1140" s="190"/>
      <c r="BE1140" s="190"/>
      <c r="BF1140" s="190"/>
      <c r="BG1140" s="190"/>
      <c r="BH1140" s="190"/>
      <c r="BI1140" s="190"/>
      <c r="BJ1140" s="190"/>
      <c r="BK1140" s="190"/>
      <c r="BL1140" s="190"/>
      <c r="BM1140" s="190"/>
      <c r="BN1140" s="190"/>
      <c r="BO1140" s="190"/>
      <c r="BP1140" s="190"/>
      <c r="BQ1140" s="190"/>
      <c r="BR1140" s="190"/>
      <c r="BS1140" s="190"/>
      <c r="BT1140" s="190"/>
      <c r="BU1140" s="190"/>
      <c r="BV1140" s="190"/>
      <c r="BW1140" s="190"/>
      <c r="BX1140" s="190"/>
      <c r="BY1140" s="190"/>
      <c r="BZ1140" s="190"/>
      <c r="CA1140" s="190"/>
      <c r="CB1140" s="190"/>
      <c r="CC1140" s="190"/>
      <c r="CD1140" s="190"/>
      <c r="CE1140" s="190"/>
      <c r="CF1140" s="190"/>
      <c r="CG1140" s="190"/>
      <c r="CH1140" s="74"/>
      <c r="CI1140" s="74"/>
      <c r="CJ1140" s="74"/>
      <c r="CK1140" s="74"/>
      <c r="CL1140" s="74"/>
      <c r="CM1140" s="257"/>
      <c r="CN1140" s="257"/>
      <c r="CO1140" s="257"/>
      <c r="CP1140" s="257"/>
      <c r="CQ1140" s="257"/>
      <c r="CR1140" s="257"/>
      <c r="CS1140" s="257"/>
      <c r="CT1140" s="275"/>
      <c r="CU1140" s="275"/>
      <c r="CV1140" s="275"/>
      <c r="CW1140" s="275"/>
      <c r="CX1140" s="275"/>
      <c r="CY1140" s="275"/>
      <c r="CZ1140" s="275"/>
      <c r="DA1140" s="275"/>
      <c r="DB1140" s="275"/>
      <c r="DC1140" s="275"/>
      <c r="DD1140" s="275"/>
      <c r="DE1140" s="275"/>
      <c r="DF1140" s="275"/>
      <c r="DG1140" s="275"/>
      <c r="DH1140" s="275"/>
      <c r="DI1140" s="275"/>
      <c r="DJ1140" s="275"/>
      <c r="DK1140" s="275"/>
      <c r="DL1140" s="275"/>
      <c r="DM1140" s="275"/>
      <c r="DN1140" s="275"/>
    </row>
    <row r="1141" customFormat="false" ht="15.75" hidden="false" customHeight="false" outlineLevel="0" collapsed="false">
      <c r="A1141" s="279" t="s">
        <v>609</v>
      </c>
      <c r="B1141" s="190"/>
      <c r="C1141" s="190"/>
      <c r="D1141" s="190"/>
      <c r="E1141" s="190"/>
      <c r="F1141" s="190"/>
      <c r="G1141" s="190"/>
      <c r="H1141" s="190"/>
      <c r="I1141" s="190"/>
      <c r="J1141" s="190"/>
      <c r="K1141" s="190"/>
      <c r="L1141" s="190"/>
      <c r="M1141" s="190"/>
      <c r="N1141" s="190"/>
      <c r="O1141" s="190"/>
      <c r="P1141" s="190"/>
      <c r="Q1141" s="190"/>
      <c r="R1141" s="190"/>
      <c r="S1141" s="190"/>
      <c r="T1141" s="190"/>
      <c r="U1141" s="190"/>
      <c r="V1141" s="190"/>
      <c r="W1141" s="190"/>
      <c r="X1141" s="190"/>
      <c r="Y1141" s="190"/>
      <c r="Z1141" s="190"/>
      <c r="AA1141" s="190"/>
      <c r="AB1141" s="190"/>
      <c r="AC1141" s="190"/>
      <c r="AD1141" s="190"/>
      <c r="AE1141" s="190"/>
      <c r="AF1141" s="190"/>
      <c r="AG1141" s="190"/>
      <c r="AH1141" s="190"/>
      <c r="AI1141" s="190"/>
      <c r="AJ1141" s="190"/>
      <c r="AK1141" s="190"/>
      <c r="AL1141" s="190"/>
      <c r="AM1141" s="190"/>
      <c r="AN1141" s="190"/>
      <c r="AO1141" s="190"/>
      <c r="AP1141" s="190"/>
      <c r="AQ1141" s="190"/>
      <c r="AR1141" s="190"/>
      <c r="AS1141" s="190"/>
      <c r="AT1141" s="190"/>
      <c r="AU1141" s="190"/>
      <c r="AV1141" s="190"/>
      <c r="AW1141" s="190"/>
      <c r="AX1141" s="190"/>
      <c r="AY1141" s="190"/>
      <c r="AZ1141" s="190"/>
      <c r="BA1141" s="190"/>
      <c r="BB1141" s="190"/>
      <c r="BC1141" s="190"/>
      <c r="BD1141" s="190"/>
      <c r="BE1141" s="190"/>
      <c r="BF1141" s="190"/>
      <c r="BG1141" s="190"/>
      <c r="BH1141" s="190"/>
      <c r="BI1141" s="190"/>
      <c r="BJ1141" s="190"/>
      <c r="BK1141" s="190"/>
      <c r="BL1141" s="190"/>
      <c r="BM1141" s="190"/>
      <c r="BN1141" s="190"/>
      <c r="BO1141" s="190"/>
      <c r="BP1141" s="190"/>
      <c r="BQ1141" s="190"/>
      <c r="BR1141" s="190"/>
      <c r="BS1141" s="190"/>
      <c r="BT1141" s="190"/>
      <c r="BU1141" s="190"/>
      <c r="BV1141" s="190"/>
      <c r="BW1141" s="190"/>
      <c r="BX1141" s="190"/>
      <c r="BY1141" s="190"/>
      <c r="BZ1141" s="190"/>
      <c r="CA1141" s="190"/>
      <c r="CB1141" s="190"/>
      <c r="CC1141" s="190"/>
      <c r="CD1141" s="190"/>
      <c r="CE1141" s="190"/>
      <c r="CF1141" s="190"/>
      <c r="CG1141" s="190"/>
      <c r="CH1141" s="74"/>
      <c r="CI1141" s="74"/>
      <c r="CJ1141" s="74"/>
      <c r="CK1141" s="74"/>
      <c r="CL1141" s="74"/>
      <c r="CM1141" s="74"/>
      <c r="CN1141" s="74"/>
      <c r="CO1141" s="74"/>
      <c r="CP1141" s="74"/>
      <c r="CQ1141" s="74"/>
      <c r="CR1141" s="74"/>
      <c r="CS1141" s="74"/>
      <c r="CT1141" s="274"/>
      <c r="CU1141" s="274"/>
      <c r="CV1141" s="274"/>
      <c r="CW1141" s="274"/>
      <c r="CX1141" s="274"/>
      <c r="CY1141" s="274"/>
      <c r="CZ1141" s="274"/>
      <c r="DA1141" s="274"/>
      <c r="DB1141" s="274"/>
      <c r="DC1141" s="274"/>
      <c r="DD1141" s="274"/>
      <c r="DE1141" s="274"/>
      <c r="DF1141" s="274"/>
      <c r="DG1141" s="274"/>
      <c r="DH1141" s="274"/>
      <c r="DI1141" s="274"/>
      <c r="DJ1141" s="274"/>
      <c r="DK1141" s="274"/>
      <c r="DL1141" s="274"/>
      <c r="DM1141" s="274"/>
      <c r="DN1141" s="274"/>
    </row>
    <row r="1142" customFormat="false" ht="15.75" hidden="false" customHeight="false" outlineLevel="0" collapsed="false">
      <c r="A1142" s="276" t="s">
        <v>629</v>
      </c>
      <c r="B1142" s="190"/>
      <c r="C1142" s="190"/>
      <c r="D1142" s="190"/>
      <c r="E1142" s="190"/>
      <c r="F1142" s="190"/>
      <c r="G1142" s="190"/>
      <c r="H1142" s="190"/>
      <c r="I1142" s="190"/>
      <c r="J1142" s="190"/>
      <c r="K1142" s="190"/>
      <c r="L1142" s="190"/>
      <c r="M1142" s="190"/>
      <c r="N1142" s="190"/>
      <c r="O1142" s="190"/>
      <c r="P1142" s="190"/>
      <c r="Q1142" s="190"/>
      <c r="R1142" s="190"/>
      <c r="S1142" s="190"/>
      <c r="T1142" s="190"/>
      <c r="U1142" s="190"/>
      <c r="V1142" s="190"/>
      <c r="W1142" s="190"/>
      <c r="X1142" s="190"/>
      <c r="Y1142" s="190"/>
      <c r="Z1142" s="190"/>
      <c r="AA1142" s="190"/>
      <c r="AB1142" s="190"/>
      <c r="AC1142" s="190"/>
      <c r="AD1142" s="190"/>
      <c r="AE1142" s="190"/>
      <c r="AF1142" s="190"/>
      <c r="AG1142" s="190"/>
      <c r="AH1142" s="190"/>
      <c r="AI1142" s="190"/>
      <c r="AJ1142" s="190"/>
      <c r="AK1142" s="190"/>
      <c r="AL1142" s="190"/>
      <c r="AM1142" s="190"/>
      <c r="AN1142" s="190"/>
      <c r="AO1142" s="190"/>
      <c r="AP1142" s="190"/>
      <c r="AQ1142" s="190"/>
      <c r="AR1142" s="190"/>
      <c r="AS1142" s="190"/>
      <c r="AT1142" s="190"/>
      <c r="AU1142" s="190"/>
      <c r="AV1142" s="190"/>
      <c r="AW1142" s="190"/>
      <c r="AX1142" s="190"/>
      <c r="AY1142" s="190"/>
      <c r="AZ1142" s="190"/>
      <c r="BA1142" s="190"/>
      <c r="BB1142" s="190"/>
      <c r="BC1142" s="190"/>
      <c r="BD1142" s="190"/>
      <c r="BE1142" s="190"/>
      <c r="BF1142" s="190"/>
      <c r="BG1142" s="190"/>
      <c r="BH1142" s="190"/>
      <c r="BI1142" s="190"/>
      <c r="BJ1142" s="190"/>
      <c r="BK1142" s="190"/>
      <c r="BL1142" s="190"/>
      <c r="BM1142" s="190"/>
      <c r="BN1142" s="190"/>
      <c r="BO1142" s="190"/>
      <c r="BP1142" s="190"/>
      <c r="BQ1142" s="190"/>
      <c r="BR1142" s="190"/>
      <c r="BS1142" s="190"/>
      <c r="BT1142" s="190"/>
      <c r="BU1142" s="190"/>
      <c r="BV1142" s="190"/>
      <c r="BW1142" s="190"/>
      <c r="BX1142" s="190"/>
      <c r="BY1142" s="190"/>
      <c r="BZ1142" s="190"/>
      <c r="CA1142" s="190"/>
      <c r="CB1142" s="190"/>
      <c r="CC1142" s="190"/>
      <c r="CD1142" s="190"/>
      <c r="CE1142" s="190"/>
      <c r="CF1142" s="190"/>
      <c r="CG1142" s="190"/>
      <c r="CH1142" s="74"/>
      <c r="CI1142" s="74"/>
      <c r="CJ1142" s="74"/>
      <c r="CK1142" s="74"/>
      <c r="CL1142" s="74"/>
      <c r="CM1142" s="74"/>
      <c r="CN1142" s="74"/>
      <c r="CO1142" s="74"/>
      <c r="CP1142" s="74"/>
      <c r="CQ1142" s="74"/>
      <c r="CR1142" s="74"/>
      <c r="CS1142" s="74"/>
      <c r="CT1142" s="274"/>
      <c r="CU1142" s="274"/>
      <c r="CV1142" s="274"/>
      <c r="CW1142" s="274"/>
      <c r="CX1142" s="274"/>
      <c r="CY1142" s="274"/>
      <c r="CZ1142" s="274"/>
      <c r="DA1142" s="274"/>
      <c r="DB1142" s="274"/>
      <c r="DC1142" s="274"/>
      <c r="DD1142" s="274"/>
      <c r="DE1142" s="274"/>
      <c r="DF1142" s="274"/>
      <c r="DG1142" s="274"/>
      <c r="DH1142" s="274"/>
      <c r="DI1142" s="274"/>
      <c r="DJ1142" s="274"/>
      <c r="DK1142" s="274"/>
      <c r="DL1142" s="274"/>
      <c r="DM1142" s="274"/>
      <c r="DN1142" s="274"/>
    </row>
    <row r="1143" customFormat="false" ht="15.75" hidden="false" customHeight="false" outlineLevel="0" collapsed="false">
      <c r="A1143" s="276" t="s">
        <v>610</v>
      </c>
      <c r="B1143" s="190"/>
      <c r="C1143" s="190"/>
      <c r="D1143" s="190"/>
      <c r="E1143" s="190"/>
      <c r="F1143" s="190"/>
      <c r="G1143" s="190"/>
      <c r="H1143" s="190"/>
      <c r="I1143" s="190"/>
      <c r="J1143" s="190"/>
      <c r="K1143" s="190"/>
      <c r="L1143" s="190"/>
      <c r="M1143" s="190"/>
      <c r="N1143" s="190"/>
      <c r="O1143" s="190"/>
      <c r="P1143" s="190"/>
      <c r="Q1143" s="190"/>
      <c r="R1143" s="190"/>
      <c r="S1143" s="190"/>
      <c r="T1143" s="190"/>
      <c r="U1143" s="190"/>
      <c r="V1143" s="190"/>
      <c r="W1143" s="190"/>
      <c r="X1143" s="190"/>
      <c r="Y1143" s="190"/>
      <c r="Z1143" s="190"/>
      <c r="AA1143" s="190"/>
      <c r="AB1143" s="190"/>
      <c r="AC1143" s="190"/>
      <c r="AD1143" s="190"/>
      <c r="AE1143" s="190"/>
      <c r="AF1143" s="190"/>
      <c r="AG1143" s="190"/>
      <c r="AH1143" s="190"/>
      <c r="AI1143" s="190"/>
      <c r="AJ1143" s="190"/>
      <c r="AK1143" s="190"/>
      <c r="AL1143" s="190"/>
      <c r="AM1143" s="190"/>
      <c r="AN1143" s="190"/>
      <c r="AO1143" s="190"/>
      <c r="AP1143" s="190"/>
      <c r="AQ1143" s="190"/>
      <c r="AR1143" s="190"/>
      <c r="AS1143" s="190"/>
      <c r="AT1143" s="190"/>
      <c r="AU1143" s="190"/>
      <c r="AV1143" s="190"/>
      <c r="AW1143" s="190"/>
      <c r="AX1143" s="190"/>
      <c r="AY1143" s="190"/>
      <c r="AZ1143" s="190"/>
      <c r="BA1143" s="190"/>
      <c r="BB1143" s="190"/>
      <c r="BC1143" s="190"/>
      <c r="BD1143" s="190"/>
      <c r="BE1143" s="190"/>
      <c r="BF1143" s="190"/>
      <c r="BG1143" s="190"/>
      <c r="BH1143" s="190"/>
      <c r="BI1143" s="190"/>
      <c r="BJ1143" s="190"/>
      <c r="BK1143" s="190"/>
      <c r="BL1143" s="190"/>
      <c r="BM1143" s="190"/>
      <c r="BN1143" s="190"/>
      <c r="BO1143" s="190"/>
      <c r="BP1143" s="190"/>
      <c r="BQ1143" s="190"/>
      <c r="BR1143" s="190"/>
      <c r="BS1143" s="190"/>
      <c r="BT1143" s="190"/>
      <c r="BU1143" s="190"/>
      <c r="BV1143" s="190"/>
      <c r="BW1143" s="190"/>
      <c r="BX1143" s="190"/>
      <c r="BY1143" s="190"/>
      <c r="BZ1143" s="190"/>
      <c r="CA1143" s="190"/>
      <c r="CB1143" s="190"/>
      <c r="CC1143" s="190"/>
      <c r="CD1143" s="190"/>
      <c r="CE1143" s="190"/>
      <c r="CF1143" s="190"/>
      <c r="CG1143" s="190"/>
      <c r="CH1143" s="74"/>
      <c r="CI1143" s="74"/>
      <c r="CJ1143" s="74"/>
      <c r="CK1143" s="74"/>
      <c r="CL1143" s="74"/>
      <c r="CM1143" s="74"/>
      <c r="CN1143" s="74"/>
      <c r="CO1143" s="74"/>
      <c r="CP1143" s="74"/>
      <c r="CQ1143" s="74"/>
      <c r="CR1143" s="74"/>
      <c r="CS1143" s="74"/>
      <c r="CT1143" s="274"/>
      <c r="CU1143" s="274"/>
      <c r="CV1143" s="274"/>
      <c r="CW1143" s="274"/>
      <c r="CX1143" s="274"/>
      <c r="CY1143" s="274"/>
      <c r="CZ1143" s="274"/>
      <c r="DA1143" s="274"/>
      <c r="DB1143" s="274"/>
      <c r="DC1143" s="274"/>
      <c r="DD1143" s="274"/>
      <c r="DE1143" s="274"/>
      <c r="DF1143" s="274"/>
      <c r="DG1143" s="274"/>
      <c r="DH1143" s="274"/>
      <c r="DI1143" s="274"/>
      <c r="DJ1143" s="274"/>
      <c r="DK1143" s="274"/>
      <c r="DL1143" s="274"/>
      <c r="DM1143" s="274"/>
      <c r="DN1143" s="274"/>
    </row>
    <row r="1144" customFormat="false" ht="15.75" hidden="false" customHeight="false" outlineLevel="0" collapsed="false">
      <c r="A1144" s="276" t="s">
        <v>612</v>
      </c>
      <c r="B1144" s="190"/>
      <c r="C1144" s="190"/>
      <c r="D1144" s="190"/>
      <c r="E1144" s="190"/>
      <c r="F1144" s="190"/>
      <c r="G1144" s="190"/>
      <c r="H1144" s="190"/>
      <c r="I1144" s="190"/>
      <c r="J1144" s="190"/>
      <c r="K1144" s="190"/>
      <c r="L1144" s="190"/>
      <c r="M1144" s="190"/>
      <c r="N1144" s="190"/>
      <c r="O1144" s="190"/>
      <c r="P1144" s="190"/>
      <c r="Q1144" s="190"/>
      <c r="R1144" s="190"/>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t="n">
        <v>0</v>
      </c>
      <c r="BK1144" s="190" t="n">
        <v>0</v>
      </c>
      <c r="BL1144" s="190" t="n">
        <v>0</v>
      </c>
      <c r="BM1144" s="190" t="n">
        <v>0</v>
      </c>
      <c r="BN1144" s="190" t="n">
        <v>0</v>
      </c>
      <c r="BO1144" s="190" t="n">
        <v>0</v>
      </c>
      <c r="BP1144" s="190" t="n">
        <v>0</v>
      </c>
      <c r="BQ1144" s="190" t="n">
        <v>0</v>
      </c>
      <c r="BR1144" s="190" t="n">
        <v>0</v>
      </c>
      <c r="BS1144" s="190" t="n">
        <v>0</v>
      </c>
      <c r="BT1144" s="190" t="n">
        <v>0</v>
      </c>
      <c r="BU1144" s="190" t="n">
        <v>0</v>
      </c>
      <c r="BV1144" s="190" t="n">
        <v>0</v>
      </c>
      <c r="BW1144" s="190" t="n">
        <v>0</v>
      </c>
      <c r="BX1144" s="190" t="n">
        <v>0</v>
      </c>
      <c r="BY1144" s="190" t="n">
        <v>0</v>
      </c>
      <c r="BZ1144" s="190" t="n">
        <v>0</v>
      </c>
      <c r="CA1144" s="190" t="n">
        <v>0</v>
      </c>
      <c r="CB1144" s="190" t="n">
        <v>0</v>
      </c>
      <c r="CC1144" s="190" t="n">
        <v>0</v>
      </c>
      <c r="CD1144" s="190" t="n">
        <v>0</v>
      </c>
      <c r="CE1144" s="190" t="n">
        <v>0</v>
      </c>
      <c r="CF1144" s="190" t="n">
        <v>0</v>
      </c>
      <c r="CG1144" s="190" t="n">
        <v>0</v>
      </c>
      <c r="CH1144" s="74" t="n">
        <v>0</v>
      </c>
      <c r="CI1144" s="74" t="n">
        <v>0</v>
      </c>
      <c r="CJ1144" s="74" t="n">
        <v>0</v>
      </c>
      <c r="CK1144" s="74" t="n">
        <v>0</v>
      </c>
      <c r="CL1144" s="74" t="n">
        <v>0</v>
      </c>
      <c r="CM1144" s="74" t="n">
        <v>0</v>
      </c>
      <c r="CN1144" s="74" t="n">
        <v>0</v>
      </c>
      <c r="CO1144" s="74" t="n">
        <v>0</v>
      </c>
      <c r="CP1144" s="74" t="n">
        <v>0</v>
      </c>
      <c r="CQ1144" s="74" t="n">
        <v>0</v>
      </c>
      <c r="CR1144" s="74" t="n">
        <v>0</v>
      </c>
      <c r="CS1144" s="74"/>
      <c r="CT1144" s="274"/>
      <c r="CU1144" s="274"/>
      <c r="CV1144" s="274"/>
      <c r="CW1144" s="274"/>
      <c r="CX1144" s="274"/>
      <c r="CY1144" s="274"/>
      <c r="CZ1144" s="274"/>
      <c r="DA1144" s="274"/>
      <c r="DB1144" s="274"/>
      <c r="DC1144" s="274"/>
      <c r="DD1144" s="274"/>
      <c r="DE1144" s="274"/>
      <c r="DF1144" s="274"/>
      <c r="DG1144" s="274"/>
      <c r="DH1144" s="274"/>
      <c r="DI1144" s="274"/>
      <c r="DJ1144" s="274"/>
      <c r="DK1144" s="274"/>
      <c r="DL1144" s="274"/>
      <c r="DM1144" s="274"/>
      <c r="DN1144" s="274"/>
    </row>
    <row r="1145" customFormat="false" ht="15.75" hidden="false" customHeight="false" outlineLevel="0" collapsed="false">
      <c r="A1145" s="276" t="s">
        <v>613</v>
      </c>
      <c r="B1145" s="190"/>
      <c r="C1145" s="190"/>
      <c r="D1145" s="190"/>
      <c r="E1145" s="190"/>
      <c r="F1145" s="190"/>
      <c r="G1145" s="190"/>
      <c r="H1145" s="190"/>
      <c r="I1145" s="190"/>
      <c r="J1145" s="190"/>
      <c r="K1145" s="190"/>
      <c r="L1145" s="190"/>
      <c r="M1145" s="190"/>
      <c r="N1145" s="190"/>
      <c r="O1145" s="190"/>
      <c r="P1145" s="190"/>
      <c r="Q1145" s="190"/>
      <c r="R1145" s="190"/>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74"/>
      <c r="CI1145" s="74"/>
      <c r="CJ1145" s="74"/>
      <c r="CK1145" s="74"/>
      <c r="CL1145" s="74"/>
      <c r="CM1145" s="74"/>
      <c r="CN1145" s="74"/>
      <c r="CO1145" s="74"/>
      <c r="CP1145" s="74"/>
      <c r="CQ1145" s="74"/>
      <c r="CR1145" s="74"/>
      <c r="CS1145" s="74"/>
      <c r="CT1145" s="274"/>
      <c r="CU1145" s="274"/>
      <c r="CV1145" s="274"/>
      <c r="CW1145" s="274"/>
      <c r="CX1145" s="274"/>
      <c r="CY1145" s="274"/>
      <c r="CZ1145" s="274"/>
      <c r="DA1145" s="274"/>
      <c r="DB1145" s="274"/>
      <c r="DC1145" s="274"/>
      <c r="DD1145" s="274"/>
      <c r="DE1145" s="274"/>
      <c r="DF1145" s="274"/>
      <c r="DG1145" s="274"/>
      <c r="DH1145" s="274"/>
      <c r="DI1145" s="274"/>
      <c r="DJ1145" s="274"/>
      <c r="DK1145" s="274"/>
      <c r="DL1145" s="274"/>
      <c r="DM1145" s="274"/>
      <c r="DN1145" s="274"/>
    </row>
    <row r="1146" customFormat="false" ht="15.75" hidden="false" customHeight="false" outlineLevel="0" collapsed="false">
      <c r="A1146" s="276" t="s">
        <v>630</v>
      </c>
      <c r="B1146" s="190"/>
      <c r="C1146" s="190"/>
      <c r="D1146" s="190"/>
      <c r="E1146" s="190"/>
      <c r="F1146" s="190"/>
      <c r="G1146" s="190"/>
      <c r="H1146" s="190"/>
      <c r="I1146" s="190"/>
      <c r="J1146" s="190"/>
      <c r="K1146" s="190"/>
      <c r="L1146" s="190"/>
      <c r="M1146" s="190"/>
      <c r="N1146" s="190"/>
      <c r="O1146" s="190"/>
      <c r="P1146" s="190"/>
      <c r="Q1146" s="190"/>
      <c r="R1146" s="190"/>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74"/>
      <c r="CI1146" s="74"/>
      <c r="CJ1146" s="74"/>
      <c r="CK1146" s="74"/>
      <c r="CL1146" s="74"/>
      <c r="CM1146" s="74"/>
      <c r="CN1146" s="74"/>
      <c r="CO1146" s="74"/>
      <c r="CP1146" s="74"/>
      <c r="CQ1146" s="74"/>
      <c r="CR1146" s="74"/>
      <c r="CS1146" s="74"/>
      <c r="CT1146" s="274"/>
      <c r="CU1146" s="274"/>
      <c r="CV1146" s="274"/>
      <c r="CW1146" s="274"/>
      <c r="CX1146" s="274"/>
      <c r="CY1146" s="274"/>
      <c r="CZ1146" s="274"/>
      <c r="DA1146" s="274"/>
      <c r="DB1146" s="274"/>
      <c r="DC1146" s="274"/>
      <c r="DD1146" s="274"/>
      <c r="DE1146" s="274"/>
      <c r="DF1146" s="274"/>
      <c r="DG1146" s="274"/>
      <c r="DH1146" s="274"/>
      <c r="DI1146" s="274"/>
      <c r="DJ1146" s="274"/>
      <c r="DK1146" s="274"/>
      <c r="DL1146" s="274"/>
      <c r="DM1146" s="274"/>
      <c r="DN1146" s="274"/>
    </row>
    <row r="1147" customFormat="false" ht="15.75" hidden="false" customHeight="false" outlineLevel="0" collapsed="false">
      <c r="A1147" s="279" t="s">
        <v>660</v>
      </c>
      <c r="B1147" s="190"/>
      <c r="C1147" s="190"/>
      <c r="D1147" s="190"/>
      <c r="E1147" s="190"/>
      <c r="F1147" s="190"/>
      <c r="G1147" s="190"/>
      <c r="H1147" s="190"/>
      <c r="I1147" s="190"/>
      <c r="J1147" s="190"/>
      <c r="K1147" s="190"/>
      <c r="L1147" s="190"/>
      <c r="M1147" s="190"/>
      <c r="N1147" s="190"/>
      <c r="O1147" s="190"/>
      <c r="P1147" s="190"/>
      <c r="Q1147" s="190"/>
      <c r="R1147" s="190"/>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74"/>
      <c r="CI1147" s="74"/>
      <c r="CJ1147" s="74"/>
      <c r="CK1147" s="74"/>
      <c r="CL1147" s="74"/>
      <c r="CM1147" s="74"/>
      <c r="CN1147" s="74"/>
      <c r="CO1147" s="74"/>
      <c r="CP1147" s="74"/>
      <c r="CQ1147" s="74"/>
      <c r="CR1147" s="74"/>
      <c r="CS1147" s="74"/>
      <c r="CT1147" s="274"/>
      <c r="CU1147" s="274"/>
      <c r="CV1147" s="274"/>
      <c r="CW1147" s="274"/>
      <c r="CX1147" s="274"/>
      <c r="CY1147" s="274"/>
      <c r="CZ1147" s="274"/>
      <c r="DA1147" s="274"/>
      <c r="DB1147" s="274"/>
      <c r="DC1147" s="274"/>
      <c r="DD1147" s="274"/>
      <c r="DE1147" s="274"/>
      <c r="DF1147" s="274"/>
      <c r="DG1147" s="274"/>
      <c r="DH1147" s="274"/>
      <c r="DI1147" s="274"/>
      <c r="DJ1147" s="274"/>
      <c r="DK1147" s="274"/>
      <c r="DL1147" s="274"/>
      <c r="DM1147" s="274"/>
      <c r="DN1147" s="274"/>
    </row>
    <row r="1148" customFormat="false" ht="15.75" hidden="false" customHeight="false" outlineLevel="0" collapsed="false">
      <c r="A1148" s="279" t="s">
        <v>661</v>
      </c>
      <c r="B1148" s="190"/>
      <c r="C1148" s="190"/>
      <c r="D1148" s="190"/>
      <c r="E1148" s="190"/>
      <c r="F1148" s="190"/>
      <c r="G1148" s="190"/>
      <c r="H1148" s="190"/>
      <c r="I1148" s="190"/>
      <c r="J1148" s="190"/>
      <c r="K1148" s="190"/>
      <c r="L1148" s="190"/>
      <c r="M1148" s="190"/>
      <c r="N1148" s="190"/>
      <c r="O1148" s="190"/>
      <c r="P1148" s="190"/>
      <c r="Q1148" s="190"/>
      <c r="R1148" s="190"/>
      <c r="S1148" s="190"/>
      <c r="T1148" s="190"/>
      <c r="U1148" s="190"/>
      <c r="V1148" s="190"/>
      <c r="W1148" s="190"/>
      <c r="X1148" s="190"/>
      <c r="Y1148" s="190"/>
      <c r="Z1148" s="190"/>
      <c r="AA1148" s="190"/>
      <c r="AB1148" s="190"/>
      <c r="AC1148" s="190"/>
      <c r="AD1148" s="190"/>
      <c r="AE1148" s="190"/>
      <c r="AF1148" s="190"/>
      <c r="AG1148" s="190"/>
      <c r="AH1148" s="190"/>
      <c r="AI1148" s="190"/>
      <c r="AJ1148" s="190"/>
      <c r="AK1148" s="190"/>
      <c r="AL1148" s="190"/>
      <c r="AM1148" s="190"/>
      <c r="AN1148" s="190"/>
      <c r="AO1148" s="190"/>
      <c r="AP1148" s="190"/>
      <c r="AQ1148" s="190"/>
      <c r="AR1148" s="190"/>
      <c r="AS1148" s="190"/>
      <c r="AT1148" s="190"/>
      <c r="AU1148" s="190"/>
      <c r="AV1148" s="190"/>
      <c r="AW1148" s="190"/>
      <c r="AX1148" s="190"/>
      <c r="AY1148" s="190"/>
      <c r="AZ1148" s="190"/>
      <c r="BA1148" s="190"/>
      <c r="BB1148" s="190"/>
      <c r="BC1148" s="190"/>
      <c r="BD1148" s="190"/>
      <c r="BE1148" s="190"/>
      <c r="BF1148" s="190"/>
      <c r="BG1148" s="190"/>
      <c r="BH1148" s="190"/>
      <c r="BI1148" s="190"/>
      <c r="BJ1148" s="190"/>
      <c r="BK1148" s="190"/>
      <c r="BL1148" s="190"/>
      <c r="BM1148" s="190"/>
      <c r="BN1148" s="190"/>
      <c r="BO1148" s="190"/>
      <c r="BP1148" s="190"/>
      <c r="BQ1148" s="190"/>
      <c r="BR1148" s="190"/>
      <c r="BS1148" s="190"/>
      <c r="BT1148" s="190"/>
      <c r="BU1148" s="190"/>
      <c r="BV1148" s="190"/>
      <c r="BW1148" s="190"/>
      <c r="BX1148" s="190"/>
      <c r="BY1148" s="190"/>
      <c r="BZ1148" s="190"/>
      <c r="CA1148" s="190"/>
      <c r="CB1148" s="190"/>
      <c r="CC1148" s="190"/>
      <c r="CD1148" s="190"/>
      <c r="CE1148" s="190"/>
      <c r="CF1148" s="190"/>
      <c r="CG1148" s="190"/>
      <c r="CH1148" s="74"/>
      <c r="CI1148" s="74"/>
      <c r="CJ1148" s="74"/>
      <c r="CK1148" s="74"/>
      <c r="CL1148" s="74"/>
      <c r="CM1148" s="74"/>
      <c r="CN1148" s="74"/>
      <c r="CO1148" s="74"/>
      <c r="CP1148" s="74"/>
      <c r="CQ1148" s="74"/>
      <c r="CR1148" s="74"/>
      <c r="CS1148" s="74"/>
      <c r="CT1148" s="274"/>
      <c r="CU1148" s="274"/>
      <c r="CV1148" s="274"/>
      <c r="CW1148" s="274"/>
      <c r="CX1148" s="274"/>
      <c r="CY1148" s="274"/>
      <c r="CZ1148" s="274"/>
      <c r="DA1148" s="274"/>
      <c r="DB1148" s="274"/>
      <c r="DC1148" s="274"/>
      <c r="DD1148" s="274"/>
      <c r="DE1148" s="274"/>
      <c r="DF1148" s="274"/>
      <c r="DG1148" s="274"/>
      <c r="DH1148" s="274"/>
      <c r="DI1148" s="274"/>
      <c r="DJ1148" s="274"/>
      <c r="DK1148" s="274"/>
      <c r="DL1148" s="274"/>
      <c r="DM1148" s="274"/>
      <c r="DN1148" s="274"/>
    </row>
    <row r="1149" customFormat="false" ht="15.75" hidden="false" customHeight="false" outlineLevel="0" collapsed="false">
      <c r="A1149" s="279" t="s">
        <v>662</v>
      </c>
      <c r="B1149" s="190"/>
      <c r="C1149" s="190"/>
      <c r="D1149" s="190"/>
      <c r="E1149" s="190"/>
      <c r="F1149" s="190"/>
      <c r="G1149" s="190"/>
      <c r="H1149" s="190"/>
      <c r="I1149" s="190"/>
      <c r="J1149" s="190"/>
      <c r="K1149" s="190"/>
      <c r="L1149" s="190"/>
      <c r="M1149" s="190"/>
      <c r="N1149" s="190"/>
      <c r="O1149" s="190"/>
      <c r="P1149" s="190"/>
      <c r="Q1149" s="190"/>
      <c r="R1149" s="190"/>
      <c r="S1149" s="190"/>
      <c r="T1149" s="190"/>
      <c r="U1149" s="190"/>
      <c r="V1149" s="190"/>
      <c r="W1149" s="190"/>
      <c r="X1149" s="190"/>
      <c r="Y1149" s="190"/>
      <c r="Z1149" s="190"/>
      <c r="AA1149" s="190"/>
      <c r="AB1149" s="190"/>
      <c r="AC1149" s="190"/>
      <c r="AD1149" s="190"/>
      <c r="AE1149" s="190"/>
      <c r="AF1149" s="190"/>
      <c r="AG1149" s="190"/>
      <c r="AH1149" s="190"/>
      <c r="AI1149" s="190"/>
      <c r="AJ1149" s="190"/>
      <c r="AK1149" s="190"/>
      <c r="AL1149" s="190"/>
      <c r="AM1149" s="190"/>
      <c r="AN1149" s="190"/>
      <c r="AO1149" s="190"/>
      <c r="AP1149" s="190"/>
      <c r="AQ1149" s="190"/>
      <c r="AR1149" s="190"/>
      <c r="AS1149" s="190"/>
      <c r="AT1149" s="190"/>
      <c r="AU1149" s="190"/>
      <c r="AV1149" s="190"/>
      <c r="AW1149" s="190"/>
      <c r="AX1149" s="190"/>
      <c r="AY1149" s="190"/>
      <c r="AZ1149" s="190"/>
      <c r="BA1149" s="190"/>
      <c r="BB1149" s="190"/>
      <c r="BC1149" s="190"/>
      <c r="BD1149" s="190"/>
      <c r="BE1149" s="190"/>
      <c r="BF1149" s="190"/>
      <c r="BG1149" s="190"/>
      <c r="BH1149" s="190"/>
      <c r="BI1149" s="190"/>
      <c r="BJ1149" s="190"/>
      <c r="BK1149" s="190"/>
      <c r="BL1149" s="190"/>
      <c r="BM1149" s="190"/>
      <c r="BN1149" s="190"/>
      <c r="BO1149" s="190"/>
      <c r="BP1149" s="190"/>
      <c r="BQ1149" s="190"/>
      <c r="BR1149" s="190"/>
      <c r="BS1149" s="190"/>
      <c r="BT1149" s="190"/>
      <c r="BU1149" s="190"/>
      <c r="BV1149" s="190"/>
      <c r="BW1149" s="190"/>
      <c r="BX1149" s="190"/>
      <c r="BY1149" s="190"/>
      <c r="BZ1149" s="190"/>
      <c r="CA1149" s="190"/>
      <c r="CB1149" s="190"/>
      <c r="CC1149" s="190"/>
      <c r="CD1149" s="190"/>
      <c r="CE1149" s="190"/>
      <c r="CF1149" s="190"/>
      <c r="CG1149" s="190"/>
      <c r="CH1149" s="74"/>
      <c r="CI1149" s="74"/>
      <c r="CJ1149" s="74"/>
      <c r="CK1149" s="74"/>
      <c r="CL1149" s="74"/>
      <c r="CM1149" s="74"/>
      <c r="CN1149" s="74"/>
      <c r="CO1149" s="74"/>
      <c r="CP1149" s="74"/>
      <c r="CQ1149" s="74"/>
      <c r="CR1149" s="74"/>
      <c r="CS1149" s="74"/>
      <c r="CT1149" s="274"/>
      <c r="CU1149" s="274"/>
      <c r="CV1149" s="274"/>
      <c r="CW1149" s="274"/>
      <c r="CX1149" s="274"/>
      <c r="CY1149" s="274"/>
      <c r="CZ1149" s="274"/>
      <c r="DA1149" s="274"/>
      <c r="DB1149" s="274"/>
      <c r="DC1149" s="274"/>
      <c r="DD1149" s="274"/>
      <c r="DE1149" s="274"/>
      <c r="DF1149" s="274"/>
      <c r="DG1149" s="274"/>
      <c r="DH1149" s="274"/>
      <c r="DI1149" s="274"/>
      <c r="DJ1149" s="274"/>
      <c r="DK1149" s="274"/>
      <c r="DL1149" s="274"/>
      <c r="DM1149" s="274"/>
      <c r="DN1149" s="274"/>
    </row>
    <row r="1150" customFormat="false" ht="15.75" hidden="false" customHeight="false" outlineLevel="0" collapsed="false">
      <c r="A1150" s="279" t="s">
        <v>663</v>
      </c>
      <c r="B1150" s="190"/>
      <c r="C1150" s="190"/>
      <c r="D1150" s="190"/>
      <c r="E1150" s="190"/>
      <c r="F1150" s="190"/>
      <c r="G1150" s="190"/>
      <c r="H1150" s="190"/>
      <c r="I1150" s="190"/>
      <c r="J1150" s="190"/>
      <c r="K1150" s="190"/>
      <c r="L1150" s="190"/>
      <c r="M1150" s="190"/>
      <c r="N1150" s="190"/>
      <c r="O1150" s="190"/>
      <c r="P1150" s="190"/>
      <c r="Q1150" s="190"/>
      <c r="R1150" s="190"/>
      <c r="S1150" s="190"/>
      <c r="T1150" s="190"/>
      <c r="U1150" s="190"/>
      <c r="V1150" s="190"/>
      <c r="W1150" s="190"/>
      <c r="X1150" s="190"/>
      <c r="Y1150" s="190"/>
      <c r="Z1150" s="190"/>
      <c r="AA1150" s="190"/>
      <c r="AB1150" s="190"/>
      <c r="AC1150" s="190"/>
      <c r="AD1150" s="190"/>
      <c r="AE1150" s="190"/>
      <c r="AF1150" s="190"/>
      <c r="AG1150" s="190"/>
      <c r="AH1150" s="190"/>
      <c r="AI1150" s="190"/>
      <c r="AJ1150" s="190"/>
      <c r="AK1150" s="190"/>
      <c r="AL1150" s="190"/>
      <c r="AM1150" s="190"/>
      <c r="AN1150" s="190"/>
      <c r="AO1150" s="190"/>
      <c r="AP1150" s="190"/>
      <c r="AQ1150" s="190"/>
      <c r="AR1150" s="190"/>
      <c r="AS1150" s="190"/>
      <c r="AT1150" s="190"/>
      <c r="AU1150" s="190"/>
      <c r="AV1150" s="190"/>
      <c r="AW1150" s="190"/>
      <c r="AX1150" s="190"/>
      <c r="AY1150" s="190"/>
      <c r="AZ1150" s="190"/>
      <c r="BA1150" s="190"/>
      <c r="BB1150" s="190"/>
      <c r="BC1150" s="190"/>
      <c r="BD1150" s="190"/>
      <c r="BE1150" s="190"/>
      <c r="BF1150" s="190"/>
      <c r="BG1150" s="190"/>
      <c r="BH1150" s="190"/>
      <c r="BI1150" s="190"/>
      <c r="BJ1150" s="190"/>
      <c r="BK1150" s="190"/>
      <c r="BL1150" s="190"/>
      <c r="BM1150" s="190"/>
      <c r="BN1150" s="190"/>
      <c r="BO1150" s="190"/>
      <c r="BP1150" s="190"/>
      <c r="BQ1150" s="190"/>
      <c r="BR1150" s="190"/>
      <c r="BS1150" s="190"/>
      <c r="BT1150" s="190"/>
      <c r="BU1150" s="190"/>
      <c r="BV1150" s="190"/>
      <c r="BW1150" s="190"/>
      <c r="BX1150" s="190"/>
      <c r="BY1150" s="190"/>
      <c r="BZ1150" s="190"/>
      <c r="CA1150" s="190"/>
      <c r="CB1150" s="190"/>
      <c r="CC1150" s="190"/>
      <c r="CD1150" s="190"/>
      <c r="CE1150" s="190"/>
      <c r="CF1150" s="190"/>
      <c r="CG1150" s="190"/>
      <c r="CH1150" s="74"/>
      <c r="CI1150" s="74"/>
      <c r="CJ1150" s="74"/>
      <c r="CK1150" s="74"/>
      <c r="CL1150" s="74"/>
      <c r="CM1150" s="74"/>
      <c r="CN1150" s="74"/>
      <c r="CO1150" s="74"/>
      <c r="CP1150" s="74"/>
      <c r="CQ1150" s="74"/>
      <c r="CR1150" s="74"/>
      <c r="CS1150" s="74"/>
      <c r="CT1150" s="274"/>
      <c r="CU1150" s="274"/>
      <c r="CV1150" s="274"/>
      <c r="CW1150" s="274"/>
      <c r="CX1150" s="274"/>
      <c r="CY1150" s="274"/>
      <c r="CZ1150" s="274"/>
      <c r="DA1150" s="274"/>
      <c r="DB1150" s="274"/>
      <c r="DC1150" s="274"/>
      <c r="DD1150" s="274"/>
      <c r="DE1150" s="274"/>
      <c r="DF1150" s="274"/>
      <c r="DG1150" s="274"/>
      <c r="DH1150" s="274"/>
      <c r="DI1150" s="274"/>
      <c r="DJ1150" s="274"/>
      <c r="DK1150" s="274"/>
      <c r="DL1150" s="274"/>
      <c r="DM1150" s="274"/>
      <c r="DN1150" s="274"/>
    </row>
    <row r="1151" customFormat="false" ht="15.75" hidden="false" customHeight="false" outlineLevel="0" collapsed="false">
      <c r="A1151" s="279" t="s">
        <v>664</v>
      </c>
      <c r="B1151" s="190"/>
      <c r="C1151" s="190"/>
      <c r="D1151" s="190"/>
      <c r="E1151" s="190"/>
      <c r="F1151" s="190"/>
      <c r="G1151" s="190"/>
      <c r="H1151" s="190"/>
      <c r="I1151" s="190"/>
      <c r="J1151" s="190"/>
      <c r="K1151" s="190"/>
      <c r="L1151" s="190"/>
      <c r="M1151" s="190"/>
      <c r="N1151" s="190"/>
      <c r="O1151" s="190"/>
      <c r="P1151" s="190"/>
      <c r="Q1151" s="190"/>
      <c r="R1151" s="190"/>
      <c r="S1151" s="190"/>
      <c r="T1151" s="190"/>
      <c r="U1151" s="190"/>
      <c r="V1151" s="190"/>
      <c r="W1151" s="190"/>
      <c r="X1151" s="190"/>
      <c r="Y1151" s="190"/>
      <c r="Z1151" s="190"/>
      <c r="AA1151" s="190"/>
      <c r="AB1151" s="190"/>
      <c r="AC1151" s="190"/>
      <c r="AD1151" s="190"/>
      <c r="AE1151" s="190"/>
      <c r="AF1151" s="190"/>
      <c r="AG1151" s="190"/>
      <c r="AH1151" s="190"/>
      <c r="AI1151" s="190"/>
      <c r="AJ1151" s="190"/>
      <c r="AK1151" s="190"/>
      <c r="AL1151" s="190"/>
      <c r="AM1151" s="190"/>
      <c r="AN1151" s="190"/>
      <c r="AO1151" s="190"/>
      <c r="AP1151" s="190"/>
      <c r="AQ1151" s="190"/>
      <c r="AR1151" s="190"/>
      <c r="AS1151" s="190"/>
      <c r="AT1151" s="190"/>
      <c r="AU1151" s="190"/>
      <c r="AV1151" s="190"/>
      <c r="AW1151" s="190"/>
      <c r="AX1151" s="190"/>
      <c r="AY1151" s="190"/>
      <c r="AZ1151" s="190"/>
      <c r="BA1151" s="190"/>
      <c r="BB1151" s="190"/>
      <c r="BC1151" s="190"/>
      <c r="BD1151" s="190"/>
      <c r="BE1151" s="190"/>
      <c r="BF1151" s="190"/>
      <c r="BG1151" s="190"/>
      <c r="BH1151" s="190"/>
      <c r="BI1151" s="190"/>
      <c r="BJ1151" s="190"/>
      <c r="BK1151" s="190"/>
      <c r="BL1151" s="190"/>
      <c r="BM1151" s="190"/>
      <c r="BN1151" s="190"/>
      <c r="BO1151" s="190"/>
      <c r="BP1151" s="190"/>
      <c r="BQ1151" s="190"/>
      <c r="BR1151" s="190"/>
      <c r="BS1151" s="190"/>
      <c r="BT1151" s="190"/>
      <c r="BU1151" s="190"/>
      <c r="BV1151" s="190"/>
      <c r="BW1151" s="190"/>
      <c r="BX1151" s="190"/>
      <c r="BY1151" s="190"/>
      <c r="BZ1151" s="190"/>
      <c r="CA1151" s="190"/>
      <c r="CB1151" s="190"/>
      <c r="CC1151" s="190"/>
      <c r="CD1151" s="190"/>
      <c r="CE1151" s="190"/>
      <c r="CF1151" s="190"/>
      <c r="CG1151" s="190"/>
      <c r="CH1151" s="74"/>
      <c r="CI1151" s="74"/>
      <c r="CJ1151" s="74"/>
      <c r="CK1151" s="74"/>
      <c r="CL1151" s="74"/>
      <c r="CM1151" s="74"/>
      <c r="CN1151" s="74"/>
      <c r="CO1151" s="74"/>
      <c r="CP1151" s="74"/>
      <c r="CQ1151" s="74"/>
      <c r="CR1151" s="74"/>
      <c r="CS1151" s="74"/>
      <c r="CT1151" s="274"/>
      <c r="CU1151" s="274"/>
      <c r="CV1151" s="274"/>
      <c r="CW1151" s="274"/>
      <c r="CX1151" s="274"/>
      <c r="CY1151" s="274"/>
      <c r="CZ1151" s="274"/>
      <c r="DA1151" s="274"/>
      <c r="DB1151" s="274"/>
      <c r="DC1151" s="274"/>
      <c r="DD1151" s="274"/>
      <c r="DE1151" s="274"/>
      <c r="DF1151" s="274"/>
      <c r="DG1151" s="274"/>
      <c r="DH1151" s="274"/>
      <c r="DI1151" s="274"/>
      <c r="DJ1151" s="274"/>
      <c r="DK1151" s="274"/>
      <c r="DL1151" s="274"/>
      <c r="DM1151" s="274"/>
      <c r="DN1151" s="274"/>
    </row>
    <row r="1152" customFormat="false" ht="15.75" hidden="false" customHeight="false" outlineLevel="0" collapsed="false">
      <c r="A1152" s="279" t="s">
        <v>665</v>
      </c>
      <c r="B1152" s="190"/>
      <c r="C1152" s="190"/>
      <c r="D1152" s="190"/>
      <c r="E1152" s="190"/>
      <c r="F1152" s="190"/>
      <c r="G1152" s="190"/>
      <c r="H1152" s="190"/>
      <c r="I1152" s="190"/>
      <c r="J1152" s="190"/>
      <c r="K1152" s="190"/>
      <c r="L1152" s="190"/>
      <c r="M1152" s="190"/>
      <c r="N1152" s="190"/>
      <c r="O1152" s="190"/>
      <c r="P1152" s="190"/>
      <c r="Q1152" s="190"/>
      <c r="R1152" s="190"/>
      <c r="S1152" s="190"/>
      <c r="T1152" s="190"/>
      <c r="U1152" s="190"/>
      <c r="V1152" s="190"/>
      <c r="W1152" s="190"/>
      <c r="X1152" s="190"/>
      <c r="Y1152" s="190"/>
      <c r="Z1152" s="190"/>
      <c r="AA1152" s="190"/>
      <c r="AB1152" s="190"/>
      <c r="AC1152" s="190"/>
      <c r="AD1152" s="190"/>
      <c r="AE1152" s="190"/>
      <c r="AF1152" s="190"/>
      <c r="AG1152" s="190"/>
      <c r="AH1152" s="190"/>
      <c r="AI1152" s="190"/>
      <c r="AJ1152" s="190"/>
      <c r="AK1152" s="190"/>
      <c r="AL1152" s="190"/>
      <c r="AM1152" s="190"/>
      <c r="AN1152" s="190"/>
      <c r="AO1152" s="190"/>
      <c r="AP1152" s="190"/>
      <c r="AQ1152" s="190"/>
      <c r="AR1152" s="190"/>
      <c r="AS1152" s="190"/>
      <c r="AT1152" s="190"/>
      <c r="AU1152" s="190"/>
      <c r="AV1152" s="190"/>
      <c r="AW1152" s="190"/>
      <c r="AX1152" s="190"/>
      <c r="AY1152" s="190"/>
      <c r="AZ1152" s="190"/>
      <c r="BA1152" s="190"/>
      <c r="BB1152" s="190"/>
      <c r="BC1152" s="190"/>
      <c r="BD1152" s="190"/>
      <c r="BE1152" s="190"/>
      <c r="BF1152" s="190"/>
      <c r="BG1152" s="190"/>
      <c r="BH1152" s="190"/>
      <c r="BI1152" s="190"/>
      <c r="BJ1152" s="190"/>
      <c r="BK1152" s="190"/>
      <c r="BL1152" s="190"/>
      <c r="BM1152" s="190"/>
      <c r="BN1152" s="190"/>
      <c r="BO1152" s="190"/>
      <c r="BP1152" s="190"/>
      <c r="BQ1152" s="190"/>
      <c r="BR1152" s="190"/>
      <c r="BS1152" s="190"/>
      <c r="BT1152" s="190"/>
      <c r="BU1152" s="190"/>
      <c r="BV1152" s="190"/>
      <c r="BW1152" s="190"/>
      <c r="BX1152" s="190"/>
      <c r="BY1152" s="190"/>
      <c r="BZ1152" s="190"/>
      <c r="CA1152" s="190"/>
      <c r="CB1152" s="190"/>
      <c r="CC1152" s="190"/>
      <c r="CD1152" s="190"/>
      <c r="CE1152" s="190"/>
      <c r="CF1152" s="190"/>
      <c r="CG1152" s="190"/>
      <c r="CH1152" s="74"/>
      <c r="CI1152" s="74"/>
      <c r="CJ1152" s="74"/>
      <c r="CK1152" s="74"/>
      <c r="CL1152" s="74"/>
      <c r="CM1152" s="74"/>
      <c r="CN1152" s="74"/>
      <c r="CO1152" s="74"/>
      <c r="CP1152" s="74"/>
      <c r="CQ1152" s="74"/>
      <c r="CR1152" s="74"/>
      <c r="CS1152" s="74"/>
      <c r="CT1152" s="274"/>
      <c r="CU1152" s="274"/>
      <c r="CV1152" s="274"/>
      <c r="CW1152" s="274"/>
      <c r="CX1152" s="274"/>
      <c r="CY1152" s="274"/>
      <c r="CZ1152" s="274"/>
      <c r="DA1152" s="274"/>
      <c r="DB1152" s="274"/>
      <c r="DC1152" s="274"/>
      <c r="DD1152" s="274"/>
      <c r="DE1152" s="274"/>
      <c r="DF1152" s="274"/>
      <c r="DG1152" s="274"/>
      <c r="DH1152" s="274"/>
      <c r="DI1152" s="274"/>
      <c r="DJ1152" s="274"/>
      <c r="DK1152" s="274"/>
      <c r="DL1152" s="274"/>
      <c r="DM1152" s="274"/>
      <c r="DN1152" s="274"/>
    </row>
    <row r="1153" customFormat="false" ht="15.75" hidden="false" customHeight="false" outlineLevel="0" collapsed="false">
      <c r="A1153" s="272" t="s">
        <v>606</v>
      </c>
      <c r="B1153" s="65"/>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65"/>
      <c r="AI1153" s="65"/>
      <c r="AJ1153" s="65"/>
      <c r="AK1153" s="65"/>
      <c r="AL1153" s="65"/>
      <c r="AM1153" s="65"/>
      <c r="AN1153" s="65"/>
      <c r="AO1153" s="65"/>
      <c r="AP1153" s="65"/>
      <c r="AQ1153" s="65"/>
      <c r="AR1153" s="65"/>
      <c r="AS1153" s="65"/>
      <c r="AT1153" s="65"/>
      <c r="AU1153" s="65"/>
      <c r="AV1153" s="65"/>
      <c r="AW1153" s="65"/>
      <c r="AX1153" s="65"/>
      <c r="AY1153" s="65"/>
      <c r="AZ1153" s="65"/>
      <c r="BA1153" s="65"/>
      <c r="BB1153" s="65"/>
      <c r="BC1153" s="65"/>
      <c r="BD1153" s="65"/>
      <c r="BE1153" s="65"/>
      <c r="BF1153" s="65"/>
      <c r="BG1153" s="65"/>
      <c r="BH1153" s="65"/>
      <c r="BI1153" s="65"/>
      <c r="BJ1153" s="65" t="n">
        <v>0</v>
      </c>
      <c r="BK1153" s="65" t="n">
        <v>0</v>
      </c>
      <c r="BL1153" s="65" t="n">
        <v>0</v>
      </c>
      <c r="BM1153" s="65" t="n">
        <v>0</v>
      </c>
      <c r="BN1153" s="65" t="n">
        <v>0</v>
      </c>
      <c r="BO1153" s="65" t="n">
        <v>0</v>
      </c>
      <c r="BP1153" s="65" t="n">
        <v>0</v>
      </c>
      <c r="BQ1153" s="65" t="n">
        <v>0</v>
      </c>
      <c r="BR1153" s="65" t="n">
        <v>0</v>
      </c>
      <c r="BS1153" s="65" t="n">
        <v>0</v>
      </c>
      <c r="BT1153" s="65" t="n">
        <v>0</v>
      </c>
      <c r="BU1153" s="65" t="n">
        <v>0</v>
      </c>
      <c r="BV1153" s="65" t="n">
        <v>0</v>
      </c>
      <c r="BW1153" s="65" t="n">
        <v>0</v>
      </c>
      <c r="BX1153" s="65" t="n">
        <v>0</v>
      </c>
      <c r="BY1153" s="65" t="n">
        <v>0</v>
      </c>
      <c r="BZ1153" s="65" t="n">
        <v>0</v>
      </c>
      <c r="CA1153" s="65" t="n">
        <v>0</v>
      </c>
      <c r="CB1153" s="65" t="n">
        <v>0</v>
      </c>
      <c r="CC1153" s="65" t="n">
        <v>0</v>
      </c>
      <c r="CD1153" s="65" t="n">
        <v>0</v>
      </c>
      <c r="CE1153" s="65" t="n">
        <v>0</v>
      </c>
      <c r="CF1153" s="65" t="n">
        <v>0</v>
      </c>
      <c r="CG1153" s="65" t="n">
        <v>0</v>
      </c>
      <c r="CH1153" s="69" t="n">
        <v>0</v>
      </c>
      <c r="CI1153" s="69" t="n">
        <v>0</v>
      </c>
      <c r="CJ1153" s="69" t="n">
        <v>0</v>
      </c>
      <c r="CK1153" s="69" t="n">
        <v>0</v>
      </c>
      <c r="CL1153" s="69" t="n">
        <v>0</v>
      </c>
      <c r="CM1153" s="69" t="n">
        <v>0</v>
      </c>
      <c r="CN1153" s="69" t="n">
        <v>0</v>
      </c>
      <c r="CO1153" s="69" t="n">
        <v>0</v>
      </c>
      <c r="CP1153" s="69" t="n">
        <v>0</v>
      </c>
      <c r="CQ1153" s="69" t="n">
        <v>0</v>
      </c>
      <c r="CR1153" s="69" t="n">
        <v>0</v>
      </c>
      <c r="CS1153" s="69"/>
      <c r="CT1153" s="274"/>
      <c r="CU1153" s="274"/>
      <c r="CV1153" s="274"/>
      <c r="CW1153" s="274"/>
      <c r="CX1153" s="274"/>
      <c r="CY1153" s="274"/>
      <c r="CZ1153" s="274"/>
      <c r="DA1153" s="274"/>
      <c r="DB1153" s="274"/>
      <c r="DC1153" s="274"/>
      <c r="DD1153" s="274"/>
      <c r="DE1153" s="274"/>
      <c r="DF1153" s="274"/>
      <c r="DG1153" s="274"/>
      <c r="DH1153" s="274"/>
      <c r="DI1153" s="274"/>
      <c r="DJ1153" s="274"/>
      <c r="DK1153" s="274"/>
      <c r="DL1153" s="274"/>
      <c r="DM1153" s="274"/>
      <c r="DN1153" s="274"/>
    </row>
    <row r="1154" customFormat="false" ht="15.75" hidden="false" customHeight="false" outlineLevel="0" collapsed="false">
      <c r="A1154" s="276" t="s">
        <v>608</v>
      </c>
      <c r="B1154" s="190"/>
      <c r="C1154" s="190"/>
      <c r="D1154" s="190"/>
      <c r="E1154" s="190"/>
      <c r="F1154" s="190"/>
      <c r="G1154" s="190"/>
      <c r="H1154" s="190"/>
      <c r="I1154" s="190"/>
      <c r="J1154" s="190"/>
      <c r="K1154" s="190"/>
      <c r="L1154" s="190"/>
      <c r="M1154" s="190"/>
      <c r="N1154" s="190"/>
      <c r="O1154" s="190"/>
      <c r="P1154" s="190"/>
      <c r="Q1154" s="190"/>
      <c r="R1154" s="190"/>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74"/>
      <c r="CI1154" s="74"/>
      <c r="CJ1154" s="74"/>
      <c r="CK1154" s="74"/>
      <c r="CL1154" s="74"/>
      <c r="CM1154" s="74"/>
      <c r="CN1154" s="74"/>
      <c r="CO1154" s="74"/>
      <c r="CP1154" s="74"/>
      <c r="CQ1154" s="74"/>
      <c r="CR1154" s="74"/>
      <c r="CS1154" s="74"/>
      <c r="CT1154" s="275"/>
      <c r="CU1154" s="275"/>
      <c r="CV1154" s="275"/>
      <c r="CW1154" s="275"/>
      <c r="CX1154" s="275"/>
      <c r="CY1154" s="275"/>
      <c r="CZ1154" s="275"/>
      <c r="DA1154" s="275"/>
      <c r="DB1154" s="275"/>
      <c r="DC1154" s="275"/>
      <c r="DD1154" s="275"/>
      <c r="DE1154" s="275"/>
      <c r="DF1154" s="275"/>
      <c r="DG1154" s="275"/>
      <c r="DH1154" s="275"/>
      <c r="DI1154" s="275"/>
      <c r="DJ1154" s="275"/>
      <c r="DK1154" s="275"/>
      <c r="DL1154" s="275"/>
      <c r="DM1154" s="275"/>
      <c r="DN1154" s="275"/>
    </row>
    <row r="1155" customFormat="false" ht="15.75" hidden="false" customHeight="false" outlineLevel="0" collapsed="false">
      <c r="A1155" s="279" t="s">
        <v>609</v>
      </c>
      <c r="B1155" s="190"/>
      <c r="C1155" s="190"/>
      <c r="D1155" s="190"/>
      <c r="E1155" s="190"/>
      <c r="F1155" s="190"/>
      <c r="G1155" s="190"/>
      <c r="H1155" s="190"/>
      <c r="I1155" s="190"/>
      <c r="J1155" s="190"/>
      <c r="K1155" s="190"/>
      <c r="L1155" s="190"/>
      <c r="M1155" s="190"/>
      <c r="N1155" s="190"/>
      <c r="O1155" s="190"/>
      <c r="P1155" s="190"/>
      <c r="Q1155" s="190"/>
      <c r="R1155" s="190"/>
      <c r="S1155" s="190"/>
      <c r="T1155" s="190"/>
      <c r="U1155" s="190"/>
      <c r="V1155" s="190"/>
      <c r="W1155" s="190"/>
      <c r="X1155" s="190"/>
      <c r="Y1155" s="190"/>
      <c r="Z1155" s="190"/>
      <c r="AA1155" s="190"/>
      <c r="AB1155" s="190"/>
      <c r="AC1155" s="190"/>
      <c r="AD1155" s="190"/>
      <c r="AE1155" s="190"/>
      <c r="AF1155" s="190"/>
      <c r="AG1155" s="190"/>
      <c r="AH1155" s="190"/>
      <c r="AI1155" s="190"/>
      <c r="AJ1155" s="190"/>
      <c r="AK1155" s="190"/>
      <c r="AL1155" s="190"/>
      <c r="AM1155" s="190"/>
      <c r="AN1155" s="190"/>
      <c r="AO1155" s="190"/>
      <c r="AP1155" s="190"/>
      <c r="AQ1155" s="190"/>
      <c r="AR1155" s="190"/>
      <c r="AS1155" s="190"/>
      <c r="AT1155" s="190"/>
      <c r="AU1155" s="190"/>
      <c r="AV1155" s="190"/>
      <c r="AW1155" s="190"/>
      <c r="AX1155" s="190"/>
      <c r="AY1155" s="190"/>
      <c r="AZ1155" s="190"/>
      <c r="BA1155" s="190"/>
      <c r="BB1155" s="190"/>
      <c r="BC1155" s="190"/>
      <c r="BD1155" s="190"/>
      <c r="BE1155" s="190"/>
      <c r="BF1155" s="190"/>
      <c r="BG1155" s="190"/>
      <c r="BH1155" s="190"/>
      <c r="BI1155" s="190"/>
      <c r="BJ1155" s="190"/>
      <c r="BK1155" s="190"/>
      <c r="BL1155" s="190"/>
      <c r="BM1155" s="190"/>
      <c r="BN1155" s="190"/>
      <c r="BO1155" s="190"/>
      <c r="BP1155" s="190"/>
      <c r="BQ1155" s="190"/>
      <c r="BR1155" s="190"/>
      <c r="BS1155" s="190"/>
      <c r="BT1155" s="190"/>
      <c r="BU1155" s="190"/>
      <c r="BV1155" s="190"/>
      <c r="BW1155" s="190"/>
      <c r="BX1155" s="190"/>
      <c r="BY1155" s="190"/>
      <c r="BZ1155" s="190"/>
      <c r="CA1155" s="190"/>
      <c r="CB1155" s="190"/>
      <c r="CC1155" s="190"/>
      <c r="CD1155" s="190"/>
      <c r="CE1155" s="190"/>
      <c r="CF1155" s="190"/>
      <c r="CG1155" s="190"/>
      <c r="CH1155" s="74"/>
      <c r="CI1155" s="74"/>
      <c r="CJ1155" s="74"/>
      <c r="CK1155" s="74"/>
      <c r="CL1155" s="74"/>
      <c r="CM1155" s="74"/>
      <c r="CN1155" s="74"/>
      <c r="CO1155" s="74"/>
      <c r="CP1155" s="74"/>
      <c r="CQ1155" s="74"/>
      <c r="CR1155" s="74"/>
      <c r="CS1155" s="74"/>
      <c r="CT1155" s="274"/>
      <c r="CU1155" s="274"/>
      <c r="CV1155" s="274"/>
      <c r="CW1155" s="274"/>
      <c r="CX1155" s="274"/>
      <c r="CY1155" s="274"/>
      <c r="CZ1155" s="274"/>
      <c r="DA1155" s="274"/>
      <c r="DB1155" s="274"/>
      <c r="DC1155" s="274"/>
      <c r="DD1155" s="274"/>
      <c r="DE1155" s="274"/>
      <c r="DF1155" s="274"/>
      <c r="DG1155" s="274"/>
      <c r="DH1155" s="274"/>
      <c r="DI1155" s="274"/>
      <c r="DJ1155" s="274"/>
      <c r="DK1155" s="274"/>
      <c r="DL1155" s="274"/>
      <c r="DM1155" s="274"/>
      <c r="DN1155" s="274"/>
    </row>
    <row r="1156" customFormat="false" ht="15.75" hidden="false" customHeight="false" outlineLevel="0" collapsed="false">
      <c r="A1156" s="276" t="s">
        <v>666</v>
      </c>
      <c r="B1156" s="190"/>
      <c r="C1156" s="190"/>
      <c r="D1156" s="190"/>
      <c r="E1156" s="190"/>
      <c r="F1156" s="190"/>
      <c r="G1156" s="190"/>
      <c r="H1156" s="190"/>
      <c r="I1156" s="190"/>
      <c r="J1156" s="190"/>
      <c r="K1156" s="190"/>
      <c r="L1156" s="190"/>
      <c r="M1156" s="190"/>
      <c r="N1156" s="190"/>
      <c r="O1156" s="190"/>
      <c r="P1156" s="190"/>
      <c r="Q1156" s="190"/>
      <c r="R1156" s="190"/>
      <c r="S1156" s="190"/>
      <c r="T1156" s="190"/>
      <c r="U1156" s="190"/>
      <c r="V1156" s="190"/>
      <c r="W1156" s="190"/>
      <c r="X1156" s="190"/>
      <c r="Y1156" s="190"/>
      <c r="Z1156" s="190"/>
      <c r="AA1156" s="190"/>
      <c r="AB1156" s="190"/>
      <c r="AC1156" s="190"/>
      <c r="AD1156" s="190"/>
      <c r="AE1156" s="190"/>
      <c r="AF1156" s="190"/>
      <c r="AG1156" s="190"/>
      <c r="AH1156" s="190"/>
      <c r="AI1156" s="190"/>
      <c r="AJ1156" s="190"/>
      <c r="AK1156" s="190"/>
      <c r="AL1156" s="190"/>
      <c r="AM1156" s="190"/>
      <c r="AN1156" s="190"/>
      <c r="AO1156" s="190"/>
      <c r="AP1156" s="190"/>
      <c r="AQ1156" s="190"/>
      <c r="AR1156" s="190"/>
      <c r="AS1156" s="190"/>
      <c r="AT1156" s="190"/>
      <c r="AU1156" s="190"/>
      <c r="AV1156" s="190"/>
      <c r="AW1156" s="190"/>
      <c r="AX1156" s="190"/>
      <c r="AY1156" s="190"/>
      <c r="AZ1156" s="190"/>
      <c r="BA1156" s="190"/>
      <c r="BB1156" s="190"/>
      <c r="BC1156" s="190"/>
      <c r="BD1156" s="190"/>
      <c r="BE1156" s="190"/>
      <c r="BF1156" s="190"/>
      <c r="BG1156" s="190"/>
      <c r="BH1156" s="190"/>
      <c r="BI1156" s="190"/>
      <c r="BJ1156" s="190"/>
      <c r="BK1156" s="190"/>
      <c r="BL1156" s="190"/>
      <c r="BM1156" s="190"/>
      <c r="BN1156" s="190"/>
      <c r="BO1156" s="190"/>
      <c r="BP1156" s="190"/>
      <c r="BQ1156" s="190"/>
      <c r="BR1156" s="190"/>
      <c r="BS1156" s="190"/>
      <c r="BT1156" s="190"/>
      <c r="BU1156" s="190"/>
      <c r="BV1156" s="190"/>
      <c r="BW1156" s="190"/>
      <c r="BX1156" s="190"/>
      <c r="BY1156" s="190"/>
      <c r="BZ1156" s="190"/>
      <c r="CA1156" s="190"/>
      <c r="CB1156" s="190"/>
      <c r="CC1156" s="190"/>
      <c r="CD1156" s="190"/>
      <c r="CE1156" s="190"/>
      <c r="CF1156" s="190"/>
      <c r="CG1156" s="190"/>
      <c r="CH1156" s="74"/>
      <c r="CI1156" s="74"/>
      <c r="CJ1156" s="74"/>
      <c r="CK1156" s="74"/>
      <c r="CL1156" s="74"/>
      <c r="CM1156" s="74"/>
      <c r="CN1156" s="74"/>
      <c r="CO1156" s="74"/>
      <c r="CP1156" s="74"/>
      <c r="CQ1156" s="74"/>
      <c r="CR1156" s="74"/>
      <c r="CS1156" s="74"/>
      <c r="CT1156" s="274"/>
      <c r="CU1156" s="274"/>
      <c r="CV1156" s="274"/>
      <c r="CW1156" s="274"/>
      <c r="CX1156" s="274"/>
      <c r="CY1156" s="274"/>
      <c r="CZ1156" s="274"/>
      <c r="DA1156" s="274"/>
      <c r="DB1156" s="274"/>
      <c r="DC1156" s="274"/>
      <c r="DD1156" s="274"/>
      <c r="DE1156" s="274"/>
      <c r="DF1156" s="274"/>
      <c r="DG1156" s="274"/>
      <c r="DH1156" s="274"/>
      <c r="DI1156" s="274"/>
      <c r="DJ1156" s="274"/>
      <c r="DK1156" s="274"/>
      <c r="DL1156" s="274"/>
      <c r="DM1156" s="274"/>
      <c r="DN1156" s="274"/>
    </row>
    <row r="1157" customFormat="false" ht="15.75" hidden="false" customHeight="false" outlineLevel="0" collapsed="false">
      <c r="A1157" s="276" t="s">
        <v>610</v>
      </c>
      <c r="B1157" s="190"/>
      <c r="C1157" s="190"/>
      <c r="D1157" s="190"/>
      <c r="E1157" s="190"/>
      <c r="F1157" s="190"/>
      <c r="G1157" s="190"/>
      <c r="H1157" s="190"/>
      <c r="I1157" s="190"/>
      <c r="J1157" s="190"/>
      <c r="K1157" s="190"/>
      <c r="L1157" s="190"/>
      <c r="M1157" s="190"/>
      <c r="N1157" s="190"/>
      <c r="O1157" s="190"/>
      <c r="P1157" s="190"/>
      <c r="Q1157" s="190"/>
      <c r="R1157" s="190"/>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74"/>
      <c r="CI1157" s="74"/>
      <c r="CJ1157" s="74"/>
      <c r="CK1157" s="74"/>
      <c r="CL1157" s="74"/>
      <c r="CM1157" s="74"/>
      <c r="CN1157" s="74"/>
      <c r="CO1157" s="74"/>
      <c r="CP1157" s="74"/>
      <c r="CQ1157" s="74"/>
      <c r="CR1157" s="74"/>
      <c r="CS1157" s="74"/>
      <c r="CT1157" s="274"/>
      <c r="CU1157" s="274"/>
      <c r="CV1157" s="274"/>
      <c r="CW1157" s="274"/>
      <c r="CX1157" s="274"/>
      <c r="CY1157" s="274"/>
      <c r="CZ1157" s="274"/>
      <c r="DA1157" s="274"/>
      <c r="DB1157" s="274"/>
      <c r="DC1157" s="274"/>
      <c r="DD1157" s="274"/>
      <c r="DE1157" s="274"/>
      <c r="DF1157" s="274"/>
      <c r="DG1157" s="274"/>
      <c r="DH1157" s="274"/>
      <c r="DI1157" s="274"/>
      <c r="DJ1157" s="274"/>
      <c r="DK1157" s="274"/>
      <c r="DL1157" s="274"/>
      <c r="DM1157" s="274"/>
      <c r="DN1157" s="274"/>
    </row>
    <row r="1158" customFormat="false" ht="15.75" hidden="false" customHeight="false" outlineLevel="0" collapsed="false">
      <c r="A1158" s="276" t="s">
        <v>612</v>
      </c>
      <c r="B1158" s="190"/>
      <c r="C1158" s="190"/>
      <c r="D1158" s="190"/>
      <c r="E1158" s="190"/>
      <c r="F1158" s="190"/>
      <c r="G1158" s="190"/>
      <c r="H1158" s="190"/>
      <c r="I1158" s="190"/>
      <c r="J1158" s="190"/>
      <c r="K1158" s="190"/>
      <c r="L1158" s="190"/>
      <c r="M1158" s="190"/>
      <c r="N1158" s="190"/>
      <c r="O1158" s="190"/>
      <c r="P1158" s="190"/>
      <c r="Q1158" s="190"/>
      <c r="R1158" s="190"/>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t="n">
        <v>0</v>
      </c>
      <c r="BK1158" s="190" t="n">
        <v>0</v>
      </c>
      <c r="BL1158" s="190" t="n">
        <v>0</v>
      </c>
      <c r="BM1158" s="190" t="n">
        <v>0</v>
      </c>
      <c r="BN1158" s="190" t="n">
        <v>0</v>
      </c>
      <c r="BO1158" s="190" t="n">
        <v>0</v>
      </c>
      <c r="BP1158" s="190" t="n">
        <v>0</v>
      </c>
      <c r="BQ1158" s="190" t="n">
        <v>0</v>
      </c>
      <c r="BR1158" s="190" t="n">
        <v>0</v>
      </c>
      <c r="BS1158" s="190" t="n">
        <v>0</v>
      </c>
      <c r="BT1158" s="190" t="n">
        <v>0</v>
      </c>
      <c r="BU1158" s="190" t="n">
        <v>0</v>
      </c>
      <c r="BV1158" s="190" t="n">
        <v>0</v>
      </c>
      <c r="BW1158" s="190" t="n">
        <v>0</v>
      </c>
      <c r="BX1158" s="190" t="n">
        <v>0</v>
      </c>
      <c r="BY1158" s="190" t="n">
        <v>0</v>
      </c>
      <c r="BZ1158" s="190" t="n">
        <v>0</v>
      </c>
      <c r="CA1158" s="190" t="n">
        <v>0</v>
      </c>
      <c r="CB1158" s="190" t="n">
        <v>0</v>
      </c>
      <c r="CC1158" s="190" t="n">
        <v>0</v>
      </c>
      <c r="CD1158" s="190" t="n">
        <v>0</v>
      </c>
      <c r="CE1158" s="190" t="n">
        <v>0</v>
      </c>
      <c r="CF1158" s="190" t="n">
        <v>0</v>
      </c>
      <c r="CG1158" s="190" t="n">
        <v>0</v>
      </c>
      <c r="CH1158" s="74" t="n">
        <v>0</v>
      </c>
      <c r="CI1158" s="74" t="n">
        <v>0</v>
      </c>
      <c r="CJ1158" s="74" t="n">
        <v>0</v>
      </c>
      <c r="CK1158" s="74" t="n">
        <v>0</v>
      </c>
      <c r="CL1158" s="74" t="n">
        <v>0</v>
      </c>
      <c r="CM1158" s="74" t="n">
        <v>0</v>
      </c>
      <c r="CN1158" s="74" t="n">
        <v>0</v>
      </c>
      <c r="CO1158" s="74" t="n">
        <v>0</v>
      </c>
      <c r="CP1158" s="74" t="n">
        <v>0</v>
      </c>
      <c r="CQ1158" s="74" t="n">
        <v>0</v>
      </c>
      <c r="CR1158" s="74" t="n">
        <v>0</v>
      </c>
      <c r="CS1158" s="74"/>
      <c r="CT1158" s="274"/>
      <c r="CU1158" s="274"/>
      <c r="CV1158" s="274"/>
      <c r="CW1158" s="274"/>
      <c r="CX1158" s="274"/>
      <c r="CY1158" s="274"/>
      <c r="CZ1158" s="274"/>
      <c r="DA1158" s="274"/>
      <c r="DB1158" s="274"/>
      <c r="DC1158" s="274"/>
      <c r="DD1158" s="274"/>
      <c r="DE1158" s="274"/>
      <c r="DF1158" s="274"/>
      <c r="DG1158" s="274"/>
      <c r="DH1158" s="274"/>
      <c r="DI1158" s="274"/>
      <c r="DJ1158" s="274"/>
      <c r="DK1158" s="274"/>
      <c r="DL1158" s="274"/>
      <c r="DM1158" s="274"/>
      <c r="DN1158" s="274"/>
    </row>
    <row r="1159" customFormat="false" ht="15.75" hidden="false" customHeight="false" outlineLevel="0" collapsed="false">
      <c r="A1159" s="276" t="s">
        <v>613</v>
      </c>
      <c r="B1159" s="190"/>
      <c r="C1159" s="190"/>
      <c r="D1159" s="190"/>
      <c r="E1159" s="190"/>
      <c r="F1159" s="190"/>
      <c r="G1159" s="190"/>
      <c r="H1159" s="190"/>
      <c r="I1159" s="190"/>
      <c r="J1159" s="190"/>
      <c r="K1159" s="190"/>
      <c r="L1159" s="190"/>
      <c r="M1159" s="190"/>
      <c r="N1159" s="190"/>
      <c r="O1159" s="190"/>
      <c r="P1159" s="190"/>
      <c r="Q1159" s="190"/>
      <c r="R1159" s="190"/>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74"/>
      <c r="CI1159" s="74"/>
      <c r="CJ1159" s="74"/>
      <c r="CK1159" s="74"/>
      <c r="CL1159" s="74"/>
      <c r="CM1159" s="74"/>
      <c r="CN1159" s="74"/>
      <c r="CO1159" s="74"/>
      <c r="CP1159" s="74"/>
      <c r="CQ1159" s="74"/>
      <c r="CR1159" s="74"/>
      <c r="CS1159" s="74"/>
      <c r="CT1159" s="274"/>
      <c r="CU1159" s="274"/>
      <c r="CV1159" s="274"/>
      <c r="CW1159" s="274"/>
      <c r="CX1159" s="274"/>
      <c r="CY1159" s="274"/>
      <c r="CZ1159" s="274"/>
      <c r="DA1159" s="274"/>
      <c r="DB1159" s="274"/>
      <c r="DC1159" s="274"/>
      <c r="DD1159" s="274"/>
      <c r="DE1159" s="274"/>
      <c r="DF1159" s="274"/>
      <c r="DG1159" s="274"/>
      <c r="DH1159" s="274"/>
      <c r="DI1159" s="274"/>
      <c r="DJ1159" s="274"/>
      <c r="DK1159" s="274"/>
      <c r="DL1159" s="274"/>
      <c r="DM1159" s="274"/>
      <c r="DN1159" s="274"/>
    </row>
    <row r="1160" customFormat="false" ht="15.75" hidden="false" customHeight="false" outlineLevel="0" collapsed="false">
      <c r="A1160" s="276" t="s">
        <v>630</v>
      </c>
      <c r="B1160" s="190"/>
      <c r="C1160" s="190"/>
      <c r="D1160" s="190"/>
      <c r="E1160" s="190"/>
      <c r="F1160" s="190"/>
      <c r="G1160" s="190"/>
      <c r="H1160" s="190"/>
      <c r="I1160" s="190"/>
      <c r="J1160" s="190"/>
      <c r="K1160" s="190"/>
      <c r="L1160" s="190"/>
      <c r="M1160" s="190"/>
      <c r="N1160" s="190"/>
      <c r="O1160" s="190"/>
      <c r="P1160" s="190"/>
      <c r="Q1160" s="190"/>
      <c r="R1160" s="190"/>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74"/>
      <c r="CI1160" s="74"/>
      <c r="CJ1160" s="74"/>
      <c r="CK1160" s="74"/>
      <c r="CL1160" s="74"/>
      <c r="CM1160" s="74"/>
      <c r="CN1160" s="74"/>
      <c r="CO1160" s="74"/>
      <c r="CP1160" s="74"/>
      <c r="CQ1160" s="74"/>
      <c r="CR1160" s="74"/>
      <c r="CS1160" s="74"/>
      <c r="CT1160" s="274"/>
      <c r="CU1160" s="274"/>
      <c r="CV1160" s="274"/>
      <c r="CW1160" s="274"/>
      <c r="CX1160" s="274"/>
      <c r="CY1160" s="274"/>
      <c r="CZ1160" s="274"/>
      <c r="DA1160" s="274"/>
      <c r="DB1160" s="274"/>
      <c r="DC1160" s="274"/>
      <c r="DD1160" s="274"/>
      <c r="DE1160" s="274"/>
      <c r="DF1160" s="274"/>
      <c r="DG1160" s="274"/>
      <c r="DH1160" s="274"/>
      <c r="DI1160" s="274"/>
      <c r="DJ1160" s="274"/>
      <c r="DK1160" s="274"/>
      <c r="DL1160" s="274"/>
      <c r="DM1160" s="274"/>
      <c r="DN1160" s="274"/>
    </row>
    <row r="1161" customFormat="false" ht="15.75" hidden="false" customHeight="false" outlineLevel="0" collapsed="false">
      <c r="A1161" s="279" t="s">
        <v>667</v>
      </c>
      <c r="B1161" s="190"/>
      <c r="C1161" s="190"/>
      <c r="D1161" s="190"/>
      <c r="E1161" s="190"/>
      <c r="F1161" s="190"/>
      <c r="G1161" s="190"/>
      <c r="H1161" s="190"/>
      <c r="I1161" s="190"/>
      <c r="J1161" s="190"/>
      <c r="K1161" s="190"/>
      <c r="L1161" s="190"/>
      <c r="M1161" s="190"/>
      <c r="N1161" s="190"/>
      <c r="O1161" s="190"/>
      <c r="P1161" s="190"/>
      <c r="Q1161" s="190"/>
      <c r="R1161" s="190"/>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74"/>
      <c r="CI1161" s="74"/>
      <c r="CJ1161" s="74"/>
      <c r="CK1161" s="74"/>
      <c r="CL1161" s="74"/>
      <c r="CM1161" s="74"/>
      <c r="CN1161" s="74"/>
      <c r="CO1161" s="74"/>
      <c r="CP1161" s="74"/>
      <c r="CQ1161" s="74"/>
      <c r="CR1161" s="74"/>
      <c r="CS1161" s="74"/>
      <c r="CT1161" s="274"/>
      <c r="CU1161" s="274"/>
      <c r="CV1161" s="274"/>
      <c r="CW1161" s="274"/>
      <c r="CX1161" s="274"/>
      <c r="CY1161" s="274"/>
      <c r="CZ1161" s="274"/>
      <c r="DA1161" s="274"/>
      <c r="DB1161" s="274"/>
      <c r="DC1161" s="274"/>
      <c r="DD1161" s="274"/>
      <c r="DE1161" s="274"/>
      <c r="DF1161" s="274"/>
      <c r="DG1161" s="274"/>
      <c r="DH1161" s="274"/>
      <c r="DI1161" s="274"/>
      <c r="DJ1161" s="274"/>
      <c r="DK1161" s="274"/>
      <c r="DL1161" s="274"/>
      <c r="DM1161" s="274"/>
      <c r="DN1161" s="274"/>
    </row>
    <row r="1162" customFormat="false" ht="15.75" hidden="false" customHeight="false" outlineLevel="0" collapsed="false">
      <c r="A1162" s="279" t="s">
        <v>668</v>
      </c>
      <c r="B1162" s="190"/>
      <c r="C1162" s="190"/>
      <c r="D1162" s="190"/>
      <c r="E1162" s="190"/>
      <c r="F1162" s="190"/>
      <c r="G1162" s="190"/>
      <c r="H1162" s="190"/>
      <c r="I1162" s="190"/>
      <c r="J1162" s="190"/>
      <c r="K1162" s="190"/>
      <c r="L1162" s="190"/>
      <c r="M1162" s="190"/>
      <c r="N1162" s="190"/>
      <c r="O1162" s="190"/>
      <c r="P1162" s="190"/>
      <c r="Q1162" s="190"/>
      <c r="R1162" s="190"/>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74"/>
      <c r="CI1162" s="74"/>
      <c r="CJ1162" s="74"/>
      <c r="CK1162" s="74"/>
      <c r="CL1162" s="74"/>
      <c r="CM1162" s="74"/>
      <c r="CN1162" s="74"/>
      <c r="CO1162" s="74"/>
      <c r="CP1162" s="74"/>
      <c r="CQ1162" s="74"/>
      <c r="CR1162" s="74"/>
      <c r="CS1162" s="74"/>
      <c r="CT1162" s="274"/>
      <c r="CU1162" s="274"/>
      <c r="CV1162" s="274"/>
      <c r="CW1162" s="274"/>
      <c r="CX1162" s="274"/>
      <c r="CY1162" s="274"/>
      <c r="CZ1162" s="274"/>
      <c r="DA1162" s="274"/>
      <c r="DB1162" s="274"/>
      <c r="DC1162" s="274"/>
      <c r="DD1162" s="274"/>
      <c r="DE1162" s="274"/>
      <c r="DF1162" s="274"/>
      <c r="DG1162" s="274"/>
      <c r="DH1162" s="274"/>
      <c r="DI1162" s="274"/>
      <c r="DJ1162" s="274"/>
      <c r="DK1162" s="274"/>
      <c r="DL1162" s="274"/>
      <c r="DM1162" s="274"/>
      <c r="DN1162" s="274"/>
    </row>
    <row r="1163" customFormat="false" ht="15.75" hidden="false" customHeight="false" outlineLevel="0" collapsed="false">
      <c r="A1163" s="279" t="s">
        <v>669</v>
      </c>
      <c r="B1163" s="190"/>
      <c r="C1163" s="190"/>
      <c r="D1163" s="190"/>
      <c r="E1163" s="190"/>
      <c r="F1163" s="190"/>
      <c r="G1163" s="190"/>
      <c r="H1163" s="190"/>
      <c r="I1163" s="190"/>
      <c r="J1163" s="190"/>
      <c r="K1163" s="190"/>
      <c r="L1163" s="190"/>
      <c r="M1163" s="190"/>
      <c r="N1163" s="190"/>
      <c r="O1163" s="190"/>
      <c r="P1163" s="190"/>
      <c r="Q1163" s="190"/>
      <c r="R1163" s="190"/>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74"/>
      <c r="CI1163" s="74"/>
      <c r="CJ1163" s="74"/>
      <c r="CK1163" s="74"/>
      <c r="CL1163" s="74"/>
      <c r="CM1163" s="74"/>
      <c r="CN1163" s="74"/>
      <c r="CO1163" s="74"/>
      <c r="CP1163" s="74"/>
      <c r="CQ1163" s="74"/>
      <c r="CR1163" s="74"/>
      <c r="CS1163" s="74"/>
      <c r="CT1163" s="274"/>
      <c r="CU1163" s="274"/>
      <c r="CV1163" s="274"/>
      <c r="CW1163" s="274"/>
      <c r="CX1163" s="274"/>
      <c r="CY1163" s="274"/>
      <c r="CZ1163" s="274"/>
      <c r="DA1163" s="274"/>
      <c r="DB1163" s="274"/>
      <c r="DC1163" s="274"/>
      <c r="DD1163" s="274"/>
      <c r="DE1163" s="274"/>
      <c r="DF1163" s="274"/>
      <c r="DG1163" s="274"/>
      <c r="DH1163" s="274"/>
      <c r="DI1163" s="274"/>
      <c r="DJ1163" s="274"/>
      <c r="DK1163" s="274"/>
      <c r="DL1163" s="274"/>
      <c r="DM1163" s="274"/>
      <c r="DN1163" s="274"/>
    </row>
    <row r="1164" customFormat="false" ht="15.75" hidden="false" customHeight="false" outlineLevel="0" collapsed="false">
      <c r="A1164" s="279" t="s">
        <v>670</v>
      </c>
      <c r="B1164" s="190"/>
      <c r="C1164" s="190"/>
      <c r="D1164" s="190"/>
      <c r="E1164" s="190"/>
      <c r="F1164" s="190"/>
      <c r="G1164" s="190"/>
      <c r="H1164" s="190"/>
      <c r="I1164" s="190"/>
      <c r="J1164" s="190"/>
      <c r="K1164" s="190"/>
      <c r="L1164" s="190"/>
      <c r="M1164" s="190"/>
      <c r="N1164" s="190"/>
      <c r="O1164" s="190"/>
      <c r="P1164" s="190"/>
      <c r="Q1164" s="190"/>
      <c r="R1164" s="190"/>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74"/>
      <c r="CI1164" s="74"/>
      <c r="CJ1164" s="74"/>
      <c r="CK1164" s="74"/>
      <c r="CL1164" s="74"/>
      <c r="CM1164" s="74"/>
      <c r="CN1164" s="74"/>
      <c r="CO1164" s="74"/>
      <c r="CP1164" s="74"/>
      <c r="CQ1164" s="74"/>
      <c r="CR1164" s="74"/>
      <c r="CS1164" s="74"/>
      <c r="CT1164" s="274"/>
      <c r="CU1164" s="274"/>
      <c r="CV1164" s="274"/>
      <c r="CW1164" s="274"/>
      <c r="CX1164" s="274"/>
      <c r="CY1164" s="274"/>
      <c r="CZ1164" s="274"/>
      <c r="DA1164" s="274"/>
      <c r="DB1164" s="274"/>
      <c r="DC1164" s="274"/>
      <c r="DD1164" s="274"/>
      <c r="DE1164" s="274"/>
      <c r="DF1164" s="274"/>
      <c r="DG1164" s="274"/>
      <c r="DH1164" s="274"/>
      <c r="DI1164" s="274"/>
      <c r="DJ1164" s="274"/>
      <c r="DK1164" s="274"/>
      <c r="DL1164" s="274"/>
      <c r="DM1164" s="274"/>
      <c r="DN1164" s="274"/>
    </row>
    <row r="1165" customFormat="false" ht="15.75" hidden="false" customHeight="false" outlineLevel="0" collapsed="false">
      <c r="A1165" s="279" t="s">
        <v>671</v>
      </c>
      <c r="B1165" s="190"/>
      <c r="C1165" s="190"/>
      <c r="D1165" s="190"/>
      <c r="E1165" s="190"/>
      <c r="F1165" s="190"/>
      <c r="G1165" s="190"/>
      <c r="H1165" s="190"/>
      <c r="I1165" s="190"/>
      <c r="J1165" s="190"/>
      <c r="K1165" s="190"/>
      <c r="L1165" s="190"/>
      <c r="M1165" s="190"/>
      <c r="N1165" s="190"/>
      <c r="O1165" s="190"/>
      <c r="P1165" s="190"/>
      <c r="Q1165" s="190"/>
      <c r="R1165" s="190"/>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74"/>
      <c r="CI1165" s="74"/>
      <c r="CJ1165" s="74"/>
      <c r="CK1165" s="74"/>
      <c r="CL1165" s="74"/>
      <c r="CM1165" s="74"/>
      <c r="CN1165" s="74"/>
      <c r="CO1165" s="74"/>
      <c r="CP1165" s="74"/>
      <c r="CQ1165" s="74"/>
      <c r="CR1165" s="74"/>
      <c r="CS1165" s="74"/>
      <c r="CT1165" s="274"/>
      <c r="CU1165" s="274"/>
      <c r="CV1165" s="274"/>
      <c r="CW1165" s="274"/>
      <c r="CX1165" s="274"/>
      <c r="CY1165" s="274"/>
      <c r="CZ1165" s="274"/>
      <c r="DA1165" s="274"/>
      <c r="DB1165" s="274"/>
      <c r="DC1165" s="274"/>
      <c r="DD1165" s="274"/>
      <c r="DE1165" s="274"/>
      <c r="DF1165" s="274"/>
      <c r="DG1165" s="274"/>
      <c r="DH1165" s="274"/>
      <c r="DI1165" s="274"/>
      <c r="DJ1165" s="274"/>
      <c r="DK1165" s="274"/>
      <c r="DL1165" s="274"/>
      <c r="DM1165" s="274"/>
      <c r="DN1165" s="274"/>
    </row>
    <row r="1166" customFormat="false" ht="15.75" hidden="false" customHeight="false" outlineLevel="0" collapsed="false">
      <c r="A1166" s="279" t="s">
        <v>672</v>
      </c>
      <c r="B1166" s="190"/>
      <c r="C1166" s="190"/>
      <c r="D1166" s="190"/>
      <c r="E1166" s="190"/>
      <c r="F1166" s="190"/>
      <c r="G1166" s="190"/>
      <c r="H1166" s="190"/>
      <c r="I1166" s="190"/>
      <c r="J1166" s="190"/>
      <c r="K1166" s="190"/>
      <c r="L1166" s="190"/>
      <c r="M1166" s="190"/>
      <c r="N1166" s="190"/>
      <c r="O1166" s="190"/>
      <c r="P1166" s="190"/>
      <c r="Q1166" s="190"/>
      <c r="R1166" s="190"/>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M1166" s="190"/>
      <c r="CN1166" s="190"/>
      <c r="CO1166" s="190"/>
      <c r="CP1166" s="190"/>
      <c r="CQ1166" s="190"/>
      <c r="CR1166" s="190"/>
      <c r="CS1166" s="190"/>
      <c r="CT1166" s="274"/>
      <c r="CU1166" s="274"/>
      <c r="CV1166" s="274"/>
      <c r="CW1166" s="274"/>
      <c r="CX1166" s="274"/>
      <c r="CY1166" s="274"/>
      <c r="CZ1166" s="274"/>
      <c r="DA1166" s="274"/>
      <c r="DB1166" s="274"/>
      <c r="DC1166" s="274"/>
      <c r="DD1166" s="274"/>
      <c r="DE1166" s="274"/>
      <c r="DF1166" s="274"/>
      <c r="DG1166" s="274"/>
      <c r="DH1166" s="274"/>
      <c r="DI1166" s="274"/>
      <c r="DJ1166" s="274"/>
      <c r="DK1166" s="274"/>
      <c r="DL1166" s="274"/>
      <c r="DM1166" s="274"/>
      <c r="DN1166" s="274"/>
    </row>
    <row r="1167" customFormat="false" ht="15.75" hidden="false" customHeight="false" outlineLevel="0" collapsed="false">
      <c r="A1167" s="272" t="s">
        <v>673</v>
      </c>
      <c r="B1167" s="65"/>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65"/>
      <c r="AI1167" s="65"/>
      <c r="AJ1167" s="65"/>
      <c r="AK1167" s="65"/>
      <c r="AL1167" s="65"/>
      <c r="AM1167" s="65"/>
      <c r="AN1167" s="65"/>
      <c r="AO1167" s="65"/>
      <c r="AP1167" s="65"/>
      <c r="AQ1167" s="65"/>
      <c r="AR1167" s="65"/>
      <c r="AS1167" s="65"/>
      <c r="AT1167" s="65"/>
      <c r="AU1167" s="65"/>
      <c r="AV1167" s="65"/>
      <c r="AW1167" s="65"/>
      <c r="AX1167" s="65"/>
      <c r="AY1167" s="65"/>
      <c r="AZ1167" s="65"/>
      <c r="BA1167" s="65"/>
      <c r="BB1167" s="65"/>
      <c r="BC1167" s="65"/>
      <c r="BD1167" s="65"/>
      <c r="BE1167" s="65"/>
      <c r="BF1167" s="65"/>
      <c r="BG1167" s="65"/>
      <c r="BH1167" s="65"/>
      <c r="BI1167" s="65"/>
      <c r="BJ1167" s="65" t="n">
        <v>0</v>
      </c>
      <c r="BK1167" s="65" t="n">
        <v>0</v>
      </c>
      <c r="BL1167" s="65" t="n">
        <v>0</v>
      </c>
      <c r="BM1167" s="65" t="n">
        <v>0</v>
      </c>
      <c r="BN1167" s="65" t="n">
        <v>0</v>
      </c>
      <c r="BO1167" s="65" t="n">
        <v>0</v>
      </c>
      <c r="BP1167" s="65" t="n">
        <v>0</v>
      </c>
      <c r="BQ1167" s="65" t="n">
        <v>0</v>
      </c>
      <c r="BR1167" s="65" t="n">
        <v>0</v>
      </c>
      <c r="BS1167" s="65" t="n">
        <v>0</v>
      </c>
      <c r="BT1167" s="65" t="n">
        <v>0</v>
      </c>
      <c r="BU1167" s="65" t="n">
        <v>0</v>
      </c>
      <c r="BV1167" s="65" t="n">
        <v>0</v>
      </c>
      <c r="BW1167" s="65" t="n">
        <v>0</v>
      </c>
      <c r="BX1167" s="65" t="n">
        <v>0</v>
      </c>
      <c r="BY1167" s="65" t="n">
        <v>0</v>
      </c>
      <c r="BZ1167" s="65" t="n">
        <v>0</v>
      </c>
      <c r="CA1167" s="65" t="n">
        <v>0</v>
      </c>
      <c r="CB1167" s="65" t="n">
        <v>0</v>
      </c>
      <c r="CC1167" s="65" t="n">
        <v>0</v>
      </c>
      <c r="CD1167" s="65" t="n">
        <v>0</v>
      </c>
      <c r="CE1167" s="65" t="n">
        <v>0</v>
      </c>
      <c r="CF1167" s="65" t="n">
        <v>0</v>
      </c>
      <c r="CG1167" s="69" t="n">
        <v>32.83</v>
      </c>
      <c r="CH1167" s="69" t="n">
        <v>-8.6</v>
      </c>
      <c r="CI1167" s="69" t="n">
        <v>-32.83</v>
      </c>
      <c r="CJ1167" s="69" t="n">
        <v>0</v>
      </c>
      <c r="CK1167" s="69" t="n">
        <v>0</v>
      </c>
      <c r="CL1167" s="69" t="n">
        <v>-0.59432501</v>
      </c>
      <c r="CM1167" s="69" t="n">
        <v>0</v>
      </c>
      <c r="CN1167" s="69" t="n">
        <v>0</v>
      </c>
      <c r="CO1167" s="69" t="n">
        <v>0</v>
      </c>
      <c r="CP1167" s="69" t="n">
        <v>-4.26912820755735</v>
      </c>
      <c r="CQ1167" s="69" t="n">
        <v>-2.15932694427733</v>
      </c>
      <c r="CR1167" s="69" t="n">
        <v>-2.91018702163033</v>
      </c>
      <c r="CS1167" s="69"/>
      <c r="CT1167" s="274"/>
      <c r="CU1167" s="274"/>
      <c r="CV1167" s="274"/>
      <c r="CW1167" s="274"/>
      <c r="CX1167" s="274"/>
      <c r="CY1167" s="274"/>
      <c r="CZ1167" s="274"/>
      <c r="DA1167" s="274"/>
      <c r="DB1167" s="274"/>
      <c r="DC1167" s="274"/>
      <c r="DD1167" s="274"/>
      <c r="DE1167" s="274"/>
      <c r="DF1167" s="274"/>
      <c r="DG1167" s="274"/>
      <c r="DH1167" s="274"/>
      <c r="DI1167" s="274"/>
      <c r="DJ1167" s="274"/>
      <c r="DK1167" s="274"/>
      <c r="DL1167" s="274"/>
      <c r="DM1167" s="274"/>
      <c r="DN1167" s="274"/>
    </row>
    <row r="1168" customFormat="false" ht="15" hidden="false" customHeight="false" outlineLevel="0" collapsed="false">
      <c r="A1168" s="272" t="s">
        <v>591</v>
      </c>
      <c r="B1168" s="65"/>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65"/>
      <c r="AI1168" s="65"/>
      <c r="AJ1168" s="65"/>
      <c r="AK1168" s="65"/>
      <c r="AL1168" s="65"/>
      <c r="AM1168" s="65"/>
      <c r="AN1168" s="65"/>
      <c r="AO1168" s="65"/>
      <c r="AP1168" s="65"/>
      <c r="AQ1168" s="65"/>
      <c r="AR1168" s="65"/>
      <c r="AS1168" s="65"/>
      <c r="AT1168" s="65"/>
      <c r="AU1168" s="65"/>
      <c r="AV1168" s="65"/>
      <c r="AW1168" s="65"/>
      <c r="AX1168" s="65"/>
      <c r="AY1168" s="65"/>
      <c r="AZ1168" s="65"/>
      <c r="BA1168" s="65"/>
      <c r="BB1168" s="65"/>
      <c r="BC1168" s="65"/>
      <c r="BD1168" s="65"/>
      <c r="BE1168" s="65"/>
      <c r="BF1168" s="65"/>
      <c r="BG1168" s="65"/>
      <c r="BH1168" s="65"/>
      <c r="BI1168" s="65"/>
      <c r="BJ1168" s="65" t="n">
        <v>0</v>
      </c>
      <c r="BK1168" s="65" t="n">
        <v>0</v>
      </c>
      <c r="BL1168" s="65" t="n">
        <v>0</v>
      </c>
      <c r="BM1168" s="65" t="n">
        <v>0</v>
      </c>
      <c r="BN1168" s="65" t="n">
        <v>0</v>
      </c>
      <c r="BO1168" s="65" t="n">
        <v>0</v>
      </c>
      <c r="BP1168" s="65" t="n">
        <v>0</v>
      </c>
      <c r="BQ1168" s="65" t="n">
        <v>0</v>
      </c>
      <c r="BR1168" s="65" t="n">
        <v>0</v>
      </c>
      <c r="BS1168" s="65" t="n">
        <v>0</v>
      </c>
      <c r="BT1168" s="65" t="n">
        <v>0</v>
      </c>
      <c r="BU1168" s="65" t="n">
        <v>0</v>
      </c>
      <c r="BV1168" s="65" t="n">
        <v>0</v>
      </c>
      <c r="BW1168" s="65" t="n">
        <v>0</v>
      </c>
      <c r="BX1168" s="65" t="n">
        <v>0</v>
      </c>
      <c r="BY1168" s="65" t="n">
        <v>0</v>
      </c>
      <c r="BZ1168" s="65" t="n">
        <v>0</v>
      </c>
      <c r="CA1168" s="65" t="n">
        <v>0</v>
      </c>
      <c r="CB1168" s="65" t="n">
        <v>0</v>
      </c>
      <c r="CC1168" s="65" t="n">
        <v>0</v>
      </c>
      <c r="CD1168" s="65" t="n">
        <v>0</v>
      </c>
      <c r="CE1168" s="65" t="n">
        <v>0</v>
      </c>
      <c r="CF1168" s="65" t="n">
        <v>0</v>
      </c>
      <c r="CG1168" s="69" t="n">
        <v>32.83</v>
      </c>
      <c r="CH1168" s="69" t="n">
        <v>0</v>
      </c>
      <c r="CI1168" s="69" t="n">
        <v>-32.83</v>
      </c>
      <c r="CJ1168" s="69" t="n">
        <v>0</v>
      </c>
      <c r="CK1168" s="69" t="n">
        <v>0</v>
      </c>
      <c r="CL1168" s="69" t="n">
        <v>0</v>
      </c>
      <c r="CM1168" s="69" t="n">
        <v>0</v>
      </c>
      <c r="CN1168" s="69" t="n">
        <v>0</v>
      </c>
      <c r="CO1168" s="69" t="n">
        <v>0</v>
      </c>
      <c r="CP1168" s="69" t="n">
        <v>0</v>
      </c>
      <c r="CQ1168" s="69" t="n">
        <v>0</v>
      </c>
      <c r="CR1168" s="69" t="n">
        <v>0</v>
      </c>
      <c r="CS1168" s="69"/>
      <c r="CT1168" s="275"/>
      <c r="CU1168" s="275"/>
      <c r="CV1168" s="275"/>
      <c r="CW1168" s="275"/>
      <c r="CX1168" s="275"/>
      <c r="CY1168" s="275"/>
      <c r="CZ1168" s="275"/>
      <c r="DA1168" s="275"/>
      <c r="DB1168" s="275"/>
      <c r="DC1168" s="275"/>
      <c r="DD1168" s="275"/>
      <c r="DE1168" s="275"/>
      <c r="DF1168" s="275"/>
      <c r="DG1168" s="275"/>
      <c r="DH1168" s="275"/>
      <c r="DI1168" s="275"/>
      <c r="DJ1168" s="275"/>
      <c r="DK1168" s="275"/>
      <c r="DL1168" s="275"/>
      <c r="DM1168" s="275"/>
      <c r="DN1168" s="275"/>
    </row>
    <row r="1169" customFormat="false" ht="15.75" hidden="false" customHeight="false" outlineLevel="0" collapsed="false">
      <c r="A1169" s="276" t="s">
        <v>608</v>
      </c>
      <c r="B1169" s="194"/>
      <c r="C1169" s="194"/>
      <c r="D1169" s="194"/>
      <c r="E1169" s="194"/>
      <c r="F1169" s="194"/>
      <c r="G1169" s="194"/>
      <c r="H1169" s="194"/>
      <c r="I1169" s="194"/>
      <c r="J1169" s="194"/>
      <c r="K1169" s="194"/>
      <c r="L1169" s="194"/>
      <c r="M1169" s="194"/>
      <c r="N1169" s="194"/>
      <c r="O1169" s="194"/>
      <c r="P1169" s="194"/>
      <c r="Q1169" s="194"/>
      <c r="R1169" s="194"/>
      <c r="S1169" s="194"/>
      <c r="T1169" s="194"/>
      <c r="U1169" s="194"/>
      <c r="V1169" s="194"/>
      <c r="W1169" s="194"/>
      <c r="X1169" s="194"/>
      <c r="Y1169" s="194"/>
      <c r="Z1169" s="194"/>
      <c r="AA1169" s="194"/>
      <c r="AB1169" s="194"/>
      <c r="AC1169" s="194"/>
      <c r="AD1169" s="194"/>
      <c r="AE1169" s="194"/>
      <c r="AF1169" s="194"/>
      <c r="AG1169" s="194"/>
      <c r="AH1169" s="194"/>
      <c r="AI1169" s="194"/>
      <c r="AJ1169" s="194"/>
      <c r="AK1169" s="194"/>
      <c r="AL1169" s="194"/>
      <c r="AM1169" s="194"/>
      <c r="AN1169" s="194"/>
      <c r="AO1169" s="194"/>
      <c r="AP1169" s="194"/>
      <c r="AQ1169" s="194"/>
      <c r="AR1169" s="194"/>
      <c r="AS1169" s="194"/>
      <c r="AT1169" s="194"/>
      <c r="AU1169" s="194"/>
      <c r="AV1169" s="194"/>
      <c r="AW1169" s="194"/>
      <c r="AX1169" s="194"/>
      <c r="AY1169" s="194"/>
      <c r="AZ1169" s="194"/>
      <c r="BA1169" s="194"/>
      <c r="BB1169" s="194"/>
      <c r="BC1169" s="194"/>
      <c r="BD1169" s="194"/>
      <c r="BE1169" s="194"/>
      <c r="BF1169" s="194"/>
      <c r="BG1169" s="194"/>
      <c r="BH1169" s="194"/>
      <c r="BI1169" s="194"/>
      <c r="BJ1169" s="194" t="n">
        <v>0</v>
      </c>
      <c r="BK1169" s="194" t="n">
        <v>0</v>
      </c>
      <c r="BL1169" s="194" t="n">
        <v>0</v>
      </c>
      <c r="BM1169" s="194" t="n">
        <v>0</v>
      </c>
      <c r="BN1169" s="194" t="n">
        <v>0</v>
      </c>
      <c r="BO1169" s="194" t="n">
        <v>0</v>
      </c>
      <c r="BP1169" s="194" t="n">
        <v>0</v>
      </c>
      <c r="BQ1169" s="194" t="n">
        <v>0</v>
      </c>
      <c r="BR1169" s="194" t="n">
        <v>0</v>
      </c>
      <c r="BS1169" s="194" t="n">
        <v>0</v>
      </c>
      <c r="BT1169" s="194" t="n">
        <v>0</v>
      </c>
      <c r="BU1169" s="194" t="n">
        <v>0</v>
      </c>
      <c r="BV1169" s="194" t="n">
        <v>0</v>
      </c>
      <c r="BW1169" s="194" t="n">
        <v>0</v>
      </c>
      <c r="BX1169" s="194" t="n">
        <v>0</v>
      </c>
      <c r="BY1169" s="194" t="n">
        <v>0</v>
      </c>
      <c r="BZ1169" s="194" t="n">
        <v>0</v>
      </c>
      <c r="CA1169" s="194" t="n">
        <v>0</v>
      </c>
      <c r="CB1169" s="194" t="n">
        <v>0</v>
      </c>
      <c r="CC1169" s="194" t="n">
        <v>0</v>
      </c>
      <c r="CD1169" s="194" t="n">
        <v>0</v>
      </c>
      <c r="CE1169" s="194" t="n">
        <v>0</v>
      </c>
      <c r="CF1169" s="194" t="n">
        <v>0</v>
      </c>
      <c r="CG1169" s="178" t="n">
        <v>0</v>
      </c>
      <c r="CH1169" s="178" t="n">
        <v>0</v>
      </c>
      <c r="CI1169" s="178" t="n">
        <v>0</v>
      </c>
      <c r="CJ1169" s="178" t="n">
        <v>0</v>
      </c>
      <c r="CK1169" s="178" t="n">
        <v>0</v>
      </c>
      <c r="CL1169" s="178" t="n">
        <v>0</v>
      </c>
      <c r="CM1169" s="178" t="n">
        <v>0</v>
      </c>
      <c r="CN1169" s="178" t="n">
        <v>0</v>
      </c>
      <c r="CO1169" s="178" t="n">
        <v>0</v>
      </c>
      <c r="CP1169" s="178" t="n">
        <v>0</v>
      </c>
      <c r="CQ1169" s="178" t="n">
        <v>0</v>
      </c>
      <c r="CR1169" s="178" t="n">
        <v>0</v>
      </c>
      <c r="CS1169" s="178"/>
      <c r="CT1169" s="275"/>
      <c r="CU1169" s="275"/>
      <c r="CV1169" s="275"/>
      <c r="CW1169" s="275"/>
      <c r="CX1169" s="275"/>
      <c r="CY1169" s="275"/>
      <c r="CZ1169" s="275"/>
      <c r="DA1169" s="275"/>
      <c r="DB1169" s="275"/>
      <c r="DC1169" s="275"/>
      <c r="DD1169" s="275"/>
      <c r="DE1169" s="275"/>
      <c r="DF1169" s="275"/>
      <c r="DG1169" s="275"/>
      <c r="DH1169" s="275"/>
      <c r="DI1169" s="275"/>
      <c r="DJ1169" s="275"/>
      <c r="DK1169" s="275"/>
      <c r="DL1169" s="275"/>
      <c r="DM1169" s="275"/>
      <c r="DN1169" s="275"/>
    </row>
    <row r="1170" customFormat="false" ht="15.75" hidden="false" customHeight="false" outlineLevel="0" collapsed="false">
      <c r="A1170" s="276" t="s">
        <v>622</v>
      </c>
      <c r="B1170" s="78"/>
      <c r="C1170" s="78"/>
      <c r="D1170" s="78"/>
      <c r="E1170" s="78"/>
      <c r="F1170" s="78"/>
      <c r="G1170" s="78"/>
      <c r="H1170" s="78"/>
      <c r="I1170" s="78"/>
      <c r="J1170" s="78"/>
      <c r="K1170" s="78"/>
      <c r="L1170" s="78"/>
      <c r="M1170" s="78"/>
      <c r="N1170" s="78"/>
      <c r="O1170" s="78"/>
      <c r="P1170" s="78"/>
      <c r="Q1170" s="78"/>
      <c r="R1170" s="78"/>
      <c r="S1170" s="78"/>
      <c r="T1170" s="78"/>
      <c r="U1170" s="78"/>
      <c r="V1170" s="78"/>
      <c r="W1170" s="78"/>
      <c r="X1170" s="78"/>
      <c r="Y1170" s="78"/>
      <c r="Z1170" s="78"/>
      <c r="AA1170" s="78"/>
      <c r="AB1170" s="78"/>
      <c r="AC1170" s="78"/>
      <c r="AD1170" s="78"/>
      <c r="AE1170" s="78"/>
      <c r="AF1170" s="78"/>
      <c r="AG1170" s="78"/>
      <c r="AH1170" s="78"/>
      <c r="AI1170" s="78"/>
      <c r="AJ1170" s="78"/>
      <c r="AK1170" s="78"/>
      <c r="AL1170" s="78"/>
      <c r="AM1170" s="78"/>
      <c r="AN1170" s="78"/>
      <c r="AO1170" s="78"/>
      <c r="AP1170" s="78"/>
      <c r="AQ1170" s="78"/>
      <c r="AR1170" s="78"/>
      <c r="AS1170" s="78"/>
      <c r="AT1170" s="78"/>
      <c r="AU1170" s="78"/>
      <c r="AV1170" s="78"/>
      <c r="AW1170" s="78"/>
      <c r="AX1170" s="78"/>
      <c r="AY1170" s="78"/>
      <c r="AZ1170" s="78"/>
      <c r="BA1170" s="78"/>
      <c r="BB1170" s="78"/>
      <c r="BC1170" s="78"/>
      <c r="BD1170" s="78"/>
      <c r="BE1170" s="78"/>
      <c r="BF1170" s="78"/>
      <c r="BG1170" s="78"/>
      <c r="BH1170" s="78"/>
      <c r="BI1170" s="78"/>
      <c r="BJ1170" s="78"/>
      <c r="BK1170" s="78"/>
      <c r="BL1170" s="78"/>
      <c r="BM1170" s="78"/>
      <c r="BN1170" s="78"/>
      <c r="BO1170" s="78"/>
      <c r="BP1170" s="78"/>
      <c r="BQ1170" s="78"/>
      <c r="BR1170" s="78"/>
      <c r="BS1170" s="78"/>
      <c r="BT1170" s="78"/>
      <c r="BU1170" s="78"/>
      <c r="BV1170" s="78"/>
      <c r="BW1170" s="78"/>
      <c r="BX1170" s="78"/>
      <c r="BY1170" s="78"/>
      <c r="BZ1170" s="78"/>
      <c r="CA1170" s="78"/>
      <c r="CB1170" s="78"/>
      <c r="CC1170" s="78"/>
      <c r="CD1170" s="78"/>
      <c r="CE1170" s="78"/>
      <c r="CF1170" s="78"/>
      <c r="CG1170" s="74"/>
      <c r="CH1170" s="74"/>
      <c r="CI1170" s="74"/>
      <c r="CJ1170" s="74"/>
      <c r="CK1170" s="74"/>
      <c r="CL1170" s="74"/>
      <c r="CM1170" s="74"/>
      <c r="CN1170" s="74"/>
      <c r="CO1170" s="74"/>
      <c r="CP1170" s="74"/>
      <c r="CQ1170" s="74"/>
      <c r="CR1170" s="74"/>
      <c r="CS1170" s="74"/>
      <c r="CT1170" s="316"/>
      <c r="CU1170" s="316"/>
      <c r="CV1170" s="316"/>
      <c r="CW1170" s="316"/>
      <c r="CX1170" s="316"/>
      <c r="CY1170" s="316"/>
      <c r="CZ1170" s="316"/>
      <c r="DA1170" s="316"/>
      <c r="DB1170" s="316"/>
      <c r="DC1170" s="316"/>
      <c r="DD1170" s="316"/>
      <c r="DE1170" s="316"/>
      <c r="DF1170" s="316"/>
      <c r="DG1170" s="316"/>
      <c r="DH1170" s="316"/>
      <c r="DI1170" s="316"/>
      <c r="DJ1170" s="316"/>
      <c r="DK1170" s="316"/>
      <c r="DL1170" s="316"/>
      <c r="DM1170" s="316"/>
      <c r="DN1170" s="316"/>
    </row>
    <row r="1171" customFormat="false" ht="15.75" hidden="false" customHeight="false" outlineLevel="0" collapsed="false">
      <c r="A1171" s="276" t="s">
        <v>623</v>
      </c>
      <c r="B1171" s="78"/>
      <c r="C1171" s="78"/>
      <c r="D1171" s="78"/>
      <c r="E1171" s="78"/>
      <c r="F1171" s="78"/>
      <c r="G1171" s="78"/>
      <c r="H1171" s="78"/>
      <c r="I1171" s="78"/>
      <c r="J1171" s="78"/>
      <c r="K1171" s="78"/>
      <c r="L1171" s="78"/>
      <c r="M1171" s="78"/>
      <c r="N1171" s="78"/>
      <c r="O1171" s="78"/>
      <c r="P1171" s="78"/>
      <c r="Q1171" s="78"/>
      <c r="R1171" s="78"/>
      <c r="S1171" s="78"/>
      <c r="T1171" s="78"/>
      <c r="U1171" s="78"/>
      <c r="V1171" s="78"/>
      <c r="W1171" s="78"/>
      <c r="X1171" s="78"/>
      <c r="Y1171" s="78"/>
      <c r="Z1171" s="78"/>
      <c r="AA1171" s="78"/>
      <c r="AB1171" s="78"/>
      <c r="AC1171" s="78"/>
      <c r="AD1171" s="78"/>
      <c r="AE1171" s="78"/>
      <c r="AF1171" s="78"/>
      <c r="AG1171" s="78"/>
      <c r="AH1171" s="78"/>
      <c r="AI1171" s="78"/>
      <c r="AJ1171" s="78"/>
      <c r="AK1171" s="78"/>
      <c r="AL1171" s="78"/>
      <c r="AM1171" s="78"/>
      <c r="AN1171" s="78"/>
      <c r="AO1171" s="78"/>
      <c r="AP1171" s="78"/>
      <c r="AQ1171" s="78"/>
      <c r="AR1171" s="78"/>
      <c r="AS1171" s="78"/>
      <c r="AT1171" s="78"/>
      <c r="AU1171" s="78"/>
      <c r="AV1171" s="78"/>
      <c r="AW1171" s="78"/>
      <c r="AX1171" s="78"/>
      <c r="AY1171" s="78"/>
      <c r="AZ1171" s="78"/>
      <c r="BA1171" s="78"/>
      <c r="BB1171" s="78"/>
      <c r="BC1171" s="78"/>
      <c r="BD1171" s="78"/>
      <c r="BE1171" s="78"/>
      <c r="BF1171" s="78"/>
      <c r="BG1171" s="78"/>
      <c r="BH1171" s="78"/>
      <c r="BI1171" s="78"/>
      <c r="BJ1171" s="78"/>
      <c r="BK1171" s="78"/>
      <c r="BL1171" s="78"/>
      <c r="BM1171" s="78"/>
      <c r="BN1171" s="78"/>
      <c r="BO1171" s="78"/>
      <c r="BP1171" s="78"/>
      <c r="BQ1171" s="78"/>
      <c r="BR1171" s="78"/>
      <c r="BS1171" s="78"/>
      <c r="BT1171" s="78"/>
      <c r="BU1171" s="78"/>
      <c r="BV1171" s="78"/>
      <c r="BW1171" s="78"/>
      <c r="BX1171" s="78"/>
      <c r="BY1171" s="78"/>
      <c r="BZ1171" s="78"/>
      <c r="CA1171" s="78"/>
      <c r="CB1171" s="78"/>
      <c r="CC1171" s="78"/>
      <c r="CD1171" s="78"/>
      <c r="CE1171" s="78"/>
      <c r="CF1171" s="78"/>
      <c r="CG1171" s="74"/>
      <c r="CH1171" s="74"/>
      <c r="CI1171" s="74"/>
      <c r="CJ1171" s="74"/>
      <c r="CK1171" s="74"/>
      <c r="CL1171" s="74"/>
      <c r="CM1171" s="74"/>
      <c r="CN1171" s="74"/>
      <c r="CO1171" s="74"/>
      <c r="CP1171" s="74"/>
      <c r="CQ1171" s="74"/>
      <c r="CR1171" s="74"/>
      <c r="CS1171" s="74"/>
      <c r="CT1171" s="278"/>
      <c r="CU1171" s="278"/>
      <c r="CV1171" s="278"/>
      <c r="CW1171" s="278"/>
      <c r="CX1171" s="278"/>
      <c r="CY1171" s="278"/>
      <c r="CZ1171" s="278"/>
      <c r="DA1171" s="278"/>
      <c r="DB1171" s="278"/>
      <c r="DC1171" s="278"/>
      <c r="DD1171" s="278"/>
      <c r="DE1171" s="278"/>
      <c r="DF1171" s="278"/>
      <c r="DG1171" s="278"/>
      <c r="DH1171" s="278"/>
      <c r="DI1171" s="278"/>
      <c r="DJ1171" s="278"/>
      <c r="DK1171" s="278"/>
      <c r="DL1171" s="278"/>
      <c r="DM1171" s="278"/>
      <c r="DN1171" s="278"/>
    </row>
    <row r="1172" customFormat="false" ht="15.75" hidden="false" customHeight="false" outlineLevel="0" collapsed="false">
      <c r="A1172" s="279" t="s">
        <v>609</v>
      </c>
      <c r="B1172" s="194"/>
      <c r="C1172" s="194"/>
      <c r="D1172" s="194"/>
      <c r="E1172" s="194"/>
      <c r="F1172" s="194"/>
      <c r="G1172" s="194"/>
      <c r="H1172" s="194"/>
      <c r="I1172" s="194"/>
      <c r="J1172" s="194"/>
      <c r="K1172" s="194"/>
      <c r="L1172" s="194"/>
      <c r="M1172" s="194"/>
      <c r="N1172" s="194"/>
      <c r="O1172" s="194"/>
      <c r="P1172" s="194"/>
      <c r="Q1172" s="194"/>
      <c r="R1172" s="194"/>
      <c r="S1172" s="194"/>
      <c r="T1172" s="194"/>
      <c r="U1172" s="194"/>
      <c r="V1172" s="194"/>
      <c r="W1172" s="194"/>
      <c r="X1172" s="194"/>
      <c r="Y1172" s="194"/>
      <c r="Z1172" s="194"/>
      <c r="AA1172" s="194"/>
      <c r="AB1172" s="194"/>
      <c r="AC1172" s="194"/>
      <c r="AD1172" s="194"/>
      <c r="AE1172" s="194"/>
      <c r="AF1172" s="194"/>
      <c r="AG1172" s="194"/>
      <c r="AH1172" s="194"/>
      <c r="AI1172" s="194"/>
      <c r="AJ1172" s="194"/>
      <c r="AK1172" s="194"/>
      <c r="AL1172" s="194"/>
      <c r="AM1172" s="194"/>
      <c r="AN1172" s="194"/>
      <c r="AO1172" s="194"/>
      <c r="AP1172" s="194"/>
      <c r="AQ1172" s="194"/>
      <c r="AR1172" s="194"/>
      <c r="AS1172" s="194"/>
      <c r="AT1172" s="194"/>
      <c r="AU1172" s="194"/>
      <c r="AV1172" s="194"/>
      <c r="AW1172" s="194"/>
      <c r="AX1172" s="194"/>
      <c r="AY1172" s="194"/>
      <c r="AZ1172" s="194"/>
      <c r="BA1172" s="194"/>
      <c r="BB1172" s="194"/>
      <c r="BC1172" s="194"/>
      <c r="BD1172" s="194"/>
      <c r="BE1172" s="194"/>
      <c r="BF1172" s="194"/>
      <c r="BG1172" s="194"/>
      <c r="BH1172" s="194"/>
      <c r="BI1172" s="194"/>
      <c r="BJ1172" s="194" t="n">
        <v>0</v>
      </c>
      <c r="BK1172" s="194" t="n">
        <v>0</v>
      </c>
      <c r="BL1172" s="194" t="n">
        <v>0</v>
      </c>
      <c r="BM1172" s="194" t="n">
        <v>0</v>
      </c>
      <c r="BN1172" s="194" t="n">
        <v>0</v>
      </c>
      <c r="BO1172" s="194" t="n">
        <v>0</v>
      </c>
      <c r="BP1172" s="194" t="n">
        <v>0</v>
      </c>
      <c r="BQ1172" s="194" t="n">
        <v>0</v>
      </c>
      <c r="BR1172" s="194" t="n">
        <v>0</v>
      </c>
      <c r="BS1172" s="194" t="n">
        <v>0</v>
      </c>
      <c r="BT1172" s="194" t="n">
        <v>0</v>
      </c>
      <c r="BU1172" s="194" t="n">
        <v>0</v>
      </c>
      <c r="BV1172" s="194" t="n">
        <v>0</v>
      </c>
      <c r="BW1172" s="194" t="n">
        <v>0</v>
      </c>
      <c r="BX1172" s="194" t="n">
        <v>0</v>
      </c>
      <c r="BY1172" s="194" t="n">
        <v>0</v>
      </c>
      <c r="BZ1172" s="194" t="n">
        <v>0</v>
      </c>
      <c r="CA1172" s="194" t="n">
        <v>0</v>
      </c>
      <c r="CB1172" s="194" t="n">
        <v>0</v>
      </c>
      <c r="CC1172" s="194" t="n">
        <v>0</v>
      </c>
      <c r="CD1172" s="194" t="n">
        <v>0</v>
      </c>
      <c r="CE1172" s="194" t="n">
        <v>0</v>
      </c>
      <c r="CF1172" s="194" t="n">
        <v>0</v>
      </c>
      <c r="CG1172" s="178" t="n">
        <v>0</v>
      </c>
      <c r="CH1172" s="178" t="n">
        <v>0</v>
      </c>
      <c r="CI1172" s="178" t="n">
        <v>0</v>
      </c>
      <c r="CJ1172" s="178" t="n">
        <v>0</v>
      </c>
      <c r="CK1172" s="178" t="n">
        <v>0</v>
      </c>
      <c r="CL1172" s="178" t="n">
        <v>0</v>
      </c>
      <c r="CM1172" s="178" t="n">
        <v>0</v>
      </c>
      <c r="CN1172" s="178" t="n">
        <v>0</v>
      </c>
      <c r="CO1172" s="178" t="n">
        <v>0</v>
      </c>
      <c r="CP1172" s="178" t="n">
        <v>0</v>
      </c>
      <c r="CQ1172" s="178" t="n">
        <v>0</v>
      </c>
      <c r="CR1172" s="178" t="n">
        <v>0</v>
      </c>
      <c r="CS1172" s="178"/>
      <c r="CT1172" s="278"/>
      <c r="CU1172" s="278"/>
      <c r="CV1172" s="278"/>
      <c r="CW1172" s="278"/>
      <c r="CX1172" s="278"/>
      <c r="CY1172" s="278"/>
      <c r="CZ1172" s="278"/>
      <c r="DA1172" s="278"/>
      <c r="DB1172" s="278"/>
      <c r="DC1172" s="278"/>
      <c r="DD1172" s="278"/>
      <c r="DE1172" s="278"/>
      <c r="DF1172" s="278"/>
      <c r="DG1172" s="278"/>
      <c r="DH1172" s="278"/>
      <c r="DI1172" s="278"/>
      <c r="DJ1172" s="278"/>
      <c r="DK1172" s="278"/>
      <c r="DL1172" s="278"/>
      <c r="DM1172" s="278"/>
      <c r="DN1172" s="278"/>
    </row>
    <row r="1173" customFormat="false" ht="15.75" hidden="false" customHeight="false" outlineLevel="0" collapsed="false">
      <c r="A1173" s="279" t="s">
        <v>622</v>
      </c>
      <c r="B1173" s="78"/>
      <c r="C1173" s="78"/>
      <c r="D1173" s="78"/>
      <c r="E1173" s="78"/>
      <c r="F1173" s="78"/>
      <c r="G1173" s="78"/>
      <c r="H1173" s="78"/>
      <c r="I1173" s="78"/>
      <c r="J1173" s="78"/>
      <c r="K1173" s="78"/>
      <c r="L1173" s="78"/>
      <c r="M1173" s="78"/>
      <c r="N1173" s="78"/>
      <c r="O1173" s="78"/>
      <c r="P1173" s="78"/>
      <c r="Q1173" s="78"/>
      <c r="R1173" s="78"/>
      <c r="S1173" s="78"/>
      <c r="T1173" s="78"/>
      <c r="U1173" s="78"/>
      <c r="V1173" s="78"/>
      <c r="W1173" s="78"/>
      <c r="X1173" s="78"/>
      <c r="Y1173" s="78"/>
      <c r="Z1173" s="78"/>
      <c r="AA1173" s="78"/>
      <c r="AB1173" s="78"/>
      <c r="AC1173" s="78"/>
      <c r="AD1173" s="78"/>
      <c r="AE1173" s="78"/>
      <c r="AF1173" s="78"/>
      <c r="AG1173" s="78"/>
      <c r="AH1173" s="78"/>
      <c r="AI1173" s="78"/>
      <c r="AJ1173" s="78"/>
      <c r="AK1173" s="78"/>
      <c r="AL1173" s="78"/>
      <c r="AM1173" s="78"/>
      <c r="AN1173" s="78"/>
      <c r="AO1173" s="78"/>
      <c r="AP1173" s="78"/>
      <c r="AQ1173" s="78"/>
      <c r="AR1173" s="78"/>
      <c r="AS1173" s="78"/>
      <c r="AT1173" s="78"/>
      <c r="AU1173" s="78"/>
      <c r="AV1173" s="78"/>
      <c r="AW1173" s="78"/>
      <c r="AX1173" s="78"/>
      <c r="AY1173" s="78"/>
      <c r="AZ1173" s="78"/>
      <c r="BA1173" s="78"/>
      <c r="BB1173" s="78"/>
      <c r="BC1173" s="78"/>
      <c r="BD1173" s="78"/>
      <c r="BE1173" s="78"/>
      <c r="BF1173" s="78"/>
      <c r="BG1173" s="78"/>
      <c r="BH1173" s="78"/>
      <c r="BI1173" s="78"/>
      <c r="BJ1173" s="78"/>
      <c r="BK1173" s="78"/>
      <c r="BL1173" s="78"/>
      <c r="BM1173" s="78"/>
      <c r="BN1173" s="78"/>
      <c r="BO1173" s="78"/>
      <c r="BP1173" s="78"/>
      <c r="BQ1173" s="78"/>
      <c r="BR1173" s="78"/>
      <c r="BS1173" s="78"/>
      <c r="BT1173" s="78"/>
      <c r="BU1173" s="78"/>
      <c r="BV1173" s="78"/>
      <c r="BW1173" s="78"/>
      <c r="BX1173" s="78"/>
      <c r="BY1173" s="78"/>
      <c r="BZ1173" s="78"/>
      <c r="CA1173" s="78"/>
      <c r="CB1173" s="78"/>
      <c r="CC1173" s="78"/>
      <c r="CD1173" s="78"/>
      <c r="CE1173" s="78"/>
      <c r="CF1173" s="78"/>
      <c r="CG1173" s="74"/>
      <c r="CH1173" s="74"/>
      <c r="CI1173" s="74"/>
      <c r="CJ1173" s="74"/>
      <c r="CK1173" s="74"/>
      <c r="CL1173" s="74"/>
      <c r="CM1173" s="74"/>
      <c r="CN1173" s="74"/>
      <c r="CO1173" s="74"/>
      <c r="CP1173" s="74"/>
      <c r="CQ1173" s="74"/>
      <c r="CR1173" s="74"/>
      <c r="CS1173" s="74"/>
      <c r="CT1173" s="316"/>
      <c r="CU1173" s="316"/>
      <c r="CV1173" s="316"/>
      <c r="CW1173" s="316"/>
      <c r="CX1173" s="316"/>
      <c r="CY1173" s="316"/>
      <c r="CZ1173" s="316"/>
      <c r="DA1173" s="316"/>
      <c r="DB1173" s="316"/>
      <c r="DC1173" s="316"/>
      <c r="DD1173" s="316"/>
      <c r="DE1173" s="316"/>
      <c r="DF1173" s="316"/>
      <c r="DG1173" s="316"/>
      <c r="DH1173" s="316"/>
      <c r="DI1173" s="316"/>
      <c r="DJ1173" s="316"/>
      <c r="DK1173" s="316"/>
      <c r="DL1173" s="316"/>
      <c r="DM1173" s="316"/>
      <c r="DN1173" s="316"/>
    </row>
    <row r="1174" customFormat="false" ht="15.75" hidden="false" customHeight="false" outlineLevel="0" collapsed="false">
      <c r="A1174" s="279" t="s">
        <v>623</v>
      </c>
      <c r="B1174" s="78"/>
      <c r="C1174" s="78"/>
      <c r="D1174" s="78"/>
      <c r="E1174" s="78"/>
      <c r="F1174" s="78"/>
      <c r="G1174" s="78"/>
      <c r="H1174" s="78"/>
      <c r="I1174" s="78"/>
      <c r="J1174" s="78"/>
      <c r="K1174" s="78"/>
      <c r="L1174" s="78"/>
      <c r="M1174" s="78"/>
      <c r="N1174" s="78"/>
      <c r="O1174" s="78"/>
      <c r="P1174" s="78"/>
      <c r="Q1174" s="78"/>
      <c r="R1174" s="78"/>
      <c r="S1174" s="78"/>
      <c r="T1174" s="78"/>
      <c r="U1174" s="78"/>
      <c r="V1174" s="78"/>
      <c r="W1174" s="78"/>
      <c r="X1174" s="78"/>
      <c r="Y1174" s="78"/>
      <c r="Z1174" s="78"/>
      <c r="AA1174" s="78"/>
      <c r="AB1174" s="78"/>
      <c r="AC1174" s="78"/>
      <c r="AD1174" s="78"/>
      <c r="AE1174" s="78"/>
      <c r="AF1174" s="78"/>
      <c r="AG1174" s="78"/>
      <c r="AH1174" s="78"/>
      <c r="AI1174" s="78"/>
      <c r="AJ1174" s="78"/>
      <c r="AK1174" s="78"/>
      <c r="AL1174" s="78"/>
      <c r="AM1174" s="78"/>
      <c r="AN1174" s="78"/>
      <c r="AO1174" s="78"/>
      <c r="AP1174" s="78"/>
      <c r="AQ1174" s="78"/>
      <c r="AR1174" s="78"/>
      <c r="AS1174" s="78"/>
      <c r="AT1174" s="78"/>
      <c r="AU1174" s="78"/>
      <c r="AV1174" s="78"/>
      <c r="AW1174" s="78"/>
      <c r="AX1174" s="78"/>
      <c r="AY1174" s="78"/>
      <c r="AZ1174" s="78"/>
      <c r="BA1174" s="78"/>
      <c r="BB1174" s="78"/>
      <c r="BC1174" s="78"/>
      <c r="BD1174" s="78"/>
      <c r="BE1174" s="78"/>
      <c r="BF1174" s="78"/>
      <c r="BG1174" s="78"/>
      <c r="BH1174" s="78"/>
      <c r="BI1174" s="78"/>
      <c r="BJ1174" s="78"/>
      <c r="BK1174" s="78"/>
      <c r="BL1174" s="78"/>
      <c r="BM1174" s="78"/>
      <c r="BN1174" s="78"/>
      <c r="BO1174" s="78"/>
      <c r="BP1174" s="78"/>
      <c r="BQ1174" s="78"/>
      <c r="BR1174" s="78"/>
      <c r="BS1174" s="78"/>
      <c r="BT1174" s="78"/>
      <c r="BU1174" s="78"/>
      <c r="BV1174" s="78"/>
      <c r="BW1174" s="78"/>
      <c r="BX1174" s="78"/>
      <c r="BY1174" s="78"/>
      <c r="BZ1174" s="78"/>
      <c r="CA1174" s="78"/>
      <c r="CB1174" s="78"/>
      <c r="CC1174" s="78"/>
      <c r="CD1174" s="78"/>
      <c r="CE1174" s="78"/>
      <c r="CF1174" s="78"/>
      <c r="CG1174" s="74"/>
      <c r="CH1174" s="74"/>
      <c r="CI1174" s="74"/>
      <c r="CJ1174" s="74"/>
      <c r="CK1174" s="74"/>
      <c r="CL1174" s="74"/>
      <c r="CM1174" s="74"/>
      <c r="CN1174" s="74"/>
      <c r="CO1174" s="74"/>
      <c r="CP1174" s="74"/>
      <c r="CQ1174" s="74"/>
      <c r="CR1174" s="74"/>
      <c r="CS1174" s="74"/>
      <c r="CT1174" s="278"/>
      <c r="CU1174" s="278"/>
      <c r="CV1174" s="278"/>
      <c r="CW1174" s="278"/>
      <c r="CX1174" s="278"/>
      <c r="CY1174" s="278"/>
      <c r="CZ1174" s="278"/>
      <c r="DA1174" s="278"/>
      <c r="DB1174" s="278"/>
      <c r="DC1174" s="278"/>
      <c r="DD1174" s="278"/>
      <c r="DE1174" s="278"/>
      <c r="DF1174" s="278"/>
      <c r="DG1174" s="278"/>
      <c r="DH1174" s="278"/>
      <c r="DI1174" s="278"/>
      <c r="DJ1174" s="278"/>
      <c r="DK1174" s="278"/>
      <c r="DL1174" s="278"/>
      <c r="DM1174" s="278"/>
      <c r="DN1174" s="278"/>
    </row>
    <row r="1175" customFormat="false" ht="15.75" hidden="false" customHeight="false" outlineLevel="0" collapsed="false">
      <c r="A1175" s="276" t="s">
        <v>611</v>
      </c>
      <c r="B1175" s="194"/>
      <c r="C1175" s="194"/>
      <c r="D1175" s="194"/>
      <c r="E1175" s="194"/>
      <c r="F1175" s="194"/>
      <c r="G1175" s="194"/>
      <c r="H1175" s="194"/>
      <c r="I1175" s="194"/>
      <c r="J1175" s="194"/>
      <c r="K1175" s="194"/>
      <c r="L1175" s="194"/>
      <c r="M1175" s="194"/>
      <c r="N1175" s="194"/>
      <c r="O1175" s="194"/>
      <c r="P1175" s="194"/>
      <c r="Q1175" s="194"/>
      <c r="R1175" s="194"/>
      <c r="S1175" s="194"/>
      <c r="T1175" s="194"/>
      <c r="U1175" s="194"/>
      <c r="V1175" s="194"/>
      <c r="W1175" s="194"/>
      <c r="X1175" s="194"/>
      <c r="Y1175" s="194"/>
      <c r="Z1175" s="194"/>
      <c r="AA1175" s="194"/>
      <c r="AB1175" s="194"/>
      <c r="AC1175" s="194"/>
      <c r="AD1175" s="194"/>
      <c r="AE1175" s="194"/>
      <c r="AF1175" s="194"/>
      <c r="AG1175" s="194"/>
      <c r="AH1175" s="194"/>
      <c r="AI1175" s="194"/>
      <c r="AJ1175" s="194"/>
      <c r="AK1175" s="194"/>
      <c r="AL1175" s="194"/>
      <c r="AM1175" s="194"/>
      <c r="AN1175" s="194"/>
      <c r="AO1175" s="194"/>
      <c r="AP1175" s="194"/>
      <c r="AQ1175" s="194"/>
      <c r="AR1175" s="194"/>
      <c r="AS1175" s="194"/>
      <c r="AT1175" s="194"/>
      <c r="AU1175" s="194"/>
      <c r="AV1175" s="194"/>
      <c r="AW1175" s="194"/>
      <c r="AX1175" s="194"/>
      <c r="AY1175" s="194"/>
      <c r="AZ1175" s="194"/>
      <c r="BA1175" s="194"/>
      <c r="BB1175" s="194"/>
      <c r="BC1175" s="194"/>
      <c r="BD1175" s="194"/>
      <c r="BE1175" s="194"/>
      <c r="BF1175" s="194"/>
      <c r="BG1175" s="194"/>
      <c r="BH1175" s="194"/>
      <c r="BI1175" s="194"/>
      <c r="BJ1175" s="194" t="n">
        <v>0</v>
      </c>
      <c r="BK1175" s="194" t="n">
        <v>0</v>
      </c>
      <c r="BL1175" s="194" t="n">
        <v>0</v>
      </c>
      <c r="BM1175" s="194" t="n">
        <v>0</v>
      </c>
      <c r="BN1175" s="194" t="n">
        <v>0</v>
      </c>
      <c r="BO1175" s="194" t="n">
        <v>0</v>
      </c>
      <c r="BP1175" s="194" t="n">
        <v>0</v>
      </c>
      <c r="BQ1175" s="194" t="n">
        <v>0</v>
      </c>
      <c r="BR1175" s="194" t="n">
        <v>0</v>
      </c>
      <c r="BS1175" s="194" t="n">
        <v>0</v>
      </c>
      <c r="BT1175" s="194" t="n">
        <v>0</v>
      </c>
      <c r="BU1175" s="194" t="n">
        <v>0</v>
      </c>
      <c r="BV1175" s="194" t="n">
        <v>0</v>
      </c>
      <c r="BW1175" s="194" t="n">
        <v>0</v>
      </c>
      <c r="BX1175" s="194" t="n">
        <v>0</v>
      </c>
      <c r="BY1175" s="194" t="n">
        <v>0</v>
      </c>
      <c r="BZ1175" s="194" t="n">
        <v>0</v>
      </c>
      <c r="CA1175" s="194" t="n">
        <v>0</v>
      </c>
      <c r="CB1175" s="194" t="n">
        <v>0</v>
      </c>
      <c r="CC1175" s="194" t="n">
        <v>0</v>
      </c>
      <c r="CD1175" s="194" t="n">
        <v>0</v>
      </c>
      <c r="CE1175" s="194" t="n">
        <v>0</v>
      </c>
      <c r="CF1175" s="194" t="n">
        <v>0</v>
      </c>
      <c r="CG1175" s="178" t="n">
        <v>0</v>
      </c>
      <c r="CH1175" s="178" t="n">
        <v>0</v>
      </c>
      <c r="CI1175" s="178" t="n">
        <v>0</v>
      </c>
      <c r="CJ1175" s="178" t="n">
        <v>0</v>
      </c>
      <c r="CK1175" s="178" t="n">
        <v>0</v>
      </c>
      <c r="CL1175" s="178" t="n">
        <v>0</v>
      </c>
      <c r="CM1175" s="178" t="n">
        <v>0</v>
      </c>
      <c r="CN1175" s="178" t="n">
        <v>0</v>
      </c>
      <c r="CO1175" s="178" t="n">
        <v>0</v>
      </c>
      <c r="CP1175" s="178" t="n">
        <v>0</v>
      </c>
      <c r="CQ1175" s="178" t="n">
        <v>0</v>
      </c>
      <c r="CR1175" s="178" t="n">
        <v>0</v>
      </c>
      <c r="CS1175" s="178"/>
      <c r="CT1175" s="278"/>
      <c r="CU1175" s="278"/>
      <c r="CV1175" s="278"/>
      <c r="CW1175" s="278"/>
      <c r="CX1175" s="278"/>
      <c r="CY1175" s="278"/>
      <c r="CZ1175" s="278"/>
      <c r="DA1175" s="278"/>
      <c r="DB1175" s="278"/>
      <c r="DC1175" s="278"/>
      <c r="DD1175" s="278"/>
      <c r="DE1175" s="278"/>
      <c r="DF1175" s="278"/>
      <c r="DG1175" s="278"/>
      <c r="DH1175" s="278"/>
      <c r="DI1175" s="278"/>
      <c r="DJ1175" s="278"/>
      <c r="DK1175" s="278"/>
      <c r="DL1175" s="278"/>
      <c r="DM1175" s="278"/>
      <c r="DN1175" s="278"/>
    </row>
    <row r="1176" customFormat="false" ht="15.75" hidden="false" customHeight="false" outlineLevel="0" collapsed="false">
      <c r="A1176" s="276" t="s">
        <v>622</v>
      </c>
      <c r="B1176" s="78"/>
      <c r="C1176" s="78"/>
      <c r="D1176" s="78"/>
      <c r="E1176" s="78"/>
      <c r="F1176" s="78"/>
      <c r="G1176" s="78"/>
      <c r="H1176" s="78"/>
      <c r="I1176" s="78"/>
      <c r="J1176" s="78"/>
      <c r="K1176" s="78"/>
      <c r="L1176" s="78"/>
      <c r="M1176" s="78"/>
      <c r="N1176" s="78"/>
      <c r="O1176" s="78"/>
      <c r="P1176" s="78"/>
      <c r="Q1176" s="78"/>
      <c r="R1176" s="78"/>
      <c r="S1176" s="78"/>
      <c r="T1176" s="78"/>
      <c r="U1176" s="78"/>
      <c r="V1176" s="78"/>
      <c r="W1176" s="78"/>
      <c r="X1176" s="78"/>
      <c r="Y1176" s="78"/>
      <c r="Z1176" s="78"/>
      <c r="AA1176" s="78"/>
      <c r="AB1176" s="78"/>
      <c r="AC1176" s="78"/>
      <c r="AD1176" s="78"/>
      <c r="AE1176" s="78"/>
      <c r="AF1176" s="78"/>
      <c r="AG1176" s="78"/>
      <c r="AH1176" s="78"/>
      <c r="AI1176" s="78"/>
      <c r="AJ1176" s="78"/>
      <c r="AK1176" s="78"/>
      <c r="AL1176" s="78"/>
      <c r="AM1176" s="78"/>
      <c r="AN1176" s="78"/>
      <c r="AO1176" s="78"/>
      <c r="AP1176" s="78"/>
      <c r="AQ1176" s="78"/>
      <c r="AR1176" s="78"/>
      <c r="AS1176" s="78"/>
      <c r="AT1176" s="78"/>
      <c r="AU1176" s="78"/>
      <c r="AV1176" s="78"/>
      <c r="AW1176" s="78"/>
      <c r="AX1176" s="78"/>
      <c r="AY1176" s="78"/>
      <c r="AZ1176" s="78"/>
      <c r="BA1176" s="78"/>
      <c r="BB1176" s="78"/>
      <c r="BC1176" s="78"/>
      <c r="BD1176" s="78"/>
      <c r="BE1176" s="78"/>
      <c r="BF1176" s="78"/>
      <c r="BG1176" s="78"/>
      <c r="BH1176" s="78"/>
      <c r="BI1176" s="78"/>
      <c r="BJ1176" s="78"/>
      <c r="BK1176" s="78"/>
      <c r="BL1176" s="78"/>
      <c r="BM1176" s="78"/>
      <c r="BN1176" s="78"/>
      <c r="BO1176" s="78"/>
      <c r="BP1176" s="78"/>
      <c r="BQ1176" s="78"/>
      <c r="BR1176" s="78"/>
      <c r="BS1176" s="78"/>
      <c r="BT1176" s="78"/>
      <c r="BU1176" s="78"/>
      <c r="BV1176" s="78"/>
      <c r="BW1176" s="78"/>
      <c r="BX1176" s="78"/>
      <c r="BY1176" s="78"/>
      <c r="BZ1176" s="78"/>
      <c r="CA1176" s="78"/>
      <c r="CB1176" s="78"/>
      <c r="CC1176" s="78"/>
      <c r="CD1176" s="78"/>
      <c r="CE1176" s="78"/>
      <c r="CF1176" s="78"/>
      <c r="CG1176" s="74"/>
      <c r="CH1176" s="74"/>
      <c r="CI1176" s="74"/>
      <c r="CJ1176" s="74"/>
      <c r="CK1176" s="74"/>
      <c r="CL1176" s="74"/>
      <c r="CM1176" s="74"/>
      <c r="CN1176" s="74"/>
      <c r="CO1176" s="74"/>
      <c r="CP1176" s="74"/>
      <c r="CQ1176" s="74"/>
      <c r="CR1176" s="74"/>
      <c r="CS1176" s="74"/>
      <c r="CT1176" s="316"/>
      <c r="CU1176" s="316"/>
      <c r="CV1176" s="316"/>
      <c r="CW1176" s="316"/>
      <c r="CX1176" s="316"/>
      <c r="CY1176" s="316"/>
      <c r="CZ1176" s="316"/>
      <c r="DA1176" s="316"/>
      <c r="DB1176" s="316"/>
      <c r="DC1176" s="316"/>
      <c r="DD1176" s="316"/>
      <c r="DE1176" s="316"/>
      <c r="DF1176" s="316"/>
      <c r="DG1176" s="316"/>
      <c r="DH1176" s="316"/>
      <c r="DI1176" s="316"/>
      <c r="DJ1176" s="316"/>
      <c r="DK1176" s="316"/>
      <c r="DL1176" s="316"/>
      <c r="DM1176" s="316"/>
      <c r="DN1176" s="316"/>
    </row>
    <row r="1177" customFormat="false" ht="15.75" hidden="false" customHeight="false" outlineLevel="0" collapsed="false">
      <c r="A1177" s="276" t="s">
        <v>623</v>
      </c>
      <c r="B1177" s="78"/>
      <c r="C1177" s="78"/>
      <c r="D1177" s="78"/>
      <c r="E1177" s="78"/>
      <c r="F1177" s="78"/>
      <c r="G1177" s="78"/>
      <c r="H1177" s="78"/>
      <c r="I1177" s="78"/>
      <c r="J1177" s="78"/>
      <c r="K1177" s="78"/>
      <c r="L1177" s="78"/>
      <c r="M1177" s="78"/>
      <c r="N1177" s="78"/>
      <c r="O1177" s="78"/>
      <c r="P1177" s="78"/>
      <c r="Q1177" s="78"/>
      <c r="R1177" s="78"/>
      <c r="S1177" s="78"/>
      <c r="T1177" s="78"/>
      <c r="U1177" s="78"/>
      <c r="V1177" s="78"/>
      <c r="W1177" s="78"/>
      <c r="X1177" s="78"/>
      <c r="Y1177" s="78"/>
      <c r="Z1177" s="78"/>
      <c r="AA1177" s="78"/>
      <c r="AB1177" s="78"/>
      <c r="AC1177" s="78"/>
      <c r="AD1177" s="78"/>
      <c r="AE1177" s="78"/>
      <c r="AF1177" s="78"/>
      <c r="AG1177" s="78"/>
      <c r="AH1177" s="78"/>
      <c r="AI1177" s="78"/>
      <c r="AJ1177" s="78"/>
      <c r="AK1177" s="78"/>
      <c r="AL1177" s="78"/>
      <c r="AM1177" s="78"/>
      <c r="AN1177" s="78"/>
      <c r="AO1177" s="78"/>
      <c r="AP1177" s="78"/>
      <c r="AQ1177" s="78"/>
      <c r="AR1177" s="78"/>
      <c r="AS1177" s="78"/>
      <c r="AT1177" s="78"/>
      <c r="AU1177" s="78"/>
      <c r="AV1177" s="78"/>
      <c r="AW1177" s="78"/>
      <c r="AX1177" s="78"/>
      <c r="AY1177" s="78"/>
      <c r="AZ1177" s="78"/>
      <c r="BA1177" s="78"/>
      <c r="BB1177" s="78"/>
      <c r="BC1177" s="78"/>
      <c r="BD1177" s="78"/>
      <c r="BE1177" s="78"/>
      <c r="BF1177" s="78"/>
      <c r="BG1177" s="78"/>
      <c r="BH1177" s="78"/>
      <c r="BI1177" s="78"/>
      <c r="BJ1177" s="78"/>
      <c r="BK1177" s="78"/>
      <c r="BL1177" s="78"/>
      <c r="BM1177" s="78"/>
      <c r="BN1177" s="78"/>
      <c r="BO1177" s="78"/>
      <c r="BP1177" s="78"/>
      <c r="BQ1177" s="78"/>
      <c r="BR1177" s="78"/>
      <c r="BS1177" s="78"/>
      <c r="BT1177" s="78"/>
      <c r="BU1177" s="78"/>
      <c r="BV1177" s="78"/>
      <c r="BW1177" s="78"/>
      <c r="BX1177" s="78"/>
      <c r="BY1177" s="78"/>
      <c r="BZ1177" s="78"/>
      <c r="CA1177" s="78"/>
      <c r="CB1177" s="78"/>
      <c r="CC1177" s="78"/>
      <c r="CD1177" s="78"/>
      <c r="CE1177" s="78"/>
      <c r="CF1177" s="78"/>
      <c r="CG1177" s="74"/>
      <c r="CH1177" s="74"/>
      <c r="CI1177" s="74"/>
      <c r="CJ1177" s="74"/>
      <c r="CK1177" s="74"/>
      <c r="CL1177" s="74"/>
      <c r="CM1177" s="74"/>
      <c r="CN1177" s="74"/>
      <c r="CO1177" s="74"/>
      <c r="CP1177" s="74"/>
      <c r="CQ1177" s="74"/>
      <c r="CR1177" s="74"/>
      <c r="CS1177" s="74"/>
      <c r="CT1177" s="278"/>
      <c r="CU1177" s="278"/>
      <c r="CV1177" s="278"/>
      <c r="CW1177" s="278"/>
      <c r="CX1177" s="278"/>
      <c r="CY1177" s="278"/>
      <c r="CZ1177" s="278"/>
      <c r="DA1177" s="278"/>
      <c r="DB1177" s="278"/>
      <c r="DC1177" s="278"/>
      <c r="DD1177" s="278"/>
      <c r="DE1177" s="278"/>
      <c r="DF1177" s="278"/>
      <c r="DG1177" s="278"/>
      <c r="DH1177" s="278"/>
      <c r="DI1177" s="278"/>
      <c r="DJ1177" s="278"/>
      <c r="DK1177" s="278"/>
      <c r="DL1177" s="278"/>
      <c r="DM1177" s="278"/>
      <c r="DN1177" s="278"/>
    </row>
    <row r="1178" customFormat="false" ht="15.75" hidden="false" customHeight="false" outlineLevel="0" collapsed="false">
      <c r="A1178" s="276" t="s">
        <v>610</v>
      </c>
      <c r="B1178" s="194"/>
      <c r="C1178" s="194"/>
      <c r="D1178" s="194"/>
      <c r="E1178" s="194"/>
      <c r="F1178" s="194"/>
      <c r="G1178" s="194"/>
      <c r="H1178" s="194"/>
      <c r="I1178" s="194"/>
      <c r="J1178" s="194"/>
      <c r="K1178" s="194"/>
      <c r="L1178" s="194"/>
      <c r="M1178" s="194"/>
      <c r="N1178" s="194"/>
      <c r="O1178" s="194"/>
      <c r="P1178" s="194"/>
      <c r="Q1178" s="194"/>
      <c r="R1178" s="194"/>
      <c r="S1178" s="194"/>
      <c r="T1178" s="194"/>
      <c r="U1178" s="194"/>
      <c r="V1178" s="194"/>
      <c r="W1178" s="194"/>
      <c r="X1178" s="194"/>
      <c r="Y1178" s="194"/>
      <c r="Z1178" s="194"/>
      <c r="AA1178" s="194"/>
      <c r="AB1178" s="194"/>
      <c r="AC1178" s="194"/>
      <c r="AD1178" s="194"/>
      <c r="AE1178" s="194"/>
      <c r="AF1178" s="194"/>
      <c r="AG1178" s="194"/>
      <c r="AH1178" s="194"/>
      <c r="AI1178" s="194"/>
      <c r="AJ1178" s="194"/>
      <c r="AK1178" s="194"/>
      <c r="AL1178" s="194"/>
      <c r="AM1178" s="194"/>
      <c r="AN1178" s="194"/>
      <c r="AO1178" s="194"/>
      <c r="AP1178" s="194"/>
      <c r="AQ1178" s="194"/>
      <c r="AR1178" s="194"/>
      <c r="AS1178" s="194"/>
      <c r="AT1178" s="194"/>
      <c r="AU1178" s="194"/>
      <c r="AV1178" s="194"/>
      <c r="AW1178" s="194"/>
      <c r="AX1178" s="194"/>
      <c r="AY1178" s="194"/>
      <c r="AZ1178" s="194"/>
      <c r="BA1178" s="194"/>
      <c r="BB1178" s="194"/>
      <c r="BC1178" s="194"/>
      <c r="BD1178" s="194"/>
      <c r="BE1178" s="194"/>
      <c r="BF1178" s="194"/>
      <c r="BG1178" s="194"/>
      <c r="BH1178" s="194"/>
      <c r="BI1178" s="194"/>
      <c r="BJ1178" s="194" t="n">
        <v>0</v>
      </c>
      <c r="BK1178" s="194" t="n">
        <v>0</v>
      </c>
      <c r="BL1178" s="194" t="n">
        <v>0</v>
      </c>
      <c r="BM1178" s="194" t="n">
        <v>0</v>
      </c>
      <c r="BN1178" s="194" t="n">
        <v>0</v>
      </c>
      <c r="BO1178" s="194" t="n">
        <v>0</v>
      </c>
      <c r="BP1178" s="194" t="n">
        <v>0</v>
      </c>
      <c r="BQ1178" s="194" t="n">
        <v>0</v>
      </c>
      <c r="BR1178" s="194" t="n">
        <v>0</v>
      </c>
      <c r="BS1178" s="194" t="n">
        <v>0</v>
      </c>
      <c r="BT1178" s="194" t="n">
        <v>0</v>
      </c>
      <c r="BU1178" s="194" t="n">
        <v>0</v>
      </c>
      <c r="BV1178" s="194" t="n">
        <v>0</v>
      </c>
      <c r="BW1178" s="194" t="n">
        <v>0</v>
      </c>
      <c r="BX1178" s="194" t="n">
        <v>0</v>
      </c>
      <c r="BY1178" s="194" t="n">
        <v>0</v>
      </c>
      <c r="BZ1178" s="194" t="n">
        <v>0</v>
      </c>
      <c r="CA1178" s="194" t="n">
        <v>0</v>
      </c>
      <c r="CB1178" s="194" t="n">
        <v>0</v>
      </c>
      <c r="CC1178" s="194" t="n">
        <v>0</v>
      </c>
      <c r="CD1178" s="194" t="n">
        <v>0</v>
      </c>
      <c r="CE1178" s="194" t="n">
        <v>0</v>
      </c>
      <c r="CF1178" s="194" t="n">
        <v>0</v>
      </c>
      <c r="CG1178" s="178" t="n">
        <v>0</v>
      </c>
      <c r="CH1178" s="178" t="n">
        <v>0</v>
      </c>
      <c r="CI1178" s="178" t="n">
        <v>0</v>
      </c>
      <c r="CJ1178" s="178" t="n">
        <v>0</v>
      </c>
      <c r="CK1178" s="178" t="n">
        <v>0</v>
      </c>
      <c r="CL1178" s="178" t="n">
        <v>0</v>
      </c>
      <c r="CM1178" s="178" t="n">
        <v>0</v>
      </c>
      <c r="CN1178" s="178" t="n">
        <v>0</v>
      </c>
      <c r="CO1178" s="178" t="n">
        <v>0</v>
      </c>
      <c r="CP1178" s="178" t="n">
        <v>0</v>
      </c>
      <c r="CQ1178" s="178" t="n">
        <v>0</v>
      </c>
      <c r="CR1178" s="178" t="n">
        <v>0</v>
      </c>
      <c r="CS1178" s="178"/>
      <c r="CT1178" s="278"/>
      <c r="CU1178" s="278"/>
      <c r="CV1178" s="278"/>
      <c r="CW1178" s="278"/>
      <c r="CX1178" s="278"/>
      <c r="CY1178" s="278"/>
      <c r="CZ1178" s="278"/>
      <c r="DA1178" s="278"/>
      <c r="DB1178" s="278"/>
      <c r="DC1178" s="278"/>
      <c r="DD1178" s="278"/>
      <c r="DE1178" s="278"/>
      <c r="DF1178" s="278"/>
      <c r="DG1178" s="278"/>
      <c r="DH1178" s="278"/>
      <c r="DI1178" s="278"/>
      <c r="DJ1178" s="278"/>
      <c r="DK1178" s="278"/>
      <c r="DL1178" s="278"/>
      <c r="DM1178" s="278"/>
      <c r="DN1178" s="278"/>
    </row>
    <row r="1179" customFormat="false" ht="15.75" hidden="false" customHeight="false" outlineLevel="0" collapsed="false">
      <c r="A1179" s="276" t="s">
        <v>622</v>
      </c>
      <c r="B1179" s="78"/>
      <c r="C1179" s="78"/>
      <c r="D1179" s="78"/>
      <c r="E1179" s="78"/>
      <c r="F1179" s="78"/>
      <c r="G1179" s="78"/>
      <c r="H1179" s="78"/>
      <c r="I1179" s="78"/>
      <c r="J1179" s="78"/>
      <c r="K1179" s="78"/>
      <c r="L1179" s="78"/>
      <c r="M1179" s="78"/>
      <c r="N1179" s="78"/>
      <c r="O1179" s="78"/>
      <c r="P1179" s="78"/>
      <c r="Q1179" s="78"/>
      <c r="R1179" s="78"/>
      <c r="S1179" s="78"/>
      <c r="T1179" s="78"/>
      <c r="U1179" s="78"/>
      <c r="V1179" s="78"/>
      <c r="W1179" s="78"/>
      <c r="X1179" s="78"/>
      <c r="Y1179" s="78"/>
      <c r="Z1179" s="78"/>
      <c r="AA1179" s="78"/>
      <c r="AB1179" s="78"/>
      <c r="AC1179" s="78"/>
      <c r="AD1179" s="78"/>
      <c r="AE1179" s="78"/>
      <c r="AF1179" s="78"/>
      <c r="AG1179" s="78"/>
      <c r="AH1179" s="78"/>
      <c r="AI1179" s="78"/>
      <c r="AJ1179" s="78"/>
      <c r="AK1179" s="78"/>
      <c r="AL1179" s="78"/>
      <c r="AM1179" s="78"/>
      <c r="AN1179" s="78"/>
      <c r="AO1179" s="78"/>
      <c r="AP1179" s="78"/>
      <c r="AQ1179" s="78"/>
      <c r="AR1179" s="78"/>
      <c r="AS1179" s="78"/>
      <c r="AT1179" s="78"/>
      <c r="AU1179" s="78"/>
      <c r="AV1179" s="78"/>
      <c r="AW1179" s="78"/>
      <c r="AX1179" s="78"/>
      <c r="AY1179" s="78"/>
      <c r="AZ1179" s="78"/>
      <c r="BA1179" s="78"/>
      <c r="BB1179" s="78"/>
      <c r="BC1179" s="78"/>
      <c r="BD1179" s="78"/>
      <c r="BE1179" s="78"/>
      <c r="BF1179" s="78"/>
      <c r="BG1179" s="78"/>
      <c r="BH1179" s="78"/>
      <c r="BI1179" s="78"/>
      <c r="BJ1179" s="78"/>
      <c r="BK1179" s="78"/>
      <c r="BL1179" s="78"/>
      <c r="BM1179" s="78"/>
      <c r="BN1179" s="78"/>
      <c r="BO1179" s="78"/>
      <c r="BP1179" s="78"/>
      <c r="BQ1179" s="78"/>
      <c r="BR1179" s="78"/>
      <c r="BS1179" s="78"/>
      <c r="BT1179" s="78"/>
      <c r="BU1179" s="78"/>
      <c r="BV1179" s="78"/>
      <c r="BW1179" s="78"/>
      <c r="BX1179" s="78"/>
      <c r="BY1179" s="78"/>
      <c r="BZ1179" s="78"/>
      <c r="CA1179" s="78"/>
      <c r="CB1179" s="78"/>
      <c r="CC1179" s="78"/>
      <c r="CD1179" s="78"/>
      <c r="CE1179" s="78"/>
      <c r="CF1179" s="78"/>
      <c r="CG1179" s="74"/>
      <c r="CH1179" s="74"/>
      <c r="CI1179" s="74"/>
      <c r="CJ1179" s="74"/>
      <c r="CK1179" s="74"/>
      <c r="CL1179" s="74"/>
      <c r="CM1179" s="74"/>
      <c r="CN1179" s="74"/>
      <c r="CO1179" s="74"/>
      <c r="CP1179" s="74"/>
      <c r="CQ1179" s="74"/>
      <c r="CR1179" s="74"/>
      <c r="CS1179" s="74"/>
      <c r="CT1179" s="316"/>
      <c r="CU1179" s="316"/>
      <c r="CV1179" s="316"/>
      <c r="CW1179" s="316"/>
      <c r="CX1179" s="316"/>
      <c r="CY1179" s="316"/>
      <c r="CZ1179" s="316"/>
      <c r="DA1179" s="316"/>
      <c r="DB1179" s="316"/>
      <c r="DC1179" s="316"/>
      <c r="DD1179" s="316"/>
      <c r="DE1179" s="316"/>
      <c r="DF1179" s="316"/>
      <c r="DG1179" s="316"/>
      <c r="DH1179" s="316"/>
      <c r="DI1179" s="316"/>
      <c r="DJ1179" s="316"/>
      <c r="DK1179" s="316"/>
      <c r="DL1179" s="316"/>
      <c r="DM1179" s="316"/>
      <c r="DN1179" s="316"/>
    </row>
    <row r="1180" customFormat="false" ht="15.75" hidden="false" customHeight="false" outlineLevel="0" collapsed="false">
      <c r="A1180" s="276" t="s">
        <v>623</v>
      </c>
      <c r="B1180" s="78"/>
      <c r="C1180" s="78"/>
      <c r="D1180" s="78"/>
      <c r="E1180" s="78"/>
      <c r="F1180" s="78"/>
      <c r="G1180" s="78"/>
      <c r="H1180" s="78"/>
      <c r="I1180" s="78"/>
      <c r="J1180" s="78"/>
      <c r="K1180" s="78"/>
      <c r="L1180" s="78"/>
      <c r="M1180" s="78"/>
      <c r="N1180" s="78"/>
      <c r="O1180" s="78"/>
      <c r="P1180" s="78"/>
      <c r="Q1180" s="78"/>
      <c r="R1180" s="78"/>
      <c r="S1180" s="78"/>
      <c r="T1180" s="78"/>
      <c r="U1180" s="78"/>
      <c r="V1180" s="78"/>
      <c r="W1180" s="78"/>
      <c r="X1180" s="78"/>
      <c r="Y1180" s="78"/>
      <c r="Z1180" s="78"/>
      <c r="AA1180" s="78"/>
      <c r="AB1180" s="78"/>
      <c r="AC1180" s="78"/>
      <c r="AD1180" s="78"/>
      <c r="AE1180" s="78"/>
      <c r="AF1180" s="78"/>
      <c r="AG1180" s="78"/>
      <c r="AH1180" s="78"/>
      <c r="AI1180" s="78"/>
      <c r="AJ1180" s="78"/>
      <c r="AK1180" s="78"/>
      <c r="AL1180" s="78"/>
      <c r="AM1180" s="78"/>
      <c r="AN1180" s="78"/>
      <c r="AO1180" s="78"/>
      <c r="AP1180" s="78"/>
      <c r="AQ1180" s="78"/>
      <c r="AR1180" s="78"/>
      <c r="AS1180" s="78"/>
      <c r="AT1180" s="78"/>
      <c r="AU1180" s="78"/>
      <c r="AV1180" s="78"/>
      <c r="AW1180" s="78"/>
      <c r="AX1180" s="78"/>
      <c r="AY1180" s="78"/>
      <c r="AZ1180" s="78"/>
      <c r="BA1180" s="78"/>
      <c r="BB1180" s="78"/>
      <c r="BC1180" s="78"/>
      <c r="BD1180" s="78"/>
      <c r="BE1180" s="78"/>
      <c r="BF1180" s="78"/>
      <c r="BG1180" s="78"/>
      <c r="BH1180" s="78"/>
      <c r="BI1180" s="78"/>
      <c r="BJ1180" s="78"/>
      <c r="BK1180" s="78"/>
      <c r="BL1180" s="78"/>
      <c r="BM1180" s="78"/>
      <c r="BN1180" s="78"/>
      <c r="BO1180" s="78"/>
      <c r="BP1180" s="78"/>
      <c r="BQ1180" s="78"/>
      <c r="BR1180" s="78"/>
      <c r="BS1180" s="78"/>
      <c r="BT1180" s="78"/>
      <c r="BU1180" s="78"/>
      <c r="BV1180" s="78"/>
      <c r="BW1180" s="78"/>
      <c r="BX1180" s="78"/>
      <c r="BY1180" s="78"/>
      <c r="BZ1180" s="78"/>
      <c r="CA1180" s="78"/>
      <c r="CB1180" s="78"/>
      <c r="CC1180" s="78"/>
      <c r="CD1180" s="78"/>
      <c r="CE1180" s="78"/>
      <c r="CF1180" s="78"/>
      <c r="CG1180" s="74"/>
      <c r="CH1180" s="74"/>
      <c r="CI1180" s="74"/>
      <c r="CJ1180" s="74"/>
      <c r="CK1180" s="74"/>
      <c r="CL1180" s="74"/>
      <c r="CM1180" s="74"/>
      <c r="CN1180" s="74"/>
      <c r="CO1180" s="74"/>
      <c r="CP1180" s="74"/>
      <c r="CQ1180" s="74"/>
      <c r="CR1180" s="74"/>
      <c r="CS1180" s="74"/>
      <c r="CT1180" s="278"/>
      <c r="CU1180" s="278"/>
      <c r="CV1180" s="278"/>
      <c r="CW1180" s="278"/>
      <c r="CX1180" s="278"/>
      <c r="CY1180" s="278"/>
      <c r="CZ1180" s="278"/>
      <c r="DA1180" s="278"/>
      <c r="DB1180" s="278"/>
      <c r="DC1180" s="278"/>
      <c r="DD1180" s="278"/>
      <c r="DE1180" s="278"/>
      <c r="DF1180" s="278"/>
      <c r="DG1180" s="278"/>
      <c r="DH1180" s="278"/>
      <c r="DI1180" s="278"/>
      <c r="DJ1180" s="278"/>
      <c r="DK1180" s="278"/>
      <c r="DL1180" s="278"/>
      <c r="DM1180" s="278"/>
      <c r="DN1180" s="278"/>
    </row>
    <row r="1181" customFormat="false" ht="15.75" hidden="false" customHeight="false" outlineLevel="0" collapsed="false">
      <c r="A1181" s="276" t="s">
        <v>612</v>
      </c>
      <c r="B1181" s="194"/>
      <c r="C1181" s="194"/>
      <c r="D1181" s="194"/>
      <c r="E1181" s="194"/>
      <c r="F1181" s="194"/>
      <c r="G1181" s="194"/>
      <c r="H1181" s="194"/>
      <c r="I1181" s="194"/>
      <c r="J1181" s="194"/>
      <c r="K1181" s="194"/>
      <c r="L1181" s="194"/>
      <c r="M1181" s="194"/>
      <c r="N1181" s="194"/>
      <c r="O1181" s="194"/>
      <c r="P1181" s="194"/>
      <c r="Q1181" s="194"/>
      <c r="R1181" s="194"/>
      <c r="S1181" s="194"/>
      <c r="T1181" s="194"/>
      <c r="U1181" s="194"/>
      <c r="V1181" s="194"/>
      <c r="W1181" s="194"/>
      <c r="X1181" s="194"/>
      <c r="Y1181" s="194"/>
      <c r="Z1181" s="194"/>
      <c r="AA1181" s="194"/>
      <c r="AB1181" s="194"/>
      <c r="AC1181" s="194"/>
      <c r="AD1181" s="194"/>
      <c r="AE1181" s="194"/>
      <c r="AF1181" s="194"/>
      <c r="AG1181" s="194"/>
      <c r="AH1181" s="194"/>
      <c r="AI1181" s="194"/>
      <c r="AJ1181" s="194"/>
      <c r="AK1181" s="194"/>
      <c r="AL1181" s="194"/>
      <c r="AM1181" s="194"/>
      <c r="AN1181" s="194"/>
      <c r="AO1181" s="194"/>
      <c r="AP1181" s="194"/>
      <c r="AQ1181" s="194"/>
      <c r="AR1181" s="194"/>
      <c r="AS1181" s="194"/>
      <c r="AT1181" s="194"/>
      <c r="AU1181" s="194"/>
      <c r="AV1181" s="194"/>
      <c r="AW1181" s="194"/>
      <c r="AX1181" s="194"/>
      <c r="AY1181" s="194"/>
      <c r="AZ1181" s="194"/>
      <c r="BA1181" s="194"/>
      <c r="BB1181" s="194"/>
      <c r="BC1181" s="194"/>
      <c r="BD1181" s="194"/>
      <c r="BE1181" s="194"/>
      <c r="BF1181" s="194"/>
      <c r="BG1181" s="194"/>
      <c r="BH1181" s="194"/>
      <c r="BI1181" s="194"/>
      <c r="BJ1181" s="194" t="n">
        <v>0</v>
      </c>
      <c r="BK1181" s="194" t="n">
        <v>0</v>
      </c>
      <c r="BL1181" s="194" t="n">
        <v>0</v>
      </c>
      <c r="BM1181" s="194" t="n">
        <v>0</v>
      </c>
      <c r="BN1181" s="194" t="n">
        <v>0</v>
      </c>
      <c r="BO1181" s="194" t="n">
        <v>0</v>
      </c>
      <c r="BP1181" s="194" t="n">
        <v>0</v>
      </c>
      <c r="BQ1181" s="194" t="n">
        <v>0</v>
      </c>
      <c r="BR1181" s="194" t="n">
        <v>0</v>
      </c>
      <c r="BS1181" s="194" t="n">
        <v>0</v>
      </c>
      <c r="BT1181" s="194" t="n">
        <v>0</v>
      </c>
      <c r="BU1181" s="194" t="n">
        <v>0</v>
      </c>
      <c r="BV1181" s="194" t="n">
        <v>0</v>
      </c>
      <c r="BW1181" s="194" t="n">
        <v>0</v>
      </c>
      <c r="BX1181" s="194" t="n">
        <v>0</v>
      </c>
      <c r="BY1181" s="194" t="n">
        <v>0</v>
      </c>
      <c r="BZ1181" s="194" t="n">
        <v>0</v>
      </c>
      <c r="CA1181" s="194" t="n">
        <v>0</v>
      </c>
      <c r="CB1181" s="194" t="n">
        <v>0</v>
      </c>
      <c r="CC1181" s="194" t="n">
        <v>0</v>
      </c>
      <c r="CD1181" s="194" t="n">
        <v>0</v>
      </c>
      <c r="CE1181" s="194" t="n">
        <v>0</v>
      </c>
      <c r="CF1181" s="194" t="n">
        <v>0</v>
      </c>
      <c r="CG1181" s="178" t="n">
        <v>32.83</v>
      </c>
      <c r="CH1181" s="178" t="n">
        <v>0</v>
      </c>
      <c r="CI1181" s="178" t="n">
        <v>-32.83</v>
      </c>
      <c r="CJ1181" s="178" t="n">
        <v>0</v>
      </c>
      <c r="CK1181" s="178" t="n">
        <v>0</v>
      </c>
      <c r="CL1181" s="178" t="n">
        <v>0</v>
      </c>
      <c r="CM1181" s="178" t="n">
        <v>0</v>
      </c>
      <c r="CN1181" s="178" t="n">
        <v>0</v>
      </c>
      <c r="CO1181" s="178" t="n">
        <v>0</v>
      </c>
      <c r="CP1181" s="178" t="n">
        <v>0</v>
      </c>
      <c r="CQ1181" s="178" t="n">
        <v>0</v>
      </c>
      <c r="CR1181" s="178" t="n">
        <v>0</v>
      </c>
      <c r="CS1181" s="178"/>
      <c r="CT1181" s="278"/>
      <c r="CU1181" s="278"/>
      <c r="CV1181" s="278"/>
      <c r="CW1181" s="278"/>
      <c r="CX1181" s="278"/>
      <c r="CY1181" s="278"/>
      <c r="CZ1181" s="278"/>
      <c r="DA1181" s="278"/>
      <c r="DB1181" s="278"/>
      <c r="DC1181" s="278"/>
      <c r="DD1181" s="278"/>
      <c r="DE1181" s="278"/>
      <c r="DF1181" s="278"/>
      <c r="DG1181" s="278"/>
      <c r="DH1181" s="278"/>
      <c r="DI1181" s="278"/>
      <c r="DJ1181" s="278"/>
      <c r="DK1181" s="278"/>
      <c r="DL1181" s="278"/>
      <c r="DM1181" s="278"/>
      <c r="DN1181" s="278"/>
    </row>
    <row r="1182" customFormat="false" ht="15.75" hidden="false" customHeight="false" outlineLevel="0" collapsed="false">
      <c r="A1182" s="276" t="s">
        <v>622</v>
      </c>
      <c r="B1182" s="190"/>
      <c r="C1182" s="190"/>
      <c r="D1182" s="190"/>
      <c r="E1182" s="190"/>
      <c r="F1182" s="190"/>
      <c r="G1182" s="190"/>
      <c r="H1182" s="190"/>
      <c r="I1182" s="190"/>
      <c r="J1182" s="190"/>
      <c r="K1182" s="190"/>
      <c r="L1182" s="190"/>
      <c r="M1182" s="190"/>
      <c r="N1182" s="190"/>
      <c r="O1182" s="190"/>
      <c r="P1182" s="190"/>
      <c r="Q1182" s="190"/>
      <c r="R1182" s="190"/>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t="n">
        <v>0</v>
      </c>
      <c r="BK1182" s="190" t="n">
        <v>0</v>
      </c>
      <c r="BL1182" s="190" t="n">
        <v>0</v>
      </c>
      <c r="BM1182" s="190" t="n">
        <v>0</v>
      </c>
      <c r="BN1182" s="190" t="n">
        <v>0</v>
      </c>
      <c r="BO1182" s="190" t="n">
        <v>0</v>
      </c>
      <c r="BP1182" s="190" t="n">
        <v>0</v>
      </c>
      <c r="BQ1182" s="190" t="n">
        <v>0</v>
      </c>
      <c r="BR1182" s="190" t="n">
        <v>0</v>
      </c>
      <c r="BS1182" s="190" t="n">
        <v>0</v>
      </c>
      <c r="BT1182" s="190" t="n">
        <v>0</v>
      </c>
      <c r="BU1182" s="190" t="n">
        <v>0</v>
      </c>
      <c r="BV1182" s="190" t="n">
        <v>0</v>
      </c>
      <c r="BW1182" s="190" t="n">
        <v>0</v>
      </c>
      <c r="BX1182" s="190" t="n">
        <v>0</v>
      </c>
      <c r="BY1182" s="190" t="n">
        <v>0</v>
      </c>
      <c r="BZ1182" s="190" t="n">
        <v>0</v>
      </c>
      <c r="CA1182" s="190" t="n">
        <v>0</v>
      </c>
      <c r="CB1182" s="190" t="n">
        <v>0</v>
      </c>
      <c r="CC1182" s="190" t="n">
        <v>0</v>
      </c>
      <c r="CD1182" s="190" t="n">
        <v>0</v>
      </c>
      <c r="CE1182" s="190" t="n">
        <v>0</v>
      </c>
      <c r="CF1182" s="190" t="n">
        <v>0</v>
      </c>
      <c r="CG1182" s="74" t="n">
        <v>0</v>
      </c>
      <c r="CH1182" s="74" t="n">
        <v>0</v>
      </c>
      <c r="CI1182" s="74" t="n">
        <v>0</v>
      </c>
      <c r="CJ1182" s="74" t="n">
        <v>0</v>
      </c>
      <c r="CK1182" s="74" t="n">
        <v>0</v>
      </c>
      <c r="CL1182" s="74" t="n">
        <v>0</v>
      </c>
      <c r="CM1182" s="74" t="n">
        <v>0</v>
      </c>
      <c r="CN1182" s="74" t="n">
        <v>0</v>
      </c>
      <c r="CO1182" s="74" t="n">
        <v>0</v>
      </c>
      <c r="CP1182" s="74" t="n">
        <v>0</v>
      </c>
      <c r="CQ1182" s="74" t="n">
        <v>0</v>
      </c>
      <c r="CR1182" s="74" t="n">
        <v>0</v>
      </c>
      <c r="CS1182" s="74"/>
      <c r="CT1182" s="316"/>
      <c r="CU1182" s="316"/>
      <c r="CV1182" s="316"/>
      <c r="CW1182" s="316"/>
      <c r="CX1182" s="316"/>
      <c r="CY1182" s="316"/>
      <c r="CZ1182" s="316"/>
      <c r="DA1182" s="316"/>
      <c r="DB1182" s="316"/>
      <c r="DC1182" s="316"/>
      <c r="DD1182" s="316"/>
      <c r="DE1182" s="316"/>
      <c r="DF1182" s="316"/>
      <c r="DG1182" s="316"/>
      <c r="DH1182" s="316"/>
      <c r="DI1182" s="316"/>
      <c r="DJ1182" s="316"/>
      <c r="DK1182" s="316"/>
      <c r="DL1182" s="316"/>
      <c r="DM1182" s="316"/>
      <c r="DN1182" s="316"/>
    </row>
    <row r="1183" customFormat="false" ht="15.75" hidden="false" customHeight="false" outlineLevel="0" collapsed="false">
      <c r="A1183" s="276" t="s">
        <v>623</v>
      </c>
      <c r="B1183" s="190"/>
      <c r="C1183" s="190"/>
      <c r="D1183" s="190"/>
      <c r="E1183" s="190"/>
      <c r="F1183" s="190"/>
      <c r="G1183" s="190"/>
      <c r="H1183" s="190"/>
      <c r="I1183" s="190"/>
      <c r="J1183" s="190"/>
      <c r="K1183" s="190"/>
      <c r="L1183" s="190"/>
      <c r="M1183" s="190"/>
      <c r="N1183" s="190"/>
      <c r="O1183" s="190"/>
      <c r="P1183" s="190"/>
      <c r="Q1183" s="190"/>
      <c r="R1183" s="190"/>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t="n">
        <v>0</v>
      </c>
      <c r="BK1183" s="190" t="n">
        <v>0</v>
      </c>
      <c r="BL1183" s="190" t="n">
        <v>0</v>
      </c>
      <c r="BM1183" s="190" t="n">
        <v>0</v>
      </c>
      <c r="BN1183" s="190" t="n">
        <v>0</v>
      </c>
      <c r="BO1183" s="190" t="n">
        <v>0</v>
      </c>
      <c r="BP1183" s="190" t="n">
        <v>0</v>
      </c>
      <c r="BQ1183" s="190" t="n">
        <v>0</v>
      </c>
      <c r="BR1183" s="190" t="n">
        <v>0</v>
      </c>
      <c r="BS1183" s="190" t="n">
        <v>0</v>
      </c>
      <c r="BT1183" s="190" t="n">
        <v>0</v>
      </c>
      <c r="BU1183" s="190" t="n">
        <v>0</v>
      </c>
      <c r="BV1183" s="190" t="n">
        <v>0</v>
      </c>
      <c r="BW1183" s="190" t="n">
        <v>0</v>
      </c>
      <c r="BX1183" s="190" t="n">
        <v>0</v>
      </c>
      <c r="BY1183" s="190" t="n">
        <v>0</v>
      </c>
      <c r="BZ1183" s="190" t="n">
        <v>0</v>
      </c>
      <c r="CA1183" s="190" t="n">
        <v>0</v>
      </c>
      <c r="CB1183" s="190" t="n">
        <v>0</v>
      </c>
      <c r="CC1183" s="190" t="n">
        <v>0</v>
      </c>
      <c r="CD1183" s="190" t="n">
        <v>0</v>
      </c>
      <c r="CE1183" s="190" t="n">
        <v>0</v>
      </c>
      <c r="CF1183" s="190" t="n">
        <v>0</v>
      </c>
      <c r="CG1183" s="74" t="n">
        <v>32.83</v>
      </c>
      <c r="CH1183" s="74" t="n">
        <v>0</v>
      </c>
      <c r="CI1183" s="74" t="n">
        <v>-32.83</v>
      </c>
      <c r="CJ1183" s="74" t="n">
        <v>0</v>
      </c>
      <c r="CK1183" s="74" t="n">
        <v>0</v>
      </c>
      <c r="CL1183" s="74" t="n">
        <v>0</v>
      </c>
      <c r="CM1183" s="74" t="n">
        <v>0</v>
      </c>
      <c r="CN1183" s="74" t="n">
        <v>0</v>
      </c>
      <c r="CO1183" s="74" t="n">
        <v>0</v>
      </c>
      <c r="CP1183" s="74" t="n">
        <v>0</v>
      </c>
      <c r="CQ1183" s="74" t="n">
        <v>0</v>
      </c>
      <c r="CR1183" s="74" t="n">
        <v>0</v>
      </c>
      <c r="CS1183" s="74"/>
      <c r="CT1183" s="274"/>
      <c r="CU1183" s="274"/>
      <c r="CV1183" s="274"/>
      <c r="CW1183" s="274"/>
      <c r="CX1183" s="274"/>
      <c r="CY1183" s="274"/>
      <c r="CZ1183" s="274"/>
      <c r="DA1183" s="274"/>
      <c r="DB1183" s="274"/>
      <c r="DC1183" s="274"/>
      <c r="DD1183" s="274"/>
      <c r="DE1183" s="274"/>
      <c r="DF1183" s="274"/>
      <c r="DG1183" s="274"/>
      <c r="DH1183" s="274"/>
      <c r="DI1183" s="274"/>
      <c r="DJ1183" s="274"/>
      <c r="DK1183" s="274"/>
      <c r="DL1183" s="274"/>
      <c r="DM1183" s="274"/>
      <c r="DN1183" s="274"/>
    </row>
    <row r="1184" customFormat="false" ht="15.75" hidden="false" customHeight="false" outlineLevel="0" collapsed="false">
      <c r="A1184" s="276" t="s">
        <v>613</v>
      </c>
      <c r="B1184" s="194"/>
      <c r="C1184" s="194"/>
      <c r="D1184" s="194"/>
      <c r="E1184" s="194"/>
      <c r="F1184" s="194"/>
      <c r="G1184" s="194"/>
      <c r="H1184" s="194"/>
      <c r="I1184" s="194"/>
      <c r="J1184" s="194"/>
      <c r="K1184" s="194"/>
      <c r="L1184" s="194"/>
      <c r="M1184" s="194"/>
      <c r="N1184" s="194"/>
      <c r="O1184" s="194"/>
      <c r="P1184" s="194"/>
      <c r="Q1184" s="194"/>
      <c r="R1184" s="194"/>
      <c r="S1184" s="194"/>
      <c r="T1184" s="194"/>
      <c r="U1184" s="194"/>
      <c r="V1184" s="194"/>
      <c r="W1184" s="194"/>
      <c r="X1184" s="194"/>
      <c r="Y1184" s="194"/>
      <c r="Z1184" s="194"/>
      <c r="AA1184" s="194"/>
      <c r="AB1184" s="194"/>
      <c r="AC1184" s="194"/>
      <c r="AD1184" s="194"/>
      <c r="AE1184" s="194"/>
      <c r="AF1184" s="194"/>
      <c r="AG1184" s="194"/>
      <c r="AH1184" s="194"/>
      <c r="AI1184" s="194"/>
      <c r="AJ1184" s="194"/>
      <c r="AK1184" s="194"/>
      <c r="AL1184" s="194"/>
      <c r="AM1184" s="194"/>
      <c r="AN1184" s="194"/>
      <c r="AO1184" s="194"/>
      <c r="AP1184" s="194"/>
      <c r="AQ1184" s="194"/>
      <c r="AR1184" s="194"/>
      <c r="AS1184" s="194"/>
      <c r="AT1184" s="194"/>
      <c r="AU1184" s="194"/>
      <c r="AV1184" s="194"/>
      <c r="AW1184" s="194"/>
      <c r="AX1184" s="194"/>
      <c r="AY1184" s="194"/>
      <c r="AZ1184" s="194"/>
      <c r="BA1184" s="194"/>
      <c r="BB1184" s="194"/>
      <c r="BC1184" s="194"/>
      <c r="BD1184" s="194"/>
      <c r="BE1184" s="194"/>
      <c r="BF1184" s="194"/>
      <c r="BG1184" s="194"/>
      <c r="BH1184" s="194"/>
      <c r="BI1184" s="194"/>
      <c r="BJ1184" s="194" t="n">
        <v>0</v>
      </c>
      <c r="BK1184" s="194" t="n">
        <v>0</v>
      </c>
      <c r="BL1184" s="194" t="n">
        <v>0</v>
      </c>
      <c r="BM1184" s="194" t="n">
        <v>0</v>
      </c>
      <c r="BN1184" s="194" t="n">
        <v>0</v>
      </c>
      <c r="BO1184" s="194" t="n">
        <v>0</v>
      </c>
      <c r="BP1184" s="194" t="n">
        <v>0</v>
      </c>
      <c r="BQ1184" s="194" t="n">
        <v>0</v>
      </c>
      <c r="BR1184" s="194" t="n">
        <v>0</v>
      </c>
      <c r="BS1184" s="194" t="n">
        <v>0</v>
      </c>
      <c r="BT1184" s="194" t="n">
        <v>0</v>
      </c>
      <c r="BU1184" s="194" t="n">
        <v>0</v>
      </c>
      <c r="BV1184" s="194" t="n">
        <v>0</v>
      </c>
      <c r="BW1184" s="194" t="n">
        <v>0</v>
      </c>
      <c r="BX1184" s="194" t="n">
        <v>0</v>
      </c>
      <c r="BY1184" s="194" t="n">
        <v>0</v>
      </c>
      <c r="BZ1184" s="194" t="n">
        <v>0</v>
      </c>
      <c r="CA1184" s="194" t="n">
        <v>0</v>
      </c>
      <c r="CB1184" s="194" t="n">
        <v>0</v>
      </c>
      <c r="CC1184" s="194" t="n">
        <v>0</v>
      </c>
      <c r="CD1184" s="194" t="n">
        <v>0</v>
      </c>
      <c r="CE1184" s="194" t="n">
        <v>0</v>
      </c>
      <c r="CF1184" s="194" t="n">
        <v>0</v>
      </c>
      <c r="CG1184" s="178" t="n">
        <v>0</v>
      </c>
      <c r="CH1184" s="178" t="n">
        <v>0</v>
      </c>
      <c r="CI1184" s="178" t="n">
        <v>0</v>
      </c>
      <c r="CJ1184" s="178" t="n">
        <v>0</v>
      </c>
      <c r="CK1184" s="178" t="n">
        <v>0</v>
      </c>
      <c r="CL1184" s="178" t="n">
        <v>0</v>
      </c>
      <c r="CM1184" s="178" t="n">
        <v>0</v>
      </c>
      <c r="CN1184" s="178" t="n">
        <v>0</v>
      </c>
      <c r="CO1184" s="178" t="n">
        <v>0</v>
      </c>
      <c r="CP1184" s="178" t="n">
        <v>0</v>
      </c>
      <c r="CQ1184" s="178" t="n">
        <v>0</v>
      </c>
      <c r="CR1184" s="178" t="n">
        <v>0</v>
      </c>
      <c r="CS1184" s="178"/>
      <c r="CT1184" s="274"/>
      <c r="CU1184" s="274"/>
      <c r="CV1184" s="274"/>
      <c r="CW1184" s="274"/>
      <c r="CX1184" s="274"/>
      <c r="CY1184" s="274"/>
      <c r="CZ1184" s="274"/>
      <c r="DA1184" s="274"/>
      <c r="DB1184" s="274"/>
      <c r="DC1184" s="274"/>
      <c r="DD1184" s="274"/>
      <c r="DE1184" s="274"/>
      <c r="DF1184" s="274"/>
      <c r="DG1184" s="274"/>
      <c r="DH1184" s="274"/>
      <c r="DI1184" s="274"/>
      <c r="DJ1184" s="274"/>
      <c r="DK1184" s="274"/>
      <c r="DL1184" s="274"/>
      <c r="DM1184" s="274"/>
      <c r="DN1184" s="274"/>
    </row>
    <row r="1185" customFormat="false" ht="15.75" hidden="false" customHeight="false" outlineLevel="0" collapsed="false">
      <c r="A1185" s="276" t="s">
        <v>622</v>
      </c>
      <c r="B1185" s="190"/>
      <c r="C1185" s="190"/>
      <c r="D1185" s="190"/>
      <c r="E1185" s="190"/>
      <c r="F1185" s="190"/>
      <c r="G1185" s="190"/>
      <c r="H1185" s="190"/>
      <c r="I1185" s="190"/>
      <c r="J1185" s="190"/>
      <c r="K1185" s="190"/>
      <c r="L1185" s="190"/>
      <c r="M1185" s="190"/>
      <c r="N1185" s="190"/>
      <c r="O1185" s="190"/>
      <c r="P1185" s="190"/>
      <c r="Q1185" s="190"/>
      <c r="R1185" s="190"/>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74"/>
      <c r="CH1185" s="74"/>
      <c r="CI1185" s="74"/>
      <c r="CJ1185" s="74"/>
      <c r="CK1185" s="74"/>
      <c r="CL1185" s="74"/>
      <c r="CM1185" s="74"/>
      <c r="CN1185" s="74"/>
      <c r="CO1185" s="74"/>
      <c r="CP1185" s="74"/>
      <c r="CQ1185" s="74"/>
      <c r="CR1185" s="74"/>
      <c r="CS1185" s="74"/>
      <c r="CT1185" s="316"/>
      <c r="CU1185" s="316"/>
      <c r="CV1185" s="316"/>
      <c r="CW1185" s="316"/>
      <c r="CX1185" s="316"/>
      <c r="CY1185" s="316"/>
      <c r="CZ1185" s="316"/>
      <c r="DA1185" s="316"/>
      <c r="DB1185" s="316"/>
      <c r="DC1185" s="316"/>
      <c r="DD1185" s="316"/>
      <c r="DE1185" s="316"/>
      <c r="DF1185" s="316"/>
      <c r="DG1185" s="316"/>
      <c r="DH1185" s="316"/>
      <c r="DI1185" s="316"/>
      <c r="DJ1185" s="316"/>
      <c r="DK1185" s="316"/>
      <c r="DL1185" s="316"/>
      <c r="DM1185" s="316"/>
      <c r="DN1185" s="316"/>
    </row>
    <row r="1186" customFormat="false" ht="15.75" hidden="false" customHeight="false" outlineLevel="0" collapsed="false">
      <c r="A1186" s="276" t="s">
        <v>623</v>
      </c>
      <c r="B1186" s="190"/>
      <c r="C1186" s="190"/>
      <c r="D1186" s="190"/>
      <c r="E1186" s="190"/>
      <c r="F1186" s="190"/>
      <c r="G1186" s="190"/>
      <c r="H1186" s="190"/>
      <c r="I1186" s="190"/>
      <c r="J1186" s="190"/>
      <c r="K1186" s="190"/>
      <c r="L1186" s="190"/>
      <c r="M1186" s="190"/>
      <c r="N1186" s="190"/>
      <c r="O1186" s="190"/>
      <c r="P1186" s="190"/>
      <c r="Q1186" s="190"/>
      <c r="R1186" s="190"/>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74"/>
      <c r="CH1186" s="74"/>
      <c r="CI1186" s="74"/>
      <c r="CJ1186" s="74"/>
      <c r="CK1186" s="74"/>
      <c r="CL1186" s="74"/>
      <c r="CM1186" s="74"/>
      <c r="CN1186" s="74"/>
      <c r="CO1186" s="74"/>
      <c r="CP1186" s="74"/>
      <c r="CQ1186" s="74"/>
      <c r="CR1186" s="74"/>
      <c r="CS1186" s="74"/>
      <c r="CT1186" s="274"/>
      <c r="CU1186" s="274"/>
      <c r="CV1186" s="274"/>
      <c r="CW1186" s="274"/>
      <c r="CX1186" s="274"/>
      <c r="CY1186" s="274"/>
      <c r="CZ1186" s="274"/>
      <c r="DA1186" s="274"/>
      <c r="DB1186" s="274"/>
      <c r="DC1186" s="274"/>
      <c r="DD1186" s="274"/>
      <c r="DE1186" s="274"/>
      <c r="DF1186" s="274"/>
      <c r="DG1186" s="274"/>
      <c r="DH1186" s="274"/>
      <c r="DI1186" s="274"/>
      <c r="DJ1186" s="274"/>
      <c r="DK1186" s="274"/>
      <c r="DL1186" s="274"/>
      <c r="DM1186" s="274"/>
      <c r="DN1186" s="274"/>
    </row>
    <row r="1187" customFormat="false" ht="15.75" hidden="false" customHeight="false" outlineLevel="0" collapsed="false">
      <c r="A1187" s="276" t="s">
        <v>614</v>
      </c>
      <c r="B1187" s="194"/>
      <c r="C1187" s="194"/>
      <c r="D1187" s="194"/>
      <c r="E1187" s="194"/>
      <c r="F1187" s="194"/>
      <c r="G1187" s="194"/>
      <c r="H1187" s="194"/>
      <c r="I1187" s="194"/>
      <c r="J1187" s="194"/>
      <c r="K1187" s="194"/>
      <c r="L1187" s="194"/>
      <c r="M1187" s="194"/>
      <c r="N1187" s="194"/>
      <c r="O1187" s="194"/>
      <c r="P1187" s="194"/>
      <c r="Q1187" s="194"/>
      <c r="R1187" s="194"/>
      <c r="S1187" s="194"/>
      <c r="T1187" s="194"/>
      <c r="U1187" s="194"/>
      <c r="V1187" s="194"/>
      <c r="W1187" s="194"/>
      <c r="X1187" s="194"/>
      <c r="Y1187" s="194"/>
      <c r="Z1187" s="194"/>
      <c r="AA1187" s="194"/>
      <c r="AB1187" s="194"/>
      <c r="AC1187" s="194"/>
      <c r="AD1187" s="194"/>
      <c r="AE1187" s="194"/>
      <c r="AF1187" s="194"/>
      <c r="AG1187" s="194"/>
      <c r="AH1187" s="194"/>
      <c r="AI1187" s="194"/>
      <c r="AJ1187" s="194"/>
      <c r="AK1187" s="194"/>
      <c r="AL1187" s="194"/>
      <c r="AM1187" s="194"/>
      <c r="AN1187" s="194"/>
      <c r="AO1187" s="194"/>
      <c r="AP1187" s="194"/>
      <c r="AQ1187" s="194"/>
      <c r="AR1187" s="194"/>
      <c r="AS1187" s="194"/>
      <c r="AT1187" s="194"/>
      <c r="AU1187" s="194"/>
      <c r="AV1187" s="194"/>
      <c r="AW1187" s="194"/>
      <c r="AX1187" s="194"/>
      <c r="AY1187" s="194"/>
      <c r="AZ1187" s="194"/>
      <c r="BA1187" s="194"/>
      <c r="BB1187" s="194"/>
      <c r="BC1187" s="194"/>
      <c r="BD1187" s="194"/>
      <c r="BE1187" s="194"/>
      <c r="BF1187" s="194"/>
      <c r="BG1187" s="194"/>
      <c r="BH1187" s="194"/>
      <c r="BI1187" s="194"/>
      <c r="BJ1187" s="194" t="n">
        <v>0</v>
      </c>
      <c r="BK1187" s="194" t="n">
        <v>0</v>
      </c>
      <c r="BL1187" s="194" t="n">
        <v>0</v>
      </c>
      <c r="BM1187" s="194" t="n">
        <v>0</v>
      </c>
      <c r="BN1187" s="194" t="n">
        <v>0</v>
      </c>
      <c r="BO1187" s="194" t="n">
        <v>0</v>
      </c>
      <c r="BP1187" s="194" t="n">
        <v>0</v>
      </c>
      <c r="BQ1187" s="194" t="n">
        <v>0</v>
      </c>
      <c r="BR1187" s="194" t="n">
        <v>0</v>
      </c>
      <c r="BS1187" s="194" t="n">
        <v>0</v>
      </c>
      <c r="BT1187" s="194" t="n">
        <v>0</v>
      </c>
      <c r="BU1187" s="194" t="n">
        <v>0</v>
      </c>
      <c r="BV1187" s="194" t="n">
        <v>0</v>
      </c>
      <c r="BW1187" s="194" t="n">
        <v>0</v>
      </c>
      <c r="BX1187" s="194" t="n">
        <v>0</v>
      </c>
      <c r="BY1187" s="194" t="n">
        <v>0</v>
      </c>
      <c r="BZ1187" s="194" t="n">
        <v>0</v>
      </c>
      <c r="CA1187" s="194" t="n">
        <v>0</v>
      </c>
      <c r="CB1187" s="194" t="n">
        <v>0</v>
      </c>
      <c r="CC1187" s="194" t="n">
        <v>0</v>
      </c>
      <c r="CD1187" s="194" t="n">
        <v>0</v>
      </c>
      <c r="CE1187" s="194" t="n">
        <v>0</v>
      </c>
      <c r="CF1187" s="194" t="n">
        <v>0</v>
      </c>
      <c r="CG1187" s="178" t="n">
        <v>32.83</v>
      </c>
      <c r="CH1187" s="178" t="n">
        <v>0</v>
      </c>
      <c r="CI1187" s="178" t="n">
        <v>-32.83</v>
      </c>
      <c r="CJ1187" s="178" t="n">
        <v>0</v>
      </c>
      <c r="CK1187" s="178" t="n">
        <v>0</v>
      </c>
      <c r="CL1187" s="178" t="n">
        <v>0</v>
      </c>
      <c r="CM1187" s="178" t="n">
        <v>0</v>
      </c>
      <c r="CN1187" s="178" t="n">
        <v>0</v>
      </c>
      <c r="CO1187" s="178" t="n">
        <v>0</v>
      </c>
      <c r="CP1187" s="178" t="n">
        <v>0</v>
      </c>
      <c r="CQ1187" s="178" t="n">
        <v>0</v>
      </c>
      <c r="CR1187" s="178" t="n">
        <v>0</v>
      </c>
      <c r="CS1187" s="178"/>
      <c r="CT1187" s="274"/>
      <c r="CU1187" s="274"/>
      <c r="CV1187" s="274"/>
      <c r="CW1187" s="274"/>
      <c r="CX1187" s="274"/>
      <c r="CY1187" s="274"/>
      <c r="CZ1187" s="274"/>
      <c r="DA1187" s="274"/>
      <c r="DB1187" s="274"/>
      <c r="DC1187" s="274"/>
      <c r="DD1187" s="274"/>
      <c r="DE1187" s="274"/>
      <c r="DF1187" s="274"/>
      <c r="DG1187" s="274"/>
      <c r="DH1187" s="274"/>
      <c r="DI1187" s="274"/>
      <c r="DJ1187" s="274"/>
      <c r="DK1187" s="274"/>
      <c r="DL1187" s="274"/>
      <c r="DM1187" s="274"/>
      <c r="DN1187" s="274"/>
    </row>
    <row r="1188" customFormat="false" ht="15.75" hidden="false" customHeight="false" outlineLevel="0" collapsed="false">
      <c r="A1188" s="276" t="s">
        <v>622</v>
      </c>
      <c r="B1188" s="190"/>
      <c r="C1188" s="190"/>
      <c r="D1188" s="190"/>
      <c r="E1188" s="190"/>
      <c r="F1188" s="190"/>
      <c r="G1188" s="190"/>
      <c r="H1188" s="190"/>
      <c r="I1188" s="190"/>
      <c r="J1188" s="190"/>
      <c r="K1188" s="190"/>
      <c r="L1188" s="190"/>
      <c r="M1188" s="190"/>
      <c r="N1188" s="190"/>
      <c r="O1188" s="190"/>
      <c r="P1188" s="190"/>
      <c r="Q1188" s="190"/>
      <c r="R1188" s="190"/>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74"/>
      <c r="CH1188" s="74"/>
      <c r="CI1188" s="74"/>
      <c r="CJ1188" s="74"/>
      <c r="CK1188" s="74"/>
      <c r="CL1188" s="74"/>
      <c r="CM1188" s="74"/>
      <c r="CN1188" s="74"/>
      <c r="CO1188" s="74"/>
      <c r="CP1188" s="74"/>
      <c r="CQ1188" s="74"/>
      <c r="CR1188" s="74"/>
      <c r="CS1188" s="74"/>
      <c r="CT1188" s="316"/>
      <c r="CU1188" s="316"/>
      <c r="CV1188" s="316"/>
      <c r="CW1188" s="316"/>
      <c r="CX1188" s="316"/>
      <c r="CY1188" s="316"/>
      <c r="CZ1188" s="316"/>
      <c r="DA1188" s="316"/>
      <c r="DB1188" s="316"/>
      <c r="DC1188" s="316"/>
      <c r="DD1188" s="316"/>
      <c r="DE1188" s="316"/>
      <c r="DF1188" s="316"/>
      <c r="DG1188" s="316"/>
      <c r="DH1188" s="316"/>
      <c r="DI1188" s="316"/>
      <c r="DJ1188" s="316"/>
      <c r="DK1188" s="316"/>
      <c r="DL1188" s="316"/>
      <c r="DM1188" s="316"/>
      <c r="DN1188" s="316"/>
    </row>
    <row r="1189" customFormat="false" ht="15.75" hidden="false" customHeight="false" outlineLevel="0" collapsed="false">
      <c r="A1189" s="276" t="s">
        <v>623</v>
      </c>
      <c r="B1189" s="190"/>
      <c r="C1189" s="190"/>
      <c r="D1189" s="190"/>
      <c r="E1189" s="190"/>
      <c r="F1189" s="190"/>
      <c r="G1189" s="190"/>
      <c r="H1189" s="190"/>
      <c r="I1189" s="190"/>
      <c r="J1189" s="190"/>
      <c r="K1189" s="190"/>
      <c r="L1189" s="190"/>
      <c r="M1189" s="190"/>
      <c r="N1189" s="190"/>
      <c r="O1189" s="190"/>
      <c r="P1189" s="190"/>
      <c r="Q1189" s="190"/>
      <c r="R1189" s="190"/>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t="n">
        <v>0</v>
      </c>
      <c r="CG1189" s="74" t="n">
        <v>32.83</v>
      </c>
      <c r="CH1189" s="74" t="n">
        <v>0</v>
      </c>
      <c r="CI1189" s="74" t="n">
        <v>-32.83</v>
      </c>
      <c r="CJ1189" s="74" t="n">
        <v>0</v>
      </c>
      <c r="CK1189" s="74" t="n">
        <v>0</v>
      </c>
      <c r="CL1189" s="74" t="n">
        <v>0</v>
      </c>
      <c r="CM1189" s="74" t="n">
        <v>0</v>
      </c>
      <c r="CN1189" s="74" t="n">
        <v>0</v>
      </c>
      <c r="CO1189" s="74" t="n">
        <v>0</v>
      </c>
      <c r="CP1189" s="74" t="n">
        <v>0</v>
      </c>
      <c r="CQ1189" s="74" t="n">
        <v>0</v>
      </c>
      <c r="CR1189" s="74" t="n">
        <v>0</v>
      </c>
      <c r="CS1189" s="74"/>
      <c r="CT1189" s="274"/>
      <c r="CU1189" s="274"/>
      <c r="CV1189" s="274"/>
      <c r="CW1189" s="274"/>
      <c r="CX1189" s="274"/>
      <c r="CY1189" s="274"/>
      <c r="CZ1189" s="274"/>
      <c r="DA1189" s="274"/>
      <c r="DB1189" s="274"/>
      <c r="DC1189" s="274"/>
      <c r="DD1189" s="274"/>
      <c r="DE1189" s="274"/>
      <c r="DF1189" s="274"/>
      <c r="DG1189" s="274"/>
      <c r="DH1189" s="274"/>
      <c r="DI1189" s="274"/>
      <c r="DJ1189" s="274"/>
      <c r="DK1189" s="274"/>
      <c r="DL1189" s="274"/>
      <c r="DM1189" s="274"/>
      <c r="DN1189" s="274"/>
    </row>
    <row r="1190" customFormat="false" ht="15.75" hidden="false" customHeight="false" outlineLevel="0" collapsed="false">
      <c r="A1190" s="272" t="s">
        <v>606</v>
      </c>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65"/>
      <c r="AI1190" s="65"/>
      <c r="AJ1190" s="65"/>
      <c r="AK1190" s="65"/>
      <c r="AL1190" s="65"/>
      <c r="AM1190" s="65"/>
      <c r="AN1190" s="65"/>
      <c r="AO1190" s="65"/>
      <c r="AP1190" s="65"/>
      <c r="AQ1190" s="65"/>
      <c r="AR1190" s="65"/>
      <c r="AS1190" s="65"/>
      <c r="AT1190" s="65"/>
      <c r="AU1190" s="65"/>
      <c r="AV1190" s="65"/>
      <c r="AW1190" s="65"/>
      <c r="AX1190" s="65"/>
      <c r="AY1190" s="65"/>
      <c r="AZ1190" s="65"/>
      <c r="BA1190" s="65"/>
      <c r="BB1190" s="65"/>
      <c r="BC1190" s="65"/>
      <c r="BD1190" s="65"/>
      <c r="BE1190" s="65"/>
      <c r="BF1190" s="65"/>
      <c r="BG1190" s="65"/>
      <c r="BH1190" s="65"/>
      <c r="BI1190" s="65"/>
      <c r="BJ1190" s="65" t="n">
        <v>0</v>
      </c>
      <c r="BK1190" s="65" t="n">
        <v>0</v>
      </c>
      <c r="BL1190" s="65" t="n">
        <v>0</v>
      </c>
      <c r="BM1190" s="65" t="n">
        <v>0</v>
      </c>
      <c r="BN1190" s="65" t="n">
        <v>0</v>
      </c>
      <c r="BO1190" s="65" t="n">
        <v>0</v>
      </c>
      <c r="BP1190" s="65" t="n">
        <v>0</v>
      </c>
      <c r="BQ1190" s="65" t="n">
        <v>0</v>
      </c>
      <c r="BR1190" s="65" t="n">
        <v>0</v>
      </c>
      <c r="BS1190" s="65" t="n">
        <v>0</v>
      </c>
      <c r="BT1190" s="65" t="n">
        <v>0</v>
      </c>
      <c r="BU1190" s="65" t="n">
        <v>0</v>
      </c>
      <c r="BV1190" s="65" t="n">
        <v>0</v>
      </c>
      <c r="BW1190" s="65" t="n">
        <v>0</v>
      </c>
      <c r="BX1190" s="65" t="n">
        <v>0</v>
      </c>
      <c r="BY1190" s="65" t="n">
        <v>0</v>
      </c>
      <c r="BZ1190" s="65" t="n">
        <v>0</v>
      </c>
      <c r="CA1190" s="65" t="n">
        <v>0</v>
      </c>
      <c r="CB1190" s="65" t="n">
        <v>0</v>
      </c>
      <c r="CC1190" s="65" t="n">
        <v>0</v>
      </c>
      <c r="CD1190" s="65" t="n">
        <v>0</v>
      </c>
      <c r="CE1190" s="65" t="n">
        <v>0</v>
      </c>
      <c r="CF1190" s="65" t="n">
        <v>0</v>
      </c>
      <c r="CG1190" s="69" t="n">
        <v>0</v>
      </c>
      <c r="CH1190" s="69" t="n">
        <v>8.6</v>
      </c>
      <c r="CI1190" s="69" t="n">
        <v>0</v>
      </c>
      <c r="CJ1190" s="69" t="n">
        <v>0</v>
      </c>
      <c r="CK1190" s="69" t="n">
        <v>0</v>
      </c>
      <c r="CL1190" s="265" t="n">
        <v>0.59432501</v>
      </c>
      <c r="CM1190" s="265" t="n">
        <v>0</v>
      </c>
      <c r="CN1190" s="69" t="n">
        <v>0</v>
      </c>
      <c r="CO1190" s="69" t="n">
        <v>0</v>
      </c>
      <c r="CP1190" s="69" t="n">
        <v>4.26912820755735</v>
      </c>
      <c r="CQ1190" s="69" t="n">
        <v>2.15932694427733</v>
      </c>
      <c r="CR1190" s="69" t="n">
        <v>2.91018702163033</v>
      </c>
      <c r="CS1190" s="69"/>
      <c r="CT1190" s="274"/>
      <c r="CU1190" s="274"/>
      <c r="CV1190" s="274"/>
      <c r="CW1190" s="274"/>
      <c r="CX1190" s="274"/>
      <c r="CY1190" s="274"/>
      <c r="CZ1190" s="274"/>
      <c r="DA1190" s="274"/>
      <c r="DB1190" s="274"/>
      <c r="DC1190" s="274"/>
      <c r="DD1190" s="274"/>
      <c r="DE1190" s="274"/>
      <c r="DF1190" s="274"/>
      <c r="DG1190" s="274"/>
      <c r="DH1190" s="274"/>
      <c r="DI1190" s="274"/>
      <c r="DJ1190" s="274"/>
      <c r="DK1190" s="274"/>
      <c r="DL1190" s="274"/>
      <c r="DM1190" s="274"/>
      <c r="DN1190" s="274"/>
    </row>
    <row r="1191" customFormat="false" ht="15.75" hidden="false" customHeight="false" outlineLevel="0" collapsed="false">
      <c r="A1191" s="276" t="s">
        <v>608</v>
      </c>
      <c r="B1191" s="80"/>
      <c r="C1191" s="80"/>
      <c r="D1191" s="80"/>
      <c r="E1191" s="80"/>
      <c r="F1191" s="80"/>
      <c r="G1191" s="80"/>
      <c r="H1191" s="80"/>
      <c r="I1191" s="80"/>
      <c r="J1191" s="80"/>
      <c r="K1191" s="80"/>
      <c r="L1191" s="80"/>
      <c r="M1191" s="80"/>
      <c r="N1191" s="80"/>
      <c r="O1191" s="80"/>
      <c r="P1191" s="80"/>
      <c r="Q1191" s="80"/>
      <c r="R1191" s="80"/>
      <c r="S1191" s="80"/>
      <c r="T1191" s="80"/>
      <c r="U1191" s="80"/>
      <c r="V1191" s="80"/>
      <c r="W1191" s="80"/>
      <c r="X1191" s="80"/>
      <c r="Y1191" s="80"/>
      <c r="Z1191" s="80"/>
      <c r="AA1191" s="80"/>
      <c r="AB1191" s="80"/>
      <c r="AC1191" s="80"/>
      <c r="AD1191" s="80"/>
      <c r="AE1191" s="80"/>
      <c r="AF1191" s="80"/>
      <c r="AG1191" s="80"/>
      <c r="AH1191" s="80"/>
      <c r="AI1191" s="80"/>
      <c r="AJ1191" s="80"/>
      <c r="AK1191" s="80"/>
      <c r="AL1191" s="80"/>
      <c r="AM1191" s="80"/>
      <c r="AN1191" s="80"/>
      <c r="AO1191" s="80"/>
      <c r="AP1191" s="80"/>
      <c r="AQ1191" s="80"/>
      <c r="AR1191" s="80"/>
      <c r="AS1191" s="80"/>
      <c r="AT1191" s="80"/>
      <c r="AU1191" s="80"/>
      <c r="AV1191" s="80"/>
      <c r="AW1191" s="80"/>
      <c r="AX1191" s="80"/>
      <c r="AY1191" s="80"/>
      <c r="AZ1191" s="80"/>
      <c r="BA1191" s="80"/>
      <c r="BB1191" s="80"/>
      <c r="BC1191" s="80"/>
      <c r="BD1191" s="80"/>
      <c r="BE1191" s="80"/>
      <c r="BF1191" s="80"/>
      <c r="BG1191" s="80"/>
      <c r="BH1191" s="80"/>
      <c r="BI1191" s="80"/>
      <c r="BJ1191" s="80" t="n">
        <v>0</v>
      </c>
      <c r="BK1191" s="80" t="n">
        <v>0</v>
      </c>
      <c r="BL1191" s="80" t="n">
        <v>0</v>
      </c>
      <c r="BM1191" s="80" t="n">
        <v>0</v>
      </c>
      <c r="BN1191" s="80" t="n">
        <v>0</v>
      </c>
      <c r="BO1191" s="80" t="n">
        <v>0</v>
      </c>
      <c r="BP1191" s="80" t="n">
        <v>0</v>
      </c>
      <c r="BQ1191" s="80" t="n">
        <v>0</v>
      </c>
      <c r="BR1191" s="80" t="n">
        <v>0</v>
      </c>
      <c r="BS1191" s="80" t="n">
        <v>0</v>
      </c>
      <c r="BT1191" s="80" t="n">
        <v>0</v>
      </c>
      <c r="BU1191" s="80" t="n">
        <v>0</v>
      </c>
      <c r="BV1191" s="80" t="n">
        <v>0</v>
      </c>
      <c r="BW1191" s="80" t="n">
        <v>0</v>
      </c>
      <c r="BX1191" s="80" t="n">
        <v>0</v>
      </c>
      <c r="BY1191" s="80" t="n">
        <v>0</v>
      </c>
      <c r="BZ1191" s="80" t="n">
        <v>0</v>
      </c>
      <c r="CA1191" s="80" t="n">
        <v>0</v>
      </c>
      <c r="CB1191" s="80" t="n">
        <v>0</v>
      </c>
      <c r="CC1191" s="80" t="n">
        <v>0</v>
      </c>
      <c r="CD1191" s="80" t="n">
        <v>0</v>
      </c>
      <c r="CE1191" s="80" t="n">
        <v>0</v>
      </c>
      <c r="CF1191" s="80" t="n">
        <v>0</v>
      </c>
      <c r="CG1191" s="178" t="n">
        <v>0</v>
      </c>
      <c r="CH1191" s="178" t="n">
        <v>0</v>
      </c>
      <c r="CI1191" s="178" t="n">
        <v>0</v>
      </c>
      <c r="CJ1191" s="178" t="n">
        <v>0</v>
      </c>
      <c r="CK1191" s="178" t="n">
        <v>0</v>
      </c>
      <c r="CL1191" s="178" t="n">
        <v>0</v>
      </c>
      <c r="CM1191" s="178" t="n">
        <v>0</v>
      </c>
      <c r="CN1191" s="178" t="n">
        <v>0</v>
      </c>
      <c r="CO1191" s="178" t="n">
        <v>0</v>
      </c>
      <c r="CP1191" s="178" t="n">
        <v>0</v>
      </c>
      <c r="CQ1191" s="178" t="n">
        <v>0</v>
      </c>
      <c r="CR1191" s="178" t="n">
        <v>0</v>
      </c>
      <c r="CS1191" s="178"/>
      <c r="CT1191" s="275"/>
      <c r="CU1191" s="275"/>
      <c r="CV1191" s="275"/>
      <c r="CW1191" s="275"/>
      <c r="CX1191" s="275"/>
      <c r="CY1191" s="275"/>
      <c r="CZ1191" s="275"/>
      <c r="DA1191" s="275"/>
      <c r="DB1191" s="275"/>
      <c r="DC1191" s="275"/>
      <c r="DD1191" s="275"/>
      <c r="DE1191" s="275"/>
      <c r="DF1191" s="275"/>
      <c r="DG1191" s="275"/>
      <c r="DH1191" s="275"/>
      <c r="DI1191" s="275"/>
      <c r="DJ1191" s="275"/>
      <c r="DK1191" s="275"/>
      <c r="DL1191" s="275"/>
      <c r="DM1191" s="275"/>
      <c r="DN1191" s="275"/>
    </row>
    <row r="1192" customFormat="false" ht="15.75" hidden="false" customHeight="false" outlineLevel="0" collapsed="false">
      <c r="A1192" s="276" t="s">
        <v>622</v>
      </c>
      <c r="B1192" s="78"/>
      <c r="C1192" s="78"/>
      <c r="D1192" s="78"/>
      <c r="E1192" s="78"/>
      <c r="F1192" s="78"/>
      <c r="G1192" s="78"/>
      <c r="H1192" s="78"/>
      <c r="I1192" s="78"/>
      <c r="J1192" s="78"/>
      <c r="K1192" s="78"/>
      <c r="L1192" s="78"/>
      <c r="M1192" s="78"/>
      <c r="N1192" s="78"/>
      <c r="O1192" s="78"/>
      <c r="P1192" s="78"/>
      <c r="Q1192" s="78"/>
      <c r="R1192" s="78"/>
      <c r="S1192" s="78"/>
      <c r="T1192" s="78"/>
      <c r="U1192" s="78"/>
      <c r="V1192" s="78"/>
      <c r="W1192" s="78"/>
      <c r="X1192" s="78"/>
      <c r="Y1192" s="78"/>
      <c r="Z1192" s="78"/>
      <c r="AA1192" s="78"/>
      <c r="AB1192" s="78"/>
      <c r="AC1192" s="78"/>
      <c r="AD1192" s="78"/>
      <c r="AE1192" s="78"/>
      <c r="AF1192" s="78"/>
      <c r="AG1192" s="78"/>
      <c r="AH1192" s="78"/>
      <c r="AI1192" s="78"/>
      <c r="AJ1192" s="78"/>
      <c r="AK1192" s="78"/>
      <c r="AL1192" s="78"/>
      <c r="AM1192" s="78"/>
      <c r="AN1192" s="78"/>
      <c r="AO1192" s="78"/>
      <c r="AP1192" s="78"/>
      <c r="AQ1192" s="78"/>
      <c r="AR1192" s="78"/>
      <c r="AS1192" s="78"/>
      <c r="AT1192" s="78"/>
      <c r="AU1192" s="78"/>
      <c r="AV1192" s="78"/>
      <c r="AW1192" s="78"/>
      <c r="AX1192" s="78"/>
      <c r="AY1192" s="78"/>
      <c r="AZ1192" s="78"/>
      <c r="BA1192" s="78"/>
      <c r="BB1192" s="78"/>
      <c r="BC1192" s="78"/>
      <c r="BD1192" s="78"/>
      <c r="BE1192" s="78"/>
      <c r="BF1192" s="78"/>
      <c r="BG1192" s="78"/>
      <c r="BH1192" s="78"/>
      <c r="BI1192" s="78"/>
      <c r="BJ1192" s="78"/>
      <c r="BK1192" s="78"/>
      <c r="BL1192" s="78"/>
      <c r="BM1192" s="78"/>
      <c r="BN1192" s="78"/>
      <c r="BO1192" s="78"/>
      <c r="BP1192" s="78"/>
      <c r="BQ1192" s="78"/>
      <c r="BR1192" s="78"/>
      <c r="BS1192" s="78"/>
      <c r="BT1192" s="78"/>
      <c r="BU1192" s="78"/>
      <c r="BV1192" s="78"/>
      <c r="BW1192" s="78"/>
      <c r="BX1192" s="78"/>
      <c r="BY1192" s="78"/>
      <c r="BZ1192" s="78"/>
      <c r="CA1192" s="78"/>
      <c r="CB1192" s="78"/>
      <c r="CC1192" s="78"/>
      <c r="CD1192" s="78"/>
      <c r="CE1192" s="78"/>
      <c r="CF1192" s="78"/>
      <c r="CG1192" s="74"/>
      <c r="CH1192" s="74"/>
      <c r="CI1192" s="74"/>
      <c r="CJ1192" s="74"/>
      <c r="CK1192" s="74"/>
      <c r="CL1192" s="74"/>
      <c r="CM1192" s="74"/>
      <c r="CN1192" s="74"/>
      <c r="CO1192" s="74"/>
      <c r="CP1192" s="74"/>
      <c r="CQ1192" s="74"/>
      <c r="CR1192" s="74"/>
      <c r="CS1192" s="74"/>
      <c r="CT1192" s="289"/>
      <c r="CU1192" s="289"/>
      <c r="CV1192" s="289"/>
      <c r="CW1192" s="289"/>
      <c r="CX1192" s="289"/>
      <c r="CY1192" s="289"/>
      <c r="CZ1192" s="289"/>
      <c r="DA1192" s="289"/>
      <c r="DB1192" s="289"/>
      <c r="DC1192" s="289"/>
      <c r="DD1192" s="289"/>
      <c r="DE1192" s="289"/>
      <c r="DF1192" s="289"/>
      <c r="DG1192" s="289"/>
      <c r="DH1192" s="289"/>
      <c r="DI1192" s="289"/>
      <c r="DJ1192" s="289"/>
      <c r="DK1192" s="289"/>
      <c r="DL1192" s="289"/>
      <c r="DM1192" s="289"/>
      <c r="DN1192" s="289"/>
    </row>
    <row r="1193" customFormat="false" ht="15.75" hidden="false" customHeight="false" outlineLevel="0" collapsed="false">
      <c r="A1193" s="276" t="s">
        <v>623</v>
      </c>
      <c r="B1193" s="78"/>
      <c r="C1193" s="78"/>
      <c r="D1193" s="78"/>
      <c r="E1193" s="78"/>
      <c r="F1193" s="78"/>
      <c r="G1193" s="78"/>
      <c r="H1193" s="78"/>
      <c r="I1193" s="78"/>
      <c r="J1193" s="78"/>
      <c r="K1193" s="78"/>
      <c r="L1193" s="78"/>
      <c r="M1193" s="78"/>
      <c r="N1193" s="78"/>
      <c r="O1193" s="78"/>
      <c r="P1193" s="78"/>
      <c r="Q1193" s="78"/>
      <c r="R1193" s="78"/>
      <c r="S1193" s="78"/>
      <c r="T1193" s="78"/>
      <c r="U1193" s="78"/>
      <c r="V1193" s="78"/>
      <c r="W1193" s="78"/>
      <c r="X1193" s="78"/>
      <c r="Y1193" s="78"/>
      <c r="Z1193" s="78"/>
      <c r="AA1193" s="78"/>
      <c r="AB1193" s="78"/>
      <c r="AC1193" s="78"/>
      <c r="AD1193" s="78"/>
      <c r="AE1193" s="78"/>
      <c r="AF1193" s="78"/>
      <c r="AG1193" s="78"/>
      <c r="AH1193" s="78"/>
      <c r="AI1193" s="78"/>
      <c r="AJ1193" s="78"/>
      <c r="AK1193" s="78"/>
      <c r="AL1193" s="78"/>
      <c r="AM1193" s="78"/>
      <c r="AN1193" s="78"/>
      <c r="AO1193" s="78"/>
      <c r="AP1193" s="78"/>
      <c r="AQ1193" s="78"/>
      <c r="AR1193" s="78"/>
      <c r="AS1193" s="78"/>
      <c r="AT1193" s="78"/>
      <c r="AU1193" s="78"/>
      <c r="AV1193" s="78"/>
      <c r="AW1193" s="78"/>
      <c r="AX1193" s="78"/>
      <c r="AY1193" s="78"/>
      <c r="AZ1193" s="78"/>
      <c r="BA1193" s="78"/>
      <c r="BB1193" s="78"/>
      <c r="BC1193" s="78"/>
      <c r="BD1193" s="78"/>
      <c r="BE1193" s="78"/>
      <c r="BF1193" s="78"/>
      <c r="BG1193" s="78"/>
      <c r="BH1193" s="78"/>
      <c r="BI1193" s="78"/>
      <c r="BJ1193" s="78"/>
      <c r="BK1193" s="78"/>
      <c r="BL1193" s="78"/>
      <c r="BM1193" s="78"/>
      <c r="BN1193" s="78"/>
      <c r="BO1193" s="78"/>
      <c r="BP1193" s="78"/>
      <c r="BQ1193" s="78"/>
      <c r="BR1193" s="78"/>
      <c r="BS1193" s="78"/>
      <c r="BT1193" s="78"/>
      <c r="BU1193" s="78"/>
      <c r="BV1193" s="78"/>
      <c r="BW1193" s="78"/>
      <c r="BX1193" s="78"/>
      <c r="BY1193" s="78"/>
      <c r="BZ1193" s="78"/>
      <c r="CA1193" s="78"/>
      <c r="CB1193" s="78"/>
      <c r="CC1193" s="78"/>
      <c r="CD1193" s="78"/>
      <c r="CE1193" s="78"/>
      <c r="CF1193" s="78"/>
      <c r="CG1193" s="74"/>
      <c r="CH1193" s="74"/>
      <c r="CI1193" s="74"/>
      <c r="CJ1193" s="74"/>
      <c r="CK1193" s="74"/>
      <c r="CL1193" s="74"/>
      <c r="CM1193" s="74"/>
      <c r="CN1193" s="74"/>
      <c r="CO1193" s="74"/>
      <c r="CP1193" s="74"/>
      <c r="CQ1193" s="74"/>
      <c r="CR1193" s="74"/>
      <c r="CS1193" s="74"/>
      <c r="CT1193" s="278"/>
      <c r="CU1193" s="278"/>
      <c r="CV1193" s="278"/>
      <c r="CW1193" s="278"/>
      <c r="CX1193" s="278"/>
      <c r="CY1193" s="278"/>
      <c r="CZ1193" s="278"/>
      <c r="DA1193" s="278"/>
      <c r="DB1193" s="278"/>
      <c r="DC1193" s="278"/>
      <c r="DD1193" s="278"/>
      <c r="DE1193" s="278"/>
      <c r="DF1193" s="278"/>
      <c r="DG1193" s="278"/>
      <c r="DH1193" s="278"/>
      <c r="DI1193" s="278"/>
      <c r="DJ1193" s="278"/>
      <c r="DK1193" s="278"/>
      <c r="DL1193" s="278"/>
      <c r="DM1193" s="278"/>
      <c r="DN1193" s="278"/>
    </row>
    <row r="1194" customFormat="false" ht="15.75" hidden="false" customHeight="false" outlineLevel="0" collapsed="false">
      <c r="A1194" s="279" t="s">
        <v>609</v>
      </c>
      <c r="B1194" s="80"/>
      <c r="C1194" s="80"/>
      <c r="D1194" s="80"/>
      <c r="E1194" s="80"/>
      <c r="F1194" s="80"/>
      <c r="G1194" s="80"/>
      <c r="H1194" s="80"/>
      <c r="I1194" s="80"/>
      <c r="J1194" s="80"/>
      <c r="K1194" s="80"/>
      <c r="L1194" s="80"/>
      <c r="M1194" s="80"/>
      <c r="N1194" s="80"/>
      <c r="O1194" s="80"/>
      <c r="P1194" s="80"/>
      <c r="Q1194" s="80"/>
      <c r="R1194" s="80"/>
      <c r="S1194" s="80"/>
      <c r="T1194" s="80"/>
      <c r="U1194" s="80"/>
      <c r="V1194" s="80"/>
      <c r="W1194" s="80"/>
      <c r="X1194" s="80"/>
      <c r="Y1194" s="80"/>
      <c r="Z1194" s="80"/>
      <c r="AA1194" s="80"/>
      <c r="AB1194" s="80"/>
      <c r="AC1194" s="80"/>
      <c r="AD1194" s="80"/>
      <c r="AE1194" s="80"/>
      <c r="AF1194" s="80"/>
      <c r="AG1194" s="80"/>
      <c r="AH1194" s="80"/>
      <c r="AI1194" s="80"/>
      <c r="AJ1194" s="80"/>
      <c r="AK1194" s="80"/>
      <c r="AL1194" s="80"/>
      <c r="AM1194" s="80"/>
      <c r="AN1194" s="80"/>
      <c r="AO1194" s="80"/>
      <c r="AP1194" s="80"/>
      <c r="AQ1194" s="80"/>
      <c r="AR1194" s="80"/>
      <c r="AS1194" s="80"/>
      <c r="AT1194" s="80"/>
      <c r="AU1194" s="80"/>
      <c r="AV1194" s="80"/>
      <c r="AW1194" s="80"/>
      <c r="AX1194" s="80"/>
      <c r="AY1194" s="80"/>
      <c r="AZ1194" s="80"/>
      <c r="BA1194" s="80"/>
      <c r="BB1194" s="80"/>
      <c r="BC1194" s="80"/>
      <c r="BD1194" s="80"/>
      <c r="BE1194" s="80"/>
      <c r="BF1194" s="80"/>
      <c r="BG1194" s="80"/>
      <c r="BH1194" s="80"/>
      <c r="BI1194" s="80"/>
      <c r="BJ1194" s="80" t="n">
        <v>0</v>
      </c>
      <c r="BK1194" s="80" t="n">
        <v>0</v>
      </c>
      <c r="BL1194" s="80" t="n">
        <v>0</v>
      </c>
      <c r="BM1194" s="80" t="n">
        <v>0</v>
      </c>
      <c r="BN1194" s="80" t="n">
        <v>0</v>
      </c>
      <c r="BO1194" s="80" t="n">
        <v>0</v>
      </c>
      <c r="BP1194" s="80" t="n">
        <v>0</v>
      </c>
      <c r="BQ1194" s="80" t="n">
        <v>0</v>
      </c>
      <c r="BR1194" s="80" t="n">
        <v>0</v>
      </c>
      <c r="BS1194" s="80" t="n">
        <v>0</v>
      </c>
      <c r="BT1194" s="80" t="n">
        <v>0</v>
      </c>
      <c r="BU1194" s="80" t="n">
        <v>0</v>
      </c>
      <c r="BV1194" s="80" t="n">
        <v>0</v>
      </c>
      <c r="BW1194" s="80" t="n">
        <v>0</v>
      </c>
      <c r="BX1194" s="80" t="n">
        <v>0</v>
      </c>
      <c r="BY1194" s="80" t="n">
        <v>0</v>
      </c>
      <c r="BZ1194" s="80" t="n">
        <v>0</v>
      </c>
      <c r="CA1194" s="80" t="n">
        <v>0</v>
      </c>
      <c r="CB1194" s="80" t="n">
        <v>0</v>
      </c>
      <c r="CC1194" s="80" t="n">
        <v>0</v>
      </c>
      <c r="CD1194" s="80" t="n">
        <v>0</v>
      </c>
      <c r="CE1194" s="80" t="n">
        <v>0</v>
      </c>
      <c r="CF1194" s="80" t="n">
        <v>0</v>
      </c>
      <c r="CG1194" s="178" t="n">
        <v>0</v>
      </c>
      <c r="CH1194" s="178" t="n">
        <v>0</v>
      </c>
      <c r="CI1194" s="178" t="n">
        <v>0</v>
      </c>
      <c r="CJ1194" s="178" t="n">
        <v>0</v>
      </c>
      <c r="CK1194" s="178" t="n">
        <v>0</v>
      </c>
      <c r="CL1194" s="178" t="n">
        <v>0</v>
      </c>
      <c r="CM1194" s="178" t="n">
        <v>0</v>
      </c>
      <c r="CN1194" s="178" t="n">
        <v>0</v>
      </c>
      <c r="CO1194" s="178" t="n">
        <v>0</v>
      </c>
      <c r="CP1194" s="178" t="n">
        <v>0</v>
      </c>
      <c r="CQ1194" s="178" t="n">
        <v>0</v>
      </c>
      <c r="CR1194" s="178" t="n">
        <v>0</v>
      </c>
      <c r="CS1194" s="178"/>
      <c r="CT1194" s="278"/>
      <c r="CU1194" s="278"/>
      <c r="CV1194" s="278"/>
      <c r="CW1194" s="278"/>
      <c r="CX1194" s="278"/>
      <c r="CY1194" s="278"/>
      <c r="CZ1194" s="278"/>
      <c r="DA1194" s="278"/>
      <c r="DB1194" s="278"/>
      <c r="DC1194" s="278"/>
      <c r="DD1194" s="278"/>
      <c r="DE1194" s="278"/>
      <c r="DF1194" s="278"/>
      <c r="DG1194" s="278"/>
      <c r="DH1194" s="278"/>
      <c r="DI1194" s="278"/>
      <c r="DJ1194" s="278"/>
      <c r="DK1194" s="278"/>
      <c r="DL1194" s="278"/>
      <c r="DM1194" s="278"/>
      <c r="DN1194" s="278"/>
    </row>
    <row r="1195" customFormat="false" ht="15.75" hidden="false" customHeight="false" outlineLevel="0" collapsed="false">
      <c r="A1195" s="279" t="s">
        <v>622</v>
      </c>
      <c r="B1195" s="78"/>
      <c r="C1195" s="78"/>
      <c r="D1195" s="78"/>
      <c r="E1195" s="78"/>
      <c r="F1195" s="78"/>
      <c r="G1195" s="78"/>
      <c r="H1195" s="78"/>
      <c r="I1195" s="78"/>
      <c r="J1195" s="78"/>
      <c r="K1195" s="78"/>
      <c r="L1195" s="78"/>
      <c r="M1195" s="78"/>
      <c r="N1195" s="78"/>
      <c r="O1195" s="78"/>
      <c r="P1195" s="78"/>
      <c r="Q1195" s="78"/>
      <c r="R1195" s="78"/>
      <c r="S1195" s="78"/>
      <c r="T1195" s="78"/>
      <c r="U1195" s="78"/>
      <c r="V1195" s="78"/>
      <c r="W1195" s="78"/>
      <c r="X1195" s="78"/>
      <c r="Y1195" s="78"/>
      <c r="Z1195" s="78"/>
      <c r="AA1195" s="78"/>
      <c r="AB1195" s="78"/>
      <c r="AC1195" s="78"/>
      <c r="AD1195" s="78"/>
      <c r="AE1195" s="78"/>
      <c r="AF1195" s="78"/>
      <c r="AG1195" s="78"/>
      <c r="AH1195" s="78"/>
      <c r="AI1195" s="78"/>
      <c r="AJ1195" s="78"/>
      <c r="AK1195" s="78"/>
      <c r="AL1195" s="78"/>
      <c r="AM1195" s="78"/>
      <c r="AN1195" s="78"/>
      <c r="AO1195" s="78"/>
      <c r="AP1195" s="78"/>
      <c r="AQ1195" s="78"/>
      <c r="AR1195" s="78"/>
      <c r="AS1195" s="78"/>
      <c r="AT1195" s="78"/>
      <c r="AU1195" s="78"/>
      <c r="AV1195" s="78"/>
      <c r="AW1195" s="78"/>
      <c r="AX1195" s="78"/>
      <c r="AY1195" s="78"/>
      <c r="AZ1195" s="78"/>
      <c r="BA1195" s="78"/>
      <c r="BB1195" s="78"/>
      <c r="BC1195" s="78"/>
      <c r="BD1195" s="78"/>
      <c r="BE1195" s="78"/>
      <c r="BF1195" s="78"/>
      <c r="BG1195" s="78"/>
      <c r="BH1195" s="78"/>
      <c r="BI1195" s="78"/>
      <c r="BJ1195" s="78"/>
      <c r="BK1195" s="78"/>
      <c r="BL1195" s="78"/>
      <c r="BM1195" s="78"/>
      <c r="BN1195" s="78"/>
      <c r="BO1195" s="78"/>
      <c r="BP1195" s="78"/>
      <c r="BQ1195" s="78"/>
      <c r="BR1195" s="78"/>
      <c r="BS1195" s="78"/>
      <c r="BT1195" s="78"/>
      <c r="BU1195" s="78"/>
      <c r="BV1195" s="78"/>
      <c r="BW1195" s="78"/>
      <c r="BX1195" s="78"/>
      <c r="BY1195" s="78"/>
      <c r="BZ1195" s="78"/>
      <c r="CA1195" s="78"/>
      <c r="CB1195" s="78"/>
      <c r="CC1195" s="78"/>
      <c r="CD1195" s="78"/>
      <c r="CE1195" s="78"/>
      <c r="CF1195" s="78"/>
      <c r="CG1195" s="74"/>
      <c r="CH1195" s="74"/>
      <c r="CI1195" s="74"/>
      <c r="CJ1195" s="74"/>
      <c r="CK1195" s="74"/>
      <c r="CL1195" s="74"/>
      <c r="CM1195" s="74"/>
      <c r="CN1195" s="74"/>
      <c r="CO1195" s="74"/>
      <c r="CP1195" s="74"/>
      <c r="CQ1195" s="74"/>
      <c r="CR1195" s="74"/>
      <c r="CS1195" s="74"/>
      <c r="CT1195" s="289"/>
      <c r="CU1195" s="289"/>
      <c r="CV1195" s="289"/>
      <c r="CW1195" s="289"/>
      <c r="CX1195" s="289"/>
      <c r="CY1195" s="289"/>
      <c r="CZ1195" s="289"/>
      <c r="DA1195" s="289"/>
      <c r="DB1195" s="289"/>
      <c r="DC1195" s="289"/>
      <c r="DD1195" s="289"/>
      <c r="DE1195" s="289"/>
      <c r="DF1195" s="289"/>
      <c r="DG1195" s="289"/>
      <c r="DH1195" s="289"/>
      <c r="DI1195" s="289"/>
      <c r="DJ1195" s="289"/>
      <c r="DK1195" s="289"/>
      <c r="DL1195" s="289"/>
      <c r="DM1195" s="289"/>
      <c r="DN1195" s="289"/>
    </row>
    <row r="1196" customFormat="false" ht="15.75" hidden="false" customHeight="false" outlineLevel="0" collapsed="false">
      <c r="A1196" s="279" t="s">
        <v>623</v>
      </c>
      <c r="B1196" s="78"/>
      <c r="C1196" s="78"/>
      <c r="D1196" s="78"/>
      <c r="E1196" s="78"/>
      <c r="F1196" s="78"/>
      <c r="G1196" s="78"/>
      <c r="H1196" s="78"/>
      <c r="I1196" s="78"/>
      <c r="J1196" s="78"/>
      <c r="K1196" s="78"/>
      <c r="L1196" s="78"/>
      <c r="M1196" s="78"/>
      <c r="N1196" s="78"/>
      <c r="O1196" s="78"/>
      <c r="P1196" s="78"/>
      <c r="Q1196" s="78"/>
      <c r="R1196" s="78"/>
      <c r="S1196" s="78"/>
      <c r="T1196" s="78"/>
      <c r="U1196" s="78"/>
      <c r="V1196" s="78"/>
      <c r="W1196" s="78"/>
      <c r="X1196" s="78"/>
      <c r="Y1196" s="78"/>
      <c r="Z1196" s="78"/>
      <c r="AA1196" s="78"/>
      <c r="AB1196" s="78"/>
      <c r="AC1196" s="78"/>
      <c r="AD1196" s="78"/>
      <c r="AE1196" s="78"/>
      <c r="AF1196" s="78"/>
      <c r="AG1196" s="78"/>
      <c r="AH1196" s="78"/>
      <c r="AI1196" s="78"/>
      <c r="AJ1196" s="78"/>
      <c r="AK1196" s="78"/>
      <c r="AL1196" s="78"/>
      <c r="AM1196" s="78"/>
      <c r="AN1196" s="78"/>
      <c r="AO1196" s="78"/>
      <c r="AP1196" s="78"/>
      <c r="AQ1196" s="78"/>
      <c r="AR1196" s="78"/>
      <c r="AS1196" s="78"/>
      <c r="AT1196" s="78"/>
      <c r="AU1196" s="78"/>
      <c r="AV1196" s="78"/>
      <c r="AW1196" s="78"/>
      <c r="AX1196" s="78"/>
      <c r="AY1196" s="78"/>
      <c r="AZ1196" s="78"/>
      <c r="BA1196" s="78"/>
      <c r="BB1196" s="78"/>
      <c r="BC1196" s="78"/>
      <c r="BD1196" s="78"/>
      <c r="BE1196" s="78"/>
      <c r="BF1196" s="78"/>
      <c r="BG1196" s="78"/>
      <c r="BH1196" s="78"/>
      <c r="BI1196" s="78"/>
      <c r="BJ1196" s="78"/>
      <c r="BK1196" s="78"/>
      <c r="BL1196" s="78"/>
      <c r="BM1196" s="78"/>
      <c r="BN1196" s="78"/>
      <c r="BO1196" s="78"/>
      <c r="BP1196" s="78"/>
      <c r="BQ1196" s="78"/>
      <c r="BR1196" s="78"/>
      <c r="BS1196" s="78"/>
      <c r="BT1196" s="78"/>
      <c r="BU1196" s="78"/>
      <c r="BV1196" s="78"/>
      <c r="BW1196" s="78"/>
      <c r="BX1196" s="78"/>
      <c r="BY1196" s="78"/>
      <c r="BZ1196" s="78"/>
      <c r="CA1196" s="78"/>
      <c r="CB1196" s="78"/>
      <c r="CC1196" s="78"/>
      <c r="CD1196" s="78"/>
      <c r="CE1196" s="78"/>
      <c r="CF1196" s="78"/>
      <c r="CG1196" s="74"/>
      <c r="CH1196" s="74"/>
      <c r="CI1196" s="74"/>
      <c r="CJ1196" s="74"/>
      <c r="CK1196" s="74"/>
      <c r="CL1196" s="74"/>
      <c r="CM1196" s="74"/>
      <c r="CN1196" s="74"/>
      <c r="CO1196" s="74"/>
      <c r="CP1196" s="74"/>
      <c r="CQ1196" s="74"/>
      <c r="CR1196" s="74"/>
      <c r="CS1196" s="74"/>
      <c r="CT1196" s="278"/>
      <c r="CU1196" s="278"/>
      <c r="CV1196" s="278"/>
      <c r="CW1196" s="278"/>
      <c r="CX1196" s="278"/>
      <c r="CY1196" s="278"/>
      <c r="CZ1196" s="278"/>
      <c r="DA1196" s="278"/>
      <c r="DB1196" s="278"/>
      <c r="DC1196" s="278"/>
      <c r="DD1196" s="278"/>
      <c r="DE1196" s="278"/>
      <c r="DF1196" s="278"/>
      <c r="DG1196" s="278"/>
      <c r="DH1196" s="278"/>
      <c r="DI1196" s="278"/>
      <c r="DJ1196" s="278"/>
      <c r="DK1196" s="278"/>
      <c r="DL1196" s="278"/>
      <c r="DM1196" s="278"/>
      <c r="DN1196" s="278"/>
    </row>
    <row r="1197" customFormat="false" ht="15.75" hidden="false" customHeight="false" outlineLevel="0" collapsed="false">
      <c r="A1197" s="276" t="s">
        <v>611</v>
      </c>
      <c r="B1197" s="80"/>
      <c r="C1197" s="80"/>
      <c r="D1197" s="80"/>
      <c r="E1197" s="80"/>
      <c r="F1197" s="80"/>
      <c r="G1197" s="80"/>
      <c r="H1197" s="80"/>
      <c r="I1197" s="80"/>
      <c r="J1197" s="80"/>
      <c r="K1197" s="80"/>
      <c r="L1197" s="80"/>
      <c r="M1197" s="80"/>
      <c r="N1197" s="80"/>
      <c r="O1197" s="80"/>
      <c r="P1197" s="80"/>
      <c r="Q1197" s="80"/>
      <c r="R1197" s="80"/>
      <c r="S1197" s="80"/>
      <c r="T1197" s="80"/>
      <c r="U1197" s="80"/>
      <c r="V1197" s="80"/>
      <c r="W1197" s="80"/>
      <c r="X1197" s="80"/>
      <c r="Y1197" s="80"/>
      <c r="Z1197" s="80"/>
      <c r="AA1197" s="80"/>
      <c r="AB1197" s="80"/>
      <c r="AC1197" s="80"/>
      <c r="AD1197" s="80"/>
      <c r="AE1197" s="80"/>
      <c r="AF1197" s="80"/>
      <c r="AG1197" s="80"/>
      <c r="AH1197" s="80"/>
      <c r="AI1197" s="80"/>
      <c r="AJ1197" s="80"/>
      <c r="AK1197" s="80"/>
      <c r="AL1197" s="80"/>
      <c r="AM1197" s="80"/>
      <c r="AN1197" s="80"/>
      <c r="AO1197" s="80"/>
      <c r="AP1197" s="80"/>
      <c r="AQ1197" s="80"/>
      <c r="AR1197" s="80"/>
      <c r="AS1197" s="80"/>
      <c r="AT1197" s="80"/>
      <c r="AU1197" s="80"/>
      <c r="AV1197" s="80"/>
      <c r="AW1197" s="80"/>
      <c r="AX1197" s="80"/>
      <c r="AY1197" s="80"/>
      <c r="AZ1197" s="80"/>
      <c r="BA1197" s="80"/>
      <c r="BB1197" s="80"/>
      <c r="BC1197" s="80"/>
      <c r="BD1197" s="80"/>
      <c r="BE1197" s="80"/>
      <c r="BF1197" s="80"/>
      <c r="BG1197" s="80"/>
      <c r="BH1197" s="80"/>
      <c r="BI1197" s="80"/>
      <c r="BJ1197" s="80" t="n">
        <v>0</v>
      </c>
      <c r="BK1197" s="80" t="n">
        <v>0</v>
      </c>
      <c r="BL1197" s="80" t="n">
        <v>0</v>
      </c>
      <c r="BM1197" s="80" t="n">
        <v>0</v>
      </c>
      <c r="BN1197" s="80" t="n">
        <v>0</v>
      </c>
      <c r="BO1197" s="80" t="n">
        <v>0</v>
      </c>
      <c r="BP1197" s="80" t="n">
        <v>0</v>
      </c>
      <c r="BQ1197" s="80" t="n">
        <v>0</v>
      </c>
      <c r="BR1197" s="80" t="n">
        <v>0</v>
      </c>
      <c r="BS1197" s="80" t="n">
        <v>0</v>
      </c>
      <c r="BT1197" s="80" t="n">
        <v>0</v>
      </c>
      <c r="BU1197" s="80" t="n">
        <v>0</v>
      </c>
      <c r="BV1197" s="80" t="n">
        <v>0</v>
      </c>
      <c r="BW1197" s="80" t="n">
        <v>0</v>
      </c>
      <c r="BX1197" s="80" t="n">
        <v>0</v>
      </c>
      <c r="BY1197" s="80" t="n">
        <v>0</v>
      </c>
      <c r="BZ1197" s="80" t="n">
        <v>0</v>
      </c>
      <c r="CA1197" s="80" t="n">
        <v>0</v>
      </c>
      <c r="CB1197" s="80" t="n">
        <v>0</v>
      </c>
      <c r="CC1197" s="80" t="n">
        <v>0</v>
      </c>
      <c r="CD1197" s="80" t="n">
        <v>0</v>
      </c>
      <c r="CE1197" s="80" t="n">
        <v>0</v>
      </c>
      <c r="CF1197" s="80" t="n">
        <v>0</v>
      </c>
      <c r="CG1197" s="178" t="n">
        <v>0</v>
      </c>
      <c r="CH1197" s="178" t="n">
        <v>0</v>
      </c>
      <c r="CI1197" s="178" t="n">
        <v>0</v>
      </c>
      <c r="CJ1197" s="178" t="n">
        <v>0</v>
      </c>
      <c r="CK1197" s="178" t="n">
        <v>0</v>
      </c>
      <c r="CL1197" s="178" t="n">
        <v>0</v>
      </c>
      <c r="CM1197" s="178" t="n">
        <v>0</v>
      </c>
      <c r="CN1197" s="178" t="n">
        <v>0</v>
      </c>
      <c r="CO1197" s="178" t="n">
        <v>0</v>
      </c>
      <c r="CP1197" s="178" t="n">
        <v>0</v>
      </c>
      <c r="CQ1197" s="178" t="n">
        <v>0</v>
      </c>
      <c r="CR1197" s="178" t="n">
        <v>0</v>
      </c>
      <c r="CS1197" s="178"/>
      <c r="CT1197" s="278"/>
      <c r="CU1197" s="278"/>
      <c r="CV1197" s="278"/>
      <c r="CW1197" s="278"/>
      <c r="CX1197" s="278"/>
      <c r="CY1197" s="278"/>
      <c r="CZ1197" s="278"/>
      <c r="DA1197" s="278"/>
      <c r="DB1197" s="278"/>
      <c r="DC1197" s="278"/>
      <c r="DD1197" s="278"/>
      <c r="DE1197" s="278"/>
      <c r="DF1197" s="278"/>
      <c r="DG1197" s="278"/>
      <c r="DH1197" s="278"/>
      <c r="DI1197" s="278"/>
      <c r="DJ1197" s="278"/>
      <c r="DK1197" s="278"/>
      <c r="DL1197" s="278"/>
      <c r="DM1197" s="278"/>
      <c r="DN1197" s="278"/>
    </row>
    <row r="1198" customFormat="false" ht="15.75" hidden="false" customHeight="false" outlineLevel="0" collapsed="false">
      <c r="A1198" s="276" t="s">
        <v>622</v>
      </c>
      <c r="B1198" s="190"/>
      <c r="C1198" s="190"/>
      <c r="D1198" s="190"/>
      <c r="E1198" s="190"/>
      <c r="F1198" s="190"/>
      <c r="G1198" s="190"/>
      <c r="H1198" s="190"/>
      <c r="I1198" s="190"/>
      <c r="J1198" s="190"/>
      <c r="K1198" s="190"/>
      <c r="L1198" s="190"/>
      <c r="M1198" s="190"/>
      <c r="N1198" s="190"/>
      <c r="O1198" s="190"/>
      <c r="P1198" s="190"/>
      <c r="Q1198" s="190"/>
      <c r="R1198" s="190"/>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74"/>
      <c r="CH1198" s="74"/>
      <c r="CI1198" s="74"/>
      <c r="CJ1198" s="74"/>
      <c r="CK1198" s="74"/>
      <c r="CL1198" s="74"/>
      <c r="CM1198" s="74"/>
      <c r="CN1198" s="74"/>
      <c r="CO1198" s="74"/>
      <c r="CP1198" s="74"/>
      <c r="CQ1198" s="74"/>
      <c r="CR1198" s="74"/>
      <c r="CS1198" s="74"/>
      <c r="CT1198" s="289"/>
      <c r="CU1198" s="289"/>
      <c r="CV1198" s="289"/>
      <c r="CW1198" s="289"/>
      <c r="CX1198" s="289"/>
      <c r="CY1198" s="289"/>
      <c r="CZ1198" s="289"/>
      <c r="DA1198" s="289"/>
      <c r="DB1198" s="289"/>
      <c r="DC1198" s="289"/>
      <c r="DD1198" s="289"/>
      <c r="DE1198" s="289"/>
      <c r="DF1198" s="289"/>
      <c r="DG1198" s="289"/>
      <c r="DH1198" s="289"/>
      <c r="DI1198" s="289"/>
      <c r="DJ1198" s="289"/>
      <c r="DK1198" s="289"/>
      <c r="DL1198" s="289"/>
      <c r="DM1198" s="289"/>
      <c r="DN1198" s="289"/>
    </row>
    <row r="1199" customFormat="false" ht="15.75" hidden="false" customHeight="false" outlineLevel="0" collapsed="false">
      <c r="A1199" s="276" t="s">
        <v>623</v>
      </c>
      <c r="B1199" s="190"/>
      <c r="C1199" s="190"/>
      <c r="D1199" s="190"/>
      <c r="E1199" s="190"/>
      <c r="F1199" s="190"/>
      <c r="G1199" s="190"/>
      <c r="H1199" s="190"/>
      <c r="I1199" s="190"/>
      <c r="J1199" s="190"/>
      <c r="K1199" s="190"/>
      <c r="L1199" s="190"/>
      <c r="M1199" s="190"/>
      <c r="N1199" s="190"/>
      <c r="O1199" s="190"/>
      <c r="P1199" s="190"/>
      <c r="Q1199" s="190"/>
      <c r="R1199" s="190"/>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74"/>
      <c r="CH1199" s="74"/>
      <c r="CI1199" s="74"/>
      <c r="CJ1199" s="74"/>
      <c r="CK1199" s="74"/>
      <c r="CL1199" s="74"/>
      <c r="CM1199" s="74"/>
      <c r="CN1199" s="74"/>
      <c r="CO1199" s="74"/>
      <c r="CP1199" s="74"/>
      <c r="CQ1199" s="74"/>
      <c r="CR1199" s="74"/>
      <c r="CS1199" s="74"/>
      <c r="CT1199" s="274"/>
      <c r="CU1199" s="274"/>
      <c r="CV1199" s="274"/>
      <c r="CW1199" s="274"/>
      <c r="CX1199" s="274"/>
      <c r="CY1199" s="274"/>
      <c r="CZ1199" s="274"/>
      <c r="DA1199" s="274"/>
      <c r="DB1199" s="274"/>
      <c r="DC1199" s="274"/>
      <c r="DD1199" s="274"/>
      <c r="DE1199" s="274"/>
      <c r="DF1199" s="274"/>
      <c r="DG1199" s="274"/>
      <c r="DH1199" s="274"/>
      <c r="DI1199" s="274"/>
      <c r="DJ1199" s="274"/>
      <c r="DK1199" s="274"/>
      <c r="DL1199" s="274"/>
      <c r="DM1199" s="274"/>
      <c r="DN1199" s="274"/>
    </row>
    <row r="1200" customFormat="false" ht="15.75" hidden="false" customHeight="false" outlineLevel="0" collapsed="false">
      <c r="A1200" s="276" t="s">
        <v>610</v>
      </c>
      <c r="B1200" s="80"/>
      <c r="C1200" s="80"/>
      <c r="D1200" s="80"/>
      <c r="E1200" s="80"/>
      <c r="F1200" s="80"/>
      <c r="G1200" s="80"/>
      <c r="H1200" s="80"/>
      <c r="I1200" s="80"/>
      <c r="J1200" s="80"/>
      <c r="K1200" s="80"/>
      <c r="L1200" s="80"/>
      <c r="M1200" s="80"/>
      <c r="N1200" s="80"/>
      <c r="O1200" s="80"/>
      <c r="P1200" s="80"/>
      <c r="Q1200" s="80"/>
      <c r="R1200" s="80"/>
      <c r="S1200" s="80"/>
      <c r="T1200" s="80"/>
      <c r="U1200" s="80"/>
      <c r="V1200" s="80"/>
      <c r="W1200" s="80"/>
      <c r="X1200" s="80"/>
      <c r="Y1200" s="80"/>
      <c r="Z1200" s="80"/>
      <c r="AA1200" s="80"/>
      <c r="AB1200" s="80"/>
      <c r="AC1200" s="80"/>
      <c r="AD1200" s="80"/>
      <c r="AE1200" s="80"/>
      <c r="AF1200" s="80"/>
      <c r="AG1200" s="80"/>
      <c r="AH1200" s="80"/>
      <c r="AI1200" s="80"/>
      <c r="AJ1200" s="80"/>
      <c r="AK1200" s="80"/>
      <c r="AL1200" s="80"/>
      <c r="AM1200" s="80"/>
      <c r="AN1200" s="80"/>
      <c r="AO1200" s="80"/>
      <c r="AP1200" s="80"/>
      <c r="AQ1200" s="80"/>
      <c r="AR1200" s="80"/>
      <c r="AS1200" s="80"/>
      <c r="AT1200" s="80"/>
      <c r="AU1200" s="80"/>
      <c r="AV1200" s="80"/>
      <c r="AW1200" s="80"/>
      <c r="AX1200" s="80"/>
      <c r="AY1200" s="80"/>
      <c r="AZ1200" s="80"/>
      <c r="BA1200" s="80"/>
      <c r="BB1200" s="80"/>
      <c r="BC1200" s="80"/>
      <c r="BD1200" s="80"/>
      <c r="BE1200" s="80"/>
      <c r="BF1200" s="80"/>
      <c r="BG1200" s="80"/>
      <c r="BH1200" s="80"/>
      <c r="BI1200" s="80"/>
      <c r="BJ1200" s="80" t="n">
        <v>0</v>
      </c>
      <c r="BK1200" s="80" t="n">
        <v>0</v>
      </c>
      <c r="BL1200" s="80" t="n">
        <v>0</v>
      </c>
      <c r="BM1200" s="80" t="n">
        <v>0</v>
      </c>
      <c r="BN1200" s="80" t="n">
        <v>0</v>
      </c>
      <c r="BO1200" s="80" t="n">
        <v>0</v>
      </c>
      <c r="BP1200" s="80" t="n">
        <v>0</v>
      </c>
      <c r="BQ1200" s="80" t="n">
        <v>0</v>
      </c>
      <c r="BR1200" s="80" t="n">
        <v>0</v>
      </c>
      <c r="BS1200" s="80" t="n">
        <v>0</v>
      </c>
      <c r="BT1200" s="80" t="n">
        <v>0</v>
      </c>
      <c r="BU1200" s="80" t="n">
        <v>0</v>
      </c>
      <c r="BV1200" s="80" t="n">
        <v>0</v>
      </c>
      <c r="BW1200" s="80" t="n">
        <v>0</v>
      </c>
      <c r="BX1200" s="80" t="n">
        <v>0</v>
      </c>
      <c r="BY1200" s="80" t="n">
        <v>0</v>
      </c>
      <c r="BZ1200" s="80" t="n">
        <v>0</v>
      </c>
      <c r="CA1200" s="80" t="n">
        <v>0</v>
      </c>
      <c r="CB1200" s="80" t="n">
        <v>0</v>
      </c>
      <c r="CC1200" s="80" t="n">
        <v>0</v>
      </c>
      <c r="CD1200" s="80" t="n">
        <v>0</v>
      </c>
      <c r="CE1200" s="80" t="n">
        <v>0</v>
      </c>
      <c r="CF1200" s="80" t="n">
        <v>0</v>
      </c>
      <c r="CG1200" s="178" t="n">
        <v>0</v>
      </c>
      <c r="CH1200" s="178" t="n">
        <v>0</v>
      </c>
      <c r="CI1200" s="178" t="n">
        <v>0</v>
      </c>
      <c r="CJ1200" s="178" t="n">
        <v>0</v>
      </c>
      <c r="CK1200" s="178" t="n">
        <v>0</v>
      </c>
      <c r="CL1200" s="178" t="n">
        <v>0</v>
      </c>
      <c r="CM1200" s="178" t="n">
        <v>0</v>
      </c>
      <c r="CN1200" s="178" t="n">
        <v>0</v>
      </c>
      <c r="CO1200" s="178" t="n">
        <v>0</v>
      </c>
      <c r="CP1200" s="178" t="n">
        <v>0</v>
      </c>
      <c r="CQ1200" s="178" t="n">
        <v>0</v>
      </c>
      <c r="CR1200" s="178" t="n">
        <v>0</v>
      </c>
      <c r="CS1200" s="178"/>
      <c r="CT1200" s="274"/>
      <c r="CU1200" s="274"/>
      <c r="CV1200" s="274"/>
      <c r="CW1200" s="274"/>
      <c r="CX1200" s="274"/>
      <c r="CY1200" s="274"/>
      <c r="CZ1200" s="274"/>
      <c r="DA1200" s="274"/>
      <c r="DB1200" s="274"/>
      <c r="DC1200" s="274"/>
      <c r="DD1200" s="274"/>
      <c r="DE1200" s="274"/>
      <c r="DF1200" s="274"/>
      <c r="DG1200" s="274"/>
      <c r="DH1200" s="274"/>
      <c r="DI1200" s="274"/>
      <c r="DJ1200" s="274"/>
      <c r="DK1200" s="274"/>
      <c r="DL1200" s="274"/>
      <c r="DM1200" s="274"/>
      <c r="DN1200" s="274"/>
    </row>
    <row r="1201" customFormat="false" ht="15.75" hidden="false" customHeight="false" outlineLevel="0" collapsed="false">
      <c r="A1201" s="276" t="s">
        <v>622</v>
      </c>
      <c r="B1201" s="190"/>
      <c r="C1201" s="190"/>
      <c r="D1201" s="190"/>
      <c r="E1201" s="190"/>
      <c r="F1201" s="190"/>
      <c r="G1201" s="190"/>
      <c r="H1201" s="190"/>
      <c r="I1201" s="190"/>
      <c r="J1201" s="190"/>
      <c r="K1201" s="190"/>
      <c r="L1201" s="190"/>
      <c r="M1201" s="190"/>
      <c r="N1201" s="190"/>
      <c r="O1201" s="190"/>
      <c r="P1201" s="190"/>
      <c r="Q1201" s="190"/>
      <c r="R1201" s="190"/>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74"/>
      <c r="CH1201" s="74"/>
      <c r="CI1201" s="74"/>
      <c r="CJ1201" s="74"/>
      <c r="CK1201" s="74"/>
      <c r="CL1201" s="74"/>
      <c r="CM1201" s="74"/>
      <c r="CN1201" s="74"/>
      <c r="CO1201" s="74"/>
      <c r="CP1201" s="74"/>
      <c r="CQ1201" s="74"/>
      <c r="CR1201" s="74"/>
      <c r="CS1201" s="74"/>
      <c r="CT1201" s="289"/>
      <c r="CU1201" s="289"/>
      <c r="CV1201" s="289"/>
      <c r="CW1201" s="289"/>
      <c r="CX1201" s="289"/>
      <c r="CY1201" s="289"/>
      <c r="CZ1201" s="289"/>
      <c r="DA1201" s="289"/>
      <c r="DB1201" s="289"/>
      <c r="DC1201" s="289"/>
      <c r="DD1201" s="289"/>
      <c r="DE1201" s="289"/>
      <c r="DF1201" s="289"/>
      <c r="DG1201" s="289"/>
      <c r="DH1201" s="289"/>
      <c r="DI1201" s="289"/>
      <c r="DJ1201" s="289"/>
      <c r="DK1201" s="289"/>
      <c r="DL1201" s="289"/>
      <c r="DM1201" s="289"/>
      <c r="DN1201" s="289"/>
    </row>
    <row r="1202" customFormat="false" ht="15.75" hidden="false" customHeight="false" outlineLevel="0" collapsed="false">
      <c r="A1202" s="276" t="s">
        <v>623</v>
      </c>
      <c r="B1202" s="190"/>
      <c r="C1202" s="190"/>
      <c r="D1202" s="190"/>
      <c r="E1202" s="190"/>
      <c r="F1202" s="190"/>
      <c r="G1202" s="190"/>
      <c r="H1202" s="190"/>
      <c r="I1202" s="190"/>
      <c r="J1202" s="190"/>
      <c r="K1202" s="190"/>
      <c r="L1202" s="190"/>
      <c r="M1202" s="190"/>
      <c r="N1202" s="190"/>
      <c r="O1202" s="190"/>
      <c r="P1202" s="190"/>
      <c r="Q1202" s="190"/>
      <c r="R1202" s="190"/>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74"/>
      <c r="CH1202" s="74"/>
      <c r="CI1202" s="74"/>
      <c r="CJ1202" s="74"/>
      <c r="CK1202" s="74"/>
      <c r="CL1202" s="74"/>
      <c r="CM1202" s="74"/>
      <c r="CN1202" s="74"/>
      <c r="CO1202" s="74"/>
      <c r="CP1202" s="74"/>
      <c r="CQ1202" s="74"/>
      <c r="CR1202" s="74"/>
      <c r="CS1202" s="74"/>
      <c r="CT1202" s="274"/>
      <c r="CU1202" s="274"/>
      <c r="CV1202" s="274"/>
      <c r="CW1202" s="274"/>
      <c r="CX1202" s="274"/>
      <c r="CY1202" s="274"/>
      <c r="CZ1202" s="274"/>
      <c r="DA1202" s="274"/>
      <c r="DB1202" s="274"/>
      <c r="DC1202" s="274"/>
      <c r="DD1202" s="274"/>
      <c r="DE1202" s="274"/>
      <c r="DF1202" s="274"/>
      <c r="DG1202" s="274"/>
      <c r="DH1202" s="274"/>
      <c r="DI1202" s="274"/>
      <c r="DJ1202" s="274"/>
      <c r="DK1202" s="274"/>
      <c r="DL1202" s="274"/>
      <c r="DM1202" s="274"/>
      <c r="DN1202" s="274"/>
    </row>
    <row r="1203" customFormat="false" ht="15.75" hidden="false" customHeight="false" outlineLevel="0" collapsed="false">
      <c r="A1203" s="276" t="s">
        <v>612</v>
      </c>
      <c r="B1203" s="317"/>
      <c r="C1203" s="317"/>
      <c r="D1203" s="317"/>
      <c r="E1203" s="317"/>
      <c r="F1203" s="317"/>
      <c r="G1203" s="317"/>
      <c r="H1203" s="317"/>
      <c r="I1203" s="317"/>
      <c r="J1203" s="317"/>
      <c r="K1203" s="317"/>
      <c r="L1203" s="317"/>
      <c r="M1203" s="317"/>
      <c r="N1203" s="317"/>
      <c r="O1203" s="317"/>
      <c r="P1203" s="317"/>
      <c r="Q1203" s="317"/>
      <c r="R1203" s="317"/>
      <c r="S1203" s="317"/>
      <c r="T1203" s="317"/>
      <c r="U1203" s="317"/>
      <c r="V1203" s="317"/>
      <c r="W1203" s="317"/>
      <c r="X1203" s="317"/>
      <c r="Y1203" s="317"/>
      <c r="Z1203" s="317"/>
      <c r="AA1203" s="317"/>
      <c r="AB1203" s="317"/>
      <c r="AC1203" s="317"/>
      <c r="AD1203" s="317"/>
      <c r="AE1203" s="317"/>
      <c r="AF1203" s="317"/>
      <c r="AG1203" s="317"/>
      <c r="AH1203" s="317"/>
      <c r="AI1203" s="317"/>
      <c r="AJ1203" s="317"/>
      <c r="AK1203" s="317"/>
      <c r="AL1203" s="317"/>
      <c r="AM1203" s="317"/>
      <c r="AN1203" s="317"/>
      <c r="AO1203" s="317"/>
      <c r="AP1203" s="317"/>
      <c r="AQ1203" s="317"/>
      <c r="AR1203" s="317"/>
      <c r="AS1203" s="317"/>
      <c r="AT1203" s="317"/>
      <c r="AU1203" s="317"/>
      <c r="AV1203" s="317"/>
      <c r="AW1203" s="317"/>
      <c r="AX1203" s="317"/>
      <c r="AY1203" s="317"/>
      <c r="AZ1203" s="317"/>
      <c r="BA1203" s="317"/>
      <c r="BB1203" s="317"/>
      <c r="BC1203" s="317"/>
      <c r="BD1203" s="317"/>
      <c r="BE1203" s="317"/>
      <c r="BF1203" s="317"/>
      <c r="BG1203" s="317"/>
      <c r="BH1203" s="317"/>
      <c r="BI1203" s="317"/>
      <c r="BJ1203" s="317" t="n">
        <v>0</v>
      </c>
      <c r="BK1203" s="317" t="n">
        <v>0</v>
      </c>
      <c r="BL1203" s="317" t="n">
        <v>0</v>
      </c>
      <c r="BM1203" s="317" t="n">
        <v>0</v>
      </c>
      <c r="BN1203" s="317" t="n">
        <v>0</v>
      </c>
      <c r="BO1203" s="317" t="n">
        <v>0</v>
      </c>
      <c r="BP1203" s="317" t="n">
        <v>0</v>
      </c>
      <c r="BQ1203" s="317" t="n">
        <v>0</v>
      </c>
      <c r="BR1203" s="317" t="n">
        <v>0</v>
      </c>
      <c r="BS1203" s="317" t="n">
        <v>0</v>
      </c>
      <c r="BT1203" s="317" t="n">
        <v>0</v>
      </c>
      <c r="BU1203" s="317" t="n">
        <v>0</v>
      </c>
      <c r="BV1203" s="317" t="n">
        <v>0</v>
      </c>
      <c r="BW1203" s="317" t="n">
        <v>0</v>
      </c>
      <c r="BX1203" s="317" t="n">
        <v>0</v>
      </c>
      <c r="BY1203" s="317" t="n">
        <v>0</v>
      </c>
      <c r="BZ1203" s="317" t="n">
        <v>0</v>
      </c>
      <c r="CA1203" s="317" t="n">
        <v>0</v>
      </c>
      <c r="CB1203" s="317" t="n">
        <v>0</v>
      </c>
      <c r="CC1203" s="317" t="n">
        <v>0</v>
      </c>
      <c r="CD1203" s="317" t="n">
        <v>0</v>
      </c>
      <c r="CE1203" s="317" t="n">
        <v>0</v>
      </c>
      <c r="CF1203" s="317" t="n">
        <v>0</v>
      </c>
      <c r="CG1203" s="180" t="n">
        <v>0</v>
      </c>
      <c r="CH1203" s="180" t="n">
        <v>8.6</v>
      </c>
      <c r="CI1203" s="180" t="n">
        <v>0</v>
      </c>
      <c r="CJ1203" s="180" t="n">
        <v>0</v>
      </c>
      <c r="CK1203" s="180" t="n">
        <v>0</v>
      </c>
      <c r="CL1203" s="74" t="n">
        <v>0.59432501</v>
      </c>
      <c r="CM1203" s="74" t="n">
        <v>0</v>
      </c>
      <c r="CN1203" s="180" t="n">
        <v>0</v>
      </c>
      <c r="CO1203" s="180" t="n">
        <v>0</v>
      </c>
      <c r="CP1203" s="180" t="n">
        <v>4.26912820755735</v>
      </c>
      <c r="CQ1203" s="180" t="n">
        <v>2.15932694427733</v>
      </c>
      <c r="CR1203" s="180" t="n">
        <v>2.91018702163033</v>
      </c>
      <c r="CS1203" s="180"/>
      <c r="CT1203" s="274"/>
      <c r="CU1203" s="274"/>
      <c r="CV1203" s="274"/>
      <c r="CW1203" s="274"/>
      <c r="CX1203" s="274"/>
      <c r="CY1203" s="274"/>
      <c r="CZ1203" s="274"/>
      <c r="DA1203" s="274"/>
      <c r="DB1203" s="274"/>
      <c r="DC1203" s="274"/>
      <c r="DD1203" s="274"/>
      <c r="DE1203" s="274"/>
      <c r="DF1203" s="274"/>
      <c r="DG1203" s="274"/>
      <c r="DH1203" s="274"/>
      <c r="DI1203" s="274"/>
      <c r="DJ1203" s="274"/>
      <c r="DK1203" s="274"/>
      <c r="DL1203" s="274"/>
      <c r="DM1203" s="274"/>
      <c r="DN1203" s="274"/>
    </row>
    <row r="1204" customFormat="false" ht="15.75" hidden="false" customHeight="false" outlineLevel="0" collapsed="false">
      <c r="A1204" s="276" t="s">
        <v>622</v>
      </c>
      <c r="B1204" s="74"/>
      <c r="C1204" s="74"/>
      <c r="D1204" s="74"/>
      <c r="E1204" s="74"/>
      <c r="F1204" s="74"/>
      <c r="G1204" s="74"/>
      <c r="H1204" s="74"/>
      <c r="I1204" s="74"/>
      <c r="J1204" s="74"/>
      <c r="K1204" s="74"/>
      <c r="L1204" s="74"/>
      <c r="M1204" s="74"/>
      <c r="N1204" s="74"/>
      <c r="O1204" s="74"/>
      <c r="P1204" s="74"/>
      <c r="Q1204" s="74"/>
      <c r="R1204" s="74"/>
      <c r="S1204" s="74"/>
      <c r="T1204" s="74"/>
      <c r="U1204" s="74"/>
      <c r="V1204" s="74"/>
      <c r="W1204" s="74"/>
      <c r="X1204" s="74"/>
      <c r="Y1204" s="74"/>
      <c r="Z1204" s="74"/>
      <c r="AA1204" s="74"/>
      <c r="AB1204" s="74"/>
      <c r="AC1204" s="74"/>
      <c r="AD1204" s="74"/>
      <c r="AE1204" s="74"/>
      <c r="AF1204" s="74"/>
      <c r="AG1204" s="74"/>
      <c r="AH1204" s="74"/>
      <c r="AI1204" s="74"/>
      <c r="AJ1204" s="74"/>
      <c r="AK1204" s="74"/>
      <c r="AL1204" s="74"/>
      <c r="AM1204" s="74"/>
      <c r="AN1204" s="74"/>
      <c r="AO1204" s="74"/>
      <c r="AP1204" s="74"/>
      <c r="AQ1204" s="74"/>
      <c r="AR1204" s="74"/>
      <c r="AS1204" s="74"/>
      <c r="AT1204" s="74"/>
      <c r="AU1204" s="74"/>
      <c r="AV1204" s="74"/>
      <c r="AW1204" s="74"/>
      <c r="AX1204" s="74"/>
      <c r="AY1204" s="74"/>
      <c r="AZ1204" s="74"/>
      <c r="BA1204" s="74"/>
      <c r="BB1204" s="74"/>
      <c r="BC1204" s="74"/>
      <c r="BD1204" s="74"/>
      <c r="BE1204" s="74"/>
      <c r="BF1204" s="74"/>
      <c r="BG1204" s="74"/>
      <c r="BH1204" s="74"/>
      <c r="BI1204" s="74"/>
      <c r="BJ1204" s="74" t="n">
        <v>0</v>
      </c>
      <c r="BK1204" s="74" t="n">
        <v>0</v>
      </c>
      <c r="BL1204" s="74" t="n">
        <v>0</v>
      </c>
      <c r="BM1204" s="74" t="n">
        <v>0</v>
      </c>
      <c r="BN1204" s="74" t="n">
        <v>0</v>
      </c>
      <c r="BO1204" s="74" t="n">
        <v>0</v>
      </c>
      <c r="BP1204" s="74" t="n">
        <v>0</v>
      </c>
      <c r="BQ1204" s="74" t="n">
        <v>0</v>
      </c>
      <c r="BR1204" s="74" t="n">
        <v>0</v>
      </c>
      <c r="BS1204" s="74" t="n">
        <v>0</v>
      </c>
      <c r="BT1204" s="74" t="n">
        <v>0</v>
      </c>
      <c r="BU1204" s="74" t="n">
        <v>0</v>
      </c>
      <c r="BV1204" s="74" t="n">
        <v>0</v>
      </c>
      <c r="BW1204" s="74" t="n">
        <v>0</v>
      </c>
      <c r="BX1204" s="74" t="n">
        <v>0</v>
      </c>
      <c r="BY1204" s="74" t="n">
        <v>0</v>
      </c>
      <c r="BZ1204" s="74" t="n">
        <v>0</v>
      </c>
      <c r="CA1204" s="74" t="n">
        <v>0</v>
      </c>
      <c r="CB1204" s="74" t="n">
        <v>0</v>
      </c>
      <c r="CC1204" s="74" t="n">
        <v>0</v>
      </c>
      <c r="CD1204" s="74" t="n">
        <v>0</v>
      </c>
      <c r="CE1204" s="74" t="n">
        <v>0</v>
      </c>
      <c r="CF1204" s="74" t="n">
        <v>0</v>
      </c>
      <c r="CG1204" s="74" t="n">
        <v>0</v>
      </c>
      <c r="CH1204" s="74" t="n">
        <v>8.6</v>
      </c>
      <c r="CI1204" s="74" t="n">
        <v>0</v>
      </c>
      <c r="CJ1204" s="74" t="n">
        <v>0</v>
      </c>
      <c r="CK1204" s="74" t="n">
        <v>0</v>
      </c>
      <c r="CL1204" s="74" t="n">
        <v>0.59432501</v>
      </c>
      <c r="CM1204" s="74" t="n">
        <v>0</v>
      </c>
      <c r="CN1204" s="74" t="n">
        <v>0</v>
      </c>
      <c r="CO1204" s="74" t="n">
        <v>0</v>
      </c>
      <c r="CP1204" s="74" t="n">
        <v>4.26912820755735</v>
      </c>
      <c r="CQ1204" s="74" t="n">
        <v>2.15932694427733</v>
      </c>
      <c r="CR1204" s="74" t="n">
        <v>2.91018702163033</v>
      </c>
      <c r="CS1204" s="74"/>
      <c r="CT1204" s="318"/>
      <c r="CU1204" s="318"/>
      <c r="CV1204" s="318"/>
      <c r="CW1204" s="318"/>
      <c r="CX1204" s="318"/>
      <c r="CY1204" s="318"/>
      <c r="CZ1204" s="318"/>
      <c r="DA1204" s="318"/>
      <c r="DB1204" s="318"/>
      <c r="DC1204" s="318"/>
      <c r="DD1204" s="318"/>
      <c r="DE1204" s="318"/>
      <c r="DF1204" s="318"/>
      <c r="DG1204" s="318"/>
      <c r="DH1204" s="318"/>
      <c r="DI1204" s="318"/>
      <c r="DJ1204" s="318"/>
      <c r="DK1204" s="318"/>
      <c r="DL1204" s="318"/>
      <c r="DM1204" s="318"/>
      <c r="DN1204" s="318"/>
    </row>
    <row r="1205" customFormat="false" ht="15.75" hidden="false" customHeight="false" outlineLevel="0" collapsed="false">
      <c r="A1205" s="276" t="s">
        <v>623</v>
      </c>
      <c r="B1205" s="78"/>
      <c r="C1205" s="78"/>
      <c r="D1205" s="78"/>
      <c r="E1205" s="78"/>
      <c r="F1205" s="78"/>
      <c r="G1205" s="78"/>
      <c r="H1205" s="78"/>
      <c r="I1205" s="78"/>
      <c r="J1205" s="78"/>
      <c r="K1205" s="78"/>
      <c r="L1205" s="78"/>
      <c r="M1205" s="78"/>
      <c r="N1205" s="78"/>
      <c r="O1205" s="78"/>
      <c r="P1205" s="78"/>
      <c r="Q1205" s="78"/>
      <c r="R1205" s="78"/>
      <c r="S1205" s="78"/>
      <c r="T1205" s="78"/>
      <c r="U1205" s="78"/>
      <c r="V1205" s="78"/>
      <c r="W1205" s="78"/>
      <c r="X1205" s="78"/>
      <c r="Y1205" s="78"/>
      <c r="Z1205" s="78"/>
      <c r="AA1205" s="78"/>
      <c r="AB1205" s="78"/>
      <c r="AC1205" s="78"/>
      <c r="AD1205" s="78"/>
      <c r="AE1205" s="78"/>
      <c r="AF1205" s="78"/>
      <c r="AG1205" s="78"/>
      <c r="AH1205" s="78"/>
      <c r="AI1205" s="78"/>
      <c r="AJ1205" s="78"/>
      <c r="AK1205" s="78"/>
      <c r="AL1205" s="78"/>
      <c r="AM1205" s="78"/>
      <c r="AN1205" s="78"/>
      <c r="AO1205" s="78"/>
      <c r="AP1205" s="78"/>
      <c r="AQ1205" s="78"/>
      <c r="AR1205" s="78"/>
      <c r="AS1205" s="78"/>
      <c r="AT1205" s="78"/>
      <c r="AU1205" s="78"/>
      <c r="AV1205" s="78"/>
      <c r="AW1205" s="78"/>
      <c r="AX1205" s="78"/>
      <c r="AY1205" s="78"/>
      <c r="AZ1205" s="78"/>
      <c r="BA1205" s="78"/>
      <c r="BB1205" s="78"/>
      <c r="BC1205" s="78"/>
      <c r="BD1205" s="78"/>
      <c r="BE1205" s="78"/>
      <c r="BF1205" s="78"/>
      <c r="BG1205" s="78"/>
      <c r="BH1205" s="78"/>
      <c r="BI1205" s="78"/>
      <c r="BJ1205" s="78" t="n">
        <v>0</v>
      </c>
      <c r="BK1205" s="78" t="n">
        <v>0</v>
      </c>
      <c r="BL1205" s="78" t="n">
        <v>0</v>
      </c>
      <c r="BM1205" s="78" t="n">
        <v>0</v>
      </c>
      <c r="BN1205" s="78" t="n">
        <v>0</v>
      </c>
      <c r="BO1205" s="78" t="n">
        <v>0</v>
      </c>
      <c r="BP1205" s="78" t="n">
        <v>0</v>
      </c>
      <c r="BQ1205" s="78" t="n">
        <v>0</v>
      </c>
      <c r="BR1205" s="78" t="n">
        <v>0</v>
      </c>
      <c r="BS1205" s="78" t="n">
        <v>0</v>
      </c>
      <c r="BT1205" s="78" t="n">
        <v>0</v>
      </c>
      <c r="BU1205" s="78" t="n">
        <v>0</v>
      </c>
      <c r="BV1205" s="78" t="n">
        <v>0</v>
      </c>
      <c r="BW1205" s="78" t="n">
        <v>0</v>
      </c>
      <c r="BX1205" s="78" t="n">
        <v>0</v>
      </c>
      <c r="BY1205" s="78" t="n">
        <v>0</v>
      </c>
      <c r="BZ1205" s="78" t="n">
        <v>0</v>
      </c>
      <c r="CA1205" s="78" t="n">
        <v>0</v>
      </c>
      <c r="CB1205" s="78" t="n">
        <v>0</v>
      </c>
      <c r="CC1205" s="78" t="n">
        <v>0</v>
      </c>
      <c r="CD1205" s="78" t="n">
        <v>0</v>
      </c>
      <c r="CE1205" s="78" t="n">
        <v>0</v>
      </c>
      <c r="CF1205" s="78" t="n">
        <v>0</v>
      </c>
      <c r="CG1205" s="74" t="n">
        <v>0</v>
      </c>
      <c r="CH1205" s="74" t="n">
        <v>0</v>
      </c>
      <c r="CI1205" s="74" t="n">
        <v>0</v>
      </c>
      <c r="CJ1205" s="74" t="n">
        <v>0</v>
      </c>
      <c r="CK1205" s="74" t="n">
        <v>0</v>
      </c>
      <c r="CL1205" s="74" t="n">
        <v>0</v>
      </c>
      <c r="CM1205" s="74" t="n">
        <v>0</v>
      </c>
      <c r="CN1205" s="74" t="n">
        <v>0</v>
      </c>
      <c r="CO1205" s="74" t="n">
        <v>0</v>
      </c>
      <c r="CP1205" s="74" t="n">
        <v>0</v>
      </c>
      <c r="CQ1205" s="74" t="n">
        <v>0</v>
      </c>
      <c r="CR1205" s="74" t="n">
        <v>0</v>
      </c>
      <c r="CS1205" s="74"/>
      <c r="CT1205" s="284"/>
      <c r="CU1205" s="284"/>
      <c r="CV1205" s="284"/>
      <c r="CW1205" s="284"/>
      <c r="CX1205" s="284"/>
      <c r="CY1205" s="284"/>
      <c r="CZ1205" s="284"/>
      <c r="DA1205" s="284"/>
      <c r="DB1205" s="284"/>
      <c r="DC1205" s="284"/>
      <c r="DD1205" s="284"/>
      <c r="DE1205" s="284"/>
      <c r="DF1205" s="284"/>
      <c r="DG1205" s="284"/>
      <c r="DH1205" s="284"/>
      <c r="DI1205" s="284"/>
      <c r="DJ1205" s="284"/>
      <c r="DK1205" s="284"/>
      <c r="DL1205" s="284"/>
      <c r="DM1205" s="284"/>
      <c r="DN1205" s="284"/>
    </row>
    <row r="1206" customFormat="false" ht="15.75" hidden="false" customHeight="false" outlineLevel="0" collapsed="false">
      <c r="A1206" s="276" t="s">
        <v>613</v>
      </c>
      <c r="B1206" s="190"/>
      <c r="C1206" s="190"/>
      <c r="D1206" s="190"/>
      <c r="E1206" s="190"/>
      <c r="F1206" s="190"/>
      <c r="G1206" s="190"/>
      <c r="H1206" s="190"/>
      <c r="I1206" s="190"/>
      <c r="J1206" s="190"/>
      <c r="K1206" s="190"/>
      <c r="L1206" s="190"/>
      <c r="M1206" s="190"/>
      <c r="N1206" s="190"/>
      <c r="O1206" s="190"/>
      <c r="P1206" s="190"/>
      <c r="Q1206" s="190"/>
      <c r="R1206" s="190"/>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t="n">
        <v>0</v>
      </c>
      <c r="BK1206" s="190" t="n">
        <v>0</v>
      </c>
      <c r="BL1206" s="190" t="n">
        <v>0</v>
      </c>
      <c r="BM1206" s="190" t="n">
        <v>0</v>
      </c>
      <c r="BN1206" s="190" t="n">
        <v>0</v>
      </c>
      <c r="BO1206" s="190" t="n">
        <v>0</v>
      </c>
      <c r="BP1206" s="190" t="n">
        <v>0</v>
      </c>
      <c r="BQ1206" s="190" t="n">
        <v>0</v>
      </c>
      <c r="BR1206" s="190" t="n">
        <v>0</v>
      </c>
      <c r="BS1206" s="190" t="n">
        <v>0</v>
      </c>
      <c r="BT1206" s="190" t="n">
        <v>0</v>
      </c>
      <c r="BU1206" s="190" t="n">
        <v>0</v>
      </c>
      <c r="BV1206" s="190" t="n">
        <v>0</v>
      </c>
      <c r="BW1206" s="190" t="n">
        <v>0</v>
      </c>
      <c r="BX1206" s="190" t="n">
        <v>0</v>
      </c>
      <c r="BY1206" s="190" t="n">
        <v>0</v>
      </c>
      <c r="BZ1206" s="190" t="n">
        <v>0</v>
      </c>
      <c r="CA1206" s="190" t="n">
        <v>0</v>
      </c>
      <c r="CB1206" s="190" t="n">
        <v>0</v>
      </c>
      <c r="CC1206" s="190" t="n">
        <v>0</v>
      </c>
      <c r="CD1206" s="190" t="n">
        <v>0</v>
      </c>
      <c r="CE1206" s="190" t="n">
        <v>0</v>
      </c>
      <c r="CF1206" s="190" t="n">
        <v>0</v>
      </c>
      <c r="CG1206" s="74" t="n">
        <v>0</v>
      </c>
      <c r="CH1206" s="74" t="n">
        <v>0</v>
      </c>
      <c r="CI1206" s="74" t="n">
        <v>0</v>
      </c>
      <c r="CJ1206" s="74" t="n">
        <v>0</v>
      </c>
      <c r="CK1206" s="74" t="n">
        <v>0</v>
      </c>
      <c r="CL1206" s="74" t="n">
        <v>0</v>
      </c>
      <c r="CM1206" s="74" t="n">
        <v>0</v>
      </c>
      <c r="CN1206" s="74" t="n">
        <v>0</v>
      </c>
      <c r="CO1206" s="74" t="n">
        <v>0</v>
      </c>
      <c r="CP1206" s="74" t="n">
        <v>0</v>
      </c>
      <c r="CQ1206" s="74" t="n">
        <v>0</v>
      </c>
      <c r="CR1206" s="74" t="n">
        <v>0</v>
      </c>
      <c r="CS1206" s="74"/>
      <c r="CT1206" s="278"/>
      <c r="CU1206" s="278"/>
      <c r="CV1206" s="278"/>
      <c r="CW1206" s="278"/>
      <c r="CX1206" s="278"/>
      <c r="CY1206" s="278"/>
      <c r="CZ1206" s="278"/>
      <c r="DA1206" s="278"/>
      <c r="DB1206" s="278"/>
      <c r="DC1206" s="278"/>
      <c r="DD1206" s="278"/>
      <c r="DE1206" s="278"/>
      <c r="DF1206" s="278"/>
      <c r="DG1206" s="278"/>
      <c r="DH1206" s="278"/>
      <c r="DI1206" s="278"/>
      <c r="DJ1206" s="278"/>
      <c r="DK1206" s="278"/>
      <c r="DL1206" s="278"/>
      <c r="DM1206" s="278"/>
      <c r="DN1206" s="278"/>
    </row>
    <row r="1207" customFormat="false" ht="15.75" hidden="false" customHeight="false" outlineLevel="0" collapsed="false">
      <c r="A1207" s="276" t="s">
        <v>622</v>
      </c>
      <c r="B1207" s="190"/>
      <c r="C1207" s="190"/>
      <c r="D1207" s="190"/>
      <c r="E1207" s="190"/>
      <c r="F1207" s="190"/>
      <c r="G1207" s="190"/>
      <c r="H1207" s="190"/>
      <c r="I1207" s="190"/>
      <c r="J1207" s="190"/>
      <c r="K1207" s="190"/>
      <c r="L1207" s="190"/>
      <c r="M1207" s="190"/>
      <c r="N1207" s="190"/>
      <c r="O1207" s="190"/>
      <c r="P1207" s="190"/>
      <c r="Q1207" s="190"/>
      <c r="R1207" s="190"/>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74"/>
      <c r="CH1207" s="74"/>
      <c r="CI1207" s="74"/>
      <c r="CJ1207" s="74"/>
      <c r="CK1207" s="74"/>
      <c r="CL1207" s="74"/>
      <c r="CM1207" s="74"/>
      <c r="CN1207" s="74"/>
      <c r="CO1207" s="74"/>
      <c r="CP1207" s="74"/>
      <c r="CQ1207" s="74"/>
      <c r="CR1207" s="74"/>
      <c r="CS1207" s="74"/>
      <c r="CT1207" s="274"/>
      <c r="CU1207" s="274"/>
      <c r="CV1207" s="274"/>
      <c r="CW1207" s="274"/>
      <c r="CX1207" s="274"/>
      <c r="CY1207" s="274"/>
      <c r="CZ1207" s="274"/>
      <c r="DA1207" s="274"/>
      <c r="DB1207" s="274"/>
      <c r="DC1207" s="274"/>
      <c r="DD1207" s="274"/>
      <c r="DE1207" s="274"/>
      <c r="DF1207" s="274"/>
      <c r="DG1207" s="274"/>
      <c r="DH1207" s="274"/>
      <c r="DI1207" s="274"/>
      <c r="DJ1207" s="274"/>
      <c r="DK1207" s="274"/>
      <c r="DL1207" s="274"/>
      <c r="DM1207" s="274"/>
      <c r="DN1207" s="274"/>
    </row>
    <row r="1208" customFormat="false" ht="15.75" hidden="false" customHeight="false" outlineLevel="0" collapsed="false">
      <c r="A1208" s="276" t="s">
        <v>623</v>
      </c>
      <c r="B1208" s="190"/>
      <c r="C1208" s="190"/>
      <c r="D1208" s="190"/>
      <c r="E1208" s="190"/>
      <c r="F1208" s="190"/>
      <c r="G1208" s="190"/>
      <c r="H1208" s="190"/>
      <c r="I1208" s="190"/>
      <c r="J1208" s="190"/>
      <c r="K1208" s="190"/>
      <c r="L1208" s="190"/>
      <c r="M1208" s="190"/>
      <c r="N1208" s="190"/>
      <c r="O1208" s="190"/>
      <c r="P1208" s="190"/>
      <c r="Q1208" s="190"/>
      <c r="R1208" s="190"/>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74"/>
      <c r="CH1208" s="74"/>
      <c r="CI1208" s="74"/>
      <c r="CJ1208" s="74"/>
      <c r="CK1208" s="74"/>
      <c r="CL1208" s="74"/>
      <c r="CM1208" s="74"/>
      <c r="CN1208" s="74"/>
      <c r="CO1208" s="74"/>
      <c r="CP1208" s="74"/>
      <c r="CQ1208" s="74"/>
      <c r="CR1208" s="74"/>
      <c r="CS1208" s="74"/>
      <c r="CT1208" s="274"/>
      <c r="CU1208" s="274"/>
      <c r="CV1208" s="274"/>
      <c r="CW1208" s="274"/>
      <c r="CX1208" s="274"/>
      <c r="CY1208" s="274"/>
      <c r="CZ1208" s="274"/>
      <c r="DA1208" s="274"/>
      <c r="DB1208" s="274"/>
      <c r="DC1208" s="274"/>
      <c r="DD1208" s="274"/>
      <c r="DE1208" s="274"/>
      <c r="DF1208" s="274"/>
      <c r="DG1208" s="274"/>
      <c r="DH1208" s="274"/>
      <c r="DI1208" s="274"/>
      <c r="DJ1208" s="274"/>
      <c r="DK1208" s="274"/>
      <c r="DL1208" s="274"/>
      <c r="DM1208" s="274"/>
      <c r="DN1208" s="274"/>
    </row>
    <row r="1209" customFormat="false" ht="15.75" hidden="false" customHeight="false" outlineLevel="0" collapsed="false">
      <c r="A1209" s="276" t="s">
        <v>614</v>
      </c>
      <c r="B1209" s="221"/>
      <c r="C1209" s="221"/>
      <c r="D1209" s="221"/>
      <c r="E1209" s="221"/>
      <c r="F1209" s="221"/>
      <c r="G1209" s="221"/>
      <c r="H1209" s="221"/>
      <c r="I1209" s="221"/>
      <c r="J1209" s="221"/>
      <c r="K1209" s="221"/>
      <c r="L1209" s="221"/>
      <c r="M1209" s="221"/>
      <c r="N1209" s="221"/>
      <c r="O1209" s="221"/>
      <c r="P1209" s="221"/>
      <c r="Q1209" s="221"/>
      <c r="R1209" s="221"/>
      <c r="S1209" s="221"/>
      <c r="T1209" s="221"/>
      <c r="U1209" s="221"/>
      <c r="V1209" s="221"/>
      <c r="W1209" s="221"/>
      <c r="X1209" s="221"/>
      <c r="Y1209" s="221"/>
      <c r="Z1209" s="221"/>
      <c r="AA1209" s="221"/>
      <c r="AB1209" s="221"/>
      <c r="AC1209" s="221"/>
      <c r="AD1209" s="221"/>
      <c r="AE1209" s="221"/>
      <c r="AF1209" s="221"/>
      <c r="AG1209" s="221"/>
      <c r="AH1209" s="221"/>
      <c r="AI1209" s="221"/>
      <c r="AJ1209" s="221"/>
      <c r="AK1209" s="221"/>
      <c r="AL1209" s="221"/>
      <c r="AM1209" s="221"/>
      <c r="AN1209" s="221"/>
      <c r="AO1209" s="221"/>
      <c r="AP1209" s="221"/>
      <c r="AQ1209" s="221"/>
      <c r="AR1209" s="221"/>
      <c r="AS1209" s="221"/>
      <c r="AT1209" s="221"/>
      <c r="AU1209" s="221"/>
      <c r="AV1209" s="221"/>
      <c r="AW1209" s="221"/>
      <c r="AX1209" s="221"/>
      <c r="AY1209" s="221"/>
      <c r="AZ1209" s="221"/>
      <c r="BA1209" s="221"/>
      <c r="BB1209" s="221"/>
      <c r="BC1209" s="221"/>
      <c r="BD1209" s="221"/>
      <c r="BE1209" s="221"/>
      <c r="BF1209" s="221"/>
      <c r="BG1209" s="221"/>
      <c r="BH1209" s="221"/>
      <c r="BI1209" s="221"/>
      <c r="BJ1209" s="221" t="n">
        <v>0</v>
      </c>
      <c r="BK1209" s="221" t="n">
        <v>0</v>
      </c>
      <c r="BL1209" s="221" t="n">
        <v>0</v>
      </c>
      <c r="BM1209" s="221" t="n">
        <v>0</v>
      </c>
      <c r="BN1209" s="221" t="n">
        <v>0</v>
      </c>
      <c r="BO1209" s="221" t="n">
        <v>0</v>
      </c>
      <c r="BP1209" s="221" t="n">
        <v>0</v>
      </c>
      <c r="BQ1209" s="221" t="n">
        <v>0</v>
      </c>
      <c r="BR1209" s="221" t="n">
        <v>0</v>
      </c>
      <c r="BS1209" s="221" t="n">
        <v>0</v>
      </c>
      <c r="BT1209" s="221" t="n">
        <v>0</v>
      </c>
      <c r="BU1209" s="221" t="n">
        <v>0</v>
      </c>
      <c r="BV1209" s="221" t="n">
        <v>0</v>
      </c>
      <c r="BW1209" s="221" t="n">
        <v>0</v>
      </c>
      <c r="BX1209" s="221" t="n">
        <v>0</v>
      </c>
      <c r="BY1209" s="221" t="n">
        <v>0</v>
      </c>
      <c r="BZ1209" s="221" t="n">
        <v>0</v>
      </c>
      <c r="CA1209" s="221" t="n">
        <v>0</v>
      </c>
      <c r="CB1209" s="221" t="n">
        <v>0</v>
      </c>
      <c r="CC1209" s="221" t="n">
        <v>0</v>
      </c>
      <c r="CD1209" s="221" t="n">
        <v>0</v>
      </c>
      <c r="CE1209" s="221" t="n">
        <v>0</v>
      </c>
      <c r="CF1209" s="221" t="n">
        <v>0</v>
      </c>
      <c r="CG1209" s="188" t="n">
        <v>0</v>
      </c>
      <c r="CH1209" s="188" t="n">
        <v>8.6</v>
      </c>
      <c r="CI1209" s="188" t="n">
        <v>0</v>
      </c>
      <c r="CJ1209" s="188" t="n">
        <v>0</v>
      </c>
      <c r="CK1209" s="188" t="n">
        <v>0</v>
      </c>
      <c r="CL1209" s="74" t="n">
        <v>0.59432501</v>
      </c>
      <c r="CM1209" s="74" t="n">
        <v>0</v>
      </c>
      <c r="CN1209" s="74" t="n">
        <v>0</v>
      </c>
      <c r="CO1209" s="74" t="n">
        <v>0</v>
      </c>
      <c r="CP1209" s="74" t="n">
        <v>4.26912820755735</v>
      </c>
      <c r="CQ1209" s="74" t="n">
        <v>2.15932694427733</v>
      </c>
      <c r="CR1209" s="74" t="n">
        <v>2.91018702163033</v>
      </c>
      <c r="CS1209" s="74"/>
      <c r="CT1209" s="274"/>
      <c r="CU1209" s="274"/>
      <c r="CV1209" s="274"/>
      <c r="CW1209" s="274"/>
      <c r="CX1209" s="274"/>
      <c r="CY1209" s="274"/>
      <c r="CZ1209" s="274"/>
      <c r="DA1209" s="274"/>
      <c r="DB1209" s="274"/>
      <c r="DC1209" s="274"/>
      <c r="DD1209" s="274"/>
      <c r="DE1209" s="274"/>
      <c r="DF1209" s="274"/>
      <c r="DG1209" s="274"/>
      <c r="DH1209" s="274"/>
      <c r="DI1209" s="274"/>
      <c r="DJ1209" s="274"/>
      <c r="DK1209" s="274"/>
      <c r="DL1209" s="274"/>
      <c r="DM1209" s="274"/>
      <c r="DN1209" s="274"/>
    </row>
    <row r="1210" customFormat="false" ht="15.75" hidden="false" customHeight="false" outlineLevel="0" collapsed="false">
      <c r="A1210" s="276" t="s">
        <v>622</v>
      </c>
      <c r="B1210" s="188"/>
      <c r="C1210" s="188"/>
      <c r="D1210" s="188"/>
      <c r="E1210" s="188"/>
      <c r="F1210" s="188"/>
      <c r="G1210" s="188"/>
      <c r="H1210" s="188"/>
      <c r="I1210" s="188"/>
      <c r="J1210" s="188"/>
      <c r="K1210" s="188"/>
      <c r="L1210" s="188"/>
      <c r="M1210" s="188"/>
      <c r="N1210" s="188"/>
      <c r="O1210" s="188"/>
      <c r="P1210" s="188"/>
      <c r="Q1210" s="188"/>
      <c r="R1210" s="188"/>
      <c r="S1210" s="188"/>
      <c r="T1210" s="188"/>
      <c r="U1210" s="188"/>
      <c r="V1210" s="188"/>
      <c r="W1210" s="188"/>
      <c r="X1210" s="188"/>
      <c r="Y1210" s="188"/>
      <c r="Z1210" s="188"/>
      <c r="AA1210" s="188"/>
      <c r="AB1210" s="188"/>
      <c r="AC1210" s="188"/>
      <c r="AD1210" s="188"/>
      <c r="AE1210" s="188"/>
      <c r="AF1210" s="188"/>
      <c r="AG1210" s="188"/>
      <c r="AH1210" s="188"/>
      <c r="AI1210" s="188"/>
      <c r="AJ1210" s="188"/>
      <c r="AK1210" s="188"/>
      <c r="AL1210" s="188"/>
      <c r="AM1210" s="188"/>
      <c r="AN1210" s="188"/>
      <c r="AO1210" s="188"/>
      <c r="AP1210" s="188"/>
      <c r="AQ1210" s="188"/>
      <c r="AR1210" s="188"/>
      <c r="AS1210" s="188"/>
      <c r="AT1210" s="188"/>
      <c r="AU1210" s="188"/>
      <c r="AV1210" s="188"/>
      <c r="AW1210" s="188"/>
      <c r="AX1210" s="188"/>
      <c r="AY1210" s="188"/>
      <c r="AZ1210" s="188"/>
      <c r="BA1210" s="188"/>
      <c r="BB1210" s="188"/>
      <c r="BC1210" s="188"/>
      <c r="BD1210" s="188"/>
      <c r="BE1210" s="188"/>
      <c r="BF1210" s="188"/>
      <c r="BG1210" s="188"/>
      <c r="BH1210" s="188"/>
      <c r="BI1210" s="188"/>
      <c r="BJ1210" s="188"/>
      <c r="BK1210" s="188"/>
      <c r="BL1210" s="188"/>
      <c r="BM1210" s="188"/>
      <c r="BN1210" s="188"/>
      <c r="BO1210" s="188"/>
      <c r="BP1210" s="188"/>
      <c r="BQ1210" s="188"/>
      <c r="BR1210" s="188"/>
      <c r="BS1210" s="188"/>
      <c r="BT1210" s="188"/>
      <c r="BU1210" s="188"/>
      <c r="BV1210" s="188"/>
      <c r="BW1210" s="188"/>
      <c r="BX1210" s="188"/>
      <c r="BY1210" s="188"/>
      <c r="BZ1210" s="188"/>
      <c r="CA1210" s="188"/>
      <c r="CB1210" s="188"/>
      <c r="CC1210" s="188"/>
      <c r="CD1210" s="188"/>
      <c r="CE1210" s="188"/>
      <c r="CF1210" s="188"/>
      <c r="CG1210" s="188"/>
      <c r="CH1210" s="188" t="n">
        <v>8.6</v>
      </c>
      <c r="CI1210" s="188" t="n">
        <v>0</v>
      </c>
      <c r="CJ1210" s="188" t="n">
        <v>0</v>
      </c>
      <c r="CK1210" s="188" t="n">
        <v>0</v>
      </c>
      <c r="CL1210" s="74" t="n">
        <v>0.59432501</v>
      </c>
      <c r="CM1210" s="74" t="n">
        <v>0</v>
      </c>
      <c r="CN1210" s="74" t="n">
        <v>0</v>
      </c>
      <c r="CO1210" s="188" t="n">
        <v>0</v>
      </c>
      <c r="CP1210" s="74" t="n">
        <v>4.26912820755735</v>
      </c>
      <c r="CQ1210" s="74" t="n">
        <v>2.15932694427733</v>
      </c>
      <c r="CR1210" s="74" t="n">
        <v>2.91018702163033</v>
      </c>
      <c r="CS1210" s="74"/>
      <c r="CT1210" s="319"/>
      <c r="CU1210" s="319"/>
      <c r="CV1210" s="319"/>
      <c r="CW1210" s="319"/>
      <c r="CX1210" s="319"/>
      <c r="CY1210" s="319"/>
      <c r="CZ1210" s="319"/>
      <c r="DA1210" s="319"/>
      <c r="DB1210" s="319"/>
      <c r="DC1210" s="319"/>
      <c r="DD1210" s="319"/>
      <c r="DE1210" s="319"/>
      <c r="DF1210" s="319"/>
      <c r="DG1210" s="319"/>
      <c r="DH1210" s="319"/>
      <c r="DI1210" s="319"/>
      <c r="DJ1210" s="319"/>
      <c r="DK1210" s="319"/>
      <c r="DL1210" s="319"/>
      <c r="DM1210" s="319"/>
      <c r="DN1210" s="319"/>
    </row>
    <row r="1211" customFormat="false" ht="15.75" hidden="false" customHeight="false" outlineLevel="0" collapsed="false">
      <c r="A1211" s="276" t="s">
        <v>623</v>
      </c>
      <c r="B1211" s="190"/>
      <c r="C1211" s="190"/>
      <c r="D1211" s="190"/>
      <c r="E1211" s="190"/>
      <c r="F1211" s="190"/>
      <c r="G1211" s="190"/>
      <c r="H1211" s="190"/>
      <c r="I1211" s="190"/>
      <c r="J1211" s="190"/>
      <c r="K1211" s="190"/>
      <c r="L1211" s="190"/>
      <c r="M1211" s="190"/>
      <c r="N1211" s="190"/>
      <c r="O1211" s="190"/>
      <c r="P1211" s="190"/>
      <c r="Q1211" s="190"/>
      <c r="R1211" s="190"/>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74"/>
      <c r="CH1211" s="74"/>
      <c r="CI1211" s="74"/>
      <c r="CJ1211" s="74"/>
      <c r="CK1211" s="74"/>
      <c r="CL1211" s="74"/>
      <c r="CM1211" s="74"/>
      <c r="CN1211" s="74"/>
      <c r="CO1211" s="74"/>
      <c r="CP1211" s="74"/>
      <c r="CQ1211" s="74"/>
      <c r="CR1211" s="74"/>
      <c r="CS1211" s="74"/>
      <c r="CT1211" s="302"/>
      <c r="CU1211" s="302"/>
      <c r="CV1211" s="302"/>
      <c r="CW1211" s="302"/>
      <c r="CX1211" s="302"/>
      <c r="CY1211" s="302"/>
      <c r="CZ1211" s="302"/>
      <c r="DA1211" s="302"/>
      <c r="DB1211" s="302"/>
      <c r="DC1211" s="302"/>
      <c r="DD1211" s="302"/>
      <c r="DE1211" s="302"/>
      <c r="DF1211" s="302"/>
      <c r="DG1211" s="302"/>
      <c r="DH1211" s="302"/>
      <c r="DI1211" s="302"/>
      <c r="DJ1211" s="302"/>
      <c r="DK1211" s="302"/>
      <c r="DL1211" s="302"/>
      <c r="DM1211" s="302"/>
      <c r="DN1211" s="302"/>
    </row>
    <row r="1212" customFormat="false" ht="15.75" hidden="false" customHeight="false" outlineLevel="0" collapsed="false">
      <c r="A1212" s="272" t="s">
        <v>674</v>
      </c>
      <c r="B1212" s="287"/>
      <c r="C1212" s="287"/>
      <c r="D1212" s="287"/>
      <c r="E1212" s="287"/>
      <c r="F1212" s="287"/>
      <c r="G1212" s="287"/>
      <c r="H1212" s="287"/>
      <c r="I1212" s="287"/>
      <c r="J1212" s="287"/>
      <c r="K1212" s="287"/>
      <c r="L1212" s="287"/>
      <c r="M1212" s="287"/>
      <c r="N1212" s="287"/>
      <c r="O1212" s="287"/>
      <c r="P1212" s="287"/>
      <c r="Q1212" s="287"/>
      <c r="R1212" s="287"/>
      <c r="S1212" s="287"/>
      <c r="T1212" s="287"/>
      <c r="U1212" s="287"/>
      <c r="V1212" s="287"/>
      <c r="W1212" s="287"/>
      <c r="X1212" s="287"/>
      <c r="Y1212" s="287"/>
      <c r="Z1212" s="287"/>
      <c r="AA1212" s="287"/>
      <c r="AB1212" s="287"/>
      <c r="AC1212" s="287"/>
      <c r="AD1212" s="287"/>
      <c r="AE1212" s="287"/>
      <c r="AF1212" s="287"/>
      <c r="AG1212" s="287"/>
      <c r="AH1212" s="287"/>
      <c r="AI1212" s="287"/>
      <c r="AJ1212" s="287"/>
      <c r="AK1212" s="287"/>
      <c r="AL1212" s="287"/>
      <c r="AM1212" s="287"/>
      <c r="AN1212" s="287"/>
      <c r="AO1212" s="287"/>
      <c r="AP1212" s="287"/>
      <c r="AQ1212" s="287"/>
      <c r="AR1212" s="287"/>
      <c r="AS1212" s="287"/>
      <c r="AT1212" s="287"/>
      <c r="AU1212" s="287"/>
      <c r="AV1212" s="287"/>
      <c r="AW1212" s="287"/>
      <c r="AX1212" s="287"/>
      <c r="AY1212" s="287"/>
      <c r="AZ1212" s="287"/>
      <c r="BA1212" s="287"/>
      <c r="BB1212" s="287"/>
      <c r="BC1212" s="287"/>
      <c r="BD1212" s="287"/>
      <c r="BE1212" s="287"/>
      <c r="BF1212" s="287"/>
      <c r="BG1212" s="287"/>
      <c r="BH1212" s="287"/>
      <c r="BI1212" s="287"/>
      <c r="BJ1212" s="287" t="n">
        <v>0</v>
      </c>
      <c r="BK1212" s="287" t="n">
        <v>0</v>
      </c>
      <c r="BL1212" s="287" t="n">
        <v>0</v>
      </c>
      <c r="BM1212" s="287" t="n">
        <v>0</v>
      </c>
      <c r="BN1212" s="287" t="n">
        <v>0</v>
      </c>
      <c r="BO1212" s="287" t="n">
        <v>0</v>
      </c>
      <c r="BP1212" s="287" t="n">
        <v>0</v>
      </c>
      <c r="BQ1212" s="287" t="n">
        <v>0</v>
      </c>
      <c r="BR1212" s="287" t="n">
        <v>0</v>
      </c>
      <c r="BS1212" s="287" t="n">
        <v>0</v>
      </c>
      <c r="BT1212" s="287" t="n">
        <v>0</v>
      </c>
      <c r="BU1212" s="287" t="n">
        <v>0</v>
      </c>
      <c r="BV1212" s="287" t="n">
        <v>0</v>
      </c>
      <c r="BW1212" s="287" t="n">
        <v>0</v>
      </c>
      <c r="BX1212" s="287" t="n">
        <v>0</v>
      </c>
      <c r="BY1212" s="287" t="n">
        <v>0</v>
      </c>
      <c r="BZ1212" s="287" t="n">
        <v>0</v>
      </c>
      <c r="CA1212" s="287" t="n">
        <v>0</v>
      </c>
      <c r="CB1212" s="287" t="n">
        <v>0</v>
      </c>
      <c r="CC1212" s="287" t="n">
        <v>0</v>
      </c>
      <c r="CD1212" s="287" t="n">
        <v>0</v>
      </c>
      <c r="CE1212" s="287" t="n">
        <v>0</v>
      </c>
      <c r="CF1212" s="287" t="n">
        <v>0</v>
      </c>
      <c r="CG1212" s="69" t="n">
        <v>0</v>
      </c>
      <c r="CH1212" s="69" t="n">
        <v>-0.3</v>
      </c>
      <c r="CI1212" s="69" t="n">
        <v>-0.3</v>
      </c>
      <c r="CJ1212" s="69" t="n">
        <v>-0.3</v>
      </c>
      <c r="CK1212" s="69" t="n">
        <v>-0.3</v>
      </c>
      <c r="CL1212" s="265" t="n">
        <v>0</v>
      </c>
      <c r="CM1212" s="265" t="n">
        <v>0</v>
      </c>
      <c r="CN1212" s="265" t="n">
        <v>-0.47836718</v>
      </c>
      <c r="CO1212" s="265" t="n">
        <v>0</v>
      </c>
      <c r="CP1212" s="265" t="n">
        <v>-0.577186002101628</v>
      </c>
      <c r="CQ1212" s="265" t="n">
        <v>-0.291940936323125</v>
      </c>
      <c r="CR1212" s="265" t="n">
        <v>-0.393457195642277</v>
      </c>
      <c r="CS1212" s="265"/>
      <c r="CT1212" s="274"/>
      <c r="CU1212" s="274"/>
      <c r="CV1212" s="274"/>
      <c r="CW1212" s="274"/>
      <c r="CX1212" s="274"/>
      <c r="CY1212" s="274"/>
      <c r="CZ1212" s="274"/>
      <c r="DA1212" s="274"/>
      <c r="DB1212" s="274"/>
      <c r="DC1212" s="274"/>
      <c r="DD1212" s="274"/>
      <c r="DE1212" s="274"/>
      <c r="DF1212" s="274"/>
      <c r="DG1212" s="274"/>
      <c r="DH1212" s="274"/>
      <c r="DI1212" s="274"/>
      <c r="DJ1212" s="274"/>
      <c r="DK1212" s="274"/>
      <c r="DL1212" s="274"/>
      <c r="DM1212" s="274"/>
      <c r="DN1212" s="274"/>
    </row>
    <row r="1213" customFormat="false" ht="15" hidden="false" customHeight="false" outlineLevel="0" collapsed="false">
      <c r="A1213" s="272" t="s">
        <v>591</v>
      </c>
      <c r="B1213" s="287"/>
      <c r="C1213" s="287"/>
      <c r="D1213" s="287"/>
      <c r="E1213" s="287"/>
      <c r="F1213" s="287"/>
      <c r="G1213" s="287"/>
      <c r="H1213" s="287"/>
      <c r="I1213" s="287"/>
      <c r="J1213" s="287"/>
      <c r="K1213" s="287"/>
      <c r="L1213" s="287"/>
      <c r="M1213" s="287"/>
      <c r="N1213" s="287"/>
      <c r="O1213" s="287"/>
      <c r="P1213" s="287"/>
      <c r="Q1213" s="287"/>
      <c r="R1213" s="287"/>
      <c r="S1213" s="287"/>
      <c r="T1213" s="287"/>
      <c r="U1213" s="287"/>
      <c r="V1213" s="287"/>
      <c r="W1213" s="287"/>
      <c r="X1213" s="287"/>
      <c r="Y1213" s="287"/>
      <c r="Z1213" s="287"/>
      <c r="AA1213" s="287"/>
      <c r="AB1213" s="287"/>
      <c r="AC1213" s="287"/>
      <c r="AD1213" s="287"/>
      <c r="AE1213" s="287"/>
      <c r="AF1213" s="287"/>
      <c r="AG1213" s="287"/>
      <c r="AH1213" s="287"/>
      <c r="AI1213" s="287"/>
      <c r="AJ1213" s="287"/>
      <c r="AK1213" s="287"/>
      <c r="AL1213" s="287"/>
      <c r="AM1213" s="287"/>
      <c r="AN1213" s="287"/>
      <c r="AO1213" s="287"/>
      <c r="AP1213" s="287"/>
      <c r="AQ1213" s="287"/>
      <c r="AR1213" s="287"/>
      <c r="AS1213" s="287"/>
      <c r="AT1213" s="287"/>
      <c r="AU1213" s="287"/>
      <c r="AV1213" s="287"/>
      <c r="AW1213" s="287"/>
      <c r="AX1213" s="287"/>
      <c r="AY1213" s="287"/>
      <c r="AZ1213" s="287"/>
      <c r="BA1213" s="287"/>
      <c r="BB1213" s="287"/>
      <c r="BC1213" s="287"/>
      <c r="BD1213" s="287"/>
      <c r="BE1213" s="287"/>
      <c r="BF1213" s="287"/>
      <c r="BG1213" s="287"/>
      <c r="BH1213" s="287"/>
      <c r="BI1213" s="287"/>
      <c r="BJ1213" s="287" t="n">
        <v>0</v>
      </c>
      <c r="BK1213" s="287" t="n">
        <v>0</v>
      </c>
      <c r="BL1213" s="287" t="n">
        <v>0</v>
      </c>
      <c r="BM1213" s="287" t="n">
        <v>0</v>
      </c>
      <c r="BN1213" s="287" t="n">
        <v>0</v>
      </c>
      <c r="BO1213" s="287" t="n">
        <v>0</v>
      </c>
      <c r="BP1213" s="287" t="n">
        <v>0</v>
      </c>
      <c r="BQ1213" s="287" t="n">
        <v>0</v>
      </c>
      <c r="BR1213" s="287" t="n">
        <v>0</v>
      </c>
      <c r="BS1213" s="287" t="n">
        <v>0</v>
      </c>
      <c r="BT1213" s="287" t="n">
        <v>0</v>
      </c>
      <c r="BU1213" s="287" t="n">
        <v>0</v>
      </c>
      <c r="BV1213" s="287" t="n">
        <v>0</v>
      </c>
      <c r="BW1213" s="287" t="n">
        <v>0</v>
      </c>
      <c r="BX1213" s="287" t="n">
        <v>0</v>
      </c>
      <c r="BY1213" s="287" t="n">
        <v>0</v>
      </c>
      <c r="BZ1213" s="287" t="n">
        <v>0</v>
      </c>
      <c r="CA1213" s="287" t="n">
        <v>0</v>
      </c>
      <c r="CB1213" s="287" t="n">
        <v>0</v>
      </c>
      <c r="CC1213" s="287" t="n">
        <v>0</v>
      </c>
      <c r="CD1213" s="287" t="n">
        <v>0</v>
      </c>
      <c r="CE1213" s="287" t="n">
        <v>0</v>
      </c>
      <c r="CF1213" s="287" t="n">
        <v>0</v>
      </c>
      <c r="CG1213" s="69" t="n">
        <v>0</v>
      </c>
      <c r="CH1213" s="69" t="n">
        <v>0</v>
      </c>
      <c r="CI1213" s="69" t="n">
        <v>0</v>
      </c>
      <c r="CJ1213" s="69" t="n">
        <v>0</v>
      </c>
      <c r="CK1213" s="69" t="n">
        <v>0</v>
      </c>
      <c r="CL1213" s="265" t="n">
        <v>0</v>
      </c>
      <c r="CM1213" s="265" t="n">
        <v>0</v>
      </c>
      <c r="CN1213" s="265" t="n">
        <v>0</v>
      </c>
      <c r="CO1213" s="265" t="n">
        <v>0</v>
      </c>
      <c r="CP1213" s="265" t="n">
        <v>0</v>
      </c>
      <c r="CQ1213" s="265" t="n">
        <v>0</v>
      </c>
      <c r="CR1213" s="265" t="n">
        <v>0</v>
      </c>
      <c r="CS1213" s="265"/>
      <c r="CT1213" s="288"/>
      <c r="CU1213" s="288"/>
      <c r="CV1213" s="288"/>
      <c r="CW1213" s="288"/>
      <c r="CX1213" s="288"/>
      <c r="CY1213" s="288"/>
      <c r="CZ1213" s="288"/>
      <c r="DA1213" s="288"/>
      <c r="DB1213" s="288"/>
      <c r="DC1213" s="288"/>
      <c r="DD1213" s="288"/>
      <c r="DE1213" s="288"/>
      <c r="DF1213" s="288"/>
      <c r="DG1213" s="288"/>
      <c r="DH1213" s="288"/>
      <c r="DI1213" s="288"/>
      <c r="DJ1213" s="288"/>
      <c r="DK1213" s="288"/>
      <c r="DL1213" s="288"/>
      <c r="DM1213" s="288"/>
      <c r="DN1213" s="288"/>
    </row>
    <row r="1214" customFormat="false" ht="15" hidden="false" customHeight="false" outlineLevel="0" collapsed="false">
      <c r="A1214" s="276" t="s">
        <v>608</v>
      </c>
      <c r="B1214" s="170"/>
      <c r="C1214" s="170"/>
      <c r="D1214" s="170"/>
      <c r="E1214" s="170"/>
      <c r="F1214" s="170"/>
      <c r="G1214" s="170"/>
      <c r="H1214" s="170"/>
      <c r="I1214" s="170"/>
      <c r="J1214" s="170"/>
      <c r="K1214" s="170"/>
      <c r="L1214" s="170"/>
      <c r="M1214" s="170"/>
      <c r="N1214" s="170"/>
      <c r="O1214" s="170"/>
      <c r="P1214" s="170"/>
      <c r="Q1214" s="170"/>
      <c r="R1214" s="170"/>
      <c r="S1214" s="170"/>
      <c r="T1214" s="170"/>
      <c r="U1214" s="170"/>
      <c r="V1214" s="170"/>
      <c r="W1214" s="170"/>
      <c r="X1214" s="170"/>
      <c r="Y1214" s="170"/>
      <c r="Z1214" s="170"/>
      <c r="AA1214" s="170"/>
      <c r="AB1214" s="170"/>
      <c r="AC1214" s="170"/>
      <c r="AD1214" s="170"/>
      <c r="AE1214" s="170"/>
      <c r="AF1214" s="170"/>
      <c r="AG1214" s="170"/>
      <c r="AH1214" s="170"/>
      <c r="AI1214" s="170"/>
      <c r="AJ1214" s="170"/>
      <c r="AK1214" s="170"/>
      <c r="AL1214" s="170"/>
      <c r="AM1214" s="170"/>
      <c r="AN1214" s="170"/>
      <c r="AO1214" s="170"/>
      <c r="AP1214" s="170"/>
      <c r="AQ1214" s="170"/>
      <c r="AR1214" s="170"/>
      <c r="AS1214" s="170"/>
      <c r="AT1214" s="170"/>
      <c r="AU1214" s="170"/>
      <c r="AV1214" s="170"/>
      <c r="AW1214" s="170"/>
      <c r="AX1214" s="170"/>
      <c r="AY1214" s="170"/>
      <c r="AZ1214" s="170"/>
      <c r="BA1214" s="170"/>
      <c r="BB1214" s="170"/>
      <c r="BC1214" s="170"/>
      <c r="BD1214" s="170"/>
      <c r="BE1214" s="170"/>
      <c r="BF1214" s="170"/>
      <c r="BG1214" s="170"/>
      <c r="BH1214" s="170"/>
      <c r="BI1214" s="170"/>
      <c r="BJ1214" s="170" t="n">
        <v>0</v>
      </c>
      <c r="BK1214" s="170" t="n">
        <v>0</v>
      </c>
      <c r="BL1214" s="170" t="n">
        <v>0</v>
      </c>
      <c r="BM1214" s="170" t="n">
        <v>0</v>
      </c>
      <c r="BN1214" s="170" t="n">
        <v>0</v>
      </c>
      <c r="BO1214" s="170" t="n">
        <v>0</v>
      </c>
      <c r="BP1214" s="170" t="n">
        <v>0</v>
      </c>
      <c r="BQ1214" s="170" t="n">
        <v>0</v>
      </c>
      <c r="BR1214" s="170" t="n">
        <v>0</v>
      </c>
      <c r="BS1214" s="170" t="n">
        <v>0</v>
      </c>
      <c r="BT1214" s="170" t="n">
        <v>0</v>
      </c>
      <c r="BU1214" s="170" t="n">
        <v>0</v>
      </c>
      <c r="BV1214" s="170" t="n">
        <v>0</v>
      </c>
      <c r="BW1214" s="170" t="n">
        <v>0</v>
      </c>
      <c r="BX1214" s="170" t="n">
        <v>0</v>
      </c>
      <c r="BY1214" s="170" t="n">
        <v>0</v>
      </c>
      <c r="BZ1214" s="170" t="n">
        <v>0</v>
      </c>
      <c r="CA1214" s="170" t="n">
        <v>0</v>
      </c>
      <c r="CB1214" s="170" t="n">
        <v>0</v>
      </c>
      <c r="CC1214" s="170" t="n">
        <v>0</v>
      </c>
      <c r="CD1214" s="170" t="n">
        <v>0</v>
      </c>
      <c r="CE1214" s="170" t="n">
        <v>0</v>
      </c>
      <c r="CF1214" s="170" t="n">
        <v>0</v>
      </c>
      <c r="CG1214" s="172" t="n">
        <v>0</v>
      </c>
      <c r="CH1214" s="172" t="n">
        <v>0</v>
      </c>
      <c r="CI1214" s="172" t="n">
        <v>0</v>
      </c>
      <c r="CJ1214" s="172" t="n">
        <v>0</v>
      </c>
      <c r="CK1214" s="172" t="n">
        <v>0</v>
      </c>
      <c r="CL1214" s="172" t="n">
        <v>0</v>
      </c>
      <c r="CM1214" s="172" t="n">
        <v>0</v>
      </c>
      <c r="CN1214" s="172" t="n">
        <v>0</v>
      </c>
      <c r="CO1214" s="172" t="n">
        <v>0</v>
      </c>
      <c r="CP1214" s="172" t="n">
        <v>0</v>
      </c>
      <c r="CQ1214" s="172" t="n">
        <v>0</v>
      </c>
      <c r="CR1214" s="172" t="n">
        <v>0</v>
      </c>
      <c r="CS1214" s="172"/>
      <c r="CT1214" s="288"/>
      <c r="CU1214" s="288"/>
      <c r="CV1214" s="288"/>
      <c r="CW1214" s="288"/>
      <c r="CX1214" s="288"/>
      <c r="CY1214" s="288"/>
      <c r="CZ1214" s="288"/>
      <c r="DA1214" s="288"/>
      <c r="DB1214" s="288"/>
      <c r="DC1214" s="288"/>
      <c r="DD1214" s="288"/>
      <c r="DE1214" s="288"/>
      <c r="DF1214" s="288"/>
      <c r="DG1214" s="288"/>
      <c r="DH1214" s="288"/>
      <c r="DI1214" s="288"/>
      <c r="DJ1214" s="288"/>
      <c r="DK1214" s="288"/>
      <c r="DL1214" s="288"/>
      <c r="DM1214" s="288"/>
      <c r="DN1214" s="288"/>
    </row>
    <row r="1215" customFormat="false" ht="15.75" hidden="false" customHeight="false" outlineLevel="0" collapsed="false">
      <c r="A1215" s="276" t="s">
        <v>622</v>
      </c>
      <c r="B1215" s="78"/>
      <c r="C1215" s="78"/>
      <c r="D1215" s="78"/>
      <c r="E1215" s="78"/>
      <c r="F1215" s="78"/>
      <c r="G1215" s="78"/>
      <c r="H1215" s="78"/>
      <c r="I1215" s="78"/>
      <c r="J1215" s="78"/>
      <c r="K1215" s="78"/>
      <c r="L1215" s="78"/>
      <c r="M1215" s="78"/>
      <c r="N1215" s="78"/>
      <c r="O1215" s="78"/>
      <c r="P1215" s="78"/>
      <c r="Q1215" s="78"/>
      <c r="R1215" s="78"/>
      <c r="S1215" s="78"/>
      <c r="T1215" s="78"/>
      <c r="U1215" s="78"/>
      <c r="V1215" s="78"/>
      <c r="W1215" s="78"/>
      <c r="X1215" s="78"/>
      <c r="Y1215" s="78"/>
      <c r="Z1215" s="78"/>
      <c r="AA1215" s="78"/>
      <c r="AB1215" s="78"/>
      <c r="AC1215" s="78"/>
      <c r="AD1215" s="78"/>
      <c r="AE1215" s="78"/>
      <c r="AF1215" s="78"/>
      <c r="AG1215" s="78"/>
      <c r="AH1215" s="78"/>
      <c r="AI1215" s="78"/>
      <c r="AJ1215" s="78"/>
      <c r="AK1215" s="78"/>
      <c r="AL1215" s="78"/>
      <c r="AM1215" s="78"/>
      <c r="AN1215" s="78"/>
      <c r="AO1215" s="78"/>
      <c r="AP1215" s="78"/>
      <c r="AQ1215" s="78"/>
      <c r="AR1215" s="78"/>
      <c r="AS1215" s="78"/>
      <c r="AT1215" s="78"/>
      <c r="AU1215" s="78"/>
      <c r="AV1215" s="78"/>
      <c r="AW1215" s="78"/>
      <c r="AX1215" s="78"/>
      <c r="AY1215" s="78"/>
      <c r="AZ1215" s="78"/>
      <c r="BA1215" s="78"/>
      <c r="BB1215" s="78"/>
      <c r="BC1215" s="78"/>
      <c r="BD1215" s="78"/>
      <c r="BE1215" s="78"/>
      <c r="BF1215" s="78"/>
      <c r="BG1215" s="78"/>
      <c r="BH1215" s="78"/>
      <c r="BI1215" s="78"/>
      <c r="BJ1215" s="78"/>
      <c r="BK1215" s="78"/>
      <c r="BL1215" s="78"/>
      <c r="BM1215" s="78"/>
      <c r="BN1215" s="78"/>
      <c r="BO1215" s="78"/>
      <c r="BP1215" s="78"/>
      <c r="BQ1215" s="78"/>
      <c r="BR1215" s="78"/>
      <c r="BS1215" s="78"/>
      <c r="BT1215" s="78"/>
      <c r="BU1215" s="78"/>
      <c r="BV1215" s="78"/>
      <c r="BW1215" s="78"/>
      <c r="BX1215" s="78"/>
      <c r="BY1215" s="78"/>
      <c r="BZ1215" s="78"/>
      <c r="CA1215" s="78"/>
      <c r="CB1215" s="78"/>
      <c r="CC1215" s="78"/>
      <c r="CD1215" s="78"/>
      <c r="CE1215" s="78"/>
      <c r="CF1215" s="78"/>
      <c r="CG1215" s="74"/>
      <c r="CH1215" s="74"/>
      <c r="CI1215" s="74"/>
      <c r="CJ1215" s="74"/>
      <c r="CK1215" s="74"/>
      <c r="CL1215" s="74"/>
      <c r="CM1215" s="74"/>
      <c r="CN1215" s="74"/>
      <c r="CO1215" s="74"/>
      <c r="CP1215" s="74"/>
      <c r="CQ1215" s="74"/>
      <c r="CR1215" s="74"/>
      <c r="CS1215" s="74"/>
      <c r="CT1215" s="294"/>
      <c r="CU1215" s="294"/>
      <c r="CV1215" s="294"/>
      <c r="CW1215" s="294"/>
      <c r="CX1215" s="294"/>
      <c r="CY1215" s="294"/>
      <c r="CZ1215" s="294"/>
      <c r="DA1215" s="294"/>
      <c r="DB1215" s="294"/>
      <c r="DC1215" s="294"/>
      <c r="DD1215" s="294"/>
      <c r="DE1215" s="294"/>
      <c r="DF1215" s="294"/>
      <c r="DG1215" s="294"/>
      <c r="DH1215" s="294"/>
      <c r="DI1215" s="294"/>
      <c r="DJ1215" s="294"/>
      <c r="DK1215" s="294"/>
      <c r="DL1215" s="294"/>
      <c r="DM1215" s="294"/>
      <c r="DN1215" s="294"/>
    </row>
    <row r="1216" customFormat="false" ht="15.75" hidden="false" customHeight="false" outlineLevel="0" collapsed="false">
      <c r="A1216" s="276" t="s">
        <v>623</v>
      </c>
      <c r="B1216" s="78"/>
      <c r="C1216" s="78"/>
      <c r="D1216" s="78"/>
      <c r="E1216" s="78"/>
      <c r="F1216" s="78"/>
      <c r="G1216" s="78"/>
      <c r="H1216" s="78"/>
      <c r="I1216" s="78"/>
      <c r="J1216" s="78"/>
      <c r="K1216" s="78"/>
      <c r="L1216" s="78"/>
      <c r="M1216" s="78"/>
      <c r="N1216" s="78"/>
      <c r="O1216" s="78"/>
      <c r="P1216" s="78"/>
      <c r="Q1216" s="78"/>
      <c r="R1216" s="78"/>
      <c r="S1216" s="78"/>
      <c r="T1216" s="78"/>
      <c r="U1216" s="78"/>
      <c r="V1216" s="78"/>
      <c r="W1216" s="78"/>
      <c r="X1216" s="78"/>
      <c r="Y1216" s="78"/>
      <c r="Z1216" s="78"/>
      <c r="AA1216" s="78"/>
      <c r="AB1216" s="78"/>
      <c r="AC1216" s="78"/>
      <c r="AD1216" s="78"/>
      <c r="AE1216" s="78"/>
      <c r="AF1216" s="78"/>
      <c r="AG1216" s="78"/>
      <c r="AH1216" s="78"/>
      <c r="AI1216" s="78"/>
      <c r="AJ1216" s="78"/>
      <c r="AK1216" s="78"/>
      <c r="AL1216" s="78"/>
      <c r="AM1216" s="78"/>
      <c r="AN1216" s="78"/>
      <c r="AO1216" s="78"/>
      <c r="AP1216" s="78"/>
      <c r="AQ1216" s="78"/>
      <c r="AR1216" s="78"/>
      <c r="AS1216" s="78"/>
      <c r="AT1216" s="78"/>
      <c r="AU1216" s="78"/>
      <c r="AV1216" s="78"/>
      <c r="AW1216" s="78"/>
      <c r="AX1216" s="78"/>
      <c r="AY1216" s="78"/>
      <c r="AZ1216" s="78"/>
      <c r="BA1216" s="78"/>
      <c r="BB1216" s="78"/>
      <c r="BC1216" s="78"/>
      <c r="BD1216" s="78"/>
      <c r="BE1216" s="78"/>
      <c r="BF1216" s="78"/>
      <c r="BG1216" s="78"/>
      <c r="BH1216" s="78"/>
      <c r="BI1216" s="78"/>
      <c r="BJ1216" s="78"/>
      <c r="BK1216" s="78"/>
      <c r="BL1216" s="78"/>
      <c r="BM1216" s="78"/>
      <c r="BN1216" s="78"/>
      <c r="BO1216" s="78"/>
      <c r="BP1216" s="78"/>
      <c r="BQ1216" s="78"/>
      <c r="BR1216" s="78"/>
      <c r="BS1216" s="78"/>
      <c r="BT1216" s="78"/>
      <c r="BU1216" s="78"/>
      <c r="BV1216" s="78"/>
      <c r="BW1216" s="78"/>
      <c r="BX1216" s="78"/>
      <c r="BY1216" s="78"/>
      <c r="BZ1216" s="78"/>
      <c r="CA1216" s="78"/>
      <c r="CB1216" s="78"/>
      <c r="CC1216" s="78"/>
      <c r="CD1216" s="78"/>
      <c r="CE1216" s="78"/>
      <c r="CF1216" s="78"/>
      <c r="CG1216" s="74"/>
      <c r="CH1216" s="74"/>
      <c r="CI1216" s="74"/>
      <c r="CJ1216" s="74"/>
      <c r="CK1216" s="74"/>
      <c r="CL1216" s="74"/>
      <c r="CM1216" s="74"/>
      <c r="CN1216" s="74"/>
      <c r="CO1216" s="74"/>
      <c r="CP1216" s="74"/>
      <c r="CQ1216" s="74"/>
      <c r="CR1216" s="74"/>
      <c r="CS1216" s="74"/>
      <c r="CT1216" s="278"/>
      <c r="CU1216" s="278"/>
      <c r="CV1216" s="278"/>
      <c r="CW1216" s="278"/>
      <c r="CX1216" s="278"/>
      <c r="CY1216" s="278"/>
      <c r="CZ1216" s="278"/>
      <c r="DA1216" s="278"/>
      <c r="DB1216" s="278"/>
      <c r="DC1216" s="278"/>
      <c r="DD1216" s="278"/>
      <c r="DE1216" s="278"/>
      <c r="DF1216" s="278"/>
      <c r="DG1216" s="278"/>
      <c r="DH1216" s="278"/>
      <c r="DI1216" s="278"/>
      <c r="DJ1216" s="278"/>
      <c r="DK1216" s="278"/>
      <c r="DL1216" s="278"/>
      <c r="DM1216" s="278"/>
      <c r="DN1216" s="278"/>
    </row>
    <row r="1217" customFormat="false" ht="15.75" hidden="false" customHeight="false" outlineLevel="0" collapsed="false">
      <c r="A1217" s="279" t="s">
        <v>609</v>
      </c>
      <c r="B1217" s="170"/>
      <c r="C1217" s="170"/>
      <c r="D1217" s="170"/>
      <c r="E1217" s="170"/>
      <c r="F1217" s="170"/>
      <c r="G1217" s="170"/>
      <c r="H1217" s="170"/>
      <c r="I1217" s="170"/>
      <c r="J1217" s="170"/>
      <c r="K1217" s="170"/>
      <c r="L1217" s="170"/>
      <c r="M1217" s="170"/>
      <c r="N1217" s="170"/>
      <c r="O1217" s="170"/>
      <c r="P1217" s="170"/>
      <c r="Q1217" s="170"/>
      <c r="R1217" s="170"/>
      <c r="S1217" s="170"/>
      <c r="T1217" s="170"/>
      <c r="U1217" s="170"/>
      <c r="V1217" s="170"/>
      <c r="W1217" s="170"/>
      <c r="X1217" s="170"/>
      <c r="Y1217" s="170"/>
      <c r="Z1217" s="170"/>
      <c r="AA1217" s="170"/>
      <c r="AB1217" s="170"/>
      <c r="AC1217" s="170"/>
      <c r="AD1217" s="170"/>
      <c r="AE1217" s="170"/>
      <c r="AF1217" s="170"/>
      <c r="AG1217" s="170"/>
      <c r="AH1217" s="170"/>
      <c r="AI1217" s="170"/>
      <c r="AJ1217" s="170"/>
      <c r="AK1217" s="170"/>
      <c r="AL1217" s="170"/>
      <c r="AM1217" s="170"/>
      <c r="AN1217" s="170"/>
      <c r="AO1217" s="170"/>
      <c r="AP1217" s="170"/>
      <c r="AQ1217" s="170"/>
      <c r="AR1217" s="170"/>
      <c r="AS1217" s="170"/>
      <c r="AT1217" s="170"/>
      <c r="AU1217" s="170"/>
      <c r="AV1217" s="170"/>
      <c r="AW1217" s="170"/>
      <c r="AX1217" s="170"/>
      <c r="AY1217" s="170"/>
      <c r="AZ1217" s="170"/>
      <c r="BA1217" s="170"/>
      <c r="BB1217" s="170"/>
      <c r="BC1217" s="170"/>
      <c r="BD1217" s="170"/>
      <c r="BE1217" s="170"/>
      <c r="BF1217" s="170"/>
      <c r="BG1217" s="170"/>
      <c r="BH1217" s="170"/>
      <c r="BI1217" s="170"/>
      <c r="BJ1217" s="170" t="n">
        <v>0</v>
      </c>
      <c r="BK1217" s="170" t="n">
        <v>0</v>
      </c>
      <c r="BL1217" s="170" t="n">
        <v>0</v>
      </c>
      <c r="BM1217" s="170" t="n">
        <v>0</v>
      </c>
      <c r="BN1217" s="170" t="n">
        <v>0</v>
      </c>
      <c r="BO1217" s="170" t="n">
        <v>0</v>
      </c>
      <c r="BP1217" s="170" t="n">
        <v>0</v>
      </c>
      <c r="BQ1217" s="170" t="n">
        <v>0</v>
      </c>
      <c r="BR1217" s="170" t="n">
        <v>0</v>
      </c>
      <c r="BS1217" s="170" t="n">
        <v>0</v>
      </c>
      <c r="BT1217" s="170" t="n">
        <v>0</v>
      </c>
      <c r="BU1217" s="170" t="n">
        <v>0</v>
      </c>
      <c r="BV1217" s="170" t="n">
        <v>0</v>
      </c>
      <c r="BW1217" s="170" t="n">
        <v>0</v>
      </c>
      <c r="BX1217" s="170" t="n">
        <v>0</v>
      </c>
      <c r="BY1217" s="170" t="n">
        <v>0</v>
      </c>
      <c r="BZ1217" s="170" t="n">
        <v>0</v>
      </c>
      <c r="CA1217" s="170" t="n">
        <v>0</v>
      </c>
      <c r="CB1217" s="170" t="n">
        <v>0</v>
      </c>
      <c r="CC1217" s="170" t="n">
        <v>0</v>
      </c>
      <c r="CD1217" s="170" t="n">
        <v>0</v>
      </c>
      <c r="CE1217" s="170" t="n">
        <v>0</v>
      </c>
      <c r="CF1217" s="170" t="n">
        <v>0</v>
      </c>
      <c r="CG1217" s="172" t="n">
        <v>0</v>
      </c>
      <c r="CH1217" s="172" t="n">
        <v>0</v>
      </c>
      <c r="CI1217" s="172" t="n">
        <v>0</v>
      </c>
      <c r="CJ1217" s="172" t="n">
        <v>0</v>
      </c>
      <c r="CK1217" s="172" t="n">
        <v>0</v>
      </c>
      <c r="CL1217" s="172" t="n">
        <v>0</v>
      </c>
      <c r="CM1217" s="172" t="n">
        <v>0</v>
      </c>
      <c r="CN1217" s="172" t="n">
        <v>0</v>
      </c>
      <c r="CO1217" s="172" t="n">
        <v>0</v>
      </c>
      <c r="CP1217" s="172" t="n">
        <v>0</v>
      </c>
      <c r="CQ1217" s="172" t="n">
        <v>0</v>
      </c>
      <c r="CR1217" s="172" t="n">
        <v>0</v>
      </c>
      <c r="CS1217" s="172"/>
      <c r="CT1217" s="278"/>
      <c r="CU1217" s="278"/>
      <c r="CV1217" s="278"/>
      <c r="CW1217" s="278"/>
      <c r="CX1217" s="278"/>
      <c r="CY1217" s="278"/>
      <c r="CZ1217" s="278"/>
      <c r="DA1217" s="278"/>
      <c r="DB1217" s="278"/>
      <c r="DC1217" s="278"/>
      <c r="DD1217" s="278"/>
      <c r="DE1217" s="278"/>
      <c r="DF1217" s="278"/>
      <c r="DG1217" s="278"/>
      <c r="DH1217" s="278"/>
      <c r="DI1217" s="278"/>
      <c r="DJ1217" s="278"/>
      <c r="DK1217" s="278"/>
      <c r="DL1217" s="278"/>
      <c r="DM1217" s="278"/>
      <c r="DN1217" s="278"/>
    </row>
    <row r="1218" customFormat="false" ht="15.75" hidden="false" customHeight="false" outlineLevel="0" collapsed="false">
      <c r="A1218" s="279" t="s">
        <v>622</v>
      </c>
      <c r="B1218" s="78"/>
      <c r="C1218" s="78"/>
      <c r="D1218" s="78"/>
      <c r="E1218" s="78"/>
      <c r="F1218" s="78"/>
      <c r="G1218" s="78"/>
      <c r="H1218" s="78"/>
      <c r="I1218" s="78"/>
      <c r="J1218" s="78"/>
      <c r="K1218" s="78"/>
      <c r="L1218" s="78"/>
      <c r="M1218" s="78"/>
      <c r="N1218" s="78"/>
      <c r="O1218" s="78"/>
      <c r="P1218" s="78"/>
      <c r="Q1218" s="78"/>
      <c r="R1218" s="78"/>
      <c r="S1218" s="78"/>
      <c r="T1218" s="78"/>
      <c r="U1218" s="78"/>
      <c r="V1218" s="78"/>
      <c r="W1218" s="78"/>
      <c r="X1218" s="78"/>
      <c r="Y1218" s="78"/>
      <c r="Z1218" s="78"/>
      <c r="AA1218" s="78"/>
      <c r="AB1218" s="78"/>
      <c r="AC1218" s="78"/>
      <c r="AD1218" s="78"/>
      <c r="AE1218" s="78"/>
      <c r="AF1218" s="78"/>
      <c r="AG1218" s="78"/>
      <c r="AH1218" s="78"/>
      <c r="AI1218" s="78"/>
      <c r="AJ1218" s="78"/>
      <c r="AK1218" s="78"/>
      <c r="AL1218" s="78"/>
      <c r="AM1218" s="78"/>
      <c r="AN1218" s="78"/>
      <c r="AO1218" s="78"/>
      <c r="AP1218" s="78"/>
      <c r="AQ1218" s="78"/>
      <c r="AR1218" s="78"/>
      <c r="AS1218" s="78"/>
      <c r="AT1218" s="78"/>
      <c r="AU1218" s="78"/>
      <c r="AV1218" s="78"/>
      <c r="AW1218" s="78"/>
      <c r="AX1218" s="78"/>
      <c r="AY1218" s="78"/>
      <c r="AZ1218" s="78"/>
      <c r="BA1218" s="78"/>
      <c r="BB1218" s="78"/>
      <c r="BC1218" s="78"/>
      <c r="BD1218" s="78"/>
      <c r="BE1218" s="78"/>
      <c r="BF1218" s="78"/>
      <c r="BG1218" s="78"/>
      <c r="BH1218" s="78"/>
      <c r="BI1218" s="78"/>
      <c r="BJ1218" s="78"/>
      <c r="BK1218" s="78"/>
      <c r="BL1218" s="78"/>
      <c r="BM1218" s="78"/>
      <c r="BN1218" s="78"/>
      <c r="BO1218" s="78"/>
      <c r="BP1218" s="78"/>
      <c r="BQ1218" s="78"/>
      <c r="BR1218" s="78"/>
      <c r="BS1218" s="78"/>
      <c r="BT1218" s="78"/>
      <c r="BU1218" s="78"/>
      <c r="BV1218" s="78"/>
      <c r="BW1218" s="78"/>
      <c r="BX1218" s="78"/>
      <c r="BY1218" s="78"/>
      <c r="BZ1218" s="78"/>
      <c r="CA1218" s="78"/>
      <c r="CB1218" s="78"/>
      <c r="CC1218" s="78"/>
      <c r="CD1218" s="78"/>
      <c r="CE1218" s="78"/>
      <c r="CF1218" s="78"/>
      <c r="CG1218" s="74"/>
      <c r="CH1218" s="74"/>
      <c r="CI1218" s="74"/>
      <c r="CJ1218" s="74"/>
      <c r="CK1218" s="74"/>
      <c r="CL1218" s="74"/>
      <c r="CM1218" s="74"/>
      <c r="CN1218" s="74"/>
      <c r="CO1218" s="74"/>
      <c r="CP1218" s="74"/>
      <c r="CQ1218" s="74"/>
      <c r="CR1218" s="74"/>
      <c r="CS1218" s="74"/>
      <c r="CT1218" s="294"/>
      <c r="CU1218" s="294"/>
      <c r="CV1218" s="294"/>
      <c r="CW1218" s="294"/>
      <c r="CX1218" s="294"/>
      <c r="CY1218" s="294"/>
      <c r="CZ1218" s="294"/>
      <c r="DA1218" s="294"/>
      <c r="DB1218" s="294"/>
      <c r="DC1218" s="294"/>
      <c r="DD1218" s="294"/>
      <c r="DE1218" s="294"/>
      <c r="DF1218" s="294"/>
      <c r="DG1218" s="294"/>
      <c r="DH1218" s="294"/>
      <c r="DI1218" s="294"/>
      <c r="DJ1218" s="294"/>
      <c r="DK1218" s="294"/>
      <c r="DL1218" s="294"/>
      <c r="DM1218" s="294"/>
      <c r="DN1218" s="294"/>
    </row>
    <row r="1219" customFormat="false" ht="15.75" hidden="false" customHeight="false" outlineLevel="0" collapsed="false">
      <c r="A1219" s="279" t="s">
        <v>623</v>
      </c>
      <c r="B1219" s="78"/>
      <c r="C1219" s="78"/>
      <c r="D1219" s="78"/>
      <c r="E1219" s="78"/>
      <c r="F1219" s="78"/>
      <c r="G1219" s="78"/>
      <c r="H1219" s="78"/>
      <c r="I1219" s="78"/>
      <c r="J1219" s="78"/>
      <c r="K1219" s="78"/>
      <c r="L1219" s="78"/>
      <c r="M1219" s="78"/>
      <c r="N1219" s="78"/>
      <c r="O1219" s="78"/>
      <c r="P1219" s="78"/>
      <c r="Q1219" s="78"/>
      <c r="R1219" s="78"/>
      <c r="S1219" s="78"/>
      <c r="T1219" s="78"/>
      <c r="U1219" s="78"/>
      <c r="V1219" s="78"/>
      <c r="W1219" s="78"/>
      <c r="X1219" s="78"/>
      <c r="Y1219" s="78"/>
      <c r="Z1219" s="78"/>
      <c r="AA1219" s="78"/>
      <c r="AB1219" s="78"/>
      <c r="AC1219" s="78"/>
      <c r="AD1219" s="78"/>
      <c r="AE1219" s="78"/>
      <c r="AF1219" s="78"/>
      <c r="AG1219" s="78"/>
      <c r="AH1219" s="78"/>
      <c r="AI1219" s="78"/>
      <c r="AJ1219" s="78"/>
      <c r="AK1219" s="78"/>
      <c r="AL1219" s="78"/>
      <c r="AM1219" s="78"/>
      <c r="AN1219" s="78"/>
      <c r="AO1219" s="78"/>
      <c r="AP1219" s="78"/>
      <c r="AQ1219" s="78"/>
      <c r="AR1219" s="78"/>
      <c r="AS1219" s="78"/>
      <c r="AT1219" s="78"/>
      <c r="AU1219" s="78"/>
      <c r="AV1219" s="78"/>
      <c r="AW1219" s="78"/>
      <c r="AX1219" s="78"/>
      <c r="AY1219" s="78"/>
      <c r="AZ1219" s="78"/>
      <c r="BA1219" s="78"/>
      <c r="BB1219" s="78"/>
      <c r="BC1219" s="78"/>
      <c r="BD1219" s="78"/>
      <c r="BE1219" s="78"/>
      <c r="BF1219" s="78"/>
      <c r="BG1219" s="78"/>
      <c r="BH1219" s="78"/>
      <c r="BI1219" s="78"/>
      <c r="BJ1219" s="78"/>
      <c r="BK1219" s="78"/>
      <c r="BL1219" s="78"/>
      <c r="BM1219" s="78"/>
      <c r="BN1219" s="78"/>
      <c r="BO1219" s="78"/>
      <c r="BP1219" s="78"/>
      <c r="BQ1219" s="78"/>
      <c r="BR1219" s="78"/>
      <c r="BS1219" s="78"/>
      <c r="BT1219" s="78"/>
      <c r="BU1219" s="78"/>
      <c r="BV1219" s="78"/>
      <c r="BW1219" s="78"/>
      <c r="BX1219" s="78"/>
      <c r="BY1219" s="78"/>
      <c r="BZ1219" s="78"/>
      <c r="CA1219" s="78"/>
      <c r="CB1219" s="78"/>
      <c r="CC1219" s="78"/>
      <c r="CD1219" s="78"/>
      <c r="CE1219" s="78"/>
      <c r="CF1219" s="78"/>
      <c r="CG1219" s="74"/>
      <c r="CH1219" s="74"/>
      <c r="CI1219" s="74"/>
      <c r="CJ1219" s="74"/>
      <c r="CK1219" s="74"/>
      <c r="CL1219" s="74"/>
      <c r="CM1219" s="74"/>
      <c r="CN1219" s="74"/>
      <c r="CO1219" s="74"/>
      <c r="CP1219" s="74"/>
      <c r="CQ1219" s="74"/>
      <c r="CR1219" s="74"/>
      <c r="CS1219" s="74"/>
      <c r="CT1219" s="278"/>
      <c r="CU1219" s="278"/>
      <c r="CV1219" s="278"/>
      <c r="CW1219" s="278"/>
      <c r="CX1219" s="278"/>
      <c r="CY1219" s="278"/>
      <c r="CZ1219" s="278"/>
      <c r="DA1219" s="278"/>
      <c r="DB1219" s="278"/>
      <c r="DC1219" s="278"/>
      <c r="DD1219" s="278"/>
      <c r="DE1219" s="278"/>
      <c r="DF1219" s="278"/>
      <c r="DG1219" s="278"/>
      <c r="DH1219" s="278"/>
      <c r="DI1219" s="278"/>
      <c r="DJ1219" s="278"/>
      <c r="DK1219" s="278"/>
      <c r="DL1219" s="278"/>
      <c r="DM1219" s="278"/>
      <c r="DN1219" s="278"/>
    </row>
    <row r="1220" customFormat="false" ht="15.75" hidden="false" customHeight="false" outlineLevel="0" collapsed="false">
      <c r="A1220" s="276" t="s">
        <v>611</v>
      </c>
      <c r="B1220" s="170"/>
      <c r="C1220" s="170"/>
      <c r="D1220" s="170"/>
      <c r="E1220" s="170"/>
      <c r="F1220" s="170"/>
      <c r="G1220" s="170"/>
      <c r="H1220" s="170"/>
      <c r="I1220" s="170"/>
      <c r="J1220" s="170"/>
      <c r="K1220" s="170"/>
      <c r="L1220" s="170"/>
      <c r="M1220" s="170"/>
      <c r="N1220" s="170"/>
      <c r="O1220" s="170"/>
      <c r="P1220" s="170"/>
      <c r="Q1220" s="170"/>
      <c r="R1220" s="170"/>
      <c r="S1220" s="170"/>
      <c r="T1220" s="170"/>
      <c r="U1220" s="170"/>
      <c r="V1220" s="170"/>
      <c r="W1220" s="170"/>
      <c r="X1220" s="170"/>
      <c r="Y1220" s="170"/>
      <c r="Z1220" s="170"/>
      <c r="AA1220" s="170"/>
      <c r="AB1220" s="170"/>
      <c r="AC1220" s="170"/>
      <c r="AD1220" s="170"/>
      <c r="AE1220" s="170"/>
      <c r="AF1220" s="170"/>
      <c r="AG1220" s="170"/>
      <c r="AH1220" s="170"/>
      <c r="AI1220" s="170"/>
      <c r="AJ1220" s="170"/>
      <c r="AK1220" s="170"/>
      <c r="AL1220" s="170"/>
      <c r="AM1220" s="170"/>
      <c r="AN1220" s="170"/>
      <c r="AO1220" s="170"/>
      <c r="AP1220" s="170"/>
      <c r="AQ1220" s="170"/>
      <c r="AR1220" s="170"/>
      <c r="AS1220" s="170"/>
      <c r="AT1220" s="170"/>
      <c r="AU1220" s="170"/>
      <c r="AV1220" s="170"/>
      <c r="AW1220" s="170"/>
      <c r="AX1220" s="170"/>
      <c r="AY1220" s="170"/>
      <c r="AZ1220" s="170"/>
      <c r="BA1220" s="170"/>
      <c r="BB1220" s="170"/>
      <c r="BC1220" s="170"/>
      <c r="BD1220" s="170"/>
      <c r="BE1220" s="170"/>
      <c r="BF1220" s="170"/>
      <c r="BG1220" s="170"/>
      <c r="BH1220" s="170"/>
      <c r="BI1220" s="170"/>
      <c r="BJ1220" s="170" t="n">
        <v>0</v>
      </c>
      <c r="BK1220" s="170" t="n">
        <v>0</v>
      </c>
      <c r="BL1220" s="170" t="n">
        <v>0</v>
      </c>
      <c r="BM1220" s="170" t="n">
        <v>0</v>
      </c>
      <c r="BN1220" s="170" t="n">
        <v>0</v>
      </c>
      <c r="BO1220" s="170" t="n">
        <v>0</v>
      </c>
      <c r="BP1220" s="170" t="n">
        <v>0</v>
      </c>
      <c r="BQ1220" s="170" t="n">
        <v>0</v>
      </c>
      <c r="BR1220" s="170" t="n">
        <v>0</v>
      </c>
      <c r="BS1220" s="170" t="n">
        <v>0</v>
      </c>
      <c r="BT1220" s="170" t="n">
        <v>0</v>
      </c>
      <c r="BU1220" s="170" t="n">
        <v>0</v>
      </c>
      <c r="BV1220" s="170" t="n">
        <v>0</v>
      </c>
      <c r="BW1220" s="170" t="n">
        <v>0</v>
      </c>
      <c r="BX1220" s="170" t="n">
        <v>0</v>
      </c>
      <c r="BY1220" s="170" t="n">
        <v>0</v>
      </c>
      <c r="BZ1220" s="170" t="n">
        <v>0</v>
      </c>
      <c r="CA1220" s="170" t="n">
        <v>0</v>
      </c>
      <c r="CB1220" s="170" t="n">
        <v>0</v>
      </c>
      <c r="CC1220" s="170" t="n">
        <v>0</v>
      </c>
      <c r="CD1220" s="170" t="n">
        <v>0</v>
      </c>
      <c r="CE1220" s="170" t="n">
        <v>0</v>
      </c>
      <c r="CF1220" s="170" t="n">
        <v>0</v>
      </c>
      <c r="CG1220" s="172" t="n">
        <v>0</v>
      </c>
      <c r="CH1220" s="172" t="n">
        <v>0</v>
      </c>
      <c r="CI1220" s="172" t="n">
        <v>0</v>
      </c>
      <c r="CJ1220" s="172" t="n">
        <v>0</v>
      </c>
      <c r="CK1220" s="172" t="n">
        <v>0</v>
      </c>
      <c r="CL1220" s="172" t="n">
        <v>0</v>
      </c>
      <c r="CM1220" s="172" t="n">
        <v>0</v>
      </c>
      <c r="CN1220" s="172" t="n">
        <v>0</v>
      </c>
      <c r="CO1220" s="172" t="n">
        <v>0</v>
      </c>
      <c r="CP1220" s="172" t="n">
        <v>0</v>
      </c>
      <c r="CQ1220" s="172" t="n">
        <v>0</v>
      </c>
      <c r="CR1220" s="172" t="n">
        <v>0</v>
      </c>
      <c r="CS1220" s="172"/>
      <c r="CT1220" s="278"/>
      <c r="CU1220" s="278"/>
      <c r="CV1220" s="278"/>
      <c r="CW1220" s="278"/>
      <c r="CX1220" s="278"/>
      <c r="CY1220" s="278"/>
      <c r="CZ1220" s="278"/>
      <c r="DA1220" s="278"/>
      <c r="DB1220" s="278"/>
      <c r="DC1220" s="278"/>
      <c r="DD1220" s="278"/>
      <c r="DE1220" s="278"/>
      <c r="DF1220" s="278"/>
      <c r="DG1220" s="278"/>
      <c r="DH1220" s="278"/>
      <c r="DI1220" s="278"/>
      <c r="DJ1220" s="278"/>
      <c r="DK1220" s="278"/>
      <c r="DL1220" s="278"/>
      <c r="DM1220" s="278"/>
      <c r="DN1220" s="278"/>
    </row>
    <row r="1221" customFormat="false" ht="15.75" hidden="false" customHeight="false" outlineLevel="0" collapsed="false">
      <c r="A1221" s="276" t="s">
        <v>622</v>
      </c>
      <c r="B1221" s="78"/>
      <c r="C1221" s="78"/>
      <c r="D1221" s="78"/>
      <c r="E1221" s="78"/>
      <c r="F1221" s="78"/>
      <c r="G1221" s="78"/>
      <c r="H1221" s="78"/>
      <c r="I1221" s="78"/>
      <c r="J1221" s="78"/>
      <c r="K1221" s="78"/>
      <c r="L1221" s="78"/>
      <c r="M1221" s="78"/>
      <c r="N1221" s="78"/>
      <c r="O1221" s="78"/>
      <c r="P1221" s="78"/>
      <c r="Q1221" s="78"/>
      <c r="R1221" s="78"/>
      <c r="S1221" s="78"/>
      <c r="T1221" s="78"/>
      <c r="U1221" s="78"/>
      <c r="V1221" s="78"/>
      <c r="W1221" s="78"/>
      <c r="X1221" s="78"/>
      <c r="Y1221" s="78"/>
      <c r="Z1221" s="78"/>
      <c r="AA1221" s="78"/>
      <c r="AB1221" s="78"/>
      <c r="AC1221" s="78"/>
      <c r="AD1221" s="78"/>
      <c r="AE1221" s="78"/>
      <c r="AF1221" s="78"/>
      <c r="AG1221" s="78"/>
      <c r="AH1221" s="78"/>
      <c r="AI1221" s="78"/>
      <c r="AJ1221" s="78"/>
      <c r="AK1221" s="78"/>
      <c r="AL1221" s="78"/>
      <c r="AM1221" s="78"/>
      <c r="AN1221" s="78"/>
      <c r="AO1221" s="78"/>
      <c r="AP1221" s="78"/>
      <c r="AQ1221" s="78"/>
      <c r="AR1221" s="78"/>
      <c r="AS1221" s="78"/>
      <c r="AT1221" s="78"/>
      <c r="AU1221" s="78"/>
      <c r="AV1221" s="78"/>
      <c r="AW1221" s="78"/>
      <c r="AX1221" s="78"/>
      <c r="AY1221" s="78"/>
      <c r="AZ1221" s="78"/>
      <c r="BA1221" s="78"/>
      <c r="BB1221" s="78"/>
      <c r="BC1221" s="78"/>
      <c r="BD1221" s="78"/>
      <c r="BE1221" s="78"/>
      <c r="BF1221" s="78"/>
      <c r="BG1221" s="78"/>
      <c r="BH1221" s="78"/>
      <c r="BI1221" s="78"/>
      <c r="BJ1221" s="78"/>
      <c r="BK1221" s="78"/>
      <c r="BL1221" s="78"/>
      <c r="BM1221" s="78"/>
      <c r="BN1221" s="78"/>
      <c r="BO1221" s="78"/>
      <c r="BP1221" s="78"/>
      <c r="BQ1221" s="78"/>
      <c r="BR1221" s="78"/>
      <c r="BS1221" s="78"/>
      <c r="BT1221" s="78"/>
      <c r="BU1221" s="78"/>
      <c r="BV1221" s="78"/>
      <c r="BW1221" s="78"/>
      <c r="BX1221" s="78"/>
      <c r="BY1221" s="78"/>
      <c r="BZ1221" s="78"/>
      <c r="CA1221" s="78"/>
      <c r="CB1221" s="78"/>
      <c r="CC1221" s="78"/>
      <c r="CD1221" s="78"/>
      <c r="CE1221" s="78"/>
      <c r="CF1221" s="78"/>
      <c r="CG1221" s="74"/>
      <c r="CH1221" s="74"/>
      <c r="CI1221" s="74"/>
      <c r="CJ1221" s="74"/>
      <c r="CK1221" s="74"/>
      <c r="CL1221" s="74"/>
      <c r="CM1221" s="74"/>
      <c r="CN1221" s="74"/>
      <c r="CO1221" s="74"/>
      <c r="CP1221" s="74"/>
      <c r="CQ1221" s="74"/>
      <c r="CR1221" s="74"/>
      <c r="CS1221" s="74"/>
      <c r="CT1221" s="294"/>
      <c r="CU1221" s="294"/>
      <c r="CV1221" s="294"/>
      <c r="CW1221" s="294"/>
      <c r="CX1221" s="294"/>
      <c r="CY1221" s="294"/>
      <c r="CZ1221" s="294"/>
      <c r="DA1221" s="294"/>
      <c r="DB1221" s="294"/>
      <c r="DC1221" s="294"/>
      <c r="DD1221" s="294"/>
      <c r="DE1221" s="294"/>
      <c r="DF1221" s="294"/>
      <c r="DG1221" s="294"/>
      <c r="DH1221" s="294"/>
      <c r="DI1221" s="294"/>
      <c r="DJ1221" s="294"/>
      <c r="DK1221" s="294"/>
      <c r="DL1221" s="294"/>
      <c r="DM1221" s="294"/>
      <c r="DN1221" s="294"/>
    </row>
    <row r="1222" customFormat="false" ht="15.75" hidden="false" customHeight="false" outlineLevel="0" collapsed="false">
      <c r="A1222" s="276" t="s">
        <v>623</v>
      </c>
      <c r="B1222" s="78"/>
      <c r="C1222" s="78"/>
      <c r="D1222" s="78"/>
      <c r="E1222" s="78"/>
      <c r="F1222" s="78"/>
      <c r="G1222" s="78"/>
      <c r="H1222" s="78"/>
      <c r="I1222" s="78"/>
      <c r="J1222" s="78"/>
      <c r="K1222" s="78"/>
      <c r="L1222" s="78"/>
      <c r="M1222" s="78"/>
      <c r="N1222" s="78"/>
      <c r="O1222" s="78"/>
      <c r="P1222" s="78"/>
      <c r="Q1222" s="78"/>
      <c r="R1222" s="78"/>
      <c r="S1222" s="78"/>
      <c r="T1222" s="78"/>
      <c r="U1222" s="78"/>
      <c r="V1222" s="78"/>
      <c r="W1222" s="78"/>
      <c r="X1222" s="78"/>
      <c r="Y1222" s="78"/>
      <c r="Z1222" s="78"/>
      <c r="AA1222" s="78"/>
      <c r="AB1222" s="78"/>
      <c r="AC1222" s="78"/>
      <c r="AD1222" s="78"/>
      <c r="AE1222" s="78"/>
      <c r="AF1222" s="78"/>
      <c r="AG1222" s="78"/>
      <c r="AH1222" s="78"/>
      <c r="AI1222" s="78"/>
      <c r="AJ1222" s="78"/>
      <c r="AK1222" s="78"/>
      <c r="AL1222" s="78"/>
      <c r="AM1222" s="78"/>
      <c r="AN1222" s="78"/>
      <c r="AO1222" s="78"/>
      <c r="AP1222" s="78"/>
      <c r="AQ1222" s="78"/>
      <c r="AR1222" s="78"/>
      <c r="AS1222" s="78"/>
      <c r="AT1222" s="78"/>
      <c r="AU1222" s="78"/>
      <c r="AV1222" s="78"/>
      <c r="AW1222" s="78"/>
      <c r="AX1222" s="78"/>
      <c r="AY1222" s="78"/>
      <c r="AZ1222" s="78"/>
      <c r="BA1222" s="78"/>
      <c r="BB1222" s="78"/>
      <c r="BC1222" s="78"/>
      <c r="BD1222" s="78"/>
      <c r="BE1222" s="78"/>
      <c r="BF1222" s="78"/>
      <c r="BG1222" s="78"/>
      <c r="BH1222" s="78"/>
      <c r="BI1222" s="78"/>
      <c r="BJ1222" s="78"/>
      <c r="BK1222" s="78"/>
      <c r="BL1222" s="78"/>
      <c r="BM1222" s="78"/>
      <c r="BN1222" s="78"/>
      <c r="BO1222" s="78"/>
      <c r="BP1222" s="78"/>
      <c r="BQ1222" s="78"/>
      <c r="BR1222" s="78"/>
      <c r="BS1222" s="78"/>
      <c r="BT1222" s="78"/>
      <c r="BU1222" s="78"/>
      <c r="BV1222" s="78"/>
      <c r="BW1222" s="78"/>
      <c r="BX1222" s="78"/>
      <c r="BY1222" s="78"/>
      <c r="BZ1222" s="78"/>
      <c r="CA1222" s="78"/>
      <c r="CB1222" s="78"/>
      <c r="CC1222" s="78"/>
      <c r="CD1222" s="78"/>
      <c r="CE1222" s="78"/>
      <c r="CF1222" s="78"/>
      <c r="CG1222" s="74"/>
      <c r="CH1222" s="74"/>
      <c r="CI1222" s="74"/>
      <c r="CJ1222" s="74"/>
      <c r="CK1222" s="74"/>
      <c r="CL1222" s="74"/>
      <c r="CM1222" s="74"/>
      <c r="CN1222" s="74"/>
      <c r="CO1222" s="74"/>
      <c r="CP1222" s="74"/>
      <c r="CQ1222" s="74"/>
      <c r="CR1222" s="74"/>
      <c r="CS1222" s="74"/>
      <c r="CT1222" s="278"/>
      <c r="CU1222" s="278"/>
      <c r="CV1222" s="278"/>
      <c r="CW1222" s="278"/>
      <c r="CX1222" s="278"/>
      <c r="CY1222" s="278"/>
      <c r="CZ1222" s="278"/>
      <c r="DA1222" s="278"/>
      <c r="DB1222" s="278"/>
      <c r="DC1222" s="278"/>
      <c r="DD1222" s="278"/>
      <c r="DE1222" s="278"/>
      <c r="DF1222" s="278"/>
      <c r="DG1222" s="278"/>
      <c r="DH1222" s="278"/>
      <c r="DI1222" s="278"/>
      <c r="DJ1222" s="278"/>
      <c r="DK1222" s="278"/>
      <c r="DL1222" s="278"/>
      <c r="DM1222" s="278"/>
      <c r="DN1222" s="278"/>
    </row>
    <row r="1223" customFormat="false" ht="15.75" hidden="false" customHeight="false" outlineLevel="0" collapsed="false">
      <c r="A1223" s="276" t="s">
        <v>610</v>
      </c>
      <c r="B1223" s="170"/>
      <c r="C1223" s="170"/>
      <c r="D1223" s="170"/>
      <c r="E1223" s="170"/>
      <c r="F1223" s="170"/>
      <c r="G1223" s="170"/>
      <c r="H1223" s="170"/>
      <c r="I1223" s="170"/>
      <c r="J1223" s="170"/>
      <c r="K1223" s="170"/>
      <c r="L1223" s="170"/>
      <c r="M1223" s="170"/>
      <c r="N1223" s="170"/>
      <c r="O1223" s="170"/>
      <c r="P1223" s="170"/>
      <c r="Q1223" s="170"/>
      <c r="R1223" s="170"/>
      <c r="S1223" s="170"/>
      <c r="T1223" s="170"/>
      <c r="U1223" s="170"/>
      <c r="V1223" s="170"/>
      <c r="W1223" s="170"/>
      <c r="X1223" s="170"/>
      <c r="Y1223" s="170"/>
      <c r="Z1223" s="170"/>
      <c r="AA1223" s="170"/>
      <c r="AB1223" s="170"/>
      <c r="AC1223" s="170"/>
      <c r="AD1223" s="170"/>
      <c r="AE1223" s="170"/>
      <c r="AF1223" s="170"/>
      <c r="AG1223" s="170"/>
      <c r="AH1223" s="170"/>
      <c r="AI1223" s="170"/>
      <c r="AJ1223" s="170"/>
      <c r="AK1223" s="170"/>
      <c r="AL1223" s="170"/>
      <c r="AM1223" s="170"/>
      <c r="AN1223" s="170"/>
      <c r="AO1223" s="170"/>
      <c r="AP1223" s="170"/>
      <c r="AQ1223" s="170"/>
      <c r="AR1223" s="170"/>
      <c r="AS1223" s="170"/>
      <c r="AT1223" s="170"/>
      <c r="AU1223" s="170"/>
      <c r="AV1223" s="170"/>
      <c r="AW1223" s="170"/>
      <c r="AX1223" s="170"/>
      <c r="AY1223" s="170"/>
      <c r="AZ1223" s="170"/>
      <c r="BA1223" s="170"/>
      <c r="BB1223" s="170"/>
      <c r="BC1223" s="170"/>
      <c r="BD1223" s="170"/>
      <c r="BE1223" s="170"/>
      <c r="BF1223" s="170"/>
      <c r="BG1223" s="170"/>
      <c r="BH1223" s="170"/>
      <c r="BI1223" s="170"/>
      <c r="BJ1223" s="170" t="n">
        <v>0</v>
      </c>
      <c r="BK1223" s="170" t="n">
        <v>0</v>
      </c>
      <c r="BL1223" s="170" t="n">
        <v>0</v>
      </c>
      <c r="BM1223" s="170" t="n">
        <v>0</v>
      </c>
      <c r="BN1223" s="170" t="n">
        <v>0</v>
      </c>
      <c r="BO1223" s="170" t="n">
        <v>0</v>
      </c>
      <c r="BP1223" s="170" t="n">
        <v>0</v>
      </c>
      <c r="BQ1223" s="170" t="n">
        <v>0</v>
      </c>
      <c r="BR1223" s="170" t="n">
        <v>0</v>
      </c>
      <c r="BS1223" s="170" t="n">
        <v>0</v>
      </c>
      <c r="BT1223" s="170" t="n">
        <v>0</v>
      </c>
      <c r="BU1223" s="170" t="n">
        <v>0</v>
      </c>
      <c r="BV1223" s="170" t="n">
        <v>0</v>
      </c>
      <c r="BW1223" s="170" t="n">
        <v>0</v>
      </c>
      <c r="BX1223" s="170" t="n">
        <v>0</v>
      </c>
      <c r="BY1223" s="170" t="n">
        <v>0</v>
      </c>
      <c r="BZ1223" s="170" t="n">
        <v>0</v>
      </c>
      <c r="CA1223" s="170" t="n">
        <v>0</v>
      </c>
      <c r="CB1223" s="170" t="n">
        <v>0</v>
      </c>
      <c r="CC1223" s="170" t="n">
        <v>0</v>
      </c>
      <c r="CD1223" s="170" t="n">
        <v>0</v>
      </c>
      <c r="CE1223" s="170" t="n">
        <v>0</v>
      </c>
      <c r="CF1223" s="170" t="n">
        <v>0</v>
      </c>
      <c r="CG1223" s="172" t="n">
        <v>0</v>
      </c>
      <c r="CH1223" s="172" t="n">
        <v>0</v>
      </c>
      <c r="CI1223" s="172" t="n">
        <v>0</v>
      </c>
      <c r="CJ1223" s="172" t="n">
        <v>0</v>
      </c>
      <c r="CK1223" s="172" t="n">
        <v>0</v>
      </c>
      <c r="CL1223" s="172" t="n">
        <v>0</v>
      </c>
      <c r="CM1223" s="172" t="n">
        <v>0</v>
      </c>
      <c r="CN1223" s="172" t="n">
        <v>0</v>
      </c>
      <c r="CO1223" s="172" t="n">
        <v>0</v>
      </c>
      <c r="CP1223" s="172" t="n">
        <v>0</v>
      </c>
      <c r="CQ1223" s="172" t="n">
        <v>0</v>
      </c>
      <c r="CR1223" s="172" t="n">
        <v>0</v>
      </c>
      <c r="CS1223" s="172"/>
      <c r="CT1223" s="278"/>
      <c r="CU1223" s="278"/>
      <c r="CV1223" s="278"/>
      <c r="CW1223" s="278"/>
      <c r="CX1223" s="278"/>
      <c r="CY1223" s="278"/>
      <c r="CZ1223" s="278"/>
      <c r="DA1223" s="278"/>
      <c r="DB1223" s="278"/>
      <c r="DC1223" s="278"/>
      <c r="DD1223" s="278"/>
      <c r="DE1223" s="278"/>
      <c r="DF1223" s="278"/>
      <c r="DG1223" s="278"/>
      <c r="DH1223" s="278"/>
      <c r="DI1223" s="278"/>
      <c r="DJ1223" s="278"/>
      <c r="DK1223" s="278"/>
      <c r="DL1223" s="278"/>
      <c r="DM1223" s="278"/>
      <c r="DN1223" s="278"/>
    </row>
    <row r="1224" customFormat="false" ht="15.75" hidden="false" customHeight="false" outlineLevel="0" collapsed="false">
      <c r="A1224" s="276" t="s">
        <v>622</v>
      </c>
      <c r="B1224" s="78"/>
      <c r="C1224" s="78"/>
      <c r="D1224" s="78"/>
      <c r="E1224" s="78"/>
      <c r="F1224" s="78"/>
      <c r="G1224" s="78"/>
      <c r="H1224" s="78"/>
      <c r="I1224" s="78"/>
      <c r="J1224" s="78"/>
      <c r="K1224" s="78"/>
      <c r="L1224" s="78"/>
      <c r="M1224" s="78"/>
      <c r="N1224" s="78"/>
      <c r="O1224" s="78"/>
      <c r="P1224" s="78"/>
      <c r="Q1224" s="78"/>
      <c r="R1224" s="78"/>
      <c r="S1224" s="78"/>
      <c r="T1224" s="78"/>
      <c r="U1224" s="78"/>
      <c r="V1224" s="78"/>
      <c r="W1224" s="78"/>
      <c r="X1224" s="78"/>
      <c r="Y1224" s="78"/>
      <c r="Z1224" s="78"/>
      <c r="AA1224" s="78"/>
      <c r="AB1224" s="78"/>
      <c r="AC1224" s="78"/>
      <c r="AD1224" s="78"/>
      <c r="AE1224" s="78"/>
      <c r="AF1224" s="78"/>
      <c r="AG1224" s="78"/>
      <c r="AH1224" s="78"/>
      <c r="AI1224" s="78"/>
      <c r="AJ1224" s="78"/>
      <c r="AK1224" s="78"/>
      <c r="AL1224" s="78"/>
      <c r="AM1224" s="78"/>
      <c r="AN1224" s="78"/>
      <c r="AO1224" s="78"/>
      <c r="AP1224" s="78"/>
      <c r="AQ1224" s="78"/>
      <c r="AR1224" s="78"/>
      <c r="AS1224" s="78"/>
      <c r="AT1224" s="78"/>
      <c r="AU1224" s="78"/>
      <c r="AV1224" s="78"/>
      <c r="AW1224" s="78"/>
      <c r="AX1224" s="78"/>
      <c r="AY1224" s="78"/>
      <c r="AZ1224" s="78"/>
      <c r="BA1224" s="78"/>
      <c r="BB1224" s="78"/>
      <c r="BC1224" s="78"/>
      <c r="BD1224" s="78"/>
      <c r="BE1224" s="78"/>
      <c r="BF1224" s="78"/>
      <c r="BG1224" s="78"/>
      <c r="BH1224" s="78"/>
      <c r="BI1224" s="78"/>
      <c r="BJ1224" s="78"/>
      <c r="BK1224" s="78"/>
      <c r="BL1224" s="78"/>
      <c r="BM1224" s="78"/>
      <c r="BN1224" s="78"/>
      <c r="BO1224" s="78"/>
      <c r="BP1224" s="78"/>
      <c r="BQ1224" s="78"/>
      <c r="BR1224" s="78"/>
      <c r="BS1224" s="78"/>
      <c r="BT1224" s="78"/>
      <c r="BU1224" s="78"/>
      <c r="BV1224" s="78"/>
      <c r="BW1224" s="78"/>
      <c r="BX1224" s="78"/>
      <c r="BY1224" s="78"/>
      <c r="BZ1224" s="78"/>
      <c r="CA1224" s="78"/>
      <c r="CB1224" s="78"/>
      <c r="CC1224" s="78"/>
      <c r="CD1224" s="78"/>
      <c r="CE1224" s="78"/>
      <c r="CF1224" s="78"/>
      <c r="CG1224" s="74"/>
      <c r="CH1224" s="74"/>
      <c r="CI1224" s="74"/>
      <c r="CJ1224" s="74"/>
      <c r="CK1224" s="74"/>
      <c r="CL1224" s="74"/>
      <c r="CM1224" s="74"/>
      <c r="CN1224" s="74"/>
      <c r="CO1224" s="74"/>
      <c r="CP1224" s="74"/>
      <c r="CQ1224" s="74"/>
      <c r="CR1224" s="74"/>
      <c r="CS1224" s="74"/>
      <c r="CT1224" s="294"/>
      <c r="CU1224" s="294"/>
      <c r="CV1224" s="294"/>
      <c r="CW1224" s="294"/>
      <c r="CX1224" s="294"/>
      <c r="CY1224" s="294"/>
      <c r="CZ1224" s="294"/>
      <c r="DA1224" s="294"/>
      <c r="DB1224" s="294"/>
      <c r="DC1224" s="294"/>
      <c r="DD1224" s="294"/>
      <c r="DE1224" s="294"/>
      <c r="DF1224" s="294"/>
      <c r="DG1224" s="294"/>
      <c r="DH1224" s="294"/>
      <c r="DI1224" s="294"/>
      <c r="DJ1224" s="294"/>
      <c r="DK1224" s="294"/>
      <c r="DL1224" s="294"/>
      <c r="DM1224" s="294"/>
      <c r="DN1224" s="294"/>
    </row>
    <row r="1225" customFormat="false" ht="15.75" hidden="false" customHeight="false" outlineLevel="0" collapsed="false">
      <c r="A1225" s="276" t="s">
        <v>623</v>
      </c>
      <c r="B1225" s="78"/>
      <c r="C1225" s="78"/>
      <c r="D1225" s="78"/>
      <c r="E1225" s="78"/>
      <c r="F1225" s="78"/>
      <c r="G1225" s="78"/>
      <c r="H1225" s="78"/>
      <c r="I1225" s="78"/>
      <c r="J1225" s="78"/>
      <c r="K1225" s="78"/>
      <c r="L1225" s="78"/>
      <c r="M1225" s="78"/>
      <c r="N1225" s="78"/>
      <c r="O1225" s="78"/>
      <c r="P1225" s="78"/>
      <c r="Q1225" s="78"/>
      <c r="R1225" s="78"/>
      <c r="S1225" s="78"/>
      <c r="T1225" s="78"/>
      <c r="U1225" s="78"/>
      <c r="V1225" s="78"/>
      <c r="W1225" s="78"/>
      <c r="X1225" s="78"/>
      <c r="Y1225" s="78"/>
      <c r="Z1225" s="78"/>
      <c r="AA1225" s="78"/>
      <c r="AB1225" s="78"/>
      <c r="AC1225" s="78"/>
      <c r="AD1225" s="78"/>
      <c r="AE1225" s="78"/>
      <c r="AF1225" s="78"/>
      <c r="AG1225" s="78"/>
      <c r="AH1225" s="78"/>
      <c r="AI1225" s="78"/>
      <c r="AJ1225" s="78"/>
      <c r="AK1225" s="78"/>
      <c r="AL1225" s="78"/>
      <c r="AM1225" s="78"/>
      <c r="AN1225" s="78"/>
      <c r="AO1225" s="78"/>
      <c r="AP1225" s="78"/>
      <c r="AQ1225" s="78"/>
      <c r="AR1225" s="78"/>
      <c r="AS1225" s="78"/>
      <c r="AT1225" s="78"/>
      <c r="AU1225" s="78"/>
      <c r="AV1225" s="78"/>
      <c r="AW1225" s="78"/>
      <c r="AX1225" s="78"/>
      <c r="AY1225" s="78"/>
      <c r="AZ1225" s="78"/>
      <c r="BA1225" s="78"/>
      <c r="BB1225" s="78"/>
      <c r="BC1225" s="78"/>
      <c r="BD1225" s="78"/>
      <c r="BE1225" s="78"/>
      <c r="BF1225" s="78"/>
      <c r="BG1225" s="78"/>
      <c r="BH1225" s="78"/>
      <c r="BI1225" s="78"/>
      <c r="BJ1225" s="78"/>
      <c r="BK1225" s="78"/>
      <c r="BL1225" s="78"/>
      <c r="BM1225" s="78"/>
      <c r="BN1225" s="78"/>
      <c r="BO1225" s="78"/>
      <c r="BP1225" s="78"/>
      <c r="BQ1225" s="78"/>
      <c r="BR1225" s="78"/>
      <c r="BS1225" s="78"/>
      <c r="BT1225" s="78"/>
      <c r="BU1225" s="78"/>
      <c r="BV1225" s="78"/>
      <c r="BW1225" s="78"/>
      <c r="BX1225" s="78"/>
      <c r="BY1225" s="78"/>
      <c r="BZ1225" s="78"/>
      <c r="CA1225" s="78"/>
      <c r="CB1225" s="78"/>
      <c r="CC1225" s="78"/>
      <c r="CD1225" s="78"/>
      <c r="CE1225" s="78"/>
      <c r="CF1225" s="78"/>
      <c r="CG1225" s="74"/>
      <c r="CH1225" s="74"/>
      <c r="CI1225" s="74"/>
      <c r="CJ1225" s="74"/>
      <c r="CK1225" s="74"/>
      <c r="CL1225" s="74"/>
      <c r="CM1225" s="74"/>
      <c r="CN1225" s="74"/>
      <c r="CO1225" s="74"/>
      <c r="CP1225" s="74"/>
      <c r="CQ1225" s="74"/>
      <c r="CR1225" s="74"/>
      <c r="CS1225" s="74"/>
      <c r="CT1225" s="278"/>
      <c r="CU1225" s="278"/>
      <c r="CV1225" s="278"/>
      <c r="CW1225" s="278"/>
      <c r="CX1225" s="278"/>
      <c r="CY1225" s="278"/>
      <c r="CZ1225" s="278"/>
      <c r="DA1225" s="278"/>
      <c r="DB1225" s="278"/>
      <c r="DC1225" s="278"/>
      <c r="DD1225" s="278"/>
      <c r="DE1225" s="278"/>
      <c r="DF1225" s="278"/>
      <c r="DG1225" s="278"/>
      <c r="DH1225" s="278"/>
      <c r="DI1225" s="278"/>
      <c r="DJ1225" s="278"/>
      <c r="DK1225" s="278"/>
      <c r="DL1225" s="278"/>
      <c r="DM1225" s="278"/>
      <c r="DN1225" s="278"/>
    </row>
    <row r="1226" customFormat="false" ht="15.75" hidden="false" customHeight="false" outlineLevel="0" collapsed="false">
      <c r="A1226" s="276" t="s">
        <v>612</v>
      </c>
      <c r="B1226" s="170"/>
      <c r="C1226" s="170"/>
      <c r="D1226" s="170"/>
      <c r="E1226" s="170"/>
      <c r="F1226" s="170"/>
      <c r="G1226" s="170"/>
      <c r="H1226" s="170"/>
      <c r="I1226" s="170"/>
      <c r="J1226" s="170"/>
      <c r="K1226" s="170"/>
      <c r="L1226" s="170"/>
      <c r="M1226" s="170"/>
      <c r="N1226" s="170"/>
      <c r="O1226" s="170"/>
      <c r="P1226" s="170"/>
      <c r="Q1226" s="170"/>
      <c r="R1226" s="170"/>
      <c r="S1226" s="170"/>
      <c r="T1226" s="170"/>
      <c r="U1226" s="170"/>
      <c r="V1226" s="170"/>
      <c r="W1226" s="170"/>
      <c r="X1226" s="170"/>
      <c r="Y1226" s="170"/>
      <c r="Z1226" s="170"/>
      <c r="AA1226" s="170"/>
      <c r="AB1226" s="170"/>
      <c r="AC1226" s="170"/>
      <c r="AD1226" s="170"/>
      <c r="AE1226" s="170"/>
      <c r="AF1226" s="170"/>
      <c r="AG1226" s="170"/>
      <c r="AH1226" s="170"/>
      <c r="AI1226" s="170"/>
      <c r="AJ1226" s="170"/>
      <c r="AK1226" s="170"/>
      <c r="AL1226" s="170"/>
      <c r="AM1226" s="170"/>
      <c r="AN1226" s="170"/>
      <c r="AO1226" s="170"/>
      <c r="AP1226" s="170"/>
      <c r="AQ1226" s="170"/>
      <c r="AR1226" s="170"/>
      <c r="AS1226" s="170"/>
      <c r="AT1226" s="170"/>
      <c r="AU1226" s="170"/>
      <c r="AV1226" s="170"/>
      <c r="AW1226" s="170"/>
      <c r="AX1226" s="170"/>
      <c r="AY1226" s="170"/>
      <c r="AZ1226" s="170"/>
      <c r="BA1226" s="170"/>
      <c r="BB1226" s="170"/>
      <c r="BC1226" s="170"/>
      <c r="BD1226" s="170"/>
      <c r="BE1226" s="170"/>
      <c r="BF1226" s="170"/>
      <c r="BG1226" s="170"/>
      <c r="BH1226" s="170"/>
      <c r="BI1226" s="170"/>
      <c r="BJ1226" s="170" t="n">
        <v>0</v>
      </c>
      <c r="BK1226" s="170" t="n">
        <v>0</v>
      </c>
      <c r="BL1226" s="170" t="n">
        <v>0</v>
      </c>
      <c r="BM1226" s="170" t="n">
        <v>0</v>
      </c>
      <c r="BN1226" s="170" t="n">
        <v>0</v>
      </c>
      <c r="BO1226" s="170" t="n">
        <v>0</v>
      </c>
      <c r="BP1226" s="170" t="n">
        <v>0</v>
      </c>
      <c r="BQ1226" s="170" t="n">
        <v>0</v>
      </c>
      <c r="BR1226" s="170" t="n">
        <v>0</v>
      </c>
      <c r="BS1226" s="170" t="n">
        <v>0</v>
      </c>
      <c r="BT1226" s="170" t="n">
        <v>0</v>
      </c>
      <c r="BU1226" s="170" t="n">
        <v>0</v>
      </c>
      <c r="BV1226" s="170" t="n">
        <v>0</v>
      </c>
      <c r="BW1226" s="170" t="n">
        <v>0</v>
      </c>
      <c r="BX1226" s="170" t="n">
        <v>0</v>
      </c>
      <c r="BY1226" s="170" t="n">
        <v>0</v>
      </c>
      <c r="BZ1226" s="170" t="n">
        <v>0</v>
      </c>
      <c r="CA1226" s="170" t="n">
        <v>0</v>
      </c>
      <c r="CB1226" s="170" t="n">
        <v>0</v>
      </c>
      <c r="CC1226" s="170" t="n">
        <v>0</v>
      </c>
      <c r="CD1226" s="170" t="n">
        <v>0</v>
      </c>
      <c r="CE1226" s="170" t="n">
        <v>0</v>
      </c>
      <c r="CF1226" s="170" t="n">
        <v>0</v>
      </c>
      <c r="CG1226" s="172" t="n">
        <v>0</v>
      </c>
      <c r="CH1226" s="172" t="n">
        <v>0</v>
      </c>
      <c r="CI1226" s="172" t="n">
        <v>0</v>
      </c>
      <c r="CJ1226" s="172" t="n">
        <v>0</v>
      </c>
      <c r="CK1226" s="172" t="n">
        <v>0</v>
      </c>
      <c r="CL1226" s="172" t="n">
        <v>0</v>
      </c>
      <c r="CM1226" s="172" t="n">
        <v>0</v>
      </c>
      <c r="CN1226" s="172" t="n">
        <v>0</v>
      </c>
      <c r="CO1226" s="172" t="n">
        <v>0</v>
      </c>
      <c r="CP1226" s="172" t="n">
        <v>0</v>
      </c>
      <c r="CQ1226" s="172" t="n">
        <v>0</v>
      </c>
      <c r="CR1226" s="172" t="n">
        <v>0</v>
      </c>
      <c r="CS1226" s="172"/>
      <c r="CT1226" s="278"/>
      <c r="CU1226" s="278"/>
      <c r="CV1226" s="278"/>
      <c r="CW1226" s="278"/>
      <c r="CX1226" s="278"/>
      <c r="CY1226" s="278"/>
      <c r="CZ1226" s="278"/>
      <c r="DA1226" s="278"/>
      <c r="DB1226" s="278"/>
      <c r="DC1226" s="278"/>
      <c r="DD1226" s="278"/>
      <c r="DE1226" s="278"/>
      <c r="DF1226" s="278"/>
      <c r="DG1226" s="278"/>
      <c r="DH1226" s="278"/>
      <c r="DI1226" s="278"/>
      <c r="DJ1226" s="278"/>
      <c r="DK1226" s="278"/>
      <c r="DL1226" s="278"/>
      <c r="DM1226" s="278"/>
      <c r="DN1226" s="278"/>
    </row>
    <row r="1227" customFormat="false" ht="15.75" hidden="false" customHeight="false" outlineLevel="0" collapsed="false">
      <c r="A1227" s="276" t="s">
        <v>622</v>
      </c>
      <c r="B1227" s="190"/>
      <c r="C1227" s="190"/>
      <c r="D1227" s="190"/>
      <c r="E1227" s="190"/>
      <c r="F1227" s="190"/>
      <c r="G1227" s="190"/>
      <c r="H1227" s="190"/>
      <c r="I1227" s="190"/>
      <c r="J1227" s="190"/>
      <c r="K1227" s="190"/>
      <c r="L1227" s="190"/>
      <c r="M1227" s="190"/>
      <c r="N1227" s="190"/>
      <c r="O1227" s="190"/>
      <c r="P1227" s="190"/>
      <c r="Q1227" s="190"/>
      <c r="R1227" s="190"/>
      <c r="S1227" s="190"/>
      <c r="T1227" s="190"/>
      <c r="U1227" s="190"/>
      <c r="V1227" s="190"/>
      <c r="W1227" s="190"/>
      <c r="X1227" s="190"/>
      <c r="Y1227" s="190"/>
      <c r="Z1227" s="190"/>
      <c r="AA1227" s="190"/>
      <c r="AB1227" s="190"/>
      <c r="AC1227" s="190"/>
      <c r="AD1227" s="190"/>
      <c r="AE1227" s="190"/>
      <c r="AF1227" s="190"/>
      <c r="AG1227" s="190"/>
      <c r="AH1227" s="190"/>
      <c r="AI1227" s="190"/>
      <c r="AJ1227" s="190"/>
      <c r="AK1227" s="190"/>
      <c r="AL1227" s="190"/>
      <c r="AM1227" s="190"/>
      <c r="AN1227" s="190"/>
      <c r="AO1227" s="190"/>
      <c r="AP1227" s="190"/>
      <c r="AQ1227" s="190"/>
      <c r="AR1227" s="190"/>
      <c r="AS1227" s="190"/>
      <c r="AT1227" s="190"/>
      <c r="AU1227" s="190"/>
      <c r="AV1227" s="190"/>
      <c r="AW1227" s="190"/>
      <c r="AX1227" s="190"/>
      <c r="AY1227" s="190"/>
      <c r="AZ1227" s="190"/>
      <c r="BA1227" s="190"/>
      <c r="BB1227" s="190"/>
      <c r="BC1227" s="190"/>
      <c r="BD1227" s="190"/>
      <c r="BE1227" s="190"/>
      <c r="BF1227" s="190"/>
      <c r="BG1227" s="190"/>
      <c r="BH1227" s="190"/>
      <c r="BI1227" s="190"/>
      <c r="BJ1227" s="190" t="n">
        <v>0</v>
      </c>
      <c r="BK1227" s="190" t="n">
        <v>0</v>
      </c>
      <c r="BL1227" s="190" t="n">
        <v>0</v>
      </c>
      <c r="BM1227" s="190" t="n">
        <v>0</v>
      </c>
      <c r="BN1227" s="190" t="n">
        <v>0</v>
      </c>
      <c r="BO1227" s="190" t="n">
        <v>0</v>
      </c>
      <c r="BP1227" s="190" t="n">
        <v>0</v>
      </c>
      <c r="BQ1227" s="190" t="n">
        <v>0</v>
      </c>
      <c r="BR1227" s="190" t="n">
        <v>0</v>
      </c>
      <c r="BS1227" s="190" t="n">
        <v>0</v>
      </c>
      <c r="BT1227" s="190" t="n">
        <v>0</v>
      </c>
      <c r="BU1227" s="190" t="n">
        <v>0</v>
      </c>
      <c r="BV1227" s="190" t="n">
        <v>0</v>
      </c>
      <c r="BW1227" s="190" t="n">
        <v>0</v>
      </c>
      <c r="BX1227" s="190" t="n">
        <v>0</v>
      </c>
      <c r="BY1227" s="190" t="n">
        <v>0</v>
      </c>
      <c r="BZ1227" s="190" t="n">
        <v>0</v>
      </c>
      <c r="CA1227" s="190" t="n">
        <v>0</v>
      </c>
      <c r="CB1227" s="190" t="n">
        <v>0</v>
      </c>
      <c r="CC1227" s="190" t="n">
        <v>0</v>
      </c>
      <c r="CD1227" s="190" t="n">
        <v>0</v>
      </c>
      <c r="CE1227" s="190" t="n">
        <v>0</v>
      </c>
      <c r="CF1227" s="190" t="n">
        <v>0</v>
      </c>
      <c r="CG1227" s="74" t="n">
        <v>0</v>
      </c>
      <c r="CH1227" s="74" t="n">
        <v>0</v>
      </c>
      <c r="CI1227" s="74" t="n">
        <v>0</v>
      </c>
      <c r="CJ1227" s="74" t="n">
        <v>0</v>
      </c>
      <c r="CK1227" s="74" t="n">
        <v>0</v>
      </c>
      <c r="CL1227" s="74" t="n">
        <v>0</v>
      </c>
      <c r="CM1227" s="74" t="n">
        <v>0</v>
      </c>
      <c r="CN1227" s="74" t="n">
        <v>0</v>
      </c>
      <c r="CO1227" s="74" t="n">
        <v>0</v>
      </c>
      <c r="CP1227" s="74" t="n">
        <v>0</v>
      </c>
      <c r="CQ1227" s="74" t="n">
        <v>0</v>
      </c>
      <c r="CR1227" s="74" t="n">
        <v>0</v>
      </c>
      <c r="CS1227" s="74"/>
      <c r="CT1227" s="294"/>
      <c r="CU1227" s="294"/>
      <c r="CV1227" s="294"/>
      <c r="CW1227" s="294"/>
      <c r="CX1227" s="294"/>
      <c r="CY1227" s="294"/>
      <c r="CZ1227" s="294"/>
      <c r="DA1227" s="294"/>
      <c r="DB1227" s="294"/>
      <c r="DC1227" s="294"/>
      <c r="DD1227" s="294"/>
      <c r="DE1227" s="294"/>
      <c r="DF1227" s="294"/>
      <c r="DG1227" s="294"/>
      <c r="DH1227" s="294"/>
      <c r="DI1227" s="294"/>
      <c r="DJ1227" s="294"/>
      <c r="DK1227" s="294"/>
      <c r="DL1227" s="294"/>
      <c r="DM1227" s="294"/>
      <c r="DN1227" s="294"/>
    </row>
    <row r="1228" customFormat="false" ht="15.75" hidden="false" customHeight="false" outlineLevel="0" collapsed="false">
      <c r="A1228" s="276" t="s">
        <v>623</v>
      </c>
      <c r="B1228" s="190"/>
      <c r="C1228" s="190"/>
      <c r="D1228" s="190"/>
      <c r="E1228" s="190"/>
      <c r="F1228" s="190"/>
      <c r="G1228" s="190"/>
      <c r="H1228" s="190"/>
      <c r="I1228" s="190"/>
      <c r="J1228" s="190"/>
      <c r="K1228" s="190"/>
      <c r="L1228" s="190"/>
      <c r="M1228" s="190"/>
      <c r="N1228" s="190"/>
      <c r="O1228" s="190"/>
      <c r="P1228" s="190"/>
      <c r="Q1228" s="190"/>
      <c r="R1228" s="190"/>
      <c r="S1228" s="190"/>
      <c r="T1228" s="190"/>
      <c r="U1228" s="190"/>
      <c r="V1228" s="190"/>
      <c r="W1228" s="190"/>
      <c r="X1228" s="190"/>
      <c r="Y1228" s="190"/>
      <c r="Z1228" s="190"/>
      <c r="AA1228" s="190"/>
      <c r="AB1228" s="190"/>
      <c r="AC1228" s="190"/>
      <c r="AD1228" s="190"/>
      <c r="AE1228" s="190"/>
      <c r="AF1228" s="190"/>
      <c r="AG1228" s="190"/>
      <c r="AH1228" s="190"/>
      <c r="AI1228" s="190"/>
      <c r="AJ1228" s="190"/>
      <c r="AK1228" s="190"/>
      <c r="AL1228" s="190"/>
      <c r="AM1228" s="190"/>
      <c r="AN1228" s="190"/>
      <c r="AO1228" s="190"/>
      <c r="AP1228" s="190"/>
      <c r="AQ1228" s="190"/>
      <c r="AR1228" s="190"/>
      <c r="AS1228" s="190"/>
      <c r="AT1228" s="190"/>
      <c r="AU1228" s="190"/>
      <c r="AV1228" s="190"/>
      <c r="AW1228" s="190"/>
      <c r="AX1228" s="190"/>
      <c r="AY1228" s="190"/>
      <c r="AZ1228" s="190"/>
      <c r="BA1228" s="190"/>
      <c r="BB1228" s="190"/>
      <c r="BC1228" s="190"/>
      <c r="BD1228" s="190"/>
      <c r="BE1228" s="190"/>
      <c r="BF1228" s="190"/>
      <c r="BG1228" s="190"/>
      <c r="BH1228" s="190"/>
      <c r="BI1228" s="190"/>
      <c r="BJ1228" s="190" t="n">
        <v>0</v>
      </c>
      <c r="BK1228" s="190" t="n">
        <v>0</v>
      </c>
      <c r="BL1228" s="190" t="n">
        <v>0</v>
      </c>
      <c r="BM1228" s="190" t="n">
        <v>0</v>
      </c>
      <c r="BN1228" s="190" t="n">
        <v>0</v>
      </c>
      <c r="BO1228" s="190" t="n">
        <v>0</v>
      </c>
      <c r="BP1228" s="190" t="n">
        <v>0</v>
      </c>
      <c r="BQ1228" s="190" t="n">
        <v>0</v>
      </c>
      <c r="BR1228" s="190" t="n">
        <v>0</v>
      </c>
      <c r="BS1228" s="190" t="n">
        <v>0</v>
      </c>
      <c r="BT1228" s="190" t="n">
        <v>0</v>
      </c>
      <c r="BU1228" s="190" t="n">
        <v>0</v>
      </c>
      <c r="BV1228" s="190" t="n">
        <v>0</v>
      </c>
      <c r="BW1228" s="190" t="n">
        <v>0</v>
      </c>
      <c r="BX1228" s="190" t="n">
        <v>0</v>
      </c>
      <c r="BY1228" s="190" t="n">
        <v>0</v>
      </c>
      <c r="BZ1228" s="190" t="n">
        <v>0</v>
      </c>
      <c r="CA1228" s="190" t="n">
        <v>0</v>
      </c>
      <c r="CB1228" s="190" t="n">
        <v>0</v>
      </c>
      <c r="CC1228" s="190" t="n">
        <v>0</v>
      </c>
      <c r="CD1228" s="190" t="n">
        <v>0</v>
      </c>
      <c r="CE1228" s="190" t="n">
        <v>0</v>
      </c>
      <c r="CF1228" s="190" t="n">
        <v>0</v>
      </c>
      <c r="CG1228" s="74" t="n">
        <v>0</v>
      </c>
      <c r="CH1228" s="74" t="n">
        <v>0</v>
      </c>
      <c r="CI1228" s="74" t="n">
        <v>0</v>
      </c>
      <c r="CJ1228" s="74" t="n">
        <v>0</v>
      </c>
      <c r="CK1228" s="74" t="n">
        <v>0</v>
      </c>
      <c r="CL1228" s="74" t="n">
        <v>0</v>
      </c>
      <c r="CM1228" s="74" t="n">
        <v>0</v>
      </c>
      <c r="CN1228" s="74" t="n">
        <v>0</v>
      </c>
      <c r="CO1228" s="74" t="n">
        <v>0</v>
      </c>
      <c r="CP1228" s="74" t="n">
        <v>0</v>
      </c>
      <c r="CQ1228" s="74" t="n">
        <v>0</v>
      </c>
      <c r="CR1228" s="74" t="n">
        <v>0</v>
      </c>
      <c r="CS1228" s="74"/>
      <c r="CT1228" s="274"/>
      <c r="CU1228" s="274"/>
      <c r="CV1228" s="274"/>
      <c r="CW1228" s="274"/>
      <c r="CX1228" s="274"/>
      <c r="CY1228" s="274"/>
      <c r="CZ1228" s="274"/>
      <c r="DA1228" s="274"/>
      <c r="DB1228" s="274"/>
      <c r="DC1228" s="274"/>
      <c r="DD1228" s="274"/>
      <c r="DE1228" s="274"/>
      <c r="DF1228" s="274"/>
      <c r="DG1228" s="274"/>
      <c r="DH1228" s="274"/>
      <c r="DI1228" s="274"/>
      <c r="DJ1228" s="274"/>
      <c r="DK1228" s="274"/>
      <c r="DL1228" s="274"/>
      <c r="DM1228" s="274"/>
      <c r="DN1228" s="274"/>
    </row>
    <row r="1229" customFormat="false" ht="15.75" hidden="false" customHeight="false" outlineLevel="0" collapsed="false">
      <c r="A1229" s="276" t="s">
        <v>613</v>
      </c>
      <c r="B1229" s="170"/>
      <c r="C1229" s="170"/>
      <c r="D1229" s="170"/>
      <c r="E1229" s="170"/>
      <c r="F1229" s="170"/>
      <c r="G1229" s="170"/>
      <c r="H1229" s="170"/>
      <c r="I1229" s="170"/>
      <c r="J1229" s="170"/>
      <c r="K1229" s="170"/>
      <c r="L1229" s="170"/>
      <c r="M1229" s="170"/>
      <c r="N1229" s="170"/>
      <c r="O1229" s="170"/>
      <c r="P1229" s="170"/>
      <c r="Q1229" s="170"/>
      <c r="R1229" s="170"/>
      <c r="S1229" s="170"/>
      <c r="T1229" s="170"/>
      <c r="U1229" s="170"/>
      <c r="V1229" s="170"/>
      <c r="W1229" s="170"/>
      <c r="X1229" s="170"/>
      <c r="Y1229" s="170"/>
      <c r="Z1229" s="170"/>
      <c r="AA1229" s="170"/>
      <c r="AB1229" s="170"/>
      <c r="AC1229" s="170"/>
      <c r="AD1229" s="170"/>
      <c r="AE1229" s="170"/>
      <c r="AF1229" s="170"/>
      <c r="AG1229" s="170"/>
      <c r="AH1229" s="170"/>
      <c r="AI1229" s="170"/>
      <c r="AJ1229" s="170"/>
      <c r="AK1229" s="170"/>
      <c r="AL1229" s="170"/>
      <c r="AM1229" s="170"/>
      <c r="AN1229" s="170"/>
      <c r="AO1229" s="170"/>
      <c r="AP1229" s="170"/>
      <c r="AQ1229" s="170"/>
      <c r="AR1229" s="170"/>
      <c r="AS1229" s="170"/>
      <c r="AT1229" s="170"/>
      <c r="AU1229" s="170"/>
      <c r="AV1229" s="170"/>
      <c r="AW1229" s="170"/>
      <c r="AX1229" s="170"/>
      <c r="AY1229" s="170"/>
      <c r="AZ1229" s="170"/>
      <c r="BA1229" s="170"/>
      <c r="BB1229" s="170"/>
      <c r="BC1229" s="170"/>
      <c r="BD1229" s="170"/>
      <c r="BE1229" s="170"/>
      <c r="BF1229" s="170"/>
      <c r="BG1229" s="170"/>
      <c r="BH1229" s="170"/>
      <c r="BI1229" s="170"/>
      <c r="BJ1229" s="170" t="n">
        <v>0</v>
      </c>
      <c r="BK1229" s="170" t="n">
        <v>0</v>
      </c>
      <c r="BL1229" s="170" t="n">
        <v>0</v>
      </c>
      <c r="BM1229" s="170" t="n">
        <v>0</v>
      </c>
      <c r="BN1229" s="170" t="n">
        <v>0</v>
      </c>
      <c r="BO1229" s="170" t="n">
        <v>0</v>
      </c>
      <c r="BP1229" s="170" t="n">
        <v>0</v>
      </c>
      <c r="BQ1229" s="170" t="n">
        <v>0</v>
      </c>
      <c r="BR1229" s="170" t="n">
        <v>0</v>
      </c>
      <c r="BS1229" s="170" t="n">
        <v>0</v>
      </c>
      <c r="BT1229" s="170" t="n">
        <v>0</v>
      </c>
      <c r="BU1229" s="170" t="n">
        <v>0</v>
      </c>
      <c r="BV1229" s="170" t="n">
        <v>0</v>
      </c>
      <c r="BW1229" s="170" t="n">
        <v>0</v>
      </c>
      <c r="BX1229" s="170" t="n">
        <v>0</v>
      </c>
      <c r="BY1229" s="170" t="n">
        <v>0</v>
      </c>
      <c r="BZ1229" s="170" t="n">
        <v>0</v>
      </c>
      <c r="CA1229" s="170" t="n">
        <v>0</v>
      </c>
      <c r="CB1229" s="170" t="n">
        <v>0</v>
      </c>
      <c r="CC1229" s="170" t="n">
        <v>0</v>
      </c>
      <c r="CD1229" s="170" t="n">
        <v>0</v>
      </c>
      <c r="CE1229" s="170" t="n">
        <v>0</v>
      </c>
      <c r="CF1229" s="170" t="n">
        <v>0</v>
      </c>
      <c r="CG1229" s="172" t="n">
        <v>0</v>
      </c>
      <c r="CH1229" s="172" t="n">
        <v>0</v>
      </c>
      <c r="CI1229" s="172" t="n">
        <v>0</v>
      </c>
      <c r="CJ1229" s="172" t="n">
        <v>0</v>
      </c>
      <c r="CK1229" s="172" t="n">
        <v>0</v>
      </c>
      <c r="CL1229" s="172" t="n">
        <v>0</v>
      </c>
      <c r="CM1229" s="172" t="n">
        <v>0</v>
      </c>
      <c r="CN1229" s="172" t="n">
        <v>0</v>
      </c>
      <c r="CO1229" s="172" t="n">
        <v>0</v>
      </c>
      <c r="CP1229" s="172" t="n">
        <v>0</v>
      </c>
      <c r="CQ1229" s="172" t="n">
        <v>0</v>
      </c>
      <c r="CR1229" s="172" t="n">
        <v>0</v>
      </c>
      <c r="CS1229" s="172"/>
      <c r="CT1229" s="274"/>
      <c r="CU1229" s="274"/>
      <c r="CV1229" s="274"/>
      <c r="CW1229" s="274"/>
      <c r="CX1229" s="274"/>
      <c r="CY1229" s="274"/>
      <c r="CZ1229" s="274"/>
      <c r="DA1229" s="274"/>
      <c r="DB1229" s="274"/>
      <c r="DC1229" s="274"/>
      <c r="DD1229" s="274"/>
      <c r="DE1229" s="274"/>
      <c r="DF1229" s="274"/>
      <c r="DG1229" s="274"/>
      <c r="DH1229" s="274"/>
      <c r="DI1229" s="274"/>
      <c r="DJ1229" s="274"/>
      <c r="DK1229" s="274"/>
      <c r="DL1229" s="274"/>
      <c r="DM1229" s="274"/>
      <c r="DN1229" s="274"/>
    </row>
    <row r="1230" customFormat="false" ht="15.75" hidden="false" customHeight="false" outlineLevel="0" collapsed="false">
      <c r="A1230" s="276" t="s">
        <v>622</v>
      </c>
      <c r="B1230" s="190"/>
      <c r="C1230" s="190"/>
      <c r="D1230" s="190"/>
      <c r="E1230" s="190"/>
      <c r="F1230" s="190"/>
      <c r="G1230" s="190"/>
      <c r="H1230" s="190"/>
      <c r="I1230" s="190"/>
      <c r="J1230" s="190"/>
      <c r="K1230" s="190"/>
      <c r="L1230" s="190"/>
      <c r="M1230" s="190"/>
      <c r="N1230" s="190"/>
      <c r="O1230" s="190"/>
      <c r="P1230" s="190"/>
      <c r="Q1230" s="190"/>
      <c r="R1230" s="190"/>
      <c r="S1230" s="190"/>
      <c r="T1230" s="190"/>
      <c r="U1230" s="190"/>
      <c r="V1230" s="190"/>
      <c r="W1230" s="190"/>
      <c r="X1230" s="190"/>
      <c r="Y1230" s="190"/>
      <c r="Z1230" s="190"/>
      <c r="AA1230" s="190"/>
      <c r="AB1230" s="190"/>
      <c r="AC1230" s="190"/>
      <c r="AD1230" s="190"/>
      <c r="AE1230" s="190"/>
      <c r="AF1230" s="190"/>
      <c r="AG1230" s="190"/>
      <c r="AH1230" s="190"/>
      <c r="AI1230" s="190"/>
      <c r="AJ1230" s="190"/>
      <c r="AK1230" s="190"/>
      <c r="AL1230" s="190"/>
      <c r="AM1230" s="190"/>
      <c r="AN1230" s="190"/>
      <c r="AO1230" s="190"/>
      <c r="AP1230" s="190"/>
      <c r="AQ1230" s="190"/>
      <c r="AR1230" s="190"/>
      <c r="AS1230" s="190"/>
      <c r="AT1230" s="190"/>
      <c r="AU1230" s="190"/>
      <c r="AV1230" s="190"/>
      <c r="AW1230" s="190"/>
      <c r="AX1230" s="190"/>
      <c r="AY1230" s="190"/>
      <c r="AZ1230" s="190"/>
      <c r="BA1230" s="190"/>
      <c r="BB1230" s="190"/>
      <c r="BC1230" s="190"/>
      <c r="BD1230" s="190"/>
      <c r="BE1230" s="190"/>
      <c r="BF1230" s="190"/>
      <c r="BG1230" s="190"/>
      <c r="BH1230" s="190"/>
      <c r="BI1230" s="190"/>
      <c r="BJ1230" s="190"/>
      <c r="BK1230" s="190"/>
      <c r="BL1230" s="190"/>
      <c r="BM1230" s="190"/>
      <c r="BN1230" s="190"/>
      <c r="BO1230" s="190"/>
      <c r="BP1230" s="190"/>
      <c r="BQ1230" s="190"/>
      <c r="BR1230" s="190"/>
      <c r="BS1230" s="190"/>
      <c r="BT1230" s="190"/>
      <c r="BU1230" s="190"/>
      <c r="BV1230" s="190"/>
      <c r="BW1230" s="190"/>
      <c r="BX1230" s="190"/>
      <c r="BY1230" s="190"/>
      <c r="BZ1230" s="190"/>
      <c r="CA1230" s="190"/>
      <c r="CB1230" s="190"/>
      <c r="CC1230" s="190"/>
      <c r="CD1230" s="190"/>
      <c r="CE1230" s="190"/>
      <c r="CF1230" s="190"/>
      <c r="CG1230" s="74"/>
      <c r="CH1230" s="74"/>
      <c r="CI1230" s="74"/>
      <c r="CJ1230" s="74"/>
      <c r="CK1230" s="74"/>
      <c r="CL1230" s="74"/>
      <c r="CM1230" s="74"/>
      <c r="CN1230" s="74"/>
      <c r="CO1230" s="74"/>
      <c r="CP1230" s="74"/>
      <c r="CQ1230" s="74"/>
      <c r="CR1230" s="74"/>
      <c r="CS1230" s="74"/>
      <c r="CT1230" s="294"/>
      <c r="CU1230" s="294"/>
      <c r="CV1230" s="294"/>
      <c r="CW1230" s="294"/>
      <c r="CX1230" s="294"/>
      <c r="CY1230" s="294"/>
      <c r="CZ1230" s="294"/>
      <c r="DA1230" s="294"/>
      <c r="DB1230" s="294"/>
      <c r="DC1230" s="294"/>
      <c r="DD1230" s="294"/>
      <c r="DE1230" s="294"/>
      <c r="DF1230" s="294"/>
      <c r="DG1230" s="294"/>
      <c r="DH1230" s="294"/>
      <c r="DI1230" s="294"/>
      <c r="DJ1230" s="294"/>
      <c r="DK1230" s="294"/>
      <c r="DL1230" s="294"/>
      <c r="DM1230" s="294"/>
      <c r="DN1230" s="294"/>
    </row>
    <row r="1231" customFormat="false" ht="15.75" hidden="false" customHeight="false" outlineLevel="0" collapsed="false">
      <c r="A1231" s="276" t="s">
        <v>623</v>
      </c>
      <c r="B1231" s="190"/>
      <c r="C1231" s="190"/>
      <c r="D1231" s="190"/>
      <c r="E1231" s="190"/>
      <c r="F1231" s="190"/>
      <c r="G1231" s="190"/>
      <c r="H1231" s="190"/>
      <c r="I1231" s="190"/>
      <c r="J1231" s="190"/>
      <c r="K1231" s="190"/>
      <c r="L1231" s="190"/>
      <c r="M1231" s="190"/>
      <c r="N1231" s="190"/>
      <c r="O1231" s="190"/>
      <c r="P1231" s="190"/>
      <c r="Q1231" s="190"/>
      <c r="R1231" s="190"/>
      <c r="S1231" s="190"/>
      <c r="T1231" s="190"/>
      <c r="U1231" s="190"/>
      <c r="V1231" s="190"/>
      <c r="W1231" s="190"/>
      <c r="X1231" s="190"/>
      <c r="Y1231" s="190"/>
      <c r="Z1231" s="190"/>
      <c r="AA1231" s="190"/>
      <c r="AB1231" s="190"/>
      <c r="AC1231" s="190"/>
      <c r="AD1231" s="190"/>
      <c r="AE1231" s="190"/>
      <c r="AF1231" s="190"/>
      <c r="AG1231" s="190"/>
      <c r="AH1231" s="190"/>
      <c r="AI1231" s="190"/>
      <c r="AJ1231" s="190"/>
      <c r="AK1231" s="190"/>
      <c r="AL1231" s="190"/>
      <c r="AM1231" s="190"/>
      <c r="AN1231" s="190"/>
      <c r="AO1231" s="190"/>
      <c r="AP1231" s="190"/>
      <c r="AQ1231" s="190"/>
      <c r="AR1231" s="190"/>
      <c r="AS1231" s="190"/>
      <c r="AT1231" s="190"/>
      <c r="AU1231" s="190"/>
      <c r="AV1231" s="190"/>
      <c r="AW1231" s="190"/>
      <c r="AX1231" s="190"/>
      <c r="AY1231" s="190"/>
      <c r="AZ1231" s="190"/>
      <c r="BA1231" s="190"/>
      <c r="BB1231" s="190"/>
      <c r="BC1231" s="190"/>
      <c r="BD1231" s="190"/>
      <c r="BE1231" s="190"/>
      <c r="BF1231" s="190"/>
      <c r="BG1231" s="190"/>
      <c r="BH1231" s="190"/>
      <c r="BI1231" s="190"/>
      <c r="BJ1231" s="190"/>
      <c r="BK1231" s="190"/>
      <c r="BL1231" s="190"/>
      <c r="BM1231" s="190"/>
      <c r="BN1231" s="190"/>
      <c r="BO1231" s="190"/>
      <c r="BP1231" s="190"/>
      <c r="BQ1231" s="190"/>
      <c r="BR1231" s="190"/>
      <c r="BS1231" s="190"/>
      <c r="BT1231" s="190"/>
      <c r="BU1231" s="190"/>
      <c r="BV1231" s="190"/>
      <c r="BW1231" s="190"/>
      <c r="BX1231" s="190"/>
      <c r="BY1231" s="190"/>
      <c r="BZ1231" s="190"/>
      <c r="CA1231" s="190"/>
      <c r="CB1231" s="190"/>
      <c r="CC1231" s="190"/>
      <c r="CD1231" s="190"/>
      <c r="CE1231" s="190"/>
      <c r="CF1231" s="190"/>
      <c r="CG1231" s="74"/>
      <c r="CH1231" s="74"/>
      <c r="CI1231" s="74"/>
      <c r="CJ1231" s="74"/>
      <c r="CK1231" s="74"/>
      <c r="CL1231" s="74"/>
      <c r="CM1231" s="74"/>
      <c r="CN1231" s="74"/>
      <c r="CO1231" s="74"/>
      <c r="CP1231" s="74"/>
      <c r="CQ1231" s="74"/>
      <c r="CR1231" s="74"/>
      <c r="CS1231" s="74"/>
      <c r="CT1231" s="274"/>
      <c r="CU1231" s="274"/>
      <c r="CV1231" s="274"/>
      <c r="CW1231" s="274"/>
      <c r="CX1231" s="274"/>
      <c r="CY1231" s="274"/>
      <c r="CZ1231" s="274"/>
      <c r="DA1231" s="274"/>
      <c r="DB1231" s="274"/>
      <c r="DC1231" s="274"/>
      <c r="DD1231" s="274"/>
      <c r="DE1231" s="274"/>
      <c r="DF1231" s="274"/>
      <c r="DG1231" s="274"/>
      <c r="DH1231" s="274"/>
      <c r="DI1231" s="274"/>
      <c r="DJ1231" s="274"/>
      <c r="DK1231" s="274"/>
      <c r="DL1231" s="274"/>
      <c r="DM1231" s="274"/>
      <c r="DN1231" s="274"/>
    </row>
    <row r="1232" customFormat="false" ht="15.75" hidden="false" customHeight="false" outlineLevel="0" collapsed="false">
      <c r="A1232" s="276" t="s">
        <v>630</v>
      </c>
      <c r="B1232" s="170"/>
      <c r="C1232" s="170"/>
      <c r="D1232" s="170"/>
      <c r="E1232" s="170"/>
      <c r="F1232" s="170"/>
      <c r="G1232" s="170"/>
      <c r="H1232" s="170"/>
      <c r="I1232" s="170"/>
      <c r="J1232" s="170"/>
      <c r="K1232" s="170"/>
      <c r="L1232" s="170"/>
      <c r="M1232" s="170"/>
      <c r="N1232" s="170"/>
      <c r="O1232" s="170"/>
      <c r="P1232" s="170"/>
      <c r="Q1232" s="170"/>
      <c r="R1232" s="170"/>
      <c r="S1232" s="170"/>
      <c r="T1232" s="170"/>
      <c r="U1232" s="170"/>
      <c r="V1232" s="170"/>
      <c r="W1232" s="170"/>
      <c r="X1232" s="170"/>
      <c r="Y1232" s="170"/>
      <c r="Z1232" s="170"/>
      <c r="AA1232" s="170"/>
      <c r="AB1232" s="170"/>
      <c r="AC1232" s="170"/>
      <c r="AD1232" s="170"/>
      <c r="AE1232" s="170"/>
      <c r="AF1232" s="170"/>
      <c r="AG1232" s="170"/>
      <c r="AH1232" s="170"/>
      <c r="AI1232" s="170"/>
      <c r="AJ1232" s="170"/>
      <c r="AK1232" s="170"/>
      <c r="AL1232" s="170"/>
      <c r="AM1232" s="170"/>
      <c r="AN1232" s="170"/>
      <c r="AO1232" s="170"/>
      <c r="AP1232" s="170"/>
      <c r="AQ1232" s="170"/>
      <c r="AR1232" s="170"/>
      <c r="AS1232" s="170"/>
      <c r="AT1232" s="170"/>
      <c r="AU1232" s="170"/>
      <c r="AV1232" s="170"/>
      <c r="AW1232" s="170"/>
      <c r="AX1232" s="170"/>
      <c r="AY1232" s="170"/>
      <c r="AZ1232" s="170"/>
      <c r="BA1232" s="170"/>
      <c r="BB1232" s="170"/>
      <c r="BC1232" s="170"/>
      <c r="BD1232" s="170"/>
      <c r="BE1232" s="170"/>
      <c r="BF1232" s="170"/>
      <c r="BG1232" s="170"/>
      <c r="BH1232" s="170"/>
      <c r="BI1232" s="170"/>
      <c r="BJ1232" s="170" t="n">
        <v>0</v>
      </c>
      <c r="BK1232" s="170" t="n">
        <v>0</v>
      </c>
      <c r="BL1232" s="170" t="n">
        <v>0</v>
      </c>
      <c r="BM1232" s="170" t="n">
        <v>0</v>
      </c>
      <c r="BN1232" s="170" t="n">
        <v>0</v>
      </c>
      <c r="BO1232" s="170" t="n">
        <v>0</v>
      </c>
      <c r="BP1232" s="170" t="n">
        <v>0</v>
      </c>
      <c r="BQ1232" s="170" t="n">
        <v>0</v>
      </c>
      <c r="BR1232" s="170" t="n">
        <v>0</v>
      </c>
      <c r="BS1232" s="170" t="n">
        <v>0</v>
      </c>
      <c r="BT1232" s="170" t="n">
        <v>0</v>
      </c>
      <c r="BU1232" s="170" t="n">
        <v>0</v>
      </c>
      <c r="BV1232" s="170" t="n">
        <v>0</v>
      </c>
      <c r="BW1232" s="170" t="n">
        <v>0</v>
      </c>
      <c r="BX1232" s="170" t="n">
        <v>0</v>
      </c>
      <c r="BY1232" s="170" t="n">
        <v>0</v>
      </c>
      <c r="BZ1232" s="170" t="n">
        <v>0</v>
      </c>
      <c r="CA1232" s="170" t="n">
        <v>0</v>
      </c>
      <c r="CB1232" s="170" t="n">
        <v>0</v>
      </c>
      <c r="CC1232" s="170" t="n">
        <v>0</v>
      </c>
      <c r="CD1232" s="170" t="n">
        <v>0</v>
      </c>
      <c r="CE1232" s="170" t="n">
        <v>0</v>
      </c>
      <c r="CF1232" s="170" t="n">
        <v>0</v>
      </c>
      <c r="CG1232" s="172" t="n">
        <v>0</v>
      </c>
      <c r="CH1232" s="172" t="n">
        <v>0</v>
      </c>
      <c r="CI1232" s="172" t="n">
        <v>0</v>
      </c>
      <c r="CJ1232" s="172" t="n">
        <v>0</v>
      </c>
      <c r="CK1232" s="172" t="n">
        <v>0</v>
      </c>
      <c r="CL1232" s="172" t="n">
        <v>0</v>
      </c>
      <c r="CM1232" s="172" t="n">
        <v>0</v>
      </c>
      <c r="CN1232" s="172" t="n">
        <v>0</v>
      </c>
      <c r="CO1232" s="172" t="n">
        <v>0</v>
      </c>
      <c r="CP1232" s="172" t="n">
        <v>0</v>
      </c>
      <c r="CQ1232" s="172" t="n">
        <v>0</v>
      </c>
      <c r="CR1232" s="172" t="n">
        <v>0</v>
      </c>
      <c r="CS1232" s="172"/>
      <c r="CT1232" s="274"/>
      <c r="CU1232" s="274"/>
      <c r="CV1232" s="274"/>
      <c r="CW1232" s="274"/>
      <c r="CX1232" s="274"/>
      <c r="CY1232" s="274"/>
      <c r="CZ1232" s="274"/>
      <c r="DA1232" s="274"/>
      <c r="DB1232" s="274"/>
      <c r="DC1232" s="274"/>
      <c r="DD1232" s="274"/>
      <c r="DE1232" s="274"/>
      <c r="DF1232" s="274"/>
      <c r="DG1232" s="274"/>
      <c r="DH1232" s="274"/>
      <c r="DI1232" s="274"/>
      <c r="DJ1232" s="274"/>
      <c r="DK1232" s="274"/>
      <c r="DL1232" s="274"/>
      <c r="DM1232" s="274"/>
      <c r="DN1232" s="274"/>
    </row>
    <row r="1233" customFormat="false" ht="15.75" hidden="false" customHeight="false" outlineLevel="0" collapsed="false">
      <c r="A1233" s="276" t="s">
        <v>622</v>
      </c>
      <c r="B1233" s="190"/>
      <c r="C1233" s="190"/>
      <c r="D1233" s="190"/>
      <c r="E1233" s="190"/>
      <c r="F1233" s="190"/>
      <c r="G1233" s="190"/>
      <c r="H1233" s="190"/>
      <c r="I1233" s="190"/>
      <c r="J1233" s="190"/>
      <c r="K1233" s="190"/>
      <c r="L1233" s="190"/>
      <c r="M1233" s="190"/>
      <c r="N1233" s="190"/>
      <c r="O1233" s="190"/>
      <c r="P1233" s="190"/>
      <c r="Q1233" s="190"/>
      <c r="R1233" s="190"/>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74"/>
      <c r="CI1233" s="74"/>
      <c r="CJ1233" s="74"/>
      <c r="CK1233" s="74"/>
      <c r="CL1233" s="74"/>
      <c r="CM1233" s="74"/>
      <c r="CN1233" s="74"/>
      <c r="CO1233" s="74"/>
      <c r="CP1233" s="74"/>
      <c r="CQ1233" s="74"/>
      <c r="CR1233" s="74"/>
      <c r="CS1233" s="74"/>
      <c r="CT1233" s="294"/>
      <c r="CU1233" s="294"/>
      <c r="CV1233" s="294"/>
      <c r="CW1233" s="294"/>
      <c r="CX1233" s="294"/>
      <c r="CY1233" s="294"/>
      <c r="CZ1233" s="294"/>
      <c r="DA1233" s="294"/>
      <c r="DB1233" s="294"/>
      <c r="DC1233" s="294"/>
      <c r="DD1233" s="294"/>
      <c r="DE1233" s="294"/>
      <c r="DF1233" s="294"/>
      <c r="DG1233" s="294"/>
      <c r="DH1233" s="294"/>
      <c r="DI1233" s="294"/>
      <c r="DJ1233" s="294"/>
      <c r="DK1233" s="294"/>
      <c r="DL1233" s="294"/>
      <c r="DM1233" s="294"/>
      <c r="DN1233" s="294"/>
    </row>
    <row r="1234" customFormat="false" ht="15.75" hidden="false" customHeight="false" outlineLevel="0" collapsed="false">
      <c r="A1234" s="276" t="s">
        <v>623</v>
      </c>
      <c r="B1234" s="190"/>
      <c r="C1234" s="190"/>
      <c r="D1234" s="190"/>
      <c r="E1234" s="190"/>
      <c r="F1234" s="190"/>
      <c r="G1234" s="190"/>
      <c r="H1234" s="190"/>
      <c r="I1234" s="190"/>
      <c r="J1234" s="190"/>
      <c r="K1234" s="190"/>
      <c r="L1234" s="190"/>
      <c r="M1234" s="190"/>
      <c r="N1234" s="190"/>
      <c r="O1234" s="190"/>
      <c r="P1234" s="190"/>
      <c r="Q1234" s="190"/>
      <c r="R1234" s="190"/>
      <c r="S1234" s="190"/>
      <c r="T1234" s="190"/>
      <c r="U1234" s="190"/>
      <c r="V1234" s="190"/>
      <c r="W1234" s="190"/>
      <c r="X1234" s="190"/>
      <c r="Y1234" s="190"/>
      <c r="Z1234" s="190"/>
      <c r="AA1234" s="190"/>
      <c r="AB1234" s="190"/>
      <c r="AC1234" s="190"/>
      <c r="AD1234" s="190"/>
      <c r="AE1234" s="190"/>
      <c r="AF1234" s="190"/>
      <c r="AG1234" s="190"/>
      <c r="AH1234" s="190"/>
      <c r="AI1234" s="190"/>
      <c r="AJ1234" s="190"/>
      <c r="AK1234" s="190"/>
      <c r="AL1234" s="190"/>
      <c r="AM1234" s="190"/>
      <c r="AN1234" s="190"/>
      <c r="AO1234" s="190"/>
      <c r="AP1234" s="190"/>
      <c r="AQ1234" s="190"/>
      <c r="AR1234" s="190"/>
      <c r="AS1234" s="190"/>
      <c r="AT1234" s="190"/>
      <c r="AU1234" s="190"/>
      <c r="AV1234" s="190"/>
      <c r="AW1234" s="190"/>
      <c r="AX1234" s="190"/>
      <c r="AY1234" s="190"/>
      <c r="AZ1234" s="190"/>
      <c r="BA1234" s="190"/>
      <c r="BB1234" s="190"/>
      <c r="BC1234" s="190"/>
      <c r="BD1234" s="190"/>
      <c r="BE1234" s="190"/>
      <c r="BF1234" s="190"/>
      <c r="BG1234" s="190"/>
      <c r="BH1234" s="190"/>
      <c r="BI1234" s="190"/>
      <c r="BJ1234" s="190"/>
      <c r="BK1234" s="190"/>
      <c r="BL1234" s="190"/>
      <c r="BM1234" s="190"/>
      <c r="BN1234" s="190"/>
      <c r="BO1234" s="190"/>
      <c r="BP1234" s="190"/>
      <c r="BQ1234" s="190"/>
      <c r="BR1234" s="190"/>
      <c r="BS1234" s="190"/>
      <c r="BT1234" s="190"/>
      <c r="BU1234" s="190"/>
      <c r="BV1234" s="190"/>
      <c r="BW1234" s="190"/>
      <c r="BX1234" s="190"/>
      <c r="BY1234" s="190"/>
      <c r="BZ1234" s="190"/>
      <c r="CA1234" s="190"/>
      <c r="CB1234" s="190"/>
      <c r="CC1234" s="190"/>
      <c r="CD1234" s="190"/>
      <c r="CE1234" s="190"/>
      <c r="CF1234" s="190"/>
      <c r="CG1234" s="190"/>
      <c r="CH1234" s="74"/>
      <c r="CI1234" s="74"/>
      <c r="CJ1234" s="74"/>
      <c r="CK1234" s="74"/>
      <c r="CL1234" s="74"/>
      <c r="CM1234" s="74"/>
      <c r="CN1234" s="74"/>
      <c r="CO1234" s="74"/>
      <c r="CP1234" s="74"/>
      <c r="CQ1234" s="74"/>
      <c r="CR1234" s="74"/>
      <c r="CS1234" s="74"/>
      <c r="CT1234" s="274"/>
      <c r="CU1234" s="274"/>
      <c r="CV1234" s="274"/>
      <c r="CW1234" s="274"/>
      <c r="CX1234" s="274"/>
      <c r="CY1234" s="274"/>
      <c r="CZ1234" s="274"/>
      <c r="DA1234" s="274"/>
      <c r="DB1234" s="274"/>
      <c r="DC1234" s="274"/>
      <c r="DD1234" s="274"/>
      <c r="DE1234" s="274"/>
      <c r="DF1234" s="274"/>
      <c r="DG1234" s="274"/>
      <c r="DH1234" s="274"/>
      <c r="DI1234" s="274"/>
      <c r="DJ1234" s="274"/>
      <c r="DK1234" s="274"/>
      <c r="DL1234" s="274"/>
      <c r="DM1234" s="274"/>
      <c r="DN1234" s="274"/>
    </row>
    <row r="1235" customFormat="false" ht="15.75" hidden="false" customHeight="false" outlineLevel="0" collapsed="false">
      <c r="A1235" s="272" t="s">
        <v>606</v>
      </c>
      <c r="B1235" s="287"/>
      <c r="C1235" s="287"/>
      <c r="D1235" s="287"/>
      <c r="E1235" s="287"/>
      <c r="F1235" s="287"/>
      <c r="G1235" s="287"/>
      <c r="H1235" s="287"/>
      <c r="I1235" s="287"/>
      <c r="J1235" s="287"/>
      <c r="K1235" s="287"/>
      <c r="L1235" s="287"/>
      <c r="M1235" s="287"/>
      <c r="N1235" s="287"/>
      <c r="O1235" s="287"/>
      <c r="P1235" s="287"/>
      <c r="Q1235" s="287"/>
      <c r="R1235" s="287"/>
      <c r="S1235" s="287"/>
      <c r="T1235" s="287"/>
      <c r="U1235" s="287"/>
      <c r="V1235" s="287"/>
      <c r="W1235" s="287"/>
      <c r="X1235" s="287"/>
      <c r="Y1235" s="287"/>
      <c r="Z1235" s="287"/>
      <c r="AA1235" s="287"/>
      <c r="AB1235" s="287"/>
      <c r="AC1235" s="287"/>
      <c r="AD1235" s="287"/>
      <c r="AE1235" s="287"/>
      <c r="AF1235" s="287"/>
      <c r="AG1235" s="287"/>
      <c r="AH1235" s="287"/>
      <c r="AI1235" s="287"/>
      <c r="AJ1235" s="287"/>
      <c r="AK1235" s="287"/>
      <c r="AL1235" s="287"/>
      <c r="AM1235" s="287"/>
      <c r="AN1235" s="287"/>
      <c r="AO1235" s="287"/>
      <c r="AP1235" s="287"/>
      <c r="AQ1235" s="287"/>
      <c r="AR1235" s="287"/>
      <c r="AS1235" s="287"/>
      <c r="AT1235" s="287"/>
      <c r="AU1235" s="287"/>
      <c r="AV1235" s="287"/>
      <c r="AW1235" s="287"/>
      <c r="AX1235" s="287"/>
      <c r="AY1235" s="287"/>
      <c r="AZ1235" s="287"/>
      <c r="BA1235" s="287"/>
      <c r="BB1235" s="287"/>
      <c r="BC1235" s="287"/>
      <c r="BD1235" s="287"/>
      <c r="BE1235" s="287"/>
      <c r="BF1235" s="287"/>
      <c r="BG1235" s="287"/>
      <c r="BH1235" s="287"/>
      <c r="BI1235" s="287"/>
      <c r="BJ1235" s="287" t="n">
        <v>0</v>
      </c>
      <c r="BK1235" s="287" t="n">
        <v>0</v>
      </c>
      <c r="BL1235" s="287" t="n">
        <v>0</v>
      </c>
      <c r="BM1235" s="287" t="n">
        <v>0</v>
      </c>
      <c r="BN1235" s="287" t="n">
        <v>0</v>
      </c>
      <c r="BO1235" s="287" t="n">
        <v>0</v>
      </c>
      <c r="BP1235" s="287" t="n">
        <v>0</v>
      </c>
      <c r="BQ1235" s="287" t="n">
        <v>0</v>
      </c>
      <c r="BR1235" s="287" t="n">
        <v>0</v>
      </c>
      <c r="BS1235" s="287" t="n">
        <v>0</v>
      </c>
      <c r="BT1235" s="287" t="n">
        <v>0</v>
      </c>
      <c r="BU1235" s="287" t="n">
        <v>0</v>
      </c>
      <c r="BV1235" s="287" t="n">
        <v>0</v>
      </c>
      <c r="BW1235" s="287" t="n">
        <v>0</v>
      </c>
      <c r="BX1235" s="287" t="n">
        <v>0</v>
      </c>
      <c r="BY1235" s="287" t="n">
        <v>0</v>
      </c>
      <c r="BZ1235" s="287" t="n">
        <v>0</v>
      </c>
      <c r="CA1235" s="287" t="n">
        <v>0</v>
      </c>
      <c r="CB1235" s="287" t="n">
        <v>0</v>
      </c>
      <c r="CC1235" s="287" t="n">
        <v>0</v>
      </c>
      <c r="CD1235" s="287" t="n">
        <v>0</v>
      </c>
      <c r="CE1235" s="287" t="n">
        <v>0</v>
      </c>
      <c r="CF1235" s="287" t="n">
        <v>0</v>
      </c>
      <c r="CG1235" s="287" t="n">
        <v>0</v>
      </c>
      <c r="CH1235" s="265" t="n">
        <v>0.3</v>
      </c>
      <c r="CI1235" s="265" t="n">
        <v>0.3</v>
      </c>
      <c r="CJ1235" s="265" t="n">
        <v>0.3</v>
      </c>
      <c r="CK1235" s="265" t="n">
        <v>0.3</v>
      </c>
      <c r="CL1235" s="265" t="n">
        <v>0</v>
      </c>
      <c r="CM1235" s="265" t="n">
        <v>0</v>
      </c>
      <c r="CN1235" s="265" t="n">
        <v>0.47836718</v>
      </c>
      <c r="CO1235" s="69" t="n">
        <v>0</v>
      </c>
      <c r="CP1235" s="69" t="n">
        <v>0.577186002101628</v>
      </c>
      <c r="CQ1235" s="69" t="n">
        <v>0.291940936323125</v>
      </c>
      <c r="CR1235" s="69" t="n">
        <v>0.393457195642277</v>
      </c>
      <c r="CS1235" s="69"/>
      <c r="CT1235" s="274"/>
      <c r="CU1235" s="274"/>
      <c r="CV1235" s="274"/>
      <c r="CW1235" s="274"/>
      <c r="CX1235" s="274"/>
      <c r="CY1235" s="274"/>
      <c r="CZ1235" s="274"/>
      <c r="DA1235" s="274"/>
      <c r="DB1235" s="274"/>
      <c r="DC1235" s="274"/>
      <c r="DD1235" s="274"/>
      <c r="DE1235" s="274"/>
      <c r="DF1235" s="274"/>
      <c r="DG1235" s="274"/>
      <c r="DH1235" s="274"/>
      <c r="DI1235" s="274"/>
      <c r="DJ1235" s="274"/>
      <c r="DK1235" s="274"/>
      <c r="DL1235" s="274"/>
      <c r="DM1235" s="274"/>
      <c r="DN1235" s="274"/>
    </row>
    <row r="1236" customFormat="false" ht="15" hidden="false" customHeight="false" outlineLevel="0" collapsed="false">
      <c r="A1236" s="276" t="s">
        <v>608</v>
      </c>
      <c r="B1236" s="170"/>
      <c r="C1236" s="170"/>
      <c r="D1236" s="170"/>
      <c r="E1236" s="170"/>
      <c r="F1236" s="170"/>
      <c r="G1236" s="170"/>
      <c r="H1236" s="170"/>
      <c r="I1236" s="170"/>
      <c r="J1236" s="170"/>
      <c r="K1236" s="170"/>
      <c r="L1236" s="170"/>
      <c r="M1236" s="170"/>
      <c r="N1236" s="170"/>
      <c r="O1236" s="170"/>
      <c r="P1236" s="170"/>
      <c r="Q1236" s="170"/>
      <c r="R1236" s="170"/>
      <c r="S1236" s="170"/>
      <c r="T1236" s="170"/>
      <c r="U1236" s="170"/>
      <c r="V1236" s="170"/>
      <c r="W1236" s="170"/>
      <c r="X1236" s="170"/>
      <c r="Y1236" s="170"/>
      <c r="Z1236" s="170"/>
      <c r="AA1236" s="170"/>
      <c r="AB1236" s="170"/>
      <c r="AC1236" s="170"/>
      <c r="AD1236" s="170"/>
      <c r="AE1236" s="170"/>
      <c r="AF1236" s="170"/>
      <c r="AG1236" s="170"/>
      <c r="AH1236" s="170"/>
      <c r="AI1236" s="170"/>
      <c r="AJ1236" s="170"/>
      <c r="AK1236" s="170"/>
      <c r="AL1236" s="170"/>
      <c r="AM1236" s="170"/>
      <c r="AN1236" s="170"/>
      <c r="AO1236" s="170"/>
      <c r="AP1236" s="170"/>
      <c r="AQ1236" s="170"/>
      <c r="AR1236" s="170"/>
      <c r="AS1236" s="170"/>
      <c r="AT1236" s="170"/>
      <c r="AU1236" s="170"/>
      <c r="AV1236" s="170"/>
      <c r="AW1236" s="170"/>
      <c r="AX1236" s="170"/>
      <c r="AY1236" s="170"/>
      <c r="AZ1236" s="170"/>
      <c r="BA1236" s="170"/>
      <c r="BB1236" s="170"/>
      <c r="BC1236" s="170"/>
      <c r="BD1236" s="170"/>
      <c r="BE1236" s="170"/>
      <c r="BF1236" s="170"/>
      <c r="BG1236" s="170"/>
      <c r="BH1236" s="170"/>
      <c r="BI1236" s="170"/>
      <c r="BJ1236" s="170" t="n">
        <v>0</v>
      </c>
      <c r="BK1236" s="170" t="n">
        <v>0</v>
      </c>
      <c r="BL1236" s="170" t="n">
        <v>0</v>
      </c>
      <c r="BM1236" s="170" t="n">
        <v>0</v>
      </c>
      <c r="BN1236" s="170" t="n">
        <v>0</v>
      </c>
      <c r="BO1236" s="170" t="n">
        <v>0</v>
      </c>
      <c r="BP1236" s="170" t="n">
        <v>0</v>
      </c>
      <c r="BQ1236" s="170" t="n">
        <v>0</v>
      </c>
      <c r="BR1236" s="170" t="n">
        <v>0</v>
      </c>
      <c r="BS1236" s="170" t="n">
        <v>0</v>
      </c>
      <c r="BT1236" s="170" t="n">
        <v>0</v>
      </c>
      <c r="BU1236" s="170" t="n">
        <v>0</v>
      </c>
      <c r="BV1236" s="170" t="n">
        <v>0</v>
      </c>
      <c r="BW1236" s="170" t="n">
        <v>0</v>
      </c>
      <c r="BX1236" s="170" t="n">
        <v>0</v>
      </c>
      <c r="BY1236" s="170" t="n">
        <v>0</v>
      </c>
      <c r="BZ1236" s="170" t="n">
        <v>0</v>
      </c>
      <c r="CA1236" s="170" t="n">
        <v>0</v>
      </c>
      <c r="CB1236" s="170" t="n">
        <v>0</v>
      </c>
      <c r="CC1236" s="170" t="n">
        <v>0</v>
      </c>
      <c r="CD1236" s="170" t="n">
        <v>0</v>
      </c>
      <c r="CE1236" s="170" t="n">
        <v>0</v>
      </c>
      <c r="CF1236" s="170" t="n">
        <v>0</v>
      </c>
      <c r="CG1236" s="170" t="n">
        <v>0</v>
      </c>
      <c r="CH1236" s="172" t="n">
        <v>0</v>
      </c>
      <c r="CI1236" s="172" t="n">
        <v>0</v>
      </c>
      <c r="CJ1236" s="172" t="n">
        <v>0</v>
      </c>
      <c r="CK1236" s="172" t="n">
        <v>0</v>
      </c>
      <c r="CL1236" s="172" t="n">
        <v>0</v>
      </c>
      <c r="CM1236" s="172" t="n">
        <v>0</v>
      </c>
      <c r="CN1236" s="172" t="n">
        <v>0</v>
      </c>
      <c r="CO1236" s="172" t="n">
        <v>0</v>
      </c>
      <c r="CP1236" s="172" t="n">
        <v>0</v>
      </c>
      <c r="CQ1236" s="172" t="n">
        <v>0</v>
      </c>
      <c r="CR1236" s="172" t="n">
        <v>0</v>
      </c>
      <c r="CS1236" s="172"/>
      <c r="CT1236" s="288"/>
      <c r="CU1236" s="288"/>
      <c r="CV1236" s="288"/>
      <c r="CW1236" s="288"/>
      <c r="CX1236" s="288"/>
      <c r="CY1236" s="288"/>
      <c r="CZ1236" s="288"/>
      <c r="DA1236" s="288"/>
      <c r="DB1236" s="288"/>
      <c r="DC1236" s="288"/>
      <c r="DD1236" s="288"/>
      <c r="DE1236" s="288"/>
      <c r="DF1236" s="288"/>
      <c r="DG1236" s="288"/>
      <c r="DH1236" s="288"/>
      <c r="DI1236" s="288"/>
      <c r="DJ1236" s="288"/>
      <c r="DK1236" s="288"/>
      <c r="DL1236" s="288"/>
      <c r="DM1236" s="288"/>
      <c r="DN1236" s="288"/>
    </row>
    <row r="1237" customFormat="false" ht="15.75" hidden="false" customHeight="false" outlineLevel="0" collapsed="false">
      <c r="A1237" s="276" t="s">
        <v>622</v>
      </c>
      <c r="B1237" s="78"/>
      <c r="C1237" s="78"/>
      <c r="D1237" s="78"/>
      <c r="E1237" s="78"/>
      <c r="F1237" s="78"/>
      <c r="G1237" s="78"/>
      <c r="H1237" s="78"/>
      <c r="I1237" s="78"/>
      <c r="J1237" s="78"/>
      <c r="K1237" s="78"/>
      <c r="L1237" s="78"/>
      <c r="M1237" s="78"/>
      <c r="N1237" s="78"/>
      <c r="O1237" s="78"/>
      <c r="P1237" s="78"/>
      <c r="Q1237" s="78"/>
      <c r="R1237" s="78"/>
      <c r="S1237" s="78"/>
      <c r="T1237" s="78"/>
      <c r="U1237" s="78"/>
      <c r="V1237" s="78"/>
      <c r="W1237" s="78"/>
      <c r="X1237" s="78"/>
      <c r="Y1237" s="78"/>
      <c r="Z1237" s="78"/>
      <c r="AA1237" s="78"/>
      <c r="AB1237" s="78"/>
      <c r="AC1237" s="78"/>
      <c r="AD1237" s="78"/>
      <c r="AE1237" s="78"/>
      <c r="AF1237" s="78"/>
      <c r="AG1237" s="78"/>
      <c r="AH1237" s="78"/>
      <c r="AI1237" s="78"/>
      <c r="AJ1237" s="78"/>
      <c r="AK1237" s="78"/>
      <c r="AL1237" s="78"/>
      <c r="AM1237" s="78"/>
      <c r="AN1237" s="78"/>
      <c r="AO1237" s="78"/>
      <c r="AP1237" s="78"/>
      <c r="AQ1237" s="78"/>
      <c r="AR1237" s="78"/>
      <c r="AS1237" s="78"/>
      <c r="AT1237" s="78"/>
      <c r="AU1237" s="78"/>
      <c r="AV1237" s="78"/>
      <c r="AW1237" s="78"/>
      <c r="AX1237" s="78"/>
      <c r="AY1237" s="78"/>
      <c r="AZ1237" s="78"/>
      <c r="BA1237" s="78"/>
      <c r="BB1237" s="78"/>
      <c r="BC1237" s="78"/>
      <c r="BD1237" s="78"/>
      <c r="BE1237" s="78"/>
      <c r="BF1237" s="78"/>
      <c r="BG1237" s="78"/>
      <c r="BH1237" s="78"/>
      <c r="BI1237" s="78"/>
      <c r="BJ1237" s="78"/>
      <c r="BK1237" s="78"/>
      <c r="BL1237" s="78"/>
      <c r="BM1237" s="78"/>
      <c r="BN1237" s="78"/>
      <c r="BO1237" s="78"/>
      <c r="BP1237" s="78"/>
      <c r="BQ1237" s="78"/>
      <c r="BR1237" s="78"/>
      <c r="BS1237" s="78"/>
      <c r="BT1237" s="78"/>
      <c r="BU1237" s="78"/>
      <c r="BV1237" s="78"/>
      <c r="BW1237" s="78"/>
      <c r="BX1237" s="78"/>
      <c r="BY1237" s="78"/>
      <c r="BZ1237" s="78"/>
      <c r="CA1237" s="78"/>
      <c r="CB1237" s="78"/>
      <c r="CC1237" s="78"/>
      <c r="CD1237" s="78"/>
      <c r="CE1237" s="78"/>
      <c r="CF1237" s="78"/>
      <c r="CG1237" s="78"/>
      <c r="CH1237" s="74"/>
      <c r="CI1237" s="74"/>
      <c r="CJ1237" s="74"/>
      <c r="CK1237" s="74"/>
      <c r="CL1237" s="74"/>
      <c r="CM1237" s="74"/>
      <c r="CN1237" s="74"/>
      <c r="CO1237" s="74"/>
      <c r="CP1237" s="74"/>
      <c r="CQ1237" s="74"/>
      <c r="CR1237" s="74"/>
      <c r="CS1237" s="74"/>
      <c r="CT1237" s="294"/>
      <c r="CU1237" s="294"/>
      <c r="CV1237" s="294"/>
      <c r="CW1237" s="294"/>
      <c r="CX1237" s="294"/>
      <c r="CY1237" s="294"/>
      <c r="CZ1237" s="294"/>
      <c r="DA1237" s="294"/>
      <c r="DB1237" s="294"/>
      <c r="DC1237" s="294"/>
      <c r="DD1237" s="294"/>
      <c r="DE1237" s="294"/>
      <c r="DF1237" s="294"/>
      <c r="DG1237" s="294"/>
      <c r="DH1237" s="294"/>
      <c r="DI1237" s="294"/>
      <c r="DJ1237" s="294"/>
      <c r="DK1237" s="294"/>
      <c r="DL1237" s="294"/>
      <c r="DM1237" s="294"/>
      <c r="DN1237" s="294"/>
    </row>
    <row r="1238" customFormat="false" ht="15.75" hidden="false" customHeight="false" outlineLevel="0" collapsed="false">
      <c r="A1238" s="276" t="s">
        <v>623</v>
      </c>
      <c r="B1238" s="78"/>
      <c r="C1238" s="78"/>
      <c r="D1238" s="78"/>
      <c r="E1238" s="78"/>
      <c r="F1238" s="78"/>
      <c r="G1238" s="78"/>
      <c r="H1238" s="78"/>
      <c r="I1238" s="78"/>
      <c r="J1238" s="78"/>
      <c r="K1238" s="78"/>
      <c r="L1238" s="78"/>
      <c r="M1238" s="78"/>
      <c r="N1238" s="78"/>
      <c r="O1238" s="78"/>
      <c r="P1238" s="78"/>
      <c r="Q1238" s="78"/>
      <c r="R1238" s="78"/>
      <c r="S1238" s="78"/>
      <c r="T1238" s="78"/>
      <c r="U1238" s="78"/>
      <c r="V1238" s="78"/>
      <c r="W1238" s="78"/>
      <c r="X1238" s="78"/>
      <c r="Y1238" s="78"/>
      <c r="Z1238" s="78"/>
      <c r="AA1238" s="78"/>
      <c r="AB1238" s="78"/>
      <c r="AC1238" s="78"/>
      <c r="AD1238" s="78"/>
      <c r="AE1238" s="78"/>
      <c r="AF1238" s="78"/>
      <c r="AG1238" s="78"/>
      <c r="AH1238" s="78"/>
      <c r="AI1238" s="78"/>
      <c r="AJ1238" s="78"/>
      <c r="AK1238" s="78"/>
      <c r="AL1238" s="78"/>
      <c r="AM1238" s="78"/>
      <c r="AN1238" s="78"/>
      <c r="AO1238" s="78"/>
      <c r="AP1238" s="78"/>
      <c r="AQ1238" s="78"/>
      <c r="AR1238" s="78"/>
      <c r="AS1238" s="78"/>
      <c r="AT1238" s="78"/>
      <c r="AU1238" s="78"/>
      <c r="AV1238" s="78"/>
      <c r="AW1238" s="78"/>
      <c r="AX1238" s="78"/>
      <c r="AY1238" s="78"/>
      <c r="AZ1238" s="78"/>
      <c r="BA1238" s="78"/>
      <c r="BB1238" s="78"/>
      <c r="BC1238" s="78"/>
      <c r="BD1238" s="78"/>
      <c r="BE1238" s="78"/>
      <c r="BF1238" s="78"/>
      <c r="BG1238" s="78"/>
      <c r="BH1238" s="78"/>
      <c r="BI1238" s="78"/>
      <c r="BJ1238" s="78"/>
      <c r="BK1238" s="78"/>
      <c r="BL1238" s="78"/>
      <c r="BM1238" s="78"/>
      <c r="BN1238" s="78"/>
      <c r="BO1238" s="78"/>
      <c r="BP1238" s="78"/>
      <c r="BQ1238" s="78"/>
      <c r="BR1238" s="78"/>
      <c r="BS1238" s="78"/>
      <c r="BT1238" s="78"/>
      <c r="BU1238" s="78"/>
      <c r="BV1238" s="78"/>
      <c r="BW1238" s="78"/>
      <c r="BX1238" s="78"/>
      <c r="BY1238" s="78"/>
      <c r="BZ1238" s="78"/>
      <c r="CA1238" s="78"/>
      <c r="CB1238" s="78"/>
      <c r="CC1238" s="78"/>
      <c r="CD1238" s="78"/>
      <c r="CE1238" s="78"/>
      <c r="CF1238" s="78"/>
      <c r="CG1238" s="78"/>
      <c r="CH1238" s="74"/>
      <c r="CI1238" s="74"/>
      <c r="CJ1238" s="74"/>
      <c r="CK1238" s="74"/>
      <c r="CL1238" s="74"/>
      <c r="CM1238" s="74"/>
      <c r="CN1238" s="74"/>
      <c r="CO1238" s="74"/>
      <c r="CP1238" s="74"/>
      <c r="CQ1238" s="74"/>
      <c r="CR1238" s="74"/>
      <c r="CS1238" s="74"/>
      <c r="CT1238" s="278"/>
      <c r="CU1238" s="278"/>
      <c r="CV1238" s="278"/>
      <c r="CW1238" s="278"/>
      <c r="CX1238" s="278"/>
      <c r="CY1238" s="278"/>
      <c r="CZ1238" s="278"/>
      <c r="DA1238" s="278"/>
      <c r="DB1238" s="278"/>
      <c r="DC1238" s="278"/>
      <c r="DD1238" s="278"/>
      <c r="DE1238" s="278"/>
      <c r="DF1238" s="278"/>
      <c r="DG1238" s="278"/>
      <c r="DH1238" s="278"/>
      <c r="DI1238" s="278"/>
      <c r="DJ1238" s="278"/>
      <c r="DK1238" s="278"/>
      <c r="DL1238" s="278"/>
      <c r="DM1238" s="278"/>
      <c r="DN1238" s="278"/>
    </row>
    <row r="1239" customFormat="false" ht="15.75" hidden="false" customHeight="false" outlineLevel="0" collapsed="false">
      <c r="A1239" s="279" t="s">
        <v>609</v>
      </c>
      <c r="B1239" s="170"/>
      <c r="C1239" s="170"/>
      <c r="D1239" s="170"/>
      <c r="E1239" s="170"/>
      <c r="F1239" s="170"/>
      <c r="G1239" s="170"/>
      <c r="H1239" s="170"/>
      <c r="I1239" s="170"/>
      <c r="J1239" s="170"/>
      <c r="K1239" s="170"/>
      <c r="L1239" s="170"/>
      <c r="M1239" s="170"/>
      <c r="N1239" s="170"/>
      <c r="O1239" s="170"/>
      <c r="P1239" s="170"/>
      <c r="Q1239" s="170"/>
      <c r="R1239" s="170"/>
      <c r="S1239" s="170"/>
      <c r="T1239" s="170"/>
      <c r="U1239" s="170"/>
      <c r="V1239" s="170"/>
      <c r="W1239" s="170"/>
      <c r="X1239" s="170"/>
      <c r="Y1239" s="170"/>
      <c r="Z1239" s="170"/>
      <c r="AA1239" s="170"/>
      <c r="AB1239" s="170"/>
      <c r="AC1239" s="170"/>
      <c r="AD1239" s="170"/>
      <c r="AE1239" s="170"/>
      <c r="AF1239" s="170"/>
      <c r="AG1239" s="170"/>
      <c r="AH1239" s="170"/>
      <c r="AI1239" s="170"/>
      <c r="AJ1239" s="170"/>
      <c r="AK1239" s="170"/>
      <c r="AL1239" s="170"/>
      <c r="AM1239" s="170"/>
      <c r="AN1239" s="170"/>
      <c r="AO1239" s="170"/>
      <c r="AP1239" s="170"/>
      <c r="AQ1239" s="170"/>
      <c r="AR1239" s="170"/>
      <c r="AS1239" s="170"/>
      <c r="AT1239" s="170"/>
      <c r="AU1239" s="170"/>
      <c r="AV1239" s="170"/>
      <c r="AW1239" s="170"/>
      <c r="AX1239" s="170"/>
      <c r="AY1239" s="170"/>
      <c r="AZ1239" s="170"/>
      <c r="BA1239" s="170"/>
      <c r="BB1239" s="170"/>
      <c r="BC1239" s="170"/>
      <c r="BD1239" s="170"/>
      <c r="BE1239" s="170"/>
      <c r="BF1239" s="170"/>
      <c r="BG1239" s="170"/>
      <c r="BH1239" s="170"/>
      <c r="BI1239" s="170"/>
      <c r="BJ1239" s="170" t="n">
        <v>0</v>
      </c>
      <c r="BK1239" s="170" t="n">
        <v>0</v>
      </c>
      <c r="BL1239" s="170" t="n">
        <v>0</v>
      </c>
      <c r="BM1239" s="170" t="n">
        <v>0</v>
      </c>
      <c r="BN1239" s="170" t="n">
        <v>0</v>
      </c>
      <c r="BO1239" s="170" t="n">
        <v>0</v>
      </c>
      <c r="BP1239" s="170" t="n">
        <v>0</v>
      </c>
      <c r="BQ1239" s="170" t="n">
        <v>0</v>
      </c>
      <c r="BR1239" s="170" t="n">
        <v>0</v>
      </c>
      <c r="BS1239" s="170" t="n">
        <v>0</v>
      </c>
      <c r="BT1239" s="170" t="n">
        <v>0</v>
      </c>
      <c r="BU1239" s="170" t="n">
        <v>0</v>
      </c>
      <c r="BV1239" s="170" t="n">
        <v>0</v>
      </c>
      <c r="BW1239" s="170" t="n">
        <v>0</v>
      </c>
      <c r="BX1239" s="170" t="n">
        <v>0</v>
      </c>
      <c r="BY1239" s="170" t="n">
        <v>0</v>
      </c>
      <c r="BZ1239" s="170" t="n">
        <v>0</v>
      </c>
      <c r="CA1239" s="170" t="n">
        <v>0</v>
      </c>
      <c r="CB1239" s="170" t="n">
        <v>0</v>
      </c>
      <c r="CC1239" s="170" t="n">
        <v>0</v>
      </c>
      <c r="CD1239" s="170" t="n">
        <v>0</v>
      </c>
      <c r="CE1239" s="170" t="n">
        <v>0</v>
      </c>
      <c r="CF1239" s="170" t="n">
        <v>0</v>
      </c>
      <c r="CG1239" s="170" t="n">
        <v>0</v>
      </c>
      <c r="CH1239" s="172" t="n">
        <v>0</v>
      </c>
      <c r="CI1239" s="172" t="n">
        <v>0</v>
      </c>
      <c r="CJ1239" s="172" t="n">
        <v>0</v>
      </c>
      <c r="CK1239" s="172" t="n">
        <v>0</v>
      </c>
      <c r="CL1239" s="172" t="n">
        <v>0</v>
      </c>
      <c r="CM1239" s="172" t="n">
        <v>0</v>
      </c>
      <c r="CN1239" s="172" t="n">
        <v>0</v>
      </c>
      <c r="CO1239" s="172" t="n">
        <v>0</v>
      </c>
      <c r="CP1239" s="172" t="n">
        <v>0</v>
      </c>
      <c r="CQ1239" s="172" t="n">
        <v>0</v>
      </c>
      <c r="CR1239" s="172" t="n">
        <v>0</v>
      </c>
      <c r="CS1239" s="172"/>
      <c r="CT1239" s="278"/>
      <c r="CU1239" s="278"/>
      <c r="CV1239" s="278"/>
      <c r="CW1239" s="278"/>
      <c r="CX1239" s="278"/>
      <c r="CY1239" s="278"/>
      <c r="CZ1239" s="278"/>
      <c r="DA1239" s="278"/>
      <c r="DB1239" s="278"/>
      <c r="DC1239" s="278"/>
      <c r="DD1239" s="278"/>
      <c r="DE1239" s="278"/>
      <c r="DF1239" s="278"/>
      <c r="DG1239" s="278"/>
      <c r="DH1239" s="278"/>
      <c r="DI1239" s="278"/>
      <c r="DJ1239" s="278"/>
      <c r="DK1239" s="278"/>
      <c r="DL1239" s="278"/>
      <c r="DM1239" s="278"/>
      <c r="DN1239" s="278"/>
    </row>
    <row r="1240" customFormat="false" ht="15.75" hidden="false" customHeight="false" outlineLevel="0" collapsed="false">
      <c r="A1240" s="279" t="s">
        <v>622</v>
      </c>
      <c r="B1240" s="78"/>
      <c r="C1240" s="78"/>
      <c r="D1240" s="78"/>
      <c r="E1240" s="78"/>
      <c r="F1240" s="78"/>
      <c r="G1240" s="78"/>
      <c r="H1240" s="78"/>
      <c r="I1240" s="78"/>
      <c r="J1240" s="78"/>
      <c r="K1240" s="78"/>
      <c r="L1240" s="78"/>
      <c r="M1240" s="78"/>
      <c r="N1240" s="78"/>
      <c r="O1240" s="78"/>
      <c r="P1240" s="78"/>
      <c r="Q1240" s="78"/>
      <c r="R1240" s="78"/>
      <c r="S1240" s="78"/>
      <c r="T1240" s="78"/>
      <c r="U1240" s="78"/>
      <c r="V1240" s="78"/>
      <c r="W1240" s="78"/>
      <c r="X1240" s="78"/>
      <c r="Y1240" s="78"/>
      <c r="Z1240" s="78"/>
      <c r="AA1240" s="78"/>
      <c r="AB1240" s="78"/>
      <c r="AC1240" s="78"/>
      <c r="AD1240" s="78"/>
      <c r="AE1240" s="78"/>
      <c r="AF1240" s="78"/>
      <c r="AG1240" s="78"/>
      <c r="AH1240" s="78"/>
      <c r="AI1240" s="78"/>
      <c r="AJ1240" s="78"/>
      <c r="AK1240" s="78"/>
      <c r="AL1240" s="78"/>
      <c r="AM1240" s="78"/>
      <c r="AN1240" s="78"/>
      <c r="AO1240" s="78"/>
      <c r="AP1240" s="78"/>
      <c r="AQ1240" s="78"/>
      <c r="AR1240" s="78"/>
      <c r="AS1240" s="78"/>
      <c r="AT1240" s="78"/>
      <c r="AU1240" s="78"/>
      <c r="AV1240" s="78"/>
      <c r="AW1240" s="78"/>
      <c r="AX1240" s="78"/>
      <c r="AY1240" s="78"/>
      <c r="AZ1240" s="78"/>
      <c r="BA1240" s="78"/>
      <c r="BB1240" s="78"/>
      <c r="BC1240" s="78"/>
      <c r="BD1240" s="78"/>
      <c r="BE1240" s="78"/>
      <c r="BF1240" s="78"/>
      <c r="BG1240" s="78"/>
      <c r="BH1240" s="78"/>
      <c r="BI1240" s="78"/>
      <c r="BJ1240" s="78"/>
      <c r="BK1240" s="78"/>
      <c r="BL1240" s="78"/>
      <c r="BM1240" s="78"/>
      <c r="BN1240" s="78"/>
      <c r="BO1240" s="78"/>
      <c r="BP1240" s="78"/>
      <c r="BQ1240" s="78"/>
      <c r="BR1240" s="78"/>
      <c r="BS1240" s="78"/>
      <c r="BT1240" s="78"/>
      <c r="BU1240" s="78"/>
      <c r="BV1240" s="78"/>
      <c r="BW1240" s="78"/>
      <c r="BX1240" s="78"/>
      <c r="BY1240" s="78"/>
      <c r="BZ1240" s="78"/>
      <c r="CA1240" s="78"/>
      <c r="CB1240" s="78"/>
      <c r="CC1240" s="78"/>
      <c r="CD1240" s="78"/>
      <c r="CE1240" s="78"/>
      <c r="CF1240" s="78"/>
      <c r="CG1240" s="78"/>
      <c r="CH1240" s="74"/>
      <c r="CI1240" s="74"/>
      <c r="CJ1240" s="74"/>
      <c r="CK1240" s="74"/>
      <c r="CL1240" s="74"/>
      <c r="CM1240" s="74"/>
      <c r="CN1240" s="74"/>
      <c r="CO1240" s="74"/>
      <c r="CP1240" s="74"/>
      <c r="CQ1240" s="74"/>
      <c r="CR1240" s="74"/>
      <c r="CS1240" s="74"/>
      <c r="CT1240" s="294"/>
      <c r="CU1240" s="294"/>
      <c r="CV1240" s="294"/>
      <c r="CW1240" s="294"/>
      <c r="CX1240" s="294"/>
      <c r="CY1240" s="294"/>
      <c r="CZ1240" s="294"/>
      <c r="DA1240" s="294"/>
      <c r="DB1240" s="294"/>
      <c r="DC1240" s="294"/>
      <c r="DD1240" s="294"/>
      <c r="DE1240" s="294"/>
      <c r="DF1240" s="294"/>
      <c r="DG1240" s="294"/>
      <c r="DH1240" s="294"/>
      <c r="DI1240" s="294"/>
      <c r="DJ1240" s="294"/>
      <c r="DK1240" s="294"/>
      <c r="DL1240" s="294"/>
      <c r="DM1240" s="294"/>
      <c r="DN1240" s="294"/>
    </row>
    <row r="1241" customFormat="false" ht="15.75" hidden="false" customHeight="false" outlineLevel="0" collapsed="false">
      <c r="A1241" s="279" t="s">
        <v>623</v>
      </c>
      <c r="B1241" s="78"/>
      <c r="C1241" s="78"/>
      <c r="D1241" s="78"/>
      <c r="E1241" s="78"/>
      <c r="F1241" s="78"/>
      <c r="G1241" s="78"/>
      <c r="H1241" s="78"/>
      <c r="I1241" s="78"/>
      <c r="J1241" s="78"/>
      <c r="K1241" s="78"/>
      <c r="L1241" s="78"/>
      <c r="M1241" s="78"/>
      <c r="N1241" s="78"/>
      <c r="O1241" s="78"/>
      <c r="P1241" s="78"/>
      <c r="Q1241" s="78"/>
      <c r="R1241" s="78"/>
      <c r="S1241" s="78"/>
      <c r="T1241" s="78"/>
      <c r="U1241" s="78"/>
      <c r="V1241" s="78"/>
      <c r="W1241" s="78"/>
      <c r="X1241" s="78"/>
      <c r="Y1241" s="78"/>
      <c r="Z1241" s="78"/>
      <c r="AA1241" s="78"/>
      <c r="AB1241" s="78"/>
      <c r="AC1241" s="78"/>
      <c r="AD1241" s="78"/>
      <c r="AE1241" s="78"/>
      <c r="AF1241" s="78"/>
      <c r="AG1241" s="78"/>
      <c r="AH1241" s="78"/>
      <c r="AI1241" s="78"/>
      <c r="AJ1241" s="78"/>
      <c r="AK1241" s="78"/>
      <c r="AL1241" s="78"/>
      <c r="AM1241" s="78"/>
      <c r="AN1241" s="78"/>
      <c r="AO1241" s="78"/>
      <c r="AP1241" s="78"/>
      <c r="AQ1241" s="78"/>
      <c r="AR1241" s="78"/>
      <c r="AS1241" s="78"/>
      <c r="AT1241" s="78"/>
      <c r="AU1241" s="78"/>
      <c r="AV1241" s="78"/>
      <c r="AW1241" s="78"/>
      <c r="AX1241" s="78"/>
      <c r="AY1241" s="78"/>
      <c r="AZ1241" s="78"/>
      <c r="BA1241" s="78"/>
      <c r="BB1241" s="78"/>
      <c r="BC1241" s="78"/>
      <c r="BD1241" s="78"/>
      <c r="BE1241" s="78"/>
      <c r="BF1241" s="78"/>
      <c r="BG1241" s="78"/>
      <c r="BH1241" s="78"/>
      <c r="BI1241" s="78"/>
      <c r="BJ1241" s="78"/>
      <c r="BK1241" s="78"/>
      <c r="BL1241" s="78"/>
      <c r="BM1241" s="78"/>
      <c r="BN1241" s="78"/>
      <c r="BO1241" s="78"/>
      <c r="BP1241" s="78"/>
      <c r="BQ1241" s="78"/>
      <c r="BR1241" s="78"/>
      <c r="BS1241" s="78"/>
      <c r="BT1241" s="78"/>
      <c r="BU1241" s="78"/>
      <c r="BV1241" s="78"/>
      <c r="BW1241" s="78"/>
      <c r="BX1241" s="78"/>
      <c r="BY1241" s="78"/>
      <c r="BZ1241" s="78"/>
      <c r="CA1241" s="78"/>
      <c r="CB1241" s="78"/>
      <c r="CC1241" s="78"/>
      <c r="CD1241" s="78"/>
      <c r="CE1241" s="78"/>
      <c r="CF1241" s="78"/>
      <c r="CG1241" s="78"/>
      <c r="CH1241" s="74"/>
      <c r="CI1241" s="74"/>
      <c r="CJ1241" s="74"/>
      <c r="CK1241" s="74"/>
      <c r="CL1241" s="74"/>
      <c r="CM1241" s="74"/>
      <c r="CN1241" s="74"/>
      <c r="CO1241" s="74"/>
      <c r="CP1241" s="74"/>
      <c r="CQ1241" s="74"/>
      <c r="CR1241" s="74"/>
      <c r="CS1241" s="74"/>
      <c r="CT1241" s="278"/>
      <c r="CU1241" s="278"/>
      <c r="CV1241" s="278"/>
      <c r="CW1241" s="278"/>
      <c r="CX1241" s="278"/>
      <c r="CY1241" s="278"/>
      <c r="CZ1241" s="278"/>
      <c r="DA1241" s="278"/>
      <c r="DB1241" s="278"/>
      <c r="DC1241" s="278"/>
      <c r="DD1241" s="278"/>
      <c r="DE1241" s="278"/>
      <c r="DF1241" s="278"/>
      <c r="DG1241" s="278"/>
      <c r="DH1241" s="278"/>
      <c r="DI1241" s="278"/>
      <c r="DJ1241" s="278"/>
      <c r="DK1241" s="278"/>
      <c r="DL1241" s="278"/>
      <c r="DM1241" s="278"/>
      <c r="DN1241" s="278"/>
    </row>
    <row r="1242" customFormat="false" ht="15.75" hidden="false" customHeight="false" outlineLevel="0" collapsed="false">
      <c r="A1242" s="276" t="s">
        <v>611</v>
      </c>
      <c r="B1242" s="170"/>
      <c r="C1242" s="170"/>
      <c r="D1242" s="170"/>
      <c r="E1242" s="170"/>
      <c r="F1242" s="170"/>
      <c r="G1242" s="170"/>
      <c r="H1242" s="170"/>
      <c r="I1242" s="170"/>
      <c r="J1242" s="170"/>
      <c r="K1242" s="170"/>
      <c r="L1242" s="170"/>
      <c r="M1242" s="170"/>
      <c r="N1242" s="170"/>
      <c r="O1242" s="170"/>
      <c r="P1242" s="170"/>
      <c r="Q1242" s="170"/>
      <c r="R1242" s="170"/>
      <c r="S1242" s="170"/>
      <c r="T1242" s="170"/>
      <c r="U1242" s="170"/>
      <c r="V1242" s="170"/>
      <c r="W1242" s="170"/>
      <c r="X1242" s="170"/>
      <c r="Y1242" s="170"/>
      <c r="Z1242" s="170"/>
      <c r="AA1242" s="170"/>
      <c r="AB1242" s="170"/>
      <c r="AC1242" s="170"/>
      <c r="AD1242" s="170"/>
      <c r="AE1242" s="170"/>
      <c r="AF1242" s="170"/>
      <c r="AG1242" s="170"/>
      <c r="AH1242" s="170"/>
      <c r="AI1242" s="170"/>
      <c r="AJ1242" s="170"/>
      <c r="AK1242" s="170"/>
      <c r="AL1242" s="170"/>
      <c r="AM1242" s="170"/>
      <c r="AN1242" s="170"/>
      <c r="AO1242" s="170"/>
      <c r="AP1242" s="170"/>
      <c r="AQ1242" s="170"/>
      <c r="AR1242" s="170"/>
      <c r="AS1242" s="170"/>
      <c r="AT1242" s="170"/>
      <c r="AU1242" s="170"/>
      <c r="AV1242" s="170"/>
      <c r="AW1242" s="170"/>
      <c r="AX1242" s="170"/>
      <c r="AY1242" s="170"/>
      <c r="AZ1242" s="170"/>
      <c r="BA1242" s="170"/>
      <c r="BB1242" s="170"/>
      <c r="BC1242" s="170"/>
      <c r="BD1242" s="170"/>
      <c r="BE1242" s="170"/>
      <c r="BF1242" s="170"/>
      <c r="BG1242" s="170"/>
      <c r="BH1242" s="170"/>
      <c r="BI1242" s="170"/>
      <c r="BJ1242" s="170" t="n">
        <v>0</v>
      </c>
      <c r="BK1242" s="170" t="n">
        <v>0</v>
      </c>
      <c r="BL1242" s="170" t="n">
        <v>0</v>
      </c>
      <c r="BM1242" s="170" t="n">
        <v>0</v>
      </c>
      <c r="BN1242" s="170" t="n">
        <v>0</v>
      </c>
      <c r="BO1242" s="170" t="n">
        <v>0</v>
      </c>
      <c r="BP1242" s="170" t="n">
        <v>0</v>
      </c>
      <c r="BQ1242" s="170" t="n">
        <v>0</v>
      </c>
      <c r="BR1242" s="170" t="n">
        <v>0</v>
      </c>
      <c r="BS1242" s="170" t="n">
        <v>0</v>
      </c>
      <c r="BT1242" s="170" t="n">
        <v>0</v>
      </c>
      <c r="BU1242" s="170" t="n">
        <v>0</v>
      </c>
      <c r="BV1242" s="170" t="n">
        <v>0</v>
      </c>
      <c r="BW1242" s="170" t="n">
        <v>0</v>
      </c>
      <c r="BX1242" s="170" t="n">
        <v>0</v>
      </c>
      <c r="BY1242" s="170" t="n">
        <v>0</v>
      </c>
      <c r="BZ1242" s="170" t="n">
        <v>0</v>
      </c>
      <c r="CA1242" s="170" t="n">
        <v>0</v>
      </c>
      <c r="CB1242" s="170" t="n">
        <v>0</v>
      </c>
      <c r="CC1242" s="170" t="n">
        <v>0</v>
      </c>
      <c r="CD1242" s="170" t="n">
        <v>0</v>
      </c>
      <c r="CE1242" s="170" t="n">
        <v>0</v>
      </c>
      <c r="CF1242" s="170" t="n">
        <v>0</v>
      </c>
      <c r="CG1242" s="170" t="n">
        <v>0</v>
      </c>
      <c r="CH1242" s="172" t="n">
        <v>0</v>
      </c>
      <c r="CI1242" s="172" t="n">
        <v>0</v>
      </c>
      <c r="CJ1242" s="172" t="n">
        <v>0</v>
      </c>
      <c r="CK1242" s="172" t="n">
        <v>0</v>
      </c>
      <c r="CL1242" s="172" t="n">
        <v>0</v>
      </c>
      <c r="CM1242" s="172" t="n">
        <v>0</v>
      </c>
      <c r="CN1242" s="172" t="n">
        <v>0</v>
      </c>
      <c r="CO1242" s="172" t="n">
        <v>0</v>
      </c>
      <c r="CP1242" s="172" t="n">
        <v>0</v>
      </c>
      <c r="CQ1242" s="172" t="n">
        <v>0</v>
      </c>
      <c r="CR1242" s="172" t="n">
        <v>0</v>
      </c>
      <c r="CS1242" s="172"/>
      <c r="CT1242" s="278"/>
      <c r="CU1242" s="278"/>
      <c r="CV1242" s="278"/>
      <c r="CW1242" s="278"/>
      <c r="CX1242" s="278"/>
      <c r="CY1242" s="278"/>
      <c r="CZ1242" s="278"/>
      <c r="DA1242" s="278"/>
      <c r="DB1242" s="278"/>
      <c r="DC1242" s="278"/>
      <c r="DD1242" s="278"/>
      <c r="DE1242" s="278"/>
      <c r="DF1242" s="278"/>
      <c r="DG1242" s="278"/>
      <c r="DH1242" s="278"/>
      <c r="DI1242" s="278"/>
      <c r="DJ1242" s="278"/>
      <c r="DK1242" s="278"/>
      <c r="DL1242" s="278"/>
      <c r="DM1242" s="278"/>
      <c r="DN1242" s="278"/>
    </row>
    <row r="1243" customFormat="false" ht="15.75" hidden="false" customHeight="false" outlineLevel="0" collapsed="false">
      <c r="A1243" s="276" t="s">
        <v>622</v>
      </c>
      <c r="B1243" s="78"/>
      <c r="C1243" s="78"/>
      <c r="D1243" s="78"/>
      <c r="E1243" s="78"/>
      <c r="F1243" s="78"/>
      <c r="G1243" s="78"/>
      <c r="H1243" s="78"/>
      <c r="I1243" s="78"/>
      <c r="J1243" s="78"/>
      <c r="K1243" s="78"/>
      <c r="L1243" s="78"/>
      <c r="M1243" s="78"/>
      <c r="N1243" s="78"/>
      <c r="O1243" s="78"/>
      <c r="P1243" s="78"/>
      <c r="Q1243" s="78"/>
      <c r="R1243" s="78"/>
      <c r="S1243" s="78"/>
      <c r="T1243" s="78"/>
      <c r="U1243" s="78"/>
      <c r="V1243" s="78"/>
      <c r="W1243" s="78"/>
      <c r="X1243" s="78"/>
      <c r="Y1243" s="78"/>
      <c r="Z1243" s="78"/>
      <c r="AA1243" s="78"/>
      <c r="AB1243" s="78"/>
      <c r="AC1243" s="78"/>
      <c r="AD1243" s="78"/>
      <c r="AE1243" s="78"/>
      <c r="AF1243" s="78"/>
      <c r="AG1243" s="78"/>
      <c r="AH1243" s="78"/>
      <c r="AI1243" s="78"/>
      <c r="AJ1243" s="78"/>
      <c r="AK1243" s="78"/>
      <c r="AL1243" s="78"/>
      <c r="AM1243" s="78"/>
      <c r="AN1243" s="78"/>
      <c r="AO1243" s="78"/>
      <c r="AP1243" s="78"/>
      <c r="AQ1243" s="78"/>
      <c r="AR1243" s="78"/>
      <c r="AS1243" s="78"/>
      <c r="AT1243" s="78"/>
      <c r="AU1243" s="78"/>
      <c r="AV1243" s="78"/>
      <c r="AW1243" s="78"/>
      <c r="AX1243" s="78"/>
      <c r="AY1243" s="78"/>
      <c r="AZ1243" s="78"/>
      <c r="BA1243" s="78"/>
      <c r="BB1243" s="78"/>
      <c r="BC1243" s="78"/>
      <c r="BD1243" s="78"/>
      <c r="BE1243" s="78"/>
      <c r="BF1243" s="78"/>
      <c r="BG1243" s="78"/>
      <c r="BH1243" s="78"/>
      <c r="BI1243" s="78"/>
      <c r="BJ1243" s="78"/>
      <c r="BK1243" s="78"/>
      <c r="BL1243" s="78"/>
      <c r="BM1243" s="78"/>
      <c r="BN1243" s="78"/>
      <c r="BO1243" s="78"/>
      <c r="BP1243" s="78"/>
      <c r="BQ1243" s="78"/>
      <c r="BR1243" s="78"/>
      <c r="BS1243" s="78"/>
      <c r="BT1243" s="78"/>
      <c r="BU1243" s="78"/>
      <c r="BV1243" s="78"/>
      <c r="BW1243" s="78"/>
      <c r="BX1243" s="78"/>
      <c r="BY1243" s="78"/>
      <c r="BZ1243" s="78"/>
      <c r="CA1243" s="78"/>
      <c r="CB1243" s="78"/>
      <c r="CC1243" s="78"/>
      <c r="CD1243" s="78"/>
      <c r="CE1243" s="78"/>
      <c r="CF1243" s="78"/>
      <c r="CG1243" s="78"/>
      <c r="CH1243" s="74"/>
      <c r="CI1243" s="74"/>
      <c r="CJ1243" s="74"/>
      <c r="CK1243" s="74"/>
      <c r="CL1243" s="74"/>
      <c r="CM1243" s="74"/>
      <c r="CN1243" s="74"/>
      <c r="CO1243" s="74"/>
      <c r="CP1243" s="74"/>
      <c r="CQ1243" s="74"/>
      <c r="CR1243" s="74"/>
      <c r="CS1243" s="74"/>
      <c r="CT1243" s="294"/>
      <c r="CU1243" s="294"/>
      <c r="CV1243" s="294"/>
      <c r="CW1243" s="294"/>
      <c r="CX1243" s="294"/>
      <c r="CY1243" s="294"/>
      <c r="CZ1243" s="294"/>
      <c r="DA1243" s="294"/>
      <c r="DB1243" s="294"/>
      <c r="DC1243" s="294"/>
      <c r="DD1243" s="294"/>
      <c r="DE1243" s="294"/>
      <c r="DF1243" s="294"/>
      <c r="DG1243" s="294"/>
      <c r="DH1243" s="294"/>
      <c r="DI1243" s="294"/>
      <c r="DJ1243" s="294"/>
      <c r="DK1243" s="294"/>
      <c r="DL1243" s="294"/>
      <c r="DM1243" s="294"/>
      <c r="DN1243" s="294"/>
    </row>
    <row r="1244" customFormat="false" ht="15.75" hidden="false" customHeight="false" outlineLevel="0" collapsed="false">
      <c r="A1244" s="276" t="s">
        <v>623</v>
      </c>
      <c r="B1244" s="78"/>
      <c r="C1244" s="78"/>
      <c r="D1244" s="78"/>
      <c r="E1244" s="78"/>
      <c r="F1244" s="78"/>
      <c r="G1244" s="78"/>
      <c r="H1244" s="78"/>
      <c r="I1244" s="78"/>
      <c r="J1244" s="78"/>
      <c r="K1244" s="78"/>
      <c r="L1244" s="78"/>
      <c r="M1244" s="78"/>
      <c r="N1244" s="78"/>
      <c r="O1244" s="78"/>
      <c r="P1244" s="78"/>
      <c r="Q1244" s="78"/>
      <c r="R1244" s="78"/>
      <c r="S1244" s="78"/>
      <c r="T1244" s="78"/>
      <c r="U1244" s="78"/>
      <c r="V1244" s="78"/>
      <c r="W1244" s="78"/>
      <c r="X1244" s="78"/>
      <c r="Y1244" s="78"/>
      <c r="Z1244" s="78"/>
      <c r="AA1244" s="78"/>
      <c r="AB1244" s="78"/>
      <c r="AC1244" s="78"/>
      <c r="AD1244" s="78"/>
      <c r="AE1244" s="78"/>
      <c r="AF1244" s="78"/>
      <c r="AG1244" s="78"/>
      <c r="AH1244" s="78"/>
      <c r="AI1244" s="78"/>
      <c r="AJ1244" s="78"/>
      <c r="AK1244" s="78"/>
      <c r="AL1244" s="78"/>
      <c r="AM1244" s="78"/>
      <c r="AN1244" s="78"/>
      <c r="AO1244" s="78"/>
      <c r="AP1244" s="78"/>
      <c r="AQ1244" s="78"/>
      <c r="AR1244" s="78"/>
      <c r="AS1244" s="78"/>
      <c r="AT1244" s="78"/>
      <c r="AU1244" s="78"/>
      <c r="AV1244" s="78"/>
      <c r="AW1244" s="78"/>
      <c r="AX1244" s="78"/>
      <c r="AY1244" s="78"/>
      <c r="AZ1244" s="78"/>
      <c r="BA1244" s="78"/>
      <c r="BB1244" s="78"/>
      <c r="BC1244" s="78"/>
      <c r="BD1244" s="78"/>
      <c r="BE1244" s="78"/>
      <c r="BF1244" s="78"/>
      <c r="BG1244" s="78"/>
      <c r="BH1244" s="78"/>
      <c r="BI1244" s="78"/>
      <c r="BJ1244" s="78"/>
      <c r="BK1244" s="78"/>
      <c r="BL1244" s="78"/>
      <c r="BM1244" s="78"/>
      <c r="BN1244" s="78"/>
      <c r="BO1244" s="78"/>
      <c r="BP1244" s="78"/>
      <c r="BQ1244" s="78"/>
      <c r="BR1244" s="78"/>
      <c r="BS1244" s="78"/>
      <c r="BT1244" s="78"/>
      <c r="BU1244" s="78"/>
      <c r="BV1244" s="78"/>
      <c r="BW1244" s="78"/>
      <c r="BX1244" s="78"/>
      <c r="BY1244" s="78"/>
      <c r="BZ1244" s="78"/>
      <c r="CA1244" s="78"/>
      <c r="CB1244" s="78"/>
      <c r="CC1244" s="78"/>
      <c r="CD1244" s="78"/>
      <c r="CE1244" s="78"/>
      <c r="CF1244" s="78"/>
      <c r="CG1244" s="78"/>
      <c r="CH1244" s="74"/>
      <c r="CI1244" s="74"/>
      <c r="CJ1244" s="74"/>
      <c r="CK1244" s="74"/>
      <c r="CL1244" s="74"/>
      <c r="CM1244" s="74"/>
      <c r="CN1244" s="74"/>
      <c r="CO1244" s="74"/>
      <c r="CP1244" s="74"/>
      <c r="CQ1244" s="74"/>
      <c r="CR1244" s="74"/>
      <c r="CS1244" s="74"/>
      <c r="CT1244" s="278"/>
      <c r="CU1244" s="278"/>
      <c r="CV1244" s="278"/>
      <c r="CW1244" s="278"/>
      <c r="CX1244" s="278"/>
      <c r="CY1244" s="278"/>
      <c r="CZ1244" s="278"/>
      <c r="DA1244" s="278"/>
      <c r="DB1244" s="278"/>
      <c r="DC1244" s="278"/>
      <c r="DD1244" s="278"/>
      <c r="DE1244" s="278"/>
      <c r="DF1244" s="278"/>
      <c r="DG1244" s="278"/>
      <c r="DH1244" s="278"/>
      <c r="DI1244" s="278"/>
      <c r="DJ1244" s="278"/>
      <c r="DK1244" s="278"/>
      <c r="DL1244" s="278"/>
      <c r="DM1244" s="278"/>
      <c r="DN1244" s="278"/>
    </row>
    <row r="1245" customFormat="false" ht="15.75" hidden="false" customHeight="false" outlineLevel="0" collapsed="false">
      <c r="A1245" s="276" t="s">
        <v>610</v>
      </c>
      <c r="B1245" s="170"/>
      <c r="C1245" s="170"/>
      <c r="D1245" s="170"/>
      <c r="E1245" s="170"/>
      <c r="F1245" s="170"/>
      <c r="G1245" s="170"/>
      <c r="H1245" s="170"/>
      <c r="I1245" s="170"/>
      <c r="J1245" s="170"/>
      <c r="K1245" s="170"/>
      <c r="L1245" s="170"/>
      <c r="M1245" s="170"/>
      <c r="N1245" s="170"/>
      <c r="O1245" s="170"/>
      <c r="P1245" s="170"/>
      <c r="Q1245" s="170"/>
      <c r="R1245" s="170"/>
      <c r="S1245" s="170"/>
      <c r="T1245" s="170"/>
      <c r="U1245" s="170"/>
      <c r="V1245" s="170"/>
      <c r="W1245" s="170"/>
      <c r="X1245" s="170"/>
      <c r="Y1245" s="170"/>
      <c r="Z1245" s="170"/>
      <c r="AA1245" s="170"/>
      <c r="AB1245" s="170"/>
      <c r="AC1245" s="170"/>
      <c r="AD1245" s="170"/>
      <c r="AE1245" s="170"/>
      <c r="AF1245" s="170"/>
      <c r="AG1245" s="170"/>
      <c r="AH1245" s="170"/>
      <c r="AI1245" s="170"/>
      <c r="AJ1245" s="170"/>
      <c r="AK1245" s="170"/>
      <c r="AL1245" s="170"/>
      <c r="AM1245" s="170"/>
      <c r="AN1245" s="170"/>
      <c r="AO1245" s="170"/>
      <c r="AP1245" s="170"/>
      <c r="AQ1245" s="170"/>
      <c r="AR1245" s="170"/>
      <c r="AS1245" s="170"/>
      <c r="AT1245" s="170"/>
      <c r="AU1245" s="170"/>
      <c r="AV1245" s="170"/>
      <c r="AW1245" s="170"/>
      <c r="AX1245" s="170"/>
      <c r="AY1245" s="170"/>
      <c r="AZ1245" s="170"/>
      <c r="BA1245" s="170"/>
      <c r="BB1245" s="170"/>
      <c r="BC1245" s="170"/>
      <c r="BD1245" s="170"/>
      <c r="BE1245" s="170"/>
      <c r="BF1245" s="170"/>
      <c r="BG1245" s="170"/>
      <c r="BH1245" s="170"/>
      <c r="BI1245" s="170"/>
      <c r="BJ1245" s="170" t="n">
        <v>0</v>
      </c>
      <c r="BK1245" s="170" t="n">
        <v>0</v>
      </c>
      <c r="BL1245" s="170" t="n">
        <v>0</v>
      </c>
      <c r="BM1245" s="170" t="n">
        <v>0</v>
      </c>
      <c r="BN1245" s="170" t="n">
        <v>0</v>
      </c>
      <c r="BO1245" s="170" t="n">
        <v>0</v>
      </c>
      <c r="BP1245" s="170" t="n">
        <v>0</v>
      </c>
      <c r="BQ1245" s="170" t="n">
        <v>0</v>
      </c>
      <c r="BR1245" s="170" t="n">
        <v>0</v>
      </c>
      <c r="BS1245" s="170" t="n">
        <v>0</v>
      </c>
      <c r="BT1245" s="170" t="n">
        <v>0</v>
      </c>
      <c r="BU1245" s="170" t="n">
        <v>0</v>
      </c>
      <c r="BV1245" s="170" t="n">
        <v>0</v>
      </c>
      <c r="BW1245" s="170" t="n">
        <v>0</v>
      </c>
      <c r="BX1245" s="170" t="n">
        <v>0</v>
      </c>
      <c r="BY1245" s="170" t="n">
        <v>0</v>
      </c>
      <c r="BZ1245" s="170" t="n">
        <v>0</v>
      </c>
      <c r="CA1245" s="170" t="n">
        <v>0</v>
      </c>
      <c r="CB1245" s="170" t="n">
        <v>0</v>
      </c>
      <c r="CC1245" s="170" t="n">
        <v>0</v>
      </c>
      <c r="CD1245" s="170" t="n">
        <v>0</v>
      </c>
      <c r="CE1245" s="170" t="n">
        <v>0</v>
      </c>
      <c r="CF1245" s="170" t="n">
        <v>0</v>
      </c>
      <c r="CG1245" s="170" t="n">
        <v>0</v>
      </c>
      <c r="CH1245" s="172" t="n">
        <v>0</v>
      </c>
      <c r="CI1245" s="172" t="n">
        <v>0</v>
      </c>
      <c r="CJ1245" s="172" t="n">
        <v>0</v>
      </c>
      <c r="CK1245" s="172" t="n">
        <v>0</v>
      </c>
      <c r="CL1245" s="172" t="n">
        <v>0</v>
      </c>
      <c r="CM1245" s="172" t="n">
        <v>0</v>
      </c>
      <c r="CN1245" s="172" t="n">
        <v>0</v>
      </c>
      <c r="CO1245" s="172" t="n">
        <v>0</v>
      </c>
      <c r="CP1245" s="172" t="n">
        <v>0</v>
      </c>
      <c r="CQ1245" s="172" t="n">
        <v>0</v>
      </c>
      <c r="CR1245" s="172" t="n">
        <v>0</v>
      </c>
      <c r="CS1245" s="172"/>
      <c r="CT1245" s="278"/>
      <c r="CU1245" s="278"/>
      <c r="CV1245" s="278"/>
      <c r="CW1245" s="278"/>
      <c r="CX1245" s="278"/>
      <c r="CY1245" s="278"/>
      <c r="CZ1245" s="278"/>
      <c r="DA1245" s="278"/>
      <c r="DB1245" s="278"/>
      <c r="DC1245" s="278"/>
      <c r="DD1245" s="278"/>
      <c r="DE1245" s="278"/>
      <c r="DF1245" s="278"/>
      <c r="DG1245" s="278"/>
      <c r="DH1245" s="278"/>
      <c r="DI1245" s="278"/>
      <c r="DJ1245" s="278"/>
      <c r="DK1245" s="278"/>
      <c r="DL1245" s="278"/>
      <c r="DM1245" s="278"/>
      <c r="DN1245" s="278"/>
    </row>
    <row r="1246" customFormat="false" ht="15.75" hidden="false" customHeight="false" outlineLevel="0" collapsed="false">
      <c r="A1246" s="276" t="s">
        <v>622</v>
      </c>
      <c r="B1246" s="78"/>
      <c r="C1246" s="78"/>
      <c r="D1246" s="78"/>
      <c r="E1246" s="78"/>
      <c r="F1246" s="78"/>
      <c r="G1246" s="78"/>
      <c r="H1246" s="78"/>
      <c r="I1246" s="78"/>
      <c r="J1246" s="78"/>
      <c r="K1246" s="78"/>
      <c r="L1246" s="78"/>
      <c r="M1246" s="78"/>
      <c r="N1246" s="78"/>
      <c r="O1246" s="78"/>
      <c r="P1246" s="78"/>
      <c r="Q1246" s="78"/>
      <c r="R1246" s="78"/>
      <c r="S1246" s="78"/>
      <c r="T1246" s="78"/>
      <c r="U1246" s="78"/>
      <c r="V1246" s="78"/>
      <c r="W1246" s="78"/>
      <c r="X1246" s="78"/>
      <c r="Y1246" s="78"/>
      <c r="Z1246" s="78"/>
      <c r="AA1246" s="78"/>
      <c r="AB1246" s="78"/>
      <c r="AC1246" s="78"/>
      <c r="AD1246" s="78"/>
      <c r="AE1246" s="78"/>
      <c r="AF1246" s="78"/>
      <c r="AG1246" s="78"/>
      <c r="AH1246" s="78"/>
      <c r="AI1246" s="78"/>
      <c r="AJ1246" s="78"/>
      <c r="AK1246" s="78"/>
      <c r="AL1246" s="78"/>
      <c r="AM1246" s="78"/>
      <c r="AN1246" s="78"/>
      <c r="AO1246" s="78"/>
      <c r="AP1246" s="78"/>
      <c r="AQ1246" s="78"/>
      <c r="AR1246" s="78"/>
      <c r="AS1246" s="78"/>
      <c r="AT1246" s="78"/>
      <c r="AU1246" s="78"/>
      <c r="AV1246" s="78"/>
      <c r="AW1246" s="78"/>
      <c r="AX1246" s="78"/>
      <c r="AY1246" s="78"/>
      <c r="AZ1246" s="78"/>
      <c r="BA1246" s="78"/>
      <c r="BB1246" s="78"/>
      <c r="BC1246" s="78"/>
      <c r="BD1246" s="78"/>
      <c r="BE1246" s="78"/>
      <c r="BF1246" s="78"/>
      <c r="BG1246" s="78"/>
      <c r="BH1246" s="78"/>
      <c r="BI1246" s="78"/>
      <c r="BJ1246" s="78"/>
      <c r="BK1246" s="78"/>
      <c r="BL1246" s="78"/>
      <c r="BM1246" s="78"/>
      <c r="BN1246" s="78"/>
      <c r="BO1246" s="78"/>
      <c r="BP1246" s="78"/>
      <c r="BQ1246" s="78"/>
      <c r="BR1246" s="78"/>
      <c r="BS1246" s="78"/>
      <c r="BT1246" s="78"/>
      <c r="BU1246" s="78"/>
      <c r="BV1246" s="78"/>
      <c r="BW1246" s="78"/>
      <c r="BX1246" s="78"/>
      <c r="BY1246" s="78"/>
      <c r="BZ1246" s="78"/>
      <c r="CA1246" s="78"/>
      <c r="CB1246" s="78"/>
      <c r="CC1246" s="78"/>
      <c r="CD1246" s="78"/>
      <c r="CE1246" s="78"/>
      <c r="CF1246" s="78"/>
      <c r="CG1246" s="78"/>
      <c r="CH1246" s="74"/>
      <c r="CI1246" s="74"/>
      <c r="CJ1246" s="74"/>
      <c r="CK1246" s="74"/>
      <c r="CL1246" s="74"/>
      <c r="CM1246" s="74"/>
      <c r="CN1246" s="74"/>
      <c r="CO1246" s="74"/>
      <c r="CP1246" s="74"/>
      <c r="CQ1246" s="74"/>
      <c r="CR1246" s="74"/>
      <c r="CS1246" s="74"/>
      <c r="CT1246" s="294"/>
      <c r="CU1246" s="294"/>
      <c r="CV1246" s="294"/>
      <c r="CW1246" s="294"/>
      <c r="CX1246" s="294"/>
      <c r="CY1246" s="294"/>
      <c r="CZ1246" s="294"/>
      <c r="DA1246" s="294"/>
      <c r="DB1246" s="294"/>
      <c r="DC1246" s="294"/>
      <c r="DD1246" s="294"/>
      <c r="DE1246" s="294"/>
      <c r="DF1246" s="294"/>
      <c r="DG1246" s="294"/>
      <c r="DH1246" s="294"/>
      <c r="DI1246" s="294"/>
      <c r="DJ1246" s="294"/>
      <c r="DK1246" s="294"/>
      <c r="DL1246" s="294"/>
      <c r="DM1246" s="294"/>
      <c r="DN1246" s="294"/>
    </row>
    <row r="1247" customFormat="false" ht="15.75" hidden="false" customHeight="false" outlineLevel="0" collapsed="false">
      <c r="A1247" s="276" t="s">
        <v>623</v>
      </c>
      <c r="B1247" s="78"/>
      <c r="C1247" s="78"/>
      <c r="D1247" s="78"/>
      <c r="E1247" s="78"/>
      <c r="F1247" s="78"/>
      <c r="G1247" s="78"/>
      <c r="H1247" s="78"/>
      <c r="I1247" s="78"/>
      <c r="J1247" s="78"/>
      <c r="K1247" s="78"/>
      <c r="L1247" s="78"/>
      <c r="M1247" s="78"/>
      <c r="N1247" s="78"/>
      <c r="O1247" s="78"/>
      <c r="P1247" s="78"/>
      <c r="Q1247" s="78"/>
      <c r="R1247" s="78"/>
      <c r="S1247" s="78"/>
      <c r="T1247" s="78"/>
      <c r="U1247" s="78"/>
      <c r="V1247" s="78"/>
      <c r="W1247" s="78"/>
      <c r="X1247" s="78"/>
      <c r="Y1247" s="78"/>
      <c r="Z1247" s="78"/>
      <c r="AA1247" s="78"/>
      <c r="AB1247" s="78"/>
      <c r="AC1247" s="78"/>
      <c r="AD1247" s="78"/>
      <c r="AE1247" s="78"/>
      <c r="AF1247" s="78"/>
      <c r="AG1247" s="78"/>
      <c r="AH1247" s="78"/>
      <c r="AI1247" s="78"/>
      <c r="AJ1247" s="78"/>
      <c r="AK1247" s="78"/>
      <c r="AL1247" s="78"/>
      <c r="AM1247" s="78"/>
      <c r="AN1247" s="78"/>
      <c r="AO1247" s="78"/>
      <c r="AP1247" s="78"/>
      <c r="AQ1247" s="78"/>
      <c r="AR1247" s="78"/>
      <c r="AS1247" s="78"/>
      <c r="AT1247" s="78"/>
      <c r="AU1247" s="78"/>
      <c r="AV1247" s="78"/>
      <c r="AW1247" s="78"/>
      <c r="AX1247" s="78"/>
      <c r="AY1247" s="78"/>
      <c r="AZ1247" s="78"/>
      <c r="BA1247" s="78"/>
      <c r="BB1247" s="78"/>
      <c r="BC1247" s="78"/>
      <c r="BD1247" s="78"/>
      <c r="BE1247" s="78"/>
      <c r="BF1247" s="78"/>
      <c r="BG1247" s="78"/>
      <c r="BH1247" s="78"/>
      <c r="BI1247" s="78"/>
      <c r="BJ1247" s="78"/>
      <c r="BK1247" s="78"/>
      <c r="BL1247" s="78"/>
      <c r="BM1247" s="78"/>
      <c r="BN1247" s="78"/>
      <c r="BO1247" s="78"/>
      <c r="BP1247" s="78"/>
      <c r="BQ1247" s="78"/>
      <c r="BR1247" s="78"/>
      <c r="BS1247" s="78"/>
      <c r="BT1247" s="78"/>
      <c r="BU1247" s="78"/>
      <c r="BV1247" s="78"/>
      <c r="BW1247" s="78"/>
      <c r="BX1247" s="78"/>
      <c r="BY1247" s="78"/>
      <c r="BZ1247" s="78"/>
      <c r="CA1247" s="78"/>
      <c r="CB1247" s="78"/>
      <c r="CC1247" s="78"/>
      <c r="CD1247" s="78"/>
      <c r="CE1247" s="78"/>
      <c r="CF1247" s="78"/>
      <c r="CG1247" s="78"/>
      <c r="CH1247" s="74"/>
      <c r="CI1247" s="74"/>
      <c r="CJ1247" s="74"/>
      <c r="CK1247" s="74"/>
      <c r="CL1247" s="74"/>
      <c r="CM1247" s="74"/>
      <c r="CN1247" s="74"/>
      <c r="CO1247" s="74"/>
      <c r="CP1247" s="74"/>
      <c r="CQ1247" s="74"/>
      <c r="CR1247" s="74"/>
      <c r="CS1247" s="74"/>
      <c r="CT1247" s="278"/>
      <c r="CU1247" s="278"/>
      <c r="CV1247" s="278"/>
      <c r="CW1247" s="278"/>
      <c r="CX1247" s="278"/>
      <c r="CY1247" s="278"/>
      <c r="CZ1247" s="278"/>
      <c r="DA1247" s="278"/>
      <c r="DB1247" s="278"/>
      <c r="DC1247" s="278"/>
      <c r="DD1247" s="278"/>
      <c r="DE1247" s="278"/>
      <c r="DF1247" s="278"/>
      <c r="DG1247" s="278"/>
      <c r="DH1247" s="278"/>
      <c r="DI1247" s="278"/>
      <c r="DJ1247" s="278"/>
      <c r="DK1247" s="278"/>
      <c r="DL1247" s="278"/>
      <c r="DM1247" s="278"/>
      <c r="DN1247" s="278"/>
    </row>
    <row r="1248" customFormat="false" ht="15.75" hidden="false" customHeight="false" outlineLevel="0" collapsed="false">
      <c r="A1248" s="276" t="s">
        <v>612</v>
      </c>
      <c r="B1248" s="170"/>
      <c r="C1248" s="170"/>
      <c r="D1248" s="170"/>
      <c r="E1248" s="170"/>
      <c r="F1248" s="170"/>
      <c r="G1248" s="170"/>
      <c r="H1248" s="170"/>
      <c r="I1248" s="170"/>
      <c r="J1248" s="170"/>
      <c r="K1248" s="170"/>
      <c r="L1248" s="170"/>
      <c r="M1248" s="170"/>
      <c r="N1248" s="170"/>
      <c r="O1248" s="170"/>
      <c r="P1248" s="170"/>
      <c r="Q1248" s="170"/>
      <c r="R1248" s="170"/>
      <c r="S1248" s="170"/>
      <c r="T1248" s="170"/>
      <c r="U1248" s="170"/>
      <c r="V1248" s="170"/>
      <c r="W1248" s="170"/>
      <c r="X1248" s="170"/>
      <c r="Y1248" s="170"/>
      <c r="Z1248" s="170"/>
      <c r="AA1248" s="170"/>
      <c r="AB1248" s="170"/>
      <c r="AC1248" s="170"/>
      <c r="AD1248" s="170"/>
      <c r="AE1248" s="170"/>
      <c r="AF1248" s="170"/>
      <c r="AG1248" s="170"/>
      <c r="AH1248" s="170"/>
      <c r="AI1248" s="170"/>
      <c r="AJ1248" s="170"/>
      <c r="AK1248" s="170"/>
      <c r="AL1248" s="170"/>
      <c r="AM1248" s="170"/>
      <c r="AN1248" s="170"/>
      <c r="AO1248" s="170"/>
      <c r="AP1248" s="170"/>
      <c r="AQ1248" s="170"/>
      <c r="AR1248" s="170"/>
      <c r="AS1248" s="170"/>
      <c r="AT1248" s="170"/>
      <c r="AU1248" s="170"/>
      <c r="AV1248" s="170"/>
      <c r="AW1248" s="170"/>
      <c r="AX1248" s="170"/>
      <c r="AY1248" s="170"/>
      <c r="AZ1248" s="170"/>
      <c r="BA1248" s="170"/>
      <c r="BB1248" s="170"/>
      <c r="BC1248" s="170"/>
      <c r="BD1248" s="170"/>
      <c r="BE1248" s="170"/>
      <c r="BF1248" s="170"/>
      <c r="BG1248" s="170"/>
      <c r="BH1248" s="170"/>
      <c r="BI1248" s="170"/>
      <c r="BJ1248" s="170" t="n">
        <v>0</v>
      </c>
      <c r="BK1248" s="170" t="n">
        <v>0</v>
      </c>
      <c r="BL1248" s="170" t="n">
        <v>0</v>
      </c>
      <c r="BM1248" s="170" t="n">
        <v>0</v>
      </c>
      <c r="BN1248" s="170" t="n">
        <v>0</v>
      </c>
      <c r="BO1248" s="170" t="n">
        <v>0</v>
      </c>
      <c r="BP1248" s="170" t="n">
        <v>0</v>
      </c>
      <c r="BQ1248" s="170" t="n">
        <v>0</v>
      </c>
      <c r="BR1248" s="170" t="n">
        <v>0</v>
      </c>
      <c r="BS1248" s="170" t="n">
        <v>0</v>
      </c>
      <c r="BT1248" s="170" t="n">
        <v>0</v>
      </c>
      <c r="BU1248" s="170" t="n">
        <v>0</v>
      </c>
      <c r="BV1248" s="170" t="n">
        <v>0</v>
      </c>
      <c r="BW1248" s="170" t="n">
        <v>0</v>
      </c>
      <c r="BX1248" s="170" t="n">
        <v>0</v>
      </c>
      <c r="BY1248" s="170" t="n">
        <v>0</v>
      </c>
      <c r="BZ1248" s="170" t="n">
        <v>0</v>
      </c>
      <c r="CA1248" s="170" t="n">
        <v>0</v>
      </c>
      <c r="CB1248" s="170" t="n">
        <v>0</v>
      </c>
      <c r="CC1248" s="170" t="n">
        <v>0</v>
      </c>
      <c r="CD1248" s="170" t="n">
        <v>0</v>
      </c>
      <c r="CE1248" s="170" t="n">
        <v>0</v>
      </c>
      <c r="CF1248" s="170" t="n">
        <v>0</v>
      </c>
      <c r="CG1248" s="170" t="n">
        <v>0</v>
      </c>
      <c r="CH1248" s="172" t="n">
        <v>0.3</v>
      </c>
      <c r="CI1248" s="172" t="n">
        <v>0.3</v>
      </c>
      <c r="CJ1248" s="172" t="n">
        <v>0.3</v>
      </c>
      <c r="CK1248" s="172" t="n">
        <v>0.3</v>
      </c>
      <c r="CL1248" s="172" t="n">
        <v>0</v>
      </c>
      <c r="CM1248" s="172" t="n">
        <v>0</v>
      </c>
      <c r="CN1248" s="172" t="n">
        <v>0.47836718</v>
      </c>
      <c r="CO1248" s="172" t="n">
        <v>0</v>
      </c>
      <c r="CP1248" s="172" t="n">
        <v>0.577186002101628</v>
      </c>
      <c r="CQ1248" s="172" t="n">
        <v>0.291940936323125</v>
      </c>
      <c r="CR1248" s="172" t="n">
        <v>0.393457195642277</v>
      </c>
      <c r="CS1248" s="172"/>
      <c r="CT1248" s="278"/>
      <c r="CU1248" s="278"/>
      <c r="CV1248" s="278"/>
      <c r="CW1248" s="278"/>
      <c r="CX1248" s="278"/>
      <c r="CY1248" s="278"/>
      <c r="CZ1248" s="278"/>
      <c r="DA1248" s="278"/>
      <c r="DB1248" s="278"/>
      <c r="DC1248" s="278"/>
      <c r="DD1248" s="278"/>
      <c r="DE1248" s="278"/>
      <c r="DF1248" s="278"/>
      <c r="DG1248" s="278"/>
      <c r="DH1248" s="278"/>
      <c r="DI1248" s="278"/>
      <c r="DJ1248" s="278"/>
      <c r="DK1248" s="278"/>
      <c r="DL1248" s="278"/>
      <c r="DM1248" s="278"/>
      <c r="DN1248" s="278"/>
    </row>
    <row r="1249" customFormat="false" ht="15.75" hidden="false" customHeight="false" outlineLevel="0" collapsed="false">
      <c r="A1249" s="276" t="s">
        <v>622</v>
      </c>
      <c r="B1249" s="190"/>
      <c r="C1249" s="190"/>
      <c r="D1249" s="190"/>
      <c r="E1249" s="190"/>
      <c r="F1249" s="190"/>
      <c r="G1249" s="190"/>
      <c r="H1249" s="190"/>
      <c r="I1249" s="190"/>
      <c r="J1249" s="190"/>
      <c r="K1249" s="190"/>
      <c r="L1249" s="190"/>
      <c r="M1249" s="190"/>
      <c r="N1249" s="190"/>
      <c r="O1249" s="190"/>
      <c r="P1249" s="190"/>
      <c r="Q1249" s="190"/>
      <c r="R1249" s="190"/>
      <c r="S1249" s="190"/>
      <c r="T1249" s="190"/>
      <c r="U1249" s="190"/>
      <c r="V1249" s="190"/>
      <c r="W1249" s="190"/>
      <c r="X1249" s="190"/>
      <c r="Y1249" s="190"/>
      <c r="Z1249" s="190"/>
      <c r="AA1249" s="190"/>
      <c r="AB1249" s="190"/>
      <c r="AC1249" s="190"/>
      <c r="AD1249" s="190"/>
      <c r="AE1249" s="190"/>
      <c r="AF1249" s="190"/>
      <c r="AG1249" s="190"/>
      <c r="AH1249" s="190"/>
      <c r="AI1249" s="190"/>
      <c r="AJ1249" s="190"/>
      <c r="AK1249" s="190"/>
      <c r="AL1249" s="190"/>
      <c r="AM1249" s="190"/>
      <c r="AN1249" s="190"/>
      <c r="AO1249" s="190"/>
      <c r="AP1249" s="190"/>
      <c r="AQ1249" s="190"/>
      <c r="AR1249" s="190"/>
      <c r="AS1249" s="190"/>
      <c r="AT1249" s="190"/>
      <c r="AU1249" s="190"/>
      <c r="AV1249" s="190"/>
      <c r="AW1249" s="190"/>
      <c r="AX1249" s="190"/>
      <c r="AY1249" s="190"/>
      <c r="AZ1249" s="190"/>
      <c r="BA1249" s="190"/>
      <c r="BB1249" s="190"/>
      <c r="BC1249" s="190"/>
      <c r="BD1249" s="190"/>
      <c r="BE1249" s="190"/>
      <c r="BF1249" s="190"/>
      <c r="BG1249" s="190"/>
      <c r="BH1249" s="190"/>
      <c r="BI1249" s="190"/>
      <c r="BJ1249" s="190" t="n">
        <v>0</v>
      </c>
      <c r="BK1249" s="190" t="n">
        <v>0</v>
      </c>
      <c r="BL1249" s="190" t="n">
        <v>0</v>
      </c>
      <c r="BM1249" s="190" t="n">
        <v>0</v>
      </c>
      <c r="BN1249" s="190" t="n">
        <v>0</v>
      </c>
      <c r="BO1249" s="190" t="n">
        <v>0</v>
      </c>
      <c r="BP1249" s="190" t="n">
        <v>0</v>
      </c>
      <c r="BQ1249" s="190" t="n">
        <v>0</v>
      </c>
      <c r="BR1249" s="190" t="n">
        <v>0</v>
      </c>
      <c r="BS1249" s="190" t="n">
        <v>0</v>
      </c>
      <c r="BT1249" s="190" t="n">
        <v>0</v>
      </c>
      <c r="BU1249" s="190" t="n">
        <v>0</v>
      </c>
      <c r="BV1249" s="190" t="n">
        <v>0</v>
      </c>
      <c r="BW1249" s="190" t="n">
        <v>0</v>
      </c>
      <c r="BX1249" s="190" t="n">
        <v>0</v>
      </c>
      <c r="BY1249" s="190" t="n">
        <v>0</v>
      </c>
      <c r="BZ1249" s="190" t="n">
        <v>0</v>
      </c>
      <c r="CA1249" s="190" t="n">
        <v>0</v>
      </c>
      <c r="CB1249" s="190" t="n">
        <v>0</v>
      </c>
      <c r="CC1249" s="190" t="n">
        <v>0</v>
      </c>
      <c r="CD1249" s="190" t="n">
        <v>0</v>
      </c>
      <c r="CE1249" s="190" t="n">
        <v>0</v>
      </c>
      <c r="CF1249" s="190" t="n">
        <v>0</v>
      </c>
      <c r="CG1249" s="190" t="n">
        <v>0</v>
      </c>
      <c r="CH1249" s="74" t="n">
        <v>0.3</v>
      </c>
      <c r="CI1249" s="74" t="n">
        <v>0.3</v>
      </c>
      <c r="CJ1249" s="74" t="n">
        <v>0.3</v>
      </c>
      <c r="CK1249" s="74" t="n">
        <v>0.3</v>
      </c>
      <c r="CL1249" s="188" t="n">
        <v>0</v>
      </c>
      <c r="CM1249" s="188" t="n">
        <v>0</v>
      </c>
      <c r="CN1249" s="74" t="n">
        <v>0.47836718</v>
      </c>
      <c r="CO1249" s="74" t="n">
        <v>0</v>
      </c>
      <c r="CP1249" s="74" t="n">
        <v>0.577186002101628</v>
      </c>
      <c r="CQ1249" s="74" t="n">
        <v>0.291940936323125</v>
      </c>
      <c r="CR1249" s="74" t="n">
        <v>0.393457195642277</v>
      </c>
      <c r="CS1249" s="74"/>
      <c r="CT1249" s="294"/>
      <c r="CU1249" s="294"/>
      <c r="CV1249" s="294"/>
      <c r="CW1249" s="294"/>
      <c r="CX1249" s="294"/>
      <c r="CY1249" s="294"/>
      <c r="CZ1249" s="294"/>
      <c r="DA1249" s="294"/>
      <c r="DB1249" s="294"/>
      <c r="DC1249" s="294"/>
      <c r="DD1249" s="294"/>
      <c r="DE1249" s="294"/>
      <c r="DF1249" s="294"/>
      <c r="DG1249" s="294"/>
      <c r="DH1249" s="294"/>
      <c r="DI1249" s="294"/>
      <c r="DJ1249" s="294"/>
      <c r="DK1249" s="294"/>
      <c r="DL1249" s="294"/>
      <c r="DM1249" s="294"/>
      <c r="DN1249" s="294"/>
    </row>
    <row r="1250" customFormat="false" ht="15.75" hidden="false" customHeight="false" outlineLevel="0" collapsed="false">
      <c r="A1250" s="276" t="s">
        <v>623</v>
      </c>
      <c r="B1250" s="190"/>
      <c r="C1250" s="190"/>
      <c r="D1250" s="190"/>
      <c r="E1250" s="190"/>
      <c r="F1250" s="190"/>
      <c r="G1250" s="190"/>
      <c r="H1250" s="190"/>
      <c r="I1250" s="190"/>
      <c r="J1250" s="190"/>
      <c r="K1250" s="190"/>
      <c r="L1250" s="190"/>
      <c r="M1250" s="190"/>
      <c r="N1250" s="190"/>
      <c r="O1250" s="190"/>
      <c r="P1250" s="190"/>
      <c r="Q1250" s="190"/>
      <c r="R1250" s="190"/>
      <c r="S1250" s="190"/>
      <c r="T1250" s="190"/>
      <c r="U1250" s="190"/>
      <c r="V1250" s="190"/>
      <c r="W1250" s="190"/>
      <c r="X1250" s="190"/>
      <c r="Y1250" s="190"/>
      <c r="Z1250" s="190"/>
      <c r="AA1250" s="190"/>
      <c r="AB1250" s="190"/>
      <c r="AC1250" s="190"/>
      <c r="AD1250" s="190"/>
      <c r="AE1250" s="190"/>
      <c r="AF1250" s="190"/>
      <c r="AG1250" s="190"/>
      <c r="AH1250" s="190"/>
      <c r="AI1250" s="190"/>
      <c r="AJ1250" s="190"/>
      <c r="AK1250" s="190"/>
      <c r="AL1250" s="190"/>
      <c r="AM1250" s="190"/>
      <c r="AN1250" s="190"/>
      <c r="AO1250" s="190"/>
      <c r="AP1250" s="190"/>
      <c r="AQ1250" s="190"/>
      <c r="AR1250" s="190"/>
      <c r="AS1250" s="190"/>
      <c r="AT1250" s="190"/>
      <c r="AU1250" s="190"/>
      <c r="AV1250" s="190"/>
      <c r="AW1250" s="190"/>
      <c r="AX1250" s="190"/>
      <c r="AY1250" s="190"/>
      <c r="AZ1250" s="190"/>
      <c r="BA1250" s="190"/>
      <c r="BB1250" s="190"/>
      <c r="BC1250" s="190"/>
      <c r="BD1250" s="190"/>
      <c r="BE1250" s="190"/>
      <c r="BF1250" s="190"/>
      <c r="BG1250" s="190"/>
      <c r="BH1250" s="190"/>
      <c r="BI1250" s="190"/>
      <c r="BJ1250" s="190" t="n">
        <v>0</v>
      </c>
      <c r="BK1250" s="190" t="n">
        <v>0</v>
      </c>
      <c r="BL1250" s="190" t="n">
        <v>0</v>
      </c>
      <c r="BM1250" s="190" t="n">
        <v>0</v>
      </c>
      <c r="BN1250" s="190" t="n">
        <v>0</v>
      </c>
      <c r="BO1250" s="190" t="n">
        <v>0</v>
      </c>
      <c r="BP1250" s="190" t="n">
        <v>0</v>
      </c>
      <c r="BQ1250" s="190" t="n">
        <v>0</v>
      </c>
      <c r="BR1250" s="190" t="n">
        <v>0</v>
      </c>
      <c r="BS1250" s="190" t="n">
        <v>0</v>
      </c>
      <c r="BT1250" s="190" t="n">
        <v>0</v>
      </c>
      <c r="BU1250" s="190" t="n">
        <v>0</v>
      </c>
      <c r="BV1250" s="190" t="n">
        <v>0</v>
      </c>
      <c r="BW1250" s="190" t="n">
        <v>0</v>
      </c>
      <c r="BX1250" s="190" t="n">
        <v>0</v>
      </c>
      <c r="BY1250" s="190" t="n">
        <v>0</v>
      </c>
      <c r="BZ1250" s="190" t="n">
        <v>0</v>
      </c>
      <c r="CA1250" s="190" t="n">
        <v>0</v>
      </c>
      <c r="CB1250" s="190" t="n">
        <v>0</v>
      </c>
      <c r="CC1250" s="190" t="n">
        <v>0</v>
      </c>
      <c r="CD1250" s="190" t="n">
        <v>0</v>
      </c>
      <c r="CE1250" s="190" t="n">
        <v>0</v>
      </c>
      <c r="CF1250" s="190" t="n">
        <v>0</v>
      </c>
      <c r="CG1250" s="190" t="n">
        <v>0</v>
      </c>
      <c r="CH1250" s="74" t="n">
        <v>0</v>
      </c>
      <c r="CI1250" s="74" t="n">
        <v>0</v>
      </c>
      <c r="CJ1250" s="74" t="n">
        <v>0</v>
      </c>
      <c r="CK1250" s="74" t="n">
        <v>0</v>
      </c>
      <c r="CL1250" s="74" t="n">
        <v>0</v>
      </c>
      <c r="CM1250" s="74" t="n">
        <v>0</v>
      </c>
      <c r="CN1250" s="74" t="n">
        <v>0</v>
      </c>
      <c r="CO1250" s="74" t="n">
        <v>0</v>
      </c>
      <c r="CP1250" s="74" t="n">
        <v>0</v>
      </c>
      <c r="CQ1250" s="74" t="n">
        <v>0</v>
      </c>
      <c r="CR1250" s="74" t="n">
        <v>0</v>
      </c>
      <c r="CS1250" s="74"/>
      <c r="CT1250" s="274"/>
      <c r="CU1250" s="274"/>
      <c r="CV1250" s="274"/>
      <c r="CW1250" s="274"/>
      <c r="CX1250" s="274"/>
      <c r="CY1250" s="274"/>
      <c r="CZ1250" s="274"/>
      <c r="DA1250" s="274"/>
      <c r="DB1250" s="274"/>
      <c r="DC1250" s="274"/>
      <c r="DD1250" s="274"/>
      <c r="DE1250" s="274"/>
      <c r="DF1250" s="274"/>
      <c r="DG1250" s="274"/>
      <c r="DH1250" s="274"/>
      <c r="DI1250" s="274"/>
      <c r="DJ1250" s="274"/>
      <c r="DK1250" s="274"/>
      <c r="DL1250" s="274"/>
      <c r="DM1250" s="274"/>
      <c r="DN1250" s="274"/>
    </row>
    <row r="1251" customFormat="false" ht="15.75" hidden="false" customHeight="false" outlineLevel="0" collapsed="false">
      <c r="A1251" s="276" t="s">
        <v>613</v>
      </c>
      <c r="B1251" s="170"/>
      <c r="C1251" s="170"/>
      <c r="D1251" s="170"/>
      <c r="E1251" s="170"/>
      <c r="F1251" s="170"/>
      <c r="G1251" s="170"/>
      <c r="H1251" s="170"/>
      <c r="I1251" s="170"/>
      <c r="J1251" s="170"/>
      <c r="K1251" s="170"/>
      <c r="L1251" s="170"/>
      <c r="M1251" s="170"/>
      <c r="N1251" s="170"/>
      <c r="O1251" s="170"/>
      <c r="P1251" s="170"/>
      <c r="Q1251" s="170"/>
      <c r="R1251" s="170"/>
      <c r="S1251" s="170"/>
      <c r="T1251" s="170"/>
      <c r="U1251" s="170"/>
      <c r="V1251" s="170"/>
      <c r="W1251" s="170"/>
      <c r="X1251" s="170"/>
      <c r="Y1251" s="170"/>
      <c r="Z1251" s="170"/>
      <c r="AA1251" s="170"/>
      <c r="AB1251" s="170"/>
      <c r="AC1251" s="170"/>
      <c r="AD1251" s="170"/>
      <c r="AE1251" s="170"/>
      <c r="AF1251" s="170"/>
      <c r="AG1251" s="170"/>
      <c r="AH1251" s="170"/>
      <c r="AI1251" s="170"/>
      <c r="AJ1251" s="170"/>
      <c r="AK1251" s="170"/>
      <c r="AL1251" s="170"/>
      <c r="AM1251" s="170"/>
      <c r="AN1251" s="170"/>
      <c r="AO1251" s="170"/>
      <c r="AP1251" s="170"/>
      <c r="AQ1251" s="170"/>
      <c r="AR1251" s="170"/>
      <c r="AS1251" s="170"/>
      <c r="AT1251" s="170"/>
      <c r="AU1251" s="170"/>
      <c r="AV1251" s="170"/>
      <c r="AW1251" s="170"/>
      <c r="AX1251" s="170"/>
      <c r="AY1251" s="170"/>
      <c r="AZ1251" s="170"/>
      <c r="BA1251" s="170"/>
      <c r="BB1251" s="170"/>
      <c r="BC1251" s="170"/>
      <c r="BD1251" s="170"/>
      <c r="BE1251" s="170"/>
      <c r="BF1251" s="170"/>
      <c r="BG1251" s="170"/>
      <c r="BH1251" s="170"/>
      <c r="BI1251" s="170"/>
      <c r="BJ1251" s="170" t="n">
        <v>0</v>
      </c>
      <c r="BK1251" s="170" t="n">
        <v>0</v>
      </c>
      <c r="BL1251" s="170" t="n">
        <v>0</v>
      </c>
      <c r="BM1251" s="170" t="n">
        <v>0</v>
      </c>
      <c r="BN1251" s="170" t="n">
        <v>0</v>
      </c>
      <c r="BO1251" s="170" t="n">
        <v>0</v>
      </c>
      <c r="BP1251" s="170" t="n">
        <v>0</v>
      </c>
      <c r="BQ1251" s="170" t="n">
        <v>0</v>
      </c>
      <c r="BR1251" s="170" t="n">
        <v>0</v>
      </c>
      <c r="BS1251" s="170" t="n">
        <v>0</v>
      </c>
      <c r="BT1251" s="170" t="n">
        <v>0</v>
      </c>
      <c r="BU1251" s="170" t="n">
        <v>0</v>
      </c>
      <c r="BV1251" s="170" t="n">
        <v>0</v>
      </c>
      <c r="BW1251" s="170" t="n">
        <v>0</v>
      </c>
      <c r="BX1251" s="170" t="n">
        <v>0</v>
      </c>
      <c r="BY1251" s="170" t="n">
        <v>0</v>
      </c>
      <c r="BZ1251" s="170" t="n">
        <v>0</v>
      </c>
      <c r="CA1251" s="170" t="n">
        <v>0</v>
      </c>
      <c r="CB1251" s="170" t="n">
        <v>0</v>
      </c>
      <c r="CC1251" s="170" t="n">
        <v>0</v>
      </c>
      <c r="CD1251" s="170" t="n">
        <v>0</v>
      </c>
      <c r="CE1251" s="170" t="n">
        <v>0</v>
      </c>
      <c r="CF1251" s="170" t="n">
        <v>0</v>
      </c>
      <c r="CG1251" s="170" t="n">
        <v>0</v>
      </c>
      <c r="CH1251" s="172" t="n">
        <v>0</v>
      </c>
      <c r="CI1251" s="172" t="n">
        <v>0</v>
      </c>
      <c r="CJ1251" s="172" t="n">
        <v>0</v>
      </c>
      <c r="CK1251" s="172" t="n">
        <v>0</v>
      </c>
      <c r="CL1251" s="172" t="n">
        <v>0</v>
      </c>
      <c r="CM1251" s="172" t="n">
        <v>0</v>
      </c>
      <c r="CN1251" s="172" t="n">
        <v>0</v>
      </c>
      <c r="CO1251" s="172" t="n">
        <v>0</v>
      </c>
      <c r="CP1251" s="172" t="n">
        <v>0</v>
      </c>
      <c r="CQ1251" s="172" t="n">
        <v>0</v>
      </c>
      <c r="CR1251" s="172" t="n">
        <v>0</v>
      </c>
      <c r="CS1251" s="172"/>
      <c r="CT1251" s="274"/>
      <c r="CU1251" s="274"/>
      <c r="CV1251" s="274"/>
      <c r="CW1251" s="274"/>
      <c r="CX1251" s="274"/>
      <c r="CY1251" s="274"/>
      <c r="CZ1251" s="274"/>
      <c r="DA1251" s="274"/>
      <c r="DB1251" s="274"/>
      <c r="DC1251" s="274"/>
      <c r="DD1251" s="274"/>
      <c r="DE1251" s="274"/>
      <c r="DF1251" s="274"/>
      <c r="DG1251" s="274"/>
      <c r="DH1251" s="274"/>
      <c r="DI1251" s="274"/>
      <c r="DJ1251" s="274"/>
      <c r="DK1251" s="274"/>
      <c r="DL1251" s="274"/>
      <c r="DM1251" s="274"/>
      <c r="DN1251" s="274"/>
    </row>
    <row r="1252" customFormat="false" ht="15.75" hidden="false" customHeight="false" outlineLevel="0" collapsed="false">
      <c r="A1252" s="276" t="s">
        <v>622</v>
      </c>
      <c r="B1252" s="190"/>
      <c r="C1252" s="190"/>
      <c r="D1252" s="190"/>
      <c r="E1252" s="190"/>
      <c r="F1252" s="190"/>
      <c r="G1252" s="190"/>
      <c r="H1252" s="190"/>
      <c r="I1252" s="190"/>
      <c r="J1252" s="190"/>
      <c r="K1252" s="190"/>
      <c r="L1252" s="190"/>
      <c r="M1252" s="190"/>
      <c r="N1252" s="190"/>
      <c r="O1252" s="190"/>
      <c r="P1252" s="190"/>
      <c r="Q1252" s="190"/>
      <c r="R1252" s="190"/>
      <c r="S1252" s="190"/>
      <c r="T1252" s="190"/>
      <c r="U1252" s="190"/>
      <c r="V1252" s="190"/>
      <c r="W1252" s="190"/>
      <c r="X1252" s="190"/>
      <c r="Y1252" s="190"/>
      <c r="Z1252" s="190"/>
      <c r="AA1252" s="190"/>
      <c r="AB1252" s="190"/>
      <c r="AC1252" s="190"/>
      <c r="AD1252" s="190"/>
      <c r="AE1252" s="190"/>
      <c r="AF1252" s="190"/>
      <c r="AG1252" s="190"/>
      <c r="AH1252" s="190"/>
      <c r="AI1252" s="190"/>
      <c r="AJ1252" s="190"/>
      <c r="AK1252" s="190"/>
      <c r="AL1252" s="190"/>
      <c r="AM1252" s="190"/>
      <c r="AN1252" s="190"/>
      <c r="AO1252" s="190"/>
      <c r="AP1252" s="190"/>
      <c r="AQ1252" s="190"/>
      <c r="AR1252" s="190"/>
      <c r="AS1252" s="190"/>
      <c r="AT1252" s="190"/>
      <c r="AU1252" s="190"/>
      <c r="AV1252" s="190"/>
      <c r="AW1252" s="190"/>
      <c r="AX1252" s="190"/>
      <c r="AY1252" s="190"/>
      <c r="AZ1252" s="190"/>
      <c r="BA1252" s="190"/>
      <c r="BB1252" s="190"/>
      <c r="BC1252" s="190"/>
      <c r="BD1252" s="190"/>
      <c r="BE1252" s="190"/>
      <c r="BF1252" s="190"/>
      <c r="BG1252" s="190"/>
      <c r="BH1252" s="190"/>
      <c r="BI1252" s="190"/>
      <c r="BJ1252" s="190"/>
      <c r="BK1252" s="190"/>
      <c r="BL1252" s="190"/>
      <c r="BM1252" s="190"/>
      <c r="BN1252" s="190"/>
      <c r="BO1252" s="190"/>
      <c r="BP1252" s="190"/>
      <c r="BQ1252" s="190"/>
      <c r="BR1252" s="190"/>
      <c r="BS1252" s="190"/>
      <c r="BT1252" s="190"/>
      <c r="BU1252" s="190"/>
      <c r="BV1252" s="190"/>
      <c r="BW1252" s="190"/>
      <c r="BX1252" s="190"/>
      <c r="BY1252" s="190"/>
      <c r="BZ1252" s="190"/>
      <c r="CA1252" s="190"/>
      <c r="CB1252" s="190"/>
      <c r="CC1252" s="190"/>
      <c r="CD1252" s="190"/>
      <c r="CE1252" s="190"/>
      <c r="CF1252" s="190"/>
      <c r="CG1252" s="190"/>
      <c r="CH1252" s="74"/>
      <c r="CI1252" s="74"/>
      <c r="CJ1252" s="74"/>
      <c r="CK1252" s="74"/>
      <c r="CL1252" s="74"/>
      <c r="CM1252" s="74"/>
      <c r="CN1252" s="74"/>
      <c r="CO1252" s="74"/>
      <c r="CP1252" s="74"/>
      <c r="CQ1252" s="74"/>
      <c r="CR1252" s="74"/>
      <c r="CS1252" s="74"/>
      <c r="CT1252" s="294"/>
      <c r="CU1252" s="294"/>
      <c r="CV1252" s="294"/>
      <c r="CW1252" s="294"/>
      <c r="CX1252" s="294"/>
      <c r="CY1252" s="294"/>
      <c r="CZ1252" s="294"/>
      <c r="DA1252" s="294"/>
      <c r="DB1252" s="294"/>
      <c r="DC1252" s="294"/>
      <c r="DD1252" s="294"/>
      <c r="DE1252" s="294"/>
      <c r="DF1252" s="294"/>
      <c r="DG1252" s="294"/>
      <c r="DH1252" s="294"/>
      <c r="DI1252" s="294"/>
      <c r="DJ1252" s="294"/>
      <c r="DK1252" s="294"/>
      <c r="DL1252" s="294"/>
      <c r="DM1252" s="294"/>
      <c r="DN1252" s="294"/>
    </row>
    <row r="1253" customFormat="false" ht="15.75" hidden="false" customHeight="false" outlineLevel="0" collapsed="false">
      <c r="A1253" s="276" t="s">
        <v>623</v>
      </c>
      <c r="B1253" s="190"/>
      <c r="C1253" s="190"/>
      <c r="D1253" s="190"/>
      <c r="E1253" s="190"/>
      <c r="F1253" s="190"/>
      <c r="G1253" s="190"/>
      <c r="H1253" s="190"/>
      <c r="I1253" s="190"/>
      <c r="J1253" s="190"/>
      <c r="K1253" s="190"/>
      <c r="L1253" s="190"/>
      <c r="M1253" s="190"/>
      <c r="N1253" s="190"/>
      <c r="O1253" s="190"/>
      <c r="P1253" s="190"/>
      <c r="Q1253" s="190"/>
      <c r="R1253" s="190"/>
      <c r="S1253" s="190"/>
      <c r="T1253" s="190"/>
      <c r="U1253" s="190"/>
      <c r="V1253" s="190"/>
      <c r="W1253" s="190"/>
      <c r="X1253" s="190"/>
      <c r="Y1253" s="190"/>
      <c r="Z1253" s="190"/>
      <c r="AA1253" s="190"/>
      <c r="AB1253" s="190"/>
      <c r="AC1253" s="190"/>
      <c r="AD1253" s="190"/>
      <c r="AE1253" s="190"/>
      <c r="AF1253" s="190"/>
      <c r="AG1253" s="190"/>
      <c r="AH1253" s="190"/>
      <c r="AI1253" s="190"/>
      <c r="AJ1253" s="190"/>
      <c r="AK1253" s="190"/>
      <c r="AL1253" s="190"/>
      <c r="AM1253" s="190"/>
      <c r="AN1253" s="190"/>
      <c r="AO1253" s="190"/>
      <c r="AP1253" s="190"/>
      <c r="AQ1253" s="190"/>
      <c r="AR1253" s="190"/>
      <c r="AS1253" s="190"/>
      <c r="AT1253" s="190"/>
      <c r="AU1253" s="190"/>
      <c r="AV1253" s="190"/>
      <c r="AW1253" s="190"/>
      <c r="AX1253" s="190"/>
      <c r="AY1253" s="190"/>
      <c r="AZ1253" s="190"/>
      <c r="BA1253" s="190"/>
      <c r="BB1253" s="190"/>
      <c r="BC1253" s="190"/>
      <c r="BD1253" s="190"/>
      <c r="BE1253" s="190"/>
      <c r="BF1253" s="190"/>
      <c r="BG1253" s="190"/>
      <c r="BH1253" s="190"/>
      <c r="BI1253" s="190"/>
      <c r="BJ1253" s="190"/>
      <c r="BK1253" s="190"/>
      <c r="BL1253" s="190"/>
      <c r="BM1253" s="190"/>
      <c r="BN1253" s="190"/>
      <c r="BO1253" s="190"/>
      <c r="BP1253" s="190"/>
      <c r="BQ1253" s="190"/>
      <c r="BR1253" s="190"/>
      <c r="BS1253" s="190"/>
      <c r="BT1253" s="190"/>
      <c r="BU1253" s="190"/>
      <c r="BV1253" s="190"/>
      <c r="BW1253" s="190"/>
      <c r="BX1253" s="190"/>
      <c r="BY1253" s="190"/>
      <c r="BZ1253" s="190"/>
      <c r="CA1253" s="190"/>
      <c r="CB1253" s="190"/>
      <c r="CC1253" s="190"/>
      <c r="CD1253" s="190"/>
      <c r="CE1253" s="190"/>
      <c r="CF1253" s="190"/>
      <c r="CG1253" s="190"/>
      <c r="CH1253" s="74"/>
      <c r="CI1253" s="74"/>
      <c r="CJ1253" s="74"/>
      <c r="CK1253" s="74"/>
      <c r="CL1253" s="74"/>
      <c r="CM1253" s="74"/>
      <c r="CN1253" s="74"/>
      <c r="CO1253" s="74"/>
      <c r="CP1253" s="74"/>
      <c r="CQ1253" s="74"/>
      <c r="CR1253" s="74"/>
      <c r="CS1253" s="74"/>
      <c r="CT1253" s="274"/>
      <c r="CU1253" s="274"/>
      <c r="CV1253" s="274"/>
      <c r="CW1253" s="274"/>
      <c r="CX1253" s="274"/>
      <c r="CY1253" s="274"/>
      <c r="CZ1253" s="274"/>
      <c r="DA1253" s="274"/>
      <c r="DB1253" s="274"/>
      <c r="DC1253" s="274"/>
      <c r="DD1253" s="274"/>
      <c r="DE1253" s="274"/>
      <c r="DF1253" s="274"/>
      <c r="DG1253" s="274"/>
      <c r="DH1253" s="274"/>
      <c r="DI1253" s="274"/>
      <c r="DJ1253" s="274"/>
      <c r="DK1253" s="274"/>
      <c r="DL1253" s="274"/>
      <c r="DM1253" s="274"/>
      <c r="DN1253" s="274"/>
    </row>
    <row r="1254" customFormat="false" ht="15.75" hidden="false" customHeight="false" outlineLevel="0" collapsed="false">
      <c r="A1254" s="276" t="s">
        <v>630</v>
      </c>
      <c r="B1254" s="170"/>
      <c r="C1254" s="170"/>
      <c r="D1254" s="170"/>
      <c r="E1254" s="170"/>
      <c r="F1254" s="170"/>
      <c r="G1254" s="170"/>
      <c r="H1254" s="170"/>
      <c r="I1254" s="170"/>
      <c r="J1254" s="170"/>
      <c r="K1254" s="170"/>
      <c r="L1254" s="170"/>
      <c r="M1254" s="170"/>
      <c r="N1254" s="170"/>
      <c r="O1254" s="170"/>
      <c r="P1254" s="170"/>
      <c r="Q1254" s="170"/>
      <c r="R1254" s="170"/>
      <c r="S1254" s="170"/>
      <c r="T1254" s="170"/>
      <c r="U1254" s="170"/>
      <c r="V1254" s="170"/>
      <c r="W1254" s="170"/>
      <c r="X1254" s="170"/>
      <c r="Y1254" s="170"/>
      <c r="Z1254" s="170"/>
      <c r="AA1254" s="170"/>
      <c r="AB1254" s="170"/>
      <c r="AC1254" s="170"/>
      <c r="AD1254" s="170"/>
      <c r="AE1254" s="170"/>
      <c r="AF1254" s="170"/>
      <c r="AG1254" s="170"/>
      <c r="AH1254" s="170"/>
      <c r="AI1254" s="170"/>
      <c r="AJ1254" s="170"/>
      <c r="AK1254" s="170"/>
      <c r="AL1254" s="170"/>
      <c r="AM1254" s="170"/>
      <c r="AN1254" s="170"/>
      <c r="AO1254" s="170"/>
      <c r="AP1254" s="170"/>
      <c r="AQ1254" s="170"/>
      <c r="AR1254" s="170"/>
      <c r="AS1254" s="170"/>
      <c r="AT1254" s="170"/>
      <c r="AU1254" s="170"/>
      <c r="AV1254" s="170"/>
      <c r="AW1254" s="170"/>
      <c r="AX1254" s="170"/>
      <c r="AY1254" s="170"/>
      <c r="AZ1254" s="170"/>
      <c r="BA1254" s="170"/>
      <c r="BB1254" s="170"/>
      <c r="BC1254" s="170"/>
      <c r="BD1254" s="170"/>
      <c r="BE1254" s="170"/>
      <c r="BF1254" s="170"/>
      <c r="BG1254" s="170"/>
      <c r="BH1254" s="170"/>
      <c r="BI1254" s="170"/>
      <c r="BJ1254" s="170" t="n">
        <v>0</v>
      </c>
      <c r="BK1254" s="170" t="n">
        <v>0</v>
      </c>
      <c r="BL1254" s="170" t="n">
        <v>0</v>
      </c>
      <c r="BM1254" s="170" t="n">
        <v>0</v>
      </c>
      <c r="BN1254" s="170" t="n">
        <v>0</v>
      </c>
      <c r="BO1254" s="170" t="n">
        <v>0</v>
      </c>
      <c r="BP1254" s="170" t="n">
        <v>0</v>
      </c>
      <c r="BQ1254" s="170" t="n">
        <v>0</v>
      </c>
      <c r="BR1254" s="170" t="n">
        <v>0</v>
      </c>
      <c r="BS1254" s="170" t="n">
        <v>0</v>
      </c>
      <c r="BT1254" s="170" t="n">
        <v>0</v>
      </c>
      <c r="BU1254" s="170" t="n">
        <v>0</v>
      </c>
      <c r="BV1254" s="170" t="n">
        <v>0</v>
      </c>
      <c r="BW1254" s="170" t="n">
        <v>0</v>
      </c>
      <c r="BX1254" s="170" t="n">
        <v>0</v>
      </c>
      <c r="BY1254" s="170" t="n">
        <v>0</v>
      </c>
      <c r="BZ1254" s="170" t="n">
        <v>0</v>
      </c>
      <c r="CA1254" s="170" t="n">
        <v>0</v>
      </c>
      <c r="CB1254" s="170" t="n">
        <v>0</v>
      </c>
      <c r="CC1254" s="170" t="n">
        <v>0</v>
      </c>
      <c r="CD1254" s="170" t="n">
        <v>0</v>
      </c>
      <c r="CE1254" s="170" t="n">
        <v>0</v>
      </c>
      <c r="CF1254" s="170" t="n">
        <v>0</v>
      </c>
      <c r="CG1254" s="170" t="n">
        <v>0</v>
      </c>
      <c r="CH1254" s="172" t="n">
        <v>0.3</v>
      </c>
      <c r="CI1254" s="172" t="n">
        <v>0.3</v>
      </c>
      <c r="CJ1254" s="172" t="n">
        <v>0.3</v>
      </c>
      <c r="CK1254" s="172" t="n">
        <v>0.3</v>
      </c>
      <c r="CL1254" s="172" t="n">
        <v>0</v>
      </c>
      <c r="CM1254" s="172" t="n">
        <v>0</v>
      </c>
      <c r="CN1254" s="172" t="n">
        <v>0.47836718</v>
      </c>
      <c r="CO1254" s="172" t="n">
        <v>0</v>
      </c>
      <c r="CP1254" s="172" t="n">
        <v>0.577186002101628</v>
      </c>
      <c r="CQ1254" s="172" t="n">
        <v>0.291940936323125</v>
      </c>
      <c r="CR1254" s="172" t="n">
        <v>0.393457195642277</v>
      </c>
      <c r="CS1254" s="172"/>
      <c r="CT1254" s="274"/>
      <c r="CU1254" s="274"/>
      <c r="CV1254" s="274"/>
      <c r="CW1254" s="274"/>
      <c r="CX1254" s="274"/>
      <c r="CY1254" s="274"/>
      <c r="CZ1254" s="274"/>
      <c r="DA1254" s="274"/>
      <c r="DB1254" s="274"/>
      <c r="DC1254" s="274"/>
      <c r="DD1254" s="274"/>
      <c r="DE1254" s="274"/>
      <c r="DF1254" s="274"/>
      <c r="DG1254" s="274"/>
      <c r="DH1254" s="274"/>
      <c r="DI1254" s="274"/>
      <c r="DJ1254" s="274"/>
      <c r="DK1254" s="274"/>
      <c r="DL1254" s="274"/>
      <c r="DM1254" s="274"/>
      <c r="DN1254" s="274"/>
    </row>
    <row r="1255" customFormat="false" ht="15.75" hidden="false" customHeight="false" outlineLevel="0" collapsed="false">
      <c r="A1255" s="276" t="s">
        <v>622</v>
      </c>
      <c r="B1255" s="190"/>
      <c r="C1255" s="190"/>
      <c r="D1255" s="190"/>
      <c r="E1255" s="190"/>
      <c r="F1255" s="190"/>
      <c r="G1255" s="190"/>
      <c r="H1255" s="190"/>
      <c r="I1255" s="190"/>
      <c r="J1255" s="190"/>
      <c r="K1255" s="190"/>
      <c r="L1255" s="190"/>
      <c r="M1255" s="190"/>
      <c r="N1255" s="190"/>
      <c r="O1255" s="190"/>
      <c r="P1255" s="190"/>
      <c r="Q1255" s="190"/>
      <c r="R1255" s="190"/>
      <c r="S1255" s="190"/>
      <c r="T1255" s="190"/>
      <c r="U1255" s="190"/>
      <c r="V1255" s="190"/>
      <c r="W1255" s="190"/>
      <c r="X1255" s="190"/>
      <c r="Y1255" s="190"/>
      <c r="Z1255" s="190"/>
      <c r="AA1255" s="190"/>
      <c r="AB1255" s="190"/>
      <c r="AC1255" s="190"/>
      <c r="AD1255" s="190"/>
      <c r="AE1255" s="190"/>
      <c r="AF1255" s="190"/>
      <c r="AG1255" s="190"/>
      <c r="AH1255" s="190"/>
      <c r="AI1255" s="190"/>
      <c r="AJ1255" s="190"/>
      <c r="AK1255" s="190"/>
      <c r="AL1255" s="190"/>
      <c r="AM1255" s="190"/>
      <c r="AN1255" s="190"/>
      <c r="AO1255" s="190"/>
      <c r="AP1255" s="190"/>
      <c r="AQ1255" s="190"/>
      <c r="AR1255" s="190"/>
      <c r="AS1255" s="190"/>
      <c r="AT1255" s="190"/>
      <c r="AU1255" s="190"/>
      <c r="AV1255" s="190"/>
      <c r="AW1255" s="190"/>
      <c r="AX1255" s="190"/>
      <c r="AY1255" s="190"/>
      <c r="AZ1255" s="190"/>
      <c r="BA1255" s="190"/>
      <c r="BB1255" s="190"/>
      <c r="BC1255" s="190"/>
      <c r="BD1255" s="190"/>
      <c r="BE1255" s="190"/>
      <c r="BF1255" s="190"/>
      <c r="BG1255" s="190"/>
      <c r="BH1255" s="190"/>
      <c r="BI1255" s="190"/>
      <c r="BJ1255" s="190"/>
      <c r="BK1255" s="190"/>
      <c r="BL1255" s="190"/>
      <c r="BM1255" s="190"/>
      <c r="BN1255" s="190"/>
      <c r="BO1255" s="190"/>
      <c r="BP1255" s="190"/>
      <c r="BQ1255" s="190"/>
      <c r="BR1255" s="190"/>
      <c r="BS1255" s="190"/>
      <c r="BT1255" s="190"/>
      <c r="BU1255" s="190"/>
      <c r="BV1255" s="190"/>
      <c r="BW1255" s="190"/>
      <c r="BX1255" s="190"/>
      <c r="BY1255" s="190"/>
      <c r="BZ1255" s="190"/>
      <c r="CA1255" s="190"/>
      <c r="CB1255" s="190"/>
      <c r="CC1255" s="190"/>
      <c r="CD1255" s="190"/>
      <c r="CE1255" s="190"/>
      <c r="CF1255" s="190"/>
      <c r="CG1255" s="190"/>
      <c r="CH1255" s="74" t="n">
        <v>0.3</v>
      </c>
      <c r="CI1255" s="74" t="n">
        <v>0.3</v>
      </c>
      <c r="CJ1255" s="74" t="n">
        <v>0.3</v>
      </c>
      <c r="CK1255" s="74" t="n">
        <v>0.3</v>
      </c>
      <c r="CL1255" s="188" t="n">
        <v>0</v>
      </c>
      <c r="CM1255" s="188" t="n">
        <v>0</v>
      </c>
      <c r="CN1255" s="74" t="n">
        <v>0.47836718</v>
      </c>
      <c r="CO1255" s="74" t="n">
        <v>0</v>
      </c>
      <c r="CP1255" s="188" t="n">
        <v>0.577186002101628</v>
      </c>
      <c r="CQ1255" s="188" t="n">
        <v>0.291940936323125</v>
      </c>
      <c r="CR1255" s="188" t="n">
        <v>0.393457195642277</v>
      </c>
      <c r="CS1255" s="188"/>
      <c r="CT1255" s="294"/>
      <c r="CU1255" s="294"/>
      <c r="CV1255" s="294"/>
      <c r="CW1255" s="294"/>
      <c r="CX1255" s="294"/>
      <c r="CY1255" s="294"/>
      <c r="CZ1255" s="294"/>
      <c r="DA1255" s="294"/>
      <c r="DB1255" s="294"/>
      <c r="DC1255" s="294"/>
      <c r="DD1255" s="294"/>
      <c r="DE1255" s="294"/>
      <c r="DF1255" s="294"/>
      <c r="DG1255" s="294"/>
      <c r="DH1255" s="294"/>
      <c r="DI1255" s="294"/>
      <c r="DJ1255" s="294"/>
      <c r="DK1255" s="294"/>
      <c r="DL1255" s="294"/>
      <c r="DM1255" s="294"/>
      <c r="DN1255" s="294"/>
    </row>
    <row r="1256" customFormat="false" ht="15.75" hidden="false" customHeight="false" outlineLevel="0" collapsed="false">
      <c r="A1256" s="276" t="s">
        <v>623</v>
      </c>
      <c r="B1256" s="190"/>
      <c r="C1256" s="190"/>
      <c r="D1256" s="190"/>
      <c r="E1256" s="190"/>
      <c r="F1256" s="190"/>
      <c r="G1256" s="190"/>
      <c r="H1256" s="190"/>
      <c r="I1256" s="190"/>
      <c r="J1256" s="190"/>
      <c r="K1256" s="190"/>
      <c r="L1256" s="190"/>
      <c r="M1256" s="190"/>
      <c r="N1256" s="190"/>
      <c r="O1256" s="190"/>
      <c r="P1256" s="190"/>
      <c r="Q1256" s="190"/>
      <c r="R1256" s="190"/>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74"/>
      <c r="CI1256" s="74"/>
      <c r="CJ1256" s="74"/>
      <c r="CK1256" s="74"/>
      <c r="CL1256" s="74"/>
      <c r="CM1256" s="74"/>
      <c r="CN1256" s="74"/>
      <c r="CO1256" s="74"/>
      <c r="CP1256" s="188"/>
      <c r="CQ1256" s="188"/>
      <c r="CR1256" s="188"/>
      <c r="CS1256" s="188"/>
      <c r="CT1256" s="274"/>
      <c r="CU1256" s="274"/>
      <c r="CV1256" s="274"/>
      <c r="CW1256" s="274"/>
      <c r="CX1256" s="274"/>
      <c r="CY1256" s="274"/>
      <c r="CZ1256" s="274"/>
      <c r="DA1256" s="274"/>
      <c r="DB1256" s="274"/>
      <c r="DC1256" s="274"/>
      <c r="DD1256" s="274"/>
      <c r="DE1256" s="274"/>
      <c r="DF1256" s="274"/>
      <c r="DG1256" s="274"/>
      <c r="DH1256" s="274"/>
      <c r="DI1256" s="274"/>
      <c r="DJ1256" s="274"/>
      <c r="DK1256" s="274"/>
      <c r="DL1256" s="274"/>
      <c r="DM1256" s="274"/>
      <c r="DN1256" s="274"/>
    </row>
    <row r="1257" customFormat="false" ht="15.75" hidden="false" customHeight="false" outlineLevel="0" collapsed="false">
      <c r="A1257" s="272" t="s">
        <v>675</v>
      </c>
      <c r="B1257" s="190"/>
      <c r="C1257" s="190"/>
      <c r="D1257" s="190"/>
      <c r="E1257" s="190"/>
      <c r="F1257" s="190"/>
      <c r="G1257" s="190"/>
      <c r="H1257" s="190"/>
      <c r="I1257" s="190"/>
      <c r="J1257" s="190"/>
      <c r="K1257" s="190"/>
      <c r="L1257" s="190"/>
      <c r="M1257" s="190"/>
      <c r="N1257" s="190"/>
      <c r="O1257" s="190"/>
      <c r="P1257" s="190"/>
      <c r="Q1257" s="190"/>
      <c r="R1257" s="190"/>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M1257" s="190"/>
      <c r="CN1257" s="190"/>
      <c r="CO1257" s="190"/>
      <c r="CP1257" s="190"/>
      <c r="CQ1257" s="190"/>
      <c r="CR1257" s="190"/>
      <c r="CS1257" s="190"/>
      <c r="CT1257" s="274"/>
      <c r="CU1257" s="274"/>
      <c r="CV1257" s="274"/>
      <c r="CW1257" s="274"/>
      <c r="CX1257" s="274"/>
      <c r="CY1257" s="274"/>
      <c r="CZ1257" s="274"/>
      <c r="DA1257" s="274"/>
      <c r="DB1257" s="274"/>
      <c r="DC1257" s="274"/>
      <c r="DD1257" s="274"/>
      <c r="DE1257" s="274"/>
      <c r="DF1257" s="274"/>
      <c r="DG1257" s="274"/>
      <c r="DH1257" s="274"/>
      <c r="DI1257" s="274"/>
      <c r="DJ1257" s="274"/>
      <c r="DK1257" s="274"/>
      <c r="DL1257" s="274"/>
      <c r="DM1257" s="274"/>
      <c r="DN1257" s="274"/>
    </row>
    <row r="1258" customFormat="false" ht="15.75" hidden="false" customHeight="false" outlineLevel="0" collapsed="false">
      <c r="A1258" s="320" t="s">
        <v>676</v>
      </c>
      <c r="B1258" s="321"/>
      <c r="C1258" s="321"/>
      <c r="D1258" s="321"/>
      <c r="E1258" s="321"/>
      <c r="F1258" s="321"/>
      <c r="G1258" s="321"/>
      <c r="H1258" s="321"/>
      <c r="I1258" s="321"/>
      <c r="J1258" s="321"/>
      <c r="K1258" s="321"/>
      <c r="L1258" s="321"/>
      <c r="M1258" s="321"/>
      <c r="N1258" s="321"/>
      <c r="O1258" s="321"/>
      <c r="P1258" s="321"/>
      <c r="Q1258" s="321"/>
      <c r="R1258" s="321"/>
      <c r="S1258" s="321"/>
      <c r="T1258" s="321"/>
      <c r="U1258" s="321"/>
      <c r="V1258" s="321"/>
      <c r="W1258" s="321"/>
      <c r="X1258" s="321"/>
      <c r="Y1258" s="321"/>
      <c r="Z1258" s="321"/>
      <c r="AA1258" s="321"/>
      <c r="AB1258" s="321"/>
      <c r="AC1258" s="321"/>
      <c r="AD1258" s="321"/>
      <c r="AE1258" s="321"/>
      <c r="AF1258" s="321"/>
      <c r="AG1258" s="321"/>
      <c r="AH1258" s="321"/>
      <c r="AI1258" s="321"/>
      <c r="AJ1258" s="321"/>
      <c r="AK1258" s="321"/>
      <c r="AL1258" s="321"/>
      <c r="AM1258" s="321"/>
      <c r="AN1258" s="321"/>
      <c r="AO1258" s="321"/>
      <c r="AP1258" s="321"/>
      <c r="AQ1258" s="321"/>
      <c r="AR1258" s="321"/>
      <c r="AS1258" s="321"/>
      <c r="AT1258" s="321"/>
      <c r="AU1258" s="321"/>
      <c r="AV1258" s="321"/>
      <c r="AW1258" s="321"/>
      <c r="AX1258" s="321"/>
      <c r="AY1258" s="321"/>
      <c r="AZ1258" s="321"/>
      <c r="BA1258" s="321"/>
      <c r="BB1258" s="321"/>
      <c r="BC1258" s="321"/>
      <c r="BD1258" s="321"/>
      <c r="BE1258" s="321"/>
      <c r="BF1258" s="321"/>
      <c r="BG1258" s="321"/>
      <c r="BH1258" s="321"/>
      <c r="BI1258" s="321"/>
      <c r="BJ1258" s="321" t="n">
        <v>206.777160841046</v>
      </c>
      <c r="BK1258" s="321" t="n">
        <v>203.116882549344</v>
      </c>
      <c r="BL1258" s="321" t="n">
        <v>195.471119867472</v>
      </c>
      <c r="BM1258" s="321" t="n">
        <v>232.567000127735</v>
      </c>
      <c r="BN1258" s="321" t="n">
        <v>269.625817693299</v>
      </c>
      <c r="BO1258" s="321" t="n">
        <v>296.729450683809</v>
      </c>
      <c r="BP1258" s="321" t="n">
        <v>325.176626876516</v>
      </c>
      <c r="BQ1258" s="321" t="n">
        <v>289.023402715491</v>
      </c>
      <c r="BR1258" s="321" t="n">
        <v>272.925636987853</v>
      </c>
      <c r="BS1258" s="321" t="n">
        <v>308.55852900252</v>
      </c>
      <c r="BT1258" s="321" t="n">
        <v>328.468056621984</v>
      </c>
      <c r="BU1258" s="321" t="n">
        <v>268.642036587541</v>
      </c>
      <c r="BV1258" s="321" t="n">
        <v>237.565052108304</v>
      </c>
      <c r="BW1258" s="321" t="n">
        <v>231.874402053483</v>
      </c>
      <c r="BX1258" s="321" t="n">
        <v>277.957063749512</v>
      </c>
      <c r="BY1258" s="321" t="n">
        <v>303.958232439294</v>
      </c>
      <c r="BZ1258" s="321" t="n">
        <v>258.785829228483</v>
      </c>
      <c r="CA1258" s="321" t="n">
        <v>334.239914501116</v>
      </c>
      <c r="CB1258" s="321" t="n">
        <v>319.703418558521</v>
      </c>
      <c r="CC1258" s="321" t="n">
        <v>318.261263388515</v>
      </c>
      <c r="CD1258" s="321" t="n">
        <v>93.1885441271771</v>
      </c>
      <c r="CE1258" s="321" t="n">
        <v>108.175198413524</v>
      </c>
      <c r="CF1258" s="321" t="n">
        <v>188.164491598317</v>
      </c>
      <c r="CG1258" s="321" t="n">
        <v>34.1920907544307</v>
      </c>
      <c r="CH1258" s="321" t="n">
        <v>-25.0284529552799</v>
      </c>
      <c r="CI1258" s="321" t="n">
        <v>56.7929894532798</v>
      </c>
      <c r="CJ1258" s="321" t="n">
        <v>29.3100571871683</v>
      </c>
      <c r="CK1258" s="321" t="n">
        <v>21.8645040163271</v>
      </c>
      <c r="CL1258" s="321" t="n">
        <v>46.4106949623308</v>
      </c>
      <c r="CM1258" s="321" t="n">
        <v>44.2861304199869</v>
      </c>
      <c r="CN1258" s="321" t="n">
        <v>-58.4195744950465</v>
      </c>
      <c r="CO1258" s="321" t="n">
        <v>43.3628753780997</v>
      </c>
      <c r="CP1258" s="321" t="n">
        <v>-29.1588018315937</v>
      </c>
      <c r="CQ1258" s="321" t="n">
        <v>-37.132602873698</v>
      </c>
      <c r="CR1258" s="321" t="n">
        <v>33.448659497998</v>
      </c>
      <c r="CS1258" s="321"/>
      <c r="CT1258" s="274"/>
      <c r="CU1258" s="274"/>
      <c r="CV1258" s="274"/>
      <c r="CW1258" s="274"/>
      <c r="CX1258" s="274"/>
      <c r="CY1258" s="274"/>
      <c r="CZ1258" s="274"/>
      <c r="DA1258" s="274"/>
      <c r="DB1258" s="274"/>
      <c r="DC1258" s="274"/>
      <c r="DD1258" s="274"/>
      <c r="DE1258" s="274"/>
      <c r="DF1258" s="274"/>
      <c r="DG1258" s="274"/>
      <c r="DH1258" s="274"/>
      <c r="DI1258" s="274"/>
      <c r="DJ1258" s="274"/>
      <c r="DK1258" s="274"/>
      <c r="DL1258" s="274"/>
      <c r="DM1258" s="274"/>
      <c r="DN1258" s="274"/>
    </row>
    <row r="1259" customFormat="false" ht="16.5" hidden="false" customHeight="false" outlineLevel="0" collapsed="false">
      <c r="A1259" s="320" t="s">
        <v>677</v>
      </c>
      <c r="B1259" s="322"/>
      <c r="C1259" s="322"/>
      <c r="D1259" s="322"/>
      <c r="E1259" s="322"/>
      <c r="F1259" s="322"/>
      <c r="G1259" s="322"/>
      <c r="H1259" s="322"/>
      <c r="I1259" s="322"/>
      <c r="J1259" s="322"/>
      <c r="K1259" s="322"/>
      <c r="L1259" s="322"/>
      <c r="M1259" s="322"/>
      <c r="N1259" s="322"/>
      <c r="O1259" s="322"/>
      <c r="P1259" s="322"/>
      <c r="Q1259" s="322"/>
      <c r="R1259" s="322"/>
      <c r="S1259" s="322"/>
      <c r="T1259" s="322"/>
      <c r="U1259" s="322"/>
      <c r="V1259" s="322"/>
      <c r="W1259" s="322"/>
      <c r="X1259" s="322"/>
      <c r="Y1259" s="322"/>
      <c r="Z1259" s="322"/>
      <c r="AA1259" s="322"/>
      <c r="AB1259" s="322"/>
      <c r="AC1259" s="322"/>
      <c r="AD1259" s="322"/>
      <c r="AE1259" s="322"/>
      <c r="AF1259" s="322"/>
      <c r="AG1259" s="322"/>
      <c r="AH1259" s="322"/>
      <c r="AI1259" s="322"/>
      <c r="AJ1259" s="322"/>
      <c r="AK1259" s="322"/>
      <c r="AL1259" s="322"/>
      <c r="AM1259" s="322"/>
      <c r="AN1259" s="322"/>
      <c r="AO1259" s="322"/>
      <c r="AP1259" s="322"/>
      <c r="AQ1259" s="322"/>
      <c r="AR1259" s="322"/>
      <c r="AS1259" s="322"/>
      <c r="AT1259" s="322"/>
      <c r="AU1259" s="322"/>
      <c r="AV1259" s="322"/>
      <c r="AW1259" s="322"/>
      <c r="AX1259" s="322"/>
      <c r="AY1259" s="322"/>
      <c r="AZ1259" s="322"/>
      <c r="BA1259" s="322"/>
      <c r="BB1259" s="322"/>
      <c r="BC1259" s="322"/>
      <c r="BD1259" s="322"/>
      <c r="BE1259" s="322"/>
      <c r="BF1259" s="322"/>
      <c r="BG1259" s="322"/>
      <c r="BH1259" s="322"/>
      <c r="BI1259" s="322"/>
      <c r="BJ1259" s="322" t="n">
        <v>0</v>
      </c>
      <c r="BK1259" s="322" t="n">
        <v>0</v>
      </c>
      <c r="BL1259" s="322" t="n">
        <v>0</v>
      </c>
      <c r="BM1259" s="322" t="n">
        <v>0</v>
      </c>
      <c r="BN1259" s="322" t="n">
        <v>0</v>
      </c>
      <c r="BO1259" s="322" t="n">
        <v>0</v>
      </c>
      <c r="BP1259" s="322" t="n">
        <v>0</v>
      </c>
      <c r="BQ1259" s="322" t="n">
        <v>0</v>
      </c>
      <c r="BR1259" s="322" t="n">
        <v>0</v>
      </c>
      <c r="BS1259" s="322" t="n">
        <v>0</v>
      </c>
      <c r="BT1259" s="322" t="n">
        <v>0</v>
      </c>
      <c r="BU1259" s="322" t="n">
        <v>0</v>
      </c>
      <c r="BV1259" s="322" t="n">
        <v>0</v>
      </c>
      <c r="BW1259" s="322" t="n">
        <v>0</v>
      </c>
      <c r="BX1259" s="322" t="n">
        <v>0</v>
      </c>
      <c r="BY1259" s="322" t="n">
        <v>0</v>
      </c>
      <c r="BZ1259" s="322" t="n">
        <v>0</v>
      </c>
      <c r="CA1259" s="322" t="n">
        <v>0</v>
      </c>
      <c r="CB1259" s="322" t="n">
        <v>0</v>
      </c>
      <c r="CC1259" s="322" t="n">
        <v>0</v>
      </c>
      <c r="CD1259" s="322" t="n">
        <v>0</v>
      </c>
      <c r="CE1259" s="322" t="n">
        <v>0</v>
      </c>
      <c r="CF1259" s="322" t="n">
        <v>0</v>
      </c>
      <c r="CG1259" s="322" t="n">
        <v>0</v>
      </c>
      <c r="CH1259" s="322" t="n">
        <v>-115.00947476738</v>
      </c>
      <c r="CI1259" s="322" t="n">
        <v>28.0682059022614</v>
      </c>
      <c r="CJ1259" s="322" t="n">
        <v>-58.487587046764</v>
      </c>
      <c r="CK1259" s="322" t="n">
        <v>135.442037218132</v>
      </c>
      <c r="CL1259" s="322" t="n">
        <v>-57.6022221813782</v>
      </c>
      <c r="CM1259" s="322" t="n">
        <v>20.1220865523702</v>
      </c>
      <c r="CN1259" s="322" t="n">
        <v>-42.1390236226339</v>
      </c>
      <c r="CO1259" s="322" t="n">
        <v>172.266933751868</v>
      </c>
      <c r="CP1259" s="322" t="n">
        <v>-3.84065065109058</v>
      </c>
      <c r="CQ1259" s="322" t="n">
        <v>9.08976368871061</v>
      </c>
      <c r="CR1259" s="322" t="n">
        <v>42.5618201012486</v>
      </c>
      <c r="CS1259" s="322"/>
      <c r="CT1259" s="323"/>
      <c r="CU1259" s="323"/>
      <c r="CV1259" s="323"/>
      <c r="CW1259" s="323"/>
      <c r="CX1259" s="323"/>
      <c r="CY1259" s="323"/>
      <c r="CZ1259" s="323"/>
      <c r="DA1259" s="323"/>
      <c r="DB1259" s="323"/>
      <c r="DC1259" s="323"/>
      <c r="DD1259" s="323"/>
      <c r="DE1259" s="323"/>
      <c r="DF1259" s="323"/>
      <c r="DG1259" s="323"/>
      <c r="DH1259" s="323"/>
      <c r="DI1259" s="323"/>
      <c r="DJ1259" s="323"/>
      <c r="DK1259" s="323"/>
      <c r="DL1259" s="323"/>
      <c r="DM1259" s="323"/>
      <c r="DN1259" s="323"/>
    </row>
    <row r="1260" customFormat="false" ht="17.25" hidden="false" customHeight="false" outlineLevel="0" collapsed="false">
      <c r="A1260" s="324"/>
      <c r="B1260" s="325"/>
      <c r="C1260" s="325"/>
      <c r="D1260" s="325"/>
      <c r="E1260" s="325"/>
      <c r="F1260" s="325"/>
      <c r="G1260" s="325"/>
      <c r="H1260" s="325"/>
      <c r="I1260" s="325"/>
      <c r="J1260" s="325"/>
      <c r="K1260" s="325"/>
      <c r="L1260" s="325"/>
      <c r="M1260" s="325"/>
      <c r="N1260" s="325"/>
      <c r="O1260" s="325"/>
      <c r="P1260" s="325"/>
      <c r="Q1260" s="325"/>
      <c r="R1260" s="325"/>
      <c r="S1260" s="325"/>
      <c r="T1260" s="325"/>
      <c r="U1260" s="325"/>
      <c r="V1260" s="325"/>
      <c r="W1260" s="325"/>
      <c r="X1260" s="325"/>
      <c r="Y1260" s="325"/>
      <c r="Z1260" s="325"/>
      <c r="AA1260" s="325"/>
      <c r="AB1260" s="325"/>
      <c r="AC1260" s="325"/>
      <c r="AD1260" s="325"/>
      <c r="AE1260" s="325"/>
      <c r="AF1260" s="325"/>
      <c r="AG1260" s="325"/>
      <c r="AH1260" s="325"/>
      <c r="AI1260" s="325"/>
      <c r="AJ1260" s="325"/>
      <c r="AK1260" s="325"/>
      <c r="AL1260" s="325"/>
      <c r="AM1260" s="325"/>
      <c r="AN1260" s="325"/>
      <c r="AO1260" s="325"/>
      <c r="AP1260" s="325"/>
      <c r="AQ1260" s="325"/>
      <c r="AR1260" s="325"/>
      <c r="AS1260" s="325"/>
      <c r="AT1260" s="325"/>
      <c r="AU1260" s="325"/>
      <c r="AV1260" s="325"/>
      <c r="AW1260" s="325"/>
      <c r="AX1260" s="325"/>
      <c r="AY1260" s="325"/>
      <c r="AZ1260" s="325"/>
      <c r="BA1260" s="325"/>
      <c r="BB1260" s="325"/>
      <c r="BC1260" s="325"/>
      <c r="BD1260" s="325"/>
      <c r="BE1260" s="325"/>
      <c r="BF1260" s="325"/>
      <c r="BG1260" s="325"/>
      <c r="BH1260" s="325"/>
      <c r="BI1260" s="325"/>
      <c r="BJ1260" s="325"/>
      <c r="BK1260" s="325"/>
      <c r="BL1260" s="325"/>
      <c r="BM1260" s="325"/>
      <c r="BN1260" s="325"/>
      <c r="BO1260" s="325"/>
      <c r="BP1260" s="325"/>
      <c r="BQ1260" s="325"/>
      <c r="BR1260" s="325"/>
      <c r="BS1260" s="325"/>
      <c r="BT1260" s="325"/>
      <c r="BU1260" s="325"/>
      <c r="BV1260" s="325"/>
      <c r="BW1260" s="325"/>
      <c r="BX1260" s="325"/>
      <c r="BY1260" s="325"/>
      <c r="BZ1260" s="325"/>
      <c r="CA1260" s="325"/>
      <c r="CB1260" s="325"/>
      <c r="CC1260" s="325"/>
      <c r="CD1260" s="325"/>
      <c r="CE1260" s="325"/>
      <c r="CF1260" s="325"/>
      <c r="CG1260" s="325"/>
      <c r="CH1260" s="325"/>
      <c r="CI1260" s="325"/>
      <c r="CJ1260" s="325"/>
      <c r="CK1260" s="325"/>
      <c r="CL1260" s="325"/>
      <c r="CM1260" s="325"/>
      <c r="CN1260" s="325"/>
      <c r="CO1260" s="325"/>
      <c r="CP1260" s="325"/>
      <c r="CQ1260" s="325"/>
      <c r="CR1260" s="325"/>
      <c r="CS1260" s="325"/>
      <c r="CT1260" s="325"/>
      <c r="CU1260" s="325"/>
      <c r="CV1260" s="325"/>
      <c r="CW1260" s="325"/>
      <c r="CX1260" s="325"/>
      <c r="CY1260" s="325"/>
      <c r="CZ1260" s="325"/>
      <c r="DA1260" s="325"/>
      <c r="DB1260" s="325"/>
      <c r="DC1260" s="325"/>
      <c r="DD1260" s="325"/>
      <c r="DE1260" s="325"/>
      <c r="DF1260" s="325"/>
      <c r="DG1260" s="325"/>
      <c r="DH1260" s="325"/>
      <c r="DI1260" s="325"/>
      <c r="DJ1260" s="325"/>
      <c r="DK1260" s="325"/>
      <c r="DL1260" s="325"/>
      <c r="DM1260" s="325"/>
      <c r="DN1260" s="325"/>
    </row>
    <row r="1261" customFormat="false" ht="15.75" hidden="false" customHeight="false" outlineLevel="0" collapsed="false"/>
    <row r="1262" customFormat="false" ht="15" hidden="false" customHeight="false" outlineLevel="0" collapsed="false">
      <c r="A1262" s="326" t="s">
        <v>678</v>
      </c>
    </row>
    <row r="1263" customFormat="false" ht="21" hidden="false" customHeight="false" outlineLevel="0" collapsed="false">
      <c r="B1263" s="327"/>
      <c r="C1263" s="327"/>
      <c r="D1263" s="327"/>
      <c r="E1263" s="327"/>
      <c r="F1263" s="327"/>
      <c r="G1263" s="327"/>
      <c r="H1263" s="327"/>
      <c r="I1263" s="327"/>
      <c r="J1263" s="327"/>
      <c r="K1263" s="328"/>
      <c r="L1263" s="328"/>
      <c r="M1263" s="329"/>
      <c r="N1263" s="329"/>
      <c r="O1263" s="329"/>
      <c r="P1263" s="329"/>
      <c r="Q1263" s="329"/>
      <c r="R1263" s="330"/>
      <c r="S1263" s="330"/>
      <c r="T1263" s="330"/>
      <c r="U1263" s="330"/>
      <c r="V1263" s="330"/>
      <c r="W1263" s="330"/>
      <c r="X1263" s="330"/>
      <c r="Y1263" s="330"/>
      <c r="Z1263" s="330"/>
      <c r="AA1263" s="330"/>
      <c r="AB1263" s="330"/>
      <c r="AC1263" s="331"/>
    </row>
    <row r="1264" customFormat="false" ht="15" hidden="false" customHeight="false" outlineLevel="0" collapsed="false">
      <c r="A1264" s="332" t="s">
        <v>679</v>
      </c>
    </row>
    <row r="1265" customFormat="false" ht="15.75" hidden="false" customHeight="false" outlineLevel="0" collapsed="false">
      <c r="A1265" s="332"/>
      <c r="B1265" s="24" t="s">
        <v>0</v>
      </c>
      <c r="C1265" s="24" t="s">
        <v>1</v>
      </c>
      <c r="D1265" s="24" t="s">
        <v>2</v>
      </c>
      <c r="E1265" s="24" t="s">
        <v>3</v>
      </c>
      <c r="F1265" s="24" t="s">
        <v>4</v>
      </c>
      <c r="G1265" s="24" t="s">
        <v>5</v>
      </c>
      <c r="H1265" s="24" t="s">
        <v>6</v>
      </c>
      <c r="I1265" s="24" t="s">
        <v>7</v>
      </c>
      <c r="J1265" s="24" t="s">
        <v>8</v>
      </c>
      <c r="K1265" s="24" t="s">
        <v>9</v>
      </c>
      <c r="L1265" s="24" t="s">
        <v>10</v>
      </c>
      <c r="M1265" s="24" t="s">
        <v>11</v>
      </c>
      <c r="N1265" s="24" t="s">
        <v>12</v>
      </c>
      <c r="O1265" s="24" t="s">
        <v>13</v>
      </c>
      <c r="P1265" s="24" t="s">
        <v>14</v>
      </c>
      <c r="Q1265" s="24" t="s">
        <v>15</v>
      </c>
      <c r="R1265" s="24" t="s">
        <v>16</v>
      </c>
      <c r="S1265" s="24" t="s">
        <v>17</v>
      </c>
      <c r="T1265" s="24" t="s">
        <v>18</v>
      </c>
      <c r="U1265" s="24" t="s">
        <v>19</v>
      </c>
      <c r="V1265" s="24" t="s">
        <v>20</v>
      </c>
      <c r="W1265" s="24" t="s">
        <v>21</v>
      </c>
      <c r="X1265" s="24" t="s">
        <v>22</v>
      </c>
      <c r="Y1265" s="24" t="s">
        <v>23</v>
      </c>
      <c r="Z1265" s="24" t="s">
        <v>24</v>
      </c>
      <c r="AA1265" s="24" t="s">
        <v>25</v>
      </c>
      <c r="AB1265" s="24" t="s">
        <v>26</v>
      </c>
      <c r="AC1265" s="24" t="s">
        <v>27</v>
      </c>
      <c r="AD1265" s="24" t="s">
        <v>28</v>
      </c>
      <c r="AE1265" s="24" t="s">
        <v>29</v>
      </c>
      <c r="AF1265" s="24" t="s">
        <v>30</v>
      </c>
      <c r="AG1265" s="24" t="s">
        <v>31</v>
      </c>
      <c r="AH1265" s="24" t="s">
        <v>32</v>
      </c>
      <c r="AI1265" s="24" t="s">
        <v>33</v>
      </c>
      <c r="AJ1265" s="24" t="s">
        <v>34</v>
      </c>
      <c r="AK1265" s="24" t="s">
        <v>35</v>
      </c>
      <c r="AL1265" s="24" t="s">
        <v>36</v>
      </c>
      <c r="AM1265" s="24" t="s">
        <v>37</v>
      </c>
      <c r="AN1265" s="24" t="s">
        <v>38</v>
      </c>
      <c r="AO1265" s="24" t="s">
        <v>39</v>
      </c>
      <c r="AP1265" s="24" t="s">
        <v>40</v>
      </c>
      <c r="AQ1265" s="24" t="s">
        <v>41</v>
      </c>
      <c r="AR1265" s="24" t="s">
        <v>42</v>
      </c>
      <c r="AS1265" s="24" t="s">
        <v>43</v>
      </c>
      <c r="AT1265" s="24" t="s">
        <v>44</v>
      </c>
      <c r="AU1265" s="24" t="s">
        <v>45</v>
      </c>
      <c r="AV1265" s="24" t="s">
        <v>46</v>
      </c>
      <c r="AW1265" s="24" t="s">
        <v>47</v>
      </c>
      <c r="AX1265" s="24" t="s">
        <v>48</v>
      </c>
      <c r="AY1265" s="24" t="s">
        <v>49</v>
      </c>
      <c r="AZ1265" s="24" t="s">
        <v>50</v>
      </c>
      <c r="BA1265" s="24" t="s">
        <v>51</v>
      </c>
      <c r="BB1265" s="24" t="s">
        <v>52</v>
      </c>
      <c r="BC1265" s="24" t="s">
        <v>53</v>
      </c>
      <c r="BD1265" s="24" t="s">
        <v>54</v>
      </c>
      <c r="BE1265" s="24" t="s">
        <v>55</v>
      </c>
      <c r="BF1265" s="24" t="s">
        <v>56</v>
      </c>
      <c r="BG1265" s="24" t="s">
        <v>57</v>
      </c>
      <c r="BH1265" s="24" t="s">
        <v>58</v>
      </c>
      <c r="BI1265" s="24" t="s">
        <v>59</v>
      </c>
      <c r="BJ1265" s="24" t="s">
        <v>60</v>
      </c>
      <c r="BK1265" s="24" t="s">
        <v>61</v>
      </c>
      <c r="BL1265" s="24" t="s">
        <v>62</v>
      </c>
      <c r="BM1265" s="24" t="s">
        <v>63</v>
      </c>
      <c r="BN1265" s="24" t="s">
        <v>64</v>
      </c>
      <c r="BO1265" s="24" t="s">
        <v>65</v>
      </c>
      <c r="BP1265" s="24" t="s">
        <v>66</v>
      </c>
      <c r="BQ1265" s="24" t="s">
        <v>67</v>
      </c>
      <c r="BR1265" s="24" t="s">
        <v>68</v>
      </c>
      <c r="BS1265" s="24" t="s">
        <v>69</v>
      </c>
      <c r="BT1265" s="24" t="s">
        <v>70</v>
      </c>
      <c r="BU1265" s="24" t="s">
        <v>71</v>
      </c>
      <c r="BV1265" s="24" t="s">
        <v>72</v>
      </c>
      <c r="BW1265" s="24" t="s">
        <v>73</v>
      </c>
      <c r="BX1265" s="24" t="s">
        <v>74</v>
      </c>
      <c r="BY1265" s="24" t="s">
        <v>75</v>
      </c>
      <c r="BZ1265" s="24" t="s">
        <v>76</v>
      </c>
      <c r="CA1265" s="24" t="s">
        <v>77</v>
      </c>
      <c r="CB1265" s="24" t="s">
        <v>78</v>
      </c>
      <c r="CC1265" s="24" t="s">
        <v>79</v>
      </c>
      <c r="CD1265" s="24" t="s">
        <v>80</v>
      </c>
      <c r="CE1265" s="24" t="s">
        <v>81</v>
      </c>
      <c r="CF1265" s="24" t="s">
        <v>82</v>
      </c>
      <c r="CG1265" s="24" t="s">
        <v>83</v>
      </c>
      <c r="CH1265" s="24" t="s">
        <v>84</v>
      </c>
      <c r="CI1265" s="24" t="s">
        <v>85</v>
      </c>
      <c r="CJ1265" s="24" t="s">
        <v>86</v>
      </c>
      <c r="CK1265" s="24" t="s">
        <v>87</v>
      </c>
      <c r="CL1265" s="24" t="s">
        <v>88</v>
      </c>
      <c r="CM1265" s="24" t="s">
        <v>89</v>
      </c>
      <c r="CN1265" s="24" t="s">
        <v>90</v>
      </c>
      <c r="CO1265" s="24" t="s">
        <v>91</v>
      </c>
      <c r="CP1265" s="24" t="s">
        <v>92</v>
      </c>
      <c r="CQ1265" s="24" t="s">
        <v>93</v>
      </c>
      <c r="CR1265" s="24" t="s">
        <v>94</v>
      </c>
      <c r="CS1265" s="24" t="s">
        <v>95</v>
      </c>
      <c r="CT1265" s="24" t="s">
        <v>96</v>
      </c>
      <c r="CU1265" s="24" t="s">
        <v>97</v>
      </c>
      <c r="CV1265" s="24" t="s">
        <v>98</v>
      </c>
      <c r="CW1265" s="24" t="s">
        <v>99</v>
      </c>
      <c r="CX1265" s="24" t="s">
        <v>100</v>
      </c>
      <c r="CY1265" s="24" t="s">
        <v>101</v>
      </c>
      <c r="CZ1265" s="24" t="s">
        <v>102</v>
      </c>
      <c r="DA1265" s="24" t="s">
        <v>103</v>
      </c>
      <c r="DB1265" s="24" t="s">
        <v>104</v>
      </c>
      <c r="DC1265" s="24" t="s">
        <v>105</v>
      </c>
      <c r="DD1265" s="24" t="s">
        <v>106</v>
      </c>
      <c r="DE1265" s="24" t="s">
        <v>107</v>
      </c>
      <c r="DF1265" s="24" t="s">
        <v>108</v>
      </c>
      <c r="DG1265" s="24" t="s">
        <v>109</v>
      </c>
      <c r="DH1265" s="24" t="s">
        <v>110</v>
      </c>
      <c r="DI1265" s="24" t="s">
        <v>111</v>
      </c>
      <c r="DJ1265" s="24" t="s">
        <v>112</v>
      </c>
      <c r="DK1265" s="24" t="s">
        <v>113</v>
      </c>
      <c r="DL1265" s="24" t="s">
        <v>114</v>
      </c>
      <c r="DM1265" s="24" t="s">
        <v>115</v>
      </c>
      <c r="DN1265" s="24" t="s">
        <v>116</v>
      </c>
      <c r="DO1265" s="24" t="s">
        <v>192</v>
      </c>
      <c r="DP1265" s="24" t="s">
        <v>193</v>
      </c>
      <c r="DQ1265" s="24" t="s">
        <v>194</v>
      </c>
    </row>
    <row r="1266" s="335" customFormat="true" ht="15" hidden="false" customHeight="true" outlineLevel="0" collapsed="false">
      <c r="A1266" s="333" t="s">
        <v>680</v>
      </c>
      <c r="B1266" s="334" t="n">
        <f aca="false">SUM('monthly data'!B244:D244)</f>
        <v>6.4881</v>
      </c>
      <c r="C1266" s="334" t="n">
        <f aca="false">SUM('monthly data'!E244:G244)</f>
        <v>12.635</v>
      </c>
      <c r="D1266" s="334" t="n">
        <f aca="false">SUM('monthly data'!H244:J244)</f>
        <v>39.543</v>
      </c>
      <c r="E1266" s="334" t="n">
        <f aca="false">SUM('monthly data'!K244:M244)</f>
        <v>73.7283</v>
      </c>
      <c r="F1266" s="334" t="n">
        <f aca="false">SUM('monthly data'!N244:P244)</f>
        <v>98.5645</v>
      </c>
      <c r="G1266" s="334" t="n">
        <f aca="false">SUM('monthly data'!Q244:S244)</f>
        <v>101.224</v>
      </c>
      <c r="H1266" s="334" t="n">
        <f aca="false">SUM('monthly data'!T244:V244)</f>
        <v>108.483</v>
      </c>
      <c r="I1266" s="334" t="n">
        <f aca="false">SUM('monthly data'!W244:Y244)</f>
        <v>117.094</v>
      </c>
      <c r="J1266" s="334" t="n">
        <f aca="false">SUM('monthly data'!Z244:AB244)</f>
        <v>130.742</v>
      </c>
      <c r="K1266" s="334" t="n">
        <f aca="false">SUM('monthly data'!AC244:AE244)</f>
        <v>149.043</v>
      </c>
      <c r="L1266" s="334" t="n">
        <f aca="false">SUM('monthly data'!AF244:AH244)</f>
        <v>147.682</v>
      </c>
      <c r="M1266" s="334" t="n">
        <f aca="false">SUM('monthly data'!AI244:AK244)</f>
        <v>162.8253</v>
      </c>
      <c r="N1266" s="334" t="n">
        <f aca="false">SUM('monthly data'!AL244:AN244)</f>
        <v>141.746338</v>
      </c>
      <c r="O1266" s="334" t="n">
        <f aca="false">SUM('monthly data'!AO244:AQ244)</f>
        <v>134.080529</v>
      </c>
      <c r="P1266" s="334" t="n">
        <f aca="false">SUM('monthly data'!AR244:AT244)</f>
        <v>131.11002</v>
      </c>
      <c r="Q1266" s="334" t="n">
        <f aca="false">SUM('monthly data'!AU244:AW244)</f>
        <v>130.525947</v>
      </c>
      <c r="R1266" s="334" t="n">
        <f aca="false">SUM('monthly data'!AX244:AZ244)</f>
        <v>118.974468</v>
      </c>
      <c r="S1266" s="334" t="n">
        <f aca="false">SUM('monthly data'!BA244:BC244)</f>
        <v>109.127913</v>
      </c>
      <c r="T1266" s="334" t="n">
        <f aca="false">SUM('monthly data'!BD244:BF244)</f>
        <v>129.391738</v>
      </c>
      <c r="U1266" s="334" t="n">
        <f aca="false">SUM('monthly data'!BG244:BI244)</f>
        <v>124.62062</v>
      </c>
      <c r="V1266" s="334" t="n">
        <f aca="false">SUM('monthly data'!BJ244:BL244)</f>
        <v>127.732411</v>
      </c>
      <c r="W1266" s="334" t="n">
        <f aca="false">SUM('monthly data'!BM244:BO244)</f>
        <v>114.726081</v>
      </c>
      <c r="X1266" s="334" t="n">
        <f aca="false">SUM('monthly data'!BP244:BR244)</f>
        <v>127.048265</v>
      </c>
      <c r="Y1266" s="334" t="n">
        <f aca="false">SUM('monthly data'!BS244:BU244)</f>
        <v>154.590392</v>
      </c>
      <c r="Z1266" s="334" t="n">
        <f aca="false">SUM('monthly data'!BV244:BX244)</f>
        <v>218.890728</v>
      </c>
      <c r="AA1266" s="334" t="n">
        <f aca="false">SUM('monthly data'!BY244:CA244)</f>
        <v>235.718855</v>
      </c>
      <c r="AB1266" s="334" t="n">
        <f aca="false">SUM('monthly data'!CB244:CD244)</f>
        <v>223.83161</v>
      </c>
      <c r="AC1266" s="334" t="n">
        <f aca="false">SUM('monthly data'!CE244:CG244)</f>
        <v>235.30199</v>
      </c>
      <c r="AD1266" s="334" t="n">
        <f aca="false">SUM('monthly data'!CH244:CJ244)</f>
        <v>209.42931</v>
      </c>
      <c r="AE1266" s="334" t="n">
        <f aca="false">SUM('monthly data'!CK244:CM244)</f>
        <v>198.60602</v>
      </c>
      <c r="AF1266" s="334" t="n">
        <f aca="false">SUM('monthly data'!CN244:CP244)</f>
        <v>223.77617</v>
      </c>
      <c r="AG1266" s="334" t="n">
        <f aca="false">SUM('monthly data'!CQ244:CS244)</f>
        <v>254.30964</v>
      </c>
      <c r="AH1266" s="334" t="n">
        <f aca="false">SUM('monthly data'!CT244:CV244)</f>
        <v>295.75018</v>
      </c>
      <c r="AI1266" s="334" t="n">
        <f aca="false">SUM('monthly data'!CW244:CY244)</f>
        <v>287.87698</v>
      </c>
      <c r="AJ1266" s="334" t="n">
        <f aca="false">SUM('monthly data'!CZ244:DB244)</f>
        <v>273.20797</v>
      </c>
      <c r="AK1266" s="334" t="n">
        <f aca="false">SUM('monthly data'!DC244:DE244)</f>
        <v>280.48828</v>
      </c>
      <c r="AL1266" s="334" t="n">
        <f aca="false">SUM('monthly data'!DF244:DH244)</f>
        <v>324.0601326</v>
      </c>
      <c r="AM1266" s="334" t="n">
        <f aca="false">SUM('monthly data'!DI244:DK244)</f>
        <v>313.529185773</v>
      </c>
      <c r="AN1266" s="334" t="n">
        <f aca="false">SUM('monthly data'!DL244:DN244)</f>
        <v>324.530503785</v>
      </c>
      <c r="AO1266" s="334" t="n">
        <f aca="false">SUM('monthly data'!DO244:DQ244)</f>
        <v>427.234598</v>
      </c>
      <c r="AP1266" s="334" t="n">
        <f aca="false">SUM('monthly data'!DR244:DT244)</f>
        <v>511.321418</v>
      </c>
      <c r="AQ1266" s="334" t="n">
        <f aca="false">SUM('monthly data'!DU244:DW244)</f>
        <v>532.088947</v>
      </c>
      <c r="AR1266" s="334" t="n">
        <f aca="false">SUM('monthly data'!DX244:DZ244)</f>
        <v>535.059674</v>
      </c>
      <c r="AS1266" s="334" t="n">
        <f aca="false">SUM('monthly data'!EA244:EC244)</f>
        <v>610.035159</v>
      </c>
      <c r="AT1266" s="334" t="n">
        <f aca="false">SUM('monthly data'!ED244:EF244)</f>
        <v>781.988696</v>
      </c>
      <c r="AU1266" s="334" t="n">
        <f aca="false">SUM('monthly data'!EG244:EI244)</f>
        <v>845.967709</v>
      </c>
      <c r="AV1266" s="334" t="n">
        <f aca="false">SUM('monthly data'!EJ244:EL244)</f>
        <v>844.952995</v>
      </c>
      <c r="AW1266" s="334" t="n">
        <f aca="false">SUM('monthly data'!EM244:EO244)</f>
        <v>840.411006</v>
      </c>
      <c r="AX1266" s="334" t="n">
        <f aca="false">SUM('monthly data'!EP244:ER244)</f>
        <v>805.393127</v>
      </c>
      <c r="AY1266" s="334" t="n">
        <f aca="false">SUM('monthly data'!ES244:EU244)</f>
        <v>888.096831</v>
      </c>
      <c r="AZ1266" s="334" t="n">
        <f aca="false">SUM('monthly data'!EV244:EX244)</f>
        <v>992.498665</v>
      </c>
      <c r="BA1266" s="334" t="n">
        <f aca="false">SUM('monthly data'!EY244:FA244)</f>
        <v>991.354746</v>
      </c>
      <c r="BB1266" s="334" t="n">
        <f aca="false">SUM('monthly data'!FB244:FD244)</f>
        <v>1043.990135</v>
      </c>
      <c r="BC1266" s="334" t="n">
        <f aca="false">SUM('monthly data'!FE244:FG244)</f>
        <v>1133.398747</v>
      </c>
      <c r="BD1266" s="334" t="n">
        <f aca="false">SUM('monthly data'!FH244:FJ244)</f>
        <v>1184.836748</v>
      </c>
      <c r="BE1266" s="334" t="n">
        <f aca="false">SUM('monthly data'!FK244:FM244)</f>
        <v>1134.349285</v>
      </c>
      <c r="BF1266" s="334" t="n">
        <f aca="false">SUM('monthly data'!FN244:FP244)</f>
        <v>1101.767555</v>
      </c>
      <c r="BG1266" s="334" t="n">
        <f aca="false">SUM('monthly data'!FQ244:FS244)</f>
        <v>1137.50932399256</v>
      </c>
      <c r="BH1266" s="334" t="n">
        <f aca="false">SUM('monthly data'!FT244:FV244)</f>
        <v>1243.902657326</v>
      </c>
      <c r="BI1266" s="334" t="n">
        <f aca="false">SUM('monthly data'!FW244:FY244)</f>
        <v>1347.45592385209</v>
      </c>
      <c r="BJ1266" s="334" t="n">
        <f aca="false">SUM('monthly data'!FZ244:GB244)</f>
        <v>1269.28283625484</v>
      </c>
      <c r="BK1266" s="334" t="n">
        <f aca="false">SUM('monthly data'!GC244:GE244)</f>
        <v>1281.88971156636</v>
      </c>
      <c r="BL1266" s="334" t="n">
        <f aca="false">SUM('monthly data'!GF244:GH244)</f>
        <v>1375.154914</v>
      </c>
      <c r="BM1266" s="334" t="n">
        <f aca="false">SUM('monthly data'!GI244:GK244)</f>
        <v>1454.3292249024</v>
      </c>
      <c r="BN1266" s="334" t="n">
        <f aca="false">SUM('monthly data'!GL244:GN244)</f>
        <v>1455.6061631844</v>
      </c>
      <c r="BO1266" s="334" t="n">
        <f aca="false">SUM('monthly data'!GO244:GQ244)</f>
        <v>1489.36456676442</v>
      </c>
      <c r="BP1266" s="334" t="n">
        <f aca="false">SUM('monthly data'!GR244:GT244)</f>
        <v>1479.55619247536</v>
      </c>
      <c r="BQ1266" s="334" t="n">
        <f aca="false">SUM('monthly data'!GU244:GW244)</f>
        <v>1798.31014166697</v>
      </c>
      <c r="BR1266" s="334" t="n">
        <f aca="false">SUM('monthly data'!GX244:GZ244)</f>
        <v>1808.06802003552</v>
      </c>
      <c r="BS1266" s="334" t="n">
        <f aca="false">SUM('monthly data'!HA244:HC244)</f>
        <v>1547.10224917616</v>
      </c>
      <c r="BT1266" s="334" t="n">
        <f aca="false">SUM('monthly data'!HD244:HF244)</f>
        <v>1440.93245754432</v>
      </c>
      <c r="BU1266" s="334" t="n">
        <f aca="false">SUM('monthly data'!HG244:HI244)</f>
        <v>1533.38779757472</v>
      </c>
      <c r="BV1266" s="334" t="n">
        <f aca="false">SUM('monthly data'!HJ244:HL244)</f>
        <v>1435.04739589936</v>
      </c>
      <c r="BW1266" s="334" t="n">
        <f aca="false">SUM('monthly data'!HM244:HO244)</f>
        <v>1737.16817506336</v>
      </c>
      <c r="BX1266" s="334" t="n">
        <f aca="false">SUM('monthly data'!HP244:HR244)</f>
        <v>2025.3959261168</v>
      </c>
      <c r="BY1266" s="334" t="n">
        <f aca="false">SUM('monthly data'!HS244:HU244)</f>
        <v>2117.66246264869</v>
      </c>
      <c r="BZ1266" s="334" t="n">
        <f aca="false">SUM('monthly data'!HV244:HX244)</f>
        <v>2053.41962428421</v>
      </c>
      <c r="CA1266" s="334" t="n">
        <f aca="false">SUM('monthly data'!HY244:IA244)</f>
        <v>2202.29243029611</v>
      </c>
      <c r="CB1266" s="334" t="n">
        <f aca="false">SUM('monthly data'!IB244:ID244)</f>
        <v>2052.52294946218</v>
      </c>
      <c r="CC1266" s="334" t="n">
        <f aca="false">SUM('monthly data'!IE244:IG244)</f>
        <v>1889.32173777246</v>
      </c>
      <c r="CD1266" s="334" t="n">
        <f aca="false">SUM('monthly data'!IH244:IJ244)</f>
        <v>1982.61534929377</v>
      </c>
      <c r="CE1266" s="334" t="n">
        <f aca="false">SUM('monthly data'!IK244:IM244)</f>
        <v>1859.73048641696</v>
      </c>
      <c r="CF1266" s="334" t="n">
        <f aca="false">SUM('monthly data'!IN244:IP244)</f>
        <v>1644.4792726594</v>
      </c>
      <c r="CG1266" s="334" t="n">
        <f aca="false">SUM('monthly data'!IQ244:IS244)</f>
        <v>1691.34751133729</v>
      </c>
      <c r="CH1266" s="334" t="n">
        <f aca="false">SUM('monthly data'!IT244:IV244)</f>
        <v>1715.89886202832</v>
      </c>
      <c r="CI1266" s="334" t="n">
        <f aca="false">SUM('monthly data'!IW244:IY244)</f>
        <v>1668.02298681316</v>
      </c>
      <c r="CJ1266" s="334" t="n">
        <f aca="false">SUM('monthly data'!IZ244:JB244)</f>
        <v>1638.19505026506</v>
      </c>
      <c r="CK1266" s="334" t="n">
        <f aca="false">SUM('monthly data'!JC244:JE244)</f>
        <v>1920.15090410123</v>
      </c>
      <c r="CL1266" s="334" t="n">
        <f aca="false">SUM('monthly data'!JF244:JH244)</f>
        <v>2084.04319110867</v>
      </c>
      <c r="CM1266" s="334" t="n">
        <f aca="false">SUM('monthly data'!JI244:JK244)</f>
        <v>2073.81702556899</v>
      </c>
      <c r="CN1266" s="334" t="n">
        <f aca="false">SUM('monthly data'!JL244:JN244)</f>
        <v>2002.56598371727</v>
      </c>
      <c r="CO1266" s="334" t="n">
        <f aca="false">SUM('monthly data'!JO244:JQ244)</f>
        <v>2118.11691328602</v>
      </c>
      <c r="CP1266" s="334" t="n">
        <f aca="false">SUM('monthly data'!JR244:JT244)</f>
        <v>2258.12848922214</v>
      </c>
      <c r="CQ1266" s="334" t="n">
        <f aca="false">SUM('monthly data'!JU244:JW244)</f>
        <v>2199.99518718861</v>
      </c>
      <c r="CR1266" s="334" t="n">
        <f aca="false">SUM('monthly data'!JX244:JZ244)</f>
        <v>2289.05017680777</v>
      </c>
      <c r="CS1266" s="334" t="n">
        <f aca="false">SUM('monthly data'!KA244:KC244)</f>
        <v>2482.35985919647</v>
      </c>
      <c r="CT1266" s="334" t="n">
        <f aca="false">SUM('monthly data'!KD244:KF244)</f>
        <v>2728.28602391556</v>
      </c>
      <c r="CU1266" s="334" t="n">
        <f aca="false">SUM('monthly data'!KG244:KI244)</f>
        <v>2457.99703962636</v>
      </c>
      <c r="CV1266" s="334" t="n">
        <f aca="false">SUM('monthly data'!KJ244:KL244)</f>
        <v>2398.71627063353</v>
      </c>
      <c r="CW1266" s="334" t="n">
        <f aca="false">SUM('monthly data'!KM244:KO244)</f>
        <v>2805.54718549158</v>
      </c>
      <c r="CX1266" s="334" t="n">
        <f aca="false">SUM('monthly data'!KP244:KR244)</f>
        <v>3225.87397622451</v>
      </c>
      <c r="CY1266" s="334" t="n">
        <f aca="false">SUM('monthly data'!KS244:KU244)</f>
        <v>3422.86423935799</v>
      </c>
      <c r="CZ1266" s="334" t="n">
        <f aca="false">SUM('monthly data'!KV244:KX244)</f>
        <v>4044.77632491003</v>
      </c>
      <c r="DA1266" s="334" t="n">
        <f aca="false">SUM('monthly data'!KY244:LA244)</f>
        <v>4177.39563945487</v>
      </c>
      <c r="DB1266" s="334" t="n">
        <f aca="false">SUM('monthly data'!LB244:LD244)</f>
        <v>4096.78772193746</v>
      </c>
      <c r="DC1266" s="334" t="n">
        <f aca="false">SUM('monthly data'!LE244:LG244)</f>
        <v>4097.18695690483</v>
      </c>
      <c r="DD1266" s="334" t="n">
        <f aca="false">SUM('monthly data'!LH244:LJ244)</f>
        <v>4178.24227775169</v>
      </c>
      <c r="DE1266" s="334" t="n">
        <f aca="false">SUM('monthly data'!LK244:LM244)</f>
        <v>4150.11482865265</v>
      </c>
      <c r="DF1266" s="334" t="n">
        <f aca="false">SUM('monthly data'!LN244:LP244)</f>
        <v>4483.97941404657</v>
      </c>
      <c r="DG1266" s="334" t="n">
        <f aca="false">SUM('monthly data'!LQ244:LS244)</f>
        <v>5078.0830750981</v>
      </c>
      <c r="DH1266" s="334" t="n">
        <f aca="false">SUM('monthly data'!LT244:LV244)</f>
        <v>4851.50180730778</v>
      </c>
      <c r="DI1266" s="334" t="n">
        <f aca="false">SUM('monthly data'!LW244:LY244)</f>
        <v>4520.8711666072</v>
      </c>
      <c r="DJ1266" s="334" t="n">
        <f aca="false">SUM('monthly data'!LZ244:MB244)</f>
        <v>4442.5148365127</v>
      </c>
      <c r="DK1266" s="334" t="n">
        <f aca="false">SUM('monthly data'!MC244:ME244)</f>
        <v>3776.59969764235</v>
      </c>
      <c r="DL1266" s="334" t="n">
        <f aca="false">SUM('monthly data'!MF244:MH244)</f>
        <v>0</v>
      </c>
      <c r="DM1266" s="334" t="n">
        <f aca="false">SUM('monthly data'!MI244:MK244)</f>
        <v>0</v>
      </c>
      <c r="DN1266" s="334" t="n">
        <f aca="false">SUM('monthly data'!ML244:MN244)</f>
        <v>0</v>
      </c>
      <c r="DO1266" s="334" t="n">
        <f aca="false">SUM('monthly data'!MO244:MQ244)</f>
        <v>0</v>
      </c>
      <c r="DP1266" s="334" t="n">
        <f aca="false">SUM('monthly data'!MR244:MT244)</f>
        <v>0</v>
      </c>
      <c r="DQ1266" s="334" t="n">
        <f aca="false">SUM('monthly data'!MU244:MW244)</f>
        <v>0</v>
      </c>
    </row>
    <row r="1267" customFormat="false" ht="15" hidden="false" customHeight="true" outlineLevel="0" collapsed="false">
      <c r="A1267" s="336" t="s">
        <v>681</v>
      </c>
      <c r="B1267" s="337" t="n">
        <f aca="false">SUM('monthly data'!B245:D245)</f>
        <v>38.6476</v>
      </c>
      <c r="C1267" s="337" t="n">
        <f aca="false">SUM('monthly data'!E245:G245)</f>
        <v>62.777</v>
      </c>
      <c r="D1267" s="337" t="n">
        <f aca="false">SUM('monthly data'!H245:J245)</f>
        <v>89.262</v>
      </c>
      <c r="E1267" s="337" t="n">
        <f aca="false">SUM('monthly data'!K245:M245)</f>
        <v>117.252</v>
      </c>
      <c r="F1267" s="337" t="n">
        <f aca="false">SUM('monthly data'!N245:P245)</f>
        <v>137.632</v>
      </c>
      <c r="G1267" s="337" t="n">
        <f aca="false">SUM('monthly data'!Q245:S245)</f>
        <v>138.613</v>
      </c>
      <c r="H1267" s="337" t="n">
        <f aca="false">SUM('monthly data'!T245:V245)</f>
        <v>146.615</v>
      </c>
      <c r="I1267" s="337" t="n">
        <f aca="false">SUM('monthly data'!W245:Y245)</f>
        <v>151.98</v>
      </c>
      <c r="J1267" s="337" t="n">
        <f aca="false">SUM('monthly data'!Z245:AB245)</f>
        <v>167.652</v>
      </c>
      <c r="K1267" s="337" t="n">
        <f aca="false">SUM('monthly data'!AC245:AE245)</f>
        <v>185.71</v>
      </c>
      <c r="L1267" s="337" t="n">
        <f aca="false">SUM('monthly data'!AF245:AH245)</f>
        <v>185.102</v>
      </c>
      <c r="M1267" s="337" t="n">
        <f aca="false">SUM('monthly data'!AI245:AK245)</f>
        <v>203.0683</v>
      </c>
      <c r="N1267" s="337" t="n">
        <f aca="false">SUM('monthly data'!AL245:AN245)</f>
        <v>207.175904</v>
      </c>
      <c r="O1267" s="337" t="n">
        <f aca="false">SUM('monthly data'!AO245:AQ245)</f>
        <v>203.902193</v>
      </c>
      <c r="P1267" s="337" t="n">
        <f aca="false">SUM('monthly data'!AR245:AT245)</f>
        <v>214.306</v>
      </c>
      <c r="Q1267" s="337" t="n">
        <f aca="false">SUM('monthly data'!AU245:AW245)</f>
        <v>218.53313</v>
      </c>
      <c r="R1267" s="337" t="n">
        <f aca="false">SUM('monthly data'!AX245:AZ245)</f>
        <v>213.451116</v>
      </c>
      <c r="S1267" s="337" t="n">
        <f aca="false">SUM('monthly data'!BA245:BC245)</f>
        <v>202.236136</v>
      </c>
      <c r="T1267" s="337" t="n">
        <f aca="false">SUM('monthly data'!BD245:BF245)</f>
        <v>223.938908</v>
      </c>
      <c r="U1267" s="337" t="n">
        <f aca="false">SUM('monthly data'!BG245:BI245)</f>
        <v>225.881921</v>
      </c>
      <c r="V1267" s="337" t="n">
        <f aca="false">SUM('monthly data'!BJ245:BL245)</f>
        <v>238.140266</v>
      </c>
      <c r="W1267" s="337" t="n">
        <f aca="false">SUM('monthly data'!BM245:BO245)</f>
        <v>225.549492</v>
      </c>
      <c r="X1267" s="337" t="n">
        <f aca="false">SUM('monthly data'!BP245:BR245)</f>
        <v>245.210558</v>
      </c>
      <c r="Y1267" s="337" t="n">
        <f aca="false">SUM('monthly data'!BS245:BU245)</f>
        <v>284.726241</v>
      </c>
      <c r="Z1267" s="337" t="n">
        <f aca="false">SUM('monthly data'!BV245:BX245)</f>
        <v>361.0262</v>
      </c>
      <c r="AA1267" s="337" t="n">
        <f aca="false">SUM('monthly data'!BY245:CA245)</f>
        <v>374.845331</v>
      </c>
      <c r="AB1267" s="337" t="n">
        <f aca="false">SUM('monthly data'!CB245:CD245)</f>
        <v>367.53353</v>
      </c>
      <c r="AC1267" s="337" t="n">
        <f aca="false">SUM('monthly data'!CE245:CG245)</f>
        <v>389.13924</v>
      </c>
      <c r="AD1267" s="337" t="n">
        <f aca="false">SUM('monthly data'!CH245:CJ245)</f>
        <v>365.57342</v>
      </c>
      <c r="AE1267" s="337" t="n">
        <f aca="false">SUM('monthly data'!CK245:CM245)</f>
        <v>365.72015</v>
      </c>
      <c r="AF1267" s="337" t="n">
        <f aca="false">SUM('monthly data'!CN245:CP245)</f>
        <v>400.66943</v>
      </c>
      <c r="AG1267" s="337" t="n">
        <f aca="false">SUM('monthly data'!CQ245:CS245)</f>
        <v>433.04583</v>
      </c>
      <c r="AH1267" s="337" t="n">
        <f aca="false">SUM('monthly data'!CT245:CV245)</f>
        <v>491.48657</v>
      </c>
      <c r="AI1267" s="337" t="n">
        <f aca="false">SUM('monthly data'!CW245:CY245)</f>
        <v>502.60739</v>
      </c>
      <c r="AJ1267" s="337" t="n">
        <f aca="false">SUM('monthly data'!CZ245:DB245)</f>
        <v>485.09122</v>
      </c>
      <c r="AK1267" s="337" t="n">
        <f aca="false">SUM('monthly data'!DC245:DE245)</f>
        <v>499.27801</v>
      </c>
      <c r="AL1267" s="337" t="n">
        <f aca="false">SUM('monthly data'!DF245:DH245)</f>
        <v>539.6959456</v>
      </c>
      <c r="AM1267" s="337" t="n">
        <f aca="false">SUM('monthly data'!DI245:DK245)</f>
        <v>521.933794773</v>
      </c>
      <c r="AN1267" s="337" t="n">
        <f aca="false">SUM('monthly data'!DL245:DN245)</f>
        <v>538.466572785</v>
      </c>
      <c r="AO1267" s="337" t="n">
        <f aca="false">SUM('monthly data'!DO245:DQ245)</f>
        <v>631.529426</v>
      </c>
      <c r="AP1267" s="337" t="n">
        <f aca="false">SUM('monthly data'!DR245:DT245)</f>
        <v>702.436906</v>
      </c>
      <c r="AQ1267" s="337" t="n">
        <f aca="false">SUM('monthly data'!DU245:DW245)</f>
        <v>713.24485</v>
      </c>
      <c r="AR1267" s="337" t="n">
        <f aca="false">SUM('monthly data'!DX245:DZ245)</f>
        <v>719.454707</v>
      </c>
      <c r="AS1267" s="337" t="n">
        <f aca="false">SUM('monthly data'!EA245:EC245)</f>
        <v>777.118546</v>
      </c>
      <c r="AT1267" s="337" t="n">
        <f aca="false">SUM('monthly data'!ED245:EF245)</f>
        <v>828.038497</v>
      </c>
      <c r="AU1267" s="337" t="n">
        <f aca="false">SUM('monthly data'!EG245:EI245)</f>
        <v>890.483758</v>
      </c>
      <c r="AV1267" s="337" t="n">
        <f aca="false">SUM('monthly data'!EJ245:EL245)</f>
        <v>894.897705</v>
      </c>
      <c r="AW1267" s="337" t="n">
        <f aca="false">SUM('monthly data'!EM245:EO245)</f>
        <v>896.637829</v>
      </c>
      <c r="AX1267" s="337" t="n">
        <f aca="false">SUM('monthly data'!EP245:ER245)</f>
        <v>896.429016</v>
      </c>
      <c r="AY1267" s="337" t="n">
        <f aca="false">SUM('monthly data'!ES245:EU245)</f>
        <v>978.564213</v>
      </c>
      <c r="AZ1267" s="337" t="n">
        <f aca="false">SUM('monthly data'!EV245:EX245)</f>
        <v>1085.811027</v>
      </c>
      <c r="BA1267" s="337" t="n">
        <f aca="false">SUM('monthly data'!EY245:FA245)</f>
        <v>1098.880039</v>
      </c>
      <c r="BB1267" s="337" t="n">
        <f aca="false">SUM('monthly data'!FB245:FD245)</f>
        <v>1153.843456</v>
      </c>
      <c r="BC1267" s="337" t="n">
        <f aca="false">SUM('monthly data'!FE245:FG245)</f>
        <v>1263.228102</v>
      </c>
      <c r="BD1267" s="337" t="n">
        <f aca="false">SUM('monthly data'!FH245:FJ245)</f>
        <v>1301.835317</v>
      </c>
      <c r="BE1267" s="337" t="n">
        <f aca="false">SUM('monthly data'!FK245:FM245)</f>
        <v>1248.391463</v>
      </c>
      <c r="BF1267" s="337" t="n">
        <f aca="false">SUM('monthly data'!FN245:FP245)</f>
        <v>1185.386111</v>
      </c>
      <c r="BG1267" s="337" t="n">
        <f aca="false">SUM('monthly data'!FQ245:FS245)</f>
        <v>1237.21058899256</v>
      </c>
      <c r="BH1267" s="337" t="n">
        <f aca="false">SUM('monthly data'!FT245:FV245)</f>
        <v>1451.580763</v>
      </c>
      <c r="BI1267" s="337" t="n">
        <f aca="false">SUM('monthly data'!FW245:FY245)</f>
        <v>1616.7512366</v>
      </c>
      <c r="BJ1267" s="337" t="n">
        <f aca="false">SUM('monthly data'!FZ245:GB245)</f>
        <v>1532.765074</v>
      </c>
      <c r="BK1267" s="337" t="n">
        <f aca="false">SUM('monthly data'!GC245:GE245)</f>
        <v>1535.5621166</v>
      </c>
      <c r="BL1267" s="337" t="n">
        <f aca="false">SUM('monthly data'!GF245:GH245)</f>
        <v>1636.254581</v>
      </c>
      <c r="BM1267" s="337" t="n">
        <f aca="false">SUM('monthly data'!GI245:GK245)</f>
        <v>1750.233732</v>
      </c>
      <c r="BN1267" s="337" t="n">
        <f aca="false">SUM('monthly data'!GL245:GN245)</f>
        <v>1750.643999</v>
      </c>
      <c r="BO1267" s="337" t="n">
        <f aca="false">SUM('monthly data'!GO245:GQ245)</f>
        <v>1781.636841</v>
      </c>
      <c r="BP1267" s="337" t="n">
        <f aca="false">SUM('monthly data'!GR245:GT245)</f>
        <v>1795.232782</v>
      </c>
      <c r="BQ1267" s="337" t="n">
        <f aca="false">SUM('monthly data'!GU245:GW245)</f>
        <v>2121.11882118297</v>
      </c>
      <c r="BR1267" s="337" t="n">
        <f aca="false">SUM('monthly data'!GX245:GZ245)</f>
        <v>2167.25026342</v>
      </c>
      <c r="BS1267" s="337" t="n">
        <f aca="false">SUM('monthly data'!HA245:HC245)</f>
        <v>1909.030057</v>
      </c>
      <c r="BT1267" s="337" t="n">
        <f aca="false">SUM('monthly data'!HD245:HF245)</f>
        <v>1819.439159</v>
      </c>
      <c r="BU1267" s="337" t="n">
        <f aca="false">SUM('monthly data'!HG245:HI245)</f>
        <v>1937.452459</v>
      </c>
      <c r="BV1267" s="337" t="n">
        <f aca="false">SUM('monthly data'!HJ245:HL245)</f>
        <v>1863.170397</v>
      </c>
      <c r="BW1267" s="337" t="n">
        <f aca="false">SUM('monthly data'!HM245:HO245)</f>
        <v>2195.95325328</v>
      </c>
      <c r="BX1267" s="337" t="n">
        <f aca="false">SUM('monthly data'!HP245:HR245)</f>
        <v>2523.782834</v>
      </c>
      <c r="BY1267" s="337" t="n">
        <f aca="false">SUM('monthly data'!HS245:HU245)</f>
        <v>2655.384625</v>
      </c>
      <c r="BZ1267" s="337" t="n">
        <f aca="false">SUM('monthly data'!HV245:HX245)</f>
        <v>2609.27879190042</v>
      </c>
      <c r="CA1267" s="337" t="n">
        <f aca="false">SUM('monthly data'!HY245:IA245)</f>
        <v>2822.49307548766</v>
      </c>
      <c r="CB1267" s="337" t="n">
        <f aca="false">SUM('monthly data'!IB245:ID245)</f>
        <v>2657.84136445142</v>
      </c>
      <c r="CC1267" s="337" t="n">
        <f aca="false">SUM('monthly data'!IE245:IG245)</f>
        <v>2505.77555027509</v>
      </c>
      <c r="CD1267" s="337" t="n">
        <f aca="false">SUM('monthly data'!IH245:IJ245)</f>
        <v>2582.47972795994</v>
      </c>
      <c r="CE1267" s="337" t="n">
        <f aca="false">SUM('monthly data'!IK245:IM245)</f>
        <v>2523.33360566546</v>
      </c>
      <c r="CF1267" s="337" t="n">
        <f aca="false">SUM('monthly data'!IN245:IP245)</f>
        <v>2321.5574044059</v>
      </c>
      <c r="CG1267" s="337" t="n">
        <f aca="false">SUM('monthly data'!IQ245:IS245)</f>
        <v>2354.6811184754</v>
      </c>
      <c r="CH1267" s="337" t="n">
        <f aca="false">SUM('monthly data'!IT245:IV245)</f>
        <v>2356.70790451521</v>
      </c>
      <c r="CI1267" s="337" t="n">
        <f aca="false">SUM('monthly data'!IW245:IY245)</f>
        <v>2456.77484853963</v>
      </c>
      <c r="CJ1267" s="337" t="n">
        <f aca="false">SUM('monthly data'!IZ245:JB245)</f>
        <v>2624.27366666644</v>
      </c>
      <c r="CK1267" s="337" t="n">
        <f aca="false">SUM('monthly data'!JC245:JE245)</f>
        <v>2931.3132421348</v>
      </c>
      <c r="CL1267" s="337" t="n">
        <f aca="false">SUM('monthly data'!JF245:JH245)</f>
        <v>3193.07495580454</v>
      </c>
      <c r="CM1267" s="337" t="n">
        <f aca="false">SUM('monthly data'!JI245:JK245)</f>
        <v>3201.02560215032</v>
      </c>
      <c r="CN1267" s="337" t="n">
        <f aca="false">SUM('monthly data'!JL245:JN245)</f>
        <v>3241.634202109</v>
      </c>
      <c r="CO1267" s="337" t="n">
        <f aca="false">SUM('monthly data'!JO245:JQ245)</f>
        <v>3385.38288691767</v>
      </c>
      <c r="CP1267" s="337" t="n">
        <f aca="false">SUM('monthly data'!JR245:JT245)</f>
        <v>3631.82618456049</v>
      </c>
      <c r="CQ1267" s="337" t="n">
        <f aca="false">SUM('monthly data'!JU245:JW245)</f>
        <v>3502.56262534863</v>
      </c>
      <c r="CR1267" s="337" t="n">
        <f aca="false">SUM('monthly data'!JX245:JZ245)</f>
        <v>3562.43642813309</v>
      </c>
      <c r="CS1267" s="337" t="n">
        <f aca="false">SUM('monthly data'!KA245:KC245)</f>
        <v>3754.65341510058</v>
      </c>
      <c r="CT1267" s="337" t="n">
        <f aca="false">SUM('monthly data'!KD245:KF245)</f>
        <v>4071.46927060939</v>
      </c>
      <c r="CU1267" s="337" t="n">
        <f aca="false">SUM('monthly data'!KG245:KI245)</f>
        <v>3815.43101711579</v>
      </c>
      <c r="CV1267" s="337" t="n">
        <f aca="false">SUM('monthly data'!KJ245:KL245)</f>
        <v>3771.74376745231</v>
      </c>
      <c r="CW1267" s="337" t="n">
        <f aca="false">SUM('monthly data'!KM245:KO245)</f>
        <v>4185.98027048696</v>
      </c>
      <c r="CX1267" s="337" t="n">
        <f aca="false">SUM('monthly data'!KP245:KR245)</f>
        <v>4709.8573285408</v>
      </c>
      <c r="CY1267" s="337" t="n">
        <f aca="false">SUM('monthly data'!KS245:KU245)</f>
        <v>4949.14116416086</v>
      </c>
      <c r="CZ1267" s="337" t="n">
        <f aca="false">SUM('monthly data'!KV245:KX245)</f>
        <v>5622.59029459455</v>
      </c>
      <c r="DA1267" s="337" t="n">
        <f aca="false">SUM('monthly data'!KY245:LA245)</f>
        <v>5752.63305727855</v>
      </c>
      <c r="DB1267" s="337" t="n">
        <f aca="false">SUM('monthly data'!LB245:LD245)</f>
        <v>5865.35035331382</v>
      </c>
      <c r="DC1267" s="337" t="n">
        <f aca="false">SUM('monthly data'!LE245:LG245)</f>
        <v>5678.41261752786</v>
      </c>
      <c r="DD1267" s="337" t="n">
        <f aca="false">SUM('monthly data'!LH245:LJ245)</f>
        <v>6304.20692819028</v>
      </c>
      <c r="DE1267" s="337" t="n">
        <f aca="false">SUM('monthly data'!LK245:LM245)</f>
        <v>6559.22219590632</v>
      </c>
      <c r="DF1267" s="337" t="n">
        <f aca="false">SUM('monthly data'!LN245:LP245)</f>
        <v>6619.44675824417</v>
      </c>
      <c r="DG1267" s="337" t="n">
        <f aca="false">SUM('monthly data'!LQ245:LS245)</f>
        <v>6943.8741825592</v>
      </c>
      <c r="DH1267" s="337" t="n">
        <f aca="false">SUM('monthly data'!LT245:LV245)</f>
        <v>6618.34828004459</v>
      </c>
      <c r="DI1267" s="337" t="n">
        <f aca="false">SUM('monthly data'!LW245:LY245)</f>
        <v>6304.38087946067</v>
      </c>
      <c r="DJ1267" s="337" t="n">
        <f aca="false">SUM('monthly data'!LZ245:MB245)</f>
        <v>6248.4966229389</v>
      </c>
      <c r="DK1267" s="337" t="n">
        <f aca="false">SUM('monthly data'!MC245:ME245)</f>
        <v>4901.53674512298</v>
      </c>
      <c r="DL1267" s="337" t="n">
        <f aca="false">SUM('monthly data'!MF245:MH245)</f>
        <v>0</v>
      </c>
      <c r="DM1267" s="337" t="n">
        <f aca="false">SUM('monthly data'!MI245:MK245)</f>
        <v>0</v>
      </c>
      <c r="DN1267" s="337" t="n">
        <f aca="false">SUM('monthly data'!ML245:MN245)</f>
        <v>0</v>
      </c>
      <c r="DO1267" s="337" t="n">
        <f aca="false">SUM('monthly data'!MO245:MQ245)</f>
        <v>0</v>
      </c>
      <c r="DP1267" s="337" t="n">
        <f aca="false">SUM('monthly data'!MR245:MT245)</f>
        <v>0</v>
      </c>
      <c r="DQ1267" s="337" t="n">
        <f aca="false">SUM('monthly data'!MU245:MW245)</f>
        <v>0</v>
      </c>
    </row>
    <row r="1268" customFormat="false" ht="18" hidden="false" customHeight="false" outlineLevel="0" collapsed="false">
      <c r="A1268" s="336" t="s">
        <v>682</v>
      </c>
      <c r="B1268" s="337" t="n">
        <f aca="false">SUM('monthly data'!B246:D246)</f>
        <v>32.1595</v>
      </c>
      <c r="C1268" s="337" t="n">
        <f aca="false">SUM('monthly data'!E246:G246)</f>
        <v>50.142</v>
      </c>
      <c r="D1268" s="337" t="n">
        <f aca="false">SUM('monthly data'!H246:J246)</f>
        <v>49.719</v>
      </c>
      <c r="E1268" s="337" t="n">
        <f aca="false">SUM('monthly data'!K246:M246)</f>
        <v>43.5237</v>
      </c>
      <c r="F1268" s="337" t="n">
        <f aca="false">SUM('monthly data'!N246:P246)</f>
        <v>39.0675</v>
      </c>
      <c r="G1268" s="337" t="n">
        <f aca="false">SUM('monthly data'!Q246:S246)</f>
        <v>37.389</v>
      </c>
      <c r="H1268" s="337" t="n">
        <f aca="false">SUM('monthly data'!T246:V246)</f>
        <v>38.132</v>
      </c>
      <c r="I1268" s="337" t="n">
        <f aca="false">SUM('monthly data'!W246:Y246)</f>
        <v>34.886</v>
      </c>
      <c r="J1268" s="337" t="n">
        <f aca="false">SUM('monthly data'!Z246:AB246)</f>
        <v>36.91</v>
      </c>
      <c r="K1268" s="337" t="n">
        <f aca="false">SUM('monthly data'!AC246:AE246)</f>
        <v>36.667</v>
      </c>
      <c r="L1268" s="337" t="n">
        <f aca="false">SUM('monthly data'!AF246:AH246)</f>
        <v>37.42</v>
      </c>
      <c r="M1268" s="337" t="n">
        <f aca="false">SUM('monthly data'!AI246:AK246)</f>
        <v>40.243</v>
      </c>
      <c r="N1268" s="337" t="n">
        <f aca="false">SUM('monthly data'!AL246:AN246)</f>
        <v>65.429566</v>
      </c>
      <c r="O1268" s="337" t="n">
        <f aca="false">SUM('monthly data'!AO246:AQ246)</f>
        <v>69.821664</v>
      </c>
      <c r="P1268" s="337" t="n">
        <f aca="false">SUM('monthly data'!AR246:AT246)</f>
        <v>83.19598</v>
      </c>
      <c r="Q1268" s="337" t="n">
        <f aca="false">SUM('monthly data'!AU246:AW246)</f>
        <v>88.007183</v>
      </c>
      <c r="R1268" s="337" t="n">
        <f aca="false">SUM('monthly data'!AX246:AZ246)</f>
        <v>94.476648</v>
      </c>
      <c r="S1268" s="337" t="n">
        <f aca="false">SUM('monthly data'!BA246:BC246)</f>
        <v>93.108223</v>
      </c>
      <c r="T1268" s="337" t="n">
        <f aca="false">SUM('monthly data'!BD246:BF246)</f>
        <v>94.54717</v>
      </c>
      <c r="U1268" s="337" t="n">
        <f aca="false">SUM('monthly data'!BG246:BI246)</f>
        <v>101.261301</v>
      </c>
      <c r="V1268" s="337" t="n">
        <f aca="false">SUM('monthly data'!BJ246:BL246)</f>
        <v>110.407855</v>
      </c>
      <c r="W1268" s="337" t="n">
        <f aca="false">SUM('monthly data'!BM246:BO246)</f>
        <v>110.823411</v>
      </c>
      <c r="X1268" s="337" t="n">
        <f aca="false">SUM('monthly data'!BP246:BR246)</f>
        <v>118.162293</v>
      </c>
      <c r="Y1268" s="337" t="n">
        <f aca="false">SUM('monthly data'!BS246:BU246)</f>
        <v>130.135849</v>
      </c>
      <c r="Z1268" s="337" t="n">
        <f aca="false">SUM('monthly data'!BV246:BX246)</f>
        <v>142.135472</v>
      </c>
      <c r="AA1268" s="337" t="n">
        <f aca="false">SUM('monthly data'!BY246:CA246)</f>
        <v>139.126476</v>
      </c>
      <c r="AB1268" s="337" t="n">
        <f aca="false">SUM('monthly data'!CB246:CD246)</f>
        <v>143.70192</v>
      </c>
      <c r="AC1268" s="337" t="n">
        <f aca="false">SUM('monthly data'!CE246:CG246)</f>
        <v>153.83725</v>
      </c>
      <c r="AD1268" s="337" t="n">
        <f aca="false">SUM('monthly data'!CH246:CJ246)</f>
        <v>156.14411</v>
      </c>
      <c r="AE1268" s="337" t="n">
        <f aca="false">SUM('monthly data'!CK246:CM246)</f>
        <v>167.11413</v>
      </c>
      <c r="AF1268" s="337" t="n">
        <f aca="false">SUM('monthly data'!CN246:CP246)</f>
        <v>176.89326</v>
      </c>
      <c r="AG1268" s="337" t="n">
        <f aca="false">SUM('monthly data'!CQ246:CS246)</f>
        <v>178.73619</v>
      </c>
      <c r="AH1268" s="337" t="n">
        <f aca="false">SUM('monthly data'!CT246:CV246)</f>
        <v>195.73639</v>
      </c>
      <c r="AI1268" s="337" t="n">
        <f aca="false">SUM('monthly data'!CW246:CY246)</f>
        <v>214.73041</v>
      </c>
      <c r="AJ1268" s="337" t="n">
        <f aca="false">SUM('monthly data'!CZ246:DB246)</f>
        <v>211.88325</v>
      </c>
      <c r="AK1268" s="337" t="n">
        <f aca="false">SUM('monthly data'!DC246:DE246)</f>
        <v>218.78973</v>
      </c>
      <c r="AL1268" s="337" t="n">
        <f aca="false">SUM('monthly data'!DF246:DH246)</f>
        <v>215.635813</v>
      </c>
      <c r="AM1268" s="337" t="n">
        <f aca="false">SUM('monthly data'!DI246:DK246)</f>
        <v>208.404609</v>
      </c>
      <c r="AN1268" s="337" t="n">
        <f aca="false">SUM('monthly data'!DL246:DN246)</f>
        <v>213.936069</v>
      </c>
      <c r="AO1268" s="337" t="n">
        <f aca="false">SUM('monthly data'!DO246:DQ246)</f>
        <v>204.294828</v>
      </c>
      <c r="AP1268" s="337" t="n">
        <f aca="false">SUM('monthly data'!DR246:DT246)</f>
        <v>191.115488</v>
      </c>
      <c r="AQ1268" s="337" t="n">
        <f aca="false">SUM('monthly data'!DU246:DW246)</f>
        <v>181.155903</v>
      </c>
      <c r="AR1268" s="337" t="n">
        <f aca="false">SUM('monthly data'!DX246:DZ246)</f>
        <v>184.395033</v>
      </c>
      <c r="AS1268" s="337" t="n">
        <f aca="false">SUM('monthly data'!EA246:EC246)</f>
        <v>167.083387</v>
      </c>
      <c r="AT1268" s="337" t="n">
        <f aca="false">SUM('monthly data'!ED246:EF246)</f>
        <v>46.049801</v>
      </c>
      <c r="AU1268" s="337" t="n">
        <f aca="false">SUM('monthly data'!EG246:EI246)</f>
        <v>44.516049</v>
      </c>
      <c r="AV1268" s="337" t="n">
        <f aca="false">SUM('monthly data'!EJ246:EL246)</f>
        <v>49.94471</v>
      </c>
      <c r="AW1268" s="337" t="n">
        <f aca="false">SUM('monthly data'!EM246:EO246)</f>
        <v>56.226823</v>
      </c>
      <c r="AX1268" s="337" t="n">
        <f aca="false">SUM('monthly data'!EP246:ER246)</f>
        <v>91.035889</v>
      </c>
      <c r="AY1268" s="337" t="n">
        <f aca="false">SUM('monthly data'!ES246:EU246)</f>
        <v>90.467382</v>
      </c>
      <c r="AZ1268" s="337" t="n">
        <f aca="false">SUM('monthly data'!EV246:EX246)</f>
        <v>93.312362</v>
      </c>
      <c r="BA1268" s="337" t="n">
        <f aca="false">SUM('monthly data'!EY246:FA246)</f>
        <v>107.525293</v>
      </c>
      <c r="BB1268" s="337" t="n">
        <f aca="false">SUM('monthly data'!FB246:FD246)</f>
        <v>109.853321</v>
      </c>
      <c r="BC1268" s="337" t="n">
        <f aca="false">SUM('monthly data'!FE246:FG246)</f>
        <v>127.370337</v>
      </c>
      <c r="BD1268" s="337" t="n">
        <f aca="false">SUM('monthly data'!FH246:FJ246)</f>
        <v>116.998569</v>
      </c>
      <c r="BE1268" s="337" t="n">
        <f aca="false">SUM('monthly data'!FK246:FM246)</f>
        <v>114.042178</v>
      </c>
      <c r="BF1268" s="337" t="n">
        <f aca="false">SUM('monthly data'!FN246:FP246)</f>
        <v>83.618556</v>
      </c>
      <c r="BG1268" s="337" t="n">
        <f aca="false">SUM('monthly data'!FQ246:FS246)</f>
        <v>99.701265</v>
      </c>
      <c r="BH1268" s="337" t="n">
        <f aca="false">SUM('monthly data'!FT246:FV246)</f>
        <v>207.678105674</v>
      </c>
      <c r="BI1268" s="337" t="n">
        <f aca="false">SUM('monthly data'!FW246:FY246)</f>
        <v>269.29531274791</v>
      </c>
      <c r="BJ1268" s="337" t="n">
        <f aca="false">SUM('monthly data'!FZ246:GB246)</f>
        <v>263.482237745158</v>
      </c>
      <c r="BK1268" s="337" t="n">
        <f aca="false">SUM('monthly data'!GC246:GE246)</f>
        <v>253.672405033638</v>
      </c>
      <c r="BL1268" s="337" t="n">
        <f aca="false">SUM('monthly data'!GF246:GH246)</f>
        <v>261.099667</v>
      </c>
      <c r="BM1268" s="337" t="n">
        <f aca="false">SUM('monthly data'!GI246:GK246)</f>
        <v>295.9045070976</v>
      </c>
      <c r="BN1268" s="337" t="n">
        <f aca="false">SUM('monthly data'!GL246:GN246)</f>
        <v>295.0378358156</v>
      </c>
      <c r="BO1268" s="337" t="n">
        <f aca="false">SUM('monthly data'!GO246:GQ246)</f>
        <v>292.272274235579</v>
      </c>
      <c r="BP1268" s="337" t="n">
        <f aca="false">SUM('monthly data'!GR246:GT246)</f>
        <v>315.67658952464</v>
      </c>
      <c r="BQ1268" s="337" t="n">
        <f aca="false">SUM('monthly data'!GU246:GW246)</f>
        <v>322.808679516</v>
      </c>
      <c r="BR1268" s="337" t="n">
        <f aca="false">SUM('monthly data'!GX246:GZ246)</f>
        <v>359.18224338448</v>
      </c>
      <c r="BS1268" s="337" t="n">
        <f aca="false">SUM('monthly data'!HA246:HC246)</f>
        <v>361.92780782384</v>
      </c>
      <c r="BT1268" s="337" t="n">
        <f aca="false">SUM('monthly data'!HD246:HF246)</f>
        <v>378.50670145568</v>
      </c>
      <c r="BU1268" s="337" t="n">
        <f aca="false">SUM('monthly data'!HG246:HI246)</f>
        <v>404.06466142528</v>
      </c>
      <c r="BV1268" s="337" t="n">
        <f aca="false">SUM('monthly data'!HJ246:HL246)</f>
        <v>428.12300110064</v>
      </c>
      <c r="BW1268" s="337" t="n">
        <f aca="false">SUM('monthly data'!HM246:HO246)</f>
        <v>458.78507821664</v>
      </c>
      <c r="BX1268" s="337" t="n">
        <f aca="false">SUM('monthly data'!HP246:HR246)</f>
        <v>498.3869078832</v>
      </c>
      <c r="BY1268" s="337" t="n">
        <f aca="false">SUM('monthly data'!HS246:HU246)</f>
        <v>537.72216235131</v>
      </c>
      <c r="BZ1268" s="337" t="n">
        <f aca="false">SUM('monthly data'!HV246:HX246)</f>
        <v>555.859167616212</v>
      </c>
      <c r="CA1268" s="337" t="n">
        <f aca="false">SUM('monthly data'!HY246:IA246)</f>
        <v>620.200645191553</v>
      </c>
      <c r="CB1268" s="337" t="n">
        <f aca="false">SUM('monthly data'!IB246:ID246)</f>
        <v>605.318414989236</v>
      </c>
      <c r="CC1268" s="337" t="n">
        <f aca="false">SUM('monthly data'!IE246:IG246)</f>
        <v>616.453812502624</v>
      </c>
      <c r="CD1268" s="337" t="n">
        <f aca="false">SUM('monthly data'!IH246:IJ246)</f>
        <v>599.86437866617</v>
      </c>
      <c r="CE1268" s="337" t="n">
        <f aca="false">SUM('monthly data'!IK246:IM246)</f>
        <v>663.603119248506</v>
      </c>
      <c r="CF1268" s="337" t="n">
        <f aca="false">SUM('monthly data'!IN246:IP246)</f>
        <v>677.078131746498</v>
      </c>
      <c r="CG1268" s="337" t="n">
        <f aca="false">SUM('monthly data'!IQ246:IS246)</f>
        <v>663.333607138113</v>
      </c>
      <c r="CH1268" s="337" t="n">
        <f aca="false">SUM('monthly data'!IT246:IV246)</f>
        <v>640.809042486882</v>
      </c>
      <c r="CI1268" s="337" t="n">
        <f aca="false">SUM('monthly data'!IW246:IY246)</f>
        <v>788.751861726467</v>
      </c>
      <c r="CJ1268" s="337" t="n">
        <f aca="false">SUM('monthly data'!IZ246:JB246)</f>
        <v>986.078616401377</v>
      </c>
      <c r="CK1268" s="337" t="n">
        <f aca="false">SUM('monthly data'!JC246:JE246)</f>
        <v>1011.16233803358</v>
      </c>
      <c r="CL1268" s="337" t="n">
        <f aca="false">SUM('monthly data'!JF246:JH246)</f>
        <v>1109.03176469587</v>
      </c>
      <c r="CM1268" s="337" t="n">
        <f aca="false">SUM('monthly data'!JI246:JK246)</f>
        <v>1127.20857658132</v>
      </c>
      <c r="CN1268" s="337" t="n">
        <f aca="false">SUM('monthly data'!JL246:JN246)</f>
        <v>1239.06821839172</v>
      </c>
      <c r="CO1268" s="337" t="n">
        <f aca="false">SUM('monthly data'!JO246:JQ246)</f>
        <v>1267.26597363165</v>
      </c>
      <c r="CP1268" s="337" t="n">
        <f aca="false">SUM('monthly data'!JR246:JT246)</f>
        <v>1373.69769533835</v>
      </c>
      <c r="CQ1268" s="337" t="n">
        <f aca="false">SUM('monthly data'!JU246:JW246)</f>
        <v>1302.56743816002</v>
      </c>
      <c r="CR1268" s="337" t="n">
        <f aca="false">SUM('monthly data'!JX246:JZ246)</f>
        <v>1273.38625132532</v>
      </c>
      <c r="CS1268" s="337" t="n">
        <f aca="false">SUM('monthly data'!KA246:KC246)</f>
        <v>1272.29355590411</v>
      </c>
      <c r="CT1268" s="337" t="n">
        <f aca="false">SUM('monthly data'!KD246:KF246)</f>
        <v>1343.18324669382</v>
      </c>
      <c r="CU1268" s="337" t="n">
        <f aca="false">SUM('monthly data'!KG246:KI246)</f>
        <v>1357.43397748943</v>
      </c>
      <c r="CV1268" s="337" t="n">
        <f aca="false">SUM('monthly data'!KJ246:KL246)</f>
        <v>1373.02749681878</v>
      </c>
      <c r="CW1268" s="337" t="n">
        <f aca="false">SUM('monthly data'!KM246:KO246)</f>
        <v>1380.43308499538</v>
      </c>
      <c r="CX1268" s="337" t="n">
        <f aca="false">SUM('monthly data'!KP246:KR246)</f>
        <v>1483.98335231629</v>
      </c>
      <c r="CY1268" s="337" t="n">
        <f aca="false">SUM('monthly data'!KS246:KU246)</f>
        <v>1526.27692480287</v>
      </c>
      <c r="CZ1268" s="337" t="n">
        <f aca="false">SUM('monthly data'!KV246:KX246)</f>
        <v>1577.81396968452</v>
      </c>
      <c r="DA1268" s="337" t="n">
        <f aca="false">SUM('monthly data'!KY246:LA246)</f>
        <v>1575.23741782368</v>
      </c>
      <c r="DB1268" s="337" t="n">
        <f aca="false">SUM('monthly data'!LB246:LD246)</f>
        <v>1768.56263137636</v>
      </c>
      <c r="DC1268" s="337" t="n">
        <f aca="false">SUM('monthly data'!LE246:LG246)</f>
        <v>1581.22566062304</v>
      </c>
      <c r="DD1268" s="337" t="n">
        <f aca="false">SUM('monthly data'!LH246:LJ246)</f>
        <v>2125.9646504386</v>
      </c>
      <c r="DE1268" s="337" t="n">
        <f aca="false">SUM('monthly data'!LK246:LM246)</f>
        <v>2409.10736725367</v>
      </c>
      <c r="DF1268" s="337" t="n">
        <f aca="false">SUM('monthly data'!LN246:LP246)</f>
        <v>2135.46734419761</v>
      </c>
      <c r="DG1268" s="337" t="n">
        <f aca="false">SUM('monthly data'!LQ246:LS246)</f>
        <v>1865.7911074611</v>
      </c>
      <c r="DH1268" s="337" t="n">
        <f aca="false">SUM('monthly data'!LT246:LV246)</f>
        <v>1766.84647273681</v>
      </c>
      <c r="DI1268" s="337" t="n">
        <f aca="false">SUM('monthly data'!LW246:LY246)</f>
        <v>1783.50971285347</v>
      </c>
      <c r="DJ1268" s="337" t="n">
        <f aca="false">SUM('monthly data'!LZ246:MB246)</f>
        <v>1805.9817864262</v>
      </c>
      <c r="DK1268" s="337" t="n">
        <f aca="false">SUM('monthly data'!MC246:ME246)</f>
        <v>1124.93704748063</v>
      </c>
      <c r="DL1268" s="337" t="n">
        <f aca="false">SUM('monthly data'!MF246:MH246)</f>
        <v>0</v>
      </c>
      <c r="DM1268" s="337" t="n">
        <f aca="false">SUM('monthly data'!MI246:MK246)</f>
        <v>0</v>
      </c>
      <c r="DN1268" s="337" t="n">
        <f aca="false">SUM('monthly data'!ML246:MN246)</f>
        <v>0</v>
      </c>
      <c r="DO1268" s="337" t="n">
        <f aca="false">SUM('monthly data'!MO246:MQ246)</f>
        <v>0</v>
      </c>
      <c r="DP1268" s="337" t="n">
        <f aca="false">SUM('monthly data'!MR246:MT246)</f>
        <v>0</v>
      </c>
      <c r="DQ1268" s="337" t="n">
        <f aca="false">SUM('monthly data'!MU246:MW246)</f>
        <v>0</v>
      </c>
    </row>
    <row r="1269" s="335" customFormat="true" ht="18" hidden="false" customHeight="false" outlineLevel="0" collapsed="false">
      <c r="A1269" s="333" t="s">
        <v>683</v>
      </c>
      <c r="B1269" s="334" t="n">
        <f aca="false">SUM('monthly data'!B247:D247)</f>
        <v>108.23345</v>
      </c>
      <c r="C1269" s="334" t="n">
        <f aca="false">SUM('monthly data'!E247:G247)</f>
        <v>122.6057</v>
      </c>
      <c r="D1269" s="334" t="n">
        <f aca="false">SUM('monthly data'!H247:J247)</f>
        <v>130.1998</v>
      </c>
      <c r="E1269" s="334" t="n">
        <f aca="false">SUM('monthly data'!K247:M247)</f>
        <v>107.9115</v>
      </c>
      <c r="F1269" s="334" t="n">
        <f aca="false">SUM('monthly data'!N247:P247)</f>
        <v>85.6211</v>
      </c>
      <c r="G1269" s="334" t="n">
        <f aca="false">SUM('monthly data'!Q247:S247)</f>
        <v>82.3777</v>
      </c>
      <c r="H1269" s="334" t="n">
        <f aca="false">SUM('monthly data'!T247:V247)</f>
        <v>87.7667</v>
      </c>
      <c r="I1269" s="334" t="n">
        <f aca="false">SUM('monthly data'!W247:Y247)</f>
        <v>80.8032</v>
      </c>
      <c r="J1269" s="334" t="n">
        <f aca="false">SUM('monthly data'!Z247:AB247)</f>
        <v>82.60517</v>
      </c>
      <c r="K1269" s="334" t="n">
        <f aca="false">SUM('monthly data'!AC247:AE247)</f>
        <v>100.61341</v>
      </c>
      <c r="L1269" s="334" t="n">
        <f aca="false">SUM('monthly data'!AF247:AH247)</f>
        <v>97.684</v>
      </c>
      <c r="M1269" s="334" t="n">
        <f aca="false">SUM('monthly data'!AI247:AK247)</f>
        <v>92.9023</v>
      </c>
      <c r="N1269" s="334" t="n">
        <f aca="false">SUM('monthly data'!AL247:AN247)</f>
        <v>116.434632</v>
      </c>
      <c r="O1269" s="334" t="n">
        <f aca="false">SUM('monthly data'!AO247:AQ247)</f>
        <v>109.232161</v>
      </c>
      <c r="P1269" s="334" t="n">
        <f aca="false">SUM('monthly data'!AR247:AT247)</f>
        <v>117.405361</v>
      </c>
      <c r="Q1269" s="334" t="n">
        <f aca="false">SUM('monthly data'!AU247:AW247)</f>
        <v>126.759193</v>
      </c>
      <c r="R1269" s="334" t="n">
        <f aca="false">SUM('monthly data'!AX247:AZ247)</f>
        <v>153.319041</v>
      </c>
      <c r="S1269" s="334" t="n">
        <f aca="false">SUM('monthly data'!BA247:BC247)</f>
        <v>167.243906</v>
      </c>
      <c r="T1269" s="334" t="n">
        <f aca="false">SUM('monthly data'!BD247:BF247)</f>
        <v>157.536175</v>
      </c>
      <c r="U1269" s="334" t="n">
        <f aca="false">SUM('monthly data'!BG247:BI247)</f>
        <v>162.269199</v>
      </c>
      <c r="V1269" s="334" t="n">
        <f aca="false">SUM('monthly data'!BJ247:BL247)</f>
        <v>158.99693</v>
      </c>
      <c r="W1269" s="334" t="n">
        <f aca="false">SUM('monthly data'!BM247:BO247)</f>
        <v>186.886669</v>
      </c>
      <c r="X1269" s="334" t="n">
        <f aca="false">SUM('monthly data'!BP247:BR247)</f>
        <v>179.446934</v>
      </c>
      <c r="Y1269" s="334" t="n">
        <f aca="false">SUM('monthly data'!BS247:BU247)</f>
        <v>163.730725</v>
      </c>
      <c r="Z1269" s="334" t="n">
        <f aca="false">SUM('monthly data'!BV247:BX247)</f>
        <v>152.039854</v>
      </c>
      <c r="AA1269" s="334" t="n">
        <f aca="false">SUM('monthly data'!BY247:CA247)</f>
        <v>143.161279</v>
      </c>
      <c r="AB1269" s="334" t="n">
        <f aca="false">SUM('monthly data'!CB247:CD247)</f>
        <v>155.833565</v>
      </c>
      <c r="AC1269" s="334" t="n">
        <f aca="false">SUM('monthly data'!CE247:CG247)</f>
        <v>138.981221</v>
      </c>
      <c r="AD1269" s="334" t="n">
        <f aca="false">SUM('monthly data'!CH247:CJ247)</f>
        <v>176.98956</v>
      </c>
      <c r="AE1269" s="334" t="n">
        <f aca="false">SUM('monthly data'!CK247:CM247)</f>
        <v>200.10171</v>
      </c>
      <c r="AF1269" s="334" t="n">
        <f aca="false">SUM('monthly data'!CN247:CP247)</f>
        <v>198.44304</v>
      </c>
      <c r="AG1269" s="334" t="n">
        <f aca="false">SUM('monthly data'!CQ247:CS247)</f>
        <v>177.71892</v>
      </c>
      <c r="AH1269" s="334" t="n">
        <f aca="false">SUM('monthly data'!CT247:CV247)</f>
        <v>154.22447</v>
      </c>
      <c r="AI1269" s="334" t="n">
        <f aca="false">SUM('monthly data'!CW247:CY247)</f>
        <v>179.01125</v>
      </c>
      <c r="AJ1269" s="334" t="n">
        <f aca="false">SUM('monthly data'!CZ247:DB247)</f>
        <v>232.14471</v>
      </c>
      <c r="AK1269" s="334" t="n">
        <f aca="false">SUM('monthly data'!DC247:DE247)</f>
        <v>245.0559</v>
      </c>
      <c r="AL1269" s="334" t="n">
        <f aca="false">SUM('monthly data'!DF247:DH247)</f>
        <v>189.7834038792</v>
      </c>
      <c r="AM1269" s="334" t="n">
        <f aca="false">SUM('monthly data'!DI247:DK247)</f>
        <v>205.5886085807</v>
      </c>
      <c r="AN1269" s="334" t="n">
        <f aca="false">SUM('monthly data'!DL247:DN247)</f>
        <v>219.323329443</v>
      </c>
      <c r="AO1269" s="334" t="n">
        <f aca="false">SUM('monthly data'!DO247:DQ247)</f>
        <v>148.411675413</v>
      </c>
      <c r="AP1269" s="334" t="n">
        <f aca="false">SUM('monthly data'!DR247:DT247)</f>
        <v>104.015220184</v>
      </c>
      <c r="AQ1269" s="334" t="n">
        <f aca="false">SUM('monthly data'!DU247:DW247)</f>
        <v>125.267037071</v>
      </c>
      <c r="AR1269" s="334" t="n">
        <f aca="false">SUM('monthly data'!DX247:DZ247)</f>
        <v>154.9271851791</v>
      </c>
      <c r="AS1269" s="334" t="n">
        <f aca="false">SUM('monthly data'!EA247:EC247)</f>
        <v>106.19823476699</v>
      </c>
      <c r="AT1269" s="334" t="n">
        <f aca="false">SUM('monthly data'!ED247:EF247)</f>
        <v>-59.3198385099999</v>
      </c>
      <c r="AU1269" s="334" t="n">
        <f aca="false">SUM('monthly data'!EG247:EI247)</f>
        <v>-44.8850460247001</v>
      </c>
      <c r="AV1269" s="334" t="n">
        <f aca="false">SUM('monthly data'!EJ247:EL247)</f>
        <v>17.519401639</v>
      </c>
      <c r="AW1269" s="334" t="n">
        <f aca="false">SUM('monthly data'!EM247:EO247)</f>
        <v>86.394146126</v>
      </c>
      <c r="AX1269" s="334" t="n">
        <f aca="false">SUM('monthly data'!EP247:ER247)</f>
        <v>110.206185661</v>
      </c>
      <c r="AY1269" s="334" t="n">
        <f aca="false">SUM('monthly data'!ES247:EU247)</f>
        <v>124.122098763</v>
      </c>
      <c r="AZ1269" s="334" t="n">
        <f aca="false">SUM('monthly data'!EV247:EX247)</f>
        <v>100.006167746</v>
      </c>
      <c r="BA1269" s="334" t="n">
        <f aca="false">SUM('monthly data'!EY247:FA247)</f>
        <v>228.827879005</v>
      </c>
      <c r="BB1269" s="334" t="n">
        <f aca="false">SUM('monthly data'!FB247:FD247)</f>
        <v>219.612731383</v>
      </c>
      <c r="BC1269" s="334" t="n">
        <f aca="false">SUM('monthly data'!FE247:FG247)</f>
        <v>198.438303922</v>
      </c>
      <c r="BD1269" s="334" t="n">
        <f aca="false">SUM('monthly data'!FH247:FJ247)</f>
        <v>212.459780868</v>
      </c>
      <c r="BE1269" s="334" t="n">
        <f aca="false">SUM('monthly data'!FK247:FM247)</f>
        <v>272.14577561</v>
      </c>
      <c r="BF1269" s="334" t="n">
        <f aca="false">SUM('monthly data'!FN247:FP247)</f>
        <v>197.725168711238</v>
      </c>
      <c r="BG1269" s="334" t="n">
        <f aca="false">SUM('monthly data'!FQ247:FS247)</f>
        <v>178.242621189438</v>
      </c>
      <c r="BH1269" s="334" t="n">
        <f aca="false">SUM('monthly data'!FT247:FV247)</f>
        <v>150.304603483</v>
      </c>
      <c r="BI1269" s="334" t="n">
        <f aca="false">SUM('monthly data'!FW247:FY247)</f>
        <v>132.56443964391</v>
      </c>
      <c r="BJ1269" s="334" t="n">
        <f aca="false">SUM('monthly data'!FZ247:GB247)</f>
        <v>254.9945209148</v>
      </c>
      <c r="BK1269" s="334" t="n">
        <f aca="false">SUM('monthly data'!GC247:GE247)</f>
        <v>321.434311113062</v>
      </c>
      <c r="BL1269" s="334" t="n">
        <f aca="false">SUM('monthly data'!GF247:GH247)</f>
        <v>336.7460562036</v>
      </c>
      <c r="BM1269" s="334" t="n">
        <f aca="false">SUM('monthly data'!GI247:GK247)</f>
        <v>331.6297769984</v>
      </c>
      <c r="BN1269" s="334" t="n">
        <f aca="false">SUM('monthly data'!GL247:GN247)</f>
        <v>400.5124501566</v>
      </c>
      <c r="BO1269" s="334" t="n">
        <f aca="false">SUM('monthly data'!GO247:GQ247)</f>
        <v>548.783065714852</v>
      </c>
      <c r="BP1269" s="334" t="n">
        <f aca="false">SUM('monthly data'!GR247:GT247)</f>
        <v>691.50549547164</v>
      </c>
      <c r="BQ1269" s="334" t="n">
        <f aca="false">SUM('monthly data'!GU247:GW247)</f>
        <v>451.23442121506</v>
      </c>
      <c r="BR1269" s="334" t="n">
        <f aca="false">SUM('monthly data'!GX247:GZ247)</f>
        <v>565.75415899248</v>
      </c>
      <c r="BS1269" s="334" t="n">
        <f aca="false">SUM('monthly data'!HA247:HC247)</f>
        <v>1032.22757773284</v>
      </c>
      <c r="BT1269" s="334" t="n">
        <f aca="false">SUM('monthly data'!HD247:HF247)</f>
        <v>1101.94200451668</v>
      </c>
      <c r="BU1269" s="334" t="n">
        <f aca="false">SUM('monthly data'!HG247:HI247)</f>
        <v>1028.77447207128</v>
      </c>
      <c r="BV1269" s="334" t="n">
        <f aca="false">SUM('monthly data'!HJ247:HL247)</f>
        <v>1206.03131859864</v>
      </c>
      <c r="BW1269" s="334" t="n">
        <f aca="false">SUM('monthly data'!HM247:HO247)</f>
        <v>1016.55580261064</v>
      </c>
      <c r="BX1269" s="334" t="n">
        <f aca="false">SUM('monthly data'!HP247:HR247)</f>
        <v>889.9655923602</v>
      </c>
      <c r="BY1269" s="334" t="n">
        <f aca="false">SUM('monthly data'!HS247:HU247)</f>
        <v>889.905936518707</v>
      </c>
      <c r="BZ1269" s="334" t="n">
        <f aca="false">SUM('monthly data'!HV247:HX247)</f>
        <v>1040.33172502894</v>
      </c>
      <c r="CA1269" s="334" t="n">
        <f aca="false">SUM('monthly data'!HY247:IA247)</f>
        <v>1314.93409188783</v>
      </c>
      <c r="CB1269" s="334" t="n">
        <f aca="false">SUM('monthly data'!IB247:ID247)</f>
        <v>1591.41446777707</v>
      </c>
      <c r="CC1269" s="334" t="n">
        <f aca="false">SUM('monthly data'!IE247:IG247)</f>
        <v>1758.14209420472</v>
      </c>
      <c r="CD1269" s="334" t="n">
        <f aca="false">SUM('monthly data'!IH247:IJ247)</f>
        <v>1767.35544565095</v>
      </c>
      <c r="CE1269" s="334" t="n">
        <f aca="false">SUM('monthly data'!IK247:IM247)</f>
        <v>2255.04766507282</v>
      </c>
      <c r="CF1269" s="334" t="n">
        <f aca="false">SUM('monthly data'!IN247:IP247)</f>
        <v>2618.26287404939</v>
      </c>
      <c r="CG1269" s="334" t="n">
        <f aca="false">SUM('monthly data'!IQ247:IS247)</f>
        <v>2694.14183720186</v>
      </c>
      <c r="CH1269" s="334" t="n">
        <f aca="false">SUM('monthly data'!IT247:IV247)</f>
        <v>2753.16388430077</v>
      </c>
      <c r="CI1269" s="334" t="n">
        <f aca="false">SUM('monthly data'!IW247:IY247)</f>
        <v>2884.25390322065</v>
      </c>
      <c r="CJ1269" s="334" t="n">
        <f aca="false">SUM('monthly data'!IZ247:JB247)</f>
        <v>2952.09535639639</v>
      </c>
      <c r="CK1269" s="334" t="n">
        <f aca="false">SUM('monthly data'!JC247:JE247)</f>
        <v>2736.13187598668</v>
      </c>
      <c r="CL1269" s="334" t="n">
        <f aca="false">SUM('monthly data'!JF247:JH247)</f>
        <v>2739.79777633974</v>
      </c>
      <c r="CM1269" s="334" t="n">
        <f aca="false">SUM('monthly data'!JI247:JK247)</f>
        <v>3037.29244903074</v>
      </c>
      <c r="CN1269" s="334" t="n">
        <f aca="false">SUM('monthly data'!JL247:JN247)</f>
        <v>3259.15793767048</v>
      </c>
      <c r="CO1269" s="334" t="n">
        <f aca="false">SUM('monthly data'!JO247:JQ247)</f>
        <v>3184.79258332425</v>
      </c>
      <c r="CP1269" s="334" t="n">
        <f aca="false">SUM('monthly data'!JR247:JT247)</f>
        <v>3302.16067358481</v>
      </c>
      <c r="CQ1269" s="334" t="n">
        <f aca="false">SUM('monthly data'!JU247:JW247)</f>
        <v>3513.78363066035</v>
      </c>
      <c r="CR1269" s="334" t="n">
        <f aca="false">SUM('monthly data'!JX247:JZ247)</f>
        <v>3552.8783303214</v>
      </c>
      <c r="CS1269" s="334" t="n">
        <f aca="false">SUM('monthly data'!KA247:KC247)</f>
        <v>3592.53090935799</v>
      </c>
      <c r="CT1269" s="334" t="n">
        <f aca="false">SUM('monthly data'!KD247:KF247)</f>
        <v>3518.31917386837</v>
      </c>
      <c r="CU1269" s="334" t="n">
        <f aca="false">SUM('monthly data'!KG247:KI247)</f>
        <v>4040.08045446077</v>
      </c>
      <c r="CV1269" s="334" t="n">
        <f aca="false">SUM('monthly data'!KJ247:KL247)</f>
        <v>4255.80673579918</v>
      </c>
      <c r="CW1269" s="334" t="n">
        <f aca="false">SUM('monthly data'!KM247:KO247)</f>
        <v>4137.75433672674</v>
      </c>
      <c r="CX1269" s="334" t="n">
        <f aca="false">SUM('monthly data'!KP247:KR247)</f>
        <v>4058.66341954042</v>
      </c>
      <c r="CY1269" s="334" t="n">
        <f aca="false">SUM('monthly data'!KS247:KU247)</f>
        <v>4216.7173373509</v>
      </c>
      <c r="CZ1269" s="334" t="n">
        <f aca="false">SUM('monthly data'!KV247:KX247)</f>
        <v>3995.70807659112</v>
      </c>
      <c r="DA1269" s="334" t="n">
        <f aca="false">SUM('monthly data'!KY247:LA247)</f>
        <v>4106.01499795309</v>
      </c>
      <c r="DB1269" s="334" t="n">
        <f aca="false">SUM('monthly data'!LB247:LD247)</f>
        <v>4501.94275707358</v>
      </c>
      <c r="DC1269" s="334" t="n">
        <f aca="false">SUM('monthly data'!LE247:LG247)</f>
        <v>4913.22306908833</v>
      </c>
      <c r="DD1269" s="334" t="n">
        <f aca="false">SUM('monthly data'!LH247:LJ247)</f>
        <v>5238.23028057529</v>
      </c>
      <c r="DE1269" s="334" t="n">
        <f aca="false">SUM('monthly data'!LK247:LM247)</f>
        <v>5634.60694981234</v>
      </c>
      <c r="DF1269" s="334" t="n">
        <f aca="false">SUM('monthly data'!LN247:LP247)</f>
        <v>5875.56481988568</v>
      </c>
      <c r="DG1269" s="334" t="n">
        <f aca="false">SUM('monthly data'!LQ247:LS247)</f>
        <v>5896.30523140838</v>
      </c>
      <c r="DH1269" s="334" t="n">
        <f aca="false">SUM('monthly data'!LT247:LV247)</f>
        <v>6477.72917756957</v>
      </c>
      <c r="DI1269" s="334" t="n">
        <f aca="false">SUM('monthly data'!LW247:LY247)</f>
        <v>7066.38806837708</v>
      </c>
      <c r="DJ1269" s="334" t="n">
        <f aca="false">SUM('monthly data'!LZ247:MB247)</f>
        <v>7339.70060259165</v>
      </c>
      <c r="DK1269" s="334" t="n">
        <f aca="false">SUM('monthly data'!MC247:ME247)</f>
        <v>4382.54848239441</v>
      </c>
      <c r="DL1269" s="334" t="n">
        <f aca="false">SUM('monthly data'!MF247:MH247)</f>
        <v>0</v>
      </c>
      <c r="DM1269" s="334" t="n">
        <f aca="false">SUM('monthly data'!MI247:MK247)</f>
        <v>0</v>
      </c>
      <c r="DN1269" s="334" t="n">
        <f aca="false">SUM('monthly data'!ML247:MN247)</f>
        <v>0</v>
      </c>
      <c r="DO1269" s="334" t="n">
        <f aca="false">SUM('monthly data'!MO247:MQ247)</f>
        <v>0</v>
      </c>
      <c r="DP1269" s="334" t="n">
        <f aca="false">SUM('monthly data'!MR247:MT247)</f>
        <v>0</v>
      </c>
      <c r="DQ1269" s="334" t="n">
        <f aca="false">SUM('monthly data'!MU247:MW247)</f>
        <v>0</v>
      </c>
    </row>
    <row r="1270" customFormat="false" ht="18" hidden="false" customHeight="false" outlineLevel="0" collapsed="false">
      <c r="A1270" s="333" t="s">
        <v>684</v>
      </c>
      <c r="B1270" s="337" t="n">
        <f aca="false">SUM('monthly data'!B248:D248)</f>
        <v>133.77165</v>
      </c>
      <c r="C1270" s="337" t="n">
        <f aca="false">SUM('monthly data'!E248:G248)</f>
        <v>130.2946</v>
      </c>
      <c r="D1270" s="337" t="n">
        <f aca="false">SUM('monthly data'!H248:J248)</f>
        <v>141.6269</v>
      </c>
      <c r="E1270" s="337" t="n">
        <f aca="false">SUM('monthly data'!K248:M248)</f>
        <v>136.7881</v>
      </c>
      <c r="F1270" s="337" t="n">
        <f aca="false">SUM('monthly data'!N248:P248)</f>
        <v>120.8281</v>
      </c>
      <c r="G1270" s="337" t="n">
        <f aca="false">SUM('monthly data'!Q248:S248)</f>
        <v>120.1781</v>
      </c>
      <c r="H1270" s="337" t="n">
        <f aca="false">SUM('monthly data'!T248:V248)</f>
        <v>127.8801</v>
      </c>
      <c r="I1270" s="337" t="n">
        <f aca="false">SUM('monthly data'!W248:Y248)</f>
        <v>125.2035</v>
      </c>
      <c r="J1270" s="337" t="n">
        <f aca="false">SUM('monthly data'!Z248:AB248)</f>
        <v>130.13597</v>
      </c>
      <c r="K1270" s="337" t="n">
        <f aca="false">SUM('monthly data'!AC248:AE248)</f>
        <v>151.69451</v>
      </c>
      <c r="L1270" s="337" t="n">
        <f aca="false">SUM('monthly data'!AF248:AH248)</f>
        <v>168.7421</v>
      </c>
      <c r="M1270" s="337" t="n">
        <f aca="false">SUM('monthly data'!AI248:AK248)</f>
        <v>191.3722</v>
      </c>
      <c r="N1270" s="337" t="n">
        <f aca="false">SUM('monthly data'!AL248:AN248)</f>
        <v>193.74527</v>
      </c>
      <c r="O1270" s="337" t="n">
        <f aca="false">SUM('monthly data'!AO248:AQ248)</f>
        <v>191.685483</v>
      </c>
      <c r="P1270" s="337" t="n">
        <f aca="false">SUM('monthly data'!AR248:AT248)</f>
        <v>207.51572</v>
      </c>
      <c r="Q1270" s="337" t="n">
        <f aca="false">SUM('monthly data'!AU248:AW248)</f>
        <v>218.535032</v>
      </c>
      <c r="R1270" s="337" t="n">
        <f aca="false">SUM('monthly data'!AX248:AZ248)</f>
        <v>242.627581</v>
      </c>
      <c r="S1270" s="337" t="n">
        <f aca="false">SUM('monthly data'!BA248:BC248)</f>
        <v>254.007307</v>
      </c>
      <c r="T1270" s="337" t="n">
        <f aca="false">SUM('monthly data'!BD248:BF248)</f>
        <v>249.891079</v>
      </c>
      <c r="U1270" s="337" t="n">
        <f aca="false">SUM('monthly data'!BG248:BI248)</f>
        <v>258.891496</v>
      </c>
      <c r="V1270" s="337" t="n">
        <f aca="false">SUM('monthly data'!BJ248:BL248)</f>
        <v>254.518197</v>
      </c>
      <c r="W1270" s="337" t="n">
        <f aca="false">SUM('monthly data'!BM248:BO248)</f>
        <v>278.018317</v>
      </c>
      <c r="X1270" s="337" t="n">
        <f aca="false">SUM('monthly data'!BP248:BR248)</f>
        <v>283.193143</v>
      </c>
      <c r="Y1270" s="337" t="n">
        <f aca="false">SUM('monthly data'!BS248:BU248)</f>
        <v>282.579984</v>
      </c>
      <c r="Z1270" s="337" t="n">
        <f aca="false">SUM('monthly data'!BV248:BX248)</f>
        <v>269.196124</v>
      </c>
      <c r="AA1270" s="337" t="n">
        <f aca="false">SUM('monthly data'!BY248:CA248)</f>
        <v>265.051899</v>
      </c>
      <c r="AB1270" s="337" t="n">
        <f aca="false">SUM('monthly data'!CB248:CD248)</f>
        <v>279.750155</v>
      </c>
      <c r="AC1270" s="337" t="n">
        <f aca="false">SUM('monthly data'!CE248:CG248)</f>
        <v>277.54452</v>
      </c>
      <c r="AD1270" s="337" t="n">
        <f aca="false">SUM('monthly data'!CH248:CJ248)</f>
        <v>303.59727</v>
      </c>
      <c r="AE1270" s="337" t="n">
        <f aca="false">SUM('monthly data'!CK248:CM248)</f>
        <v>322.83798</v>
      </c>
      <c r="AF1270" s="337" t="n">
        <f aca="false">SUM('monthly data'!CN248:CP248)</f>
        <v>325.07274</v>
      </c>
      <c r="AG1270" s="337" t="n">
        <f aca="false">SUM('monthly data'!CQ248:CS248)</f>
        <v>317.75976</v>
      </c>
      <c r="AH1270" s="337" t="n">
        <f aca="false">SUM('monthly data'!CT248:CV248)</f>
        <v>315.46339</v>
      </c>
      <c r="AI1270" s="337" t="n">
        <f aca="false">SUM('monthly data'!CW248:CY248)</f>
        <v>355.70711</v>
      </c>
      <c r="AJ1270" s="337" t="n">
        <f aca="false">SUM('monthly data'!CZ248:DB248)</f>
        <v>413.38898</v>
      </c>
      <c r="AK1270" s="337" t="n">
        <f aca="false">SUM('monthly data'!DC248:DE248)</f>
        <v>432.63207</v>
      </c>
      <c r="AL1270" s="337" t="n">
        <f aca="false">SUM('monthly data'!DF248:DH248)</f>
        <v>372.7032882242</v>
      </c>
      <c r="AM1270" s="337" t="n">
        <f aca="false">SUM('monthly data'!DI248:DK248)</f>
        <v>384.4137554047</v>
      </c>
      <c r="AN1270" s="337" t="n">
        <f aca="false">SUM('monthly data'!DL248:DN248)</f>
        <v>400.92954255</v>
      </c>
      <c r="AO1270" s="337" t="n">
        <f aca="false">SUM('monthly data'!DO248:DQ248)</f>
        <v>356.311446413</v>
      </c>
      <c r="AP1270" s="337" t="n">
        <f aca="false">SUM('monthly data'!DR248:DT248)</f>
        <v>323.904744184</v>
      </c>
      <c r="AQ1270" s="337" t="n">
        <f aca="false">SUM('monthly data'!DU248:DW248)</f>
        <v>340.737985397</v>
      </c>
      <c r="AR1270" s="337" t="n">
        <f aca="false">SUM('monthly data'!DX248:DZ248)</f>
        <v>383.5494271791</v>
      </c>
      <c r="AS1270" s="337" t="n">
        <f aca="false">SUM('monthly data'!EA248:EC248)</f>
        <v>352.34883376699</v>
      </c>
      <c r="AT1270" s="337" t="n">
        <f aca="false">SUM('monthly data'!ED248:EF248)</f>
        <v>207.43285349</v>
      </c>
      <c r="AU1270" s="337" t="n">
        <f aca="false">SUM('monthly data'!EG248:EI248)</f>
        <v>230.6185209753</v>
      </c>
      <c r="AV1270" s="337" t="n">
        <f aca="false">SUM('monthly data'!EJ248:EL248)</f>
        <v>317.896595639</v>
      </c>
      <c r="AW1270" s="337" t="n">
        <f aca="false">SUM('monthly data'!EM248:EO248)</f>
        <v>409.468080126</v>
      </c>
      <c r="AX1270" s="337" t="n">
        <f aca="false">SUM('monthly data'!EP248:ER248)</f>
        <v>437.230741661</v>
      </c>
      <c r="AY1270" s="337" t="n">
        <f aca="false">SUM('monthly data'!ES248:EU248)</f>
        <v>437.892671392</v>
      </c>
      <c r="AZ1270" s="337" t="n">
        <f aca="false">SUM('monthly data'!EV248:EX248)</f>
        <v>454.883339046</v>
      </c>
      <c r="BA1270" s="337" t="n">
        <f aca="false">SUM('monthly data'!EY248:FA248)</f>
        <v>566.055942005</v>
      </c>
      <c r="BB1270" s="337" t="n">
        <f aca="false">SUM('monthly data'!FB248:FD248)</f>
        <v>567.75198013</v>
      </c>
      <c r="BC1270" s="337" t="n">
        <f aca="false">SUM('monthly data'!FE248:FG248)</f>
        <v>545.537991555</v>
      </c>
      <c r="BD1270" s="337" t="n">
        <f aca="false">SUM('monthly data'!FH248:FJ248)</f>
        <v>585.345025835</v>
      </c>
      <c r="BE1270" s="337" t="n">
        <f aca="false">SUM('monthly data'!FK248:FM248)</f>
        <v>677.53775089</v>
      </c>
      <c r="BF1270" s="337" t="n">
        <f aca="false">SUM('monthly data'!FN248:FP248)</f>
        <v>614.119240910238</v>
      </c>
      <c r="BG1270" s="337" t="n">
        <f aca="false">SUM('monthly data'!FQ248:FS248)</f>
        <v>603.849404031</v>
      </c>
      <c r="BH1270" s="337" t="n">
        <f aca="false">SUM('monthly data'!FT248:FV248)</f>
        <v>573.157703423</v>
      </c>
      <c r="BI1270" s="337" t="n">
        <f aca="false">SUM('monthly data'!FW248:FY248)</f>
        <v>554.477212545</v>
      </c>
      <c r="BJ1270" s="337" t="n">
        <f aca="false">SUM('monthly data'!FZ248:GB248)</f>
        <v>697.000896918</v>
      </c>
      <c r="BK1270" s="337" t="n">
        <f aca="false">SUM('monthly data'!GC248:GE248)</f>
        <v>773.818977516</v>
      </c>
      <c r="BL1270" s="337" t="n">
        <f aca="false">SUM('monthly data'!GF248:GH248)</f>
        <v>807.829134951</v>
      </c>
      <c r="BM1270" s="337" t="n">
        <f aca="false">SUM('monthly data'!GI248:GK248)</f>
        <v>836.055868384</v>
      </c>
      <c r="BN1270" s="337" t="n">
        <f aca="false">SUM('monthly data'!GL248:GN248)</f>
        <v>904.126367117</v>
      </c>
      <c r="BO1270" s="337" t="n">
        <f aca="false">SUM('monthly data'!GO248:GQ248)</f>
        <v>1042.7833503396</v>
      </c>
      <c r="BP1270" s="337" t="n">
        <f aca="false">SUM('monthly data'!GR248:GT248)</f>
        <v>1186.13832708</v>
      </c>
      <c r="BQ1270" s="337" t="n">
        <f aca="false">SUM('monthly data'!GU248:GW248)</f>
        <v>977.50236402738</v>
      </c>
      <c r="BR1270" s="337" t="n">
        <f aca="false">SUM('monthly data'!GX248:GZ248)</f>
        <v>1118.306348197</v>
      </c>
      <c r="BS1270" s="337" t="n">
        <f aca="false">SUM('monthly data'!HA248:HC248)</f>
        <v>1573.200947239</v>
      </c>
      <c r="BT1270" s="337" t="n">
        <f aca="false">SUM('monthly data'!HD248:HF248)</f>
        <v>1684.761567261</v>
      </c>
      <c r="BU1270" s="337" t="n">
        <f aca="false">SUM('monthly data'!HG248:HI248)</f>
        <v>1665.916090868</v>
      </c>
      <c r="BV1270" s="337" t="n">
        <f aca="false">SUM('monthly data'!HJ248:HL248)</f>
        <v>1851.800207956</v>
      </c>
      <c r="BW1270" s="337" t="n">
        <f aca="false">SUM('monthly data'!HM248:HO248)</f>
        <v>1691.628396594</v>
      </c>
      <c r="BX1270" s="337" t="n">
        <f aca="false">SUM('monthly data'!HP248:HR248)</f>
        <v>1621.109085092</v>
      </c>
      <c r="BY1270" s="337" t="n">
        <f aca="false">SUM('monthly data'!HS248:HU248)</f>
        <v>1695.859737719</v>
      </c>
      <c r="BZ1270" s="337" t="n">
        <f aca="false">SUM('monthly data'!HV248:HX248)</f>
        <v>1954.70019682736</v>
      </c>
      <c r="CA1270" s="337" t="n">
        <f aca="false">SUM('monthly data'!HY248:IA248)</f>
        <v>2266.75056993207</v>
      </c>
      <c r="CB1270" s="337" t="n">
        <f aca="false">SUM('monthly data'!IB248:ID248)</f>
        <v>2644.21835274681</v>
      </c>
      <c r="CC1270" s="337" t="n">
        <f aca="false">SUM('monthly data'!IE248:IG248)</f>
        <v>2839.84270769053</v>
      </c>
      <c r="CD1270" s="337" t="n">
        <f aca="false">SUM('monthly data'!IH248:IJ248)</f>
        <v>2853.65030144815</v>
      </c>
      <c r="CE1270" s="337" t="n">
        <f aca="false">SUM('monthly data'!IK248:IM248)</f>
        <v>3334.25050227002</v>
      </c>
      <c r="CF1270" s="337" t="n">
        <f aca="false">SUM('monthly data'!IN248:IP248)</f>
        <v>3631.47885704104</v>
      </c>
      <c r="CG1270" s="337" t="n">
        <f aca="false">SUM('monthly data'!IQ248:IS248)</f>
        <v>3787.92111192184</v>
      </c>
      <c r="CH1270" s="337" t="n">
        <f aca="false">SUM('monthly data'!IT248:IV248)</f>
        <v>3976.23349491925</v>
      </c>
      <c r="CI1270" s="337" t="n">
        <f aca="false">SUM('monthly data'!IW248:IY248)</f>
        <v>4178.77502288757</v>
      </c>
      <c r="CJ1270" s="337" t="n">
        <f aca="false">SUM('monthly data'!IZ248:JB248)</f>
        <v>4299.89260594345</v>
      </c>
      <c r="CK1270" s="337" t="n">
        <f aca="false">SUM('monthly data'!JC248:JE248)</f>
        <v>4179.34959321915</v>
      </c>
      <c r="CL1270" s="337" t="n">
        <f aca="false">SUM('monthly data'!JF248:JH248)</f>
        <v>4242.6461742581</v>
      </c>
      <c r="CM1270" s="337" t="n">
        <f aca="false">SUM('monthly data'!JI248:JK248)</f>
        <v>4579.85736875682</v>
      </c>
      <c r="CN1270" s="337" t="n">
        <f aca="false">SUM('monthly data'!JL248:JN248)</f>
        <v>4852.70859919165</v>
      </c>
      <c r="CO1270" s="337" t="n">
        <f aca="false">SUM('monthly data'!JO248:JQ248)</f>
        <v>4876.92592946067</v>
      </c>
      <c r="CP1270" s="337" t="n">
        <f aca="false">SUM('monthly data'!JR248:JT248)</f>
        <v>5098.84250092787</v>
      </c>
      <c r="CQ1270" s="337" t="n">
        <f aca="false">SUM('monthly data'!JU248:JW248)</f>
        <v>5331.67868887831</v>
      </c>
      <c r="CR1270" s="337" t="n">
        <f aca="false">SUM('monthly data'!JX248:JZ248)</f>
        <v>5441.25292802992</v>
      </c>
      <c r="CS1270" s="337" t="n">
        <f aca="false">SUM('monthly data'!KA248:KC248)</f>
        <v>5595.09737965698</v>
      </c>
      <c r="CT1270" s="337" t="n">
        <f aca="false">SUM('monthly data'!KD248:KF248)</f>
        <v>5672.83827582786</v>
      </c>
      <c r="CU1270" s="337" t="n">
        <f aca="false">SUM('monthly data'!KG248:KI248)</f>
        <v>6284.05341098647</v>
      </c>
      <c r="CV1270" s="337" t="n">
        <f aca="false">SUM('monthly data'!KJ248:KL248)</f>
        <v>6485.18862888848</v>
      </c>
      <c r="CW1270" s="337" t="n">
        <f aca="false">SUM('monthly data'!KM248:KO248)</f>
        <v>6420.95800767599</v>
      </c>
      <c r="CX1270" s="337" t="n">
        <f aca="false">SUM('monthly data'!KP248:KR248)</f>
        <v>6587.70065674071</v>
      </c>
      <c r="CY1270" s="337" t="n">
        <f aca="false">SUM('monthly data'!KS248:KU248)</f>
        <v>6845.40371331334</v>
      </c>
      <c r="CZ1270" s="337" t="n">
        <f aca="false">SUM('monthly data'!KV248:KX248)</f>
        <v>6690.10709066432</v>
      </c>
      <c r="DA1270" s="337" t="n">
        <f aca="false">SUM('monthly data'!KY248:LA248)</f>
        <v>6983.39810606735</v>
      </c>
      <c r="DB1270" s="337" t="n">
        <f aca="false">SUM('monthly data'!LB248:LD248)</f>
        <v>7398.54317456668</v>
      </c>
      <c r="DC1270" s="337" t="n">
        <f aca="false">SUM('monthly data'!LE248:LG248)</f>
        <v>8007.99399541577</v>
      </c>
      <c r="DD1270" s="337" t="n">
        <f aca="false">SUM('monthly data'!LH248:LJ248)</f>
        <v>8518.41477293399</v>
      </c>
      <c r="DE1270" s="337" t="n">
        <f aca="false">SUM('monthly data'!LK248:LM248)</f>
        <v>8943.34468965813</v>
      </c>
      <c r="DF1270" s="337" t="n">
        <f aca="false">SUM('monthly data'!LN248:LP248)</f>
        <v>9236.2413948652</v>
      </c>
      <c r="DG1270" s="337" t="n">
        <f aca="false">SUM('monthly data'!LQ248:LS248)</f>
        <v>9372.17568177185</v>
      </c>
      <c r="DH1270" s="337" t="n">
        <f aca="false">SUM('monthly data'!LT248:LV248)</f>
        <v>10593.1289737571</v>
      </c>
      <c r="DI1270" s="337" t="n">
        <f aca="false">SUM('monthly data'!LW248:LY248)</f>
        <v>12045.2409283442</v>
      </c>
      <c r="DJ1270" s="337" t="n">
        <f aca="false">SUM('monthly data'!LZ248:MB248)</f>
        <v>12397.7582635252</v>
      </c>
      <c r="DK1270" s="337" t="n">
        <f aca="false">SUM('monthly data'!MC248:ME248)</f>
        <v>8081.65671770801</v>
      </c>
      <c r="DL1270" s="337" t="n">
        <f aca="false">SUM('monthly data'!MF248:MH248)</f>
        <v>0</v>
      </c>
      <c r="DM1270" s="337" t="n">
        <f aca="false">SUM('monthly data'!MI248:MK248)</f>
        <v>0</v>
      </c>
      <c r="DN1270" s="337" t="n">
        <f aca="false">SUM('monthly data'!ML248:MN248)</f>
        <v>0</v>
      </c>
      <c r="DO1270" s="337" t="n">
        <f aca="false">SUM('monthly data'!MO248:MQ248)</f>
        <v>0</v>
      </c>
      <c r="DP1270" s="337" t="n">
        <f aca="false">SUM('monthly data'!MR248:MT248)</f>
        <v>0</v>
      </c>
      <c r="DQ1270" s="337" t="n">
        <f aca="false">SUM('monthly data'!MU248:MW248)</f>
        <v>0</v>
      </c>
    </row>
    <row r="1271" customFormat="false" ht="18" hidden="false" customHeight="false" outlineLevel="0" collapsed="false">
      <c r="A1271" s="336" t="s">
        <v>685</v>
      </c>
      <c r="B1271" s="337" t="n">
        <f aca="false">SUM('monthly data'!B249:D249)</f>
        <v>78.66895</v>
      </c>
      <c r="C1271" s="337" t="n">
        <f aca="false">SUM('monthly data'!E249:G249)</f>
        <v>71.2747</v>
      </c>
      <c r="D1271" s="337" t="n">
        <f aca="false">SUM('monthly data'!H249:J249)</f>
        <v>60.533</v>
      </c>
      <c r="E1271" s="337" t="n">
        <f aca="false">SUM('monthly data'!K249:M249)</f>
        <v>48.5787</v>
      </c>
      <c r="F1271" s="337" t="n">
        <f aca="false">SUM('monthly data'!N249:P249)</f>
        <v>40.1952</v>
      </c>
      <c r="G1271" s="337" t="n">
        <f aca="false">SUM('monthly data'!Q249:S249)</f>
        <v>35.7971</v>
      </c>
      <c r="H1271" s="337" t="n">
        <f aca="false">SUM('monthly data'!T249:V249)</f>
        <v>31.6688</v>
      </c>
      <c r="I1271" s="337" t="n">
        <f aca="false">SUM('monthly data'!W249:Y249)</f>
        <v>34.4682</v>
      </c>
      <c r="J1271" s="337" t="n">
        <f aca="false">SUM('monthly data'!Z249:AB249)</f>
        <v>38.08767</v>
      </c>
      <c r="K1271" s="337" t="n">
        <f aca="false">SUM('monthly data'!AC249:AE249)</f>
        <v>42.35841</v>
      </c>
      <c r="L1271" s="337" t="n">
        <f aca="false">SUM('monthly data'!AF249:AH249)</f>
        <v>47.0519</v>
      </c>
      <c r="M1271" s="337" t="n">
        <f aca="false">SUM('monthly data'!AI249:AK249)</f>
        <v>59.496</v>
      </c>
      <c r="N1271" s="337" t="n">
        <f aca="false">SUM('monthly data'!AL249:AN249)</f>
        <v>54.540086</v>
      </c>
      <c r="O1271" s="337" t="n">
        <f aca="false">SUM('monthly data'!AO249:AQ249)</f>
        <v>45.143786</v>
      </c>
      <c r="P1271" s="337" t="n">
        <f aca="false">SUM('monthly data'!AR249:AT249)</f>
        <v>42.020353</v>
      </c>
      <c r="Q1271" s="337" t="n">
        <f aca="false">SUM('monthly data'!AU249:AW249)</f>
        <v>55.726554</v>
      </c>
      <c r="R1271" s="337" t="n">
        <f aca="false">SUM('monthly data'!AX249:AZ249)</f>
        <v>74.134009</v>
      </c>
      <c r="S1271" s="337" t="n">
        <f aca="false">SUM('monthly data'!BA249:BC249)</f>
        <v>74.525169</v>
      </c>
      <c r="T1271" s="337" t="n">
        <f aca="false">SUM('monthly data'!BD249:BF249)</f>
        <v>63.826608</v>
      </c>
      <c r="U1271" s="337" t="n">
        <f aca="false">SUM('monthly data'!BG249:BI249)</f>
        <v>79.127788</v>
      </c>
      <c r="V1271" s="337" t="n">
        <f aca="false">SUM('monthly data'!BJ249:BL249)</f>
        <v>73.872519</v>
      </c>
      <c r="W1271" s="337" t="n">
        <f aca="false">SUM('monthly data'!BM249:BO249)</f>
        <v>83.177164</v>
      </c>
      <c r="X1271" s="337" t="n">
        <f aca="false">SUM('monthly data'!BP249:BR249)</f>
        <v>83.705909</v>
      </c>
      <c r="Y1271" s="337" t="n">
        <f aca="false">SUM('monthly data'!BS249:BU249)</f>
        <v>76.93117</v>
      </c>
      <c r="Z1271" s="337" t="n">
        <f aca="false">SUM('monthly data'!BV249:BX249)</f>
        <v>62.68427</v>
      </c>
      <c r="AA1271" s="337" t="n">
        <f aca="false">SUM('monthly data'!BY249:CA249)</f>
        <v>45.702063</v>
      </c>
      <c r="AB1271" s="337" t="n">
        <f aca="false">SUM('monthly data'!CB249:CD249)</f>
        <v>50.663413</v>
      </c>
      <c r="AC1271" s="337" t="n">
        <f aca="false">SUM('monthly data'!CE249:CG249)</f>
        <v>47.77162</v>
      </c>
      <c r="AD1271" s="337" t="n">
        <f aca="false">SUM('monthly data'!CH249:CJ249)</f>
        <v>73.13208</v>
      </c>
      <c r="AE1271" s="337" t="n">
        <f aca="false">SUM('monthly data'!CK249:CM249)</f>
        <v>83.45203</v>
      </c>
      <c r="AF1271" s="337" t="n">
        <f aca="false">SUM('monthly data'!CN249:CP249)</f>
        <v>77.56024</v>
      </c>
      <c r="AG1271" s="337" t="n">
        <f aca="false">SUM('monthly data'!CQ249:CS249)</f>
        <v>61.33317</v>
      </c>
      <c r="AH1271" s="337" t="n">
        <f aca="false">SUM('monthly data'!CT249:CV249)</f>
        <v>15.71067</v>
      </c>
      <c r="AI1271" s="337" t="n">
        <f aca="false">SUM('monthly data'!CW249:CY249)</f>
        <v>47.37813</v>
      </c>
      <c r="AJ1271" s="337" t="n">
        <f aca="false">SUM('monthly data'!CZ249:DB249)</f>
        <v>65.7775</v>
      </c>
      <c r="AK1271" s="337" t="n">
        <f aca="false">SUM('monthly data'!DC249:DE249)</f>
        <v>64.0119</v>
      </c>
      <c r="AL1271" s="337" t="n">
        <f aca="false">SUM('monthly data'!DF249:DH249)</f>
        <v>23.5864862742</v>
      </c>
      <c r="AM1271" s="337" t="n">
        <f aca="false">SUM('monthly data'!DI249:DK249)</f>
        <v>27.6296226907</v>
      </c>
      <c r="AN1271" s="337" t="n">
        <f aca="false">SUM('monthly data'!DL249:DN249)</f>
        <v>25.717508605</v>
      </c>
      <c r="AO1271" s="337" t="n">
        <f aca="false">SUM('monthly data'!DO249:DQ249)</f>
        <v>-38.565218833</v>
      </c>
      <c r="AP1271" s="337" t="n">
        <f aca="false">SUM('monthly data'!DR249:DT249)</f>
        <v>-79.730203816</v>
      </c>
      <c r="AQ1271" s="337" t="n">
        <f aca="false">SUM('monthly data'!DU249:DW249)</f>
        <v>-101.531297603</v>
      </c>
      <c r="AR1271" s="337" t="n">
        <f aca="false">SUM('monthly data'!DX249:DZ249)</f>
        <v>-96.5789028209</v>
      </c>
      <c r="AS1271" s="337" t="n">
        <f aca="false">SUM('monthly data'!EA249:EC249)</f>
        <v>-140.67707423301</v>
      </c>
      <c r="AT1271" s="337" t="n">
        <f aca="false">SUM('monthly data'!ED249:EF249)</f>
        <v>-310.85278751</v>
      </c>
      <c r="AU1271" s="337" t="n">
        <f aca="false">SUM('monthly data'!EG249:EI249)</f>
        <v>-328.9343330247</v>
      </c>
      <c r="AV1271" s="337" t="n">
        <f aca="false">SUM('monthly data'!EJ249:EL249)</f>
        <v>-282.231673361</v>
      </c>
      <c r="AW1271" s="337" t="n">
        <f aca="false">SUM('monthly data'!EM249:EO249)</f>
        <v>-216.826253874</v>
      </c>
      <c r="AX1271" s="337" t="n">
        <f aca="false">SUM('monthly data'!EP249:ER249)</f>
        <v>-207.944314339</v>
      </c>
      <c r="AY1271" s="337" t="n">
        <f aca="false">SUM('monthly data'!ES249:EU249)</f>
        <v>-247.393202608</v>
      </c>
      <c r="AZ1271" s="337" t="n">
        <f aca="false">SUM('monthly data'!EV249:EX249)</f>
        <v>-279.073198254</v>
      </c>
      <c r="BA1271" s="337" t="n">
        <f aca="false">SUM('monthly data'!EY249:FA249)</f>
        <v>-195.547911995</v>
      </c>
      <c r="BB1271" s="337" t="n">
        <f aca="false">SUM('monthly data'!FB249:FD249)</f>
        <v>-227.65339687</v>
      </c>
      <c r="BC1271" s="337" t="n">
        <f aca="false">SUM('monthly data'!FE249:FG249)</f>
        <v>-338.818807796</v>
      </c>
      <c r="BD1271" s="337" t="n">
        <f aca="false">SUM('monthly data'!FH249:FJ249)</f>
        <v>-378.387506265</v>
      </c>
      <c r="BE1271" s="337" t="n">
        <f aca="false">SUM('monthly data'!FK249:FM249)</f>
        <v>-347.58753211</v>
      </c>
      <c r="BF1271" s="337" t="n">
        <f aca="false">SUM('monthly data'!FN249:FP249)</f>
        <v>-396.911303454762</v>
      </c>
      <c r="BG1271" s="337" t="n">
        <f aca="false">SUM('monthly data'!FQ249:FS249)</f>
        <v>-402.145187426</v>
      </c>
      <c r="BH1271" s="337" t="n">
        <f aca="false">SUM('monthly data'!FT249:FV249)</f>
        <v>-402.746314027</v>
      </c>
      <c r="BI1271" s="337" t="n">
        <f aca="false">SUM('monthly data'!FW249:FY249)</f>
        <v>-457.542548684</v>
      </c>
      <c r="BJ1271" s="337" t="n">
        <f aca="false">SUM('monthly data'!FZ249:GB249)</f>
        <v>-396.782951754</v>
      </c>
      <c r="BK1271" s="337" t="n">
        <f aca="false">SUM('monthly data'!GC249:GE249)</f>
        <v>-335.496533417</v>
      </c>
      <c r="BL1271" s="337" t="n">
        <f aca="false">SUM('monthly data'!GF249:GH249)</f>
        <v>-321.151642821</v>
      </c>
      <c r="BM1271" s="337" t="n">
        <f aca="false">SUM('monthly data'!GI249:GK249)</f>
        <v>-344.302061509</v>
      </c>
      <c r="BN1271" s="337" t="n">
        <f aca="false">SUM('monthly data'!GL249:GN249)</f>
        <v>-344.183618144</v>
      </c>
      <c r="BO1271" s="337" t="n">
        <f aca="false">SUM('monthly data'!GO249:GQ249)</f>
        <v>-285.485755146418</v>
      </c>
      <c r="BP1271" s="337" t="n">
        <f aca="false">SUM('monthly data'!GR249:GT249)</f>
        <v>-268.767439271</v>
      </c>
      <c r="BQ1271" s="337" t="n">
        <f aca="false">SUM('monthly data'!GU249:GW249)</f>
        <v>-545.27670641262</v>
      </c>
      <c r="BR1271" s="337" t="n">
        <f aca="false">SUM('monthly data'!GX249:GZ249)</f>
        <v>-498.910023803</v>
      </c>
      <c r="BS1271" s="337" t="n">
        <f aca="false">SUM('monthly data'!HA249:HC249)</f>
        <v>-202.011744761</v>
      </c>
      <c r="BT1271" s="337" t="n">
        <f aca="false">SUM('monthly data'!HD249:HF249)</f>
        <v>-267.978627739</v>
      </c>
      <c r="BU1271" s="337" t="n">
        <f aca="false">SUM('monthly data'!HG249:HI249)</f>
        <v>-368.871074132</v>
      </c>
      <c r="BV1271" s="337" t="n">
        <f aca="false">SUM('monthly data'!HJ249:HL249)</f>
        <v>-233.179266044</v>
      </c>
      <c r="BW1271" s="337" t="n">
        <f aca="false">SUM('monthly data'!HM249:HO249)</f>
        <v>-445.493762006</v>
      </c>
      <c r="BX1271" s="337" t="n">
        <f aca="false">SUM('monthly data'!HP249:HR249)</f>
        <v>-564.401721908</v>
      </c>
      <c r="BY1271" s="337" t="n">
        <f aca="false">SUM('monthly data'!HS249:HU249)</f>
        <v>-559.601937281</v>
      </c>
      <c r="BZ1271" s="337" t="n">
        <f aca="false">SUM('monthly data'!HV249:HX249)</f>
        <v>-385.183451442427</v>
      </c>
      <c r="CA1271" s="337" t="n">
        <f aca="false">SUM('monthly data'!HY249:IA249)</f>
        <v>-186.746521323707</v>
      </c>
      <c r="CB1271" s="337" t="n">
        <f aca="false">SUM('monthly data'!IB249:ID249)</f>
        <v>96.04429778057</v>
      </c>
      <c r="CC1271" s="337" t="n">
        <f aca="false">SUM('monthly data'!IE249:IG249)</f>
        <v>127.187923992709</v>
      </c>
      <c r="CD1271" s="337" t="n">
        <f aca="false">SUM('monthly data'!IH249:IJ249)</f>
        <v>-33.6758129603953</v>
      </c>
      <c r="CE1271" s="337" t="n">
        <f aca="false">SUM('monthly data'!IK249:IM249)</f>
        <v>213.395427235345</v>
      </c>
      <c r="CF1271" s="337" t="n">
        <f aca="false">SUM('monthly data'!IN249:IP249)</f>
        <v>371.829755340714</v>
      </c>
      <c r="CG1271" s="337" t="n">
        <f aca="false">SUM('monthly data'!IQ249:IS249)</f>
        <v>306.791823006581</v>
      </c>
      <c r="CH1271" s="337" t="n">
        <f aca="false">SUM('monthly data'!IT249:IV249)</f>
        <v>248.711764605468</v>
      </c>
      <c r="CI1271" s="337" t="n">
        <f aca="false">SUM('monthly data'!IW249:IY249)</f>
        <v>241.94751546103</v>
      </c>
      <c r="CJ1271" s="337" t="n">
        <f aca="false">SUM('monthly data'!IZ249:JB249)</f>
        <v>260.990538381974</v>
      </c>
      <c r="CK1271" s="337" t="n">
        <f aca="false">SUM('monthly data'!JC249:JE249)</f>
        <v>147.960536252922</v>
      </c>
      <c r="CL1271" s="337" t="n">
        <f aca="false">SUM('monthly data'!JF249:JH249)</f>
        <v>145.142917601604</v>
      </c>
      <c r="CM1271" s="337" t="n">
        <f aca="false">SUM('monthly data'!JI249:JK249)</f>
        <v>320.279231280204</v>
      </c>
      <c r="CN1271" s="337" t="n">
        <f aca="false">SUM('monthly data'!JL249:JN249)</f>
        <v>534.503372478806</v>
      </c>
      <c r="CO1271" s="337" t="n">
        <f aca="false">SUM('monthly data'!JO249:JQ249)</f>
        <v>405.150120012343</v>
      </c>
      <c r="CP1271" s="337" t="n">
        <f aca="false">SUM('monthly data'!JR249:JT249)</f>
        <v>550.680622621094</v>
      </c>
      <c r="CQ1271" s="337" t="n">
        <f aca="false">SUM('monthly data'!JU249:JW249)</f>
        <v>661.907251482617</v>
      </c>
      <c r="CR1271" s="337" t="n">
        <f aca="false">SUM('monthly data'!JX249:JZ249)</f>
        <v>715.391650383877</v>
      </c>
      <c r="CS1271" s="337" t="n">
        <f aca="false">SUM('monthly data'!KA249:KC249)</f>
        <v>621.249058119763</v>
      </c>
      <c r="CT1271" s="337" t="n">
        <f aca="false">SUM('monthly data'!KD249:KF249)</f>
        <v>414.787959463966</v>
      </c>
      <c r="CU1271" s="337" t="n">
        <f aca="false">SUM('monthly data'!KG249:KI249)</f>
        <v>718.543946052662</v>
      </c>
      <c r="CV1271" s="337" t="n">
        <f aca="false">SUM('monthly data'!KJ249:KL249)</f>
        <v>716.350335515879</v>
      </c>
      <c r="CW1271" s="337" t="n">
        <f aca="false">SUM('monthly data'!KM249:KO249)</f>
        <v>560.606320440031</v>
      </c>
      <c r="CX1271" s="337" t="n">
        <f aca="false">SUM('monthly data'!KP249:KR249)</f>
        <v>608.552996466627</v>
      </c>
      <c r="CY1271" s="337" t="n">
        <f aca="false">SUM('monthly data'!KS249:KU249)</f>
        <v>593.418161609782</v>
      </c>
      <c r="CZ1271" s="337" t="n">
        <f aca="false">SUM('monthly data'!KV249:KX249)</f>
        <v>41.3266217282107</v>
      </c>
      <c r="DA1271" s="337" t="n">
        <f aca="false">SUM('monthly data'!KY249:LA249)</f>
        <v>-7.04701935402125</v>
      </c>
      <c r="DB1271" s="337" t="n">
        <f aca="false">SUM('monthly data'!LB249:LD249)</f>
        <v>154.137686603939</v>
      </c>
      <c r="DC1271" s="337" t="n">
        <f aca="false">SUM('monthly data'!LE249:LG249)</f>
        <v>489.078970266039</v>
      </c>
      <c r="DD1271" s="337" t="n">
        <f aca="false">SUM('monthly data'!LH249:LJ249)</f>
        <v>595.23656795233</v>
      </c>
      <c r="DE1271" s="337" t="n">
        <f aca="false">SUM('monthly data'!LK249:LM249)</f>
        <v>866.412045826335</v>
      </c>
      <c r="DF1271" s="337" t="n">
        <f aca="false">SUM('monthly data'!LN249:LP249)</f>
        <v>1149.18304048173</v>
      </c>
      <c r="DG1271" s="337" t="n">
        <f aca="false">SUM('monthly data'!LQ249:LS249)</f>
        <v>809.712667234506</v>
      </c>
      <c r="DH1271" s="337" t="n">
        <f aca="false">SUM('monthly data'!LT249:LV249)</f>
        <v>1460.94713903374</v>
      </c>
      <c r="DI1271" s="337" t="n">
        <f aca="false">SUM('monthly data'!LW249:LY249)</f>
        <v>2064.05211610337</v>
      </c>
      <c r="DJ1271" s="337" t="n">
        <f aca="false">SUM('monthly data'!LZ249:MB249)</f>
        <v>2138.83330899426</v>
      </c>
      <c r="DK1271" s="337" t="n">
        <f aca="false">SUM('monthly data'!MC249:ME249)</f>
        <v>923.239621311026</v>
      </c>
      <c r="DL1271" s="337" t="n">
        <f aca="false">SUM('monthly data'!MF249:MH249)</f>
        <v>0</v>
      </c>
      <c r="DM1271" s="337" t="n">
        <f aca="false">SUM('monthly data'!MI249:MK249)</f>
        <v>0</v>
      </c>
      <c r="DN1271" s="337" t="n">
        <f aca="false">SUM('monthly data'!ML249:MN249)</f>
        <v>0</v>
      </c>
      <c r="DO1271" s="337" t="n">
        <f aca="false">SUM('monthly data'!MO249:MQ249)</f>
        <v>0</v>
      </c>
      <c r="DP1271" s="337" t="n">
        <f aca="false">SUM('monthly data'!MR249:MT249)</f>
        <v>0</v>
      </c>
      <c r="DQ1271" s="337" t="n">
        <f aca="false">SUM('monthly data'!MU249:MW249)</f>
        <v>0</v>
      </c>
    </row>
    <row r="1272" customFormat="false" ht="18" hidden="false" customHeight="false" outlineLevel="0" collapsed="false">
      <c r="A1272" s="336" t="s">
        <v>686</v>
      </c>
      <c r="B1272" s="337" t="n">
        <f aca="false">SUM('monthly data'!B252:D252)</f>
        <v>8.088112</v>
      </c>
      <c r="C1272" s="337" t="n">
        <f aca="false">SUM('monthly data'!E252:G252)</f>
        <v>7.811436</v>
      </c>
      <c r="D1272" s="337" t="n">
        <f aca="false">SUM('monthly data'!H252:J252)</f>
        <v>8.246312</v>
      </c>
      <c r="E1272" s="337" t="n">
        <f aca="false">SUM('monthly data'!K252:M252)</f>
        <v>14.996826</v>
      </c>
      <c r="F1272" s="337" t="n">
        <f aca="false">SUM('monthly data'!N252:P252)</f>
        <v>2.721635</v>
      </c>
      <c r="G1272" s="337" t="n">
        <f aca="false">SUM('monthly data'!Q252:S252)</f>
        <v>2.723789</v>
      </c>
      <c r="H1272" s="337" t="n">
        <f aca="false">SUM('monthly data'!T252:V252)</f>
        <v>2.740145</v>
      </c>
      <c r="I1272" s="337" t="n">
        <f aca="false">SUM('monthly data'!W252:Y252)</f>
        <v>3.302172</v>
      </c>
      <c r="J1272" s="337" t="n">
        <f aca="false">SUM('monthly data'!Z252:AB252)</f>
        <v>6.52301228136997</v>
      </c>
      <c r="K1272" s="337" t="n">
        <f aca="false">SUM('monthly data'!AC252:AE252)</f>
        <v>7.84942539322598</v>
      </c>
      <c r="L1272" s="337" t="n">
        <f aca="false">SUM('monthly data'!AF252:AH252)</f>
        <v>7.29361215392289</v>
      </c>
      <c r="M1272" s="337" t="n">
        <f aca="false">SUM('monthly data'!AI252:AK252)</f>
        <v>29.0899310359963</v>
      </c>
      <c r="N1272" s="337" t="n">
        <f aca="false">SUM('monthly data'!AL252:AN252)</f>
        <v>35.1824938665257</v>
      </c>
      <c r="O1272" s="337" t="n">
        <f aca="false">SUM('monthly data'!AO252:AQ252)</f>
        <v>38.2524427491489</v>
      </c>
      <c r="P1272" s="337" t="n">
        <f aca="false">SUM('monthly data'!AR252:AT252)</f>
        <v>37.2394297901316</v>
      </c>
      <c r="Q1272" s="337" t="n">
        <f aca="false">SUM('monthly data'!AU252:AW252)</f>
        <v>28.2822410650479</v>
      </c>
      <c r="R1272" s="337" t="n">
        <f aca="false">SUM('monthly data'!AX252:AZ252)</f>
        <v>20.7982386970459</v>
      </c>
      <c r="S1272" s="337" t="n">
        <f aca="false">SUM('monthly data'!BA252:BC252)</f>
        <v>114.737810787235</v>
      </c>
      <c r="T1272" s="337" t="n">
        <f aca="false">SUM('monthly data'!BD252:BF252)</f>
        <v>117.039902539215</v>
      </c>
      <c r="U1272" s="337" t="n">
        <f aca="false">SUM('monthly data'!BG252:BI252)</f>
        <v>121.146061980269</v>
      </c>
      <c r="V1272" s="337" t="n">
        <f aca="false">SUM('monthly data'!BJ252:BL252)</f>
        <v>134.17450335203</v>
      </c>
      <c r="W1272" s="337" t="n">
        <f aca="false">SUM('monthly data'!BM252:BO252)</f>
        <v>134.281661480749</v>
      </c>
      <c r="X1272" s="337" t="n">
        <f aca="false">SUM('monthly data'!BP252:BR252)</f>
        <v>130.995039506269</v>
      </c>
      <c r="Y1272" s="337" t="n">
        <f aca="false">SUM('monthly data'!BS252:BU252)</f>
        <v>129.99155399704</v>
      </c>
      <c r="Z1272" s="337" t="n">
        <f aca="false">SUM('monthly data'!BV252:BX252)</f>
        <v>195.192249549231</v>
      </c>
      <c r="AA1272" s="337" t="n">
        <f aca="false">SUM('monthly data'!BY252:CA252)</f>
        <v>242.770863882059</v>
      </c>
      <c r="AB1272" s="337" t="n">
        <f aca="false">SUM('monthly data'!CB252:CD252)</f>
        <v>239.947578425097</v>
      </c>
      <c r="AC1272" s="337" t="n">
        <f aca="false">SUM('monthly data'!CE252:CG252)</f>
        <v>257.3477621683</v>
      </c>
      <c r="AD1272" s="337" t="n">
        <f aca="false">SUM('monthly data'!CH252:CJ252)</f>
        <v>284.224751554986</v>
      </c>
      <c r="AE1272" s="337" t="n">
        <f aca="false">SUM('monthly data'!CK252:CM252)</f>
        <v>335.35939059933</v>
      </c>
      <c r="AF1272" s="337" t="n">
        <f aca="false">SUM('monthly data'!CN252:CP252)</f>
        <v>174.300308257585</v>
      </c>
      <c r="AG1272" s="337" t="n">
        <f aca="false">SUM('monthly data'!CQ252:CS252)</f>
        <v>32.7193587964678</v>
      </c>
      <c r="AH1272" s="337" t="n">
        <f aca="false">SUM('monthly data'!CT252:CV252)</f>
        <v>0</v>
      </c>
      <c r="AI1272" s="337" t="n">
        <f aca="false">SUM('monthly data'!CW252:CY252)</f>
        <v>0</v>
      </c>
      <c r="AJ1272" s="337" t="n">
        <f aca="false">SUM('monthly data'!CZ252:DB252)</f>
        <v>0</v>
      </c>
      <c r="AK1272" s="337" t="n">
        <f aca="false">SUM('monthly data'!DC252:DE252)</f>
        <v>0</v>
      </c>
      <c r="AL1272" s="337" t="n">
        <f aca="false">SUM('monthly data'!DF252:DH252)</f>
        <v>0</v>
      </c>
      <c r="AM1272" s="337" t="n">
        <f aca="false">SUM('monthly data'!DI252:DK252)</f>
        <v>0</v>
      </c>
      <c r="AN1272" s="337" t="n">
        <f aca="false">SUM('monthly data'!DL252:DN252)</f>
        <v>0</v>
      </c>
      <c r="AO1272" s="337" t="n">
        <f aca="false">SUM('monthly data'!DO252:DQ252)</f>
        <v>0</v>
      </c>
      <c r="AP1272" s="337" t="n">
        <f aca="false">SUM('monthly data'!DR252:DT252)</f>
        <v>0</v>
      </c>
      <c r="AQ1272" s="337" t="n">
        <f aca="false">SUM('monthly data'!DU252:DW252)</f>
        <v>0</v>
      </c>
      <c r="AR1272" s="337" t="n">
        <f aca="false">SUM('monthly data'!DX252:DZ252)</f>
        <v>0</v>
      </c>
      <c r="AS1272" s="337" t="n">
        <f aca="false">SUM('monthly data'!EA252:EC252)</f>
        <v>0</v>
      </c>
      <c r="AT1272" s="337" t="n">
        <f aca="false">SUM('monthly data'!ED252:EF252)</f>
        <v>0</v>
      </c>
      <c r="AU1272" s="337" t="n">
        <f aca="false">SUM('monthly data'!EG252:EI252)</f>
        <v>0</v>
      </c>
      <c r="AV1272" s="337" t="n">
        <f aca="false">SUM('monthly data'!EJ252:EL252)</f>
        <v>0</v>
      </c>
      <c r="AW1272" s="337" t="n">
        <f aca="false">SUM('monthly data'!EM252:EO252)</f>
        <v>0</v>
      </c>
      <c r="AX1272" s="337" t="n">
        <f aca="false">SUM('monthly data'!EP252:ER252)</f>
        <v>0</v>
      </c>
      <c r="AY1272" s="337" t="n">
        <f aca="false">SUM('monthly data'!ES252:EU252)</f>
        <v>0</v>
      </c>
      <c r="AZ1272" s="337" t="n">
        <f aca="false">SUM('monthly data'!EV252:EX252)</f>
        <v>0</v>
      </c>
      <c r="BA1272" s="337" t="n">
        <f aca="false">SUM('monthly data'!EY252:FA252)</f>
        <v>0</v>
      </c>
      <c r="BB1272" s="337" t="n">
        <f aca="false">SUM('monthly data'!FB252:FD252)</f>
        <v>0</v>
      </c>
      <c r="BC1272" s="337" t="n">
        <f aca="false">SUM('monthly data'!FE252:FG252)</f>
        <v>0</v>
      </c>
      <c r="BD1272" s="337" t="n">
        <f aca="false">SUM('monthly data'!FH252:FJ252)</f>
        <v>0</v>
      </c>
      <c r="BE1272" s="337" t="n">
        <f aca="false">SUM('monthly data'!FK252:FM252)</f>
        <v>0</v>
      </c>
      <c r="BF1272" s="337" t="n">
        <f aca="false">SUM('monthly data'!FN252:FP252)</f>
        <v>0</v>
      </c>
      <c r="BG1272" s="337" t="n">
        <f aca="false">SUM('monthly data'!FQ252:FS252)</f>
        <v>0</v>
      </c>
      <c r="BH1272" s="337" t="n">
        <f aca="false">SUM('monthly data'!FT252:FV252)</f>
        <v>0</v>
      </c>
      <c r="BI1272" s="337" t="n">
        <f aca="false">SUM('monthly data'!FW252:FY252)</f>
        <v>6.774805563</v>
      </c>
      <c r="BJ1272" s="337" t="n">
        <f aca="false">SUM('monthly data'!FZ252:GB252)</f>
        <v>24.182964565</v>
      </c>
      <c r="BK1272" s="337" t="n">
        <f aca="false">SUM('monthly data'!GC252:GE252)</f>
        <v>30.172045928</v>
      </c>
      <c r="BL1272" s="337" t="n">
        <f aca="false">SUM('monthly data'!GF252:GH252)</f>
        <v>35.974980393</v>
      </c>
      <c r="BM1272" s="337" t="n">
        <f aca="false">SUM('monthly data'!GI252:GK252)</f>
        <v>38.419419192</v>
      </c>
      <c r="BN1272" s="337" t="n">
        <f aca="false">SUM('monthly data'!GL252:GN252)</f>
        <v>47.659984099</v>
      </c>
      <c r="BO1272" s="337" t="n">
        <f aca="false">SUM('monthly data'!GO252:GQ252)</f>
        <v>55.508170353</v>
      </c>
      <c r="BP1272" s="337" t="n">
        <f aca="false">SUM('monthly data'!GR252:GT252)</f>
        <v>60.174934623</v>
      </c>
      <c r="BQ1272" s="337" t="n">
        <f aca="false">SUM('monthly data'!GU252:GW252)</f>
        <v>62.043017841</v>
      </c>
      <c r="BR1272" s="337" t="n">
        <f aca="false">SUM('monthly data'!GX252:GZ252)</f>
        <v>63.845968189</v>
      </c>
      <c r="BS1272" s="337" t="n">
        <f aca="false">SUM('monthly data'!HA252:HC252)</f>
        <v>66.286725563</v>
      </c>
      <c r="BT1272" s="337" t="n">
        <f aca="false">SUM('monthly data'!HD252:HF252)</f>
        <v>67.056366663</v>
      </c>
      <c r="BU1272" s="337" t="n">
        <f aca="false">SUM('monthly data'!HG252:HI252)</f>
        <v>67.056366663</v>
      </c>
      <c r="BV1272" s="337" t="n">
        <f aca="false">SUM('monthly data'!HJ252:HL252)</f>
        <v>67.056366663</v>
      </c>
      <c r="BW1272" s="337" t="n">
        <f aca="false">SUM('monthly data'!HM252:HO252)</f>
        <v>67.056366663</v>
      </c>
      <c r="BX1272" s="337" t="n">
        <f aca="false">SUM('monthly data'!HP252:HR252)</f>
        <v>65.656366651</v>
      </c>
      <c r="BY1272" s="337" t="n">
        <f aca="false">SUM('monthly data'!HS252:HU252)</f>
        <v>64.956366627</v>
      </c>
      <c r="BZ1272" s="337" t="n">
        <f aca="false">SUM('monthly data'!HV252:HX252)</f>
        <v>64.956366627</v>
      </c>
      <c r="CA1272" s="337" t="n">
        <f aca="false">SUM('monthly data'!HY252:IA252)</f>
        <v>64.956366627</v>
      </c>
      <c r="CB1272" s="337" t="n">
        <f aca="false">SUM('monthly data'!IB252:ID252)</f>
        <v>60.087938209</v>
      </c>
      <c r="CC1272" s="337" t="n">
        <f aca="false">SUM('monthly data'!IE252:IG252)</f>
        <v>49.613991714</v>
      </c>
      <c r="CD1272" s="337" t="n">
        <f aca="false">SUM('monthly data'!IH252:IJ252)</f>
        <v>41.075812763</v>
      </c>
      <c r="CE1272" s="337" t="n">
        <f aca="false">SUM('monthly data'!IK252:IM252)</f>
        <v>38.24945168</v>
      </c>
      <c r="CF1272" s="337" t="n">
        <f aca="false">SUM('monthly data'!IN252:IP252)</f>
        <v>32.356550853</v>
      </c>
      <c r="CG1272" s="337" t="n">
        <f aca="false">SUM('monthly data'!IQ252:IS252)</f>
        <v>28.636948737</v>
      </c>
      <c r="CH1272" s="337" t="n">
        <f aca="false">SUM('monthly data'!IT252:IV252)</f>
        <v>18.881484163</v>
      </c>
      <c r="CI1272" s="337" t="n">
        <f aca="false">SUM('monthly data'!IW252:IY252)</f>
        <v>13.061333802</v>
      </c>
      <c r="CJ1272" s="337" t="n">
        <f aca="false">SUM('monthly data'!IZ252:JB252)</f>
        <v>7.964614692</v>
      </c>
      <c r="CK1272" s="337" t="n">
        <f aca="false">SUM('monthly data'!JC252:JE252)</f>
        <v>4.11187313</v>
      </c>
      <c r="CL1272" s="337" t="n">
        <f aca="false">SUM('monthly data'!JF252:JH252)</f>
        <v>5.01334779</v>
      </c>
      <c r="CM1272" s="337" t="n">
        <f aca="false">SUM('monthly data'!JI252:JK252)</f>
        <v>3.47406559</v>
      </c>
      <c r="CN1272" s="337" t="n">
        <f aca="false">SUM('monthly data'!JL252:JN252)</f>
        <v>0.90147483</v>
      </c>
      <c r="CO1272" s="337" t="n">
        <f aca="false">SUM('monthly data'!JO252:JQ252)</f>
        <v>0</v>
      </c>
      <c r="CP1272" s="337" t="n">
        <f aca="false">SUM('monthly data'!JR252:JT252)</f>
        <v>0</v>
      </c>
      <c r="CQ1272" s="337" t="n">
        <f aca="false">SUM('monthly data'!JU252:JW252)</f>
        <v>0</v>
      </c>
      <c r="CR1272" s="337" t="n">
        <f aca="false">SUM('monthly data'!JX252:JZ252)</f>
        <v>0</v>
      </c>
      <c r="CS1272" s="337" t="n">
        <f aca="false">SUM('monthly data'!KA252:KC252)</f>
        <v>0</v>
      </c>
      <c r="CT1272" s="337" t="n">
        <f aca="false">SUM('monthly data'!KD252:KF252)</f>
        <v>0</v>
      </c>
      <c r="CU1272" s="337" t="n">
        <f aca="false">SUM('monthly data'!KG252:KI252)</f>
        <v>0</v>
      </c>
      <c r="CV1272" s="337" t="n">
        <f aca="false">SUM('monthly data'!KJ252:KL252)</f>
        <v>0</v>
      </c>
      <c r="CW1272" s="337" t="n">
        <f aca="false">SUM('monthly data'!KM252:KO252)</f>
        <v>0</v>
      </c>
      <c r="CX1272" s="337" t="n">
        <f aca="false">SUM('monthly data'!KP252:KR252)</f>
        <v>0</v>
      </c>
      <c r="CY1272" s="337" t="n">
        <f aca="false">SUM('monthly data'!KS252:KU252)</f>
        <v>0</v>
      </c>
      <c r="CZ1272" s="337" t="n">
        <f aca="false">SUM('monthly data'!KV252:KX252)</f>
        <v>0</v>
      </c>
      <c r="DA1272" s="337" t="n">
        <f aca="false">SUM('monthly data'!KY252:LA252)</f>
        <v>0</v>
      </c>
      <c r="DB1272" s="337" t="n">
        <f aca="false">SUM('monthly data'!LB252:LD252)</f>
        <v>0</v>
      </c>
      <c r="DC1272" s="337" t="n">
        <f aca="false">SUM('monthly data'!LE252:LG252)</f>
        <v>0</v>
      </c>
      <c r="DD1272" s="337" t="n">
        <f aca="false">SUM('monthly data'!LH252:LJ252)</f>
        <v>0</v>
      </c>
      <c r="DE1272" s="337" t="n">
        <f aca="false">SUM('monthly data'!LK252:LM252)</f>
        <v>0</v>
      </c>
      <c r="DF1272" s="337" t="n">
        <f aca="false">SUM('monthly data'!LN252:LP252)</f>
        <v>0</v>
      </c>
      <c r="DG1272" s="337" t="n">
        <f aca="false">SUM('monthly data'!LQ252:LS252)</f>
        <v>0</v>
      </c>
      <c r="DH1272" s="337" t="n">
        <f aca="false">SUM('monthly data'!LT252:LV252)</f>
        <v>0</v>
      </c>
      <c r="DI1272" s="337" t="n">
        <f aca="false">SUM('monthly data'!LW252:LY252)</f>
        <v>0</v>
      </c>
      <c r="DJ1272" s="337" t="n">
        <f aca="false">SUM('monthly data'!LZ252:MB252)</f>
        <v>0</v>
      </c>
      <c r="DK1272" s="337" t="n">
        <f aca="false">SUM('monthly data'!MC252:ME252)</f>
        <v>0</v>
      </c>
      <c r="DL1272" s="337" t="n">
        <f aca="false">SUM('monthly data'!MF252:MH252)</f>
        <v>0</v>
      </c>
      <c r="DM1272" s="337" t="n">
        <f aca="false">SUM('monthly data'!MI252:MK252)</f>
        <v>0</v>
      </c>
      <c r="DN1272" s="337" t="n">
        <f aca="false">SUM('monthly data'!ML252:MN252)</f>
        <v>0</v>
      </c>
      <c r="DO1272" s="337" t="n">
        <f aca="false">SUM('monthly data'!MO252:MQ252)</f>
        <v>0</v>
      </c>
      <c r="DP1272" s="337" t="n">
        <f aca="false">SUM('monthly data'!MR252:MT252)</f>
        <v>0</v>
      </c>
      <c r="DQ1272" s="337" t="n">
        <f aca="false">SUM('monthly data'!MU252:MW252)</f>
        <v>0</v>
      </c>
    </row>
    <row r="1273" customFormat="false" ht="18" hidden="false" customHeight="false" outlineLevel="0" collapsed="false">
      <c r="A1273" s="336" t="s">
        <v>687</v>
      </c>
      <c r="B1273" s="337" t="n">
        <f aca="false">SUM('monthly data'!B253:D253)</f>
        <v>0</v>
      </c>
      <c r="C1273" s="337" t="n">
        <f aca="false">SUM('monthly data'!E253:G253)</f>
        <v>0</v>
      </c>
      <c r="D1273" s="337" t="n">
        <f aca="false">SUM('monthly data'!H253:J253)</f>
        <v>0</v>
      </c>
      <c r="E1273" s="337" t="n">
        <f aca="false">SUM('monthly data'!K253:M253)</f>
        <v>0</v>
      </c>
      <c r="F1273" s="337" t="n">
        <f aca="false">SUM('monthly data'!N253:P253)</f>
        <v>0</v>
      </c>
      <c r="G1273" s="337" t="n">
        <f aca="false">SUM('monthly data'!Q253:S253)</f>
        <v>0</v>
      </c>
      <c r="H1273" s="337" t="n">
        <f aca="false">SUM('monthly data'!T253:V253)</f>
        <v>0</v>
      </c>
      <c r="I1273" s="337" t="n">
        <f aca="false">SUM('monthly data'!W253:Y253)</f>
        <v>0</v>
      </c>
      <c r="J1273" s="337" t="n">
        <f aca="false">SUM('monthly data'!Z253:AB253)</f>
        <v>0</v>
      </c>
      <c r="K1273" s="337" t="n">
        <f aca="false">SUM('monthly data'!AC253:AE253)</f>
        <v>0</v>
      </c>
      <c r="L1273" s="337" t="n">
        <f aca="false">SUM('monthly data'!AF253:AH253)</f>
        <v>0</v>
      </c>
      <c r="M1273" s="337" t="n">
        <f aca="false">SUM('monthly data'!AI253:AK253)</f>
        <v>0</v>
      </c>
      <c r="N1273" s="337" t="n">
        <f aca="false">SUM('monthly data'!AL253:AN253)</f>
        <v>0</v>
      </c>
      <c r="O1273" s="337" t="n">
        <f aca="false">SUM('monthly data'!AO253:AQ253)</f>
        <v>0</v>
      </c>
      <c r="P1273" s="337" t="n">
        <f aca="false">SUM('monthly data'!AR253:AT253)</f>
        <v>0</v>
      </c>
      <c r="Q1273" s="337" t="n">
        <f aca="false">SUM('monthly data'!AU253:AW253)</f>
        <v>0</v>
      </c>
      <c r="R1273" s="337" t="n">
        <f aca="false">SUM('monthly data'!AX253:AZ253)</f>
        <v>-3.438807</v>
      </c>
      <c r="S1273" s="337" t="n">
        <f aca="false">SUM('monthly data'!BA253:BC253)</f>
        <v>-3.713839</v>
      </c>
      <c r="T1273" s="337" t="n">
        <f aca="false">SUM('monthly data'!BD253:BF253)</f>
        <v>-5.577234</v>
      </c>
      <c r="U1273" s="337" t="n">
        <f aca="false">SUM('monthly data'!BG253:BI253)</f>
        <v>-5.867887</v>
      </c>
      <c r="V1273" s="337" t="n">
        <f aca="false">SUM('monthly data'!BJ253:BL253)</f>
        <v>-4.342053</v>
      </c>
      <c r="W1273" s="337" t="n">
        <f aca="false">SUM('monthly data'!BM253:BO253)</f>
        <v>-3.066358</v>
      </c>
      <c r="X1273" s="337" t="n">
        <f aca="false">SUM('monthly data'!BP253:BR253)</f>
        <v>-3.710591</v>
      </c>
      <c r="Y1273" s="337" t="n">
        <f aca="false">SUM('monthly data'!BS253:BU253)</f>
        <v>-3.218786</v>
      </c>
      <c r="Z1273" s="337" t="n">
        <f aca="false">SUM('monthly data'!BV253:BX253)</f>
        <v>-3.18276</v>
      </c>
      <c r="AA1273" s="337" t="n">
        <f aca="false">SUM('monthly data'!BY253:CA253)</f>
        <v>-2.86028</v>
      </c>
      <c r="AB1273" s="337" t="n">
        <f aca="false">SUM('monthly data'!CB253:CD253)</f>
        <v>-2.837633</v>
      </c>
      <c r="AC1273" s="337" t="n">
        <f aca="false">SUM('monthly data'!CE253:CG253)</f>
        <v>-3.50937</v>
      </c>
      <c r="AD1273" s="337" t="n">
        <f aca="false">SUM('monthly data'!CH253:CJ253)</f>
        <v>-2.82045</v>
      </c>
      <c r="AE1273" s="337" t="n">
        <f aca="false">SUM('monthly data'!CK253:CM253)</f>
        <v>-2.43456</v>
      </c>
      <c r="AF1273" s="337" t="n">
        <f aca="false">SUM('monthly data'!CN253:CP253)</f>
        <v>-2.53503</v>
      </c>
      <c r="AG1273" s="337" t="n">
        <f aca="false">SUM('monthly data'!CQ253:CS253)</f>
        <v>-2.8078</v>
      </c>
      <c r="AH1273" s="337" t="n">
        <f aca="false">SUM('monthly data'!CT253:CV253)</f>
        <v>-2.61614</v>
      </c>
      <c r="AI1273" s="337" t="n">
        <f aca="false">SUM('monthly data'!CW253:CY253)</f>
        <v>-2.39737</v>
      </c>
      <c r="AJ1273" s="337" t="n">
        <f aca="false">SUM('monthly data'!CZ253:DB253)</f>
        <v>-2.73805</v>
      </c>
      <c r="AK1273" s="337" t="n">
        <f aca="false">SUM('monthly data'!DC253:DE253)</f>
        <v>-1.95094</v>
      </c>
      <c r="AL1273" s="337" t="n">
        <f aca="false">SUM('monthly data'!DF253:DH253)</f>
        <v>-3.31319</v>
      </c>
      <c r="AM1273" s="337" t="n">
        <f aca="false">SUM('monthly data'!DI253:DK253)</f>
        <v>-3.30284</v>
      </c>
      <c r="AN1273" s="337" t="n">
        <f aca="false">SUM('monthly data'!DL253:DN253)</f>
        <v>-3.3621</v>
      </c>
      <c r="AO1273" s="337" t="n">
        <f aca="false">SUM('monthly data'!DO253:DQ253)</f>
        <v>-3.12841</v>
      </c>
      <c r="AP1273" s="337" t="n">
        <f aca="false">SUM('monthly data'!DR253:DT253)</f>
        <v>-2.12648</v>
      </c>
      <c r="AQ1273" s="337" t="n">
        <f aca="false">SUM('monthly data'!DU253:DW253)</f>
        <v>-2.18932</v>
      </c>
      <c r="AR1273" s="337" t="n">
        <f aca="false">SUM('monthly data'!DX253:DZ253)</f>
        <v>-1.1226</v>
      </c>
      <c r="AS1273" s="337" t="n">
        <f aca="false">SUM('monthly data'!EA253:EC253)</f>
        <v>-1.83512</v>
      </c>
      <c r="AT1273" s="337" t="n">
        <f aca="false">SUM('monthly data'!ED253:EF253)</f>
        <v>-1.45397</v>
      </c>
      <c r="AU1273" s="337" t="n">
        <f aca="false">SUM('monthly data'!EG253:EI253)</f>
        <v>-1.44403</v>
      </c>
      <c r="AV1273" s="337" t="n">
        <f aca="false">SUM('monthly data'!EJ253:EL253)</f>
        <v>-2.44432</v>
      </c>
      <c r="AW1273" s="337" t="n">
        <f aca="false">SUM('monthly data'!EM253:EO253)</f>
        <v>-4.53622</v>
      </c>
      <c r="AX1273" s="337" t="n">
        <f aca="false">SUM('monthly data'!EP253:ER253)</f>
        <v>-2.79261</v>
      </c>
      <c r="AY1273" s="337" t="n">
        <f aca="false">SUM('monthly data'!ES253:EU253)</f>
        <v>-1.39544</v>
      </c>
      <c r="AZ1273" s="337" t="n">
        <f aca="false">SUM('monthly data'!EV253:EX253)</f>
        <v>-4.64328</v>
      </c>
      <c r="BA1273" s="337" t="n">
        <f aca="false">SUM('monthly data'!EY253:FA253)</f>
        <v>-5.00343</v>
      </c>
      <c r="BB1273" s="337" t="n">
        <f aca="false">SUM('monthly data'!FB253:FD253)</f>
        <v>-1.92758</v>
      </c>
      <c r="BC1273" s="337" t="n">
        <f aca="false">SUM('monthly data'!FE253:FG253)</f>
        <v>-1.13981</v>
      </c>
      <c r="BD1273" s="337" t="n">
        <f aca="false">SUM('monthly data'!FH253:FJ253)</f>
        <v>-1.04128</v>
      </c>
      <c r="BE1273" s="337" t="n">
        <f aca="false">SUM('monthly data'!FK253:FM253)</f>
        <v>-1.14334</v>
      </c>
      <c r="BF1273" s="337" t="n">
        <f aca="false">SUM('monthly data'!FN253:FP253)</f>
        <v>-1.22806</v>
      </c>
      <c r="BG1273" s="337" t="n">
        <f aca="false">SUM('monthly data'!FQ253:FS253)</f>
        <v>-1.64614</v>
      </c>
      <c r="BH1273" s="337" t="n">
        <f aca="false">SUM('monthly data'!FT253:FV253)</f>
        <v>-4.43086</v>
      </c>
      <c r="BI1273" s="337" t="n">
        <f aca="false">SUM('monthly data'!FW253:FY253)</f>
        <v>-5.7</v>
      </c>
      <c r="BJ1273" s="337" t="n">
        <f aca="false">SUM('monthly data'!FZ253:GB253)</f>
        <v>-5.74622</v>
      </c>
      <c r="BK1273" s="337" t="n">
        <f aca="false">SUM('monthly data'!GC253:GE253)</f>
        <v>-8.1524</v>
      </c>
      <c r="BL1273" s="337" t="n">
        <f aca="false">SUM('monthly data'!GF253:GH253)</f>
        <v>-12.9</v>
      </c>
      <c r="BM1273" s="337" t="n">
        <f aca="false">SUM('monthly data'!GI253:GK253)</f>
        <v>-1.9046</v>
      </c>
      <c r="BN1273" s="337" t="n">
        <f aca="false">SUM('monthly data'!GL253:GN253)</f>
        <v>-1.74003</v>
      </c>
      <c r="BO1273" s="337" t="n">
        <f aca="false">SUM('monthly data'!GO253:GQ253)</f>
        <v>-1.70186</v>
      </c>
      <c r="BP1273" s="337" t="n">
        <f aca="false">SUM('monthly data'!GR253:GT253)</f>
        <v>-2.42926</v>
      </c>
      <c r="BQ1273" s="337" t="n">
        <f aca="false">SUM('monthly data'!GU253:GW253)</f>
        <v>-2.89509</v>
      </c>
      <c r="BR1273" s="337" t="n">
        <f aca="false">SUM('monthly data'!GX253:GZ253)</f>
        <v>-4.3709</v>
      </c>
      <c r="BS1273" s="337" t="n">
        <f aca="false">SUM('monthly data'!HA253:HC253)</f>
        <v>-5.99631</v>
      </c>
      <c r="BT1273" s="337" t="n">
        <f aca="false">SUM('monthly data'!HD253:HF253)</f>
        <v>-6.43366</v>
      </c>
      <c r="BU1273" s="337" t="n">
        <f aca="false">SUM('monthly data'!HG253:HI253)</f>
        <v>-6.64847</v>
      </c>
      <c r="BV1273" s="337" t="n">
        <f aca="false">SUM('monthly data'!HJ253:HL253)</f>
        <v>-8.26633</v>
      </c>
      <c r="BW1273" s="337" t="n">
        <f aca="false">SUM('monthly data'!HM253:HO253)</f>
        <v>-9.00397</v>
      </c>
      <c r="BX1273" s="337" t="n">
        <f aca="false">SUM('monthly data'!HP253:HR253)</f>
        <v>-14.08635</v>
      </c>
      <c r="BY1273" s="337" t="n">
        <f aca="false">SUM('monthly data'!HS253:HU253)</f>
        <v>-14.21209</v>
      </c>
      <c r="BZ1273" s="337" t="n">
        <f aca="false">SUM('monthly data'!HV253:HX253)</f>
        <v>-16.29566</v>
      </c>
      <c r="CA1273" s="337" t="n">
        <f aca="false">SUM('monthly data'!HY253:IA253)</f>
        <v>0</v>
      </c>
      <c r="CB1273" s="337" t="n">
        <f aca="false">SUM('monthly data'!IB253:ID253)</f>
        <v>0</v>
      </c>
      <c r="CC1273" s="337" t="n">
        <f aca="false">SUM('monthly data'!IE253:IG253)</f>
        <v>0</v>
      </c>
      <c r="CD1273" s="337" t="n">
        <f aca="false">SUM('monthly data'!IH253:IJ253)</f>
        <v>0</v>
      </c>
      <c r="CE1273" s="337" t="n">
        <f aca="false">SUM('monthly data'!IK253:IM253)</f>
        <v>0</v>
      </c>
      <c r="CF1273" s="337" t="n">
        <f aca="false">SUM('monthly data'!IN253:IP253)</f>
        <v>0</v>
      </c>
      <c r="CG1273" s="337" t="n">
        <f aca="false">SUM('monthly data'!IQ253:IS253)</f>
        <v>0</v>
      </c>
      <c r="CH1273" s="337" t="n">
        <f aca="false">SUM('monthly data'!IT253:IV253)</f>
        <v>0</v>
      </c>
      <c r="CI1273" s="337" t="n">
        <f aca="false">SUM('monthly data'!IW253:IY253)</f>
        <v>0</v>
      </c>
      <c r="CJ1273" s="337" t="n">
        <f aca="false">SUM('monthly data'!IZ253:JB253)</f>
        <v>0</v>
      </c>
      <c r="CK1273" s="337" t="n">
        <f aca="false">SUM('monthly data'!JC253:JE253)</f>
        <v>0</v>
      </c>
      <c r="CL1273" s="337" t="n">
        <f aca="false">SUM('monthly data'!JF253:JH253)</f>
        <v>0</v>
      </c>
      <c r="CM1273" s="337" t="n">
        <f aca="false">SUM('monthly data'!JI253:JK253)</f>
        <v>0</v>
      </c>
      <c r="CN1273" s="337" t="n">
        <f aca="false">SUM('monthly data'!JL253:JN253)</f>
        <v>0</v>
      </c>
      <c r="CO1273" s="337" t="n">
        <f aca="false">SUM('monthly data'!JO253:JQ253)</f>
        <v>0</v>
      </c>
      <c r="CP1273" s="337" t="n">
        <f aca="false">SUM('monthly data'!JR253:JT253)</f>
        <v>0</v>
      </c>
      <c r="CQ1273" s="337" t="n">
        <f aca="false">SUM('monthly data'!JU253:JW253)</f>
        <v>0</v>
      </c>
      <c r="CR1273" s="337" t="n">
        <f aca="false">SUM('monthly data'!JX253:JZ253)</f>
        <v>0</v>
      </c>
      <c r="CS1273" s="337" t="n">
        <f aca="false">SUM('monthly data'!KA253:KC253)</f>
        <v>0</v>
      </c>
      <c r="CT1273" s="337" t="n">
        <f aca="false">SUM('monthly data'!KD253:KF253)</f>
        <v>0</v>
      </c>
      <c r="CU1273" s="337" t="n">
        <f aca="false">SUM('monthly data'!KG253:KI253)</f>
        <v>0</v>
      </c>
      <c r="CV1273" s="337" t="n">
        <f aca="false">SUM('monthly data'!KJ253:KL253)</f>
        <v>0</v>
      </c>
      <c r="CW1273" s="337" t="n">
        <f aca="false">SUM('monthly data'!KM253:KO253)</f>
        <v>0</v>
      </c>
      <c r="CX1273" s="337" t="n">
        <f aca="false">SUM('monthly data'!KP253:KR253)</f>
        <v>0</v>
      </c>
      <c r="CY1273" s="337" t="n">
        <f aca="false">SUM('monthly data'!KS253:KU253)</f>
        <v>0</v>
      </c>
      <c r="CZ1273" s="337" t="n">
        <f aca="false">SUM('monthly data'!KV253:KX253)</f>
        <v>0</v>
      </c>
      <c r="DA1273" s="337" t="n">
        <f aca="false">SUM('monthly data'!KY253:LA253)</f>
        <v>0</v>
      </c>
      <c r="DB1273" s="337" t="n">
        <f aca="false">SUM('monthly data'!LB253:LD253)</f>
        <v>0</v>
      </c>
      <c r="DC1273" s="337" t="n">
        <f aca="false">SUM('monthly data'!LE253:LG253)</f>
        <v>0</v>
      </c>
      <c r="DD1273" s="337" t="n">
        <f aca="false">SUM('monthly data'!LH253:LJ253)</f>
        <v>0</v>
      </c>
      <c r="DE1273" s="337" t="n">
        <f aca="false">SUM('monthly data'!LK253:LM253)</f>
        <v>0</v>
      </c>
      <c r="DF1273" s="337" t="n">
        <f aca="false">SUM('monthly data'!LN253:LP253)</f>
        <v>0</v>
      </c>
      <c r="DG1273" s="337" t="n">
        <f aca="false">SUM('monthly data'!LQ253:LS253)</f>
        <v>0</v>
      </c>
      <c r="DH1273" s="337" t="n">
        <f aca="false">SUM('monthly data'!LT253:LV253)</f>
        <v>0</v>
      </c>
      <c r="DI1273" s="337" t="n">
        <f aca="false">SUM('monthly data'!LW253:LY253)</f>
        <v>0</v>
      </c>
      <c r="DJ1273" s="337" t="n">
        <f aca="false">SUM('monthly data'!LZ253:MB253)</f>
        <v>0</v>
      </c>
      <c r="DK1273" s="337" t="n">
        <f aca="false">SUM('monthly data'!MC253:ME253)</f>
        <v>0</v>
      </c>
      <c r="DL1273" s="337" t="n">
        <f aca="false">SUM('monthly data'!MF253:MH253)</f>
        <v>0</v>
      </c>
      <c r="DM1273" s="337" t="n">
        <f aca="false">SUM('monthly data'!MI253:MK253)</f>
        <v>0</v>
      </c>
      <c r="DN1273" s="337" t="n">
        <f aca="false">SUM('monthly data'!ML253:MN253)</f>
        <v>0</v>
      </c>
      <c r="DO1273" s="337" t="n">
        <f aca="false">SUM('monthly data'!MO253:MQ253)</f>
        <v>0</v>
      </c>
      <c r="DP1273" s="337" t="n">
        <f aca="false">SUM('monthly data'!MR253:MT253)</f>
        <v>0</v>
      </c>
      <c r="DQ1273" s="337" t="n">
        <f aca="false">SUM('monthly data'!MU253:MW253)</f>
        <v>0</v>
      </c>
    </row>
    <row r="1274" customFormat="false" ht="18.75" hidden="false" customHeight="false" outlineLevel="0" collapsed="false">
      <c r="A1274" s="338" t="s">
        <v>688</v>
      </c>
      <c r="B1274" s="337" t="n">
        <f aca="false">SUM('monthly data'!B254:D254)</f>
        <v>3.826</v>
      </c>
      <c r="C1274" s="337" t="n">
        <f aca="false">SUM('monthly data'!E254:G254)</f>
        <v>2.937</v>
      </c>
      <c r="D1274" s="337" t="n">
        <f aca="false">SUM('monthly data'!H254:J254)</f>
        <v>3.0773</v>
      </c>
      <c r="E1274" s="337" t="n">
        <f aca="false">SUM('monthly data'!K254:M254)</f>
        <v>3.0961</v>
      </c>
      <c r="F1274" s="337" t="n">
        <f aca="false">SUM('monthly data'!N254:P254)</f>
        <v>3.3348</v>
      </c>
      <c r="G1274" s="337" t="n">
        <f aca="false">SUM('monthly data'!Q254:S254)</f>
        <v>3.1304</v>
      </c>
      <c r="H1274" s="337" t="n">
        <f aca="false">SUM('monthly data'!T254:V254)</f>
        <v>2.771</v>
      </c>
      <c r="I1274" s="337" t="n">
        <f aca="false">SUM('monthly data'!W254:Y254)</f>
        <v>2.7232</v>
      </c>
      <c r="J1274" s="337" t="n">
        <f aca="false">SUM('monthly data'!Z254:AB254)</f>
        <v>2.9675</v>
      </c>
      <c r="K1274" s="337" t="n">
        <f aca="false">SUM('monthly data'!AC254:AE254)</f>
        <v>2.4837</v>
      </c>
      <c r="L1274" s="337" t="n">
        <f aca="false">SUM('monthly data'!AF254:AH254)</f>
        <v>2.4165</v>
      </c>
      <c r="M1274" s="337" t="n">
        <f aca="false">SUM('monthly data'!AI254:AK254)</f>
        <v>2.3143</v>
      </c>
      <c r="N1274" s="337" t="n">
        <f aca="false">SUM('monthly data'!AL254:AN254)</f>
        <v>3.077613</v>
      </c>
      <c r="O1274" s="337" t="n">
        <f aca="false">SUM('monthly data'!AO254:AQ254)</f>
        <v>2.514924</v>
      </c>
      <c r="P1274" s="337" t="n">
        <f aca="false">SUM('monthly data'!AR254:AT254)</f>
        <v>2.998117</v>
      </c>
      <c r="Q1274" s="337" t="n">
        <f aca="false">SUM('monthly data'!AU254:AW254)</f>
        <v>3.697397</v>
      </c>
      <c r="R1274" s="337" t="n">
        <f aca="false">SUM('monthly data'!AX254:AZ254)</f>
        <v>2.716748</v>
      </c>
      <c r="S1274" s="337" t="n">
        <f aca="false">SUM('monthly data'!BA254:BC254)</f>
        <v>2.902036</v>
      </c>
      <c r="T1274" s="337" t="n">
        <f aca="false">SUM('monthly data'!BD254:BF254)</f>
        <v>2.067635</v>
      </c>
      <c r="U1274" s="337" t="n">
        <f aca="false">SUM('monthly data'!BG254:BI254)</f>
        <v>1.676156</v>
      </c>
      <c r="V1274" s="337" t="n">
        <f aca="false">SUM('monthly data'!BJ254:BL254)</f>
        <v>2.280785</v>
      </c>
      <c r="W1274" s="337" t="n">
        <f aca="false">SUM('monthly data'!BM254:BO254)</f>
        <v>2.65426</v>
      </c>
      <c r="X1274" s="337" t="n">
        <f aca="false">SUM('monthly data'!BP254:BR254)</f>
        <v>2.721466</v>
      </c>
      <c r="Y1274" s="337" t="n">
        <f aca="false">SUM('monthly data'!BS254:BU254)</f>
        <v>2.357729</v>
      </c>
      <c r="Z1274" s="337" t="n">
        <f aca="false">SUM('monthly data'!BV254:BX254)</f>
        <v>2.869369</v>
      </c>
      <c r="AA1274" s="337" t="n">
        <f aca="false">SUM('monthly data'!BY254:CA254)</f>
        <v>3.555139</v>
      </c>
      <c r="AB1274" s="337" t="n">
        <f aca="false">SUM('monthly data'!CB254:CD254)</f>
        <v>3.20422</v>
      </c>
      <c r="AC1274" s="337" t="n">
        <f aca="false">SUM('monthly data'!CE254:CG254)</f>
        <v>3.25415</v>
      </c>
      <c r="AD1274" s="337" t="n">
        <f aca="false">SUM('monthly data'!CH254:CJ254)</f>
        <v>4.74931</v>
      </c>
      <c r="AE1274" s="337" t="n">
        <f aca="false">SUM('monthly data'!CK254:CM254)</f>
        <v>5.00321</v>
      </c>
      <c r="AF1274" s="337" t="n">
        <f aca="false">SUM('monthly data'!CN254:CP254)</f>
        <v>7.10239</v>
      </c>
      <c r="AG1274" s="337" t="n">
        <f aca="false">SUM('monthly data'!CQ254:CS254)</f>
        <v>8.97487</v>
      </c>
      <c r="AH1274" s="337" t="n">
        <f aca="false">SUM('monthly data'!CT254:CV254)</f>
        <v>7.22045</v>
      </c>
      <c r="AI1274" s="337" t="n">
        <f aca="false">SUM('monthly data'!CW254:CY254)</f>
        <v>7.84985</v>
      </c>
      <c r="AJ1274" s="337" t="n">
        <f aca="false">SUM('monthly data'!CZ254:DB254)</f>
        <v>14.63235</v>
      </c>
      <c r="AK1274" s="337" t="n">
        <f aca="false">SUM('monthly data'!DC254:DE254)</f>
        <v>15.14659</v>
      </c>
      <c r="AL1274" s="337" t="n">
        <f aca="false">SUM('monthly data'!DF254:DH254)</f>
        <v>14.983048</v>
      </c>
      <c r="AM1274" s="337" t="n">
        <f aca="false">SUM('monthly data'!DI254:DK254)</f>
        <v>13.354747</v>
      </c>
      <c r="AN1274" s="337" t="n">
        <f aca="false">SUM('monthly data'!DL254:DN254)</f>
        <v>14.961314</v>
      </c>
      <c r="AO1274" s="337" t="n">
        <f aca="false">SUM('monthly data'!DO254:DQ254)</f>
        <v>14.344535</v>
      </c>
      <c r="AP1274" s="337" t="n">
        <f aca="false">SUM('monthly data'!DR254:DT254)</f>
        <v>12.503767</v>
      </c>
      <c r="AQ1274" s="337" t="n">
        <f aca="false">SUM('monthly data'!DU254:DW254)</f>
        <v>7.910584</v>
      </c>
      <c r="AR1274" s="337" t="n">
        <f aca="false">SUM('monthly data'!DX254:DZ254)</f>
        <v>6.743362</v>
      </c>
      <c r="AS1274" s="337" t="n">
        <f aca="false">SUM('monthly data'!EA254:EC254)</f>
        <v>5.841097</v>
      </c>
      <c r="AT1274" s="337" t="n">
        <f aca="false">SUM('monthly data'!ED254:EF254)</f>
        <v>7.611534</v>
      </c>
      <c r="AU1274" s="337" t="n">
        <f aca="false">SUM('monthly data'!EG254:EI254)</f>
        <v>6.775444</v>
      </c>
      <c r="AV1274" s="337" t="n">
        <f aca="false">SUM('monthly data'!EJ254:EL254)</f>
        <v>4.468699</v>
      </c>
      <c r="AW1274" s="337" t="n">
        <f aca="false">SUM('monthly data'!EM254:EO254)</f>
        <v>5.255296</v>
      </c>
      <c r="AX1274" s="337" t="n">
        <f aca="false">SUM('monthly data'!EP254:ER254)</f>
        <v>6.450752</v>
      </c>
      <c r="AY1274" s="337" t="n">
        <f aca="false">SUM('monthly data'!ES254:EU254)</f>
        <v>5.451769</v>
      </c>
      <c r="AZ1274" s="337" t="n">
        <f aca="false">SUM('monthly data'!EV254:EX254)</f>
        <v>5.192081</v>
      </c>
      <c r="BA1274" s="337" t="n">
        <f aca="false">SUM('monthly data'!EY254:FA254)</f>
        <v>7.239009</v>
      </c>
      <c r="BB1274" s="337" t="n">
        <f aca="false">SUM('monthly data'!FB254:FD254)</f>
        <v>4.378509</v>
      </c>
      <c r="BC1274" s="337" t="n">
        <f aca="false">SUM('monthly data'!FE254:FG254)</f>
        <v>8.376464</v>
      </c>
      <c r="BD1274" s="337" t="n">
        <f aca="false">SUM('monthly data'!FH254:FJ254)</f>
        <v>4.182864</v>
      </c>
      <c r="BE1274" s="337" t="n">
        <f aca="false">SUM('monthly data'!FK254:FM254)</f>
        <v>5.013932</v>
      </c>
      <c r="BF1274" s="337" t="n">
        <f aca="false">SUM('monthly data'!FN254:FP254)</f>
        <v>5.934266</v>
      </c>
      <c r="BG1274" s="337" t="n">
        <f aca="false">SUM('monthly data'!FQ254:FS254)</f>
        <v>6.7725653</v>
      </c>
      <c r="BH1274" s="337" t="n">
        <f aca="false">SUM('monthly data'!FT254:FV254)</f>
        <v>5.76052</v>
      </c>
      <c r="BI1274" s="337" t="n">
        <f aca="false">SUM('monthly data'!FW254:FY254)</f>
        <v>7.689374</v>
      </c>
      <c r="BJ1274" s="337" t="n">
        <f aca="false">SUM('monthly data'!FZ254:GB254)</f>
        <v>8.368171</v>
      </c>
      <c r="BK1274" s="337" t="n">
        <f aca="false">SUM('monthly data'!GC254:GE254)</f>
        <v>8.628814</v>
      </c>
      <c r="BL1274" s="337" t="n">
        <f aca="false">SUM('monthly data'!GF254:GH254)</f>
        <v>8.8904478</v>
      </c>
      <c r="BM1274" s="337" t="n">
        <f aca="false">SUM('monthly data'!GI254:GK254)</f>
        <v>9.072816</v>
      </c>
      <c r="BN1274" s="337" t="n">
        <f aca="false">SUM('monthly data'!GL254:GN254)</f>
        <v>7.05611</v>
      </c>
      <c r="BO1274" s="337" t="n">
        <f aca="false">SUM('monthly data'!GO254:GQ254)</f>
        <v>5.0944699295387</v>
      </c>
      <c r="BP1274" s="337" t="n">
        <f aca="false">SUM('monthly data'!GR254:GT254)</f>
        <v>12.063556</v>
      </c>
      <c r="BQ1274" s="337" t="n">
        <f aca="false">SUM('monthly data'!GU254:GW254)</f>
        <v>10.490362</v>
      </c>
      <c r="BR1274" s="337" t="n">
        <f aca="false">SUM('monthly data'!GX254:GZ254)</f>
        <v>7.517339</v>
      </c>
      <c r="BS1274" s="337" t="n">
        <f aca="false">SUM('monthly data'!HA254:HC254)</f>
        <v>8.158621</v>
      </c>
      <c r="BT1274" s="337" t="n">
        <f aca="false">SUM('monthly data'!HD254:HF254)</f>
        <v>10.708389</v>
      </c>
      <c r="BU1274" s="337" t="n">
        <f aca="false">SUM('monthly data'!HG254:HI254)</f>
        <v>10.981628</v>
      </c>
      <c r="BV1274" s="337" t="n">
        <f aca="false">SUM('monthly data'!HJ254:HL254)</f>
        <v>2.501767</v>
      </c>
      <c r="BW1274" s="337" t="n">
        <f aca="false">SUM('monthly data'!HM254:HO254)</f>
        <v>2.91838</v>
      </c>
      <c r="BX1274" s="337" t="n">
        <f aca="false">SUM('monthly data'!HP254:HR254)</f>
        <v>2.776915</v>
      </c>
      <c r="BY1274" s="337" t="n">
        <f aca="false">SUM('monthly data'!HS254:HU254)</f>
        <v>3.520591</v>
      </c>
      <c r="BZ1274" s="337" t="n">
        <f aca="false">SUM('monthly data'!HV254:HX254)</f>
        <v>7.79720789389205</v>
      </c>
      <c r="CA1274" s="337" t="n">
        <f aca="false">SUM('monthly data'!HY254:IA254)</f>
        <v>8.04239727035479</v>
      </c>
      <c r="CB1274" s="337" t="n">
        <f aca="false">SUM('monthly data'!IB254:ID254)</f>
        <v>13.1155033048732</v>
      </c>
      <c r="CC1274" s="337" t="n">
        <f aca="false">SUM('monthly data'!IE254:IG254)</f>
        <v>32.4826766412718</v>
      </c>
      <c r="CD1274" s="337" t="n">
        <f aca="false">SUM('monthly data'!IH254:IJ254)</f>
        <v>35.5354964364558</v>
      </c>
      <c r="CE1274" s="337" t="n">
        <f aca="false">SUM('monthly data'!IK254:IM254)</f>
        <v>39.7349955891437</v>
      </c>
      <c r="CF1274" s="337" t="n">
        <f aca="false">SUM('monthly data'!IN254:IP254)</f>
        <v>32.2602942733299</v>
      </c>
      <c r="CG1274" s="337" t="n">
        <f aca="false">SUM('monthly data'!IQ254:IS254)</f>
        <v>24.5781880198686</v>
      </c>
      <c r="CH1274" s="337" t="n">
        <f aca="false">SUM('monthly data'!IT254:IV254)</f>
        <v>50.6086794721226</v>
      </c>
      <c r="CI1274" s="337" t="n">
        <f aca="false">SUM('monthly data'!IW254:IY254)</f>
        <v>119.691701562385</v>
      </c>
      <c r="CJ1274" s="337" t="n">
        <f aca="false">SUM('monthly data'!IZ254:JB254)</f>
        <v>117.314539295952</v>
      </c>
      <c r="CK1274" s="337" t="n">
        <f aca="false">SUM('monthly data'!JC254:JE254)</f>
        <v>124.317944039803</v>
      </c>
      <c r="CL1274" s="337" t="n">
        <f aca="false">SUM('monthly data'!JF254:JH254)</f>
        <v>135.862492525914</v>
      </c>
      <c r="CM1274" s="337" t="n">
        <f aca="false">SUM('monthly data'!JI254:JK254)</f>
        <v>133.161930711407</v>
      </c>
      <c r="CN1274" s="337" t="n">
        <f aca="false">SUM('monthly data'!JL254:JN254)</f>
        <v>130.227912660091</v>
      </c>
      <c r="CO1274" s="337" t="n">
        <f aca="false">SUM('monthly data'!JO254:JQ254)</f>
        <v>132.993551780687</v>
      </c>
      <c r="CP1274" s="337" t="n">
        <f aca="false">SUM('monthly data'!JR254:JT254)</f>
        <v>234.017195463713</v>
      </c>
      <c r="CQ1274" s="337" t="n">
        <f aca="false">SUM('monthly data'!JU254:JW254)</f>
        <v>243.291141944927</v>
      </c>
      <c r="CR1274" s="337" t="n">
        <f aca="false">SUM('monthly data'!JX254:JZ254)</f>
        <v>239.443766413744</v>
      </c>
      <c r="CS1274" s="337" t="n">
        <f aca="false">SUM('monthly data'!KA254:KC254)</f>
        <v>267.572657394411</v>
      </c>
      <c r="CT1274" s="337" t="n">
        <f aca="false">SUM('monthly data'!KD254:KF254)</f>
        <v>293.43839960555</v>
      </c>
      <c r="CU1274" s="337" t="n">
        <f aca="false">SUM('monthly data'!KG254:KI254)</f>
        <v>357.28405382891</v>
      </c>
      <c r="CV1274" s="337" t="n">
        <f aca="false">SUM('monthly data'!KJ254:KL254)</f>
        <v>386.33010360541</v>
      </c>
      <c r="CW1274" s="337" t="n">
        <f aca="false">SUM('monthly data'!KM254:KO254)</f>
        <v>401.360631543332</v>
      </c>
      <c r="CX1274" s="337" t="n">
        <f aca="false">SUM('monthly data'!KP254:KR254)</f>
        <v>344.05925180714</v>
      </c>
      <c r="CY1274" s="337" t="n">
        <f aca="false">SUM('monthly data'!KS254:KU254)</f>
        <v>375.457806856585</v>
      </c>
      <c r="CZ1274" s="337" t="n">
        <f aca="false">SUM('monthly data'!KV254:KX254)</f>
        <v>422.233078834905</v>
      </c>
      <c r="DA1274" s="337" t="n">
        <f aca="false">SUM('monthly data'!KY254:LA254)</f>
        <v>413.417835322468</v>
      </c>
      <c r="DB1274" s="337" t="n">
        <f aca="false">SUM('monthly data'!LB254:LD254)</f>
        <v>417.70410229786</v>
      </c>
      <c r="DC1274" s="337" t="n">
        <f aca="false">SUM('monthly data'!LE254:LG254)</f>
        <v>433.435145818327</v>
      </c>
      <c r="DD1274" s="337" t="n">
        <f aca="false">SUM('monthly data'!LH254:LJ254)</f>
        <v>397.787082912658</v>
      </c>
      <c r="DE1274" s="337" t="n">
        <f aca="false">SUM('monthly data'!LK254:LM254)</f>
        <v>395.978746181743</v>
      </c>
      <c r="DF1274" s="337" t="n">
        <f aca="false">SUM('monthly data'!LN254:LP254)</f>
        <v>368.362312335569</v>
      </c>
      <c r="DG1274" s="337" t="n">
        <f aca="false">SUM('monthly data'!LQ254:LS254)</f>
        <v>367.934429104416</v>
      </c>
      <c r="DH1274" s="337" t="n">
        <f aca="false">SUM('monthly data'!LT254:LV254)</f>
        <v>387.587283315994</v>
      </c>
      <c r="DI1274" s="337" t="n">
        <f aca="false">SUM('monthly data'!LW254:LY254)</f>
        <v>512.726482523573</v>
      </c>
      <c r="DJ1274" s="337" t="n">
        <f aca="false">SUM('monthly data'!LZ254:MB254)</f>
        <v>602.21003714438</v>
      </c>
      <c r="DK1274" s="337" t="n">
        <f aca="false">SUM('monthly data'!MC254:ME254)</f>
        <v>464.922092292662</v>
      </c>
      <c r="DL1274" s="337" t="n">
        <f aca="false">SUM('monthly data'!MF254:MH254)</f>
        <v>0</v>
      </c>
      <c r="DM1274" s="337" t="n">
        <f aca="false">SUM('monthly data'!MI254:MK254)</f>
        <v>0</v>
      </c>
      <c r="DN1274" s="337" t="n">
        <f aca="false">SUM('monthly data'!ML254:MN254)</f>
        <v>0</v>
      </c>
      <c r="DO1274" s="337" t="n">
        <f aca="false">SUM('monthly data'!MO254:MQ254)</f>
        <v>0</v>
      </c>
      <c r="DP1274" s="337" t="n">
        <f aca="false">SUM('monthly data'!MR254:MT254)</f>
        <v>0</v>
      </c>
      <c r="DQ1274" s="337" t="n">
        <f aca="false">SUM('monthly data'!MU254:MW254)</f>
        <v>0</v>
      </c>
    </row>
    <row r="1275" customFormat="false" ht="18" hidden="false" customHeight="false" outlineLevel="0" collapsed="false">
      <c r="A1275" s="336" t="s">
        <v>689</v>
      </c>
      <c r="B1275" s="337" t="e">
        <f aca="false">SUM('monthly data'!#ref!)</f>
        <v>#VALUE!</v>
      </c>
      <c r="C1275" s="337" t="e">
        <f aca="false">SUM('monthly data'!#ref!)</f>
        <v>#VALUE!</v>
      </c>
      <c r="D1275" s="337" t="e">
        <f aca="false">SUM('monthly data'!#ref!)</f>
        <v>#VALUE!</v>
      </c>
      <c r="E1275" s="337" t="e">
        <f aca="false">SUM('monthly data'!#ref!)</f>
        <v>#VALUE!</v>
      </c>
      <c r="F1275" s="337" t="e">
        <f aca="false">SUM('monthly data'!#ref!)</f>
        <v>#VALUE!</v>
      </c>
      <c r="G1275" s="337" t="e">
        <f aca="false">SUM('monthly data'!#ref!)</f>
        <v>#VALUE!</v>
      </c>
      <c r="H1275" s="337" t="e">
        <f aca="false">SUM('monthly data'!#ref!)</f>
        <v>#VALUE!</v>
      </c>
      <c r="I1275" s="337" t="e">
        <f aca="false">SUM('monthly data'!#ref!)</f>
        <v>#VALUE!</v>
      </c>
      <c r="J1275" s="337" t="e">
        <f aca="false">SUM('monthly data'!#ref!)</f>
        <v>#VALUE!</v>
      </c>
      <c r="K1275" s="337" t="e">
        <f aca="false">SUM('monthly data'!#ref!)</f>
        <v>#VALUE!</v>
      </c>
      <c r="L1275" s="337" t="e">
        <f aca="false">SUM('monthly data'!#ref!)</f>
        <v>#VALUE!</v>
      </c>
      <c r="M1275" s="337" t="e">
        <f aca="false">SUM('monthly data'!#ref!)</f>
        <v>#VALUE!</v>
      </c>
      <c r="N1275" s="337" t="e">
        <f aca="false">SUM('monthly data'!#ref!)</f>
        <v>#VALUE!</v>
      </c>
      <c r="O1275" s="337" t="e">
        <f aca="false">SUM('monthly data'!#ref!)</f>
        <v>#VALUE!</v>
      </c>
      <c r="P1275" s="337" t="e">
        <f aca="false">SUM('monthly data'!#ref!)</f>
        <v>#VALUE!</v>
      </c>
      <c r="Q1275" s="337" t="e">
        <f aca="false">SUM('monthly data'!#ref!)</f>
        <v>#VALUE!</v>
      </c>
      <c r="R1275" s="337" t="e">
        <f aca="false">SUM('monthly data'!#ref!)</f>
        <v>#VALUE!</v>
      </c>
      <c r="S1275" s="337" t="e">
        <f aca="false">SUM('monthly data'!#ref!)</f>
        <v>#VALUE!</v>
      </c>
      <c r="T1275" s="337" t="e">
        <f aca="false">SUM('monthly data'!#ref!)</f>
        <v>#VALUE!</v>
      </c>
      <c r="U1275" s="337" t="e">
        <f aca="false">SUM('monthly data'!#ref!)</f>
        <v>#VALUE!</v>
      </c>
      <c r="V1275" s="337" t="e">
        <f aca="false">SUM('monthly data'!#ref!)</f>
        <v>#VALUE!</v>
      </c>
      <c r="W1275" s="337" t="e">
        <f aca="false">SUM('monthly data'!#ref!)</f>
        <v>#VALUE!</v>
      </c>
      <c r="X1275" s="337" t="e">
        <f aca="false">SUM('monthly data'!#ref!)</f>
        <v>#VALUE!</v>
      </c>
      <c r="Y1275" s="337" t="e">
        <f aca="false">SUM('monthly data'!#ref!)</f>
        <v>#VALUE!</v>
      </c>
      <c r="Z1275" s="337" t="e">
        <f aca="false">SUM('monthly data'!#ref!)</f>
        <v>#VALUE!</v>
      </c>
      <c r="AA1275" s="337" t="e">
        <f aca="false">SUM('monthly data'!#ref!)</f>
        <v>#VALUE!</v>
      </c>
      <c r="AB1275" s="337" t="e">
        <f aca="false">SUM('monthly data'!#ref!)</f>
        <v>#VALUE!</v>
      </c>
      <c r="AC1275" s="337" t="e">
        <f aca="false">SUM('monthly data'!#ref!)</f>
        <v>#VALUE!</v>
      </c>
      <c r="AD1275" s="337" t="e">
        <f aca="false">SUM('monthly data'!#ref!)</f>
        <v>#VALUE!</v>
      </c>
      <c r="AE1275" s="337" t="e">
        <f aca="false">SUM('monthly data'!#ref!)</f>
        <v>#VALUE!</v>
      </c>
      <c r="AF1275" s="337" t="e">
        <f aca="false">SUM('monthly data'!#ref!)</f>
        <v>#VALUE!</v>
      </c>
      <c r="AG1275" s="337" t="e">
        <f aca="false">SUM('monthly data'!#ref!)</f>
        <v>#VALUE!</v>
      </c>
      <c r="AH1275" s="337" t="e">
        <f aca="false">SUM('monthly data'!#ref!)</f>
        <v>#VALUE!</v>
      </c>
      <c r="AI1275" s="337" t="e">
        <f aca="false">SUM('monthly data'!#ref!)</f>
        <v>#VALUE!</v>
      </c>
      <c r="AJ1275" s="337" t="e">
        <f aca="false">SUM('monthly data'!#ref!)</f>
        <v>#VALUE!</v>
      </c>
      <c r="AK1275" s="337" t="e">
        <f aca="false">SUM('monthly data'!#ref!)</f>
        <v>#VALUE!</v>
      </c>
      <c r="AL1275" s="337" t="e">
        <f aca="false">SUM('monthly data'!#ref!)</f>
        <v>#VALUE!</v>
      </c>
      <c r="AM1275" s="337" t="e">
        <f aca="false">SUM('monthly data'!#ref!)</f>
        <v>#VALUE!</v>
      </c>
      <c r="AN1275" s="337" t="e">
        <f aca="false">SUM('monthly data'!#ref!)</f>
        <v>#VALUE!</v>
      </c>
      <c r="AO1275" s="337" t="e">
        <f aca="false">SUM('monthly data'!#ref!)</f>
        <v>#VALUE!</v>
      </c>
      <c r="AP1275" s="337" t="e">
        <f aca="false">SUM('monthly data'!#ref!)</f>
        <v>#VALUE!</v>
      </c>
      <c r="AQ1275" s="337" t="e">
        <f aca="false">SUM('monthly data'!#ref!)</f>
        <v>#VALUE!</v>
      </c>
      <c r="AR1275" s="337" t="e">
        <f aca="false">SUM('monthly data'!#ref!)</f>
        <v>#VALUE!</v>
      </c>
      <c r="AS1275" s="337" t="e">
        <f aca="false">SUM('monthly data'!#ref!)</f>
        <v>#VALUE!</v>
      </c>
      <c r="AT1275" s="337" t="e">
        <f aca="false">SUM('monthly data'!#ref!)</f>
        <v>#VALUE!</v>
      </c>
      <c r="AU1275" s="337" t="e">
        <f aca="false">SUM('monthly data'!#ref!)</f>
        <v>#VALUE!</v>
      </c>
      <c r="AV1275" s="337" t="e">
        <f aca="false">SUM('monthly data'!#ref!)</f>
        <v>#VALUE!</v>
      </c>
      <c r="AW1275" s="337" t="e">
        <f aca="false">SUM('monthly data'!#ref!)</f>
        <v>#VALUE!</v>
      </c>
      <c r="AX1275" s="337" t="e">
        <f aca="false">SUM('monthly data'!#ref!)</f>
        <v>#VALUE!</v>
      </c>
      <c r="AY1275" s="337" t="e">
        <f aca="false">SUM('monthly data'!#ref!)</f>
        <v>#VALUE!</v>
      </c>
      <c r="AZ1275" s="337" t="e">
        <f aca="false">SUM('monthly data'!#ref!)</f>
        <v>#VALUE!</v>
      </c>
      <c r="BA1275" s="337" t="e">
        <f aca="false">SUM('monthly data'!#ref!)</f>
        <v>#VALUE!</v>
      </c>
      <c r="BB1275" s="337" t="e">
        <f aca="false">SUM('monthly data'!#ref!)</f>
        <v>#VALUE!</v>
      </c>
      <c r="BC1275" s="337" t="e">
        <f aca="false">SUM('monthly data'!#ref!)</f>
        <v>#VALUE!</v>
      </c>
      <c r="BD1275" s="337" t="e">
        <f aca="false">SUM('monthly data'!#ref!)</f>
        <v>#VALUE!</v>
      </c>
      <c r="BE1275" s="337" t="e">
        <f aca="false">SUM('monthly data'!#ref!)</f>
        <v>#VALUE!</v>
      </c>
      <c r="BF1275" s="337" t="e">
        <f aca="false">SUM('monthly data'!#ref!)</f>
        <v>#VALUE!</v>
      </c>
      <c r="BG1275" s="337" t="e">
        <f aca="false">SUM('monthly data'!#ref!)</f>
        <v>#VALUE!</v>
      </c>
      <c r="BH1275" s="337" t="e">
        <f aca="false">SUM('monthly data'!#ref!)</f>
        <v>#VALUE!</v>
      </c>
      <c r="BI1275" s="337" t="e">
        <f aca="false">SUM('monthly data'!#ref!)</f>
        <v>#VALUE!</v>
      </c>
      <c r="BJ1275" s="337" t="e">
        <f aca="false">SUM('monthly data'!#ref!)</f>
        <v>#VALUE!</v>
      </c>
      <c r="BK1275" s="337" t="e">
        <f aca="false">SUM('monthly data'!#ref!)</f>
        <v>#VALUE!</v>
      </c>
      <c r="BL1275" s="337" t="e">
        <f aca="false">SUM('monthly data'!#ref!)</f>
        <v>#VALUE!</v>
      </c>
      <c r="BM1275" s="337" t="e">
        <f aca="false">SUM('monthly data'!#ref!)</f>
        <v>#VALUE!</v>
      </c>
      <c r="BN1275" s="337" t="e">
        <f aca="false">SUM('monthly data'!#ref!)</f>
        <v>#VALUE!</v>
      </c>
      <c r="BO1275" s="337" t="e">
        <f aca="false">SUM('monthly data'!#ref!)</f>
        <v>#VALUE!</v>
      </c>
      <c r="BP1275" s="337" t="e">
        <f aca="false">SUM('monthly data'!#ref!)</f>
        <v>#VALUE!</v>
      </c>
      <c r="BQ1275" s="337" t="e">
        <f aca="false">SUM('monthly data'!#ref!)</f>
        <v>#VALUE!</v>
      </c>
      <c r="BR1275" s="337" t="e">
        <f aca="false">SUM('monthly data'!#ref!)</f>
        <v>#VALUE!</v>
      </c>
      <c r="BS1275" s="337" t="e">
        <f aca="false">SUM('monthly data'!#ref!)</f>
        <v>#VALUE!</v>
      </c>
      <c r="BT1275" s="337" t="e">
        <f aca="false">SUM('monthly data'!#ref!)</f>
        <v>#VALUE!</v>
      </c>
      <c r="BU1275" s="337" t="e">
        <f aca="false">SUM('monthly data'!#ref!)</f>
        <v>#VALUE!</v>
      </c>
      <c r="BV1275" s="337" t="e">
        <f aca="false">SUM('monthly data'!#ref!)</f>
        <v>#VALUE!</v>
      </c>
      <c r="BW1275" s="337" t="e">
        <f aca="false">SUM('monthly data'!#ref!)</f>
        <v>#VALUE!</v>
      </c>
      <c r="BX1275" s="337" t="e">
        <f aca="false">SUM('monthly data'!#ref!)</f>
        <v>#VALUE!</v>
      </c>
      <c r="BY1275" s="337" t="e">
        <f aca="false">SUM('monthly data'!#ref!)</f>
        <v>#VALUE!</v>
      </c>
      <c r="BZ1275" s="337" t="e">
        <f aca="false">SUM('monthly data'!#ref!)</f>
        <v>#VALUE!</v>
      </c>
      <c r="CA1275" s="337" t="e">
        <f aca="false">SUM('monthly data'!#ref!)</f>
        <v>#VALUE!</v>
      </c>
      <c r="CB1275" s="337" t="e">
        <f aca="false">SUM('monthly data'!#ref!)</f>
        <v>#VALUE!</v>
      </c>
      <c r="CC1275" s="337" t="e">
        <f aca="false">SUM('monthly data'!#ref!)</f>
        <v>#VALUE!</v>
      </c>
      <c r="CD1275" s="337" t="e">
        <f aca="false">SUM('monthly data'!#ref!)</f>
        <v>#VALUE!</v>
      </c>
      <c r="CE1275" s="337" t="e">
        <f aca="false">SUM('monthly data'!#ref!)</f>
        <v>#VALUE!</v>
      </c>
      <c r="CF1275" s="337" t="e">
        <f aca="false">SUM('monthly data'!#ref!)</f>
        <v>#VALUE!</v>
      </c>
      <c r="CG1275" s="337" t="e">
        <f aca="false">SUM('monthly data'!#ref!)</f>
        <v>#VALUE!</v>
      </c>
      <c r="CH1275" s="337" t="e">
        <f aca="false">SUM('monthly data'!#ref!)</f>
        <v>#VALUE!</v>
      </c>
      <c r="CI1275" s="337" t="e">
        <f aca="false">SUM('monthly data'!#ref!)</f>
        <v>#VALUE!</v>
      </c>
      <c r="CJ1275" s="337" t="e">
        <f aca="false">SUM('monthly data'!#ref!)</f>
        <v>#VALUE!</v>
      </c>
      <c r="CK1275" s="337" t="e">
        <f aca="false">SUM('monthly data'!#ref!)</f>
        <v>#VALUE!</v>
      </c>
      <c r="CL1275" s="337" t="e">
        <f aca="false">SUM('monthly data'!#ref!)</f>
        <v>#VALUE!</v>
      </c>
      <c r="CM1275" s="337" t="e">
        <f aca="false">SUM('monthly data'!#ref!)</f>
        <v>#VALUE!</v>
      </c>
      <c r="CN1275" s="337" t="e">
        <f aca="false">SUM('monthly data'!#ref!)</f>
        <v>#VALUE!</v>
      </c>
      <c r="CO1275" s="337" t="e">
        <f aca="false">SUM('monthly data'!#ref!)</f>
        <v>#VALUE!</v>
      </c>
      <c r="CP1275" s="337" t="e">
        <f aca="false">SUM('monthly data'!#ref!)</f>
        <v>#VALUE!</v>
      </c>
      <c r="CQ1275" s="337" t="e">
        <f aca="false">SUM('monthly data'!#ref!)</f>
        <v>#VALUE!</v>
      </c>
      <c r="CR1275" s="337" t="e">
        <f aca="false">SUM('monthly data'!#ref!)</f>
        <v>#VALUE!</v>
      </c>
      <c r="CS1275" s="337" t="e">
        <f aca="false">SUM('monthly data'!#ref!)</f>
        <v>#VALUE!</v>
      </c>
      <c r="CT1275" s="337" t="e">
        <f aca="false">SUM('monthly data'!#ref!)</f>
        <v>#VALUE!</v>
      </c>
      <c r="CU1275" s="337" t="e">
        <f aca="false">SUM('monthly data'!#ref!)</f>
        <v>#VALUE!</v>
      </c>
      <c r="CV1275" s="337" t="e">
        <f aca="false">SUM('monthly data'!#ref!)</f>
        <v>#VALUE!</v>
      </c>
      <c r="CW1275" s="337" t="e">
        <f aca="false">SUM('monthly data'!#ref!)</f>
        <v>#VALUE!</v>
      </c>
      <c r="CX1275" s="337" t="e">
        <f aca="false">SUM('monthly data'!#ref!)</f>
        <v>#VALUE!</v>
      </c>
      <c r="CY1275" s="337" t="e">
        <f aca="false">SUM('monthly data'!#ref!)</f>
        <v>#VALUE!</v>
      </c>
      <c r="CZ1275" s="337" t="e">
        <f aca="false">SUM('monthly data'!#ref!)</f>
        <v>#VALUE!</v>
      </c>
      <c r="DA1275" s="337" t="e">
        <f aca="false">SUM('monthly data'!#ref!)</f>
        <v>#VALUE!</v>
      </c>
      <c r="DB1275" s="337" t="e">
        <f aca="false">SUM('monthly data'!#ref!)</f>
        <v>#VALUE!</v>
      </c>
      <c r="DC1275" s="337" t="e">
        <f aca="false">SUM('monthly data'!#ref!)</f>
        <v>#VALUE!</v>
      </c>
      <c r="DD1275" s="337" t="e">
        <f aca="false">SUM('monthly data'!#ref!)</f>
        <v>#VALUE!</v>
      </c>
      <c r="DE1275" s="337" t="e">
        <f aca="false">SUM('monthly data'!#ref!)</f>
        <v>#VALUE!</v>
      </c>
      <c r="DF1275" s="337" t="e">
        <f aca="false">SUM('monthly data'!#ref!)</f>
        <v>#VALUE!</v>
      </c>
      <c r="DG1275" s="337" t="e">
        <f aca="false">SUM('monthly data'!#ref!)</f>
        <v>#VALUE!</v>
      </c>
      <c r="DH1275" s="337" t="e">
        <f aca="false">SUM('monthly data'!#ref!)</f>
        <v>#VALUE!</v>
      </c>
      <c r="DI1275" s="337" t="e">
        <f aca="false">SUM('monthly data'!#ref!)</f>
        <v>#VALUE!</v>
      </c>
      <c r="DJ1275" s="337" t="e">
        <f aca="false">SUM('monthly data'!#ref!)</f>
        <v>#VALUE!</v>
      </c>
      <c r="DK1275" s="337" t="e">
        <f aca="false">SUM('monthly data'!#ref!)</f>
        <v>#VALUE!</v>
      </c>
      <c r="DL1275" s="337" t="e">
        <f aca="false">SUM('monthly data'!#ref!)</f>
        <v>#VALUE!</v>
      </c>
      <c r="DM1275" s="337" t="e">
        <f aca="false">SUM('monthly data'!#ref!)</f>
        <v>#VALUE!</v>
      </c>
      <c r="DN1275" s="337" t="e">
        <f aca="false">SUM('monthly data'!#ref!)</f>
        <v>#VALUE!</v>
      </c>
      <c r="DO1275" s="337" t="e">
        <f aca="false">SUM('monthly data'!#ref!)</f>
        <v>#VALUE!</v>
      </c>
      <c r="DP1275" s="337" t="e">
        <f aca="false">SUM('monthly data'!#ref!)</f>
        <v>#VALUE!</v>
      </c>
      <c r="DQ1275" s="337" t="e">
        <f aca="false">SUM('monthly data'!#ref!)</f>
        <v>#VALUE!</v>
      </c>
    </row>
    <row r="1276" customFormat="false" ht="18" hidden="false" customHeight="false" outlineLevel="0" collapsed="false">
      <c r="A1276" s="336" t="s">
        <v>690</v>
      </c>
      <c r="B1276" s="337" t="n">
        <f aca="false">SUM('monthly data'!B255:D255)</f>
        <v>0</v>
      </c>
      <c r="C1276" s="337" t="n">
        <f aca="false">SUM('monthly data'!E255:G255)</f>
        <v>0</v>
      </c>
      <c r="D1276" s="337" t="n">
        <f aca="false">SUM('monthly data'!H255:J255)</f>
        <v>0</v>
      </c>
      <c r="E1276" s="337" t="n">
        <f aca="false">SUM('monthly data'!K255:M255)</f>
        <v>0</v>
      </c>
      <c r="F1276" s="337" t="n">
        <f aca="false">SUM('monthly data'!N255:P255)</f>
        <v>0</v>
      </c>
      <c r="G1276" s="337" t="n">
        <f aca="false">SUM('monthly data'!Q255:S255)</f>
        <v>0</v>
      </c>
      <c r="H1276" s="337" t="n">
        <f aca="false">SUM('monthly data'!T255:V255)</f>
        <v>0</v>
      </c>
      <c r="I1276" s="337" t="n">
        <f aca="false">SUM('monthly data'!W255:Y255)</f>
        <v>0</v>
      </c>
      <c r="J1276" s="337" t="n">
        <f aca="false">SUM('monthly data'!Z255:AB255)</f>
        <v>0</v>
      </c>
      <c r="K1276" s="337" t="n">
        <f aca="false">SUM('monthly data'!AC255:AE255)</f>
        <v>0</v>
      </c>
      <c r="L1276" s="337" t="n">
        <f aca="false">SUM('monthly data'!AF255:AH255)</f>
        <v>0</v>
      </c>
      <c r="M1276" s="337" t="n">
        <f aca="false">SUM('monthly data'!AI255:AK255)</f>
        <v>0</v>
      </c>
      <c r="N1276" s="337" t="n">
        <f aca="false">SUM('monthly data'!AL255:AN255)</f>
        <v>0</v>
      </c>
      <c r="O1276" s="337" t="n">
        <f aca="false">SUM('monthly data'!AO255:AQ255)</f>
        <v>0</v>
      </c>
      <c r="P1276" s="337" t="n">
        <f aca="false">SUM('monthly data'!AR255:AT255)</f>
        <v>0</v>
      </c>
      <c r="Q1276" s="337" t="n">
        <f aca="false">SUM('monthly data'!AU255:AW255)</f>
        <v>0</v>
      </c>
      <c r="R1276" s="337" t="n">
        <f aca="false">SUM('monthly data'!AX255:AZ255)</f>
        <v>0</v>
      </c>
      <c r="S1276" s="337" t="n">
        <f aca="false">SUM('monthly data'!BA255:BC255)</f>
        <v>0</v>
      </c>
      <c r="T1276" s="337" t="n">
        <f aca="false">SUM('monthly data'!BD255:BF255)</f>
        <v>0</v>
      </c>
      <c r="U1276" s="337" t="n">
        <f aca="false">SUM('monthly data'!BG255:BI255)</f>
        <v>0</v>
      </c>
      <c r="V1276" s="337" t="n">
        <f aca="false">SUM('monthly data'!BJ255:BL255)</f>
        <v>0</v>
      </c>
      <c r="W1276" s="337" t="n">
        <f aca="false">SUM('monthly data'!BM255:BO255)</f>
        <v>0</v>
      </c>
      <c r="X1276" s="337" t="n">
        <f aca="false">SUM('monthly data'!BP255:BR255)</f>
        <v>0</v>
      </c>
      <c r="Y1276" s="337" t="n">
        <f aca="false">SUM('monthly data'!BS255:BU255)</f>
        <v>0</v>
      </c>
      <c r="Z1276" s="337" t="n">
        <f aca="false">SUM('monthly data'!BV255:BX255)</f>
        <v>0</v>
      </c>
      <c r="AA1276" s="337" t="n">
        <f aca="false">SUM('monthly data'!BY255:CA255)</f>
        <v>0</v>
      </c>
      <c r="AB1276" s="337" t="n">
        <f aca="false">SUM('monthly data'!CB255:CD255)</f>
        <v>0</v>
      </c>
      <c r="AC1276" s="337" t="n">
        <f aca="false">SUM('monthly data'!CE255:CG255)</f>
        <v>0</v>
      </c>
      <c r="AD1276" s="337" t="n">
        <f aca="false">SUM('monthly data'!CH255:CJ255)</f>
        <v>0</v>
      </c>
      <c r="AE1276" s="337" t="n">
        <f aca="false">SUM('monthly data'!CK255:CM255)</f>
        <v>0</v>
      </c>
      <c r="AF1276" s="337" t="n">
        <f aca="false">SUM('monthly data'!CN255:CP255)</f>
        <v>0</v>
      </c>
      <c r="AG1276" s="337" t="n">
        <f aca="false">SUM('monthly data'!CQ255:CS255)</f>
        <v>0</v>
      </c>
      <c r="AH1276" s="337" t="n">
        <f aca="false">SUM('monthly data'!CT255:CV255)</f>
        <v>0</v>
      </c>
      <c r="AI1276" s="337" t="n">
        <f aca="false">SUM('monthly data'!CW255:CY255)</f>
        <v>0</v>
      </c>
      <c r="AJ1276" s="337" t="n">
        <f aca="false">SUM('monthly data'!CZ255:DB255)</f>
        <v>0</v>
      </c>
      <c r="AK1276" s="337" t="n">
        <f aca="false">SUM('monthly data'!DC255:DE255)</f>
        <v>0</v>
      </c>
      <c r="AL1276" s="337" t="n">
        <f aca="false">SUM('monthly data'!DF255:DH255)</f>
        <v>0</v>
      </c>
      <c r="AM1276" s="337" t="n">
        <f aca="false">SUM('monthly data'!DI255:DK255)</f>
        <v>0</v>
      </c>
      <c r="AN1276" s="337" t="n">
        <f aca="false">SUM('monthly data'!DL255:DN255)</f>
        <v>0</v>
      </c>
      <c r="AO1276" s="337" t="n">
        <f aca="false">SUM('monthly data'!DO255:DQ255)</f>
        <v>0</v>
      </c>
      <c r="AP1276" s="337" t="n">
        <f aca="false">SUM('monthly data'!DR255:DT255)</f>
        <v>0</v>
      </c>
      <c r="AQ1276" s="337" t="n">
        <f aca="false">SUM('monthly data'!DU255:DW255)</f>
        <v>0</v>
      </c>
      <c r="AR1276" s="337" t="n">
        <f aca="false">SUM('monthly data'!DX255:DZ255)</f>
        <v>0</v>
      </c>
      <c r="AS1276" s="337" t="n">
        <f aca="false">SUM('monthly data'!EA255:EC255)</f>
        <v>0</v>
      </c>
      <c r="AT1276" s="337" t="n">
        <f aca="false">SUM('monthly data'!ED255:EF255)</f>
        <v>0</v>
      </c>
      <c r="AU1276" s="337" t="n">
        <f aca="false">SUM('monthly data'!EG255:EI255)</f>
        <v>0</v>
      </c>
      <c r="AV1276" s="337" t="n">
        <f aca="false">SUM('monthly data'!EJ255:EL255)</f>
        <v>0</v>
      </c>
      <c r="AW1276" s="337" t="n">
        <f aca="false">SUM('monthly data'!EM255:EO255)</f>
        <v>0</v>
      </c>
      <c r="AX1276" s="337" t="n">
        <f aca="false">SUM('monthly data'!EP255:ER255)</f>
        <v>0</v>
      </c>
      <c r="AY1276" s="337" t="n">
        <f aca="false">SUM('monthly data'!ES255:EU255)</f>
        <v>0</v>
      </c>
      <c r="AZ1276" s="337" t="n">
        <f aca="false">SUM('monthly data'!EV255:EX255)</f>
        <v>0</v>
      </c>
      <c r="BA1276" s="337" t="n">
        <f aca="false">SUM('monthly data'!EY255:FA255)</f>
        <v>0</v>
      </c>
      <c r="BB1276" s="337" t="n">
        <f aca="false">SUM('monthly data'!FB255:FD255)</f>
        <v>0</v>
      </c>
      <c r="BC1276" s="337" t="n">
        <f aca="false">SUM('monthly data'!FE255:FG255)</f>
        <v>0</v>
      </c>
      <c r="BD1276" s="337" t="n">
        <f aca="false">SUM('monthly data'!FH255:FJ255)</f>
        <v>0</v>
      </c>
      <c r="BE1276" s="337" t="n">
        <f aca="false">SUM('monthly data'!FK255:FM255)</f>
        <v>0</v>
      </c>
      <c r="BF1276" s="337" t="n">
        <f aca="false">SUM('monthly data'!FN255:FP255)</f>
        <v>0</v>
      </c>
      <c r="BG1276" s="337" t="n">
        <f aca="false">SUM('monthly data'!FQ255:FS255)</f>
        <v>0</v>
      </c>
      <c r="BH1276" s="337" t="n">
        <f aca="false">SUM('monthly data'!FT255:FV255)</f>
        <v>0</v>
      </c>
      <c r="BI1276" s="337" t="n">
        <f aca="false">SUM('monthly data'!FW255:FY255)</f>
        <v>0</v>
      </c>
      <c r="BJ1276" s="337" t="n">
        <f aca="false">SUM('monthly data'!FZ255:GB255)</f>
        <v>0</v>
      </c>
      <c r="BK1276" s="337" t="n">
        <f aca="false">SUM('monthly data'!GC255:GE255)</f>
        <v>0</v>
      </c>
      <c r="BL1276" s="337" t="n">
        <f aca="false">SUM('monthly data'!GF255:GH255)</f>
        <v>0</v>
      </c>
      <c r="BM1276" s="337" t="n">
        <f aca="false">SUM('monthly data'!GI255:GK255)</f>
        <v>0</v>
      </c>
      <c r="BN1276" s="337" t="n">
        <f aca="false">SUM('monthly data'!GL255:GN255)</f>
        <v>0</v>
      </c>
      <c r="BO1276" s="337" t="n">
        <f aca="false">SUM('monthly data'!GO255:GQ255)</f>
        <v>0</v>
      </c>
      <c r="BP1276" s="337" t="n">
        <f aca="false">SUM('monthly data'!GR255:GT255)</f>
        <v>0</v>
      </c>
      <c r="BQ1276" s="337" t="n">
        <f aca="false">SUM('monthly data'!GU255:GW255)</f>
        <v>0</v>
      </c>
      <c r="BR1276" s="337" t="n">
        <f aca="false">SUM('monthly data'!GX255:GZ255)</f>
        <v>0</v>
      </c>
      <c r="BS1276" s="337" t="n">
        <f aca="false">SUM('monthly data'!HA255:HC255)</f>
        <v>0</v>
      </c>
      <c r="BT1276" s="337" t="n">
        <f aca="false">SUM('monthly data'!HD255:HF255)</f>
        <v>0</v>
      </c>
      <c r="BU1276" s="337" t="n">
        <f aca="false">SUM('monthly data'!HG255:HI255)</f>
        <v>0</v>
      </c>
      <c r="BV1276" s="337" t="n">
        <f aca="false">SUM('monthly data'!HJ255:HL255)</f>
        <v>0</v>
      </c>
      <c r="BW1276" s="337" t="n">
        <f aca="false">SUM('monthly data'!HM255:HO255)</f>
        <v>0.00013</v>
      </c>
      <c r="BX1276" s="337" t="n">
        <f aca="false">SUM('monthly data'!HP255:HR255)</f>
        <v>0.000151</v>
      </c>
      <c r="BY1276" s="337" t="n">
        <f aca="false">SUM('monthly data'!HS255:HU255)</f>
        <v>0.000163</v>
      </c>
      <c r="BZ1276" s="337" t="n">
        <f aca="false">SUM('monthly data'!HV255:HX255)</f>
        <v>2.958018</v>
      </c>
      <c r="CA1276" s="337" t="n">
        <f aca="false">SUM('monthly data'!HY255:IA255)</f>
        <v>2.04922</v>
      </c>
      <c r="CB1276" s="337" t="n">
        <f aca="false">SUM('monthly data'!IB255:ID255)</f>
        <v>3.1942809</v>
      </c>
      <c r="CC1276" s="337" t="n">
        <f aca="false">SUM('monthly data'!IE255:IG255)</f>
        <v>14.9289398</v>
      </c>
      <c r="CD1276" s="337" t="n">
        <f aca="false">SUM('monthly data'!IH255:IJ255)</f>
        <v>17.4718734814956</v>
      </c>
      <c r="CE1276" s="337" t="n">
        <f aca="false">SUM('monthly data'!IK255:IM255)</f>
        <v>28.4066954649814</v>
      </c>
      <c r="CF1276" s="337" t="n">
        <f aca="false">SUM('monthly data'!IN255:IP255)</f>
        <v>19.8333338257516</v>
      </c>
      <c r="CG1276" s="337" t="n">
        <f aca="false">SUM('monthly data'!IQ255:IS255)</f>
        <v>11.97305</v>
      </c>
      <c r="CH1276" s="337" t="n">
        <f aca="false">SUM('monthly data'!IT255:IV255)</f>
        <v>22.5476748307603</v>
      </c>
      <c r="CI1276" s="337" t="n">
        <f aca="false">SUM('monthly data'!IW255:IY255)</f>
        <v>52.8374070836233</v>
      </c>
      <c r="CJ1276" s="337" t="n">
        <f aca="false">SUM('monthly data'!IZ255:JB255)</f>
        <v>51.739776886904</v>
      </c>
      <c r="CK1276" s="337" t="n">
        <f aca="false">SUM('monthly data'!JC255:JE255)</f>
        <v>59.4700653633015</v>
      </c>
      <c r="CL1276" s="337" t="n">
        <f aca="false">SUM('monthly data'!JF255:JH255)</f>
        <v>71.4076982819137</v>
      </c>
      <c r="CM1276" s="337" t="n">
        <f aca="false">SUM('monthly data'!JI255:JK255)</f>
        <v>69.2777935009321</v>
      </c>
      <c r="CN1276" s="337" t="n">
        <f aca="false">SUM('monthly data'!JL255:JN255)</f>
        <v>66.861202610091</v>
      </c>
      <c r="CO1276" s="337" t="n">
        <f aca="false">SUM('monthly data'!JO255:JQ255)</f>
        <v>62.2489571456869</v>
      </c>
      <c r="CP1276" s="337" t="n">
        <f aca="false">SUM('monthly data'!JR255:JT255)</f>
        <v>100.543895675713</v>
      </c>
      <c r="CQ1276" s="337" t="n">
        <f aca="false">SUM('monthly data'!JU255:JW255)</f>
        <v>98.1294878370065</v>
      </c>
      <c r="CR1276" s="337" t="n">
        <f aca="false">SUM('monthly data'!JX255:JZ255)</f>
        <v>74.4376427887444</v>
      </c>
      <c r="CS1276" s="337" t="n">
        <f aca="false">SUM('monthly data'!KA255:KC255)</f>
        <v>86.4014621024112</v>
      </c>
      <c r="CT1276" s="337" t="n">
        <f aca="false">SUM('monthly data'!KD255:KF255)</f>
        <v>84.01228674855</v>
      </c>
      <c r="CU1276" s="337" t="n">
        <f aca="false">SUM('monthly data'!KG255:KI255)</f>
        <v>85.92845811088</v>
      </c>
      <c r="CV1276" s="337" t="n">
        <f aca="false">SUM('monthly data'!KJ255:KL255)</f>
        <v>74.88073420523</v>
      </c>
      <c r="CW1276" s="337" t="n">
        <f aca="false">SUM('monthly data'!KM255:KO255)</f>
        <v>52.76619462535</v>
      </c>
      <c r="CX1276" s="337" t="n">
        <f aca="false">SUM('monthly data'!KP255:KR255)</f>
        <v>55.38543890617</v>
      </c>
      <c r="CY1276" s="337" t="n">
        <f aca="false">SUM('monthly data'!KS255:KU255)</f>
        <v>53.036289512505</v>
      </c>
      <c r="CZ1276" s="337" t="n">
        <f aca="false">SUM('monthly data'!KV255:KX255)</f>
        <v>49.4264419698449</v>
      </c>
      <c r="DA1276" s="337" t="n">
        <f aca="false">SUM('monthly data'!KY255:LA255)</f>
        <v>43.0221276717641</v>
      </c>
      <c r="DB1276" s="337" t="n">
        <f aca="false">SUM('monthly data'!LB255:LD255)</f>
        <v>59.6207970288502</v>
      </c>
      <c r="DC1276" s="337" t="n">
        <f aca="false">SUM('monthly data'!LE255:LG255)</f>
        <v>78.974206927693</v>
      </c>
      <c r="DD1276" s="337" t="n">
        <f aca="false">SUM('monthly data'!LH255:LJ255)</f>
        <v>41.3562620745982</v>
      </c>
      <c r="DE1276" s="337" t="n">
        <f aca="false">SUM('monthly data'!LK255:LM255)</f>
        <v>54.3715432629633</v>
      </c>
      <c r="DF1276" s="337" t="n">
        <f aca="false">SUM('monthly data'!LN255:LP255)</f>
        <v>45.8830035027717</v>
      </c>
      <c r="DG1276" s="337" t="n">
        <f aca="false">SUM('monthly data'!LQ255:LS255)</f>
        <v>38.2238977939657</v>
      </c>
      <c r="DH1276" s="337" t="n">
        <f aca="false">SUM('monthly data'!LT255:LV255)</f>
        <v>43.8275545316393</v>
      </c>
      <c r="DI1276" s="337" t="n">
        <f aca="false">SUM('monthly data'!LW255:LY255)</f>
        <v>47.7186898926529</v>
      </c>
      <c r="DJ1276" s="337" t="n">
        <f aca="false">SUM('monthly data'!LZ255:MB255)</f>
        <v>57.7274970811194</v>
      </c>
      <c r="DK1276" s="337" t="n">
        <f aca="false">SUM('monthly data'!MC255:ME255)</f>
        <v>36.5972114156721</v>
      </c>
      <c r="DL1276" s="337" t="n">
        <f aca="false">SUM('monthly data'!MF255:MH255)</f>
        <v>0</v>
      </c>
      <c r="DM1276" s="337" t="n">
        <f aca="false">SUM('monthly data'!MI255:MK255)</f>
        <v>0</v>
      </c>
      <c r="DN1276" s="337" t="n">
        <f aca="false">SUM('monthly data'!ML255:MN255)</f>
        <v>0</v>
      </c>
      <c r="DO1276" s="337" t="n">
        <f aca="false">SUM('monthly data'!MO255:MQ255)</f>
        <v>0</v>
      </c>
      <c r="DP1276" s="337" t="n">
        <f aca="false">SUM('monthly data'!MR255:MT255)</f>
        <v>0</v>
      </c>
      <c r="DQ1276" s="337" t="n">
        <f aca="false">SUM('monthly data'!MU255:MW255)</f>
        <v>0</v>
      </c>
    </row>
    <row r="1277" customFormat="false" ht="18.75" hidden="false" customHeight="false" outlineLevel="0" collapsed="false">
      <c r="A1277" s="338" t="s">
        <v>691</v>
      </c>
      <c r="B1277" s="337" t="n">
        <f aca="false">SUM('monthly data'!B256:D256)</f>
        <v>51.2767</v>
      </c>
      <c r="C1277" s="337" t="n">
        <f aca="false">SUM('monthly data'!E256:G256)</f>
        <v>56.0829</v>
      </c>
      <c r="D1277" s="337" t="n">
        <f aca="false">SUM('monthly data'!H256:J256)</f>
        <v>78.0166</v>
      </c>
      <c r="E1277" s="337" t="n">
        <f aca="false">SUM('monthly data'!K256:M256)</f>
        <v>85.1133</v>
      </c>
      <c r="F1277" s="337" t="n">
        <f aca="false">SUM('monthly data'!N256:P256)</f>
        <v>77.2981</v>
      </c>
      <c r="G1277" s="337" t="n">
        <f aca="false">SUM('monthly data'!Q256:S256)</f>
        <v>81.2506</v>
      </c>
      <c r="H1277" s="337" t="n">
        <f aca="false">SUM('monthly data'!T256:V256)</f>
        <v>93.4403</v>
      </c>
      <c r="I1277" s="337" t="n">
        <f aca="false">SUM('monthly data'!W256:Y256)</f>
        <v>88.0121</v>
      </c>
      <c r="J1277" s="337" t="n">
        <f aca="false">SUM('monthly data'!Z256:AB256)</f>
        <v>89.0808</v>
      </c>
      <c r="K1277" s="337" t="n">
        <f aca="false">SUM('monthly data'!AC256:AE256)</f>
        <v>106.8524</v>
      </c>
      <c r="L1277" s="337" t="n">
        <f aca="false">SUM('monthly data'!AF256:AH256)</f>
        <v>119.2737</v>
      </c>
      <c r="M1277" s="337" t="n">
        <f aca="false">SUM('monthly data'!AI256:AK256)</f>
        <v>129.5619</v>
      </c>
      <c r="N1277" s="337" t="n">
        <f aca="false">SUM('monthly data'!AL256:AN256)</f>
        <v>136.127571</v>
      </c>
      <c r="O1277" s="337" t="n">
        <f aca="false">SUM('monthly data'!AO256:AQ256)</f>
        <v>144.026773</v>
      </c>
      <c r="P1277" s="337" t="n">
        <f aca="false">SUM('monthly data'!AR256:AT256)</f>
        <v>162.49725</v>
      </c>
      <c r="Q1277" s="337" t="n">
        <f aca="false">SUM('monthly data'!AU256:AW256)</f>
        <v>159.111081</v>
      </c>
      <c r="R1277" s="337" t="n">
        <f aca="false">SUM('monthly data'!AX256:AZ256)</f>
        <v>169.215631</v>
      </c>
      <c r="S1277" s="337" t="n">
        <f aca="false">SUM('monthly data'!BA256:BC256)</f>
        <v>180.293941</v>
      </c>
      <c r="T1277" s="337" t="n">
        <f aca="false">SUM('monthly data'!BD256:BF256)</f>
        <v>189.57407</v>
      </c>
      <c r="U1277" s="337" t="n">
        <f aca="false">SUM('monthly data'!BG256:BI256)</f>
        <v>183.955439</v>
      </c>
      <c r="V1277" s="337" t="n">
        <f aca="false">SUM('monthly data'!BJ256:BL256)</f>
        <v>182.706946</v>
      </c>
      <c r="W1277" s="337" t="n">
        <f aca="false">SUM('monthly data'!BM256:BO256)</f>
        <v>195.253251</v>
      </c>
      <c r="X1277" s="337" t="n">
        <f aca="false">SUM('monthly data'!BP256:BR256)</f>
        <v>200.476359</v>
      </c>
      <c r="Y1277" s="337" t="n">
        <f aca="false">SUM('monthly data'!BS256:BU256)</f>
        <v>206.509871</v>
      </c>
      <c r="Z1277" s="337" t="n">
        <f aca="false">SUM('monthly data'!BV256:BX256)</f>
        <v>206.825245</v>
      </c>
      <c r="AA1277" s="337" t="n">
        <f aca="false">SUM('monthly data'!BY256:CA256)</f>
        <v>218.654977</v>
      </c>
      <c r="AB1277" s="337" t="n">
        <f aca="false">SUM('monthly data'!CB256:CD256)</f>
        <v>228.720155</v>
      </c>
      <c r="AC1277" s="337" t="n">
        <f aca="false">SUM('monthly data'!CE256:CG256)</f>
        <v>229.41496</v>
      </c>
      <c r="AD1277" s="337" t="n">
        <f aca="false">SUM('monthly data'!CH256:CJ256)</f>
        <v>228.53633</v>
      </c>
      <c r="AE1277" s="337" t="n">
        <f aca="false">SUM('monthly data'!CK256:CM256)</f>
        <v>236.8173</v>
      </c>
      <c r="AF1277" s="337" t="n">
        <f aca="false">SUM('monthly data'!CN256:CP256)</f>
        <v>242.94514</v>
      </c>
      <c r="AG1277" s="337" t="n">
        <f aca="false">SUM('monthly data'!CQ256:CS256)</f>
        <v>250.25952</v>
      </c>
      <c r="AH1277" s="337" t="n">
        <f aca="false">SUM('monthly data'!CT256:CV256)</f>
        <v>295.14841</v>
      </c>
      <c r="AI1277" s="337" t="n">
        <f aca="false">SUM('monthly data'!CW256:CY256)</f>
        <v>302.8765</v>
      </c>
      <c r="AJ1277" s="337" t="n">
        <f aca="false">SUM('monthly data'!CZ256:DB256)</f>
        <v>335.71718</v>
      </c>
      <c r="AK1277" s="337" t="n">
        <f aca="false">SUM('monthly data'!DC256:DE256)</f>
        <v>355.42452</v>
      </c>
      <c r="AL1277" s="337" t="n">
        <f aca="false">SUM('monthly data'!DF256:DH256)</f>
        <v>337.44694395</v>
      </c>
      <c r="AM1277" s="337" t="n">
        <f aca="false">SUM('monthly data'!DI256:DK256)</f>
        <v>346.732225714</v>
      </c>
      <c r="AN1277" s="337" t="n">
        <f aca="false">SUM('monthly data'!DL256:DN256)</f>
        <v>363.612819945</v>
      </c>
      <c r="AO1277" s="337" t="n">
        <f aca="false">SUM('monthly data'!DO256:DQ256)</f>
        <v>383.660540246</v>
      </c>
      <c r="AP1277" s="337" t="n">
        <f aca="false">SUM('monthly data'!DR256:DT256)</f>
        <v>393.257661</v>
      </c>
      <c r="AQ1277" s="337" t="n">
        <f aca="false">SUM('monthly data'!DU256:DW256)</f>
        <v>436.548019</v>
      </c>
      <c r="AR1277" s="337" t="n">
        <f aca="false">SUM('monthly data'!DX256:DZ256)</f>
        <v>474.507568</v>
      </c>
      <c r="AS1277" s="337" t="n">
        <f aca="false">SUM('monthly data'!EA256:EC256)</f>
        <v>489.019931</v>
      </c>
      <c r="AT1277" s="337" t="n">
        <f aca="false">SUM('monthly data'!ED256:EF256)</f>
        <v>512.128077</v>
      </c>
      <c r="AU1277" s="337" t="n">
        <f aca="false">SUM('monthly data'!EG256:EI256)</f>
        <v>554.22144</v>
      </c>
      <c r="AV1277" s="337" t="n">
        <f aca="false">SUM('monthly data'!EJ256:EL256)</f>
        <v>598.10389</v>
      </c>
      <c r="AW1277" s="337" t="n">
        <f aca="false">SUM('monthly data'!EM256:EO256)</f>
        <v>625.575258</v>
      </c>
      <c r="AX1277" s="337" t="n">
        <f aca="false">SUM('monthly data'!EP256:ER256)</f>
        <v>641.516914</v>
      </c>
      <c r="AY1277" s="337" t="n">
        <f aca="false">SUM('monthly data'!ES256:EU256)</f>
        <v>681.229545</v>
      </c>
      <c r="AZ1277" s="337" t="n">
        <f aca="false">SUM('monthly data'!EV256:EX256)</f>
        <v>733.4077363</v>
      </c>
      <c r="BA1277" s="337" t="n">
        <f aca="false">SUM('monthly data'!EY256:FA256)</f>
        <v>759.368275</v>
      </c>
      <c r="BB1277" s="337" t="n">
        <f aca="false">SUM('monthly data'!FB256:FD256)</f>
        <v>792.954448</v>
      </c>
      <c r="BC1277" s="337" t="n">
        <f aca="false">SUM('monthly data'!FE256:FG256)</f>
        <v>861.207831</v>
      </c>
      <c r="BD1277" s="337" t="n">
        <f aca="false">SUM('monthly data'!FH256:FJ256)</f>
        <v>960.5909481</v>
      </c>
      <c r="BE1277" s="337" t="n">
        <f aca="false">SUM('monthly data'!FK256:FM256)</f>
        <v>1021.254691</v>
      </c>
      <c r="BF1277" s="337" t="n">
        <f aca="false">SUM('monthly data'!FN256:FP256)</f>
        <v>1006.324338365</v>
      </c>
      <c r="BG1277" s="337" t="n">
        <f aca="false">SUM('monthly data'!FQ256:FS256)</f>
        <v>1000.868166157</v>
      </c>
      <c r="BH1277" s="337" t="n">
        <f aca="false">SUM('monthly data'!FT256:FV256)</f>
        <v>974.57435745</v>
      </c>
      <c r="BI1277" s="337" t="n">
        <f aca="false">SUM('monthly data'!FW256:FY256)</f>
        <v>1010.030387229</v>
      </c>
      <c r="BJ1277" s="337" t="n">
        <f aca="false">SUM('monthly data'!FZ256:GB256)</f>
        <v>1091.161897672</v>
      </c>
      <c r="BK1277" s="337" t="n">
        <f aca="false">SUM('monthly data'!GC256:GE256)</f>
        <v>1108.839096933</v>
      </c>
      <c r="BL1277" s="337" t="n">
        <f aca="false">SUM('monthly data'!GF256:GH256)</f>
        <v>1132.990329972</v>
      </c>
      <c r="BM1277" s="337" t="n">
        <f aca="false">SUM('monthly data'!GI256:GK256)</f>
        <v>1173.189713893</v>
      </c>
      <c r="BN1277" s="337" t="n">
        <f aca="false">SUM('monthly data'!GL256:GN256)</f>
        <v>1242.993905261</v>
      </c>
      <c r="BO1277" s="337" t="n">
        <f aca="false">SUM('monthly data'!GO256:GQ256)</f>
        <v>1324.87649555648</v>
      </c>
      <c r="BP1277" s="337" t="n">
        <f aca="false">SUM('monthly data'!GR256:GT256)</f>
        <v>1445.271470351</v>
      </c>
      <c r="BQ1277" s="337" t="n">
        <f aca="false">SUM('monthly data'!GU256:GW256)</f>
        <v>1515.18379844</v>
      </c>
      <c r="BR1277" s="337" t="n">
        <f aca="false">SUM('monthly data'!GX256:GZ256)</f>
        <v>1614.069933</v>
      </c>
      <c r="BS1277" s="337" t="n">
        <f aca="false">SUM('monthly data'!HA256:HC256)</f>
        <v>1773.050381</v>
      </c>
      <c r="BT1277" s="337" t="n">
        <f aca="false">SUM('monthly data'!HD256:HF256)</f>
        <v>1948.465466</v>
      </c>
      <c r="BU1277" s="337" t="n">
        <f aca="false">SUM('monthly data'!HG256:HI256)</f>
        <v>2030.454007</v>
      </c>
      <c r="BV1277" s="337" t="n">
        <f aca="false">SUM('monthly data'!HJ256:HL256)</f>
        <v>2090.744037</v>
      </c>
      <c r="BW1277" s="337" t="n">
        <f aca="false">SUM('monthly data'!HM256:HO256)</f>
        <v>2143.2077486</v>
      </c>
      <c r="BX1277" s="337" t="n">
        <f aca="false">SUM('monthly data'!HP256:HR256)</f>
        <v>2196.820242</v>
      </c>
      <c r="BY1277" s="337" t="n">
        <f aca="false">SUM('monthly data'!HS256:HU256)</f>
        <v>2266.153174</v>
      </c>
      <c r="BZ1277" s="337" t="n">
        <f aca="false">SUM('monthly data'!HV256:HX256)</f>
        <v>2348.38210037589</v>
      </c>
      <c r="CA1277" s="337" t="n">
        <f aca="false">SUM('monthly data'!HY256:IA256)</f>
        <v>2445.45469398542</v>
      </c>
      <c r="CB1277" s="337" t="n">
        <f aca="false">SUM('monthly data'!IB256:ID256)</f>
        <v>2535.05855166137</v>
      </c>
      <c r="CC1277" s="337" t="n">
        <f aca="false">SUM('monthly data'!IE256:IG256)</f>
        <v>2680.17210705655</v>
      </c>
      <c r="CD1277" s="337" t="n">
        <f aca="false">SUM('monthly data'!IH256:IJ256)</f>
        <v>2851.79061797209</v>
      </c>
      <c r="CE1277" s="337" t="n">
        <f aca="false">SUM('monthly data'!IK256:IM256)</f>
        <v>3081.12007944553</v>
      </c>
      <c r="CF1277" s="337" t="n">
        <f aca="false">SUM('monthly data'!IN256:IP256)</f>
        <v>3227.38880742699</v>
      </c>
      <c r="CG1277" s="337" t="n">
        <f aca="false">SUM('monthly data'!IQ256:IS256)</f>
        <v>3456.55110089539</v>
      </c>
      <c r="CH1277" s="337" t="n">
        <f aca="false">SUM('monthly data'!IT256:IV256)</f>
        <v>3676.91305084166</v>
      </c>
      <c r="CI1277" s="337" t="n">
        <f aca="false">SUM('monthly data'!IW256:IY256)</f>
        <v>3817.13580586416</v>
      </c>
      <c r="CJ1277" s="337" t="n">
        <f aca="false">SUM('monthly data'!IZ256:JB256)</f>
        <v>3921.58752826552</v>
      </c>
      <c r="CK1277" s="337" t="n">
        <f aca="false">SUM('monthly data'!JC256:JE256)</f>
        <v>3907.07111292643</v>
      </c>
      <c r="CL1277" s="337" t="n">
        <f aca="false">SUM('monthly data'!JF256:JH256)</f>
        <v>3961.64076413058</v>
      </c>
      <c r="CM1277" s="337" t="n">
        <f aca="false">SUM('monthly data'!JI256:JK256)</f>
        <v>4126.41620676521</v>
      </c>
      <c r="CN1277" s="337" t="n">
        <f aca="false">SUM('monthly data'!JL256:JN256)</f>
        <v>4187.97731405275</v>
      </c>
      <c r="CO1277" s="337" t="n">
        <f aca="false">SUM('monthly data'!JO256:JQ256)</f>
        <v>4338.78225766764</v>
      </c>
      <c r="CP1277" s="337" t="n">
        <f aca="false">SUM('monthly data'!JR256:JT256)</f>
        <v>4314.14468284307</v>
      </c>
      <c r="CQ1277" s="337" t="n">
        <f aca="false">SUM('monthly data'!JU256:JW256)</f>
        <v>4426.48029545077</v>
      </c>
      <c r="CR1277" s="337" t="n">
        <f aca="false">SUM('monthly data'!JX256:JZ256)</f>
        <v>4486.4175112323</v>
      </c>
      <c r="CS1277" s="337" t="n">
        <f aca="false">SUM('monthly data'!KA256:KC256)</f>
        <v>4706.27566414281</v>
      </c>
      <c r="CT1277" s="337" t="n">
        <f aca="false">SUM('monthly data'!KD256:KF256)</f>
        <v>4964.61191675834</v>
      </c>
      <c r="CU1277" s="337" t="n">
        <f aca="false">SUM('monthly data'!KG256:KI256)</f>
        <v>5208.22541110489</v>
      </c>
      <c r="CV1277" s="337" t="n">
        <f aca="false">SUM('monthly data'!KJ256:KL256)</f>
        <v>5382.50818976719</v>
      </c>
      <c r="CW1277" s="337" t="n">
        <f aca="false">SUM('monthly data'!KM256:KO256)</f>
        <v>5458.99105569263</v>
      </c>
      <c r="CX1277" s="337" t="n">
        <f aca="false">SUM('monthly data'!KP256:KR256)</f>
        <v>5635.08840846694</v>
      </c>
      <c r="CY1277" s="337" t="n">
        <f aca="false">SUM('monthly data'!KS256:KU256)</f>
        <v>5876.52774484698</v>
      </c>
      <c r="CZ1277" s="337" t="n">
        <f aca="false">SUM('monthly data'!KV256:KX256)</f>
        <v>6226.54739010121</v>
      </c>
      <c r="DA1277" s="337" t="n">
        <f aca="false">SUM('monthly data'!KY256:LA256)</f>
        <v>6577.0272900989</v>
      </c>
      <c r="DB1277" s="337" t="n">
        <f aca="false">SUM('monthly data'!LB256:LD256)</f>
        <v>6826.70138566488</v>
      </c>
      <c r="DC1277" s="337" t="n">
        <f aca="false">SUM('monthly data'!LE256:LG256)</f>
        <v>7085.47987933141</v>
      </c>
      <c r="DD1277" s="337" t="n">
        <f aca="false">SUM('monthly data'!LH256:LJ256)</f>
        <v>7525.391122069</v>
      </c>
      <c r="DE1277" s="337" t="n">
        <f aca="false">SUM('monthly data'!LK256:LM256)</f>
        <v>7680.95389765006</v>
      </c>
      <c r="DF1277" s="337" t="n">
        <f aca="false">SUM('monthly data'!LN256:LP256)</f>
        <v>7718.6960420479</v>
      </c>
      <c r="DG1277" s="337" t="n">
        <f aca="false">SUM('monthly data'!LQ256:LS256)</f>
        <v>8194.52858543293</v>
      </c>
      <c r="DH1277" s="337" t="n">
        <f aca="false">SUM('monthly data'!LT256:LV256)</f>
        <v>8744.59455140735</v>
      </c>
      <c r="DI1277" s="337" t="n">
        <f aca="false">SUM('monthly data'!LW256:LY256)</f>
        <v>9468.46232971725</v>
      </c>
      <c r="DJ1277" s="337" t="n">
        <f aca="false">SUM('monthly data'!LZ256:MB256)</f>
        <v>9656.71491738651</v>
      </c>
      <c r="DK1277" s="337" t="n">
        <f aca="false">SUM('monthly data'!MC256:ME256)</f>
        <v>6693.49500410432</v>
      </c>
      <c r="DL1277" s="337" t="n">
        <f aca="false">SUM('monthly data'!MF256:MH256)</f>
        <v>0</v>
      </c>
      <c r="DM1277" s="337" t="n">
        <f aca="false">SUM('monthly data'!MI256:MK256)</f>
        <v>0</v>
      </c>
      <c r="DN1277" s="337" t="n">
        <f aca="false">SUM('monthly data'!ML256:MN256)</f>
        <v>0</v>
      </c>
      <c r="DO1277" s="337" t="n">
        <f aca="false">SUM('monthly data'!MO256:MQ256)</f>
        <v>0</v>
      </c>
      <c r="DP1277" s="337" t="n">
        <f aca="false">SUM('monthly data'!MR256:MT256)</f>
        <v>0</v>
      </c>
      <c r="DQ1277" s="337" t="n">
        <f aca="false">SUM('monthly data'!MU256:MW256)</f>
        <v>0</v>
      </c>
    </row>
    <row r="1278" customFormat="false" ht="18" hidden="false" customHeight="false" outlineLevel="0" collapsed="false">
      <c r="A1278" s="336" t="s">
        <v>692</v>
      </c>
      <c r="B1278" s="337" t="n">
        <f aca="false">SUM('monthly data'!B257:D257)</f>
        <v>0</v>
      </c>
      <c r="C1278" s="337" t="n">
        <f aca="false">SUM('monthly data'!E257:G257)</f>
        <v>0</v>
      </c>
      <c r="D1278" s="337" t="n">
        <f aca="false">SUM('monthly data'!H257:J257)</f>
        <v>0</v>
      </c>
      <c r="E1278" s="337" t="n">
        <f aca="false">SUM('monthly data'!K257:M257)</f>
        <v>0</v>
      </c>
      <c r="F1278" s="337" t="n">
        <f aca="false">SUM('monthly data'!N257:P257)</f>
        <v>0</v>
      </c>
      <c r="G1278" s="337" t="n">
        <f aca="false">SUM('monthly data'!Q257:S257)</f>
        <v>0</v>
      </c>
      <c r="H1278" s="337" t="n">
        <f aca="false">SUM('monthly data'!T257:V257)</f>
        <v>0</v>
      </c>
      <c r="I1278" s="337" t="n">
        <f aca="false">SUM('monthly data'!W257:Y257)</f>
        <v>0</v>
      </c>
      <c r="J1278" s="337" t="n">
        <f aca="false">SUM('monthly data'!Z257:AB257)</f>
        <v>0</v>
      </c>
      <c r="K1278" s="337" t="n">
        <f aca="false">SUM('monthly data'!AC257:AE257)</f>
        <v>0</v>
      </c>
      <c r="L1278" s="337" t="n">
        <f aca="false">SUM('monthly data'!AF257:AH257)</f>
        <v>0</v>
      </c>
      <c r="M1278" s="337" t="n">
        <f aca="false">SUM('monthly data'!AI257:AK257)</f>
        <v>0</v>
      </c>
      <c r="N1278" s="337" t="n">
        <f aca="false">SUM('monthly data'!AL257:AN257)</f>
        <v>0</v>
      </c>
      <c r="O1278" s="337" t="n">
        <f aca="false">SUM('monthly data'!AO257:AQ257)</f>
        <v>0</v>
      </c>
      <c r="P1278" s="337" t="n">
        <f aca="false">SUM('monthly data'!AR257:AT257)</f>
        <v>0</v>
      </c>
      <c r="Q1278" s="337" t="n">
        <f aca="false">SUM('monthly data'!AU257:AW257)</f>
        <v>0</v>
      </c>
      <c r="R1278" s="337" t="n">
        <f aca="false">SUM('monthly data'!AX257:AZ257)</f>
        <v>0</v>
      </c>
      <c r="S1278" s="337" t="n">
        <f aca="false">SUM('monthly data'!BA257:BC257)</f>
        <v>0</v>
      </c>
      <c r="T1278" s="337" t="n">
        <f aca="false">SUM('monthly data'!BD257:BF257)</f>
        <v>0</v>
      </c>
      <c r="U1278" s="337" t="n">
        <f aca="false">SUM('monthly data'!BG257:BI257)</f>
        <v>0</v>
      </c>
      <c r="V1278" s="337" t="n">
        <f aca="false">SUM('monthly data'!BJ257:BL257)</f>
        <v>0</v>
      </c>
      <c r="W1278" s="337" t="n">
        <f aca="false">SUM('monthly data'!BM257:BO257)</f>
        <v>0</v>
      </c>
      <c r="X1278" s="337" t="n">
        <f aca="false">SUM('monthly data'!BP257:BR257)</f>
        <v>0</v>
      </c>
      <c r="Y1278" s="337" t="n">
        <f aca="false">SUM('monthly data'!BS257:BU257)</f>
        <v>0</v>
      </c>
      <c r="Z1278" s="337" t="n">
        <f aca="false">SUM('monthly data'!BV257:BX257)</f>
        <v>0</v>
      </c>
      <c r="AA1278" s="337" t="n">
        <f aca="false">SUM('monthly data'!BY257:CA257)</f>
        <v>0</v>
      </c>
      <c r="AB1278" s="337" t="n">
        <f aca="false">SUM('monthly data'!CB257:CD257)</f>
        <v>0</v>
      </c>
      <c r="AC1278" s="337" t="n">
        <f aca="false">SUM('monthly data'!CE257:CG257)</f>
        <v>0</v>
      </c>
      <c r="AD1278" s="337" t="n">
        <f aca="false">SUM('monthly data'!CH257:CJ257)</f>
        <v>0</v>
      </c>
      <c r="AE1278" s="337" t="n">
        <f aca="false">SUM('monthly data'!CK257:CM257)</f>
        <v>0</v>
      </c>
      <c r="AF1278" s="337" t="n">
        <f aca="false">SUM('monthly data'!CN257:CP257)</f>
        <v>0</v>
      </c>
      <c r="AG1278" s="337" t="n">
        <f aca="false">SUM('monthly data'!CQ257:CS257)</f>
        <v>0</v>
      </c>
      <c r="AH1278" s="337" t="n">
        <f aca="false">SUM('monthly data'!CT257:CV257)</f>
        <v>0</v>
      </c>
      <c r="AI1278" s="337" t="n">
        <f aca="false">SUM('monthly data'!CW257:CY257)</f>
        <v>0</v>
      </c>
      <c r="AJ1278" s="337" t="n">
        <f aca="false">SUM('monthly data'!CZ257:DB257)</f>
        <v>0</v>
      </c>
      <c r="AK1278" s="337" t="n">
        <f aca="false">SUM('monthly data'!DC257:DE257)</f>
        <v>0</v>
      </c>
      <c r="AL1278" s="337" t="n">
        <f aca="false">SUM('monthly data'!DF257:DH257)</f>
        <v>0</v>
      </c>
      <c r="AM1278" s="337" t="n">
        <f aca="false">SUM('monthly data'!DI257:DK257)</f>
        <v>0</v>
      </c>
      <c r="AN1278" s="337" t="n">
        <f aca="false">SUM('monthly data'!DL257:DN257)</f>
        <v>0</v>
      </c>
      <c r="AO1278" s="337" t="n">
        <f aca="false">SUM('monthly data'!DO257:DQ257)</f>
        <v>0</v>
      </c>
      <c r="AP1278" s="337" t="n">
        <f aca="false">SUM('monthly data'!DR257:DT257)</f>
        <v>0</v>
      </c>
      <c r="AQ1278" s="337" t="n">
        <f aca="false">SUM('monthly data'!DU257:DW257)</f>
        <v>0</v>
      </c>
      <c r="AR1278" s="337" t="n">
        <f aca="false">SUM('monthly data'!DX257:DZ257)</f>
        <v>0</v>
      </c>
      <c r="AS1278" s="337" t="n">
        <f aca="false">SUM('monthly data'!EA257:EC257)</f>
        <v>0</v>
      </c>
      <c r="AT1278" s="337" t="n">
        <f aca="false">SUM('monthly data'!ED257:EF257)</f>
        <v>0</v>
      </c>
      <c r="AU1278" s="337" t="n">
        <f aca="false">SUM('monthly data'!EG257:EI257)</f>
        <v>0</v>
      </c>
      <c r="AV1278" s="337" t="n">
        <f aca="false">SUM('monthly data'!EJ257:EL257)</f>
        <v>0</v>
      </c>
      <c r="AW1278" s="337" t="n">
        <f aca="false">SUM('monthly data'!EM257:EO257)</f>
        <v>0</v>
      </c>
      <c r="AX1278" s="337" t="n">
        <f aca="false">SUM('monthly data'!EP257:ER257)</f>
        <v>0</v>
      </c>
      <c r="AY1278" s="337" t="n">
        <f aca="false">SUM('monthly data'!ES257:EU257)</f>
        <v>0</v>
      </c>
      <c r="AZ1278" s="337" t="n">
        <f aca="false">SUM('monthly data'!EV257:EX257)</f>
        <v>0</v>
      </c>
      <c r="BA1278" s="337" t="n">
        <f aca="false">SUM('monthly data'!EY257:FA257)</f>
        <v>0</v>
      </c>
      <c r="BB1278" s="337" t="n">
        <f aca="false">SUM('monthly data'!FB257:FD257)</f>
        <v>0</v>
      </c>
      <c r="BC1278" s="337" t="n">
        <f aca="false">SUM('monthly data'!FE257:FG257)</f>
        <v>0</v>
      </c>
      <c r="BD1278" s="337" t="n">
        <f aca="false">SUM('monthly data'!FH257:FJ257)</f>
        <v>0</v>
      </c>
      <c r="BE1278" s="337" t="n">
        <f aca="false">SUM('monthly data'!FK257:FM257)</f>
        <v>0</v>
      </c>
      <c r="BF1278" s="337" t="n">
        <f aca="false">SUM('monthly data'!FN257:FP257)</f>
        <v>0</v>
      </c>
      <c r="BG1278" s="337" t="n">
        <f aca="false">SUM('monthly data'!FQ257:FS257)</f>
        <v>0</v>
      </c>
      <c r="BH1278" s="337" t="n">
        <f aca="false">SUM('monthly data'!FT257:FV257)</f>
        <v>0</v>
      </c>
      <c r="BI1278" s="337" t="n">
        <f aca="false">SUM('monthly data'!FW257:FY257)</f>
        <v>0</v>
      </c>
      <c r="BJ1278" s="337" t="n">
        <f aca="false">SUM('monthly data'!FZ257:GB257)</f>
        <v>0</v>
      </c>
      <c r="BK1278" s="337" t="n">
        <f aca="false">SUM('monthly data'!GC257:GE257)</f>
        <v>0</v>
      </c>
      <c r="BL1278" s="337" t="n">
        <f aca="false">SUM('monthly data'!GF257:GH257)</f>
        <v>0</v>
      </c>
      <c r="BM1278" s="337" t="n">
        <f aca="false">SUM('monthly data'!GI257:GK257)</f>
        <v>0</v>
      </c>
      <c r="BN1278" s="337" t="n">
        <f aca="false">SUM('monthly data'!GL257:GN257)</f>
        <v>0</v>
      </c>
      <c r="BO1278" s="337" t="n">
        <f aca="false">SUM('monthly data'!GO257:GQ257)</f>
        <v>0</v>
      </c>
      <c r="BP1278" s="337" t="n">
        <f aca="false">SUM('monthly data'!GR257:GT257)</f>
        <v>0</v>
      </c>
      <c r="BQ1278" s="337" t="n">
        <f aca="false">SUM('monthly data'!GU257:GW257)</f>
        <v>6.56387</v>
      </c>
      <c r="BR1278" s="337" t="n">
        <f aca="false">SUM('monthly data'!GX257:GZ257)</f>
        <v>13.448565</v>
      </c>
      <c r="BS1278" s="337" t="n">
        <f aca="false">SUM('monthly data'!HA257:HC257)</f>
        <v>19.324458</v>
      </c>
      <c r="BT1278" s="337" t="n">
        <f aca="false">SUM('monthly data'!HD257:HF257)</f>
        <v>28.642145</v>
      </c>
      <c r="BU1278" s="337" t="n">
        <f aca="false">SUM('monthly data'!HG257:HI257)</f>
        <v>18.355955</v>
      </c>
      <c r="BV1278" s="337" t="n">
        <f aca="false">SUM('monthly data'!HJ257:HL257)</f>
        <v>20.654116</v>
      </c>
      <c r="BW1278" s="337" t="n">
        <f aca="false">SUM('monthly data'!HM257:HO257)</f>
        <v>30.380252</v>
      </c>
      <c r="BX1278" s="337" t="n">
        <f aca="false">SUM('monthly data'!HP257:HR257)</f>
        <v>41.275124</v>
      </c>
      <c r="BY1278" s="337" t="n">
        <f aca="false">SUM('monthly data'!HS257:HU257)</f>
        <v>46.403424663</v>
      </c>
      <c r="BZ1278" s="337" t="n">
        <f aca="false">SUM('monthly data'!HV257:HX257)</f>
        <v>62.3767973153397</v>
      </c>
      <c r="CA1278" s="337" t="n">
        <f aca="false">SUM('monthly data'!HY257:IA257)</f>
        <v>93.2366946417486</v>
      </c>
      <c r="CB1278" s="337" t="n">
        <f aca="false">SUM('monthly data'!IB257:ID257)</f>
        <v>118.547874014003</v>
      </c>
      <c r="CC1278" s="337" t="n">
        <f aca="false">SUM('monthly data'!IE257:IG257)</f>
        <v>159.329719094324</v>
      </c>
      <c r="CD1278" s="337" t="n">
        <f aca="false">SUM('monthly data'!IH257:IJ257)</f>
        <v>173.990433667844</v>
      </c>
      <c r="CE1278" s="337" t="n">
        <f aca="false">SUM('monthly data'!IK257:IM257)</f>
        <v>216.725223449972</v>
      </c>
      <c r="CF1278" s="337" t="n">
        <f aca="false">SUM('monthly data'!IN257:IP257)</f>
        <v>247.125105003038</v>
      </c>
      <c r="CG1278" s="337" t="n">
        <f aca="false">SUM('monthly data'!IQ257:IS257)</f>
        <v>354.233488319025</v>
      </c>
      <c r="CH1278" s="337" t="n">
        <f aca="false">SUM('monthly data'!IT257:IV257)</f>
        <v>450.589689590775</v>
      </c>
      <c r="CI1278" s="337" t="n">
        <f aca="false">SUM('monthly data'!IW257:IY257)</f>
        <v>525.135256347852</v>
      </c>
      <c r="CJ1278" s="337" t="n">
        <f aca="false">SUM('monthly data'!IZ257:JB257)</f>
        <v>571.96438171502</v>
      </c>
      <c r="CK1278" s="337" t="n">
        <f aca="false">SUM('monthly data'!JC257:JE257)</f>
        <v>478.0812198556</v>
      </c>
      <c r="CL1278" s="337" t="n">
        <f aca="false">SUM('monthly data'!JF257:JH257)</f>
        <v>468.218186601389</v>
      </c>
      <c r="CM1278" s="337" t="n">
        <f aca="false">SUM('monthly data'!JI257:JK257)</f>
        <v>531.254209268093</v>
      </c>
      <c r="CN1278" s="337" t="n">
        <f aca="false">SUM('monthly data'!JL257:JN257)</f>
        <v>529.920304043795</v>
      </c>
      <c r="CO1278" s="337" t="n">
        <f aca="false">SUM('monthly data'!JO257:JQ257)</f>
        <v>597.629081625663</v>
      </c>
      <c r="CP1278" s="337" t="n">
        <f aca="false">SUM('monthly data'!JR257:JT257)</f>
        <v>553.584069148631</v>
      </c>
      <c r="CQ1278" s="337" t="n">
        <f aca="false">SUM('monthly data'!JU257:JW257)</f>
        <v>588.834848855088</v>
      </c>
      <c r="CR1278" s="337" t="n">
        <f aca="false">SUM('monthly data'!JX257:JZ257)</f>
        <v>550.134931284157</v>
      </c>
      <c r="CS1278" s="337" t="n">
        <f aca="false">SUM('monthly data'!KA257:KC257)</f>
        <v>540.415481883411</v>
      </c>
      <c r="CT1278" s="337" t="n">
        <f aca="false">SUM('monthly data'!KD257:KF257)</f>
        <v>572.888055066327</v>
      </c>
      <c r="CU1278" s="337" t="n">
        <f aca="false">SUM('monthly data'!KG257:KI257)</f>
        <v>670.793896446195</v>
      </c>
      <c r="CV1278" s="337" t="n">
        <f aca="false">SUM('monthly data'!KJ257:KL257)</f>
        <v>694.015562441165</v>
      </c>
      <c r="CW1278" s="337" t="n">
        <f aca="false">SUM('monthly data'!KM257:KO257)</f>
        <v>646.527054713237</v>
      </c>
      <c r="CX1278" s="337" t="n">
        <f aca="false">SUM('monthly data'!KP257:KR257)</f>
        <v>618.984539681534</v>
      </c>
      <c r="CY1278" s="337" t="n">
        <f aca="false">SUM('monthly data'!KS257:KU257)</f>
        <v>687.726914039209</v>
      </c>
      <c r="CZ1278" s="337" t="n">
        <f aca="false">SUM('monthly data'!KV257:KX257)</f>
        <v>708.222116709162</v>
      </c>
      <c r="DA1278" s="337" t="n">
        <f aca="false">SUM('monthly data'!KY257:LA257)</f>
        <v>699.555072441691</v>
      </c>
      <c r="DB1278" s="337" t="n">
        <f aca="false">SUM('monthly data'!LB257:LD257)</f>
        <v>685.567014722818</v>
      </c>
      <c r="DC1278" s="337" t="n">
        <f aca="false">SUM('monthly data'!LE257:LG257)</f>
        <v>762.345824703357</v>
      </c>
      <c r="DD1278" s="337" t="n">
        <f aca="false">SUM('monthly data'!LH257:LJ257)</f>
        <v>757.112952522249</v>
      </c>
      <c r="DE1278" s="337" t="n">
        <f aca="false">SUM('monthly data'!LK257:LM257)</f>
        <v>763.247681867434</v>
      </c>
      <c r="DF1278" s="337" t="n">
        <f aca="false">SUM('monthly data'!LN257:LP257)</f>
        <v>671.415490840678</v>
      </c>
      <c r="DG1278" s="337" t="n">
        <f aca="false">SUM('monthly data'!LQ257:LS257)</f>
        <v>795.839503161854</v>
      </c>
      <c r="DH1278" s="337" t="n">
        <f aca="false">SUM('monthly data'!LT257:LV257)</f>
        <v>837.942823401992</v>
      </c>
      <c r="DI1278" s="337" t="n">
        <f aca="false">SUM('monthly data'!LW257:LY257)</f>
        <v>710.798979457606</v>
      </c>
      <c r="DJ1278" s="337" t="n">
        <f aca="false">SUM('monthly data'!LZ257:MB257)</f>
        <v>606.659226445545</v>
      </c>
      <c r="DK1278" s="337" t="n">
        <f aca="false">SUM('monthly data'!MC257:ME257)</f>
        <v>476.741359697939</v>
      </c>
      <c r="DL1278" s="337" t="n">
        <f aca="false">SUM('monthly data'!MF257:MH257)</f>
        <v>0</v>
      </c>
      <c r="DM1278" s="337" t="n">
        <f aca="false">SUM('monthly data'!MI257:MK257)</f>
        <v>0</v>
      </c>
      <c r="DN1278" s="337" t="n">
        <f aca="false">SUM('monthly data'!ML257:MN257)</f>
        <v>0</v>
      </c>
      <c r="DO1278" s="337" t="n">
        <f aca="false">SUM('monthly data'!MO257:MQ257)</f>
        <v>0</v>
      </c>
      <c r="DP1278" s="337" t="n">
        <f aca="false">SUM('monthly data'!MR257:MT257)</f>
        <v>0</v>
      </c>
      <c r="DQ1278" s="337" t="n">
        <f aca="false">SUM('monthly data'!MU257:MW257)</f>
        <v>0</v>
      </c>
    </row>
    <row r="1279" customFormat="false" ht="18.75" hidden="false" customHeight="false" outlineLevel="0" collapsed="false">
      <c r="A1279" s="338" t="s">
        <v>691</v>
      </c>
      <c r="B1279" s="337" t="n">
        <f aca="false">SUM('monthly data'!B258:D258)</f>
        <v>-25.5382</v>
      </c>
      <c r="C1279" s="337" t="n">
        <f aca="false">SUM('monthly data'!E258:G258)</f>
        <v>-7.68889999999999</v>
      </c>
      <c r="D1279" s="337" t="n">
        <f aca="false">SUM('monthly data'!H258:J258)</f>
        <v>-11.4271</v>
      </c>
      <c r="E1279" s="337" t="n">
        <f aca="false">SUM('monthly data'!K258:M258)</f>
        <v>-28.8766</v>
      </c>
      <c r="F1279" s="337" t="n">
        <f aca="false">SUM('monthly data'!N258:P258)</f>
        <v>-35.207</v>
      </c>
      <c r="G1279" s="337" t="n">
        <f aca="false">SUM('monthly data'!Q258:S258)</f>
        <v>-37.8004</v>
      </c>
      <c r="H1279" s="337" t="n">
        <f aca="false">SUM('monthly data'!T258:V258)</f>
        <v>-40.1134</v>
      </c>
      <c r="I1279" s="337" t="n">
        <f aca="false">SUM('monthly data'!W258:Y258)</f>
        <v>-44.4003</v>
      </c>
      <c r="J1279" s="337" t="n">
        <f aca="false">SUM('monthly data'!Z258:AB258)</f>
        <v>-47.5308</v>
      </c>
      <c r="K1279" s="337" t="n">
        <f aca="false">SUM('monthly data'!AC258:AE258)</f>
        <v>-51.0811</v>
      </c>
      <c r="L1279" s="337" t="n">
        <f aca="false">SUM('monthly data'!AF258:AH258)</f>
        <v>-71.0581</v>
      </c>
      <c r="M1279" s="337" t="n">
        <f aca="false">SUM('monthly data'!AI258:AK258)</f>
        <v>-98.4699</v>
      </c>
      <c r="N1279" s="337" t="n">
        <f aca="false">SUM('monthly data'!AL258:AN258)</f>
        <v>-77.310638</v>
      </c>
      <c r="O1279" s="337" t="n">
        <f aca="false">SUM('monthly data'!AO258:AQ258)</f>
        <v>-82.453322</v>
      </c>
      <c r="P1279" s="337" t="n">
        <f aca="false">SUM('monthly data'!AR258:AT258)</f>
        <v>-90.110359</v>
      </c>
      <c r="Q1279" s="337" t="n">
        <f aca="false">SUM('monthly data'!AU258:AW258)</f>
        <v>-91.775839</v>
      </c>
      <c r="R1279" s="337" t="n">
        <f aca="false">SUM('monthly data'!AX258:AZ258)</f>
        <v>-89.30854</v>
      </c>
      <c r="S1279" s="337" t="n">
        <f aca="false">SUM('monthly data'!BA258:BC258)</f>
        <v>-86.763401</v>
      </c>
      <c r="T1279" s="337" t="n">
        <f aca="false">SUM('monthly data'!BD258:BF258)</f>
        <v>-92.354904</v>
      </c>
      <c r="U1279" s="337" t="n">
        <f aca="false">SUM('monthly data'!BG258:BI258)</f>
        <v>-96.622297</v>
      </c>
      <c r="V1279" s="337" t="n">
        <f aca="false">SUM('monthly data'!BJ258:BL258)</f>
        <v>-95.521267</v>
      </c>
      <c r="W1279" s="337" t="n">
        <f aca="false">SUM('monthly data'!BM258:BO258)</f>
        <v>-91.131648</v>
      </c>
      <c r="X1279" s="337" t="n">
        <f aca="false">SUM('monthly data'!BP258:BR258)</f>
        <v>-103.746209</v>
      </c>
      <c r="Y1279" s="337" t="n">
        <f aca="false">SUM('monthly data'!BS258:BU258)</f>
        <v>-118.849259</v>
      </c>
      <c r="Z1279" s="337" t="n">
        <f aca="false">SUM('monthly data'!BV258:BX258)</f>
        <v>-117.15627</v>
      </c>
      <c r="AA1279" s="337" t="n">
        <f aca="false">SUM('monthly data'!BY258:CA258)</f>
        <v>-121.89062</v>
      </c>
      <c r="AB1279" s="337" t="n">
        <f aca="false">SUM('monthly data'!CB258:CD258)</f>
        <v>-123.91659</v>
      </c>
      <c r="AC1279" s="337" t="n">
        <f aca="false">SUM('monthly data'!CE258:CG258)</f>
        <v>-138.563299</v>
      </c>
      <c r="AD1279" s="337" t="n">
        <f aca="false">SUM('monthly data'!CH258:CJ258)</f>
        <v>-126.60771</v>
      </c>
      <c r="AE1279" s="337" t="n">
        <f aca="false">SUM('monthly data'!CK258:CM258)</f>
        <v>-122.73627</v>
      </c>
      <c r="AF1279" s="337" t="n">
        <f aca="false">SUM('monthly data'!CN258:CP258)</f>
        <v>-126.6297</v>
      </c>
      <c r="AG1279" s="337" t="n">
        <f aca="false">SUM('monthly data'!CQ258:CS258)</f>
        <v>-140.04084</v>
      </c>
      <c r="AH1279" s="337" t="n">
        <f aca="false">SUM('monthly data'!CT258:CV258)</f>
        <v>-161.23892</v>
      </c>
      <c r="AI1279" s="337" t="n">
        <f aca="false">SUM('monthly data'!CW258:CY258)</f>
        <v>-176.69586</v>
      </c>
      <c r="AJ1279" s="337" t="n">
        <f aca="false">SUM('monthly data'!CZ258:DB258)</f>
        <v>-181.24427</v>
      </c>
      <c r="AK1279" s="337" t="n">
        <f aca="false">SUM('monthly data'!DC258:DE258)</f>
        <v>-187.57617</v>
      </c>
      <c r="AL1279" s="337" t="n">
        <f aca="false">SUM('monthly data'!DF258:DH258)</f>
        <v>-182.919884345</v>
      </c>
      <c r="AM1279" s="337" t="n">
        <f aca="false">SUM('monthly data'!DI258:DK258)</f>
        <v>-178.825146824</v>
      </c>
      <c r="AN1279" s="337" t="n">
        <f aca="false">SUM('monthly data'!DL258:DN258)</f>
        <v>-181.606213107</v>
      </c>
      <c r="AO1279" s="337" t="n">
        <f aca="false">SUM('monthly data'!DO258:DQ258)</f>
        <v>-207.899771</v>
      </c>
      <c r="AP1279" s="337" t="n">
        <f aca="false">SUM('monthly data'!DR258:DT258)</f>
        <v>-219.889524</v>
      </c>
      <c r="AQ1279" s="337" t="n">
        <f aca="false">SUM('monthly data'!DU258:DW258)</f>
        <v>-215.470948326</v>
      </c>
      <c r="AR1279" s="337" t="n">
        <f aca="false">SUM('monthly data'!DX258:DZ258)</f>
        <v>-228.622242</v>
      </c>
      <c r="AS1279" s="337" t="n">
        <f aca="false">SUM('monthly data'!EA258:EC258)</f>
        <v>-246.150599</v>
      </c>
      <c r="AT1279" s="337" t="n">
        <f aca="false">SUM('monthly data'!ED258:EF258)</f>
        <v>-266.752692</v>
      </c>
      <c r="AU1279" s="337" t="n">
        <f aca="false">SUM('monthly data'!EG258:EI258)</f>
        <v>-275.503567</v>
      </c>
      <c r="AV1279" s="337" t="n">
        <f aca="false">SUM('monthly data'!EJ258:EL258)</f>
        <v>-300.377194</v>
      </c>
      <c r="AW1279" s="337" t="n">
        <f aca="false">SUM('monthly data'!EM258:EO258)</f>
        <v>-323.073934</v>
      </c>
      <c r="AX1279" s="337" t="n">
        <f aca="false">SUM('monthly data'!EP258:ER258)</f>
        <v>-327.024556</v>
      </c>
      <c r="AY1279" s="337" t="n">
        <f aca="false">SUM('monthly data'!ES258:EU258)</f>
        <v>-313.770572629</v>
      </c>
      <c r="AZ1279" s="337" t="n">
        <f aca="false">SUM('monthly data'!EV258:EX258)</f>
        <v>-354.8771713</v>
      </c>
      <c r="BA1279" s="337" t="n">
        <f aca="false">SUM('monthly data'!EY258:FA258)</f>
        <v>-337.228063</v>
      </c>
      <c r="BB1279" s="337" t="n">
        <f aca="false">SUM('monthly data'!FB258:FD258)</f>
        <v>-348.139248747</v>
      </c>
      <c r="BC1279" s="337" t="n">
        <f aca="false">SUM('monthly data'!FE258:FG258)</f>
        <v>-347.099687633</v>
      </c>
      <c r="BD1279" s="337" t="n">
        <f aca="false">SUM('monthly data'!FH258:FJ258)</f>
        <v>-372.885244967</v>
      </c>
      <c r="BE1279" s="337" t="n">
        <f aca="false">SUM('monthly data'!FK258:FM258)</f>
        <v>-405.39197528</v>
      </c>
      <c r="BF1279" s="337" t="n">
        <f aca="false">SUM('monthly data'!FN258:FP258)</f>
        <v>-416.394072199</v>
      </c>
      <c r="BG1279" s="337" t="n">
        <f aca="false">SUM('monthly data'!FQ258:FS258)</f>
        <v>-425.606782841562</v>
      </c>
      <c r="BH1279" s="337" t="n">
        <f aca="false">SUM('monthly data'!FT258:FV258)</f>
        <v>-422.85309994</v>
      </c>
      <c r="BI1279" s="337" t="n">
        <f aca="false">SUM('monthly data'!FW258:FY258)</f>
        <v>-421.91277290109</v>
      </c>
      <c r="BJ1279" s="337" t="n">
        <f aca="false">SUM('monthly data'!FZ258:GB258)</f>
        <v>-442.0063760032</v>
      </c>
      <c r="BK1279" s="337" t="n">
        <f aca="false">SUM('monthly data'!GC258:GE258)</f>
        <v>-452.384666402938</v>
      </c>
      <c r="BL1279" s="337" t="n">
        <f aca="false">SUM('monthly data'!GF258:GH258)</f>
        <v>-471.0830787474</v>
      </c>
      <c r="BM1279" s="337" t="n">
        <f aca="false">SUM('monthly data'!GI258:GK258)</f>
        <v>-504.4260913856</v>
      </c>
      <c r="BN1279" s="337" t="n">
        <f aca="false">SUM('monthly data'!GL258:GN258)</f>
        <v>-503.6139169604</v>
      </c>
      <c r="BO1279" s="337" t="n">
        <f aca="false">SUM('monthly data'!GO258:GQ258)</f>
        <v>-494.000284624752</v>
      </c>
      <c r="BP1279" s="337" t="n">
        <f aca="false">SUM('monthly data'!GR258:GT258)</f>
        <v>-494.63283160836</v>
      </c>
      <c r="BQ1279" s="337" t="n">
        <f aca="false">SUM('monthly data'!GU258:GW258)</f>
        <v>-526.26794281232</v>
      </c>
      <c r="BR1279" s="337" t="n">
        <f aca="false">SUM('monthly data'!GX258:GZ258)</f>
        <v>-552.55218920452</v>
      </c>
      <c r="BS1279" s="337" t="n">
        <f aca="false">SUM('monthly data'!HA258:HC258)</f>
        <v>-540.97336950616</v>
      </c>
      <c r="BT1279" s="337" t="n">
        <f aca="false">SUM('monthly data'!HD258:HF258)</f>
        <v>-582.81956274432</v>
      </c>
      <c r="BU1279" s="337" t="n">
        <f aca="false">SUM('monthly data'!HG258:HI258)</f>
        <v>-637.14161879672</v>
      </c>
      <c r="BV1279" s="337" t="n">
        <f aca="false">SUM('monthly data'!HJ258:HL258)</f>
        <v>-645.76888935736</v>
      </c>
      <c r="BW1279" s="337" t="n">
        <f aca="false">SUM('monthly data'!HM258:HO258)</f>
        <v>-675.07259398336</v>
      </c>
      <c r="BX1279" s="337" t="n">
        <f aca="false">SUM('monthly data'!HP258:HR258)</f>
        <v>-731.1434927318</v>
      </c>
      <c r="BY1279" s="337" t="n">
        <f aca="false">SUM('monthly data'!HS258:HU258)</f>
        <v>-805.953801200293</v>
      </c>
      <c r="BZ1279" s="337" t="n">
        <f aca="false">SUM('monthly data'!HV258:HX258)</f>
        <v>-914.368471798413</v>
      </c>
      <c r="CA1279" s="337" t="n">
        <f aca="false">SUM('monthly data'!HY258:IA258)</f>
        <v>-951.816478044242</v>
      </c>
      <c r="CB1279" s="337" t="n">
        <f aca="false">SUM('monthly data'!IB258:ID258)</f>
        <v>-1052.80388496974</v>
      </c>
      <c r="CC1279" s="337" t="n">
        <f aca="false">SUM('monthly data'!IE258:IG258)</f>
        <v>-1081.70061348581</v>
      </c>
      <c r="CD1279" s="337" t="n">
        <f aca="false">SUM('monthly data'!IH258:IJ258)</f>
        <v>-1086.2948557972</v>
      </c>
      <c r="CE1279" s="337" t="n">
        <f aca="false">SUM('monthly data'!IK258:IM258)</f>
        <v>-1079.2028371972</v>
      </c>
      <c r="CF1279" s="337" t="n">
        <f aca="false">SUM('monthly data'!IN258:IP258)</f>
        <v>-1013.21598299164</v>
      </c>
      <c r="CG1279" s="337" t="n">
        <f aca="false">SUM('monthly data'!IQ258:IS258)</f>
        <v>-1093.77927471997</v>
      </c>
      <c r="CH1279" s="337" t="n">
        <f aca="false">SUM('monthly data'!IT258:IV258)</f>
        <v>-1223.06961061848</v>
      </c>
      <c r="CI1279" s="337" t="n">
        <f aca="false">SUM('monthly data'!IW258:IY258)</f>
        <v>-1294.52111966692</v>
      </c>
      <c r="CJ1279" s="337" t="n">
        <f aca="false">SUM('monthly data'!IZ258:JB258)</f>
        <v>-1347.79724954706</v>
      </c>
      <c r="CK1279" s="337" t="n">
        <f aca="false">SUM('monthly data'!JC258:JE258)</f>
        <v>-1443.21771723248</v>
      </c>
      <c r="CL1279" s="337" t="n">
        <f aca="false">SUM('monthly data'!JF258:JH258)</f>
        <v>-1502.84839791836</v>
      </c>
      <c r="CM1279" s="337" t="n">
        <f aca="false">SUM('monthly data'!JI258:JK258)</f>
        <v>-1542.56491972608</v>
      </c>
      <c r="CN1279" s="337" t="n">
        <f aca="false">SUM('monthly data'!JL258:JN258)</f>
        <v>-1593.55066152116</v>
      </c>
      <c r="CO1279" s="337" t="n">
        <f aca="false">SUM('monthly data'!JO258:JQ258)</f>
        <v>-1692.13334613641</v>
      </c>
      <c r="CP1279" s="337" t="n">
        <f aca="false">SUM('monthly data'!JR258:JT258)</f>
        <v>-1796.68182734306</v>
      </c>
      <c r="CQ1279" s="337" t="n">
        <f aca="false">SUM('monthly data'!JU258:JW258)</f>
        <v>-1817.89505821796</v>
      </c>
      <c r="CR1279" s="337" t="n">
        <f aca="false">SUM('monthly data'!JX258:JZ258)</f>
        <v>-1888.37459770851</v>
      </c>
      <c r="CS1279" s="337" t="n">
        <f aca="false">SUM('monthly data'!KA258:KC258)</f>
        <v>-2002.566470299</v>
      </c>
      <c r="CT1279" s="337" t="n">
        <f aca="false">SUM('monthly data'!KD258:KF258)</f>
        <v>-2154.51910195949</v>
      </c>
      <c r="CU1279" s="337" t="n">
        <f aca="false">SUM('monthly data'!KG258:KI258)</f>
        <v>-2243.9729565257</v>
      </c>
      <c r="CV1279" s="337" t="n">
        <f aca="false">SUM('monthly data'!KJ258:KL258)</f>
        <v>-2229.3818930893</v>
      </c>
      <c r="CW1279" s="337" t="n">
        <f aca="false">SUM('monthly data'!KM258:KO258)</f>
        <v>-2283.20367094925</v>
      </c>
      <c r="CX1279" s="337" t="n">
        <f aca="false">SUM('monthly data'!KP258:KR258)</f>
        <v>-2529.03723720029</v>
      </c>
      <c r="CY1279" s="337" t="n">
        <f aca="false">SUM('monthly data'!KS258:KU258)</f>
        <v>-2628.68637596244</v>
      </c>
      <c r="CZ1279" s="337" t="n">
        <f aca="false">SUM('monthly data'!KV258:KX258)</f>
        <v>-2694.3990140732</v>
      </c>
      <c r="DA1279" s="337" t="n">
        <f aca="false">SUM('monthly data'!KY258:LA258)</f>
        <v>-2877.38310811425</v>
      </c>
      <c r="DB1279" s="337" t="n">
        <f aca="false">SUM('monthly data'!LB258:LD258)</f>
        <v>-2896.6004174931</v>
      </c>
      <c r="DC1279" s="337" t="n">
        <f aca="false">SUM('monthly data'!LE258:LG258)</f>
        <v>-3094.77092632745</v>
      </c>
      <c r="DD1279" s="337" t="n">
        <f aca="false">SUM('monthly data'!LH258:LJ258)</f>
        <v>-3280.1844923587</v>
      </c>
      <c r="DE1279" s="337" t="n">
        <f aca="false">SUM('monthly data'!LK258:LM258)</f>
        <v>-3308.73773984579</v>
      </c>
      <c r="DF1279" s="337" t="n">
        <f aca="false">SUM('monthly data'!LN258:LP258)</f>
        <v>-3360.67657497952</v>
      </c>
      <c r="DG1279" s="337" t="n">
        <f aca="false">SUM('monthly data'!LQ258:LS258)</f>
        <v>-3475.87045036348</v>
      </c>
      <c r="DH1279" s="337" t="n">
        <f aca="false">SUM('monthly data'!LT258:LV258)</f>
        <v>-4115.39979618752</v>
      </c>
      <c r="DI1279" s="337" t="n">
        <f aca="false">SUM('monthly data'!LW258:LY258)</f>
        <v>-4978.85285996711</v>
      </c>
      <c r="DJ1279" s="337" t="n">
        <f aca="false">SUM('monthly data'!LZ258:MB258)</f>
        <v>-5058.0576609335</v>
      </c>
      <c r="DK1279" s="337" t="n">
        <f aca="false">SUM('monthly data'!MC258:ME258)</f>
        <v>-3699.10823531359</v>
      </c>
      <c r="DL1279" s="337" t="n">
        <f aca="false">SUM('monthly data'!MF258:MH258)</f>
        <v>0</v>
      </c>
      <c r="DM1279" s="337" t="n">
        <f aca="false">SUM('monthly data'!MI258:MK258)</f>
        <v>0</v>
      </c>
      <c r="DN1279" s="337" t="n">
        <f aca="false">SUM('monthly data'!ML258:MN258)</f>
        <v>0</v>
      </c>
      <c r="DO1279" s="337" t="n">
        <f aca="false">SUM('monthly data'!MO258:MQ258)</f>
        <v>0</v>
      </c>
      <c r="DP1279" s="337" t="n">
        <f aca="false">SUM('monthly data'!MR258:MT258)</f>
        <v>0</v>
      </c>
      <c r="DQ1279" s="337" t="n">
        <f aca="false">SUM('monthly data'!MU258:MW258)</f>
        <v>0</v>
      </c>
    </row>
    <row r="1280" customFormat="false" ht="18" hidden="false" customHeight="false" outlineLevel="0" collapsed="false">
      <c r="A1280" s="333" t="s">
        <v>693</v>
      </c>
      <c r="B1280" s="337" t="n">
        <f aca="false">SUM('monthly data'!B259:D259)</f>
        <v>0.0236500000000106</v>
      </c>
      <c r="C1280" s="337" t="n">
        <f aca="false">SUM('monthly data'!E259:G259)</f>
        <v>0.00869999999998328</v>
      </c>
      <c r="D1280" s="337" t="n">
        <f aca="false">SUM('monthly data'!H259:J259)</f>
        <v>0.0120999999999896</v>
      </c>
      <c r="E1280" s="337" t="n">
        <f aca="false">SUM('monthly data'!K259:M259)</f>
        <v>0.218700000000027</v>
      </c>
      <c r="F1280" s="337" t="n">
        <f aca="false">SUM('monthly data'!N259:P259)</f>
        <v>0.276999999999987</v>
      </c>
      <c r="G1280" s="337" t="n">
        <f aca="false">SUM('monthly data'!Q259:S259)</f>
        <v>-0.190899999999999</v>
      </c>
      <c r="H1280" s="337" t="n">
        <f aca="false">SUM('monthly data'!T259:V259)</f>
        <v>0.0549000000000035</v>
      </c>
      <c r="I1280" s="337" t="n">
        <f aca="false">SUM('monthly data'!W259:Y259)</f>
        <v>-0.0127000000000166</v>
      </c>
      <c r="J1280" s="337" t="n">
        <f aca="false">SUM('monthly data'!Z259:AB259)</f>
        <v>0.0253699999999952</v>
      </c>
      <c r="K1280" s="337" t="n">
        <f aca="false">SUM('monthly data'!AC259:AE259)</f>
        <v>-0.302689999999998</v>
      </c>
      <c r="L1280" s="337" t="n">
        <f aca="false">SUM('monthly data'!AF259:AH259)</f>
        <v>0.187000000000012</v>
      </c>
      <c r="M1280" s="337" t="n">
        <f aca="false">SUM('monthly data'!AI259:AK259)</f>
        <v>-0.153000000000034</v>
      </c>
      <c r="N1280" s="337" t="n">
        <f aca="false">SUM('monthly data'!AL259:AN259)</f>
        <v>-1.37792999999998</v>
      </c>
      <c r="O1280" s="337" t="n">
        <f aca="false">SUM('monthly data'!AO259:AQ259)</f>
        <v>-2.41890999999998</v>
      </c>
      <c r="P1280" s="337" t="n">
        <f aca="false">SUM('monthly data'!AR259:AT259)</f>
        <v>1.9862</v>
      </c>
      <c r="Q1280" s="337" t="n">
        <f aca="false">SUM('monthly data'!AU259:AW259)</f>
        <v>1.04962999999999</v>
      </c>
      <c r="R1280" s="337" t="n">
        <f aca="false">SUM('monthly data'!AX259:AZ259)</f>
        <v>-0.59653000000003</v>
      </c>
      <c r="S1280" s="337" t="n">
        <f aca="false">SUM('monthly data'!BA259:BC259)</f>
        <v>1.77049099999998</v>
      </c>
      <c r="T1280" s="337" t="n">
        <f aca="false">SUM('monthly data'!BD259:BF259)</f>
        <v>0.456489999999974</v>
      </c>
      <c r="U1280" s="337" t="n">
        <f aca="false">SUM('monthly data'!BG259:BI259)</f>
        <v>0.557280000000063</v>
      </c>
      <c r="V1280" s="337" t="n">
        <f aca="false">SUM('monthly data'!BJ259:BL259)</f>
        <v>3.43787100000004</v>
      </c>
      <c r="W1280" s="337" t="n">
        <f aca="false">SUM('monthly data'!BM259:BO259)</f>
        <v>2.87556599999998</v>
      </c>
      <c r="X1280" s="337" t="n">
        <f aca="false">SUM('monthly data'!BP259:BR259)</f>
        <v>1.28631</v>
      </c>
      <c r="Y1280" s="337" t="n">
        <f aca="false">SUM('monthly data'!BS259:BU259)</f>
        <v>0.910324999999958</v>
      </c>
      <c r="Z1280" s="337" t="n">
        <f aca="false">SUM('monthly data'!BV259:BX259)</f>
        <v>1.06129899999993</v>
      </c>
      <c r="AA1280" s="337" t="n">
        <f aca="false">SUM('monthly data'!BY259:CA259)</f>
        <v>0.196671000000009</v>
      </c>
      <c r="AB1280" s="337" t="n">
        <f aca="false">SUM('monthly data'!CB259:CD259)</f>
        <v>5.09318499999998</v>
      </c>
      <c r="AC1280" s="337" t="n">
        <f aca="false">SUM('monthly data'!CE259:CG259)</f>
        <v>-3.47842899999999</v>
      </c>
      <c r="AD1280" s="337" t="n">
        <f aca="false">SUM('monthly data'!CH259:CJ259)</f>
        <v>1.40821999999999</v>
      </c>
      <c r="AE1280" s="337" t="n">
        <f aca="false">SUM('monthly data'!CK259:CM259)</f>
        <v>-0.202290000000005</v>
      </c>
      <c r="AF1280" s="337" t="n">
        <f aca="false">SUM('monthly data'!CN259:CP259)</f>
        <v>0.0455199999999536</v>
      </c>
      <c r="AG1280" s="337" t="n">
        <f aca="false">SUM('monthly data'!CQ259:CS259)</f>
        <v>0.00657000000001062</v>
      </c>
      <c r="AH1280" s="337" t="n">
        <f aca="false">SUM('monthly data'!CT259:CV259)</f>
        <v>1.29131999999998</v>
      </c>
      <c r="AI1280" s="337" t="n">
        <f aca="false">SUM('monthly data'!CW259:CY259)</f>
        <v>2.12091000000004</v>
      </c>
      <c r="AJ1280" s="337" t="n">
        <f aca="false">SUM('monthly data'!CZ259:DB259)</f>
        <v>7.31123999999997</v>
      </c>
      <c r="AK1280" s="337" t="n">
        <f aca="false">SUM('monthly data'!DC259:DE259)</f>
        <v>10.1284700000001</v>
      </c>
      <c r="AL1280" s="337" t="n">
        <f aca="false">SUM('monthly data'!DF259:DH259)</f>
        <v>-0.177614577799972</v>
      </c>
      <c r="AM1280" s="337" t="n">
        <f aca="false">SUM('monthly data'!DI259:DK259)</f>
        <v>-1.326927504</v>
      </c>
      <c r="AN1280" s="337" t="n">
        <f aca="false">SUM('monthly data'!DL259:DN259)</f>
        <v>-2.54451627000012</v>
      </c>
      <c r="AO1280" s="337" t="n">
        <f aca="false">SUM('monthly data'!DO259:DQ259)</f>
        <v>-2.51074646499993</v>
      </c>
      <c r="AP1280" s="337" t="n">
        <f aca="false">SUM('monthly data'!DR259:DT259)</f>
        <v>0.04001999999997</v>
      </c>
      <c r="AQ1280" s="337" t="n">
        <f aca="false">SUM('monthly data'!DU259:DW259)</f>
        <v>0.00322999999997364</v>
      </c>
      <c r="AR1280" s="337" t="n">
        <f aca="false">SUM('monthly data'!DX259:DZ259)</f>
        <v>0.000610000000023092</v>
      </c>
      <c r="AS1280" s="337" t="n">
        <f aca="false">SUM('monthly data'!EA259:EC259)</f>
        <v>0.000620000000054688</v>
      </c>
      <c r="AT1280" s="337" t="n">
        <f aca="false">SUM('monthly data'!ED259:EF259)</f>
        <v>-0.329810000000066</v>
      </c>
      <c r="AU1280" s="337" t="n">
        <f aca="false">SUM('monthly data'!EG259:EI259)</f>
        <v>8.00000000253931E-005</v>
      </c>
      <c r="AV1280" s="337" t="n">
        <f aca="false">SUM('monthly data'!EJ259:EL259)</f>
        <v>0.00501000000008389</v>
      </c>
      <c r="AW1280" s="337" t="n">
        <f aca="false">SUM('monthly data'!EM259:EO259)</f>
        <v>-0.000299999999924694</v>
      </c>
      <c r="AX1280" s="337" t="n">
        <f aca="false">SUM('monthly data'!EP259:ER259)</f>
        <v>-0.000450000000057571</v>
      </c>
      <c r="AY1280" s="337" t="n">
        <f aca="false">SUM('monthly data'!ES259:EU259)</f>
        <v>-5.00000002148227E-005</v>
      </c>
      <c r="AZ1280" s="337" t="n">
        <f aca="false">SUM('monthly data'!EV259:EX259)</f>
        <v>2.00000001200351E-005</v>
      </c>
      <c r="BA1280" s="337" t="n">
        <f aca="false">SUM('monthly data'!EY259:FA259)</f>
        <v>-0.0019500000000221</v>
      </c>
      <c r="BB1280" s="337" t="n">
        <f aca="false">SUM('monthly data'!FB259:FD259)</f>
        <v>2.01017000000007</v>
      </c>
      <c r="BC1280" s="337" t="n">
        <f aca="false">SUM('monthly data'!FE259:FG259)</f>
        <v>1.99328000000014</v>
      </c>
      <c r="BD1280" s="337" t="n">
        <f aca="false">SUM('monthly data'!FH259:FJ259)</f>
        <v>2.09822000000014</v>
      </c>
      <c r="BE1280" s="337" t="n">
        <f aca="false">SUM('monthly data'!FK259:FM259)</f>
        <v>2.0613800000001</v>
      </c>
      <c r="BF1280" s="337" t="n">
        <f aca="false">SUM('monthly data'!FN259:FP259)</f>
        <v>-0.00367500000010068</v>
      </c>
      <c r="BG1280" s="337" t="n">
        <f aca="false">SUM('monthly data'!FQ259:FS259)</f>
        <v>0.114840000000072</v>
      </c>
      <c r="BH1280" s="337" t="n">
        <f aca="false">SUM('monthly data'!FT259:FV259)</f>
        <v>0.0249400000000719</v>
      </c>
      <c r="BI1280" s="337" t="n">
        <f aca="false">SUM('monthly data'!FW259:FY259)</f>
        <v>-2.0965873859999</v>
      </c>
      <c r="BJ1280" s="337" t="n">
        <f aca="false">SUM('monthly data'!FZ259:GB259)</f>
        <v>-0.154082018358224</v>
      </c>
      <c r="BK1280" s="337" t="n">
        <f aca="false">SUM('monthly data'!GC259:GE259)</f>
        <v>-0.0348276785759936</v>
      </c>
      <c r="BL1280" s="337" t="n">
        <f aca="false">SUM('monthly data'!GF259:GH259)</f>
        <v>-0.315919480399998</v>
      </c>
      <c r="BM1280" s="337" t="n">
        <f aca="false">SUM('monthly data'!GI259:GK259)</f>
        <v>-0.209403313200141</v>
      </c>
      <c r="BN1280" s="337" t="n">
        <f aca="false">SUM('monthly data'!GL259:GN259)</f>
        <v>-0.226059999999961</v>
      </c>
      <c r="BO1280" s="337" t="n">
        <f aca="false">SUM('monthly data'!GO259:GQ259)</f>
        <v>-0.13901723557899</v>
      </c>
      <c r="BP1280" s="337" t="n">
        <f aca="false">SUM('monthly data'!GR259:GT259)</f>
        <v>0.0992762799999127</v>
      </c>
      <c r="BQ1280" s="337" t="n">
        <f aca="false">SUM('monthly data'!GU259:GW259)</f>
        <v>0.0407199999998511</v>
      </c>
      <c r="BR1280" s="337" t="n">
        <f aca="false">SUM('monthly data'!GX259:GZ259)</f>
        <v>0</v>
      </c>
      <c r="BS1280" s="337" t="n">
        <f aca="false">SUM('monthly data'!HA259:HC259)</f>
        <v>0</v>
      </c>
      <c r="BT1280" s="337" t="n">
        <f aca="false">SUM('monthly data'!HD259:HF259)</f>
        <v>0</v>
      </c>
      <c r="BU1280" s="337" t="n">
        <f aca="false">SUM('monthly data'!HG259:HI259)</f>
        <v>0</v>
      </c>
      <c r="BV1280" s="337" t="n">
        <f aca="false">SUM('monthly data'!HJ259:HL259)</f>
        <v>0</v>
      </c>
      <c r="BW1280" s="337" t="n">
        <f aca="false">SUM('monthly data'!HM259:HO259)</f>
        <v>0</v>
      </c>
      <c r="BX1280" s="337" t="n">
        <f aca="false">SUM('monthly data'!HP259:HR259)</f>
        <v>0</v>
      </c>
      <c r="BY1280" s="337" t="n">
        <f aca="false">SUM('monthly data'!HS259:HU259)</f>
        <v>0.0340435516029629</v>
      </c>
      <c r="BZ1280" s="337" t="n">
        <f aca="false">SUM('monthly data'!HV259:HX259)</f>
        <v>0</v>
      </c>
      <c r="CA1280" s="337" t="n">
        <f aca="false">SUM('monthly data'!HY259:IA259)</f>
        <v>0</v>
      </c>
      <c r="CB1280" s="337" t="n">
        <f aca="false">SUM('monthly data'!IB259:ID259)</f>
        <v>0</v>
      </c>
      <c r="CC1280" s="337" t="n">
        <f aca="false">SUM('monthly data'!IE259:IG259)</f>
        <v>0</v>
      </c>
      <c r="CD1280" s="337" t="n">
        <f aca="false">SUM('monthly data'!IH259:IJ259)</f>
        <v>0</v>
      </c>
      <c r="CE1280" s="337" t="n">
        <f aca="false">SUM('monthly data'!IK259:IM259)</f>
        <v>0</v>
      </c>
      <c r="CF1280" s="337" t="n">
        <f aca="false">SUM('monthly data'!IN259:IP259)</f>
        <v>0</v>
      </c>
      <c r="CG1280" s="337" t="n">
        <f aca="false">SUM('monthly data'!IQ259:IS259)</f>
        <v>0</v>
      </c>
      <c r="CH1280" s="337" t="n">
        <f aca="false">SUM('monthly data'!IT259:IV259)</f>
        <v>0</v>
      </c>
      <c r="CI1280" s="337" t="n">
        <f aca="false">SUM('monthly data'!IW259:IY259)</f>
        <v>0</v>
      </c>
      <c r="CJ1280" s="337" t="n">
        <f aca="false">SUM('monthly data'!IZ259:JB259)</f>
        <v>0</v>
      </c>
      <c r="CK1280" s="337" t="n">
        <f aca="false">SUM('monthly data'!JC259:JE259)</f>
        <v>0</v>
      </c>
      <c r="CL1280" s="337" t="n">
        <f aca="false">SUM('monthly data'!JF259:JH259)</f>
        <v>0</v>
      </c>
      <c r="CM1280" s="337" t="n">
        <f aca="false">SUM('monthly data'!JI259:JK259)</f>
        <v>0</v>
      </c>
      <c r="CN1280" s="337" t="n">
        <f aca="false">SUM('monthly data'!JL259:JN259)</f>
        <v>0</v>
      </c>
      <c r="CO1280" s="337" t="n">
        <f aca="false">SUM('monthly data'!JO259:JQ259)</f>
        <v>0</v>
      </c>
      <c r="CP1280" s="337" t="n">
        <f aca="false">SUM('monthly data'!JR259:JT259)</f>
        <v>0</v>
      </c>
      <c r="CQ1280" s="337" t="n">
        <f aca="false">SUM('monthly data'!JU259:JW259)</f>
        <v>0</v>
      </c>
      <c r="CR1280" s="337" t="n">
        <f aca="false">SUM('monthly data'!JX259:JZ259)</f>
        <v>0</v>
      </c>
      <c r="CS1280" s="337" t="n">
        <f aca="false">SUM('monthly data'!KA259:KC259)</f>
        <v>0</v>
      </c>
      <c r="CT1280" s="337" t="n">
        <f aca="false">SUM('monthly data'!KD259:KF259)</f>
        <v>0</v>
      </c>
      <c r="CU1280" s="337" t="n">
        <f aca="false">SUM('monthly data'!KG259:KI259)</f>
        <v>0</v>
      </c>
      <c r="CV1280" s="337" t="n">
        <f aca="false">SUM('monthly data'!KJ259:KL259)</f>
        <v>0</v>
      </c>
      <c r="CW1280" s="337" t="n">
        <f aca="false">SUM('monthly data'!KM259:KO259)</f>
        <v>0</v>
      </c>
      <c r="CX1280" s="337" t="n">
        <f aca="false">SUM('monthly data'!KP259:KR259)</f>
        <v>0</v>
      </c>
      <c r="CY1280" s="337" t="n">
        <f aca="false">SUM('monthly data'!KS259:KU259)</f>
        <v>0</v>
      </c>
      <c r="CZ1280" s="337" t="n">
        <f aca="false">SUM('monthly data'!KV259:KX259)</f>
        <v>0</v>
      </c>
      <c r="DA1280" s="337" t="n">
        <f aca="false">SUM('monthly data'!KY259:LA259)</f>
        <v>0</v>
      </c>
      <c r="DB1280" s="337" t="n">
        <f aca="false">SUM('monthly data'!LB259:LD259)</f>
        <v>0</v>
      </c>
      <c r="DC1280" s="337" t="n">
        <f aca="false">SUM('monthly data'!LE259:LG259)</f>
        <v>0</v>
      </c>
      <c r="DD1280" s="337" t="n">
        <f aca="false">SUM('monthly data'!LH259:LJ259)</f>
        <v>0</v>
      </c>
      <c r="DE1280" s="337" t="n">
        <f aca="false">SUM('monthly data'!LK259:LM259)</f>
        <v>0</v>
      </c>
      <c r="DF1280" s="337" t="n">
        <f aca="false">SUM('monthly data'!LN259:LP259)</f>
        <v>0</v>
      </c>
      <c r="DG1280" s="337" t="n">
        <f aca="false">SUM('monthly data'!LQ259:LS259)</f>
        <v>0</v>
      </c>
      <c r="DH1280" s="337" t="n">
        <f aca="false">SUM('monthly data'!LT259:LV259)</f>
        <v>0</v>
      </c>
      <c r="DI1280" s="337" t="n">
        <f aca="false">SUM('monthly data'!LW259:LY259)</f>
        <v>0</v>
      </c>
      <c r="DJ1280" s="337" t="n">
        <f aca="false">SUM('monthly data'!LZ259:MB259)</f>
        <v>0</v>
      </c>
      <c r="DK1280" s="337" t="n">
        <f aca="false">SUM('monthly data'!MC259:ME259)</f>
        <v>0</v>
      </c>
      <c r="DL1280" s="337" t="n">
        <f aca="false">SUM('monthly data'!MF259:MH259)</f>
        <v>0</v>
      </c>
      <c r="DM1280" s="337" t="n">
        <f aca="false">SUM('monthly data'!MI259:MK259)</f>
        <v>0</v>
      </c>
      <c r="DN1280" s="337" t="n">
        <f aca="false">SUM('monthly data'!ML259:MN259)</f>
        <v>0</v>
      </c>
      <c r="DO1280" s="337" t="n">
        <f aca="false">SUM('monthly data'!MO259:MQ259)</f>
        <v>0</v>
      </c>
      <c r="DP1280" s="337" t="n">
        <f aca="false">SUM('monthly data'!MR259:MT259)</f>
        <v>0</v>
      </c>
      <c r="DQ1280" s="337" t="n">
        <f aca="false">SUM('monthly data'!MU259:MW259)</f>
        <v>0</v>
      </c>
    </row>
    <row r="1281" customFormat="false" ht="18" hidden="false" customHeight="false" outlineLevel="0" collapsed="false">
      <c r="A1281" s="339" t="s">
        <v>694</v>
      </c>
      <c r="B1281" s="337" t="e">
        <f aca="false">SUM('monthly data'!#ref!)</f>
        <v>#VALUE!</v>
      </c>
      <c r="C1281" s="337" t="e">
        <f aca="false">SUM('monthly data'!#ref!)</f>
        <v>#VALUE!</v>
      </c>
      <c r="D1281" s="337" t="e">
        <f aca="false">SUM('monthly data'!#ref!)</f>
        <v>#VALUE!</v>
      </c>
      <c r="E1281" s="337" t="e">
        <f aca="false">SUM('monthly data'!#ref!)</f>
        <v>#VALUE!</v>
      </c>
      <c r="F1281" s="337" t="e">
        <f aca="false">SUM('monthly data'!#ref!)</f>
        <v>#VALUE!</v>
      </c>
      <c r="G1281" s="337" t="e">
        <f aca="false">SUM('monthly data'!#ref!)</f>
        <v>#VALUE!</v>
      </c>
      <c r="H1281" s="337" t="e">
        <f aca="false">SUM('monthly data'!#ref!)</f>
        <v>#VALUE!</v>
      </c>
      <c r="I1281" s="337" t="e">
        <f aca="false">SUM('monthly data'!#ref!)</f>
        <v>#VALUE!</v>
      </c>
      <c r="J1281" s="337" t="e">
        <f aca="false">SUM('monthly data'!#ref!)</f>
        <v>#VALUE!</v>
      </c>
      <c r="K1281" s="337" t="e">
        <f aca="false">SUM('monthly data'!#ref!)</f>
        <v>#VALUE!</v>
      </c>
      <c r="L1281" s="337" t="e">
        <f aca="false">SUM('monthly data'!#ref!)</f>
        <v>#VALUE!</v>
      </c>
      <c r="M1281" s="337" t="e">
        <f aca="false">SUM('monthly data'!#ref!)</f>
        <v>#VALUE!</v>
      </c>
      <c r="N1281" s="337" t="e">
        <f aca="false">SUM('monthly data'!#ref!)</f>
        <v>#VALUE!</v>
      </c>
      <c r="O1281" s="337" t="e">
        <f aca="false">SUM('monthly data'!#ref!)</f>
        <v>#VALUE!</v>
      </c>
      <c r="P1281" s="337" t="e">
        <f aca="false">SUM('monthly data'!#ref!)</f>
        <v>#VALUE!</v>
      </c>
      <c r="Q1281" s="337" t="e">
        <f aca="false">SUM('monthly data'!#ref!)</f>
        <v>#VALUE!</v>
      </c>
      <c r="R1281" s="337" t="e">
        <f aca="false">SUM('monthly data'!#ref!)</f>
        <v>#VALUE!</v>
      </c>
      <c r="S1281" s="337" t="e">
        <f aca="false">SUM('monthly data'!#ref!)</f>
        <v>#VALUE!</v>
      </c>
      <c r="T1281" s="337" t="e">
        <f aca="false">SUM('monthly data'!#ref!)</f>
        <v>#VALUE!</v>
      </c>
      <c r="U1281" s="337" t="e">
        <f aca="false">SUM('monthly data'!#ref!)</f>
        <v>#VALUE!</v>
      </c>
      <c r="V1281" s="337" t="e">
        <f aca="false">SUM('monthly data'!#ref!)</f>
        <v>#VALUE!</v>
      </c>
      <c r="W1281" s="337" t="e">
        <f aca="false">SUM('monthly data'!#ref!)</f>
        <v>#VALUE!</v>
      </c>
      <c r="X1281" s="337" t="e">
        <f aca="false">SUM('monthly data'!#ref!)</f>
        <v>#VALUE!</v>
      </c>
      <c r="Y1281" s="337" t="e">
        <f aca="false">SUM('monthly data'!#ref!)</f>
        <v>#VALUE!</v>
      </c>
      <c r="Z1281" s="337" t="e">
        <f aca="false">SUM('monthly data'!#ref!)</f>
        <v>#VALUE!</v>
      </c>
      <c r="AA1281" s="337" t="e">
        <f aca="false">SUM('monthly data'!#ref!)</f>
        <v>#VALUE!</v>
      </c>
      <c r="AB1281" s="337" t="e">
        <f aca="false">SUM('monthly data'!#ref!)</f>
        <v>#VALUE!</v>
      </c>
      <c r="AC1281" s="337" t="e">
        <f aca="false">SUM('monthly data'!#ref!)</f>
        <v>#VALUE!</v>
      </c>
      <c r="AD1281" s="337" t="e">
        <f aca="false">SUM('monthly data'!#ref!)</f>
        <v>#VALUE!</v>
      </c>
      <c r="AE1281" s="337" t="e">
        <f aca="false">SUM('monthly data'!#ref!)</f>
        <v>#VALUE!</v>
      </c>
      <c r="AF1281" s="337" t="e">
        <f aca="false">SUM('monthly data'!#ref!)</f>
        <v>#VALUE!</v>
      </c>
      <c r="AG1281" s="337" t="e">
        <f aca="false">SUM('monthly data'!#ref!)</f>
        <v>#VALUE!</v>
      </c>
      <c r="AH1281" s="337" t="e">
        <f aca="false">SUM('monthly data'!#ref!)</f>
        <v>#VALUE!</v>
      </c>
      <c r="AI1281" s="337" t="e">
        <f aca="false">SUM('monthly data'!#ref!)</f>
        <v>#VALUE!</v>
      </c>
      <c r="AJ1281" s="337" t="e">
        <f aca="false">SUM('monthly data'!#ref!)</f>
        <v>#VALUE!</v>
      </c>
      <c r="AK1281" s="337" t="e">
        <f aca="false">SUM('monthly data'!#ref!)</f>
        <v>#VALUE!</v>
      </c>
      <c r="AL1281" s="337" t="e">
        <f aca="false">SUM('monthly data'!#ref!)</f>
        <v>#VALUE!</v>
      </c>
      <c r="AM1281" s="337" t="e">
        <f aca="false">SUM('monthly data'!#ref!)</f>
        <v>#VALUE!</v>
      </c>
      <c r="AN1281" s="337" t="e">
        <f aca="false">SUM('monthly data'!#ref!)</f>
        <v>#VALUE!</v>
      </c>
      <c r="AO1281" s="337" t="e">
        <f aca="false">SUM('monthly data'!#ref!)</f>
        <v>#VALUE!</v>
      </c>
      <c r="AP1281" s="337" t="e">
        <f aca="false">SUM('monthly data'!#ref!)</f>
        <v>#VALUE!</v>
      </c>
      <c r="AQ1281" s="337" t="e">
        <f aca="false">SUM('monthly data'!#ref!)</f>
        <v>#VALUE!</v>
      </c>
      <c r="AR1281" s="337" t="e">
        <f aca="false">SUM('monthly data'!#ref!)</f>
        <v>#VALUE!</v>
      </c>
      <c r="AS1281" s="337" t="e">
        <f aca="false">SUM('monthly data'!#ref!)</f>
        <v>#VALUE!</v>
      </c>
      <c r="AT1281" s="337" t="e">
        <f aca="false">SUM('monthly data'!#ref!)</f>
        <v>#VALUE!</v>
      </c>
      <c r="AU1281" s="337" t="e">
        <f aca="false">SUM('monthly data'!#ref!)</f>
        <v>#VALUE!</v>
      </c>
      <c r="AV1281" s="337" t="e">
        <f aca="false">SUM('monthly data'!#ref!)</f>
        <v>#VALUE!</v>
      </c>
      <c r="AW1281" s="337" t="e">
        <f aca="false">SUM('monthly data'!#ref!)</f>
        <v>#VALUE!</v>
      </c>
      <c r="AX1281" s="337" t="e">
        <f aca="false">SUM('monthly data'!#ref!)</f>
        <v>#VALUE!</v>
      </c>
      <c r="AY1281" s="337" t="e">
        <f aca="false">SUM('monthly data'!#ref!)</f>
        <v>#VALUE!</v>
      </c>
      <c r="AZ1281" s="337" t="e">
        <f aca="false">SUM('monthly data'!#ref!)</f>
        <v>#VALUE!</v>
      </c>
      <c r="BA1281" s="337" t="e">
        <f aca="false">SUM('monthly data'!#ref!)</f>
        <v>#VALUE!</v>
      </c>
      <c r="BB1281" s="337" t="e">
        <f aca="false">SUM('monthly data'!#ref!)</f>
        <v>#VALUE!</v>
      </c>
      <c r="BC1281" s="337" t="e">
        <f aca="false">SUM('monthly data'!#ref!)</f>
        <v>#VALUE!</v>
      </c>
      <c r="BD1281" s="337" t="e">
        <f aca="false">SUM('monthly data'!#ref!)</f>
        <v>#VALUE!</v>
      </c>
      <c r="BE1281" s="337" t="e">
        <f aca="false">SUM('monthly data'!#ref!)</f>
        <v>#VALUE!</v>
      </c>
      <c r="BF1281" s="337" t="e">
        <f aca="false">SUM('monthly data'!#ref!)</f>
        <v>#VALUE!</v>
      </c>
      <c r="BG1281" s="337" t="e">
        <f aca="false">SUM('monthly data'!#ref!)</f>
        <v>#VALUE!</v>
      </c>
      <c r="BH1281" s="337" t="e">
        <f aca="false">SUM('monthly data'!#ref!)</f>
        <v>#VALUE!</v>
      </c>
      <c r="BI1281" s="337" t="e">
        <f aca="false">SUM('monthly data'!#ref!)</f>
        <v>#VALUE!</v>
      </c>
      <c r="BJ1281" s="337" t="e">
        <f aca="false">SUM('monthly data'!#ref!)</f>
        <v>#VALUE!</v>
      </c>
      <c r="BK1281" s="337" t="e">
        <f aca="false">SUM('monthly data'!#ref!)</f>
        <v>#VALUE!</v>
      </c>
      <c r="BL1281" s="337" t="e">
        <f aca="false">SUM('monthly data'!#ref!)</f>
        <v>#VALUE!</v>
      </c>
      <c r="BM1281" s="337" t="e">
        <f aca="false">SUM('monthly data'!#ref!)</f>
        <v>#VALUE!</v>
      </c>
      <c r="BN1281" s="337" t="e">
        <f aca="false">SUM('monthly data'!#ref!)</f>
        <v>#VALUE!</v>
      </c>
      <c r="BO1281" s="337" t="e">
        <f aca="false">SUM('monthly data'!#ref!)</f>
        <v>#VALUE!</v>
      </c>
      <c r="BP1281" s="337" t="e">
        <f aca="false">SUM('monthly data'!#ref!)</f>
        <v>#VALUE!</v>
      </c>
      <c r="BQ1281" s="337" t="e">
        <f aca="false">SUM('monthly data'!#ref!)</f>
        <v>#VALUE!</v>
      </c>
      <c r="BR1281" s="337" t="e">
        <f aca="false">SUM('monthly data'!#ref!)</f>
        <v>#VALUE!</v>
      </c>
      <c r="BS1281" s="337" t="e">
        <f aca="false">SUM('monthly data'!#ref!)</f>
        <v>#VALUE!</v>
      </c>
      <c r="BT1281" s="337" t="e">
        <f aca="false">SUM('monthly data'!#ref!)</f>
        <v>#VALUE!</v>
      </c>
      <c r="BU1281" s="337" t="e">
        <f aca="false">SUM('monthly data'!#ref!)</f>
        <v>#VALUE!</v>
      </c>
      <c r="BV1281" s="337" t="e">
        <f aca="false">SUM('monthly data'!#ref!)</f>
        <v>#VALUE!</v>
      </c>
      <c r="BW1281" s="337" t="e">
        <f aca="false">SUM('monthly data'!#ref!)</f>
        <v>#VALUE!</v>
      </c>
      <c r="BX1281" s="337" t="e">
        <f aca="false">SUM('monthly data'!#ref!)</f>
        <v>#VALUE!</v>
      </c>
      <c r="BY1281" s="337" t="e">
        <f aca="false">SUM('monthly data'!#ref!)</f>
        <v>#VALUE!</v>
      </c>
      <c r="BZ1281" s="337" t="e">
        <f aca="false">SUM('monthly data'!#ref!)</f>
        <v>#VALUE!</v>
      </c>
      <c r="CA1281" s="337" t="e">
        <f aca="false">SUM('monthly data'!#ref!)</f>
        <v>#VALUE!</v>
      </c>
      <c r="CB1281" s="337" t="e">
        <f aca="false">SUM('monthly data'!#ref!)</f>
        <v>#VALUE!</v>
      </c>
      <c r="CC1281" s="337" t="e">
        <f aca="false">SUM('monthly data'!#ref!)</f>
        <v>#VALUE!</v>
      </c>
      <c r="CD1281" s="337" t="e">
        <f aca="false">SUM('monthly data'!#ref!)</f>
        <v>#VALUE!</v>
      </c>
      <c r="CE1281" s="337" t="e">
        <f aca="false">SUM('monthly data'!#ref!)</f>
        <v>#VALUE!</v>
      </c>
      <c r="CF1281" s="337" t="e">
        <f aca="false">SUM('monthly data'!#ref!)</f>
        <v>#VALUE!</v>
      </c>
      <c r="CG1281" s="337" t="e">
        <f aca="false">SUM('monthly data'!#ref!)</f>
        <v>#VALUE!</v>
      </c>
      <c r="CH1281" s="337" t="e">
        <f aca="false">SUM('monthly data'!#ref!)</f>
        <v>#VALUE!</v>
      </c>
      <c r="CI1281" s="337" t="e">
        <f aca="false">SUM('monthly data'!#ref!)</f>
        <v>#VALUE!</v>
      </c>
      <c r="CJ1281" s="337" t="e">
        <f aca="false">SUM('monthly data'!#ref!)</f>
        <v>#VALUE!</v>
      </c>
      <c r="CK1281" s="337" t="e">
        <f aca="false">SUM('monthly data'!#ref!)</f>
        <v>#VALUE!</v>
      </c>
      <c r="CL1281" s="337" t="e">
        <f aca="false">SUM('monthly data'!#ref!)</f>
        <v>#VALUE!</v>
      </c>
      <c r="CM1281" s="337" t="e">
        <f aca="false">SUM('monthly data'!#ref!)</f>
        <v>#VALUE!</v>
      </c>
      <c r="CN1281" s="337" t="e">
        <f aca="false">SUM('monthly data'!#ref!)</f>
        <v>#VALUE!</v>
      </c>
      <c r="CO1281" s="337" t="e">
        <f aca="false">SUM('monthly data'!#ref!)</f>
        <v>#VALUE!</v>
      </c>
      <c r="CP1281" s="337" t="e">
        <f aca="false">SUM('monthly data'!#ref!)</f>
        <v>#VALUE!</v>
      </c>
      <c r="CQ1281" s="337" t="e">
        <f aca="false">SUM('monthly data'!#ref!)</f>
        <v>#VALUE!</v>
      </c>
      <c r="CR1281" s="337" t="e">
        <f aca="false">SUM('monthly data'!#ref!)</f>
        <v>#VALUE!</v>
      </c>
      <c r="CS1281" s="337" t="e">
        <f aca="false">SUM('monthly data'!#ref!)</f>
        <v>#VALUE!</v>
      </c>
      <c r="CT1281" s="337" t="e">
        <f aca="false">SUM('monthly data'!#ref!)</f>
        <v>#VALUE!</v>
      </c>
      <c r="CU1281" s="337" t="e">
        <f aca="false">SUM('monthly data'!#ref!)</f>
        <v>#VALUE!</v>
      </c>
      <c r="CV1281" s="337" t="e">
        <f aca="false">SUM('monthly data'!#ref!)</f>
        <v>#VALUE!</v>
      </c>
      <c r="CW1281" s="337" t="e">
        <f aca="false">SUM('monthly data'!#ref!)</f>
        <v>#VALUE!</v>
      </c>
      <c r="CX1281" s="337" t="e">
        <f aca="false">SUM('monthly data'!#ref!)</f>
        <v>#VALUE!</v>
      </c>
      <c r="CY1281" s="337" t="e">
        <f aca="false">SUM('monthly data'!#ref!)</f>
        <v>#VALUE!</v>
      </c>
      <c r="CZ1281" s="337" t="e">
        <f aca="false">SUM('monthly data'!#ref!)</f>
        <v>#VALUE!</v>
      </c>
      <c r="DA1281" s="337" t="e">
        <f aca="false">SUM('monthly data'!#ref!)</f>
        <v>#VALUE!</v>
      </c>
      <c r="DB1281" s="337" t="e">
        <f aca="false">SUM('monthly data'!#ref!)</f>
        <v>#VALUE!</v>
      </c>
      <c r="DC1281" s="337" t="e">
        <f aca="false">SUM('monthly data'!#ref!)</f>
        <v>#VALUE!</v>
      </c>
      <c r="DD1281" s="337" t="e">
        <f aca="false">SUM('monthly data'!#ref!)</f>
        <v>#VALUE!</v>
      </c>
      <c r="DE1281" s="337" t="e">
        <f aca="false">SUM('monthly data'!#ref!)</f>
        <v>#VALUE!</v>
      </c>
      <c r="DF1281" s="337" t="e">
        <f aca="false">SUM('monthly data'!#ref!)</f>
        <v>#VALUE!</v>
      </c>
      <c r="DG1281" s="337" t="e">
        <f aca="false">SUM('monthly data'!#ref!)</f>
        <v>#VALUE!</v>
      </c>
      <c r="DH1281" s="337" t="e">
        <f aca="false">SUM('monthly data'!#ref!)</f>
        <v>#VALUE!</v>
      </c>
      <c r="DI1281" s="337" t="e">
        <f aca="false">SUM('monthly data'!#ref!)</f>
        <v>#VALUE!</v>
      </c>
      <c r="DJ1281" s="337" t="e">
        <f aca="false">SUM('monthly data'!#ref!)</f>
        <v>#VALUE!</v>
      </c>
      <c r="DK1281" s="337" t="e">
        <f aca="false">SUM('monthly data'!#ref!)</f>
        <v>#VALUE!</v>
      </c>
      <c r="DL1281" s="337" t="e">
        <f aca="false">SUM('monthly data'!#ref!)</f>
        <v>#VALUE!</v>
      </c>
      <c r="DM1281" s="337" t="e">
        <f aca="false">SUM('monthly data'!#ref!)</f>
        <v>#VALUE!</v>
      </c>
      <c r="DN1281" s="337" t="e">
        <f aca="false">SUM('monthly data'!#ref!)</f>
        <v>#VALUE!</v>
      </c>
      <c r="DO1281" s="337" t="e">
        <f aca="false">SUM('monthly data'!#ref!)</f>
        <v>#VALUE!</v>
      </c>
      <c r="DP1281" s="337" t="e">
        <f aca="false">SUM('monthly data'!#ref!)</f>
        <v>#VALUE!</v>
      </c>
      <c r="DQ1281" s="337" t="e">
        <f aca="false">SUM('monthly data'!#ref!)</f>
        <v>#VALUE!</v>
      </c>
    </row>
    <row r="1282" s="335" customFormat="true" ht="18" hidden="false" customHeight="false" outlineLevel="0" collapsed="false">
      <c r="A1282" s="333" t="s">
        <v>695</v>
      </c>
      <c r="B1282" s="334" t="n">
        <f aca="false">SUM('monthly data'!B260:D260)</f>
        <v>114.6979</v>
      </c>
      <c r="C1282" s="334" t="n">
        <f aca="false">SUM('monthly data'!E260:G260)</f>
        <v>135.232</v>
      </c>
      <c r="D1282" s="334" t="n">
        <f aca="false">SUM('monthly data'!H260:J260)</f>
        <v>169.7307</v>
      </c>
      <c r="E1282" s="334" t="n">
        <f aca="false">SUM('monthly data'!K260:M260)</f>
        <v>181.4211</v>
      </c>
      <c r="F1282" s="334" t="n">
        <f aca="false">SUM('monthly data'!N260:P260)</f>
        <v>183.9086</v>
      </c>
      <c r="G1282" s="334" t="n">
        <f aca="false">SUM('monthly data'!Q260:S260)</f>
        <v>183.7926</v>
      </c>
      <c r="H1282" s="334" t="n">
        <f aca="false">SUM('monthly data'!T260:V260)</f>
        <v>196.1948</v>
      </c>
      <c r="I1282" s="334" t="n">
        <f aca="false">SUM('monthly data'!W260:Y260)</f>
        <v>197.9099</v>
      </c>
      <c r="J1282" s="334" t="n">
        <f aca="false">SUM('monthly data'!Z260:AB260)</f>
        <v>213.3218</v>
      </c>
      <c r="K1282" s="334" t="n">
        <f aca="false">SUM('monthly data'!AC260:AE260)</f>
        <v>249.9591</v>
      </c>
      <c r="L1282" s="334" t="n">
        <f aca="false">SUM('monthly data'!AF260:AH260)</f>
        <v>245.179</v>
      </c>
      <c r="M1282" s="334" t="n">
        <f aca="false">SUM('monthly data'!AI260:AK260)</f>
        <v>255.8806</v>
      </c>
      <c r="N1282" s="334" t="n">
        <f aca="false">SUM('monthly data'!AL260:AN260)</f>
        <v>259.5589</v>
      </c>
      <c r="O1282" s="334" t="n">
        <f aca="false">SUM('monthly data'!AO260:AQ260)</f>
        <v>245.7316</v>
      </c>
      <c r="P1282" s="334" t="n">
        <f aca="false">SUM('monthly data'!AR260:AT260)</f>
        <v>246.529181</v>
      </c>
      <c r="Q1282" s="334" t="n">
        <f aca="false">SUM('monthly data'!AU260:AW260)</f>
        <v>256.23551</v>
      </c>
      <c r="R1282" s="334" t="n">
        <f aca="false">SUM('monthly data'!AX260:AZ260)</f>
        <v>272.890039</v>
      </c>
      <c r="S1282" s="334" t="n">
        <f aca="false">SUM('monthly data'!BA260:BC260)</f>
        <v>274.601328</v>
      </c>
      <c r="T1282" s="334" t="n">
        <f aca="false">SUM('monthly data'!BD260:BF260)</f>
        <v>286.471423</v>
      </c>
      <c r="U1282" s="334" t="n">
        <f aca="false">SUM('monthly data'!BG260:BI260)</f>
        <v>286.332539</v>
      </c>
      <c r="V1282" s="334" t="n">
        <f aca="false">SUM('monthly data'!BJ260:BL260)</f>
        <v>283.29147</v>
      </c>
      <c r="W1282" s="334" t="n">
        <f aca="false">SUM('monthly data'!BM260:BO260)</f>
        <v>298.737184</v>
      </c>
      <c r="X1282" s="334" t="n">
        <f aca="false">SUM('monthly data'!BP260:BR260)</f>
        <v>305.208889</v>
      </c>
      <c r="Y1282" s="334" t="n">
        <f aca="false">SUM('monthly data'!BS260:BU260)</f>
        <v>317.410792</v>
      </c>
      <c r="Z1282" s="334" t="n">
        <f aca="false">SUM('monthly data'!BV260:BX260)</f>
        <v>369.869283</v>
      </c>
      <c r="AA1282" s="334" t="n">
        <f aca="false">SUM('monthly data'!BY260:CA260)</f>
        <v>378.683463</v>
      </c>
      <c r="AB1282" s="334" t="n">
        <f aca="false">SUM('monthly data'!CB260:CD260)</f>
        <v>374.57199</v>
      </c>
      <c r="AC1282" s="334" t="n">
        <f aca="false">SUM('monthly data'!CE260:CG260)</f>
        <v>377.76164</v>
      </c>
      <c r="AD1282" s="334" t="n">
        <f aca="false">SUM('monthly data'!CH260:CJ260)</f>
        <v>385.01065</v>
      </c>
      <c r="AE1282" s="334" t="n">
        <f aca="false">SUM('monthly data'!CK260:CM260)</f>
        <v>398.91002</v>
      </c>
      <c r="AF1282" s="334" t="n">
        <f aca="false">SUM('monthly data'!CN260:CP260)</f>
        <v>422.17369</v>
      </c>
      <c r="AG1282" s="334" t="n">
        <f aca="false">SUM('monthly data'!CQ260:CS260)</f>
        <v>432.02199</v>
      </c>
      <c r="AH1282" s="334" t="n">
        <f aca="false">SUM('monthly data'!CT260:CV260)</f>
        <v>448.68333</v>
      </c>
      <c r="AI1282" s="334" t="n">
        <f aca="false">SUM('monthly data'!CW260:CY260)</f>
        <v>464.76732</v>
      </c>
      <c r="AJ1282" s="334" t="n">
        <f aca="false">SUM('monthly data'!CZ260:DB260)</f>
        <v>498.04144</v>
      </c>
      <c r="AK1282" s="334" t="n">
        <f aca="false">SUM('monthly data'!DC260:DE260)</f>
        <v>515.41571</v>
      </c>
      <c r="AL1282" s="334" t="n">
        <f aca="false">SUM('monthly data'!DF260:DH260)</f>
        <v>514.021151057</v>
      </c>
      <c r="AM1282" s="334" t="n">
        <f aca="false">SUM('monthly data'!DI260:DK260)</f>
        <v>520.4447218577</v>
      </c>
      <c r="AN1282" s="334" t="n">
        <f aca="false">SUM('monthly data'!DL260:DN260)</f>
        <v>546.398349498</v>
      </c>
      <c r="AO1282" s="334" t="n">
        <f aca="false">SUM('monthly data'!DO260:DQ260)</f>
        <v>578.157019878</v>
      </c>
      <c r="AP1282" s="334" t="n">
        <f aca="false">SUM('monthly data'!DR260:DT260)</f>
        <v>615.296618184</v>
      </c>
      <c r="AQ1282" s="334" t="n">
        <f aca="false">SUM('monthly data'!DU260:DW260)</f>
        <v>657.352754071</v>
      </c>
      <c r="AR1282" s="334" t="n">
        <f aca="false">SUM('monthly data'!DX260:DZ260)</f>
        <v>689.9862491791</v>
      </c>
      <c r="AS1282" s="334" t="n">
        <f aca="false">SUM('monthly data'!EA260:EC260)</f>
        <v>716.23277376699</v>
      </c>
      <c r="AT1282" s="334" t="n">
        <f aca="false">SUM('monthly data'!ED260:EF260)</f>
        <v>722.99866749</v>
      </c>
      <c r="AU1282" s="334" t="n">
        <f aca="false">SUM('monthly data'!EG260:EI260)</f>
        <v>801.0825829753</v>
      </c>
      <c r="AV1282" s="334" t="n">
        <f aca="false">SUM('monthly data'!EJ260:EL260)</f>
        <v>862.467386639</v>
      </c>
      <c r="AW1282" s="334" t="n">
        <f aca="false">SUM('monthly data'!EM260:EO260)</f>
        <v>926.805452126</v>
      </c>
      <c r="AX1282" s="334" t="n">
        <f aca="false">SUM('monthly data'!EP260:ER260)</f>
        <v>915.599762661</v>
      </c>
      <c r="AY1282" s="334" t="n">
        <f aca="false">SUM('monthly data'!ES260:EU260)</f>
        <v>1012.218979763</v>
      </c>
      <c r="AZ1282" s="334" t="n">
        <f aca="false">SUM('monthly data'!EV260:EX260)</f>
        <v>1092.504812746</v>
      </c>
      <c r="BA1282" s="334" t="n">
        <f aca="false">SUM('monthly data'!EY260:FA260)</f>
        <v>1220.184575005</v>
      </c>
      <c r="BB1282" s="334" t="n">
        <f aca="false">SUM('monthly data'!FB260:FD260)</f>
        <v>1261.592696383</v>
      </c>
      <c r="BC1282" s="334" t="n">
        <f aca="false">SUM('monthly data'!FE260:FG260)</f>
        <v>1329.843770922</v>
      </c>
      <c r="BD1282" s="334" t="n">
        <f aca="false">SUM('monthly data'!FH260:FJ260)</f>
        <v>1395.198308868</v>
      </c>
      <c r="BE1282" s="334" t="n">
        <f aca="false">SUM('monthly data'!FK260:FM260)</f>
        <v>1404.43368061</v>
      </c>
      <c r="BF1282" s="334" t="n">
        <f aca="false">SUM('monthly data'!FN260:FP260)</f>
        <v>1299.49639871124</v>
      </c>
      <c r="BG1282" s="334" t="n">
        <f aca="false">SUM('monthly data'!FQ260:FS260)</f>
        <v>1315.637105182</v>
      </c>
      <c r="BH1282" s="334" t="n">
        <f aca="false">SUM('monthly data'!FT260:FV260)</f>
        <v>1394.182320809</v>
      </c>
      <c r="BI1282" s="334" t="n">
        <f aca="false">SUM('monthly data'!FW260:FY260)</f>
        <v>1482.116950882</v>
      </c>
      <c r="BJ1282" s="334" t="n">
        <f aca="false">SUM('monthly data'!FZ260:GB260)</f>
        <v>1524.431439188</v>
      </c>
      <c r="BK1282" s="334" t="n">
        <f aca="false">SUM('monthly data'!GC260:GE260)</f>
        <v>1603.358850358</v>
      </c>
      <c r="BL1282" s="334" t="n">
        <f aca="false">SUM('monthly data'!GF260:GH260)</f>
        <v>1712.216889684</v>
      </c>
      <c r="BM1282" s="334" t="n">
        <f aca="false">SUM('monthly data'!GI260:GK260)</f>
        <v>1786.168405214</v>
      </c>
      <c r="BN1282" s="334" t="n">
        <f aca="false">SUM('monthly data'!GL260:GN260)</f>
        <v>1856.344673341</v>
      </c>
      <c r="BO1282" s="334" t="n">
        <f aca="false">SUM('monthly data'!GO260:GQ260)</f>
        <v>2038.28664971485</v>
      </c>
      <c r="BP1282" s="334" t="n">
        <f aca="false">SUM('monthly data'!GR260:GT260)</f>
        <v>2170.962411667</v>
      </c>
      <c r="BQ1282" s="334" t="n">
        <f aca="false">SUM('monthly data'!GU260:GW260)</f>
        <v>2249.50384288203</v>
      </c>
      <c r="BR1282" s="334" t="n">
        <f aca="false">SUM('monthly data'!GX260:GZ260)</f>
        <v>2373.822179028</v>
      </c>
      <c r="BS1282" s="334" t="n">
        <f aca="false">SUM('monthly data'!HA260:HC260)</f>
        <v>2579.329826909</v>
      </c>
      <c r="BT1282" s="334" t="n">
        <f aca="false">SUM('monthly data'!HD260:HF260)</f>
        <v>2542.874462061</v>
      </c>
      <c r="BU1282" s="334" t="n">
        <f aca="false">SUM('monthly data'!HG260:HI260)</f>
        <v>2562.162269646</v>
      </c>
      <c r="BV1282" s="334" t="n">
        <f aca="false">SUM('monthly data'!HJ260:HL260)</f>
        <v>2641.078714498</v>
      </c>
      <c r="BW1282" s="334" t="n">
        <f aca="false">SUM('monthly data'!HM260:HO260)</f>
        <v>2753.723977674</v>
      </c>
      <c r="BX1282" s="334" t="n">
        <f aca="false">SUM('monthly data'!HP260:HR260)</f>
        <v>2915.361518477</v>
      </c>
      <c r="BY1282" s="334" t="n">
        <f aca="false">SUM('monthly data'!HS260:HU260)</f>
        <v>3007.602442719</v>
      </c>
      <c r="BZ1282" s="334" t="n">
        <f aca="false">SUM('monthly data'!HV260:HX260)</f>
        <v>3093.75134931315</v>
      </c>
      <c r="CA1282" s="334" t="n">
        <f aca="false">SUM('monthly data'!HY260:IA260)</f>
        <v>3517.22652218393</v>
      </c>
      <c r="CB1282" s="334" t="n">
        <f aca="false">SUM('monthly data'!IB260:ID260)</f>
        <v>3643.93741723925</v>
      </c>
      <c r="CC1282" s="334" t="n">
        <f aca="false">SUM('monthly data'!IE260:IG260)</f>
        <v>3647.46383197718</v>
      </c>
      <c r="CD1282" s="334" t="n">
        <f aca="false">SUM('monthly data'!IH260:IJ260)</f>
        <v>3749.97079494472</v>
      </c>
      <c r="CE1282" s="334" t="n">
        <f aca="false">SUM('monthly data'!IK260:IM260)</f>
        <v>4114.77815148978</v>
      </c>
      <c r="CF1282" s="334" t="n">
        <f aca="false">SUM('monthly data'!IN260:IP260)</f>
        <v>4262.74214670879</v>
      </c>
      <c r="CG1282" s="334" t="n">
        <f aca="false">SUM('monthly data'!IQ260:IS260)</f>
        <v>4385.48934853915</v>
      </c>
      <c r="CH1282" s="334" t="n">
        <f aca="false">SUM('monthly data'!IT260:IV260)</f>
        <v>4469.0627463291</v>
      </c>
      <c r="CI1282" s="334" t="n">
        <f aca="false">SUM('monthly data'!IW260:IY260)</f>
        <v>4552.27689003381</v>
      </c>
      <c r="CJ1282" s="334" t="n">
        <f aca="false">SUM('monthly data'!IZ260:JB260)</f>
        <v>4590.29040666145</v>
      </c>
      <c r="CK1282" s="334" t="n">
        <f aca="false">SUM('monthly data'!JC260:JE260)</f>
        <v>4656.2827800879</v>
      </c>
      <c r="CL1282" s="334" t="n">
        <f aca="false">SUM('monthly data'!JF260:JH260)</f>
        <v>4823.84096744841</v>
      </c>
      <c r="CM1282" s="334" t="n">
        <f aca="false">SUM('monthly data'!JI260:JK260)</f>
        <v>5111.10947459974</v>
      </c>
      <c r="CN1282" s="334" t="n">
        <f aca="false">SUM('monthly data'!JL260:JN260)</f>
        <v>5261.72392138776</v>
      </c>
      <c r="CO1282" s="334" t="n">
        <f aca="false">SUM('monthly data'!JO260:JQ260)</f>
        <v>5302.90949661027</v>
      </c>
      <c r="CP1282" s="334" t="n">
        <f aca="false">SUM('monthly data'!JR260:JT260)</f>
        <v>5560.28916280696</v>
      </c>
      <c r="CQ1282" s="334" t="n">
        <f aca="false">SUM('monthly data'!JU260:JW260)</f>
        <v>5713.77881784896</v>
      </c>
      <c r="CR1282" s="334" t="n">
        <f aca="false">SUM('monthly data'!JX260:JZ260)</f>
        <v>5841.92850712917</v>
      </c>
      <c r="CS1282" s="334" t="n">
        <f aca="false">SUM('monthly data'!KA260:KC260)</f>
        <v>6074.89076855446</v>
      </c>
      <c r="CT1282" s="334" t="n">
        <f aca="false">SUM('monthly data'!KD260:KF260)</f>
        <v>6246.60519778393</v>
      </c>
      <c r="CU1282" s="334" t="n">
        <f aca="false">SUM('monthly data'!KG260:KI260)</f>
        <v>6498.07749408713</v>
      </c>
      <c r="CV1282" s="334" t="n">
        <f aca="false">SUM('monthly data'!KJ260:KL260)</f>
        <v>6654.52300643271</v>
      </c>
      <c r="CW1282" s="334" t="n">
        <f aca="false">SUM('monthly data'!KM260:KO260)</f>
        <v>6943.30152221832</v>
      </c>
      <c r="CX1282" s="334" t="n">
        <f aca="false">SUM('monthly data'!KP260:KR260)</f>
        <v>7284.53739576493</v>
      </c>
      <c r="CY1282" s="334" t="n">
        <f aca="false">SUM('monthly data'!KS260:KU260)</f>
        <v>7639.58157670889</v>
      </c>
      <c r="CZ1282" s="334" t="n">
        <f aca="false">SUM('monthly data'!KV260:KX260)</f>
        <v>8040.48440150115</v>
      </c>
      <c r="DA1282" s="334" t="n">
        <f aca="false">SUM('monthly data'!KY260:LA260)</f>
        <v>8283.41063740796</v>
      </c>
      <c r="DB1282" s="334" t="n">
        <f aca="false">SUM('monthly data'!LB260:LD260)</f>
        <v>8598.73047901104</v>
      </c>
      <c r="DC1282" s="334" t="n">
        <f aca="false">SUM('monthly data'!LE260:LG260)</f>
        <v>9010.41002599316</v>
      </c>
      <c r="DD1282" s="334" t="n">
        <f aca="false">SUM('monthly data'!LH260:LJ260)</f>
        <v>9416.47255832698</v>
      </c>
      <c r="DE1282" s="334" t="n">
        <f aca="false">SUM('monthly data'!LK260:LM260)</f>
        <v>9784.721778465</v>
      </c>
      <c r="DF1282" s="334" t="n">
        <f aca="false">SUM('monthly data'!LN260:LP260)</f>
        <v>10359.5442339322</v>
      </c>
      <c r="DG1282" s="334" t="n">
        <f aca="false">SUM('monthly data'!LQ260:LS260)</f>
        <v>10974.3883065065</v>
      </c>
      <c r="DH1282" s="334" t="n">
        <f aca="false">SUM('monthly data'!LT260:LV260)</f>
        <v>11329.2309848774</v>
      </c>
      <c r="DI1282" s="334" t="n">
        <f aca="false">SUM('monthly data'!LW260:LY260)</f>
        <v>11587.2592349843</v>
      </c>
      <c r="DJ1282" s="334" t="n">
        <f aca="false">SUM('monthly data'!LZ260:MB260)</f>
        <v>11782.2154391044</v>
      </c>
      <c r="DK1282" s="334" t="n">
        <f aca="false">SUM('monthly data'!MC260:ME260)</f>
        <v>8159.14818003676</v>
      </c>
      <c r="DL1282" s="334" t="n">
        <f aca="false">SUM('monthly data'!MF260:MH260)</f>
        <v>0</v>
      </c>
      <c r="DM1282" s="334" t="n">
        <f aca="false">SUM('monthly data'!MI260:MK260)</f>
        <v>0</v>
      </c>
      <c r="DN1282" s="334" t="n">
        <f aca="false">SUM('monthly data'!ML260:MN260)</f>
        <v>0</v>
      </c>
      <c r="DO1282" s="334" t="n">
        <f aca="false">SUM('monthly data'!MO260:MQ260)</f>
        <v>0</v>
      </c>
      <c r="DP1282" s="334" t="n">
        <f aca="false">SUM('monthly data'!MR260:MT260)</f>
        <v>0</v>
      </c>
      <c r="DQ1282" s="334" t="n">
        <f aca="false">SUM('monthly data'!MU260:MW260)</f>
        <v>0</v>
      </c>
    </row>
    <row r="1283" s="335" customFormat="true" ht="18" hidden="false" customHeight="false" outlineLevel="0" collapsed="false">
      <c r="A1283" s="333" t="s">
        <v>696</v>
      </c>
      <c r="B1283" s="334" t="n">
        <f aca="false">SUM('monthly data'!B261:D261)</f>
        <v>104.6529</v>
      </c>
      <c r="C1283" s="334" t="n">
        <f aca="false">SUM('monthly data'!E261:G261)</f>
        <v>114.951</v>
      </c>
      <c r="D1283" s="334" t="n">
        <f aca="false">SUM('monthly data'!H261:J261)</f>
        <v>135.8127</v>
      </c>
      <c r="E1283" s="334" t="n">
        <f aca="false">SUM('monthly data'!K261:M261)</f>
        <v>140.2941</v>
      </c>
      <c r="F1283" s="334" t="n">
        <f aca="false">SUM('monthly data'!N261:P261)</f>
        <v>139.0493</v>
      </c>
      <c r="G1283" s="334" t="n">
        <f aca="false">SUM('monthly data'!Q261:S261)</f>
        <v>142.3636</v>
      </c>
      <c r="H1283" s="334" t="n">
        <f aca="false">SUM('monthly data'!T261:V261)</f>
        <v>153.4078</v>
      </c>
      <c r="I1283" s="334" t="n">
        <f aca="false">SUM('monthly data'!W261:Y261)</f>
        <v>156.3139</v>
      </c>
      <c r="J1283" s="334" t="n">
        <f aca="false">SUM('monthly data'!Z261:AB261)</f>
        <v>169.5278</v>
      </c>
      <c r="K1283" s="334" t="n">
        <f aca="false">SUM('monthly data'!AC261:AE261)</f>
        <v>190.6421</v>
      </c>
      <c r="L1283" s="334" t="n">
        <f aca="false">SUM('monthly data'!AF261:AH261)</f>
        <v>196.666</v>
      </c>
      <c r="M1283" s="334" t="n">
        <f aca="false">SUM('monthly data'!AI261:AK261)</f>
        <v>207.9546</v>
      </c>
      <c r="N1283" s="334" t="n">
        <f aca="false">SUM('monthly data'!AL261:AN261)</f>
        <v>211.5089</v>
      </c>
      <c r="O1283" s="334" t="n">
        <f aca="false">SUM('monthly data'!AO261:AQ261)</f>
        <v>199.6278</v>
      </c>
      <c r="P1283" s="334" t="n">
        <f aca="false">SUM('monthly data'!AR261:AT261)</f>
        <v>198.349181</v>
      </c>
      <c r="Q1283" s="334" t="n">
        <f aca="false">SUM('monthly data'!AU261:AW261)</f>
        <v>204.765942</v>
      </c>
      <c r="R1283" s="334" t="n">
        <f aca="false">SUM('monthly data'!AX261:AZ261)</f>
        <v>215.4</v>
      </c>
      <c r="S1283" s="334" t="n">
        <f aca="false">SUM('monthly data'!BA261:BC261)</f>
        <v>220.193234</v>
      </c>
      <c r="T1283" s="334" t="n">
        <f aca="false">SUM('monthly data'!BD261:BF261)</f>
        <v>222.393693</v>
      </c>
      <c r="U1283" s="334" t="n">
        <f aca="false">SUM('monthly data'!BG261:BI261)</f>
        <v>223.070657</v>
      </c>
      <c r="V1283" s="334" t="n">
        <f aca="false">SUM('monthly data'!BJ261:BL261)</f>
        <v>226.046799</v>
      </c>
      <c r="W1283" s="334" t="n">
        <f aca="false">SUM('monthly data'!BM261:BO261)</f>
        <v>237.061991</v>
      </c>
      <c r="X1283" s="334" t="n">
        <f aca="false">SUM('monthly data'!BP261:BR261)</f>
        <v>234.100289</v>
      </c>
      <c r="Y1283" s="334" t="n">
        <f aca="false">SUM('monthly data'!BS261:BU261)</f>
        <v>241.139147</v>
      </c>
      <c r="Z1283" s="334" t="n">
        <f aca="false">SUM('monthly data'!BV261:BX261)</f>
        <v>283.49954</v>
      </c>
      <c r="AA1283" s="334" t="n">
        <f aca="false">SUM('monthly data'!BY261:CA261)</f>
        <v>295.400897</v>
      </c>
      <c r="AB1283" s="334" t="n">
        <f aca="false">SUM('monthly data'!CB261:CD261)</f>
        <v>288.53288</v>
      </c>
      <c r="AC1283" s="334" t="n">
        <f aca="false">SUM('monthly data'!CE261:CG261)</f>
        <v>290.44464</v>
      </c>
      <c r="AD1283" s="334" t="n">
        <f aca="false">SUM('monthly data'!CH261:CJ261)</f>
        <v>303.43091</v>
      </c>
      <c r="AE1283" s="334" t="n">
        <f aca="false">SUM('monthly data'!CK261:CM261)</f>
        <v>315.1168</v>
      </c>
      <c r="AF1283" s="334" t="n">
        <f aca="false">SUM('monthly data'!CN261:CP261)</f>
        <v>326.82268</v>
      </c>
      <c r="AG1283" s="334" t="n">
        <f aca="false">SUM('monthly data'!CQ261:CS261)</f>
        <v>339.25008</v>
      </c>
      <c r="AH1283" s="334" t="n">
        <f aca="false">SUM('monthly data'!CT261:CV261)</f>
        <v>357.89523</v>
      </c>
      <c r="AI1283" s="334" t="n">
        <f aca="false">SUM('monthly data'!CW261:CY261)</f>
        <v>364.16672</v>
      </c>
      <c r="AJ1283" s="334" t="n">
        <f aca="false">SUM('monthly data'!CZ261:DB261)</f>
        <v>383.57504</v>
      </c>
      <c r="AK1283" s="334" t="n">
        <f aca="false">SUM('monthly data'!DC261:DE261)</f>
        <v>394.68441</v>
      </c>
      <c r="AL1283" s="334" t="n">
        <f aca="false">SUM('monthly data'!DF261:DH261)</f>
        <v>388.267769057</v>
      </c>
      <c r="AM1283" s="334" t="n">
        <f aca="false">SUM('monthly data'!DI261:DK261)</f>
        <v>391.2848208577</v>
      </c>
      <c r="AN1283" s="334" t="n">
        <f aca="false">SUM('monthly data'!DL261:DN261)</f>
        <v>418.219715498</v>
      </c>
      <c r="AO1283" s="334" t="n">
        <f aca="false">SUM('monthly data'!DO261:DQ261)</f>
        <v>442.467263878</v>
      </c>
      <c r="AP1283" s="334" t="n">
        <f aca="false">SUM('monthly data'!DR261:DT261)</f>
        <v>469.858547184</v>
      </c>
      <c r="AQ1283" s="334" t="n">
        <f aca="false">SUM('monthly data'!DU261:DW261)</f>
        <v>514.628984071</v>
      </c>
      <c r="AR1283" s="334" t="n">
        <f aca="false">SUM('monthly data'!DX261:DZ261)</f>
        <v>551.8093991791</v>
      </c>
      <c r="AS1283" s="334" t="n">
        <f aca="false">SUM('monthly data'!EA261:EC261)</f>
        <v>580.57837576699</v>
      </c>
      <c r="AT1283" s="334" t="n">
        <f aca="false">SUM('monthly data'!ED261:EF261)</f>
        <v>587.50560449</v>
      </c>
      <c r="AU1283" s="334" t="n">
        <f aca="false">SUM('monthly data'!EG261:EI261)</f>
        <v>661.0330709753</v>
      </c>
      <c r="AV1283" s="334" t="n">
        <f aca="false">SUM('monthly data'!EJ261:EL261)</f>
        <v>693.911879639</v>
      </c>
      <c r="AW1283" s="334" t="n">
        <f aca="false">SUM('monthly data'!EM261:EO261)</f>
        <v>750.542350126</v>
      </c>
      <c r="AX1283" s="334" t="n">
        <f aca="false">SUM('monthly data'!EP261:ER261)</f>
        <v>742.670407661</v>
      </c>
      <c r="AY1283" s="334" t="n">
        <f aca="false">SUM('monthly data'!ES261:EU261)</f>
        <v>838.130018763</v>
      </c>
      <c r="AZ1283" s="334" t="n">
        <f aca="false">SUM('monthly data'!EV261:EX261)</f>
        <v>907.523920746</v>
      </c>
      <c r="BA1283" s="334" t="n">
        <f aca="false">SUM('monthly data'!EY261:FA261)</f>
        <v>1018.181977005</v>
      </c>
      <c r="BB1283" s="334" t="n">
        <f aca="false">SUM('monthly data'!FB261:FD261)</f>
        <v>1052.759697383</v>
      </c>
      <c r="BC1283" s="334" t="n">
        <f aca="false">SUM('monthly data'!FE261:FG261)</f>
        <v>1095.201797922</v>
      </c>
      <c r="BD1283" s="334" t="n">
        <f aca="false">SUM('monthly data'!FH261:FJ261)</f>
        <v>1140.738420868</v>
      </c>
      <c r="BE1283" s="334" t="n">
        <f aca="false">SUM('monthly data'!FK261:FM261)</f>
        <v>1154.29294461</v>
      </c>
      <c r="BF1283" s="334" t="n">
        <f aca="false">SUM('monthly data'!FN261:FP261)</f>
        <v>1060.50003371124</v>
      </c>
      <c r="BG1283" s="334" t="n">
        <f aca="false">SUM('monthly data'!FQ261:FS261)</f>
        <v>1061.394636182</v>
      </c>
      <c r="BH1283" s="334" t="n">
        <f aca="false">SUM('monthly data'!FT261:FV261)</f>
        <v>1109.977103809</v>
      </c>
      <c r="BI1283" s="334" t="n">
        <f aca="false">SUM('monthly data'!FW261:FY261)</f>
        <v>1196.696041882</v>
      </c>
      <c r="BJ1283" s="334" t="n">
        <f aca="false">SUM('monthly data'!FZ261:GB261)</f>
        <v>1234.644174188</v>
      </c>
      <c r="BK1283" s="334" t="n">
        <f aca="false">SUM('monthly data'!GC261:GE261)</f>
        <v>1327.332640162</v>
      </c>
      <c r="BL1283" s="334" t="n">
        <f aca="false">SUM('monthly data'!GF261:GH261)</f>
        <v>1400.238457684</v>
      </c>
      <c r="BM1283" s="334" t="n">
        <f aca="false">SUM('monthly data'!GI261:GK261)</f>
        <v>1478.819445214</v>
      </c>
      <c r="BN1283" s="334" t="n">
        <f aca="false">SUM('monthly data'!GL261:GN261)</f>
        <v>1513.249355685</v>
      </c>
      <c r="BO1283" s="334" t="n">
        <f aca="false">SUM('monthly data'!GO261:GQ261)</f>
        <v>1703.145936886</v>
      </c>
      <c r="BP1283" s="334" t="n">
        <f aca="false">SUM('monthly data'!GR261:GT261)</f>
        <v>1822.473277667</v>
      </c>
      <c r="BQ1283" s="334" t="n">
        <f aca="false">SUM('monthly data'!GU261:GW261)</f>
        <v>1870.83855288203</v>
      </c>
      <c r="BR1283" s="334" t="n">
        <f aca="false">SUM('monthly data'!GX261:GZ261)</f>
        <v>1997.948291028</v>
      </c>
      <c r="BS1283" s="334" t="n">
        <f aca="false">SUM('monthly data'!HA261:HC261)</f>
        <v>2182.829251909</v>
      </c>
      <c r="BT1283" s="334" t="n">
        <f aca="false">SUM('monthly data'!HD261:HF261)</f>
        <v>2131.335500061</v>
      </c>
      <c r="BU1283" s="334" t="n">
        <f aca="false">SUM('monthly data'!HG261:HI261)</f>
        <v>2114.863552646</v>
      </c>
      <c r="BV1283" s="334" t="n">
        <f aca="false">SUM('monthly data'!HJ261:HL261)</f>
        <v>2174.380472498</v>
      </c>
      <c r="BW1283" s="334" t="n">
        <f aca="false">SUM('monthly data'!HM261:HO261)</f>
        <v>2293.260843674</v>
      </c>
      <c r="BX1283" s="334" t="n">
        <f aca="false">SUM('monthly data'!HP261:HR261)</f>
        <v>2430.417722477</v>
      </c>
      <c r="BY1283" s="334" t="n">
        <f aca="false">SUM('monthly data'!HS261:HU261)</f>
        <v>2482.597814719</v>
      </c>
      <c r="BZ1283" s="334" t="n">
        <f aca="false">SUM('monthly data'!HV261:HX261)</f>
        <v>2499.2136497715</v>
      </c>
      <c r="CA1283" s="334" t="n">
        <f aca="false">SUM('monthly data'!HY261:IA261)</f>
        <v>2722.17924978409</v>
      </c>
      <c r="CB1283" s="334" t="n">
        <f aca="false">SUM('monthly data'!IB261:ID261)</f>
        <v>2872.63364153213</v>
      </c>
      <c r="CC1283" s="334" t="n">
        <f aca="false">SUM('monthly data'!IE261:IG261)</f>
        <v>2920.23914415645</v>
      </c>
      <c r="CD1283" s="334" t="n">
        <f aca="false">SUM('monthly data'!IH261:IJ261)</f>
        <v>3046.66024288414</v>
      </c>
      <c r="CE1283" s="334" t="n">
        <f aca="false">SUM('monthly data'!IK261:IM261)</f>
        <v>3404.39891626513</v>
      </c>
      <c r="CF1283" s="334" t="n">
        <f aca="false">SUM('monthly data'!IN261:IP261)</f>
        <v>3523.46437475727</v>
      </c>
      <c r="CG1283" s="334" t="n">
        <f aca="false">SUM('monthly data'!IQ261:IS261)</f>
        <v>3617.60954013752</v>
      </c>
      <c r="CH1283" s="334" t="n">
        <f aca="false">SUM('monthly data'!IT261:IV261)</f>
        <v>3678.31589715164</v>
      </c>
      <c r="CI1283" s="334" t="n">
        <f aca="false">SUM('monthly data'!IW261:IY261)</f>
        <v>3755.39820448283</v>
      </c>
      <c r="CJ1283" s="334" t="n">
        <f aca="false">SUM('monthly data'!IZ261:JB261)</f>
        <v>3720.05651328534</v>
      </c>
      <c r="CK1283" s="334" t="n">
        <f aca="false">SUM('monthly data'!JC261:JE261)</f>
        <v>3682.562071156</v>
      </c>
      <c r="CL1283" s="334" t="n">
        <f aca="false">SUM('monthly data'!JF261:JH261)</f>
        <v>3821.93732462259</v>
      </c>
      <c r="CM1283" s="334" t="n">
        <f aca="false">SUM('monthly data'!JI261:JK261)</f>
        <v>3985.06219790784</v>
      </c>
      <c r="CN1283" s="334" t="n">
        <f aca="false">SUM('monthly data'!JL261:JN261)</f>
        <v>4110.31212917936</v>
      </c>
      <c r="CO1283" s="334" t="n">
        <f aca="false">SUM('monthly data'!JO261:JQ261)</f>
        <v>4108.15739626956</v>
      </c>
      <c r="CP1283" s="334" t="n">
        <f aca="false">SUM('monthly data'!JR261:JT261)</f>
        <v>4303.11042680991</v>
      </c>
      <c r="CQ1283" s="334" t="n">
        <f aca="false">SUM('monthly data'!JU261:JW261)</f>
        <v>4384.37881278478</v>
      </c>
      <c r="CR1283" s="334" t="n">
        <f aca="false">SUM('monthly data'!JX261:JZ261)</f>
        <v>4448.89276378525</v>
      </c>
      <c r="CS1283" s="334" t="n">
        <f aca="false">SUM('monthly data'!KA261:KC261)</f>
        <v>4579.43483698287</v>
      </c>
      <c r="CT1283" s="334" t="n">
        <f aca="false">SUM('monthly data'!KD261:KF261)</f>
        <v>4765.0210911648</v>
      </c>
      <c r="CU1283" s="334" t="n">
        <f aca="false">SUM('monthly data'!KG261:KI261)</f>
        <v>5042.98796484498</v>
      </c>
      <c r="CV1283" s="334" t="n">
        <f aca="false">SUM('monthly data'!KJ261:KL261)</f>
        <v>5171.73345790242</v>
      </c>
      <c r="CW1283" s="334" t="n">
        <f aca="false">SUM('monthly data'!KM261:KO261)</f>
        <v>5438.29361693224</v>
      </c>
      <c r="CX1283" s="334" t="n">
        <f aca="false">SUM('monthly data'!KP261:KR261)</f>
        <v>5657.74464719277</v>
      </c>
      <c r="CY1283" s="334" t="n">
        <f aca="false">SUM('monthly data'!KS261:KU261)</f>
        <v>5924.42553689348</v>
      </c>
      <c r="CZ1283" s="334" t="n">
        <f aca="false">SUM('monthly data'!KV261:KX261)</f>
        <v>6244.7260398772</v>
      </c>
      <c r="DA1283" s="334" t="n">
        <f aca="false">SUM('monthly data'!KY261:LA261)</f>
        <v>6407.52905957502</v>
      </c>
      <c r="DB1283" s="334" t="n">
        <f aca="false">SUM('monthly data'!LB261:LD261)</f>
        <v>6563.53930431847</v>
      </c>
      <c r="DC1283" s="334" t="n">
        <f aca="false">SUM('monthly data'!LE261:LG261)</f>
        <v>6835.426102397</v>
      </c>
      <c r="DD1283" s="334" t="n">
        <f aca="false">SUM('monthly data'!LH261:LJ261)</f>
        <v>7130.48402569756</v>
      </c>
      <c r="DE1283" s="334" t="n">
        <f aca="false">SUM('monthly data'!LK261:LM261)</f>
        <v>7344.12503545347</v>
      </c>
      <c r="DF1283" s="334" t="n">
        <f aca="false">SUM('monthly data'!LN261:LP261)</f>
        <v>7522.0801944239</v>
      </c>
      <c r="DG1283" s="334" t="n">
        <f aca="false">SUM('monthly data'!LQ261:LS261)</f>
        <v>8164.95790476844</v>
      </c>
      <c r="DH1283" s="334" t="n">
        <f aca="false">SUM('monthly data'!LT261:LV261)</f>
        <v>8451.5936019609</v>
      </c>
      <c r="DI1283" s="334" t="n">
        <f aca="false">SUM('monthly data'!LW261:LY261)</f>
        <v>8672.2232932411</v>
      </c>
      <c r="DJ1283" s="334" t="n">
        <f aca="false">SUM('monthly data'!LZ261:MB261)</f>
        <v>8818.65687029936</v>
      </c>
      <c r="DK1283" s="334" t="n">
        <f aca="false">SUM('monthly data'!MC261:ME261)</f>
        <v>6066.49507105141</v>
      </c>
      <c r="DL1283" s="334" t="n">
        <f aca="false">SUM('monthly data'!MF261:MH261)</f>
        <v>0</v>
      </c>
      <c r="DM1283" s="334" t="n">
        <f aca="false">SUM('monthly data'!MI261:MK261)</f>
        <v>0</v>
      </c>
      <c r="DN1283" s="334" t="n">
        <f aca="false">SUM('monthly data'!ML261:MN261)</f>
        <v>0</v>
      </c>
      <c r="DO1283" s="334" t="n">
        <f aca="false">SUM('monthly data'!MO261:MQ261)</f>
        <v>0</v>
      </c>
      <c r="DP1283" s="334" t="n">
        <f aca="false">SUM('monthly data'!MR261:MT261)</f>
        <v>0</v>
      </c>
      <c r="DQ1283" s="334" t="n">
        <f aca="false">SUM('monthly data'!MU261:MW261)</f>
        <v>0</v>
      </c>
    </row>
    <row r="1284" s="335" customFormat="true" ht="18" hidden="false" customHeight="false" outlineLevel="0" collapsed="false">
      <c r="A1284" s="333" t="s">
        <v>697</v>
      </c>
      <c r="B1284" s="334" t="n">
        <f aca="false">SUM('monthly data'!B262:D262)</f>
        <v>89.0148</v>
      </c>
      <c r="C1284" s="334" t="n">
        <f aca="false">SUM('monthly data'!E262:G262)</f>
        <v>96.6992</v>
      </c>
      <c r="D1284" s="334" t="n">
        <f aca="false">SUM('monthly data'!H262:J262)</f>
        <v>115.5587</v>
      </c>
      <c r="E1284" s="334" t="n">
        <f aca="false">SUM('monthly data'!K262:M262)</f>
        <v>118.4016</v>
      </c>
      <c r="F1284" s="334" t="n">
        <f aca="false">SUM('monthly data'!N262:P262)</f>
        <v>118.1409</v>
      </c>
      <c r="G1284" s="334" t="n">
        <f aca="false">SUM('monthly data'!Q262:S262)</f>
        <v>120.7638</v>
      </c>
      <c r="H1284" s="334" t="n">
        <f aca="false">SUM('monthly data'!T262:V262)</f>
        <v>131.8885</v>
      </c>
      <c r="I1284" s="334" t="n">
        <f aca="false">SUM('monthly data'!W262:Y262)</f>
        <v>131.2629</v>
      </c>
      <c r="J1284" s="334" t="n">
        <f aca="false">SUM('monthly data'!Z262:AB262)</f>
        <v>136.9559</v>
      </c>
      <c r="K1284" s="334" t="n">
        <f aca="false">SUM('monthly data'!AC262:AE262)</f>
        <v>152.6263</v>
      </c>
      <c r="L1284" s="334" t="n">
        <f aca="false">SUM('monthly data'!AF262:AH262)</f>
        <v>158.1566</v>
      </c>
      <c r="M1284" s="334" t="n">
        <f aca="false">SUM('monthly data'!AI262:AK262)</f>
        <v>159.7781</v>
      </c>
      <c r="N1284" s="334" t="n">
        <f aca="false">SUM('monthly data'!AL262:AN262)</f>
        <v>151.7979</v>
      </c>
      <c r="O1284" s="334" t="n">
        <f aca="false">SUM('monthly data'!AO262:AQ262)</f>
        <v>153.8329</v>
      </c>
      <c r="P1284" s="334" t="n">
        <f aca="false">SUM('monthly data'!AR262:AT262)</f>
        <v>140.745981</v>
      </c>
      <c r="Q1284" s="334" t="n">
        <f aca="false">SUM('monthly data'!AU262:AW262)</f>
        <v>142.947142</v>
      </c>
      <c r="R1284" s="334" t="n">
        <f aca="false">SUM('monthly data'!AX262:AZ262)</f>
        <v>156.9319</v>
      </c>
      <c r="S1284" s="334" t="n">
        <f aca="false">SUM('monthly data'!BA262:BC262)</f>
        <v>162.617834</v>
      </c>
      <c r="T1284" s="334" t="n">
        <f aca="false">SUM('monthly data'!BD262:BF262)</f>
        <v>170.936693</v>
      </c>
      <c r="U1284" s="334" t="n">
        <f aca="false">SUM('monthly data'!BG262:BI262)</f>
        <v>168.656857</v>
      </c>
      <c r="V1284" s="334" t="n">
        <f aca="false">SUM('monthly data'!BJ262:BL262)</f>
        <v>170.476799</v>
      </c>
      <c r="W1284" s="334" t="n">
        <f aca="false">SUM('monthly data'!BM262:BO262)</f>
        <v>174.293991</v>
      </c>
      <c r="X1284" s="334" t="n">
        <f aca="false">SUM('monthly data'!BP262:BR262)</f>
        <v>169.885289</v>
      </c>
      <c r="Y1284" s="334" t="n">
        <f aca="false">SUM('monthly data'!BS262:BU262)</f>
        <v>174.494147</v>
      </c>
      <c r="Z1284" s="334" t="n">
        <f aca="false">SUM('monthly data'!BV262:BX262)</f>
        <v>203.66454</v>
      </c>
      <c r="AA1284" s="334" t="n">
        <f aca="false">SUM('monthly data'!BY262:CA262)</f>
        <v>215.990897</v>
      </c>
      <c r="AB1284" s="334" t="n">
        <f aca="false">SUM('monthly data'!CB262:CD262)</f>
        <v>221.26288</v>
      </c>
      <c r="AC1284" s="334" t="n">
        <f aca="false">SUM('monthly data'!CE262:CG262)</f>
        <v>207.64464</v>
      </c>
      <c r="AD1284" s="334" t="n">
        <f aca="false">SUM('monthly data'!CH262:CJ262)</f>
        <v>198.33091</v>
      </c>
      <c r="AE1284" s="334" t="n">
        <f aca="false">SUM('monthly data'!CK262:CM262)</f>
        <v>208.2168</v>
      </c>
      <c r="AF1284" s="334" t="n">
        <f aca="false">SUM('monthly data'!CN262:CP262)</f>
        <v>215.17968</v>
      </c>
      <c r="AG1284" s="334" t="n">
        <f aca="false">SUM('monthly data'!CQ262:CS262)</f>
        <v>216.35208</v>
      </c>
      <c r="AH1284" s="334" t="n">
        <f aca="false">SUM('monthly data'!CT262:CV262)</f>
        <v>240.15843</v>
      </c>
      <c r="AI1284" s="334" t="n">
        <f aca="false">SUM('monthly data'!CW262:CY262)</f>
        <v>254.36032</v>
      </c>
      <c r="AJ1284" s="334" t="n">
        <f aca="false">SUM('monthly data'!CZ262:DB262)</f>
        <v>268.58264</v>
      </c>
      <c r="AK1284" s="334" t="n">
        <f aca="false">SUM('monthly data'!DC262:DE262)</f>
        <v>278.38331</v>
      </c>
      <c r="AL1284" s="334" t="n">
        <f aca="false">SUM('monthly data'!DF262:DH262)</f>
        <v>258.432148057</v>
      </c>
      <c r="AM1284" s="334" t="n">
        <f aca="false">SUM('monthly data'!DI262:DK262)</f>
        <v>263.568136666</v>
      </c>
      <c r="AN1284" s="334" t="n">
        <f aca="false">SUM('monthly data'!DL262:DN262)</f>
        <v>275.20807311</v>
      </c>
      <c r="AO1284" s="334" t="n">
        <f aca="false">SUM('monthly data'!DO262:DQ262)</f>
        <v>285.716334454</v>
      </c>
      <c r="AP1284" s="334" t="n">
        <f aca="false">SUM('monthly data'!DR262:DT262)</f>
        <v>311.730263799</v>
      </c>
      <c r="AQ1284" s="334" t="n">
        <f aca="false">SUM('monthly data'!DU262:DW262)</f>
        <v>340.219011303</v>
      </c>
      <c r="AR1284" s="334" t="n">
        <f aca="false">SUM('monthly data'!DX262:DZ262)</f>
        <v>354.7054636131</v>
      </c>
      <c r="AS1284" s="334" t="n">
        <f aca="false">SUM('monthly data'!EA262:EC262)</f>
        <v>370.83205575699</v>
      </c>
      <c r="AT1284" s="334" t="n">
        <f aca="false">SUM('monthly data'!ED262:EF262)</f>
        <v>373.293344033</v>
      </c>
      <c r="AU1284" s="334" t="n">
        <f aca="false">SUM('monthly data'!EG262:EI262)</f>
        <v>415.9232634913</v>
      </c>
      <c r="AV1284" s="334" t="n">
        <f aca="false">SUM('monthly data'!EJ262:EL262)</f>
        <v>411.152382032</v>
      </c>
      <c r="AW1284" s="334" t="n">
        <f aca="false">SUM('monthly data'!EM262:EO262)</f>
        <v>443.045261126</v>
      </c>
      <c r="AX1284" s="334" t="n">
        <f aca="false">SUM('monthly data'!EP262:ER262)</f>
        <v>448.822507661</v>
      </c>
      <c r="AY1284" s="334" t="n">
        <f aca="false">SUM('monthly data'!ES262:EU262)</f>
        <v>495.613281244</v>
      </c>
      <c r="AZ1284" s="334" t="n">
        <f aca="false">SUM('monthly data'!EV262:EX262)</f>
        <v>512.650302746</v>
      </c>
      <c r="BA1284" s="334" t="n">
        <f aca="false">SUM('monthly data'!EY262:FA262)</f>
        <v>600.834235005</v>
      </c>
      <c r="BB1284" s="334" t="n">
        <f aca="false">SUM('monthly data'!FB262:FD262)</f>
        <v>656.178132383</v>
      </c>
      <c r="BC1284" s="334" t="n">
        <f aca="false">SUM('monthly data'!FE262:FG262)</f>
        <v>710.169148922</v>
      </c>
      <c r="BD1284" s="334" t="n">
        <f aca="false">SUM('monthly data'!FH262:FJ262)</f>
        <v>744.369320868</v>
      </c>
      <c r="BE1284" s="334" t="n">
        <f aca="false">SUM('monthly data'!FK262:FM262)</f>
        <v>749.69063561</v>
      </c>
      <c r="BF1284" s="334" t="n">
        <f aca="false">SUM('monthly data'!FN262:FP262)</f>
        <v>670.481539711238</v>
      </c>
      <c r="BG1284" s="334" t="n">
        <f aca="false">SUM('monthly data'!FQ262:FS262)</f>
        <v>670.129138632</v>
      </c>
      <c r="BH1284" s="334" t="n">
        <f aca="false">SUM('monthly data'!FT262:FV262)</f>
        <v>728.964562609</v>
      </c>
      <c r="BI1284" s="334" t="n">
        <f aca="false">SUM('monthly data'!FW262:FY262)</f>
        <v>754.397045682</v>
      </c>
      <c r="BJ1284" s="334" t="n">
        <f aca="false">SUM('monthly data'!FZ262:GB262)</f>
        <v>747.033865636</v>
      </c>
      <c r="BK1284" s="334" t="n">
        <f aca="false">SUM('monthly data'!GC262:GE262)</f>
        <v>830.8228941194</v>
      </c>
      <c r="BL1284" s="334" t="n">
        <f aca="false">SUM('monthly data'!GF262:GH262)</f>
        <v>875.055767837</v>
      </c>
      <c r="BM1284" s="334" t="n">
        <f aca="false">SUM('monthly data'!GI262:GK262)</f>
        <v>938.675157014</v>
      </c>
      <c r="BN1284" s="334" t="n">
        <f aca="false">SUM('monthly data'!GL262:GN262)</f>
        <v>952.691469035</v>
      </c>
      <c r="BO1284" s="334" t="n">
        <f aca="false">SUM('monthly data'!GO262:GQ262)</f>
        <v>1073.570460086</v>
      </c>
      <c r="BP1284" s="334" t="n">
        <f aca="false">SUM('monthly data'!GR262:GT262)</f>
        <v>1079.605945304</v>
      </c>
      <c r="BQ1284" s="334" t="n">
        <f aca="false">SUM('monthly data'!GU262:GW262)</f>
        <v>1109.16161340603</v>
      </c>
      <c r="BR1284" s="334" t="n">
        <f aca="false">SUM('monthly data'!GX262:GZ262)</f>
        <v>1173.924511028</v>
      </c>
      <c r="BS1284" s="334" t="n">
        <f aca="false">SUM('monthly data'!HA262:HC262)</f>
        <v>1284.029474909</v>
      </c>
      <c r="BT1284" s="334" t="n">
        <f aca="false">SUM('monthly data'!HD262:HF262)</f>
        <v>1260.646543361</v>
      </c>
      <c r="BU1284" s="334" t="n">
        <f aca="false">SUM('monthly data'!HG262:HI262)</f>
        <v>1238.227166896</v>
      </c>
      <c r="BV1284" s="334" t="n">
        <f aca="false">SUM('monthly data'!HJ262:HL262)</f>
        <v>1264.516165398</v>
      </c>
      <c r="BW1284" s="334" t="n">
        <f aca="false">SUM('monthly data'!HM262:HO262)</f>
        <v>1392.778206174</v>
      </c>
      <c r="BX1284" s="334" t="n">
        <f aca="false">SUM('monthly data'!HP262:HR262)</f>
        <v>1493.596007477</v>
      </c>
      <c r="BY1284" s="334" t="n">
        <f aca="false">SUM('monthly data'!HS262:HU262)</f>
        <v>1473.821912719</v>
      </c>
      <c r="BZ1284" s="334" t="n">
        <f aca="false">SUM('monthly data'!HV262:HX262)</f>
        <v>1475.363723629</v>
      </c>
      <c r="CA1284" s="334" t="n">
        <f aca="false">SUM('monthly data'!HY262:IA262)</f>
        <v>1608.27653608521</v>
      </c>
      <c r="CB1284" s="334" t="n">
        <f aca="false">SUM('monthly data'!IB262:ID262)</f>
        <v>1636.54435340089</v>
      </c>
      <c r="CC1284" s="334" t="n">
        <f aca="false">SUM('monthly data'!IE262:IG262)</f>
        <v>1686.81139284844</v>
      </c>
      <c r="CD1284" s="334" t="n">
        <f aca="false">SUM('monthly data'!IH262:IJ262)</f>
        <v>1773.90565606325</v>
      </c>
      <c r="CE1284" s="334" t="n">
        <f aca="false">SUM('monthly data'!IK262:IM262)</f>
        <v>2051.97091074709</v>
      </c>
      <c r="CF1284" s="334" t="n">
        <f aca="false">SUM('monthly data'!IN262:IP262)</f>
        <v>2178.25581178858</v>
      </c>
      <c r="CG1284" s="334" t="n">
        <f aca="false">SUM('monthly data'!IQ262:IS262)</f>
        <v>2215.6411083144</v>
      </c>
      <c r="CH1284" s="334" t="n">
        <f aca="false">SUM('monthly data'!IT262:IV262)</f>
        <v>2279.77303131721</v>
      </c>
      <c r="CI1284" s="334" t="n">
        <f aca="false">SUM('monthly data'!IW262:IY262)</f>
        <v>2239.57268004298</v>
      </c>
      <c r="CJ1284" s="334" t="n">
        <f aca="false">SUM('monthly data'!IZ262:JB262)</f>
        <v>2160.15697032823</v>
      </c>
      <c r="CK1284" s="334" t="n">
        <f aca="false">SUM('monthly data'!JC262:JE262)</f>
        <v>2074.98868578909</v>
      </c>
      <c r="CL1284" s="334" t="n">
        <f aca="false">SUM('monthly data'!JF262:JH262)</f>
        <v>2125.52925434055</v>
      </c>
      <c r="CM1284" s="334" t="n">
        <f aca="false">SUM('monthly data'!JI262:JK262)</f>
        <v>2379.55337440286</v>
      </c>
      <c r="CN1284" s="334" t="n">
        <f aca="false">SUM('monthly data'!JL262:JN262)</f>
        <v>2404.91616473084</v>
      </c>
      <c r="CO1284" s="334" t="n">
        <f aca="false">SUM('monthly data'!JO262:JQ262)</f>
        <v>2358.00738978416</v>
      </c>
      <c r="CP1284" s="334" t="n">
        <f aca="false">SUM('monthly data'!JR262:JT262)</f>
        <v>2444.73747156459</v>
      </c>
      <c r="CQ1284" s="334" t="n">
        <f aca="false">SUM('monthly data'!JU262:JW262)</f>
        <v>2508.50040195205</v>
      </c>
      <c r="CR1284" s="334" t="n">
        <f aca="false">SUM('monthly data'!JX262:JZ262)</f>
        <v>2640.77841103939</v>
      </c>
      <c r="CS1284" s="334" t="n">
        <f aca="false">SUM('monthly data'!KA262:KC262)</f>
        <v>2752.39246110021</v>
      </c>
      <c r="CT1284" s="334" t="n">
        <f aca="false">SUM('monthly data'!KD262:KF262)</f>
        <v>2917.21249498672</v>
      </c>
      <c r="CU1284" s="334" t="n">
        <f aca="false">SUM('monthly data'!KG262:KI262)</f>
        <v>2989.08077657066</v>
      </c>
      <c r="CV1284" s="334" t="n">
        <f aca="false">SUM('monthly data'!KJ262:KL262)</f>
        <v>3007.33266400523</v>
      </c>
      <c r="CW1284" s="334" t="n">
        <f aca="false">SUM('monthly data'!KM262:KO262)</f>
        <v>3179.22306659871</v>
      </c>
      <c r="CX1284" s="334" t="n">
        <f aca="false">SUM('monthly data'!KP262:KR262)</f>
        <v>3390.3879349726</v>
      </c>
      <c r="CY1284" s="334" t="n">
        <f aca="false">SUM('monthly data'!KS262:KU262)</f>
        <v>3457.19281331349</v>
      </c>
      <c r="CZ1284" s="334" t="n">
        <f aca="false">SUM('monthly data'!KV262:KX262)</f>
        <v>3608.79734143929</v>
      </c>
      <c r="DA1284" s="334" t="n">
        <f aca="false">SUM('monthly data'!KY262:LA262)</f>
        <v>3646.34195588646</v>
      </c>
      <c r="DB1284" s="334" t="n">
        <f aca="false">SUM('monthly data'!LB262:LD262)</f>
        <v>3743.13049433841</v>
      </c>
      <c r="DC1284" s="334" t="n">
        <f aca="false">SUM('monthly data'!LE262:LG262)</f>
        <v>3835.91736126457</v>
      </c>
      <c r="DD1284" s="334" t="n">
        <f aca="false">SUM('monthly data'!LH262:LJ262)</f>
        <v>3973.06214584959</v>
      </c>
      <c r="DE1284" s="334" t="n">
        <f aca="false">SUM('monthly data'!LK262:LM262)</f>
        <v>4144.06926556282</v>
      </c>
      <c r="DF1284" s="334" t="n">
        <f aca="false">SUM('monthly data'!LN262:LP262)</f>
        <v>4076.35203865783</v>
      </c>
      <c r="DG1284" s="334" t="n">
        <f aca="false">SUM('monthly data'!LQ262:LS262)</f>
        <v>4653.95685539193</v>
      </c>
      <c r="DH1284" s="334" t="n">
        <f aca="false">SUM('monthly data'!LT262:LV262)</f>
        <v>4934.15481415462</v>
      </c>
      <c r="DI1284" s="334" t="n">
        <f aca="false">SUM('monthly data'!LW262:LY262)</f>
        <v>4818.50103919011</v>
      </c>
      <c r="DJ1284" s="334" t="n">
        <f aca="false">SUM('monthly data'!LZ262:MB262)</f>
        <v>5069.53967518419</v>
      </c>
      <c r="DK1284" s="334" t="n">
        <f aca="false">SUM('monthly data'!MC262:ME262)</f>
        <v>3393.61223658551</v>
      </c>
      <c r="DL1284" s="334" t="n">
        <f aca="false">SUM('monthly data'!MF262:MH262)</f>
        <v>0</v>
      </c>
      <c r="DM1284" s="334" t="n">
        <f aca="false">SUM('monthly data'!MI262:MK262)</f>
        <v>0</v>
      </c>
      <c r="DN1284" s="334" t="n">
        <f aca="false">SUM('monthly data'!ML262:MN262)</f>
        <v>0</v>
      </c>
      <c r="DO1284" s="334" t="n">
        <f aca="false">SUM('monthly data'!MO262:MQ262)</f>
        <v>0</v>
      </c>
      <c r="DP1284" s="334" t="n">
        <f aca="false">SUM('monthly data'!MR262:MT262)</f>
        <v>0</v>
      </c>
      <c r="DQ1284" s="334" t="n">
        <f aca="false">SUM('monthly data'!MU262:MW262)</f>
        <v>0</v>
      </c>
    </row>
    <row r="1285" customFormat="false" ht="18" hidden="false" customHeight="false" outlineLevel="0" collapsed="false">
      <c r="A1285" s="336" t="s">
        <v>698</v>
      </c>
      <c r="B1285" s="337" t="n">
        <f aca="false">SUM('monthly data'!B263:D263)</f>
        <v>36.4731</v>
      </c>
      <c r="C1285" s="337" t="n">
        <f aca="false">SUM('monthly data'!E263:G263)</f>
        <v>42.4321</v>
      </c>
      <c r="D1285" s="337" t="n">
        <f aca="false">SUM('monthly data'!H263:J263)</f>
        <v>52.3409</v>
      </c>
      <c r="E1285" s="337" t="n">
        <f aca="false">SUM('monthly data'!K263:M263)</f>
        <v>49.1854</v>
      </c>
      <c r="F1285" s="337" t="n">
        <f aca="false">SUM('monthly data'!N263:P263)</f>
        <v>46.7854</v>
      </c>
      <c r="G1285" s="337" t="n">
        <f aca="false">SUM('monthly data'!Q263:S263)</f>
        <v>48.3009</v>
      </c>
      <c r="H1285" s="337" t="n">
        <f aca="false">SUM('monthly data'!T263:V263)</f>
        <v>55.4323</v>
      </c>
      <c r="I1285" s="337" t="n">
        <f aca="false">SUM('monthly data'!W263:Y263)</f>
        <v>57.5229</v>
      </c>
      <c r="J1285" s="337" t="n">
        <f aca="false">SUM('monthly data'!Z263:AB263)</f>
        <v>61.0867</v>
      </c>
      <c r="K1285" s="337" t="n">
        <f aca="false">SUM('monthly data'!AC263:AE263)</f>
        <v>67.5463</v>
      </c>
      <c r="L1285" s="337" t="n">
        <f aca="false">SUM('monthly data'!AF263:AH263)</f>
        <v>66.572</v>
      </c>
      <c r="M1285" s="337" t="n">
        <f aca="false">SUM('monthly data'!AI263:AK263)</f>
        <v>64.2984</v>
      </c>
      <c r="N1285" s="337" t="n">
        <f aca="false">SUM('monthly data'!AL263:AN263)</f>
        <v>59.302</v>
      </c>
      <c r="O1285" s="337" t="n">
        <f aca="false">SUM('monthly data'!AO263:AQ263)</f>
        <v>56.743</v>
      </c>
      <c r="P1285" s="337" t="n">
        <f aca="false">SUM('monthly data'!AR263:AT263)</f>
        <v>52.114281</v>
      </c>
      <c r="Q1285" s="337" t="n">
        <f aca="false">SUM('monthly data'!AU263:AW263)</f>
        <v>54.140642</v>
      </c>
      <c r="R1285" s="337" t="n">
        <f aca="false">SUM('monthly data'!AX263:AZ263)</f>
        <v>56.3027</v>
      </c>
      <c r="S1285" s="337" t="n">
        <f aca="false">SUM('monthly data'!BA263:BC263)</f>
        <v>60.246634</v>
      </c>
      <c r="T1285" s="337" t="n">
        <f aca="false">SUM('monthly data'!BD263:BF263)</f>
        <v>59.652593</v>
      </c>
      <c r="U1285" s="337" t="n">
        <f aca="false">SUM('monthly data'!BG263:BI263)</f>
        <v>59.023557</v>
      </c>
      <c r="V1285" s="337" t="n">
        <f aca="false">SUM('monthly data'!BJ263:BL263)</f>
        <v>57.455599</v>
      </c>
      <c r="W1285" s="337" t="n">
        <f aca="false">SUM('monthly data'!BM263:BO263)</f>
        <v>63.239591</v>
      </c>
      <c r="X1285" s="337" t="n">
        <f aca="false">SUM('monthly data'!BP263:BR263)</f>
        <v>61.593289</v>
      </c>
      <c r="Y1285" s="337" t="n">
        <f aca="false">SUM('monthly data'!BS263:BU263)</f>
        <v>61.715847</v>
      </c>
      <c r="Z1285" s="337" t="n">
        <f aca="false">SUM('monthly data'!BV263:BX263)</f>
        <v>65.778011</v>
      </c>
      <c r="AA1285" s="337" t="n">
        <f aca="false">SUM('monthly data'!BY263:CA263)</f>
        <v>70.304703</v>
      </c>
      <c r="AB1285" s="337" t="n">
        <f aca="false">SUM('monthly data'!CB263:CD263)</f>
        <v>71.09014</v>
      </c>
      <c r="AC1285" s="337" t="n">
        <f aca="false">SUM('monthly data'!CE263:CG263)</f>
        <v>70.58095</v>
      </c>
      <c r="AD1285" s="337" t="n">
        <f aca="false">SUM('monthly data'!CH263:CJ263)</f>
        <v>71.56703</v>
      </c>
      <c r="AE1285" s="337" t="n">
        <f aca="false">SUM('monthly data'!CK263:CM263)</f>
        <v>74.42734</v>
      </c>
      <c r="AF1285" s="337" t="n">
        <f aca="false">SUM('monthly data'!CN263:CP263)</f>
        <v>75.74459</v>
      </c>
      <c r="AG1285" s="337" t="n">
        <f aca="false">SUM('monthly data'!CQ263:CS263)</f>
        <v>78.38798</v>
      </c>
      <c r="AH1285" s="337" t="n">
        <f aca="false">SUM('monthly data'!CT263:CV263)</f>
        <v>77.60095</v>
      </c>
      <c r="AI1285" s="337" t="n">
        <f aca="false">SUM('monthly data'!CW263:CY263)</f>
        <v>81.93355</v>
      </c>
      <c r="AJ1285" s="337" t="n">
        <f aca="false">SUM('monthly data'!CZ263:DB263)</f>
        <v>91.75241</v>
      </c>
      <c r="AK1285" s="337" t="n">
        <f aca="false">SUM('monthly data'!DC263:DE263)</f>
        <v>92.97114</v>
      </c>
      <c r="AL1285" s="337" t="n">
        <f aca="false">SUM('monthly data'!DF263:DH263)</f>
        <v>92.9154603</v>
      </c>
      <c r="AM1285" s="337" t="n">
        <f aca="false">SUM('monthly data'!DI263:DK263)</f>
        <v>101.284716878</v>
      </c>
      <c r="AN1285" s="337" t="n">
        <f aca="false">SUM('monthly data'!DL263:DN263)</f>
        <v>109.319863029</v>
      </c>
      <c r="AO1285" s="337" t="n">
        <f aca="false">SUM('monthly data'!DO263:DQ263)</f>
        <v>111.233591</v>
      </c>
      <c r="AP1285" s="337" t="n">
        <f aca="false">SUM('monthly data'!DR263:DT263)</f>
        <v>106.263745952</v>
      </c>
      <c r="AQ1285" s="337" t="n">
        <f aca="false">SUM('monthly data'!DU263:DW263)</f>
        <v>119.208571285</v>
      </c>
      <c r="AR1285" s="337" t="n">
        <f aca="false">SUM('monthly data'!DX263:DZ263)</f>
        <v>123.186682</v>
      </c>
      <c r="AS1285" s="337" t="n">
        <f aca="false">SUM('monthly data'!EA263:EC263)</f>
        <v>129.234046945</v>
      </c>
      <c r="AT1285" s="337" t="n">
        <f aca="false">SUM('monthly data'!ED263:EF263)</f>
        <v>126.960075</v>
      </c>
      <c r="AU1285" s="337" t="n">
        <f aca="false">SUM('monthly data'!EG263:EI263)</f>
        <v>139.714984</v>
      </c>
      <c r="AV1285" s="337" t="n">
        <f aca="false">SUM('monthly data'!EJ263:EL263)</f>
        <v>140.257361</v>
      </c>
      <c r="AW1285" s="337" t="n">
        <f aca="false">SUM('monthly data'!EM263:EO263)</f>
        <v>144.226034</v>
      </c>
      <c r="AX1285" s="337" t="n">
        <f aca="false">SUM('monthly data'!EP263:ER263)</f>
        <v>139.634573</v>
      </c>
      <c r="AY1285" s="337" t="n">
        <f aca="false">SUM('monthly data'!ES263:EU263)</f>
        <v>149.257793</v>
      </c>
      <c r="AZ1285" s="337" t="n">
        <f aca="false">SUM('monthly data'!EV263:EX263)</f>
        <v>160.256494</v>
      </c>
      <c r="BA1285" s="337" t="n">
        <f aca="false">SUM('monthly data'!EY263:FA263)</f>
        <v>171.933506</v>
      </c>
      <c r="BB1285" s="337" t="n">
        <f aca="false">SUM('monthly data'!FB263:FD263)</f>
        <v>182.054682</v>
      </c>
      <c r="BC1285" s="337" t="n">
        <f aca="false">SUM('monthly data'!FE263:FG263)</f>
        <v>204.139681</v>
      </c>
      <c r="BD1285" s="337" t="n">
        <f aca="false">SUM('monthly data'!FH263:FJ263)</f>
        <v>224.577044</v>
      </c>
      <c r="BE1285" s="337" t="n">
        <f aca="false">SUM('monthly data'!FK263:FM263)</f>
        <v>228.371170958</v>
      </c>
      <c r="BF1285" s="337" t="n">
        <f aca="false">SUM('monthly data'!FN263:FP263)</f>
        <v>207.239082182</v>
      </c>
      <c r="BG1285" s="337" t="n">
        <f aca="false">SUM('monthly data'!FQ263:FS263)</f>
        <v>207.817696947</v>
      </c>
      <c r="BH1285" s="337" t="n">
        <f aca="false">SUM('monthly data'!FT263:FV263)</f>
        <v>212.999574957</v>
      </c>
      <c r="BI1285" s="337" t="n">
        <f aca="false">SUM('monthly data'!FW263:FY263)</f>
        <v>218.157155603</v>
      </c>
      <c r="BJ1285" s="337" t="n">
        <f aca="false">SUM('monthly data'!FZ263:GB263)</f>
        <v>209.811401248</v>
      </c>
      <c r="BK1285" s="337" t="n">
        <f aca="false">SUM('monthly data'!GC263:GE263)</f>
        <v>230.923369749</v>
      </c>
      <c r="BL1285" s="337" t="n">
        <f aca="false">SUM('monthly data'!GF263:GH263)</f>
        <v>247.202878707</v>
      </c>
      <c r="BM1285" s="337" t="n">
        <f aca="false">SUM('monthly data'!GI263:GK263)</f>
        <v>252.887649661</v>
      </c>
      <c r="BN1285" s="337" t="n">
        <f aca="false">SUM('monthly data'!GL263:GN263)</f>
        <v>250.342164725</v>
      </c>
      <c r="BO1285" s="337" t="n">
        <f aca="false">SUM('monthly data'!GO263:GQ263)</f>
        <v>280.856509147</v>
      </c>
      <c r="BP1285" s="337" t="n">
        <f aca="false">SUM('monthly data'!GR263:GT263)</f>
        <v>289.570618557</v>
      </c>
      <c r="BQ1285" s="337" t="n">
        <f aca="false">SUM('monthly data'!GU263:GW263)</f>
        <v>286.92173035203</v>
      </c>
      <c r="BR1285" s="337" t="n">
        <f aca="false">SUM('monthly data'!GX263:GZ263)</f>
        <v>292.191917204</v>
      </c>
      <c r="BS1285" s="337" t="n">
        <f aca="false">SUM('monthly data'!HA263:HC263)</f>
        <v>320.059848019</v>
      </c>
      <c r="BT1285" s="337" t="n">
        <f aca="false">SUM('monthly data'!HD263:HF263)</f>
        <v>317.582365</v>
      </c>
      <c r="BU1285" s="337" t="n">
        <f aca="false">SUM('monthly data'!HG263:HI263)</f>
        <v>306.553597</v>
      </c>
      <c r="BV1285" s="337" t="n">
        <f aca="false">SUM('monthly data'!HJ263:HL263)</f>
        <v>308.278747</v>
      </c>
      <c r="BW1285" s="337" t="n">
        <f aca="false">SUM('monthly data'!HM263:HO263)</f>
        <v>329.572366</v>
      </c>
      <c r="BX1285" s="337" t="n">
        <f aca="false">SUM('monthly data'!HP263:HR263)</f>
        <v>331.372613</v>
      </c>
      <c r="BY1285" s="337" t="n">
        <f aca="false">SUM('monthly data'!HS263:HU263)</f>
        <v>326.018554</v>
      </c>
      <c r="BZ1285" s="337" t="n">
        <f aca="false">SUM('monthly data'!HV263:HX263)</f>
        <v>328.79646934828</v>
      </c>
      <c r="CA1285" s="337" t="n">
        <f aca="false">SUM('monthly data'!HY263:IA263)</f>
        <v>351.893397367622</v>
      </c>
      <c r="CB1285" s="337" t="n">
        <f aca="false">SUM('monthly data'!IB263:ID263)</f>
        <v>333.836067283867</v>
      </c>
      <c r="CC1285" s="337" t="n">
        <f aca="false">SUM('monthly data'!IE263:IG263)</f>
        <v>335.221434070233</v>
      </c>
      <c r="CD1285" s="337" t="n">
        <f aca="false">SUM('monthly data'!IH263:IJ263)</f>
        <v>348.283323446196</v>
      </c>
      <c r="CE1285" s="337" t="n">
        <f aca="false">SUM('monthly data'!IK263:IM263)</f>
        <v>387.29781958383</v>
      </c>
      <c r="CF1285" s="337" t="n">
        <f aca="false">SUM('monthly data'!IN263:IP263)</f>
        <v>389.188779324461</v>
      </c>
      <c r="CG1285" s="337" t="n">
        <f aca="false">SUM('monthly data'!IQ263:IS263)</f>
        <v>390.675199099818</v>
      </c>
      <c r="CH1285" s="337" t="n">
        <f aca="false">SUM('monthly data'!IT263:IV263)</f>
        <v>404.832748891972</v>
      </c>
      <c r="CI1285" s="337" t="n">
        <f aca="false">SUM('monthly data'!IW263:IY263)</f>
        <v>432.119623157502</v>
      </c>
      <c r="CJ1285" s="337" t="n">
        <f aca="false">SUM('monthly data'!IZ263:JB263)</f>
        <v>417.830724024811</v>
      </c>
      <c r="CK1285" s="337" t="n">
        <f aca="false">SUM('monthly data'!JC263:JE263)</f>
        <v>403.307397791081</v>
      </c>
      <c r="CL1285" s="337" t="n">
        <f aca="false">SUM('monthly data'!JF263:JH263)</f>
        <v>422.8322842056</v>
      </c>
      <c r="CM1285" s="337" t="n">
        <f aca="false">SUM('monthly data'!JI263:JK263)</f>
        <v>459.178832755885</v>
      </c>
      <c r="CN1285" s="337" t="n">
        <f aca="false">SUM('monthly data'!JL263:JN263)</f>
        <v>457.346917745067</v>
      </c>
      <c r="CO1285" s="337" t="n">
        <f aca="false">SUM('monthly data'!JO263:JQ263)</f>
        <v>446.4008656195</v>
      </c>
      <c r="CP1285" s="337" t="n">
        <f aca="false">SUM('monthly data'!JR263:JT263)</f>
        <v>473.018509747473</v>
      </c>
      <c r="CQ1285" s="337" t="n">
        <f aca="false">SUM('monthly data'!JU263:JW263)</f>
        <v>520.880037094186</v>
      </c>
      <c r="CR1285" s="337" t="n">
        <f aca="false">SUM('monthly data'!JX263:JZ263)</f>
        <v>504.552527727509</v>
      </c>
      <c r="CS1285" s="337" t="n">
        <f aca="false">SUM('monthly data'!KA263:KC263)</f>
        <v>509.096358452917</v>
      </c>
      <c r="CT1285" s="337" t="n">
        <f aca="false">SUM('monthly data'!KD263:KF263)</f>
        <v>525.418216097368</v>
      </c>
      <c r="CU1285" s="337" t="n">
        <f aca="false">SUM('monthly data'!KG263:KI263)</f>
        <v>578.786582289317</v>
      </c>
      <c r="CV1285" s="337" t="n">
        <f aca="false">SUM('monthly data'!KJ263:KL263)</f>
        <v>568.56636573495</v>
      </c>
      <c r="CW1285" s="337" t="n">
        <f aca="false">SUM('monthly data'!KM263:KO263)</f>
        <v>587.678525366</v>
      </c>
      <c r="CX1285" s="337" t="n">
        <f aca="false">SUM('monthly data'!KP263:KR263)</f>
        <v>612.91865361948</v>
      </c>
      <c r="CY1285" s="337" t="n">
        <f aca="false">SUM('monthly data'!KS263:KU263)</f>
        <v>661.38375493981</v>
      </c>
      <c r="CZ1285" s="337" t="n">
        <f aca="false">SUM('monthly data'!KV263:KX263)</f>
        <v>675.2018513284</v>
      </c>
      <c r="DA1285" s="337" t="n">
        <f aca="false">SUM('monthly data'!KY263:LA263)</f>
        <v>687.7576375584</v>
      </c>
      <c r="DB1285" s="337" t="n">
        <f aca="false">SUM('monthly data'!LB263:LD263)</f>
        <v>686.72550087698</v>
      </c>
      <c r="DC1285" s="337" t="n">
        <f aca="false">SUM('monthly data'!LE263:LG263)</f>
        <v>727.67759790834</v>
      </c>
      <c r="DD1285" s="337" t="n">
        <f aca="false">SUM('monthly data'!LH263:LJ263)</f>
        <v>739.10910013558</v>
      </c>
      <c r="DE1285" s="337" t="n">
        <f aca="false">SUM('monthly data'!LK263:LM263)</f>
        <v>761.39602262622</v>
      </c>
      <c r="DF1285" s="337" t="n">
        <f aca="false">SUM('monthly data'!LN263:LP263)</f>
        <v>791.02665331448</v>
      </c>
      <c r="DG1285" s="337" t="n">
        <f aca="false">SUM('monthly data'!LQ263:LS263)</f>
        <v>879.1648931177</v>
      </c>
      <c r="DH1285" s="337" t="n">
        <f aca="false">SUM('monthly data'!LT263:LV263)</f>
        <v>850.98921520052</v>
      </c>
      <c r="DI1285" s="337" t="n">
        <f aca="false">SUM('monthly data'!LW263:LY263)</f>
        <v>849.102511705822</v>
      </c>
      <c r="DJ1285" s="337" t="n">
        <f aca="false">SUM('monthly data'!LZ263:MB263)</f>
        <v>875.03438026164</v>
      </c>
      <c r="DK1285" s="337" t="n">
        <f aca="false">SUM('monthly data'!MC263:ME263)</f>
        <v>582.096604156124</v>
      </c>
      <c r="DL1285" s="337" t="n">
        <f aca="false">SUM('monthly data'!MF263:MH263)</f>
        <v>0</v>
      </c>
      <c r="DM1285" s="337" t="n">
        <f aca="false">SUM('monthly data'!MI263:MK263)</f>
        <v>0</v>
      </c>
      <c r="DN1285" s="337" t="n">
        <f aca="false">SUM('monthly data'!ML263:MN263)</f>
        <v>0</v>
      </c>
      <c r="DO1285" s="337" t="n">
        <f aca="false">SUM('monthly data'!MO263:MQ263)</f>
        <v>0</v>
      </c>
      <c r="DP1285" s="337" t="n">
        <f aca="false">SUM('monthly data'!MR263:MT263)</f>
        <v>0</v>
      </c>
      <c r="DQ1285" s="337" t="n">
        <f aca="false">SUM('monthly data'!MU263:MW263)</f>
        <v>0</v>
      </c>
    </row>
    <row r="1286" customFormat="false" ht="18" hidden="false" customHeight="false" outlineLevel="0" collapsed="false">
      <c r="A1286" s="336" t="s">
        <v>699</v>
      </c>
      <c r="B1286" s="337" t="n">
        <f aca="false">SUM('monthly data'!B264:D264)</f>
        <v>78.2264</v>
      </c>
      <c r="C1286" s="337" t="n">
        <f aca="false">SUM('monthly data'!E264:G264)</f>
        <v>92.8586</v>
      </c>
      <c r="D1286" s="337" t="n">
        <f aca="false">SUM('monthly data'!H264:J264)</f>
        <v>117.3904</v>
      </c>
      <c r="E1286" s="337" t="n">
        <f aca="false">SUM('monthly data'!K264:M264)</f>
        <v>132.2156</v>
      </c>
      <c r="F1286" s="337" t="n">
        <f aca="false">SUM('monthly data'!N264:P264)</f>
        <v>137.1232</v>
      </c>
      <c r="G1286" s="337" t="n">
        <f aca="false">SUM('monthly data'!Q264:S264)</f>
        <v>135.4917</v>
      </c>
      <c r="H1286" s="337" t="n">
        <f aca="false">SUM('monthly data'!T264:V264)</f>
        <v>140.7625</v>
      </c>
      <c r="I1286" s="337" t="n">
        <f aca="false">SUM('monthly data'!W264:Y264)</f>
        <v>140.387</v>
      </c>
      <c r="J1286" s="337" t="n">
        <f aca="false">SUM('monthly data'!Z264:AB264)</f>
        <v>152.2351</v>
      </c>
      <c r="K1286" s="337" t="n">
        <f aca="false">SUM('monthly data'!AC264:AE264)</f>
        <v>182.4128</v>
      </c>
      <c r="L1286" s="337" t="n">
        <f aca="false">SUM('monthly data'!AF264:AH264)</f>
        <v>178.607</v>
      </c>
      <c r="M1286" s="337" t="n">
        <f aca="false">SUM('monthly data'!AI264:AK264)</f>
        <v>191.5728</v>
      </c>
      <c r="N1286" s="337" t="n">
        <f aca="false">SUM('monthly data'!AL264:AN264)</f>
        <v>200.0179</v>
      </c>
      <c r="O1286" s="337" t="n">
        <f aca="false">SUM('monthly data'!AO264:AQ264)</f>
        <v>187.4677</v>
      </c>
      <c r="P1286" s="337" t="n">
        <f aca="false">SUM('monthly data'!AR264:AT264)</f>
        <v>196.39957</v>
      </c>
      <c r="Q1286" s="337" t="n">
        <f aca="false">SUM('monthly data'!AU264:AW264)</f>
        <v>203.14106</v>
      </c>
      <c r="R1286" s="337" t="n">
        <f aca="false">SUM('monthly data'!AX264:AZ264)</f>
        <v>216.4698</v>
      </c>
      <c r="S1286" s="337" t="n">
        <f aca="false">SUM('monthly data'!BA264:BC264)</f>
        <v>215.6341</v>
      </c>
      <c r="T1286" s="337" t="n">
        <f aca="false">SUM('monthly data'!BD264:BF264)</f>
        <v>227.2007</v>
      </c>
      <c r="U1286" s="337" t="n">
        <f aca="false">SUM('monthly data'!BG264:BI264)</f>
        <v>227.82125</v>
      </c>
      <c r="V1286" s="337" t="n">
        <f aca="false">SUM('monthly data'!BJ264:BL264)</f>
        <v>229.22282</v>
      </c>
      <c r="W1286" s="337" t="n">
        <f aca="false">SUM('monthly data'!BM264:BO264)</f>
        <v>238.32885</v>
      </c>
      <c r="X1286" s="337" t="n">
        <f aca="false">SUM('monthly data'!BP264:BR264)</f>
        <v>244.7416</v>
      </c>
      <c r="Y1286" s="337" t="n">
        <f aca="false">SUM('monthly data'!BS264:BU264)</f>
        <v>256.75824</v>
      </c>
      <c r="Z1286" s="337" t="n">
        <f aca="false">SUM('monthly data'!BV264:BX264)</f>
        <v>304.091272</v>
      </c>
      <c r="AA1286" s="337" t="n">
        <f aca="false">SUM('monthly data'!BY264:CA264)</f>
        <v>308.37876</v>
      </c>
      <c r="AB1286" s="337" t="n">
        <f aca="false">SUM('monthly data'!CB264:CD264)</f>
        <v>303.48185</v>
      </c>
      <c r="AC1286" s="337" t="n">
        <f aca="false">SUM('monthly data'!CE264:CG264)</f>
        <v>307.18069</v>
      </c>
      <c r="AD1286" s="337" t="n">
        <f aca="false">SUM('monthly data'!CH264:CJ264)</f>
        <v>313.44362</v>
      </c>
      <c r="AE1286" s="337" t="n">
        <f aca="false">SUM('monthly data'!CK264:CM264)</f>
        <v>324.48268</v>
      </c>
      <c r="AF1286" s="337" t="n">
        <f aca="false">SUM('monthly data'!CN264:CP264)</f>
        <v>346.4291</v>
      </c>
      <c r="AG1286" s="337" t="n">
        <f aca="false">SUM('monthly data'!CQ264:CS264)</f>
        <v>353.63401</v>
      </c>
      <c r="AH1286" s="337" t="n">
        <f aca="false">SUM('monthly data'!CT264:CV264)</f>
        <v>371.08238</v>
      </c>
      <c r="AI1286" s="337" t="n">
        <f aca="false">SUM('monthly data'!CW264:CY264)</f>
        <v>382.83377</v>
      </c>
      <c r="AJ1286" s="337" t="n">
        <f aca="false">SUM('monthly data'!CZ264:DB264)</f>
        <v>406.28903</v>
      </c>
      <c r="AK1286" s="337" t="n">
        <f aca="false">SUM('monthly data'!DC264:DE264)</f>
        <v>422.44457</v>
      </c>
      <c r="AL1286" s="337" t="n">
        <f aca="false">SUM('monthly data'!DF264:DH264)</f>
        <v>421.105690757</v>
      </c>
      <c r="AM1286" s="337" t="n">
        <f aca="false">SUM('monthly data'!DI264:DK264)</f>
        <v>419.1600049797</v>
      </c>
      <c r="AN1286" s="337" t="n">
        <f aca="false">SUM('monthly data'!DL264:DN264)</f>
        <v>437.078486469</v>
      </c>
      <c r="AO1286" s="337" t="n">
        <f aca="false">SUM('monthly data'!DO264:DQ264)</f>
        <v>466.923428878</v>
      </c>
      <c r="AP1286" s="337" t="n">
        <f aca="false">SUM('monthly data'!DR264:DT264)</f>
        <v>509.032872232</v>
      </c>
      <c r="AQ1286" s="337" t="n">
        <f aca="false">SUM('monthly data'!DU264:DW264)</f>
        <v>538.144182786</v>
      </c>
      <c r="AR1286" s="337" t="n">
        <f aca="false">SUM('monthly data'!DX264:DZ264)</f>
        <v>566.7995671791</v>
      </c>
      <c r="AS1286" s="337" t="n">
        <f aca="false">SUM('monthly data'!EA264:EC264)</f>
        <v>586.99872682199</v>
      </c>
      <c r="AT1286" s="337" t="n">
        <f aca="false">SUM('monthly data'!ED264:EF264)</f>
        <v>596.03859249</v>
      </c>
      <c r="AU1286" s="337" t="n">
        <f aca="false">SUM('monthly data'!EG264:EI264)</f>
        <v>661.3675989753</v>
      </c>
      <c r="AV1286" s="337" t="n">
        <f aca="false">SUM('monthly data'!EJ264:EL264)</f>
        <v>722.210025639</v>
      </c>
      <c r="AW1286" s="337" t="n">
        <f aca="false">SUM('monthly data'!EM264:EO264)</f>
        <v>782.579418126</v>
      </c>
      <c r="AX1286" s="337" t="n">
        <f aca="false">SUM('monthly data'!EP264:ER264)</f>
        <v>775.965189661</v>
      </c>
      <c r="AY1286" s="337" t="n">
        <f aca="false">SUM('monthly data'!ES264:EU264)</f>
        <v>862.961186763</v>
      </c>
      <c r="AZ1286" s="337" t="n">
        <f aca="false">SUM('monthly data'!EV264:EX264)</f>
        <v>932.248318746</v>
      </c>
      <c r="BA1286" s="337" t="n">
        <f aca="false">SUM('monthly data'!EY264:FA264)</f>
        <v>1048.251069005</v>
      </c>
      <c r="BB1286" s="337" t="n">
        <f aca="false">SUM('monthly data'!FB264:FD264)</f>
        <v>1079.538014383</v>
      </c>
      <c r="BC1286" s="337" t="n">
        <f aca="false">SUM('monthly data'!FE264:FG264)</f>
        <v>1125.704089922</v>
      </c>
      <c r="BD1286" s="337" t="n">
        <f aca="false">SUM('monthly data'!FH264:FJ264)</f>
        <v>1170.621264868</v>
      </c>
      <c r="BE1286" s="337" t="n">
        <f aca="false">SUM('monthly data'!FK264:FM264)</f>
        <v>1176.062509652</v>
      </c>
      <c r="BF1286" s="337" t="n">
        <f aca="false">SUM('monthly data'!FN264:FP264)</f>
        <v>1092.25731652924</v>
      </c>
      <c r="BG1286" s="337" t="n">
        <f aca="false">SUM('monthly data'!FQ264:FS264)</f>
        <v>1107.819408235</v>
      </c>
      <c r="BH1286" s="337" t="n">
        <f aca="false">SUM('monthly data'!FT264:FV264)</f>
        <v>1181.182745852</v>
      </c>
      <c r="BI1286" s="337" t="n">
        <f aca="false">SUM('monthly data'!FW264:FY264)</f>
        <v>1261.851578293</v>
      </c>
      <c r="BJ1286" s="337" t="n">
        <f aca="false">SUM('monthly data'!FZ264:GB264)</f>
        <v>1314.62003794</v>
      </c>
      <c r="BK1286" s="337" t="n">
        <f aca="false">SUM('monthly data'!GC264:GE264)</f>
        <v>1372.435480609</v>
      </c>
      <c r="BL1286" s="337" t="n">
        <f aca="false">SUM('monthly data'!GF264:GH264)</f>
        <v>1465.014010977</v>
      </c>
      <c r="BM1286" s="337" t="n">
        <f aca="false">SUM('monthly data'!GI264:GK264)</f>
        <v>1533.280755553</v>
      </c>
      <c r="BN1286" s="337" t="n">
        <f aca="false">SUM('monthly data'!GL264:GN264)</f>
        <v>1606.002508616</v>
      </c>
      <c r="BO1286" s="337" t="n">
        <f aca="false">SUM('monthly data'!GO264:GQ264)</f>
        <v>1757.43014056785</v>
      </c>
      <c r="BP1286" s="337" t="n">
        <f aca="false">SUM('monthly data'!GR264:GT264)</f>
        <v>1881.39179311</v>
      </c>
      <c r="BQ1286" s="337" t="n">
        <f aca="false">SUM('monthly data'!GU264:GW264)</f>
        <v>1962.58211253</v>
      </c>
      <c r="BR1286" s="337" t="n">
        <f aca="false">SUM('monthly data'!GX264:GZ264)</f>
        <v>2081.630261824</v>
      </c>
      <c r="BS1286" s="337" t="n">
        <f aca="false">SUM('monthly data'!HA264:HC264)</f>
        <v>2259.26997889</v>
      </c>
      <c r="BT1286" s="337" t="n">
        <f aca="false">SUM('monthly data'!HD264:HF264)</f>
        <v>2225.292097061</v>
      </c>
      <c r="BU1286" s="337" t="n">
        <f aca="false">SUM('monthly data'!HG264:HI264)</f>
        <v>2255.608672646</v>
      </c>
      <c r="BV1286" s="337" t="n">
        <f aca="false">SUM('monthly data'!HJ264:HL264)</f>
        <v>2332.799967498</v>
      </c>
      <c r="BW1286" s="337" t="n">
        <f aca="false">SUM('monthly data'!HM264:HO264)</f>
        <v>2424.151611674</v>
      </c>
      <c r="BX1286" s="337" t="n">
        <f aca="false">SUM('monthly data'!HP264:HR264)</f>
        <v>2583.988905477</v>
      </c>
      <c r="BY1286" s="337" t="n">
        <f aca="false">SUM('monthly data'!HS264:HU264)</f>
        <v>2681.583888719</v>
      </c>
      <c r="BZ1286" s="337" t="n">
        <f aca="false">SUM('monthly data'!HV264:HX264)</f>
        <v>2764.95487996487</v>
      </c>
      <c r="CA1286" s="337" t="n">
        <f aca="false">SUM('monthly data'!HY264:IA264)</f>
        <v>3165.33312481631</v>
      </c>
      <c r="CB1286" s="337" t="n">
        <f aca="false">SUM('monthly data'!IB264:ID264)</f>
        <v>3310.10134995538</v>
      </c>
      <c r="CC1286" s="337" t="n">
        <f aca="false">SUM('monthly data'!IE264:IG264)</f>
        <v>3312.24239790695</v>
      </c>
      <c r="CD1286" s="337" t="n">
        <f aca="false">SUM('monthly data'!IH264:IJ264)</f>
        <v>3401.68747149852</v>
      </c>
      <c r="CE1286" s="337" t="n">
        <f aca="false">SUM('monthly data'!IK264:IM264)</f>
        <v>3727.48033190595</v>
      </c>
      <c r="CF1286" s="337" t="n">
        <f aca="false">SUM('monthly data'!IN264:IP264)</f>
        <v>3873.55336738433</v>
      </c>
      <c r="CG1286" s="337" t="n">
        <f aca="false">SUM('monthly data'!IQ264:IS264)</f>
        <v>3994.81414943933</v>
      </c>
      <c r="CH1286" s="337" t="n">
        <f aca="false">SUM('monthly data'!IT264:IV264)</f>
        <v>4064.22999743713</v>
      </c>
      <c r="CI1286" s="337" t="n">
        <f aca="false">SUM('monthly data'!IW264:IY264)</f>
        <v>4120.15726687631</v>
      </c>
      <c r="CJ1286" s="337" t="n">
        <f aca="false">SUM('monthly data'!IZ264:JB264)</f>
        <v>4172.45968263663</v>
      </c>
      <c r="CK1286" s="337" t="n">
        <f aca="false">SUM('monthly data'!JC264:JE264)</f>
        <v>4252.97538229682</v>
      </c>
      <c r="CL1286" s="337" t="n">
        <f aca="false">SUM('monthly data'!JF264:JH264)</f>
        <v>4401.00868324281</v>
      </c>
      <c r="CM1286" s="337" t="n">
        <f aca="false">SUM('monthly data'!JI264:JK264)</f>
        <v>4651.93064184385</v>
      </c>
      <c r="CN1286" s="337" t="n">
        <f aca="false">SUM('monthly data'!JL264:JN264)</f>
        <v>4804.37700364269</v>
      </c>
      <c r="CO1286" s="337" t="n">
        <f aca="false">SUM('monthly data'!JO264:JQ264)</f>
        <v>4856.50863099077</v>
      </c>
      <c r="CP1286" s="337" t="n">
        <f aca="false">SUM('monthly data'!JR264:JT264)</f>
        <v>5087.27065305948</v>
      </c>
      <c r="CQ1286" s="337" t="n">
        <f aca="false">SUM('monthly data'!JU264:JW264)</f>
        <v>5192.89878075477</v>
      </c>
      <c r="CR1286" s="337" t="n">
        <f aca="false">SUM('monthly data'!JX264:JZ264)</f>
        <v>5337.37597940166</v>
      </c>
      <c r="CS1286" s="337" t="n">
        <f aca="false">SUM('monthly data'!KA264:KC264)</f>
        <v>5565.79441010154</v>
      </c>
      <c r="CT1286" s="337" t="n">
        <f aca="false">SUM('monthly data'!KD264:KF264)</f>
        <v>5721.18698168656</v>
      </c>
      <c r="CU1286" s="337" t="n">
        <f aca="false">SUM('monthly data'!KG264:KI264)</f>
        <v>5919.29091179781</v>
      </c>
      <c r="CV1286" s="337" t="n">
        <f aca="false">SUM('monthly data'!KJ264:KL264)</f>
        <v>6085.95664069776</v>
      </c>
      <c r="CW1286" s="337" t="n">
        <f aca="false">SUM('monthly data'!KM264:KO264)</f>
        <v>6355.62299685232</v>
      </c>
      <c r="CX1286" s="337" t="n">
        <f aca="false">SUM('monthly data'!KP264:KR264)</f>
        <v>6671.61874214545</v>
      </c>
      <c r="CY1286" s="337" t="n">
        <f aca="false">SUM('monthly data'!KS264:KU264)</f>
        <v>6978.19782176908</v>
      </c>
      <c r="CZ1286" s="337" t="n">
        <f aca="false">SUM('monthly data'!KV264:KX264)</f>
        <v>7365.28255017275</v>
      </c>
      <c r="DA1286" s="337" t="n">
        <f aca="false">SUM('monthly data'!KY264:LA264)</f>
        <v>7595.65299984956</v>
      </c>
      <c r="DB1286" s="337" t="n">
        <f aca="false">SUM('monthly data'!LB264:LD264)</f>
        <v>7912.00497813406</v>
      </c>
      <c r="DC1286" s="337" t="n">
        <f aca="false">SUM('monthly data'!LE264:LG264)</f>
        <v>8282.73242808482</v>
      </c>
      <c r="DD1286" s="337" t="n">
        <f aca="false">SUM('monthly data'!LH264:LJ264)</f>
        <v>8677.3634581914</v>
      </c>
      <c r="DE1286" s="337" t="n">
        <f aca="false">SUM('monthly data'!LK264:LM264)</f>
        <v>9023.32575583878</v>
      </c>
      <c r="DF1286" s="337" t="n">
        <f aca="false">SUM('monthly data'!LN264:LP264)</f>
        <v>9568.51758061777</v>
      </c>
      <c r="DG1286" s="337" t="n">
        <f aca="false">SUM('monthly data'!LQ264:LS264)</f>
        <v>10095.2234133888</v>
      </c>
      <c r="DH1286" s="337" t="n">
        <f aca="false">SUM('monthly data'!LT264:LV264)</f>
        <v>10478.2417696768</v>
      </c>
      <c r="DI1286" s="337" t="n">
        <f aca="false">SUM('monthly data'!LW264:LY264)</f>
        <v>10738.1567232785</v>
      </c>
      <c r="DJ1286" s="337" t="n">
        <f aca="false">SUM('monthly data'!LZ264:MB264)</f>
        <v>10907.1810588427</v>
      </c>
      <c r="DK1286" s="337" t="n">
        <f aca="false">SUM('monthly data'!MC264:ME264)</f>
        <v>7577.05157588064</v>
      </c>
      <c r="DL1286" s="337" t="n">
        <f aca="false">SUM('monthly data'!MF264:MH264)</f>
        <v>0</v>
      </c>
      <c r="DM1286" s="337" t="n">
        <f aca="false">SUM('monthly data'!MI264:MK264)</f>
        <v>0</v>
      </c>
      <c r="DN1286" s="337" t="n">
        <f aca="false">SUM('monthly data'!ML264:MN264)</f>
        <v>0</v>
      </c>
      <c r="DO1286" s="337" t="n">
        <f aca="false">SUM('monthly data'!MO264:MQ264)</f>
        <v>0</v>
      </c>
      <c r="DP1286" s="337" t="n">
        <f aca="false">SUM('monthly data'!MR264:MT264)</f>
        <v>0</v>
      </c>
      <c r="DQ1286" s="337" t="n">
        <f aca="false">SUM('monthly data'!MU264:MW264)</f>
        <v>0</v>
      </c>
    </row>
    <row r="1287" customFormat="false" ht="18" hidden="false" customHeight="false" outlineLevel="0" collapsed="false">
      <c r="A1287" s="336" t="s">
        <v>700</v>
      </c>
      <c r="B1287" s="337" t="n">
        <f aca="false">SUM('monthly data'!B265:D265)</f>
        <v>52.5417</v>
      </c>
      <c r="C1287" s="337" t="n">
        <f aca="false">SUM('monthly data'!E265:G265)</f>
        <v>54.2671</v>
      </c>
      <c r="D1287" s="337" t="n">
        <f aca="false">SUM('monthly data'!H265:J265)</f>
        <v>63.2178</v>
      </c>
      <c r="E1287" s="337" t="n">
        <f aca="false">SUM('monthly data'!K265:M265)</f>
        <v>69.2162</v>
      </c>
      <c r="F1287" s="337" t="n">
        <f aca="false">SUM('monthly data'!N265:P265)</f>
        <v>71.3555</v>
      </c>
      <c r="G1287" s="337" t="n">
        <f aca="false">SUM('monthly data'!Q265:S265)</f>
        <v>72.4629</v>
      </c>
      <c r="H1287" s="337" t="n">
        <f aca="false">SUM('monthly data'!T265:V265)</f>
        <v>76.4562</v>
      </c>
      <c r="I1287" s="337" t="n">
        <f aca="false">SUM('monthly data'!W265:Y265)</f>
        <v>73.74</v>
      </c>
      <c r="J1287" s="337" t="n">
        <f aca="false">SUM('monthly data'!Z265:AB265)</f>
        <v>75.8692</v>
      </c>
      <c r="K1287" s="337" t="n">
        <f aca="false">SUM('monthly data'!AC265:AE265)</f>
        <v>85.08</v>
      </c>
      <c r="L1287" s="337" t="n">
        <f aca="false">SUM('monthly data'!AF265:AH265)</f>
        <v>91.5846</v>
      </c>
      <c r="M1287" s="337" t="n">
        <f aca="false">SUM('monthly data'!AI265:AK265)</f>
        <v>95.4797</v>
      </c>
      <c r="N1287" s="337" t="n">
        <f aca="false">SUM('monthly data'!AL265:AN265)</f>
        <v>92.4959</v>
      </c>
      <c r="O1287" s="337" t="n">
        <f aca="false">SUM('monthly data'!AO265:AQ265)</f>
        <v>97.0899</v>
      </c>
      <c r="P1287" s="337" t="n">
        <f aca="false">SUM('monthly data'!AR265:AT265)</f>
        <v>88.6317</v>
      </c>
      <c r="Q1287" s="337" t="n">
        <f aca="false">SUM('monthly data'!AU265:AW265)</f>
        <v>88.8065</v>
      </c>
      <c r="R1287" s="337" t="n">
        <f aca="false">SUM('monthly data'!AX265:AZ265)</f>
        <v>100.6292</v>
      </c>
      <c r="S1287" s="337" t="n">
        <f aca="false">SUM('monthly data'!BA265:BC265)</f>
        <v>102.3712</v>
      </c>
      <c r="T1287" s="337" t="n">
        <f aca="false">SUM('monthly data'!BD265:BF265)</f>
        <v>111.2841</v>
      </c>
      <c r="U1287" s="337" t="n">
        <f aca="false">SUM('monthly data'!BG265:BI265)</f>
        <v>109.6333</v>
      </c>
      <c r="V1287" s="337" t="n">
        <f aca="false">SUM('monthly data'!BJ265:BL265)</f>
        <v>113.0212</v>
      </c>
      <c r="W1287" s="337" t="n">
        <f aca="false">SUM('monthly data'!BM265:BO265)</f>
        <v>111.0544</v>
      </c>
      <c r="X1287" s="337" t="n">
        <f aca="false">SUM('monthly data'!BP265:BR265)</f>
        <v>108.292</v>
      </c>
      <c r="Y1287" s="337" t="n">
        <f aca="false">SUM('monthly data'!BS265:BU265)</f>
        <v>112.7783</v>
      </c>
      <c r="Z1287" s="337" t="n">
        <f aca="false">SUM('monthly data'!BV265:BX265)</f>
        <v>137.886529</v>
      </c>
      <c r="AA1287" s="337" t="n">
        <f aca="false">SUM('monthly data'!BY265:CA265)</f>
        <v>145.686194</v>
      </c>
      <c r="AB1287" s="337" t="n">
        <f aca="false">SUM('monthly data'!CB265:CD265)</f>
        <v>150.17274</v>
      </c>
      <c r="AC1287" s="337" t="n">
        <f aca="false">SUM('monthly data'!CE265:CG265)</f>
        <v>137.06369</v>
      </c>
      <c r="AD1287" s="337" t="n">
        <f aca="false">SUM('monthly data'!CH265:CJ265)</f>
        <v>126.76388</v>
      </c>
      <c r="AE1287" s="337" t="n">
        <f aca="false">SUM('monthly data'!CK265:CM265)</f>
        <v>133.78946</v>
      </c>
      <c r="AF1287" s="337" t="n">
        <f aca="false">SUM('monthly data'!CN265:CP265)</f>
        <v>139.43509</v>
      </c>
      <c r="AG1287" s="337" t="n">
        <f aca="false">SUM('monthly data'!CQ265:CS265)</f>
        <v>137.9641</v>
      </c>
      <c r="AH1287" s="337" t="n">
        <f aca="false">SUM('monthly data'!CT265:CV265)</f>
        <v>162.55748</v>
      </c>
      <c r="AI1287" s="337" t="n">
        <f aca="false">SUM('monthly data'!CW265:CY265)</f>
        <v>172.42677</v>
      </c>
      <c r="AJ1287" s="337" t="n">
        <f aca="false">SUM('monthly data'!CZ265:DB265)</f>
        <v>176.83023</v>
      </c>
      <c r="AK1287" s="337" t="n">
        <f aca="false">SUM('monthly data'!DC265:DE265)</f>
        <v>185.41217</v>
      </c>
      <c r="AL1287" s="337" t="n">
        <f aca="false">SUM('monthly data'!DF265:DH265)</f>
        <v>165.516687757</v>
      </c>
      <c r="AM1287" s="337" t="n">
        <f aca="false">SUM('monthly data'!DI265:DK265)</f>
        <v>162.283419788</v>
      </c>
      <c r="AN1287" s="337" t="n">
        <f aca="false">SUM('monthly data'!DL265:DN265)</f>
        <v>165.888210081</v>
      </c>
      <c r="AO1287" s="337" t="n">
        <f aca="false">SUM('monthly data'!DO265:DQ265)</f>
        <v>174.482743454</v>
      </c>
      <c r="AP1287" s="337" t="n">
        <f aca="false">SUM('monthly data'!DR265:DT265)</f>
        <v>205.466517847</v>
      </c>
      <c r="AQ1287" s="337" t="n">
        <f aca="false">SUM('monthly data'!DU265:DW265)</f>
        <v>221.010440018</v>
      </c>
      <c r="AR1287" s="337" t="n">
        <f aca="false">SUM('monthly data'!DX265:DZ265)</f>
        <v>231.5187816131</v>
      </c>
      <c r="AS1287" s="337" t="n">
        <f aca="false">SUM('monthly data'!EA265:EC265)</f>
        <v>241.59800881199</v>
      </c>
      <c r="AT1287" s="337" t="n">
        <f aca="false">SUM('monthly data'!ED265:EF265)</f>
        <v>246.333269033</v>
      </c>
      <c r="AU1287" s="337" t="n">
        <f aca="false">SUM('monthly data'!EG265:EI265)</f>
        <v>276.2082794913</v>
      </c>
      <c r="AV1287" s="337" t="n">
        <f aca="false">SUM('monthly data'!EJ265:EL265)</f>
        <v>270.895021032</v>
      </c>
      <c r="AW1287" s="337" t="n">
        <f aca="false">SUM('monthly data'!EM265:EO265)</f>
        <v>298.819227126</v>
      </c>
      <c r="AX1287" s="337" t="n">
        <f aca="false">SUM('monthly data'!EP265:ER265)</f>
        <v>309.187934661</v>
      </c>
      <c r="AY1287" s="337" t="n">
        <f aca="false">SUM('monthly data'!ES265:EU265)</f>
        <v>346.355488244</v>
      </c>
      <c r="AZ1287" s="337" t="n">
        <f aca="false">SUM('monthly data'!EV265:EX265)</f>
        <v>352.393808746</v>
      </c>
      <c r="BA1287" s="337" t="n">
        <f aca="false">SUM('monthly data'!EY265:FA265)</f>
        <v>428.900729005</v>
      </c>
      <c r="BB1287" s="337" t="n">
        <f aca="false">SUM('monthly data'!FB265:FD265)</f>
        <v>474.123450383</v>
      </c>
      <c r="BC1287" s="337" t="n">
        <f aca="false">SUM('monthly data'!FE265:FG265)</f>
        <v>506.029467922</v>
      </c>
      <c r="BD1287" s="337" t="n">
        <f aca="false">SUM('monthly data'!FH265:FJ265)</f>
        <v>519.792276868</v>
      </c>
      <c r="BE1287" s="337" t="n">
        <f aca="false">SUM('monthly data'!FK265:FM265)</f>
        <v>521.319464652</v>
      </c>
      <c r="BF1287" s="337" t="n">
        <f aca="false">SUM('monthly data'!FN265:FP265)</f>
        <v>463.242457529238</v>
      </c>
      <c r="BG1287" s="337" t="n">
        <f aca="false">SUM('monthly data'!FQ265:FS265)</f>
        <v>462.311441685</v>
      </c>
      <c r="BH1287" s="337" t="n">
        <f aca="false">SUM('monthly data'!FT265:FV265)</f>
        <v>515.964987652</v>
      </c>
      <c r="BI1287" s="337" t="n">
        <f aca="false">SUM('monthly data'!FW265:FY265)</f>
        <v>536.239890079</v>
      </c>
      <c r="BJ1287" s="337" t="n">
        <f aca="false">SUM('monthly data'!FZ265:GB265)</f>
        <v>537.222464388</v>
      </c>
      <c r="BK1287" s="337" t="n">
        <f aca="false">SUM('monthly data'!GC265:GE265)</f>
        <v>599.8995243704</v>
      </c>
      <c r="BL1287" s="337" t="n">
        <f aca="false">SUM('monthly data'!GF265:GH265)</f>
        <v>627.85288913</v>
      </c>
      <c r="BM1287" s="337" t="n">
        <f aca="false">SUM('monthly data'!GI265:GK265)</f>
        <v>685.787507353</v>
      </c>
      <c r="BN1287" s="337" t="n">
        <f aca="false">SUM('monthly data'!GL265:GN265)</f>
        <v>702.34930431</v>
      </c>
      <c r="BO1287" s="337" t="n">
        <f aca="false">SUM('monthly data'!GO265:GQ265)</f>
        <v>792.713950939</v>
      </c>
      <c r="BP1287" s="337" t="n">
        <f aca="false">SUM('monthly data'!GR265:GT265)</f>
        <v>790.035326747</v>
      </c>
      <c r="BQ1287" s="337" t="n">
        <f aca="false">SUM('monthly data'!GU265:GW265)</f>
        <v>822.239883054</v>
      </c>
      <c r="BR1287" s="337" t="n">
        <f aca="false">SUM('monthly data'!GX265:GZ265)</f>
        <v>881.732593824</v>
      </c>
      <c r="BS1287" s="337" t="n">
        <f aca="false">SUM('monthly data'!HA265:HC265)</f>
        <v>963.96962689</v>
      </c>
      <c r="BT1287" s="337" t="n">
        <f aca="false">SUM('monthly data'!HD265:HF265)</f>
        <v>943.064178361</v>
      </c>
      <c r="BU1287" s="337" t="n">
        <f aca="false">SUM('monthly data'!HG265:HI265)</f>
        <v>931.673569896</v>
      </c>
      <c r="BV1287" s="337" t="n">
        <f aca="false">SUM('monthly data'!HJ265:HL265)</f>
        <v>956.237418398</v>
      </c>
      <c r="BW1287" s="337" t="n">
        <f aca="false">SUM('monthly data'!HM265:HO265)</f>
        <v>1063.205840174</v>
      </c>
      <c r="BX1287" s="337" t="n">
        <f aca="false">SUM('monthly data'!HP265:HR265)</f>
        <v>1162.223394477</v>
      </c>
      <c r="BY1287" s="337" t="n">
        <f aca="false">SUM('monthly data'!HS265:HU265)</f>
        <v>1147.803358719</v>
      </c>
      <c r="BZ1287" s="337" t="n">
        <f aca="false">SUM('monthly data'!HV265:HX265)</f>
        <v>1146.56725428072</v>
      </c>
      <c r="CA1287" s="337" t="n">
        <f aca="false">SUM('monthly data'!HY265:IA265)</f>
        <v>1256.38313871759</v>
      </c>
      <c r="CB1287" s="337" t="n">
        <f aca="false">SUM('monthly data'!IB265:ID265)</f>
        <v>1302.70828611702</v>
      </c>
      <c r="CC1287" s="337" t="n">
        <f aca="false">SUM('monthly data'!IE265:IG265)</f>
        <v>1351.58995877821</v>
      </c>
      <c r="CD1287" s="337" t="n">
        <f aca="false">SUM('monthly data'!IH265:IJ265)</f>
        <v>1425.62233261705</v>
      </c>
      <c r="CE1287" s="337" t="n">
        <f aca="false">SUM('monthly data'!IK265:IM265)</f>
        <v>1664.67309116326</v>
      </c>
      <c r="CF1287" s="337" t="n">
        <f aca="false">SUM('monthly data'!IN265:IP265)</f>
        <v>1789.06703246412</v>
      </c>
      <c r="CG1287" s="337" t="n">
        <f aca="false">SUM('monthly data'!IQ265:IS265)</f>
        <v>1824.96590921459</v>
      </c>
      <c r="CH1287" s="337" t="n">
        <f aca="false">SUM('monthly data'!IT265:IV265)</f>
        <v>1874.94028242523</v>
      </c>
      <c r="CI1287" s="337" t="n">
        <f aca="false">SUM('monthly data'!IW265:IY265)</f>
        <v>1807.45305688548</v>
      </c>
      <c r="CJ1287" s="337" t="n">
        <f aca="false">SUM('monthly data'!IZ265:JB265)</f>
        <v>1742.32624630342</v>
      </c>
      <c r="CK1287" s="337" t="n">
        <f aca="false">SUM('monthly data'!JC265:JE265)</f>
        <v>1671.681287998</v>
      </c>
      <c r="CL1287" s="337" t="n">
        <f aca="false">SUM('monthly data'!JF265:JH265)</f>
        <v>1702.69697013495</v>
      </c>
      <c r="CM1287" s="337" t="n">
        <f aca="false">SUM('monthly data'!JI265:JK265)</f>
        <v>1920.37454164697</v>
      </c>
      <c r="CN1287" s="337" t="n">
        <f aca="false">SUM('monthly data'!JL265:JN265)</f>
        <v>1947.56924698578</v>
      </c>
      <c r="CO1287" s="337" t="n">
        <f aca="false">SUM('monthly data'!JO265:JQ265)</f>
        <v>1911.60652416466</v>
      </c>
      <c r="CP1287" s="337" t="n">
        <f aca="false">SUM('monthly data'!JR265:JT265)</f>
        <v>1971.71896181712</v>
      </c>
      <c r="CQ1287" s="337" t="n">
        <f aca="false">SUM('monthly data'!JU265:JW265)</f>
        <v>1987.62036485786</v>
      </c>
      <c r="CR1287" s="337" t="n">
        <f aca="false">SUM('monthly data'!JX265:JZ265)</f>
        <v>2136.22588331188</v>
      </c>
      <c r="CS1287" s="337" t="n">
        <f aca="false">SUM('monthly data'!KA265:KC265)</f>
        <v>2243.29610264729</v>
      </c>
      <c r="CT1287" s="337" t="n">
        <f aca="false">SUM('monthly data'!KD265:KF265)</f>
        <v>2391.79427888935</v>
      </c>
      <c r="CU1287" s="337" t="n">
        <f aca="false">SUM('monthly data'!KG265:KI265)</f>
        <v>2410.29419428135</v>
      </c>
      <c r="CV1287" s="337" t="n">
        <f aca="false">SUM('monthly data'!KJ265:KL265)</f>
        <v>2438.76629827028</v>
      </c>
      <c r="CW1287" s="337" t="n">
        <f aca="false">SUM('monthly data'!KM265:KO265)</f>
        <v>2591.54454123271</v>
      </c>
      <c r="CX1287" s="337" t="n">
        <f aca="false">SUM('monthly data'!KP265:KR265)</f>
        <v>2777.46928135312</v>
      </c>
      <c r="CY1287" s="337" t="n">
        <f aca="false">SUM('monthly data'!KS265:KU265)</f>
        <v>2795.80905837368</v>
      </c>
      <c r="CZ1287" s="337" t="n">
        <f aca="false">SUM('monthly data'!KV265:KX265)</f>
        <v>2933.59549011089</v>
      </c>
      <c r="DA1287" s="337" t="n">
        <f aca="false">SUM('monthly data'!KY265:LA265)</f>
        <v>2958.58431832806</v>
      </c>
      <c r="DB1287" s="337" t="n">
        <f aca="false">SUM('monthly data'!LB265:LD265)</f>
        <v>3056.40499346143</v>
      </c>
      <c r="DC1287" s="337" t="n">
        <f aca="false">SUM('monthly data'!LE265:LG265)</f>
        <v>3108.23976335623</v>
      </c>
      <c r="DD1287" s="337" t="n">
        <f aca="false">SUM('monthly data'!LH265:LJ265)</f>
        <v>3233.95304571401</v>
      </c>
      <c r="DE1287" s="337" t="n">
        <f aca="false">SUM('monthly data'!LK265:LM265)</f>
        <v>3382.67324293659</v>
      </c>
      <c r="DF1287" s="337" t="n">
        <f aca="false">SUM('monthly data'!LN265:LP265)</f>
        <v>3285.32538534335</v>
      </c>
      <c r="DG1287" s="337" t="n">
        <f aca="false">SUM('monthly data'!LQ265:LS265)</f>
        <v>3774.79196227423</v>
      </c>
      <c r="DH1287" s="337" t="n">
        <f aca="false">SUM('monthly data'!LT265:LV265)</f>
        <v>4083.1655989541</v>
      </c>
      <c r="DI1287" s="337" t="n">
        <f aca="false">SUM('monthly data'!LW265:LY265)</f>
        <v>3969.39852748429</v>
      </c>
      <c r="DJ1287" s="337" t="n">
        <f aca="false">SUM('monthly data'!LZ265:MB265)</f>
        <v>4194.50529492255</v>
      </c>
      <c r="DK1287" s="337" t="n">
        <f aca="false">SUM('monthly data'!MC265:ME265)</f>
        <v>2811.51563242938</v>
      </c>
      <c r="DL1287" s="337" t="n">
        <f aca="false">SUM('monthly data'!MF265:MH265)</f>
        <v>0</v>
      </c>
      <c r="DM1287" s="337" t="n">
        <f aca="false">SUM('monthly data'!MI265:MK265)</f>
        <v>0</v>
      </c>
      <c r="DN1287" s="337" t="n">
        <f aca="false">SUM('monthly data'!ML265:MN265)</f>
        <v>0</v>
      </c>
      <c r="DO1287" s="337" t="n">
        <f aca="false">SUM('monthly data'!MO265:MQ265)</f>
        <v>0</v>
      </c>
      <c r="DP1287" s="337" t="n">
        <f aca="false">SUM('monthly data'!MR265:MT265)</f>
        <v>0</v>
      </c>
      <c r="DQ1287" s="337" t="n">
        <f aca="false">SUM('monthly data'!MU265:MW265)</f>
        <v>0</v>
      </c>
    </row>
    <row r="1288" customFormat="false" ht="18" hidden="false" customHeight="false" outlineLevel="0" collapsed="false">
      <c r="A1288" s="336" t="s">
        <v>701</v>
      </c>
      <c r="B1288" s="337" t="n">
        <f aca="false">SUM('monthly data'!B266:D266)</f>
        <v>15.6381</v>
      </c>
      <c r="C1288" s="337" t="n">
        <f aca="false">SUM('monthly data'!E266:G266)</f>
        <v>18.2518</v>
      </c>
      <c r="D1288" s="337" t="n">
        <f aca="false">SUM('monthly data'!H266:J266)</f>
        <v>20.254</v>
      </c>
      <c r="E1288" s="337" t="n">
        <f aca="false">SUM('monthly data'!K266:M266)</f>
        <v>21.8925</v>
      </c>
      <c r="F1288" s="337" t="n">
        <f aca="false">SUM('monthly data'!N266:P266)</f>
        <v>20.9084</v>
      </c>
      <c r="G1288" s="337" t="n">
        <f aca="false">SUM('monthly data'!Q266:S266)</f>
        <v>21.5998</v>
      </c>
      <c r="H1288" s="337" t="n">
        <f aca="false">SUM('monthly data'!T266:V266)</f>
        <v>21.5193</v>
      </c>
      <c r="I1288" s="337" t="n">
        <f aca="false">SUM('monthly data'!W266:Y266)</f>
        <v>25.051</v>
      </c>
      <c r="J1288" s="337" t="n">
        <f aca="false">SUM('monthly data'!Z266:AB266)</f>
        <v>32.5719</v>
      </c>
      <c r="K1288" s="337" t="n">
        <f aca="false">SUM('monthly data'!AC266:AE266)</f>
        <v>38.0158</v>
      </c>
      <c r="L1288" s="337" t="n">
        <f aca="false">SUM('monthly data'!AF266:AH266)</f>
        <v>38.5094</v>
      </c>
      <c r="M1288" s="337" t="n">
        <f aca="false">SUM('monthly data'!AI266:AK266)</f>
        <v>48.1765</v>
      </c>
      <c r="N1288" s="337" t="n">
        <f aca="false">SUM('monthly data'!AL266:AN266)</f>
        <v>59.711</v>
      </c>
      <c r="O1288" s="337" t="n">
        <f aca="false">SUM('monthly data'!AO266:AQ266)</f>
        <v>45.7949</v>
      </c>
      <c r="P1288" s="337" t="n">
        <f aca="false">SUM('monthly data'!AR266:AT266)</f>
        <v>57.6032</v>
      </c>
      <c r="Q1288" s="337" t="n">
        <f aca="false">SUM('monthly data'!AU266:AW266)</f>
        <v>61.8188</v>
      </c>
      <c r="R1288" s="337" t="n">
        <f aca="false">SUM('monthly data'!AX266:AZ266)</f>
        <v>58.4681</v>
      </c>
      <c r="S1288" s="337" t="n">
        <f aca="false">SUM('monthly data'!BA266:BC266)</f>
        <v>57.5754</v>
      </c>
      <c r="T1288" s="337" t="n">
        <f aca="false">SUM('monthly data'!BD266:BF266)</f>
        <v>51.457</v>
      </c>
      <c r="U1288" s="337" t="n">
        <f aca="false">SUM('monthly data'!BG266:BI266)</f>
        <v>54.4138</v>
      </c>
      <c r="V1288" s="337" t="n">
        <f aca="false">SUM('monthly data'!BJ266:BL266)</f>
        <v>55.57</v>
      </c>
      <c r="W1288" s="337" t="n">
        <f aca="false">SUM('monthly data'!BM266:BO266)</f>
        <v>62.768</v>
      </c>
      <c r="X1288" s="337" t="n">
        <f aca="false">SUM('monthly data'!BP266:BR266)</f>
        <v>64.215</v>
      </c>
      <c r="Y1288" s="337" t="n">
        <f aca="false">SUM('monthly data'!BS266:BU266)</f>
        <v>66.645</v>
      </c>
      <c r="Z1288" s="337" t="n">
        <f aca="false">SUM('monthly data'!BV266:BX266)</f>
        <v>79.835</v>
      </c>
      <c r="AA1288" s="337" t="n">
        <f aca="false">SUM('monthly data'!BY266:CA266)</f>
        <v>79.41</v>
      </c>
      <c r="AB1288" s="337" t="n">
        <f aca="false">SUM('monthly data'!CB266:CD266)</f>
        <v>67.27</v>
      </c>
      <c r="AC1288" s="337" t="n">
        <f aca="false">SUM('monthly data'!CE266:CG266)</f>
        <v>82.8</v>
      </c>
      <c r="AD1288" s="337" t="n">
        <f aca="false">SUM('monthly data'!CH266:CJ266)</f>
        <v>105.1</v>
      </c>
      <c r="AE1288" s="337" t="n">
        <f aca="false">SUM('monthly data'!CK266:CM266)</f>
        <v>106.9</v>
      </c>
      <c r="AF1288" s="337" t="n">
        <f aca="false">SUM('monthly data'!CN266:CP266)</f>
        <v>111.643</v>
      </c>
      <c r="AG1288" s="337" t="n">
        <f aca="false">SUM('monthly data'!CQ266:CS266)</f>
        <v>122.898</v>
      </c>
      <c r="AH1288" s="337" t="n">
        <f aca="false">SUM('monthly data'!CT266:CV266)</f>
        <v>117.7368</v>
      </c>
      <c r="AI1288" s="337" t="n">
        <f aca="false">SUM('monthly data'!CW266:CY266)</f>
        <v>109.8064</v>
      </c>
      <c r="AJ1288" s="337" t="n">
        <f aca="false">SUM('monthly data'!CZ266:DB266)</f>
        <v>114.9924</v>
      </c>
      <c r="AK1288" s="337" t="n">
        <f aca="false">SUM('monthly data'!DC266:DE266)</f>
        <v>116.3011</v>
      </c>
      <c r="AL1288" s="337" t="n">
        <f aca="false">SUM('monthly data'!DF266:DH266)</f>
        <v>129.835621</v>
      </c>
      <c r="AM1288" s="337" t="n">
        <f aca="false">SUM('monthly data'!DI266:DK266)</f>
        <v>127.7166841917</v>
      </c>
      <c r="AN1288" s="337" t="n">
        <f aca="false">SUM('monthly data'!DL266:DN266)</f>
        <v>143.011642388</v>
      </c>
      <c r="AO1288" s="337" t="n">
        <f aca="false">SUM('monthly data'!DO266:DQ266)</f>
        <v>156.750929424</v>
      </c>
      <c r="AP1288" s="337" t="n">
        <f aca="false">SUM('monthly data'!DR266:DT266)</f>
        <v>158.128283385</v>
      </c>
      <c r="AQ1288" s="337" t="n">
        <f aca="false">SUM('monthly data'!DU266:DW266)</f>
        <v>174.409972768</v>
      </c>
      <c r="AR1288" s="337" t="n">
        <f aca="false">SUM('monthly data'!DX266:DZ266)</f>
        <v>197.103935566</v>
      </c>
      <c r="AS1288" s="337" t="n">
        <f aca="false">SUM('monthly data'!EA266:EC266)</f>
        <v>209.74632001</v>
      </c>
      <c r="AT1288" s="337" t="n">
        <f aca="false">SUM('monthly data'!ED266:EF266)</f>
        <v>214.212260457</v>
      </c>
      <c r="AU1288" s="337" t="n">
        <f aca="false">SUM('monthly data'!EG266:EI266)</f>
        <v>245.109807484</v>
      </c>
      <c r="AV1288" s="337" t="n">
        <f aca="false">SUM('monthly data'!EJ266:EL266)</f>
        <v>282.759497607</v>
      </c>
      <c r="AW1288" s="337" t="n">
        <f aca="false">SUM('monthly data'!EM266:EO266)</f>
        <v>307.497089</v>
      </c>
      <c r="AX1288" s="337" t="n">
        <f aca="false">SUM('monthly data'!EP266:ER266)</f>
        <v>293.8479</v>
      </c>
      <c r="AY1288" s="337" t="n">
        <f aca="false">SUM('monthly data'!ES266:EU266)</f>
        <v>342.516737519</v>
      </c>
      <c r="AZ1288" s="337" t="n">
        <f aca="false">SUM('monthly data'!EV266:EX266)</f>
        <v>394.873618</v>
      </c>
      <c r="BA1288" s="337" t="n">
        <f aca="false">SUM('monthly data'!EY266:FA266)</f>
        <v>417.347742</v>
      </c>
      <c r="BB1288" s="337" t="n">
        <f aca="false">SUM('monthly data'!FB266:FD266)</f>
        <v>396.581565</v>
      </c>
      <c r="BC1288" s="337" t="n">
        <f aca="false">SUM('monthly data'!FE266:FG266)</f>
        <v>385.032649</v>
      </c>
      <c r="BD1288" s="337" t="n">
        <f aca="false">SUM('monthly data'!FH266:FJ266)</f>
        <v>396.3691</v>
      </c>
      <c r="BE1288" s="337" t="n">
        <f aca="false">SUM('monthly data'!FK266:FM266)</f>
        <v>404.602309</v>
      </c>
      <c r="BF1288" s="337" t="n">
        <f aca="false">SUM('monthly data'!FN266:FP266)</f>
        <v>390.018494</v>
      </c>
      <c r="BG1288" s="337" t="n">
        <f aca="false">SUM('monthly data'!FQ266:FS266)</f>
        <v>391.26549755</v>
      </c>
      <c r="BH1288" s="337" t="n">
        <f aca="false">SUM('monthly data'!FT266:FV266)</f>
        <v>381.0125412</v>
      </c>
      <c r="BI1288" s="337" t="n">
        <f aca="false">SUM('monthly data'!FW266:FY266)</f>
        <v>442.2989962</v>
      </c>
      <c r="BJ1288" s="337" t="n">
        <f aca="false">SUM('monthly data'!FZ266:GB266)</f>
        <v>487.610308552</v>
      </c>
      <c r="BK1288" s="337" t="n">
        <f aca="false">SUM('monthly data'!GC266:GE266)</f>
        <v>496.5097460426</v>
      </c>
      <c r="BL1288" s="337" t="n">
        <f aca="false">SUM('monthly data'!GF266:GH266)</f>
        <v>525.182689847</v>
      </c>
      <c r="BM1288" s="337" t="n">
        <f aca="false">SUM('monthly data'!GI266:GK266)</f>
        <v>540.1442882</v>
      </c>
      <c r="BN1288" s="337" t="n">
        <f aca="false">SUM('monthly data'!GL266:GN266)</f>
        <v>560.55788665</v>
      </c>
      <c r="BO1288" s="337" t="n">
        <f aca="false">SUM('monthly data'!GO266:GQ266)</f>
        <v>629.5754768</v>
      </c>
      <c r="BP1288" s="337" t="n">
        <f aca="false">SUM('monthly data'!GR266:GT266)</f>
        <v>742.867332363</v>
      </c>
      <c r="BQ1288" s="337" t="n">
        <f aca="false">SUM('monthly data'!GU266:GW266)</f>
        <v>761.676939476</v>
      </c>
      <c r="BR1288" s="337" t="n">
        <f aca="false">SUM('monthly data'!GX266:GZ266)</f>
        <v>824.02378</v>
      </c>
      <c r="BS1288" s="337" t="n">
        <f aca="false">SUM('monthly data'!HA266:HC266)</f>
        <v>898.799777</v>
      </c>
      <c r="BT1288" s="337" t="n">
        <f aca="false">SUM('monthly data'!HD266:HF266)</f>
        <v>870.6889567</v>
      </c>
      <c r="BU1288" s="337" t="n">
        <f aca="false">SUM('monthly data'!HG266:HI266)</f>
        <v>876.63638575</v>
      </c>
      <c r="BV1288" s="337" t="n">
        <f aca="false">SUM('monthly data'!HJ266:HL266)</f>
        <v>909.8643071</v>
      </c>
      <c r="BW1288" s="337" t="n">
        <f aca="false">SUM('monthly data'!HM266:HO266)</f>
        <v>900.4826375</v>
      </c>
      <c r="BX1288" s="337" t="n">
        <f aca="false">SUM('monthly data'!HP266:HR266)</f>
        <v>936.821715</v>
      </c>
      <c r="BY1288" s="337" t="n">
        <f aca="false">SUM('monthly data'!HS266:HU266)</f>
        <v>1008.775902</v>
      </c>
      <c r="BZ1288" s="337" t="n">
        <f aca="false">SUM('monthly data'!HV266:HX266)</f>
        <v>1023.8499261425</v>
      </c>
      <c r="CA1288" s="337" t="n">
        <f aca="false">SUM('monthly data'!HY266:IA266)</f>
        <v>1113.90271369888</v>
      </c>
      <c r="CB1288" s="337" t="n">
        <f aca="false">SUM('monthly data'!IB266:ID266)</f>
        <v>1236.08928813124</v>
      </c>
      <c r="CC1288" s="337" t="n">
        <f aca="false">SUM('monthly data'!IE266:IG266)</f>
        <v>1233.42775130801</v>
      </c>
      <c r="CD1288" s="337" t="n">
        <f aca="false">SUM('monthly data'!IH266:IJ266)</f>
        <v>1272.75458682088</v>
      </c>
      <c r="CE1288" s="337" t="n">
        <f aca="false">SUM('monthly data'!IK266:IM266)</f>
        <v>1352.42800551804</v>
      </c>
      <c r="CF1288" s="337" t="n">
        <f aca="false">SUM('monthly data'!IN266:IP266)</f>
        <v>1345.20856296869</v>
      </c>
      <c r="CG1288" s="337" t="n">
        <f aca="false">SUM('monthly data'!IQ266:IS266)</f>
        <v>1401.96843182312</v>
      </c>
      <c r="CH1288" s="337" t="n">
        <f aca="false">SUM('monthly data'!IT266:IV266)</f>
        <v>1398.54286583444</v>
      </c>
      <c r="CI1288" s="337" t="n">
        <f aca="false">SUM('monthly data'!IW266:IY266)</f>
        <v>1515.82552443985</v>
      </c>
      <c r="CJ1288" s="337" t="n">
        <f aca="false">SUM('monthly data'!IZ266:JB266)</f>
        <v>1559.89954295711</v>
      </c>
      <c r="CK1288" s="337" t="n">
        <f aca="false">SUM('monthly data'!JC266:JE266)</f>
        <v>1607.57338536691</v>
      </c>
      <c r="CL1288" s="337" t="n">
        <f aca="false">SUM('monthly data'!JF266:JH266)</f>
        <v>1696.40807028204</v>
      </c>
      <c r="CM1288" s="337" t="n">
        <f aca="false">SUM('monthly data'!JI266:JK266)</f>
        <v>1605.50882350498</v>
      </c>
      <c r="CN1288" s="337" t="n">
        <f aca="false">SUM('monthly data'!JL266:JN266)</f>
        <v>1705.39596444852</v>
      </c>
      <c r="CO1288" s="337" t="n">
        <f aca="false">SUM('monthly data'!JO266:JQ266)</f>
        <v>1750.1500064854</v>
      </c>
      <c r="CP1288" s="337" t="n">
        <f aca="false">SUM('monthly data'!JR266:JT266)</f>
        <v>1858.37295524532</v>
      </c>
      <c r="CQ1288" s="337" t="n">
        <f aca="false">SUM('monthly data'!JU266:JW266)</f>
        <v>1875.87841083273</v>
      </c>
      <c r="CR1288" s="337" t="n">
        <f aca="false">SUM('monthly data'!JX266:JZ266)</f>
        <v>1808.11435274586</v>
      </c>
      <c r="CS1288" s="337" t="n">
        <f aca="false">SUM('monthly data'!KA266:KC266)</f>
        <v>1827.04237588266</v>
      </c>
      <c r="CT1288" s="337" t="n">
        <f aca="false">SUM('monthly data'!KD266:KF266)</f>
        <v>1847.80859617808</v>
      </c>
      <c r="CU1288" s="337" t="n">
        <f aca="false">SUM('monthly data'!KG266:KI266)</f>
        <v>2053.90718827432</v>
      </c>
      <c r="CV1288" s="337" t="n">
        <f aca="false">SUM('monthly data'!KJ266:KL266)</f>
        <v>2164.40079389719</v>
      </c>
      <c r="CW1288" s="337" t="n">
        <f aca="false">SUM('monthly data'!KM266:KO266)</f>
        <v>2259.07055033353</v>
      </c>
      <c r="CX1288" s="337" t="n">
        <f aca="false">SUM('monthly data'!KP266:KR266)</f>
        <v>2267.35671222017</v>
      </c>
      <c r="CY1288" s="337" t="n">
        <f aca="false">SUM('monthly data'!KS266:KU266)</f>
        <v>2467.23272357999</v>
      </c>
      <c r="CZ1288" s="337" t="n">
        <f aca="false">SUM('monthly data'!KV266:KX266)</f>
        <v>2635.9286984379</v>
      </c>
      <c r="DA1288" s="337" t="n">
        <f aca="false">SUM('monthly data'!KY266:LA266)</f>
        <v>2761.18710368856</v>
      </c>
      <c r="DB1288" s="337" t="n">
        <f aca="false">SUM('monthly data'!LB266:LD266)</f>
        <v>2820.40880998006</v>
      </c>
      <c r="DC1288" s="337" t="n">
        <f aca="false">SUM('monthly data'!LE266:LG266)</f>
        <v>2999.50874113243</v>
      </c>
      <c r="DD1288" s="337" t="n">
        <f aca="false">SUM('monthly data'!LH266:LJ266)</f>
        <v>3157.42187984797</v>
      </c>
      <c r="DE1288" s="337" t="n">
        <f aca="false">SUM('monthly data'!LK266:LM266)</f>
        <v>3200.05576989065</v>
      </c>
      <c r="DF1288" s="337" t="n">
        <f aca="false">SUM('monthly data'!LN266:LP266)</f>
        <v>3445.72815576607</v>
      </c>
      <c r="DG1288" s="337" t="n">
        <f aca="false">SUM('monthly data'!LQ266:LS266)</f>
        <v>3511.00104937651</v>
      </c>
      <c r="DH1288" s="337" t="n">
        <f aca="false">SUM('monthly data'!LT266:LV266)</f>
        <v>3517.43878780628</v>
      </c>
      <c r="DI1288" s="337" t="n">
        <f aca="false">SUM('monthly data'!LW266:LY266)</f>
        <v>3853.72225405099</v>
      </c>
      <c r="DJ1288" s="337" t="n">
        <f aca="false">SUM('monthly data'!LZ266:MB266)</f>
        <v>3749.11719511517</v>
      </c>
      <c r="DK1288" s="337" t="n">
        <f aca="false">SUM('monthly data'!MC266:ME266)</f>
        <v>2672.8828344659</v>
      </c>
      <c r="DL1288" s="337" t="n">
        <f aca="false">SUM('monthly data'!MF266:MH266)</f>
        <v>0</v>
      </c>
      <c r="DM1288" s="337" t="n">
        <f aca="false">SUM('monthly data'!MI266:MK266)</f>
        <v>0</v>
      </c>
      <c r="DN1288" s="337" t="n">
        <f aca="false">SUM('monthly data'!ML266:MN266)</f>
        <v>0</v>
      </c>
      <c r="DO1288" s="337" t="n">
        <f aca="false">SUM('monthly data'!MO266:MQ266)</f>
        <v>0</v>
      </c>
      <c r="DP1288" s="337" t="n">
        <f aca="false">SUM('monthly data'!MR266:MT266)</f>
        <v>0</v>
      </c>
      <c r="DQ1288" s="337" t="n">
        <f aca="false">SUM('monthly data'!MU266:MW266)</f>
        <v>0</v>
      </c>
    </row>
    <row r="1289" customFormat="false" ht="18" hidden="false" customHeight="false" outlineLevel="0" collapsed="false">
      <c r="A1289" s="336" t="s">
        <v>702</v>
      </c>
      <c r="B1289" s="337" t="n">
        <f aca="false">SUM('monthly data'!B267:D267)</f>
        <v>10.045</v>
      </c>
      <c r="C1289" s="337" t="n">
        <f aca="false">SUM('monthly data'!E267:G267)</f>
        <v>20.281</v>
      </c>
      <c r="D1289" s="337" t="n">
        <f aca="false">SUM('monthly data'!H267:J267)</f>
        <v>33.918</v>
      </c>
      <c r="E1289" s="337" t="n">
        <f aca="false">SUM('monthly data'!K267:M267)</f>
        <v>41.127</v>
      </c>
      <c r="F1289" s="337" t="n">
        <f aca="false">SUM('monthly data'!N267:P267)</f>
        <v>44.8593</v>
      </c>
      <c r="G1289" s="337" t="n">
        <f aca="false">SUM('monthly data'!Q267:S267)</f>
        <v>41.429</v>
      </c>
      <c r="H1289" s="337" t="n">
        <f aca="false">SUM('monthly data'!T267:V267)</f>
        <v>42.787</v>
      </c>
      <c r="I1289" s="337" t="n">
        <f aca="false">SUM('monthly data'!W267:Y267)</f>
        <v>41.596</v>
      </c>
      <c r="J1289" s="337" t="n">
        <f aca="false">SUM('monthly data'!Z267:AB267)</f>
        <v>43.794</v>
      </c>
      <c r="K1289" s="337" t="n">
        <f aca="false">SUM('monthly data'!AC267:AE267)</f>
        <v>59.317</v>
      </c>
      <c r="L1289" s="337" t="n">
        <f aca="false">SUM('monthly data'!AF267:AH267)</f>
        <v>48.513</v>
      </c>
      <c r="M1289" s="337" t="n">
        <f aca="false">SUM('monthly data'!AI267:AK267)</f>
        <v>47.926</v>
      </c>
      <c r="N1289" s="337" t="n">
        <f aca="false">SUM('monthly data'!AL267:AN267)</f>
        <v>48.05</v>
      </c>
      <c r="O1289" s="337" t="n">
        <f aca="false">SUM('monthly data'!AO267:AQ267)</f>
        <v>46.1038</v>
      </c>
      <c r="P1289" s="337" t="n">
        <f aca="false">SUM('monthly data'!AR267:AT267)</f>
        <v>48.18</v>
      </c>
      <c r="Q1289" s="337" t="n">
        <f aca="false">SUM('monthly data'!AU267:AW267)</f>
        <v>51.469568</v>
      </c>
      <c r="R1289" s="337" t="n">
        <f aca="false">SUM('monthly data'!AX267:AZ267)</f>
        <v>57.490039</v>
      </c>
      <c r="S1289" s="337" t="n">
        <f aca="false">SUM('monthly data'!BA267:BC267)</f>
        <v>54.408094</v>
      </c>
      <c r="T1289" s="337" t="n">
        <f aca="false">SUM('monthly data'!BD267:BF267)</f>
        <v>64.07773</v>
      </c>
      <c r="U1289" s="337" t="n">
        <f aca="false">SUM('monthly data'!BG267:BI267)</f>
        <v>63.261882</v>
      </c>
      <c r="V1289" s="337" t="n">
        <f aca="false">SUM('monthly data'!BJ267:BL267)</f>
        <v>57.244671</v>
      </c>
      <c r="W1289" s="337" t="n">
        <f aca="false">SUM('monthly data'!BM267:BO267)</f>
        <v>61.675193</v>
      </c>
      <c r="X1289" s="337" t="n">
        <f aca="false">SUM('monthly data'!BP267:BR267)</f>
        <v>71.1086</v>
      </c>
      <c r="Y1289" s="337" t="n">
        <f aca="false">SUM('monthly data'!BS267:BU267)</f>
        <v>76.271645</v>
      </c>
      <c r="Z1289" s="337" t="n">
        <f aca="false">SUM('monthly data'!BV267:BX267)</f>
        <v>86.369743</v>
      </c>
      <c r="AA1289" s="337" t="n">
        <f aca="false">SUM('monthly data'!BY267:CA267)</f>
        <v>83.282566</v>
      </c>
      <c r="AB1289" s="337" t="n">
        <f aca="false">SUM('monthly data'!CB267:CD267)</f>
        <v>86.03911</v>
      </c>
      <c r="AC1289" s="337" t="n">
        <f aca="false">SUM('monthly data'!CE267:CG267)</f>
        <v>87.317</v>
      </c>
      <c r="AD1289" s="337" t="n">
        <f aca="false">SUM('monthly data'!CH267:CJ267)</f>
        <v>81.57974</v>
      </c>
      <c r="AE1289" s="337" t="n">
        <f aca="false">SUM('monthly data'!CK267:CM267)</f>
        <v>83.79322</v>
      </c>
      <c r="AF1289" s="337" t="n">
        <f aca="false">SUM('monthly data'!CN267:CP267)</f>
        <v>95.35101</v>
      </c>
      <c r="AG1289" s="337" t="n">
        <f aca="false">SUM('monthly data'!CQ267:CS267)</f>
        <v>92.77191</v>
      </c>
      <c r="AH1289" s="337" t="n">
        <f aca="false">SUM('monthly data'!CT267:CV267)</f>
        <v>90.7881</v>
      </c>
      <c r="AI1289" s="337" t="n">
        <f aca="false">SUM('monthly data'!CW267:CY267)</f>
        <v>100.6006</v>
      </c>
      <c r="AJ1289" s="337" t="n">
        <f aca="false">SUM('monthly data'!CZ267:DB267)</f>
        <v>114.4664</v>
      </c>
      <c r="AK1289" s="337" t="n">
        <f aca="false">SUM('monthly data'!DC267:DE267)</f>
        <v>120.7313</v>
      </c>
      <c r="AL1289" s="337" t="n">
        <f aca="false">SUM('monthly data'!DF267:DH267)</f>
        <v>125.753382</v>
      </c>
      <c r="AM1289" s="337" t="n">
        <f aca="false">SUM('monthly data'!DI267:DK267)</f>
        <v>129.159901</v>
      </c>
      <c r="AN1289" s="337" t="n">
        <f aca="false">SUM('monthly data'!DL267:DN267)</f>
        <v>128.178634</v>
      </c>
      <c r="AO1289" s="337" t="n">
        <f aca="false">SUM('monthly data'!DO267:DQ267)</f>
        <v>135.689756</v>
      </c>
      <c r="AP1289" s="337" t="n">
        <f aca="false">SUM('monthly data'!DR267:DT267)</f>
        <v>145.438071</v>
      </c>
      <c r="AQ1289" s="337" t="n">
        <f aca="false">SUM('monthly data'!DU267:DW267)</f>
        <v>142.72377</v>
      </c>
      <c r="AR1289" s="337" t="n">
        <f aca="false">SUM('monthly data'!DX267:DZ267)</f>
        <v>138.17685</v>
      </c>
      <c r="AS1289" s="337" t="n">
        <f aca="false">SUM('monthly data'!EA267:EC267)</f>
        <v>135.654398</v>
      </c>
      <c r="AT1289" s="337" t="n">
        <f aca="false">SUM('monthly data'!ED267:EF267)</f>
        <v>135.493063</v>
      </c>
      <c r="AU1289" s="337" t="n">
        <f aca="false">SUM('monthly data'!EG267:EI267)</f>
        <v>140.049512</v>
      </c>
      <c r="AV1289" s="337" t="n">
        <f aca="false">SUM('monthly data'!EJ267:EL267)</f>
        <v>168.555507</v>
      </c>
      <c r="AW1289" s="337" t="n">
        <f aca="false">SUM('monthly data'!EM267:EO267)</f>
        <v>176.263102</v>
      </c>
      <c r="AX1289" s="337" t="n">
        <f aca="false">SUM('monthly data'!EP267:ER267)</f>
        <v>172.929355</v>
      </c>
      <c r="AY1289" s="337" t="n">
        <f aca="false">SUM('monthly data'!ES267:EU267)</f>
        <v>174.088961</v>
      </c>
      <c r="AZ1289" s="337" t="n">
        <f aca="false">SUM('monthly data'!EV267:EX267)</f>
        <v>184.980892</v>
      </c>
      <c r="BA1289" s="337" t="n">
        <f aca="false">SUM('monthly data'!EY267:FA267)</f>
        <v>202.002598</v>
      </c>
      <c r="BB1289" s="337" t="n">
        <f aca="false">SUM('monthly data'!FB267:FD267)</f>
        <v>208.832999</v>
      </c>
      <c r="BC1289" s="337" t="n">
        <f aca="false">SUM('monthly data'!FE267:FG267)</f>
        <v>234.641973</v>
      </c>
      <c r="BD1289" s="337" t="n">
        <f aca="false">SUM('monthly data'!FH267:FJ267)</f>
        <v>254.459888</v>
      </c>
      <c r="BE1289" s="337" t="n">
        <f aca="false">SUM('monthly data'!FK267:FM267)</f>
        <v>250.140736</v>
      </c>
      <c r="BF1289" s="337" t="n">
        <f aca="false">SUM('monthly data'!FN267:FP267)</f>
        <v>238.996365</v>
      </c>
      <c r="BG1289" s="337" t="n">
        <f aca="false">SUM('monthly data'!FQ267:FS267)</f>
        <v>254.242469</v>
      </c>
      <c r="BH1289" s="337" t="n">
        <f aca="false">SUM('monthly data'!FT267:FV267)</f>
        <v>284.205217</v>
      </c>
      <c r="BI1289" s="337" t="n">
        <f aca="false">SUM('monthly data'!FW267:FY267)</f>
        <v>285.420909</v>
      </c>
      <c r="BJ1289" s="337" t="n">
        <f aca="false">SUM('monthly data'!FZ267:GB267)</f>
        <v>289.787265</v>
      </c>
      <c r="BK1289" s="337" t="n">
        <f aca="false">SUM('monthly data'!GC267:GE267)</f>
        <v>276.026210196</v>
      </c>
      <c r="BL1289" s="337" t="n">
        <f aca="false">SUM('monthly data'!GF267:GH267)</f>
        <v>311.978432</v>
      </c>
      <c r="BM1289" s="337" t="n">
        <f aca="false">SUM('monthly data'!GI267:GK267)</f>
        <v>307.34896</v>
      </c>
      <c r="BN1289" s="337" t="n">
        <f aca="false">SUM('monthly data'!GL267:GN267)</f>
        <v>343.095317656</v>
      </c>
      <c r="BO1289" s="337" t="n">
        <f aca="false">SUM('monthly data'!GO267:GQ267)</f>
        <v>334.621258</v>
      </c>
      <c r="BP1289" s="337" t="n">
        <f aca="false">SUM('monthly data'!GR267:GT267)</f>
        <v>348.489134</v>
      </c>
      <c r="BQ1289" s="337" t="n">
        <f aca="false">SUM('monthly data'!GU267:GW267)</f>
        <v>378.66529</v>
      </c>
      <c r="BR1289" s="337" t="n">
        <f aca="false">SUM('monthly data'!GX267:GZ267)</f>
        <v>375.873888</v>
      </c>
      <c r="BS1289" s="337" t="n">
        <f aca="false">SUM('monthly data'!HA267:HC267)</f>
        <v>396.500575</v>
      </c>
      <c r="BT1289" s="337" t="n">
        <f aca="false">SUM('monthly data'!HD267:HF267)</f>
        <v>411.538962</v>
      </c>
      <c r="BU1289" s="337" t="n">
        <f aca="false">SUM('monthly data'!HG267:HI267)</f>
        <v>447.298717</v>
      </c>
      <c r="BV1289" s="337" t="n">
        <f aca="false">SUM('monthly data'!HJ267:HL267)</f>
        <v>466.698242</v>
      </c>
      <c r="BW1289" s="337" t="n">
        <f aca="false">SUM('monthly data'!HM267:HO267)</f>
        <v>460.463134</v>
      </c>
      <c r="BX1289" s="337" t="n">
        <f aca="false">SUM('monthly data'!HP267:HR267)</f>
        <v>484.943796</v>
      </c>
      <c r="BY1289" s="337" t="n">
        <f aca="false">SUM('monthly data'!HS267:HU267)</f>
        <v>525.004628</v>
      </c>
      <c r="BZ1289" s="337" t="n">
        <f aca="false">SUM('monthly data'!HV267:HX267)</f>
        <v>594.537699541657</v>
      </c>
      <c r="CA1289" s="337" t="n">
        <f aca="false">SUM('monthly data'!HY267:IA267)</f>
        <v>795.047272399844</v>
      </c>
      <c r="CB1289" s="337" t="n">
        <f aca="false">SUM('monthly data'!IB267:ID267)</f>
        <v>771.303775707117</v>
      </c>
      <c r="CC1289" s="337" t="n">
        <f aca="false">SUM('monthly data'!IE267:IG267)</f>
        <v>727.224687820733</v>
      </c>
      <c r="CD1289" s="337" t="n">
        <f aca="false">SUM('monthly data'!IH267:IJ267)</f>
        <v>703.310552060583</v>
      </c>
      <c r="CE1289" s="337" t="n">
        <f aca="false">SUM('monthly data'!IK267:IM267)</f>
        <v>710.379235224649</v>
      </c>
      <c r="CF1289" s="337" t="n">
        <f aca="false">SUM('monthly data'!IN267:IP267)</f>
        <v>739.27777195152</v>
      </c>
      <c r="CG1289" s="337" t="n">
        <f aca="false">SUM('monthly data'!IQ267:IS267)</f>
        <v>767.879808401626</v>
      </c>
      <c r="CH1289" s="337" t="n">
        <f aca="false">SUM('monthly data'!IT267:IV267)</f>
        <v>790.746849177454</v>
      </c>
      <c r="CI1289" s="337" t="n">
        <f aca="false">SUM('monthly data'!IW267:IY267)</f>
        <v>796.878685550986</v>
      </c>
      <c r="CJ1289" s="337" t="n">
        <f aca="false">SUM('monthly data'!IZ267:JB267)</f>
        <v>870.233893376105</v>
      </c>
      <c r="CK1289" s="337" t="n">
        <f aca="false">SUM('monthly data'!JC267:JE267)</f>
        <v>973.720708931907</v>
      </c>
      <c r="CL1289" s="337" t="n">
        <f aca="false">SUM('monthly data'!JF267:JH267)</f>
        <v>1001.90364282582</v>
      </c>
      <c r="CM1289" s="337" t="n">
        <f aca="false">SUM('monthly data'!JI267:JK267)</f>
        <v>1126.04727669189</v>
      </c>
      <c r="CN1289" s="337" t="n">
        <f aca="false">SUM('monthly data'!JL267:JN267)</f>
        <v>1151.4117922084</v>
      </c>
      <c r="CO1289" s="337" t="n">
        <f aca="false">SUM('monthly data'!JO267:JQ267)</f>
        <v>1194.75210034072</v>
      </c>
      <c r="CP1289" s="337" t="n">
        <f aca="false">SUM('monthly data'!JR267:JT267)</f>
        <v>1257.17873599704</v>
      </c>
      <c r="CQ1289" s="337" t="n">
        <f aca="false">SUM('monthly data'!JU267:JW267)</f>
        <v>1329.40000506418</v>
      </c>
      <c r="CR1289" s="337" t="n">
        <f aca="false">SUM('monthly data'!JX267:JZ267)</f>
        <v>1393.03574334393</v>
      </c>
      <c r="CS1289" s="337" t="n">
        <f aca="false">SUM('monthly data'!KA267:KC267)</f>
        <v>1495.45593157158</v>
      </c>
      <c r="CT1289" s="337" t="n">
        <f aca="false">SUM('monthly data'!KD267:KF267)</f>
        <v>1481.58410661913</v>
      </c>
      <c r="CU1289" s="337" t="n">
        <f aca="false">SUM('monthly data'!KG267:KI267)</f>
        <v>1455.08952924215</v>
      </c>
      <c r="CV1289" s="337" t="n">
        <f aca="false">SUM('monthly data'!KJ267:KL267)</f>
        <v>1482.78954853029</v>
      </c>
      <c r="CW1289" s="337" t="n">
        <f aca="false">SUM('monthly data'!KM267:KO267)</f>
        <v>1505.00790528608</v>
      </c>
      <c r="CX1289" s="337" t="n">
        <f aca="false">SUM('monthly data'!KP267:KR267)</f>
        <v>1626.79274857216</v>
      </c>
      <c r="CY1289" s="337" t="n">
        <f aca="false">SUM('monthly data'!KS267:KU267)</f>
        <v>1715.15603981541</v>
      </c>
      <c r="CZ1289" s="337" t="n">
        <f aca="false">SUM('monthly data'!KV267:KX267)</f>
        <v>1795.75836162395</v>
      </c>
      <c r="DA1289" s="337" t="n">
        <f aca="false">SUM('monthly data'!KY267:LA267)</f>
        <v>1875.88157783295</v>
      </c>
      <c r="DB1289" s="337" t="n">
        <f aca="false">SUM('monthly data'!LB267:LD267)</f>
        <v>2035.19117469257</v>
      </c>
      <c r="DC1289" s="337" t="n">
        <f aca="false">SUM('monthly data'!LE267:LG267)</f>
        <v>2174.98392359616</v>
      </c>
      <c r="DD1289" s="337" t="n">
        <f aca="false">SUM('monthly data'!LH267:LJ267)</f>
        <v>2285.98853262942</v>
      </c>
      <c r="DE1289" s="337" t="n">
        <f aca="false">SUM('monthly data'!LK267:LM267)</f>
        <v>2440.59674301153</v>
      </c>
      <c r="DF1289" s="337" t="n">
        <f aca="false">SUM('monthly data'!LN267:LP267)</f>
        <v>2837.46403950835</v>
      </c>
      <c r="DG1289" s="337" t="n">
        <f aca="false">SUM('monthly data'!LQ267:LS267)</f>
        <v>2809.43040173804</v>
      </c>
      <c r="DH1289" s="337" t="n">
        <f aca="false">SUM('monthly data'!LT267:LV267)</f>
        <v>2877.63738291645</v>
      </c>
      <c r="DI1289" s="337" t="n">
        <f aca="false">SUM('monthly data'!LW267:LY267)</f>
        <v>2915.03594174317</v>
      </c>
      <c r="DJ1289" s="337" t="n">
        <f aca="false">SUM('monthly data'!LZ267:MB267)</f>
        <v>2963.55856880499</v>
      </c>
      <c r="DK1289" s="337" t="n">
        <f aca="false">SUM('monthly data'!MC267:ME267)</f>
        <v>2092.65310898535</v>
      </c>
      <c r="DL1289" s="337" t="n">
        <f aca="false">SUM('monthly data'!MF267:MH267)</f>
        <v>0</v>
      </c>
      <c r="DM1289" s="337" t="n">
        <f aca="false">SUM('monthly data'!MI267:MK267)</f>
        <v>0</v>
      </c>
      <c r="DN1289" s="337" t="n">
        <f aca="false">SUM('monthly data'!ML267:MN267)</f>
        <v>0</v>
      </c>
      <c r="DO1289" s="337" t="n">
        <f aca="false">SUM('monthly data'!MO267:MQ267)</f>
        <v>0</v>
      </c>
      <c r="DP1289" s="337" t="n">
        <f aca="false">SUM('monthly data'!MR267:MT267)</f>
        <v>0</v>
      </c>
      <c r="DQ1289" s="337" t="n">
        <f aca="false">SUM('monthly data'!MU267:MW267)</f>
        <v>0</v>
      </c>
    </row>
    <row r="1290" customFormat="false" ht="18" hidden="false" customHeight="false" outlineLevel="0" collapsed="false">
      <c r="A1290" s="333" t="s">
        <v>703</v>
      </c>
      <c r="B1290" s="334" t="n">
        <f aca="false">SUM('monthly data'!B268:D268)</f>
        <v>518.9</v>
      </c>
      <c r="C1290" s="334" t="n">
        <f aca="false">SUM('monthly data'!E268:G268)</f>
        <v>820.22</v>
      </c>
      <c r="D1290" s="334" t="n">
        <f aca="false">SUM('monthly data'!H268:J268)</f>
        <v>938.83</v>
      </c>
      <c r="E1290" s="334" t="n">
        <f aca="false">SUM('monthly data'!K268:M268)</f>
        <v>913.28</v>
      </c>
      <c r="F1290" s="334" t="n">
        <f aca="false">SUM('monthly data'!N268:P268)</f>
        <v>915.47</v>
      </c>
      <c r="G1290" s="334" t="n">
        <f aca="false">SUM('monthly data'!Q268:S268)</f>
        <v>921.41</v>
      </c>
      <c r="H1290" s="334" t="n">
        <f aca="false">SUM('monthly data'!T268:V268)</f>
        <v>920.82</v>
      </c>
      <c r="I1290" s="334" t="n">
        <f aca="false">SUM('monthly data'!W268:Y268)</f>
        <v>924.47</v>
      </c>
      <c r="J1290" s="334" t="n">
        <f aca="false">SUM('monthly data'!Z268:AB268)</f>
        <v>915.22</v>
      </c>
      <c r="K1290" s="334" t="n">
        <f aca="false">SUM('monthly data'!AC268:AE268)</f>
        <v>905.01</v>
      </c>
      <c r="L1290" s="334" t="n">
        <f aca="false">SUM('monthly data'!AF268:AH268)</f>
        <v>898.95</v>
      </c>
      <c r="M1290" s="334" t="n">
        <f aca="false">SUM('monthly data'!AI268:AK268)</f>
        <v>912.4022</v>
      </c>
      <c r="N1290" s="334" t="n">
        <f aca="false">SUM('monthly data'!AL268:AN268)</f>
        <v>921.7358</v>
      </c>
      <c r="O1290" s="334" t="n">
        <f aca="false">SUM('monthly data'!AO268:AQ268)</f>
        <v>927.9007</v>
      </c>
      <c r="P1290" s="334" t="n">
        <f aca="false">SUM('monthly data'!AR268:AT268)</f>
        <v>946.3068</v>
      </c>
      <c r="Q1290" s="334" t="n">
        <f aca="false">SUM('monthly data'!AU268:AW268)</f>
        <v>975.5119</v>
      </c>
      <c r="R1290" s="334" t="n">
        <f aca="false">SUM('monthly data'!AX268:AZ268)</f>
        <v>998.1805</v>
      </c>
      <c r="S1290" s="334" t="n">
        <f aca="false">SUM('monthly data'!BA268:BC268)</f>
        <v>1005.7279</v>
      </c>
      <c r="T1290" s="334" t="n">
        <f aca="false">SUM('monthly data'!BD268:BF268)</f>
        <v>1002.5278</v>
      </c>
      <c r="U1290" s="334" t="n">
        <f aca="false">SUM('monthly data'!BG268:BI268)</f>
        <v>1028.02</v>
      </c>
      <c r="V1290" s="334" t="n">
        <f aca="false">SUM('monthly data'!BJ268:BL268)</f>
        <v>1088.5957</v>
      </c>
      <c r="W1290" s="334" t="n">
        <f aca="false">SUM('monthly data'!BM268:BO268)</f>
        <v>1138.1586</v>
      </c>
      <c r="X1290" s="334" t="n">
        <f aca="false">SUM('monthly data'!BP268:BR268)</f>
        <v>1216.3454</v>
      </c>
      <c r="Y1290" s="334" t="n">
        <f aca="false">SUM('monthly data'!BS268:BU268)</f>
        <v>1275.666</v>
      </c>
      <c r="Z1290" s="334" t="n">
        <f aca="false">SUM('monthly data'!BV268:BX268)</f>
        <v>1300.9611</v>
      </c>
      <c r="AA1290" s="334" t="n">
        <f aca="false">SUM('monthly data'!BY268:CA268)</f>
        <v>1319.7443</v>
      </c>
      <c r="AB1290" s="334" t="n">
        <f aca="false">SUM('monthly data'!CB268:CD268)</f>
        <v>1334.571</v>
      </c>
      <c r="AC1290" s="334" t="n">
        <f aca="false">SUM('monthly data'!CE268:CG268)</f>
        <v>1369.5592</v>
      </c>
      <c r="AD1290" s="334" t="n">
        <f aca="false">SUM('monthly data'!CH268:CJ268)</f>
        <v>1382.3454</v>
      </c>
      <c r="AE1290" s="334" t="n">
        <f aca="false">SUM('monthly data'!CK268:CM268)</f>
        <v>1400.6937</v>
      </c>
      <c r="AF1290" s="334" t="n">
        <f aca="false">SUM('monthly data'!CN268:CP268)</f>
        <v>1446.0409</v>
      </c>
      <c r="AG1290" s="334" t="n">
        <f aca="false">SUM('monthly data'!CQ268:CS268)</f>
        <v>1506.0228</v>
      </c>
      <c r="AH1290" s="334" t="n">
        <f aca="false">SUM('monthly data'!CT268:CV268)</f>
        <v>1541.387</v>
      </c>
      <c r="AI1290" s="334" t="n">
        <f aca="false">SUM('monthly data'!CW268:CY268)</f>
        <v>1587.4575</v>
      </c>
      <c r="AJ1290" s="334" t="n">
        <f aca="false">SUM('monthly data'!CZ268:DB268)</f>
        <v>1652.9342</v>
      </c>
      <c r="AK1290" s="334" t="n">
        <f aca="false">SUM('monthly data'!DC268:DE268)</f>
        <v>1710.7281</v>
      </c>
      <c r="AL1290" s="334" t="n">
        <f aca="false">SUM('monthly data'!DF268:DH268)</f>
        <v>1747.7911</v>
      </c>
      <c r="AM1290" s="334" t="n">
        <f aca="false">SUM('monthly data'!DI268:DK268)</f>
        <v>1739.1816</v>
      </c>
      <c r="AN1290" s="334" t="n">
        <f aca="false">SUM('monthly data'!DL268:DN268)</f>
        <v>1728.6939</v>
      </c>
      <c r="AO1290" s="334" t="n">
        <f aca="false">SUM('monthly data'!DO268:DQ268)</f>
        <v>1706.505</v>
      </c>
      <c r="AP1290" s="334" t="n">
        <f aca="false">SUM('monthly data'!DR268:DT268)</f>
        <v>1688.758</v>
      </c>
      <c r="AQ1290" s="334" t="n">
        <f aca="false">SUM('monthly data'!DU268:DW268)</f>
        <v>1674.032</v>
      </c>
      <c r="AR1290" s="334" t="n">
        <f aca="false">SUM('monthly data'!DX268:DZ268)</f>
        <v>1663.3132</v>
      </c>
      <c r="AS1290" s="334" t="n">
        <f aca="false">SUM('monthly data'!EA268:EC268)</f>
        <v>1661.1869</v>
      </c>
      <c r="AT1290" s="334" t="n">
        <f aca="false">SUM('monthly data'!ED268:EF268)</f>
        <v>1661.5847</v>
      </c>
      <c r="AU1290" s="334" t="n">
        <f aca="false">SUM('monthly data'!EG268:EI268)</f>
        <v>1656.1337</v>
      </c>
      <c r="AV1290" s="334" t="n">
        <f aca="false">SUM('monthly data'!EJ268:EL268)</f>
        <v>1653.87</v>
      </c>
      <c r="AW1290" s="334" t="n">
        <f aca="false">SUM('monthly data'!EM268:EO268)</f>
        <v>1650.0302</v>
      </c>
      <c r="AX1290" s="334" t="n">
        <f aca="false">SUM('monthly data'!EP268:ER268)</f>
        <v>1643.612086</v>
      </c>
      <c r="AY1290" s="334" t="n">
        <f aca="false">SUM('monthly data'!ES268:EU268)</f>
        <v>1639.1039</v>
      </c>
      <c r="AZ1290" s="334" t="n">
        <f aca="false">SUM('monthly data'!EV268:EX268)</f>
        <v>1643.7901</v>
      </c>
      <c r="BA1290" s="334" t="n">
        <f aca="false">SUM('monthly data'!EY268:FA268)</f>
        <v>1635.3674</v>
      </c>
      <c r="BB1290" s="334" t="n">
        <f aca="false">SUM('monthly data'!FB268:FD268)</f>
        <v>1631.2505</v>
      </c>
      <c r="BC1290" s="334" t="n">
        <f aca="false">SUM('monthly data'!FE268:FG268)</f>
        <v>1630.0518</v>
      </c>
      <c r="BD1290" s="334" t="n">
        <f aca="false">SUM('monthly data'!FH268:FJ268)</f>
        <v>1645.3508</v>
      </c>
      <c r="BE1290" s="334" t="n">
        <f aca="false">SUM('monthly data'!FK268:FM268)</f>
        <v>1664.6269</v>
      </c>
      <c r="BF1290" s="334" t="n">
        <f aca="false">SUM('monthly data'!FN268:FP268)</f>
        <v>1702.5407</v>
      </c>
      <c r="BG1290" s="334" t="n">
        <f aca="false">SUM('monthly data'!FQ268:FS268)</f>
        <v>1703.8355</v>
      </c>
      <c r="BH1290" s="334" t="n">
        <f aca="false">SUM('monthly data'!FT268:FV268)</f>
        <v>1705.8463</v>
      </c>
      <c r="BI1290" s="334" t="n">
        <f aca="false">SUM('monthly data'!FW268:FY268)</f>
        <v>1711.0502</v>
      </c>
      <c r="BJ1290" s="334" t="n">
        <f aca="false">SUM('monthly data'!FZ268:GB268)</f>
        <v>1718.9332</v>
      </c>
      <c r="BK1290" s="334" t="n">
        <f aca="false">SUM('monthly data'!GC268:GE268)</f>
        <v>1745.7272</v>
      </c>
      <c r="BL1290" s="334" t="n">
        <f aca="false">SUM('monthly data'!GF268:GH268)</f>
        <v>1765.9769</v>
      </c>
      <c r="BM1290" s="334" t="n">
        <f aca="false">SUM('monthly data'!GI268:GK268)</f>
        <v>1778.7824</v>
      </c>
      <c r="BN1290" s="334" t="n">
        <f aca="false">SUM('monthly data'!GL268:GN268)</f>
        <v>1796.3769</v>
      </c>
      <c r="BO1290" s="334" t="n">
        <f aca="false">SUM('monthly data'!GO268:GQ268)</f>
        <v>1802.4669</v>
      </c>
      <c r="BP1290" s="334" t="n">
        <f aca="false">SUM('monthly data'!GR268:GT268)</f>
        <v>1799.1085</v>
      </c>
      <c r="BQ1290" s="334" t="n">
        <f aca="false">SUM('monthly data'!GU268:GW268)</f>
        <v>1808.6647</v>
      </c>
      <c r="BR1290" s="334" t="n">
        <f aca="false">SUM('monthly data'!GX268:GZ268)</f>
        <v>1817.2789</v>
      </c>
      <c r="BS1290" s="334" t="n">
        <f aca="false">SUM('monthly data'!HA268:HC268)</f>
        <v>1829.8564</v>
      </c>
      <c r="BT1290" s="334" t="n">
        <f aca="false">SUM('monthly data'!HD268:HF268)</f>
        <v>1850.3347</v>
      </c>
      <c r="BU1290" s="334" t="n">
        <f aca="false">SUM('monthly data'!HG268:HI268)</f>
        <v>1886.6394</v>
      </c>
      <c r="BV1290" s="334" t="n">
        <f aca="false">SUM('monthly data'!HJ268:HL268)</f>
        <v>1902.1538</v>
      </c>
      <c r="BW1290" s="334" t="n">
        <f aca="false">SUM('monthly data'!HM268:HO268)</f>
        <v>1922.7154</v>
      </c>
      <c r="BX1290" s="334" t="n">
        <f aca="false">SUM('monthly data'!HP268:HR268)</f>
        <v>1955.1507</v>
      </c>
      <c r="BY1290" s="334" t="n">
        <f aca="false">SUM('monthly data'!HS268:HU268)</f>
        <v>1998.3579</v>
      </c>
      <c r="BZ1290" s="334" t="n">
        <f aca="false">SUM('monthly data'!HV268:HX268)</f>
        <v>2027.4306</v>
      </c>
      <c r="CA1290" s="334" t="n">
        <f aca="false">SUM('monthly data'!HY268:IA268)</f>
        <v>2040.731952</v>
      </c>
      <c r="CB1290" s="334" t="n">
        <f aca="false">SUM('monthly data'!IB268:ID268)</f>
        <v>2055.318011</v>
      </c>
      <c r="CC1290" s="334" t="n">
        <f aca="false">SUM('monthly data'!IE268:IG268)</f>
        <v>2075.207038</v>
      </c>
      <c r="CD1290" s="334" t="n">
        <f aca="false">SUM('monthly data'!IH268:IJ268)</f>
        <v>2112.127714</v>
      </c>
      <c r="CE1290" s="334" t="n">
        <f aca="false">SUM('monthly data'!IK268:IM268)</f>
        <v>2144.323424</v>
      </c>
      <c r="CF1290" s="334" t="n">
        <f aca="false">SUM('monthly data'!IN268:IP268)</f>
        <v>2180.268676</v>
      </c>
      <c r="CG1290" s="334" t="n">
        <f aca="false">SUM('monthly data'!IQ268:IS268)</f>
        <v>2225.17545445646</v>
      </c>
      <c r="CH1290" s="334" t="n">
        <f aca="false">SUM('monthly data'!IT268:IV268)</f>
        <v>2285.0665</v>
      </c>
      <c r="CI1290" s="334" t="n">
        <f aca="false">SUM('monthly data'!IW268:IY268)</f>
        <v>2335.049144</v>
      </c>
      <c r="CJ1290" s="334" t="n">
        <f aca="false">SUM('monthly data'!IZ268:JB268)</f>
        <v>2410.68965</v>
      </c>
      <c r="CK1290" s="334" t="n">
        <f aca="false">SUM('monthly data'!JC268:JE268)</f>
        <v>2447.714034</v>
      </c>
      <c r="CL1290" s="334" t="n">
        <f aca="false">SUM('monthly data'!JF268:JH268)</f>
        <v>2471.678586</v>
      </c>
      <c r="CM1290" s="334" t="n">
        <f aca="false">SUM('monthly data'!JI268:JK268)</f>
        <v>2485.407867</v>
      </c>
      <c r="CN1290" s="334" t="n">
        <f aca="false">SUM('monthly data'!JL268:JN268)</f>
        <v>2504.520904</v>
      </c>
      <c r="CO1290" s="334" t="n">
        <f aca="false">SUM('monthly data'!JO268:JQ268)</f>
        <v>2528.590393</v>
      </c>
      <c r="CP1290" s="334" t="n">
        <f aca="false">SUM('monthly data'!JR268:JT268)</f>
        <v>2550.270636</v>
      </c>
      <c r="CQ1290" s="334" t="n">
        <f aca="false">SUM('monthly data'!JU268:JW268)</f>
        <v>2572.013068</v>
      </c>
      <c r="CR1290" s="334" t="n">
        <f aca="false">SUM('monthly data'!JX268:JZ268)</f>
        <v>2597.888533</v>
      </c>
      <c r="CS1290" s="334" t="n">
        <f aca="false">SUM('monthly data'!KA268:KC268)</f>
        <v>2625.856282</v>
      </c>
      <c r="CT1290" s="334" t="n">
        <f aca="false">SUM('monthly data'!KD268:KF268)</f>
        <v>2657.025925</v>
      </c>
      <c r="CU1290" s="334" t="n">
        <f aca="false">SUM('monthly data'!KG268:KI268)</f>
        <v>2684.536174</v>
      </c>
      <c r="CV1290" s="334" t="n">
        <f aca="false">SUM('monthly data'!KJ268:KL268)</f>
        <v>2717.913666</v>
      </c>
      <c r="CW1290" s="334" t="n">
        <f aca="false">SUM('monthly data'!KM268:KO268)</f>
        <v>2754.933841</v>
      </c>
      <c r="CX1290" s="334" t="n">
        <f aca="false">SUM('monthly data'!KP268:KR268)</f>
        <v>2785.968207</v>
      </c>
      <c r="CY1290" s="334" t="n">
        <f aca="false">SUM('monthly data'!KS268:KU268)</f>
        <v>2801.772776</v>
      </c>
      <c r="CZ1290" s="334" t="n">
        <f aca="false">SUM('monthly data'!KV268:KX268)</f>
        <v>2850.402298</v>
      </c>
      <c r="DA1290" s="334" t="n">
        <f aca="false">SUM('monthly data'!KY268:LA268)</f>
        <v>2904.163417</v>
      </c>
      <c r="DB1290" s="334" t="n">
        <f aca="false">SUM('monthly data'!LB268:LD268)</f>
        <v>2931.442744</v>
      </c>
      <c r="DC1290" s="334" t="n">
        <f aca="false">SUM('monthly data'!LE268:LG268)</f>
        <v>2953.573552</v>
      </c>
      <c r="DD1290" s="334" t="n">
        <f aca="false">SUM('monthly data'!LH268:LJ268)</f>
        <v>2980.762142</v>
      </c>
      <c r="DE1290" s="334" t="n">
        <f aca="false">SUM('monthly data'!LK268:LM268)</f>
        <v>3018.575012</v>
      </c>
      <c r="DF1290" s="334" t="n">
        <f aca="false">SUM('monthly data'!LN268:LP268)</f>
        <v>3046.569187</v>
      </c>
      <c r="DG1290" s="334" t="n">
        <f aca="false">SUM('monthly data'!LQ268:LS268)</f>
        <v>3066.680046</v>
      </c>
      <c r="DH1290" s="334" t="n">
        <f aca="false">SUM('monthly data'!LT268:LV268)</f>
        <v>3105.234971</v>
      </c>
      <c r="DI1290" s="334" t="n">
        <f aca="false">SUM('monthly data'!LW268:LY268)</f>
        <v>3177.178109</v>
      </c>
      <c r="DJ1290" s="334" t="n">
        <f aca="false">SUM('monthly data'!LZ268:MB268)</f>
        <v>3278.44768</v>
      </c>
      <c r="DK1290" s="334" t="n">
        <f aca="false">SUM('monthly data'!MC268:ME268)</f>
        <v>2247.092382</v>
      </c>
      <c r="DL1290" s="334" t="n">
        <f aca="false">SUM('monthly data'!MF268:MH268)</f>
        <v>0</v>
      </c>
      <c r="DM1290" s="334" t="n">
        <f aca="false">SUM('monthly data'!MI268:MK268)</f>
        <v>0</v>
      </c>
      <c r="DN1290" s="334" t="n">
        <f aca="false">SUM('monthly data'!ML268:MN268)</f>
        <v>0</v>
      </c>
      <c r="DO1290" s="334" t="n">
        <f aca="false">SUM('monthly data'!MO268:MQ268)</f>
        <v>0</v>
      </c>
      <c r="DP1290" s="334" t="n">
        <f aca="false">SUM('monthly data'!MR268:MT268)</f>
        <v>0</v>
      </c>
      <c r="DQ1290" s="334" t="n">
        <f aca="false">SUM('monthly data'!MU268:MW268)</f>
        <v>0</v>
      </c>
    </row>
    <row r="1291" customFormat="false" ht="18" hidden="false" customHeight="false" outlineLevel="0" collapsed="false">
      <c r="A1291" s="340" t="s">
        <v>704</v>
      </c>
      <c r="B1291" s="341" t="n">
        <f aca="false">SUM('monthly data'!B269:D269)</f>
        <v>789.36</v>
      </c>
      <c r="C1291" s="341" t="n">
        <f aca="false">SUM('monthly data'!E269:G269)</f>
        <v>1290.36</v>
      </c>
      <c r="D1291" s="341" t="n">
        <f aca="false">SUM('monthly data'!H269:J269)</f>
        <v>1421.7</v>
      </c>
      <c r="E1291" s="341" t="n">
        <f aca="false">SUM('monthly data'!K269:M269)</f>
        <v>1361.74</v>
      </c>
      <c r="F1291" s="341" t="n">
        <f aca="false">SUM('monthly data'!N269:P269)</f>
        <v>1337.46</v>
      </c>
      <c r="G1291" s="341" t="n">
        <f aca="false">SUM('monthly data'!Q269:S269)</f>
        <v>1332.63</v>
      </c>
      <c r="H1291" s="341" t="n">
        <f aca="false">SUM('monthly data'!T269:V269)</f>
        <v>1338.67</v>
      </c>
      <c r="I1291" s="341" t="n">
        <f aca="false">SUM('monthly data'!W269:Y269)</f>
        <v>1329.42</v>
      </c>
      <c r="J1291" s="341" t="n">
        <f aca="false">SUM('monthly data'!Z269:AB269)</f>
        <v>1261.54</v>
      </c>
      <c r="K1291" s="341" t="n">
        <f aca="false">SUM('monthly data'!AC269:AE269)</f>
        <v>1245.18</v>
      </c>
      <c r="L1291" s="341" t="n">
        <f aca="false">SUM('monthly data'!AF269:AH269)</f>
        <v>1322</v>
      </c>
      <c r="M1291" s="341" t="n">
        <f aca="false">SUM('monthly data'!AI269:AK269)</f>
        <v>1245.67</v>
      </c>
      <c r="N1291" s="341" t="n">
        <f aca="false">SUM('monthly data'!AL269:AN269)</f>
        <v>1240.73</v>
      </c>
      <c r="O1291" s="341" t="n">
        <f aca="false">SUM('monthly data'!AO269:AQ269)</f>
        <v>1241.57</v>
      </c>
      <c r="P1291" s="341" t="n">
        <f aca="false">SUM('monthly data'!AR269:AT269)</f>
        <v>1275.23</v>
      </c>
      <c r="Q1291" s="341" t="n">
        <f aca="false">SUM('monthly data'!AU269:AW269)</f>
        <v>1365.39</v>
      </c>
      <c r="R1291" s="341" t="n">
        <f aca="false">SUM('monthly data'!AX269:AZ269)</f>
        <v>1387.8</v>
      </c>
      <c r="S1291" s="341" t="n">
        <f aca="false">SUM('monthly data'!BA269:BC269)</f>
        <v>1362.68</v>
      </c>
      <c r="T1291" s="341" t="n">
        <f aca="false">SUM('monthly data'!BD269:BF269)</f>
        <v>1380.99</v>
      </c>
      <c r="U1291" s="341" t="n">
        <f aca="false">SUM('monthly data'!BG269:BI269)</f>
        <v>1414.0809</v>
      </c>
      <c r="V1291" s="341" t="n">
        <f aca="false">SUM('monthly data'!BJ269:BL269)</f>
        <v>1467.0091</v>
      </c>
      <c r="W1291" s="341" t="n">
        <f aca="false">SUM('monthly data'!BM269:BO269)</f>
        <v>1513.3485</v>
      </c>
      <c r="X1291" s="341" t="n">
        <f aca="false">SUM('monthly data'!BP269:BR269)</f>
        <v>1574.71</v>
      </c>
      <c r="Y1291" s="341" t="n">
        <f aca="false">SUM('monthly data'!BS269:BU269)</f>
        <v>1634.535</v>
      </c>
      <c r="Z1291" s="341" t="n">
        <f aca="false">SUM('monthly data'!BV269:BX269)</f>
        <v>1668.3874</v>
      </c>
      <c r="AA1291" s="341" t="n">
        <f aca="false">SUM('monthly data'!BY269:CA269)</f>
        <v>1661.6965</v>
      </c>
      <c r="AB1291" s="341" t="n">
        <f aca="false">SUM('monthly data'!CB269:CD269)</f>
        <v>1702.8323</v>
      </c>
      <c r="AC1291" s="341" t="n">
        <f aca="false">SUM('monthly data'!CE269:CG269)</f>
        <v>1730.1535</v>
      </c>
      <c r="AD1291" s="341" t="n">
        <f aca="false">SUM('monthly data'!CH269:CJ269)</f>
        <v>1713.234</v>
      </c>
      <c r="AE1291" s="341" t="n">
        <f aca="false">SUM('monthly data'!CK269:CM269)</f>
        <v>1805.4086</v>
      </c>
      <c r="AF1291" s="341" t="n">
        <f aca="false">SUM('monthly data'!CN269:CP269)</f>
        <v>1905.5017</v>
      </c>
      <c r="AG1291" s="341" t="n">
        <f aca="false">SUM('monthly data'!CQ269:CS269)</f>
        <v>1996.155</v>
      </c>
      <c r="AH1291" s="341" t="n">
        <f aca="false">SUM('monthly data'!CT269:CV269)</f>
        <v>2095.7419</v>
      </c>
      <c r="AI1291" s="341" t="n">
        <f aca="false">SUM('monthly data'!CW269:CY269)</f>
        <v>2195.0203</v>
      </c>
      <c r="AJ1291" s="341" t="n">
        <f aca="false">SUM('monthly data'!CZ269:DB269)</f>
        <v>2286.272</v>
      </c>
      <c r="AK1291" s="341" t="n">
        <f aca="false">SUM('monthly data'!DC269:DE269)</f>
        <v>2461.1605</v>
      </c>
      <c r="AL1291" s="341" t="n">
        <f aca="false">SUM('monthly data'!DF269:DH269)</f>
        <v>2567.3241</v>
      </c>
      <c r="AM1291" s="341" t="n">
        <f aca="false">SUM('monthly data'!DI269:DK269)</f>
        <v>2521.2652</v>
      </c>
      <c r="AN1291" s="341" t="n">
        <f aca="false">SUM('monthly data'!DL269:DN269)</f>
        <v>2526.446</v>
      </c>
      <c r="AO1291" s="341" t="n">
        <f aca="false">SUM('monthly data'!DO269:DQ269)</f>
        <v>2604.9521</v>
      </c>
      <c r="AP1291" s="341" t="n">
        <f aca="false">SUM('monthly data'!DR269:DT269)</f>
        <v>2566.2683</v>
      </c>
      <c r="AQ1291" s="341" t="n">
        <f aca="false">SUM('monthly data'!DU269:DW269)</f>
        <v>2489.139</v>
      </c>
      <c r="AR1291" s="341" t="n">
        <f aca="false">SUM('monthly data'!DX269:DZ269)</f>
        <v>2420.3546</v>
      </c>
      <c r="AS1291" s="341" t="n">
        <f aca="false">SUM('monthly data'!EA269:EC269)</f>
        <v>2383.0864</v>
      </c>
      <c r="AT1291" s="341" t="n">
        <f aca="false">SUM('monthly data'!ED269:EF269)</f>
        <v>2392.1841</v>
      </c>
      <c r="AU1291" s="341" t="n">
        <f aca="false">SUM('monthly data'!EG269:EI269)</f>
        <v>2444.0028</v>
      </c>
      <c r="AV1291" s="341" t="n">
        <f aca="false">SUM('monthly data'!EJ269:EL269)</f>
        <v>2452.0091</v>
      </c>
      <c r="AW1291" s="341" t="n">
        <f aca="false">SUM('monthly data'!EM269:EO269)</f>
        <v>2470.235337</v>
      </c>
      <c r="AX1291" s="341" t="n">
        <f aca="false">SUM('monthly data'!EP269:ER269)</f>
        <v>2471.017233</v>
      </c>
      <c r="AY1291" s="341" t="n">
        <f aca="false">SUM('monthly data'!ES269:EU269)</f>
        <v>2489.9376</v>
      </c>
      <c r="AZ1291" s="341" t="n">
        <f aca="false">SUM('monthly data'!EV269:EX269)</f>
        <v>2529.9943</v>
      </c>
      <c r="BA1291" s="341" t="n">
        <f aca="false">SUM('monthly data'!EY269:FA269)</f>
        <v>2582.2807</v>
      </c>
      <c r="BB1291" s="341" t="n">
        <f aca="false">SUM('monthly data'!FB269:FD269)</f>
        <v>2631.8833</v>
      </c>
      <c r="BC1291" s="341" t="n">
        <f aca="false">SUM('monthly data'!FE269:FG269)</f>
        <v>2650.9343</v>
      </c>
      <c r="BD1291" s="341" t="n">
        <f aca="false">SUM('monthly data'!FH269:FJ269)</f>
        <v>2604.7239</v>
      </c>
      <c r="BE1291" s="341" t="n">
        <f aca="false">SUM('monthly data'!FK269:FM269)</f>
        <v>2522.3022</v>
      </c>
      <c r="BF1291" s="341" t="n">
        <f aca="false">SUM('monthly data'!FN269:FP269)</f>
        <v>2535.3504</v>
      </c>
      <c r="BG1291" s="341" t="n">
        <f aca="false">SUM('monthly data'!FQ269:FS269)</f>
        <v>2603.3586</v>
      </c>
      <c r="BH1291" s="341" t="n">
        <f aca="false">SUM('monthly data'!FT269:FV269)</f>
        <v>2668.2483</v>
      </c>
      <c r="BI1291" s="341" t="n">
        <f aca="false">SUM('monthly data'!FW269:FY269)</f>
        <v>2710.5705</v>
      </c>
      <c r="BJ1291" s="341" t="n">
        <f aca="false">SUM('monthly data'!FZ269:GB269)</f>
        <v>2638.8357</v>
      </c>
      <c r="BK1291" s="341" t="n">
        <f aca="false">SUM('monthly data'!GC269:GE269)</f>
        <v>2324.3013</v>
      </c>
      <c r="BL1291" s="341" t="n">
        <f aca="false">SUM('monthly data'!GF269:GH269)</f>
        <v>2707.7665</v>
      </c>
      <c r="BM1291" s="341" t="n">
        <f aca="false">SUM('monthly data'!GI269:GK269)</f>
        <v>2747.6292</v>
      </c>
      <c r="BN1291" s="341" t="n">
        <f aca="false">SUM('monthly data'!GL269:GN269)</f>
        <v>2812.3383</v>
      </c>
      <c r="BO1291" s="341" t="n">
        <f aca="false">SUM('monthly data'!GO269:GQ269)</f>
        <v>2884.1494</v>
      </c>
      <c r="BP1291" s="341" t="n">
        <f aca="false">SUM('monthly data'!GR269:GT269)</f>
        <v>2868.8705</v>
      </c>
      <c r="BQ1291" s="341" t="n">
        <f aca="false">SUM('monthly data'!GU269:GW269)</f>
        <v>2825.8014</v>
      </c>
      <c r="BR1291" s="341" t="n">
        <f aca="false">SUM('monthly data'!GX269:GZ269)</f>
        <v>2817.3971</v>
      </c>
      <c r="BS1291" s="341" t="n">
        <f aca="false">SUM('monthly data'!HA269:HC269)</f>
        <v>2791.8183</v>
      </c>
      <c r="BT1291" s="341" t="n">
        <f aca="false">SUM('monthly data'!HD269:HF269)</f>
        <v>2823.8766</v>
      </c>
      <c r="BU1291" s="341" t="n">
        <f aca="false">SUM('monthly data'!HG269:HI269)</f>
        <v>2896.5366</v>
      </c>
      <c r="BV1291" s="341" t="n">
        <f aca="false">SUM('monthly data'!HJ269:HL269)</f>
        <v>2869.1843</v>
      </c>
      <c r="BW1291" s="341" t="n">
        <f aca="false">SUM('monthly data'!HM269:HO269)</f>
        <v>2865.1668</v>
      </c>
      <c r="BX1291" s="341" t="n">
        <f aca="false">SUM('monthly data'!HP269:HR269)</f>
        <v>2946.834</v>
      </c>
      <c r="BY1291" s="341" t="n">
        <f aca="false">SUM('monthly data'!HS269:HU269)</f>
        <v>3040.346573</v>
      </c>
      <c r="BZ1291" s="341" t="n">
        <f aca="false">SUM('monthly data'!HV269:HX269)</f>
        <v>3082.690773</v>
      </c>
      <c r="CA1291" s="341" t="n">
        <f aca="false">SUM('monthly data'!HY269:IA269)</f>
        <v>3155.226842</v>
      </c>
      <c r="CB1291" s="341" t="n">
        <f aca="false">SUM('monthly data'!IB269:ID269)</f>
        <v>3108.795469</v>
      </c>
      <c r="CC1291" s="341" t="n">
        <f aca="false">SUM('monthly data'!IE269:IG269)</f>
        <v>3036.868531</v>
      </c>
      <c r="CD1291" s="341" t="n">
        <f aca="false">SUM('monthly data'!IH269:IJ269)</f>
        <v>2955.189833</v>
      </c>
      <c r="CE1291" s="341" t="n">
        <f aca="false">SUM('monthly data'!IK269:IM269)</f>
        <v>3002.0382265</v>
      </c>
      <c r="CF1291" s="341" t="n">
        <f aca="false">SUM('monthly data'!IN269:IP269)</f>
        <v>3057.253484</v>
      </c>
      <c r="CG1291" s="341" t="n">
        <f aca="false">SUM('monthly data'!IQ269:IS269)</f>
        <v>3082.180678</v>
      </c>
      <c r="CH1291" s="341" t="n">
        <f aca="false">SUM('monthly data'!IT269:IV269)</f>
        <v>3177.656457</v>
      </c>
      <c r="CI1291" s="341" t="n">
        <f aca="false">SUM('monthly data'!IW269:IY269)</f>
        <v>3281.047293</v>
      </c>
      <c r="CJ1291" s="341" t="n">
        <f aca="false">SUM('monthly data'!IZ269:JB269)</f>
        <v>3363.11</v>
      </c>
      <c r="CK1291" s="341" t="n">
        <f aca="false">SUM('monthly data'!JC269:JE269)</f>
        <v>3334.398285</v>
      </c>
      <c r="CL1291" s="341" t="n">
        <f aca="false">SUM('monthly data'!JF269:JH269)</f>
        <v>3350.3</v>
      </c>
      <c r="CM1291" s="341" t="n">
        <f aca="false">SUM('monthly data'!JI269:JK269)</f>
        <v>3429.730457</v>
      </c>
      <c r="CN1291" s="341" t="n">
        <f aca="false">SUM('monthly data'!JL269:JN269)</f>
        <v>3535.99</v>
      </c>
      <c r="CO1291" s="341" t="n">
        <f aca="false">SUM('monthly data'!JO269:JQ269)</f>
        <v>3574.375227</v>
      </c>
      <c r="CP1291" s="341" t="n">
        <f aca="false">SUM('monthly data'!JR269:JT269)</f>
        <v>3709.851256</v>
      </c>
      <c r="CQ1291" s="341" t="n">
        <f aca="false">SUM('monthly data'!JU269:JW269)</f>
        <v>3652.961185</v>
      </c>
      <c r="CR1291" s="341" t="n">
        <f aca="false">SUM('monthly data'!JX269:JZ269)</f>
        <v>3643.615225</v>
      </c>
      <c r="CS1291" s="341" t="n">
        <f aca="false">SUM('monthly data'!KA269:KC269)</f>
        <v>3636.940159</v>
      </c>
      <c r="CT1291" s="341" t="n">
        <f aca="false">SUM('monthly data'!KD269:KF269)</f>
        <v>3704.743772</v>
      </c>
      <c r="CU1291" s="341" t="n">
        <f aca="false">SUM('monthly data'!KG269:KI269)</f>
        <v>3713.270407</v>
      </c>
      <c r="CV1291" s="341" t="n">
        <f aca="false">SUM('monthly data'!KJ269:KL269)</f>
        <v>3723.099632</v>
      </c>
      <c r="CW1291" s="341" t="n">
        <f aca="false">SUM('monthly data'!KM269:KO269)</f>
        <v>3795.916457</v>
      </c>
      <c r="CX1291" s="341" t="n">
        <f aca="false">SUM('monthly data'!KP269:KR269)</f>
        <v>3822.876538</v>
      </c>
      <c r="CY1291" s="341" t="n">
        <f aca="false">SUM('monthly data'!KS269:KU269)</f>
        <v>3836.318431</v>
      </c>
      <c r="CZ1291" s="341" t="n">
        <f aca="false">SUM('monthly data'!KV269:KX269)</f>
        <v>4021.403311</v>
      </c>
      <c r="DA1291" s="341" t="n">
        <f aca="false">SUM('monthly data'!KY269:LA269)</f>
        <v>4144.848957</v>
      </c>
      <c r="DB1291" s="341" t="n">
        <f aca="false">SUM('monthly data'!LB269:LD269)</f>
        <v>4204.275227</v>
      </c>
      <c r="DC1291" s="341" t="n">
        <f aca="false">SUM('monthly data'!LE269:LG269)</f>
        <v>4241.252474</v>
      </c>
      <c r="DD1291" s="341" t="n">
        <f aca="false">SUM('monthly data'!LH269:LJ269)</f>
        <v>4236.236727</v>
      </c>
      <c r="DE1291" s="341" t="n">
        <f aca="false">SUM('monthly data'!LK269:LM269)</f>
        <v>4237.151368</v>
      </c>
      <c r="DF1291" s="341" t="n">
        <f aca="false">SUM('monthly data'!LN269:LP269)</f>
        <v>4234.309056</v>
      </c>
      <c r="DG1291" s="341" t="n">
        <f aca="false">SUM('monthly data'!LQ269:LS269)</f>
        <v>4111.349593</v>
      </c>
      <c r="DH1291" s="341" t="n">
        <f aca="false">SUM('monthly data'!LT269:LV269)</f>
        <v>4033.890989</v>
      </c>
      <c r="DI1291" s="341" t="n">
        <f aca="false">SUM('monthly data'!LW269:LY269)</f>
        <v>4163.135859</v>
      </c>
      <c r="DJ1291" s="341" t="n">
        <f aca="false">SUM('monthly data'!LZ269:MB269)</f>
        <v>4397.129808</v>
      </c>
      <c r="DK1291" s="341" t="n">
        <f aca="false">SUM('monthly data'!MC269:ME269)</f>
        <v>3013.163774</v>
      </c>
      <c r="DL1291" s="341" t="n">
        <f aca="false">SUM('monthly data'!MF269:MH269)</f>
        <v>0</v>
      </c>
      <c r="DM1291" s="341" t="n">
        <f aca="false">SUM('monthly data'!MI269:MK269)</f>
        <v>0</v>
      </c>
      <c r="DN1291" s="341" t="n">
        <f aca="false">SUM('monthly data'!ML269:MN269)</f>
        <v>0</v>
      </c>
      <c r="DO1291" s="341" t="n">
        <f aca="false">SUM('monthly data'!MO269:MQ269)</f>
        <v>0</v>
      </c>
      <c r="DP1291" s="341" t="n">
        <f aca="false">SUM('monthly data'!MR269:MT269)</f>
        <v>0</v>
      </c>
      <c r="DQ1291" s="341" t="n">
        <f aca="false">SUM('monthly data'!MU269:MW269)</f>
        <v>0</v>
      </c>
    </row>
    <row r="1292" customFormat="false" ht="15.75" hidden="false" customHeight="false" outlineLevel="0" collapsed="false">
      <c r="A1292" s="342"/>
    </row>
    <row r="1293" customFormat="false" ht="15" hidden="false" customHeight="false" outlineLevel="0" collapsed="false">
      <c r="A1293" s="43"/>
    </row>
    <row r="1294" customFormat="false" ht="15.75" hidden="false" customHeight="false" outlineLevel="0" collapsed="false">
      <c r="A1294" s="343" t="s">
        <v>705</v>
      </c>
      <c r="B1294" s="344"/>
      <c r="C1294" s="344"/>
      <c r="D1294" s="344"/>
      <c r="E1294" s="344"/>
      <c r="F1294" s="344"/>
      <c r="G1294" s="344"/>
      <c r="H1294" s="344"/>
      <c r="I1294" s="344"/>
      <c r="J1294" s="344"/>
      <c r="K1294" s="344"/>
      <c r="L1294" s="344"/>
      <c r="M1294" s="344"/>
      <c r="N1294" s="344"/>
      <c r="O1294" s="344"/>
    </row>
    <row r="1295" s="335" customFormat="true" ht="15.75" hidden="false" customHeight="false" outlineLevel="0" collapsed="false">
      <c r="A1295" s="345" t="s">
        <v>706</v>
      </c>
      <c r="B1295" s="2" t="s">
        <v>2</v>
      </c>
      <c r="C1295" s="2" t="s">
        <v>5</v>
      </c>
      <c r="D1295" s="2" t="s">
        <v>8</v>
      </c>
      <c r="E1295" s="2" t="s">
        <v>11</v>
      </c>
      <c r="F1295" s="2" t="s">
        <v>14</v>
      </c>
      <c r="G1295" s="2" t="s">
        <v>17</v>
      </c>
      <c r="H1295" s="2" t="s">
        <v>20</v>
      </c>
      <c r="I1295" s="2" t="s">
        <v>23</v>
      </c>
      <c r="J1295" s="2" t="s">
        <v>26</v>
      </c>
      <c r="K1295" s="2" t="s">
        <v>29</v>
      </c>
      <c r="L1295" s="3" t="s">
        <v>32</v>
      </c>
      <c r="M1295" s="3" t="s">
        <v>35</v>
      </c>
      <c r="N1295" s="3" t="s">
        <v>38</v>
      </c>
      <c r="O1295" s="3" t="s">
        <v>41</v>
      </c>
      <c r="P1295" s="346" t="s">
        <v>44</v>
      </c>
      <c r="Q1295" s="346" t="s">
        <v>47</v>
      </c>
      <c r="R1295" s="346" t="s">
        <v>50</v>
      </c>
      <c r="S1295" s="346" t="s">
        <v>53</v>
      </c>
      <c r="T1295" s="346" t="s">
        <v>56</v>
      </c>
      <c r="U1295" s="346" t="s">
        <v>59</v>
      </c>
      <c r="V1295" s="346" t="s">
        <v>62</v>
      </c>
      <c r="W1295" s="346" t="s">
        <v>65</v>
      </c>
      <c r="X1295" s="346" t="s">
        <v>68</v>
      </c>
      <c r="Y1295" s="346" t="s">
        <v>71</v>
      </c>
      <c r="Z1295" s="346" t="s">
        <v>74</v>
      </c>
      <c r="AA1295" s="346" t="s">
        <v>77</v>
      </c>
      <c r="AB1295" s="346" t="s">
        <v>80</v>
      </c>
      <c r="AC1295" s="346" t="s">
        <v>83</v>
      </c>
      <c r="AD1295" s="346" t="s">
        <v>86</v>
      </c>
      <c r="AE1295" s="346" t="s">
        <v>89</v>
      </c>
      <c r="AF1295" s="346" t="s">
        <v>92</v>
      </c>
      <c r="AG1295" s="346" t="s">
        <v>95</v>
      </c>
      <c r="AH1295" s="346" t="s">
        <v>98</v>
      </c>
      <c r="AI1295" s="346" t="s">
        <v>101</v>
      </c>
      <c r="AJ1295" s="346" t="s">
        <v>104</v>
      </c>
      <c r="AK1295" s="346" t="s">
        <v>107</v>
      </c>
      <c r="AL1295" s="346" t="s">
        <v>110</v>
      </c>
      <c r="AM1295" s="346" t="s">
        <v>113</v>
      </c>
      <c r="AN1295" s="346" t="s">
        <v>116</v>
      </c>
    </row>
    <row r="1296" customFormat="false" ht="15.75" hidden="false" customHeight="false" outlineLevel="0" collapsed="false">
      <c r="A1296" s="347" t="s">
        <v>707</v>
      </c>
      <c r="B1296" s="348" t="n">
        <f aca="false">SUM('monthly data'!B282:D282)</f>
        <v>0</v>
      </c>
      <c r="C1296" s="348" t="n">
        <f aca="false">SUM('monthly data'!E282:G282)</f>
        <v>0</v>
      </c>
      <c r="D1296" s="348" t="n">
        <f aca="false">SUM('monthly data'!H282:J282)</f>
        <v>0</v>
      </c>
      <c r="E1296" s="348" t="n">
        <f aca="false">SUM('monthly data'!K282:M282)</f>
        <v>0</v>
      </c>
      <c r="F1296" s="348" t="n">
        <f aca="false">SUM('monthly data'!N282:P282)</f>
        <v>0</v>
      </c>
      <c r="G1296" s="348" t="n">
        <f aca="false">SUM('monthly data'!Q282:S282)</f>
        <v>0</v>
      </c>
      <c r="H1296" s="348" t="n">
        <f aca="false">SUM('monthly data'!T282:V282)</f>
        <v>0</v>
      </c>
      <c r="I1296" s="348" t="n">
        <f aca="false">SUM('monthly data'!W282:Y282)</f>
        <v>0</v>
      </c>
      <c r="J1296" s="348" t="n">
        <f aca="false">SUM('monthly data'!Z282:AB282)</f>
        <v>0</v>
      </c>
      <c r="K1296" s="348" t="n">
        <f aca="false">SUM('monthly data'!AC282:AE282)</f>
        <v>0</v>
      </c>
      <c r="L1296" s="348" t="n">
        <f aca="false">SUM('monthly data'!AF282:AH282)</f>
        <v>0</v>
      </c>
      <c r="M1296" s="348" t="n">
        <f aca="false">SUM('monthly data'!AI282:AK282)</f>
        <v>0</v>
      </c>
      <c r="N1296" s="348" t="n">
        <f aca="false">SUM('monthly data'!AL282:AN282)</f>
        <v>0</v>
      </c>
      <c r="O1296" s="348" t="n">
        <f aca="false">SUM('monthly data'!AO282:AQ282)</f>
        <v>0</v>
      </c>
      <c r="P1296" s="348" t="n">
        <f aca="false">SUM('monthly data'!AR282:AT282)</f>
        <v>0</v>
      </c>
      <c r="Q1296" s="348" t="n">
        <f aca="false">SUM('monthly data'!AU282:AW282)</f>
        <v>0</v>
      </c>
      <c r="R1296" s="348" t="n">
        <f aca="false">SUM('monthly data'!AX282:AZ282)</f>
        <v>16.49454375</v>
      </c>
      <c r="S1296" s="348" t="n">
        <f aca="false">SUM('monthly data'!BA282:BC282)</f>
        <v>16.49454375</v>
      </c>
      <c r="T1296" s="348" t="n">
        <f aca="false">SUM('monthly data'!BD282:BF282)</f>
        <v>16.49454375</v>
      </c>
      <c r="U1296" s="348" t="n">
        <f aca="false">SUM('monthly data'!BG282:BI282)</f>
        <v>16.49454375</v>
      </c>
      <c r="V1296" s="348" t="n">
        <f aca="false">SUM('monthly data'!BJ282:BL282)</f>
        <v>17.91479375</v>
      </c>
      <c r="W1296" s="348" t="n">
        <f aca="false">SUM('monthly data'!BM282:BO282)</f>
        <v>17.91479375</v>
      </c>
      <c r="X1296" s="348" t="n">
        <f aca="false">SUM('monthly data'!BP282:BR282)</f>
        <v>17.91479375</v>
      </c>
      <c r="Y1296" s="348" t="n">
        <f aca="false">SUM('monthly data'!BS282:BU282)</f>
        <v>17.91479375</v>
      </c>
      <c r="Z1296" s="348" t="n">
        <f aca="false">SUM('monthly data'!BV282:BX282)</f>
        <v>21.2194625</v>
      </c>
      <c r="AA1296" s="348" t="n">
        <f aca="false">SUM('monthly data'!BY282:CA282)</f>
        <v>21.2194625</v>
      </c>
      <c r="AB1296" s="348" t="n">
        <f aca="false">SUM('monthly data'!CB282:CD282)</f>
        <v>21.2194625</v>
      </c>
      <c r="AC1296" s="348" t="n">
        <f aca="false">SUM('monthly data'!CE282:CG282)</f>
        <v>21.2194625</v>
      </c>
      <c r="AD1296" s="348" t="n">
        <f aca="false">SUM('monthly data'!CH282:CJ282)</f>
        <v>25.50788125</v>
      </c>
      <c r="AE1296" s="348" t="n">
        <f aca="false">SUM('monthly data'!CK282:CM282)</f>
        <v>25.50788125</v>
      </c>
      <c r="AF1296" s="348" t="n">
        <f aca="false">SUM('monthly data'!CN282:CP282)</f>
        <v>25.50788125</v>
      </c>
      <c r="AG1296" s="348" t="n">
        <f aca="false">SUM('monthly data'!CQ282:CS282)</f>
        <v>25.50788125</v>
      </c>
      <c r="AH1296" s="348" t="n">
        <f aca="false">SUM('monthly data'!CT282:CV282)</f>
        <v>30.63240625</v>
      </c>
      <c r="AI1296" s="348" t="n">
        <f aca="false">SUM('monthly data'!CW282:CY282)</f>
        <v>30.63240625</v>
      </c>
      <c r="AJ1296" s="348" t="n">
        <f aca="false">SUM('monthly data'!CZ282:DB282)</f>
        <v>30.63240625</v>
      </c>
      <c r="AK1296" s="348" t="n">
        <f aca="false">SUM('monthly data'!DC282:DE282)</f>
        <v>30.63240625</v>
      </c>
      <c r="AL1296" s="348" t="n">
        <f aca="false">SUM('monthly data'!DF282:DH282)</f>
        <v>37.122482739625</v>
      </c>
      <c r="AM1296" s="348" t="n">
        <f aca="false">SUM('monthly data'!DI282:DK282)</f>
        <v>37.122482739625</v>
      </c>
      <c r="AN1296" s="348" t="n">
        <f aca="false">SUM('monthly data'!DL282:DN282)</f>
        <v>37.122482739625</v>
      </c>
      <c r="AO1296" s="348" t="n">
        <f aca="false">SUM('monthly data'!DO282:DQ282)</f>
        <v>37.122482739625</v>
      </c>
      <c r="AP1296" s="348" t="n">
        <f aca="false">SUM('monthly data'!DR282:DT282)</f>
        <v>44.55864672925</v>
      </c>
      <c r="AQ1296" s="348" t="n">
        <f aca="false">SUM('monthly data'!DU282:DW282)</f>
        <v>44.55864672925</v>
      </c>
      <c r="AR1296" s="348" t="n">
        <f aca="false">SUM('monthly data'!DX282:DZ282)</f>
        <v>44.55864672925</v>
      </c>
      <c r="AS1296" s="348" t="n">
        <f aca="false">SUM('monthly data'!EA282:EC282)</f>
        <v>44.55864672925</v>
      </c>
      <c r="AT1296" s="348" t="n">
        <f aca="false">SUM('monthly data'!ED282:EF282)</f>
        <v>53.349332739625</v>
      </c>
      <c r="AU1296" s="348" t="n">
        <f aca="false">SUM('monthly data'!EG282:EI282)</f>
        <v>53.349332739625</v>
      </c>
      <c r="AV1296" s="348" t="n">
        <f aca="false">SUM('monthly data'!EJ282:EL282)</f>
        <v>53.349332739625</v>
      </c>
      <c r="AW1296" s="348" t="n">
        <f aca="false">SUM('monthly data'!EM282:EO282)</f>
        <v>53.349332739625</v>
      </c>
      <c r="AX1296" s="348" t="n">
        <f aca="false">SUM('monthly data'!EP282:ER282)</f>
        <v>56.6267</v>
      </c>
      <c r="AY1296" s="348" t="n">
        <f aca="false">SUM('monthly data'!ES282:EU282)</f>
        <v>67.694502116</v>
      </c>
      <c r="AZ1296" s="348" t="n">
        <f aca="false">SUM('monthly data'!EV282:EX282)</f>
        <v>62.03363591</v>
      </c>
      <c r="BA1296" s="348" t="n">
        <f aca="false">SUM('monthly data'!EY282:FA282)</f>
        <v>66.582168556</v>
      </c>
      <c r="BB1296" s="348" t="n">
        <f aca="false">SUM('monthly data'!FB282:FD282)</f>
        <v>70.578250809</v>
      </c>
      <c r="BC1296" s="348" t="n">
        <f aca="false">SUM('monthly data'!FE282:FG282)</f>
        <v>91.066500184</v>
      </c>
      <c r="BD1296" s="348" t="n">
        <f aca="false">SUM('monthly data'!FH282:FJ282)</f>
        <v>87.867468117</v>
      </c>
      <c r="BE1296" s="348" t="n">
        <f aca="false">SUM('monthly data'!FK282:FM282)</f>
        <v>131.46667801</v>
      </c>
      <c r="BF1296" s="348" t="n">
        <f aca="false">SUM('monthly data'!FN282:FP282)</f>
        <v>94.077004313</v>
      </c>
      <c r="BG1296" s="348" t="n">
        <f aca="false">SUM('monthly data'!FQ282:FS282)</f>
        <v>99.622917963</v>
      </c>
      <c r="BH1296" s="348" t="n">
        <f aca="false">SUM('monthly data'!FT282:FV282)</f>
        <v>89.576460534</v>
      </c>
      <c r="BI1296" s="348" t="n">
        <f aca="false">SUM('monthly data'!FW282:FY282)</f>
        <v>96.085076262</v>
      </c>
      <c r="BJ1296" s="348" t="n">
        <f aca="false">SUM('monthly data'!FZ282:GB282)</f>
        <v>104.575702718</v>
      </c>
      <c r="BK1296" s="348" t="n">
        <f aca="false">SUM('monthly data'!GC282:GE282)</f>
        <v>99.734615116</v>
      </c>
      <c r="BL1296" s="348" t="n">
        <f aca="false">SUM('monthly data'!GF282:GH282)</f>
        <v>108.42124874</v>
      </c>
      <c r="BM1296" s="348" t="n">
        <f aca="false">SUM('monthly data'!GI282:GK282)</f>
        <v>118.18001899</v>
      </c>
      <c r="BN1296" s="348" t="n">
        <f aca="false">SUM('monthly data'!GL282:GN282)</f>
        <v>124.5272568</v>
      </c>
      <c r="BO1296" s="348" t="n">
        <f aca="false">SUM('monthly data'!GO282:GQ282)</f>
        <v>132.970078211</v>
      </c>
      <c r="BP1296" s="348" t="n">
        <f aca="false">SUM('monthly data'!GR282:GT282)</f>
        <v>144.9975852719</v>
      </c>
      <c r="BQ1296" s="348" t="n">
        <f aca="false">SUM('monthly data'!GU282:GW282)</f>
        <v>139.205876699</v>
      </c>
      <c r="BR1296" s="348" t="n">
        <f aca="false">SUM('monthly data'!GX282:GZ282)</f>
        <v>148.461403982</v>
      </c>
      <c r="BS1296" s="348" t="n">
        <f aca="false">SUM('monthly data'!HA282:HC282)</f>
        <v>159.16336864</v>
      </c>
      <c r="BT1296" s="348" t="n">
        <f aca="false">SUM('monthly data'!HD282:HF282)</f>
        <v>159.3651</v>
      </c>
      <c r="BU1296" s="348" t="n">
        <f aca="false">SUM('monthly data'!HG282:HI282)</f>
        <v>186.836337638796</v>
      </c>
      <c r="BV1296" s="348" t="n">
        <f aca="false">SUM('monthly data'!HJ282:HL282)</f>
        <v>193.87556876731</v>
      </c>
      <c r="BW1296" s="348" t="n">
        <f aca="false">SUM('monthly data'!HM282:HO282)</f>
        <v>194.930750947984</v>
      </c>
      <c r="BX1296" s="348" t="n">
        <f aca="false">SUM('monthly data'!HP282:HR282)</f>
        <v>190.708948616563</v>
      </c>
      <c r="BY1296" s="348" t="n">
        <f aca="false">SUM('monthly data'!HS282:HU282)</f>
        <v>227.160396642508</v>
      </c>
      <c r="BZ1296" s="348" t="n">
        <f aca="false">SUM('monthly data'!HV282:HX282)</f>
        <v>214.813308009364</v>
      </c>
      <c r="CA1296" s="348" t="n">
        <f aca="false">SUM('monthly data'!HY282:IA282)</f>
        <v>241.186986386237</v>
      </c>
      <c r="CB1296" s="348" t="n">
        <f aca="false">SUM('monthly data'!IB282:ID282)</f>
        <v>213.423360311857</v>
      </c>
      <c r="CC1296" s="348" t="n">
        <f aca="false">SUM('monthly data'!IE282:IG282)</f>
        <v>233.732014764069</v>
      </c>
      <c r="CD1296" s="348" t="n">
        <f aca="false">SUM('monthly data'!IH282:IJ282)</f>
        <v>275.007338889802</v>
      </c>
      <c r="CE1296" s="348" t="n">
        <f aca="false">SUM('monthly data'!IK282:IM282)</f>
        <v>267.25984252293</v>
      </c>
      <c r="CF1296" s="348" t="n">
        <f aca="false">SUM('monthly data'!IN282:IP282)</f>
        <v>240.852291600071</v>
      </c>
      <c r="CG1296" s="348" t="n">
        <f aca="false">SUM('monthly data'!IQ282:IS282)</f>
        <v>300.288379156833</v>
      </c>
      <c r="CH1296" s="348" t="n">
        <f aca="false">SUM('monthly data'!IT282:IV282)</f>
        <v>312.930989102625</v>
      </c>
      <c r="CI1296" s="348" t="n">
        <f aca="false">SUM('monthly data'!IW282:IY282)</f>
        <v>313.838538239027</v>
      </c>
      <c r="CJ1296" s="348" t="n">
        <f aca="false">SUM('monthly data'!IZ282:JB282)</f>
        <v>290.479802440153</v>
      </c>
      <c r="CK1296" s="348" t="n">
        <f aca="false">SUM('monthly data'!JC282:JE282)</f>
        <v>308.575547254097</v>
      </c>
      <c r="CL1296" s="348" t="n">
        <f aca="false">SUM('monthly data'!JF282:JH282)</f>
        <v>342.57036047671</v>
      </c>
      <c r="CM1296" s="348" t="n">
        <f aca="false">SUM('monthly data'!JI282:JK282)</f>
        <v>343.954135374478</v>
      </c>
      <c r="CN1296" s="348" t="n">
        <f aca="false">SUM('monthly data'!JL282:JN282)</f>
        <v>308.61506207086</v>
      </c>
      <c r="CO1296" s="348" t="n">
        <f aca="false">SUM('monthly data'!JO282:JQ282)</f>
        <v>382.07234636281</v>
      </c>
      <c r="CP1296" s="348" t="n">
        <f aca="false">SUM('monthly data'!JR282:JT282)</f>
        <v>359.262551606096</v>
      </c>
      <c r="CQ1296" s="348" t="n">
        <f aca="false">SUM('monthly data'!JU282:JW282)</f>
        <v>411.55379588257</v>
      </c>
      <c r="CR1296" s="348" t="n">
        <f aca="false">SUM('monthly data'!JX282:JZ282)</f>
        <v>403.368829645113</v>
      </c>
      <c r="CS1296" s="348" t="n">
        <f aca="false">SUM('monthly data'!KA282:KC282)</f>
        <v>402.505541678928</v>
      </c>
      <c r="CT1296" s="348" t="n">
        <f aca="false">SUM('monthly data'!KD282:KF282)</f>
        <v>411.910816820443</v>
      </c>
      <c r="CU1296" s="348" t="n">
        <f aca="false">SUM('monthly data'!KG282:KI282)</f>
        <v>452.41785263344</v>
      </c>
      <c r="CV1296" s="348" t="n">
        <f aca="false">SUM('monthly data'!KJ282:KL282)</f>
        <v>431.730681393643</v>
      </c>
      <c r="CW1296" s="348" t="n">
        <f aca="false">SUM('monthly data'!KM282:KO282)</f>
        <v>475.540898856399</v>
      </c>
      <c r="CX1296" s="348" t="n">
        <f aca="false">SUM('monthly data'!KP282:KR282)</f>
        <v>406.017490624234</v>
      </c>
      <c r="CY1296" s="348" t="n">
        <f aca="false">SUM('monthly data'!KS282:KU282)</f>
        <v>442.114188321148</v>
      </c>
      <c r="CZ1296" s="348" t="n">
        <f aca="false">SUM('monthly data'!KV282:KX282)</f>
        <v>465.557338463443</v>
      </c>
      <c r="DA1296" s="348" t="n">
        <f aca="false">SUM('monthly data'!KY282:LA282)</f>
        <v>506.042058067652</v>
      </c>
      <c r="DB1296" s="348" t="n">
        <f aca="false">SUM('monthly data'!LB282:LD282)</f>
        <v>445.934716021515</v>
      </c>
      <c r="DC1296" s="348" t="n">
        <f aca="false">SUM('monthly data'!LE282:LG282)</f>
        <v>589.568916734395</v>
      </c>
      <c r="DD1296" s="348" t="n">
        <f aca="false">SUM('monthly data'!LH282:LJ282)</f>
        <v>483.783643975978</v>
      </c>
      <c r="DE1296" s="348" t="n">
        <f aca="false">SUM('monthly data'!LK282:LM282)</f>
        <v>567.379499631503</v>
      </c>
      <c r="DF1296" s="348" t="n">
        <f aca="false">SUM('monthly data'!LN282:LP282)</f>
        <v>609.024719929668</v>
      </c>
      <c r="DG1296" s="348" t="n">
        <f aca="false">SUM('monthly data'!LQ282:LS282)</f>
        <v>617.810782372673</v>
      </c>
      <c r="DH1296" s="348" t="n">
        <f aca="false">SUM('monthly data'!LT282:LV282)</f>
        <v>614.082185804881</v>
      </c>
      <c r="DI1296" s="348" t="n">
        <f aca="false">SUM('monthly data'!LW282:LY282)</f>
        <v>640.508848657801</v>
      </c>
      <c r="DJ1296" s="348" t="n">
        <f aca="false">SUM('monthly data'!LZ282:MB282)</f>
        <v>0</v>
      </c>
      <c r="DK1296" s="348" t="n">
        <f aca="false">SUM('monthly data'!MC282:ME282)</f>
        <v>0</v>
      </c>
      <c r="DL1296" s="348" t="n">
        <f aca="false">SUM('monthly data'!MF282:MH282)</f>
        <v>0</v>
      </c>
      <c r="DM1296" s="348" t="n">
        <f aca="false">SUM('monthly data'!MI282:MK282)</f>
        <v>0</v>
      </c>
      <c r="DN1296" s="348" t="n">
        <f aca="false">SUM('monthly data'!ML282:MN282)</f>
        <v>0</v>
      </c>
      <c r="DO1296" s="348" t="n">
        <f aca="false">SUM('monthly data'!MO282:MQ282)</f>
        <v>0</v>
      </c>
      <c r="DP1296" s="348" t="n">
        <f aca="false">SUM('monthly data'!MR282:MT282)</f>
        <v>0</v>
      </c>
      <c r="DQ1296" s="348" t="n">
        <f aca="false">SUM('monthly data'!MU282:MW282)</f>
        <v>0</v>
      </c>
    </row>
    <row r="1297" customFormat="false" ht="15.75" hidden="false" customHeight="false" outlineLevel="0" collapsed="false">
      <c r="A1297" s="349" t="s">
        <v>708</v>
      </c>
      <c r="B1297" s="348" t="n">
        <f aca="false">SUM('monthly data'!B283:D283)</f>
        <v>0</v>
      </c>
      <c r="C1297" s="348" t="n">
        <f aca="false">SUM('monthly data'!E283:G283)</f>
        <v>0</v>
      </c>
      <c r="D1297" s="348" t="n">
        <f aca="false">SUM('monthly data'!H283:J283)</f>
        <v>0</v>
      </c>
      <c r="E1297" s="348" t="n">
        <f aca="false">SUM('monthly data'!K283:M283)</f>
        <v>0</v>
      </c>
      <c r="F1297" s="348" t="n">
        <f aca="false">SUM('monthly data'!N283:P283)</f>
        <v>0</v>
      </c>
      <c r="G1297" s="348" t="n">
        <f aca="false">SUM('monthly data'!Q283:S283)</f>
        <v>0</v>
      </c>
      <c r="H1297" s="348" t="n">
        <f aca="false">SUM('monthly data'!T283:V283)</f>
        <v>0</v>
      </c>
      <c r="I1297" s="348" t="n">
        <f aca="false">SUM('monthly data'!W283:Y283)</f>
        <v>0</v>
      </c>
      <c r="J1297" s="348" t="n">
        <f aca="false">SUM('monthly data'!Z283:AB283)</f>
        <v>0</v>
      </c>
      <c r="K1297" s="348" t="n">
        <f aca="false">SUM('monthly data'!AC283:AE283)</f>
        <v>0</v>
      </c>
      <c r="L1297" s="348" t="n">
        <f aca="false">SUM('monthly data'!AF283:AH283)</f>
        <v>0</v>
      </c>
      <c r="M1297" s="348" t="n">
        <f aca="false">SUM('monthly data'!AI283:AK283)</f>
        <v>0</v>
      </c>
      <c r="N1297" s="348" t="n">
        <f aca="false">SUM('monthly data'!AL283:AN283)</f>
        <v>0</v>
      </c>
      <c r="O1297" s="348" t="n">
        <f aca="false">SUM('monthly data'!AO283:AQ283)</f>
        <v>0</v>
      </c>
      <c r="P1297" s="348" t="n">
        <f aca="false">SUM('monthly data'!AR283:AT283)</f>
        <v>0</v>
      </c>
      <c r="Q1297" s="348" t="n">
        <f aca="false">SUM('monthly data'!AU283:AW283)</f>
        <v>0</v>
      </c>
      <c r="R1297" s="348" t="n">
        <f aca="false">SUM('monthly data'!AX283:AZ283)</f>
        <v>15.62113125</v>
      </c>
      <c r="S1297" s="348" t="n">
        <f aca="false">SUM('monthly data'!BA283:BC283)</f>
        <v>15.62113125</v>
      </c>
      <c r="T1297" s="348" t="n">
        <f aca="false">SUM('monthly data'!BD283:BF283)</f>
        <v>15.62113125</v>
      </c>
      <c r="U1297" s="348" t="n">
        <f aca="false">SUM('monthly data'!BG283:BI283)</f>
        <v>15.62113125</v>
      </c>
      <c r="V1297" s="348" t="n">
        <f aca="false">SUM('monthly data'!BJ283:BL283)</f>
        <v>16.86834375</v>
      </c>
      <c r="W1297" s="348" t="n">
        <f aca="false">SUM('monthly data'!BM283:BO283)</f>
        <v>16.86834375</v>
      </c>
      <c r="X1297" s="348" t="n">
        <f aca="false">SUM('monthly data'!BP283:BR283)</f>
        <v>16.86834375</v>
      </c>
      <c r="Y1297" s="348" t="n">
        <f aca="false">SUM('monthly data'!BS283:BU283)</f>
        <v>16.86834375</v>
      </c>
      <c r="Z1297" s="348" t="n">
        <f aca="false">SUM('monthly data'!BV283:BX283)</f>
        <v>19.77225</v>
      </c>
      <c r="AA1297" s="348" t="n">
        <f aca="false">SUM('monthly data'!BY283:CA283)</f>
        <v>19.77225</v>
      </c>
      <c r="AB1297" s="348" t="n">
        <f aca="false">SUM('monthly data'!CB283:CD283)</f>
        <v>19.77225</v>
      </c>
      <c r="AC1297" s="348" t="n">
        <f aca="false">SUM('monthly data'!CE283:CG283)</f>
        <v>19.77225</v>
      </c>
      <c r="AD1297" s="348" t="n">
        <f aca="false">SUM('monthly data'!CH283:CJ283)</f>
        <v>23.7846</v>
      </c>
      <c r="AE1297" s="348" t="n">
        <f aca="false">SUM('monthly data'!CK283:CM283)</f>
        <v>23.7846</v>
      </c>
      <c r="AF1297" s="348" t="n">
        <f aca="false">SUM('monthly data'!CN283:CP283)</f>
        <v>23.7846</v>
      </c>
      <c r="AG1297" s="348" t="n">
        <f aca="false">SUM('monthly data'!CQ283:CS283)</f>
        <v>23.7846</v>
      </c>
      <c r="AH1297" s="348" t="n">
        <f aca="false">SUM('monthly data'!CT283:CV283)</f>
        <v>28.48394375</v>
      </c>
      <c r="AI1297" s="348" t="n">
        <f aca="false">SUM('monthly data'!CW283:CY283)</f>
        <v>28.48394375</v>
      </c>
      <c r="AJ1297" s="348" t="n">
        <f aca="false">SUM('monthly data'!CZ283:DB283)</f>
        <v>28.48394375</v>
      </c>
      <c r="AK1297" s="348" t="n">
        <f aca="false">SUM('monthly data'!DC283:DE283)</f>
        <v>28.48394375</v>
      </c>
      <c r="AL1297" s="348" t="n">
        <f aca="false">SUM('monthly data'!DF283:DH283)</f>
        <v>33.9755983058125</v>
      </c>
      <c r="AM1297" s="348" t="n">
        <f aca="false">SUM('monthly data'!DI283:DK283)</f>
        <v>33.9755983058125</v>
      </c>
      <c r="AN1297" s="348" t="n">
        <f aca="false">SUM('monthly data'!DL283:DN283)</f>
        <v>33.9755983058125</v>
      </c>
      <c r="AO1297" s="348" t="n">
        <f aca="false">SUM('monthly data'!DO283:DQ283)</f>
        <v>33.9755983058125</v>
      </c>
      <c r="AP1297" s="348" t="n">
        <f aca="false">SUM('monthly data'!DR283:DT283)</f>
        <v>40.640634111625</v>
      </c>
      <c r="AQ1297" s="348" t="n">
        <f aca="false">SUM('monthly data'!DU283:DW283)</f>
        <v>40.640634111625</v>
      </c>
      <c r="AR1297" s="348" t="n">
        <f aca="false">SUM('monthly data'!DX283:DZ283)</f>
        <v>40.640634111625</v>
      </c>
      <c r="AS1297" s="348" t="n">
        <f aca="false">SUM('monthly data'!EA283:EC283)</f>
        <v>40.640634111625</v>
      </c>
      <c r="AT1297" s="348" t="n">
        <f aca="false">SUM('monthly data'!ED283:EF283)</f>
        <v>49.3601233058125</v>
      </c>
      <c r="AU1297" s="348" t="n">
        <f aca="false">SUM('monthly data'!EG283:EI283)</f>
        <v>49.3601233058125</v>
      </c>
      <c r="AV1297" s="348" t="n">
        <f aca="false">SUM('monthly data'!EJ283:EL283)</f>
        <v>49.3601233058125</v>
      </c>
      <c r="AW1297" s="348" t="n">
        <f aca="false">SUM('monthly data'!EM283:EO283)</f>
        <v>49.3601233058125</v>
      </c>
      <c r="AX1297" s="348" t="n">
        <f aca="false">SUM('monthly data'!EP283:ER283)</f>
        <v>53.5267</v>
      </c>
      <c r="AY1297" s="348" t="n">
        <f aca="false">SUM('monthly data'!ES283:EU283)</f>
        <v>62.7326</v>
      </c>
      <c r="AZ1297" s="348" t="n">
        <f aca="false">SUM('monthly data'!EV283:EX283)</f>
        <v>58.538</v>
      </c>
      <c r="BA1297" s="348" t="n">
        <f aca="false">SUM('monthly data'!EY283:FA283)</f>
        <v>63.0113</v>
      </c>
      <c r="BB1297" s="348" t="n">
        <f aca="false">SUM('monthly data'!FB283:FD283)</f>
        <v>68.4411</v>
      </c>
      <c r="BC1297" s="348" t="n">
        <f aca="false">SUM('monthly data'!FE283:FG283)</f>
        <v>82.43795</v>
      </c>
      <c r="BD1297" s="348" t="n">
        <f aca="false">SUM('monthly data'!FH283:FJ283)</f>
        <v>84.1143</v>
      </c>
      <c r="BE1297" s="348" t="n">
        <f aca="false">SUM('monthly data'!FK283:FM283)</f>
        <v>93.7011</v>
      </c>
      <c r="BF1297" s="348" t="n">
        <f aca="false">SUM('monthly data'!FN283:FP283)</f>
        <v>91.1285</v>
      </c>
      <c r="BG1297" s="348" t="n">
        <f aca="false">SUM('monthly data'!FQ283:FS283)</f>
        <v>92.4276</v>
      </c>
      <c r="BH1297" s="348" t="n">
        <f aca="false">SUM('monthly data'!FT283:FV283)</f>
        <v>86.22249</v>
      </c>
      <c r="BI1297" s="348" t="n">
        <f aca="false">SUM('monthly data'!FW283:FY283)</f>
        <v>93.0384</v>
      </c>
      <c r="BJ1297" s="348" t="n">
        <f aca="false">SUM('monthly data'!FZ283:GB283)</f>
        <v>101.2783</v>
      </c>
      <c r="BK1297" s="348" t="n">
        <f aca="false">SUM('monthly data'!GC283:GE283)</f>
        <v>94.4154</v>
      </c>
      <c r="BL1297" s="348" t="n">
        <f aca="false">SUM('monthly data'!GF283:GH283)</f>
        <v>103.76764</v>
      </c>
      <c r="BM1297" s="348" t="n">
        <f aca="false">SUM('monthly data'!GI283:GK283)</f>
        <v>113.3274</v>
      </c>
      <c r="BN1297" s="348" t="n">
        <f aca="false">SUM('monthly data'!GL283:GN283)</f>
        <v>120.46912</v>
      </c>
      <c r="BO1297" s="348" t="n">
        <f aca="false">SUM('monthly data'!GO283:GQ283)</f>
        <v>125.91171</v>
      </c>
      <c r="BP1297" s="348" t="n">
        <f aca="false">SUM('monthly data'!GR283:GT283)</f>
        <v>123.8564560209</v>
      </c>
      <c r="BQ1297" s="348" t="n">
        <f aca="false">SUM('monthly data'!GU283:GW283)</f>
        <v>134.792375</v>
      </c>
      <c r="BR1297" s="348" t="n">
        <f aca="false">SUM('monthly data'!GX283:GZ283)</f>
        <v>145.1322</v>
      </c>
      <c r="BS1297" s="348" t="n">
        <f aca="false">SUM('monthly data'!HA283:HC283)</f>
        <v>153.2983</v>
      </c>
      <c r="BT1297" s="348" t="n">
        <f aca="false">SUM('monthly data'!HD283:HF283)</f>
        <v>150.2071</v>
      </c>
      <c r="BU1297" s="348" t="n">
        <f aca="false">SUM('monthly data'!HG283:HI283)</f>
        <v>153.933754389061</v>
      </c>
      <c r="BV1297" s="348" t="n">
        <f aca="false">SUM('monthly data'!HJ283:HL283)</f>
        <v>172.035070558095</v>
      </c>
      <c r="BW1297" s="348" t="n">
        <f aca="false">SUM('monthly data'!HM283:HO283)</f>
        <v>175.349359198048</v>
      </c>
      <c r="BX1297" s="348" t="n">
        <f aca="false">SUM('monthly data'!HP283:HR283)</f>
        <v>174.521877652292</v>
      </c>
      <c r="BY1297" s="348" t="n">
        <f aca="false">SUM('monthly data'!HS283:HU283)</f>
        <v>185.128254262864</v>
      </c>
      <c r="BZ1297" s="348" t="n">
        <f aca="false">SUM('monthly data'!HV283:HX283)</f>
        <v>188.683904738052</v>
      </c>
      <c r="CA1297" s="348" t="n">
        <f aca="false">SUM('monthly data'!HY283:IA283)</f>
        <v>215.091239250117</v>
      </c>
      <c r="CB1297" s="348" t="n">
        <f aca="false">SUM('monthly data'!IB283:ID283)</f>
        <v>204.991998759901</v>
      </c>
      <c r="CC1297" s="348" t="n">
        <f aca="false">SUM('monthly data'!IE283:IG283)</f>
        <v>201.156224715292</v>
      </c>
      <c r="CD1297" s="348" t="n">
        <f aca="false">SUM('monthly data'!IH283:IJ283)</f>
        <v>212.187581048862</v>
      </c>
      <c r="CE1297" s="348" t="n">
        <f aca="false">SUM('monthly data'!IK283:IM283)</f>
        <v>240.013726221544</v>
      </c>
      <c r="CF1297" s="348" t="n">
        <f aca="false">SUM('monthly data'!IN283:IP283)</f>
        <v>221.803885298351</v>
      </c>
      <c r="CG1297" s="348" t="n">
        <f aca="false">SUM('monthly data'!IQ283:IS283)</f>
        <v>242.496749876949</v>
      </c>
      <c r="CH1297" s="348" t="n">
        <f aca="false">SUM('monthly data'!IT283:IV283)</f>
        <v>263.477026711113</v>
      </c>
      <c r="CI1297" s="348" t="n">
        <f aca="false">SUM('monthly data'!IW283:IY283)</f>
        <v>272.536287945697</v>
      </c>
      <c r="CJ1297" s="348" t="n">
        <f aca="false">SUM('monthly data'!IZ283:JB283)</f>
        <v>248.8917487922</v>
      </c>
      <c r="CK1297" s="348" t="n">
        <f aca="false">SUM('monthly data'!JC283:JE283)</f>
        <v>259.714493750446</v>
      </c>
      <c r="CL1297" s="348" t="n">
        <f aca="false">SUM('monthly data'!JF283:JH283)</f>
        <v>298.48911785671</v>
      </c>
      <c r="CM1297" s="348" t="n">
        <f aca="false">SUM('monthly data'!JI283:JK283)</f>
        <v>297.0477846755</v>
      </c>
      <c r="CN1297" s="348" t="n">
        <f aca="false">SUM('monthly data'!JL283:JN283)</f>
        <v>277.044857222516</v>
      </c>
      <c r="CO1297" s="348" t="n">
        <f aca="false">SUM('monthly data'!JO283:JQ283)</f>
        <v>307.368726966136</v>
      </c>
      <c r="CP1297" s="348" t="n">
        <f aca="false">SUM('monthly data'!JR283:JT283)</f>
        <v>328.58990079187</v>
      </c>
      <c r="CQ1297" s="348" t="n">
        <f aca="false">SUM('monthly data'!JU283:JW283)</f>
        <v>339.880146109322</v>
      </c>
      <c r="CR1297" s="348" t="n">
        <f aca="false">SUM('monthly data'!JX283:JZ283)</f>
        <v>312.72964746637</v>
      </c>
      <c r="CS1297" s="348" t="n">
        <f aca="false">SUM('monthly data'!KA283:KC283)</f>
        <v>343.45304838396</v>
      </c>
      <c r="CT1297" s="348" t="n">
        <f aca="false">SUM('monthly data'!KD283:KF283)</f>
        <v>355.821842565343</v>
      </c>
      <c r="CU1297" s="348" t="n">
        <f aca="false">SUM('monthly data'!KG283:KI283)</f>
        <v>406.786244063603</v>
      </c>
      <c r="CV1297" s="348" t="n">
        <f aca="false">SUM('monthly data'!KJ283:KL283)</f>
        <v>352.767725660563</v>
      </c>
      <c r="CW1297" s="348" t="n">
        <f aca="false">SUM('monthly data'!KM283:KO283)</f>
        <v>380.779273143166</v>
      </c>
      <c r="CX1297" s="348" t="n">
        <f aca="false">SUM('monthly data'!KP283:KR283)</f>
        <v>369.358533244491</v>
      </c>
      <c r="CY1297" s="348" t="n">
        <f aca="false">SUM('monthly data'!KS283:KU283)</f>
        <v>372.703182240116</v>
      </c>
      <c r="CZ1297" s="348" t="n">
        <f aca="false">SUM('monthly data'!KV283:KX283)</f>
        <v>361.93847327449</v>
      </c>
      <c r="DA1297" s="348" t="n">
        <f aca="false">SUM('monthly data'!KY283:LA283)</f>
        <v>400.099456438605</v>
      </c>
      <c r="DB1297" s="348" t="n">
        <f aca="false">SUM('monthly data'!LB283:LD283)</f>
        <v>409.509068660371</v>
      </c>
      <c r="DC1297" s="348" t="n">
        <f aca="false">SUM('monthly data'!LE283:LG283)</f>
        <v>450.142284123369</v>
      </c>
      <c r="DD1297" s="348" t="n">
        <f aca="false">SUM('monthly data'!LH283:LJ283)</f>
        <v>401.389815280856</v>
      </c>
      <c r="DE1297" s="348" t="n">
        <f aca="false">SUM('monthly data'!LK283:LM283)</f>
        <v>451.375907967598</v>
      </c>
      <c r="DF1297" s="348" t="n">
        <f aca="false">SUM('monthly data'!LN283:LP283)</f>
        <v>513.323547345839</v>
      </c>
      <c r="DG1297" s="348" t="n">
        <f aca="false">SUM('monthly data'!LQ283:LS283)</f>
        <v>510.684320554568</v>
      </c>
      <c r="DH1297" s="348" t="n">
        <f aca="false">SUM('monthly data'!LT283:LV283)</f>
        <v>529.731597902413</v>
      </c>
      <c r="DI1297" s="348" t="n">
        <f aca="false">SUM('monthly data'!LW283:LY283)</f>
        <v>539.694275794359</v>
      </c>
      <c r="DJ1297" s="348" t="n">
        <f aca="false">SUM('monthly data'!LZ283:MB283)</f>
        <v>0</v>
      </c>
      <c r="DK1297" s="348" t="n">
        <f aca="false">SUM('monthly data'!MC283:ME283)</f>
        <v>0</v>
      </c>
      <c r="DL1297" s="348" t="n">
        <f aca="false">SUM('monthly data'!MF283:MH283)</f>
        <v>0</v>
      </c>
      <c r="DM1297" s="348" t="n">
        <f aca="false">SUM('monthly data'!MI283:MK283)</f>
        <v>0</v>
      </c>
      <c r="DN1297" s="348" t="n">
        <f aca="false">SUM('monthly data'!ML283:MN283)</f>
        <v>0</v>
      </c>
      <c r="DO1297" s="348" t="n">
        <f aca="false">SUM('monthly data'!MO283:MQ283)</f>
        <v>0</v>
      </c>
      <c r="DP1297" s="348" t="n">
        <f aca="false">SUM('monthly data'!MR283:MT283)</f>
        <v>0</v>
      </c>
      <c r="DQ1297" s="348" t="n">
        <f aca="false">SUM('monthly data'!MU283:MW283)</f>
        <v>0</v>
      </c>
    </row>
    <row r="1298" customFormat="false" ht="15.75" hidden="false" customHeight="false" outlineLevel="0" collapsed="false">
      <c r="A1298" s="349" t="s">
        <v>709</v>
      </c>
      <c r="B1298" s="348" t="n">
        <f aca="false">SUM('monthly data'!B284:D284)</f>
        <v>0</v>
      </c>
      <c r="C1298" s="348" t="n">
        <f aca="false">SUM('monthly data'!E284:G284)</f>
        <v>0</v>
      </c>
      <c r="D1298" s="348" t="n">
        <f aca="false">SUM('monthly data'!H284:J284)</f>
        <v>0</v>
      </c>
      <c r="E1298" s="348" t="n">
        <f aca="false">SUM('monthly data'!K284:M284)</f>
        <v>0</v>
      </c>
      <c r="F1298" s="348" t="n">
        <f aca="false">SUM('monthly data'!N284:P284)</f>
        <v>0</v>
      </c>
      <c r="G1298" s="348" t="n">
        <f aca="false">SUM('monthly data'!Q284:S284)</f>
        <v>0</v>
      </c>
      <c r="H1298" s="348" t="n">
        <f aca="false">SUM('monthly data'!T284:V284)</f>
        <v>0</v>
      </c>
      <c r="I1298" s="348" t="n">
        <f aca="false">SUM('monthly data'!W284:Y284)</f>
        <v>0</v>
      </c>
      <c r="J1298" s="348" t="n">
        <f aca="false">SUM('monthly data'!Z284:AB284)</f>
        <v>0</v>
      </c>
      <c r="K1298" s="348" t="n">
        <f aca="false">SUM('monthly data'!AC284:AE284)</f>
        <v>0</v>
      </c>
      <c r="L1298" s="348" t="n">
        <f aca="false">SUM('monthly data'!AF284:AH284)</f>
        <v>0</v>
      </c>
      <c r="M1298" s="348" t="n">
        <f aca="false">SUM('monthly data'!AI284:AK284)</f>
        <v>0</v>
      </c>
      <c r="N1298" s="348" t="n">
        <f aca="false">SUM('monthly data'!AL284:AN284)</f>
        <v>0</v>
      </c>
      <c r="O1298" s="348" t="n">
        <f aca="false">SUM('monthly data'!AO284:AQ284)</f>
        <v>0</v>
      </c>
      <c r="P1298" s="348" t="n">
        <f aca="false">SUM('monthly data'!AR284:AT284)</f>
        <v>0</v>
      </c>
      <c r="Q1298" s="348" t="n">
        <f aca="false">SUM('monthly data'!AU284:AW284)</f>
        <v>0</v>
      </c>
      <c r="R1298" s="348" t="n">
        <f aca="false">SUM('monthly data'!AX284:AZ284)</f>
        <v>4.3201875</v>
      </c>
      <c r="S1298" s="348" t="n">
        <f aca="false">SUM('monthly data'!BA284:BC284)</f>
        <v>4.3201875</v>
      </c>
      <c r="T1298" s="348" t="n">
        <f aca="false">SUM('monthly data'!BD284:BF284)</f>
        <v>4.3201875</v>
      </c>
      <c r="U1298" s="348" t="n">
        <f aca="false">SUM('monthly data'!BG284:BI284)</f>
        <v>4.3201875</v>
      </c>
      <c r="V1298" s="348" t="n">
        <f aca="false">SUM('monthly data'!BJ284:BL284)</f>
        <v>4.77976875</v>
      </c>
      <c r="W1298" s="348" t="n">
        <f aca="false">SUM('monthly data'!BM284:BO284)</f>
        <v>4.77976875</v>
      </c>
      <c r="X1298" s="348" t="n">
        <f aca="false">SUM('monthly data'!BP284:BR284)</f>
        <v>4.77976875</v>
      </c>
      <c r="Y1298" s="348" t="n">
        <f aca="false">SUM('monthly data'!BS284:BU284)</f>
        <v>4.77976875</v>
      </c>
      <c r="Z1298" s="348" t="n">
        <f aca="false">SUM('monthly data'!BV284:BX284)</f>
        <v>5.9536875</v>
      </c>
      <c r="AA1298" s="348" t="n">
        <f aca="false">SUM('monthly data'!BY284:CA284)</f>
        <v>5.9536875</v>
      </c>
      <c r="AB1298" s="348" t="n">
        <f aca="false">SUM('monthly data'!CB284:CD284)</f>
        <v>5.9536875</v>
      </c>
      <c r="AC1298" s="348" t="n">
        <f aca="false">SUM('monthly data'!CE284:CG284)</f>
        <v>5.9536875</v>
      </c>
      <c r="AD1298" s="348" t="n">
        <f aca="false">SUM('monthly data'!CH284:CJ284)</f>
        <v>7.33370625</v>
      </c>
      <c r="AE1298" s="348" t="n">
        <f aca="false">SUM('monthly data'!CK284:CM284)</f>
        <v>7.33370625</v>
      </c>
      <c r="AF1298" s="348" t="n">
        <f aca="false">SUM('monthly data'!CN284:CP284)</f>
        <v>7.33370625</v>
      </c>
      <c r="AG1298" s="348" t="n">
        <f aca="false">SUM('monthly data'!CQ284:CS284)</f>
        <v>7.33370625</v>
      </c>
      <c r="AH1298" s="348" t="n">
        <f aca="false">SUM('monthly data'!CT284:CV284)</f>
        <v>8.48628125</v>
      </c>
      <c r="AI1298" s="348" t="n">
        <f aca="false">SUM('monthly data'!CW284:CY284)</f>
        <v>8.48628125</v>
      </c>
      <c r="AJ1298" s="348" t="n">
        <f aca="false">SUM('monthly data'!CZ284:DB284)</f>
        <v>8.48628125</v>
      </c>
      <c r="AK1298" s="348" t="n">
        <f aca="false">SUM('monthly data'!DC284:DE284)</f>
        <v>8.48628125</v>
      </c>
      <c r="AL1298" s="348" t="n">
        <f aca="false">SUM('monthly data'!DF284:DH284)</f>
        <v>9.9500519266875</v>
      </c>
      <c r="AM1298" s="348" t="n">
        <f aca="false">SUM('monthly data'!DI284:DK284)</f>
        <v>9.9500519266875</v>
      </c>
      <c r="AN1298" s="348" t="n">
        <f aca="false">SUM('monthly data'!DL284:DN284)</f>
        <v>9.9500519266875</v>
      </c>
      <c r="AO1298" s="348" t="n">
        <f aca="false">SUM('monthly data'!DO284:DQ284)</f>
        <v>9.9500519266875</v>
      </c>
      <c r="AP1298" s="348" t="n">
        <f aca="false">SUM('monthly data'!DR284:DT284)</f>
        <v>12.559597603375</v>
      </c>
      <c r="AQ1298" s="348" t="n">
        <f aca="false">SUM('monthly data'!DU284:DW284)</f>
        <v>12.559597603375</v>
      </c>
      <c r="AR1298" s="348" t="n">
        <f aca="false">SUM('monthly data'!DX284:DZ284)</f>
        <v>12.559597603375</v>
      </c>
      <c r="AS1298" s="348" t="n">
        <f aca="false">SUM('monthly data'!EA284:EC284)</f>
        <v>12.559597603375</v>
      </c>
      <c r="AT1298" s="348" t="n">
        <f aca="false">SUM('monthly data'!ED284:EF284)</f>
        <v>16.3003644266875</v>
      </c>
      <c r="AU1298" s="348" t="n">
        <f aca="false">SUM('monthly data'!EG284:EI284)</f>
        <v>16.3003644266875</v>
      </c>
      <c r="AV1298" s="348" t="n">
        <f aca="false">SUM('monthly data'!EJ284:EL284)</f>
        <v>16.3003644266875</v>
      </c>
      <c r="AW1298" s="348" t="n">
        <f aca="false">SUM('monthly data'!EM284:EO284)</f>
        <v>16.3003644266875</v>
      </c>
      <c r="AX1298" s="348" t="n">
        <f aca="false">SUM('monthly data'!EP284:ER284)</f>
        <v>18.869</v>
      </c>
      <c r="AY1298" s="348" t="n">
        <f aca="false">SUM('monthly data'!ES284:EU284)</f>
        <v>24.5831</v>
      </c>
      <c r="AZ1298" s="348" t="n">
        <f aca="false">SUM('monthly data'!EV284:EX284)</f>
        <v>20.6767</v>
      </c>
      <c r="BA1298" s="348" t="n">
        <f aca="false">SUM('monthly data'!EY284:FA284)</f>
        <v>21.6779</v>
      </c>
      <c r="BB1298" s="348" t="n">
        <f aca="false">SUM('monthly data'!FB284:FD284)</f>
        <v>24.7308</v>
      </c>
      <c r="BC1298" s="348" t="n">
        <f aca="false">SUM('monthly data'!FE284:FG284)</f>
        <v>36.19055</v>
      </c>
      <c r="BD1298" s="348" t="n">
        <f aca="false">SUM('monthly data'!FH284:FJ284)</f>
        <v>29.8515</v>
      </c>
      <c r="BE1298" s="348" t="n">
        <f aca="false">SUM('monthly data'!FK284:FM284)</f>
        <v>32.3004</v>
      </c>
      <c r="BF1298" s="348" t="n">
        <f aca="false">SUM('monthly data'!FN284:FP284)</f>
        <v>31.4314</v>
      </c>
      <c r="BG1298" s="348" t="n">
        <f aca="false">SUM('monthly data'!FQ284:FS284)</f>
        <v>36.5347</v>
      </c>
      <c r="BH1298" s="348" t="n">
        <f aca="false">SUM('monthly data'!FT284:FV284)</f>
        <v>32.31009</v>
      </c>
      <c r="BI1298" s="348" t="n">
        <f aca="false">SUM('monthly data'!FW284:FY284)</f>
        <v>36.1807</v>
      </c>
      <c r="BJ1298" s="348" t="n">
        <f aca="false">SUM('monthly data'!FZ284:GB284)</f>
        <v>43.081</v>
      </c>
      <c r="BK1298" s="348" t="n">
        <f aca="false">SUM('monthly data'!GC284:GE284)</f>
        <v>37.1821</v>
      </c>
      <c r="BL1298" s="348" t="n">
        <f aca="false">SUM('monthly data'!GF284:GH284)</f>
        <v>39.35744</v>
      </c>
      <c r="BM1298" s="348" t="n">
        <f aca="false">SUM('monthly data'!GI284:GK284)</f>
        <v>42.4069</v>
      </c>
      <c r="BN1298" s="348" t="n">
        <f aca="false">SUM('monthly data'!GL284:GN284)</f>
        <v>48.9345</v>
      </c>
      <c r="BO1298" s="348" t="n">
        <f aca="false">SUM('monthly data'!GO284:GQ284)</f>
        <v>50.00451</v>
      </c>
      <c r="BP1298" s="348" t="n">
        <f aca="false">SUM('monthly data'!GR284:GT284)</f>
        <v>45.198031051</v>
      </c>
      <c r="BQ1298" s="348" t="n">
        <f aca="false">SUM('monthly data'!GU284:GW284)</f>
        <v>54.48761</v>
      </c>
      <c r="BR1298" s="348" t="n">
        <f aca="false">SUM('monthly data'!GX284:GZ284)</f>
        <v>61.072</v>
      </c>
      <c r="BS1298" s="348" t="n">
        <f aca="false">SUM('monthly data'!HA284:HC284)</f>
        <v>67.7143</v>
      </c>
      <c r="BT1298" s="348" t="n">
        <f aca="false">SUM('monthly data'!HD284:HF284)</f>
        <v>56.0672</v>
      </c>
      <c r="BU1298" s="348" t="n">
        <f aca="false">SUM('monthly data'!HG284:HI284)</f>
        <v>64.961964494</v>
      </c>
      <c r="BV1298" s="348" t="n">
        <f aca="false">SUM('monthly data'!HJ284:HL284)</f>
        <v>82.347602128</v>
      </c>
      <c r="BW1298" s="348" t="n">
        <f aca="false">SUM('monthly data'!HM284:HO284)</f>
        <v>78.766523662</v>
      </c>
      <c r="BX1298" s="348" t="n">
        <f aca="false">SUM('monthly data'!HP284:HR284)</f>
        <v>71.067417922</v>
      </c>
      <c r="BY1298" s="348" t="n">
        <f aca="false">SUM('monthly data'!HS284:HU284)</f>
        <v>78.249601838</v>
      </c>
      <c r="BZ1298" s="348" t="n">
        <f aca="false">SUM('monthly data'!HV284:HX284)</f>
        <v>76.514846908</v>
      </c>
      <c r="CA1298" s="348" t="n">
        <f aca="false">SUM('monthly data'!HY284:IA284)</f>
        <v>85.800371776</v>
      </c>
      <c r="CB1298" s="348" t="n">
        <f aca="false">SUM('monthly data'!IB284:ID284)</f>
        <v>82.31563177</v>
      </c>
      <c r="CC1298" s="348" t="n">
        <f aca="false">SUM('monthly data'!IE284:IG284)</f>
        <v>84.037146747</v>
      </c>
      <c r="CD1298" s="348" t="n">
        <f aca="false">SUM('monthly data'!IH284:IJ284)</f>
        <v>94.658575905</v>
      </c>
      <c r="CE1298" s="348" t="n">
        <f aca="false">SUM('monthly data'!IK284:IM284)</f>
        <v>101.660331833</v>
      </c>
      <c r="CF1298" s="348" t="n">
        <f aca="false">SUM('monthly data'!IN284:IP284)</f>
        <v>85.8570997143256</v>
      </c>
      <c r="CG1298" s="348" t="n">
        <f aca="false">SUM('monthly data'!IQ284:IS284)</f>
        <v>91.8730922502852</v>
      </c>
      <c r="CH1298" s="348" t="n">
        <f aca="false">SUM('monthly data'!IT284:IV284)</f>
        <v>119.49123234023</v>
      </c>
      <c r="CI1298" s="348" t="n">
        <f aca="false">SUM('monthly data'!IW284:IY284)</f>
        <v>108.937480386412</v>
      </c>
      <c r="CJ1298" s="348" t="n">
        <f aca="false">SUM('monthly data'!IZ284:JB284)</f>
        <v>98.576318574</v>
      </c>
      <c r="CK1298" s="348" t="n">
        <f aca="false">SUM('monthly data'!JC284:JE284)</f>
        <v>109.155085239026</v>
      </c>
      <c r="CL1298" s="348" t="n">
        <f aca="false">SUM('monthly data'!JF284:JH284)</f>
        <v>137.29334651051</v>
      </c>
      <c r="CM1298" s="348" t="n">
        <f aca="false">SUM('monthly data'!JI284:JK284)</f>
        <v>123.358744676</v>
      </c>
      <c r="CN1298" s="348" t="n">
        <f aca="false">SUM('monthly data'!JL284:JN284)</f>
        <v>110.150700445726</v>
      </c>
      <c r="CO1298" s="348" t="n">
        <f aca="false">SUM('monthly data'!JO284:JQ284)</f>
        <v>126.588580077646</v>
      </c>
      <c r="CP1298" s="348" t="n">
        <f aca="false">SUM('monthly data'!JR284:JT284)</f>
        <v>151.98496144719</v>
      </c>
      <c r="CQ1298" s="348" t="n">
        <f aca="false">SUM('monthly data'!JU284:JW284)</f>
        <v>149.970659423143</v>
      </c>
      <c r="CR1298" s="348" t="n">
        <f aca="false">SUM('monthly data'!JX284:JZ284)</f>
        <v>126.27051135829</v>
      </c>
      <c r="CS1298" s="348" t="n">
        <f aca="false">SUM('monthly data'!KA284:KC284)</f>
        <v>147.45185578155</v>
      </c>
      <c r="CT1298" s="348" t="n">
        <f aca="false">SUM('monthly data'!KD284:KF284)</f>
        <v>157.2430197376</v>
      </c>
      <c r="CU1298" s="348" t="n">
        <f aca="false">SUM('monthly data'!KG284:KI284)</f>
        <v>186.1180185905</v>
      </c>
      <c r="CV1298" s="348" t="n">
        <f aca="false">SUM('monthly data'!KJ284:KL284)</f>
        <v>144.071978293882</v>
      </c>
      <c r="CW1298" s="348" t="n">
        <f aca="false">SUM('monthly data'!KM284:KO284)</f>
        <v>150.426453775118</v>
      </c>
      <c r="CX1298" s="348" t="n">
        <f aca="false">SUM('monthly data'!KP284:KR284)</f>
        <v>153.801878220935</v>
      </c>
      <c r="CY1298" s="348" t="n">
        <f aca="false">SUM('monthly data'!KS284:KU284)</f>
        <v>197.818111695941</v>
      </c>
      <c r="CZ1298" s="348" t="n">
        <f aca="false">SUM('monthly data'!KV284:KX284)</f>
        <v>145.31355795899</v>
      </c>
      <c r="DA1298" s="348" t="n">
        <f aca="false">SUM('monthly data'!KY284:LA284)</f>
        <v>171.348990338955</v>
      </c>
      <c r="DB1298" s="348" t="n">
        <f aca="false">SUM('monthly data'!LB284:LD284)</f>
        <v>198.3809696202</v>
      </c>
      <c r="DC1298" s="348" t="n">
        <f aca="false">SUM('monthly data'!LE284:LG284)</f>
        <v>206.95276467163</v>
      </c>
      <c r="DD1298" s="348" t="n">
        <f aca="false">SUM('monthly data'!LH284:LJ284)</f>
        <v>181.593699115045</v>
      </c>
      <c r="DE1298" s="348" t="n">
        <f aca="false">SUM('monthly data'!LK284:LM284)</f>
        <v>199.100168438159</v>
      </c>
      <c r="DF1298" s="348" t="n">
        <f aca="false">SUM('monthly data'!LN284:LP284)</f>
        <v>258.285327100852</v>
      </c>
      <c r="DG1298" s="348" t="n">
        <f aca="false">SUM('monthly data'!LQ284:LS284)</f>
        <v>231.684765238825</v>
      </c>
      <c r="DH1298" s="348" t="n">
        <f aca="false">SUM('monthly data'!LT284:LV284)</f>
        <v>221.889143419895</v>
      </c>
      <c r="DI1298" s="348" t="n">
        <f aca="false">SUM('monthly data'!LW284:LY284)</f>
        <v>241.662035706198</v>
      </c>
      <c r="DJ1298" s="348" t="n">
        <f aca="false">SUM('monthly data'!LZ284:MB284)</f>
        <v>0</v>
      </c>
      <c r="DK1298" s="348" t="n">
        <f aca="false">SUM('monthly data'!MC284:ME284)</f>
        <v>0</v>
      </c>
      <c r="DL1298" s="348" t="n">
        <f aca="false">SUM('monthly data'!MF284:MH284)</f>
        <v>0</v>
      </c>
      <c r="DM1298" s="348" t="n">
        <f aca="false">SUM('monthly data'!MI284:MK284)</f>
        <v>0</v>
      </c>
      <c r="DN1298" s="348" t="n">
        <f aca="false">SUM('monthly data'!ML284:MN284)</f>
        <v>0</v>
      </c>
      <c r="DO1298" s="348" t="n">
        <f aca="false">SUM('monthly data'!MO284:MQ284)</f>
        <v>0</v>
      </c>
      <c r="DP1298" s="348" t="n">
        <f aca="false">SUM('monthly data'!MR284:MT284)</f>
        <v>0</v>
      </c>
      <c r="DQ1298" s="348" t="n">
        <f aca="false">SUM('monthly data'!MU284:MW284)</f>
        <v>0</v>
      </c>
    </row>
    <row r="1299" customFormat="false" ht="15.75" hidden="false" customHeight="false" outlineLevel="0" collapsed="false">
      <c r="A1299" s="347" t="s">
        <v>710</v>
      </c>
      <c r="B1299" s="348" t="n">
        <f aca="false">SUM('monthly data'!B285:D285)</f>
        <v>0</v>
      </c>
      <c r="C1299" s="348" t="n">
        <f aca="false">SUM('monthly data'!E285:G285)</f>
        <v>0</v>
      </c>
      <c r="D1299" s="348" t="n">
        <f aca="false">SUM('monthly data'!H285:J285)</f>
        <v>0</v>
      </c>
      <c r="E1299" s="348" t="n">
        <f aca="false">SUM('monthly data'!K285:M285)</f>
        <v>0</v>
      </c>
      <c r="F1299" s="348" t="n">
        <f aca="false">SUM('monthly data'!N285:P285)</f>
        <v>0</v>
      </c>
      <c r="G1299" s="348" t="n">
        <f aca="false">SUM('monthly data'!Q285:S285)</f>
        <v>0</v>
      </c>
      <c r="H1299" s="348" t="n">
        <f aca="false">SUM('monthly data'!T285:V285)</f>
        <v>0</v>
      </c>
      <c r="I1299" s="348" t="n">
        <f aca="false">SUM('monthly data'!W285:Y285)</f>
        <v>0</v>
      </c>
      <c r="J1299" s="348" t="n">
        <f aca="false">SUM('monthly data'!Z285:AB285)</f>
        <v>0</v>
      </c>
      <c r="K1299" s="348" t="n">
        <f aca="false">SUM('monthly data'!AC285:AE285)</f>
        <v>0</v>
      </c>
      <c r="L1299" s="348" t="n">
        <f aca="false">SUM('monthly data'!AF285:AH285)</f>
        <v>0</v>
      </c>
      <c r="M1299" s="348" t="n">
        <f aca="false">SUM('monthly data'!AI285:AK285)</f>
        <v>0</v>
      </c>
      <c r="N1299" s="348" t="n">
        <f aca="false">SUM('monthly data'!AL285:AN285)</f>
        <v>0</v>
      </c>
      <c r="O1299" s="348" t="n">
        <f aca="false">SUM('monthly data'!AO285:AQ285)</f>
        <v>0</v>
      </c>
      <c r="P1299" s="348" t="n">
        <f aca="false">SUM('monthly data'!AR285:AT285)</f>
        <v>0</v>
      </c>
      <c r="Q1299" s="348" t="n">
        <f aca="false">SUM('monthly data'!AU285:AW285)</f>
        <v>0</v>
      </c>
      <c r="R1299" s="348" t="n">
        <f aca="false">SUM('monthly data'!AX285:AZ285)</f>
        <v>8.17861875</v>
      </c>
      <c r="S1299" s="348" t="n">
        <f aca="false">SUM('monthly data'!BA285:BC285)</f>
        <v>8.17861875</v>
      </c>
      <c r="T1299" s="348" t="n">
        <f aca="false">SUM('monthly data'!BD285:BF285)</f>
        <v>8.17861875</v>
      </c>
      <c r="U1299" s="348" t="n">
        <f aca="false">SUM('monthly data'!BG285:BI285)</f>
        <v>8.17861875</v>
      </c>
      <c r="V1299" s="348" t="n">
        <f aca="false">SUM('monthly data'!BJ285:BL285)</f>
        <v>9.05950625</v>
      </c>
      <c r="W1299" s="348" t="n">
        <f aca="false">SUM('monthly data'!BM285:BO285)</f>
        <v>9.05950625</v>
      </c>
      <c r="X1299" s="348" t="n">
        <f aca="false">SUM('monthly data'!BP285:BR285)</f>
        <v>9.05950625</v>
      </c>
      <c r="Y1299" s="348" t="n">
        <f aca="false">SUM('monthly data'!BS285:BU285)</f>
        <v>9.05950625</v>
      </c>
      <c r="Z1299" s="348" t="n">
        <f aca="false">SUM('monthly data'!BV285:BX285)</f>
        <v>10.3033375</v>
      </c>
      <c r="AA1299" s="348" t="n">
        <f aca="false">SUM('monthly data'!BY285:CA285)</f>
        <v>10.3033375</v>
      </c>
      <c r="AB1299" s="348" t="n">
        <f aca="false">SUM('monthly data'!CB285:CD285)</f>
        <v>10.3033375</v>
      </c>
      <c r="AC1299" s="348" t="n">
        <f aca="false">SUM('monthly data'!CE285:CG285)</f>
        <v>10.3033375</v>
      </c>
      <c r="AD1299" s="348" t="n">
        <f aca="false">SUM('monthly data'!CH285:CJ285)</f>
        <v>12.10750625</v>
      </c>
      <c r="AE1299" s="348" t="n">
        <f aca="false">SUM('monthly data'!CK285:CM285)</f>
        <v>12.10750625</v>
      </c>
      <c r="AF1299" s="348" t="n">
        <f aca="false">SUM('monthly data'!CN285:CP285)</f>
        <v>12.10750625</v>
      </c>
      <c r="AG1299" s="348" t="n">
        <f aca="false">SUM('monthly data'!CQ285:CS285)</f>
        <v>12.10750625</v>
      </c>
      <c r="AH1299" s="348" t="n">
        <f aca="false">SUM('monthly data'!CT285:CV285)</f>
        <v>14.5449625</v>
      </c>
      <c r="AI1299" s="348" t="n">
        <f aca="false">SUM('monthly data'!CW285:CY285)</f>
        <v>14.5449625</v>
      </c>
      <c r="AJ1299" s="348" t="n">
        <f aca="false">SUM('monthly data'!CZ285:DB285)</f>
        <v>14.5449625</v>
      </c>
      <c r="AK1299" s="348" t="n">
        <f aca="false">SUM('monthly data'!DC285:DE285)</f>
        <v>14.5449625</v>
      </c>
      <c r="AL1299" s="348" t="n">
        <f aca="false">SUM('monthly data'!DF285:DH285)</f>
        <v>17.54612383525</v>
      </c>
      <c r="AM1299" s="348" t="n">
        <f aca="false">SUM('monthly data'!DI285:DK285)</f>
        <v>17.54612383525</v>
      </c>
      <c r="AN1299" s="348" t="n">
        <f aca="false">SUM('monthly data'!DL285:DN285)</f>
        <v>17.54612383525</v>
      </c>
      <c r="AO1299" s="348" t="n">
        <f aca="false">SUM('monthly data'!DO285:DQ285)</f>
        <v>17.54612383525</v>
      </c>
      <c r="AP1299" s="348" t="n">
        <f aca="false">SUM('monthly data'!DR285:DT285)</f>
        <v>20.7199664205</v>
      </c>
      <c r="AQ1299" s="348" t="n">
        <f aca="false">SUM('monthly data'!DU285:DW285)</f>
        <v>20.7199664205</v>
      </c>
      <c r="AR1299" s="348" t="n">
        <f aca="false">SUM('monthly data'!DX285:DZ285)</f>
        <v>20.7199664205</v>
      </c>
      <c r="AS1299" s="348" t="n">
        <f aca="false">SUM('monthly data'!EA285:EC285)</f>
        <v>20.7199664205</v>
      </c>
      <c r="AT1299" s="348" t="n">
        <f aca="false">SUM('monthly data'!ED285:EF285)</f>
        <v>24.87706133525</v>
      </c>
      <c r="AU1299" s="348" t="n">
        <f aca="false">SUM('monthly data'!EG285:EI285)</f>
        <v>24.87706133525</v>
      </c>
      <c r="AV1299" s="348" t="n">
        <f aca="false">SUM('monthly data'!EJ285:EL285)</f>
        <v>24.87706133525</v>
      </c>
      <c r="AW1299" s="348" t="n">
        <f aca="false">SUM('monthly data'!EM285:EO285)</f>
        <v>24.87706133525</v>
      </c>
      <c r="AX1299" s="348" t="n">
        <f aca="false">SUM('monthly data'!EP285:ER285)</f>
        <v>27.6879</v>
      </c>
      <c r="AY1299" s="348" t="n">
        <f aca="false">SUM('monthly data'!ES285:EU285)</f>
        <v>29.7093</v>
      </c>
      <c r="AZ1299" s="348" t="n">
        <f aca="false">SUM('monthly data'!EV285:EX285)</f>
        <v>29.9104</v>
      </c>
      <c r="BA1299" s="348" t="n">
        <f aca="false">SUM('monthly data'!EY285:FA285)</f>
        <v>33.6743</v>
      </c>
      <c r="BB1299" s="348" t="n">
        <f aca="false">SUM('monthly data'!FB285:FD285)</f>
        <v>34.9527</v>
      </c>
      <c r="BC1299" s="348" t="n">
        <f aca="false">SUM('monthly data'!FE285:FG285)</f>
        <v>36.4434</v>
      </c>
      <c r="BD1299" s="348" t="n">
        <f aca="false">SUM('monthly data'!FH285:FJ285)</f>
        <v>43.0471</v>
      </c>
      <c r="BE1299" s="348" t="n">
        <f aca="false">SUM('monthly data'!FK285:FM285)</f>
        <v>47.2544</v>
      </c>
      <c r="BF1299" s="348" t="n">
        <f aca="false">SUM('monthly data'!FN285:FP285)</f>
        <v>46.1632</v>
      </c>
      <c r="BG1299" s="348" t="n">
        <f aca="false">SUM('monthly data'!FQ285:FS285)</f>
        <v>42.808</v>
      </c>
      <c r="BH1299" s="348" t="n">
        <f aca="false">SUM('monthly data'!FT285:FV285)</f>
        <v>46.2863</v>
      </c>
      <c r="BI1299" s="348" t="n">
        <f aca="false">SUM('monthly data'!FW285:FY285)</f>
        <v>48.4402</v>
      </c>
      <c r="BJ1299" s="348" t="n">
        <f aca="false">SUM('monthly data'!FZ285:GB285)</f>
        <v>49.5802</v>
      </c>
      <c r="BK1299" s="348" t="n">
        <f aca="false">SUM('monthly data'!GC285:GE285)</f>
        <v>49.7569</v>
      </c>
      <c r="BL1299" s="348" t="n">
        <f aca="false">SUM('monthly data'!GF285:GH285)</f>
        <v>55.6544</v>
      </c>
      <c r="BM1299" s="348" t="n">
        <f aca="false">SUM('monthly data'!GI285:GK285)</f>
        <v>61.811</v>
      </c>
      <c r="BN1299" s="348" t="n">
        <f aca="false">SUM('monthly data'!GL285:GN285)</f>
        <v>60.54232</v>
      </c>
      <c r="BO1299" s="348" t="n">
        <f aca="false">SUM('monthly data'!GO285:GQ285)</f>
        <v>67.0046</v>
      </c>
      <c r="BP1299" s="348" t="n">
        <f aca="false">SUM('monthly data'!GR285:GT285)</f>
        <v>68.5866803189</v>
      </c>
      <c r="BQ1299" s="348" t="n">
        <f aca="false">SUM('monthly data'!GU285:GW285)</f>
        <v>69.614185</v>
      </c>
      <c r="BR1299" s="348" t="n">
        <f aca="false">SUM('monthly data'!GX285:GZ285)</f>
        <v>71.9767</v>
      </c>
      <c r="BS1299" s="348" t="n">
        <f aca="false">SUM('monthly data'!HA285:HC285)</f>
        <v>72.4763</v>
      </c>
      <c r="BT1299" s="348" t="n">
        <f aca="false">SUM('monthly data'!HD285:HF285)</f>
        <v>77.4754</v>
      </c>
      <c r="BU1299" s="348" t="n">
        <f aca="false">SUM('monthly data'!HG285:HI285)</f>
        <v>77.6423131590614</v>
      </c>
      <c r="BV1299" s="348" t="n">
        <f aca="false">SUM('monthly data'!HJ285:HL285)</f>
        <v>79.1397345530951</v>
      </c>
      <c r="BW1299" s="348" t="n">
        <f aca="false">SUM('monthly data'!HM285:HO285)</f>
        <v>85.2451140130482</v>
      </c>
      <c r="BX1299" s="348" t="n">
        <f aca="false">SUM('monthly data'!HP285:HR285)</f>
        <v>91.3197714392915</v>
      </c>
      <c r="BY1299" s="348" t="n">
        <f aca="false">SUM('monthly data'!HS285:HU285)</f>
        <v>92.4841252808638</v>
      </c>
      <c r="BZ1299" s="348" t="n">
        <f aca="false">SUM('monthly data'!HV285:HX285)</f>
        <v>97.3692460360523</v>
      </c>
      <c r="CA1299" s="348" t="n">
        <f aca="false">SUM('monthly data'!HY285:IA285)</f>
        <v>112.763518706117</v>
      </c>
      <c r="CB1299" s="348" t="n">
        <f aca="false">SUM('monthly data'!IB285:ID285)</f>
        <v>108.747367605901</v>
      </c>
      <c r="CC1299" s="348" t="n">
        <f aca="false">SUM('monthly data'!IE285:IG285)</f>
        <v>102.276138644292</v>
      </c>
      <c r="CD1299" s="348" t="n">
        <f aca="false">SUM('monthly data'!IH285:IJ285)</f>
        <v>101.233403535862</v>
      </c>
      <c r="CE1299" s="348" t="n">
        <f aca="false">SUM('monthly data'!IK285:IM285)</f>
        <v>119.968991037544</v>
      </c>
      <c r="CF1299" s="348" t="n">
        <f aca="false">SUM('monthly data'!IN285:IP285)</f>
        <v>117.805633115875</v>
      </c>
      <c r="CG1299" s="348" t="n">
        <f aca="false">SUM('monthly data'!IQ285:IS285)</f>
        <v>127.590843698972</v>
      </c>
      <c r="CH1299" s="348" t="n">
        <f aca="false">SUM('monthly data'!IT285:IV285)</f>
        <v>123.637356881702</v>
      </c>
      <c r="CI1299" s="348" t="n">
        <f aca="false">SUM('monthly data'!IW285:IY285)</f>
        <v>141.236124404671</v>
      </c>
      <c r="CJ1299" s="348" t="n">
        <f aca="false">SUM('monthly data'!IZ285:JB285)</f>
        <v>129.1365418082</v>
      </c>
      <c r="CK1299" s="348" t="n">
        <f aca="false">SUM('monthly data'!JC285:JE285)</f>
        <v>128.93001699842</v>
      </c>
      <c r="CL1299" s="348" t="n">
        <f aca="false">SUM('monthly data'!JF285:JH285)</f>
        <v>138.4226264402</v>
      </c>
      <c r="CM1299" s="348" t="n">
        <f aca="false">SUM('monthly data'!JI285:JK285)</f>
        <v>148.0665915395</v>
      </c>
      <c r="CN1299" s="348" t="n">
        <f aca="false">SUM('monthly data'!JL285:JN285)</f>
        <v>144.12100207279</v>
      </c>
      <c r="CO1299" s="348" t="n">
        <f aca="false">SUM('monthly data'!JO285:JQ285)</f>
        <v>155.15820161749</v>
      </c>
      <c r="CP1299" s="348" t="n">
        <f aca="false">SUM('monthly data'!JR285:JT285)</f>
        <v>151.50493886168</v>
      </c>
      <c r="CQ1299" s="348" t="n">
        <f aca="false">SUM('monthly data'!JU285:JW285)</f>
        <v>165.273307009179</v>
      </c>
      <c r="CR1299" s="348" t="n">
        <f aca="false">SUM('monthly data'!JX285:JZ285)</f>
        <v>161.18113841208</v>
      </c>
      <c r="CS1299" s="348" t="n">
        <f aca="false">SUM('monthly data'!KA285:KC285)</f>
        <v>167.66498700741</v>
      </c>
      <c r="CT1299" s="348" t="n">
        <f aca="false">SUM('monthly data'!KD285:KF285)</f>
        <v>170.161665279891</v>
      </c>
      <c r="CU1299" s="348" t="n">
        <f aca="false">SUM('monthly data'!KG285:KI285)</f>
        <v>190.971766193009</v>
      </c>
      <c r="CV1299" s="348" t="n">
        <f aca="false">SUM('monthly data'!KJ285:KL285)</f>
        <v>177.616261898681</v>
      </c>
      <c r="CW1299" s="348" t="n">
        <f aca="false">SUM('monthly data'!KM285:KO285)</f>
        <v>197.514634085958</v>
      </c>
      <c r="CX1299" s="348" t="n">
        <f aca="false">SUM('monthly data'!KP285:KR285)</f>
        <v>184.989325334837</v>
      </c>
      <c r="CY1299" s="348" t="n">
        <f aca="false">SUM('monthly data'!KS285:KU285)</f>
        <v>152.088586861604</v>
      </c>
      <c r="CZ1299" s="348" t="n">
        <f aca="false">SUM('monthly data'!KV285:KX285)</f>
        <v>185.699750131959</v>
      </c>
      <c r="DA1299" s="348" t="n">
        <f aca="false">SUM('monthly data'!KY285:LA285)</f>
        <v>194.711485549824</v>
      </c>
      <c r="DB1299" s="348" t="n">
        <f aca="false">SUM('monthly data'!LB285:LD285)</f>
        <v>183.464300767163</v>
      </c>
      <c r="DC1299" s="348" t="n">
        <f aca="false">SUM('monthly data'!LE285:LG285)</f>
        <v>212.074683572202</v>
      </c>
      <c r="DD1299" s="348" t="n">
        <f aca="false">SUM('monthly data'!LH285:LJ285)</f>
        <v>189.844662741982</v>
      </c>
      <c r="DE1299" s="348" t="n">
        <f aca="false">SUM('monthly data'!LK285:LM285)</f>
        <v>219.121328545636</v>
      </c>
      <c r="DF1299" s="348" t="n">
        <f aca="false">SUM('monthly data'!LN285:LP285)</f>
        <v>224.10725922392</v>
      </c>
      <c r="DG1299" s="348" t="n">
        <f aca="false">SUM('monthly data'!LQ285:LS285)</f>
        <v>240.01644160491</v>
      </c>
      <c r="DH1299" s="348" t="n">
        <f aca="false">SUM('monthly data'!LT285:LV285)</f>
        <v>256.866155249101</v>
      </c>
      <c r="DI1299" s="348" t="n">
        <f aca="false">SUM('monthly data'!LW285:LY285)</f>
        <v>246.585127410099</v>
      </c>
      <c r="DJ1299" s="348" t="n">
        <f aca="false">SUM('monthly data'!LZ285:MB285)</f>
        <v>0</v>
      </c>
      <c r="DK1299" s="348" t="n">
        <f aca="false">SUM('monthly data'!MC285:ME285)</f>
        <v>0</v>
      </c>
      <c r="DL1299" s="348" t="n">
        <f aca="false">SUM('monthly data'!MF285:MH285)</f>
        <v>0</v>
      </c>
      <c r="DM1299" s="348" t="n">
        <f aca="false">SUM('monthly data'!MI285:MK285)</f>
        <v>0</v>
      </c>
      <c r="DN1299" s="348" t="n">
        <f aca="false">SUM('monthly data'!ML285:MN285)</f>
        <v>0</v>
      </c>
      <c r="DO1299" s="348" t="n">
        <f aca="false">SUM('monthly data'!MO285:MQ285)</f>
        <v>0</v>
      </c>
      <c r="DP1299" s="348" t="n">
        <f aca="false">SUM('monthly data'!MR285:MT285)</f>
        <v>0</v>
      </c>
      <c r="DQ1299" s="348" t="n">
        <f aca="false">SUM('monthly data'!MU285:MW285)</f>
        <v>0</v>
      </c>
    </row>
    <row r="1300" customFormat="false" ht="15.75" hidden="false" customHeight="false" outlineLevel="0" collapsed="false">
      <c r="A1300" s="349" t="s">
        <v>711</v>
      </c>
      <c r="B1300" s="348" t="n">
        <f aca="false">SUM('monthly data'!B286:D286)</f>
        <v>0</v>
      </c>
      <c r="C1300" s="348" t="n">
        <f aca="false">SUM('monthly data'!E286:G286)</f>
        <v>0</v>
      </c>
      <c r="D1300" s="348" t="n">
        <f aca="false">SUM('monthly data'!H286:J286)</f>
        <v>0</v>
      </c>
      <c r="E1300" s="348" t="n">
        <f aca="false">SUM('monthly data'!K286:M286)</f>
        <v>0</v>
      </c>
      <c r="F1300" s="348" t="n">
        <f aca="false">SUM('monthly data'!N286:P286)</f>
        <v>0</v>
      </c>
      <c r="G1300" s="348" t="n">
        <f aca="false">SUM('monthly data'!Q286:S286)</f>
        <v>0</v>
      </c>
      <c r="H1300" s="348" t="n">
        <f aca="false">SUM('monthly data'!T286:V286)</f>
        <v>0</v>
      </c>
      <c r="I1300" s="348" t="n">
        <f aca="false">SUM('monthly data'!W286:Y286)</f>
        <v>0</v>
      </c>
      <c r="J1300" s="348" t="n">
        <f aca="false">SUM('monthly data'!Z286:AB286)</f>
        <v>0</v>
      </c>
      <c r="K1300" s="348" t="n">
        <f aca="false">SUM('monthly data'!AC286:AE286)</f>
        <v>0</v>
      </c>
      <c r="L1300" s="348" t="n">
        <f aca="false">SUM('monthly data'!AF286:AH286)</f>
        <v>0</v>
      </c>
      <c r="M1300" s="348" t="n">
        <f aca="false">SUM('monthly data'!AI286:AK286)</f>
        <v>0</v>
      </c>
      <c r="N1300" s="348" t="n">
        <f aca="false">SUM('monthly data'!AL286:AN286)</f>
        <v>0</v>
      </c>
      <c r="O1300" s="348" t="n">
        <f aca="false">SUM('monthly data'!AO286:AQ286)</f>
        <v>0</v>
      </c>
      <c r="P1300" s="348" t="n">
        <f aca="false">SUM('monthly data'!AR286:AT286)</f>
        <v>0</v>
      </c>
      <c r="Q1300" s="348" t="n">
        <f aca="false">SUM('monthly data'!AU286:AW286)</f>
        <v>0</v>
      </c>
      <c r="R1300" s="348" t="n">
        <f aca="false">SUM('monthly data'!AX286:AZ286)</f>
        <v>3.122325</v>
      </c>
      <c r="S1300" s="348" t="n">
        <f aca="false">SUM('monthly data'!BA286:BC286)</f>
        <v>3.122325</v>
      </c>
      <c r="T1300" s="348" t="n">
        <f aca="false">SUM('monthly data'!BD286:BF286)</f>
        <v>3.122325</v>
      </c>
      <c r="U1300" s="348" t="n">
        <f aca="false">SUM('monthly data'!BG286:BI286)</f>
        <v>3.122325</v>
      </c>
      <c r="V1300" s="348" t="n">
        <f aca="false">SUM('monthly data'!BJ286:BL286)</f>
        <v>3.02906875</v>
      </c>
      <c r="W1300" s="348" t="n">
        <f aca="false">SUM('monthly data'!BM286:BO286)</f>
        <v>3.02906875</v>
      </c>
      <c r="X1300" s="348" t="n">
        <f aca="false">SUM('monthly data'!BP286:BR286)</f>
        <v>3.02906875</v>
      </c>
      <c r="Y1300" s="348" t="n">
        <f aca="false">SUM('monthly data'!BS286:BU286)</f>
        <v>3.02906875</v>
      </c>
      <c r="Z1300" s="348" t="n">
        <f aca="false">SUM('monthly data'!BV286:BX286)</f>
        <v>3.515225</v>
      </c>
      <c r="AA1300" s="348" t="n">
        <f aca="false">SUM('monthly data'!BY286:CA286)</f>
        <v>3.515225</v>
      </c>
      <c r="AB1300" s="348" t="n">
        <f aca="false">SUM('monthly data'!CB286:CD286)</f>
        <v>3.515225</v>
      </c>
      <c r="AC1300" s="348" t="n">
        <f aca="false">SUM('monthly data'!CE286:CG286)</f>
        <v>3.515225</v>
      </c>
      <c r="AD1300" s="348" t="n">
        <f aca="false">SUM('monthly data'!CH286:CJ286)</f>
        <v>4.3433875</v>
      </c>
      <c r="AE1300" s="348" t="n">
        <f aca="false">SUM('monthly data'!CK286:CM286)</f>
        <v>4.3433875</v>
      </c>
      <c r="AF1300" s="348" t="n">
        <f aca="false">SUM('monthly data'!CN286:CP286)</f>
        <v>4.3433875</v>
      </c>
      <c r="AG1300" s="348" t="n">
        <f aca="false">SUM('monthly data'!CQ286:CS286)</f>
        <v>4.3433875</v>
      </c>
      <c r="AH1300" s="348" t="n">
        <f aca="false">SUM('monthly data'!CT286:CV286)</f>
        <v>5.4527</v>
      </c>
      <c r="AI1300" s="348" t="n">
        <f aca="false">SUM('monthly data'!CW286:CY286)</f>
        <v>5.4527</v>
      </c>
      <c r="AJ1300" s="348" t="n">
        <f aca="false">SUM('monthly data'!CZ286:DB286)</f>
        <v>5.4527</v>
      </c>
      <c r="AK1300" s="348" t="n">
        <f aca="false">SUM('monthly data'!DC286:DE286)</f>
        <v>5.4527</v>
      </c>
      <c r="AL1300" s="348" t="n">
        <f aca="false">SUM('monthly data'!DF286:DH286)</f>
        <v>6.479422543875</v>
      </c>
      <c r="AM1300" s="348" t="n">
        <f aca="false">SUM('monthly data'!DI286:DK286)</f>
        <v>6.479422543875</v>
      </c>
      <c r="AN1300" s="348" t="n">
        <f aca="false">SUM('monthly data'!DL286:DN286)</f>
        <v>6.479422543875</v>
      </c>
      <c r="AO1300" s="348" t="n">
        <f aca="false">SUM('monthly data'!DO286:DQ286)</f>
        <v>6.479422543875</v>
      </c>
      <c r="AP1300" s="348" t="n">
        <f aca="false">SUM('monthly data'!DR286:DT286)</f>
        <v>7.36107008775</v>
      </c>
      <c r="AQ1300" s="348" t="n">
        <f aca="false">SUM('monthly data'!DU286:DW286)</f>
        <v>7.36107008775</v>
      </c>
      <c r="AR1300" s="348" t="n">
        <f aca="false">SUM('monthly data'!DX286:DZ286)</f>
        <v>7.36107008775</v>
      </c>
      <c r="AS1300" s="348" t="n">
        <f aca="false">SUM('monthly data'!EA286:EC286)</f>
        <v>7.36107008775</v>
      </c>
      <c r="AT1300" s="348" t="n">
        <f aca="false">SUM('monthly data'!ED286:EF286)</f>
        <v>8.182697543875</v>
      </c>
      <c r="AU1300" s="348" t="n">
        <f aca="false">SUM('monthly data'!EG286:EI286)</f>
        <v>8.182697543875</v>
      </c>
      <c r="AV1300" s="348" t="n">
        <f aca="false">SUM('monthly data'!EJ286:EL286)</f>
        <v>8.182697543875</v>
      </c>
      <c r="AW1300" s="348" t="n">
        <f aca="false">SUM('monthly data'!EM286:EO286)</f>
        <v>8.182697543875</v>
      </c>
      <c r="AX1300" s="348" t="n">
        <f aca="false">SUM('monthly data'!EP286:ER286)</f>
        <v>6.9698</v>
      </c>
      <c r="AY1300" s="348" t="n">
        <f aca="false">SUM('monthly data'!ES286:EU286)</f>
        <v>8.4402</v>
      </c>
      <c r="AZ1300" s="348" t="n">
        <f aca="false">SUM('monthly data'!EV286:EX286)</f>
        <v>7.9509</v>
      </c>
      <c r="BA1300" s="348" t="n">
        <f aca="false">SUM('monthly data'!EY286:FA286)</f>
        <v>7.6591</v>
      </c>
      <c r="BB1300" s="348" t="n">
        <f aca="false">SUM('monthly data'!FB286:FD286)</f>
        <v>8.7576</v>
      </c>
      <c r="BC1300" s="348" t="n">
        <f aca="false">SUM('monthly data'!FE286:FG286)</f>
        <v>9.804</v>
      </c>
      <c r="BD1300" s="348" t="n">
        <f aca="false">SUM('monthly data'!FH286:FJ286)</f>
        <v>11.2157</v>
      </c>
      <c r="BE1300" s="348" t="n">
        <f aca="false">SUM('monthly data'!FK286:FM286)</f>
        <v>14.1463</v>
      </c>
      <c r="BF1300" s="348" t="n">
        <f aca="false">SUM('monthly data'!FN286:FP286)</f>
        <v>13.5339</v>
      </c>
      <c r="BG1300" s="348" t="n">
        <f aca="false">SUM('monthly data'!FQ286:FS286)</f>
        <v>13.0849</v>
      </c>
      <c r="BH1300" s="348" t="n">
        <f aca="false">SUM('monthly data'!FT286:FV286)</f>
        <v>7.6261</v>
      </c>
      <c r="BI1300" s="348" t="n">
        <f aca="false">SUM('monthly data'!FW286:FY286)</f>
        <v>8.4175</v>
      </c>
      <c r="BJ1300" s="348" t="n">
        <f aca="false">SUM('monthly data'!FZ286:GB286)</f>
        <v>8.6171</v>
      </c>
      <c r="BK1300" s="348" t="n">
        <f aca="false">SUM('monthly data'!GC286:GE286)</f>
        <v>7.4764</v>
      </c>
      <c r="BL1300" s="348" t="n">
        <f aca="false">SUM('monthly data'!GF286:GH286)</f>
        <v>8.7558</v>
      </c>
      <c r="BM1300" s="348" t="n">
        <f aca="false">SUM('monthly data'!GI286:GK286)</f>
        <v>9.1095</v>
      </c>
      <c r="BN1300" s="348" t="n">
        <f aca="false">SUM('monthly data'!GL286:GN286)</f>
        <v>10.9923</v>
      </c>
      <c r="BO1300" s="348" t="n">
        <f aca="false">SUM('monthly data'!GO286:GQ286)</f>
        <v>8.9026</v>
      </c>
      <c r="BP1300" s="348" t="n">
        <f aca="false">SUM('monthly data'!GR286:GT286)</f>
        <v>10.071744651</v>
      </c>
      <c r="BQ1300" s="348" t="n">
        <f aca="false">SUM('monthly data'!GU286:GW286)</f>
        <v>10.69058</v>
      </c>
      <c r="BR1300" s="348" t="n">
        <f aca="false">SUM('monthly data'!GX286:GZ286)</f>
        <v>12.0835</v>
      </c>
      <c r="BS1300" s="348" t="n">
        <f aca="false">SUM('monthly data'!HA286:HC286)</f>
        <v>13.1077</v>
      </c>
      <c r="BT1300" s="348" t="n">
        <f aca="false">SUM('monthly data'!HD286:HF286)</f>
        <v>16.6645</v>
      </c>
      <c r="BU1300" s="348" t="n">
        <f aca="false">SUM('monthly data'!HG286:HI286)</f>
        <v>11.329476736</v>
      </c>
      <c r="BV1300" s="348" t="n">
        <f aca="false">SUM('monthly data'!HJ286:HL286)</f>
        <v>10.547733877</v>
      </c>
      <c r="BW1300" s="348" t="n">
        <f aca="false">SUM('monthly data'!HM286:HO286)</f>
        <v>11.337721523</v>
      </c>
      <c r="BX1300" s="348" t="n">
        <f aca="false">SUM('monthly data'!HP286:HR286)</f>
        <v>12.134688291</v>
      </c>
      <c r="BY1300" s="348" t="n">
        <f aca="false">SUM('monthly data'!HS286:HU286)</f>
        <v>14.394527144</v>
      </c>
      <c r="BZ1300" s="348" t="n">
        <f aca="false">SUM('monthly data'!HV286:HX286)</f>
        <v>14.799811794</v>
      </c>
      <c r="CA1300" s="348" t="n">
        <f aca="false">SUM('monthly data'!HY286:IA286)</f>
        <v>16.527348768</v>
      </c>
      <c r="CB1300" s="348" t="n">
        <f aca="false">SUM('monthly data'!IB286:ID286)</f>
        <v>13.928999384</v>
      </c>
      <c r="CC1300" s="348" t="n">
        <f aca="false">SUM('monthly data'!IE286:IG286)</f>
        <v>14.842939324</v>
      </c>
      <c r="CD1300" s="348" t="n">
        <f aca="false">SUM('monthly data'!IH286:IJ286)</f>
        <v>16.295601608</v>
      </c>
      <c r="CE1300" s="348" t="n">
        <f aca="false">SUM('monthly data'!IK286:IM286)</f>
        <v>18.384403351</v>
      </c>
      <c r="CF1300" s="348" t="n">
        <f aca="false">SUM('monthly data'!IN286:IP286)</f>
        <v>18.14115246815</v>
      </c>
      <c r="CG1300" s="348" t="n">
        <f aca="false">SUM('monthly data'!IQ286:IS286)</f>
        <v>23.0328139276921</v>
      </c>
      <c r="CH1300" s="348" t="n">
        <f aca="false">SUM('monthly data'!IT286:IV286)</f>
        <v>20.3484374891814</v>
      </c>
      <c r="CI1300" s="348" t="n">
        <f aca="false">SUM('monthly data'!IW286:IY286)</f>
        <v>22.3626831546131</v>
      </c>
      <c r="CJ1300" s="348" t="n">
        <f aca="false">SUM('monthly data'!IZ286:JB286)</f>
        <v>21.17888841</v>
      </c>
      <c r="CK1300" s="348" t="n">
        <f aca="false">SUM('monthly data'!JC286:JE286)</f>
        <v>21.629391513</v>
      </c>
      <c r="CL1300" s="348" t="n">
        <f aca="false">SUM('monthly data'!JF286:JH286)</f>
        <v>22.773144906</v>
      </c>
      <c r="CM1300" s="348" t="n">
        <f aca="false">SUM('monthly data'!JI286:JK286)</f>
        <v>25.62244846</v>
      </c>
      <c r="CN1300" s="348" t="n">
        <f aca="false">SUM('monthly data'!JL286:JN286)</f>
        <v>22.773154704</v>
      </c>
      <c r="CO1300" s="348" t="n">
        <f aca="false">SUM('monthly data'!JO286:JQ286)</f>
        <v>25.621945271</v>
      </c>
      <c r="CP1300" s="348" t="n">
        <f aca="false">SUM('monthly data'!JR286:JT286)</f>
        <v>25.100000483</v>
      </c>
      <c r="CQ1300" s="348" t="n">
        <f aca="false">SUM('monthly data'!JU286:JW286)</f>
        <v>24.636179677</v>
      </c>
      <c r="CR1300" s="348" t="n">
        <f aca="false">SUM('monthly data'!JX286:JZ286)</f>
        <v>25.277997696</v>
      </c>
      <c r="CS1300" s="348" t="n">
        <f aca="false">SUM('monthly data'!KA286:KC286)</f>
        <v>28.336205595</v>
      </c>
      <c r="CT1300" s="348" t="n">
        <f aca="false">SUM('monthly data'!KD286:KF286)</f>
        <v>28.4171575478516</v>
      </c>
      <c r="CU1300" s="348" t="n">
        <f aca="false">SUM('monthly data'!KG286:KI286)</f>
        <v>29.6964592800936</v>
      </c>
      <c r="CV1300" s="348" t="n">
        <f aca="false">SUM('monthly data'!KJ286:KL286)</f>
        <v>31.079485468</v>
      </c>
      <c r="CW1300" s="348" t="n">
        <f aca="false">SUM('monthly data'!KM286:KO286)</f>
        <v>32.83818528209</v>
      </c>
      <c r="CX1300" s="348" t="n">
        <f aca="false">SUM('monthly data'!KP286:KR286)</f>
        <v>30.56732968872</v>
      </c>
      <c r="CY1300" s="348" t="n">
        <f aca="false">SUM('monthly data'!KS286:KU286)</f>
        <v>22.79648368257</v>
      </c>
      <c r="CZ1300" s="348" t="n">
        <f aca="false">SUM('monthly data'!KV286:KX286)</f>
        <v>30.9251651835409</v>
      </c>
      <c r="DA1300" s="348" t="n">
        <f aca="false">SUM('monthly data'!KY286:LA286)</f>
        <v>34.0389805498256</v>
      </c>
      <c r="DB1300" s="348" t="n">
        <f aca="false">SUM('monthly data'!LB286:LD286)</f>
        <v>27.6637982730079</v>
      </c>
      <c r="DC1300" s="348" t="n">
        <f aca="false">SUM('monthly data'!LE286:LG286)</f>
        <v>31.1148358795368</v>
      </c>
      <c r="DD1300" s="348" t="n">
        <f aca="false">SUM('monthly data'!LH286:LJ286)</f>
        <v>29.951453423829</v>
      </c>
      <c r="DE1300" s="348" t="n">
        <f aca="false">SUM('monthly data'!LK286:LM286)</f>
        <v>33.154410983803</v>
      </c>
      <c r="DF1300" s="348" t="n">
        <f aca="false">SUM('monthly data'!LN286:LP286)</f>
        <v>30.9309610210662</v>
      </c>
      <c r="DG1300" s="348" t="n">
        <f aca="false">SUM('monthly data'!LQ286:LS286)</f>
        <v>38.9831137108332</v>
      </c>
      <c r="DH1300" s="348" t="n">
        <f aca="false">SUM('monthly data'!LT286:LV286)</f>
        <v>50.9762992334165</v>
      </c>
      <c r="DI1300" s="348" t="n">
        <f aca="false">SUM('monthly data'!LW286:LY286)</f>
        <v>51.447112678062</v>
      </c>
      <c r="DJ1300" s="348" t="n">
        <f aca="false">SUM('monthly data'!LZ286:MB286)</f>
        <v>0</v>
      </c>
      <c r="DK1300" s="348" t="n">
        <f aca="false">SUM('monthly data'!MC286:ME286)</f>
        <v>0</v>
      </c>
      <c r="DL1300" s="348" t="n">
        <f aca="false">SUM('monthly data'!MF286:MH286)</f>
        <v>0</v>
      </c>
      <c r="DM1300" s="348" t="n">
        <f aca="false">SUM('monthly data'!MI286:MK286)</f>
        <v>0</v>
      </c>
      <c r="DN1300" s="348" t="n">
        <f aca="false">SUM('monthly data'!ML286:MN286)</f>
        <v>0</v>
      </c>
      <c r="DO1300" s="348" t="n">
        <f aca="false">SUM('monthly data'!MO286:MQ286)</f>
        <v>0</v>
      </c>
      <c r="DP1300" s="348" t="n">
        <f aca="false">SUM('monthly data'!MR286:MT286)</f>
        <v>0</v>
      </c>
      <c r="DQ1300" s="348" t="n">
        <f aca="false">SUM('monthly data'!MU286:MW286)</f>
        <v>0</v>
      </c>
    </row>
    <row r="1301" customFormat="false" ht="15.75" hidden="false" customHeight="false" outlineLevel="0" collapsed="false">
      <c r="A1301" s="347" t="s">
        <v>712</v>
      </c>
      <c r="B1301" s="348" t="n">
        <f aca="false">SUM('monthly data'!B287:D287)</f>
        <v>0</v>
      </c>
      <c r="C1301" s="348" t="n">
        <f aca="false">SUM('monthly data'!E287:G287)</f>
        <v>0</v>
      </c>
      <c r="D1301" s="348" t="n">
        <f aca="false">SUM('monthly data'!H287:J287)</f>
        <v>0</v>
      </c>
      <c r="E1301" s="348" t="n">
        <f aca="false">SUM('monthly data'!K287:M287)</f>
        <v>0</v>
      </c>
      <c r="F1301" s="348" t="n">
        <f aca="false">SUM('monthly data'!N287:P287)</f>
        <v>0</v>
      </c>
      <c r="G1301" s="348" t="n">
        <f aca="false">SUM('monthly data'!Q287:S287)</f>
        <v>0</v>
      </c>
      <c r="H1301" s="348" t="n">
        <f aca="false">SUM('monthly data'!T287:V287)</f>
        <v>0</v>
      </c>
      <c r="I1301" s="348" t="n">
        <f aca="false">SUM('monthly data'!W287:Y287)</f>
        <v>0</v>
      </c>
      <c r="J1301" s="348" t="n">
        <f aca="false">SUM('monthly data'!Z287:AB287)</f>
        <v>0</v>
      </c>
      <c r="K1301" s="348" t="n">
        <f aca="false">SUM('monthly data'!AC287:AE287)</f>
        <v>0</v>
      </c>
      <c r="L1301" s="348" t="n">
        <f aca="false">SUM('monthly data'!AF287:AH287)</f>
        <v>0</v>
      </c>
      <c r="M1301" s="348" t="n">
        <f aca="false">SUM('monthly data'!AI287:AK287)</f>
        <v>0</v>
      </c>
      <c r="N1301" s="348" t="n">
        <f aca="false">SUM('monthly data'!AL287:AN287)</f>
        <v>0</v>
      </c>
      <c r="O1301" s="348" t="n">
        <f aca="false">SUM('monthly data'!AO287:AQ287)</f>
        <v>0</v>
      </c>
      <c r="P1301" s="348" t="n">
        <f aca="false">SUM('monthly data'!AR287:AT287)</f>
        <v>0</v>
      </c>
      <c r="Q1301" s="348" t="n">
        <f aca="false">SUM('monthly data'!AU287:AW287)</f>
        <v>0</v>
      </c>
      <c r="R1301" s="348" t="n">
        <f aca="false">SUM('monthly data'!AX287:AZ287)</f>
        <v>0.8734125</v>
      </c>
      <c r="S1301" s="348" t="n">
        <f aca="false">SUM('monthly data'!BA287:BC287)</f>
        <v>0.8734125</v>
      </c>
      <c r="T1301" s="348" t="n">
        <f aca="false">SUM('monthly data'!BD287:BF287)</f>
        <v>0.8734125</v>
      </c>
      <c r="U1301" s="348" t="n">
        <f aca="false">SUM('monthly data'!BG287:BI287)</f>
        <v>0.8734125</v>
      </c>
      <c r="V1301" s="348" t="n">
        <f aca="false">SUM('monthly data'!BJ287:BL287)</f>
        <v>1.04645</v>
      </c>
      <c r="W1301" s="348" t="n">
        <f aca="false">SUM('monthly data'!BM287:BO287)</f>
        <v>1.04645</v>
      </c>
      <c r="X1301" s="348" t="n">
        <f aca="false">SUM('monthly data'!BP287:BR287)</f>
        <v>1.04645</v>
      </c>
      <c r="Y1301" s="348" t="n">
        <f aca="false">SUM('monthly data'!BS287:BU287)</f>
        <v>1.04645</v>
      </c>
      <c r="Z1301" s="348" t="n">
        <f aca="false">SUM('monthly data'!BV287:BX287)</f>
        <v>1.4472125</v>
      </c>
      <c r="AA1301" s="348" t="n">
        <f aca="false">SUM('monthly data'!BY287:CA287)</f>
        <v>1.4472125</v>
      </c>
      <c r="AB1301" s="348" t="n">
        <f aca="false">SUM('monthly data'!CB287:CD287)</f>
        <v>1.4472125</v>
      </c>
      <c r="AC1301" s="348" t="n">
        <f aca="false">SUM('monthly data'!CE287:CG287)</f>
        <v>1.4472125</v>
      </c>
      <c r="AD1301" s="348" t="n">
        <f aca="false">SUM('monthly data'!CH287:CJ287)</f>
        <v>1.72328125</v>
      </c>
      <c r="AE1301" s="348" t="n">
        <f aca="false">SUM('monthly data'!CK287:CM287)</f>
        <v>1.72328125</v>
      </c>
      <c r="AF1301" s="348" t="n">
        <f aca="false">SUM('monthly data'!CN287:CP287)</f>
        <v>1.72328125</v>
      </c>
      <c r="AG1301" s="348" t="n">
        <f aca="false">SUM('monthly data'!CQ287:CS287)</f>
        <v>1.72328125</v>
      </c>
      <c r="AH1301" s="348" t="n">
        <f aca="false">SUM('monthly data'!CT287:CV287)</f>
        <v>2.1484625</v>
      </c>
      <c r="AI1301" s="348" t="n">
        <f aca="false">SUM('monthly data'!CW287:CY287)</f>
        <v>2.1484625</v>
      </c>
      <c r="AJ1301" s="348" t="n">
        <f aca="false">SUM('monthly data'!CZ287:DB287)</f>
        <v>2.1484625</v>
      </c>
      <c r="AK1301" s="348" t="n">
        <f aca="false">SUM('monthly data'!DC287:DE287)</f>
        <v>2.1484625</v>
      </c>
      <c r="AL1301" s="348" t="n">
        <f aca="false">SUM('monthly data'!DF287:DH287)</f>
        <v>3.1468844338125</v>
      </c>
      <c r="AM1301" s="348" t="n">
        <f aca="false">SUM('monthly data'!DI287:DK287)</f>
        <v>3.1468844338125</v>
      </c>
      <c r="AN1301" s="348" t="n">
        <f aca="false">SUM('monthly data'!DL287:DN287)</f>
        <v>3.1468844338125</v>
      </c>
      <c r="AO1301" s="348" t="n">
        <f aca="false">SUM('monthly data'!DO287:DQ287)</f>
        <v>3.1468844338125</v>
      </c>
      <c r="AP1301" s="348" t="n">
        <f aca="false">SUM('monthly data'!DR287:DT287)</f>
        <v>3.918012617625</v>
      </c>
      <c r="AQ1301" s="348" t="n">
        <f aca="false">SUM('monthly data'!DU287:DW287)</f>
        <v>3.918012617625</v>
      </c>
      <c r="AR1301" s="348" t="n">
        <f aca="false">SUM('monthly data'!DX287:DZ287)</f>
        <v>3.918012617625</v>
      </c>
      <c r="AS1301" s="348" t="n">
        <f aca="false">SUM('monthly data'!EA287:EC287)</f>
        <v>3.918012617625</v>
      </c>
      <c r="AT1301" s="348" t="n">
        <f aca="false">SUM('monthly data'!ED287:EF287)</f>
        <v>3.9892094338125</v>
      </c>
      <c r="AU1301" s="348" t="n">
        <f aca="false">SUM('monthly data'!EG287:EI287)</f>
        <v>3.9892094338125</v>
      </c>
      <c r="AV1301" s="348" t="n">
        <f aca="false">SUM('monthly data'!EJ287:EL287)</f>
        <v>3.9892094338125</v>
      </c>
      <c r="AW1301" s="348" t="n">
        <f aca="false">SUM('monthly data'!EM287:EO287)</f>
        <v>3.9892094338125</v>
      </c>
      <c r="AX1301" s="348" t="n">
        <f aca="false">SUM('monthly data'!EP287:ER287)</f>
        <v>3.1</v>
      </c>
      <c r="AY1301" s="348" t="n">
        <f aca="false">SUM('monthly data'!ES287:EU287)</f>
        <v>4.961902116</v>
      </c>
      <c r="AZ1301" s="348" t="n">
        <f aca="false">SUM('monthly data'!EV287:EX287)</f>
        <v>3.49563591</v>
      </c>
      <c r="BA1301" s="348" t="n">
        <f aca="false">SUM('monthly data'!EY287:FA287)</f>
        <v>3.570868556</v>
      </c>
      <c r="BB1301" s="348" t="n">
        <f aca="false">SUM('monthly data'!FB287:FD287)</f>
        <v>2.137150809</v>
      </c>
      <c r="BC1301" s="348" t="n">
        <f aca="false">SUM('monthly data'!FE287:FG287)</f>
        <v>8.628550184</v>
      </c>
      <c r="BD1301" s="348" t="n">
        <f aca="false">SUM('monthly data'!FH287:FJ287)</f>
        <v>3.753168117</v>
      </c>
      <c r="BE1301" s="348" t="n">
        <f aca="false">SUM('monthly data'!FK287:FM287)</f>
        <v>37.76557801</v>
      </c>
      <c r="BF1301" s="348" t="n">
        <f aca="false">SUM('monthly data'!FN287:FP287)</f>
        <v>2.948504313</v>
      </c>
      <c r="BG1301" s="348" t="n">
        <f aca="false">SUM('monthly data'!FQ287:FS287)</f>
        <v>7.195317963</v>
      </c>
      <c r="BH1301" s="348" t="n">
        <f aca="false">SUM('monthly data'!FT287:FV287)</f>
        <v>3.353970534</v>
      </c>
      <c r="BI1301" s="348" t="n">
        <f aca="false">SUM('monthly data'!FW287:FY287)</f>
        <v>3.046676262</v>
      </c>
      <c r="BJ1301" s="348" t="n">
        <f aca="false">SUM('monthly data'!FZ287:GB287)</f>
        <v>3.297402718</v>
      </c>
      <c r="BK1301" s="348" t="n">
        <f aca="false">SUM('monthly data'!GC287:GE287)</f>
        <v>5.319215116</v>
      </c>
      <c r="BL1301" s="348" t="n">
        <f aca="false">SUM('monthly data'!GF287:GH287)</f>
        <v>4.65360874</v>
      </c>
      <c r="BM1301" s="348" t="n">
        <f aca="false">SUM('monthly data'!GI287:GK287)</f>
        <v>4.85261899</v>
      </c>
      <c r="BN1301" s="348" t="n">
        <f aca="false">SUM('monthly data'!GL287:GN287)</f>
        <v>4.0581368</v>
      </c>
      <c r="BO1301" s="348" t="n">
        <f aca="false">SUM('monthly data'!GO287:GQ287)</f>
        <v>7.058368211</v>
      </c>
      <c r="BP1301" s="348" t="n">
        <f aca="false">SUM('monthly data'!GR287:GT287)</f>
        <v>21.141129251</v>
      </c>
      <c r="BQ1301" s="348" t="n">
        <f aca="false">SUM('monthly data'!GU287:GW287)</f>
        <v>4.413501699</v>
      </c>
      <c r="BR1301" s="348" t="n">
        <f aca="false">SUM('monthly data'!GX287:GZ287)</f>
        <v>3.329203982</v>
      </c>
      <c r="BS1301" s="348" t="n">
        <f aca="false">SUM('monthly data'!HA287:HC287)</f>
        <v>5.86506864</v>
      </c>
      <c r="BT1301" s="348" t="n">
        <f aca="false">SUM('monthly data'!HD287:HF287)</f>
        <v>9.158</v>
      </c>
      <c r="BU1301" s="348" t="n">
        <f aca="false">SUM('monthly data'!HG287:HI287)</f>
        <v>32.902583249735</v>
      </c>
      <c r="BV1301" s="348" t="n">
        <f aca="false">SUM('monthly data'!HJ287:HL287)</f>
        <v>21.840498209215</v>
      </c>
      <c r="BW1301" s="348" t="n">
        <f aca="false">SUM('monthly data'!HM287:HO287)</f>
        <v>19.581391749936</v>
      </c>
      <c r="BX1301" s="348" t="n">
        <f aca="false">SUM('monthly data'!HP287:HR287)</f>
        <v>16.187070964272</v>
      </c>
      <c r="BY1301" s="348" t="n">
        <f aca="false">SUM('monthly data'!HS287:HU287)</f>
        <v>42.032142379644</v>
      </c>
      <c r="BZ1301" s="348" t="n">
        <f aca="false">SUM('monthly data'!HV287:HX287)</f>
        <v>26.129403271312</v>
      </c>
      <c r="CA1301" s="348" t="n">
        <f aca="false">SUM('monthly data'!HY287:IA287)</f>
        <v>26.0957471361202</v>
      </c>
      <c r="CB1301" s="348" t="n">
        <f aca="false">SUM('monthly data'!IB287:ID287)</f>
        <v>8.43136155195625</v>
      </c>
      <c r="CC1301" s="348" t="n">
        <f aca="false">SUM('monthly data'!IE287:IG287)</f>
        <v>32.5757900487774</v>
      </c>
      <c r="CD1301" s="348" t="n">
        <f aca="false">SUM('monthly data'!IH287:IJ287)</f>
        <v>62.8197578409391</v>
      </c>
      <c r="CE1301" s="348" t="n">
        <f aca="false">SUM('monthly data'!IK287:IM287)</f>
        <v>27.2461163013861</v>
      </c>
      <c r="CF1301" s="348" t="n">
        <f aca="false">SUM('monthly data'!IN287:IP287)</f>
        <v>19.0484063017202</v>
      </c>
      <c r="CG1301" s="348" t="n">
        <f aca="false">SUM('monthly data'!IQ287:IS287)</f>
        <v>57.7916292798839</v>
      </c>
      <c r="CH1301" s="348" t="n">
        <f aca="false">SUM('monthly data'!IT287:IV287)</f>
        <v>49.4539623915122</v>
      </c>
      <c r="CI1301" s="348" t="n">
        <f aca="false">SUM('monthly data'!IW287:IY287)</f>
        <v>41.3022502933304</v>
      </c>
      <c r="CJ1301" s="348" t="n">
        <f aca="false">SUM('monthly data'!IZ287:JB287)</f>
        <v>41.5880536479528</v>
      </c>
      <c r="CK1301" s="348" t="n">
        <f aca="false">SUM('monthly data'!JC287:JE287)</f>
        <v>48.861053503651</v>
      </c>
      <c r="CL1301" s="348" t="n">
        <f aca="false">SUM('monthly data'!JF287:JH287)</f>
        <v>44.08124262</v>
      </c>
      <c r="CM1301" s="348" t="n">
        <f aca="false">SUM('monthly data'!JI287:JK287)</f>
        <v>46.9063506989776</v>
      </c>
      <c r="CN1301" s="348" t="n">
        <f aca="false">SUM('monthly data'!JL287:JN287)</f>
        <v>31.5702048483442</v>
      </c>
      <c r="CO1301" s="348" t="n">
        <f aca="false">SUM('monthly data'!JO287:JQ287)</f>
        <v>74.7036193966742</v>
      </c>
      <c r="CP1301" s="348" t="n">
        <f aca="false">SUM('monthly data'!JR287:JT287)</f>
        <v>30.6726508142264</v>
      </c>
      <c r="CQ1301" s="348" t="n">
        <f aca="false">SUM('monthly data'!JU287:JW287)</f>
        <v>71.6736497732486</v>
      </c>
      <c r="CR1301" s="348" t="n">
        <f aca="false">SUM('monthly data'!JX287:JZ287)</f>
        <v>90.639182178743</v>
      </c>
      <c r="CS1301" s="348" t="n">
        <f aca="false">SUM('monthly data'!KA287:KC287)</f>
        <v>59.0524932949684</v>
      </c>
      <c r="CT1301" s="348" t="n">
        <f aca="false">SUM('monthly data'!KD287:KF287)</f>
        <v>56.0889742551</v>
      </c>
      <c r="CU1301" s="348" t="n">
        <f aca="false">SUM('monthly data'!KG287:KI287)</f>
        <v>45.6316085698369</v>
      </c>
      <c r="CV1301" s="348" t="n">
        <f aca="false">SUM('monthly data'!KJ287:KL287)</f>
        <v>78.9629557330803</v>
      </c>
      <c r="CW1301" s="348" t="n">
        <f aca="false">SUM('monthly data'!KM287:KO287)</f>
        <v>94.7616257132329</v>
      </c>
      <c r="CX1301" s="348" t="n">
        <f aca="false">SUM('monthly data'!KP287:KR287)</f>
        <v>36.6589573797432</v>
      </c>
      <c r="CY1301" s="348" t="n">
        <f aca="false">SUM('monthly data'!KS287:KU287)</f>
        <v>69.4110060810326</v>
      </c>
      <c r="CZ1301" s="348" t="n">
        <f aca="false">SUM('monthly data'!KV287:KX287)</f>
        <v>103.618865188954</v>
      </c>
      <c r="DA1301" s="348" t="n">
        <f aca="false">SUM('monthly data'!KY287:LA287)</f>
        <v>105.942601629047</v>
      </c>
      <c r="DB1301" s="348" t="n">
        <f aca="false">SUM('monthly data'!LB287:LD287)</f>
        <v>36.4256473611438</v>
      </c>
      <c r="DC1301" s="348" t="n">
        <f aca="false">SUM('monthly data'!LE287:LG287)</f>
        <v>139.426632611026</v>
      </c>
      <c r="DD1301" s="348" t="n">
        <f aca="false">SUM('monthly data'!LH287:LJ287)</f>
        <v>82.3938286951223</v>
      </c>
      <c r="DE1301" s="348" t="n">
        <f aca="false">SUM('monthly data'!LK287:LM287)</f>
        <v>116.003591663904</v>
      </c>
      <c r="DF1301" s="348" t="n">
        <f aca="false">SUM('monthly data'!LN287:LP287)</f>
        <v>95.7011725838287</v>
      </c>
      <c r="DG1301" s="348" t="n">
        <f aca="false">SUM('monthly data'!LQ287:LS287)</f>
        <v>107.126461818105</v>
      </c>
      <c r="DH1301" s="348" t="n">
        <f aca="false">SUM('monthly data'!LT287:LV287)</f>
        <v>84.3505879024688</v>
      </c>
      <c r="DI1301" s="348" t="n">
        <f aca="false">SUM('monthly data'!LW287:LY287)</f>
        <v>100.814572863442</v>
      </c>
      <c r="DJ1301" s="348" t="n">
        <f aca="false">SUM('monthly data'!LZ287:MB287)</f>
        <v>0</v>
      </c>
      <c r="DK1301" s="348" t="n">
        <f aca="false">SUM('monthly data'!MC287:ME287)</f>
        <v>0</v>
      </c>
      <c r="DL1301" s="348" t="n">
        <f aca="false">SUM('monthly data'!MF287:MH287)</f>
        <v>0</v>
      </c>
      <c r="DM1301" s="348" t="n">
        <f aca="false">SUM('monthly data'!MI287:MK287)</f>
        <v>0</v>
      </c>
      <c r="DN1301" s="348" t="n">
        <f aca="false">SUM('monthly data'!ML287:MN287)</f>
        <v>0</v>
      </c>
      <c r="DO1301" s="348" t="n">
        <f aca="false">SUM('monthly data'!MO287:MQ287)</f>
        <v>0</v>
      </c>
      <c r="DP1301" s="348" t="n">
        <f aca="false">SUM('monthly data'!MR287:MT287)</f>
        <v>0</v>
      </c>
      <c r="DQ1301" s="348" t="n">
        <f aca="false">SUM('monthly data'!MU287:MW287)</f>
        <v>0</v>
      </c>
    </row>
    <row r="1302" customFormat="false" ht="15.75" hidden="false" customHeight="false" outlineLevel="0" collapsed="false">
      <c r="A1302" s="349" t="s">
        <v>713</v>
      </c>
      <c r="B1302" s="348" t="n">
        <f aca="false">SUM('monthly data'!B288:D288)</f>
        <v>0</v>
      </c>
      <c r="C1302" s="348" t="n">
        <f aca="false">SUM('monthly data'!E288:G288)</f>
        <v>0</v>
      </c>
      <c r="D1302" s="348" t="n">
        <f aca="false">SUM('monthly data'!H288:J288)</f>
        <v>0</v>
      </c>
      <c r="E1302" s="348" t="n">
        <f aca="false">SUM('monthly data'!K288:M288)</f>
        <v>0</v>
      </c>
      <c r="F1302" s="348" t="n">
        <f aca="false">SUM('monthly data'!N288:P288)</f>
        <v>0</v>
      </c>
      <c r="G1302" s="348" t="n">
        <f aca="false">SUM('monthly data'!Q288:S288)</f>
        <v>0</v>
      </c>
      <c r="H1302" s="348" t="n">
        <f aca="false">SUM('monthly data'!T288:V288)</f>
        <v>0</v>
      </c>
      <c r="I1302" s="348" t="n">
        <f aca="false">SUM('monthly data'!W288:Y288)</f>
        <v>0</v>
      </c>
      <c r="J1302" s="348" t="n">
        <f aca="false">SUM('monthly data'!Z288:AB288)</f>
        <v>0</v>
      </c>
      <c r="K1302" s="348" t="n">
        <f aca="false">SUM('monthly data'!AC288:AE288)</f>
        <v>0</v>
      </c>
      <c r="L1302" s="348" t="n">
        <f aca="false">SUM('monthly data'!AF288:AH288)</f>
        <v>0</v>
      </c>
      <c r="M1302" s="348" t="n">
        <f aca="false">SUM('monthly data'!AI288:AK288)</f>
        <v>0</v>
      </c>
      <c r="N1302" s="348" t="n">
        <f aca="false">SUM('monthly data'!AL288:AN288)</f>
        <v>0</v>
      </c>
      <c r="O1302" s="348" t="n">
        <f aca="false">SUM('monthly data'!AO288:AQ288)</f>
        <v>0</v>
      </c>
      <c r="P1302" s="348" t="n">
        <f aca="false">SUM('monthly data'!AR288:AT288)</f>
        <v>0</v>
      </c>
      <c r="Q1302" s="348" t="n">
        <f aca="false">SUM('monthly data'!AU288:AW288)</f>
        <v>0</v>
      </c>
      <c r="R1302" s="348" t="n">
        <f aca="false">SUM('monthly data'!AX288:AZ288)</f>
        <v>14.7872900625</v>
      </c>
      <c r="S1302" s="348" t="n">
        <f aca="false">SUM('monthly data'!BA288:BC288)</f>
        <v>14.7872900625</v>
      </c>
      <c r="T1302" s="348" t="n">
        <f aca="false">SUM('monthly data'!BD288:BF288)</f>
        <v>14.7872900625</v>
      </c>
      <c r="U1302" s="348" t="n">
        <f aca="false">SUM('monthly data'!BG288:BI288)</f>
        <v>14.7872900625</v>
      </c>
      <c r="V1302" s="348" t="n">
        <f aca="false">SUM('monthly data'!BJ288:BL288)</f>
        <v>17.5652875</v>
      </c>
      <c r="W1302" s="348" t="n">
        <f aca="false">SUM('monthly data'!BM288:BO288)</f>
        <v>17.5652875</v>
      </c>
      <c r="X1302" s="348" t="n">
        <f aca="false">SUM('monthly data'!BP288:BR288)</f>
        <v>17.5652875</v>
      </c>
      <c r="Y1302" s="348" t="n">
        <f aca="false">SUM('monthly data'!BS288:BU288)</f>
        <v>17.5652875</v>
      </c>
      <c r="Z1302" s="348" t="n">
        <f aca="false">SUM('monthly data'!BV288:BX288)</f>
        <v>17.24021875</v>
      </c>
      <c r="AA1302" s="348" t="n">
        <f aca="false">SUM('monthly data'!BY288:CA288)</f>
        <v>17.24021875</v>
      </c>
      <c r="AB1302" s="348" t="n">
        <f aca="false">SUM('monthly data'!CB288:CD288)</f>
        <v>17.24021875</v>
      </c>
      <c r="AC1302" s="348" t="n">
        <f aca="false">SUM('monthly data'!CE288:CG288)</f>
        <v>17.24021875</v>
      </c>
      <c r="AD1302" s="348" t="n">
        <f aca="false">SUM('monthly data'!CH288:CJ288)</f>
        <v>17.62354375</v>
      </c>
      <c r="AE1302" s="348" t="n">
        <f aca="false">SUM('monthly data'!CK288:CM288)</f>
        <v>17.62354375</v>
      </c>
      <c r="AF1302" s="348" t="n">
        <f aca="false">SUM('monthly data'!CN288:CP288)</f>
        <v>17.62354375</v>
      </c>
      <c r="AG1302" s="348" t="n">
        <f aca="false">SUM('monthly data'!CQ288:CS288)</f>
        <v>17.62354375</v>
      </c>
      <c r="AH1302" s="348" t="n">
        <f aca="false">SUM('monthly data'!CT288:CV288)</f>
        <v>21.99448125</v>
      </c>
      <c r="AI1302" s="348" t="n">
        <f aca="false">SUM('monthly data'!CW288:CY288)</f>
        <v>21.99448125</v>
      </c>
      <c r="AJ1302" s="348" t="n">
        <f aca="false">SUM('monthly data'!CZ288:DB288)</f>
        <v>21.99448125</v>
      </c>
      <c r="AK1302" s="348" t="n">
        <f aca="false">SUM('monthly data'!DC288:DE288)</f>
        <v>21.99448125</v>
      </c>
      <c r="AL1302" s="348" t="n">
        <f aca="false">SUM('monthly data'!DF288:DH288)</f>
        <v>31.1301055192419</v>
      </c>
      <c r="AM1302" s="348" t="n">
        <f aca="false">SUM('monthly data'!DI288:DK288)</f>
        <v>31.1301055192419</v>
      </c>
      <c r="AN1302" s="348" t="n">
        <f aca="false">SUM('monthly data'!DL288:DN288)</f>
        <v>31.1301055192419</v>
      </c>
      <c r="AO1302" s="348" t="n">
        <f aca="false">SUM('monthly data'!DO288:DQ288)</f>
        <v>31.1301055192419</v>
      </c>
      <c r="AP1302" s="348" t="n">
        <f aca="false">SUM('monthly data'!DR288:DT288)</f>
        <v>39.1697110384838</v>
      </c>
      <c r="AQ1302" s="348" t="n">
        <f aca="false">SUM('monthly data'!DU288:DW288)</f>
        <v>39.1697110384838</v>
      </c>
      <c r="AR1302" s="348" t="n">
        <f aca="false">SUM('monthly data'!DX288:DZ288)</f>
        <v>39.1697110384838</v>
      </c>
      <c r="AS1302" s="348" t="n">
        <f aca="false">SUM('monthly data'!EA288:EC288)</f>
        <v>39.1697110384838</v>
      </c>
      <c r="AT1302" s="348" t="n">
        <f aca="false">SUM('monthly data'!ED288:EF288)</f>
        <v>40.1961055192419</v>
      </c>
      <c r="AU1302" s="348" t="n">
        <f aca="false">SUM('monthly data'!EG288:EI288)</f>
        <v>40.1961055192419</v>
      </c>
      <c r="AV1302" s="348" t="n">
        <f aca="false">SUM('monthly data'!EJ288:EL288)</f>
        <v>40.1961055192419</v>
      </c>
      <c r="AW1302" s="348" t="n">
        <f aca="false">SUM('monthly data'!EM288:EO288)</f>
        <v>40.1961055192419</v>
      </c>
      <c r="AX1302" s="348" t="n">
        <f aca="false">SUM('monthly data'!EP288:ER288)</f>
        <v>24.218144608</v>
      </c>
      <c r="AY1302" s="348" t="n">
        <f aca="false">SUM('monthly data'!ES288:EU288)</f>
        <v>105.479912537</v>
      </c>
      <c r="AZ1302" s="348" t="n">
        <f aca="false">SUM('monthly data'!EV288:EX288)</f>
        <v>30.933185349</v>
      </c>
      <c r="BA1302" s="348" t="n">
        <f aca="false">SUM('monthly data'!EY288:FA288)</f>
        <v>46.661483601</v>
      </c>
      <c r="BB1302" s="348" t="n">
        <f aca="false">SUM('monthly data'!FB288:FD288)</f>
        <v>68.65355642</v>
      </c>
      <c r="BC1302" s="348" t="n">
        <f aca="false">SUM('monthly data'!FE288:FG288)</f>
        <v>88.523534364</v>
      </c>
      <c r="BD1302" s="348" t="n">
        <f aca="false">SUM('monthly data'!FH288:FJ288)</f>
        <v>41.914760849</v>
      </c>
      <c r="BE1302" s="348" t="n">
        <f aca="false">SUM('monthly data'!FK288:FM288)</f>
        <v>80.683529054</v>
      </c>
      <c r="BF1302" s="348" t="n">
        <f aca="false">SUM('monthly data'!FN288:FP288)</f>
        <v>38.621849543</v>
      </c>
      <c r="BG1302" s="348" t="n">
        <f aca="false">SUM('monthly data'!FQ288:FS288)</f>
        <v>104.848361109</v>
      </c>
      <c r="BH1302" s="348" t="n">
        <f aca="false">SUM('monthly data'!FT288:FV288)</f>
        <v>93.032304295</v>
      </c>
      <c r="BI1302" s="348" t="n">
        <f aca="false">SUM('monthly data'!FW288:FY288)</f>
        <v>110.894622827</v>
      </c>
      <c r="BJ1302" s="348" t="n">
        <f aca="false">SUM('monthly data'!FZ288:GB288)</f>
        <v>56.970545867</v>
      </c>
      <c r="BK1302" s="348" t="n">
        <f aca="false">SUM('monthly data'!GC288:GE288)</f>
        <v>146.203825784</v>
      </c>
      <c r="BL1302" s="348" t="n">
        <f aca="false">SUM('monthly data'!GF288:GH288)</f>
        <v>103.859363482</v>
      </c>
      <c r="BM1302" s="348" t="n">
        <f aca="false">SUM('monthly data'!GI288:GK288)</f>
        <v>137.518170094</v>
      </c>
      <c r="BN1302" s="348" t="n">
        <f aca="false">SUM('monthly data'!GL288:GN288)</f>
        <v>32.225688151</v>
      </c>
      <c r="BO1302" s="348" t="n">
        <f aca="false">SUM('monthly data'!GO288:GQ288)</f>
        <v>106.78982555399</v>
      </c>
      <c r="BP1302" s="348" t="n">
        <f aca="false">SUM('monthly data'!GR288:GT288)</f>
        <v>136.847237916</v>
      </c>
      <c r="BQ1302" s="348" t="n">
        <f aca="false">SUM('monthly data'!GU288:GW288)</f>
        <v>181.898802183</v>
      </c>
      <c r="BR1302" s="348" t="n">
        <f aca="false">SUM('monthly data'!GX288:GZ288)</f>
        <v>46.284844254</v>
      </c>
      <c r="BS1302" s="348" t="n">
        <f aca="false">SUM('monthly data'!HA288:HC288)</f>
        <v>99.9277535206258</v>
      </c>
      <c r="BT1302" s="348" t="n">
        <f aca="false">SUM('monthly data'!HD288:HF288)</f>
        <v>79.1485115881049</v>
      </c>
      <c r="BU1302" s="348" t="n">
        <f aca="false">SUM('monthly data'!HG288:HI288)</f>
        <v>121.965541628218</v>
      </c>
      <c r="BV1302" s="348" t="n">
        <f aca="false">SUM('monthly data'!HJ288:HL288)</f>
        <v>25.960078432637</v>
      </c>
      <c r="BW1302" s="348" t="n">
        <f aca="false">SUM('monthly data'!HM288:HO288)</f>
        <v>131.355991843982</v>
      </c>
      <c r="BX1302" s="348" t="n">
        <f aca="false">SUM('monthly data'!HP288:HR288)</f>
        <v>146.989602500124</v>
      </c>
      <c r="BY1302" s="348" t="n">
        <f aca="false">SUM('monthly data'!HS288:HU288)</f>
        <v>148.068333062699</v>
      </c>
      <c r="BZ1302" s="348" t="n">
        <f aca="false">SUM('monthly data'!HV288:HX288)</f>
        <v>53.8636730791965</v>
      </c>
      <c r="CA1302" s="348" t="n">
        <f aca="false">SUM('monthly data'!HY288:IA288)</f>
        <v>129.165135695927</v>
      </c>
      <c r="CB1302" s="348" t="n">
        <f aca="false">SUM('monthly data'!IB288:ID288)</f>
        <v>87.1717171952995</v>
      </c>
      <c r="CC1302" s="348" t="n">
        <f aca="false">SUM('monthly data'!IE288:IG288)</f>
        <v>153.747662595172</v>
      </c>
      <c r="CD1302" s="348" t="n">
        <f aca="false">SUM('monthly data'!IH288:IJ288)</f>
        <v>83.7781291372248</v>
      </c>
      <c r="CE1302" s="348" t="n">
        <f aca="false">SUM('monthly data'!IK288:IM288)</f>
        <v>91.1963193807654</v>
      </c>
      <c r="CF1302" s="348" t="n">
        <f aca="false">SUM('monthly data'!IN288:IP288)</f>
        <v>94.8828511306832</v>
      </c>
      <c r="CG1302" s="348" t="n">
        <f aca="false">SUM('monthly data'!IQ288:IS288)</f>
        <v>104.744262660297</v>
      </c>
      <c r="CH1302" s="348" t="n">
        <f aca="false">SUM('monthly data'!IT288:IV288)</f>
        <v>39.9476047920594</v>
      </c>
      <c r="CI1302" s="348" t="n">
        <f aca="false">SUM('monthly data'!IW288:IY288)</f>
        <v>134.172291694687</v>
      </c>
      <c r="CJ1302" s="348" t="n">
        <f aca="false">SUM('monthly data'!IZ288:JB288)</f>
        <v>54.2386446765431</v>
      </c>
      <c r="CK1302" s="348" t="n">
        <f aca="false">SUM('monthly data'!JC288:JE288)</f>
        <v>67.6772150169381</v>
      </c>
      <c r="CL1302" s="348" t="n">
        <f aca="false">SUM('monthly data'!JF288:JH288)</f>
        <v>42.3978378848945</v>
      </c>
      <c r="CM1302" s="348" t="n">
        <f aca="false">SUM('monthly data'!JI288:JK288)</f>
        <v>77.3603709563482</v>
      </c>
      <c r="CN1302" s="348" t="n">
        <f aca="false">SUM('monthly data'!JL288:JN288)</f>
        <v>79.651856514</v>
      </c>
      <c r="CO1302" s="348" t="n">
        <f aca="false">SUM('monthly data'!JO288:JQ288)</f>
        <v>115.135714555613</v>
      </c>
      <c r="CP1302" s="348" t="n">
        <f aca="false">SUM('monthly data'!JR288:JT288)</f>
        <v>100.603999787193</v>
      </c>
      <c r="CQ1302" s="348" t="n">
        <f aca="false">SUM('monthly data'!JU288:JW288)</f>
        <v>63.5153818725013</v>
      </c>
      <c r="CR1302" s="348" t="n">
        <f aca="false">SUM('monthly data'!JX288:JZ288)</f>
        <v>89.0955490492239</v>
      </c>
      <c r="CS1302" s="348" t="n">
        <f aca="false">SUM('monthly data'!KA288:KC288)</f>
        <v>145.456638467061</v>
      </c>
      <c r="CT1302" s="348" t="n">
        <f aca="false">SUM('monthly data'!KD288:KF288)</f>
        <v>92.4831098615865</v>
      </c>
      <c r="CU1302" s="348" t="n">
        <f aca="false">SUM('monthly data'!KG288:KI288)</f>
        <v>67.7383271264437</v>
      </c>
      <c r="CV1302" s="348" t="n">
        <f aca="false">SUM('monthly data'!KJ288:KL288)</f>
        <v>93.4469423237438</v>
      </c>
      <c r="CW1302" s="348" t="n">
        <f aca="false">SUM('monthly data'!KM288:KO288)</f>
        <v>127.022827986173</v>
      </c>
      <c r="CX1302" s="348" t="n">
        <f aca="false">SUM('monthly data'!KP288:KR288)</f>
        <v>82.8898022947023</v>
      </c>
      <c r="CY1302" s="348" t="n">
        <f aca="false">SUM('monthly data'!KS288:KU288)</f>
        <v>134.198832039249</v>
      </c>
      <c r="CZ1302" s="348" t="n">
        <f aca="false">SUM('monthly data'!KV288:KX288)</f>
        <v>125.169469838742</v>
      </c>
      <c r="DA1302" s="348" t="n">
        <f aca="false">SUM('monthly data'!KY288:LA288)</f>
        <v>133.336027390877</v>
      </c>
      <c r="DB1302" s="348" t="n">
        <f aca="false">SUM('monthly data'!LB288:LD288)</f>
        <v>154.169828026879</v>
      </c>
      <c r="DC1302" s="348" t="n">
        <f aca="false">SUM('monthly data'!LE288:LG288)</f>
        <v>148.412842544584</v>
      </c>
      <c r="DD1302" s="348" t="n">
        <f aca="false">SUM('monthly data'!LH288:LJ288)</f>
        <v>128.446943042929</v>
      </c>
      <c r="DE1302" s="348" t="n">
        <f aca="false">SUM('monthly data'!LK288:LM288)</f>
        <v>170.265993408447</v>
      </c>
      <c r="DF1302" s="348" t="n">
        <f aca="false">SUM('monthly data'!LN288:LP288)</f>
        <v>211.887737800237</v>
      </c>
      <c r="DG1302" s="348" t="n">
        <f aca="false">SUM('monthly data'!LQ288:LS288)</f>
        <v>313.583685174668</v>
      </c>
      <c r="DH1302" s="348" t="n">
        <f aca="false">SUM('monthly data'!LT288:LV288)</f>
        <v>128.673177077679</v>
      </c>
      <c r="DI1302" s="348" t="n">
        <f aca="false">SUM('monthly data'!LW288:LY288)</f>
        <v>144.922920057216</v>
      </c>
      <c r="DJ1302" s="348" t="n">
        <f aca="false">SUM('monthly data'!LZ288:MB288)</f>
        <v>0</v>
      </c>
      <c r="DK1302" s="348" t="n">
        <f aca="false">SUM('monthly data'!MC288:ME288)</f>
        <v>0</v>
      </c>
      <c r="DL1302" s="348" t="n">
        <f aca="false">SUM('monthly data'!MF288:MH288)</f>
        <v>0</v>
      </c>
      <c r="DM1302" s="348" t="n">
        <f aca="false">SUM('monthly data'!MI288:MK288)</f>
        <v>0</v>
      </c>
      <c r="DN1302" s="348" t="n">
        <f aca="false">SUM('monthly data'!ML288:MN288)</f>
        <v>0</v>
      </c>
      <c r="DO1302" s="348" t="n">
        <f aca="false">SUM('monthly data'!MO288:MQ288)</f>
        <v>0</v>
      </c>
      <c r="DP1302" s="348" t="n">
        <f aca="false">SUM('monthly data'!MR288:MT288)</f>
        <v>0</v>
      </c>
      <c r="DQ1302" s="348" t="n">
        <f aca="false">SUM('monthly data'!MU288:MW288)</f>
        <v>0</v>
      </c>
    </row>
    <row r="1303" customFormat="false" ht="15.75" hidden="false" customHeight="false" outlineLevel="0" collapsed="false">
      <c r="A1303" s="349" t="s">
        <v>714</v>
      </c>
      <c r="B1303" s="348" t="n">
        <f aca="false">SUM('monthly data'!B289:D289)</f>
        <v>0</v>
      </c>
      <c r="C1303" s="348" t="n">
        <f aca="false">SUM('monthly data'!E289:G289)</f>
        <v>0</v>
      </c>
      <c r="D1303" s="348" t="n">
        <f aca="false">SUM('monthly data'!H289:J289)</f>
        <v>0</v>
      </c>
      <c r="E1303" s="348" t="n">
        <f aca="false">SUM('monthly data'!K289:M289)</f>
        <v>0</v>
      </c>
      <c r="F1303" s="348" t="n">
        <f aca="false">SUM('monthly data'!N289:P289)</f>
        <v>0</v>
      </c>
      <c r="G1303" s="348" t="n">
        <f aca="false">SUM('monthly data'!Q289:S289)</f>
        <v>0</v>
      </c>
      <c r="H1303" s="348" t="n">
        <f aca="false">SUM('monthly data'!T289:V289)</f>
        <v>0</v>
      </c>
      <c r="I1303" s="348" t="n">
        <f aca="false">SUM('monthly data'!W289:Y289)</f>
        <v>0</v>
      </c>
      <c r="J1303" s="348" t="n">
        <f aca="false">SUM('monthly data'!Z289:AB289)</f>
        <v>0</v>
      </c>
      <c r="K1303" s="348" t="n">
        <f aca="false">SUM('monthly data'!AC289:AE289)</f>
        <v>0</v>
      </c>
      <c r="L1303" s="348" t="n">
        <f aca="false">SUM('monthly data'!AF289:AH289)</f>
        <v>0</v>
      </c>
      <c r="M1303" s="348" t="n">
        <f aca="false">SUM('monthly data'!AI289:AK289)</f>
        <v>0</v>
      </c>
      <c r="N1303" s="348" t="n">
        <f aca="false">SUM('monthly data'!AL289:AN289)</f>
        <v>0</v>
      </c>
      <c r="O1303" s="348" t="n">
        <f aca="false">SUM('monthly data'!AO289:AQ289)</f>
        <v>0</v>
      </c>
      <c r="P1303" s="348" t="n">
        <f aca="false">SUM('monthly data'!AR289:AT289)</f>
        <v>0</v>
      </c>
      <c r="Q1303" s="348" t="n">
        <f aca="false">SUM('monthly data'!AU289:AW289)</f>
        <v>0</v>
      </c>
      <c r="R1303" s="348" t="n">
        <f aca="false">SUM('monthly data'!AX289:AZ289)</f>
        <v>5.0774588125</v>
      </c>
      <c r="S1303" s="348" t="n">
        <f aca="false">SUM('monthly data'!BA289:BC289)</f>
        <v>5.0774588125</v>
      </c>
      <c r="T1303" s="348" t="n">
        <f aca="false">SUM('monthly data'!BD289:BF289)</f>
        <v>5.0774588125</v>
      </c>
      <c r="U1303" s="348" t="n">
        <f aca="false">SUM('monthly data'!BG289:BI289)</f>
        <v>5.0774588125</v>
      </c>
      <c r="V1303" s="348" t="n">
        <f aca="false">SUM('monthly data'!BJ289:BL289)</f>
        <v>7.958125</v>
      </c>
      <c r="W1303" s="348" t="n">
        <f aca="false">SUM('monthly data'!BM289:BO289)</f>
        <v>7.958125</v>
      </c>
      <c r="X1303" s="348" t="n">
        <f aca="false">SUM('monthly data'!BP289:BR289)</f>
        <v>7.958125</v>
      </c>
      <c r="Y1303" s="348" t="n">
        <f aca="false">SUM('monthly data'!BS289:BU289)</f>
        <v>7.958125</v>
      </c>
      <c r="Z1303" s="348" t="n">
        <f aca="false">SUM('monthly data'!BV289:BX289)</f>
        <v>9.0303875</v>
      </c>
      <c r="AA1303" s="348" t="n">
        <f aca="false">SUM('monthly data'!BY289:CA289)</f>
        <v>9.0303875</v>
      </c>
      <c r="AB1303" s="348" t="n">
        <f aca="false">SUM('monthly data'!CB289:CD289)</f>
        <v>9.0303875</v>
      </c>
      <c r="AC1303" s="348" t="n">
        <f aca="false">SUM('monthly data'!CE289:CG289)</f>
        <v>9.0303875</v>
      </c>
      <c r="AD1303" s="348" t="n">
        <f aca="false">SUM('monthly data'!CH289:CJ289)</f>
        <v>10.32673125</v>
      </c>
      <c r="AE1303" s="348" t="n">
        <f aca="false">SUM('monthly data'!CK289:CM289)</f>
        <v>10.32673125</v>
      </c>
      <c r="AF1303" s="348" t="n">
        <f aca="false">SUM('monthly data'!CN289:CP289)</f>
        <v>10.32673125</v>
      </c>
      <c r="AG1303" s="348" t="n">
        <f aca="false">SUM('monthly data'!CQ289:CS289)</f>
        <v>10.32673125</v>
      </c>
      <c r="AH1303" s="348" t="n">
        <f aca="false">SUM('monthly data'!CT289:CV289)</f>
        <v>14.71730625</v>
      </c>
      <c r="AI1303" s="348" t="n">
        <f aca="false">SUM('monthly data'!CW289:CY289)</f>
        <v>14.71730625</v>
      </c>
      <c r="AJ1303" s="348" t="n">
        <f aca="false">SUM('monthly data'!CZ289:DB289)</f>
        <v>14.71730625</v>
      </c>
      <c r="AK1303" s="348" t="n">
        <f aca="false">SUM('monthly data'!DC289:DE289)</f>
        <v>14.71730625</v>
      </c>
      <c r="AL1303" s="348" t="n">
        <f aca="false">SUM('monthly data'!DF289:DH289)</f>
        <v>21.7105680192419</v>
      </c>
      <c r="AM1303" s="348" t="n">
        <f aca="false">SUM('monthly data'!DI289:DK289)</f>
        <v>21.7105680192419</v>
      </c>
      <c r="AN1303" s="348" t="n">
        <f aca="false">SUM('monthly data'!DL289:DN289)</f>
        <v>21.7105680192419</v>
      </c>
      <c r="AO1303" s="348" t="n">
        <f aca="false">SUM('monthly data'!DO289:DQ289)</f>
        <v>21.7105680192419</v>
      </c>
      <c r="AP1303" s="348" t="n">
        <f aca="false">SUM('monthly data'!DR289:DT289)</f>
        <v>24.2029110384837</v>
      </c>
      <c r="AQ1303" s="348" t="n">
        <f aca="false">SUM('monthly data'!DU289:DW289)</f>
        <v>24.2029110384837</v>
      </c>
      <c r="AR1303" s="348" t="n">
        <f aca="false">SUM('monthly data'!DX289:DZ289)</f>
        <v>24.2029110384837</v>
      </c>
      <c r="AS1303" s="348" t="n">
        <f aca="false">SUM('monthly data'!EA289:EC289)</f>
        <v>24.2029110384837</v>
      </c>
      <c r="AT1303" s="348" t="n">
        <f aca="false">SUM('monthly data'!ED289:EF289)</f>
        <v>24.1809805192419</v>
      </c>
      <c r="AU1303" s="348" t="n">
        <f aca="false">SUM('monthly data'!EG289:EI289)</f>
        <v>24.1809805192419</v>
      </c>
      <c r="AV1303" s="348" t="n">
        <f aca="false">SUM('monthly data'!EJ289:EL289)</f>
        <v>24.1809805192419</v>
      </c>
      <c r="AW1303" s="348" t="n">
        <f aca="false">SUM('monthly data'!EM289:EO289)</f>
        <v>24.1809805192419</v>
      </c>
      <c r="AX1303" s="348" t="n">
        <f aca="false">SUM('monthly data'!EP289:ER289)</f>
        <v>5.122144608</v>
      </c>
      <c r="AY1303" s="348" t="n">
        <f aca="false">SUM('monthly data'!ES289:EU289)</f>
        <v>86.559912537</v>
      </c>
      <c r="AZ1303" s="348" t="n">
        <f aca="false">SUM('monthly data'!EV289:EX289)</f>
        <v>10.605185349</v>
      </c>
      <c r="BA1303" s="348" t="n">
        <f aca="false">SUM('monthly data'!EY289:FA289)</f>
        <v>31.005483601</v>
      </c>
      <c r="BB1303" s="348" t="n">
        <f aca="false">SUM('monthly data'!FB289:FD289)</f>
        <v>55.04348642</v>
      </c>
      <c r="BC1303" s="348" t="n">
        <f aca="false">SUM('monthly data'!FE289:FG289)</f>
        <v>67.245114364</v>
      </c>
      <c r="BD1303" s="348" t="n">
        <f aca="false">SUM('monthly data'!FH289:FJ289)</f>
        <v>21.262460849</v>
      </c>
      <c r="BE1303" s="348" t="n">
        <f aca="false">SUM('monthly data'!FK289:FM289)</f>
        <v>42.129329054</v>
      </c>
      <c r="BF1303" s="348" t="n">
        <f aca="false">SUM('monthly data'!FN289:FP289)</f>
        <v>11.398849543</v>
      </c>
      <c r="BG1303" s="348" t="n">
        <f aca="false">SUM('monthly data'!FQ289:FS289)</f>
        <v>90.077464213</v>
      </c>
      <c r="BH1303" s="348" t="n">
        <f aca="false">SUM('monthly data'!FT289:FV289)</f>
        <v>61.088462904</v>
      </c>
      <c r="BI1303" s="348" t="n">
        <f aca="false">SUM('monthly data'!FW289:FY289)</f>
        <v>71.039864631</v>
      </c>
      <c r="BJ1303" s="348" t="n">
        <f aca="false">SUM('monthly data'!FZ289:GB289)</f>
        <v>29.670545867</v>
      </c>
      <c r="BK1303" s="348" t="n">
        <f aca="false">SUM('monthly data'!GC289:GE289)</f>
        <v>118.903825784</v>
      </c>
      <c r="BL1303" s="348" t="n">
        <f aca="false">SUM('monthly data'!GF289:GH289)</f>
        <v>69.759363482</v>
      </c>
      <c r="BM1303" s="348" t="n">
        <f aca="false">SUM('monthly data'!GI289:GK289)</f>
        <v>57.518170094</v>
      </c>
      <c r="BN1303" s="348" t="n">
        <f aca="false">SUM('monthly data'!GL289:GN289)</f>
        <v>6.776688151</v>
      </c>
      <c r="BO1303" s="348" t="n">
        <f aca="false">SUM('monthly data'!GO289:GQ289)</f>
        <v>82.33882555399</v>
      </c>
      <c r="BP1303" s="348" t="n">
        <f aca="false">SUM('monthly data'!GR289:GT289)</f>
        <v>108.407237916</v>
      </c>
      <c r="BQ1303" s="348" t="n">
        <f aca="false">SUM('monthly data'!GU289:GW289)</f>
        <v>102.538202183</v>
      </c>
      <c r="BR1303" s="348" t="n">
        <f aca="false">SUM('monthly data'!GX289:GZ289)</f>
        <v>17.884844254</v>
      </c>
      <c r="BS1303" s="348" t="n">
        <f aca="false">SUM('monthly data'!HA289:HC289)</f>
        <v>36.855704193</v>
      </c>
      <c r="BT1303" s="348" t="n">
        <f aca="false">SUM('monthly data'!HD289:HF289)</f>
        <v>45.5416</v>
      </c>
      <c r="BU1303" s="348" t="n">
        <f aca="false">SUM('monthly data'!HG289:HI289)</f>
        <v>43.4589366842811</v>
      </c>
      <c r="BV1303" s="348" t="n">
        <f aca="false">SUM('monthly data'!HJ289:HL289)</f>
        <v>13.0750425881404</v>
      </c>
      <c r="BW1303" s="348" t="n">
        <f aca="false">SUM('monthly data'!HM289:HO289)</f>
        <v>81.4545442205203</v>
      </c>
      <c r="BX1303" s="348" t="n">
        <f aca="false">SUM('monthly data'!HP289:HR289)</f>
        <v>86.4832242383236</v>
      </c>
      <c r="BY1303" s="348" t="n">
        <f aca="false">SUM('monthly data'!HS289:HU289)</f>
        <v>51.2957445486128</v>
      </c>
      <c r="BZ1303" s="348" t="n">
        <f aca="false">SUM('monthly data'!HV289:HX289)</f>
        <v>0.863673079196489</v>
      </c>
      <c r="CA1303" s="348" t="n">
        <f aca="false">SUM('monthly data'!HY289:IA289)</f>
        <v>36.1823272252439</v>
      </c>
      <c r="CB1303" s="348" t="n">
        <f aca="false">SUM('monthly data'!IB289:ID289)</f>
        <v>36.0467171952995</v>
      </c>
      <c r="CC1303" s="348" t="n">
        <f aca="false">SUM('monthly data'!IE289:IG289)</f>
        <v>79.3946176381332</v>
      </c>
      <c r="CD1303" s="348" t="n">
        <f aca="false">SUM('monthly data'!IH289:IJ289)</f>
        <v>26.0003028585428</v>
      </c>
      <c r="CE1303" s="348" t="n">
        <f aca="false">SUM('monthly data'!IK289:IM289)</f>
        <v>33.4184931020834</v>
      </c>
      <c r="CF1303" s="348" t="n">
        <f aca="false">SUM('monthly data'!IN289:IP289)</f>
        <v>46.5128511306832</v>
      </c>
      <c r="CG1303" s="348" t="n">
        <f aca="false">SUM('monthly data'!IQ289:IS289)</f>
        <v>56.3742626602971</v>
      </c>
      <c r="CH1303" s="348" t="n">
        <f aca="false">SUM('monthly data'!IT289:IV289)</f>
        <v>3.84760479205942</v>
      </c>
      <c r="CI1303" s="348" t="n">
        <f aca="false">SUM('monthly data'!IW289:IY289)</f>
        <v>98.0722916946874</v>
      </c>
      <c r="CJ1303" s="348" t="n">
        <f aca="false">SUM('monthly data'!IZ289:JB289)</f>
        <v>27.8141936018246</v>
      </c>
      <c r="CK1303" s="348" t="n">
        <f aca="false">SUM('monthly data'!JC289:JE289)</f>
        <v>64.6517305636487</v>
      </c>
      <c r="CL1303" s="348" t="n">
        <f aca="false">SUM('monthly data'!JF289:JH289)</f>
        <v>26.5245018928945</v>
      </c>
      <c r="CM1303" s="348" t="n">
        <f aca="false">SUM('monthly data'!JI289:JK289)</f>
        <v>65.1916578881508</v>
      </c>
      <c r="CN1303" s="348" t="n">
        <f aca="false">SUM('monthly data'!JL289:JN289)</f>
        <v>37.074356514</v>
      </c>
      <c r="CO1303" s="348" t="n">
        <f aca="false">SUM('monthly data'!JO289:JQ289)</f>
        <v>72.558214555613</v>
      </c>
      <c r="CP1303" s="348" t="n">
        <f aca="false">SUM('monthly data'!JR289:JT289)</f>
        <v>58.8264997871928</v>
      </c>
      <c r="CQ1303" s="348" t="n">
        <f aca="false">SUM('monthly data'!JU289:JW289)</f>
        <v>21.7378818725013</v>
      </c>
      <c r="CR1303" s="348" t="n">
        <f aca="false">SUM('monthly data'!JX289:JZ289)</f>
        <v>25.1812417493539</v>
      </c>
      <c r="CS1303" s="348" t="n">
        <f aca="false">SUM('monthly data'!KA289:KC289)</f>
        <v>81.5709172237845</v>
      </c>
      <c r="CT1303" s="348" t="n">
        <f aca="false">SUM('monthly data'!KD289:KF289)</f>
        <v>39.8453581362158</v>
      </c>
      <c r="CU1303" s="348" t="n">
        <f aca="false">SUM('monthly data'!KG289:KI289)</f>
        <v>15.1005754007913</v>
      </c>
      <c r="CV1303" s="348" t="n">
        <f aca="false">SUM('monthly data'!KJ289:KL289)</f>
        <v>28.494422424924</v>
      </c>
      <c r="CW1303" s="348" t="n">
        <f aca="false">SUM('monthly data'!KM289:KO289)</f>
        <v>62.0750982931816</v>
      </c>
      <c r="CX1303" s="348" t="n">
        <f aca="false">SUM('monthly data'!KP289:KR289)</f>
        <v>17.942072601711</v>
      </c>
      <c r="CY1303" s="348" t="n">
        <f aca="false">SUM('monthly data'!KS289:KU289)</f>
        <v>69.218968641801</v>
      </c>
      <c r="CZ1303" s="348" t="n">
        <f aca="false">SUM('monthly data'!KV289:KX289)</f>
        <v>55.782065424182</v>
      </c>
      <c r="DA1303" s="348" t="n">
        <f aca="false">SUM('monthly data'!KY289:LA289)</f>
        <v>63.9486229763176</v>
      </c>
      <c r="DB1303" s="348" t="n">
        <f aca="false">SUM('monthly data'!LB289:LD289)</f>
        <v>74.4921962822387</v>
      </c>
      <c r="DC1303" s="348" t="n">
        <f aca="false">SUM('monthly data'!LE289:LG289)</f>
        <v>72.1169603379439</v>
      </c>
      <c r="DD1303" s="348" t="n">
        <f aca="false">SUM('monthly data'!LH289:LJ289)</f>
        <v>51.873638891334</v>
      </c>
      <c r="DE1303" s="348" t="n">
        <f aca="false">SUM('monthly data'!LK289:LM289)</f>
        <v>66.6942772817581</v>
      </c>
      <c r="DF1303" s="348" t="n">
        <f aca="false">SUM('monthly data'!LN289:LP289)</f>
        <v>113.433515175559</v>
      </c>
      <c r="DG1303" s="348" t="n">
        <f aca="false">SUM('monthly data'!LQ289:LS289)</f>
        <v>215.12946254999</v>
      </c>
      <c r="DH1303" s="348" t="n">
        <f aca="false">SUM('monthly data'!LT289:LV289)</f>
        <v>35.5752446052002</v>
      </c>
      <c r="DI1303" s="348" t="n">
        <f aca="false">SUM('monthly data'!LW289:LY289)</f>
        <v>51.8249875847372</v>
      </c>
      <c r="DJ1303" s="348" t="n">
        <f aca="false">SUM('monthly data'!LZ289:MB289)</f>
        <v>0</v>
      </c>
      <c r="DK1303" s="348" t="n">
        <f aca="false">SUM('monthly data'!MC289:ME289)</f>
        <v>0</v>
      </c>
      <c r="DL1303" s="348" t="n">
        <f aca="false">SUM('monthly data'!MF289:MH289)</f>
        <v>0</v>
      </c>
      <c r="DM1303" s="348" t="n">
        <f aca="false">SUM('monthly data'!MI289:MK289)</f>
        <v>0</v>
      </c>
      <c r="DN1303" s="348" t="n">
        <f aca="false">SUM('monthly data'!ML289:MN289)</f>
        <v>0</v>
      </c>
      <c r="DO1303" s="348" t="n">
        <f aca="false">SUM('monthly data'!MO289:MQ289)</f>
        <v>0</v>
      </c>
      <c r="DP1303" s="348" t="n">
        <f aca="false">SUM('monthly data'!MR289:MT289)</f>
        <v>0</v>
      </c>
      <c r="DQ1303" s="348" t="n">
        <f aca="false">SUM('monthly data'!MU289:MW289)</f>
        <v>0</v>
      </c>
    </row>
    <row r="1304" customFormat="false" ht="15.75" hidden="false" customHeight="false" outlineLevel="0" collapsed="false">
      <c r="A1304" s="347" t="s">
        <v>715</v>
      </c>
      <c r="B1304" s="348" t="n">
        <f aca="false">SUM('monthly data'!B290:D290)</f>
        <v>0</v>
      </c>
      <c r="C1304" s="348" t="n">
        <f aca="false">SUM('monthly data'!E290:G290)</f>
        <v>0</v>
      </c>
      <c r="D1304" s="348" t="n">
        <f aca="false">SUM('monthly data'!H290:J290)</f>
        <v>0</v>
      </c>
      <c r="E1304" s="348" t="n">
        <f aca="false">SUM('monthly data'!K290:M290)</f>
        <v>0</v>
      </c>
      <c r="F1304" s="348" t="n">
        <f aca="false">SUM('monthly data'!N290:P290)</f>
        <v>0</v>
      </c>
      <c r="G1304" s="348" t="n">
        <f aca="false">SUM('monthly data'!Q290:S290)</f>
        <v>0</v>
      </c>
      <c r="H1304" s="348" t="n">
        <f aca="false">SUM('monthly data'!T290:V290)</f>
        <v>0</v>
      </c>
      <c r="I1304" s="348" t="n">
        <f aca="false">SUM('monthly data'!W290:Y290)</f>
        <v>0</v>
      </c>
      <c r="J1304" s="348" t="n">
        <f aca="false">SUM('monthly data'!Z290:AB290)</f>
        <v>0</v>
      </c>
      <c r="K1304" s="348" t="n">
        <f aca="false">SUM('monthly data'!AC290:AE290)</f>
        <v>0</v>
      </c>
      <c r="L1304" s="348" t="n">
        <f aca="false">SUM('monthly data'!AF290:AH290)</f>
        <v>0</v>
      </c>
      <c r="M1304" s="348" t="n">
        <f aca="false">SUM('monthly data'!AI290:AK290)</f>
        <v>0</v>
      </c>
      <c r="N1304" s="348" t="n">
        <f aca="false">SUM('monthly data'!AL290:AN290)</f>
        <v>0</v>
      </c>
      <c r="O1304" s="348" t="n">
        <f aca="false">SUM('monthly data'!AO290:AQ290)</f>
        <v>0</v>
      </c>
      <c r="P1304" s="348" t="n">
        <f aca="false">SUM('monthly data'!AR290:AT290)</f>
        <v>0</v>
      </c>
      <c r="Q1304" s="348" t="n">
        <f aca="false">SUM('monthly data'!AU290:AW290)</f>
        <v>0</v>
      </c>
      <c r="R1304" s="348" t="n">
        <f aca="false">SUM('monthly data'!AX290:AZ290)</f>
        <v>9.70983125</v>
      </c>
      <c r="S1304" s="348" t="n">
        <f aca="false">SUM('monthly data'!BA290:BC290)</f>
        <v>9.70983125</v>
      </c>
      <c r="T1304" s="348" t="n">
        <f aca="false">SUM('monthly data'!BD290:BF290)</f>
        <v>9.70983125</v>
      </c>
      <c r="U1304" s="348" t="n">
        <f aca="false">SUM('monthly data'!BG290:BI290)</f>
        <v>9.70983125</v>
      </c>
      <c r="V1304" s="348" t="n">
        <f aca="false">SUM('monthly data'!BJ290:BL290)</f>
        <v>9.6071625</v>
      </c>
      <c r="W1304" s="348" t="n">
        <f aca="false">SUM('monthly data'!BM290:BO290)</f>
        <v>9.6071625</v>
      </c>
      <c r="X1304" s="348" t="n">
        <f aca="false">SUM('monthly data'!BP290:BR290)</f>
        <v>9.6071625</v>
      </c>
      <c r="Y1304" s="348" t="n">
        <f aca="false">SUM('monthly data'!BS290:BU290)</f>
        <v>9.6071625</v>
      </c>
      <c r="Z1304" s="348" t="n">
        <f aca="false">SUM('monthly data'!BV290:BX290)</f>
        <v>8.20983125</v>
      </c>
      <c r="AA1304" s="348" t="n">
        <f aca="false">SUM('monthly data'!BY290:CA290)</f>
        <v>8.20983125</v>
      </c>
      <c r="AB1304" s="348" t="n">
        <f aca="false">SUM('monthly data'!CB290:CD290)</f>
        <v>8.20983125</v>
      </c>
      <c r="AC1304" s="348" t="n">
        <f aca="false">SUM('monthly data'!CE290:CG290)</f>
        <v>8.20983125</v>
      </c>
      <c r="AD1304" s="348" t="n">
        <f aca="false">SUM('monthly data'!CH290:CJ290)</f>
        <v>7.2968125</v>
      </c>
      <c r="AE1304" s="348" t="n">
        <f aca="false">SUM('monthly data'!CK290:CM290)</f>
        <v>7.2968125</v>
      </c>
      <c r="AF1304" s="348" t="n">
        <f aca="false">SUM('monthly data'!CN290:CP290)</f>
        <v>7.2968125</v>
      </c>
      <c r="AG1304" s="348" t="n">
        <f aca="false">SUM('monthly data'!CQ290:CS290)</f>
        <v>7.2968125</v>
      </c>
      <c r="AH1304" s="348" t="n">
        <f aca="false">SUM('monthly data'!CT290:CV290)</f>
        <v>7.277175</v>
      </c>
      <c r="AI1304" s="348" t="n">
        <f aca="false">SUM('monthly data'!CW290:CY290)</f>
        <v>7.277175</v>
      </c>
      <c r="AJ1304" s="348" t="n">
        <f aca="false">SUM('monthly data'!CZ290:DB290)</f>
        <v>7.277175</v>
      </c>
      <c r="AK1304" s="348" t="n">
        <f aca="false">SUM('monthly data'!DC290:DE290)</f>
        <v>7.277175</v>
      </c>
      <c r="AL1304" s="348" t="n">
        <f aca="false">SUM('monthly data'!DF290:DH290)</f>
        <v>9.4195375</v>
      </c>
      <c r="AM1304" s="348" t="n">
        <f aca="false">SUM('monthly data'!DI290:DK290)</f>
        <v>9.4195375</v>
      </c>
      <c r="AN1304" s="348" t="n">
        <f aca="false">SUM('monthly data'!DL290:DN290)</f>
        <v>9.4195375</v>
      </c>
      <c r="AO1304" s="348" t="n">
        <f aca="false">SUM('monthly data'!DO290:DQ290)</f>
        <v>9.4195375</v>
      </c>
      <c r="AP1304" s="348" t="n">
        <f aca="false">SUM('monthly data'!DR290:DT290)</f>
        <v>14.9668</v>
      </c>
      <c r="AQ1304" s="348" t="n">
        <f aca="false">SUM('monthly data'!DU290:DW290)</f>
        <v>14.9668</v>
      </c>
      <c r="AR1304" s="348" t="n">
        <f aca="false">SUM('monthly data'!DX290:DZ290)</f>
        <v>14.9668</v>
      </c>
      <c r="AS1304" s="348" t="n">
        <f aca="false">SUM('monthly data'!EA290:EC290)</f>
        <v>14.9668</v>
      </c>
      <c r="AT1304" s="348" t="n">
        <f aca="false">SUM('monthly data'!ED290:EF290)</f>
        <v>16.015125</v>
      </c>
      <c r="AU1304" s="348" t="n">
        <f aca="false">SUM('monthly data'!EG290:EI290)</f>
        <v>16.015125</v>
      </c>
      <c r="AV1304" s="348" t="n">
        <f aca="false">SUM('monthly data'!EJ290:EL290)</f>
        <v>16.015125</v>
      </c>
      <c r="AW1304" s="348" t="n">
        <f aca="false">SUM('monthly data'!EM290:EO290)</f>
        <v>16.015125</v>
      </c>
      <c r="AX1304" s="348" t="n">
        <f aca="false">SUM('monthly data'!EP290:ER290)</f>
        <v>19.096</v>
      </c>
      <c r="AY1304" s="348" t="n">
        <f aca="false">SUM('monthly data'!ES290:EU290)</f>
        <v>18.92</v>
      </c>
      <c r="AZ1304" s="348" t="n">
        <f aca="false">SUM('monthly data'!EV290:EX290)</f>
        <v>20.328</v>
      </c>
      <c r="BA1304" s="348" t="n">
        <f aca="false">SUM('monthly data'!EY290:FA290)</f>
        <v>15.656</v>
      </c>
      <c r="BB1304" s="348" t="n">
        <f aca="false">SUM('monthly data'!FB290:FD290)</f>
        <v>13.61007</v>
      </c>
      <c r="BC1304" s="348" t="n">
        <f aca="false">SUM('monthly data'!FE290:FG290)</f>
        <v>21.27842</v>
      </c>
      <c r="BD1304" s="348" t="n">
        <f aca="false">SUM('monthly data'!FH290:FJ290)</f>
        <v>20.6523</v>
      </c>
      <c r="BE1304" s="348" t="n">
        <f aca="false">SUM('monthly data'!FK290:FM290)</f>
        <v>38.5542</v>
      </c>
      <c r="BF1304" s="348" t="n">
        <f aca="false">SUM('monthly data'!FN290:FP290)</f>
        <v>27.223</v>
      </c>
      <c r="BG1304" s="348" t="n">
        <f aca="false">SUM('monthly data'!FQ290:FS290)</f>
        <v>14.770896896</v>
      </c>
      <c r="BH1304" s="348" t="n">
        <f aca="false">SUM('monthly data'!FT290:FV290)</f>
        <v>31.943841391</v>
      </c>
      <c r="BI1304" s="348" t="n">
        <f aca="false">SUM('monthly data'!FW290:FY290)</f>
        <v>39.854758196</v>
      </c>
      <c r="BJ1304" s="348" t="n">
        <f aca="false">SUM('monthly data'!FZ290:GB290)</f>
        <v>27.3</v>
      </c>
      <c r="BK1304" s="348" t="n">
        <f aca="false">SUM('monthly data'!GC290:GE290)</f>
        <v>27.3</v>
      </c>
      <c r="BL1304" s="348" t="n">
        <f aca="false">SUM('monthly data'!GF290:GH290)</f>
        <v>34.1</v>
      </c>
      <c r="BM1304" s="348" t="n">
        <f aca="false">SUM('monthly data'!GI290:GK290)</f>
        <v>80</v>
      </c>
      <c r="BN1304" s="348" t="n">
        <f aca="false">SUM('monthly data'!GL290:GN290)</f>
        <v>25.449</v>
      </c>
      <c r="BO1304" s="348" t="n">
        <f aca="false">SUM('monthly data'!GO290:GQ290)</f>
        <v>24.451</v>
      </c>
      <c r="BP1304" s="348" t="n">
        <f aca="false">SUM('monthly data'!GR290:GT290)</f>
        <v>28.44</v>
      </c>
      <c r="BQ1304" s="348" t="n">
        <f aca="false">SUM('monthly data'!GU290:GW290)</f>
        <v>79.3606</v>
      </c>
      <c r="BR1304" s="348" t="n">
        <f aca="false">SUM('monthly data'!GX290:GZ290)</f>
        <v>28.4</v>
      </c>
      <c r="BS1304" s="348" t="n">
        <f aca="false">SUM('monthly data'!HA290:HC290)</f>
        <v>63.0720493276258</v>
      </c>
      <c r="BT1304" s="348" t="n">
        <f aca="false">SUM('monthly data'!HD290:HF290)</f>
        <v>33.6069115881049</v>
      </c>
      <c r="BU1304" s="348" t="n">
        <f aca="false">SUM('monthly data'!HG290:HI290)</f>
        <v>78.5066049439371</v>
      </c>
      <c r="BV1304" s="348" t="n">
        <f aca="false">SUM('monthly data'!HJ290:HL290)</f>
        <v>12.8850358444967</v>
      </c>
      <c r="BW1304" s="348" t="n">
        <f aca="false">SUM('monthly data'!HM290:HO290)</f>
        <v>49.9014476234614</v>
      </c>
      <c r="BX1304" s="348" t="n">
        <f aca="false">SUM('monthly data'!HP290:HR290)</f>
        <v>60.5063782618</v>
      </c>
      <c r="BY1304" s="348" t="n">
        <f aca="false">SUM('monthly data'!HS290:HU290)</f>
        <v>96.772588514086</v>
      </c>
      <c r="BZ1304" s="348" t="n">
        <f aca="false">SUM('monthly data'!HV290:HX290)</f>
        <v>53</v>
      </c>
      <c r="CA1304" s="348" t="n">
        <f aca="false">SUM('monthly data'!HY290:IA290)</f>
        <v>92.982808470683</v>
      </c>
      <c r="CB1304" s="348" t="n">
        <f aca="false">SUM('monthly data'!IB290:ID290)</f>
        <v>51.125</v>
      </c>
      <c r="CC1304" s="348" t="n">
        <f aca="false">SUM('monthly data'!IE290:IG290)</f>
        <v>74.3530449570387</v>
      </c>
      <c r="CD1304" s="348" t="n">
        <f aca="false">SUM('monthly data'!IH290:IJ290)</f>
        <v>57.777826278682</v>
      </c>
      <c r="CE1304" s="348" t="n">
        <f aca="false">SUM('monthly data'!IK290:IM290)</f>
        <v>57.777826278682</v>
      </c>
      <c r="CF1304" s="348" t="n">
        <f aca="false">SUM('monthly data'!IN290:IP290)</f>
        <v>48.37</v>
      </c>
      <c r="CG1304" s="348" t="n">
        <f aca="false">SUM('monthly data'!IQ290:IS290)</f>
        <v>48.37</v>
      </c>
      <c r="CH1304" s="348" t="n">
        <f aca="false">SUM('monthly data'!IT290:IV290)</f>
        <v>36.1</v>
      </c>
      <c r="CI1304" s="348" t="n">
        <f aca="false">SUM('monthly data'!IW290:IY290)</f>
        <v>36.1</v>
      </c>
      <c r="CJ1304" s="348" t="n">
        <f aca="false">SUM('monthly data'!IZ290:JB290)</f>
        <v>26.4244510747186</v>
      </c>
      <c r="CK1304" s="348" t="n">
        <f aca="false">SUM('monthly data'!JC290:JE290)</f>
        <v>3.02548445328942</v>
      </c>
      <c r="CL1304" s="348" t="n">
        <f aca="false">SUM('monthly data'!JF290:JH290)</f>
        <v>15.873335992</v>
      </c>
      <c r="CM1304" s="348" t="n">
        <f aca="false">SUM('monthly data'!JI290:JK290)</f>
        <v>12.1687130681974</v>
      </c>
      <c r="CN1304" s="348" t="n">
        <f aca="false">SUM('monthly data'!JL290:JN290)</f>
        <v>42.5775</v>
      </c>
      <c r="CO1304" s="348" t="n">
        <f aca="false">SUM('monthly data'!JO290:JQ290)</f>
        <v>42.5775</v>
      </c>
      <c r="CP1304" s="348" t="n">
        <f aca="false">SUM('monthly data'!JR290:JT290)</f>
        <v>41.7775</v>
      </c>
      <c r="CQ1304" s="348" t="n">
        <f aca="false">SUM('monthly data'!JU290:JW290)</f>
        <v>41.7775</v>
      </c>
      <c r="CR1304" s="348" t="n">
        <f aca="false">SUM('monthly data'!JX290:JZ290)</f>
        <v>63.91430729987</v>
      </c>
      <c r="CS1304" s="348" t="n">
        <f aca="false">SUM('monthly data'!KA290:KC290)</f>
        <v>63.8857212432767</v>
      </c>
      <c r="CT1304" s="348" t="n">
        <f aca="false">SUM('monthly data'!KD290:KF290)</f>
        <v>52.6377517253706</v>
      </c>
      <c r="CU1304" s="348" t="n">
        <f aca="false">SUM('monthly data'!KG290:KI290)</f>
        <v>52.6377517256524</v>
      </c>
      <c r="CV1304" s="348" t="n">
        <f aca="false">SUM('monthly data'!KJ290:KL290)</f>
        <v>64.9525198988198</v>
      </c>
      <c r="CW1304" s="348" t="n">
        <f aca="false">SUM('monthly data'!KM290:KO290)</f>
        <v>64.9477296929913</v>
      </c>
      <c r="CX1304" s="348" t="n">
        <f aca="false">SUM('monthly data'!KP290:KR290)</f>
        <v>64.9477296929913</v>
      </c>
      <c r="CY1304" s="348" t="n">
        <f aca="false">SUM('monthly data'!KS290:KU290)</f>
        <v>64.9798633974476</v>
      </c>
      <c r="CZ1304" s="348" t="n">
        <f aca="false">SUM('monthly data'!KV290:KX290)</f>
        <v>69.3874044145598</v>
      </c>
      <c r="DA1304" s="348" t="n">
        <f aca="false">SUM('monthly data'!KY290:LA290)</f>
        <v>69.3874044145598</v>
      </c>
      <c r="DB1304" s="348" t="n">
        <f aca="false">SUM('monthly data'!LB290:LD290)</f>
        <v>79.6776317446401</v>
      </c>
      <c r="DC1304" s="348" t="n">
        <f aca="false">SUM('monthly data'!LE290:LG290)</f>
        <v>76.2958822066402</v>
      </c>
      <c r="DD1304" s="348" t="n">
        <f aca="false">SUM('monthly data'!LH290:LJ290)</f>
        <v>76.5733041515954</v>
      </c>
      <c r="DE1304" s="348" t="n">
        <f aca="false">SUM('monthly data'!LK290:LM290)</f>
        <v>103.571716126689</v>
      </c>
      <c r="DF1304" s="348" t="n">
        <f aca="false">SUM('monthly data'!LN290:LP290)</f>
        <v>98.4542226246777</v>
      </c>
      <c r="DG1304" s="348" t="n">
        <f aca="false">SUM('monthly data'!LQ290:LS290)</f>
        <v>98.4542226246777</v>
      </c>
      <c r="DH1304" s="348" t="n">
        <f aca="false">SUM('monthly data'!LT290:LV290)</f>
        <v>93.0979324724787</v>
      </c>
      <c r="DI1304" s="348" t="n">
        <f aca="false">SUM('monthly data'!LW290:LY290)</f>
        <v>93.0979324724787</v>
      </c>
      <c r="DJ1304" s="348" t="n">
        <f aca="false">SUM('monthly data'!LZ290:MB290)</f>
        <v>0</v>
      </c>
      <c r="DK1304" s="348" t="n">
        <f aca="false">SUM('monthly data'!MC290:ME290)</f>
        <v>0</v>
      </c>
      <c r="DL1304" s="348" t="n">
        <f aca="false">SUM('monthly data'!MF290:MH290)</f>
        <v>0</v>
      </c>
      <c r="DM1304" s="348" t="n">
        <f aca="false">SUM('monthly data'!MI290:MK290)</f>
        <v>0</v>
      </c>
      <c r="DN1304" s="348" t="n">
        <f aca="false">SUM('monthly data'!ML290:MN290)</f>
        <v>0</v>
      </c>
      <c r="DO1304" s="348" t="n">
        <f aca="false">SUM('monthly data'!MO290:MQ290)</f>
        <v>0</v>
      </c>
      <c r="DP1304" s="348" t="n">
        <f aca="false">SUM('monthly data'!MR290:MT290)</f>
        <v>0</v>
      </c>
      <c r="DQ1304" s="348" t="n">
        <f aca="false">SUM('monthly data'!MU290:MW290)</f>
        <v>0</v>
      </c>
    </row>
    <row r="1305" customFormat="false" ht="15.75" hidden="false" customHeight="false" outlineLevel="0" collapsed="false">
      <c r="A1305" s="349" t="s">
        <v>716</v>
      </c>
      <c r="B1305" s="348" t="n">
        <f aca="false">SUM('monthly data'!B291:D291)</f>
        <v>0</v>
      </c>
      <c r="C1305" s="348" t="n">
        <f aca="false">SUM('monthly data'!E291:G291)</f>
        <v>0</v>
      </c>
      <c r="D1305" s="348" t="n">
        <f aca="false">SUM('monthly data'!H291:J291)</f>
        <v>0</v>
      </c>
      <c r="E1305" s="348" t="n">
        <f aca="false">SUM('monthly data'!K291:M291)</f>
        <v>0</v>
      </c>
      <c r="F1305" s="348" t="n">
        <f aca="false">SUM('monthly data'!N291:P291)</f>
        <v>0</v>
      </c>
      <c r="G1305" s="348" t="n">
        <f aca="false">SUM('monthly data'!Q291:S291)</f>
        <v>0</v>
      </c>
      <c r="H1305" s="348" t="n">
        <f aca="false">SUM('monthly data'!T291:V291)</f>
        <v>0</v>
      </c>
      <c r="I1305" s="348" t="n">
        <f aca="false">SUM('monthly data'!W291:Y291)</f>
        <v>0</v>
      </c>
      <c r="J1305" s="348" t="n">
        <f aca="false">SUM('monthly data'!Z291:AB291)</f>
        <v>0</v>
      </c>
      <c r="K1305" s="348" t="n">
        <f aca="false">SUM('monthly data'!AC291:AE291)</f>
        <v>0</v>
      </c>
      <c r="L1305" s="348" t="n">
        <f aca="false">SUM('monthly data'!AF291:AH291)</f>
        <v>0</v>
      </c>
      <c r="M1305" s="348" t="n">
        <f aca="false">SUM('monthly data'!AI291:AK291)</f>
        <v>0</v>
      </c>
      <c r="N1305" s="348" t="n">
        <f aca="false">SUM('monthly data'!AL291:AN291)</f>
        <v>0</v>
      </c>
      <c r="O1305" s="348" t="n">
        <f aca="false">SUM('monthly data'!AO291:AQ291)</f>
        <v>0</v>
      </c>
      <c r="P1305" s="348" t="n">
        <f aca="false">SUM('monthly data'!AR291:AT291)</f>
        <v>0</v>
      </c>
      <c r="Q1305" s="348" t="n">
        <f aca="false">SUM('monthly data'!AU291:AW291)</f>
        <v>0</v>
      </c>
      <c r="R1305" s="348" t="n">
        <f aca="false">SUM('monthly data'!AX291:AZ291)</f>
        <v>36.756352257125</v>
      </c>
      <c r="S1305" s="348" t="n">
        <f aca="false">SUM('monthly data'!BA291:BC291)</f>
        <v>36.756352257125</v>
      </c>
      <c r="T1305" s="348" t="n">
        <f aca="false">SUM('monthly data'!BD291:BF291)</f>
        <v>36.756352257125</v>
      </c>
      <c r="U1305" s="348" t="n">
        <f aca="false">SUM('monthly data'!BG291:BI291)</f>
        <v>36.756352257125</v>
      </c>
      <c r="V1305" s="348" t="n">
        <f aca="false">SUM('monthly data'!BJ291:BL291)</f>
        <v>38.9516667535625</v>
      </c>
      <c r="W1305" s="348" t="n">
        <f aca="false">SUM('monthly data'!BM291:BO291)</f>
        <v>38.9516667535625</v>
      </c>
      <c r="X1305" s="348" t="n">
        <f aca="false">SUM('monthly data'!BP291:BR291)</f>
        <v>38.9516667535625</v>
      </c>
      <c r="Y1305" s="348" t="n">
        <f aca="false">SUM('monthly data'!BS291:BU291)</f>
        <v>38.9516667535625</v>
      </c>
      <c r="Z1305" s="348" t="n">
        <f aca="false">SUM('monthly data'!BV291:BX291)</f>
        <v>42.04085</v>
      </c>
      <c r="AA1305" s="348" t="n">
        <f aca="false">SUM('monthly data'!BY291:CA291)</f>
        <v>42.04085</v>
      </c>
      <c r="AB1305" s="348" t="n">
        <f aca="false">SUM('monthly data'!CB291:CD291)</f>
        <v>42.04085</v>
      </c>
      <c r="AC1305" s="348" t="n">
        <f aca="false">SUM('monthly data'!CE291:CG291)</f>
        <v>42.04085</v>
      </c>
      <c r="AD1305" s="348" t="n">
        <f aca="false">SUM('monthly data'!CH291:CJ291)</f>
        <v>47.82976875</v>
      </c>
      <c r="AE1305" s="348" t="n">
        <f aca="false">SUM('monthly data'!CK291:CM291)</f>
        <v>47.82976875</v>
      </c>
      <c r="AF1305" s="348" t="n">
        <f aca="false">SUM('monthly data'!CN291:CP291)</f>
        <v>47.82976875</v>
      </c>
      <c r="AG1305" s="348" t="n">
        <f aca="false">SUM('monthly data'!CQ291:CS291)</f>
        <v>47.82976875</v>
      </c>
      <c r="AH1305" s="348" t="n">
        <f aca="false">SUM('monthly data'!CT291:CV291)</f>
        <v>55.5367925</v>
      </c>
      <c r="AI1305" s="348" t="n">
        <f aca="false">SUM('monthly data'!CW291:CY291)</f>
        <v>55.5367925</v>
      </c>
      <c r="AJ1305" s="348" t="n">
        <f aca="false">SUM('monthly data'!CZ291:DB291)</f>
        <v>55.5367925</v>
      </c>
      <c r="AK1305" s="348" t="n">
        <f aca="false">SUM('monthly data'!DC291:DE291)</f>
        <v>55.5367925</v>
      </c>
      <c r="AL1305" s="348" t="n">
        <f aca="false">SUM('monthly data'!DF291:DH291)</f>
        <v>67.5945716796869</v>
      </c>
      <c r="AM1305" s="348" t="n">
        <f aca="false">SUM('monthly data'!DI291:DK291)</f>
        <v>67.5945716796869</v>
      </c>
      <c r="AN1305" s="348" t="n">
        <f aca="false">SUM('monthly data'!DL291:DN291)</f>
        <v>67.5945716796869</v>
      </c>
      <c r="AO1305" s="348" t="n">
        <f aca="false">SUM('monthly data'!DO291:DQ291)</f>
        <v>67.5945716796869</v>
      </c>
      <c r="AP1305" s="348" t="n">
        <f aca="false">SUM('monthly data'!DR291:DT291)</f>
        <v>82.4458422408113</v>
      </c>
      <c r="AQ1305" s="348" t="n">
        <f aca="false">SUM('monthly data'!DU291:DW291)</f>
        <v>82.4458422408113</v>
      </c>
      <c r="AR1305" s="348" t="n">
        <f aca="false">SUM('monthly data'!DX291:DZ291)</f>
        <v>82.4458422408113</v>
      </c>
      <c r="AS1305" s="348" t="n">
        <f aca="false">SUM('monthly data'!EA291:EC291)</f>
        <v>82.4458422408113</v>
      </c>
      <c r="AT1305" s="348" t="n">
        <f aca="false">SUM('monthly data'!ED291:EF291)</f>
        <v>96.7518505611244</v>
      </c>
      <c r="AU1305" s="348" t="n">
        <f aca="false">SUM('monthly data'!EG291:EI291)</f>
        <v>96.7518505611244</v>
      </c>
      <c r="AV1305" s="348" t="n">
        <f aca="false">SUM('monthly data'!EJ291:EL291)</f>
        <v>96.7518505611244</v>
      </c>
      <c r="AW1305" s="348" t="n">
        <f aca="false">SUM('monthly data'!EM291:EO291)</f>
        <v>96.7518505611244</v>
      </c>
      <c r="AX1305" s="348" t="n">
        <f aca="false">SUM('monthly data'!EP291:ER291)</f>
        <v>116.233548738657</v>
      </c>
      <c r="AY1305" s="348" t="n">
        <f aca="false">SUM('monthly data'!ES291:EU291)</f>
        <v>109.660905619752</v>
      </c>
      <c r="AZ1305" s="348" t="n">
        <f aca="false">SUM('monthly data'!EV291:EX291)</f>
        <v>145.08331283306</v>
      </c>
      <c r="BA1305" s="348" t="n">
        <f aca="false">SUM('monthly data'!EY291:FA291)</f>
        <v>119.76520446892</v>
      </c>
      <c r="BB1305" s="348" t="n">
        <f aca="false">SUM('monthly data'!FB291:FD291)</f>
        <v>127.078865625459</v>
      </c>
      <c r="BC1305" s="348" t="n">
        <f aca="false">SUM('monthly data'!FE291:FG291)</f>
        <v>143.610233246312</v>
      </c>
      <c r="BD1305" s="348" t="n">
        <f aca="false">SUM('monthly data'!FH291:FJ291)</f>
        <v>176.508071643363</v>
      </c>
      <c r="BE1305" s="348" t="n">
        <f aca="false">SUM('monthly data'!FK291:FM291)</f>
        <v>202.54746485307</v>
      </c>
      <c r="BF1305" s="348" t="n">
        <f aca="false">SUM('monthly data'!FN291:FP291)</f>
        <v>186.892517549</v>
      </c>
      <c r="BG1305" s="348" t="n">
        <f aca="false">SUM('monthly data'!FQ291:FS291)</f>
        <v>162.608832027</v>
      </c>
      <c r="BH1305" s="348" t="n">
        <f aca="false">SUM('monthly data'!FT291:FV291)</f>
        <v>192.873470037</v>
      </c>
      <c r="BI1305" s="348" t="n">
        <f aca="false">SUM('monthly data'!FW291:FY291)</f>
        <v>211.913743965</v>
      </c>
      <c r="BJ1305" s="348" t="n">
        <f aca="false">SUM('monthly data'!FZ291:GB291)</f>
        <v>191.708710541647</v>
      </c>
      <c r="BK1305" s="348" t="n">
        <f aca="false">SUM('monthly data'!GC291:GE291)</f>
        <v>209.684741440534</v>
      </c>
      <c r="BL1305" s="348" t="n">
        <f aca="false">SUM('monthly data'!GF291:GH291)</f>
        <v>227.14742168767</v>
      </c>
      <c r="BM1305" s="348" t="n">
        <f aca="false">SUM('monthly data'!GI291:GK291)</f>
        <v>250.826162141348</v>
      </c>
      <c r="BN1305" s="348" t="n">
        <f aca="false">SUM('monthly data'!GL291:GN291)</f>
        <v>242.232600205</v>
      </c>
      <c r="BO1305" s="348" t="n">
        <f aca="false">SUM('monthly data'!GO291:GQ291)</f>
        <v>264.532777493</v>
      </c>
      <c r="BP1305" s="348" t="n">
        <f aca="false">SUM('monthly data'!GR291:GT291)</f>
        <v>216.552464777</v>
      </c>
      <c r="BQ1305" s="348" t="n">
        <f aca="false">SUM('monthly data'!GU291:GW291)</f>
        <v>279.49219726282</v>
      </c>
      <c r="BR1305" s="348" t="n">
        <f aca="false">SUM('monthly data'!GX291:GZ291)</f>
        <v>276.59160449337</v>
      </c>
      <c r="BS1305" s="348" t="n">
        <f aca="false">SUM('monthly data'!HA291:HC291)</f>
        <v>337.13331801043</v>
      </c>
      <c r="BT1305" s="348" t="n">
        <f aca="false">SUM('monthly data'!HD291:HF291)</f>
        <v>278.7433</v>
      </c>
      <c r="BU1305" s="348" t="n">
        <f aca="false">SUM('monthly data'!HG291:HI291)</f>
        <v>235.791012125</v>
      </c>
      <c r="BV1305" s="348" t="n">
        <f aca="false">SUM('monthly data'!HJ291:HL291)</f>
        <v>219.617663204927</v>
      </c>
      <c r="BW1305" s="348" t="n">
        <f aca="false">SUM('monthly data'!HM291:HO291)</f>
        <v>392.559892847439</v>
      </c>
      <c r="BX1305" s="348" t="n">
        <f aca="false">SUM('monthly data'!HP291:HR291)</f>
        <v>299.873855480489</v>
      </c>
      <c r="BY1305" s="348" t="n">
        <f aca="false">SUM('monthly data'!HS291:HU291)</f>
        <v>387.394440300329</v>
      </c>
      <c r="BZ1305" s="348" t="n">
        <f aca="false">SUM('monthly data'!HV291:HX291)</f>
        <v>369.038998785921</v>
      </c>
      <c r="CA1305" s="348" t="n">
        <f aca="false">SUM('monthly data'!HY291:IA291)</f>
        <v>485.1531273155</v>
      </c>
      <c r="CB1305" s="348" t="n">
        <f aca="false">SUM('monthly data'!IB291:ID291)</f>
        <v>405.094735344325</v>
      </c>
      <c r="CC1305" s="348" t="n">
        <f aca="false">SUM('monthly data'!IE291:IG291)</f>
        <v>383.701421602933</v>
      </c>
      <c r="CD1305" s="348" t="n">
        <f aca="false">SUM('monthly data'!IH291:IJ291)</f>
        <v>424.139414398568</v>
      </c>
      <c r="CE1305" s="348" t="n">
        <f aca="false">SUM('monthly data'!IK291:IM291)</f>
        <v>461.186224898363</v>
      </c>
      <c r="CF1305" s="348" t="n">
        <f aca="false">SUM('monthly data'!IN291:IP291)</f>
        <v>403.94371552624</v>
      </c>
      <c r="CG1305" s="348" t="n">
        <f aca="false">SUM('monthly data'!IQ291:IS291)</f>
        <v>439.620183133088</v>
      </c>
      <c r="CH1305" s="348" t="n">
        <f aca="false">SUM('monthly data'!IT291:IV291)</f>
        <v>458.87066395039</v>
      </c>
      <c r="CI1305" s="348" t="n">
        <f aca="false">SUM('monthly data'!IW291:IY291)</f>
        <v>452.204920612656</v>
      </c>
      <c r="CJ1305" s="348" t="n">
        <f aca="false">SUM('monthly data'!IZ291:JB291)</f>
        <v>422.330425736061</v>
      </c>
      <c r="CK1305" s="348" t="n">
        <f aca="false">SUM('monthly data'!JC291:JE291)</f>
        <v>437.4591364737</v>
      </c>
      <c r="CL1305" s="348" t="n">
        <f aca="false">SUM('monthly data'!JF291:JH291)</f>
        <v>454.672052715117</v>
      </c>
      <c r="CM1305" s="348" t="n">
        <f aca="false">SUM('monthly data'!JI291:JK291)</f>
        <v>553.621123933243</v>
      </c>
      <c r="CN1305" s="348" t="n">
        <f aca="false">SUM('monthly data'!JL291:JN291)</f>
        <v>559.083301804817</v>
      </c>
      <c r="CO1305" s="348" t="n">
        <f aca="false">SUM('monthly data'!JO291:JQ291)</f>
        <v>533.28999990107</v>
      </c>
      <c r="CP1305" s="348" t="n">
        <f aca="false">SUM('monthly data'!JR291:JT291)</f>
        <v>556.246109574803</v>
      </c>
      <c r="CQ1305" s="348" t="n">
        <f aca="false">SUM('monthly data'!JU291:JW291)</f>
        <v>513.353825344794</v>
      </c>
      <c r="CR1305" s="348" t="n">
        <f aca="false">SUM('monthly data'!JX291:JZ291)</f>
        <v>556.719675204654</v>
      </c>
      <c r="CS1305" s="348" t="n">
        <f aca="false">SUM('monthly data'!KA291:KC291)</f>
        <v>667.641441959966</v>
      </c>
      <c r="CT1305" s="348" t="n">
        <f aca="false">SUM('monthly data'!KD291:KF291)</f>
        <v>641.208204193893</v>
      </c>
      <c r="CU1305" s="348" t="n">
        <f aca="false">SUM('monthly data'!KG291:KI291)</f>
        <v>746.068573087478</v>
      </c>
      <c r="CV1305" s="348" t="n">
        <f aca="false">SUM('monthly data'!KJ291:KL291)</f>
        <v>689.239205687055</v>
      </c>
      <c r="CW1305" s="348" t="n">
        <f aca="false">SUM('monthly data'!KM291:KO291)</f>
        <v>818.13052135478</v>
      </c>
      <c r="CX1305" s="348" t="n">
        <f aca="false">SUM('monthly data'!KP291:KR291)</f>
        <v>729.977623134215</v>
      </c>
      <c r="CY1305" s="348" t="n">
        <f aca="false">SUM('monthly data'!KS291:KU291)</f>
        <v>810.529688450376</v>
      </c>
      <c r="CZ1305" s="348" t="n">
        <f aca="false">SUM('monthly data'!KV291:KX291)</f>
        <v>938.573919800333</v>
      </c>
      <c r="DA1305" s="348" t="n">
        <f aca="false">SUM('monthly data'!KY291:LA291)</f>
        <v>798.919103788339</v>
      </c>
      <c r="DB1305" s="348" t="n">
        <f aca="false">SUM('monthly data'!LB291:LD291)</f>
        <v>784.80399147498</v>
      </c>
      <c r="DC1305" s="348" t="n">
        <f aca="false">SUM('monthly data'!LE291:LG291)</f>
        <v>888.43246719478</v>
      </c>
      <c r="DD1305" s="348" t="n">
        <f aca="false">SUM('monthly data'!LH291:LJ291)</f>
        <v>883.860350794186</v>
      </c>
      <c r="DE1305" s="348" t="n">
        <f aca="false">SUM('monthly data'!LK291:LM291)</f>
        <v>964.71615512845</v>
      </c>
      <c r="DF1305" s="348" t="n">
        <f aca="false">SUM('monthly data'!LN291:LP291)</f>
        <v>1051.74859813123</v>
      </c>
      <c r="DG1305" s="348" t="n">
        <f aca="false">SUM('monthly data'!LQ291:LS291)</f>
        <v>1117.47611369036</v>
      </c>
      <c r="DH1305" s="348" t="n">
        <f aca="false">SUM('monthly data'!LT291:LV291)</f>
        <v>1239.93417936856</v>
      </c>
      <c r="DI1305" s="348" t="n">
        <f aca="false">SUM('monthly data'!LW291:LY291)</f>
        <v>886.196252831315</v>
      </c>
      <c r="DJ1305" s="348" t="n">
        <f aca="false">SUM('monthly data'!LZ291:MB291)</f>
        <v>0</v>
      </c>
      <c r="DK1305" s="348" t="n">
        <f aca="false">SUM('monthly data'!MC291:ME291)</f>
        <v>0</v>
      </c>
      <c r="DL1305" s="348" t="n">
        <f aca="false">SUM('monthly data'!MF291:MH291)</f>
        <v>0</v>
      </c>
      <c r="DM1305" s="348" t="n">
        <f aca="false">SUM('monthly data'!MI291:MK291)</f>
        <v>0</v>
      </c>
      <c r="DN1305" s="348" t="n">
        <f aca="false">SUM('monthly data'!ML291:MN291)</f>
        <v>0</v>
      </c>
      <c r="DO1305" s="348" t="n">
        <f aca="false">SUM('monthly data'!MO291:MQ291)</f>
        <v>0</v>
      </c>
      <c r="DP1305" s="348" t="n">
        <f aca="false">SUM('monthly data'!MR291:MT291)</f>
        <v>0</v>
      </c>
      <c r="DQ1305" s="348" t="n">
        <f aca="false">SUM('monthly data'!MU291:MW291)</f>
        <v>0</v>
      </c>
    </row>
    <row r="1306" customFormat="false" ht="15.75" hidden="false" customHeight="false" outlineLevel="0" collapsed="false">
      <c r="A1306" s="349" t="s">
        <v>717</v>
      </c>
      <c r="B1306" s="348" t="n">
        <f aca="false">SUM('monthly data'!B292:D292)</f>
        <v>0</v>
      </c>
      <c r="C1306" s="348" t="n">
        <f aca="false">SUM('monthly data'!E292:G292)</f>
        <v>0</v>
      </c>
      <c r="D1306" s="348" t="n">
        <f aca="false">SUM('monthly data'!H292:J292)</f>
        <v>0</v>
      </c>
      <c r="E1306" s="348" t="n">
        <f aca="false">SUM('monthly data'!K292:M292)</f>
        <v>0</v>
      </c>
      <c r="F1306" s="348" t="n">
        <f aca="false">SUM('monthly data'!N292:P292)</f>
        <v>0</v>
      </c>
      <c r="G1306" s="348" t="n">
        <f aca="false">SUM('monthly data'!Q292:S292)</f>
        <v>0</v>
      </c>
      <c r="H1306" s="348" t="n">
        <f aca="false">SUM('monthly data'!T292:V292)</f>
        <v>0</v>
      </c>
      <c r="I1306" s="348" t="n">
        <f aca="false">SUM('monthly data'!W292:Y292)</f>
        <v>0</v>
      </c>
      <c r="J1306" s="348" t="n">
        <f aca="false">SUM('monthly data'!Z292:AB292)</f>
        <v>0</v>
      </c>
      <c r="K1306" s="348" t="n">
        <f aca="false">SUM('monthly data'!AC292:AE292)</f>
        <v>0</v>
      </c>
      <c r="L1306" s="348" t="n">
        <f aca="false">SUM('monthly data'!AF292:AH292)</f>
        <v>0</v>
      </c>
      <c r="M1306" s="348" t="n">
        <f aca="false">SUM('monthly data'!AI292:AK292)</f>
        <v>0</v>
      </c>
      <c r="N1306" s="348" t="n">
        <f aca="false">SUM('monthly data'!AL292:AN292)</f>
        <v>0</v>
      </c>
      <c r="O1306" s="348" t="n">
        <f aca="false">SUM('monthly data'!AO292:AQ292)</f>
        <v>0</v>
      </c>
      <c r="P1306" s="348" t="n">
        <f aca="false">SUM('monthly data'!AR292:AT292)</f>
        <v>0</v>
      </c>
      <c r="Q1306" s="348" t="n">
        <f aca="false">SUM('monthly data'!AU292:AW292)</f>
        <v>0</v>
      </c>
      <c r="R1306" s="348" t="n">
        <f aca="false">SUM('monthly data'!AX292:AZ292)</f>
        <v>21.106794142375</v>
      </c>
      <c r="S1306" s="348" t="n">
        <f aca="false">SUM('monthly data'!BA292:BC292)</f>
        <v>21.106794142375</v>
      </c>
      <c r="T1306" s="348" t="n">
        <f aca="false">SUM('monthly data'!BD292:BF292)</f>
        <v>21.106794142375</v>
      </c>
      <c r="U1306" s="348" t="n">
        <f aca="false">SUM('monthly data'!BG292:BI292)</f>
        <v>21.106794142375</v>
      </c>
      <c r="V1306" s="348" t="n">
        <f aca="false">SUM('monthly data'!BJ292:BL292)</f>
        <v>23.2626158211875</v>
      </c>
      <c r="W1306" s="348" t="n">
        <f aca="false">SUM('monthly data'!BM292:BO292)</f>
        <v>23.2626158211875</v>
      </c>
      <c r="X1306" s="348" t="n">
        <f aca="false">SUM('monthly data'!BP292:BR292)</f>
        <v>23.2626158211875</v>
      </c>
      <c r="Y1306" s="348" t="n">
        <f aca="false">SUM('monthly data'!BS292:BU292)</f>
        <v>23.2626158211875</v>
      </c>
      <c r="Z1306" s="348" t="n">
        <f aca="false">SUM('monthly data'!BV292:BX292)</f>
        <v>27.43524375</v>
      </c>
      <c r="AA1306" s="348" t="n">
        <f aca="false">SUM('monthly data'!BY292:CA292)</f>
        <v>27.43524375</v>
      </c>
      <c r="AB1306" s="348" t="n">
        <f aca="false">SUM('monthly data'!CB292:CD292)</f>
        <v>27.43524375</v>
      </c>
      <c r="AC1306" s="348" t="n">
        <f aca="false">SUM('monthly data'!CE292:CG292)</f>
        <v>27.43524375</v>
      </c>
      <c r="AD1306" s="348" t="n">
        <f aca="false">SUM('monthly data'!CH292:CJ292)</f>
        <v>33.56510625</v>
      </c>
      <c r="AE1306" s="348" t="n">
        <f aca="false">SUM('monthly data'!CK292:CM292)</f>
        <v>33.56510625</v>
      </c>
      <c r="AF1306" s="348" t="n">
        <f aca="false">SUM('monthly data'!CN292:CP292)</f>
        <v>33.56510625</v>
      </c>
      <c r="AG1306" s="348" t="n">
        <f aca="false">SUM('monthly data'!CQ292:CS292)</f>
        <v>33.56510625</v>
      </c>
      <c r="AH1306" s="348" t="n">
        <f aca="false">SUM('monthly data'!CT292:CV292)</f>
        <v>38.78291125</v>
      </c>
      <c r="AI1306" s="348" t="n">
        <f aca="false">SUM('monthly data'!CW292:CY292)</f>
        <v>38.78291125</v>
      </c>
      <c r="AJ1306" s="348" t="n">
        <f aca="false">SUM('monthly data'!CZ292:DB292)</f>
        <v>38.78291125</v>
      </c>
      <c r="AK1306" s="348" t="n">
        <f aca="false">SUM('monthly data'!DC292:DE292)</f>
        <v>38.78291125</v>
      </c>
      <c r="AL1306" s="348" t="n">
        <f aca="false">SUM('monthly data'!DF292:DH292)</f>
        <v>44.0816120113744</v>
      </c>
      <c r="AM1306" s="348" t="n">
        <f aca="false">SUM('monthly data'!DI292:DK292)</f>
        <v>44.0816120113744</v>
      </c>
      <c r="AN1306" s="348" t="n">
        <f aca="false">SUM('monthly data'!DL292:DN292)</f>
        <v>44.0816120113744</v>
      </c>
      <c r="AO1306" s="348" t="n">
        <f aca="false">SUM('monthly data'!DO292:DQ292)</f>
        <v>44.0816120113744</v>
      </c>
      <c r="AP1306" s="348" t="n">
        <f aca="false">SUM('monthly data'!DR292:DT292)</f>
        <v>52.9125777727488</v>
      </c>
      <c r="AQ1306" s="348" t="n">
        <f aca="false">SUM('monthly data'!DU292:DW292)</f>
        <v>52.9125777727488</v>
      </c>
      <c r="AR1306" s="348" t="n">
        <f aca="false">SUM('monthly data'!DX292:DZ292)</f>
        <v>52.9125777727488</v>
      </c>
      <c r="AS1306" s="348" t="n">
        <f aca="false">SUM('monthly data'!EA292:EC292)</f>
        <v>52.9125777727488</v>
      </c>
      <c r="AT1306" s="348" t="n">
        <f aca="false">SUM('monthly data'!ED292:EF292)</f>
        <v>62.5008957613744</v>
      </c>
      <c r="AU1306" s="348" t="n">
        <f aca="false">SUM('monthly data'!EG292:EI292)</f>
        <v>62.5008957613744</v>
      </c>
      <c r="AV1306" s="348" t="n">
        <f aca="false">SUM('monthly data'!EJ292:EL292)</f>
        <v>62.5008957613744</v>
      </c>
      <c r="AW1306" s="348" t="n">
        <f aca="false">SUM('monthly data'!EM292:EO292)</f>
        <v>62.5008957613744</v>
      </c>
      <c r="AX1306" s="348" t="n">
        <f aca="false">SUM('monthly data'!EP292:ER292)</f>
        <v>70.3243087386566</v>
      </c>
      <c r="AY1306" s="348" t="n">
        <f aca="false">SUM('monthly data'!ES292:EU292)</f>
        <v>66.9432356197522</v>
      </c>
      <c r="AZ1306" s="348" t="n">
        <f aca="false">SUM('monthly data'!EV292:EX292)</f>
        <v>90.6863628330599</v>
      </c>
      <c r="BA1306" s="348" t="n">
        <f aca="false">SUM('monthly data'!EY292:FA292)</f>
        <v>84.68259446892</v>
      </c>
      <c r="BB1306" s="348" t="n">
        <f aca="false">SUM('monthly data'!FB292:FD292)</f>
        <v>82.8555556254593</v>
      </c>
      <c r="BC1306" s="348" t="n">
        <f aca="false">SUM('monthly data'!FE292:FG292)</f>
        <v>91.0881332463115</v>
      </c>
      <c r="BD1306" s="348" t="n">
        <f aca="false">SUM('monthly data'!FH292:FJ292)</f>
        <v>101.441371643363</v>
      </c>
      <c r="BE1306" s="348" t="n">
        <f aca="false">SUM('monthly data'!FK292:FM292)</f>
        <v>93.1159248530698</v>
      </c>
      <c r="BF1306" s="348" t="n">
        <f aca="false">SUM('monthly data'!FN292:FP292)</f>
        <v>108.943297549</v>
      </c>
      <c r="BG1306" s="348" t="n">
        <f aca="false">SUM('monthly data'!FQ292:FS292)</f>
        <v>97.963741015</v>
      </c>
      <c r="BH1306" s="348" t="n">
        <f aca="false">SUM('monthly data'!FT292:FV292)</f>
        <v>107.372918092</v>
      </c>
      <c r="BI1306" s="348" t="n">
        <f aca="false">SUM('monthly data'!FW292:FY292)</f>
        <v>110.092946494</v>
      </c>
      <c r="BJ1306" s="348" t="n">
        <f aca="false">SUM('monthly data'!FZ292:GB292)</f>
        <v>119.153034939647</v>
      </c>
      <c r="BK1306" s="348" t="n">
        <f aca="false">SUM('monthly data'!GC292:GE292)</f>
        <v>123.417622112534</v>
      </c>
      <c r="BL1306" s="348" t="n">
        <f aca="false">SUM('monthly data'!GF292:GH292)</f>
        <v>124.71265512767</v>
      </c>
      <c r="BM1306" s="348" t="n">
        <f aca="false">SUM('monthly data'!GI292:GK292)</f>
        <v>133.682410000348</v>
      </c>
      <c r="BN1306" s="348" t="n">
        <f aca="false">SUM('monthly data'!GL292:GN292)</f>
        <v>121.87983285</v>
      </c>
      <c r="BO1306" s="348" t="n">
        <f aca="false">SUM('monthly data'!GO292:GQ292)</f>
        <v>148.119033864</v>
      </c>
      <c r="BP1306" s="348" t="n">
        <f aca="false">SUM('monthly data'!GR292:GT292)</f>
        <v>143.981765068</v>
      </c>
      <c r="BQ1306" s="348" t="n">
        <f aca="false">SUM('monthly data'!GU292:GW292)</f>
        <v>154.49728283282</v>
      </c>
      <c r="BR1306" s="348" t="n">
        <f aca="false">SUM('monthly data'!GX292:GZ292)</f>
        <v>151.22466395237</v>
      </c>
      <c r="BS1306" s="348" t="n">
        <f aca="false">SUM('monthly data'!HA292:HC292)</f>
        <v>165.00360318643</v>
      </c>
      <c r="BT1306" s="348" t="n">
        <f aca="false">SUM('monthly data'!HD292:HF292)</f>
        <v>152.8333</v>
      </c>
      <c r="BU1306" s="348" t="n">
        <f aca="false">SUM('monthly data'!HG292:HI292)</f>
        <v>166.756598643</v>
      </c>
      <c r="BV1306" s="348" t="n">
        <f aca="false">SUM('monthly data'!HJ292:HL292)</f>
        <v>163.053914256927</v>
      </c>
      <c r="BW1306" s="348" t="n">
        <f aca="false">SUM('monthly data'!HM292:HO292)</f>
        <v>176.626100947439</v>
      </c>
      <c r="BX1306" s="348" t="n">
        <f aca="false">SUM('monthly data'!HP292:HR292)</f>
        <v>173.562293174689</v>
      </c>
      <c r="BY1306" s="348" t="n">
        <f aca="false">SUM('monthly data'!HS292:HU292)</f>
        <v>190.978087510243</v>
      </c>
      <c r="BZ1306" s="348" t="n">
        <f aca="false">SUM('monthly data'!HV292:HX292)</f>
        <v>194.680330503602</v>
      </c>
      <c r="CA1306" s="348" t="n">
        <f aca="false">SUM('monthly data'!HY292:IA292)</f>
        <v>220.625944893029</v>
      </c>
      <c r="CB1306" s="348" t="n">
        <f aca="false">SUM('monthly data'!IB292:ID292)</f>
        <v>214.018990355037</v>
      </c>
      <c r="CC1306" s="348" t="n">
        <f aca="false">SUM('monthly data'!IE292:IG292)</f>
        <v>212.58781581276</v>
      </c>
      <c r="CD1306" s="348" t="n">
        <f aca="false">SUM('monthly data'!IH292:IJ292)</f>
        <v>223.59363701628</v>
      </c>
      <c r="CE1306" s="348" t="n">
        <f aca="false">SUM('monthly data'!IK292:IM292)</f>
        <v>215.509799914006</v>
      </c>
      <c r="CF1306" s="348" t="n">
        <f aca="false">SUM('monthly data'!IN292:IP292)</f>
        <v>224.74078010852</v>
      </c>
      <c r="CG1306" s="348" t="n">
        <f aca="false">SUM('monthly data'!IQ292:IS292)</f>
        <v>253.424186998581</v>
      </c>
      <c r="CH1306" s="348" t="n">
        <f aca="false">SUM('monthly data'!IT292:IV292)</f>
        <v>242.772333008939</v>
      </c>
      <c r="CI1306" s="348" t="n">
        <f aca="false">SUM('monthly data'!IW292:IY292)</f>
        <v>226.594769435701</v>
      </c>
      <c r="CJ1306" s="348" t="n">
        <f aca="false">SUM('monthly data'!IZ292:JB292)</f>
        <v>270.39538393511</v>
      </c>
      <c r="CK1306" s="348" t="n">
        <f aca="false">SUM('monthly data'!JC292:JE292)</f>
        <v>280.027530035864</v>
      </c>
      <c r="CL1306" s="348" t="n">
        <f aca="false">SUM('monthly data'!JF292:JH292)</f>
        <v>257.478208985533</v>
      </c>
      <c r="CM1306" s="348" t="n">
        <f aca="false">SUM('monthly data'!JI292:JK292)</f>
        <v>327.12643534958</v>
      </c>
      <c r="CN1306" s="348" t="n">
        <f aca="false">SUM('monthly data'!JL292:JN292)</f>
        <v>327.457583984859</v>
      </c>
      <c r="CO1306" s="348" t="n">
        <f aca="false">SUM('monthly data'!JO292:JQ292)</f>
        <v>307.930177022838</v>
      </c>
      <c r="CP1306" s="348" t="n">
        <f aca="false">SUM('monthly data'!JR292:JT292)</f>
        <v>284.082400276222</v>
      </c>
      <c r="CQ1306" s="348" t="n">
        <f aca="false">SUM('monthly data'!JU292:JW292)</f>
        <v>280.240558731405</v>
      </c>
      <c r="CR1306" s="348" t="n">
        <f aca="false">SUM('monthly data'!JX292:JZ292)</f>
        <v>311.454459342988</v>
      </c>
      <c r="CS1306" s="348" t="n">
        <f aca="false">SUM('monthly data'!KA292:KC292)</f>
        <v>362.576625081782</v>
      </c>
      <c r="CT1306" s="348" t="n">
        <f aca="false">SUM('monthly data'!KD292:KF292)</f>
        <v>315.62620582345</v>
      </c>
      <c r="CU1306" s="348" t="n">
        <f aca="false">SUM('monthly data'!KG292:KI292)</f>
        <v>353.947801005988</v>
      </c>
      <c r="CV1306" s="348" t="n">
        <f aca="false">SUM('monthly data'!KJ292:KL292)</f>
        <v>436.8025320597</v>
      </c>
      <c r="CW1306" s="348" t="n">
        <f aca="false">SUM('monthly data'!KM292:KO292)</f>
        <v>473.661615551588</v>
      </c>
      <c r="CX1306" s="348" t="n">
        <f aca="false">SUM('monthly data'!KP292:KR292)</f>
        <v>477.178006156451</v>
      </c>
      <c r="CY1306" s="348" t="n">
        <f aca="false">SUM('monthly data'!KS292:KU292)</f>
        <v>513.489396427321</v>
      </c>
      <c r="CZ1306" s="348" t="n">
        <f aca="false">SUM('monthly data'!KV292:KX292)</f>
        <v>452.653341306047</v>
      </c>
      <c r="DA1306" s="348" t="n">
        <f aca="false">SUM('monthly data'!KY292:LA292)</f>
        <v>446.295157270779</v>
      </c>
      <c r="DB1306" s="348" t="n">
        <f aca="false">SUM('monthly data'!LB292:LD292)</f>
        <v>420.29258100584</v>
      </c>
      <c r="DC1306" s="348" t="n">
        <f aca="false">SUM('monthly data'!LE292:LG292)</f>
        <v>532.77246169364</v>
      </c>
      <c r="DD1306" s="348" t="n">
        <f aca="false">SUM('monthly data'!LH292:LJ292)</f>
        <v>576.925212451293</v>
      </c>
      <c r="DE1306" s="348" t="n">
        <f aca="false">SUM('monthly data'!LK292:LM292)</f>
        <v>484.347308674209</v>
      </c>
      <c r="DF1306" s="348" t="n">
        <f aca="false">SUM('monthly data'!LN292:LP292)</f>
        <v>622.017422607421</v>
      </c>
      <c r="DG1306" s="348" t="n">
        <f aca="false">SUM('monthly data'!LQ292:LS292)</f>
        <v>642.288012520366</v>
      </c>
      <c r="DH1306" s="348" t="n">
        <f aca="false">SUM('monthly data'!LT292:LV292)</f>
        <v>722.373408497768</v>
      </c>
      <c r="DI1306" s="348" t="n">
        <f aca="false">SUM('monthly data'!LW292:LY292)</f>
        <v>531.010404472234</v>
      </c>
      <c r="DJ1306" s="348" t="n">
        <f aca="false">SUM('monthly data'!LZ292:MB292)</f>
        <v>0</v>
      </c>
      <c r="DK1306" s="348" t="n">
        <f aca="false">SUM('monthly data'!MC292:ME292)</f>
        <v>0</v>
      </c>
      <c r="DL1306" s="348" t="n">
        <f aca="false">SUM('monthly data'!MF292:MH292)</f>
        <v>0</v>
      </c>
      <c r="DM1306" s="348" t="n">
        <f aca="false">SUM('monthly data'!MI292:MK292)</f>
        <v>0</v>
      </c>
      <c r="DN1306" s="348" t="n">
        <f aca="false">SUM('monthly data'!ML292:MN292)</f>
        <v>0</v>
      </c>
      <c r="DO1306" s="348" t="n">
        <f aca="false">SUM('monthly data'!MO292:MQ292)</f>
        <v>0</v>
      </c>
      <c r="DP1306" s="348" t="n">
        <f aca="false">SUM('monthly data'!MR292:MT292)</f>
        <v>0</v>
      </c>
      <c r="DQ1306" s="348" t="n">
        <f aca="false">SUM('monthly data'!MU292:MW292)</f>
        <v>0</v>
      </c>
    </row>
    <row r="1307" customFormat="false" ht="15.75" hidden="false" customHeight="false" outlineLevel="0" collapsed="false">
      <c r="A1307" s="347" t="s">
        <v>718</v>
      </c>
      <c r="B1307" s="348" t="n">
        <f aca="false">SUM('monthly data'!B293:D293)</f>
        <v>0</v>
      </c>
      <c r="C1307" s="348" t="n">
        <f aca="false">SUM('monthly data'!E293:G293)</f>
        <v>0</v>
      </c>
      <c r="D1307" s="348" t="n">
        <f aca="false">SUM('monthly data'!H293:J293)</f>
        <v>0</v>
      </c>
      <c r="E1307" s="348" t="n">
        <f aca="false">SUM('monthly data'!K293:M293)</f>
        <v>0</v>
      </c>
      <c r="F1307" s="348" t="n">
        <f aca="false">SUM('monthly data'!N293:P293)</f>
        <v>0</v>
      </c>
      <c r="G1307" s="348" t="n">
        <f aca="false">SUM('monthly data'!Q293:S293)</f>
        <v>0</v>
      </c>
      <c r="H1307" s="348" t="n">
        <f aca="false">SUM('monthly data'!T293:V293)</f>
        <v>0</v>
      </c>
      <c r="I1307" s="348" t="n">
        <f aca="false">SUM('monthly data'!W293:Y293)</f>
        <v>0</v>
      </c>
      <c r="J1307" s="348" t="n">
        <f aca="false">SUM('monthly data'!Z293:AB293)</f>
        <v>0</v>
      </c>
      <c r="K1307" s="348" t="n">
        <f aca="false">SUM('monthly data'!AC293:AE293)</f>
        <v>0</v>
      </c>
      <c r="L1307" s="348" t="n">
        <f aca="false">SUM('monthly data'!AF293:AH293)</f>
        <v>0</v>
      </c>
      <c r="M1307" s="348" t="n">
        <f aca="false">SUM('monthly data'!AI293:AK293)</f>
        <v>0</v>
      </c>
      <c r="N1307" s="348" t="n">
        <f aca="false">SUM('monthly data'!AL293:AN293)</f>
        <v>0</v>
      </c>
      <c r="O1307" s="348" t="n">
        <f aca="false">SUM('monthly data'!AO293:AQ293)</f>
        <v>0</v>
      </c>
      <c r="P1307" s="348" t="n">
        <f aca="false">SUM('monthly data'!AR293:AT293)</f>
        <v>0</v>
      </c>
      <c r="Q1307" s="348" t="n">
        <f aca="false">SUM('monthly data'!AU293:AW293)</f>
        <v>0</v>
      </c>
      <c r="R1307" s="348" t="n">
        <f aca="false">SUM('monthly data'!AX293:AZ293)</f>
        <v>8.483259055</v>
      </c>
      <c r="S1307" s="348" t="n">
        <f aca="false">SUM('monthly data'!BA293:BC293)</f>
        <v>8.483259055</v>
      </c>
      <c r="T1307" s="348" t="n">
        <f aca="false">SUM('monthly data'!BD293:BF293)</f>
        <v>8.483259055</v>
      </c>
      <c r="U1307" s="348" t="n">
        <f aca="false">SUM('monthly data'!BG293:BI293)</f>
        <v>8.483259055</v>
      </c>
      <c r="V1307" s="348" t="n">
        <f aca="false">SUM('monthly data'!BJ293:BL293)</f>
        <v>9.2317201525</v>
      </c>
      <c r="W1307" s="348" t="n">
        <f aca="false">SUM('monthly data'!BM293:BO293)</f>
        <v>9.2317201525</v>
      </c>
      <c r="X1307" s="348" t="n">
        <f aca="false">SUM('monthly data'!BP293:BR293)</f>
        <v>9.2317201525</v>
      </c>
      <c r="Y1307" s="348" t="n">
        <f aca="false">SUM('monthly data'!BS293:BU293)</f>
        <v>9.2317201525</v>
      </c>
      <c r="Z1307" s="348" t="n">
        <f aca="false">SUM('monthly data'!BV293:BX293)</f>
        <v>9.73815</v>
      </c>
      <c r="AA1307" s="348" t="n">
        <f aca="false">SUM('monthly data'!BY293:CA293)</f>
        <v>9.73815</v>
      </c>
      <c r="AB1307" s="348" t="n">
        <f aca="false">SUM('monthly data'!CB293:CD293)</f>
        <v>9.73815</v>
      </c>
      <c r="AC1307" s="348" t="n">
        <f aca="false">SUM('monthly data'!CE293:CG293)</f>
        <v>9.73815</v>
      </c>
      <c r="AD1307" s="348" t="n">
        <f aca="false">SUM('monthly data'!CH293:CJ293)</f>
        <v>10.27766875</v>
      </c>
      <c r="AE1307" s="348" t="n">
        <f aca="false">SUM('monthly data'!CK293:CM293)</f>
        <v>10.27766875</v>
      </c>
      <c r="AF1307" s="348" t="n">
        <f aca="false">SUM('monthly data'!CN293:CP293)</f>
        <v>10.27766875</v>
      </c>
      <c r="AG1307" s="348" t="n">
        <f aca="false">SUM('monthly data'!CQ293:CS293)</f>
        <v>10.27766875</v>
      </c>
      <c r="AH1307" s="348" t="n">
        <f aca="false">SUM('monthly data'!CT293:CV293)</f>
        <v>11.0712875</v>
      </c>
      <c r="AI1307" s="348" t="n">
        <f aca="false">SUM('monthly data'!CW293:CY293)</f>
        <v>11.0712875</v>
      </c>
      <c r="AJ1307" s="348" t="n">
        <f aca="false">SUM('monthly data'!CZ293:DB293)</f>
        <v>11.0712875</v>
      </c>
      <c r="AK1307" s="348" t="n">
        <f aca="false">SUM('monthly data'!DC293:DE293)</f>
        <v>11.0712875</v>
      </c>
      <c r="AL1307" s="348" t="n">
        <f aca="false">SUM('monthly data'!DF293:DH293)</f>
        <v>12.018498349375</v>
      </c>
      <c r="AM1307" s="348" t="n">
        <f aca="false">SUM('monthly data'!DI293:DK293)</f>
        <v>12.018498349375</v>
      </c>
      <c r="AN1307" s="348" t="n">
        <f aca="false">SUM('monthly data'!DL293:DN293)</f>
        <v>12.018498349375</v>
      </c>
      <c r="AO1307" s="348" t="n">
        <f aca="false">SUM('monthly data'!DO293:DQ293)</f>
        <v>12.018498349375</v>
      </c>
      <c r="AP1307" s="348" t="n">
        <f aca="false">SUM('monthly data'!DR293:DT293)</f>
        <v>13.32213419875</v>
      </c>
      <c r="AQ1307" s="348" t="n">
        <f aca="false">SUM('monthly data'!DU293:DW293)</f>
        <v>13.32213419875</v>
      </c>
      <c r="AR1307" s="348" t="n">
        <f aca="false">SUM('monthly data'!DX293:DZ293)</f>
        <v>13.32213419875</v>
      </c>
      <c r="AS1307" s="348" t="n">
        <f aca="false">SUM('monthly data'!EA293:EC293)</f>
        <v>13.32213419875</v>
      </c>
      <c r="AT1307" s="348" t="n">
        <f aca="false">SUM('monthly data'!ED293:EF293)</f>
        <v>16.025442099375</v>
      </c>
      <c r="AU1307" s="348" t="n">
        <f aca="false">SUM('monthly data'!EG293:EI293)</f>
        <v>16.025442099375</v>
      </c>
      <c r="AV1307" s="348" t="n">
        <f aca="false">SUM('monthly data'!EJ293:EL293)</f>
        <v>16.025442099375</v>
      </c>
      <c r="AW1307" s="348" t="n">
        <f aca="false">SUM('monthly data'!EM293:EO293)</f>
        <v>16.025442099375</v>
      </c>
      <c r="AX1307" s="348" t="n">
        <f aca="false">SUM('monthly data'!EP293:ER293)</f>
        <v>18.66771</v>
      </c>
      <c r="AY1307" s="348" t="n">
        <f aca="false">SUM('monthly data'!ES293:EU293)</f>
        <v>18.4934</v>
      </c>
      <c r="AZ1307" s="348" t="n">
        <f aca="false">SUM('monthly data'!EV293:EX293)</f>
        <v>17.95647</v>
      </c>
      <c r="BA1307" s="348" t="n">
        <f aca="false">SUM('monthly data'!EY293:FA293)</f>
        <v>18.24334</v>
      </c>
      <c r="BB1307" s="348" t="n">
        <f aca="false">SUM('monthly data'!FB293:FD293)</f>
        <v>19.63498</v>
      </c>
      <c r="BC1307" s="348" t="n">
        <f aca="false">SUM('monthly data'!FE293:FG293)</f>
        <v>20.43547</v>
      </c>
      <c r="BD1307" s="348" t="n">
        <f aca="false">SUM('monthly data'!FH293:FJ293)</f>
        <v>22.32412</v>
      </c>
      <c r="BE1307" s="348" t="n">
        <f aca="false">SUM('monthly data'!FK293:FM293)</f>
        <v>21.784</v>
      </c>
      <c r="BF1307" s="348" t="n">
        <f aca="false">SUM('monthly data'!FN293:FP293)</f>
        <v>22.91812</v>
      </c>
      <c r="BG1307" s="348" t="n">
        <f aca="false">SUM('monthly data'!FQ293:FS293)</f>
        <v>23.8327</v>
      </c>
      <c r="BH1307" s="348" t="n">
        <f aca="false">SUM('monthly data'!FT293:FV293)</f>
        <v>25.05175</v>
      </c>
      <c r="BI1307" s="348" t="n">
        <f aca="false">SUM('monthly data'!FW293:FY293)</f>
        <v>25.59971</v>
      </c>
      <c r="BJ1307" s="348" t="n">
        <f aca="false">SUM('monthly data'!FZ293:GB293)</f>
        <v>26.55836</v>
      </c>
      <c r="BK1307" s="348" t="n">
        <f aca="false">SUM('monthly data'!GC293:GE293)</f>
        <v>29.63113</v>
      </c>
      <c r="BL1307" s="348" t="n">
        <f aca="false">SUM('monthly data'!GF293:GH293)</f>
        <v>28.86916</v>
      </c>
      <c r="BM1307" s="348" t="n">
        <f aca="false">SUM('monthly data'!GI293:GK293)</f>
        <v>31.31565</v>
      </c>
      <c r="BN1307" s="348" t="n">
        <f aca="false">SUM('monthly data'!GL293:GN293)</f>
        <v>29.18824</v>
      </c>
      <c r="BO1307" s="348" t="n">
        <f aca="false">SUM('monthly data'!GO293:GQ293)</f>
        <v>32.47375</v>
      </c>
      <c r="BP1307" s="348" t="n">
        <f aca="false">SUM('monthly data'!GR293:GT293)</f>
        <v>34.00593</v>
      </c>
      <c r="BQ1307" s="348" t="n">
        <f aca="false">SUM('monthly data'!GU293:GW293)</f>
        <v>34.71684</v>
      </c>
      <c r="BR1307" s="348" t="n">
        <f aca="false">SUM('monthly data'!GX293:GZ293)</f>
        <v>32.87626</v>
      </c>
      <c r="BS1307" s="348" t="n">
        <f aca="false">SUM('monthly data'!HA293:HC293)</f>
        <v>43.09171</v>
      </c>
      <c r="BT1307" s="348" t="n">
        <f aca="false">SUM('monthly data'!HD293:HF293)</f>
        <v>38.8775</v>
      </c>
      <c r="BU1307" s="348" t="n">
        <f aca="false">SUM('monthly data'!HG293:HI293)</f>
        <v>43.874031373</v>
      </c>
      <c r="BV1307" s="348" t="n">
        <f aca="false">SUM('monthly data'!HJ293:HL293)</f>
        <v>41.692030862</v>
      </c>
      <c r="BW1307" s="348" t="n">
        <f aca="false">SUM('monthly data'!HM293:HO293)</f>
        <v>44.455945222</v>
      </c>
      <c r="BX1307" s="348" t="n">
        <f aca="false">SUM('monthly data'!HP293:HR293)</f>
        <v>45.076116946</v>
      </c>
      <c r="BY1307" s="348" t="n">
        <f aca="false">SUM('monthly data'!HS293:HU293)</f>
        <v>47.796742128</v>
      </c>
      <c r="BZ1307" s="348" t="n">
        <f aca="false">SUM('monthly data'!HV293:HX293)</f>
        <v>46.793518441</v>
      </c>
      <c r="CA1307" s="348" t="n">
        <f aca="false">SUM('monthly data'!HY293:IA293)</f>
        <v>48.205691949</v>
      </c>
      <c r="CB1307" s="348" t="n">
        <f aca="false">SUM('monthly data'!IB293:ID293)</f>
        <v>52.335936163</v>
      </c>
      <c r="CC1307" s="348" t="n">
        <f aca="false">SUM('monthly data'!IE293:IG293)</f>
        <v>49.451497187</v>
      </c>
      <c r="CD1307" s="348" t="n">
        <f aca="false">SUM('monthly data'!IH293:IJ293)</f>
        <v>52.243148181</v>
      </c>
      <c r="CE1307" s="348" t="n">
        <f aca="false">SUM('monthly data'!IK293:IM293)</f>
        <v>49.736614716</v>
      </c>
      <c r="CF1307" s="348" t="n">
        <f aca="false">SUM('monthly data'!IN293:IP293)</f>
        <v>58.120547227</v>
      </c>
      <c r="CG1307" s="348" t="n">
        <f aca="false">SUM('monthly data'!IQ293:IS293)</f>
        <v>57.189610015</v>
      </c>
      <c r="CH1307" s="348" t="n">
        <f aca="false">SUM('monthly data'!IT293:IV293)</f>
        <v>61.931993865</v>
      </c>
      <c r="CI1307" s="348" t="n">
        <f aca="false">SUM('monthly data'!IW293:IY293)</f>
        <v>65.093086085</v>
      </c>
      <c r="CJ1307" s="348" t="n">
        <f aca="false">SUM('monthly data'!IZ293:JB293)</f>
        <v>73.921212894</v>
      </c>
      <c r="CK1307" s="348" t="n">
        <f aca="false">SUM('monthly data'!JC293:JE293)</f>
        <v>74.163988673</v>
      </c>
      <c r="CL1307" s="348" t="n">
        <f aca="false">SUM('monthly data'!JF293:JH293)</f>
        <v>68.093177329</v>
      </c>
      <c r="CM1307" s="348" t="n">
        <f aca="false">SUM('monthly data'!JI293:JK293)</f>
        <v>101.913331651</v>
      </c>
      <c r="CN1307" s="348" t="n">
        <f aca="false">SUM('monthly data'!JL293:JN293)</f>
        <v>84.88194493</v>
      </c>
      <c r="CO1307" s="348" t="n">
        <f aca="false">SUM('monthly data'!JO293:JQ293)</f>
        <v>74.176055554</v>
      </c>
      <c r="CP1307" s="348" t="n">
        <f aca="false">SUM('monthly data'!JR293:JT293)</f>
        <v>83.493336552</v>
      </c>
      <c r="CQ1307" s="348" t="n">
        <f aca="false">SUM('monthly data'!JU293:JW293)</f>
        <v>81.739129983</v>
      </c>
      <c r="CR1307" s="348" t="n">
        <f aca="false">SUM('monthly data'!JX293:JZ293)</f>
        <v>86.05343392</v>
      </c>
      <c r="CS1307" s="348" t="n">
        <f aca="false">SUM('monthly data'!KA293:KC293)</f>
        <v>82.531441987</v>
      </c>
      <c r="CT1307" s="348" t="n">
        <f aca="false">SUM('monthly data'!KD293:KF293)</f>
        <v>87.671382161</v>
      </c>
      <c r="CU1307" s="348" t="n">
        <f aca="false">SUM('monthly data'!KG293:KI293)</f>
        <v>109.895006384</v>
      </c>
      <c r="CV1307" s="348" t="n">
        <f aca="false">SUM('monthly data'!KJ293:KL293)</f>
        <v>71.112908336</v>
      </c>
      <c r="CW1307" s="348" t="n">
        <f aca="false">SUM('monthly data'!KM293:KO293)</f>
        <v>62.819895345</v>
      </c>
      <c r="CX1307" s="348" t="n">
        <f aca="false">SUM('monthly data'!KP293:KR293)</f>
        <v>70.766716122</v>
      </c>
      <c r="CY1307" s="348" t="n">
        <f aca="false">SUM('monthly data'!KS293:KU293)</f>
        <v>61.627545104</v>
      </c>
      <c r="CZ1307" s="348" t="n">
        <f aca="false">SUM('monthly data'!KV293:KX293)</f>
        <v>135.973587981</v>
      </c>
      <c r="DA1307" s="348" t="n">
        <f aca="false">SUM('monthly data'!KY293:LA293)</f>
        <v>133.87777658</v>
      </c>
      <c r="DB1307" s="348" t="n">
        <f aca="false">SUM('monthly data'!LB293:LD293)</f>
        <v>136.267282936</v>
      </c>
      <c r="DC1307" s="348" t="n">
        <f aca="false">SUM('monthly data'!LE293:LG293)</f>
        <v>145.352577272</v>
      </c>
      <c r="DD1307" s="348" t="n">
        <f aca="false">SUM('monthly data'!LH293:LJ293)</f>
        <v>155.763119558</v>
      </c>
      <c r="DE1307" s="348" t="n">
        <f aca="false">SUM('monthly data'!LK293:LM293)</f>
        <v>147.132470233</v>
      </c>
      <c r="DF1307" s="348" t="n">
        <f aca="false">SUM('monthly data'!LN293:LP293)</f>
        <v>164.812391443</v>
      </c>
      <c r="DG1307" s="348" t="n">
        <f aca="false">SUM('monthly data'!LQ293:LS293)</f>
        <v>181.275365024572</v>
      </c>
      <c r="DH1307" s="348" t="n">
        <f aca="false">SUM('monthly data'!LT293:LV293)</f>
        <v>196.175307326</v>
      </c>
      <c r="DI1307" s="348" t="n">
        <f aca="false">SUM('monthly data'!LW293:LY293)</f>
        <v>191.822975172625</v>
      </c>
      <c r="DJ1307" s="348" t="n">
        <f aca="false">SUM('monthly data'!LZ293:MB293)</f>
        <v>0</v>
      </c>
      <c r="DK1307" s="348" t="n">
        <f aca="false">SUM('monthly data'!MC293:ME293)</f>
        <v>0</v>
      </c>
      <c r="DL1307" s="348" t="n">
        <f aca="false">SUM('monthly data'!MF293:MH293)</f>
        <v>0</v>
      </c>
      <c r="DM1307" s="348" t="n">
        <f aca="false">SUM('monthly data'!MI293:MK293)</f>
        <v>0</v>
      </c>
      <c r="DN1307" s="348" t="n">
        <f aca="false">SUM('monthly data'!ML293:MN293)</f>
        <v>0</v>
      </c>
      <c r="DO1307" s="348" t="n">
        <f aca="false">SUM('monthly data'!MO293:MQ293)</f>
        <v>0</v>
      </c>
      <c r="DP1307" s="348" t="n">
        <f aca="false">SUM('monthly data'!MR293:MT293)</f>
        <v>0</v>
      </c>
      <c r="DQ1307" s="348" t="n">
        <f aca="false">SUM('monthly data'!MU293:MW293)</f>
        <v>0</v>
      </c>
    </row>
    <row r="1308" customFormat="false" ht="15.75" hidden="false" customHeight="false" outlineLevel="0" collapsed="false">
      <c r="A1308" s="349" t="s">
        <v>719</v>
      </c>
      <c r="B1308" s="348" t="n">
        <f aca="false">SUM('monthly data'!B294:D294)</f>
        <v>0</v>
      </c>
      <c r="C1308" s="348" t="n">
        <f aca="false">SUM('monthly data'!E294:G294)</f>
        <v>0</v>
      </c>
      <c r="D1308" s="348" t="n">
        <f aca="false">SUM('monthly data'!H294:J294)</f>
        <v>0</v>
      </c>
      <c r="E1308" s="348" t="n">
        <f aca="false">SUM('monthly data'!K294:M294)</f>
        <v>0</v>
      </c>
      <c r="F1308" s="348" t="n">
        <f aca="false">SUM('monthly data'!N294:P294)</f>
        <v>0</v>
      </c>
      <c r="G1308" s="348" t="n">
        <f aca="false">SUM('monthly data'!Q294:S294)</f>
        <v>0</v>
      </c>
      <c r="H1308" s="348" t="n">
        <f aca="false">SUM('monthly data'!T294:V294)</f>
        <v>0</v>
      </c>
      <c r="I1308" s="348" t="n">
        <f aca="false">SUM('monthly data'!W294:Y294)</f>
        <v>0</v>
      </c>
      <c r="J1308" s="348" t="n">
        <f aca="false">SUM('monthly data'!Z294:AB294)</f>
        <v>0</v>
      </c>
      <c r="K1308" s="348" t="n">
        <f aca="false">SUM('monthly data'!AC294:AE294)</f>
        <v>0</v>
      </c>
      <c r="L1308" s="348" t="n">
        <f aca="false">SUM('monthly data'!AF294:AH294)</f>
        <v>0</v>
      </c>
      <c r="M1308" s="348" t="n">
        <f aca="false">SUM('monthly data'!AI294:AK294)</f>
        <v>0</v>
      </c>
      <c r="N1308" s="348" t="n">
        <f aca="false">SUM('monthly data'!AL294:AN294)</f>
        <v>0</v>
      </c>
      <c r="O1308" s="348" t="n">
        <f aca="false">SUM('monthly data'!AO294:AQ294)</f>
        <v>0</v>
      </c>
      <c r="P1308" s="348" t="n">
        <f aca="false">SUM('monthly data'!AR294:AT294)</f>
        <v>0</v>
      </c>
      <c r="Q1308" s="348" t="n">
        <f aca="false">SUM('monthly data'!AU294:AW294)</f>
        <v>0</v>
      </c>
      <c r="R1308" s="348" t="n">
        <f aca="false">SUM('monthly data'!AX294:AZ294)</f>
        <v>6.383686029</v>
      </c>
      <c r="S1308" s="348" t="n">
        <f aca="false">SUM('monthly data'!BA294:BC294)</f>
        <v>6.383686029</v>
      </c>
      <c r="T1308" s="348" t="n">
        <f aca="false">SUM('monthly data'!BD294:BF294)</f>
        <v>6.383686029</v>
      </c>
      <c r="U1308" s="348" t="n">
        <f aca="false">SUM('monthly data'!BG294:BI294)</f>
        <v>6.383686029</v>
      </c>
      <c r="V1308" s="348" t="n">
        <f aca="false">SUM('monthly data'!BJ294:BL294)</f>
        <v>6.5616648895</v>
      </c>
      <c r="W1308" s="348" t="n">
        <f aca="false">SUM('monthly data'!BM294:BO294)</f>
        <v>6.5616648895</v>
      </c>
      <c r="X1308" s="348" t="n">
        <f aca="false">SUM('monthly data'!BP294:BR294)</f>
        <v>6.5616648895</v>
      </c>
      <c r="Y1308" s="348" t="n">
        <f aca="false">SUM('monthly data'!BS294:BU294)</f>
        <v>6.5616648895</v>
      </c>
      <c r="Z1308" s="348" t="n">
        <f aca="false">SUM('monthly data'!BV294:BX294)</f>
        <v>7.50466875</v>
      </c>
      <c r="AA1308" s="348" t="n">
        <f aca="false">SUM('monthly data'!BY294:CA294)</f>
        <v>7.50466875</v>
      </c>
      <c r="AB1308" s="348" t="n">
        <f aca="false">SUM('monthly data'!CB294:CD294)</f>
        <v>7.50466875</v>
      </c>
      <c r="AC1308" s="348" t="n">
        <f aca="false">SUM('monthly data'!CE294:CG294)</f>
        <v>7.50466875</v>
      </c>
      <c r="AD1308" s="348" t="n">
        <f aca="false">SUM('monthly data'!CH294:CJ294)</f>
        <v>9.11410625</v>
      </c>
      <c r="AE1308" s="348" t="n">
        <f aca="false">SUM('monthly data'!CK294:CM294)</f>
        <v>9.11410625</v>
      </c>
      <c r="AF1308" s="348" t="n">
        <f aca="false">SUM('monthly data'!CN294:CP294)</f>
        <v>9.11410625</v>
      </c>
      <c r="AG1308" s="348" t="n">
        <f aca="false">SUM('monthly data'!CQ294:CS294)</f>
        <v>9.11410625</v>
      </c>
      <c r="AH1308" s="348" t="n">
        <f aca="false">SUM('monthly data'!CT294:CV294)</f>
        <v>10.8110375</v>
      </c>
      <c r="AI1308" s="348" t="n">
        <f aca="false">SUM('monthly data'!CW294:CY294)</f>
        <v>10.8110375</v>
      </c>
      <c r="AJ1308" s="348" t="n">
        <f aca="false">SUM('monthly data'!CZ294:DB294)</f>
        <v>10.8110375</v>
      </c>
      <c r="AK1308" s="348" t="n">
        <f aca="false">SUM('monthly data'!DC294:DE294)</f>
        <v>10.8110375</v>
      </c>
      <c r="AL1308" s="348" t="n">
        <f aca="false">SUM('monthly data'!DF294:DH294)</f>
        <v>12.7947849833744</v>
      </c>
      <c r="AM1308" s="348" t="n">
        <f aca="false">SUM('monthly data'!DI294:DK294)</f>
        <v>12.7947849833744</v>
      </c>
      <c r="AN1308" s="348" t="n">
        <f aca="false">SUM('monthly data'!DL294:DN294)</f>
        <v>12.7947849833744</v>
      </c>
      <c r="AO1308" s="348" t="n">
        <f aca="false">SUM('monthly data'!DO294:DQ294)</f>
        <v>12.7947849833744</v>
      </c>
      <c r="AP1308" s="348" t="n">
        <f aca="false">SUM('monthly data'!DR294:DT294)</f>
        <v>15.5036824667488</v>
      </c>
      <c r="AQ1308" s="348" t="n">
        <f aca="false">SUM('monthly data'!DU294:DW294)</f>
        <v>15.5036824667488</v>
      </c>
      <c r="AR1308" s="348" t="n">
        <f aca="false">SUM('monthly data'!DX294:DZ294)</f>
        <v>15.5036824667488</v>
      </c>
      <c r="AS1308" s="348" t="n">
        <f aca="false">SUM('monthly data'!EA294:EC294)</f>
        <v>15.5036824667488</v>
      </c>
      <c r="AT1308" s="348" t="n">
        <f aca="false">SUM('monthly data'!ED294:EF294)</f>
        <v>16.8009224833744</v>
      </c>
      <c r="AU1308" s="348" t="n">
        <f aca="false">SUM('monthly data'!EG294:EI294)</f>
        <v>16.8009224833744</v>
      </c>
      <c r="AV1308" s="348" t="n">
        <f aca="false">SUM('monthly data'!EJ294:EL294)</f>
        <v>16.8009224833744</v>
      </c>
      <c r="AW1308" s="348" t="n">
        <f aca="false">SUM('monthly data'!EM294:EO294)</f>
        <v>16.8009224833744</v>
      </c>
      <c r="AX1308" s="348" t="n">
        <f aca="false">SUM('monthly data'!EP294:ER294)</f>
        <v>16.96244</v>
      </c>
      <c r="AY1308" s="348" t="n">
        <f aca="false">SUM('monthly data'!ES294:EU294)</f>
        <v>13.75781</v>
      </c>
      <c r="AZ1308" s="348" t="n">
        <f aca="false">SUM('monthly data'!EV294:EX294)</f>
        <v>22.04666</v>
      </c>
      <c r="BA1308" s="348" t="n">
        <f aca="false">SUM('monthly data'!EY294:FA294)</f>
        <v>24.74535</v>
      </c>
      <c r="BB1308" s="348" t="n">
        <f aca="false">SUM('monthly data'!FB294:FD294)</f>
        <v>17.68866</v>
      </c>
      <c r="BC1308" s="348" t="n">
        <f aca="false">SUM('monthly data'!FE294:FG294)</f>
        <v>17.4354</v>
      </c>
      <c r="BD1308" s="348" t="n">
        <f aca="false">SUM('monthly data'!FH294:FJ294)</f>
        <v>21.79512</v>
      </c>
      <c r="BE1308" s="348" t="n">
        <f aca="false">SUM('monthly data'!FK294:FM294)</f>
        <v>23.40767</v>
      </c>
      <c r="BF1308" s="348" t="n">
        <f aca="false">SUM('monthly data'!FN294:FP294)</f>
        <v>27.44992</v>
      </c>
      <c r="BG1308" s="348" t="n">
        <f aca="false">SUM('monthly data'!FQ294:FS294)</f>
        <v>31.2361</v>
      </c>
      <c r="BH1308" s="348" t="n">
        <f aca="false">SUM('monthly data'!FT294:FV294)</f>
        <v>22.47965</v>
      </c>
      <c r="BI1308" s="348" t="n">
        <f aca="false">SUM('monthly data'!FW294:FY294)</f>
        <v>23.64083</v>
      </c>
      <c r="BJ1308" s="348" t="n">
        <f aca="false">SUM('monthly data'!FZ294:GB294)</f>
        <v>30.35041</v>
      </c>
      <c r="BK1308" s="348" t="n">
        <f aca="false">SUM('monthly data'!GC294:GE294)</f>
        <v>30.7288</v>
      </c>
      <c r="BL1308" s="348" t="n">
        <f aca="false">SUM('monthly data'!GF294:GH294)</f>
        <v>24.62014</v>
      </c>
      <c r="BM1308" s="348" t="n">
        <f aca="false">SUM('monthly data'!GI294:GK294)</f>
        <v>32.96079</v>
      </c>
      <c r="BN1308" s="348" t="n">
        <f aca="false">SUM('monthly data'!GL294:GN294)</f>
        <v>25.43225</v>
      </c>
      <c r="BO1308" s="348" t="n">
        <f aca="false">SUM('monthly data'!GO294:GQ294)</f>
        <v>42.23395</v>
      </c>
      <c r="BP1308" s="348" t="n">
        <f aca="false">SUM('monthly data'!GR294:GT294)</f>
        <v>35.37675</v>
      </c>
      <c r="BQ1308" s="348" t="n">
        <f aca="false">SUM('monthly data'!GU294:GW294)</f>
        <v>33.83537</v>
      </c>
      <c r="BR1308" s="348" t="n">
        <f aca="false">SUM('monthly data'!GX294:GZ294)</f>
        <v>32.18181</v>
      </c>
      <c r="BS1308" s="348" t="n">
        <f aca="false">SUM('monthly data'!HA294:HC294)</f>
        <v>50.65427</v>
      </c>
      <c r="BT1308" s="348" t="n">
        <f aca="false">SUM('monthly data'!HD294:HF294)</f>
        <v>26.7657</v>
      </c>
      <c r="BU1308" s="348" t="n">
        <f aca="false">SUM('monthly data'!HG294:HI294)</f>
        <v>34.574451442</v>
      </c>
      <c r="BV1308" s="348" t="n">
        <f aca="false">SUM('monthly data'!HJ294:HL294)</f>
        <v>38.302198183</v>
      </c>
      <c r="BW1308" s="348" t="n">
        <f aca="false">SUM('monthly data'!HM294:HO294)</f>
        <v>44.954485341</v>
      </c>
      <c r="BX1308" s="348" t="n">
        <f aca="false">SUM('monthly data'!HP294:HR294)</f>
        <v>31.191243356</v>
      </c>
      <c r="BY1308" s="348" t="n">
        <f aca="false">SUM('monthly data'!HS294:HU294)</f>
        <v>33.185009474</v>
      </c>
      <c r="BZ1308" s="348" t="n">
        <f aca="false">SUM('monthly data'!HV294:HX294)</f>
        <v>39.053348429</v>
      </c>
      <c r="CA1308" s="348" t="n">
        <f aca="false">SUM('monthly data'!HY294:IA294)</f>
        <v>39.086483341</v>
      </c>
      <c r="CB1308" s="348" t="n">
        <f aca="false">SUM('monthly data'!IB294:ID294)</f>
        <v>44.03402056</v>
      </c>
      <c r="CC1308" s="348" t="n">
        <f aca="false">SUM('monthly data'!IE294:IG294)</f>
        <v>56.144786231</v>
      </c>
      <c r="CD1308" s="348" t="n">
        <f aca="false">SUM('monthly data'!IH294:IJ294)</f>
        <v>54.89190517</v>
      </c>
      <c r="CE1308" s="348" t="n">
        <f aca="false">SUM('monthly data'!IK294:IM294)</f>
        <v>34.786726396</v>
      </c>
      <c r="CF1308" s="348" t="n">
        <f aca="false">SUM('monthly data'!IN294:IP294)</f>
        <v>47.145300258</v>
      </c>
      <c r="CG1308" s="348" t="n">
        <f aca="false">SUM('monthly data'!IQ294:IS294)</f>
        <v>52.553532823</v>
      </c>
      <c r="CH1308" s="348" t="n">
        <f aca="false">SUM('monthly data'!IT294:IV294)</f>
        <v>47.519319107</v>
      </c>
      <c r="CI1308" s="348" t="n">
        <f aca="false">SUM('monthly data'!IW294:IY294)</f>
        <v>33.403260622</v>
      </c>
      <c r="CJ1308" s="348" t="n">
        <f aca="false">SUM('monthly data'!IZ294:JB294)</f>
        <v>54.941276277</v>
      </c>
      <c r="CK1308" s="348" t="n">
        <f aca="false">SUM('monthly data'!JC294:JE294)</f>
        <v>44.231961705</v>
      </c>
      <c r="CL1308" s="348" t="n">
        <f aca="false">SUM('monthly data'!JF294:JH294)</f>
        <v>49.565859546</v>
      </c>
      <c r="CM1308" s="348" t="n">
        <f aca="false">SUM('monthly data'!JI294:JK294)</f>
        <v>70.412775577</v>
      </c>
      <c r="CN1308" s="348" t="n">
        <f aca="false">SUM('monthly data'!JL294:JN294)</f>
        <v>67.052111287</v>
      </c>
      <c r="CO1308" s="348" t="n">
        <f aca="false">SUM('monthly data'!JO294:JQ294)</f>
        <v>50.697837132</v>
      </c>
      <c r="CP1308" s="348" t="n">
        <f aca="false">SUM('monthly data'!JR294:JT294)</f>
        <v>47.4213762</v>
      </c>
      <c r="CQ1308" s="348" t="n">
        <f aca="false">SUM('monthly data'!JU294:JW294)</f>
        <v>51.109336783</v>
      </c>
      <c r="CR1308" s="348" t="n">
        <f aca="false">SUM('monthly data'!JX294:JZ294)</f>
        <v>60.211425726</v>
      </c>
      <c r="CS1308" s="348" t="n">
        <f aca="false">SUM('monthly data'!KA294:KC294)</f>
        <v>58.056732474</v>
      </c>
      <c r="CT1308" s="348" t="n">
        <f aca="false">SUM('monthly data'!KD294:KF294)</f>
        <v>57.573456369</v>
      </c>
      <c r="CU1308" s="348" t="n">
        <f aca="false">SUM('monthly data'!KG294:KI294)</f>
        <v>54.010569791</v>
      </c>
      <c r="CV1308" s="348" t="n">
        <f aca="false">SUM('monthly data'!KJ294:KL294)</f>
        <v>111.8675842535</v>
      </c>
      <c r="CW1308" s="348" t="n">
        <f aca="false">SUM('monthly data'!KM294:KO294)</f>
        <v>111.3546183955</v>
      </c>
      <c r="CX1308" s="348" t="n">
        <f aca="false">SUM('monthly data'!KP294:KR294)</f>
        <v>175.544954753</v>
      </c>
      <c r="CY1308" s="348" t="n">
        <f aca="false">SUM('monthly data'!KS294:KU294)</f>
        <v>173.579532009</v>
      </c>
      <c r="CZ1308" s="348" t="n">
        <f aca="false">SUM('monthly data'!KV294:KX294)</f>
        <v>174.306259616</v>
      </c>
      <c r="DA1308" s="348" t="n">
        <f aca="false">SUM('monthly data'!KY294:LA294)</f>
        <v>140.403157457</v>
      </c>
      <c r="DB1308" s="348" t="n">
        <f aca="false">SUM('monthly data'!LB294:LD294)</f>
        <v>128.063116688</v>
      </c>
      <c r="DC1308" s="348" t="n">
        <f aca="false">SUM('monthly data'!LE294:LG294)</f>
        <v>243.626061401</v>
      </c>
      <c r="DD1308" s="348" t="n">
        <f aca="false">SUM('monthly data'!LH294:LJ294)</f>
        <v>153.827228919</v>
      </c>
      <c r="DE1308" s="348" t="n">
        <f aca="false">SUM('monthly data'!LK294:LM294)</f>
        <v>197.542898513</v>
      </c>
      <c r="DF1308" s="348" t="n">
        <f aca="false">SUM('monthly data'!LN294:LP294)</f>
        <v>261.116453497</v>
      </c>
      <c r="DG1308" s="348" t="n">
        <f aca="false">SUM('monthly data'!LQ294:LS294)</f>
        <v>257.91469521066</v>
      </c>
      <c r="DH1308" s="348" t="n">
        <f aca="false">SUM('monthly data'!LT294:LV294)</f>
        <v>279.239919245676</v>
      </c>
      <c r="DI1308" s="348" t="n">
        <f aca="false">SUM('monthly data'!LW294:LY294)</f>
        <v>211.308445149783</v>
      </c>
      <c r="DJ1308" s="348" t="n">
        <f aca="false">SUM('monthly data'!LZ294:MB294)</f>
        <v>0</v>
      </c>
      <c r="DK1308" s="348" t="n">
        <f aca="false">SUM('monthly data'!MC294:ME294)</f>
        <v>0</v>
      </c>
      <c r="DL1308" s="348" t="n">
        <f aca="false">SUM('monthly data'!MF294:MH294)</f>
        <v>0</v>
      </c>
      <c r="DM1308" s="348" t="n">
        <f aca="false">SUM('monthly data'!MI294:MK294)</f>
        <v>0</v>
      </c>
      <c r="DN1308" s="348" t="n">
        <f aca="false">SUM('monthly data'!ML294:MN294)</f>
        <v>0</v>
      </c>
      <c r="DO1308" s="348" t="n">
        <f aca="false">SUM('monthly data'!MO294:MQ294)</f>
        <v>0</v>
      </c>
      <c r="DP1308" s="348" t="n">
        <f aca="false">SUM('monthly data'!MR294:MT294)</f>
        <v>0</v>
      </c>
      <c r="DQ1308" s="348" t="n">
        <f aca="false">SUM('monthly data'!MU294:MW294)</f>
        <v>0</v>
      </c>
    </row>
    <row r="1309" customFormat="false" ht="15.75" hidden="false" customHeight="false" outlineLevel="0" collapsed="false">
      <c r="A1309" s="349" t="s">
        <v>720</v>
      </c>
      <c r="B1309" s="348" t="n">
        <f aca="false">SUM('monthly data'!B295:D295)</f>
        <v>0</v>
      </c>
      <c r="C1309" s="348" t="n">
        <f aca="false">SUM('monthly data'!E295:G295)</f>
        <v>0</v>
      </c>
      <c r="D1309" s="348" t="n">
        <f aca="false">SUM('monthly data'!H295:J295)</f>
        <v>0</v>
      </c>
      <c r="E1309" s="348" t="n">
        <f aca="false">SUM('monthly data'!K295:M295)</f>
        <v>0</v>
      </c>
      <c r="F1309" s="348" t="n">
        <f aca="false">SUM('monthly data'!N295:P295)</f>
        <v>0</v>
      </c>
      <c r="G1309" s="348" t="n">
        <f aca="false">SUM('monthly data'!Q295:S295)</f>
        <v>0</v>
      </c>
      <c r="H1309" s="348" t="n">
        <f aca="false">SUM('monthly data'!T295:V295)</f>
        <v>0</v>
      </c>
      <c r="I1309" s="348" t="n">
        <f aca="false">SUM('monthly data'!W295:Y295)</f>
        <v>0</v>
      </c>
      <c r="J1309" s="348" t="n">
        <f aca="false">SUM('monthly data'!Z295:AB295)</f>
        <v>0</v>
      </c>
      <c r="K1309" s="348" t="n">
        <f aca="false">SUM('monthly data'!AC295:AE295)</f>
        <v>0</v>
      </c>
      <c r="L1309" s="348" t="n">
        <f aca="false">SUM('monthly data'!AF295:AH295)</f>
        <v>0</v>
      </c>
      <c r="M1309" s="348" t="n">
        <f aca="false">SUM('monthly data'!AI295:AK295)</f>
        <v>0</v>
      </c>
      <c r="N1309" s="348" t="n">
        <f aca="false">SUM('monthly data'!AL295:AN295)</f>
        <v>0</v>
      </c>
      <c r="O1309" s="348" t="n">
        <f aca="false">SUM('monthly data'!AO295:AQ295)</f>
        <v>0</v>
      </c>
      <c r="P1309" s="348" t="n">
        <f aca="false">SUM('monthly data'!AR295:AT295)</f>
        <v>0</v>
      </c>
      <c r="Q1309" s="348" t="n">
        <f aca="false">SUM('monthly data'!AU295:AW295)</f>
        <v>0</v>
      </c>
      <c r="R1309" s="348" t="n">
        <f aca="false">SUM('monthly data'!AX295:AZ295)</f>
        <v>1.479739215875</v>
      </c>
      <c r="S1309" s="348" t="n">
        <f aca="false">SUM('monthly data'!BA295:BC295)</f>
        <v>1.479739215875</v>
      </c>
      <c r="T1309" s="348" t="n">
        <f aca="false">SUM('monthly data'!BD295:BF295)</f>
        <v>1.479739215875</v>
      </c>
      <c r="U1309" s="348" t="n">
        <f aca="false">SUM('monthly data'!BG295:BI295)</f>
        <v>1.479739215875</v>
      </c>
      <c r="V1309" s="348" t="n">
        <f aca="false">SUM('monthly data'!BJ295:BL295)</f>
        <v>1.3563571079375</v>
      </c>
      <c r="W1309" s="348" t="n">
        <f aca="false">SUM('monthly data'!BM295:BO295)</f>
        <v>1.3563571079375</v>
      </c>
      <c r="X1309" s="348" t="n">
        <f aca="false">SUM('monthly data'!BP295:BR295)</f>
        <v>1.3563571079375</v>
      </c>
      <c r="Y1309" s="348" t="n">
        <f aca="false">SUM('monthly data'!BS295:BU295)</f>
        <v>1.3563571079375</v>
      </c>
      <c r="Z1309" s="348" t="n">
        <f aca="false">SUM('monthly data'!BV295:BX295)</f>
        <v>1.46055</v>
      </c>
      <c r="AA1309" s="348" t="n">
        <f aca="false">SUM('monthly data'!BY295:CA295)</f>
        <v>1.46055</v>
      </c>
      <c r="AB1309" s="348" t="n">
        <f aca="false">SUM('monthly data'!CB295:CD295)</f>
        <v>1.46055</v>
      </c>
      <c r="AC1309" s="348" t="n">
        <f aca="false">SUM('monthly data'!CE295:CG295)</f>
        <v>1.46055</v>
      </c>
      <c r="AD1309" s="348" t="n">
        <f aca="false">SUM('monthly data'!CH295:CJ295)</f>
        <v>1.8645625</v>
      </c>
      <c r="AE1309" s="348" t="n">
        <f aca="false">SUM('monthly data'!CK295:CM295)</f>
        <v>1.8645625</v>
      </c>
      <c r="AF1309" s="348" t="n">
        <f aca="false">SUM('monthly data'!CN295:CP295)</f>
        <v>1.8645625</v>
      </c>
      <c r="AG1309" s="348" t="n">
        <f aca="false">SUM('monthly data'!CQ295:CS295)</f>
        <v>1.8645625</v>
      </c>
      <c r="AH1309" s="348" t="n">
        <f aca="false">SUM('monthly data'!CT295:CV295)</f>
        <v>2.44658</v>
      </c>
      <c r="AI1309" s="348" t="n">
        <f aca="false">SUM('monthly data'!CW295:CY295)</f>
        <v>2.44658</v>
      </c>
      <c r="AJ1309" s="348" t="n">
        <f aca="false">SUM('monthly data'!CZ295:DB295)</f>
        <v>2.44658</v>
      </c>
      <c r="AK1309" s="348" t="n">
        <f aca="false">SUM('monthly data'!DC295:DE295)</f>
        <v>2.44658</v>
      </c>
      <c r="AL1309" s="348" t="n">
        <f aca="false">SUM('monthly data'!DF295:DH295)</f>
        <v>2.837591178625</v>
      </c>
      <c r="AM1309" s="348" t="n">
        <f aca="false">SUM('monthly data'!DI295:DK295)</f>
        <v>2.837591178625</v>
      </c>
      <c r="AN1309" s="348" t="n">
        <f aca="false">SUM('monthly data'!DL295:DN295)</f>
        <v>2.837591178625</v>
      </c>
      <c r="AO1309" s="348" t="n">
        <f aca="false">SUM('monthly data'!DO295:DQ295)</f>
        <v>2.837591178625</v>
      </c>
      <c r="AP1309" s="348" t="n">
        <f aca="false">SUM('monthly data'!DR295:DT295)</f>
        <v>2.88540485725</v>
      </c>
      <c r="AQ1309" s="348" t="n">
        <f aca="false">SUM('monthly data'!DU295:DW295)</f>
        <v>2.88540485725</v>
      </c>
      <c r="AR1309" s="348" t="n">
        <f aca="false">SUM('monthly data'!DX295:DZ295)</f>
        <v>2.88540485725</v>
      </c>
      <c r="AS1309" s="348" t="n">
        <f aca="false">SUM('monthly data'!EA295:EC295)</f>
        <v>2.88540485725</v>
      </c>
      <c r="AT1309" s="348" t="n">
        <f aca="false">SUM('monthly data'!ED295:EF295)</f>
        <v>3.028099928625</v>
      </c>
      <c r="AU1309" s="348" t="n">
        <f aca="false">SUM('monthly data'!EG295:EI295)</f>
        <v>3.028099928625</v>
      </c>
      <c r="AV1309" s="348" t="n">
        <f aca="false">SUM('monthly data'!EJ295:EL295)</f>
        <v>3.028099928625</v>
      </c>
      <c r="AW1309" s="348" t="n">
        <f aca="false">SUM('monthly data'!EM295:EO295)</f>
        <v>3.028099928625</v>
      </c>
      <c r="AX1309" s="348" t="n">
        <f aca="false">SUM('monthly data'!EP295:ER295)</f>
        <v>0.764774402</v>
      </c>
      <c r="AY1309" s="348" t="n">
        <f aca="false">SUM('monthly data'!ES295:EU295)</f>
        <v>0.76647</v>
      </c>
      <c r="AZ1309" s="348" t="n">
        <f aca="false">SUM('monthly data'!EV295:EX295)</f>
        <v>1.62763</v>
      </c>
      <c r="BA1309" s="348" t="n">
        <f aca="false">SUM('monthly data'!EY295:FA295)</f>
        <v>5.555393844</v>
      </c>
      <c r="BB1309" s="348" t="n">
        <f aca="false">SUM('monthly data'!FB295:FD295)</f>
        <v>1.6529</v>
      </c>
      <c r="BC1309" s="348" t="n">
        <f aca="false">SUM('monthly data'!FE295:FG295)</f>
        <v>2.285706797</v>
      </c>
      <c r="BD1309" s="348" t="n">
        <f aca="false">SUM('monthly data'!FH295:FJ295)</f>
        <v>2.25316</v>
      </c>
      <c r="BE1309" s="348" t="n">
        <f aca="false">SUM('monthly data'!FK295:FM295)</f>
        <v>2.66303</v>
      </c>
      <c r="BF1309" s="348" t="n">
        <f aca="false">SUM('monthly data'!FN295:FP295)</f>
        <v>1.09131</v>
      </c>
      <c r="BG1309" s="348" t="n">
        <f aca="false">SUM('monthly data'!FQ295:FS295)</f>
        <v>1.43223</v>
      </c>
      <c r="BH1309" s="348" t="n">
        <f aca="false">SUM('monthly data'!FT295:FV295)</f>
        <v>2.51446</v>
      </c>
      <c r="BI1309" s="348" t="n">
        <f aca="false">SUM('monthly data'!FW295:FY295)</f>
        <v>2.31155</v>
      </c>
      <c r="BJ1309" s="348" t="n">
        <f aca="false">SUM('monthly data'!FZ295:GB295)</f>
        <v>2.42426</v>
      </c>
      <c r="BK1309" s="348" t="n">
        <f aca="false">SUM('monthly data'!GC295:GE295)</f>
        <v>2.28556</v>
      </c>
      <c r="BL1309" s="348" t="n">
        <f aca="false">SUM('monthly data'!GF295:GH295)</f>
        <v>2.80292</v>
      </c>
      <c r="BM1309" s="348" t="n">
        <f aca="false">SUM('monthly data'!GI295:GK295)</f>
        <v>2.60327</v>
      </c>
      <c r="BN1309" s="348" t="n">
        <f aca="false">SUM('monthly data'!GL295:GN295)</f>
        <v>1.84336</v>
      </c>
      <c r="BO1309" s="348" t="n">
        <f aca="false">SUM('monthly data'!GO295:GQ295)</f>
        <v>3.68953</v>
      </c>
      <c r="BP1309" s="348" t="n">
        <f aca="false">SUM('monthly data'!GR295:GT295)</f>
        <v>3.290900982</v>
      </c>
      <c r="BQ1309" s="348" t="n">
        <f aca="false">SUM('monthly data'!GU295:GW295)</f>
        <v>3.630701739</v>
      </c>
      <c r="BR1309" s="348" t="n">
        <f aca="false">SUM('monthly data'!GX295:GZ295)</f>
        <v>3.9371</v>
      </c>
      <c r="BS1309" s="348" t="n">
        <f aca="false">SUM('monthly data'!HA295:HC295)</f>
        <v>2.01867</v>
      </c>
      <c r="BT1309" s="348" t="n">
        <f aca="false">SUM('monthly data'!HD295:HF295)</f>
        <v>3.3113</v>
      </c>
      <c r="BU1309" s="348" t="n">
        <f aca="false">SUM('monthly data'!HG295:HI295)</f>
        <v>0</v>
      </c>
      <c r="BV1309" s="348" t="n">
        <f aca="false">SUM('monthly data'!HJ295:HL295)</f>
        <v>0</v>
      </c>
      <c r="BW1309" s="348" t="n">
        <f aca="false">SUM('monthly data'!HM295:HO295)</f>
        <v>0</v>
      </c>
      <c r="BX1309" s="348" t="n">
        <f aca="false">SUM('monthly data'!HP295:HR295)</f>
        <v>5.37714297917502</v>
      </c>
      <c r="BY1309" s="348" t="n">
        <f aca="false">SUM('monthly data'!HS295:HU295)</f>
        <v>4.51565588434915</v>
      </c>
      <c r="BZ1309" s="348" t="n">
        <f aca="false">SUM('monthly data'!HV295:HX295)</f>
        <v>3.88791765937344</v>
      </c>
      <c r="CA1309" s="348" t="n">
        <f aca="false">SUM('monthly data'!HY295:IA295)</f>
        <v>4.2616360679674</v>
      </c>
      <c r="CB1309" s="348" t="n">
        <f aca="false">SUM('monthly data'!IB295:ID295)</f>
        <v>4.18053576021562</v>
      </c>
      <c r="CC1309" s="348" t="n">
        <f aca="false">SUM('monthly data'!IE295:IG295)</f>
        <v>4.140052578</v>
      </c>
      <c r="CD1309" s="348" t="n">
        <f aca="false">SUM('monthly data'!IH295:IJ295)</f>
        <v>4.62037383363615</v>
      </c>
      <c r="CE1309" s="348" t="n">
        <f aca="false">SUM('monthly data'!IK295:IM295)</f>
        <v>5.30717193336388</v>
      </c>
      <c r="CF1309" s="348" t="n">
        <f aca="false">SUM('monthly data'!IN295:IP295)</f>
        <v>6.0629194972507</v>
      </c>
      <c r="CG1309" s="348" t="n">
        <f aca="false">SUM('monthly data'!IQ295:IS295)</f>
        <v>6.3942959915811</v>
      </c>
      <c r="CH1309" s="348" t="n">
        <f aca="false">SUM('monthly data'!IT295:IV295)</f>
        <v>6.288097618</v>
      </c>
      <c r="CI1309" s="348" t="n">
        <f aca="false">SUM('monthly data'!IW295:IY295)</f>
        <v>6.60606078804535</v>
      </c>
      <c r="CJ1309" s="348" t="n">
        <f aca="false">SUM('monthly data'!IZ295:JB295)</f>
        <v>9.43808757272396</v>
      </c>
      <c r="CK1309" s="348" t="n">
        <f aca="false">SUM('monthly data'!JC295:JE295)</f>
        <v>9.68309765319669</v>
      </c>
      <c r="CL1309" s="348" t="n">
        <f aca="false">SUM('monthly data'!JF295:JH295)</f>
        <v>10.5907614631104</v>
      </c>
      <c r="CM1309" s="348" t="n">
        <f aca="false">SUM('monthly data'!JI295:JK295)</f>
        <v>10.8761103600406</v>
      </c>
      <c r="CN1309" s="348" t="n">
        <f aca="false">SUM('monthly data'!JL295:JN295)</f>
        <v>12.3900903258081</v>
      </c>
      <c r="CO1309" s="348" t="n">
        <f aca="false">SUM('monthly data'!JO295:JQ295)</f>
        <v>12.2589858544103</v>
      </c>
      <c r="CP1309" s="348" t="n">
        <f aca="false">SUM('monthly data'!JR295:JT295)</f>
        <v>13.5553042300683</v>
      </c>
      <c r="CQ1309" s="348" t="n">
        <f aca="false">SUM('monthly data'!JU295:JW295)</f>
        <v>13.1716354737184</v>
      </c>
      <c r="CR1309" s="348" t="n">
        <f aca="false">SUM('monthly data'!JX295:JZ295)</f>
        <v>12.8320928769541</v>
      </c>
      <c r="CS1309" s="348" t="n">
        <f aca="false">SUM('monthly data'!KA295:KC295)</f>
        <v>14.6294515063191</v>
      </c>
      <c r="CT1309" s="348" t="n">
        <f aca="false">SUM('monthly data'!KD295:KF295)</f>
        <v>13.778120931</v>
      </c>
      <c r="CU1309" s="348" t="n">
        <f aca="false">SUM('monthly data'!KG295:KI295)</f>
        <v>13.54358562</v>
      </c>
      <c r="CV1309" s="348" t="n">
        <f aca="false">SUM('monthly data'!KJ295:KL295)</f>
        <v>15.356410833</v>
      </c>
      <c r="CW1309" s="348" t="n">
        <f aca="false">SUM('monthly data'!KM295:KO295)</f>
        <v>23.723921499</v>
      </c>
      <c r="CX1309" s="348" t="n">
        <f aca="false">SUM('monthly data'!KP295:KR295)</f>
        <v>19.732541673</v>
      </c>
      <c r="CY1309" s="348" t="n">
        <f aca="false">SUM('monthly data'!KS295:KU295)</f>
        <v>19.488916399</v>
      </c>
      <c r="CZ1309" s="348" t="n">
        <f aca="false">SUM('monthly data'!KV295:KX295)</f>
        <v>27.183289322</v>
      </c>
      <c r="DA1309" s="348" t="n">
        <f aca="false">SUM('monthly data'!KY295:LA295)</f>
        <v>23.880587034</v>
      </c>
      <c r="DB1309" s="348" t="n">
        <f aca="false">SUM('monthly data'!LB295:LD295)</f>
        <v>32.5368476569997</v>
      </c>
      <c r="DC1309" s="348" t="n">
        <f aca="false">SUM('monthly data'!LE295:LG295)</f>
        <v>29.9081573887057</v>
      </c>
      <c r="DD1309" s="348" t="n">
        <f aca="false">SUM('monthly data'!LH295:LJ295)</f>
        <v>40.581413548</v>
      </c>
      <c r="DE1309" s="348" t="n">
        <f aca="false">SUM('monthly data'!LK295:LM295)</f>
        <v>33.792694881</v>
      </c>
      <c r="DF1309" s="348" t="n">
        <f aca="false">SUM('monthly data'!LN295:LP295)</f>
        <v>39.276768354</v>
      </c>
      <c r="DG1309" s="348" t="n">
        <f aca="false">SUM('monthly data'!LQ295:LS295)</f>
        <v>36.716562588</v>
      </c>
      <c r="DH1309" s="348" t="n">
        <f aca="false">SUM('monthly data'!LT295:LV295)</f>
        <v>50.2949860994754</v>
      </c>
      <c r="DI1309" s="348" t="n">
        <f aca="false">SUM('monthly data'!LW295:LY295)</f>
        <v>43.2112467765246</v>
      </c>
      <c r="DJ1309" s="348" t="n">
        <f aca="false">SUM('monthly data'!LZ295:MB295)</f>
        <v>0</v>
      </c>
      <c r="DK1309" s="348" t="n">
        <f aca="false">SUM('monthly data'!MC295:ME295)</f>
        <v>0</v>
      </c>
      <c r="DL1309" s="348" t="n">
        <f aca="false">SUM('monthly data'!MF295:MH295)</f>
        <v>0</v>
      </c>
      <c r="DM1309" s="348" t="n">
        <f aca="false">SUM('monthly data'!MI295:MK295)</f>
        <v>0</v>
      </c>
      <c r="DN1309" s="348" t="n">
        <f aca="false">SUM('monthly data'!ML295:MN295)</f>
        <v>0</v>
      </c>
      <c r="DO1309" s="348" t="n">
        <f aca="false">SUM('monthly data'!MO295:MQ295)</f>
        <v>0</v>
      </c>
      <c r="DP1309" s="348" t="n">
        <f aca="false">SUM('monthly data'!MR295:MT295)</f>
        <v>0</v>
      </c>
      <c r="DQ1309" s="348" t="n">
        <f aca="false">SUM('monthly data'!MU295:MW295)</f>
        <v>0</v>
      </c>
    </row>
    <row r="1310" customFormat="false" ht="15.75" hidden="false" customHeight="false" outlineLevel="0" collapsed="false">
      <c r="A1310" s="349" t="s">
        <v>721</v>
      </c>
      <c r="B1310" s="348" t="n">
        <f aca="false">SUM('monthly data'!B297:D297)</f>
        <v>0</v>
      </c>
      <c r="C1310" s="348" t="n">
        <f aca="false">SUM('monthly data'!E297:G297)</f>
        <v>0</v>
      </c>
      <c r="D1310" s="348" t="n">
        <f aca="false">SUM('monthly data'!H297:J297)</f>
        <v>0</v>
      </c>
      <c r="E1310" s="348" t="n">
        <f aca="false">SUM('monthly data'!K297:M297)</f>
        <v>0</v>
      </c>
      <c r="F1310" s="348" t="n">
        <f aca="false">SUM('monthly data'!N297:P297)</f>
        <v>0</v>
      </c>
      <c r="G1310" s="348" t="n">
        <f aca="false">SUM('monthly data'!Q297:S297)</f>
        <v>0</v>
      </c>
      <c r="H1310" s="348" t="n">
        <f aca="false">SUM('monthly data'!T297:V297)</f>
        <v>0</v>
      </c>
      <c r="I1310" s="348" t="n">
        <f aca="false">SUM('monthly data'!W297:Y297)</f>
        <v>0</v>
      </c>
      <c r="J1310" s="348" t="n">
        <f aca="false">SUM('monthly data'!Z297:AB297)</f>
        <v>0</v>
      </c>
      <c r="K1310" s="348" t="n">
        <f aca="false">SUM('monthly data'!AC297:AE297)</f>
        <v>0</v>
      </c>
      <c r="L1310" s="348" t="n">
        <f aca="false">SUM('monthly data'!AF297:AH297)</f>
        <v>0</v>
      </c>
      <c r="M1310" s="348" t="n">
        <f aca="false">SUM('monthly data'!AI297:AK297)</f>
        <v>0</v>
      </c>
      <c r="N1310" s="348" t="n">
        <f aca="false">SUM('monthly data'!AL297:AN297)</f>
        <v>0</v>
      </c>
      <c r="O1310" s="348" t="n">
        <f aca="false">SUM('monthly data'!AO297:AQ297)</f>
        <v>0</v>
      </c>
      <c r="P1310" s="348" t="n">
        <f aca="false">SUM('monthly data'!AR297:AT297)</f>
        <v>0</v>
      </c>
      <c r="Q1310" s="348" t="n">
        <f aca="false">SUM('monthly data'!AU297:AW297)</f>
        <v>0</v>
      </c>
      <c r="R1310" s="348" t="n">
        <f aca="false">SUM('monthly data'!AX297:AZ297)</f>
        <v>2.7079522075</v>
      </c>
      <c r="S1310" s="348" t="n">
        <f aca="false">SUM('monthly data'!BA297:BC297)</f>
        <v>2.7079522075</v>
      </c>
      <c r="T1310" s="348" t="n">
        <f aca="false">SUM('monthly data'!BD297:BF297)</f>
        <v>2.7079522075</v>
      </c>
      <c r="U1310" s="348" t="n">
        <f aca="false">SUM('monthly data'!BG297:BI297)</f>
        <v>2.7079522075</v>
      </c>
      <c r="V1310" s="348" t="n">
        <f aca="false">SUM('monthly data'!BJ297:BL297)</f>
        <v>3.04311985375</v>
      </c>
      <c r="W1310" s="348" t="n">
        <f aca="false">SUM('monthly data'!BM297:BO297)</f>
        <v>3.04311985375</v>
      </c>
      <c r="X1310" s="348" t="n">
        <f aca="false">SUM('monthly data'!BP297:BR297)</f>
        <v>3.04311985375</v>
      </c>
      <c r="Y1310" s="348" t="n">
        <f aca="false">SUM('monthly data'!BS297:BU297)</f>
        <v>3.04311985375</v>
      </c>
      <c r="Z1310" s="348" t="n">
        <f aca="false">SUM('monthly data'!BV297:BX297)</f>
        <v>3.86511875</v>
      </c>
      <c r="AA1310" s="348" t="n">
        <f aca="false">SUM('monthly data'!BY297:CA297)</f>
        <v>3.86511875</v>
      </c>
      <c r="AB1310" s="348" t="n">
        <f aca="false">SUM('monthly data'!CB297:CD297)</f>
        <v>3.86511875</v>
      </c>
      <c r="AC1310" s="348" t="n">
        <f aca="false">SUM('monthly data'!CE297:CG297)</f>
        <v>3.86511875</v>
      </c>
      <c r="AD1310" s="348" t="n">
        <f aca="false">SUM('monthly data'!CH297:CJ297)</f>
        <v>4.891475</v>
      </c>
      <c r="AE1310" s="348" t="n">
        <f aca="false">SUM('monthly data'!CK297:CM297)</f>
        <v>4.891475</v>
      </c>
      <c r="AF1310" s="348" t="n">
        <f aca="false">SUM('monthly data'!CN297:CP297)</f>
        <v>4.891475</v>
      </c>
      <c r="AG1310" s="348" t="n">
        <f aca="false">SUM('monthly data'!CQ297:CS297)</f>
        <v>4.891475</v>
      </c>
      <c r="AH1310" s="348" t="n">
        <f aca="false">SUM('monthly data'!CT297:CV297)</f>
        <v>6.3942375</v>
      </c>
      <c r="AI1310" s="348" t="n">
        <f aca="false">SUM('monthly data'!CW297:CY297)</f>
        <v>6.3942375</v>
      </c>
      <c r="AJ1310" s="348" t="n">
        <f aca="false">SUM('monthly data'!CZ297:DB297)</f>
        <v>6.3942375</v>
      </c>
      <c r="AK1310" s="348" t="n">
        <f aca="false">SUM('monthly data'!DC297:DE297)</f>
        <v>6.3942375</v>
      </c>
      <c r="AL1310" s="348" t="n">
        <f aca="false">SUM('monthly data'!DF297:DH297)</f>
        <v>9.42113125</v>
      </c>
      <c r="AM1310" s="348" t="n">
        <f aca="false">SUM('monthly data'!DI297:DK297)</f>
        <v>9.42113125</v>
      </c>
      <c r="AN1310" s="348" t="n">
        <f aca="false">SUM('monthly data'!DL297:DN297)</f>
        <v>9.42113125</v>
      </c>
      <c r="AO1310" s="348" t="n">
        <f aca="false">SUM('monthly data'!DO297:DQ297)</f>
        <v>9.42113125</v>
      </c>
      <c r="AP1310" s="348" t="n">
        <f aca="false">SUM('monthly data'!DR297:DT297)</f>
        <v>13.53253125</v>
      </c>
      <c r="AQ1310" s="348" t="n">
        <f aca="false">SUM('monthly data'!DU297:DW297)</f>
        <v>13.53253125</v>
      </c>
      <c r="AR1310" s="348" t="n">
        <f aca="false">SUM('monthly data'!DX297:DZ297)</f>
        <v>13.53253125</v>
      </c>
      <c r="AS1310" s="348" t="n">
        <f aca="false">SUM('monthly data'!EA297:EC297)</f>
        <v>13.53253125</v>
      </c>
      <c r="AT1310" s="348" t="n">
        <f aca="false">SUM('monthly data'!ED297:EF297)</f>
        <v>18.14198125</v>
      </c>
      <c r="AU1310" s="348" t="n">
        <f aca="false">SUM('monthly data'!EG297:EI297)</f>
        <v>18.14198125</v>
      </c>
      <c r="AV1310" s="348" t="n">
        <f aca="false">SUM('monthly data'!EJ297:EL297)</f>
        <v>18.14198125</v>
      </c>
      <c r="AW1310" s="348" t="n">
        <f aca="false">SUM('monthly data'!EM297:EO297)</f>
        <v>18.14198125</v>
      </c>
      <c r="AX1310" s="348" t="n">
        <f aca="false">SUM('monthly data'!EP297:ER297)</f>
        <v>22.05213</v>
      </c>
      <c r="AY1310" s="348" t="n">
        <f aca="false">SUM('monthly data'!ES297:EU297)</f>
        <v>24.20391</v>
      </c>
      <c r="AZ1310" s="348" t="n">
        <f aca="false">SUM('monthly data'!EV297:EX297)</f>
        <v>31.02541</v>
      </c>
      <c r="BA1310" s="348" t="n">
        <f aca="false">SUM('monthly data'!EY297:FA297)</f>
        <v>26.5525</v>
      </c>
      <c r="BB1310" s="348" t="n">
        <f aca="false">SUM('monthly data'!FB297:FD297)</f>
        <v>30.68897</v>
      </c>
      <c r="BC1310" s="348" t="n">
        <f aca="false">SUM('monthly data'!FE297:FG297)</f>
        <v>33.52764</v>
      </c>
      <c r="BD1310" s="348" t="n">
        <f aca="false">SUM('monthly data'!FH297:FJ297)</f>
        <v>36.50942</v>
      </c>
      <c r="BE1310" s="348" t="n">
        <f aca="false">SUM('monthly data'!FK297:FM297)</f>
        <v>29.71977</v>
      </c>
      <c r="BF1310" s="348" t="n">
        <f aca="false">SUM('monthly data'!FN297:FP297)</f>
        <v>41.85352</v>
      </c>
      <c r="BG1310" s="348" t="n">
        <f aca="false">SUM('monthly data'!FQ297:FS297)</f>
        <v>33.30034</v>
      </c>
      <c r="BH1310" s="348" t="n">
        <f aca="false">SUM('monthly data'!FT297:FV297)</f>
        <v>41.19839</v>
      </c>
      <c r="BI1310" s="348" t="n">
        <f aca="false">SUM('monthly data'!FW297:FY297)</f>
        <v>46.0879</v>
      </c>
      <c r="BJ1310" s="348" t="n">
        <f aca="false">SUM('monthly data'!FZ297:GB297)</f>
        <v>44.96456</v>
      </c>
      <c r="BK1310" s="348" t="n">
        <f aca="false">SUM('monthly data'!GC297:GE297)</f>
        <v>48.44314</v>
      </c>
      <c r="BL1310" s="348" t="n">
        <f aca="false">SUM('monthly data'!GF297:GH297)</f>
        <v>49.37028</v>
      </c>
      <c r="BM1310" s="348" t="n">
        <f aca="false">SUM('monthly data'!GI297:GK297)</f>
        <v>46.7481</v>
      </c>
      <c r="BN1310" s="348" t="n">
        <f aca="false">SUM('monthly data'!GL297:GN297)</f>
        <v>49.94645</v>
      </c>
      <c r="BO1310" s="348" t="n">
        <f aca="false">SUM('monthly data'!GO297:GQ297)</f>
        <v>51.82128</v>
      </c>
      <c r="BP1310" s="348" t="n">
        <f aca="false">SUM('monthly data'!GR297:GT297)</f>
        <v>54.01107</v>
      </c>
      <c r="BQ1310" s="348" t="n">
        <f aca="false">SUM('monthly data'!GU297:GW297)</f>
        <v>64.52311</v>
      </c>
      <c r="BR1310" s="348" t="n">
        <f aca="false">SUM('monthly data'!GX297:GZ297)</f>
        <v>53.80276</v>
      </c>
      <c r="BS1310" s="348" t="n">
        <f aca="false">SUM('monthly data'!HA297:HC297)</f>
        <v>53.06392</v>
      </c>
      <c r="BT1310" s="348" t="n">
        <f aca="false">SUM('monthly data'!HD297:HF297)</f>
        <v>65.0517</v>
      </c>
      <c r="BU1310" s="348" t="n">
        <f aca="false">SUM('monthly data'!HG297:HI297)</f>
        <v>68.99310245</v>
      </c>
      <c r="BV1310" s="348" t="n">
        <f aca="false">SUM('monthly data'!HJ297:HL297)</f>
        <v>59.595829247</v>
      </c>
      <c r="BW1310" s="348" t="n">
        <f aca="false">SUM('monthly data'!HM297:HO297)</f>
        <v>62.893578893</v>
      </c>
      <c r="BX1310" s="348" t="n">
        <f aca="false">SUM('monthly data'!HP297:HR297)</f>
        <v>78.484113832</v>
      </c>
      <c r="BY1310" s="348" t="n">
        <f aca="false">SUM('monthly data'!HS297:HU297)</f>
        <v>72.65131355</v>
      </c>
      <c r="BZ1310" s="348" t="n">
        <f aca="false">SUM('monthly data'!HV297:HX297)</f>
        <v>69.748415631</v>
      </c>
      <c r="CA1310" s="348" t="n">
        <f aca="false">SUM('monthly data'!HY297:IA297)</f>
        <v>65.892369031</v>
      </c>
      <c r="CB1310" s="348" t="n">
        <f aca="false">SUM('monthly data'!IB297:ID297)</f>
        <v>77.169546182</v>
      </c>
      <c r="CC1310" s="348" t="n">
        <f aca="false">SUM('monthly data'!IE297:IG297)</f>
        <v>63.192865196</v>
      </c>
      <c r="CD1310" s="348" t="n">
        <f aca="false">SUM('monthly data'!IH297:IJ297)</f>
        <v>60.911340548</v>
      </c>
      <c r="CE1310" s="348" t="n">
        <f aca="false">SUM('monthly data'!IK297:IM297)</f>
        <v>63.489486828</v>
      </c>
      <c r="CF1310" s="348" t="n">
        <f aca="false">SUM('monthly data'!IN297:IP297)</f>
        <v>68.7358622972456</v>
      </c>
      <c r="CG1310" s="348" t="n">
        <f aca="false">SUM('monthly data'!IQ297:IS297)</f>
        <v>89.80655464</v>
      </c>
      <c r="CH1310" s="348" t="n">
        <f aca="false">SUM('monthly data'!IT297:IV297)</f>
        <v>79.854059991</v>
      </c>
      <c r="CI1310" s="348" t="n">
        <f aca="false">SUM('monthly data'!IW297:IY297)</f>
        <v>70.268342538</v>
      </c>
      <c r="CJ1310" s="348" t="n">
        <f aca="false">SUM('monthly data'!IZ297:JB297)</f>
        <v>75.491676463</v>
      </c>
      <c r="CK1310" s="348" t="n">
        <f aca="false">SUM('monthly data'!JC297:JE297)</f>
        <v>86.681211488</v>
      </c>
      <c r="CL1310" s="348" t="n">
        <f aca="false">SUM('monthly data'!JF297:JH297)</f>
        <v>94.822763599</v>
      </c>
      <c r="CM1310" s="348" t="n">
        <f aca="false">SUM('monthly data'!JI297:JK297)</f>
        <v>103.90776360982</v>
      </c>
      <c r="CN1310" s="348" t="n">
        <f aca="false">SUM('monthly data'!JL297:JN297)</f>
        <v>90.811465596</v>
      </c>
      <c r="CO1310" s="348" t="n">
        <f aca="false">SUM('monthly data'!JO297:JQ297)</f>
        <v>98.151417471</v>
      </c>
      <c r="CP1310" s="348" t="n">
        <f aca="false">SUM('monthly data'!JR297:JT297)</f>
        <v>105.481707730031</v>
      </c>
      <c r="CQ1310" s="348" t="n">
        <f aca="false">SUM('monthly data'!JU297:JW297)</f>
        <v>88.6528849708086</v>
      </c>
      <c r="CR1310" s="348" t="n">
        <f aca="false">SUM('monthly data'!JX297:JZ297)</f>
        <v>92.780830439</v>
      </c>
      <c r="CS1310" s="348" t="n">
        <f aca="false">SUM('monthly data'!KA297:KC297)</f>
        <v>131.880814762</v>
      </c>
      <c r="CT1310" s="348" t="n">
        <f aca="false">SUM('monthly data'!KD297:KF297)</f>
        <v>95.869497797</v>
      </c>
      <c r="CU1310" s="348" t="n">
        <f aca="false">SUM('monthly data'!KG297:KI297)</f>
        <v>86.699854322</v>
      </c>
      <c r="CV1310" s="348" t="n">
        <f aca="false">SUM('monthly data'!KJ297:KL297)</f>
        <v>181.16766571</v>
      </c>
      <c r="CW1310" s="348" t="n">
        <f aca="false">SUM('monthly data'!KM297:KO297)</f>
        <v>215.270950824</v>
      </c>
      <c r="CX1310" s="348" t="n">
        <f aca="false">SUM('monthly data'!KP297:KR297)</f>
        <v>163.694267412</v>
      </c>
      <c r="CY1310" s="348" t="n">
        <f aca="false">SUM('monthly data'!KS297:KU297)</f>
        <v>218.856169586</v>
      </c>
      <c r="CZ1310" s="348" t="n">
        <f aca="false">SUM('monthly data'!KV297:KX297)</f>
        <v>64.972850561</v>
      </c>
      <c r="DA1310" s="348" t="n">
        <f aca="false">SUM('monthly data'!KY297:LA297)</f>
        <v>99.559247856</v>
      </c>
      <c r="DB1310" s="348" t="n">
        <f aca="false">SUM('monthly data'!LB297:LD297)</f>
        <v>84.525548906</v>
      </c>
      <c r="DC1310" s="348" t="n">
        <f aca="false">SUM('monthly data'!LE297:LG297)</f>
        <v>52.138696222</v>
      </c>
      <c r="DD1310" s="348" t="n">
        <f aca="false">SUM('monthly data'!LH297:LJ297)</f>
        <v>180.38497104</v>
      </c>
      <c r="DE1310" s="348" t="n">
        <f aca="false">SUM('monthly data'!LK297:LM297)</f>
        <v>50.508701639</v>
      </c>
      <c r="DF1310" s="348" t="n">
        <f aca="false">SUM('monthly data'!LN297:LP297)</f>
        <v>79.231272794</v>
      </c>
      <c r="DG1310" s="348" t="n">
        <f aca="false">SUM('monthly data'!LQ297:LS297)</f>
        <v>128.714879228</v>
      </c>
      <c r="DH1310" s="348" t="n">
        <f aca="false">SUM('monthly data'!LT297:LV297)</f>
        <v>100.586141901</v>
      </c>
      <c r="DI1310" s="348" t="n">
        <f aca="false">SUM('monthly data'!LW297:LY297)</f>
        <v>71.709362593</v>
      </c>
      <c r="DJ1310" s="348" t="n">
        <f aca="false">SUM('monthly data'!LZ297:MB297)</f>
        <v>0</v>
      </c>
      <c r="DK1310" s="348" t="n">
        <f aca="false">SUM('monthly data'!MC297:ME297)</f>
        <v>0</v>
      </c>
      <c r="DL1310" s="348" t="n">
        <f aca="false">SUM('monthly data'!MF297:MH297)</f>
        <v>0</v>
      </c>
      <c r="DM1310" s="348" t="n">
        <f aca="false">SUM('monthly data'!MI297:MK297)</f>
        <v>0</v>
      </c>
      <c r="DN1310" s="348" t="n">
        <f aca="false">SUM('monthly data'!ML297:MN297)</f>
        <v>0</v>
      </c>
      <c r="DO1310" s="348" t="n">
        <f aca="false">SUM('monthly data'!MO297:MQ297)</f>
        <v>0</v>
      </c>
      <c r="DP1310" s="348" t="n">
        <f aca="false">SUM('monthly data'!MR297:MT297)</f>
        <v>0</v>
      </c>
      <c r="DQ1310" s="348" t="n">
        <f aca="false">SUM('monthly data'!MU297:MW297)</f>
        <v>0</v>
      </c>
    </row>
    <row r="1311" customFormat="false" ht="15.75" hidden="false" customHeight="false" outlineLevel="0" collapsed="false">
      <c r="A1311" s="349" t="s">
        <v>722</v>
      </c>
      <c r="B1311" s="348" t="n">
        <f aca="false">SUM('monthly data'!B299:D299)</f>
        <v>0</v>
      </c>
      <c r="C1311" s="348" t="n">
        <f aca="false">SUM('monthly data'!E299:G299)</f>
        <v>0</v>
      </c>
      <c r="D1311" s="348" t="n">
        <f aca="false">SUM('monthly data'!H299:J299)</f>
        <v>0</v>
      </c>
      <c r="E1311" s="348" t="n">
        <f aca="false">SUM('monthly data'!K299:M299)</f>
        <v>0</v>
      </c>
      <c r="F1311" s="348" t="n">
        <f aca="false">SUM('monthly data'!N299:P299)</f>
        <v>0</v>
      </c>
      <c r="G1311" s="348" t="n">
        <f aca="false">SUM('monthly data'!Q299:S299)</f>
        <v>0</v>
      </c>
      <c r="H1311" s="348" t="n">
        <f aca="false">SUM('monthly data'!T299:V299)</f>
        <v>0</v>
      </c>
      <c r="I1311" s="348" t="n">
        <f aca="false">SUM('monthly data'!W299:Y299)</f>
        <v>0</v>
      </c>
      <c r="J1311" s="348" t="n">
        <f aca="false">SUM('monthly data'!Z299:AB299)</f>
        <v>0</v>
      </c>
      <c r="K1311" s="348" t="n">
        <f aca="false">SUM('monthly data'!AC299:AE299)</f>
        <v>0</v>
      </c>
      <c r="L1311" s="348" t="n">
        <f aca="false">SUM('monthly data'!AF299:AH299)</f>
        <v>0</v>
      </c>
      <c r="M1311" s="348" t="n">
        <f aca="false">SUM('monthly data'!AI299:AK299)</f>
        <v>0</v>
      </c>
      <c r="N1311" s="348" t="n">
        <f aca="false">SUM('monthly data'!AL299:AN299)</f>
        <v>0</v>
      </c>
      <c r="O1311" s="348" t="n">
        <f aca="false">SUM('monthly data'!AO299:AQ299)</f>
        <v>0</v>
      </c>
      <c r="P1311" s="348" t="n">
        <f aca="false">SUM('monthly data'!AR299:AT299)</f>
        <v>0</v>
      </c>
      <c r="Q1311" s="348" t="n">
        <f aca="false">SUM('monthly data'!AU299:AW299)</f>
        <v>0</v>
      </c>
      <c r="R1311" s="348" t="n">
        <f aca="false">SUM('monthly data'!AX299:AZ299)</f>
        <v>15.56748311475</v>
      </c>
      <c r="S1311" s="348" t="n">
        <f aca="false">SUM('monthly data'!BA299:BC299)</f>
        <v>15.56748311475</v>
      </c>
      <c r="T1311" s="348" t="n">
        <f aca="false">SUM('monthly data'!BD299:BF299)</f>
        <v>15.56748311475</v>
      </c>
      <c r="U1311" s="348" t="n">
        <f aca="false">SUM('monthly data'!BG299:BI299)</f>
        <v>15.56748311475</v>
      </c>
      <c r="V1311" s="348" t="n">
        <f aca="false">SUM('monthly data'!BJ299:BL299)</f>
        <v>15.559307182375</v>
      </c>
      <c r="W1311" s="348" t="n">
        <f aca="false">SUM('monthly data'!BM299:BO299)</f>
        <v>15.559307182375</v>
      </c>
      <c r="X1311" s="348" t="n">
        <f aca="false">SUM('monthly data'!BP299:BR299)</f>
        <v>15.559307182375</v>
      </c>
      <c r="Y1311" s="348" t="n">
        <f aca="false">SUM('monthly data'!BS299:BU299)</f>
        <v>15.559307182375</v>
      </c>
      <c r="Z1311" s="348" t="n">
        <f aca="false">SUM('monthly data'!BV299:BX299)</f>
        <v>14.46170625</v>
      </c>
      <c r="AA1311" s="348" t="n">
        <f aca="false">SUM('monthly data'!BY299:CA299)</f>
        <v>14.46170625</v>
      </c>
      <c r="AB1311" s="348" t="n">
        <f aca="false">SUM('monthly data'!CB299:CD299)</f>
        <v>14.46170625</v>
      </c>
      <c r="AC1311" s="348" t="n">
        <f aca="false">SUM('monthly data'!CE299:CG299)</f>
        <v>14.46170625</v>
      </c>
      <c r="AD1311" s="348" t="n">
        <f aca="false">SUM('monthly data'!CH299:CJ299)</f>
        <v>14.01301875</v>
      </c>
      <c r="AE1311" s="348" t="n">
        <f aca="false">SUM('monthly data'!CK299:CM299)</f>
        <v>14.01301875</v>
      </c>
      <c r="AF1311" s="348" t="n">
        <f aca="false">SUM('monthly data'!CN299:CP299)</f>
        <v>14.01301875</v>
      </c>
      <c r="AG1311" s="348" t="n">
        <f aca="false">SUM('monthly data'!CQ299:CS299)</f>
        <v>14.01301875</v>
      </c>
      <c r="AH1311" s="348" t="n">
        <f aca="false">SUM('monthly data'!CT299:CV299)</f>
        <v>15.0871</v>
      </c>
      <c r="AI1311" s="348" t="n">
        <f aca="false">SUM('monthly data'!CW299:CY299)</f>
        <v>15.0871</v>
      </c>
      <c r="AJ1311" s="348" t="n">
        <f aca="false">SUM('monthly data'!CZ299:DB299)</f>
        <v>15.0871</v>
      </c>
      <c r="AK1311" s="348" t="n">
        <f aca="false">SUM('monthly data'!DC299:DE299)</f>
        <v>15.0871</v>
      </c>
      <c r="AL1311" s="348" t="n">
        <f aca="false">SUM('monthly data'!DF299:DH299)</f>
        <v>20.277954535</v>
      </c>
      <c r="AM1311" s="348" t="n">
        <f aca="false">SUM('monthly data'!DI299:DK299)</f>
        <v>20.277954535</v>
      </c>
      <c r="AN1311" s="348" t="n">
        <f aca="false">SUM('monthly data'!DL299:DN299)</f>
        <v>20.277954535</v>
      </c>
      <c r="AO1311" s="348" t="n">
        <f aca="false">SUM('monthly data'!DO299:DQ299)</f>
        <v>20.277954535</v>
      </c>
      <c r="AP1311" s="348" t="n">
        <f aca="false">SUM('monthly data'!DR299:DT299)</f>
        <v>26.7927104514375</v>
      </c>
      <c r="AQ1311" s="348" t="n">
        <f aca="false">SUM('monthly data'!DU299:DW299)</f>
        <v>26.7927104514375</v>
      </c>
      <c r="AR1311" s="348" t="n">
        <f aca="false">SUM('monthly data'!DX299:DZ299)</f>
        <v>26.7927104514375</v>
      </c>
      <c r="AS1311" s="348" t="n">
        <f aca="false">SUM('monthly data'!EA299:EC299)</f>
        <v>26.7927104514375</v>
      </c>
      <c r="AT1311" s="348" t="n">
        <f aca="false">SUM('monthly data'!ED299:EF299)</f>
        <v>31.2677246664375</v>
      </c>
      <c r="AU1311" s="348" t="n">
        <f aca="false">SUM('monthly data'!EG299:EI299)</f>
        <v>31.2677246664375</v>
      </c>
      <c r="AV1311" s="348" t="n">
        <f aca="false">SUM('monthly data'!EJ299:EL299)</f>
        <v>31.2677246664375</v>
      </c>
      <c r="AW1311" s="348" t="n">
        <f aca="false">SUM('monthly data'!EM299:EO299)</f>
        <v>31.2677246664375</v>
      </c>
      <c r="AX1311" s="348" t="n">
        <f aca="false">SUM('monthly data'!EP299:ER299)</f>
        <v>40.69824</v>
      </c>
      <c r="AY1311" s="348" t="n">
        <f aca="false">SUM('monthly data'!ES299:EU299)</f>
        <v>39.93077</v>
      </c>
      <c r="AZ1311" s="348" t="n">
        <f aca="false">SUM('monthly data'!EV299:EX299)</f>
        <v>54.92235</v>
      </c>
      <c r="BA1311" s="348" t="n">
        <f aca="false">SUM('monthly data'!EY299:FA299)</f>
        <v>50.62721</v>
      </c>
      <c r="BB1311" s="348" t="n">
        <f aca="false">SUM('monthly data'!FB299:FD299)</f>
        <v>41.38031</v>
      </c>
      <c r="BC1311" s="348" t="n">
        <f aca="false">SUM('monthly data'!FE299:FG299)</f>
        <v>54.6707</v>
      </c>
      <c r="BD1311" s="348" t="n">
        <f aca="false">SUM('monthly data'!FH299:FJ299)</f>
        <v>67.7288</v>
      </c>
      <c r="BE1311" s="348" t="n">
        <f aca="false">SUM('monthly data'!FK299:FM299)</f>
        <v>103.97554</v>
      </c>
      <c r="BF1311" s="348" t="n">
        <f aca="false">SUM('monthly data'!FN299:FP299)</f>
        <v>74.06367</v>
      </c>
      <c r="BG1311" s="348" t="n">
        <f aca="false">SUM('monthly data'!FQ299:FS299)</f>
        <v>60.140191012</v>
      </c>
      <c r="BH1311" s="348" t="n">
        <f aca="false">SUM('monthly data'!FT299:FV299)</f>
        <v>63.486751945</v>
      </c>
      <c r="BI1311" s="348" t="n">
        <f aca="false">SUM('monthly data'!FW299:FY299)</f>
        <v>97.542347471</v>
      </c>
      <c r="BJ1311" s="348" t="n">
        <f aca="false">SUM('monthly data'!FZ299:GB299)</f>
        <v>67.728375602</v>
      </c>
      <c r="BK1311" s="348" t="n">
        <f aca="false">SUM('monthly data'!GC299:GE299)</f>
        <v>86.873719328</v>
      </c>
      <c r="BL1311" s="348" t="n">
        <f aca="false">SUM('monthly data'!GF299:GH299)</f>
        <v>82.99513656</v>
      </c>
      <c r="BM1311" s="348" t="n">
        <f aca="false">SUM('monthly data'!GI299:GK299)</f>
        <v>112.498112141</v>
      </c>
      <c r="BN1311" s="348" t="n">
        <f aca="false">SUM('monthly data'!GL299:GN299)</f>
        <v>129.528267355</v>
      </c>
      <c r="BO1311" s="348" t="n">
        <f aca="false">SUM('monthly data'!GO299:GQ299)</f>
        <v>112.861043629</v>
      </c>
      <c r="BP1311" s="348" t="n">
        <f aca="false">SUM('monthly data'!GR299:GT299)</f>
        <v>83.639184709</v>
      </c>
      <c r="BQ1311" s="348" t="n">
        <f aca="false">SUM('monthly data'!GU299:GW299)</f>
        <v>130.554459401</v>
      </c>
      <c r="BR1311" s="348" t="n">
        <f aca="false">SUM('monthly data'!GX299:GZ299)</f>
        <v>116.852710237</v>
      </c>
      <c r="BS1311" s="348" t="n">
        <f aca="false">SUM('monthly data'!HA299:HC299)</f>
        <v>164.246214824</v>
      </c>
      <c r="BT1311" s="348" t="n">
        <f aca="false">SUM('monthly data'!HD299:HF299)</f>
        <v>119.4433</v>
      </c>
      <c r="BU1311" s="348" t="n">
        <f aca="false">SUM('monthly data'!HG299:HI299)</f>
        <v>60.991217982</v>
      </c>
      <c r="BV1311" s="348" t="n">
        <f aca="false">SUM('monthly data'!HJ299:HL299)</f>
        <v>48.074055747</v>
      </c>
      <c r="BW1311" s="348" t="n">
        <f aca="false">SUM('monthly data'!HM299:HO299)</f>
        <v>96.67913344</v>
      </c>
      <c r="BX1311" s="348" t="n">
        <f aca="false">SUM('monthly data'!HP299:HR299)</f>
        <v>131.8830832798</v>
      </c>
      <c r="BY1311" s="348" t="n">
        <f aca="false">SUM('monthly data'!HS299:HU299)</f>
        <v>185.886297364086</v>
      </c>
      <c r="BZ1311" s="348" t="n">
        <f aca="false">SUM('monthly data'!HV299:HX299)</f>
        <v>149.418079687322</v>
      </c>
      <c r="CA1311" s="348" t="n">
        <f aca="false">SUM('monthly data'!HY299:IA299)</f>
        <v>245.343620486471</v>
      </c>
      <c r="CB1311" s="348" t="n">
        <f aca="false">SUM('monthly data'!IB299:ID299)</f>
        <v>152.018354837357</v>
      </c>
      <c r="CC1311" s="348" t="n">
        <f aca="false">SUM('monthly data'!IE299:IG299)</f>
        <v>162.504086158173</v>
      </c>
      <c r="CD1311" s="348" t="n">
        <f aca="false">SUM('monthly data'!IH299:IJ299)</f>
        <v>183.417476923288</v>
      </c>
      <c r="CE1311" s="348" t="n">
        <f aca="false">SUM('monthly data'!IK299:IM299)</f>
        <v>238.976424984357</v>
      </c>
      <c r="CF1311" s="348" t="n">
        <f aca="false">SUM('monthly data'!IN299:IP299)</f>
        <v>151.63615041972</v>
      </c>
      <c r="CG1311" s="348" t="n">
        <f aca="false">SUM('monthly data'!IQ299:IS299)</f>
        <v>174.772635552507</v>
      </c>
      <c r="CH1311" s="348" t="n">
        <f aca="false">SUM('monthly data'!IT299:IV299)</f>
        <v>180.895372317451</v>
      </c>
      <c r="CI1311" s="348" t="n">
        <f aca="false">SUM('monthly data'!IW299:IY299)</f>
        <v>211.381374356955</v>
      </c>
      <c r="CJ1311" s="348" t="n">
        <f aca="false">SUM('monthly data'!IZ299:JB299)</f>
        <v>133.310856913952</v>
      </c>
      <c r="CK1311" s="348" t="n">
        <f aca="false">SUM('monthly data'!JC299:JE299)</f>
        <v>132.339620746835</v>
      </c>
      <c r="CL1311" s="348" t="n">
        <f aca="false">SUM('monthly data'!JF299:JH299)</f>
        <v>161.973471170584</v>
      </c>
      <c r="CM1311" s="348" t="n">
        <f aca="false">SUM('monthly data'!JI299:JK299)</f>
        <v>191.594310508663</v>
      </c>
      <c r="CN1311" s="348" t="n">
        <f aca="false">SUM('monthly data'!JL299:JN299)</f>
        <v>179.176006265958</v>
      </c>
      <c r="CO1311" s="348" t="n">
        <f aca="false">SUM('monthly data'!JO299:JQ299)</f>
        <v>185.211814629232</v>
      </c>
      <c r="CP1311" s="348" t="n">
        <f aca="false">SUM('monthly data'!JR299:JT299)</f>
        <v>233.332075695581</v>
      </c>
      <c r="CQ1311" s="348" t="n">
        <f aca="false">SUM('monthly data'!JU299:JW299)</f>
        <v>204.500003796389</v>
      </c>
      <c r="CR1311" s="348" t="n">
        <f aca="false">SUM('monthly data'!JX299:JZ299)</f>
        <v>186.192573253666</v>
      </c>
      <c r="CS1311" s="348" t="n">
        <f aca="false">SUM('monthly data'!KA299:KC299)</f>
        <v>267.896198466184</v>
      </c>
      <c r="CT1311" s="348" t="n">
        <f aca="false">SUM('monthly data'!KD299:KF299)</f>
        <v>271.384527416443</v>
      </c>
      <c r="CU1311" s="348" t="n">
        <f aca="false">SUM('monthly data'!KG299:KI299)</f>
        <v>346.235946375489</v>
      </c>
      <c r="CV1311" s="348" t="n">
        <f aca="false">SUM('monthly data'!KJ299:KL299)</f>
        <v>248.009526193355</v>
      </c>
      <c r="CW1311" s="348" t="n">
        <f aca="false">SUM('monthly data'!KM299:KO299)</f>
        <v>260.014328390192</v>
      </c>
      <c r="CX1311" s="348" t="n">
        <f aca="false">SUM('monthly data'!KP299:KR299)</f>
        <v>239.071996942764</v>
      </c>
      <c r="CY1311" s="348" t="n">
        <f aca="false">SUM('monthly data'!KS299:KU299)</f>
        <v>286.002072973055</v>
      </c>
      <c r="CZ1311" s="348" t="n">
        <f aca="false">SUM('monthly data'!KV299:KX299)</f>
        <v>438.205083729286</v>
      </c>
      <c r="DA1311" s="348" t="n">
        <f aca="false">SUM('monthly data'!KY299:LA299)</f>
        <v>340.29224781456</v>
      </c>
      <c r="DB1311" s="348" t="n">
        <f aca="false">SUM('monthly data'!LB299:LD299)</f>
        <v>350.02094417014</v>
      </c>
      <c r="DC1311" s="348" t="n">
        <f aca="false">SUM('monthly data'!LE299:LG299)</f>
        <v>316.43091032914</v>
      </c>
      <c r="DD1311" s="348" t="n">
        <f aca="false">SUM('monthly data'!LH299:LJ299)</f>
        <v>291.675043681892</v>
      </c>
      <c r="DE1311" s="348" t="n">
        <f aca="false">SUM('monthly data'!LK299:LM299)</f>
        <v>455.125554728241</v>
      </c>
      <c r="DF1311" s="348" t="n">
        <f aca="false">SUM('monthly data'!LN299:LP299)</f>
        <v>410.033951813811</v>
      </c>
      <c r="DG1311" s="348" t="n">
        <f aca="false">SUM('monthly data'!LQ299:LS299)</f>
        <v>378.458176299997</v>
      </c>
      <c r="DH1311" s="348" t="n">
        <f aca="false">SUM('monthly data'!LT299:LV299)</f>
        <v>436.168188224823</v>
      </c>
      <c r="DI1311" s="348" t="n">
        <f aca="false">SUM('monthly data'!LW299:LY299)</f>
        <v>328.947098536081</v>
      </c>
      <c r="DJ1311" s="348" t="n">
        <f aca="false">SUM('monthly data'!LZ299:MB299)</f>
        <v>0</v>
      </c>
      <c r="DK1311" s="348" t="n">
        <f aca="false">SUM('monthly data'!MC299:ME299)</f>
        <v>0</v>
      </c>
      <c r="DL1311" s="348" t="n">
        <f aca="false">SUM('monthly data'!MF299:MH299)</f>
        <v>0</v>
      </c>
      <c r="DM1311" s="348" t="n">
        <f aca="false">SUM('monthly data'!MI299:MK299)</f>
        <v>0</v>
      </c>
      <c r="DN1311" s="348" t="n">
        <f aca="false">SUM('monthly data'!ML299:MN299)</f>
        <v>0</v>
      </c>
      <c r="DO1311" s="348" t="n">
        <f aca="false">SUM('monthly data'!MO299:MQ299)</f>
        <v>0</v>
      </c>
      <c r="DP1311" s="348" t="n">
        <f aca="false">SUM('monthly data'!MR299:MT299)</f>
        <v>0</v>
      </c>
      <c r="DQ1311" s="348" t="n">
        <f aca="false">SUM('monthly data'!MU299:MW299)</f>
        <v>0</v>
      </c>
    </row>
    <row r="1312" customFormat="false" ht="15.75" hidden="false" customHeight="false" outlineLevel="0" collapsed="false">
      <c r="A1312" s="349" t="s">
        <v>723</v>
      </c>
      <c r="B1312" s="348" t="n">
        <f aca="false">SUM('monthly data'!B300:D300)</f>
        <v>0</v>
      </c>
      <c r="C1312" s="348" t="n">
        <f aca="false">SUM('monthly data'!E300:G300)</f>
        <v>0</v>
      </c>
      <c r="D1312" s="348" t="n">
        <f aca="false">SUM('monthly data'!H300:J300)</f>
        <v>0</v>
      </c>
      <c r="E1312" s="348" t="n">
        <f aca="false">SUM('monthly data'!K300:M300)</f>
        <v>0</v>
      </c>
      <c r="F1312" s="348" t="n">
        <f aca="false">SUM('monthly data'!N300:P300)</f>
        <v>0</v>
      </c>
      <c r="G1312" s="348" t="n">
        <f aca="false">SUM('monthly data'!Q300:S300)</f>
        <v>0</v>
      </c>
      <c r="H1312" s="348" t="n">
        <f aca="false">SUM('monthly data'!T300:V300)</f>
        <v>0</v>
      </c>
      <c r="I1312" s="348" t="n">
        <f aca="false">SUM('monthly data'!W300:Y300)</f>
        <v>0</v>
      </c>
      <c r="J1312" s="348" t="n">
        <f aca="false">SUM('monthly data'!Z300:AB300)</f>
        <v>0</v>
      </c>
      <c r="K1312" s="348" t="n">
        <f aca="false">SUM('monthly data'!AC300:AE300)</f>
        <v>0</v>
      </c>
      <c r="L1312" s="348" t="n">
        <f aca="false">SUM('monthly data'!AF300:AH300)</f>
        <v>0</v>
      </c>
      <c r="M1312" s="348" t="n">
        <f aca="false">SUM('monthly data'!AI300:AK300)</f>
        <v>0</v>
      </c>
      <c r="N1312" s="348" t="n">
        <f aca="false">SUM('monthly data'!AL300:AN300)</f>
        <v>0</v>
      </c>
      <c r="O1312" s="348" t="n">
        <f aca="false">SUM('monthly data'!AO300:AQ300)</f>
        <v>0</v>
      </c>
      <c r="P1312" s="348" t="n">
        <f aca="false">SUM('monthly data'!AR300:AT300)</f>
        <v>0</v>
      </c>
      <c r="Q1312" s="348" t="n">
        <f aca="false">SUM('monthly data'!AU300:AW300)</f>
        <v>0</v>
      </c>
      <c r="R1312" s="348" t="n">
        <f aca="false">SUM('monthly data'!AX300:AZ300)</f>
        <v>1.24721436475</v>
      </c>
      <c r="S1312" s="348" t="n">
        <f aca="false">SUM('monthly data'!BA300:BC300)</f>
        <v>1.24721436475</v>
      </c>
      <c r="T1312" s="348" t="n">
        <f aca="false">SUM('monthly data'!BD300:BF300)</f>
        <v>1.24721436475</v>
      </c>
      <c r="U1312" s="348" t="n">
        <f aca="false">SUM('monthly data'!BG300:BI300)</f>
        <v>1.24721436475</v>
      </c>
      <c r="V1312" s="348" t="n">
        <f aca="false">SUM('monthly data'!BJ300:BL300)</f>
        <v>0.914019682375</v>
      </c>
      <c r="W1312" s="348" t="n">
        <f aca="false">SUM('monthly data'!BM300:BO300)</f>
        <v>0.914019682375</v>
      </c>
      <c r="X1312" s="348" t="n">
        <f aca="false">SUM('monthly data'!BP300:BR300)</f>
        <v>0.914019682375</v>
      </c>
      <c r="Y1312" s="348" t="n">
        <f aca="false">SUM('monthly data'!BS300:BU300)</f>
        <v>0.914019682375</v>
      </c>
      <c r="Z1312" s="348" t="n">
        <f aca="false">SUM('monthly data'!BV300:BX300)</f>
        <v>0.989375</v>
      </c>
      <c r="AA1312" s="348" t="n">
        <f aca="false">SUM('monthly data'!BY300:CA300)</f>
        <v>0.989375</v>
      </c>
      <c r="AB1312" s="348" t="n">
        <f aca="false">SUM('monthly data'!CB300:CD300)</f>
        <v>0.989375</v>
      </c>
      <c r="AC1312" s="348" t="n">
        <f aca="false">SUM('monthly data'!CE300:CG300)</f>
        <v>0.989375</v>
      </c>
      <c r="AD1312" s="348" t="n">
        <f aca="false">SUM('monthly data'!CH300:CJ300)</f>
        <v>1.74920625</v>
      </c>
      <c r="AE1312" s="348" t="n">
        <f aca="false">SUM('monthly data'!CK300:CM300)</f>
        <v>1.74920625</v>
      </c>
      <c r="AF1312" s="348" t="n">
        <f aca="false">SUM('monthly data'!CN300:CP300)</f>
        <v>1.74920625</v>
      </c>
      <c r="AG1312" s="348" t="n">
        <f aca="false">SUM('monthly data'!CQ300:CS300)</f>
        <v>1.74920625</v>
      </c>
      <c r="AH1312" s="348" t="n">
        <f aca="false">SUM('monthly data'!CT300:CV300)</f>
        <v>3.43125</v>
      </c>
      <c r="AI1312" s="348" t="n">
        <f aca="false">SUM('monthly data'!CW300:CY300)</f>
        <v>3.43125</v>
      </c>
      <c r="AJ1312" s="348" t="n">
        <f aca="false">SUM('monthly data'!CZ300:DB300)</f>
        <v>3.43125</v>
      </c>
      <c r="AK1312" s="348" t="n">
        <f aca="false">SUM('monthly data'!DC300:DE300)</f>
        <v>3.43125</v>
      </c>
      <c r="AL1312" s="348" t="n">
        <f aca="false">SUM('monthly data'!DF300:DH300)</f>
        <v>6.21910625</v>
      </c>
      <c r="AM1312" s="348" t="n">
        <f aca="false">SUM('monthly data'!DI300:DK300)</f>
        <v>6.21910625</v>
      </c>
      <c r="AN1312" s="348" t="n">
        <f aca="false">SUM('monthly data'!DL300:DN300)</f>
        <v>6.21910625</v>
      </c>
      <c r="AO1312" s="348" t="n">
        <f aca="false">SUM('monthly data'!DO300:DQ300)</f>
        <v>6.21910625</v>
      </c>
      <c r="AP1312" s="348" t="n">
        <f aca="false">SUM('monthly data'!DR300:DT300)</f>
        <v>8.2264076314375</v>
      </c>
      <c r="AQ1312" s="348" t="n">
        <f aca="false">SUM('monthly data'!DU300:DW300)</f>
        <v>8.2264076314375</v>
      </c>
      <c r="AR1312" s="348" t="n">
        <f aca="false">SUM('monthly data'!DX300:DZ300)</f>
        <v>8.2264076314375</v>
      </c>
      <c r="AS1312" s="348" t="n">
        <f aca="false">SUM('monthly data'!EA300:EC300)</f>
        <v>8.2264076314375</v>
      </c>
      <c r="AT1312" s="348" t="n">
        <f aca="false">SUM('monthly data'!ED300:EF300)</f>
        <v>9.6682326314375</v>
      </c>
      <c r="AU1312" s="348" t="n">
        <f aca="false">SUM('monthly data'!EG300:EI300)</f>
        <v>9.6682326314375</v>
      </c>
      <c r="AV1312" s="348" t="n">
        <f aca="false">SUM('monthly data'!EJ300:EL300)</f>
        <v>9.6682326314375</v>
      </c>
      <c r="AW1312" s="348" t="n">
        <f aca="false">SUM('monthly data'!EM300:EO300)</f>
        <v>9.6682326314375</v>
      </c>
      <c r="AX1312" s="348" t="n">
        <f aca="false">SUM('monthly data'!EP300:ER300)</f>
        <v>11.29824</v>
      </c>
      <c r="AY1312" s="348" t="n">
        <f aca="false">SUM('monthly data'!ES300:EU300)</f>
        <v>10.63077</v>
      </c>
      <c r="AZ1312" s="348" t="n">
        <f aca="false">SUM('monthly data'!EV300:EX300)</f>
        <v>23.52235</v>
      </c>
      <c r="BA1312" s="348" t="n">
        <f aca="false">SUM('monthly data'!EY300:FA300)</f>
        <v>18.22721</v>
      </c>
      <c r="BB1312" s="348" t="n">
        <f aca="false">SUM('monthly data'!FB300:FD300)</f>
        <v>20.13824</v>
      </c>
      <c r="BC1312" s="348" t="n">
        <f aca="false">SUM('monthly data'!FE300:FG300)</f>
        <v>25.44228</v>
      </c>
      <c r="BD1312" s="348" t="n">
        <f aca="false">SUM('monthly data'!FH300:FJ300)</f>
        <v>37.3435</v>
      </c>
      <c r="BE1312" s="348" t="n">
        <f aca="false">SUM('monthly data'!FK300:FM300)</f>
        <v>36.28864</v>
      </c>
      <c r="BF1312" s="348" t="n">
        <f aca="false">SUM('monthly data'!FN300:FP300)</f>
        <v>34.62237</v>
      </c>
      <c r="BG1312" s="348" t="n">
        <f aca="false">SUM('monthly data'!FQ300:FS300)</f>
        <v>31.34862</v>
      </c>
      <c r="BH1312" s="348" t="n">
        <f aca="false">SUM('monthly data'!FT300:FV300)</f>
        <v>24.17247</v>
      </c>
      <c r="BI1312" s="348" t="n">
        <f aca="false">SUM('monthly data'!FW300:FY300)</f>
        <v>49.22211</v>
      </c>
      <c r="BJ1312" s="348" t="n">
        <f aca="false">SUM('monthly data'!FZ300:GB300)</f>
        <v>35.09335</v>
      </c>
      <c r="BK1312" s="348" t="n">
        <f aca="false">SUM('monthly data'!GC300:GE300)</f>
        <v>50.27217</v>
      </c>
      <c r="BL1312" s="348" t="n">
        <f aca="false">SUM('monthly data'!GF300:GH300)</f>
        <v>42.43068</v>
      </c>
      <c r="BM1312" s="348" t="n">
        <f aca="false">SUM('monthly data'!GI300:GK300)</f>
        <v>64.62165</v>
      </c>
      <c r="BN1312" s="348" t="n">
        <f aca="false">SUM('monthly data'!GL300:GN300)</f>
        <v>50.5425</v>
      </c>
      <c r="BO1312" s="348" t="n">
        <f aca="false">SUM('monthly data'!GO300:GQ300)</f>
        <v>60.5556</v>
      </c>
      <c r="BP1312" s="348" t="n">
        <f aca="false">SUM('monthly data'!GR300:GT300)</f>
        <v>45.84319</v>
      </c>
      <c r="BQ1312" s="348" t="n">
        <f aca="false">SUM('monthly data'!GU300:GW300)</f>
        <v>57.674076</v>
      </c>
      <c r="BR1312" s="348" t="n">
        <f aca="false">SUM('monthly data'!GX300:GZ300)</f>
        <v>42.40955</v>
      </c>
      <c r="BS1312" s="348" t="n">
        <f aca="false">SUM('monthly data'!HA300:HC300)</f>
        <v>84.66063</v>
      </c>
      <c r="BT1312" s="348" t="n">
        <f aca="false">SUM('monthly data'!HD300:HF300)</f>
        <v>33.9087</v>
      </c>
      <c r="BU1312" s="348" t="n">
        <f aca="false">SUM('monthly data'!HG300:HI300)</f>
        <v>60.991217982</v>
      </c>
      <c r="BV1312" s="348" t="n">
        <f aca="false">SUM('monthly data'!HJ300:HL300)</f>
        <v>48.074055747</v>
      </c>
      <c r="BW1312" s="348" t="n">
        <f aca="false">SUM('monthly data'!HM300:HO300)</f>
        <v>96.67913344</v>
      </c>
      <c r="BX1312" s="348" t="n">
        <f aca="false">SUM('monthly data'!HP300:HR300)</f>
        <v>48.299836554</v>
      </c>
      <c r="BY1312" s="348" t="n">
        <f aca="false">SUM('monthly data'!HS300:HU300)</f>
        <v>66.601764133</v>
      </c>
      <c r="BZ1312" s="348" t="n">
        <f aca="false">SUM('monthly data'!HV300:HX300)</f>
        <v>77.681466844</v>
      </c>
      <c r="CA1312" s="348" t="n">
        <f aca="false">SUM('monthly data'!HY300:IA300)</f>
        <v>127.570071728</v>
      </c>
      <c r="CB1312" s="348" t="n">
        <f aca="false">SUM('monthly data'!IB300:ID300)</f>
        <v>78.194250012</v>
      </c>
      <c r="CC1312" s="348" t="n">
        <f aca="false">SUM('monthly data'!IE300:IG300)</f>
        <v>57.32997186</v>
      </c>
      <c r="CD1312" s="348" t="n">
        <f aca="false">SUM('monthly data'!IH300:IJ300)</f>
        <v>104.209227343</v>
      </c>
      <c r="CE1312" s="348" t="n">
        <f aca="false">SUM('monthly data'!IK300:IM300)</f>
        <v>156.915995106</v>
      </c>
      <c r="CF1312" s="348" t="n">
        <f aca="false">SUM('monthly data'!IN300:IP300)</f>
        <v>87.430784951</v>
      </c>
      <c r="CG1312" s="348" t="n">
        <f aca="false">SUM('monthly data'!IQ300:IS300)</f>
        <v>90.674166516</v>
      </c>
      <c r="CH1312" s="348" t="n">
        <f aca="false">SUM('monthly data'!IT300:IV300)</f>
        <v>118.75083924</v>
      </c>
      <c r="CI1312" s="348" t="n">
        <f aca="false">SUM('monthly data'!IW300:IY300)</f>
        <v>150.021726598</v>
      </c>
      <c r="CJ1312" s="348" t="n">
        <f aca="false">SUM('monthly data'!IZ300:JB300)</f>
        <v>75.48334845</v>
      </c>
      <c r="CK1312" s="348" t="n">
        <f aca="false">SUM('monthly data'!JC300:JE300)</f>
        <v>91.394704108</v>
      </c>
      <c r="CL1312" s="348" t="n">
        <f aca="false">SUM('monthly data'!JF300:JH300)</f>
        <v>110.144379657</v>
      </c>
      <c r="CM1312" s="348" t="n">
        <f aca="false">SUM('monthly data'!JI300:JK300)</f>
        <v>123.954665367</v>
      </c>
      <c r="CN1312" s="348" t="n">
        <f aca="false">SUM('monthly data'!JL300:JN300)</f>
        <v>108.608303877</v>
      </c>
      <c r="CO1312" s="348" t="n">
        <f aca="false">SUM('monthly data'!JO300:JQ300)</f>
        <v>103.382507583</v>
      </c>
      <c r="CP1312" s="348" t="n">
        <f aca="false">SUM('monthly data'!JR300:JT300)</f>
        <v>148.396956273</v>
      </c>
      <c r="CQ1312" s="348" t="n">
        <f aca="false">SUM('monthly data'!JU300:JW300)</f>
        <v>102.771717148</v>
      </c>
      <c r="CR1312" s="348" t="n">
        <f aca="false">SUM('monthly data'!JX300:JZ300)</f>
        <v>94.577733759</v>
      </c>
      <c r="CS1312" s="348" t="n">
        <f aca="false">SUM('monthly data'!KA300:KC300)</f>
        <v>158.24957485</v>
      </c>
      <c r="CT1312" s="348" t="n">
        <f aca="false">SUM('monthly data'!KD300:KF300)</f>
        <v>161.442123879</v>
      </c>
      <c r="CU1312" s="348" t="n">
        <f aca="false">SUM('monthly data'!KG300:KI300)</f>
        <v>209.43581679</v>
      </c>
      <c r="CV1312" s="348" t="n">
        <f aca="false">SUM('monthly data'!KJ300:KL300)</f>
        <v>125.353073295</v>
      </c>
      <c r="CW1312" s="348" t="n">
        <f aca="false">SUM('monthly data'!KM300:KO300)</f>
        <v>115.829688488</v>
      </c>
      <c r="CX1312" s="348" t="n">
        <f aca="false">SUM('monthly data'!KP300:KR300)</f>
        <v>104.99745246</v>
      </c>
      <c r="CY1312" s="348" t="n">
        <f aca="false">SUM('monthly data'!KS300:KU300)</f>
        <v>139.118816878</v>
      </c>
      <c r="CZ1312" s="348" t="n">
        <f aca="false">SUM('monthly data'!KV300:KX300)</f>
        <v>188.213861424</v>
      </c>
      <c r="DA1312" s="348" t="n">
        <f aca="false">SUM('monthly data'!KY300:LA300)</f>
        <v>204.759939357</v>
      </c>
      <c r="DB1312" s="348" t="n">
        <f aca="false">SUM('monthly data'!LB300:LD300)</f>
        <v>204.8173751785</v>
      </c>
      <c r="DC1312" s="348" t="n">
        <f aca="false">SUM('monthly data'!LE300:LG300)</f>
        <v>161.8396494565</v>
      </c>
      <c r="DD1312" s="348" t="n">
        <f aca="false">SUM('monthly data'!LH300:LJ300)</f>
        <v>154.29299308</v>
      </c>
      <c r="DE1312" s="348" t="n">
        <f aca="false">SUM('monthly data'!LK300:LM300)</f>
        <v>286.935059999</v>
      </c>
      <c r="DF1312" s="348" t="n">
        <f aca="false">SUM('monthly data'!LN300:LP300)</f>
        <v>293.931229321</v>
      </c>
      <c r="DG1312" s="348" t="n">
        <f aca="false">SUM('monthly data'!LQ300:LS300)</f>
        <v>211.633083779</v>
      </c>
      <c r="DH1312" s="348" t="n">
        <f aca="false">SUM('monthly data'!LT300:LV300)</f>
        <v>280.484773428324</v>
      </c>
      <c r="DI1312" s="348" t="n">
        <f aca="false">SUM('monthly data'!LW300:LY300)</f>
        <v>146.514103553473</v>
      </c>
      <c r="DJ1312" s="348" t="n">
        <f aca="false">SUM('monthly data'!LZ300:MB300)</f>
        <v>0</v>
      </c>
      <c r="DK1312" s="348" t="n">
        <f aca="false">SUM('monthly data'!MC300:ME300)</f>
        <v>0</v>
      </c>
      <c r="DL1312" s="348" t="n">
        <f aca="false">SUM('monthly data'!MF300:MH300)</f>
        <v>0</v>
      </c>
      <c r="DM1312" s="348" t="n">
        <f aca="false">SUM('monthly data'!MI300:MK300)</f>
        <v>0</v>
      </c>
      <c r="DN1312" s="348" t="n">
        <f aca="false">SUM('monthly data'!ML300:MN300)</f>
        <v>0</v>
      </c>
      <c r="DO1312" s="348" t="n">
        <f aca="false">SUM('monthly data'!MO300:MQ300)</f>
        <v>0</v>
      </c>
      <c r="DP1312" s="348" t="n">
        <f aca="false">SUM('monthly data'!MR300:MT300)</f>
        <v>0</v>
      </c>
      <c r="DQ1312" s="348" t="n">
        <f aca="false">SUM('monthly data'!MU300:MW300)</f>
        <v>0</v>
      </c>
    </row>
    <row r="1313" customFormat="false" ht="15.75" hidden="false" customHeight="false" outlineLevel="0" collapsed="false">
      <c r="A1313" s="349" t="s">
        <v>724</v>
      </c>
      <c r="B1313" s="348" t="n">
        <f aca="false">SUM('monthly data'!B301:D301)</f>
        <v>0</v>
      </c>
      <c r="C1313" s="348" t="n">
        <f aca="false">SUM('monthly data'!E301:G301)</f>
        <v>0</v>
      </c>
      <c r="D1313" s="348" t="n">
        <f aca="false">SUM('monthly data'!H301:J301)</f>
        <v>0</v>
      </c>
      <c r="E1313" s="348" t="n">
        <f aca="false">SUM('monthly data'!K301:M301)</f>
        <v>0</v>
      </c>
      <c r="F1313" s="348" t="n">
        <f aca="false">SUM('monthly data'!N301:P301)</f>
        <v>0</v>
      </c>
      <c r="G1313" s="348" t="n">
        <f aca="false">SUM('monthly data'!Q301:S301)</f>
        <v>0</v>
      </c>
      <c r="H1313" s="348" t="n">
        <f aca="false">SUM('monthly data'!T301:V301)</f>
        <v>0</v>
      </c>
      <c r="I1313" s="348" t="n">
        <f aca="false">SUM('monthly data'!W301:Y301)</f>
        <v>0</v>
      </c>
      <c r="J1313" s="348" t="n">
        <f aca="false">SUM('monthly data'!Z301:AB301)</f>
        <v>0</v>
      </c>
      <c r="K1313" s="348" t="n">
        <f aca="false">SUM('monthly data'!AC301:AE301)</f>
        <v>0</v>
      </c>
      <c r="L1313" s="348" t="n">
        <f aca="false">SUM('monthly data'!AF301:AH301)</f>
        <v>0</v>
      </c>
      <c r="M1313" s="348" t="n">
        <f aca="false">SUM('monthly data'!AI301:AK301)</f>
        <v>0</v>
      </c>
      <c r="N1313" s="348" t="n">
        <f aca="false">SUM('monthly data'!AL301:AN301)</f>
        <v>0</v>
      </c>
      <c r="O1313" s="348" t="n">
        <f aca="false">SUM('monthly data'!AO301:AQ301)</f>
        <v>0</v>
      </c>
      <c r="P1313" s="348" t="n">
        <f aca="false">SUM('monthly data'!AR301:AT301)</f>
        <v>0</v>
      </c>
      <c r="Q1313" s="348" t="n">
        <f aca="false">SUM('monthly data'!AU301:AW301)</f>
        <v>0</v>
      </c>
      <c r="R1313" s="348" t="n">
        <f aca="false">SUM('monthly data'!AX301:AZ301)</f>
        <v>14.32026875</v>
      </c>
      <c r="S1313" s="348" t="n">
        <f aca="false">SUM('monthly data'!BA301:BC301)</f>
        <v>14.32026875</v>
      </c>
      <c r="T1313" s="348" t="n">
        <f aca="false">SUM('monthly data'!BD301:BF301)</f>
        <v>14.32026875</v>
      </c>
      <c r="U1313" s="348" t="n">
        <f aca="false">SUM('monthly data'!BG301:BI301)</f>
        <v>14.32026875</v>
      </c>
      <c r="V1313" s="348" t="n">
        <f aca="false">SUM('monthly data'!BJ301:BL301)</f>
        <v>14.6452875</v>
      </c>
      <c r="W1313" s="348" t="n">
        <f aca="false">SUM('monthly data'!BM301:BO301)</f>
        <v>14.6452875</v>
      </c>
      <c r="X1313" s="348" t="n">
        <f aca="false">SUM('monthly data'!BP301:BR301)</f>
        <v>14.6452875</v>
      </c>
      <c r="Y1313" s="348" t="n">
        <f aca="false">SUM('monthly data'!BS301:BU301)</f>
        <v>14.6452875</v>
      </c>
      <c r="Z1313" s="348" t="n">
        <f aca="false">SUM('monthly data'!BV301:BX301)</f>
        <v>13.47233125</v>
      </c>
      <c r="AA1313" s="348" t="n">
        <f aca="false">SUM('monthly data'!BY301:CA301)</f>
        <v>13.47233125</v>
      </c>
      <c r="AB1313" s="348" t="n">
        <f aca="false">SUM('monthly data'!CB301:CD301)</f>
        <v>13.47233125</v>
      </c>
      <c r="AC1313" s="348" t="n">
        <f aca="false">SUM('monthly data'!CE301:CG301)</f>
        <v>13.47233125</v>
      </c>
      <c r="AD1313" s="348" t="n">
        <f aca="false">SUM('monthly data'!CH301:CJ301)</f>
        <v>12.2638125</v>
      </c>
      <c r="AE1313" s="348" t="n">
        <f aca="false">SUM('monthly data'!CK301:CM301)</f>
        <v>12.2638125</v>
      </c>
      <c r="AF1313" s="348" t="n">
        <f aca="false">SUM('monthly data'!CN301:CP301)</f>
        <v>12.2638125</v>
      </c>
      <c r="AG1313" s="348" t="n">
        <f aca="false">SUM('monthly data'!CQ301:CS301)</f>
        <v>12.2638125</v>
      </c>
      <c r="AH1313" s="348" t="n">
        <f aca="false">SUM('monthly data'!CT301:CV301)</f>
        <v>11.65585</v>
      </c>
      <c r="AI1313" s="348" t="n">
        <f aca="false">SUM('monthly data'!CW301:CY301)</f>
        <v>11.65585</v>
      </c>
      <c r="AJ1313" s="348" t="n">
        <f aca="false">SUM('monthly data'!CZ301:DB301)</f>
        <v>11.65585</v>
      </c>
      <c r="AK1313" s="348" t="n">
        <f aca="false">SUM('monthly data'!DC301:DE301)</f>
        <v>11.65585</v>
      </c>
      <c r="AL1313" s="348" t="n">
        <f aca="false">SUM('monthly data'!DF301:DH301)</f>
        <v>14.058848285</v>
      </c>
      <c r="AM1313" s="348" t="n">
        <f aca="false">SUM('monthly data'!DI301:DK301)</f>
        <v>14.058848285</v>
      </c>
      <c r="AN1313" s="348" t="n">
        <f aca="false">SUM('monthly data'!DL301:DN301)</f>
        <v>14.058848285</v>
      </c>
      <c r="AO1313" s="348" t="n">
        <f aca="false">SUM('monthly data'!DO301:DQ301)</f>
        <v>14.058848285</v>
      </c>
      <c r="AP1313" s="348" t="n">
        <f aca="false">SUM('monthly data'!DR301:DT301)</f>
        <v>18.56630282</v>
      </c>
      <c r="AQ1313" s="348" t="n">
        <f aca="false">SUM('monthly data'!DU301:DW301)</f>
        <v>18.56630282</v>
      </c>
      <c r="AR1313" s="348" t="n">
        <f aca="false">SUM('monthly data'!DX301:DZ301)</f>
        <v>18.56630282</v>
      </c>
      <c r="AS1313" s="348" t="n">
        <f aca="false">SUM('monthly data'!EA301:EC301)</f>
        <v>18.56630282</v>
      </c>
      <c r="AT1313" s="348" t="n">
        <f aca="false">SUM('monthly data'!ED301:EF301)</f>
        <v>21.599492035</v>
      </c>
      <c r="AU1313" s="348" t="n">
        <f aca="false">SUM('monthly data'!EG301:EI301)</f>
        <v>21.599492035</v>
      </c>
      <c r="AV1313" s="348" t="n">
        <f aca="false">SUM('monthly data'!EJ301:EL301)</f>
        <v>21.599492035</v>
      </c>
      <c r="AW1313" s="348" t="n">
        <f aca="false">SUM('monthly data'!EM301:EO301)</f>
        <v>21.599492035</v>
      </c>
      <c r="AX1313" s="348" t="n">
        <f aca="false">SUM('monthly data'!EP301:ER301)</f>
        <v>29.4</v>
      </c>
      <c r="AY1313" s="348" t="n">
        <f aca="false">SUM('monthly data'!ES301:EU301)</f>
        <v>29.3</v>
      </c>
      <c r="AZ1313" s="348" t="n">
        <f aca="false">SUM('monthly data'!EV301:EX301)</f>
        <v>31.4</v>
      </c>
      <c r="BA1313" s="348" t="n">
        <f aca="false">SUM('monthly data'!EY301:FA301)</f>
        <v>32.4</v>
      </c>
      <c r="BB1313" s="348" t="n">
        <f aca="false">SUM('monthly data'!FB301:FD301)</f>
        <v>21.24207</v>
      </c>
      <c r="BC1313" s="348" t="n">
        <f aca="false">SUM('monthly data'!FE301:FG301)</f>
        <v>29.22842</v>
      </c>
      <c r="BD1313" s="348" t="n">
        <f aca="false">SUM('monthly data'!FH301:FJ301)</f>
        <v>30.3853</v>
      </c>
      <c r="BE1313" s="348" t="n">
        <f aca="false">SUM('monthly data'!FK301:FM301)</f>
        <v>67.6869</v>
      </c>
      <c r="BF1313" s="348" t="n">
        <f aca="false">SUM('monthly data'!FN301:FP301)</f>
        <v>39.4413</v>
      </c>
      <c r="BG1313" s="348" t="n">
        <f aca="false">SUM('monthly data'!FQ301:FS301)</f>
        <v>28.791571012</v>
      </c>
      <c r="BH1313" s="348" t="n">
        <f aca="false">SUM('monthly data'!FT301:FV301)</f>
        <v>39.314281945</v>
      </c>
      <c r="BI1313" s="348" t="n">
        <f aca="false">SUM('monthly data'!FW301:FY301)</f>
        <v>48.320237471</v>
      </c>
      <c r="BJ1313" s="348" t="n">
        <f aca="false">SUM('monthly data'!FZ301:GB301)</f>
        <v>32.635025602</v>
      </c>
      <c r="BK1313" s="348" t="n">
        <f aca="false">SUM('monthly data'!GC301:GE301)</f>
        <v>36.601549328</v>
      </c>
      <c r="BL1313" s="348" t="n">
        <f aca="false">SUM('monthly data'!GF301:GH301)</f>
        <v>40.56445656</v>
      </c>
      <c r="BM1313" s="348" t="n">
        <f aca="false">SUM('monthly data'!GI301:GK301)</f>
        <v>47.876462141</v>
      </c>
      <c r="BN1313" s="348" t="n">
        <f aca="false">SUM('monthly data'!GL301:GN301)</f>
        <v>78.985767355</v>
      </c>
      <c r="BO1313" s="348" t="n">
        <f aca="false">SUM('monthly data'!GO301:GQ301)</f>
        <v>52.305443629</v>
      </c>
      <c r="BP1313" s="348" t="n">
        <f aca="false">SUM('monthly data'!GR301:GT301)</f>
        <v>37.795994709</v>
      </c>
      <c r="BQ1313" s="348" t="n">
        <f aca="false">SUM('monthly data'!GU301:GW301)</f>
        <v>72.880383401</v>
      </c>
      <c r="BR1313" s="348" t="n">
        <f aca="false">SUM('monthly data'!GX301:GZ301)</f>
        <v>74.443160237</v>
      </c>
      <c r="BS1313" s="348" t="n">
        <f aca="false">SUM('monthly data'!HA301:HC301)</f>
        <v>79.585584824</v>
      </c>
      <c r="BT1313" s="348" t="n">
        <f aca="false">SUM('monthly data'!HD301:HF301)</f>
        <v>85.5346</v>
      </c>
      <c r="BU1313" s="348" t="n">
        <f aca="false">SUM('monthly data'!HG301:HI301)</f>
        <v>0</v>
      </c>
      <c r="BV1313" s="348" t="n">
        <f aca="false">SUM('monthly data'!HJ301:HL301)</f>
        <v>0</v>
      </c>
      <c r="BW1313" s="348" t="n">
        <f aca="false">SUM('monthly data'!HM301:HO301)</f>
        <v>0</v>
      </c>
      <c r="BX1313" s="348" t="n">
        <f aca="false">SUM('monthly data'!HP301:HR301)</f>
        <v>83.5832467258</v>
      </c>
      <c r="BY1313" s="348" t="n">
        <f aca="false">SUM('monthly data'!HS301:HU301)</f>
        <v>119.284533231086</v>
      </c>
      <c r="BZ1313" s="348" t="n">
        <f aca="false">SUM('monthly data'!HV301:HX301)</f>
        <v>71.736612843322</v>
      </c>
      <c r="CA1313" s="348" t="n">
        <f aca="false">SUM('monthly data'!HY301:IA301)</f>
        <v>117.773548758471</v>
      </c>
      <c r="CB1313" s="348" t="n">
        <f aca="false">SUM('monthly data'!IB301:ID301)</f>
        <v>73.824104825357</v>
      </c>
      <c r="CC1313" s="348" t="n">
        <f aca="false">SUM('monthly data'!IE301:IG301)</f>
        <v>105.174114298173</v>
      </c>
      <c r="CD1313" s="348" t="n">
        <f aca="false">SUM('monthly data'!IH301:IJ301)</f>
        <v>79.208249580288</v>
      </c>
      <c r="CE1313" s="348" t="n">
        <f aca="false">SUM('monthly data'!IK301:IM301)</f>
        <v>82.060429878357</v>
      </c>
      <c r="CF1313" s="348" t="n">
        <f aca="false">SUM('monthly data'!IN301:IP301)</f>
        <v>64.20536546872</v>
      </c>
      <c r="CG1313" s="348" t="n">
        <f aca="false">SUM('monthly data'!IQ301:IS301)</f>
        <v>84.098469036507</v>
      </c>
      <c r="CH1313" s="348" t="n">
        <f aca="false">SUM('monthly data'!IT301:IV301)</f>
        <v>62.144533077451</v>
      </c>
      <c r="CI1313" s="348" t="n">
        <f aca="false">SUM('monthly data'!IW301:IY301)</f>
        <v>61.359647758955</v>
      </c>
      <c r="CJ1313" s="348" t="n">
        <f aca="false">SUM('monthly data'!IZ301:JB301)</f>
        <v>57.8275084639515</v>
      </c>
      <c r="CK1313" s="348" t="n">
        <f aca="false">SUM('monthly data'!JC301:JE301)</f>
        <v>40.9449166388354</v>
      </c>
      <c r="CL1313" s="348" t="n">
        <f aca="false">SUM('monthly data'!JF301:JH301)</f>
        <v>51.829091513584</v>
      </c>
      <c r="CM1313" s="348" t="n">
        <f aca="false">SUM('monthly data'!JI301:JK301)</f>
        <v>67.6396451416634</v>
      </c>
      <c r="CN1313" s="348" t="n">
        <f aca="false">SUM('monthly data'!JL301:JN301)</f>
        <v>70.567702388958</v>
      </c>
      <c r="CO1313" s="348" t="n">
        <f aca="false">SUM('monthly data'!JO301:JQ301)</f>
        <v>81.829307046232</v>
      </c>
      <c r="CP1313" s="348" t="n">
        <f aca="false">SUM('monthly data'!JR301:JT301)</f>
        <v>84.935119422581</v>
      </c>
      <c r="CQ1313" s="348" t="n">
        <f aca="false">SUM('monthly data'!JU301:JW301)</f>
        <v>101.728286648389</v>
      </c>
      <c r="CR1313" s="348" t="n">
        <f aca="false">SUM('monthly data'!JX301:JZ301)</f>
        <v>91.614839494666</v>
      </c>
      <c r="CS1313" s="348" t="n">
        <f aca="false">SUM('monthly data'!KA301:KC301)</f>
        <v>109.646623616184</v>
      </c>
      <c r="CT1313" s="348" t="n">
        <f aca="false">SUM('monthly data'!KD301:KF301)</f>
        <v>109.942403537443</v>
      </c>
      <c r="CU1313" s="348" t="n">
        <f aca="false">SUM('monthly data'!KG301:KI301)</f>
        <v>136.800129585489</v>
      </c>
      <c r="CV1313" s="348" t="n">
        <f aca="false">SUM('monthly data'!KJ301:KL301)</f>
        <v>122.656452898355</v>
      </c>
      <c r="CW1313" s="348" t="n">
        <f aca="false">SUM('monthly data'!KM301:KO301)</f>
        <v>144.184639902192</v>
      </c>
      <c r="CX1313" s="348" t="n">
        <f aca="false">SUM('monthly data'!KP301:KR301)</f>
        <v>134.074544482764</v>
      </c>
      <c r="CY1313" s="348" t="n">
        <f aca="false">SUM('monthly data'!KS301:KU301)</f>
        <v>146.883256095055</v>
      </c>
      <c r="CZ1313" s="348" t="n">
        <f aca="false">SUM('monthly data'!KV301:KX301)</f>
        <v>249.991222305286</v>
      </c>
      <c r="DA1313" s="348" t="n">
        <f aca="false">SUM('monthly data'!KY301:LA301)</f>
        <v>135.53230845756</v>
      </c>
      <c r="DB1313" s="348" t="n">
        <f aca="false">SUM('monthly data'!LB301:LD301)</f>
        <v>145.20356899164</v>
      </c>
      <c r="DC1313" s="348" t="n">
        <f aca="false">SUM('monthly data'!LE301:LG301)</f>
        <v>154.59126087264</v>
      </c>
      <c r="DD1313" s="348" t="n">
        <f aca="false">SUM('monthly data'!LH301:LJ301)</f>
        <v>137.382050601892</v>
      </c>
      <c r="DE1313" s="348" t="n">
        <f aca="false">SUM('monthly data'!LK301:LM301)</f>
        <v>168.190494729241</v>
      </c>
      <c r="DF1313" s="348" t="n">
        <f aca="false">SUM('monthly data'!LN301:LP301)</f>
        <v>116.102722492811</v>
      </c>
      <c r="DG1313" s="348" t="n">
        <f aca="false">SUM('monthly data'!LQ301:LS301)</f>
        <v>166.825092520997</v>
      </c>
      <c r="DH1313" s="348" t="n">
        <f aca="false">SUM('monthly data'!LT301:LV301)</f>
        <v>155.683414796499</v>
      </c>
      <c r="DI1313" s="348" t="n">
        <f aca="false">SUM('monthly data'!LW301:LY301)</f>
        <v>182.432994982609</v>
      </c>
      <c r="DJ1313" s="348" t="n">
        <f aca="false">SUM('monthly data'!LZ301:MB301)</f>
        <v>0</v>
      </c>
      <c r="DK1313" s="348" t="n">
        <f aca="false">SUM('monthly data'!MC301:ME301)</f>
        <v>0</v>
      </c>
      <c r="DL1313" s="348" t="n">
        <f aca="false">SUM('monthly data'!MF301:MH301)</f>
        <v>0</v>
      </c>
      <c r="DM1313" s="348" t="n">
        <f aca="false">SUM('monthly data'!MI301:MK301)</f>
        <v>0</v>
      </c>
      <c r="DN1313" s="348" t="n">
        <f aca="false">SUM('monthly data'!ML301:MN301)</f>
        <v>0</v>
      </c>
      <c r="DO1313" s="348" t="n">
        <f aca="false">SUM('monthly data'!MO301:MQ301)</f>
        <v>0</v>
      </c>
      <c r="DP1313" s="348" t="n">
        <f aca="false">SUM('monthly data'!MR301:MT301)</f>
        <v>0</v>
      </c>
      <c r="DQ1313" s="348" t="n">
        <f aca="false">SUM('monthly data'!MU301:MW301)</f>
        <v>0</v>
      </c>
    </row>
    <row r="1314" customFormat="false" ht="15.75" hidden="false" customHeight="false" outlineLevel="0" collapsed="false">
      <c r="A1314" s="347" t="s">
        <v>725</v>
      </c>
      <c r="B1314" s="348" t="n">
        <f aca="false">SUM('monthly data'!B302:D302)</f>
        <v>0</v>
      </c>
      <c r="C1314" s="348" t="n">
        <f aca="false">SUM('monthly data'!E302:G302)</f>
        <v>0</v>
      </c>
      <c r="D1314" s="348" t="n">
        <f aca="false">SUM('monthly data'!H302:J302)</f>
        <v>0</v>
      </c>
      <c r="E1314" s="348" t="n">
        <f aca="false">SUM('monthly data'!K302:M302)</f>
        <v>0</v>
      </c>
      <c r="F1314" s="348" t="n">
        <f aca="false">SUM('monthly data'!N302:P302)</f>
        <v>0</v>
      </c>
      <c r="G1314" s="348" t="n">
        <f aca="false">SUM('monthly data'!Q302:S302)</f>
        <v>0</v>
      </c>
      <c r="H1314" s="348" t="n">
        <f aca="false">SUM('monthly data'!T302:V302)</f>
        <v>0</v>
      </c>
      <c r="I1314" s="348" t="n">
        <f aca="false">SUM('monthly data'!W302:Y302)</f>
        <v>0</v>
      </c>
      <c r="J1314" s="348" t="n">
        <f aca="false">SUM('monthly data'!Z302:AB302)</f>
        <v>0</v>
      </c>
      <c r="K1314" s="348" t="n">
        <f aca="false">SUM('monthly data'!AC302:AE302)</f>
        <v>0</v>
      </c>
      <c r="L1314" s="348" t="n">
        <f aca="false">SUM('monthly data'!AF302:AH302)</f>
        <v>0</v>
      </c>
      <c r="M1314" s="348" t="n">
        <f aca="false">SUM('monthly data'!AI302:AK302)</f>
        <v>0</v>
      </c>
      <c r="N1314" s="348" t="n">
        <f aca="false">SUM('monthly data'!AL302:AN302)</f>
        <v>0</v>
      </c>
      <c r="O1314" s="348" t="n">
        <f aca="false">SUM('monthly data'!AO302:AQ302)</f>
        <v>0</v>
      </c>
      <c r="P1314" s="348" t="n">
        <f aca="false">SUM('monthly data'!AR302:AT302)</f>
        <v>0</v>
      </c>
      <c r="Q1314" s="348" t="n">
        <f aca="false">SUM('monthly data'!AU302:AW302)</f>
        <v>0</v>
      </c>
      <c r="R1314" s="348" t="n">
        <f aca="false">SUM('monthly data'!AX302:AZ302)</f>
        <v>0.082075</v>
      </c>
      <c r="S1314" s="348" t="n">
        <f aca="false">SUM('monthly data'!BA302:BC302)</f>
        <v>0.082075</v>
      </c>
      <c r="T1314" s="348" t="n">
        <f aca="false">SUM('monthly data'!BD302:BF302)</f>
        <v>0.082075</v>
      </c>
      <c r="U1314" s="348" t="n">
        <f aca="false">SUM('monthly data'!BG302:BI302)</f>
        <v>0.082075</v>
      </c>
      <c r="V1314" s="348" t="n">
        <f aca="false">SUM('monthly data'!BJ302:BL302)</f>
        <v>0.12974375</v>
      </c>
      <c r="W1314" s="348" t="n">
        <f aca="false">SUM('monthly data'!BM302:BO302)</f>
        <v>0.12974375</v>
      </c>
      <c r="X1314" s="348" t="n">
        <f aca="false">SUM('monthly data'!BP302:BR302)</f>
        <v>0.12974375</v>
      </c>
      <c r="Y1314" s="348" t="n">
        <f aca="false">SUM('monthly data'!BS302:BU302)</f>
        <v>0.12974375</v>
      </c>
      <c r="Z1314" s="348" t="n">
        <f aca="false">SUM('monthly data'!BV302:BX302)</f>
        <v>0.1439</v>
      </c>
      <c r="AA1314" s="348" t="n">
        <f aca="false">SUM('monthly data'!BY302:CA302)</f>
        <v>0.1439</v>
      </c>
      <c r="AB1314" s="348" t="n">
        <f aca="false">SUM('monthly data'!CB302:CD302)</f>
        <v>0.1439</v>
      </c>
      <c r="AC1314" s="348" t="n">
        <f aca="false">SUM('monthly data'!CE302:CG302)</f>
        <v>0.1439</v>
      </c>
      <c r="AD1314" s="348" t="n">
        <f aca="false">SUM('monthly data'!CH302:CJ302)</f>
        <v>0.25164375</v>
      </c>
      <c r="AE1314" s="348" t="n">
        <f aca="false">SUM('monthly data'!CK302:CM302)</f>
        <v>0.25164375</v>
      </c>
      <c r="AF1314" s="348" t="n">
        <f aca="false">SUM('monthly data'!CN302:CP302)</f>
        <v>0.25164375</v>
      </c>
      <c r="AG1314" s="348" t="n">
        <f aca="false">SUM('monthly data'!CQ302:CS302)</f>
        <v>0.25164375</v>
      </c>
      <c r="AH1314" s="348" t="n">
        <f aca="false">SUM('monthly data'!CT302:CV302)</f>
        <v>1.66678125</v>
      </c>
      <c r="AI1314" s="348" t="n">
        <f aca="false">SUM('monthly data'!CW302:CY302)</f>
        <v>1.66678125</v>
      </c>
      <c r="AJ1314" s="348" t="n">
        <f aca="false">SUM('monthly data'!CZ302:DB302)</f>
        <v>1.66678125</v>
      </c>
      <c r="AK1314" s="348" t="n">
        <f aca="false">SUM('monthly data'!DC302:DE302)</f>
        <v>1.66678125</v>
      </c>
      <c r="AL1314" s="348" t="n">
        <f aca="false">SUM('monthly data'!DF302:DH302)</f>
        <v>3.2350051333125</v>
      </c>
      <c r="AM1314" s="348" t="n">
        <f aca="false">SUM('monthly data'!DI302:DK302)</f>
        <v>3.2350051333125</v>
      </c>
      <c r="AN1314" s="348" t="n">
        <f aca="false">SUM('monthly data'!DL302:DN302)</f>
        <v>3.2350051333125</v>
      </c>
      <c r="AO1314" s="348" t="n">
        <f aca="false">SUM('monthly data'!DO302:DQ302)</f>
        <v>3.2350051333125</v>
      </c>
      <c r="AP1314" s="348" t="n">
        <f aca="false">SUM('monthly data'!DR302:DT302)</f>
        <v>2.740554016625</v>
      </c>
      <c r="AQ1314" s="348" t="n">
        <f aca="false">SUM('monthly data'!DU302:DW302)</f>
        <v>2.740554016625</v>
      </c>
      <c r="AR1314" s="348" t="n">
        <f aca="false">SUM('monthly data'!DX302:DZ302)</f>
        <v>2.740554016625</v>
      </c>
      <c r="AS1314" s="348" t="n">
        <f aca="false">SUM('monthly data'!EA302:EC302)</f>
        <v>2.740554016625</v>
      </c>
      <c r="AT1314" s="348" t="n">
        <f aca="false">SUM('monthly data'!ED302:EF302)</f>
        <v>2.9832301333125</v>
      </c>
      <c r="AU1314" s="348" t="n">
        <f aca="false">SUM('monthly data'!EG302:EI302)</f>
        <v>2.9832301333125</v>
      </c>
      <c r="AV1314" s="348" t="n">
        <f aca="false">SUM('monthly data'!EJ302:EL302)</f>
        <v>2.9832301333125</v>
      </c>
      <c r="AW1314" s="348" t="n">
        <f aca="false">SUM('monthly data'!EM302:EO302)</f>
        <v>2.9832301333125</v>
      </c>
      <c r="AX1314" s="348" t="n">
        <f aca="false">SUM('monthly data'!EP302:ER302)</f>
        <v>5.211</v>
      </c>
      <c r="AY1314" s="348" t="n">
        <f aca="false">SUM('monthly data'!ES302:EU302)</f>
        <v>2.7869</v>
      </c>
      <c r="AZ1314" s="348" t="n">
        <f aca="false">SUM('monthly data'!EV302:EX302)</f>
        <v>-0.5254</v>
      </c>
      <c r="BA1314" s="348" t="n">
        <f aca="false">SUM('monthly data'!EY302:FA302)</f>
        <v>-15.5446</v>
      </c>
      <c r="BB1314" s="348" t="n">
        <f aca="false">SUM('monthly data'!FB302:FD302)</f>
        <v>2.843</v>
      </c>
      <c r="BC1314" s="348" t="n">
        <f aca="false">SUM('monthly data'!FE302:FG302)</f>
        <v>-2.1486</v>
      </c>
      <c r="BD1314" s="348" t="n">
        <f aca="false">SUM('monthly data'!FH302:FJ302)</f>
        <v>7.3379</v>
      </c>
      <c r="BE1314" s="348" t="n">
        <f aca="false">SUM('monthly data'!FK302:FM302)</f>
        <v>5.456</v>
      </c>
      <c r="BF1314" s="348" t="n">
        <f aca="false">SUM('monthly data'!FN302:FP302)</f>
        <v>3.88555</v>
      </c>
      <c r="BG1314" s="348" t="n">
        <f aca="false">SUM('monthly data'!FQ302:FS302)</f>
        <v>4.5049</v>
      </c>
      <c r="BH1314" s="348" t="n">
        <f aca="false">SUM('monthly data'!FT302:FV302)</f>
        <v>22.0138</v>
      </c>
      <c r="BI1314" s="348" t="n">
        <f aca="false">SUM('monthly data'!FW302:FY302)</f>
        <v>4.27845</v>
      </c>
      <c r="BJ1314" s="348" t="n">
        <f aca="false">SUM('monthly data'!FZ302:GB302)</f>
        <v>4.8273</v>
      </c>
      <c r="BK1314" s="348" t="n">
        <f aca="false">SUM('monthly data'!GC302:GE302)</f>
        <v>-0.6066</v>
      </c>
      <c r="BL1314" s="348" t="n">
        <f aca="false">SUM('monthly data'!GF302:GH302)</f>
        <v>19.43963</v>
      </c>
      <c r="BM1314" s="348" t="n">
        <f aca="false">SUM('monthly data'!GI302:GK302)</f>
        <v>4.64564</v>
      </c>
      <c r="BN1314" s="348" t="n">
        <f aca="false">SUM('monthly data'!GL302:GN302)</f>
        <v>-9.1755</v>
      </c>
      <c r="BO1314" s="348" t="n">
        <f aca="false">SUM('monthly data'!GO302:GQ302)</f>
        <v>3.5527</v>
      </c>
      <c r="BP1314" s="348" t="n">
        <f aca="false">SUM('monthly data'!GR302:GT302)</f>
        <v>-11.068485</v>
      </c>
      <c r="BQ1314" s="348" t="n">
        <f aca="false">SUM('monthly data'!GU302:GW302)</f>
        <v>-5.559544971</v>
      </c>
      <c r="BR1314" s="348" t="n">
        <f aca="false">SUM('monthly data'!GX302:GZ302)</f>
        <v>8.514230304</v>
      </c>
      <c r="BS1314" s="348" t="n">
        <f aca="false">SUM('monthly data'!HA302:HC302)</f>
        <v>7.8835</v>
      </c>
      <c r="BT1314" s="348" t="n">
        <f aca="false">SUM('monthly data'!HD302:HF302)</f>
        <v>6.4667</v>
      </c>
      <c r="BU1314" s="348" t="n">
        <f aca="false">SUM('monthly data'!HG302:HI302)</f>
        <v>8.0431955</v>
      </c>
      <c r="BV1314" s="348" t="n">
        <f aca="false">SUM('monthly data'!HJ302:HL302)</f>
        <v>8.489693201</v>
      </c>
      <c r="BW1314" s="348" t="n">
        <f aca="false">SUM('monthly data'!HM302:HO302)</f>
        <v>119.25465846</v>
      </c>
      <c r="BX1314" s="348" t="n">
        <f aca="false">SUM('monthly data'!HP302:HR302)</f>
        <v>-5.571520974</v>
      </c>
      <c r="BY1314" s="348" t="n">
        <f aca="false">SUM('monthly data'!HS302:HU302)</f>
        <v>10.530055426</v>
      </c>
      <c r="BZ1314" s="348" t="n">
        <f aca="false">SUM('monthly data'!HV302:HX302)</f>
        <v>24.9405885949976</v>
      </c>
      <c r="CA1314" s="348" t="n">
        <f aca="false">SUM('monthly data'!HY302:IA302)</f>
        <v>19.183561936</v>
      </c>
      <c r="CB1314" s="348" t="n">
        <f aca="false">SUM('monthly data'!IB302:ID302)</f>
        <v>39.0573901519306</v>
      </c>
      <c r="CC1314" s="348" t="n">
        <f aca="false">SUM('monthly data'!IE302:IG302)</f>
        <v>8.609519632</v>
      </c>
      <c r="CD1314" s="348" t="n">
        <f aca="false">SUM('monthly data'!IH302:IJ302)</f>
        <v>17.128300459</v>
      </c>
      <c r="CE1314" s="348" t="n">
        <f aca="false">SUM('monthly data'!IK302:IM302)</f>
        <v>6.7</v>
      </c>
      <c r="CF1314" s="348" t="n">
        <f aca="false">SUM('monthly data'!IN302:IP302)</f>
        <v>27.566784998</v>
      </c>
      <c r="CG1314" s="348" t="n">
        <f aca="false">SUM('monthly data'!IQ302:IS302)</f>
        <v>11.423360582</v>
      </c>
      <c r="CH1314" s="348" t="n">
        <f aca="false">SUM('monthly data'!IT302:IV302)</f>
        <v>35.202958624</v>
      </c>
      <c r="CI1314" s="348" t="n">
        <f aca="false">SUM('monthly data'!IW302:IY302)</f>
        <v>14.22877682</v>
      </c>
      <c r="CJ1314" s="348" t="n">
        <f aca="false">SUM('monthly data'!IZ302:JB302)</f>
        <v>18.624184887</v>
      </c>
      <c r="CK1314" s="348" t="n">
        <f aca="false">SUM('monthly data'!JC302:JE302)</f>
        <v>25.091985691</v>
      </c>
      <c r="CL1314" s="348" t="n">
        <f aca="false">SUM('monthly data'!JF302:JH302)</f>
        <v>35.220372559</v>
      </c>
      <c r="CM1314" s="348" t="n">
        <f aca="false">SUM('monthly data'!JI302:JK302)</f>
        <v>34.900378075</v>
      </c>
      <c r="CN1314" s="348" t="n">
        <f aca="false">SUM('monthly data'!JL302:JN302)</f>
        <v>52.449711554</v>
      </c>
      <c r="CO1314" s="348" t="n">
        <f aca="false">SUM('monthly data'!JO302:JQ302)</f>
        <v>40.148008249</v>
      </c>
      <c r="CP1314" s="348" t="n">
        <f aca="false">SUM('monthly data'!JR302:JT302)</f>
        <v>38.831633603</v>
      </c>
      <c r="CQ1314" s="348" t="n">
        <f aca="false">SUM('monthly data'!JU302:JW302)</f>
        <v>28.613262817</v>
      </c>
      <c r="CR1314" s="348" t="n">
        <f aca="false">SUM('monthly data'!JX302:JZ302)</f>
        <v>59.072642608</v>
      </c>
      <c r="CS1314" s="348" t="n">
        <f aca="false">SUM('monthly data'!KA302:KC302)</f>
        <v>37.168618412</v>
      </c>
      <c r="CT1314" s="348" t="n">
        <f aca="false">SUM('monthly data'!KD302:KF302)</f>
        <v>54.197470954</v>
      </c>
      <c r="CU1314" s="348" t="n">
        <f aca="false">SUM('monthly data'!KG302:KI302)</f>
        <v>45.884825706</v>
      </c>
      <c r="CV1314" s="348" t="n">
        <f aca="false">SUM('monthly data'!KJ302:KL302)</f>
        <v>4.427147434</v>
      </c>
      <c r="CW1314" s="348" t="n">
        <f aca="false">SUM('monthly data'!KM302:KO302)</f>
        <v>84.454577413</v>
      </c>
      <c r="CX1314" s="348" t="n">
        <f aca="false">SUM('monthly data'!KP302:KR302)</f>
        <v>13.727620035</v>
      </c>
      <c r="CY1314" s="348" t="n">
        <f aca="false">SUM('monthly data'!KS302:KU302)</f>
        <v>11.03821905</v>
      </c>
      <c r="CZ1314" s="348" t="n">
        <f aca="false">SUM('monthly data'!KV302:KX302)</f>
        <v>47.715494765</v>
      </c>
      <c r="DA1314" s="348" t="n">
        <f aca="false">SUM('monthly data'!KY302:LA302)</f>
        <v>12.331698703</v>
      </c>
      <c r="DB1314" s="348" t="n">
        <f aca="false">SUM('monthly data'!LB302:LD302)</f>
        <v>14.490466299</v>
      </c>
      <c r="DC1314" s="348" t="n">
        <f aca="false">SUM('monthly data'!LE302:LG302)</f>
        <v>39.229095172</v>
      </c>
      <c r="DD1314" s="348" t="n">
        <f aca="false">SUM('monthly data'!LH302:LJ302)</f>
        <v>15.260094661</v>
      </c>
      <c r="DE1314" s="348" t="n">
        <f aca="false">SUM('monthly data'!LK302:LM302)</f>
        <v>25.243291726</v>
      </c>
      <c r="DF1314" s="348" t="n">
        <f aca="false">SUM('monthly data'!LN302:LP302)</f>
        <v>19.69722371</v>
      </c>
      <c r="DG1314" s="348" t="n">
        <f aca="false">SUM('monthly data'!LQ302:LS302)</f>
        <v>96.72992487</v>
      </c>
      <c r="DH1314" s="348" t="n">
        <f aca="false">SUM('monthly data'!LT302:LV302)</f>
        <v>81.39258264597</v>
      </c>
      <c r="DI1314" s="348" t="n">
        <f aca="false">SUM('monthly data'!LW302:LY302)</f>
        <v>26.238749823</v>
      </c>
      <c r="DJ1314" s="348" t="n">
        <f aca="false">SUM('monthly data'!LZ302:MB302)</f>
        <v>0</v>
      </c>
      <c r="DK1314" s="348" t="n">
        <f aca="false">SUM('monthly data'!MC302:ME302)</f>
        <v>0</v>
      </c>
      <c r="DL1314" s="348" t="n">
        <f aca="false">SUM('monthly data'!MF302:MH302)</f>
        <v>0</v>
      </c>
      <c r="DM1314" s="348" t="n">
        <f aca="false">SUM('monthly data'!MI302:MK302)</f>
        <v>0</v>
      </c>
      <c r="DN1314" s="348" t="n">
        <f aca="false">SUM('monthly data'!ML302:MN302)</f>
        <v>0</v>
      </c>
      <c r="DO1314" s="348" t="n">
        <f aca="false">SUM('monthly data'!MO302:MQ302)</f>
        <v>0</v>
      </c>
      <c r="DP1314" s="348" t="n">
        <f aca="false">SUM('monthly data'!MR302:MT302)</f>
        <v>0</v>
      </c>
      <c r="DQ1314" s="348" t="n">
        <f aca="false">SUM('monthly data'!MU302:MW302)</f>
        <v>0</v>
      </c>
    </row>
    <row r="1315" customFormat="false" ht="15.75" hidden="false" customHeight="false" outlineLevel="0" collapsed="false">
      <c r="A1315" s="349" t="s">
        <v>726</v>
      </c>
      <c r="B1315" s="348" t="n">
        <f aca="false">SUM('monthly data'!B303:D303)</f>
        <v>0</v>
      </c>
      <c r="C1315" s="348" t="n">
        <f aca="false">SUM('monthly data'!E303:G303)</f>
        <v>0</v>
      </c>
      <c r="D1315" s="348" t="n">
        <f aca="false">SUM('monthly data'!H303:J303)</f>
        <v>0</v>
      </c>
      <c r="E1315" s="348" t="n">
        <f aca="false">SUM('monthly data'!K303:M303)</f>
        <v>0</v>
      </c>
      <c r="F1315" s="348" t="n">
        <f aca="false">SUM('monthly data'!N303:P303)</f>
        <v>0</v>
      </c>
      <c r="G1315" s="348" t="n">
        <f aca="false">SUM('monthly data'!Q303:S303)</f>
        <v>0</v>
      </c>
      <c r="H1315" s="348" t="n">
        <f aca="false">SUM('monthly data'!T303:V303)</f>
        <v>0</v>
      </c>
      <c r="I1315" s="348" t="n">
        <f aca="false">SUM('monthly data'!W303:Y303)</f>
        <v>0</v>
      </c>
      <c r="J1315" s="348" t="n">
        <f aca="false">SUM('monthly data'!Z303:AB303)</f>
        <v>0</v>
      </c>
      <c r="K1315" s="348" t="n">
        <f aca="false">SUM('monthly data'!AC303:AE303)</f>
        <v>0</v>
      </c>
      <c r="L1315" s="348" t="n">
        <f aca="false">SUM('monthly data'!AF303:AH303)</f>
        <v>0</v>
      </c>
      <c r="M1315" s="348" t="n">
        <f aca="false">SUM('monthly data'!AI303:AK303)</f>
        <v>0</v>
      </c>
      <c r="N1315" s="348" t="n">
        <f aca="false">SUM('monthly data'!AL303:AN303)</f>
        <v>0</v>
      </c>
      <c r="O1315" s="348" t="n">
        <f aca="false">SUM('monthly data'!AO303:AQ303)</f>
        <v>0</v>
      </c>
      <c r="P1315" s="348" t="n">
        <f aca="false">SUM('monthly data'!AR303:AT303)</f>
        <v>0</v>
      </c>
      <c r="Q1315" s="348" t="n">
        <f aca="false">SUM('monthly data'!AU303:AW303)</f>
        <v>0</v>
      </c>
      <c r="R1315" s="348" t="n">
        <f aca="false">SUM('monthly data'!AX303:AZ303)</f>
        <v>2.22048125</v>
      </c>
      <c r="S1315" s="348" t="n">
        <f aca="false">SUM('monthly data'!BA303:BC303)</f>
        <v>2.22048125</v>
      </c>
      <c r="T1315" s="348" t="n">
        <f aca="false">SUM('monthly data'!BD303:BF303)</f>
        <v>2.22048125</v>
      </c>
      <c r="U1315" s="348" t="n">
        <f aca="false">SUM('monthly data'!BG303:BI303)</f>
        <v>2.22048125</v>
      </c>
      <c r="V1315" s="348" t="n">
        <f aca="false">SUM('monthly data'!BJ303:BL303)</f>
        <v>1.57015</v>
      </c>
      <c r="W1315" s="348" t="n">
        <f aca="false">SUM('monthly data'!BM303:BO303)</f>
        <v>1.57015</v>
      </c>
      <c r="X1315" s="348" t="n">
        <f aca="false">SUM('monthly data'!BP303:BR303)</f>
        <v>1.57015</v>
      </c>
      <c r="Y1315" s="348" t="n">
        <f aca="false">SUM('monthly data'!BS303:BU303)</f>
        <v>1.57015</v>
      </c>
      <c r="Z1315" s="348" t="n">
        <f aca="false">SUM('monthly data'!BV303:BX303)</f>
        <v>1.52260625</v>
      </c>
      <c r="AA1315" s="348" t="n">
        <f aca="false">SUM('monthly data'!BY303:CA303)</f>
        <v>1.52260625</v>
      </c>
      <c r="AB1315" s="348" t="n">
        <f aca="false">SUM('monthly data'!CB303:CD303)</f>
        <v>1.52260625</v>
      </c>
      <c r="AC1315" s="348" t="n">
        <f aca="false">SUM('monthly data'!CE303:CG303)</f>
        <v>1.52260625</v>
      </c>
      <c r="AD1315" s="348" t="n">
        <f aca="false">SUM('monthly data'!CH303:CJ303)</f>
        <v>1.61316875</v>
      </c>
      <c r="AE1315" s="348" t="n">
        <f aca="false">SUM('monthly data'!CK303:CM303)</f>
        <v>1.61316875</v>
      </c>
      <c r="AF1315" s="348" t="n">
        <f aca="false">SUM('monthly data'!CN303:CP303)</f>
        <v>1.61316875</v>
      </c>
      <c r="AG1315" s="348" t="n">
        <f aca="false">SUM('monthly data'!CQ303:CS303)</f>
        <v>1.61316875</v>
      </c>
      <c r="AH1315" s="348" t="n">
        <f aca="false">SUM('monthly data'!CT303:CV303)</f>
        <v>0.7685013519375</v>
      </c>
      <c r="AI1315" s="348" t="n">
        <f aca="false">SUM('monthly data'!CW303:CY303)</f>
        <v>0.7685013519375</v>
      </c>
      <c r="AJ1315" s="348" t="n">
        <f aca="false">SUM('monthly data'!CZ303:DB303)</f>
        <v>0.7685013519375</v>
      </c>
      <c r="AK1315" s="348" t="n">
        <f aca="false">SUM('monthly data'!DC303:DE303)</f>
        <v>0.7685013519375</v>
      </c>
      <c r="AL1315" s="348" t="n">
        <f aca="false">SUM('monthly data'!DF303:DH303)</f>
        <v>0.214377703875</v>
      </c>
      <c r="AM1315" s="348" t="n">
        <f aca="false">SUM('monthly data'!DI303:DK303)</f>
        <v>0.214377703875</v>
      </c>
      <c r="AN1315" s="348" t="n">
        <f aca="false">SUM('monthly data'!DL303:DN303)</f>
        <v>0.214377703875</v>
      </c>
      <c r="AO1315" s="348" t="n">
        <f aca="false">SUM('monthly data'!DO303:DQ303)</f>
        <v>0.214377703875</v>
      </c>
      <c r="AP1315" s="348" t="n">
        <f aca="false">SUM('monthly data'!DR303:DT303)</f>
        <v>0.8462388519375</v>
      </c>
      <c r="AQ1315" s="348" t="n">
        <f aca="false">SUM('monthly data'!DU303:DW303)</f>
        <v>0.8462388519375</v>
      </c>
      <c r="AR1315" s="348" t="n">
        <f aca="false">SUM('monthly data'!DX303:DZ303)</f>
        <v>0.8462388519375</v>
      </c>
      <c r="AS1315" s="348" t="n">
        <f aca="false">SUM('monthly data'!EA303:EC303)</f>
        <v>0.8462388519375</v>
      </c>
      <c r="AT1315" s="348" t="n">
        <f aca="false">SUM('monthly data'!ED303:EF303)</f>
        <v>5.70388125</v>
      </c>
      <c r="AU1315" s="348" t="n">
        <f aca="false">SUM('monthly data'!EG303:EI303)</f>
        <v>5.70388125</v>
      </c>
      <c r="AV1315" s="348" t="n">
        <f aca="false">SUM('monthly data'!EJ303:EL303)</f>
        <v>5.70388125</v>
      </c>
      <c r="AW1315" s="348" t="n">
        <f aca="false">SUM('monthly data'!EM303:EO303)</f>
        <v>5.70388125</v>
      </c>
      <c r="AX1315" s="348" t="n">
        <f aca="false">SUM('monthly data'!EP303:ER303)</f>
        <v>9.85577651188769</v>
      </c>
      <c r="AY1315" s="348" t="n">
        <f aca="false">SUM('monthly data'!ES303:EU303)</f>
        <v>8.69002082022547</v>
      </c>
      <c r="AZ1315" s="348" t="n">
        <f aca="false">SUM('monthly data'!EV303:EX303)</f>
        <v>10.6347369801598</v>
      </c>
      <c r="BA1315" s="348" t="n">
        <f aca="false">SUM('monthly data'!EY303:FA303)</f>
        <v>15.37568390276</v>
      </c>
      <c r="BB1315" s="348" t="n">
        <f aca="false">SUM('monthly data'!FB303:FD303)</f>
        <v>10.7629121351344</v>
      </c>
      <c r="BC1315" s="348" t="n">
        <f aca="false">SUM('monthly data'!FE303:FG303)</f>
        <v>7.329189121644</v>
      </c>
      <c r="BD1315" s="348" t="n">
        <f aca="false">SUM('monthly data'!FH303:FJ303)</f>
        <v>9.6298824739322</v>
      </c>
      <c r="BE1315" s="348" t="n">
        <f aca="false">SUM('monthly data'!FK303:FM303)</f>
        <v>28.6588307714767</v>
      </c>
      <c r="BF1315" s="348" t="n">
        <f aca="false">SUM('monthly data'!FN303:FP303)</f>
        <v>11.53575763</v>
      </c>
      <c r="BG1315" s="348" t="n">
        <f aca="false">SUM('monthly data'!FQ303:FS303)</f>
        <v>11.825778852</v>
      </c>
      <c r="BH1315" s="348" t="n">
        <f aca="false">SUM('monthly data'!FT303:FV303)</f>
        <v>6.653220082</v>
      </c>
      <c r="BI1315" s="348" t="n">
        <f aca="false">SUM('monthly data'!FW303:FY303)</f>
        <v>7.737495851</v>
      </c>
      <c r="BJ1315" s="348" t="n">
        <f aca="false">SUM('monthly data'!FZ303:GB303)</f>
        <v>4.54873921744822</v>
      </c>
      <c r="BK1315" s="348" t="n">
        <f aca="false">SUM('monthly data'!GC303:GE303)</f>
        <v>6.59111374879625</v>
      </c>
      <c r="BL1315" s="348" t="n">
        <f aca="false">SUM('monthly data'!GF303:GH303)</f>
        <v>5.11905656</v>
      </c>
      <c r="BM1315" s="348" t="n">
        <f aca="false">SUM('monthly data'!GI303:GK303)</f>
        <v>12.7966616449571</v>
      </c>
      <c r="BN1315" s="348" t="n">
        <f aca="false">SUM('monthly data'!GL303:GN303)</f>
        <v>17.975189401</v>
      </c>
      <c r="BO1315" s="348" t="n">
        <f aca="false">SUM('monthly data'!GO303:GQ303)</f>
        <v>32.197319577</v>
      </c>
      <c r="BP1315" s="348" t="n">
        <f aca="false">SUM('monthly data'!GR303:GT303)</f>
        <v>7.24090364729</v>
      </c>
      <c r="BQ1315" s="348" t="n">
        <f aca="false">SUM('monthly data'!GU303:GW303)</f>
        <v>67.40205078916</v>
      </c>
      <c r="BR1315" s="348" t="n">
        <f aca="false">SUM('monthly data'!GX303:GZ303)</f>
        <v>10.85627430875</v>
      </c>
      <c r="BS1315" s="348" t="n">
        <f aca="false">SUM('monthly data'!HA303:HC303)</f>
        <v>9.55302882209</v>
      </c>
      <c r="BT1315" s="348" t="n">
        <f aca="false">SUM('monthly data'!HD303:HF303)</f>
        <v>34.54</v>
      </c>
      <c r="BU1315" s="348" t="n">
        <f aca="false">SUM('monthly data'!HG303:HI303)</f>
        <v>11.7520311475041</v>
      </c>
      <c r="BV1315" s="348" t="n">
        <f aca="false">SUM('monthly data'!HJ303:HL303)</f>
        <v>9.54823518321371</v>
      </c>
      <c r="BW1315" s="348" t="n">
        <f aca="false">SUM('monthly data'!HM303:HO303)</f>
        <v>32.6549133236494</v>
      </c>
      <c r="BX1315" s="348" t="n">
        <f aca="false">SUM('monthly data'!HP303:HR303)</f>
        <v>13.2735327125793</v>
      </c>
      <c r="BY1315" s="348" t="n">
        <f aca="false">SUM('monthly data'!HS303:HU303)</f>
        <v>13.8062680891182</v>
      </c>
      <c r="BZ1315" s="348" t="n">
        <f aca="false">SUM('monthly data'!HV303:HX303)</f>
        <v>14.1680050351346</v>
      </c>
      <c r="CA1315" s="348" t="n">
        <f aca="false">SUM('monthly data'!HY303:IA303)</f>
        <v>63.9091095359062</v>
      </c>
      <c r="CB1315" s="348" t="n">
        <f aca="false">SUM('monthly data'!IB303:ID303)</f>
        <v>20.7757804885826</v>
      </c>
      <c r="CC1315" s="348" t="n">
        <f aca="false">SUM('monthly data'!IE303:IG303)</f>
        <v>82.6762712293816</v>
      </c>
      <c r="CD1315" s="348" t="n">
        <f aca="false">SUM('monthly data'!IH303:IJ303)</f>
        <v>20.0805938706837</v>
      </c>
      <c r="CE1315" s="348" t="n">
        <f aca="false">SUM('monthly data'!IK303:IM303)</f>
        <v>64.6539332175843</v>
      </c>
      <c r="CF1315" s="348" t="n">
        <f aca="false">SUM('monthly data'!IN303:IP303)</f>
        <v>58.6070939804714</v>
      </c>
      <c r="CG1315" s="348" t="n">
        <f aca="false">SUM('monthly data'!IQ303:IS303)</f>
        <v>107.907804870085</v>
      </c>
      <c r="CH1315" s="348" t="n">
        <f aca="false">SUM('monthly data'!IT303:IV303)</f>
        <v>38.7760607462219</v>
      </c>
      <c r="CI1315" s="348" t="n">
        <f aca="false">SUM('monthly data'!IW303:IY303)</f>
        <v>19.1171680629109</v>
      </c>
      <c r="CJ1315" s="348" t="n">
        <f aca="false">SUM('monthly data'!IZ303:JB303)</f>
        <v>45.5337276433714</v>
      </c>
      <c r="CK1315" s="348" t="n">
        <f aca="false">SUM('monthly data'!JC303:JE303)</f>
        <v>171.278469737942</v>
      </c>
      <c r="CL1315" s="348" t="n">
        <f aca="false">SUM('monthly data'!JF303:JH303)</f>
        <v>29.7839430417565</v>
      </c>
      <c r="CM1315" s="348" t="n">
        <f aca="false">SUM('monthly data'!JI303:JK303)</f>
        <v>76.3927939683017</v>
      </c>
      <c r="CN1315" s="348" t="n">
        <f aca="false">SUM('monthly data'!JL303:JN303)</f>
        <v>64.7655906523507</v>
      </c>
      <c r="CO1315" s="348" t="n">
        <f aca="false">SUM('monthly data'!JO303:JQ303)</f>
        <v>144.163981400289</v>
      </c>
      <c r="CP1315" s="348" t="n">
        <f aca="false">SUM('monthly data'!JR303:JT303)</f>
        <v>73.8993806422222</v>
      </c>
      <c r="CQ1315" s="348" t="n">
        <f aca="false">SUM('monthly data'!JU303:JW303)</f>
        <v>73.2001781823648</v>
      </c>
      <c r="CR1315" s="348" t="n">
        <f aca="false">SUM('monthly data'!JX303:JZ303)</f>
        <v>21.7532004639352</v>
      </c>
      <c r="CS1315" s="348" t="n">
        <f aca="false">SUM('monthly data'!KA303:KC303)</f>
        <v>237.015431283042</v>
      </c>
      <c r="CT1315" s="348" t="n">
        <f aca="false">SUM('monthly data'!KD303:KF303)</f>
        <v>48.9333320436789</v>
      </c>
      <c r="CU1315" s="348" t="n">
        <f aca="false">SUM('monthly data'!KG303:KI303)</f>
        <v>140.610002853088</v>
      </c>
      <c r="CV1315" s="348" t="n">
        <f aca="false">SUM('monthly data'!KJ303:KL303)</f>
        <v>70.7305549847732</v>
      </c>
      <c r="CW1315" s="348" t="n">
        <f aca="false">SUM('monthly data'!KM303:KO303)</f>
        <v>362.121170832724</v>
      </c>
      <c r="CX1315" s="348" t="n">
        <f aca="false">SUM('monthly data'!KP303:KR303)</f>
        <v>98.5729990871952</v>
      </c>
      <c r="CY1315" s="348" t="n">
        <f aca="false">SUM('monthly data'!KS303:KU303)</f>
        <v>422.594966673407</v>
      </c>
      <c r="CZ1315" s="348" t="n">
        <f aca="false">SUM('monthly data'!KV303:KX303)</f>
        <v>255.417606377266</v>
      </c>
      <c r="DA1315" s="348" t="n">
        <f aca="false">SUM('monthly data'!KY303:LA303)</f>
        <v>195.974133703451</v>
      </c>
      <c r="DB1315" s="348" t="n">
        <f aca="false">SUM('monthly data'!LB303:LD303)</f>
        <v>134.903714932939</v>
      </c>
      <c r="DC1315" s="348" t="n">
        <f aca="false">SUM('monthly data'!LE303:LG303)</f>
        <v>70.9769851158309</v>
      </c>
      <c r="DD1315" s="348" t="n">
        <f aca="false">SUM('monthly data'!LH303:LJ303)</f>
        <v>334.647428511295</v>
      </c>
      <c r="DE1315" s="348" t="n">
        <f aca="false">SUM('monthly data'!LK303:LM303)</f>
        <v>420.965247272207</v>
      </c>
      <c r="DF1315" s="348" t="n">
        <f aca="false">SUM('monthly data'!LN303:LP303)</f>
        <v>99.8892825967914</v>
      </c>
      <c r="DG1315" s="348" t="n">
        <f aca="false">SUM('monthly data'!LQ303:LS303)</f>
        <v>22.3024218340998</v>
      </c>
      <c r="DH1315" s="348" t="n">
        <f aca="false">SUM('monthly data'!LT303:LV303)</f>
        <v>87.6597713936262</v>
      </c>
      <c r="DI1315" s="348" t="n">
        <f aca="false">SUM('monthly data'!LW303:LY303)</f>
        <v>90.8749868999431</v>
      </c>
      <c r="DJ1315" s="348" t="n">
        <f aca="false">SUM('monthly data'!LZ303:MB303)</f>
        <v>0</v>
      </c>
      <c r="DK1315" s="348" t="n">
        <f aca="false">SUM('monthly data'!MC303:ME303)</f>
        <v>0</v>
      </c>
      <c r="DL1315" s="348" t="n">
        <f aca="false">SUM('monthly data'!MF303:MH303)</f>
        <v>0</v>
      </c>
      <c r="DM1315" s="348" t="n">
        <f aca="false">SUM('monthly data'!MI303:MK303)</f>
        <v>0</v>
      </c>
      <c r="DN1315" s="348" t="n">
        <f aca="false">SUM('monthly data'!ML303:MN303)</f>
        <v>0</v>
      </c>
      <c r="DO1315" s="348" t="n">
        <f aca="false">SUM('monthly data'!MO303:MQ303)</f>
        <v>0</v>
      </c>
      <c r="DP1315" s="348" t="n">
        <f aca="false">SUM('monthly data'!MR303:MT303)</f>
        <v>0</v>
      </c>
      <c r="DQ1315" s="348" t="n">
        <f aca="false">SUM('monthly data'!MU303:MW303)</f>
        <v>0</v>
      </c>
    </row>
    <row r="1316" customFormat="false" ht="15.75" hidden="false" customHeight="false" outlineLevel="0" collapsed="false">
      <c r="A1316" s="349" t="s">
        <v>727</v>
      </c>
      <c r="B1316" s="348" t="n">
        <f aca="false">SUM('monthly data'!B304:D304)</f>
        <v>0</v>
      </c>
      <c r="C1316" s="348" t="n">
        <f aca="false">SUM('monthly data'!E304:G304)</f>
        <v>0</v>
      </c>
      <c r="D1316" s="348" t="n">
        <f aca="false">SUM('monthly data'!H304:J304)</f>
        <v>0</v>
      </c>
      <c r="E1316" s="348" t="n">
        <f aca="false">SUM('monthly data'!K304:M304)</f>
        <v>0</v>
      </c>
      <c r="F1316" s="348" t="n">
        <f aca="false">SUM('monthly data'!N304:P304)</f>
        <v>0</v>
      </c>
      <c r="G1316" s="348" t="n">
        <f aca="false">SUM('monthly data'!Q304:S304)</f>
        <v>0</v>
      </c>
      <c r="H1316" s="348" t="n">
        <f aca="false">SUM('monthly data'!T304:V304)</f>
        <v>0</v>
      </c>
      <c r="I1316" s="348" t="n">
        <f aca="false">SUM('monthly data'!W304:Y304)</f>
        <v>0</v>
      </c>
      <c r="J1316" s="348" t="n">
        <f aca="false">SUM('monthly data'!Z304:AB304)</f>
        <v>0</v>
      </c>
      <c r="K1316" s="348" t="n">
        <f aca="false">SUM('monthly data'!AC304:AE304)</f>
        <v>0</v>
      </c>
      <c r="L1316" s="348" t="n">
        <f aca="false">SUM('monthly data'!AF304:AH304)</f>
        <v>0</v>
      </c>
      <c r="M1316" s="348" t="n">
        <f aca="false">SUM('monthly data'!AI304:AK304)</f>
        <v>0</v>
      </c>
      <c r="N1316" s="348" t="n">
        <f aca="false">SUM('monthly data'!AL304:AN304)</f>
        <v>0</v>
      </c>
      <c r="O1316" s="348" t="n">
        <f aca="false">SUM('monthly data'!AO304:AQ304)</f>
        <v>0</v>
      </c>
      <c r="P1316" s="348" t="n">
        <f aca="false">SUM('monthly data'!AR304:AT304)</f>
        <v>0</v>
      </c>
      <c r="Q1316" s="348" t="n">
        <f aca="false">SUM('monthly data'!AU304:AW304)</f>
        <v>0</v>
      </c>
      <c r="R1316" s="348" t="n">
        <f aca="false">SUM('monthly data'!AX304:AZ304)</f>
        <v>7.195618444625</v>
      </c>
      <c r="S1316" s="348" t="n">
        <f aca="false">SUM('monthly data'!BA304:BC304)</f>
        <v>7.195618444625</v>
      </c>
      <c r="T1316" s="348" t="n">
        <f aca="false">SUM('monthly data'!BD304:BF304)</f>
        <v>7.195618444625</v>
      </c>
      <c r="U1316" s="348" t="n">
        <f aca="false">SUM('monthly data'!BG304:BI304)</f>
        <v>7.195618444625</v>
      </c>
      <c r="V1316" s="348" t="n">
        <f aca="false">SUM('monthly data'!BJ304:BL304)</f>
        <v>5.5158355035625</v>
      </c>
      <c r="W1316" s="348" t="n">
        <f aca="false">SUM('monthly data'!BM304:BO304)</f>
        <v>5.5158355035625</v>
      </c>
      <c r="X1316" s="348" t="n">
        <f aca="false">SUM('monthly data'!BP304:BR304)</f>
        <v>5.5158355035625</v>
      </c>
      <c r="Y1316" s="348" t="n">
        <f aca="false">SUM('monthly data'!BS304:BU304)</f>
        <v>5.5158355035625</v>
      </c>
      <c r="Z1316" s="348" t="n">
        <f aca="false">SUM('monthly data'!BV304:BX304)</f>
        <v>6.43136875</v>
      </c>
      <c r="AA1316" s="348" t="n">
        <f aca="false">SUM('monthly data'!BY304:CA304)</f>
        <v>6.43136875</v>
      </c>
      <c r="AB1316" s="348" t="n">
        <f aca="false">SUM('monthly data'!CB304:CD304)</f>
        <v>6.43136875</v>
      </c>
      <c r="AC1316" s="348" t="n">
        <f aca="false">SUM('monthly data'!CE304:CG304)</f>
        <v>6.43136875</v>
      </c>
      <c r="AD1316" s="348" t="n">
        <f aca="false">SUM('monthly data'!CH304:CJ304)</f>
        <v>5.48699375</v>
      </c>
      <c r="AE1316" s="348" t="n">
        <f aca="false">SUM('monthly data'!CK304:CM304)</f>
        <v>5.48699375</v>
      </c>
      <c r="AF1316" s="348" t="n">
        <f aca="false">SUM('monthly data'!CN304:CP304)</f>
        <v>5.48699375</v>
      </c>
      <c r="AG1316" s="348" t="n">
        <f aca="false">SUM('monthly data'!CQ304:CS304)</f>
        <v>5.48699375</v>
      </c>
      <c r="AH1316" s="348" t="n">
        <f aca="false">SUM('monthly data'!CT304:CV304)</f>
        <v>3.6876911480625</v>
      </c>
      <c r="AI1316" s="348" t="n">
        <f aca="false">SUM('monthly data'!CW304:CY304)</f>
        <v>3.6876911480625</v>
      </c>
      <c r="AJ1316" s="348" t="n">
        <f aca="false">SUM('monthly data'!CZ304:DB304)</f>
        <v>3.6876911480625</v>
      </c>
      <c r="AK1316" s="348" t="n">
        <f aca="false">SUM('monthly data'!DC304:DE304)</f>
        <v>3.6876911480625</v>
      </c>
      <c r="AL1316" s="348" t="n">
        <f aca="false">SUM('monthly data'!DF304:DH304)</f>
        <v>0.557163681944998</v>
      </c>
      <c r="AM1316" s="348" t="n">
        <f aca="false">SUM('monthly data'!DI304:DK304)</f>
        <v>0.557163681944998</v>
      </c>
      <c r="AN1316" s="348" t="n">
        <f aca="false">SUM('monthly data'!DL304:DN304)</f>
        <v>0.557163681944998</v>
      </c>
      <c r="AO1316" s="348" t="n">
        <f aca="false">SUM('monthly data'!DO304:DQ304)</f>
        <v>0.557163681944998</v>
      </c>
      <c r="AP1316" s="348" t="n">
        <f aca="false">SUM('monthly data'!DR304:DT304)</f>
        <v>-2.42592594886</v>
      </c>
      <c r="AQ1316" s="348" t="n">
        <f aca="false">SUM('monthly data'!DU304:DW304)</f>
        <v>-2.42592594886</v>
      </c>
      <c r="AR1316" s="348" t="n">
        <f aca="false">SUM('monthly data'!DX304:DZ304)</f>
        <v>-2.42592594886</v>
      </c>
      <c r="AS1316" s="348" t="n">
        <f aca="false">SUM('monthly data'!EA304:EC304)</f>
        <v>-2.42592594886</v>
      </c>
      <c r="AT1316" s="348" t="n">
        <f aca="false">SUM('monthly data'!ED304:EF304)</f>
        <v>-2.09849223274249</v>
      </c>
      <c r="AU1316" s="348" t="n">
        <f aca="false">SUM('monthly data'!EG304:EI304)</f>
        <v>-2.09849223274249</v>
      </c>
      <c r="AV1316" s="348" t="n">
        <f aca="false">SUM('monthly data'!EJ304:EL304)</f>
        <v>-2.09849223274249</v>
      </c>
      <c r="AW1316" s="348" t="n">
        <f aca="false">SUM('monthly data'!EM304:EO304)</f>
        <v>-2.09849223274249</v>
      </c>
      <c r="AX1316" s="348" t="n">
        <f aca="false">SUM('monthly data'!EP304:ER304)</f>
        <v>24.2153176187689</v>
      </c>
      <c r="AY1316" s="348" t="n">
        <f aca="false">SUM('monthly data'!ES304:EU304)</f>
        <v>-65.8304398534733</v>
      </c>
      <c r="AZ1316" s="348" t="n">
        <f aca="false">SUM('monthly data'!EV304:EX304)</f>
        <v>34.0198945939001</v>
      </c>
      <c r="BA1316" s="348" t="n">
        <f aca="false">SUM('monthly data'!EY304:FA304)</f>
        <v>2.09989840916</v>
      </c>
      <c r="BB1316" s="348" t="n">
        <f aca="false">SUM('monthly data'!FB304:FD304)</f>
        <v>-29.3094737386751</v>
      </c>
      <c r="BC1316" s="348" t="n">
        <f aca="false">SUM('monthly data'!FE304:FG304)</f>
        <v>-32.9140104233325</v>
      </c>
      <c r="BD1316" s="348" t="n">
        <f aca="false">SUM('monthly data'!FH304:FJ304)</f>
        <v>28.5690502034306</v>
      </c>
      <c r="BE1316" s="348" t="n">
        <f aca="false">SUM('monthly data'!FK304:FM304)</f>
        <v>-25.7144729824069</v>
      </c>
      <c r="BF1316" s="348" t="n">
        <f aca="false">SUM('monthly data'!FN304:FP304)</f>
        <v>44.632626063</v>
      </c>
      <c r="BG1316" s="348" t="n">
        <f aca="false">SUM('monthly data'!FQ304:FS304)</f>
        <v>-50.479765897</v>
      </c>
      <c r="BH1316" s="348" t="n">
        <f aca="false">SUM('monthly data'!FT304:FV304)</f>
        <v>0.927985126000014</v>
      </c>
      <c r="BI1316" s="348" t="n">
        <f aca="false">SUM('monthly data'!FW304:FY304)</f>
        <v>5.74674902500003</v>
      </c>
      <c r="BJ1316" s="348" t="n">
        <f aca="false">SUM('monthly data'!FZ304:GB304)</f>
        <v>7.82446273919903</v>
      </c>
      <c r="BK1316" s="348" t="n">
        <f aca="false">SUM('monthly data'!GC304:GE304)</f>
        <v>-18.9670332082627</v>
      </c>
      <c r="BL1316" s="348" t="n">
        <f aca="false">SUM('monthly data'!GF304:GH304)</f>
        <v>4.42095290567002</v>
      </c>
      <c r="BM1316" s="348" t="n">
        <f aca="false">SUM('monthly data'!GI304:GK304)</f>
        <v>-5.17928858760882</v>
      </c>
      <c r="BN1316" s="348" t="n">
        <f aca="false">SUM('monthly data'!GL304:GN304)</f>
        <v>42.616265853</v>
      </c>
      <c r="BO1316" s="348" t="n">
        <f aca="false">SUM('monthly data'!GO304:GQ304)</f>
        <v>22.15354415101</v>
      </c>
      <c r="BP1316" s="348" t="n">
        <f aca="false">SUM('monthly data'!GR304:GT304)</f>
        <v>-82.1886620581901</v>
      </c>
      <c r="BQ1316" s="348" t="n">
        <f aca="false">SUM('monthly data'!GU304:GW304)</f>
        <v>-91.46063240834</v>
      </c>
      <c r="BR1316" s="348" t="n">
        <f aca="false">SUM('monthly data'!GX304:GZ304)</f>
        <v>73.34049194862</v>
      </c>
      <c r="BS1316" s="348" t="n">
        <f aca="false">SUM('monthly data'!HA304:HC304)</f>
        <v>71.9318670277143</v>
      </c>
      <c r="BT1316" s="348" t="n">
        <f aca="false">SUM('monthly data'!HD304:HF304)</f>
        <v>-8.18091158810488</v>
      </c>
      <c r="BU1316" s="348" t="n">
        <f aca="false">SUM('monthly data'!HG304:HI304)</f>
        <v>-84.7628982895187</v>
      </c>
      <c r="BV1316" s="348" t="n">
        <f aca="false">SUM('monthly data'!HJ304:HL304)</f>
        <v>-9.76621917823398</v>
      </c>
      <c r="BW1316" s="348" t="n">
        <f aca="false">SUM('monthly data'!HM304:HO304)</f>
        <v>33.6182367318237</v>
      </c>
      <c r="BX1316" s="348" t="n">
        <f aca="false">SUM('monthly data'!HP304:HR304)</f>
        <v>-75.2270086937777</v>
      </c>
      <c r="BY1316" s="348" t="n">
        <f aca="false">SUM('monthly data'!HS304:HU304)</f>
        <v>30.0816661120046</v>
      </c>
      <c r="BZ1316" s="348" t="n">
        <f aca="false">SUM('monthly data'!HV304:HX304)</f>
        <v>53.004380304226</v>
      </c>
      <c r="CA1316" s="348" t="n">
        <f aca="false">SUM('monthly data'!HY304:IA304)</f>
        <v>91.7396274084301</v>
      </c>
      <c r="CB1316" s="348" t="n">
        <f aca="false">SUM('monthly data'!IB304:ID304)</f>
        <v>40.3949915345851</v>
      </c>
      <c r="CC1316" s="348" t="n">
        <f aca="false">SUM('monthly data'!IE304:IG304)</f>
        <v>-92.4492485686897</v>
      </c>
      <c r="CD1316" s="348" t="n">
        <f aca="false">SUM('monthly data'!IH304:IJ304)</f>
        <v>21.9961283258584</v>
      </c>
      <c r="CE1316" s="348" t="n">
        <f aca="false">SUM('monthly data'!IK304:IM304)</f>
        <v>87.5251103440836</v>
      </c>
      <c r="CF1316" s="348" t="n">
        <f aca="false">SUM('monthly data'!IN304:IP304)</f>
        <v>-26.3767019639852</v>
      </c>
      <c r="CG1316" s="348" t="n">
        <f aca="false">SUM('monthly data'!IQ304:IS304)</f>
        <v>-52.1627487501274</v>
      </c>
      <c r="CH1316" s="348" t="n">
        <f aca="false">SUM('monthly data'!IT304:IV304)</f>
        <v>38.2652673634843</v>
      </c>
      <c r="CI1316" s="348" t="n">
        <f aca="false">SUM('monthly data'!IW304:IY304)</f>
        <v>56.4663560910312</v>
      </c>
      <c r="CJ1316" s="348" t="n">
        <f aca="false">SUM('monthly data'!IZ304:JB304)</f>
        <v>-47.2068414594118</v>
      </c>
      <c r="CK1316" s="348" t="n">
        <f aca="false">SUM('monthly data'!JC304:JE304)</f>
        <v>-25.4432269719198</v>
      </c>
      <c r="CL1316" s="348" t="n">
        <f aca="false">SUM('monthly data'!JF304:JH304)</f>
        <v>49.0840662865455</v>
      </c>
      <c r="CM1316" s="348" t="n">
        <f aca="false">SUM('monthly data'!JI304:JK304)</f>
        <v>82.0990573338332</v>
      </c>
      <c r="CN1316" s="348" t="n">
        <f aca="false">SUM('monthly data'!JL304:JN304)</f>
        <v>3.02623292442527</v>
      </c>
      <c r="CO1316" s="348" t="n">
        <f aca="false">SUM('monthly data'!JO304:JQ304)</f>
        <v>-110.981172129712</v>
      </c>
      <c r="CP1316" s="348" t="n">
        <f aca="false">SUM('monthly data'!JR304:JT304)</f>
        <v>75.6422522171331</v>
      </c>
      <c r="CQ1316" s="348" t="n">
        <f aca="false">SUM('monthly data'!JU304:JW304)</f>
        <v>105.631127726825</v>
      </c>
      <c r="CR1316" s="348" t="n">
        <f aca="false">SUM('monthly data'!JX304:JZ304)</f>
        <v>-11.4284587791988</v>
      </c>
      <c r="CS1316" s="348" t="n">
        <f aca="false">SUM('monthly data'!KA304:KC304)</f>
        <v>-135.935599423914</v>
      </c>
      <c r="CT1316" s="348" t="n">
        <f aca="false">SUM('monthly data'!KD304:KF304)</f>
        <v>125.913244027792</v>
      </c>
      <c r="CU1316" s="348" t="n">
        <f aca="false">SUM('monthly data'!KG304:KI304)</f>
        <v>75.519520795637</v>
      </c>
      <c r="CV1316" s="348" t="n">
        <f aca="false">SUM('monthly data'!KJ304:KL304)</f>
        <v>64.7208748243955</v>
      </c>
      <c r="CW1316" s="348" t="n">
        <f aca="false">SUM('monthly data'!KM304:KO304)</f>
        <v>-134.892769205683</v>
      </c>
      <c r="CX1316" s="348" t="n">
        <f aca="false">SUM('monthly data'!KP304:KR304)</f>
        <v>112.616409360695</v>
      </c>
      <c r="CY1316" s="348" t="n">
        <f aca="false">SUM('monthly data'!KS304:KU304)</f>
        <v>-144.015588899609</v>
      </c>
      <c r="CZ1316" s="348" t="n">
        <f aca="false">SUM('monthly data'!KV304:KX304)</f>
        <v>-41.5114950310856</v>
      </c>
      <c r="DA1316" s="348" t="n">
        <f aca="false">SUM('monthly data'!KY304:LA304)</f>
        <v>69.2509311337943</v>
      </c>
      <c r="DB1316" s="348" t="n">
        <f aca="false">SUM('monthly data'!LB304:LD304)</f>
        <v>93.3442147974505</v>
      </c>
      <c r="DC1316" s="348" t="n">
        <f aca="false">SUM('monthly data'!LE304:LG304)</f>
        <v>89.2182333024489</v>
      </c>
      <c r="DD1316" s="348" t="n">
        <f aca="false">SUM('monthly data'!LH304:LJ304)</f>
        <v>-146.714278864294</v>
      </c>
      <c r="DE1316" s="348" t="n">
        <f aca="false">SUM('monthly data'!LK304:LM304)</f>
        <v>145.540882304169</v>
      </c>
      <c r="DF1316" s="348" t="n">
        <f aca="false">SUM('monthly data'!LN304:LP304)</f>
        <v>10.5820619498923</v>
      </c>
      <c r="DG1316" s="348" t="n">
        <f aca="false">SUM('monthly data'!LQ304:LS304)</f>
        <v>2.46823095718665</v>
      </c>
      <c r="DH1316" s="348" t="n">
        <f aca="false">SUM('monthly data'!LT304:LV304)</f>
        <v>347.9175473969</v>
      </c>
      <c r="DI1316" s="348" t="n">
        <f aca="false">SUM('monthly data'!LW304:LY304)</f>
        <v>108.110766342811</v>
      </c>
      <c r="DJ1316" s="348" t="n">
        <f aca="false">SUM('monthly data'!LZ304:MB304)</f>
        <v>0</v>
      </c>
      <c r="DK1316" s="348" t="n">
        <f aca="false">SUM('monthly data'!MC304:ME304)</f>
        <v>0</v>
      </c>
      <c r="DL1316" s="348" t="n">
        <f aca="false">SUM('monthly data'!MF304:MH304)</f>
        <v>0</v>
      </c>
      <c r="DM1316" s="348" t="n">
        <f aca="false">SUM('monthly data'!MI304:MK304)</f>
        <v>0</v>
      </c>
      <c r="DN1316" s="348" t="n">
        <f aca="false">SUM('monthly data'!ML304:MN304)</f>
        <v>0</v>
      </c>
      <c r="DO1316" s="348" t="n">
        <f aca="false">SUM('monthly data'!MO304:MQ304)</f>
        <v>0</v>
      </c>
      <c r="DP1316" s="348" t="n">
        <f aca="false">SUM('monthly data'!MR304:MT304)</f>
        <v>0</v>
      </c>
      <c r="DQ1316" s="348" t="n">
        <f aca="false">SUM('monthly data'!MU304:MW304)</f>
        <v>0</v>
      </c>
    </row>
    <row r="1317" customFormat="false" ht="15.75" hidden="false" customHeight="false" outlineLevel="0" collapsed="false">
      <c r="A1317" s="349" t="s">
        <v>728</v>
      </c>
      <c r="B1317" s="348" t="n">
        <f aca="false">SUM('monthly data'!B305:D305)</f>
        <v>0</v>
      </c>
      <c r="C1317" s="348" t="n">
        <f aca="false">SUM('monthly data'!E305:G305)</f>
        <v>0</v>
      </c>
      <c r="D1317" s="348" t="n">
        <f aca="false">SUM('monthly data'!H305:J305)</f>
        <v>0</v>
      </c>
      <c r="E1317" s="348" t="n">
        <f aca="false">SUM('monthly data'!K305:M305)</f>
        <v>0</v>
      </c>
      <c r="F1317" s="348" t="n">
        <f aca="false">SUM('monthly data'!N305:P305)</f>
        <v>0</v>
      </c>
      <c r="G1317" s="348" t="n">
        <f aca="false">SUM('monthly data'!Q305:S305)</f>
        <v>0</v>
      </c>
      <c r="H1317" s="348" t="n">
        <f aca="false">SUM('monthly data'!T305:V305)</f>
        <v>0</v>
      </c>
      <c r="I1317" s="348" t="n">
        <f aca="false">SUM('monthly data'!W305:Y305)</f>
        <v>0</v>
      </c>
      <c r="J1317" s="348" t="n">
        <f aca="false">SUM('monthly data'!Z305:AB305)</f>
        <v>0</v>
      </c>
      <c r="K1317" s="348" t="n">
        <f aca="false">SUM('monthly data'!AC305:AE305)</f>
        <v>0</v>
      </c>
      <c r="L1317" s="348" t="n">
        <f aca="false">SUM('monthly data'!AF305:AH305)</f>
        <v>0</v>
      </c>
      <c r="M1317" s="348" t="n">
        <f aca="false">SUM('monthly data'!AI305:AK305)</f>
        <v>0</v>
      </c>
      <c r="N1317" s="348" t="n">
        <f aca="false">SUM('monthly data'!AL305:AN305)</f>
        <v>0</v>
      </c>
      <c r="O1317" s="348" t="n">
        <f aca="false">SUM('monthly data'!AO305:AQ305)</f>
        <v>0</v>
      </c>
      <c r="P1317" s="348" t="n">
        <f aca="false">SUM('monthly data'!AR305:AT305)</f>
        <v>0</v>
      </c>
      <c r="Q1317" s="348" t="n">
        <f aca="false">SUM('monthly data'!AU305:AW305)</f>
        <v>0</v>
      </c>
      <c r="R1317" s="348" t="n">
        <f aca="false">SUM('monthly data'!AX305:AZ305)</f>
        <v>-0.10275</v>
      </c>
      <c r="S1317" s="348" t="n">
        <f aca="false">SUM('monthly data'!BA305:BC305)</f>
        <v>-0.10275</v>
      </c>
      <c r="T1317" s="348" t="n">
        <f aca="false">SUM('monthly data'!BD305:BF305)</f>
        <v>-0.10275</v>
      </c>
      <c r="U1317" s="348" t="n">
        <f aca="false">SUM('monthly data'!BG305:BI305)</f>
        <v>-0.10275</v>
      </c>
      <c r="V1317" s="348" t="n">
        <f aca="false">SUM('monthly data'!BJ305:BL305)</f>
        <v>-1.28675</v>
      </c>
      <c r="W1317" s="348" t="n">
        <f aca="false">SUM('monthly data'!BM305:BO305)</f>
        <v>-1.28675</v>
      </c>
      <c r="X1317" s="348" t="n">
        <f aca="false">SUM('monthly data'!BP305:BR305)</f>
        <v>-1.28675</v>
      </c>
      <c r="Y1317" s="348" t="n">
        <f aca="false">SUM('monthly data'!BS305:BU305)</f>
        <v>-1.28675</v>
      </c>
      <c r="Z1317" s="348" t="n">
        <f aca="false">SUM('monthly data'!BV305:BX305)</f>
        <v>-2.38969375</v>
      </c>
      <c r="AA1317" s="348" t="n">
        <f aca="false">SUM('monthly data'!BY305:CA305)</f>
        <v>-2.38969375</v>
      </c>
      <c r="AB1317" s="348" t="n">
        <f aca="false">SUM('monthly data'!CB305:CD305)</f>
        <v>-2.38969375</v>
      </c>
      <c r="AC1317" s="348" t="n">
        <f aca="false">SUM('monthly data'!CE305:CG305)</f>
        <v>-2.38969375</v>
      </c>
      <c r="AD1317" s="348" t="n">
        <f aca="false">SUM('monthly data'!CH305:CJ305)</f>
        <v>-1.6363875</v>
      </c>
      <c r="AE1317" s="348" t="n">
        <f aca="false">SUM('monthly data'!CK305:CM305)</f>
        <v>-1.6363875</v>
      </c>
      <c r="AF1317" s="348" t="n">
        <f aca="false">SUM('monthly data'!CN305:CP305)</f>
        <v>-1.6363875</v>
      </c>
      <c r="AG1317" s="348" t="n">
        <f aca="false">SUM('monthly data'!CQ305:CS305)</f>
        <v>-1.6363875</v>
      </c>
      <c r="AH1317" s="348" t="n">
        <f aca="false">SUM('monthly data'!CT305:CV305)</f>
        <v>-2.19944375</v>
      </c>
      <c r="AI1317" s="348" t="n">
        <f aca="false">SUM('monthly data'!CW305:CY305)</f>
        <v>-2.19944375</v>
      </c>
      <c r="AJ1317" s="348" t="n">
        <f aca="false">SUM('monthly data'!CZ305:DB305)</f>
        <v>-2.19944375</v>
      </c>
      <c r="AK1317" s="348" t="n">
        <f aca="false">SUM('monthly data'!DC305:DE305)</f>
        <v>-2.19944375</v>
      </c>
      <c r="AL1317" s="348" t="n">
        <f aca="false">SUM('monthly data'!DF305:DH305)</f>
        <v>-6.99725</v>
      </c>
      <c r="AM1317" s="348" t="n">
        <f aca="false">SUM('monthly data'!DI305:DK305)</f>
        <v>-6.99725</v>
      </c>
      <c r="AN1317" s="348" t="n">
        <f aca="false">SUM('monthly data'!DL305:DN305)</f>
        <v>-6.99725</v>
      </c>
      <c r="AO1317" s="348" t="n">
        <f aca="false">SUM('monthly data'!DO305:DQ305)</f>
        <v>-6.99725</v>
      </c>
      <c r="AP1317" s="348" t="n">
        <f aca="false">SUM('monthly data'!DR305:DT305)</f>
        <v>-7.62725</v>
      </c>
      <c r="AQ1317" s="348" t="n">
        <f aca="false">SUM('monthly data'!DU305:DW305)</f>
        <v>-7.62725</v>
      </c>
      <c r="AR1317" s="348" t="n">
        <f aca="false">SUM('monthly data'!DX305:DZ305)</f>
        <v>-7.62725</v>
      </c>
      <c r="AS1317" s="348" t="n">
        <f aca="false">SUM('monthly data'!EA305:EC305)</f>
        <v>-7.62725</v>
      </c>
      <c r="AT1317" s="348" t="n">
        <f aca="false">SUM('monthly data'!ED305:EF305)</f>
        <v>-3.5675</v>
      </c>
      <c r="AU1317" s="348" t="n">
        <f aca="false">SUM('monthly data'!EG305:EI305)</f>
        <v>-3.5675</v>
      </c>
      <c r="AV1317" s="348" t="n">
        <f aca="false">SUM('monthly data'!EJ305:EL305)</f>
        <v>-3.5675</v>
      </c>
      <c r="AW1317" s="348" t="n">
        <f aca="false">SUM('monthly data'!EM305:EO305)</f>
        <v>-3.5675</v>
      </c>
      <c r="AX1317" s="348" t="n">
        <f aca="false">SUM('monthly data'!EP305:ER305)</f>
        <v>0</v>
      </c>
      <c r="AY1317" s="348" t="n">
        <f aca="false">SUM('monthly data'!ES305:EU305)</f>
        <v>0</v>
      </c>
      <c r="AZ1317" s="348" t="n">
        <f aca="false">SUM('monthly data'!EV305:EX305)</f>
        <v>0</v>
      </c>
      <c r="BA1317" s="348" t="n">
        <f aca="false">SUM('monthly data'!EY305:FA305)</f>
        <v>0</v>
      </c>
      <c r="BB1317" s="348" t="n">
        <f aca="false">SUM('monthly data'!FB305:FD305)</f>
        <v>0</v>
      </c>
      <c r="BC1317" s="348" t="n">
        <f aca="false">SUM('monthly data'!FE305:FG305)</f>
        <v>0</v>
      </c>
      <c r="BD1317" s="348" t="n">
        <f aca="false">SUM('monthly data'!FH305:FJ305)</f>
        <v>0</v>
      </c>
      <c r="BE1317" s="348" t="n">
        <f aca="false">SUM('monthly data'!FK305:FM305)</f>
        <v>0</v>
      </c>
      <c r="BF1317" s="348" t="n">
        <f aca="false">SUM('monthly data'!FN305:FP305)</f>
        <v>0</v>
      </c>
      <c r="BG1317" s="348" t="n">
        <f aca="false">SUM('monthly data'!FQ305:FS305)</f>
        <v>0</v>
      </c>
      <c r="BH1317" s="348" t="n">
        <f aca="false">SUM('monthly data'!FT305:FV305)</f>
        <v>0</v>
      </c>
      <c r="BI1317" s="348" t="n">
        <f aca="false">SUM('monthly data'!FW305:FY305)</f>
        <v>0</v>
      </c>
      <c r="BJ1317" s="348" t="n">
        <f aca="false">SUM('monthly data'!FZ305:GB305)</f>
        <v>0</v>
      </c>
      <c r="BK1317" s="348" t="n">
        <f aca="false">SUM('monthly data'!GC305:GE305)</f>
        <v>0</v>
      </c>
      <c r="BL1317" s="348" t="n">
        <f aca="false">SUM('monthly data'!GF305:GH305)</f>
        <v>0</v>
      </c>
      <c r="BM1317" s="348" t="n">
        <f aca="false">SUM('monthly data'!GI305:GK305)</f>
        <v>0</v>
      </c>
      <c r="BN1317" s="348" t="n">
        <f aca="false">SUM('monthly data'!GL305:GN305)</f>
        <v>0</v>
      </c>
      <c r="BO1317" s="348" t="n">
        <f aca="false">SUM('monthly data'!GO305:GQ305)</f>
        <v>0</v>
      </c>
      <c r="BP1317" s="348" t="n">
        <f aca="false">SUM('monthly data'!GR305:GT305)</f>
        <v>0</v>
      </c>
      <c r="BQ1317" s="348" t="n">
        <f aca="false">SUM('monthly data'!GU305:GW305)</f>
        <v>0</v>
      </c>
      <c r="BR1317" s="348" t="n">
        <f aca="false">SUM('monthly data'!GX305:GZ305)</f>
        <v>0</v>
      </c>
      <c r="BS1317" s="348" t="n">
        <f aca="false">SUM('monthly data'!HA305:HC305)</f>
        <v>0</v>
      </c>
      <c r="BT1317" s="348" t="n">
        <f aca="false">SUM('monthly data'!HD305:HF305)</f>
        <v>0</v>
      </c>
      <c r="BU1317" s="348" t="n">
        <f aca="false">SUM('monthly data'!HG305:HI305)</f>
        <v>0</v>
      </c>
      <c r="BV1317" s="348" t="n">
        <f aca="false">SUM('monthly data'!HJ305:HL305)</f>
        <v>0</v>
      </c>
      <c r="BW1317" s="348" t="n">
        <f aca="false">SUM('monthly data'!HM305:HO305)</f>
        <v>0</v>
      </c>
      <c r="BX1317" s="348" t="n">
        <f aca="false">SUM('monthly data'!HP305:HR305)</f>
        <v>-52.174879228</v>
      </c>
      <c r="BY1317" s="348" t="n">
        <f aca="false">SUM('monthly data'!HS305:HU305)</f>
        <v>-1.11939948200003</v>
      </c>
      <c r="BZ1317" s="348" t="n">
        <f aca="false">SUM('monthly data'!HV305:HX305)</f>
        <v>58.8580964824569</v>
      </c>
      <c r="CA1317" s="348" t="n">
        <f aca="false">SUM('monthly data'!HY305:IA305)</f>
        <v>72.9332686466907</v>
      </c>
      <c r="CB1317" s="348" t="n">
        <f aca="false">SUM('monthly data'!IB305:ID305)</f>
        <v>54.5797914512669</v>
      </c>
      <c r="CC1317" s="348" t="n">
        <f aca="false">SUM('monthly data'!IE305:IG305)</f>
        <v>-75.5226011385982</v>
      </c>
      <c r="CD1317" s="348" t="n">
        <f aca="false">SUM('monthly data'!IH305:IJ305)</f>
        <v>10.4854389930362</v>
      </c>
      <c r="CE1317" s="348" t="n">
        <f aca="false">SUM('monthly data'!IK305:IM305)</f>
        <v>120.16433368246</v>
      </c>
      <c r="CF1317" s="348" t="n">
        <f aca="false">SUM('monthly data'!IN305:IP305)</f>
        <v>-42.5285802256349</v>
      </c>
      <c r="CG1317" s="348" t="n">
        <f aca="false">SUM('monthly data'!IQ305:IS305)</f>
        <v>-61.5931623960969</v>
      </c>
      <c r="CH1317" s="348" t="n">
        <f aca="false">SUM('monthly data'!IT305:IV305)</f>
        <v>30.5304399752407</v>
      </c>
      <c r="CI1317" s="348" t="n">
        <f aca="false">SUM('monthly data'!IW305:IY305)</f>
        <v>43.393450764126</v>
      </c>
      <c r="CJ1317" s="348" t="n">
        <f aca="false">SUM('monthly data'!IZ305:JB305)</f>
        <v>-71.5954060065459</v>
      </c>
      <c r="CK1317" s="348" t="n">
        <f aca="false">SUM('monthly data'!JC305:JE305)</f>
        <v>-30.434693304083</v>
      </c>
      <c r="CL1317" s="348" t="n">
        <f aca="false">SUM('monthly data'!JF305:JH305)</f>
        <v>47.3749080920833</v>
      </c>
      <c r="CM1317" s="348" t="n">
        <f aca="false">SUM('monthly data'!JI305:JK305)</f>
        <v>92.8596687925146</v>
      </c>
      <c r="CN1317" s="348" t="n">
        <f aca="false">SUM('monthly data'!JL305:JN305)</f>
        <v>26.2135477572781</v>
      </c>
      <c r="CO1317" s="348" t="n">
        <f aca="false">SUM('monthly data'!JO305:JQ305)</f>
        <v>-105.732351109712</v>
      </c>
      <c r="CP1317" s="348" t="n">
        <f aca="false">SUM('monthly data'!JR305:JT305)</f>
        <v>75.0251718521332</v>
      </c>
      <c r="CQ1317" s="348" t="n">
        <f aca="false">SUM('monthly data'!JU305:JW305)</f>
        <v>63.8222212808251</v>
      </c>
      <c r="CR1317" s="348" t="n">
        <f aca="false">SUM('monthly data'!JX305:JZ305)</f>
        <v>-25.7512509941988</v>
      </c>
      <c r="CS1317" s="348" t="n">
        <f aca="false">SUM('monthly data'!KA305:KC305)</f>
        <v>-164.700118505914</v>
      </c>
      <c r="CT1317" s="348" t="n">
        <f aca="false">SUM('monthly data'!KD305:KF305)</f>
        <v>112.979777821792</v>
      </c>
      <c r="CU1317" s="348" t="n">
        <f aca="false">SUM('monthly data'!KG305:KI305)</f>
        <v>71.037932427637</v>
      </c>
      <c r="CV1317" s="348" t="n">
        <f aca="false">SUM('monthly data'!KJ305:KL305)</f>
        <v>-49.6888149541045</v>
      </c>
      <c r="CW1317" s="348" t="n">
        <f aca="false">SUM('monthly data'!KM305:KO305)</f>
        <v>-81.9420963061831</v>
      </c>
      <c r="CX1317" s="348" t="n">
        <f aca="false">SUM('monthly data'!KP305:KR305)</f>
        <v>115.151155286695</v>
      </c>
      <c r="CY1317" s="348" t="n">
        <f aca="false">SUM('monthly data'!KS305:KU305)</f>
        <v>-109.785201998609</v>
      </c>
      <c r="CZ1317" s="348" t="n">
        <f aca="false">SUM('monthly data'!KV305:KX305)</f>
        <v>-206.933825613086</v>
      </c>
      <c r="DA1317" s="348" t="n">
        <f aca="false">SUM('monthly data'!KY305:LA305)</f>
        <v>-20.6875367822057</v>
      </c>
      <c r="DB1317" s="348" t="n">
        <f aca="false">SUM('monthly data'!LB305:LD305)</f>
        <v>102.045071497951</v>
      </c>
      <c r="DC1317" s="348" t="n">
        <f aca="false">SUM('monthly data'!LE305:LG305)</f>
        <v>205.399989894949</v>
      </c>
      <c r="DD1317" s="348" t="n">
        <f aca="false">SUM('monthly data'!LH305:LJ305)</f>
        <v>-138.131891291294</v>
      </c>
      <c r="DE1317" s="348" t="n">
        <f aca="false">SUM('monthly data'!LK305:LM305)</f>
        <v>40.9242790101691</v>
      </c>
      <c r="DF1317" s="348" t="n">
        <f aca="false">SUM('monthly data'!LN305:LP305)</f>
        <v>33.8372595168924</v>
      </c>
      <c r="DG1317" s="348" t="n">
        <f aca="false">SUM('monthly data'!LQ305:LS305)</f>
        <v>51.0586814966141</v>
      </c>
      <c r="DH1317" s="348" t="n">
        <f aca="false">SUM('monthly data'!LT305:LV305)</f>
        <v>241.2807979139</v>
      </c>
      <c r="DI1317" s="348" t="n">
        <f aca="false">SUM('monthly data'!LW305:LY305)</f>
        <v>-25.7082333261885</v>
      </c>
      <c r="DJ1317" s="348" t="n">
        <f aca="false">SUM('monthly data'!LZ305:MB305)</f>
        <v>0</v>
      </c>
      <c r="DK1317" s="348" t="n">
        <f aca="false">SUM('monthly data'!MC305:ME305)</f>
        <v>0</v>
      </c>
      <c r="DL1317" s="348" t="n">
        <f aca="false">SUM('monthly data'!MF305:MH305)</f>
        <v>0</v>
      </c>
      <c r="DM1317" s="348" t="n">
        <f aca="false">SUM('monthly data'!MI305:MK305)</f>
        <v>0</v>
      </c>
      <c r="DN1317" s="348" t="n">
        <f aca="false">SUM('monthly data'!ML305:MN305)</f>
        <v>0</v>
      </c>
      <c r="DO1317" s="348" t="n">
        <f aca="false">SUM('monthly data'!MO305:MQ305)</f>
        <v>0</v>
      </c>
      <c r="DP1317" s="348" t="n">
        <f aca="false">SUM('monthly data'!MR305:MT305)</f>
        <v>0</v>
      </c>
      <c r="DQ1317" s="348" t="n">
        <f aca="false">SUM('monthly data'!MU305:MW305)</f>
        <v>0</v>
      </c>
    </row>
    <row r="1318" customFormat="false" ht="15.75" hidden="false" customHeight="false" outlineLevel="0" collapsed="false">
      <c r="A1318" s="349" t="s">
        <v>729</v>
      </c>
      <c r="B1318" s="348" t="n">
        <f aca="false">SUM('monthly data'!B306:D306)</f>
        <v>0</v>
      </c>
      <c r="C1318" s="348" t="n">
        <f aca="false">SUM('monthly data'!E306:G306)</f>
        <v>0</v>
      </c>
      <c r="D1318" s="348" t="n">
        <f aca="false">SUM('monthly data'!H306:J306)</f>
        <v>0</v>
      </c>
      <c r="E1318" s="348" t="n">
        <f aca="false">SUM('monthly data'!K306:M306)</f>
        <v>0</v>
      </c>
      <c r="F1318" s="348" t="n">
        <f aca="false">SUM('monthly data'!N306:P306)</f>
        <v>0</v>
      </c>
      <c r="G1318" s="348" t="n">
        <f aca="false">SUM('monthly data'!Q306:S306)</f>
        <v>0</v>
      </c>
      <c r="H1318" s="348" t="n">
        <f aca="false">SUM('monthly data'!T306:V306)</f>
        <v>0</v>
      </c>
      <c r="I1318" s="348" t="n">
        <f aca="false">SUM('monthly data'!W306:Y306)</f>
        <v>0</v>
      </c>
      <c r="J1318" s="348" t="n">
        <f aca="false">SUM('monthly data'!Z306:AB306)</f>
        <v>0</v>
      </c>
      <c r="K1318" s="348" t="n">
        <f aca="false">SUM('monthly data'!AC306:AE306)</f>
        <v>0</v>
      </c>
      <c r="L1318" s="348" t="n">
        <f aca="false">SUM('monthly data'!AF306:AH306)</f>
        <v>0</v>
      </c>
      <c r="M1318" s="348" t="n">
        <f aca="false">SUM('monthly data'!AI306:AK306)</f>
        <v>0</v>
      </c>
      <c r="N1318" s="348" t="n">
        <f aca="false">SUM('monthly data'!AL306:AN306)</f>
        <v>0</v>
      </c>
      <c r="O1318" s="348" t="n">
        <f aca="false">SUM('monthly data'!AO306:AQ306)</f>
        <v>0</v>
      </c>
      <c r="P1318" s="348" t="n">
        <f aca="false">SUM('monthly data'!AR306:AT306)</f>
        <v>0</v>
      </c>
      <c r="Q1318" s="348" t="n">
        <f aca="false">SUM('monthly data'!AU306:AW306)</f>
        <v>0</v>
      </c>
      <c r="R1318" s="348" t="n">
        <f aca="false">SUM('monthly data'!AX306:AZ306)</f>
        <v>-1.730725</v>
      </c>
      <c r="S1318" s="348" t="n">
        <f aca="false">SUM('monthly data'!BA306:BC306)</f>
        <v>-1.730725</v>
      </c>
      <c r="T1318" s="348" t="n">
        <f aca="false">SUM('monthly data'!BD306:BF306)</f>
        <v>-1.730725</v>
      </c>
      <c r="U1318" s="348" t="n">
        <f aca="false">SUM('monthly data'!BG306:BI306)</f>
        <v>-1.730725</v>
      </c>
      <c r="V1318" s="348" t="n">
        <f aca="false">SUM('monthly data'!BJ306:BL306)</f>
        <v>-0.98448125</v>
      </c>
      <c r="W1318" s="348" t="n">
        <f aca="false">SUM('monthly data'!BM306:BO306)</f>
        <v>-0.98448125</v>
      </c>
      <c r="X1318" s="348" t="n">
        <f aca="false">SUM('monthly data'!BP306:BR306)</f>
        <v>-0.98448125</v>
      </c>
      <c r="Y1318" s="348" t="n">
        <f aca="false">SUM('monthly data'!BS306:BU306)</f>
        <v>-0.98448125</v>
      </c>
      <c r="Z1318" s="348" t="n">
        <f aca="false">SUM('monthly data'!BV306:BX306)</f>
        <v>0.06129375</v>
      </c>
      <c r="AA1318" s="348" t="n">
        <f aca="false">SUM('monthly data'!BY306:CA306)</f>
        <v>0.06129375</v>
      </c>
      <c r="AB1318" s="348" t="n">
        <f aca="false">SUM('monthly data'!CB306:CD306)</f>
        <v>0.06129375</v>
      </c>
      <c r="AC1318" s="348" t="n">
        <f aca="false">SUM('monthly data'!CE306:CG306)</f>
        <v>0.06129375</v>
      </c>
      <c r="AD1318" s="348" t="n">
        <f aca="false">SUM('monthly data'!CH306:CJ306)</f>
        <v>0.221739375</v>
      </c>
      <c r="AE1318" s="348" t="n">
        <f aca="false">SUM('monthly data'!CK306:CM306)</f>
        <v>0.221739375</v>
      </c>
      <c r="AF1318" s="348" t="n">
        <f aca="false">SUM('monthly data'!CN306:CP306)</f>
        <v>0.221739375</v>
      </c>
      <c r="AG1318" s="348" t="n">
        <f aca="false">SUM('monthly data'!CQ306:CS306)</f>
        <v>0.221739375</v>
      </c>
      <c r="AH1318" s="348" t="n">
        <f aca="false">SUM('monthly data'!CT306:CV306)</f>
        <v>0.4686725</v>
      </c>
      <c r="AI1318" s="348" t="n">
        <f aca="false">SUM('monthly data'!CW306:CY306)</f>
        <v>0.4686725</v>
      </c>
      <c r="AJ1318" s="348" t="n">
        <f aca="false">SUM('monthly data'!CZ306:DB306)</f>
        <v>0.4686725</v>
      </c>
      <c r="AK1318" s="348" t="n">
        <f aca="false">SUM('monthly data'!DC306:DE306)</f>
        <v>0.4686725</v>
      </c>
      <c r="AL1318" s="348" t="n">
        <f aca="false">SUM('monthly data'!DF306:DH306)</f>
        <v>0.241333125</v>
      </c>
      <c r="AM1318" s="348" t="n">
        <f aca="false">SUM('monthly data'!DI306:DK306)</f>
        <v>0.241333125</v>
      </c>
      <c r="AN1318" s="348" t="n">
        <f aca="false">SUM('monthly data'!DL306:DN306)</f>
        <v>0.241333125</v>
      </c>
      <c r="AO1318" s="348" t="n">
        <f aca="false">SUM('monthly data'!DO306:DQ306)</f>
        <v>0.241333125</v>
      </c>
      <c r="AP1318" s="348" t="n">
        <f aca="false">SUM('monthly data'!DR306:DT306)</f>
        <v>-1.00559375</v>
      </c>
      <c r="AQ1318" s="348" t="n">
        <f aca="false">SUM('monthly data'!DU306:DW306)</f>
        <v>-1.00559375</v>
      </c>
      <c r="AR1318" s="348" t="n">
        <f aca="false">SUM('monthly data'!DX306:DZ306)</f>
        <v>-1.00559375</v>
      </c>
      <c r="AS1318" s="348" t="n">
        <f aca="false">SUM('monthly data'!EA306:EC306)</f>
        <v>-1.00559375</v>
      </c>
      <c r="AT1318" s="348" t="n">
        <f aca="false">SUM('monthly data'!ED306:EF306)</f>
        <v>0.29005625</v>
      </c>
      <c r="AU1318" s="348" t="n">
        <f aca="false">SUM('monthly data'!EG306:EI306)</f>
        <v>0.29005625</v>
      </c>
      <c r="AV1318" s="348" t="n">
        <f aca="false">SUM('monthly data'!EJ306:EL306)</f>
        <v>0.29005625</v>
      </c>
      <c r="AW1318" s="348" t="n">
        <f aca="false">SUM('monthly data'!EM306:EO306)</f>
        <v>0.29005625</v>
      </c>
      <c r="AX1318" s="348" t="n">
        <f aca="false">SUM('monthly data'!EP306:ER306)</f>
        <v>5.23253</v>
      </c>
      <c r="AY1318" s="348" t="n">
        <f aca="false">SUM('monthly data'!ES306:EU306)</f>
        <v>-7.5664</v>
      </c>
      <c r="AZ1318" s="348" t="n">
        <f aca="false">SUM('monthly data'!EV306:EX306)</f>
        <v>-5.48734</v>
      </c>
      <c r="BA1318" s="348" t="n">
        <f aca="false">SUM('monthly data'!EY306:FA306)</f>
        <v>-4.48638</v>
      </c>
      <c r="BB1318" s="348" t="n">
        <f aca="false">SUM('monthly data'!FB306:FD306)</f>
        <v>-6.81683</v>
      </c>
      <c r="BC1318" s="348" t="n">
        <f aca="false">SUM('monthly data'!FE306:FG306)</f>
        <v>3.940643162</v>
      </c>
      <c r="BD1318" s="348" t="n">
        <f aca="false">SUM('monthly data'!FH306:FJ306)</f>
        <v>-3.1807</v>
      </c>
      <c r="BE1318" s="348" t="n">
        <f aca="false">SUM('monthly data'!FK306:FM306)</f>
        <v>-9.63812</v>
      </c>
      <c r="BF1318" s="348" t="n">
        <f aca="false">SUM('monthly data'!FN306:FP306)</f>
        <v>-2.5</v>
      </c>
      <c r="BG1318" s="348" t="n">
        <f aca="false">SUM('monthly data'!FQ306:FS306)</f>
        <v>-6.76612</v>
      </c>
      <c r="BH1318" s="348" t="n">
        <f aca="false">SUM('monthly data'!FT306:FV306)</f>
        <v>-4.52374</v>
      </c>
      <c r="BI1318" s="348" t="n">
        <f aca="false">SUM('monthly data'!FW306:FY306)</f>
        <v>-5.16474</v>
      </c>
      <c r="BJ1318" s="348" t="n">
        <f aca="false">SUM('monthly data'!FZ306:GB306)</f>
        <v>-7.56663</v>
      </c>
      <c r="BK1318" s="348" t="n">
        <f aca="false">SUM('monthly data'!GC306:GE306)</f>
        <v>-2.77668</v>
      </c>
      <c r="BL1318" s="348" t="n">
        <f aca="false">SUM('monthly data'!GF306:GH306)</f>
        <v>-1.21719</v>
      </c>
      <c r="BM1318" s="348" t="n">
        <f aca="false">SUM('monthly data'!GI306:GK306)</f>
        <v>-2.41523</v>
      </c>
      <c r="BN1318" s="348" t="n">
        <f aca="false">SUM('monthly data'!GL306:GN306)</f>
        <v>-10.54307</v>
      </c>
      <c r="BO1318" s="348" t="n">
        <f aca="false">SUM('monthly data'!GO306:GQ306)</f>
        <v>-5.44111</v>
      </c>
      <c r="BP1318" s="348" t="n">
        <f aca="false">SUM('monthly data'!GR306:GT306)</f>
        <v>-3.057018</v>
      </c>
      <c r="BQ1318" s="348" t="n">
        <f aca="false">SUM('monthly data'!GU306:GW306)</f>
        <v>-1.370064685</v>
      </c>
      <c r="BR1318" s="348" t="n">
        <f aca="false">SUM('monthly data'!GX306:GZ306)</f>
        <v>-8.33709</v>
      </c>
      <c r="BS1318" s="348" t="n">
        <f aca="false">SUM('monthly data'!HA306:HC306)</f>
        <v>-10.13769</v>
      </c>
      <c r="BT1318" s="348" t="n">
        <f aca="false">SUM('monthly data'!HD306:HF306)</f>
        <v>17.5771</v>
      </c>
      <c r="BU1318" s="348" t="n">
        <f aca="false">SUM('monthly data'!HG306:HI306)</f>
        <v>0</v>
      </c>
      <c r="BV1318" s="348" t="n">
        <f aca="false">SUM('monthly data'!HJ306:HL306)</f>
        <v>0</v>
      </c>
      <c r="BW1318" s="348" t="n">
        <f aca="false">SUM('monthly data'!HM306:HO306)</f>
        <v>0</v>
      </c>
      <c r="BX1318" s="348" t="n">
        <f aca="false">SUM('monthly data'!HP306:HR306)</f>
        <v>-14.726132758</v>
      </c>
      <c r="BY1318" s="348" t="n">
        <f aca="false">SUM('monthly data'!HS306:HU306)</f>
        <v>-21.796214685</v>
      </c>
      <c r="BZ1318" s="348" t="n">
        <f aca="false">SUM('monthly data'!HV306:HX306)</f>
        <v>1.258855568</v>
      </c>
      <c r="CA1318" s="348" t="n">
        <f aca="false">SUM('monthly data'!HY306:IA306)</f>
        <v>4.486023385</v>
      </c>
      <c r="CB1318" s="348" t="n">
        <f aca="false">SUM('monthly data'!IB306:ID306)</f>
        <v>6.55507690179744</v>
      </c>
      <c r="CC1318" s="348" t="n">
        <f aca="false">SUM('monthly data'!IE306:IG306)</f>
        <v>9.31008108784492</v>
      </c>
      <c r="CD1318" s="348" t="n">
        <f aca="false">SUM('monthly data'!IH306:IJ306)</f>
        <v>4.67089205821797</v>
      </c>
      <c r="CE1318" s="348" t="n">
        <f aca="false">SUM('monthly data'!IK306:IM306)</f>
        <v>5.9987339849457</v>
      </c>
      <c r="CF1318" s="348" t="n">
        <f aca="false">SUM('monthly data'!IN306:IP306)</f>
        <v>-0.0173211235674801</v>
      </c>
      <c r="CG1318" s="348" t="n">
        <f aca="false">SUM('monthly data'!IQ306:IS306)</f>
        <v>7.37870459016293</v>
      </c>
      <c r="CH1318" s="348" t="n">
        <f aca="false">SUM('monthly data'!IT306:IV306)</f>
        <v>14.19675388</v>
      </c>
      <c r="CI1318" s="348" t="n">
        <f aca="false">SUM('monthly data'!IW306:IY306)</f>
        <v>26.159222052895</v>
      </c>
      <c r="CJ1318" s="348" t="n">
        <f aca="false">SUM('monthly data'!IZ306:JB306)</f>
        <v>29.4285592491341</v>
      </c>
      <c r="CK1318" s="348" t="n">
        <f aca="false">SUM('monthly data'!JC306:JE306)</f>
        <v>10.0921270101631</v>
      </c>
      <c r="CL1318" s="348" t="n">
        <f aca="false">SUM('monthly data'!JF306:JH306)</f>
        <v>7.02507926146226</v>
      </c>
      <c r="CM1318" s="348" t="n">
        <f aca="false">SUM('monthly data'!JI306:JK306)</f>
        <v>-5.3559257306814</v>
      </c>
      <c r="CN1318" s="348" t="n">
        <f aca="false">SUM('monthly data'!JL306:JN306)</f>
        <v>-22.6866655768529</v>
      </c>
      <c r="CO1318" s="348" t="n">
        <f aca="false">SUM('monthly data'!JO306:JQ306)</f>
        <v>-1.93516193199999</v>
      </c>
      <c r="CP1318" s="348" t="n">
        <f aca="false">SUM('monthly data'!JR306:JT306)</f>
        <v>5.55592229999991</v>
      </c>
      <c r="CQ1318" s="348" t="n">
        <f aca="false">SUM('monthly data'!JU306:JW306)</f>
        <v>43.553584262</v>
      </c>
      <c r="CR1318" s="348" t="n">
        <f aca="false">SUM('monthly data'!JX306:JZ306)</f>
        <v>12.9075554329999</v>
      </c>
      <c r="CS1318" s="348" t="n">
        <f aca="false">SUM('monthly data'!KA306:KC306)</f>
        <v>33.193199882</v>
      </c>
      <c r="CT1318" s="348" t="n">
        <f aca="false">SUM('monthly data'!KD306:KF306)</f>
        <v>14.3266</v>
      </c>
      <c r="CU1318" s="348" t="n">
        <f aca="false">SUM('monthly data'!KG306:KI306)</f>
        <v>6.47931977600002</v>
      </c>
      <c r="CV1318" s="348" t="n">
        <f aca="false">SUM('monthly data'!KJ306:KL306)</f>
        <v>114.4096897785</v>
      </c>
      <c r="CW1318" s="348" t="n">
        <f aca="false">SUM('monthly data'!KM306:KO306)</f>
        <v>-52.9506728994999</v>
      </c>
      <c r="CX1318" s="348" t="n">
        <f aca="false">SUM('monthly data'!KP306:KR306)</f>
        <v>-2.53474592599996</v>
      </c>
      <c r="CY1318" s="348" t="n">
        <f aca="false">SUM('monthly data'!KS306:KU306)</f>
        <v>-34.230386901</v>
      </c>
      <c r="CZ1318" s="348" t="n">
        <f aca="false">SUM('monthly data'!KV306:KX306)</f>
        <v>165.422330582</v>
      </c>
      <c r="DA1318" s="348" t="n">
        <f aca="false">SUM('monthly data'!KY306:LA306)</f>
        <v>89.938467916</v>
      </c>
      <c r="DB1318" s="348" t="n">
        <f aca="false">SUM('monthly data'!LB306:LD306)</f>
        <v>-8.70085670050004</v>
      </c>
      <c r="DC1318" s="348" t="n">
        <f aca="false">SUM('monthly data'!LE306:LG306)</f>
        <v>-116.1817565925</v>
      </c>
      <c r="DD1318" s="348" t="n">
        <f aca="false">SUM('monthly data'!LH306:LJ306)</f>
        <v>-8.58238757300001</v>
      </c>
      <c r="DE1318" s="348" t="n">
        <f aca="false">SUM('monthly data'!LK306:LM306)</f>
        <v>104.616603294</v>
      </c>
      <c r="DF1318" s="348" t="n">
        <f aca="false">SUM('monthly data'!LN306:LP306)</f>
        <v>-23.2551975670001</v>
      </c>
      <c r="DG1318" s="348" t="n">
        <f aca="false">SUM('monthly data'!LQ306:LS306)</f>
        <v>-48.5904505394275</v>
      </c>
      <c r="DH1318" s="348" t="n">
        <f aca="false">SUM('monthly data'!LT306:LV306)</f>
        <v>106.636749483</v>
      </c>
      <c r="DI1318" s="348" t="n">
        <f aca="false">SUM('monthly data'!LW306:LY306)</f>
        <v>133.818999669</v>
      </c>
      <c r="DJ1318" s="348" t="n">
        <f aca="false">SUM('monthly data'!LZ306:MB306)</f>
        <v>0</v>
      </c>
      <c r="DK1318" s="348" t="n">
        <f aca="false">SUM('monthly data'!MC306:ME306)</f>
        <v>0</v>
      </c>
      <c r="DL1318" s="348" t="n">
        <f aca="false">SUM('monthly data'!MF306:MH306)</f>
        <v>0</v>
      </c>
      <c r="DM1318" s="348" t="n">
        <f aca="false">SUM('monthly data'!MI306:MK306)</f>
        <v>0</v>
      </c>
      <c r="DN1318" s="348" t="n">
        <f aca="false">SUM('monthly data'!ML306:MN306)</f>
        <v>0</v>
      </c>
      <c r="DO1318" s="348" t="n">
        <f aca="false">SUM('monthly data'!MO306:MQ306)</f>
        <v>0</v>
      </c>
      <c r="DP1318" s="348" t="n">
        <f aca="false">SUM('monthly data'!MR306:MT306)</f>
        <v>0</v>
      </c>
      <c r="DQ1318" s="348" t="n">
        <f aca="false">SUM('monthly data'!MU306:MW306)</f>
        <v>0</v>
      </c>
    </row>
    <row r="1319" customFormat="false" ht="15" hidden="false" customHeight="false" outlineLevel="0" collapsed="false">
      <c r="A1319" s="350"/>
    </row>
    <row r="1320" customFormat="false" ht="15" hidden="false" customHeight="false" outlineLevel="0" collapsed="false">
      <c r="A1320" s="19"/>
      <c r="B1320" s="10"/>
      <c r="C1320" s="10"/>
      <c r="D1320" s="10"/>
      <c r="E1320" s="10"/>
      <c r="F1320" s="10"/>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0"/>
      <c r="AH1320" s="10"/>
      <c r="AI1320" s="10"/>
      <c r="AJ1320" s="10"/>
      <c r="AK1320" s="10"/>
      <c r="AL1320" s="10"/>
      <c r="AM1320" s="10"/>
      <c r="AN1320" s="10"/>
    </row>
    <row r="1321" customFormat="false" ht="17.25" hidden="false" customHeight="true" outlineLevel="0" collapsed="false">
      <c r="A1321" s="351" t="s">
        <v>730</v>
      </c>
    </row>
    <row r="1322" customFormat="false" ht="17.25" hidden="false" customHeight="true" outlineLevel="0" collapsed="false">
      <c r="A1322" s="352" t="s">
        <v>731</v>
      </c>
      <c r="B1322" s="2" t="s">
        <v>2</v>
      </c>
      <c r="C1322" s="2" t="s">
        <v>5</v>
      </c>
      <c r="D1322" s="2" t="s">
        <v>8</v>
      </c>
      <c r="E1322" s="2" t="s">
        <v>11</v>
      </c>
      <c r="F1322" s="2" t="s">
        <v>14</v>
      </c>
      <c r="G1322" s="2" t="s">
        <v>17</v>
      </c>
      <c r="H1322" s="2" t="s">
        <v>20</v>
      </c>
      <c r="I1322" s="2" t="s">
        <v>23</v>
      </c>
      <c r="J1322" s="2" t="s">
        <v>26</v>
      </c>
      <c r="K1322" s="2" t="s">
        <v>29</v>
      </c>
      <c r="L1322" s="2" t="s">
        <v>32</v>
      </c>
      <c r="M1322" s="2" t="s">
        <v>35</v>
      </c>
      <c r="N1322" s="2" t="s">
        <v>38</v>
      </c>
      <c r="O1322" s="2" t="s">
        <v>41</v>
      </c>
      <c r="P1322" s="2" t="s">
        <v>44</v>
      </c>
      <c r="Q1322" s="2" t="s">
        <v>47</v>
      </c>
      <c r="R1322" s="2" t="s">
        <v>50</v>
      </c>
      <c r="S1322" s="2" t="s">
        <v>53</v>
      </c>
      <c r="T1322" s="2" t="s">
        <v>56</v>
      </c>
      <c r="U1322" s="2" t="s">
        <v>59</v>
      </c>
      <c r="V1322" s="2" t="s">
        <v>62</v>
      </c>
      <c r="W1322" s="2" t="s">
        <v>65</v>
      </c>
      <c r="X1322" s="2" t="s">
        <v>68</v>
      </c>
      <c r="Y1322" s="2" t="s">
        <v>71</v>
      </c>
      <c r="Z1322" s="2" t="s">
        <v>74</v>
      </c>
      <c r="AA1322" s="2" t="s">
        <v>77</v>
      </c>
      <c r="AB1322" s="2" t="s">
        <v>80</v>
      </c>
      <c r="AC1322" s="2" t="s">
        <v>83</v>
      </c>
      <c r="AD1322" s="2" t="s">
        <v>86</v>
      </c>
      <c r="AE1322" s="2" t="s">
        <v>89</v>
      </c>
      <c r="AF1322" s="2" t="s">
        <v>92</v>
      </c>
      <c r="AG1322" s="2" t="s">
        <v>95</v>
      </c>
      <c r="AH1322" s="2" t="s">
        <v>98</v>
      </c>
      <c r="AI1322" s="2" t="s">
        <v>101</v>
      </c>
      <c r="AJ1322" s="2" t="s">
        <v>104</v>
      </c>
      <c r="AK1322" s="2" t="s">
        <v>107</v>
      </c>
      <c r="AL1322" s="2" t="s">
        <v>110</v>
      </c>
      <c r="AM1322" s="2" t="s">
        <v>113</v>
      </c>
      <c r="AN1322" s="2" t="s">
        <v>116</v>
      </c>
    </row>
    <row r="1323" customFormat="false" ht="15" hidden="false" customHeight="false" outlineLevel="0" collapsed="false">
      <c r="A1323" s="353" t="s">
        <v>732</v>
      </c>
      <c r="B1323" s="337" t="n">
        <f aca="false">SUM('monthly data'!B312:D312)</f>
        <v>0</v>
      </c>
      <c r="C1323" s="337" t="n">
        <f aca="false">SUM('monthly data'!E312:G312)</f>
        <v>0</v>
      </c>
      <c r="D1323" s="337" t="n">
        <f aca="false">SUM('monthly data'!H312:J312)</f>
        <v>0</v>
      </c>
      <c r="E1323" s="337" t="n">
        <f aca="false">SUM('monthly data'!K312:M312)</f>
        <v>0</v>
      </c>
      <c r="F1323" s="337" t="n">
        <f aca="false">SUM('monthly data'!N312:P312)</f>
        <v>0</v>
      </c>
      <c r="G1323" s="337" t="n">
        <f aca="false">SUM('monthly data'!Q312:S312)</f>
        <v>0</v>
      </c>
      <c r="H1323" s="337" t="n">
        <f aca="false">SUM('monthly data'!T312:V312)</f>
        <v>0</v>
      </c>
      <c r="I1323" s="337" t="n">
        <f aca="false">SUM('monthly data'!W312:Y312)</f>
        <v>0</v>
      </c>
      <c r="J1323" s="337" t="n">
        <f aca="false">SUM('monthly data'!Z312:AB312)</f>
        <v>0</v>
      </c>
      <c r="K1323" s="337" t="n">
        <f aca="false">SUM('monthly data'!AC312:AE312)</f>
        <v>0</v>
      </c>
      <c r="L1323" s="337" t="n">
        <f aca="false">SUM('monthly data'!AF312:AH312)</f>
        <v>0</v>
      </c>
      <c r="M1323" s="337" t="n">
        <f aca="false">SUM('monthly data'!AI312:AK312)</f>
        <v>0</v>
      </c>
      <c r="N1323" s="337" t="n">
        <f aca="false">SUM('monthly data'!AL312:AN312)</f>
        <v>0</v>
      </c>
      <c r="O1323" s="337" t="n">
        <f aca="false">SUM('monthly data'!AO312:AQ312)</f>
        <v>0</v>
      </c>
      <c r="P1323" s="337" t="n">
        <f aca="false">SUM('monthly data'!AR312:AT312)</f>
        <v>0</v>
      </c>
      <c r="Q1323" s="337" t="n">
        <f aca="false">SUM('monthly data'!AU312:AW312)</f>
        <v>0</v>
      </c>
      <c r="R1323" s="337" t="n">
        <f aca="false">SUM('monthly data'!AX312:AZ312)</f>
        <v>0</v>
      </c>
      <c r="S1323" s="337" t="n">
        <f aca="false">SUM('monthly data'!BA312:BC312)</f>
        <v>0</v>
      </c>
      <c r="T1323" s="337" t="n">
        <f aca="false">SUM('monthly data'!BD312:BF312)</f>
        <v>0</v>
      </c>
      <c r="U1323" s="337" t="n">
        <f aca="false">SUM('monthly data'!BG312:BI312)</f>
        <v>0</v>
      </c>
      <c r="V1323" s="337" t="n">
        <f aca="false">SUM('monthly data'!BJ312:BL312)</f>
        <v>0</v>
      </c>
      <c r="W1323" s="337" t="n">
        <f aca="false">SUM('monthly data'!BM312:BO312)</f>
        <v>0</v>
      </c>
      <c r="X1323" s="337" t="n">
        <f aca="false">SUM('monthly data'!BP312:BR312)</f>
        <v>0</v>
      </c>
      <c r="Y1323" s="337" t="n">
        <f aca="false">SUM('monthly data'!BS312:BU312)</f>
        <v>0</v>
      </c>
      <c r="Z1323" s="337" t="n">
        <f aca="false">SUM('monthly data'!BV312:BX312)</f>
        <v>0</v>
      </c>
      <c r="AA1323" s="337" t="n">
        <f aca="false">SUM('monthly data'!BY312:CA312)</f>
        <v>0</v>
      </c>
      <c r="AB1323" s="337" t="n">
        <f aca="false">SUM('monthly data'!CB312:CD312)</f>
        <v>0</v>
      </c>
      <c r="AC1323" s="337" t="n">
        <f aca="false">SUM('monthly data'!CE312:CG312)</f>
        <v>0</v>
      </c>
      <c r="AD1323" s="337" t="n">
        <f aca="false">SUM('monthly data'!CH312:CJ312)</f>
        <v>0</v>
      </c>
      <c r="AE1323" s="337" t="n">
        <f aca="false">SUM('monthly data'!CK312:CM312)</f>
        <v>0</v>
      </c>
      <c r="AF1323" s="337" t="n">
        <f aca="false">SUM('monthly data'!CN312:CP312)</f>
        <v>0</v>
      </c>
      <c r="AG1323" s="337" t="n">
        <f aca="false">SUM('monthly data'!CQ312:CS312)</f>
        <v>0</v>
      </c>
      <c r="AH1323" s="337" t="n">
        <f aca="false">SUM('monthly data'!CT312:CV312)</f>
        <v>0</v>
      </c>
      <c r="AI1323" s="337" t="n">
        <f aca="false">SUM('monthly data'!CW312:CY312)</f>
        <v>0</v>
      </c>
      <c r="AJ1323" s="337" t="n">
        <f aca="false">SUM('monthly data'!CZ312:DB312)</f>
        <v>0</v>
      </c>
      <c r="AK1323" s="337" t="n">
        <f aca="false">SUM('monthly data'!DC312:DE312)</f>
        <v>0</v>
      </c>
      <c r="AL1323" s="337" t="n">
        <f aca="false">SUM('monthly data'!DF312:DH312)</f>
        <v>0</v>
      </c>
      <c r="AM1323" s="337" t="n">
        <f aca="false">SUM('monthly data'!DI312:DK312)</f>
        <v>0</v>
      </c>
      <c r="AN1323" s="337" t="n">
        <f aca="false">SUM('monthly data'!DL312:DN312)</f>
        <v>0</v>
      </c>
      <c r="AO1323" s="337" t="n">
        <f aca="false">SUM('monthly data'!DO312:DQ312)</f>
        <v>0</v>
      </c>
      <c r="AP1323" s="337" t="n">
        <f aca="false">SUM('monthly data'!DR312:DT312)</f>
        <v>0</v>
      </c>
      <c r="AQ1323" s="337" t="n">
        <f aca="false">SUM('monthly data'!DU312:DW312)</f>
        <v>0</v>
      </c>
      <c r="AR1323" s="337" t="n">
        <f aca="false">SUM('monthly data'!DX312:DZ312)</f>
        <v>18</v>
      </c>
      <c r="AS1323" s="337" t="n">
        <f aca="false">SUM('monthly data'!EA312:EC312)</f>
        <v>27</v>
      </c>
      <c r="AT1323" s="337" t="n">
        <f aca="false">SUM('monthly data'!ED312:EF312)</f>
        <v>27</v>
      </c>
      <c r="AU1323" s="337" t="n">
        <f aca="false">SUM('monthly data'!EG312:EI312)</f>
        <v>27</v>
      </c>
      <c r="AV1323" s="337" t="n">
        <f aca="false">SUM('monthly data'!EJ312:EL312)</f>
        <v>27</v>
      </c>
      <c r="AW1323" s="337" t="n">
        <f aca="false">SUM('monthly data'!EM312:EO312)</f>
        <v>27</v>
      </c>
      <c r="AX1323" s="337" t="n">
        <f aca="false">SUM('monthly data'!EP312:ER312)</f>
        <v>27</v>
      </c>
      <c r="AY1323" s="337" t="n">
        <f aca="false">SUM('monthly data'!ES312:EU312)</f>
        <v>27</v>
      </c>
      <c r="AZ1323" s="337" t="n">
        <f aca="false">SUM('monthly data'!EV312:EX312)</f>
        <v>27</v>
      </c>
      <c r="BA1323" s="337" t="n">
        <f aca="false">SUM('monthly data'!EY312:FA312)</f>
        <v>27</v>
      </c>
      <c r="BB1323" s="337" t="n">
        <f aca="false">SUM('monthly data'!FB312:FD312)</f>
        <v>27</v>
      </c>
      <c r="BC1323" s="337" t="n">
        <f aca="false">SUM('monthly data'!FE312:FG312)</f>
        <v>27</v>
      </c>
      <c r="BD1323" s="337" t="n">
        <f aca="false">SUM('monthly data'!FH312:FJ312)</f>
        <v>25</v>
      </c>
      <c r="BE1323" s="337" t="n">
        <f aca="false">SUM('monthly data'!FK312:FM312)</f>
        <v>24</v>
      </c>
      <c r="BF1323" s="337" t="n">
        <f aca="false">SUM('monthly data'!FN312:FP312)</f>
        <v>27</v>
      </c>
      <c r="BG1323" s="337" t="n">
        <f aca="false">SUM('monthly data'!FQ312:FS312)</f>
        <v>27</v>
      </c>
      <c r="BH1323" s="337" t="n">
        <f aca="false">SUM('monthly data'!FT312:FV312)</f>
        <v>27</v>
      </c>
      <c r="BI1323" s="337" t="n">
        <f aca="false">SUM('monthly data'!FW312:FY312)</f>
        <v>25.5</v>
      </c>
      <c r="BJ1323" s="337" t="n">
        <f aca="false">SUM('monthly data'!FZ312:GB312)</f>
        <v>22</v>
      </c>
      <c r="BK1323" s="337" t="n">
        <f aca="false">SUM('monthly data'!GC312:GE312)</f>
        <v>21</v>
      </c>
      <c r="BL1323" s="337" t="n">
        <f aca="false">SUM('monthly data'!GF312:GH312)</f>
        <v>21</v>
      </c>
      <c r="BM1323" s="337" t="n">
        <f aca="false">SUM('monthly data'!GI312:GK312)</f>
        <v>19</v>
      </c>
      <c r="BN1323" s="337" t="n">
        <f aca="false">SUM('monthly data'!GL312:GN312)</f>
        <v>18</v>
      </c>
      <c r="BO1323" s="337" t="n">
        <f aca="false">SUM('monthly data'!GO312:GQ312)</f>
        <v>18</v>
      </c>
      <c r="BP1323" s="337" t="n">
        <f aca="false">SUM('monthly data'!GR312:GT312)</f>
        <v>18</v>
      </c>
      <c r="BQ1323" s="337" t="n">
        <f aca="false">SUM('monthly data'!GU312:GW312)</f>
        <v>20.5</v>
      </c>
      <c r="BR1323" s="337" t="n">
        <f aca="false">SUM('monthly data'!GX312:GZ312)</f>
        <v>21</v>
      </c>
      <c r="BS1323" s="337" t="n">
        <f aca="false">SUM('monthly data'!HA312:HC312)</f>
        <v>22</v>
      </c>
      <c r="BT1323" s="337" t="n">
        <f aca="false">SUM('monthly data'!HD312:HF312)</f>
        <v>22.5</v>
      </c>
      <c r="BU1323" s="337" t="n">
        <f aca="false">SUM('monthly data'!HG312:HI312)</f>
        <v>22.5</v>
      </c>
      <c r="BV1323" s="337" t="n">
        <f aca="false">SUM('monthly data'!HJ312:HL312)</f>
        <v>22.5</v>
      </c>
      <c r="BW1323" s="337" t="n">
        <f aca="false">SUM('monthly data'!HM312:HO312)</f>
        <v>22</v>
      </c>
      <c r="BX1323" s="337" t="n">
        <f aca="false">SUM('monthly data'!HP312:HR312)</f>
        <v>21</v>
      </c>
      <c r="BY1323" s="337" t="n">
        <f aca="false">SUM('monthly data'!HS312:HU312)</f>
        <v>21</v>
      </c>
      <c r="BZ1323" s="337" t="n">
        <f aca="false">SUM('monthly data'!HV312:HX312)</f>
        <v>21</v>
      </c>
      <c r="CA1323" s="337" t="n">
        <f aca="false">SUM('monthly data'!HY312:IA312)</f>
        <v>20.5</v>
      </c>
      <c r="CB1323" s="337" t="n">
        <f aca="false">SUM('monthly data'!IB312:ID312)</f>
        <v>19.5</v>
      </c>
      <c r="CC1323" s="337" t="n">
        <f aca="false">SUM('monthly data'!IE312:IG312)</f>
        <v>19.5</v>
      </c>
      <c r="CD1323" s="337" t="n">
        <f aca="false">SUM('monthly data'!IH312:IJ312)</f>
        <v>19.5</v>
      </c>
      <c r="CE1323" s="337" t="n">
        <f aca="false">SUM('monthly data'!IK312:IM312)</f>
        <v>19.5</v>
      </c>
      <c r="CF1323" s="337" t="n">
        <f aca="false">SUM('monthly data'!IN312:IP312)</f>
        <v>19.5</v>
      </c>
      <c r="CG1323" s="337" t="n">
        <f aca="false">SUM('monthly data'!IQ312:IS312)</f>
        <v>19.5</v>
      </c>
      <c r="CH1323" s="337" t="n">
        <f aca="false">SUM('monthly data'!IT312:IV312)</f>
        <v>19.5</v>
      </c>
      <c r="CI1323" s="337" t="n">
        <f aca="false">SUM('monthly data'!IW312:IY312)</f>
        <v>19.5</v>
      </c>
      <c r="CJ1323" s="337" t="n">
        <f aca="false">SUM('monthly data'!IZ312:JB312)</f>
        <v>19.5</v>
      </c>
      <c r="CK1323" s="337" t="n">
        <f aca="false">SUM('monthly data'!JC312:JE312)</f>
        <v>19.25</v>
      </c>
      <c r="CL1323" s="337" t="n">
        <f aca="false">SUM('monthly data'!JF312:JH312)</f>
        <v>18.75</v>
      </c>
      <c r="CM1323" s="337" t="n">
        <f aca="false">SUM('monthly data'!JI312:JK312)</f>
        <v>18.5</v>
      </c>
      <c r="CN1323" s="337" t="n">
        <f aca="false">SUM('monthly data'!JL312:JN312)</f>
        <v>18</v>
      </c>
      <c r="CO1323" s="337" t="n">
        <f aca="false">SUM('monthly data'!JO312:JQ312)</f>
        <v>17.5</v>
      </c>
      <c r="CP1323" s="337" t="n">
        <f aca="false">SUM('monthly data'!JR312:JT312)</f>
        <v>16.5</v>
      </c>
      <c r="CQ1323" s="337" t="n">
        <f aca="false">SUM('monthly data'!JU312:JW312)</f>
        <v>16.5</v>
      </c>
      <c r="CR1323" s="337" t="n">
        <f aca="false">SUM('monthly data'!JX312:JZ312)</f>
        <v>16.5</v>
      </c>
      <c r="CS1323" s="337" t="n">
        <f aca="false">SUM('monthly data'!KA312:KC312)</f>
        <v>16.5</v>
      </c>
      <c r="CT1323" s="337" t="n">
        <f aca="false">SUM('monthly data'!KD312:KF312)</f>
        <v>16.5</v>
      </c>
      <c r="CU1323" s="337" t="n">
        <f aca="false">SUM('monthly data'!KG312:KI312)</f>
        <v>15.5</v>
      </c>
      <c r="CV1323" s="337" t="n">
        <f aca="false">SUM('monthly data'!KJ312:KL312)</f>
        <v>15</v>
      </c>
      <c r="CW1323" s="337" t="n">
        <f aca="false">SUM('monthly data'!KM312:KO312)</f>
        <v>15</v>
      </c>
      <c r="CX1323" s="337" t="n">
        <f aca="false">SUM('monthly data'!KP312:KR312)</f>
        <v>15</v>
      </c>
      <c r="CY1323" s="337" t="n">
        <f aca="false">SUM('monthly data'!KS312:KU312)</f>
        <v>13.5</v>
      </c>
      <c r="CZ1323" s="337" t="n">
        <f aca="false">SUM('monthly data'!KV312:KX312)</f>
        <v>13.5</v>
      </c>
      <c r="DA1323" s="337" t="n">
        <f aca="false">SUM('monthly data'!KY312:LA312)</f>
        <v>13.5</v>
      </c>
      <c r="DB1323" s="337" t="n">
        <f aca="false">SUM('monthly data'!LB312:LD312)</f>
        <v>13.5</v>
      </c>
      <c r="DC1323" s="337" t="n">
        <f aca="false">SUM('monthly data'!LE312:LG312)</f>
        <v>13.5</v>
      </c>
      <c r="DD1323" s="337" t="n">
        <f aca="false">SUM('monthly data'!LH312:LJ312)</f>
        <v>13.5</v>
      </c>
      <c r="DE1323" s="337" t="n">
        <f aca="false">SUM('monthly data'!LK312:LM312)</f>
        <v>13.5</v>
      </c>
      <c r="DF1323" s="337" t="n">
        <f aca="false">SUM('monthly data'!LN312:LP312)</f>
        <v>14.5</v>
      </c>
      <c r="DG1323" s="337" t="n">
        <f aca="false">SUM('monthly data'!LQ312:LS312)</f>
        <v>15</v>
      </c>
      <c r="DH1323" s="337" t="n">
        <f aca="false">SUM('monthly data'!LT312:LV312)</f>
        <v>17</v>
      </c>
      <c r="DI1323" s="337" t="n">
        <f aca="false">SUM('monthly data'!LW312:LY312)</f>
        <v>19</v>
      </c>
      <c r="DJ1323" s="337" t="n">
        <f aca="false">SUM('monthly data'!LZ312:MB312)</f>
        <v>20.5</v>
      </c>
      <c r="DK1323" s="337" t="n">
        <f aca="false">SUM('monthly data'!MC312:ME312)</f>
        <v>14</v>
      </c>
      <c r="DL1323" s="337" t="n">
        <f aca="false">SUM('monthly data'!MF312:MH312)</f>
        <v>0</v>
      </c>
      <c r="DM1323" s="337" t="n">
        <f aca="false">SUM('monthly data'!MI312:MK312)</f>
        <v>0</v>
      </c>
      <c r="DN1323" s="337" t="n">
        <f aca="false">SUM('monthly data'!ML312:MN312)</f>
        <v>0</v>
      </c>
      <c r="DO1323" s="337" t="n">
        <f aca="false">SUM('monthly data'!MO312:MQ312)</f>
        <v>0</v>
      </c>
      <c r="DP1323" s="337" t="n">
        <f aca="false">SUM('monthly data'!MR312:MT312)</f>
        <v>0</v>
      </c>
      <c r="DQ1323" s="337" t="n">
        <f aca="false">SUM('monthly data'!MU312:MW312)</f>
        <v>0</v>
      </c>
    </row>
    <row r="1324" customFormat="false" ht="15" hidden="false" customHeight="false" outlineLevel="0" collapsed="false">
      <c r="A1324" s="354" t="s">
        <v>733</v>
      </c>
      <c r="B1324" s="337" t="n">
        <f aca="false">SUM('monthly data'!B313:D313)</f>
        <v>30.12</v>
      </c>
      <c r="C1324" s="337" t="n">
        <f aca="false">SUM('monthly data'!E313:G313)</f>
        <v>36.19</v>
      </c>
      <c r="D1324" s="337" t="n">
        <f aca="false">SUM('monthly data'!H313:J313)</f>
        <v>36.11</v>
      </c>
      <c r="E1324" s="337" t="n">
        <f aca="false">SUM('monthly data'!K313:M313)</f>
        <v>36.37</v>
      </c>
      <c r="F1324" s="337" t="n">
        <f aca="false">SUM('monthly data'!N313:P313)</f>
        <v>34.12</v>
      </c>
      <c r="G1324" s="337" t="n">
        <f aca="false">SUM('monthly data'!Q313:S313)</f>
        <v>32.48</v>
      </c>
      <c r="H1324" s="337" t="n">
        <f aca="false">SUM('monthly data'!T313:V313)</f>
        <v>32.47</v>
      </c>
      <c r="I1324" s="337" t="n">
        <f aca="false">SUM('monthly data'!W313:Y313)</f>
        <v>33.08</v>
      </c>
      <c r="J1324" s="337" t="n">
        <f aca="false">SUM('monthly data'!Z313:AB313)</f>
        <v>25.025</v>
      </c>
      <c r="K1324" s="337" t="n">
        <f aca="false">SUM('monthly data'!AC313:AE313)</f>
        <v>24.658</v>
      </c>
      <c r="L1324" s="337" t="n">
        <f aca="false">SUM('monthly data'!AF313:AH313)</f>
        <v>25.886</v>
      </c>
      <c r="M1324" s="337" t="n">
        <f aca="false">SUM('monthly data'!AI313:AK313)</f>
        <v>24.988</v>
      </c>
      <c r="N1324" s="337" t="n">
        <f aca="false">SUM('monthly data'!AL313:AN313)</f>
        <v>29.728</v>
      </c>
      <c r="O1324" s="337" t="n">
        <f aca="false">SUM('monthly data'!AO313:AQ313)</f>
        <v>24.752</v>
      </c>
      <c r="P1324" s="337" t="n">
        <f aca="false">SUM('monthly data'!AR313:AT313)</f>
        <v>26.385</v>
      </c>
      <c r="Q1324" s="337" t="n">
        <f aca="false">SUM('monthly data'!AU313:AW313)</f>
        <v>25.271</v>
      </c>
      <c r="R1324" s="337" t="n">
        <f aca="false">SUM('monthly data'!AX313:AZ313)</f>
        <v>23.761</v>
      </c>
      <c r="S1324" s="337" t="n">
        <f aca="false">SUM('monthly data'!BA313:BC313)</f>
        <v>26.213</v>
      </c>
      <c r="T1324" s="337" t="n">
        <f aca="false">SUM('monthly data'!BD313:BF313)</f>
        <v>25.935</v>
      </c>
      <c r="U1324" s="337" t="n">
        <f aca="false">SUM('monthly data'!BG313:BI313)</f>
        <v>25.524</v>
      </c>
      <c r="V1324" s="337" t="n">
        <f aca="false">SUM('monthly data'!BJ313:BL313)</f>
        <v>27.672</v>
      </c>
      <c r="W1324" s="337" t="n">
        <f aca="false">SUM('monthly data'!BM313:BO313)</f>
        <v>27.87</v>
      </c>
      <c r="X1324" s="337" t="n">
        <f aca="false">SUM('monthly data'!BP313:BR313)</f>
        <v>28.15</v>
      </c>
      <c r="Y1324" s="337" t="n">
        <f aca="false">SUM('monthly data'!BS313:BU313)</f>
        <v>30.134</v>
      </c>
      <c r="Z1324" s="337" t="n">
        <f aca="false">SUM('monthly data'!BV313:BX313)</f>
        <v>29.65</v>
      </c>
      <c r="AA1324" s="337" t="n">
        <f aca="false">SUM('monthly data'!BY313:CA313)</f>
        <v>30.1</v>
      </c>
      <c r="AB1324" s="337" t="n">
        <f aca="false">SUM('monthly data'!CB313:CD313)</f>
        <v>29.59</v>
      </c>
      <c r="AC1324" s="337" t="n">
        <f aca="false">SUM('monthly data'!CE313:CG313)</f>
        <v>30.41</v>
      </c>
      <c r="AD1324" s="337" t="n">
        <f aca="false">SUM('monthly data'!CH313:CJ313)</f>
        <v>30.46</v>
      </c>
      <c r="AE1324" s="337" t="n">
        <f aca="false">SUM('monthly data'!CK313:CM313)</f>
        <v>29.99</v>
      </c>
      <c r="AF1324" s="337" t="n">
        <f aca="false">SUM('monthly data'!CN313:CP313)</f>
        <v>28.03</v>
      </c>
      <c r="AG1324" s="337" t="n">
        <f aca="false">SUM('monthly data'!CQ313:CS313)</f>
        <v>27.3</v>
      </c>
      <c r="AH1324" s="337" t="n">
        <f aca="false">SUM('monthly data'!CT313:CV313)</f>
        <v>26.83</v>
      </c>
      <c r="AI1324" s="337" t="n">
        <f aca="false">SUM('monthly data'!CW313:CY313)</f>
        <v>27.34</v>
      </c>
      <c r="AJ1324" s="337" t="n">
        <f aca="false">SUM('monthly data'!CZ313:DB313)</f>
        <v>27.82</v>
      </c>
      <c r="AK1324" s="337" t="n">
        <f aca="false">SUM('monthly data'!DC313:DE313)</f>
        <v>27.99</v>
      </c>
      <c r="AL1324" s="337" t="n">
        <f aca="false">SUM('monthly data'!DF313:DH313)</f>
        <v>26.722</v>
      </c>
      <c r="AM1324" s="337" t="n">
        <f aca="false">SUM('monthly data'!DI313:DK313)</f>
        <v>27.789</v>
      </c>
      <c r="AN1324" s="337" t="n">
        <f aca="false">SUM('monthly data'!DL313:DN313)</f>
        <v>27.981</v>
      </c>
      <c r="AO1324" s="337" t="n">
        <f aca="false">SUM('monthly data'!DO313:DQ313)</f>
        <v>28.29</v>
      </c>
      <c r="AP1324" s="337" t="n">
        <f aca="false">SUM('monthly data'!DR313:DT313)</f>
        <v>28.17</v>
      </c>
      <c r="AQ1324" s="337" t="n">
        <f aca="false">SUM('monthly data'!DU313:DW313)</f>
        <v>26.14</v>
      </c>
      <c r="AR1324" s="337" t="n">
        <f aca="false">SUM('monthly data'!DX313:DZ313)</f>
        <v>25.69</v>
      </c>
      <c r="AS1324" s="337" t="n">
        <f aca="false">SUM('monthly data'!EA313:EC313)</f>
        <v>24.06</v>
      </c>
      <c r="AT1324" s="337" t="n">
        <f aca="false">SUM('monthly data'!ED313:EF313)</f>
        <v>24.24</v>
      </c>
      <c r="AU1324" s="337" t="n">
        <f aca="false">SUM('monthly data'!EG313:EI313)</f>
        <v>24.53</v>
      </c>
      <c r="AV1324" s="337" t="n">
        <f aca="false">SUM('monthly data'!EJ313:EL313)</f>
        <v>24.95</v>
      </c>
      <c r="AW1324" s="337" t="n">
        <f aca="false">SUM('monthly data'!EM313:EO313)</f>
        <v>24.72</v>
      </c>
      <c r="AX1324" s="337" t="n">
        <f aca="false">SUM('monthly data'!EP313:ER313)</f>
        <v>23.71</v>
      </c>
      <c r="AY1324" s="337" t="n">
        <f aca="false">SUM('monthly data'!ES313:EU313)</f>
        <v>23.07</v>
      </c>
      <c r="AZ1324" s="337" t="n">
        <f aca="false">SUM('monthly data'!EV313:EX313)</f>
        <v>22.7</v>
      </c>
      <c r="BA1324" s="337" t="n">
        <f aca="false">SUM('monthly data'!EY313:FA313)</f>
        <v>21.96</v>
      </c>
      <c r="BB1324" s="337" t="n">
        <f aca="false">SUM('monthly data'!FB313:FD313)</f>
        <v>17.44</v>
      </c>
      <c r="BC1324" s="337" t="n">
        <f aca="false">SUM('monthly data'!FE313:FG313)</f>
        <v>0</v>
      </c>
      <c r="BD1324" s="337" t="n">
        <f aca="false">SUM('monthly data'!FH313:FJ313)</f>
        <v>0</v>
      </c>
      <c r="BE1324" s="337" t="n">
        <f aca="false">SUM('monthly data'!FK313:FM313)</f>
        <v>0</v>
      </c>
      <c r="BF1324" s="337" t="n">
        <f aca="false">SUM('monthly data'!FN313:FP313)</f>
        <v>17.69</v>
      </c>
      <c r="BG1324" s="337" t="n">
        <f aca="false">SUM('monthly data'!FQ313:FS313)</f>
        <v>26.17</v>
      </c>
      <c r="BH1324" s="337" t="n">
        <f aca="false">SUM('monthly data'!FT313:FV313)</f>
        <v>27.17</v>
      </c>
      <c r="BI1324" s="337" t="n">
        <f aca="false">SUM('monthly data'!FW313:FY313)</f>
        <v>26.27</v>
      </c>
      <c r="BJ1324" s="337" t="n">
        <f aca="false">SUM('monthly data'!FZ313:GB313)</f>
        <v>21.88</v>
      </c>
      <c r="BK1324" s="337" t="n">
        <f aca="false">SUM('monthly data'!GC313:GE313)</f>
        <v>20.09</v>
      </c>
      <c r="BL1324" s="337" t="n">
        <f aca="false">SUM('monthly data'!GF313:GH313)</f>
        <v>18.53</v>
      </c>
      <c r="BM1324" s="337" t="n">
        <f aca="false">SUM('monthly data'!GI313:GK313)</f>
        <v>20.68</v>
      </c>
      <c r="BN1324" s="337" t="n">
        <f aca="false">SUM('monthly data'!GL313:GN313)</f>
        <v>22.5</v>
      </c>
      <c r="BO1324" s="337" t="n">
        <f aca="false">SUM('monthly data'!GO313:GQ313)</f>
        <v>24.61</v>
      </c>
      <c r="BP1324" s="337" t="n">
        <f aca="false">SUM('monthly data'!GR313:GT313)</f>
        <v>22.59</v>
      </c>
      <c r="BQ1324" s="337" t="n">
        <f aca="false">SUM('monthly data'!GU313:GW313)</f>
        <v>23.29</v>
      </c>
      <c r="BR1324" s="337" t="n">
        <f aca="false">SUM('monthly data'!GX313:GZ313)</f>
        <v>23.85</v>
      </c>
      <c r="BS1324" s="337" t="n">
        <f aca="false">SUM('monthly data'!HA313:HC313)</f>
        <v>25.92</v>
      </c>
      <c r="BT1324" s="337" t="n">
        <f aca="false">SUM('monthly data'!HD313:HF313)</f>
        <v>25.95</v>
      </c>
      <c r="BU1324" s="337" t="n">
        <f aca="false">SUM('monthly data'!HG313:HI313)</f>
        <v>31.08</v>
      </c>
      <c r="BV1324" s="337" t="n">
        <f aca="false">SUM('monthly data'!HJ313:HL313)</f>
        <v>32</v>
      </c>
      <c r="BW1324" s="337" t="n">
        <f aca="false">SUM('monthly data'!HM313:HO313)</f>
        <v>32.83</v>
      </c>
      <c r="BX1324" s="337" t="n">
        <f aca="false">SUM('monthly data'!HP313:HR313)</f>
        <v>27.97</v>
      </c>
      <c r="BY1324" s="337" t="n">
        <f aca="false">SUM('monthly data'!HS313:HU313)</f>
        <v>25.8</v>
      </c>
      <c r="BZ1324" s="337" t="n">
        <f aca="false">SUM('monthly data'!HV313:HX313)</f>
        <v>25.12</v>
      </c>
      <c r="CA1324" s="337" t="n">
        <f aca="false">SUM('monthly data'!HY313:IA313)</f>
        <v>25.9546809865</v>
      </c>
      <c r="CB1324" s="337" t="n">
        <f aca="false">SUM('monthly data'!IB313:ID313)</f>
        <v>24.5388704231296</v>
      </c>
      <c r="CC1324" s="337" t="n">
        <f aca="false">SUM('monthly data'!IE313:IG313)</f>
        <v>23.257</v>
      </c>
      <c r="CD1324" s="337" t="n">
        <f aca="false">SUM('monthly data'!IH313:IJ313)</f>
        <v>25.11</v>
      </c>
      <c r="CE1324" s="337" t="n">
        <f aca="false">SUM('monthly data'!IK313:IM313)</f>
        <v>25.559</v>
      </c>
      <c r="CF1324" s="337" t="n">
        <f aca="false">SUM('monthly data'!IN313:IP313)</f>
        <v>24.639</v>
      </c>
      <c r="CG1324" s="337" t="n">
        <f aca="false">SUM('monthly data'!IQ313:IS313)</f>
        <v>23.601</v>
      </c>
      <c r="CH1324" s="337" t="n">
        <f aca="false">SUM('monthly data'!IT313:IV313)</f>
        <v>23.098282900648</v>
      </c>
      <c r="CI1324" s="337" t="n">
        <f aca="false">SUM('monthly data'!IW313:IY313)</f>
        <v>24.6218071275044</v>
      </c>
      <c r="CJ1324" s="337" t="n">
        <f aca="false">SUM('monthly data'!IZ313:JB313)</f>
        <v>24.15</v>
      </c>
      <c r="CK1324" s="337" t="n">
        <f aca="false">SUM('monthly data'!JC313:JE313)</f>
        <v>23.1026717210293</v>
      </c>
      <c r="CL1324" s="337" t="n">
        <f aca="false">SUM('monthly data'!JF313:JH313)</f>
        <v>22.4387712125543</v>
      </c>
      <c r="CM1324" s="337" t="n">
        <f aca="false">SUM('monthly data'!JI313:JK313)</f>
        <v>24.3415344575483</v>
      </c>
      <c r="CN1324" s="337" t="n">
        <f aca="false">SUM('monthly data'!JL313:JN313)</f>
        <v>23.2018621506836</v>
      </c>
      <c r="CO1324" s="337" t="n">
        <f aca="false">SUM('monthly data'!JO313:JQ313)</f>
        <v>22.6062776288215</v>
      </c>
      <c r="CP1324" s="337" t="n">
        <f aca="false">SUM('monthly data'!JR313:JT313)</f>
        <v>23.5249984936612</v>
      </c>
      <c r="CQ1324" s="337" t="n">
        <f aca="false">SUM('monthly data'!JU313:JW313)</f>
        <v>24.5285558424525</v>
      </c>
      <c r="CR1324" s="337" t="n">
        <f aca="false">SUM('monthly data'!JX313:JZ313)</f>
        <v>20.4745293846456</v>
      </c>
      <c r="CS1324" s="337" t="n">
        <f aca="false">SUM('monthly data'!KA313:KC313)</f>
        <v>21.5394171740965</v>
      </c>
      <c r="CT1324" s="337" t="n">
        <f aca="false">SUM('monthly data'!KD313:KF313)</f>
        <v>21.4000769354724</v>
      </c>
      <c r="CU1324" s="337" t="n">
        <f aca="false">SUM('monthly data'!KG313:KI313)</f>
        <v>23.6281483742799</v>
      </c>
      <c r="CV1324" s="337" t="n">
        <f aca="false">SUM('monthly data'!KJ313:KL313)</f>
        <v>23.2639661408031</v>
      </c>
      <c r="CW1324" s="337" t="n">
        <f aca="false">SUM('monthly data'!KM313:KO313)</f>
        <v>23.3742132786103</v>
      </c>
      <c r="CX1324" s="337" t="n">
        <f aca="false">SUM('monthly data'!KP313:KR313)</f>
        <v>21.6089408347693</v>
      </c>
      <c r="CY1324" s="337" t="n">
        <f aca="false">SUM('monthly data'!KS313:KU313)</f>
        <v>23.5232322829861</v>
      </c>
      <c r="CZ1324" s="337" t="n">
        <f aca="false">SUM('monthly data'!KV313:KX313)</f>
        <v>23.454165890759</v>
      </c>
      <c r="DA1324" s="337" t="n">
        <f aca="false">SUM('monthly data'!KY313:LA313)</f>
        <v>22.5978790050991</v>
      </c>
      <c r="DB1324" s="337" t="n">
        <f aca="false">SUM('monthly data'!LB313:LD313)</f>
        <v>24.5194428838057</v>
      </c>
      <c r="DC1324" s="337" t="n">
        <f aca="false">SUM('monthly data'!LE313:LG313)</f>
        <v>24.7739647180881</v>
      </c>
      <c r="DD1324" s="337" t="n">
        <f aca="false">SUM('monthly data'!LH313:LJ313)</f>
        <v>23.7200830392467</v>
      </c>
      <c r="DE1324" s="337" t="n">
        <f aca="false">SUM('monthly data'!LK313:LM313)</f>
        <v>23.5883126012445</v>
      </c>
      <c r="DF1324" s="337" t="n">
        <f aca="false">SUM('monthly data'!LN313:LP313)</f>
        <v>24.1857234882923</v>
      </c>
      <c r="DG1324" s="337" t="n">
        <f aca="false">SUM('monthly data'!LQ313:LS313)</f>
        <v>22.515</v>
      </c>
      <c r="DH1324" s="337" t="n">
        <f aca="false">SUM('monthly data'!LT313:LV313)</f>
        <v>23.336</v>
      </c>
      <c r="DI1324" s="337" t="n">
        <f aca="false">SUM('monthly data'!LW313:LY313)</f>
        <v>23.74</v>
      </c>
      <c r="DJ1324" s="337" t="n">
        <f aca="false">SUM('monthly data'!LZ313:MB313)</f>
        <v>28.5309868012483</v>
      </c>
      <c r="DK1324" s="337" t="n">
        <f aca="false">SUM('monthly data'!MC313:ME313)</f>
        <v>9.2861770044495</v>
      </c>
      <c r="DL1324" s="337" t="n">
        <f aca="false">SUM('monthly data'!MF313:MH313)</f>
        <v>0</v>
      </c>
      <c r="DM1324" s="337" t="n">
        <f aca="false">SUM('monthly data'!MI313:MK313)</f>
        <v>0</v>
      </c>
      <c r="DN1324" s="337" t="n">
        <f aca="false">SUM('monthly data'!ML313:MN313)</f>
        <v>0</v>
      </c>
      <c r="DO1324" s="337" t="n">
        <f aca="false">SUM('monthly data'!MO313:MQ313)</f>
        <v>0</v>
      </c>
      <c r="DP1324" s="337" t="n">
        <f aca="false">SUM('monthly data'!MR313:MT313)</f>
        <v>0</v>
      </c>
      <c r="DQ1324" s="337" t="n">
        <f aca="false">SUM('monthly data'!MU313:MW313)</f>
        <v>0</v>
      </c>
    </row>
    <row r="1325" customFormat="false" ht="15" hidden="false" customHeight="false" outlineLevel="0" collapsed="false">
      <c r="A1325" s="354" t="s">
        <v>734</v>
      </c>
      <c r="B1325" s="337" t="n">
        <f aca="false">SUM('monthly data'!B314:D314)</f>
        <v>45.81</v>
      </c>
      <c r="C1325" s="337" t="n">
        <f aca="false">SUM('monthly data'!E314:G314)</f>
        <v>49.46</v>
      </c>
      <c r="D1325" s="337" t="n">
        <f aca="false">SUM('monthly data'!H314:J314)</f>
        <v>53.83</v>
      </c>
      <c r="E1325" s="337" t="n">
        <f aca="false">SUM('monthly data'!K314:M314)</f>
        <v>53.86</v>
      </c>
      <c r="F1325" s="337" t="n">
        <f aca="false">SUM('monthly data'!N314:P314)</f>
        <v>54.89</v>
      </c>
      <c r="G1325" s="337" t="n">
        <f aca="false">SUM('monthly data'!Q314:S314)</f>
        <v>54.68</v>
      </c>
      <c r="H1325" s="337" t="n">
        <f aca="false">SUM('monthly data'!T314:V314)</f>
        <v>54.17</v>
      </c>
      <c r="I1325" s="337" t="n">
        <f aca="false">SUM('monthly data'!W314:Y314)</f>
        <v>55.33</v>
      </c>
      <c r="J1325" s="337" t="n">
        <f aca="false">SUM('monthly data'!Z314:AB314)</f>
        <v>50.47</v>
      </c>
      <c r="K1325" s="337" t="n">
        <f aca="false">SUM('monthly data'!AC314:AE314)</f>
        <v>50.31</v>
      </c>
      <c r="L1325" s="337" t="n">
        <f aca="false">SUM('monthly data'!AF314:AH314)</f>
        <v>49.91</v>
      </c>
      <c r="M1325" s="337" t="n">
        <f aca="false">SUM('monthly data'!AI314:AK314)</f>
        <v>49.89</v>
      </c>
      <c r="N1325" s="337" t="n">
        <f aca="false">SUM('monthly data'!AL314:AN314)</f>
        <v>48.4</v>
      </c>
      <c r="O1325" s="337" t="n">
        <f aca="false">SUM('monthly data'!AO314:AQ314)</f>
        <v>48.08</v>
      </c>
      <c r="P1325" s="337" t="n">
        <f aca="false">SUM('monthly data'!AR314:AT314)</f>
        <v>43.78</v>
      </c>
      <c r="Q1325" s="337" t="n">
        <f aca="false">SUM('monthly data'!AU314:AW314)</f>
        <v>48.34</v>
      </c>
      <c r="R1325" s="337" t="n">
        <f aca="false">SUM('monthly data'!AX314:AZ314)</f>
        <v>48.42</v>
      </c>
      <c r="S1325" s="337" t="n">
        <f aca="false">SUM('monthly data'!BA314:BC314)</f>
        <v>48.43</v>
      </c>
      <c r="T1325" s="337" t="n">
        <f aca="false">SUM('monthly data'!BD314:BF314)</f>
        <v>49.52</v>
      </c>
      <c r="U1325" s="337" t="n">
        <f aca="false">SUM('monthly data'!BG314:BI314)</f>
        <v>49.5</v>
      </c>
      <c r="V1325" s="337" t="n">
        <f aca="false">SUM('monthly data'!BJ314:BL314)</f>
        <v>48.68</v>
      </c>
      <c r="W1325" s="337" t="n">
        <f aca="false">SUM('monthly data'!BM314:BO314)</f>
        <v>49.03</v>
      </c>
      <c r="X1325" s="337" t="n">
        <f aca="false">SUM('monthly data'!BP314:BR314)</f>
        <v>50.66</v>
      </c>
      <c r="Y1325" s="337" t="n">
        <f aca="false">SUM('monthly data'!BS314:BU314)</f>
        <v>49.44</v>
      </c>
      <c r="Z1325" s="337" t="n">
        <f aca="false">SUM('monthly data'!BV314:BX314)</f>
        <v>49.61</v>
      </c>
      <c r="AA1325" s="337" t="n">
        <f aca="false">SUM('monthly data'!BY314:CA314)</f>
        <v>47.16</v>
      </c>
      <c r="AB1325" s="337" t="n">
        <f aca="false">SUM('monthly data'!CB314:CD314)</f>
        <v>49.78</v>
      </c>
      <c r="AC1325" s="337" t="n">
        <f aca="false">SUM('monthly data'!CE314:CG314)</f>
        <v>49.7</v>
      </c>
      <c r="AD1325" s="337" t="n">
        <f aca="false">SUM('monthly data'!CH314:CJ314)</f>
        <v>49.39</v>
      </c>
      <c r="AE1325" s="337" t="n">
        <f aca="false">SUM('monthly data'!CK314:CM314)</f>
        <v>49.53</v>
      </c>
      <c r="AF1325" s="337" t="n">
        <f aca="false">SUM('monthly data'!CN314:CP314)</f>
        <v>48.73</v>
      </c>
      <c r="AG1325" s="337" t="n">
        <f aca="false">SUM('monthly data'!CQ314:CS314)</f>
        <v>46.93</v>
      </c>
      <c r="AH1325" s="337" t="n">
        <f aca="false">SUM('monthly data'!CT314:CV314)</f>
        <v>47.8</v>
      </c>
      <c r="AI1325" s="337" t="n">
        <f aca="false">SUM('monthly data'!CW314:CY314)</f>
        <v>48.74</v>
      </c>
      <c r="AJ1325" s="337" t="n">
        <f aca="false">SUM('monthly data'!CZ314:DB314)</f>
        <v>46.46</v>
      </c>
      <c r="AK1325" s="337" t="n">
        <f aca="false">SUM('monthly data'!DC314:DE314)</f>
        <v>48.91</v>
      </c>
      <c r="AL1325" s="337" t="n">
        <f aca="false">SUM('monthly data'!DF314:DH314)</f>
        <v>47.7</v>
      </c>
      <c r="AM1325" s="337" t="n">
        <f aca="false">SUM('monthly data'!DI314:DK314)</f>
        <v>47.81</v>
      </c>
      <c r="AN1325" s="337" t="n">
        <f aca="false">SUM('monthly data'!DL314:DN314)</f>
        <v>47.71</v>
      </c>
      <c r="AO1325" s="337" t="n">
        <f aca="false">SUM('monthly data'!DO314:DQ314)</f>
        <v>48.63</v>
      </c>
      <c r="AP1325" s="337" t="n">
        <f aca="false">SUM('monthly data'!DR314:DT314)</f>
        <v>48.94</v>
      </c>
      <c r="AQ1325" s="337" t="n">
        <f aca="false">SUM('monthly data'!DU314:DW314)</f>
        <v>46.09</v>
      </c>
      <c r="AR1325" s="337" t="n">
        <f aca="false">SUM('monthly data'!DX314:DZ314)</f>
        <v>46.62</v>
      </c>
      <c r="AS1325" s="337" t="n">
        <f aca="false">SUM('monthly data'!EA314:EC314)</f>
        <v>47.68</v>
      </c>
      <c r="AT1325" s="337" t="n">
        <f aca="false">SUM('monthly data'!ED314:EF314)</f>
        <v>46.36</v>
      </c>
      <c r="AU1325" s="337" t="n">
        <f aca="false">SUM('monthly data'!EG314:EI314)</f>
        <v>46.75</v>
      </c>
      <c r="AV1325" s="337" t="n">
        <f aca="false">SUM('monthly data'!EJ314:EL314)</f>
        <v>48.69</v>
      </c>
      <c r="AW1325" s="337" t="n">
        <f aca="false">SUM('monthly data'!EM314:EO314)</f>
        <v>48.59</v>
      </c>
      <c r="AX1325" s="337" t="n">
        <f aca="false">SUM('monthly data'!EP314:ER314)</f>
        <v>47.96</v>
      </c>
      <c r="AY1325" s="337" t="n">
        <f aca="false">SUM('monthly data'!ES314:EU314)</f>
        <v>47.7</v>
      </c>
      <c r="AZ1325" s="337" t="n">
        <f aca="false">SUM('monthly data'!EV314:EX314)</f>
        <v>48.16</v>
      </c>
      <c r="BA1325" s="337" t="n">
        <f aca="false">SUM('monthly data'!EY314:FA314)</f>
        <v>47.86</v>
      </c>
      <c r="BB1325" s="337" t="n">
        <f aca="false">SUM('monthly data'!FB314:FD314)</f>
        <v>48.17</v>
      </c>
      <c r="BC1325" s="337" t="n">
        <f aca="false">SUM('monthly data'!FE314:FG314)</f>
        <v>0</v>
      </c>
      <c r="BD1325" s="337" t="n">
        <f aca="false">SUM('monthly data'!FH314:FJ314)</f>
        <v>48.95</v>
      </c>
      <c r="BE1325" s="337" t="n">
        <f aca="false">SUM('monthly data'!FK314:FM314)</f>
        <v>49.18</v>
      </c>
      <c r="BF1325" s="337" t="n">
        <f aca="false">SUM('monthly data'!FN314:FP314)</f>
        <v>48.25</v>
      </c>
      <c r="BG1325" s="337" t="n">
        <f aca="false">SUM('monthly data'!FQ314:FS314)</f>
        <v>50.34</v>
      </c>
      <c r="BH1325" s="337" t="n">
        <f aca="false">SUM('monthly data'!FT314:FV314)</f>
        <v>52.25</v>
      </c>
      <c r="BI1325" s="337" t="n">
        <f aca="false">SUM('monthly data'!FW314:FY314)</f>
        <v>49.84</v>
      </c>
      <c r="BJ1325" s="337" t="n">
        <f aca="false">SUM('monthly data'!FZ314:GB314)</f>
        <v>50.3</v>
      </c>
      <c r="BK1325" s="337" t="n">
        <f aca="false">SUM('monthly data'!GC314:GE314)</f>
        <v>50.99</v>
      </c>
      <c r="BL1325" s="337" t="n">
        <f aca="false">SUM('monthly data'!GF314:GH314)</f>
        <v>50.93</v>
      </c>
      <c r="BM1325" s="337" t="n">
        <f aca="false">SUM('monthly data'!GI314:GK314)</f>
        <v>51.79</v>
      </c>
      <c r="BN1325" s="337" t="n">
        <f aca="false">SUM('monthly data'!GL314:GN314)</f>
        <v>49.12</v>
      </c>
      <c r="BO1325" s="337" t="n">
        <f aca="false">SUM('monthly data'!GO314:GQ314)</f>
        <v>50.07</v>
      </c>
      <c r="BP1325" s="337" t="n">
        <f aca="false">SUM('monthly data'!GR314:GT314)</f>
        <v>50.57</v>
      </c>
      <c r="BQ1325" s="337" t="n">
        <f aca="false">SUM('monthly data'!GU314:GW314)</f>
        <v>50.25</v>
      </c>
      <c r="BR1325" s="337" t="n">
        <f aca="false">SUM('monthly data'!GX314:GZ314)</f>
        <v>49.52</v>
      </c>
      <c r="BS1325" s="337" t="n">
        <f aca="false">SUM('monthly data'!HA314:HC314)</f>
        <v>50.41</v>
      </c>
      <c r="BT1325" s="337" t="n">
        <f aca="false">SUM('monthly data'!HD314:HF314)</f>
        <v>50.74</v>
      </c>
      <c r="BU1325" s="337" t="n">
        <f aca="false">SUM('monthly data'!HG314:HI314)</f>
        <v>49.75</v>
      </c>
      <c r="BV1325" s="337" t="n">
        <f aca="false">SUM('monthly data'!HJ314:HL314)</f>
        <v>51.4</v>
      </c>
      <c r="BW1325" s="337" t="n">
        <f aca="false">SUM('monthly data'!HM314:HO314)</f>
        <v>52.48</v>
      </c>
      <c r="BX1325" s="337" t="n">
        <f aca="false">SUM('monthly data'!HP314:HR314)</f>
        <v>52.48</v>
      </c>
      <c r="BY1325" s="337" t="n">
        <f aca="false">SUM('monthly data'!HS314:HU314)</f>
        <v>51.47</v>
      </c>
      <c r="BZ1325" s="337" t="n">
        <f aca="false">SUM('monthly data'!HV314:HX314)</f>
        <v>51.37</v>
      </c>
      <c r="CA1325" s="337" t="n">
        <f aca="false">SUM('monthly data'!HY314:IA314)</f>
        <v>52.1703068142589</v>
      </c>
      <c r="CB1325" s="337" t="n">
        <f aca="false">SUM('monthly data'!IB314:ID314)</f>
        <v>51.73</v>
      </c>
      <c r="CC1325" s="337" t="n">
        <f aca="false">SUM('monthly data'!IE314:IG314)</f>
        <v>51.84</v>
      </c>
      <c r="CD1325" s="337" t="n">
        <f aca="false">SUM('monthly data'!IH314:IJ314)</f>
        <v>52.31</v>
      </c>
      <c r="CE1325" s="337" t="n">
        <f aca="false">SUM('monthly data'!IK314:IM314)</f>
        <v>52.46</v>
      </c>
      <c r="CF1325" s="337" t="n">
        <f aca="false">SUM('monthly data'!IN314:IP314)</f>
        <v>51.94</v>
      </c>
      <c r="CG1325" s="337" t="n">
        <f aca="false">SUM('monthly data'!IQ314:IS314)</f>
        <v>51.29</v>
      </c>
      <c r="CH1325" s="337" t="n">
        <f aca="false">SUM('monthly data'!IT314:IV314)</f>
        <v>51.37</v>
      </c>
      <c r="CI1325" s="337" t="n">
        <f aca="false">SUM('monthly data'!IW314:IY314)</f>
        <v>51.5</v>
      </c>
      <c r="CJ1325" s="337" t="n">
        <f aca="false">SUM('monthly data'!IZ314:JB314)</f>
        <v>52.58</v>
      </c>
      <c r="CK1325" s="337" t="n">
        <f aca="false">SUM('monthly data'!JC314:JE314)</f>
        <v>52.05</v>
      </c>
      <c r="CL1325" s="337" t="n">
        <f aca="false">SUM('monthly data'!JF314:JH314)</f>
        <v>51.12</v>
      </c>
      <c r="CM1325" s="337" t="n">
        <f aca="false">SUM('monthly data'!JI314:JK314)</f>
        <v>51.33</v>
      </c>
      <c r="CN1325" s="337" t="n">
        <f aca="false">SUM('monthly data'!JL314:JN314)</f>
        <v>52.23</v>
      </c>
      <c r="CO1325" s="337" t="n">
        <f aca="false">SUM('monthly data'!JO314:JQ314)</f>
        <v>51.37</v>
      </c>
      <c r="CP1325" s="337" t="n">
        <f aca="false">SUM('monthly data'!JR314:JT314)</f>
        <v>51.15</v>
      </c>
      <c r="CQ1325" s="337" t="n">
        <f aca="false">SUM('monthly data'!JU314:JW314)</f>
        <v>50.75</v>
      </c>
      <c r="CR1325" s="337" t="n">
        <f aca="false">SUM('monthly data'!JX314:JZ314)</f>
        <v>51.48</v>
      </c>
      <c r="CS1325" s="337" t="n">
        <f aca="false">SUM('monthly data'!KA314:KC314)</f>
        <v>50.08</v>
      </c>
      <c r="CT1325" s="337" t="n">
        <f aca="false">SUM('monthly data'!KD314:KF314)</f>
        <v>50.27</v>
      </c>
      <c r="CU1325" s="337" t="n">
        <f aca="false">SUM('monthly data'!KG314:KI314)</f>
        <v>49.57</v>
      </c>
      <c r="CV1325" s="337" t="n">
        <f aca="false">SUM('monthly data'!KJ314:KL314)</f>
        <v>48.4</v>
      </c>
      <c r="CW1325" s="337" t="n">
        <f aca="false">SUM('monthly data'!KM314:KO314)</f>
        <v>49.64</v>
      </c>
      <c r="CX1325" s="337" t="n">
        <f aca="false">SUM('monthly data'!KP314:KR314)</f>
        <v>50.6</v>
      </c>
      <c r="CY1325" s="337" t="n">
        <f aca="false">SUM('monthly data'!KS314:KU314)</f>
        <v>47.3</v>
      </c>
      <c r="CZ1325" s="337" t="n">
        <f aca="false">SUM('monthly data'!KV314:KX314)</f>
        <v>49.4</v>
      </c>
      <c r="DA1325" s="337" t="n">
        <f aca="false">SUM('monthly data'!KY314:LA314)</f>
        <v>49.3</v>
      </c>
      <c r="DB1325" s="337" t="n">
        <f aca="false">SUM('monthly data'!LB314:LD314)</f>
        <v>47.47</v>
      </c>
      <c r="DC1325" s="337" t="n">
        <f aca="false">SUM('monthly data'!LE314:LG314)</f>
        <v>48.01</v>
      </c>
      <c r="DD1325" s="337" t="n">
        <f aca="false">SUM('monthly data'!LH314:LJ314)</f>
        <v>49.04</v>
      </c>
      <c r="DE1325" s="337" t="n">
        <f aca="false">SUM('monthly data'!LK314:LM314)</f>
        <v>49.59</v>
      </c>
      <c r="DF1325" s="337" t="n">
        <f aca="false">SUM('monthly data'!LN314:LP314)</f>
        <v>49.57</v>
      </c>
      <c r="DG1325" s="337" t="n">
        <f aca="false">SUM('monthly data'!LQ314:LS314)</f>
        <v>48.92</v>
      </c>
      <c r="DH1325" s="337" t="n">
        <f aca="false">SUM('monthly data'!LT314:LV314)</f>
        <v>48.51</v>
      </c>
      <c r="DI1325" s="337" t="n">
        <f aca="false">SUM('monthly data'!LW314:LY314)</f>
        <v>49.62</v>
      </c>
      <c r="DJ1325" s="337" t="n">
        <f aca="false">SUM('monthly data'!LZ314:MB314)</f>
        <v>47.76</v>
      </c>
      <c r="DK1325" s="337" t="n">
        <f aca="false">SUM('monthly data'!MC314:ME314)</f>
        <v>33.25</v>
      </c>
      <c r="DL1325" s="337" t="n">
        <f aca="false">SUM('monthly data'!MF314:MH314)</f>
        <v>0</v>
      </c>
      <c r="DM1325" s="337" t="n">
        <f aca="false">SUM('monthly data'!MI314:MK314)</f>
        <v>0</v>
      </c>
      <c r="DN1325" s="337" t="n">
        <f aca="false">SUM('monthly data'!ML314:MN314)</f>
        <v>0</v>
      </c>
      <c r="DO1325" s="337" t="n">
        <f aca="false">SUM('monthly data'!MO314:MQ314)</f>
        <v>0</v>
      </c>
      <c r="DP1325" s="337" t="n">
        <f aca="false">SUM('monthly data'!MR314:MT314)</f>
        <v>0</v>
      </c>
      <c r="DQ1325" s="337" t="n">
        <f aca="false">SUM('monthly data'!MU314:MW314)</f>
        <v>0</v>
      </c>
    </row>
    <row r="1326" customFormat="false" ht="15" hidden="false" customHeight="false" outlineLevel="0" collapsed="false">
      <c r="A1326" s="354" t="s">
        <v>735</v>
      </c>
      <c r="B1326" s="337" t="n">
        <f aca="false">SUM('monthly data'!B315:D315)</f>
        <v>0</v>
      </c>
      <c r="C1326" s="337" t="n">
        <f aca="false">SUM('monthly data'!E315:G315)</f>
        <v>0</v>
      </c>
      <c r="D1326" s="337" t="n">
        <f aca="false">SUM('monthly data'!H315:J315)</f>
        <v>0</v>
      </c>
      <c r="E1326" s="337" t="n">
        <f aca="false">SUM('monthly data'!K315:M315)</f>
        <v>0</v>
      </c>
      <c r="F1326" s="337" t="n">
        <f aca="false">SUM('monthly data'!N315:P315)</f>
        <v>0</v>
      </c>
      <c r="G1326" s="337" t="n">
        <f aca="false">SUM('monthly data'!Q315:S315)</f>
        <v>0</v>
      </c>
      <c r="H1326" s="337" t="n">
        <f aca="false">SUM('monthly data'!T315:V315)</f>
        <v>0</v>
      </c>
      <c r="I1326" s="337" t="n">
        <f aca="false">SUM('monthly data'!W315:Y315)</f>
        <v>0</v>
      </c>
      <c r="J1326" s="337" t="n">
        <f aca="false">SUM('monthly data'!Z315:AB315)</f>
        <v>0</v>
      </c>
      <c r="K1326" s="337" t="n">
        <f aca="false">SUM('monthly data'!AC315:AE315)</f>
        <v>0</v>
      </c>
      <c r="L1326" s="337" t="n">
        <f aca="false">SUM('monthly data'!AF315:AH315)</f>
        <v>0</v>
      </c>
      <c r="M1326" s="337" t="n">
        <f aca="false">SUM('monthly data'!AI315:AK315)</f>
        <v>0</v>
      </c>
      <c r="N1326" s="337" t="n">
        <f aca="false">SUM('monthly data'!AL315:AN315)</f>
        <v>0</v>
      </c>
      <c r="O1326" s="337" t="n">
        <f aca="false">SUM('monthly data'!AO315:AQ315)</f>
        <v>0</v>
      </c>
      <c r="P1326" s="337" t="n">
        <f aca="false">SUM('monthly data'!AR315:AT315)</f>
        <v>0</v>
      </c>
      <c r="Q1326" s="337" t="n">
        <f aca="false">SUM('monthly data'!AU315:AW315)</f>
        <v>0</v>
      </c>
      <c r="R1326" s="337" t="n">
        <f aca="false">SUM('monthly data'!AX315:AZ315)</f>
        <v>0</v>
      </c>
      <c r="S1326" s="337" t="n">
        <f aca="false">SUM('monthly data'!BA315:BC315)</f>
        <v>0</v>
      </c>
      <c r="T1326" s="337" t="n">
        <f aca="false">SUM('monthly data'!BD315:BF315)</f>
        <v>0</v>
      </c>
      <c r="U1326" s="337" t="n">
        <f aca="false">SUM('monthly data'!BG315:BI315)</f>
        <v>0</v>
      </c>
      <c r="V1326" s="337" t="n">
        <f aca="false">SUM('monthly data'!BJ315:BL315)</f>
        <v>0</v>
      </c>
      <c r="W1326" s="337" t="n">
        <f aca="false">SUM('monthly data'!BM315:BO315)</f>
        <v>0</v>
      </c>
      <c r="X1326" s="337" t="n">
        <f aca="false">SUM('monthly data'!BP315:BR315)</f>
        <v>0</v>
      </c>
      <c r="Y1326" s="337" t="n">
        <f aca="false">SUM('monthly data'!BS315:BU315)</f>
        <v>0</v>
      </c>
      <c r="Z1326" s="337" t="n">
        <f aca="false">SUM('monthly data'!BV315:BX315)</f>
        <v>0</v>
      </c>
      <c r="AA1326" s="337" t="n">
        <f aca="false">SUM('monthly data'!BY315:CA315)</f>
        <v>0</v>
      </c>
      <c r="AB1326" s="337" t="n">
        <f aca="false">SUM('monthly data'!CB315:CD315)</f>
        <v>0</v>
      </c>
      <c r="AC1326" s="337" t="n">
        <f aca="false">SUM('monthly data'!CE315:CG315)</f>
        <v>0</v>
      </c>
      <c r="AD1326" s="337" t="n">
        <f aca="false">SUM('monthly data'!CH315:CJ315)</f>
        <v>27.44</v>
      </c>
      <c r="AE1326" s="337" t="n">
        <f aca="false">SUM('monthly data'!CK315:CM315)</f>
        <v>22.54</v>
      </c>
      <c r="AF1326" s="337" t="n">
        <f aca="false">SUM('monthly data'!CN315:CP315)</f>
        <v>28.05</v>
      </c>
      <c r="AG1326" s="337" t="n">
        <f aca="false">SUM('monthly data'!CQ315:CS315)</f>
        <v>30.72</v>
      </c>
      <c r="AH1326" s="337" t="n">
        <f aca="false">SUM('monthly data'!CT315:CV315)</f>
        <v>31.26</v>
      </c>
      <c r="AI1326" s="337" t="n">
        <f aca="false">SUM('monthly data'!CW315:CY315)</f>
        <v>29</v>
      </c>
      <c r="AJ1326" s="337" t="n">
        <f aca="false">SUM('monthly data'!CZ315:DB315)</f>
        <v>31.14</v>
      </c>
      <c r="AK1326" s="337" t="n">
        <f aca="false">SUM('monthly data'!DC315:DE315)</f>
        <v>37.33</v>
      </c>
      <c r="AL1326" s="337" t="n">
        <f aca="false">SUM('monthly data'!DF315:DH315)</f>
        <v>31.26</v>
      </c>
      <c r="AM1326" s="337" t="n">
        <f aca="false">SUM('monthly data'!DI315:DK315)</f>
        <v>29</v>
      </c>
      <c r="AN1326" s="337" t="n">
        <f aca="false">SUM('monthly data'!DL315:DN315)</f>
        <v>31.14</v>
      </c>
      <c r="AO1326" s="337" t="n">
        <f aca="false">SUM('monthly data'!DO315:DQ315)</f>
        <v>37.33</v>
      </c>
      <c r="AP1326" s="337" t="n">
        <f aca="false">SUM('monthly data'!DR315:DT315)</f>
        <v>11.63</v>
      </c>
      <c r="AQ1326" s="337" t="n">
        <f aca="false">SUM('monthly data'!DU315:DW315)</f>
        <v>22.39</v>
      </c>
      <c r="AR1326" s="337" t="n">
        <f aca="false">SUM('monthly data'!DX315:DZ315)</f>
        <v>27.39</v>
      </c>
      <c r="AS1326" s="337" t="n">
        <f aca="false">SUM('monthly data'!EA315:EC315)</f>
        <v>26.95</v>
      </c>
      <c r="AT1326" s="337" t="n">
        <f aca="false">SUM('monthly data'!ED315:EF315)</f>
        <v>26.9</v>
      </c>
      <c r="AU1326" s="337" t="n">
        <f aca="false">SUM('monthly data'!EG315:EI315)</f>
        <v>27</v>
      </c>
      <c r="AV1326" s="337" t="n">
        <f aca="false">SUM('monthly data'!EJ315:EL315)</f>
        <v>26.93</v>
      </c>
      <c r="AW1326" s="337" t="n">
        <f aca="false">SUM('monthly data'!EM315:EO315)</f>
        <v>23.45</v>
      </c>
      <c r="AX1326" s="337" t="n">
        <f aca="false">SUM('monthly data'!EP315:ER315)</f>
        <v>25.22</v>
      </c>
      <c r="AY1326" s="337" t="n">
        <f aca="false">SUM('monthly data'!ES315:EU315)</f>
        <v>20.69</v>
      </c>
      <c r="AZ1326" s="337" t="n">
        <f aca="false">SUM('monthly data'!EV315:EX315)</f>
        <v>16.67</v>
      </c>
      <c r="BA1326" s="337" t="n">
        <f aca="false">SUM('monthly data'!EY315:FA315)</f>
        <v>15.95</v>
      </c>
      <c r="BB1326" s="337" t="n">
        <f aca="false">SUM('monthly data'!FB315:FD315)</f>
        <v>15.68</v>
      </c>
      <c r="BC1326" s="337" t="n">
        <f aca="false">SUM('monthly data'!FE315:FG315)</f>
        <v>17.89</v>
      </c>
      <c r="BD1326" s="337" t="n">
        <f aca="false">SUM('monthly data'!FH315:FJ315)</f>
        <v>21.63</v>
      </c>
      <c r="BE1326" s="337" t="n">
        <f aca="false">SUM('monthly data'!FK315:FM315)</f>
        <v>19.49</v>
      </c>
      <c r="BF1326" s="337" t="n">
        <f aca="false">SUM('monthly data'!FN315:FP315)</f>
        <v>19.07</v>
      </c>
      <c r="BG1326" s="337" t="n">
        <f aca="false">SUM('monthly data'!FQ315:FS315)</f>
        <v>12.52</v>
      </c>
      <c r="BH1326" s="337" t="n">
        <f aca="false">SUM('monthly data'!FT315:FV315)</f>
        <v>15.11</v>
      </c>
      <c r="BI1326" s="337" t="n">
        <f aca="false">SUM('monthly data'!FW315:FY315)</f>
        <v>19.05</v>
      </c>
      <c r="BJ1326" s="337" t="n">
        <f aca="false">SUM('monthly data'!FZ315:GB315)</f>
        <v>14.28</v>
      </c>
      <c r="BK1326" s="337" t="n">
        <f aca="false">SUM('monthly data'!GC315:GE315)</f>
        <v>12.57</v>
      </c>
      <c r="BL1326" s="337" t="n">
        <f aca="false">SUM('monthly data'!GF315:GH315)</f>
        <v>16.31</v>
      </c>
      <c r="BM1326" s="337" t="n">
        <f aca="false">SUM('monthly data'!GI315:GK315)</f>
        <v>15.76</v>
      </c>
      <c r="BN1326" s="337" t="n">
        <f aca="false">SUM('monthly data'!GL315:GN315)</f>
        <v>17.95</v>
      </c>
      <c r="BO1326" s="337" t="n">
        <f aca="false">SUM('monthly data'!GO315:GQ315)</f>
        <v>18</v>
      </c>
      <c r="BP1326" s="337" t="n">
        <f aca="false">SUM('monthly data'!GR315:GT315)</f>
        <v>18</v>
      </c>
      <c r="BQ1326" s="337" t="n">
        <f aca="false">SUM('monthly data'!GU315:GW315)</f>
        <v>19.524</v>
      </c>
      <c r="BR1326" s="337" t="n">
        <f aca="false">SUM('monthly data'!GX315:GZ315)</f>
        <v>19.3541639513835</v>
      </c>
      <c r="BS1326" s="337" t="n">
        <f aca="false">SUM('monthly data'!HA315:HC315)</f>
        <v>21.713</v>
      </c>
      <c r="BT1326" s="337" t="n">
        <f aca="false">SUM('monthly data'!HD315:HF315)</f>
        <v>22.166</v>
      </c>
      <c r="BU1326" s="337" t="n">
        <f aca="false">SUM('monthly data'!HG315:HI315)</f>
        <v>22.252</v>
      </c>
      <c r="BV1326" s="337" t="n">
        <f aca="false">SUM('monthly data'!HJ315:HL315)</f>
        <v>21.7936666666667</v>
      </c>
      <c r="BW1326" s="337" t="n">
        <f aca="false">SUM('monthly data'!HM315:HO315)</f>
        <v>20.9826073634095</v>
      </c>
      <c r="BX1326" s="337" t="n">
        <f aca="false">SUM('monthly data'!HP315:HR315)</f>
        <v>17.4501919216965</v>
      </c>
      <c r="BY1326" s="337" t="n">
        <f aca="false">SUM('monthly data'!HS315:HU315)</f>
        <v>13.4038076152256</v>
      </c>
      <c r="BZ1326" s="337" t="n">
        <f aca="false">SUM('monthly data'!HV315:HX315)</f>
        <v>11.351421875</v>
      </c>
      <c r="CA1326" s="337" t="n">
        <f aca="false">SUM('monthly data'!HY315:IA315)</f>
        <v>10.357428886599</v>
      </c>
      <c r="CB1326" s="337" t="n">
        <f aca="false">SUM('monthly data'!IB315:ID315)</f>
        <v>12.6067839586677</v>
      </c>
      <c r="CC1326" s="337" t="n">
        <f aca="false">SUM('monthly data'!IE315:IG315)</f>
        <v>9.784</v>
      </c>
      <c r="CD1326" s="337" t="n">
        <f aca="false">SUM('monthly data'!IH315:IJ315)</f>
        <v>6.881</v>
      </c>
      <c r="CE1326" s="337" t="n">
        <f aca="false">SUM('monthly data'!IK315:IM315)</f>
        <v>5.955</v>
      </c>
      <c r="CF1326" s="337" t="n">
        <f aca="false">SUM('monthly data'!IN315:IP315)</f>
        <v>5.911</v>
      </c>
      <c r="CG1326" s="337" t="n">
        <f aca="false">SUM('monthly data'!IQ315:IS315)</f>
        <v>6.024</v>
      </c>
      <c r="CH1326" s="337" t="n">
        <f aca="false">SUM('monthly data'!IT315:IV315)</f>
        <v>10.587</v>
      </c>
      <c r="CI1326" s="337" t="n">
        <f aca="false">SUM('monthly data'!IW315:IY315)</f>
        <v>9.79330769230769</v>
      </c>
      <c r="CJ1326" s="337" t="n">
        <f aca="false">SUM('monthly data'!IZ315:JB315)</f>
        <v>13.2771666666667</v>
      </c>
      <c r="CK1326" s="337" t="n">
        <f aca="false">SUM('monthly data'!JC315:JE315)</f>
        <v>15.3019682692308</v>
      </c>
      <c r="CL1326" s="337" t="n">
        <f aca="false">SUM('monthly data'!JF315:JH315)</f>
        <v>15.673</v>
      </c>
      <c r="CM1326" s="337" t="n">
        <f aca="false">SUM('monthly data'!JI315:JK315)</f>
        <v>13.4056436650663</v>
      </c>
      <c r="CN1326" s="337" t="n">
        <f aca="false">SUM('monthly data'!JL315:JN315)</f>
        <v>13.2113973541569</v>
      </c>
      <c r="CO1326" s="337" t="n">
        <f aca="false">SUM('monthly data'!JO315:JQ315)</f>
        <v>12.4604437540132</v>
      </c>
      <c r="CP1326" s="337" t="n">
        <f aca="false">SUM('monthly data'!JR315:JT315)</f>
        <v>12.0774274104173</v>
      </c>
      <c r="CQ1326" s="337" t="n">
        <f aca="false">SUM('monthly data'!JU315:JW315)</f>
        <v>12.5688530578394</v>
      </c>
      <c r="CR1326" s="337" t="n">
        <f aca="false">SUM('monthly data'!JX315:JZ315)</f>
        <v>13.3378393414628</v>
      </c>
      <c r="CS1326" s="337" t="n">
        <f aca="false">SUM('monthly data'!KA315:KC315)</f>
        <v>12.7017540497854</v>
      </c>
      <c r="CT1326" s="337" t="n">
        <f aca="false">SUM('monthly data'!KD315:KF315)</f>
        <v>14.0286639432186</v>
      </c>
      <c r="CU1326" s="337" t="n">
        <f aca="false">SUM('monthly data'!KG315:KI315)</f>
        <v>12.5050171652365</v>
      </c>
      <c r="CV1326" s="337" t="n">
        <f aca="false">SUM('monthly data'!KJ315:KL315)</f>
        <v>13.4672814814815</v>
      </c>
      <c r="CW1326" s="337" t="n">
        <f aca="false">SUM('monthly data'!KM315:KO315)</f>
        <v>14.0761407407407</v>
      </c>
      <c r="CX1326" s="337" t="n">
        <f aca="false">SUM('monthly data'!KP315:KR315)</f>
        <v>14.8425</v>
      </c>
      <c r="CY1326" s="337" t="n">
        <f aca="false">SUM('monthly data'!KS315:KU315)</f>
        <v>14.46</v>
      </c>
      <c r="CZ1326" s="337" t="n">
        <f aca="false">SUM('monthly data'!KV315:KX315)</f>
        <v>13.5</v>
      </c>
      <c r="DA1326" s="337" t="n">
        <f aca="false">SUM('monthly data'!KY315:LA315)</f>
        <v>13.5</v>
      </c>
      <c r="DB1326" s="337" t="n">
        <f aca="false">SUM('monthly data'!LB315:LD315)</f>
        <v>13.5</v>
      </c>
      <c r="DC1326" s="337" t="n">
        <f aca="false">SUM('monthly data'!LE315:LG315)</f>
        <v>13.5</v>
      </c>
      <c r="DD1326" s="337" t="n">
        <f aca="false">SUM('monthly data'!LH315:LJ315)</f>
        <v>13.5</v>
      </c>
      <c r="DE1326" s="337" t="n">
        <f aca="false">SUM('monthly data'!LK315:LM315)</f>
        <v>13.5</v>
      </c>
      <c r="DF1326" s="337" t="n">
        <f aca="false">SUM('monthly data'!LN315:LP315)</f>
        <v>14.5</v>
      </c>
      <c r="DG1326" s="337" t="n">
        <f aca="false">SUM('monthly data'!LQ315:LS315)</f>
        <v>15</v>
      </c>
      <c r="DH1326" s="337" t="n">
        <f aca="false">SUM('monthly data'!LT315:LV315)</f>
        <v>17</v>
      </c>
      <c r="DI1326" s="337" t="n">
        <f aca="false">SUM('monthly data'!LW315:LY315)</f>
        <v>19</v>
      </c>
      <c r="DJ1326" s="337" t="n">
        <f aca="false">SUM('monthly data'!LZ315:MB315)</f>
        <v>20.5</v>
      </c>
      <c r="DK1326" s="337" t="n">
        <f aca="false">SUM('monthly data'!MC315:ME315)</f>
        <v>14</v>
      </c>
      <c r="DL1326" s="337" t="n">
        <f aca="false">SUM('monthly data'!MF315:MH315)</f>
        <v>0</v>
      </c>
      <c r="DM1326" s="337" t="n">
        <f aca="false">SUM('monthly data'!MI315:MK315)</f>
        <v>0</v>
      </c>
      <c r="DN1326" s="337" t="n">
        <f aca="false">SUM('monthly data'!ML315:MN315)</f>
        <v>0</v>
      </c>
      <c r="DO1326" s="337" t="n">
        <f aca="false">SUM('monthly data'!MO315:MQ315)</f>
        <v>0</v>
      </c>
      <c r="DP1326" s="337" t="n">
        <f aca="false">SUM('monthly data'!MR315:MT315)</f>
        <v>0</v>
      </c>
      <c r="DQ1326" s="337" t="n">
        <f aca="false">SUM('monthly data'!MU315:MW315)</f>
        <v>0</v>
      </c>
    </row>
    <row r="1327" customFormat="false" ht="15" hidden="false" customHeight="false" outlineLevel="0" collapsed="false">
      <c r="A1327" s="354" t="s">
        <v>736</v>
      </c>
      <c r="B1327" s="337" t="n">
        <f aca="false">SUM('monthly data'!B316:D316)</f>
        <v>0</v>
      </c>
      <c r="C1327" s="337" t="n">
        <f aca="false">SUM('monthly data'!E316:G316)</f>
        <v>0</v>
      </c>
      <c r="D1327" s="337" t="n">
        <f aca="false">SUM('monthly data'!H316:J316)</f>
        <v>0</v>
      </c>
      <c r="E1327" s="337" t="n">
        <f aca="false">SUM('monthly data'!K316:M316)</f>
        <v>0</v>
      </c>
      <c r="F1327" s="337" t="n">
        <f aca="false">SUM('monthly data'!N316:P316)</f>
        <v>0</v>
      </c>
      <c r="G1327" s="337" t="n">
        <f aca="false">SUM('monthly data'!Q316:S316)</f>
        <v>0</v>
      </c>
      <c r="H1327" s="337" t="n">
        <f aca="false">SUM('monthly data'!T316:V316)</f>
        <v>0</v>
      </c>
      <c r="I1327" s="337" t="n">
        <f aca="false">SUM('monthly data'!W316:Y316)</f>
        <v>0</v>
      </c>
      <c r="J1327" s="337" t="n">
        <f aca="false">SUM('monthly data'!Z316:AB316)</f>
        <v>0</v>
      </c>
      <c r="K1327" s="337" t="n">
        <f aca="false">SUM('monthly data'!AC316:AE316)</f>
        <v>0</v>
      </c>
      <c r="L1327" s="337" t="n">
        <f aca="false">SUM('monthly data'!AF316:AH316)</f>
        <v>0</v>
      </c>
      <c r="M1327" s="337" t="n">
        <f aca="false">SUM('monthly data'!AI316:AK316)</f>
        <v>0</v>
      </c>
      <c r="N1327" s="337" t="n">
        <f aca="false">SUM('monthly data'!AL316:AN316)</f>
        <v>0</v>
      </c>
      <c r="O1327" s="337" t="n">
        <f aca="false">SUM('monthly data'!AO316:AQ316)</f>
        <v>0</v>
      </c>
      <c r="P1327" s="337" t="n">
        <f aca="false">SUM('monthly data'!AR316:AT316)</f>
        <v>0</v>
      </c>
      <c r="Q1327" s="337" t="n">
        <f aca="false">SUM('monthly data'!AU316:AW316)</f>
        <v>0</v>
      </c>
      <c r="R1327" s="337" t="n">
        <f aca="false">SUM('monthly data'!AX316:AZ316)</f>
        <v>0</v>
      </c>
      <c r="S1327" s="337" t="n">
        <f aca="false">SUM('monthly data'!BA316:BC316)</f>
        <v>0</v>
      </c>
      <c r="T1327" s="337" t="n">
        <f aca="false">SUM('monthly data'!BD316:BF316)</f>
        <v>0</v>
      </c>
      <c r="U1327" s="337" t="n">
        <f aca="false">SUM('monthly data'!BG316:BI316)</f>
        <v>0</v>
      </c>
      <c r="V1327" s="337" t="n">
        <f aca="false">SUM('monthly data'!BJ316:BL316)</f>
        <v>0</v>
      </c>
      <c r="W1327" s="337" t="n">
        <f aca="false">SUM('monthly data'!BM316:BO316)</f>
        <v>0</v>
      </c>
      <c r="X1327" s="337" t="n">
        <f aca="false">SUM('monthly data'!BP316:BR316)</f>
        <v>0</v>
      </c>
      <c r="Y1327" s="337" t="n">
        <f aca="false">SUM('monthly data'!BS316:BU316)</f>
        <v>0</v>
      </c>
      <c r="Z1327" s="337" t="n">
        <f aca="false">SUM('monthly data'!BV316:BX316)</f>
        <v>0</v>
      </c>
      <c r="AA1327" s="337" t="n">
        <f aca="false">SUM('monthly data'!BY316:CA316)</f>
        <v>0</v>
      </c>
      <c r="AB1327" s="337" t="n">
        <f aca="false">SUM('monthly data'!CB316:CD316)</f>
        <v>0</v>
      </c>
      <c r="AC1327" s="337" t="n">
        <f aca="false">SUM('monthly data'!CE316:CG316)</f>
        <v>0</v>
      </c>
      <c r="AD1327" s="337" t="n">
        <f aca="false">SUM('monthly data'!CH316:CJ316)</f>
        <v>0</v>
      </c>
      <c r="AE1327" s="337" t="n">
        <f aca="false">SUM('monthly data'!CK316:CM316)</f>
        <v>0</v>
      </c>
      <c r="AF1327" s="337" t="n">
        <f aca="false">SUM('monthly data'!CN316:CP316)</f>
        <v>0</v>
      </c>
      <c r="AG1327" s="337" t="n">
        <f aca="false">SUM('monthly data'!CQ316:CS316)</f>
        <v>0</v>
      </c>
      <c r="AH1327" s="337" t="n">
        <f aca="false">SUM('monthly data'!CT316:CV316)</f>
        <v>0</v>
      </c>
      <c r="AI1327" s="337" t="n">
        <f aca="false">SUM('monthly data'!CW316:CY316)</f>
        <v>0</v>
      </c>
      <c r="AJ1327" s="337" t="n">
        <f aca="false">SUM('monthly data'!CZ316:DB316)</f>
        <v>0</v>
      </c>
      <c r="AK1327" s="337" t="n">
        <f aca="false">SUM('monthly data'!DC316:DE316)</f>
        <v>0</v>
      </c>
      <c r="AL1327" s="337" t="n">
        <f aca="false">SUM('monthly data'!DF316:DH316)</f>
        <v>0</v>
      </c>
      <c r="AM1327" s="337" t="n">
        <f aca="false">SUM('monthly data'!DI316:DK316)</f>
        <v>0</v>
      </c>
      <c r="AN1327" s="337" t="n">
        <f aca="false">SUM('monthly data'!DL316:DN316)</f>
        <v>0</v>
      </c>
      <c r="AO1327" s="337" t="n">
        <f aca="false">SUM('monthly data'!DO316:DQ316)</f>
        <v>0</v>
      </c>
      <c r="AP1327" s="337" t="n">
        <f aca="false">SUM('monthly data'!DR316:DT316)</f>
        <v>0</v>
      </c>
      <c r="AQ1327" s="337" t="n">
        <f aca="false">SUM('monthly data'!DU316:DW316)</f>
        <v>0</v>
      </c>
      <c r="AR1327" s="337" t="n">
        <f aca="false">SUM('monthly data'!DX316:DZ316)</f>
        <v>0</v>
      </c>
      <c r="AS1327" s="337" t="n">
        <f aca="false">SUM('monthly data'!EA316:EC316)</f>
        <v>0</v>
      </c>
      <c r="AT1327" s="337" t="n">
        <f aca="false">SUM('monthly data'!ED316:EF316)</f>
        <v>0</v>
      </c>
      <c r="AU1327" s="337" t="n">
        <f aca="false">SUM('monthly data'!EG316:EI316)</f>
        <v>0</v>
      </c>
      <c r="AV1327" s="337" t="n">
        <f aca="false">SUM('monthly data'!EJ316:EL316)</f>
        <v>0</v>
      </c>
      <c r="AW1327" s="337" t="n">
        <f aca="false">SUM('monthly data'!EM316:EO316)</f>
        <v>0</v>
      </c>
      <c r="AX1327" s="337" t="n">
        <f aca="false">SUM('monthly data'!EP316:ER316)</f>
        <v>0</v>
      </c>
      <c r="AY1327" s="337" t="n">
        <f aca="false">SUM('monthly data'!ES316:EU316)</f>
        <v>0</v>
      </c>
      <c r="AZ1327" s="337" t="n">
        <f aca="false">SUM('monthly data'!EV316:EX316)</f>
        <v>0</v>
      </c>
      <c r="BA1327" s="337" t="n">
        <f aca="false">SUM('monthly data'!EY316:FA316)</f>
        <v>0</v>
      </c>
      <c r="BB1327" s="337" t="n">
        <f aca="false">SUM('monthly data'!FB316:FD316)</f>
        <v>0</v>
      </c>
      <c r="BC1327" s="337" t="n">
        <f aca="false">SUM('monthly data'!FE316:FG316)</f>
        <v>0</v>
      </c>
      <c r="BD1327" s="337" t="n">
        <f aca="false">SUM('monthly data'!FH316:FJ316)</f>
        <v>0</v>
      </c>
      <c r="BE1327" s="337" t="n">
        <f aca="false">SUM('monthly data'!FK316:FM316)</f>
        <v>0</v>
      </c>
      <c r="BF1327" s="337" t="n">
        <f aca="false">SUM('monthly data'!FN316:FP316)</f>
        <v>0</v>
      </c>
      <c r="BG1327" s="337" t="n">
        <f aca="false">SUM('monthly data'!FQ316:FS316)</f>
        <v>0</v>
      </c>
      <c r="BH1327" s="337" t="n">
        <f aca="false">SUM('monthly data'!FT316:FV316)</f>
        <v>0</v>
      </c>
      <c r="BI1327" s="337" t="n">
        <f aca="false">SUM('monthly data'!FW316:FY316)</f>
        <v>0</v>
      </c>
      <c r="BJ1327" s="337" t="n">
        <f aca="false">SUM('monthly data'!FZ316:GB316)</f>
        <v>0</v>
      </c>
      <c r="BK1327" s="337" t="n">
        <f aca="false">SUM('monthly data'!GC316:GE316)</f>
        <v>0</v>
      </c>
      <c r="BL1327" s="337" t="n">
        <f aca="false">SUM('monthly data'!GF316:GH316)</f>
        <v>0</v>
      </c>
      <c r="BM1327" s="337" t="n">
        <f aca="false">SUM('monthly data'!GI316:GK316)</f>
        <v>0</v>
      </c>
      <c r="BN1327" s="337" t="n">
        <f aca="false">SUM('monthly data'!GL316:GN316)</f>
        <v>0</v>
      </c>
      <c r="BO1327" s="337" t="n">
        <f aca="false">SUM('monthly data'!GO316:GQ316)</f>
        <v>0</v>
      </c>
      <c r="BP1327" s="337" t="n">
        <f aca="false">SUM('monthly data'!GR316:GT316)</f>
        <v>0</v>
      </c>
      <c r="BQ1327" s="337" t="n">
        <f aca="false">SUM('monthly data'!GU316:GW316)</f>
        <v>0</v>
      </c>
      <c r="BR1327" s="337" t="n">
        <f aca="false">SUM('monthly data'!GX316:GZ316)</f>
        <v>0</v>
      </c>
      <c r="BS1327" s="337" t="n">
        <f aca="false">SUM('monthly data'!HA316:HC316)</f>
        <v>0</v>
      </c>
      <c r="BT1327" s="337" t="n">
        <f aca="false">SUM('monthly data'!HD316:HF316)</f>
        <v>0</v>
      </c>
      <c r="BU1327" s="337" t="n">
        <f aca="false">SUM('monthly data'!HG316:HI316)</f>
        <v>0</v>
      </c>
      <c r="BV1327" s="337" t="n">
        <f aca="false">SUM('monthly data'!HJ316:HL316)</f>
        <v>16.5</v>
      </c>
      <c r="BW1327" s="337" t="n">
        <f aca="false">SUM('monthly data'!HM316:HO316)</f>
        <v>16</v>
      </c>
      <c r="BX1327" s="337" t="n">
        <f aca="false">SUM('monthly data'!HP316:HR316)</f>
        <v>15</v>
      </c>
      <c r="BY1327" s="337" t="n">
        <f aca="false">SUM('monthly data'!HS316:HU316)</f>
        <v>15</v>
      </c>
      <c r="BZ1327" s="337" t="n">
        <f aca="false">SUM('monthly data'!HV316:HX316)</f>
        <v>15</v>
      </c>
      <c r="CA1327" s="337" t="n">
        <f aca="false">SUM('monthly data'!HY316:IA316)</f>
        <v>15</v>
      </c>
      <c r="CB1327" s="337" t="n">
        <f aca="false">SUM('monthly data'!IB316:ID316)</f>
        <v>15</v>
      </c>
      <c r="CC1327" s="337" t="n">
        <f aca="false">SUM('monthly data'!IE316:IG316)</f>
        <v>15</v>
      </c>
      <c r="CD1327" s="337" t="n">
        <f aca="false">SUM('monthly data'!IH316:IJ316)</f>
        <v>15</v>
      </c>
      <c r="CE1327" s="337" t="n">
        <f aca="false">SUM('monthly data'!IK316:IM316)</f>
        <v>15</v>
      </c>
      <c r="CF1327" s="337" t="n">
        <f aca="false">SUM('monthly data'!IN316:IP316)</f>
        <v>15</v>
      </c>
      <c r="CG1327" s="337" t="n">
        <f aca="false">SUM('monthly data'!IQ316:IS316)</f>
        <v>15</v>
      </c>
      <c r="CH1327" s="337" t="n">
        <f aca="false">SUM('monthly data'!IT316:IV316)</f>
        <v>15</v>
      </c>
      <c r="CI1327" s="337" t="n">
        <f aca="false">SUM('monthly data'!IW316:IY316)</f>
        <v>15</v>
      </c>
      <c r="CJ1327" s="337" t="n">
        <f aca="false">SUM('monthly data'!IZ316:JB316)</f>
        <v>15</v>
      </c>
      <c r="CK1327" s="337" t="n">
        <f aca="false">SUM('monthly data'!JC316:JE316)</f>
        <v>15</v>
      </c>
      <c r="CL1327" s="337" t="n">
        <f aca="false">SUM('monthly data'!JF316:JH316)</f>
        <v>15</v>
      </c>
      <c r="CM1327" s="337" t="n">
        <f aca="false">SUM('monthly data'!JI316:JK316)</f>
        <v>15</v>
      </c>
      <c r="CN1327" s="337" t="n">
        <f aca="false">SUM('monthly data'!JL316:JN316)</f>
        <v>15</v>
      </c>
      <c r="CO1327" s="337" t="n">
        <f aca="false">SUM('monthly data'!JO316:JQ316)</f>
        <v>15</v>
      </c>
      <c r="CP1327" s="337" t="n">
        <f aca="false">SUM('monthly data'!JR316:JT316)</f>
        <v>15</v>
      </c>
      <c r="CQ1327" s="337" t="n">
        <f aca="false">SUM('monthly data'!JU316:JW316)</f>
        <v>15</v>
      </c>
      <c r="CR1327" s="337" t="n">
        <f aca="false">SUM('monthly data'!JX316:JZ316)</f>
        <v>15</v>
      </c>
      <c r="CS1327" s="337" t="n">
        <f aca="false">SUM('monthly data'!KA316:KC316)</f>
        <v>15</v>
      </c>
      <c r="CT1327" s="337" t="n">
        <f aca="false">SUM('monthly data'!KD316:KF316)</f>
        <v>13.5</v>
      </c>
      <c r="CU1327" s="337" t="n">
        <f aca="false">SUM('monthly data'!KG316:KI316)</f>
        <v>10.5</v>
      </c>
      <c r="CV1327" s="337" t="n">
        <f aca="false">SUM('monthly data'!KJ316:KL316)</f>
        <v>9</v>
      </c>
      <c r="CW1327" s="337" t="n">
        <f aca="false">SUM('monthly data'!KM316:KO316)</f>
        <v>9</v>
      </c>
      <c r="CX1327" s="337" t="n">
        <f aca="false">SUM('monthly data'!KP316:KR316)</f>
        <v>9</v>
      </c>
      <c r="CY1327" s="337" t="n">
        <f aca="false">SUM('monthly data'!KS316:KU316)</f>
        <v>7.5</v>
      </c>
      <c r="CZ1327" s="337" t="n">
        <f aca="false">SUM('monthly data'!KV316:KX316)</f>
        <v>10.5</v>
      </c>
      <c r="DA1327" s="337" t="n">
        <f aca="false">SUM('monthly data'!KY316:LA316)</f>
        <v>10.5</v>
      </c>
      <c r="DB1327" s="337" t="n">
        <f aca="false">SUM('monthly data'!LB316:LD316)</f>
        <v>10.5</v>
      </c>
      <c r="DC1327" s="337" t="n">
        <f aca="false">SUM('monthly data'!LE316:LG316)</f>
        <v>10.5</v>
      </c>
      <c r="DD1327" s="337" t="n">
        <f aca="false">SUM('monthly data'!LH316:LJ316)</f>
        <v>10.5</v>
      </c>
      <c r="DE1327" s="337" t="n">
        <f aca="false">SUM('monthly data'!LK316:LM316)</f>
        <v>10.5</v>
      </c>
      <c r="DF1327" s="337" t="n">
        <f aca="false">SUM('monthly data'!LN316:LP316)</f>
        <v>11.5</v>
      </c>
      <c r="DG1327" s="337" t="n">
        <f aca="false">SUM('monthly data'!LQ316:LS316)</f>
        <v>12</v>
      </c>
      <c r="DH1327" s="337" t="n">
        <f aca="false">SUM('monthly data'!LT316:LV316)</f>
        <v>14</v>
      </c>
      <c r="DI1327" s="337" t="n">
        <f aca="false">SUM('monthly data'!LW316:LY316)</f>
        <v>16</v>
      </c>
      <c r="DJ1327" s="337" t="n">
        <f aca="false">SUM('monthly data'!LZ316:MB316)</f>
        <v>17.5</v>
      </c>
      <c r="DK1327" s="337" t="n">
        <f aca="false">SUM('monthly data'!MC316:ME316)</f>
        <v>12</v>
      </c>
      <c r="DL1327" s="337" t="n">
        <f aca="false">SUM('monthly data'!MF316:MH316)</f>
        <v>0</v>
      </c>
      <c r="DM1327" s="337" t="n">
        <f aca="false">SUM('monthly data'!MI316:MK316)</f>
        <v>0</v>
      </c>
      <c r="DN1327" s="337" t="n">
        <f aca="false">SUM('monthly data'!ML316:MN316)</f>
        <v>0</v>
      </c>
      <c r="DO1327" s="337" t="n">
        <f aca="false">SUM('monthly data'!MO316:MQ316)</f>
        <v>0</v>
      </c>
      <c r="DP1327" s="337" t="n">
        <f aca="false">SUM('monthly data'!MR316:MT316)</f>
        <v>0</v>
      </c>
      <c r="DQ1327" s="337" t="n">
        <f aca="false">SUM('monthly data'!MU316:MW316)</f>
        <v>0</v>
      </c>
    </row>
    <row r="1328" customFormat="false" ht="15" hidden="false" customHeight="false" outlineLevel="0" collapsed="false">
      <c r="A1328" s="354" t="s">
        <v>737</v>
      </c>
      <c r="B1328" s="337" t="n">
        <f aca="false">SUM('monthly data'!B317:D317)</f>
        <v>0</v>
      </c>
      <c r="C1328" s="337" t="n">
        <f aca="false">SUM('monthly data'!E317:G317)</f>
        <v>0</v>
      </c>
      <c r="D1328" s="337" t="n">
        <f aca="false">SUM('monthly data'!H317:J317)</f>
        <v>0</v>
      </c>
      <c r="E1328" s="337" t="n">
        <f aca="false">SUM('monthly data'!K317:M317)</f>
        <v>0</v>
      </c>
      <c r="F1328" s="337" t="n">
        <f aca="false">SUM('monthly data'!N317:P317)</f>
        <v>0</v>
      </c>
      <c r="G1328" s="337" t="n">
        <f aca="false">SUM('monthly data'!Q317:S317)</f>
        <v>0</v>
      </c>
      <c r="H1328" s="337" t="n">
        <f aca="false">SUM('monthly data'!T317:V317)</f>
        <v>0</v>
      </c>
      <c r="I1328" s="337" t="n">
        <f aca="false">SUM('monthly data'!W317:Y317)</f>
        <v>0</v>
      </c>
      <c r="J1328" s="337" t="n">
        <f aca="false">SUM('monthly data'!Z317:AB317)</f>
        <v>0</v>
      </c>
      <c r="K1328" s="337" t="n">
        <f aca="false">SUM('monthly data'!AC317:AE317)</f>
        <v>0</v>
      </c>
      <c r="L1328" s="337" t="n">
        <f aca="false">SUM('monthly data'!AF317:AH317)</f>
        <v>0</v>
      </c>
      <c r="M1328" s="337" t="n">
        <f aca="false">SUM('monthly data'!AI317:AK317)</f>
        <v>0</v>
      </c>
      <c r="N1328" s="337" t="n">
        <f aca="false">SUM('monthly data'!AL317:AN317)</f>
        <v>0</v>
      </c>
      <c r="O1328" s="337" t="n">
        <f aca="false">SUM('monthly data'!AO317:AQ317)</f>
        <v>0</v>
      </c>
      <c r="P1328" s="337" t="n">
        <f aca="false">SUM('monthly data'!AR317:AT317)</f>
        <v>0</v>
      </c>
      <c r="Q1328" s="337" t="n">
        <f aca="false">SUM('monthly data'!AU317:AW317)</f>
        <v>0</v>
      </c>
      <c r="R1328" s="337" t="n">
        <f aca="false">SUM('monthly data'!AX317:AZ317)</f>
        <v>0</v>
      </c>
      <c r="S1328" s="337" t="n">
        <f aca="false">SUM('monthly data'!BA317:BC317)</f>
        <v>0</v>
      </c>
      <c r="T1328" s="337" t="n">
        <f aca="false">SUM('monthly data'!BD317:BF317)</f>
        <v>0</v>
      </c>
      <c r="U1328" s="337" t="n">
        <f aca="false">SUM('monthly data'!BG317:BI317)</f>
        <v>0</v>
      </c>
      <c r="V1328" s="337" t="n">
        <f aca="false">SUM('monthly data'!BJ317:BL317)</f>
        <v>0</v>
      </c>
      <c r="W1328" s="337" t="n">
        <f aca="false">SUM('monthly data'!BM317:BO317)</f>
        <v>0</v>
      </c>
      <c r="X1328" s="337" t="n">
        <f aca="false">SUM('monthly data'!BP317:BR317)</f>
        <v>0</v>
      </c>
      <c r="Y1328" s="337" t="n">
        <f aca="false">SUM('monthly data'!BS317:BU317)</f>
        <v>0</v>
      </c>
      <c r="Z1328" s="337" t="n">
        <f aca="false">SUM('monthly data'!BV317:BX317)</f>
        <v>0</v>
      </c>
      <c r="AA1328" s="337" t="n">
        <f aca="false">SUM('monthly data'!BY317:CA317)</f>
        <v>0</v>
      </c>
      <c r="AB1328" s="337" t="n">
        <f aca="false">SUM('monthly data'!CB317:CD317)</f>
        <v>0</v>
      </c>
      <c r="AC1328" s="337" t="n">
        <f aca="false">SUM('monthly data'!CE317:CG317)</f>
        <v>0</v>
      </c>
      <c r="AD1328" s="337" t="n">
        <f aca="false">SUM('monthly data'!CH317:CJ317)</f>
        <v>0</v>
      </c>
      <c r="AE1328" s="337" t="n">
        <f aca="false">SUM('monthly data'!CK317:CM317)</f>
        <v>0</v>
      </c>
      <c r="AF1328" s="337" t="n">
        <f aca="false">SUM('monthly data'!CN317:CP317)</f>
        <v>0</v>
      </c>
      <c r="AG1328" s="337" t="n">
        <f aca="false">SUM('monthly data'!CQ317:CS317)</f>
        <v>0</v>
      </c>
      <c r="AH1328" s="337" t="n">
        <f aca="false">SUM('monthly data'!CT317:CV317)</f>
        <v>0</v>
      </c>
      <c r="AI1328" s="337" t="n">
        <f aca="false">SUM('monthly data'!CW317:CY317)</f>
        <v>0</v>
      </c>
      <c r="AJ1328" s="337" t="n">
        <f aca="false">SUM('monthly data'!CZ317:DB317)</f>
        <v>0</v>
      </c>
      <c r="AK1328" s="337" t="n">
        <f aca="false">SUM('monthly data'!DC317:DE317)</f>
        <v>0</v>
      </c>
      <c r="AL1328" s="337" t="n">
        <f aca="false">SUM('monthly data'!DF317:DH317)</f>
        <v>0</v>
      </c>
      <c r="AM1328" s="337" t="n">
        <f aca="false">SUM('monthly data'!DI317:DK317)</f>
        <v>0</v>
      </c>
      <c r="AN1328" s="337" t="n">
        <f aca="false">SUM('monthly data'!DL317:DN317)</f>
        <v>0</v>
      </c>
      <c r="AO1328" s="337" t="n">
        <f aca="false">SUM('monthly data'!DO317:DQ317)</f>
        <v>0</v>
      </c>
      <c r="AP1328" s="337" t="n">
        <f aca="false">SUM('monthly data'!DR317:DT317)</f>
        <v>0</v>
      </c>
      <c r="AQ1328" s="337" t="n">
        <f aca="false">SUM('monthly data'!DU317:DW317)</f>
        <v>0</v>
      </c>
      <c r="AR1328" s="337" t="n">
        <f aca="false">SUM('monthly data'!DX317:DZ317)</f>
        <v>0</v>
      </c>
      <c r="AS1328" s="337" t="n">
        <f aca="false">SUM('monthly data'!EA317:EC317)</f>
        <v>0</v>
      </c>
      <c r="AT1328" s="337" t="n">
        <f aca="false">SUM('monthly data'!ED317:EF317)</f>
        <v>0</v>
      </c>
      <c r="AU1328" s="337" t="n">
        <f aca="false">SUM('monthly data'!EG317:EI317)</f>
        <v>0</v>
      </c>
      <c r="AV1328" s="337" t="n">
        <f aca="false">SUM('monthly data'!EJ317:EL317)</f>
        <v>0</v>
      </c>
      <c r="AW1328" s="337" t="n">
        <f aca="false">SUM('monthly data'!EM317:EO317)</f>
        <v>0</v>
      </c>
      <c r="AX1328" s="337" t="n">
        <f aca="false">SUM('monthly data'!EP317:ER317)</f>
        <v>0</v>
      </c>
      <c r="AY1328" s="337" t="n">
        <f aca="false">SUM('monthly data'!ES317:EU317)</f>
        <v>0</v>
      </c>
      <c r="AZ1328" s="337" t="n">
        <f aca="false">SUM('monthly data'!EV317:EX317)</f>
        <v>0</v>
      </c>
      <c r="BA1328" s="337" t="n">
        <f aca="false">SUM('monthly data'!EY317:FA317)</f>
        <v>0</v>
      </c>
      <c r="BB1328" s="337" t="n">
        <f aca="false">SUM('monthly data'!FB317:FD317)</f>
        <v>0</v>
      </c>
      <c r="BC1328" s="337" t="n">
        <f aca="false">SUM('monthly data'!FE317:FG317)</f>
        <v>0</v>
      </c>
      <c r="BD1328" s="337" t="n">
        <f aca="false">SUM('monthly data'!FH317:FJ317)</f>
        <v>0</v>
      </c>
      <c r="BE1328" s="337" t="n">
        <f aca="false">SUM('monthly data'!FK317:FM317)</f>
        <v>0</v>
      </c>
      <c r="BF1328" s="337" t="n">
        <f aca="false">SUM('monthly data'!FN317:FP317)</f>
        <v>0</v>
      </c>
      <c r="BG1328" s="337" t="n">
        <f aca="false">SUM('monthly data'!FQ317:FS317)</f>
        <v>0</v>
      </c>
      <c r="BH1328" s="337" t="n">
        <f aca="false">SUM('monthly data'!FT317:FV317)</f>
        <v>0</v>
      </c>
      <c r="BI1328" s="337" t="n">
        <f aca="false">SUM('monthly data'!FW317:FY317)</f>
        <v>0</v>
      </c>
      <c r="BJ1328" s="337" t="n">
        <f aca="false">SUM('monthly data'!FZ317:GB317)</f>
        <v>0</v>
      </c>
      <c r="BK1328" s="337" t="n">
        <f aca="false">SUM('monthly data'!GC317:GE317)</f>
        <v>0</v>
      </c>
      <c r="BL1328" s="337" t="n">
        <f aca="false">SUM('monthly data'!GF317:GH317)</f>
        <v>0</v>
      </c>
      <c r="BM1328" s="337" t="n">
        <f aca="false">SUM('monthly data'!GI317:GK317)</f>
        <v>0</v>
      </c>
      <c r="BN1328" s="337" t="n">
        <f aca="false">SUM('monthly data'!GL317:GN317)</f>
        <v>0</v>
      </c>
      <c r="BO1328" s="337" t="n">
        <f aca="false">SUM('monthly data'!GO317:GQ317)</f>
        <v>0</v>
      </c>
      <c r="BP1328" s="337" t="n">
        <f aca="false">SUM('monthly data'!GR317:GT317)</f>
        <v>0</v>
      </c>
      <c r="BQ1328" s="337" t="n">
        <f aca="false">SUM('monthly data'!GU317:GW317)</f>
        <v>0</v>
      </c>
      <c r="BR1328" s="337" t="n">
        <f aca="false">SUM('monthly data'!GX317:GZ317)</f>
        <v>0</v>
      </c>
      <c r="BS1328" s="337" t="n">
        <f aca="false">SUM('monthly data'!HA317:HC317)</f>
        <v>0</v>
      </c>
      <c r="BT1328" s="337" t="n">
        <f aca="false">SUM('monthly data'!HD317:HF317)</f>
        <v>0</v>
      </c>
      <c r="BU1328" s="337" t="n">
        <f aca="false">SUM('monthly data'!HG317:HI317)</f>
        <v>0</v>
      </c>
      <c r="BV1328" s="337" t="n">
        <f aca="false">SUM('monthly data'!HJ317:HL317)</f>
        <v>28.5</v>
      </c>
      <c r="BW1328" s="337" t="n">
        <f aca="false">SUM('monthly data'!HM317:HO317)</f>
        <v>28</v>
      </c>
      <c r="BX1328" s="337" t="n">
        <f aca="false">SUM('monthly data'!HP317:HR317)</f>
        <v>27</v>
      </c>
      <c r="BY1328" s="337" t="n">
        <f aca="false">SUM('monthly data'!HS317:HU317)</f>
        <v>27</v>
      </c>
      <c r="BZ1328" s="337" t="n">
        <f aca="false">SUM('monthly data'!HV317:HX317)</f>
        <v>27</v>
      </c>
      <c r="CA1328" s="337" t="n">
        <f aca="false">SUM('monthly data'!HY317:IA317)</f>
        <v>27</v>
      </c>
      <c r="CB1328" s="337" t="n">
        <f aca="false">SUM('monthly data'!IB317:ID317)</f>
        <v>27</v>
      </c>
      <c r="CC1328" s="337" t="n">
        <f aca="false">SUM('monthly data'!IE317:IG317)</f>
        <v>27</v>
      </c>
      <c r="CD1328" s="337" t="n">
        <f aca="false">SUM('monthly data'!IH317:IJ317)</f>
        <v>27</v>
      </c>
      <c r="CE1328" s="337" t="n">
        <f aca="false">SUM('monthly data'!IK317:IM317)</f>
        <v>27</v>
      </c>
      <c r="CF1328" s="337" t="n">
        <f aca="false">SUM('monthly data'!IN317:IP317)</f>
        <v>27</v>
      </c>
      <c r="CG1328" s="337" t="n">
        <f aca="false">SUM('monthly data'!IQ317:IS317)</f>
        <v>27</v>
      </c>
      <c r="CH1328" s="337" t="n">
        <f aca="false">SUM('monthly data'!IT317:IV317)</f>
        <v>27</v>
      </c>
      <c r="CI1328" s="337" t="n">
        <f aca="false">SUM('monthly data'!IW317:IY317)</f>
        <v>27</v>
      </c>
      <c r="CJ1328" s="337" t="n">
        <f aca="false">SUM('monthly data'!IZ317:JB317)</f>
        <v>27</v>
      </c>
      <c r="CK1328" s="337" t="n">
        <f aca="false">SUM('monthly data'!JC317:JE317)</f>
        <v>27</v>
      </c>
      <c r="CL1328" s="337" t="n">
        <f aca="false">SUM('monthly data'!JF317:JH317)</f>
        <v>27</v>
      </c>
      <c r="CM1328" s="337" t="n">
        <f aca="false">SUM('monthly data'!JI317:JK317)</f>
        <v>27</v>
      </c>
      <c r="CN1328" s="337" t="n">
        <f aca="false">SUM('monthly data'!JL317:JN317)</f>
        <v>27</v>
      </c>
      <c r="CO1328" s="337" t="n">
        <f aca="false">SUM('monthly data'!JO317:JQ317)</f>
        <v>27</v>
      </c>
      <c r="CP1328" s="337" t="n">
        <f aca="false">SUM('monthly data'!JR317:JT317)</f>
        <v>27</v>
      </c>
      <c r="CQ1328" s="337" t="n">
        <f aca="false">SUM('monthly data'!JU317:JW317)</f>
        <v>27</v>
      </c>
      <c r="CR1328" s="337" t="n">
        <f aca="false">SUM('monthly data'!JX317:JZ317)</f>
        <v>27</v>
      </c>
      <c r="CS1328" s="337" t="n">
        <f aca="false">SUM('monthly data'!KA317:KC317)</f>
        <v>27</v>
      </c>
      <c r="CT1328" s="337" t="n">
        <f aca="false">SUM('monthly data'!KD317:KF317)</f>
        <v>19.5</v>
      </c>
      <c r="CU1328" s="337" t="n">
        <f aca="false">SUM('monthly data'!KG317:KI317)</f>
        <v>18.5</v>
      </c>
      <c r="CV1328" s="337" t="n">
        <f aca="false">SUM('monthly data'!KJ317:KL317)</f>
        <v>18</v>
      </c>
      <c r="CW1328" s="337" t="n">
        <f aca="false">SUM('monthly data'!KM317:KO317)</f>
        <v>18</v>
      </c>
      <c r="CX1328" s="337" t="n">
        <f aca="false">SUM('monthly data'!KP317:KR317)</f>
        <v>18</v>
      </c>
      <c r="CY1328" s="337" t="n">
        <f aca="false">SUM('monthly data'!KS317:KU317)</f>
        <v>16.5</v>
      </c>
      <c r="CZ1328" s="337" t="n">
        <f aca="false">SUM('monthly data'!KV317:KX317)</f>
        <v>16.5</v>
      </c>
      <c r="DA1328" s="337" t="n">
        <f aca="false">SUM('monthly data'!KY317:LA317)</f>
        <v>16.5</v>
      </c>
      <c r="DB1328" s="337" t="n">
        <f aca="false">SUM('monthly data'!LB317:LD317)</f>
        <v>16.5</v>
      </c>
      <c r="DC1328" s="337" t="n">
        <f aca="false">SUM('monthly data'!LE317:LG317)</f>
        <v>16.5</v>
      </c>
      <c r="DD1328" s="337" t="n">
        <f aca="false">SUM('monthly data'!LH317:LJ317)</f>
        <v>16.5</v>
      </c>
      <c r="DE1328" s="337" t="n">
        <f aca="false">SUM('monthly data'!LK317:LM317)</f>
        <v>16.5</v>
      </c>
      <c r="DF1328" s="337" t="n">
        <f aca="false">SUM('monthly data'!LN317:LP317)</f>
        <v>17.5</v>
      </c>
      <c r="DG1328" s="337" t="n">
        <f aca="false">SUM('monthly data'!LQ317:LS317)</f>
        <v>18</v>
      </c>
      <c r="DH1328" s="337" t="n">
        <f aca="false">SUM('monthly data'!LT317:LV317)</f>
        <v>14</v>
      </c>
      <c r="DI1328" s="337" t="n">
        <f aca="false">SUM('monthly data'!LW317:LY317)</f>
        <v>22</v>
      </c>
      <c r="DJ1328" s="337" t="n">
        <f aca="false">SUM('monthly data'!LZ317:MB317)</f>
        <v>23.5</v>
      </c>
      <c r="DK1328" s="337" t="n">
        <f aca="false">SUM('monthly data'!MC317:ME317)</f>
        <v>16</v>
      </c>
      <c r="DL1328" s="337" t="n">
        <f aca="false">SUM('monthly data'!MF317:MH317)</f>
        <v>0</v>
      </c>
      <c r="DM1328" s="337" t="n">
        <f aca="false">SUM('monthly data'!MI317:MK317)</f>
        <v>0</v>
      </c>
      <c r="DN1328" s="337" t="n">
        <f aca="false">SUM('monthly data'!ML317:MN317)</f>
        <v>0</v>
      </c>
      <c r="DO1328" s="337" t="n">
        <f aca="false">SUM('monthly data'!MO317:MQ317)</f>
        <v>0</v>
      </c>
      <c r="DP1328" s="337" t="n">
        <f aca="false">SUM('monthly data'!MR317:MT317)</f>
        <v>0</v>
      </c>
      <c r="DQ1328" s="337" t="n">
        <f aca="false">SUM('monthly data'!MU317:MW317)</f>
        <v>0</v>
      </c>
    </row>
    <row r="1329" customFormat="false" ht="15" hidden="false" customHeight="false" outlineLevel="0" collapsed="false">
      <c r="A1329" s="354" t="s">
        <v>738</v>
      </c>
      <c r="B1329" s="337" t="n">
        <f aca="false">SUM('monthly data'!B318:D318)</f>
        <v>0</v>
      </c>
      <c r="C1329" s="337" t="n">
        <f aca="false">SUM('monthly data'!E318:G318)</f>
        <v>0</v>
      </c>
      <c r="D1329" s="337" t="n">
        <f aca="false">SUM('monthly data'!H318:J318)</f>
        <v>0</v>
      </c>
      <c r="E1329" s="337" t="n">
        <f aca="false">SUM('monthly data'!K318:M318)</f>
        <v>0</v>
      </c>
      <c r="F1329" s="337" t="n">
        <f aca="false">SUM('monthly data'!N318:P318)</f>
        <v>0</v>
      </c>
      <c r="G1329" s="337" t="n">
        <f aca="false">SUM('monthly data'!Q318:S318)</f>
        <v>0</v>
      </c>
      <c r="H1329" s="337" t="n">
        <f aca="false">SUM('monthly data'!T318:V318)</f>
        <v>0</v>
      </c>
      <c r="I1329" s="337" t="n">
        <f aca="false">SUM('monthly data'!W318:Y318)</f>
        <v>0</v>
      </c>
      <c r="J1329" s="337" t="n">
        <f aca="false">SUM('monthly data'!Z318:AB318)</f>
        <v>0</v>
      </c>
      <c r="K1329" s="337" t="n">
        <f aca="false">SUM('monthly data'!AC318:AE318)</f>
        <v>0</v>
      </c>
      <c r="L1329" s="337" t="n">
        <f aca="false">SUM('monthly data'!AF318:AH318)</f>
        <v>0</v>
      </c>
      <c r="M1329" s="337" t="n">
        <f aca="false">SUM('monthly data'!AI318:AK318)</f>
        <v>0</v>
      </c>
      <c r="N1329" s="337" t="n">
        <f aca="false">SUM('monthly data'!AL318:AN318)</f>
        <v>0</v>
      </c>
      <c r="O1329" s="337" t="n">
        <f aca="false">SUM('monthly data'!AO318:AQ318)</f>
        <v>0</v>
      </c>
      <c r="P1329" s="337" t="n">
        <f aca="false">SUM('monthly data'!AR318:AT318)</f>
        <v>0</v>
      </c>
      <c r="Q1329" s="337" t="n">
        <f aca="false">SUM('monthly data'!AU318:AW318)</f>
        <v>0</v>
      </c>
      <c r="R1329" s="337" t="n">
        <f aca="false">SUM('monthly data'!AX318:AZ318)</f>
        <v>0</v>
      </c>
      <c r="S1329" s="337" t="n">
        <f aca="false">SUM('monthly data'!BA318:BC318)</f>
        <v>0</v>
      </c>
      <c r="T1329" s="337" t="n">
        <f aca="false">SUM('monthly data'!BD318:BF318)</f>
        <v>0</v>
      </c>
      <c r="U1329" s="337" t="n">
        <f aca="false">SUM('monthly data'!BG318:BI318)</f>
        <v>0</v>
      </c>
      <c r="V1329" s="337" t="n">
        <f aca="false">SUM('monthly data'!BJ318:BL318)</f>
        <v>0</v>
      </c>
      <c r="W1329" s="337" t="n">
        <f aca="false">SUM('monthly data'!BM318:BO318)</f>
        <v>0</v>
      </c>
      <c r="X1329" s="337" t="n">
        <f aca="false">SUM('monthly data'!BP318:BR318)</f>
        <v>0</v>
      </c>
      <c r="Y1329" s="337" t="n">
        <f aca="false">SUM('monthly data'!BS318:BU318)</f>
        <v>0</v>
      </c>
      <c r="Z1329" s="337" t="n">
        <f aca="false">SUM('monthly data'!BV318:BX318)</f>
        <v>0</v>
      </c>
      <c r="AA1329" s="337" t="n">
        <f aca="false">SUM('monthly data'!BY318:CA318)</f>
        <v>0</v>
      </c>
      <c r="AB1329" s="337" t="n">
        <f aca="false">SUM('monthly data'!CB318:CD318)</f>
        <v>0</v>
      </c>
      <c r="AC1329" s="337" t="n">
        <f aca="false">SUM('monthly data'!CE318:CG318)</f>
        <v>0</v>
      </c>
      <c r="AD1329" s="337" t="n">
        <f aca="false">SUM('monthly data'!CH318:CJ318)</f>
        <v>0</v>
      </c>
      <c r="AE1329" s="337" t="n">
        <f aca="false">SUM('monthly data'!CK318:CM318)</f>
        <v>0</v>
      </c>
      <c r="AF1329" s="337" t="n">
        <f aca="false">SUM('monthly data'!CN318:CP318)</f>
        <v>0</v>
      </c>
      <c r="AG1329" s="337" t="n">
        <f aca="false">SUM('monthly data'!CQ318:CS318)</f>
        <v>0</v>
      </c>
      <c r="AH1329" s="337" t="n">
        <f aca="false">SUM('monthly data'!CT318:CV318)</f>
        <v>0</v>
      </c>
      <c r="AI1329" s="337" t="n">
        <f aca="false">SUM('monthly data'!CW318:CY318)</f>
        <v>0</v>
      </c>
      <c r="AJ1329" s="337" t="n">
        <f aca="false">SUM('monthly data'!CZ318:DB318)</f>
        <v>0</v>
      </c>
      <c r="AK1329" s="337" t="n">
        <f aca="false">SUM('monthly data'!DC318:DE318)</f>
        <v>0</v>
      </c>
      <c r="AL1329" s="337" t="n">
        <f aca="false">SUM('monthly data'!DF318:DH318)</f>
        <v>0</v>
      </c>
      <c r="AM1329" s="337" t="n">
        <f aca="false">SUM('monthly data'!DI318:DK318)</f>
        <v>0</v>
      </c>
      <c r="AN1329" s="337" t="n">
        <f aca="false">SUM('monthly data'!DL318:DN318)</f>
        <v>0</v>
      </c>
      <c r="AO1329" s="337" t="n">
        <f aca="false">SUM('monthly data'!DO318:DQ318)</f>
        <v>0</v>
      </c>
      <c r="AP1329" s="337" t="n">
        <f aca="false">SUM('monthly data'!DR318:DT318)</f>
        <v>0</v>
      </c>
      <c r="AQ1329" s="337" t="n">
        <f aca="false">SUM('monthly data'!DU318:DW318)</f>
        <v>0</v>
      </c>
      <c r="AR1329" s="337" t="n">
        <f aca="false">SUM('monthly data'!DX318:DZ318)</f>
        <v>0</v>
      </c>
      <c r="AS1329" s="337" t="n">
        <f aca="false">SUM('monthly data'!EA318:EC318)</f>
        <v>0</v>
      </c>
      <c r="AT1329" s="337" t="n">
        <f aca="false">SUM('monthly data'!ED318:EF318)</f>
        <v>0</v>
      </c>
      <c r="AU1329" s="337" t="n">
        <f aca="false">SUM('monthly data'!EG318:EI318)</f>
        <v>0</v>
      </c>
      <c r="AV1329" s="337" t="n">
        <f aca="false">SUM('monthly data'!EJ318:EL318)</f>
        <v>0</v>
      </c>
      <c r="AW1329" s="337" t="n">
        <f aca="false">SUM('monthly data'!EM318:EO318)</f>
        <v>0</v>
      </c>
      <c r="AX1329" s="337" t="n">
        <f aca="false">SUM('monthly data'!EP318:ER318)</f>
        <v>0</v>
      </c>
      <c r="AY1329" s="337" t="n">
        <f aca="false">SUM('monthly data'!ES318:EU318)</f>
        <v>0</v>
      </c>
      <c r="AZ1329" s="337" t="n">
        <f aca="false">SUM('monthly data'!EV318:EX318)</f>
        <v>0</v>
      </c>
      <c r="BA1329" s="337" t="n">
        <f aca="false">SUM('monthly data'!EY318:FA318)</f>
        <v>0</v>
      </c>
      <c r="BB1329" s="337" t="n">
        <f aca="false">SUM('monthly data'!FB318:FD318)</f>
        <v>0</v>
      </c>
      <c r="BC1329" s="337" t="n">
        <f aca="false">SUM('monthly data'!FE318:FG318)</f>
        <v>0</v>
      </c>
      <c r="BD1329" s="337" t="n">
        <f aca="false">SUM('monthly data'!FH318:FJ318)</f>
        <v>0</v>
      </c>
      <c r="BE1329" s="337" t="n">
        <f aca="false">SUM('monthly data'!FK318:FM318)</f>
        <v>0</v>
      </c>
      <c r="BF1329" s="337" t="n">
        <f aca="false">SUM('monthly data'!FN318:FP318)</f>
        <v>33.15</v>
      </c>
      <c r="BG1329" s="337" t="n">
        <f aca="false">SUM('monthly data'!FQ318:FS318)</f>
        <v>33.15</v>
      </c>
      <c r="BH1329" s="337" t="n">
        <f aca="false">SUM('monthly data'!FT318:FV318)</f>
        <v>33.15</v>
      </c>
      <c r="BI1329" s="337" t="n">
        <f aca="false">SUM('monthly data'!FW318:FY318)</f>
        <v>33.15</v>
      </c>
      <c r="BJ1329" s="337" t="n">
        <f aca="false">SUM('monthly data'!FZ318:GB318)</f>
        <v>33.15</v>
      </c>
      <c r="BK1329" s="337" t="n">
        <f aca="false">SUM('monthly data'!GC318:GE318)</f>
        <v>33.15</v>
      </c>
      <c r="BL1329" s="337" t="n">
        <f aca="false">SUM('monthly data'!GF318:GH318)</f>
        <v>33.15</v>
      </c>
      <c r="BM1329" s="337" t="n">
        <f aca="false">SUM('monthly data'!GI318:GK318)</f>
        <v>33.15</v>
      </c>
      <c r="BN1329" s="337" t="n">
        <f aca="false">SUM('monthly data'!GL318:GN318)</f>
        <v>33.15</v>
      </c>
      <c r="BO1329" s="337" t="n">
        <f aca="false">SUM('monthly data'!GO318:GQ318)</f>
        <v>33.15</v>
      </c>
      <c r="BP1329" s="337" t="n">
        <f aca="false">SUM('monthly data'!GR318:GT318)</f>
        <v>33.15</v>
      </c>
      <c r="BQ1329" s="337" t="n">
        <f aca="false">SUM('monthly data'!GU318:GW318)</f>
        <v>33.15</v>
      </c>
      <c r="BR1329" s="337" t="n">
        <f aca="false">SUM('monthly data'!GX318:GZ318)</f>
        <v>33.15</v>
      </c>
      <c r="BS1329" s="337" t="n">
        <f aca="false">SUM('monthly data'!HA318:HC318)</f>
        <v>33.15</v>
      </c>
      <c r="BT1329" s="337" t="n">
        <f aca="false">SUM('monthly data'!HD318:HF318)</f>
        <v>33.15</v>
      </c>
      <c r="BU1329" s="337" t="n">
        <f aca="false">SUM('monthly data'!HG318:HI318)</f>
        <v>33.15</v>
      </c>
      <c r="BV1329" s="337" t="n">
        <f aca="false">SUM('monthly data'!HJ318:HL318)</f>
        <v>33.15</v>
      </c>
      <c r="BW1329" s="337" t="n">
        <f aca="false">SUM('monthly data'!HM318:HO318)</f>
        <v>33.15</v>
      </c>
      <c r="BX1329" s="337" t="n">
        <f aca="false">SUM('monthly data'!HP318:HR318)</f>
        <v>33.15</v>
      </c>
      <c r="BY1329" s="337" t="n">
        <f aca="false">SUM('monthly data'!HS318:HU318)</f>
        <v>33.15</v>
      </c>
      <c r="BZ1329" s="337" t="n">
        <f aca="false">SUM('monthly data'!HV318:HX318)</f>
        <v>11.9571062405106</v>
      </c>
      <c r="CA1329" s="337" t="n">
        <f aca="false">SUM('monthly data'!HY318:IA318)</f>
        <v>11.9571062405106</v>
      </c>
      <c r="CB1329" s="337" t="n">
        <f aca="false">SUM('monthly data'!IB318:ID318)</f>
        <v>11.9571062405106</v>
      </c>
      <c r="CC1329" s="337" t="n">
        <f aca="false">SUM('monthly data'!IE318:IG318)</f>
        <v>11.9571062405106</v>
      </c>
      <c r="CD1329" s="337" t="n">
        <f aca="false">SUM('monthly data'!IH318:IJ318)</f>
        <v>8.295</v>
      </c>
      <c r="CE1329" s="337" t="n">
        <f aca="false">SUM('monthly data'!IK318:IM318)</f>
        <v>8.295</v>
      </c>
      <c r="CF1329" s="337" t="n">
        <f aca="false">SUM('monthly data'!IN318:IP318)</f>
        <v>8.295</v>
      </c>
      <c r="CG1329" s="337" t="n">
        <f aca="false">SUM('monthly data'!IQ318:IS318)</f>
        <v>8.295</v>
      </c>
      <c r="CH1329" s="337" t="n">
        <f aca="false">SUM('monthly data'!IT318:IV318)</f>
        <v>7.08</v>
      </c>
      <c r="CI1329" s="337" t="n">
        <f aca="false">SUM('monthly data'!IW318:IY318)</f>
        <v>7.08</v>
      </c>
      <c r="CJ1329" s="337" t="n">
        <f aca="false">SUM('monthly data'!IZ318:JB318)</f>
        <v>11.295</v>
      </c>
      <c r="CK1329" s="337" t="n">
        <f aca="false">SUM('monthly data'!JC318:JE318)</f>
        <v>19.725</v>
      </c>
      <c r="CL1329" s="337" t="n">
        <f aca="false">SUM('monthly data'!JF318:JH318)</f>
        <v>19.725</v>
      </c>
      <c r="CM1329" s="337" t="n">
        <f aca="false">SUM('monthly data'!JI318:JK318)</f>
        <v>19.725</v>
      </c>
      <c r="CN1329" s="337" t="n">
        <f aca="false">SUM('monthly data'!JL318:JN318)</f>
        <v>19.725</v>
      </c>
      <c r="CO1329" s="337" t="n">
        <f aca="false">SUM('monthly data'!JO318:JQ318)</f>
        <v>19.725</v>
      </c>
      <c r="CP1329" s="337" t="n">
        <f aca="false">SUM('monthly data'!JR318:JT318)</f>
        <v>19.725</v>
      </c>
      <c r="CQ1329" s="337" t="n">
        <f aca="false">SUM('monthly data'!JU318:JW318)</f>
        <v>19.725</v>
      </c>
      <c r="CR1329" s="337" t="n">
        <f aca="false">SUM('monthly data'!JX318:JZ318)</f>
        <v>19.725</v>
      </c>
      <c r="CS1329" s="337" t="n">
        <f aca="false">SUM('monthly data'!KA318:KC318)</f>
        <v>19.725</v>
      </c>
      <c r="CT1329" s="337" t="n">
        <f aca="false">SUM('monthly data'!KD318:KF318)</f>
        <v>19.725</v>
      </c>
      <c r="CU1329" s="337" t="n">
        <f aca="false">SUM('monthly data'!KG318:KI318)</f>
        <v>19.725</v>
      </c>
      <c r="CV1329" s="337" t="n">
        <f aca="false">SUM('monthly data'!KJ318:KL318)</f>
        <v>16.3109328700215</v>
      </c>
      <c r="CW1329" s="337" t="n">
        <f aca="false">SUM('monthly data'!KM318:KO318)</f>
        <v>16.1759733954934</v>
      </c>
      <c r="CX1329" s="337" t="n">
        <f aca="false">SUM('monthly data'!KP318:KR318)</f>
        <v>16.36271509695</v>
      </c>
      <c r="CY1329" s="337" t="n">
        <f aca="false">SUM('monthly data'!KS318:KU318)</f>
        <v>15.4356808181226</v>
      </c>
      <c r="CZ1329" s="337" t="n">
        <f aca="false">SUM('monthly data'!KV318:KX318)</f>
        <v>13.5</v>
      </c>
      <c r="DA1329" s="337" t="n">
        <f aca="false">SUM('monthly data'!KY318:LA318)</f>
        <v>13.5</v>
      </c>
      <c r="DB1329" s="337" t="n">
        <f aca="false">SUM('monthly data'!LB318:LD318)</f>
        <v>13.5</v>
      </c>
      <c r="DC1329" s="337" t="n">
        <f aca="false">SUM('monthly data'!LE318:LG318)</f>
        <v>13.5</v>
      </c>
      <c r="DD1329" s="337" t="n">
        <f aca="false">SUM('monthly data'!LH318:LJ318)</f>
        <v>13.5</v>
      </c>
      <c r="DE1329" s="337" t="n">
        <f aca="false">SUM('monthly data'!LK318:LM318)</f>
        <v>13.5</v>
      </c>
      <c r="DF1329" s="337" t="n">
        <f aca="false">SUM('monthly data'!LN318:LP318)</f>
        <v>14.5</v>
      </c>
      <c r="DG1329" s="337" t="n">
        <f aca="false">SUM('monthly data'!LQ318:LS318)</f>
        <v>15</v>
      </c>
      <c r="DH1329" s="337" t="n">
        <f aca="false">SUM('monthly data'!LT318:LV318)</f>
        <v>17</v>
      </c>
      <c r="DI1329" s="337" t="n">
        <f aca="false">SUM('monthly data'!LW318:LY318)</f>
        <v>19</v>
      </c>
      <c r="DJ1329" s="337" t="n">
        <f aca="false">SUM('monthly data'!LZ318:MB318)</f>
        <v>20.5</v>
      </c>
      <c r="DK1329" s="337" t="n">
        <f aca="false">SUM('monthly data'!MC318:ME318)</f>
        <v>14</v>
      </c>
      <c r="DL1329" s="337" t="n">
        <f aca="false">SUM('monthly data'!MF318:MH318)</f>
        <v>0</v>
      </c>
      <c r="DM1329" s="337" t="n">
        <f aca="false">SUM('monthly data'!MI318:MK318)</f>
        <v>0</v>
      </c>
      <c r="DN1329" s="337" t="n">
        <f aca="false">SUM('monthly data'!ML318:MN318)</f>
        <v>0</v>
      </c>
      <c r="DO1329" s="337" t="n">
        <f aca="false">SUM('monthly data'!MO318:MQ318)</f>
        <v>0</v>
      </c>
      <c r="DP1329" s="337" t="n">
        <f aca="false">SUM('monthly data'!MR318:MT318)</f>
        <v>0</v>
      </c>
      <c r="DQ1329" s="337" t="n">
        <f aca="false">SUM('monthly data'!MU318:MW318)</f>
        <v>0</v>
      </c>
    </row>
    <row r="1330" customFormat="false" ht="15" hidden="false" customHeight="false" outlineLevel="0" collapsed="false">
      <c r="A1330" s="354" t="s">
        <v>739</v>
      </c>
      <c r="B1330" s="337" t="n">
        <f aca="false">SUM('monthly data'!B319:D319)</f>
        <v>0</v>
      </c>
      <c r="C1330" s="337" t="n">
        <f aca="false">SUM('monthly data'!E319:G319)</f>
        <v>0</v>
      </c>
      <c r="D1330" s="337" t="n">
        <f aca="false">SUM('monthly data'!H319:J319)</f>
        <v>0</v>
      </c>
      <c r="E1330" s="337" t="n">
        <f aca="false">SUM('monthly data'!K319:M319)</f>
        <v>0</v>
      </c>
      <c r="F1330" s="337" t="n">
        <f aca="false">SUM('monthly data'!N319:P319)</f>
        <v>0</v>
      </c>
      <c r="G1330" s="337" t="n">
        <f aca="false">SUM('monthly data'!Q319:S319)</f>
        <v>0</v>
      </c>
      <c r="H1330" s="337" t="n">
        <f aca="false">SUM('monthly data'!T319:V319)</f>
        <v>0</v>
      </c>
      <c r="I1330" s="337" t="n">
        <f aca="false">SUM('monthly data'!W319:Y319)</f>
        <v>0</v>
      </c>
      <c r="J1330" s="337" t="n">
        <f aca="false">SUM('monthly data'!Z319:AB319)</f>
        <v>0</v>
      </c>
      <c r="K1330" s="337" t="n">
        <f aca="false">SUM('monthly data'!AC319:AE319)</f>
        <v>0</v>
      </c>
      <c r="L1330" s="337" t="n">
        <f aca="false">SUM('monthly data'!AF319:AH319)</f>
        <v>0</v>
      </c>
      <c r="M1330" s="337" t="n">
        <f aca="false">SUM('monthly data'!AI319:AK319)</f>
        <v>0</v>
      </c>
      <c r="N1330" s="337" t="n">
        <f aca="false">SUM('monthly data'!AL319:AN319)</f>
        <v>0</v>
      </c>
      <c r="O1330" s="337" t="n">
        <f aca="false">SUM('monthly data'!AO319:AQ319)</f>
        <v>0</v>
      </c>
      <c r="P1330" s="337" t="n">
        <f aca="false">SUM('monthly data'!AR319:AT319)</f>
        <v>0</v>
      </c>
      <c r="Q1330" s="337" t="n">
        <f aca="false">SUM('monthly data'!AU319:AW319)</f>
        <v>0</v>
      </c>
      <c r="R1330" s="337" t="n">
        <f aca="false">SUM('monthly data'!AX319:AZ319)</f>
        <v>0</v>
      </c>
      <c r="S1330" s="337" t="n">
        <f aca="false">SUM('monthly data'!BA319:BC319)</f>
        <v>0</v>
      </c>
      <c r="T1330" s="337" t="n">
        <f aca="false">SUM('monthly data'!BD319:BF319)</f>
        <v>0</v>
      </c>
      <c r="U1330" s="337" t="n">
        <f aca="false">SUM('monthly data'!BG319:BI319)</f>
        <v>0</v>
      </c>
      <c r="V1330" s="337" t="n">
        <f aca="false">SUM('monthly data'!BJ319:BL319)</f>
        <v>0</v>
      </c>
      <c r="W1330" s="337" t="n">
        <f aca="false">SUM('monthly data'!BM319:BO319)</f>
        <v>0</v>
      </c>
      <c r="X1330" s="337" t="n">
        <f aca="false">SUM('monthly data'!BP319:BR319)</f>
        <v>0</v>
      </c>
      <c r="Y1330" s="337" t="n">
        <f aca="false">SUM('monthly data'!BS319:BU319)</f>
        <v>0</v>
      </c>
      <c r="Z1330" s="337" t="n">
        <f aca="false">SUM('monthly data'!BV319:BX319)</f>
        <v>0</v>
      </c>
      <c r="AA1330" s="337" t="n">
        <f aca="false">SUM('monthly data'!BY319:CA319)</f>
        <v>0</v>
      </c>
      <c r="AB1330" s="337" t="n">
        <f aca="false">SUM('monthly data'!CB319:CD319)</f>
        <v>0</v>
      </c>
      <c r="AC1330" s="337" t="n">
        <f aca="false">SUM('monthly data'!CE319:CG319)</f>
        <v>0</v>
      </c>
      <c r="AD1330" s="337" t="n">
        <f aca="false">SUM('monthly data'!CH319:CJ319)</f>
        <v>39</v>
      </c>
      <c r="AE1330" s="337" t="n">
        <f aca="false">SUM('monthly data'!CK319:CM319)</f>
        <v>35.35</v>
      </c>
      <c r="AF1330" s="337" t="n">
        <f aca="false">SUM('monthly data'!CN319:CP319)</f>
        <v>39.8</v>
      </c>
      <c r="AG1330" s="337" t="n">
        <f aca="false">SUM('monthly data'!CQ319:CS319)</f>
        <v>39.04</v>
      </c>
      <c r="AH1330" s="337" t="n">
        <f aca="false">SUM('monthly data'!CT319:CV319)</f>
        <v>39</v>
      </c>
      <c r="AI1330" s="337" t="n">
        <f aca="false">SUM('monthly data'!CW319:CY319)</f>
        <v>40</v>
      </c>
      <c r="AJ1330" s="337" t="n">
        <f aca="false">SUM('monthly data'!CZ319:DB319)</f>
        <v>42.5</v>
      </c>
      <c r="AK1330" s="337" t="n">
        <f aca="false">SUM('monthly data'!DC319:DE319)</f>
        <v>43.5</v>
      </c>
      <c r="AL1330" s="337" t="n">
        <f aca="false">SUM('monthly data'!DF319:DH319)</f>
        <v>43.5</v>
      </c>
      <c r="AM1330" s="337" t="n">
        <f aca="false">SUM('monthly data'!DI319:DK319)</f>
        <v>43.5</v>
      </c>
      <c r="AN1330" s="337" t="n">
        <f aca="false">SUM('monthly data'!DL319:DN319)</f>
        <v>43.5</v>
      </c>
      <c r="AO1330" s="337" t="n">
        <f aca="false">SUM('monthly data'!DO319:DQ319)</f>
        <v>43.5</v>
      </c>
      <c r="AP1330" s="337" t="n">
        <f aca="false">SUM('monthly data'!DR319:DT319)</f>
        <v>40.5</v>
      </c>
      <c r="AQ1330" s="337" t="n">
        <f aca="false">SUM('monthly data'!DU319:DW319)</f>
        <v>40.5</v>
      </c>
      <c r="AR1330" s="337" t="n">
        <f aca="false">SUM('monthly data'!DX319:DZ319)</f>
        <v>38.5</v>
      </c>
      <c r="AS1330" s="337" t="n">
        <f aca="false">SUM('monthly data'!EA319:EC319)</f>
        <v>37.5</v>
      </c>
      <c r="AT1330" s="337" t="n">
        <f aca="false">SUM('monthly data'!ED319:EF319)</f>
        <v>37.5</v>
      </c>
      <c r="AU1330" s="337" t="n">
        <f aca="false">SUM('monthly data'!EG319:EI319)</f>
        <v>37.5</v>
      </c>
      <c r="AV1330" s="337" t="n">
        <f aca="false">SUM('monthly data'!EJ319:EL319)</f>
        <v>37.5</v>
      </c>
      <c r="AW1330" s="337" t="n">
        <f aca="false">SUM('monthly data'!EM319:EO319)</f>
        <v>37.5</v>
      </c>
      <c r="AX1330" s="337" t="n">
        <f aca="false">SUM('monthly data'!EP319:ER319)</f>
        <v>37.5</v>
      </c>
      <c r="AY1330" s="337" t="n">
        <f aca="false">SUM('monthly data'!ES319:EU319)</f>
        <v>37.5</v>
      </c>
      <c r="AZ1330" s="337" t="n">
        <f aca="false">SUM('monthly data'!EV319:EX319)</f>
        <v>37.5</v>
      </c>
      <c r="BA1330" s="337" t="n">
        <f aca="false">SUM('monthly data'!EY319:FA319)</f>
        <v>37.5</v>
      </c>
      <c r="BB1330" s="337" t="n">
        <f aca="false">SUM('monthly data'!FB319:FD319)</f>
        <v>37.5</v>
      </c>
      <c r="BC1330" s="337" t="n">
        <f aca="false">SUM('monthly data'!FE319:FG319)</f>
        <v>37.5</v>
      </c>
      <c r="BD1330" s="337" t="n">
        <f aca="false">SUM('monthly data'!FH319:FJ319)</f>
        <v>35</v>
      </c>
      <c r="BE1330" s="337" t="n">
        <f aca="false">SUM('monthly data'!FK319:FM319)</f>
        <v>33.75</v>
      </c>
      <c r="BF1330" s="337" t="n">
        <f aca="false">SUM('monthly data'!FN319:FP319)</f>
        <v>36.87</v>
      </c>
      <c r="BG1330" s="337" t="n">
        <f aca="false">SUM('monthly data'!FQ319:FS319)</f>
        <v>36</v>
      </c>
      <c r="BH1330" s="337" t="n">
        <f aca="false">SUM('monthly data'!FT319:FV319)</f>
        <v>37.5</v>
      </c>
      <c r="BI1330" s="337" t="n">
        <f aca="false">SUM('monthly data'!FW319:FY319)</f>
        <v>36.5</v>
      </c>
      <c r="BJ1330" s="337" t="n">
        <f aca="false">SUM('monthly data'!FZ319:GB319)</f>
        <v>34.5</v>
      </c>
      <c r="BK1330" s="337" t="n">
        <f aca="false">SUM('monthly data'!GC319:GE319)</f>
        <v>33</v>
      </c>
      <c r="BL1330" s="337" t="n">
        <f aca="false">SUM('monthly data'!GF319:GH319)</f>
        <v>33</v>
      </c>
      <c r="BM1330" s="337" t="n">
        <f aca="false">SUM('monthly data'!GI319:GK319)</f>
        <v>31</v>
      </c>
      <c r="BN1330" s="337" t="n">
        <f aca="false">SUM('monthly data'!GL319:GN319)</f>
        <v>30</v>
      </c>
      <c r="BO1330" s="337" t="n">
        <f aca="false">SUM('monthly data'!GO319:GQ319)</f>
        <v>30</v>
      </c>
      <c r="BP1330" s="337" t="n">
        <f aca="false">SUM('monthly data'!GR319:GT319)</f>
        <v>30</v>
      </c>
      <c r="BQ1330" s="337" t="n">
        <f aca="false">SUM('monthly data'!GU319:GW319)</f>
        <v>32.5</v>
      </c>
      <c r="BR1330" s="337" t="n">
        <f aca="false">SUM('monthly data'!GX319:GZ319)</f>
        <v>33</v>
      </c>
      <c r="BS1330" s="337" t="n">
        <f aca="false">SUM('monthly data'!HA319:HC319)</f>
        <v>34</v>
      </c>
      <c r="BT1330" s="337" t="n">
        <f aca="false">SUM('monthly data'!HD319:HF319)</f>
        <v>34.5</v>
      </c>
      <c r="BU1330" s="337" t="n">
        <f aca="false">SUM('monthly data'!HG319:HI319)</f>
        <v>34.5</v>
      </c>
      <c r="BV1330" s="337" t="n">
        <f aca="false">SUM('monthly data'!HJ319:HL319)</f>
        <v>31.4408028695922</v>
      </c>
      <c r="BW1330" s="337" t="n">
        <f aca="false">SUM('monthly data'!HM319:HO319)</f>
        <v>32.7223162954289</v>
      </c>
      <c r="BX1330" s="337" t="n">
        <f aca="false">SUM('monthly data'!HP319:HR319)</f>
        <v>26.4429698736638</v>
      </c>
      <c r="BY1330" s="337" t="n">
        <f aca="false">SUM('monthly data'!HS319:HU319)</f>
        <v>18.3739473396038</v>
      </c>
      <c r="BZ1330" s="337" t="n">
        <f aca="false">SUM('monthly data'!HV319:HX319)</f>
        <v>33</v>
      </c>
      <c r="CA1330" s="337" t="n">
        <f aca="false">SUM('monthly data'!HY319:IA319)</f>
        <v>32.5</v>
      </c>
      <c r="CB1330" s="337" t="n">
        <f aca="false">SUM('monthly data'!IB319:ID319)</f>
        <v>31.5</v>
      </c>
      <c r="CC1330" s="337" t="n">
        <f aca="false">SUM('monthly data'!IE319:IG319)</f>
        <v>31.5</v>
      </c>
      <c r="CD1330" s="337" t="n">
        <f aca="false">SUM('monthly data'!IH319:IJ319)</f>
        <v>31.5</v>
      </c>
      <c r="CE1330" s="337" t="n">
        <f aca="false">SUM('monthly data'!IK319:IM319)</f>
        <v>31.5</v>
      </c>
      <c r="CF1330" s="337" t="n">
        <f aca="false">SUM('monthly data'!IN319:IP319)</f>
        <v>31.5</v>
      </c>
      <c r="CG1330" s="337" t="n">
        <f aca="false">SUM('monthly data'!IQ319:IS319)</f>
        <v>31.5</v>
      </c>
      <c r="CH1330" s="337" t="n">
        <f aca="false">SUM('monthly data'!IT319:IV319)</f>
        <v>31.5</v>
      </c>
      <c r="CI1330" s="337" t="n">
        <f aca="false">SUM('monthly data'!IW319:IY319)</f>
        <v>31.5</v>
      </c>
      <c r="CJ1330" s="337" t="n">
        <f aca="false">SUM('monthly data'!IZ319:JB319)</f>
        <v>31.5</v>
      </c>
      <c r="CK1330" s="337" t="n">
        <f aca="false">SUM('monthly data'!JC319:JE319)</f>
        <v>31.25</v>
      </c>
      <c r="CL1330" s="337" t="n">
        <f aca="false">SUM('monthly data'!JF319:JH319)</f>
        <v>30.75</v>
      </c>
      <c r="CM1330" s="337" t="n">
        <f aca="false">SUM('monthly data'!JI319:JK319)</f>
        <v>30.5</v>
      </c>
      <c r="CN1330" s="337" t="n">
        <f aca="false">SUM('monthly data'!JL319:JN319)</f>
        <v>30</v>
      </c>
      <c r="CO1330" s="337" t="n">
        <f aca="false">SUM('monthly data'!JO319:JQ319)</f>
        <v>29.5</v>
      </c>
      <c r="CP1330" s="337" t="n">
        <f aca="false">SUM('monthly data'!JR319:JT319)</f>
        <v>28.5</v>
      </c>
      <c r="CQ1330" s="337" t="n">
        <f aca="false">SUM('monthly data'!JU319:JW319)</f>
        <v>28.5</v>
      </c>
      <c r="CR1330" s="337" t="n">
        <f aca="false">SUM('monthly data'!JX319:JZ319)</f>
        <v>28.5</v>
      </c>
      <c r="CS1330" s="337" t="n">
        <f aca="false">SUM('monthly data'!KA319:KC319)</f>
        <v>28.5</v>
      </c>
      <c r="CT1330" s="337" t="n">
        <f aca="false">SUM('monthly data'!KD319:KF319)</f>
        <v>28.5</v>
      </c>
      <c r="CU1330" s="337" t="n">
        <f aca="false">SUM('monthly data'!KG319:KI319)</f>
        <v>27.5</v>
      </c>
      <c r="CV1330" s="337" t="n">
        <f aca="false">SUM('monthly data'!KJ319:KL319)</f>
        <v>27</v>
      </c>
      <c r="CW1330" s="337" t="n">
        <f aca="false">SUM('monthly data'!KM319:KO319)</f>
        <v>27</v>
      </c>
      <c r="CX1330" s="337" t="n">
        <f aca="false">SUM('monthly data'!KP319:KR319)</f>
        <v>27</v>
      </c>
      <c r="CY1330" s="337" t="n">
        <f aca="false">SUM('monthly data'!KS319:KU319)</f>
        <v>25.5</v>
      </c>
      <c r="CZ1330" s="337" t="n">
        <f aca="false">SUM('monthly data'!KV319:KX319)</f>
        <v>19.5</v>
      </c>
      <c r="DA1330" s="337" t="n">
        <f aca="false">SUM('monthly data'!KY319:LA319)</f>
        <v>19.5</v>
      </c>
      <c r="DB1330" s="337" t="n">
        <f aca="false">SUM('monthly data'!LB319:LD319)</f>
        <v>19.5</v>
      </c>
      <c r="DC1330" s="337" t="n">
        <f aca="false">SUM('monthly data'!LE319:LG319)</f>
        <v>19.5</v>
      </c>
      <c r="DD1330" s="337" t="n">
        <f aca="false">SUM('monthly data'!LH319:LJ319)</f>
        <v>19.5</v>
      </c>
      <c r="DE1330" s="337" t="n">
        <f aca="false">SUM('monthly data'!LK319:LM319)</f>
        <v>19.5</v>
      </c>
      <c r="DF1330" s="337" t="n">
        <f aca="false">SUM('monthly data'!LN319:LP319)</f>
        <v>20.5</v>
      </c>
      <c r="DG1330" s="337" t="n">
        <f aca="false">SUM('monthly data'!LQ319:LS319)</f>
        <v>21</v>
      </c>
      <c r="DH1330" s="337" t="n">
        <f aca="false">SUM('monthly data'!LT319:LV319)</f>
        <v>23</v>
      </c>
      <c r="DI1330" s="337" t="n">
        <f aca="false">SUM('monthly data'!LW319:LY319)</f>
        <v>25</v>
      </c>
      <c r="DJ1330" s="337" t="n">
        <f aca="false">SUM('monthly data'!LZ319:MB319)</f>
        <v>26.5</v>
      </c>
      <c r="DK1330" s="337" t="n">
        <f aca="false">SUM('monthly data'!MC319:ME319)</f>
        <v>18</v>
      </c>
      <c r="DL1330" s="337" t="n">
        <f aca="false">SUM('monthly data'!MF319:MH319)</f>
        <v>0</v>
      </c>
      <c r="DM1330" s="337" t="n">
        <f aca="false">SUM('monthly data'!MI319:MK319)</f>
        <v>0</v>
      </c>
      <c r="DN1330" s="337" t="n">
        <f aca="false">SUM('monthly data'!ML319:MN319)</f>
        <v>0</v>
      </c>
      <c r="DO1330" s="337" t="n">
        <f aca="false">SUM('monthly data'!MO319:MQ319)</f>
        <v>0</v>
      </c>
      <c r="DP1330" s="337" t="n">
        <f aca="false">SUM('monthly data'!MR319:MT319)</f>
        <v>0</v>
      </c>
      <c r="DQ1330" s="337" t="n">
        <f aca="false">SUM('monthly data'!MU319:MW319)</f>
        <v>0</v>
      </c>
    </row>
    <row r="1331" customFormat="false" ht="15" hidden="false" customHeight="false" outlineLevel="0" collapsed="false">
      <c r="A1331" s="354" t="s">
        <v>740</v>
      </c>
      <c r="B1331" s="337" t="n">
        <f aca="false">SUM('monthly data'!B320:D320)</f>
        <v>0</v>
      </c>
      <c r="C1331" s="337" t="n">
        <f aca="false">SUM('monthly data'!E320:G320)</f>
        <v>0</v>
      </c>
      <c r="D1331" s="337" t="n">
        <f aca="false">SUM('monthly data'!H320:J320)</f>
        <v>0</v>
      </c>
      <c r="E1331" s="337" t="n">
        <f aca="false">SUM('monthly data'!K320:M320)</f>
        <v>0</v>
      </c>
      <c r="F1331" s="337" t="n">
        <f aca="false">SUM('monthly data'!N320:P320)</f>
        <v>0</v>
      </c>
      <c r="G1331" s="337" t="n">
        <f aca="false">SUM('monthly data'!Q320:S320)</f>
        <v>0</v>
      </c>
      <c r="H1331" s="337" t="n">
        <f aca="false">SUM('monthly data'!T320:V320)</f>
        <v>0</v>
      </c>
      <c r="I1331" s="337" t="n">
        <f aca="false">SUM('monthly data'!W320:Y320)</f>
        <v>0</v>
      </c>
      <c r="J1331" s="337" t="n">
        <f aca="false">SUM('monthly data'!Z320:AB320)</f>
        <v>9</v>
      </c>
      <c r="K1331" s="337" t="n">
        <f aca="false">SUM('monthly data'!AC320:AE320)</f>
        <v>18</v>
      </c>
      <c r="L1331" s="337" t="n">
        <f aca="false">SUM('monthly data'!AF320:AH320)</f>
        <v>27</v>
      </c>
      <c r="M1331" s="337" t="n">
        <f aca="false">SUM('monthly data'!AI320:AK320)</f>
        <v>26</v>
      </c>
      <c r="N1331" s="337" t="n">
        <f aca="false">SUM('monthly data'!AL320:AN320)</f>
        <v>24</v>
      </c>
      <c r="O1331" s="337" t="n">
        <f aca="false">SUM('monthly data'!AO320:AQ320)</f>
        <v>24</v>
      </c>
      <c r="P1331" s="337" t="n">
        <f aca="false">SUM('monthly data'!AR320:AT320)</f>
        <v>24.9</v>
      </c>
      <c r="Q1331" s="337" t="n">
        <f aca="false">SUM('monthly data'!AU320:AW320)</f>
        <v>24.3</v>
      </c>
      <c r="R1331" s="337" t="n">
        <f aca="false">SUM('monthly data'!AX320:AZ320)</f>
        <v>24</v>
      </c>
      <c r="S1331" s="337" t="n">
        <f aca="false">SUM('monthly data'!BA320:BC320)</f>
        <v>16.4</v>
      </c>
      <c r="T1331" s="337" t="n">
        <f aca="false">SUM('monthly data'!BD320:BF320)</f>
        <v>27.5</v>
      </c>
      <c r="U1331" s="337" t="n">
        <f aca="false">SUM('monthly data'!BG320:BI320)</f>
        <v>25.9</v>
      </c>
      <c r="V1331" s="337" t="n">
        <f aca="false">SUM('monthly data'!BJ320:BL320)</f>
        <v>26.95</v>
      </c>
      <c r="W1331" s="337" t="n">
        <f aca="false">SUM('monthly data'!BM320:BO320)</f>
        <v>17.15</v>
      </c>
      <c r="X1331" s="337" t="n">
        <f aca="false">SUM('monthly data'!BP320:BR320)</f>
        <v>18.6</v>
      </c>
      <c r="Y1331" s="337" t="n">
        <f aca="false">SUM('monthly data'!BS320:BU320)</f>
        <v>26.99</v>
      </c>
      <c r="Z1331" s="337" t="n">
        <f aca="false">SUM('monthly data'!BV320:BX320)</f>
        <v>28.75</v>
      </c>
      <c r="AA1331" s="337" t="n">
        <f aca="false">SUM('monthly data'!BY320:CA320)</f>
        <v>30.98</v>
      </c>
      <c r="AB1331" s="337" t="n">
        <f aca="false">SUM('monthly data'!CB320:CD320)</f>
        <v>29.77</v>
      </c>
      <c r="AC1331" s="337" t="n">
        <f aca="false">SUM('monthly data'!CE320:CG320)</f>
        <v>33.95</v>
      </c>
      <c r="AD1331" s="337" t="n">
        <f aca="false">SUM('monthly data'!CH320:CJ320)</f>
        <v>31.66</v>
      </c>
      <c r="AE1331" s="337" t="n">
        <f aca="false">SUM('monthly data'!CK320:CM320)</f>
        <v>29.67</v>
      </c>
      <c r="AF1331" s="337" t="n">
        <f aca="false">SUM('monthly data'!CN320:CP320)</f>
        <v>30.66</v>
      </c>
      <c r="AG1331" s="337" t="n">
        <f aca="false">SUM('monthly data'!CQ320:CS320)</f>
        <v>29.13</v>
      </c>
      <c r="AH1331" s="337" t="n">
        <f aca="false">SUM('monthly data'!CT320:CV320)</f>
        <v>28.29</v>
      </c>
      <c r="AI1331" s="337" t="n">
        <f aca="false">SUM('monthly data'!CW320:CY320)</f>
        <v>29.32</v>
      </c>
      <c r="AJ1331" s="337" t="n">
        <f aca="false">SUM('monthly data'!CZ320:DB320)</f>
        <v>31.01</v>
      </c>
      <c r="AK1331" s="337" t="n">
        <f aca="false">SUM('monthly data'!DC320:DE320)</f>
        <v>32.96</v>
      </c>
      <c r="AL1331" s="337" t="n">
        <f aca="false">SUM('monthly data'!DF320:DH320)</f>
        <v>32.58</v>
      </c>
      <c r="AM1331" s="337" t="n">
        <f aca="false">SUM('monthly data'!DI320:DK320)</f>
        <v>32.61</v>
      </c>
      <c r="AN1331" s="337" t="n">
        <f aca="false">SUM('monthly data'!DL320:DN320)</f>
        <v>33.31</v>
      </c>
      <c r="AO1331" s="337" t="n">
        <f aca="false">SUM('monthly data'!DO320:DQ320)</f>
        <v>33.75</v>
      </c>
      <c r="AP1331" s="337" t="n">
        <f aca="false">SUM('monthly data'!DR320:DT320)</f>
        <v>19.34</v>
      </c>
      <c r="AQ1331" s="337" t="n">
        <f aca="false">SUM('monthly data'!DU320:DW320)</f>
        <v>23.16</v>
      </c>
      <c r="AR1331" s="337" t="n">
        <f aca="false">SUM('monthly data'!DX320:DZ320)</f>
        <v>28.57</v>
      </c>
      <c r="AS1331" s="337" t="n">
        <f aca="false">SUM('monthly data'!EA320:EC320)</f>
        <v>28.34</v>
      </c>
      <c r="AT1331" s="337" t="n">
        <f aca="false">SUM('monthly data'!ED320:EF320)</f>
        <v>27.52</v>
      </c>
      <c r="AU1331" s="337" t="n">
        <f aca="false">SUM('monthly data'!EG320:EI320)</f>
        <v>25.29</v>
      </c>
      <c r="AV1331" s="337" t="n">
        <f aca="false">SUM('monthly data'!EJ320:EL320)</f>
        <v>24</v>
      </c>
      <c r="AW1331" s="337" t="n">
        <f aca="false">SUM('monthly data'!EM320:EO320)</f>
        <v>22.29</v>
      </c>
      <c r="AX1331" s="337" t="n">
        <f aca="false">SUM('monthly data'!EP320:ER320)</f>
        <v>23.79</v>
      </c>
      <c r="AY1331" s="337" t="n">
        <f aca="false">SUM('monthly data'!ES320:EU320)</f>
        <v>22.29</v>
      </c>
      <c r="AZ1331" s="337" t="n">
        <f aca="false">SUM('monthly data'!EV320:EX320)</f>
        <v>18.26</v>
      </c>
      <c r="BA1331" s="337" t="n">
        <f aca="false">SUM('monthly data'!EY320:FA320)</f>
        <v>22.21</v>
      </c>
      <c r="BB1331" s="337" t="n">
        <f aca="false">SUM('monthly data'!FB320:FD320)</f>
        <v>22.99</v>
      </c>
      <c r="BC1331" s="337" t="n">
        <f aca="false">SUM('monthly data'!FE320:FG320)</f>
        <v>19.3</v>
      </c>
      <c r="BD1331" s="337" t="n">
        <f aca="false">SUM('monthly data'!FH320:FJ320)</f>
        <v>21.1</v>
      </c>
      <c r="BE1331" s="337" t="n">
        <f aca="false">SUM('monthly data'!FK320:FM320)</f>
        <v>22.24</v>
      </c>
      <c r="BF1331" s="337" t="n">
        <f aca="false">SUM('monthly data'!FN320:FP320)</f>
        <v>27.91</v>
      </c>
      <c r="BG1331" s="337" t="n">
        <f aca="false">SUM('monthly data'!FQ320:FS320)</f>
        <v>25.65</v>
      </c>
      <c r="BH1331" s="337" t="n">
        <f aca="false">SUM('monthly data'!FT320:FV320)</f>
        <v>27.86</v>
      </c>
      <c r="BI1331" s="337" t="n">
        <f aca="false">SUM('monthly data'!FW320:FY320)</f>
        <v>24.28</v>
      </c>
      <c r="BJ1331" s="337" t="n">
        <f aca="false">SUM('monthly data'!FZ320:GB320)</f>
        <v>21.16</v>
      </c>
      <c r="BK1331" s="337" t="n">
        <f aca="false">SUM('monthly data'!GC320:GE320)</f>
        <v>19.01</v>
      </c>
      <c r="BL1331" s="337" t="n">
        <f aca="false">SUM('monthly data'!GF320:GH320)</f>
        <v>21.17</v>
      </c>
      <c r="BM1331" s="337" t="n">
        <f aca="false">SUM('monthly data'!GI320:GK320)</f>
        <v>21.32</v>
      </c>
      <c r="BN1331" s="337" t="n">
        <f aca="false">SUM('monthly data'!GL320:GN320)</f>
        <v>20.19</v>
      </c>
      <c r="BO1331" s="337" t="n">
        <f aca="false">SUM('monthly data'!GO320:GQ320)</f>
        <v>20.78</v>
      </c>
      <c r="BP1331" s="337" t="n">
        <f aca="false">SUM('monthly data'!GR320:GT320)</f>
        <v>20.77</v>
      </c>
      <c r="BQ1331" s="337" t="n">
        <f aca="false">SUM('monthly data'!GU320:GW320)</f>
        <v>22.92</v>
      </c>
      <c r="BR1331" s="337" t="n">
        <f aca="false">SUM('monthly data'!GX320:GZ320)</f>
        <v>21.7575268817204</v>
      </c>
      <c r="BS1331" s="337" t="n">
        <f aca="false">SUM('monthly data'!HA320:HC320)</f>
        <v>25.547</v>
      </c>
      <c r="BT1331" s="337" t="n">
        <f aca="false">SUM('monthly data'!HD320:HF320)</f>
        <v>29.4226497596637</v>
      </c>
      <c r="BU1331" s="337" t="n">
        <f aca="false">SUM('monthly data'!HG320:HI320)</f>
        <v>33.905</v>
      </c>
      <c r="BV1331" s="337" t="n">
        <f aca="false">SUM('monthly data'!HJ320:HL320)</f>
        <v>31.4408028695922</v>
      </c>
      <c r="BW1331" s="337" t="n">
        <f aca="false">SUM('monthly data'!HM320:HO320)</f>
        <v>32.7223162954289</v>
      </c>
      <c r="BX1331" s="337" t="n">
        <f aca="false">SUM('monthly data'!HP320:HR320)</f>
        <v>26.4429698736638</v>
      </c>
      <c r="BY1331" s="337" t="n">
        <f aca="false">SUM('monthly data'!HS320:HU320)</f>
        <v>18.3739473396038</v>
      </c>
      <c r="BZ1331" s="337" t="n">
        <f aca="false">SUM('monthly data'!HV320:HX320)</f>
        <v>17.2093722943723</v>
      </c>
      <c r="CA1331" s="337" t="n">
        <f aca="false">SUM('monthly data'!HY320:IA320)</f>
        <v>17.0441720227086</v>
      </c>
      <c r="CB1331" s="337" t="n">
        <f aca="false">SUM('monthly data'!IB320:ID320)</f>
        <v>16.6564336130394</v>
      </c>
      <c r="CC1331" s="337" t="n">
        <f aca="false">SUM('monthly data'!IE320:IG320)</f>
        <v>16.15</v>
      </c>
      <c r="CD1331" s="337" t="n">
        <f aca="false">SUM('monthly data'!IH320:IJ320)</f>
        <v>12.112</v>
      </c>
      <c r="CE1331" s="337" t="n">
        <f aca="false">SUM('monthly data'!IK320:IM320)</f>
        <v>10.363</v>
      </c>
      <c r="CF1331" s="337" t="n">
        <f aca="false">SUM('monthly data'!IN320:IP320)</f>
        <v>10.459</v>
      </c>
      <c r="CG1331" s="337" t="n">
        <f aca="false">SUM('monthly data'!IQ320:IS320)</f>
        <v>10.625</v>
      </c>
      <c r="CH1331" s="337" t="n">
        <f aca="false">SUM('monthly data'!IT320:IV320)</f>
        <v>14.9112815864795</v>
      </c>
      <c r="CI1331" s="337" t="n">
        <f aca="false">SUM('monthly data'!IW320:IY320)</f>
        <v>17.4380529723851</v>
      </c>
      <c r="CJ1331" s="337" t="n">
        <f aca="false">SUM('monthly data'!IZ320:JB320)</f>
        <v>18.5105177046352</v>
      </c>
      <c r="CK1331" s="337" t="n">
        <f aca="false">SUM('monthly data'!JC320:JE320)</f>
        <v>19.8366269221744</v>
      </c>
      <c r="CL1331" s="337" t="n">
        <f aca="false">SUM('monthly data'!JF320:JH320)</f>
        <v>19.2444430512017</v>
      </c>
      <c r="CM1331" s="337" t="n">
        <f aca="false">SUM('monthly data'!JI320:JK320)</f>
        <v>18.9597506404782</v>
      </c>
      <c r="CN1331" s="337" t="n">
        <f aca="false">SUM('monthly data'!JL320:JN320)</f>
        <v>17.8128734406384</v>
      </c>
      <c r="CO1331" s="337" t="n">
        <f aca="false">SUM('monthly data'!JO320:JQ320)</f>
        <v>17.2483433348608</v>
      </c>
      <c r="CP1331" s="337" t="n">
        <f aca="false">SUM('monthly data'!JR320:JT320)</f>
        <v>16.5743979078041</v>
      </c>
      <c r="CQ1331" s="337" t="n">
        <f aca="false">SUM('monthly data'!JU320:JW320)</f>
        <v>16.9248425566946</v>
      </c>
      <c r="CR1331" s="337" t="n">
        <f aca="false">SUM('monthly data'!JX320:JZ320)</f>
        <v>16.8897003779942</v>
      </c>
      <c r="CS1331" s="337" t="n">
        <f aca="false">SUM('monthly data'!KA320:KC320)</f>
        <v>16.4972193264532</v>
      </c>
      <c r="CT1331" s="337" t="n">
        <f aca="false">SUM('monthly data'!KD320:KF320)</f>
        <v>16.5702104097813</v>
      </c>
      <c r="CU1331" s="337" t="n">
        <f aca="false">SUM('monthly data'!KG320:KI320)</f>
        <v>16.1250097113445</v>
      </c>
      <c r="CV1331" s="337" t="n">
        <f aca="false">SUM('monthly data'!KJ320:KL320)</f>
        <v>16.4182512203144</v>
      </c>
      <c r="CW1331" s="337" t="n">
        <f aca="false">SUM('monthly data'!KM320:KO320)</f>
        <v>16.4398400938452</v>
      </c>
      <c r="CX1331" s="337" t="n">
        <f aca="false">SUM('monthly data'!KP320:KR320)</f>
        <v>16.6073675927226</v>
      </c>
      <c r="CY1331" s="337" t="n">
        <f aca="false">SUM('monthly data'!KS320:KU320)</f>
        <v>16.0640997697054</v>
      </c>
      <c r="CZ1331" s="337" t="n">
        <f aca="false">SUM('monthly data'!KV320:KX320)</f>
        <v>15.819</v>
      </c>
      <c r="DA1331" s="337" t="n">
        <f aca="false">SUM('monthly data'!KY320:LA320)</f>
        <v>15.7358879202989</v>
      </c>
      <c r="DB1331" s="337" t="n">
        <f aca="false">SUM('monthly data'!LB320:LD320)</f>
        <v>15.543442592357</v>
      </c>
      <c r="DC1331" s="337" t="n">
        <f aca="false">SUM('monthly data'!LE320:LG320)</f>
        <v>15.5686434662821</v>
      </c>
      <c r="DD1331" s="337" t="n">
        <f aca="false">SUM('monthly data'!LH320:LJ320)</f>
        <v>15.5736221480779</v>
      </c>
      <c r="DE1331" s="337" t="n">
        <f aca="false">SUM('monthly data'!LK320:LM320)</f>
        <v>15.5158544276969</v>
      </c>
      <c r="DF1331" s="337" t="n">
        <f aca="false">SUM('monthly data'!LN320:LP320)</f>
        <v>15.8758623414813</v>
      </c>
      <c r="DG1331" s="337" t="n">
        <f aca="false">SUM('monthly data'!LQ320:LS320)</f>
        <v>16.523</v>
      </c>
      <c r="DH1331" s="337" t="n">
        <f aca="false">SUM('monthly data'!LT320:LV320)</f>
        <v>18.141</v>
      </c>
      <c r="DI1331" s="337" t="n">
        <f aca="false">SUM('monthly data'!LW320:LY320)</f>
        <v>20.532</v>
      </c>
      <c r="DJ1331" s="337" t="n">
        <f aca="false">SUM('monthly data'!LZ320:MB320)</f>
        <v>22.0708721167934</v>
      </c>
      <c r="DK1331" s="337" t="n">
        <f aca="false">SUM('monthly data'!MC320:ME320)</f>
        <v>15.4645134176091</v>
      </c>
      <c r="DL1331" s="337" t="n">
        <f aca="false">SUM('monthly data'!MF320:MH320)</f>
        <v>0</v>
      </c>
      <c r="DM1331" s="337" t="n">
        <f aca="false">SUM('monthly data'!MI320:MK320)</f>
        <v>0</v>
      </c>
      <c r="DN1331" s="337" t="n">
        <f aca="false">SUM('monthly data'!ML320:MN320)</f>
        <v>0</v>
      </c>
      <c r="DO1331" s="337" t="n">
        <f aca="false">SUM('monthly data'!MO320:MQ320)</f>
        <v>0</v>
      </c>
      <c r="DP1331" s="337" t="n">
        <f aca="false">SUM('monthly data'!MR320:MT320)</f>
        <v>0</v>
      </c>
      <c r="DQ1331" s="337" t="n">
        <f aca="false">SUM('monthly data'!MU320:MW320)</f>
        <v>0</v>
      </c>
    </row>
    <row r="1332" customFormat="false" ht="15" hidden="false" customHeight="false" outlineLevel="0" collapsed="false">
      <c r="A1332" s="355" t="s">
        <v>741</v>
      </c>
      <c r="B1332" s="337" t="n">
        <f aca="false">SUM('monthly data'!B321:D321)</f>
        <v>0</v>
      </c>
      <c r="C1332" s="337" t="n">
        <f aca="false">SUM('monthly data'!E321:G321)</f>
        <v>0</v>
      </c>
      <c r="D1332" s="337" t="n">
        <f aca="false">SUM('monthly data'!H321:J321)</f>
        <v>0</v>
      </c>
      <c r="E1332" s="337" t="n">
        <f aca="false">SUM('monthly data'!K321:M321)</f>
        <v>0</v>
      </c>
      <c r="F1332" s="337" t="n">
        <f aca="false">SUM('monthly data'!N321:P321)</f>
        <v>0</v>
      </c>
      <c r="G1332" s="337" t="n">
        <f aca="false">SUM('monthly data'!Q321:S321)</f>
        <v>0</v>
      </c>
      <c r="H1332" s="337" t="n">
        <f aca="false">SUM('monthly data'!T321:V321)</f>
        <v>0</v>
      </c>
      <c r="I1332" s="337" t="n">
        <f aca="false">SUM('monthly data'!W321:Y321)</f>
        <v>0</v>
      </c>
      <c r="J1332" s="337" t="n">
        <f aca="false">SUM('monthly data'!Z321:AB321)</f>
        <v>0</v>
      </c>
      <c r="K1332" s="337" t="n">
        <f aca="false">SUM('monthly data'!AC321:AE321)</f>
        <v>0</v>
      </c>
      <c r="L1332" s="337" t="n">
        <f aca="false">SUM('monthly data'!AF321:AH321)</f>
        <v>0</v>
      </c>
      <c r="M1332" s="337" t="n">
        <f aca="false">SUM('monthly data'!AI321:AK321)</f>
        <v>0</v>
      </c>
      <c r="N1332" s="337" t="n">
        <f aca="false">SUM('monthly data'!AL321:AN321)</f>
        <v>0</v>
      </c>
      <c r="O1332" s="337" t="n">
        <f aca="false">SUM('monthly data'!AO321:AQ321)</f>
        <v>0</v>
      </c>
      <c r="P1332" s="337" t="n">
        <f aca="false">SUM('monthly data'!AR321:AT321)</f>
        <v>0</v>
      </c>
      <c r="Q1332" s="337" t="n">
        <f aca="false">SUM('monthly data'!AU321:AW321)</f>
        <v>0</v>
      </c>
      <c r="R1332" s="337" t="n">
        <f aca="false">SUM('monthly data'!AX321:AZ321)</f>
        <v>0</v>
      </c>
      <c r="S1332" s="337" t="n">
        <f aca="false">SUM('monthly data'!BA321:BC321)</f>
        <v>0</v>
      </c>
      <c r="T1332" s="337" t="n">
        <f aca="false">SUM('monthly data'!BD321:BF321)</f>
        <v>0</v>
      </c>
      <c r="U1332" s="337" t="n">
        <f aca="false">SUM('monthly data'!BG321:BI321)</f>
        <v>0</v>
      </c>
      <c r="V1332" s="337" t="n">
        <f aca="false">SUM('monthly data'!BJ321:BL321)</f>
        <v>0</v>
      </c>
      <c r="W1332" s="337" t="n">
        <f aca="false">SUM('monthly data'!BM321:BO321)</f>
        <v>0</v>
      </c>
      <c r="X1332" s="337" t="n">
        <f aca="false">SUM('monthly data'!BP321:BR321)</f>
        <v>0</v>
      </c>
      <c r="Y1332" s="337" t="n">
        <f aca="false">SUM('monthly data'!BS321:BU321)</f>
        <v>0</v>
      </c>
      <c r="Z1332" s="337" t="n">
        <f aca="false">SUM('monthly data'!BV321:BX321)</f>
        <v>0</v>
      </c>
      <c r="AA1332" s="337" t="n">
        <f aca="false">SUM('monthly data'!BY321:CA321)</f>
        <v>0</v>
      </c>
      <c r="AB1332" s="337" t="n">
        <f aca="false">SUM('monthly data'!CB321:CD321)</f>
        <v>0</v>
      </c>
      <c r="AC1332" s="337" t="n">
        <f aca="false">SUM('monthly data'!CE321:CG321)</f>
        <v>0</v>
      </c>
      <c r="AD1332" s="337" t="n">
        <f aca="false">SUM('monthly data'!CH321:CJ321)</f>
        <v>0</v>
      </c>
      <c r="AE1332" s="337" t="n">
        <f aca="false">SUM('monthly data'!CK321:CM321)</f>
        <v>0</v>
      </c>
      <c r="AF1332" s="337" t="n">
        <f aca="false">SUM('monthly data'!CN321:CP321)</f>
        <v>0</v>
      </c>
      <c r="AG1332" s="337" t="n">
        <f aca="false">SUM('monthly data'!CQ321:CS321)</f>
        <v>0</v>
      </c>
      <c r="AH1332" s="337" t="n">
        <f aca="false">SUM('monthly data'!CT321:CV321)</f>
        <v>0</v>
      </c>
      <c r="AI1332" s="337" t="n">
        <f aca="false">SUM('monthly data'!CW321:CY321)</f>
        <v>0</v>
      </c>
      <c r="AJ1332" s="337" t="n">
        <f aca="false">SUM('monthly data'!CZ321:DB321)</f>
        <v>0</v>
      </c>
      <c r="AK1332" s="337" t="n">
        <f aca="false">SUM('monthly data'!DC321:DE321)</f>
        <v>0</v>
      </c>
      <c r="AL1332" s="337" t="n">
        <f aca="false">SUM('monthly data'!DF321:DH321)</f>
        <v>0</v>
      </c>
      <c r="AM1332" s="337" t="n">
        <f aca="false">SUM('monthly data'!DI321:DK321)</f>
        <v>0</v>
      </c>
      <c r="AN1332" s="337" t="n">
        <f aca="false">SUM('monthly data'!DL321:DN321)</f>
        <v>0</v>
      </c>
      <c r="AO1332" s="337" t="n">
        <f aca="false">SUM('monthly data'!DO321:DQ321)</f>
        <v>0</v>
      </c>
      <c r="AP1332" s="337" t="n">
        <f aca="false">SUM('monthly data'!DR321:DT321)</f>
        <v>0</v>
      </c>
      <c r="AQ1332" s="337" t="n">
        <f aca="false">SUM('monthly data'!DU321:DW321)</f>
        <v>0</v>
      </c>
      <c r="AR1332" s="337" t="n">
        <f aca="false">SUM('monthly data'!DX321:DZ321)</f>
        <v>0</v>
      </c>
      <c r="AS1332" s="337" t="n">
        <f aca="false">SUM('monthly data'!EA321:EC321)</f>
        <v>0</v>
      </c>
      <c r="AT1332" s="337" t="n">
        <f aca="false">SUM('monthly data'!ED321:EF321)</f>
        <v>0</v>
      </c>
      <c r="AU1332" s="337" t="n">
        <f aca="false">SUM('monthly data'!EG321:EI321)</f>
        <v>0</v>
      </c>
      <c r="AV1332" s="337" t="n">
        <f aca="false">SUM('monthly data'!EJ321:EL321)</f>
        <v>0</v>
      </c>
      <c r="AW1332" s="337" t="n">
        <f aca="false">SUM('monthly data'!EM321:EO321)</f>
        <v>0</v>
      </c>
      <c r="AX1332" s="337" t="n">
        <f aca="false">SUM('monthly data'!EP321:ER321)</f>
        <v>0</v>
      </c>
      <c r="AY1332" s="337" t="n">
        <f aca="false">SUM('monthly data'!ES321:EU321)</f>
        <v>0</v>
      </c>
      <c r="AZ1332" s="337" t="n">
        <f aca="false">SUM('monthly data'!EV321:EX321)</f>
        <v>0</v>
      </c>
      <c r="BA1332" s="337" t="n">
        <f aca="false">SUM('monthly data'!EY321:FA321)</f>
        <v>0</v>
      </c>
      <c r="BB1332" s="337" t="n">
        <f aca="false">SUM('monthly data'!FB321:FD321)</f>
        <v>24</v>
      </c>
      <c r="BC1332" s="337" t="n">
        <f aca="false">SUM('monthly data'!FE321:FG321)</f>
        <v>24</v>
      </c>
      <c r="BD1332" s="337" t="n">
        <f aca="false">SUM('monthly data'!FH321:FJ321)</f>
        <v>24</v>
      </c>
      <c r="BE1332" s="337" t="n">
        <f aca="false">SUM('monthly data'!FK321:FM321)</f>
        <v>24</v>
      </c>
      <c r="BF1332" s="337" t="n">
        <f aca="false">SUM('monthly data'!FN321:FP321)</f>
        <v>18</v>
      </c>
      <c r="BG1332" s="337" t="n">
        <f aca="false">SUM('monthly data'!FQ321:FS321)</f>
        <v>15</v>
      </c>
      <c r="BH1332" s="337" t="n">
        <f aca="false">SUM('monthly data'!FT321:FV321)</f>
        <v>15</v>
      </c>
      <c r="BI1332" s="337" t="n">
        <f aca="false">SUM('monthly data'!FW321:FY321)</f>
        <v>15</v>
      </c>
      <c r="BJ1332" s="337" t="n">
        <f aca="false">SUM('monthly data'!FZ321:GB321)</f>
        <v>15</v>
      </c>
      <c r="BK1332" s="337" t="n">
        <f aca="false">SUM('monthly data'!GC321:GE321)</f>
        <v>15</v>
      </c>
      <c r="BL1332" s="337" t="n">
        <f aca="false">SUM('monthly data'!GF321:GH321)</f>
        <v>15</v>
      </c>
      <c r="BM1332" s="337" t="n">
        <f aca="false">SUM('monthly data'!GI321:GK321)</f>
        <v>15</v>
      </c>
      <c r="BN1332" s="337" t="n">
        <f aca="false">SUM('monthly data'!GL321:GN321)</f>
        <v>15</v>
      </c>
      <c r="BO1332" s="337" t="n">
        <f aca="false">SUM('monthly data'!GO321:GQ321)</f>
        <v>15</v>
      </c>
      <c r="BP1332" s="337" t="n">
        <f aca="false">SUM('monthly data'!GR321:GT321)</f>
        <v>15</v>
      </c>
      <c r="BQ1332" s="337" t="n">
        <f aca="false">SUM('monthly data'!GU321:GW321)</f>
        <v>15</v>
      </c>
      <c r="BR1332" s="337" t="n">
        <f aca="false">SUM('monthly data'!GX321:GZ321)</f>
        <v>15</v>
      </c>
      <c r="BS1332" s="337" t="n">
        <f aca="false">SUM('monthly data'!HA321:HC321)</f>
        <v>15</v>
      </c>
      <c r="BT1332" s="337" t="n">
        <f aca="false">SUM('monthly data'!HD321:HF321)</f>
        <v>15</v>
      </c>
      <c r="BU1332" s="337" t="n">
        <f aca="false">SUM('monthly data'!HG321:HI321)</f>
        <v>15</v>
      </c>
      <c r="BV1332" s="337" t="n">
        <f aca="false">SUM('monthly data'!HJ321:HL321)</f>
        <v>15</v>
      </c>
      <c r="BW1332" s="337" t="n">
        <f aca="false">SUM('monthly data'!HM321:HO321)</f>
        <v>15</v>
      </c>
      <c r="BX1332" s="337" t="n">
        <f aca="false">SUM('monthly data'!HP321:HR321)</f>
        <v>15</v>
      </c>
      <c r="BY1332" s="337" t="n">
        <f aca="false">SUM('monthly data'!HS321:HU321)</f>
        <v>15</v>
      </c>
      <c r="BZ1332" s="337" t="n">
        <f aca="false">SUM('monthly data'!HV321:HX321)</f>
        <v>15</v>
      </c>
      <c r="CA1332" s="337" t="n">
        <f aca="false">SUM('monthly data'!HY321:IA321)</f>
        <v>15</v>
      </c>
      <c r="CB1332" s="337" t="n">
        <f aca="false">SUM('monthly data'!IB321:ID321)</f>
        <v>15</v>
      </c>
      <c r="CC1332" s="337" t="n">
        <f aca="false">SUM('monthly data'!IE321:IG321)</f>
        <v>15</v>
      </c>
      <c r="CD1332" s="337" t="n">
        <f aca="false">SUM('monthly data'!IH321:IJ321)</f>
        <v>15</v>
      </c>
      <c r="CE1332" s="337" t="n">
        <f aca="false">SUM('monthly data'!IK321:IM321)</f>
        <v>15</v>
      </c>
      <c r="CF1332" s="337" t="n">
        <f aca="false">SUM('monthly data'!IN321:IP321)</f>
        <v>15</v>
      </c>
      <c r="CG1332" s="337" t="n">
        <f aca="false">SUM('monthly data'!IQ321:IS321)</f>
        <v>15</v>
      </c>
      <c r="CH1332" s="337" t="n">
        <f aca="false">SUM('monthly data'!IT321:IV321)</f>
        <v>15</v>
      </c>
      <c r="CI1332" s="337" t="n">
        <f aca="false">SUM('monthly data'!IW321:IY321)</f>
        <v>15</v>
      </c>
      <c r="CJ1332" s="337" t="n">
        <f aca="false">SUM('monthly data'!IZ321:JB321)</f>
        <v>15</v>
      </c>
      <c r="CK1332" s="337" t="n">
        <f aca="false">SUM('monthly data'!JC321:JE321)</f>
        <v>15</v>
      </c>
      <c r="CL1332" s="337" t="n">
        <f aca="false">SUM('monthly data'!JF321:JH321)</f>
        <v>15</v>
      </c>
      <c r="CM1332" s="337" t="n">
        <f aca="false">SUM('monthly data'!JI321:JK321)</f>
        <v>15</v>
      </c>
      <c r="CN1332" s="337" t="n">
        <f aca="false">SUM('monthly data'!JL321:JN321)</f>
        <v>15</v>
      </c>
      <c r="CO1332" s="337" t="n">
        <f aca="false">SUM('monthly data'!JO321:JQ321)</f>
        <v>15</v>
      </c>
      <c r="CP1332" s="337" t="n">
        <f aca="false">SUM('monthly data'!JR321:JT321)</f>
        <v>15</v>
      </c>
      <c r="CQ1332" s="337" t="n">
        <f aca="false">SUM('monthly data'!JU321:JW321)</f>
        <v>15</v>
      </c>
      <c r="CR1332" s="337" t="n">
        <f aca="false">SUM('monthly data'!JX321:JZ321)</f>
        <v>15</v>
      </c>
      <c r="CS1332" s="337" t="n">
        <f aca="false">SUM('monthly data'!KA321:KC321)</f>
        <v>15</v>
      </c>
      <c r="CT1332" s="337" t="n">
        <f aca="false">SUM('monthly data'!KD321:KF321)</f>
        <v>15</v>
      </c>
      <c r="CU1332" s="337" t="n">
        <f aca="false">SUM('monthly data'!KG321:KI321)</f>
        <v>15</v>
      </c>
      <c r="CV1332" s="337" t="n">
        <f aca="false">SUM('monthly data'!KJ321:KL321)</f>
        <v>15</v>
      </c>
      <c r="CW1332" s="337" t="n">
        <f aca="false">SUM('monthly data'!KM321:KO321)</f>
        <v>15</v>
      </c>
      <c r="CX1332" s="337" t="n">
        <f aca="false">SUM('monthly data'!KP321:KR321)</f>
        <v>15</v>
      </c>
      <c r="CY1332" s="337" t="n">
        <f aca="false">SUM('monthly data'!KS321:KU321)</f>
        <v>12</v>
      </c>
      <c r="CZ1332" s="337" t="n">
        <f aca="false">SUM('monthly data'!KV321:KX321)</f>
        <v>12</v>
      </c>
      <c r="DA1332" s="337" t="n">
        <f aca="false">SUM('monthly data'!KY321:LA321)</f>
        <v>12</v>
      </c>
      <c r="DB1332" s="337" t="n">
        <f aca="false">SUM('monthly data'!LB321:LD321)</f>
        <v>12</v>
      </c>
      <c r="DC1332" s="337" t="n">
        <f aca="false">SUM('monthly data'!LE321:LG321)</f>
        <v>12</v>
      </c>
      <c r="DD1332" s="337" t="n">
        <f aca="false">SUM('monthly data'!LH321:LJ321)</f>
        <v>12</v>
      </c>
      <c r="DE1332" s="337" t="n">
        <f aca="false">SUM('monthly data'!LK321:LM321)</f>
        <v>12</v>
      </c>
      <c r="DF1332" s="337" t="n">
        <f aca="false">SUM('monthly data'!LN321:LP321)</f>
        <v>12</v>
      </c>
      <c r="DG1332" s="337" t="n">
        <f aca="false">SUM('monthly data'!LQ321:LS321)</f>
        <v>12</v>
      </c>
      <c r="DH1332" s="337" t="n">
        <f aca="false">SUM('monthly data'!LT321:LV321)</f>
        <v>12</v>
      </c>
      <c r="DI1332" s="337" t="n">
        <f aca="false">SUM('monthly data'!LW321:LY321)</f>
        <v>12</v>
      </c>
      <c r="DJ1332" s="337" t="n">
        <f aca="false">SUM('monthly data'!LZ321:MB321)</f>
        <v>15</v>
      </c>
      <c r="DK1332" s="337" t="n">
        <f aca="false">SUM('monthly data'!MC321:ME321)</f>
        <v>10</v>
      </c>
      <c r="DL1332" s="337" t="n">
        <f aca="false">SUM('monthly data'!MF321:MH321)</f>
        <v>0</v>
      </c>
      <c r="DM1332" s="337" t="n">
        <f aca="false">SUM('monthly data'!MI321:MK321)</f>
        <v>0</v>
      </c>
      <c r="DN1332" s="337" t="n">
        <f aca="false">SUM('monthly data'!ML321:MN321)</f>
        <v>0</v>
      </c>
      <c r="DO1332" s="337" t="n">
        <f aca="false">SUM('monthly data'!MO321:MQ321)</f>
        <v>0</v>
      </c>
      <c r="DP1332" s="337" t="n">
        <f aca="false">SUM('monthly data'!MR321:MT321)</f>
        <v>0</v>
      </c>
      <c r="DQ1332" s="337" t="n">
        <f aca="false">SUM('monthly data'!MU321:MW321)</f>
        <v>0</v>
      </c>
    </row>
    <row r="1333" customFormat="false" ht="15" hidden="false" customHeight="false" outlineLevel="0" collapsed="false">
      <c r="A1333" s="355" t="s">
        <v>742</v>
      </c>
      <c r="B1333" s="337" t="n">
        <f aca="false">SUM('monthly data'!B322:D322)</f>
        <v>0</v>
      </c>
      <c r="C1333" s="337" t="n">
        <f aca="false">SUM('monthly data'!E322:G322)</f>
        <v>0</v>
      </c>
      <c r="D1333" s="337" t="n">
        <f aca="false">SUM('monthly data'!H322:J322)</f>
        <v>0</v>
      </c>
      <c r="E1333" s="337" t="n">
        <f aca="false">SUM('monthly data'!K322:M322)</f>
        <v>0</v>
      </c>
      <c r="F1333" s="337" t="n">
        <f aca="false">SUM('monthly data'!N322:P322)</f>
        <v>0</v>
      </c>
      <c r="G1333" s="337" t="n">
        <f aca="false">SUM('monthly data'!Q322:S322)</f>
        <v>0</v>
      </c>
      <c r="H1333" s="337" t="n">
        <f aca="false">SUM('monthly data'!T322:V322)</f>
        <v>0</v>
      </c>
      <c r="I1333" s="337" t="n">
        <f aca="false">SUM('monthly data'!W322:Y322)</f>
        <v>0</v>
      </c>
      <c r="J1333" s="337" t="n">
        <f aca="false">SUM('monthly data'!Z322:AB322)</f>
        <v>0</v>
      </c>
      <c r="K1333" s="337" t="n">
        <f aca="false">SUM('monthly data'!AC322:AE322)</f>
        <v>0</v>
      </c>
      <c r="L1333" s="337" t="n">
        <f aca="false">SUM('monthly data'!AF322:AH322)</f>
        <v>0</v>
      </c>
      <c r="M1333" s="337" t="n">
        <f aca="false">SUM('monthly data'!AI322:AK322)</f>
        <v>0</v>
      </c>
      <c r="N1333" s="337" t="n">
        <f aca="false">SUM('monthly data'!AL322:AN322)</f>
        <v>0</v>
      </c>
      <c r="O1333" s="337" t="n">
        <f aca="false">SUM('monthly data'!AO322:AQ322)</f>
        <v>0</v>
      </c>
      <c r="P1333" s="337" t="n">
        <f aca="false">SUM('monthly data'!AR322:AT322)</f>
        <v>0</v>
      </c>
      <c r="Q1333" s="337" t="n">
        <f aca="false">SUM('monthly data'!AU322:AW322)</f>
        <v>0</v>
      </c>
      <c r="R1333" s="337" t="n">
        <f aca="false">SUM('monthly data'!AX322:AZ322)</f>
        <v>0</v>
      </c>
      <c r="S1333" s="337" t="n">
        <f aca="false">SUM('monthly data'!BA322:BC322)</f>
        <v>0</v>
      </c>
      <c r="T1333" s="337" t="n">
        <f aca="false">SUM('monthly data'!BD322:BF322)</f>
        <v>0</v>
      </c>
      <c r="U1333" s="337" t="n">
        <f aca="false">SUM('monthly data'!BG322:BI322)</f>
        <v>0</v>
      </c>
      <c r="V1333" s="337" t="n">
        <f aca="false">SUM('monthly data'!BJ322:BL322)</f>
        <v>0</v>
      </c>
      <c r="W1333" s="337" t="n">
        <f aca="false">SUM('monthly data'!BM322:BO322)</f>
        <v>0</v>
      </c>
      <c r="X1333" s="337" t="n">
        <f aca="false">SUM('monthly data'!BP322:BR322)</f>
        <v>0</v>
      </c>
      <c r="Y1333" s="337" t="n">
        <f aca="false">SUM('monthly data'!BS322:BU322)</f>
        <v>0</v>
      </c>
      <c r="Z1333" s="337" t="n">
        <f aca="false">SUM('monthly data'!BV322:BX322)</f>
        <v>0</v>
      </c>
      <c r="AA1333" s="337" t="n">
        <f aca="false">SUM('monthly data'!BY322:CA322)</f>
        <v>0</v>
      </c>
      <c r="AB1333" s="337" t="n">
        <f aca="false">SUM('monthly data'!CB322:CD322)</f>
        <v>0</v>
      </c>
      <c r="AC1333" s="337" t="n">
        <f aca="false">SUM('monthly data'!CE322:CG322)</f>
        <v>0</v>
      </c>
      <c r="AD1333" s="337" t="n">
        <f aca="false">SUM('monthly data'!CH322:CJ322)</f>
        <v>0</v>
      </c>
      <c r="AE1333" s="337" t="n">
        <f aca="false">SUM('monthly data'!CK322:CM322)</f>
        <v>0</v>
      </c>
      <c r="AF1333" s="337" t="n">
        <f aca="false">SUM('monthly data'!CN322:CP322)</f>
        <v>0</v>
      </c>
      <c r="AG1333" s="337" t="n">
        <f aca="false">SUM('monthly data'!CQ322:CS322)</f>
        <v>0</v>
      </c>
      <c r="AH1333" s="337" t="n">
        <f aca="false">SUM('monthly data'!CT322:CV322)</f>
        <v>0</v>
      </c>
      <c r="AI1333" s="337" t="n">
        <f aca="false">SUM('monthly data'!CW322:CY322)</f>
        <v>0</v>
      </c>
      <c r="AJ1333" s="337" t="n">
        <f aca="false">SUM('monthly data'!CZ322:DB322)</f>
        <v>0</v>
      </c>
      <c r="AK1333" s="337" t="n">
        <f aca="false">SUM('monthly data'!DC322:DE322)</f>
        <v>0</v>
      </c>
      <c r="AL1333" s="337" t="n">
        <f aca="false">SUM('monthly data'!DF322:DH322)</f>
        <v>0</v>
      </c>
      <c r="AM1333" s="337" t="n">
        <f aca="false">SUM('monthly data'!DI322:DK322)</f>
        <v>0</v>
      </c>
      <c r="AN1333" s="337" t="n">
        <f aca="false">SUM('monthly data'!DL322:DN322)</f>
        <v>0</v>
      </c>
      <c r="AO1333" s="337" t="n">
        <f aca="false">SUM('monthly data'!DO322:DQ322)</f>
        <v>0</v>
      </c>
      <c r="AP1333" s="337" t="n">
        <f aca="false">SUM('monthly data'!DR322:DT322)</f>
        <v>0</v>
      </c>
      <c r="AQ1333" s="337" t="n">
        <f aca="false">SUM('monthly data'!DU322:DW322)</f>
        <v>0</v>
      </c>
      <c r="AR1333" s="337" t="n">
        <f aca="false">SUM('monthly data'!DX322:DZ322)</f>
        <v>0</v>
      </c>
      <c r="AS1333" s="337" t="n">
        <f aca="false">SUM('monthly data'!EA322:EC322)</f>
        <v>0</v>
      </c>
      <c r="AT1333" s="337" t="n">
        <f aca="false">SUM('monthly data'!ED322:EF322)</f>
        <v>0</v>
      </c>
      <c r="AU1333" s="337" t="n">
        <f aca="false">SUM('monthly data'!EG322:EI322)</f>
        <v>0</v>
      </c>
      <c r="AV1333" s="337" t="n">
        <f aca="false">SUM('monthly data'!EJ322:EL322)</f>
        <v>0</v>
      </c>
      <c r="AW1333" s="337" t="n">
        <f aca="false">SUM('monthly data'!EM322:EO322)</f>
        <v>0</v>
      </c>
      <c r="AX1333" s="337" t="n">
        <f aca="false">SUM('monthly data'!EP322:ER322)</f>
        <v>0</v>
      </c>
      <c r="AY1333" s="337" t="n">
        <f aca="false">SUM('monthly data'!ES322:EU322)</f>
        <v>0</v>
      </c>
      <c r="AZ1333" s="337" t="n">
        <f aca="false">SUM('monthly data'!EV322:EX322)</f>
        <v>0</v>
      </c>
      <c r="BA1333" s="337" t="n">
        <f aca="false">SUM('monthly data'!EY322:FA322)</f>
        <v>0</v>
      </c>
      <c r="BB1333" s="337" t="n">
        <f aca="false">SUM('monthly data'!FB322:FD322)</f>
        <v>0</v>
      </c>
      <c r="BC1333" s="337" t="n">
        <f aca="false">SUM('monthly data'!FE322:FG322)</f>
        <v>0</v>
      </c>
      <c r="BD1333" s="337" t="n">
        <f aca="false">SUM('monthly data'!FH322:FJ322)</f>
        <v>0</v>
      </c>
      <c r="BE1333" s="337" t="n">
        <f aca="false">SUM('monthly data'!FK322:FM322)</f>
        <v>0</v>
      </c>
      <c r="BF1333" s="337" t="n">
        <f aca="false">SUM('monthly data'!FN322:FP322)</f>
        <v>0</v>
      </c>
      <c r="BG1333" s="337" t="n">
        <f aca="false">SUM('monthly data'!FQ322:FS322)</f>
        <v>0</v>
      </c>
      <c r="BH1333" s="337" t="n">
        <f aca="false">SUM('monthly data'!FT322:FV322)</f>
        <v>0</v>
      </c>
      <c r="BI1333" s="337" t="n">
        <f aca="false">SUM('monthly data'!FW322:FY322)</f>
        <v>0</v>
      </c>
      <c r="BJ1333" s="337" t="n">
        <f aca="false">SUM('monthly data'!FZ322:GB322)</f>
        <v>0</v>
      </c>
      <c r="BK1333" s="337" t="n">
        <f aca="false">SUM('monthly data'!GC322:GE322)</f>
        <v>0</v>
      </c>
      <c r="BL1333" s="337" t="n">
        <f aca="false">SUM('monthly data'!GF322:GH322)</f>
        <v>0</v>
      </c>
      <c r="BM1333" s="337" t="n">
        <f aca="false">SUM('monthly data'!GI322:GK322)</f>
        <v>0</v>
      </c>
      <c r="BN1333" s="337" t="n">
        <f aca="false">SUM('monthly data'!GL322:GN322)</f>
        <v>0</v>
      </c>
      <c r="BO1333" s="337" t="n">
        <f aca="false">SUM('monthly data'!GO322:GQ322)</f>
        <v>0</v>
      </c>
      <c r="BP1333" s="337" t="n">
        <f aca="false">SUM('monthly data'!GR322:GT322)</f>
        <v>0</v>
      </c>
      <c r="BQ1333" s="337" t="n">
        <f aca="false">SUM('monthly data'!GU322:GW322)</f>
        <v>0</v>
      </c>
      <c r="BR1333" s="337" t="n">
        <f aca="false">SUM('monthly data'!GX322:GZ322)</f>
        <v>0</v>
      </c>
      <c r="BS1333" s="337" t="n">
        <f aca="false">SUM('monthly data'!HA322:HC322)</f>
        <v>0</v>
      </c>
      <c r="BT1333" s="337" t="n">
        <f aca="false">SUM('monthly data'!HD322:HF322)</f>
        <v>0</v>
      </c>
      <c r="BU1333" s="337" t="n">
        <f aca="false">SUM('monthly data'!HG322:HI322)</f>
        <v>0</v>
      </c>
      <c r="BV1333" s="337" t="n">
        <f aca="false">SUM('monthly data'!HJ322:HL322)</f>
        <v>0</v>
      </c>
      <c r="BW1333" s="337" t="n">
        <f aca="false">SUM('monthly data'!HM322:HO322)</f>
        <v>0</v>
      </c>
      <c r="BX1333" s="337" t="n">
        <f aca="false">SUM('monthly data'!HP322:HR322)</f>
        <v>0</v>
      </c>
      <c r="BY1333" s="337" t="n">
        <f aca="false">SUM('monthly data'!HS322:HU322)</f>
        <v>0</v>
      </c>
      <c r="BZ1333" s="337" t="n">
        <f aca="false">SUM('monthly data'!HV322:HX322)</f>
        <v>0</v>
      </c>
      <c r="CA1333" s="337" t="n">
        <f aca="false">SUM('monthly data'!HY322:IA322)</f>
        <v>0</v>
      </c>
      <c r="CB1333" s="337" t="n">
        <f aca="false">SUM('monthly data'!IB322:ID322)</f>
        <v>0</v>
      </c>
      <c r="CC1333" s="337" t="n">
        <f aca="false">SUM('monthly data'!IE322:IG322)</f>
        <v>0</v>
      </c>
      <c r="CD1333" s="337" t="n">
        <f aca="false">SUM('monthly data'!IH322:IJ322)</f>
        <v>0</v>
      </c>
      <c r="CE1333" s="337" t="n">
        <f aca="false">SUM('monthly data'!IK322:IM322)</f>
        <v>0</v>
      </c>
      <c r="CF1333" s="337" t="n">
        <f aca="false">SUM('monthly data'!IN322:IP322)</f>
        <v>0</v>
      </c>
      <c r="CG1333" s="337" t="n">
        <f aca="false">SUM('monthly data'!IQ322:IS322)</f>
        <v>0</v>
      </c>
      <c r="CH1333" s="337" t="n">
        <f aca="false">SUM('monthly data'!IT322:IV322)</f>
        <v>0</v>
      </c>
      <c r="CI1333" s="337" t="n">
        <f aca="false">SUM('monthly data'!IW322:IY322)</f>
        <v>0</v>
      </c>
      <c r="CJ1333" s="337" t="n">
        <f aca="false">SUM('monthly data'!IZ322:JB322)</f>
        <v>0</v>
      </c>
      <c r="CK1333" s="337" t="n">
        <f aca="false">SUM('monthly data'!JC322:JE322)</f>
        <v>0</v>
      </c>
      <c r="CL1333" s="337" t="n">
        <f aca="false">SUM('monthly data'!JF322:JH322)</f>
        <v>0</v>
      </c>
      <c r="CM1333" s="337" t="n">
        <f aca="false">SUM('monthly data'!JI322:JK322)</f>
        <v>0</v>
      </c>
      <c r="CN1333" s="337" t="n">
        <f aca="false">SUM('monthly data'!JL322:JN322)</f>
        <v>0</v>
      </c>
      <c r="CO1333" s="337" t="n">
        <f aca="false">SUM('monthly data'!JO322:JQ322)</f>
        <v>0</v>
      </c>
      <c r="CP1333" s="337" t="n">
        <f aca="false">SUM('monthly data'!JR322:JT322)</f>
        <v>0</v>
      </c>
      <c r="CQ1333" s="337" t="n">
        <f aca="false">SUM('monthly data'!JU322:JW322)</f>
        <v>0</v>
      </c>
      <c r="CR1333" s="337" t="n">
        <f aca="false">SUM('monthly data'!JX322:JZ322)</f>
        <v>0</v>
      </c>
      <c r="CS1333" s="337" t="n">
        <f aca="false">SUM('monthly data'!KA322:KC322)</f>
        <v>0</v>
      </c>
      <c r="CT1333" s="337" t="n">
        <f aca="false">SUM('monthly data'!KD322:KF322)</f>
        <v>0</v>
      </c>
      <c r="CU1333" s="337" t="n">
        <f aca="false">SUM('monthly data'!KG322:KI322)</f>
        <v>0</v>
      </c>
      <c r="CV1333" s="337" t="n">
        <f aca="false">SUM('monthly data'!KJ322:KL322)</f>
        <v>0</v>
      </c>
      <c r="CW1333" s="337" t="n">
        <f aca="false">SUM('monthly data'!KM322:KO322)</f>
        <v>0</v>
      </c>
      <c r="CX1333" s="337" t="n">
        <f aca="false">SUM('monthly data'!KP322:KR322)</f>
        <v>0</v>
      </c>
      <c r="CY1333" s="337" t="n">
        <f aca="false">SUM('monthly data'!KS322:KU322)</f>
        <v>0</v>
      </c>
      <c r="CZ1333" s="337" t="n">
        <f aca="false">SUM('monthly data'!KV322:KX322)</f>
        <v>0</v>
      </c>
      <c r="DA1333" s="337" t="n">
        <f aca="false">SUM('monthly data'!KY322:LA322)</f>
        <v>0</v>
      </c>
      <c r="DB1333" s="337" t="n">
        <f aca="false">SUM('monthly data'!LB322:LD322)</f>
        <v>0</v>
      </c>
      <c r="DC1333" s="337" t="n">
        <f aca="false">SUM('monthly data'!LE322:LG322)</f>
        <v>0</v>
      </c>
      <c r="DD1333" s="337" t="n">
        <f aca="false">SUM('monthly data'!LH322:LJ322)</f>
        <v>0</v>
      </c>
      <c r="DE1333" s="337" t="n">
        <f aca="false">SUM('monthly data'!LK322:LM322)</f>
        <v>0</v>
      </c>
      <c r="DF1333" s="337" t="n">
        <f aca="false">SUM('monthly data'!LN322:LP322)</f>
        <v>0</v>
      </c>
      <c r="DG1333" s="337" t="n">
        <f aca="false">SUM('monthly data'!LQ322:LS322)</f>
        <v>0</v>
      </c>
      <c r="DH1333" s="337" t="n">
        <f aca="false">SUM('monthly data'!LT322:LV322)</f>
        <v>0</v>
      </c>
      <c r="DI1333" s="337" t="n">
        <f aca="false">SUM('monthly data'!LW322:LY322)</f>
        <v>0</v>
      </c>
      <c r="DJ1333" s="337" t="n">
        <f aca="false">SUM('monthly data'!LZ322:MB322)</f>
        <v>0</v>
      </c>
      <c r="DK1333" s="337" t="n">
        <f aca="false">SUM('monthly data'!MC322:ME322)</f>
        <v>0</v>
      </c>
      <c r="DL1333" s="337" t="n">
        <f aca="false">SUM('monthly data'!MF322:MH322)</f>
        <v>0</v>
      </c>
      <c r="DM1333" s="337" t="n">
        <f aca="false">SUM('monthly data'!MI322:MK322)</f>
        <v>0</v>
      </c>
      <c r="DN1333" s="337" t="n">
        <f aca="false">SUM('monthly data'!ML322:MN322)</f>
        <v>0</v>
      </c>
      <c r="DO1333" s="337" t="n">
        <f aca="false">SUM('monthly data'!MO322:MQ322)</f>
        <v>0</v>
      </c>
      <c r="DP1333" s="337" t="n">
        <f aca="false">SUM('monthly data'!MR322:MT322)</f>
        <v>0</v>
      </c>
      <c r="DQ1333" s="337" t="n">
        <f aca="false">SUM('monthly data'!MU322:MW322)</f>
        <v>0</v>
      </c>
    </row>
    <row r="1334" customFormat="false" ht="15" hidden="false" customHeight="false" outlineLevel="0" collapsed="false">
      <c r="A1334" s="355" t="s">
        <v>743</v>
      </c>
      <c r="B1334" s="337" t="n">
        <f aca="false">SUM('monthly data'!B323:D323)</f>
        <v>0</v>
      </c>
      <c r="C1334" s="337" t="n">
        <f aca="false">SUM('monthly data'!E323:G323)</f>
        <v>0</v>
      </c>
      <c r="D1334" s="337" t="n">
        <f aca="false">SUM('monthly data'!H323:J323)</f>
        <v>0</v>
      </c>
      <c r="E1334" s="337" t="n">
        <f aca="false">SUM('monthly data'!K323:M323)</f>
        <v>0</v>
      </c>
      <c r="F1334" s="337" t="n">
        <f aca="false">SUM('monthly data'!N323:P323)</f>
        <v>0</v>
      </c>
      <c r="G1334" s="337" t="n">
        <f aca="false">SUM('monthly data'!Q323:S323)</f>
        <v>0</v>
      </c>
      <c r="H1334" s="337" t="n">
        <f aca="false">SUM('monthly data'!T323:V323)</f>
        <v>0</v>
      </c>
      <c r="I1334" s="337" t="n">
        <f aca="false">SUM('monthly data'!W323:Y323)</f>
        <v>0</v>
      </c>
      <c r="J1334" s="337" t="n">
        <f aca="false">SUM('monthly data'!Z323:AB323)</f>
        <v>0</v>
      </c>
      <c r="K1334" s="337" t="n">
        <f aca="false">SUM('monthly data'!AC323:AE323)</f>
        <v>0</v>
      </c>
      <c r="L1334" s="337" t="n">
        <f aca="false">SUM('monthly data'!AF323:AH323)</f>
        <v>0</v>
      </c>
      <c r="M1334" s="337" t="n">
        <f aca="false">SUM('monthly data'!AI323:AK323)</f>
        <v>0</v>
      </c>
      <c r="N1334" s="337" t="n">
        <f aca="false">SUM('monthly data'!AL323:AN323)</f>
        <v>0</v>
      </c>
      <c r="O1334" s="337" t="n">
        <f aca="false">SUM('monthly data'!AO323:AQ323)</f>
        <v>0</v>
      </c>
      <c r="P1334" s="337" t="n">
        <f aca="false">SUM('monthly data'!AR323:AT323)</f>
        <v>0</v>
      </c>
      <c r="Q1334" s="337" t="n">
        <f aca="false">SUM('monthly data'!AU323:AW323)</f>
        <v>0</v>
      </c>
      <c r="R1334" s="337" t="n">
        <f aca="false">SUM('monthly data'!AX323:AZ323)</f>
        <v>0</v>
      </c>
      <c r="S1334" s="337" t="n">
        <f aca="false">SUM('monthly data'!BA323:BC323)</f>
        <v>0</v>
      </c>
      <c r="T1334" s="337" t="n">
        <f aca="false">SUM('monthly data'!BD323:BF323)</f>
        <v>0</v>
      </c>
      <c r="U1334" s="337" t="n">
        <f aca="false">SUM('monthly data'!BG323:BI323)</f>
        <v>0</v>
      </c>
      <c r="V1334" s="337" t="n">
        <f aca="false">SUM('monthly data'!BJ323:BL323)</f>
        <v>0</v>
      </c>
      <c r="W1334" s="337" t="n">
        <f aca="false">SUM('monthly data'!BM323:BO323)</f>
        <v>0</v>
      </c>
      <c r="X1334" s="337" t="n">
        <f aca="false">SUM('monthly data'!BP323:BR323)</f>
        <v>0</v>
      </c>
      <c r="Y1334" s="337" t="n">
        <f aca="false">SUM('monthly data'!BS323:BU323)</f>
        <v>0</v>
      </c>
      <c r="Z1334" s="337" t="n">
        <f aca="false">SUM('monthly data'!BV323:BX323)</f>
        <v>0</v>
      </c>
      <c r="AA1334" s="337" t="n">
        <f aca="false">SUM('monthly data'!BY323:CA323)</f>
        <v>0</v>
      </c>
      <c r="AB1334" s="337" t="n">
        <f aca="false">SUM('monthly data'!CB323:CD323)</f>
        <v>0</v>
      </c>
      <c r="AC1334" s="337" t="n">
        <f aca="false">SUM('monthly data'!CE323:CG323)</f>
        <v>0</v>
      </c>
      <c r="AD1334" s="337" t="n">
        <f aca="false">SUM('monthly data'!CH323:CJ323)</f>
        <v>0</v>
      </c>
      <c r="AE1334" s="337" t="n">
        <f aca="false">SUM('monthly data'!CK323:CM323)</f>
        <v>0</v>
      </c>
      <c r="AF1334" s="337" t="n">
        <f aca="false">SUM('monthly data'!CN323:CP323)</f>
        <v>0</v>
      </c>
      <c r="AG1334" s="337" t="n">
        <f aca="false">SUM('monthly data'!CQ323:CS323)</f>
        <v>0</v>
      </c>
      <c r="AH1334" s="337" t="n">
        <f aca="false">SUM('monthly data'!CT323:CV323)</f>
        <v>0</v>
      </c>
      <c r="AI1334" s="337" t="n">
        <f aca="false">SUM('monthly data'!CW323:CY323)</f>
        <v>0</v>
      </c>
      <c r="AJ1334" s="337" t="n">
        <f aca="false">SUM('monthly data'!CZ323:DB323)</f>
        <v>0</v>
      </c>
      <c r="AK1334" s="337" t="n">
        <f aca="false">SUM('monthly data'!DC323:DE323)</f>
        <v>0</v>
      </c>
      <c r="AL1334" s="337" t="n">
        <f aca="false">SUM('monthly data'!DF323:DH323)</f>
        <v>0</v>
      </c>
      <c r="AM1334" s="337" t="n">
        <f aca="false">SUM('monthly data'!DI323:DK323)</f>
        <v>0</v>
      </c>
      <c r="AN1334" s="337" t="n">
        <f aca="false">SUM('monthly data'!DL323:DN323)</f>
        <v>0</v>
      </c>
      <c r="AO1334" s="337" t="n">
        <f aca="false">SUM('monthly data'!DO323:DQ323)</f>
        <v>0</v>
      </c>
      <c r="AP1334" s="337" t="n">
        <f aca="false">SUM('monthly data'!DR323:DT323)</f>
        <v>0</v>
      </c>
      <c r="AQ1334" s="337" t="n">
        <f aca="false">SUM('monthly data'!DU323:DW323)</f>
        <v>0</v>
      </c>
      <c r="AR1334" s="337" t="n">
        <f aca="false">SUM('monthly data'!DX323:DZ323)</f>
        <v>0</v>
      </c>
      <c r="AS1334" s="337" t="n">
        <f aca="false">SUM('monthly data'!EA323:EC323)</f>
        <v>0</v>
      </c>
      <c r="AT1334" s="337" t="n">
        <f aca="false">SUM('monthly data'!ED323:EF323)</f>
        <v>0</v>
      </c>
      <c r="AU1334" s="337" t="n">
        <f aca="false">SUM('monthly data'!EG323:EI323)</f>
        <v>0</v>
      </c>
      <c r="AV1334" s="337" t="n">
        <f aca="false">SUM('monthly data'!EJ323:EL323)</f>
        <v>0</v>
      </c>
      <c r="AW1334" s="337" t="n">
        <f aca="false">SUM('monthly data'!EM323:EO323)</f>
        <v>0</v>
      </c>
      <c r="AX1334" s="337" t="n">
        <f aca="false">SUM('monthly data'!EP323:ER323)</f>
        <v>0</v>
      </c>
      <c r="AY1334" s="337" t="n">
        <f aca="false">SUM('monthly data'!ES323:EU323)</f>
        <v>0</v>
      </c>
      <c r="AZ1334" s="337" t="n">
        <f aca="false">SUM('monthly data'!EV323:EX323)</f>
        <v>0</v>
      </c>
      <c r="BA1334" s="337" t="n">
        <f aca="false">SUM('monthly data'!EY323:FA323)</f>
        <v>0</v>
      </c>
      <c r="BB1334" s="337" t="n">
        <f aca="false">SUM('monthly data'!FB323:FD323)</f>
        <v>17.886</v>
      </c>
      <c r="BC1334" s="337" t="n">
        <f aca="false">SUM('monthly data'!FE323:FG323)</f>
        <v>17.795</v>
      </c>
      <c r="BD1334" s="337" t="n">
        <f aca="false">SUM('monthly data'!FH323:FJ323)</f>
        <v>21.086</v>
      </c>
      <c r="BE1334" s="337" t="n">
        <f aca="false">SUM('monthly data'!FK323:FM323)</f>
        <v>21.096</v>
      </c>
      <c r="BF1334" s="337" t="n">
        <f aca="false">SUM('monthly data'!FN323:FP323)</f>
        <v>20.958</v>
      </c>
      <c r="BG1334" s="337" t="n">
        <f aca="false">SUM('monthly data'!FQ323:FS323)</f>
        <v>20.958</v>
      </c>
      <c r="BH1334" s="337" t="n">
        <f aca="false">SUM('monthly data'!FT323:FV323)</f>
        <v>20.958</v>
      </c>
      <c r="BI1334" s="337" t="n">
        <f aca="false">SUM('monthly data'!FW323:FY323)</f>
        <v>21.244</v>
      </c>
      <c r="BJ1334" s="337" t="n">
        <f aca="false">SUM('monthly data'!FZ323:GB323)</f>
        <v>22.94</v>
      </c>
      <c r="BK1334" s="337" t="n">
        <f aca="false">SUM('monthly data'!GC323:GE323)</f>
        <v>21.33</v>
      </c>
      <c r="BL1334" s="337" t="n">
        <f aca="false">SUM('monthly data'!GF323:GH323)</f>
        <v>21.02</v>
      </c>
      <c r="BM1334" s="337" t="n">
        <f aca="false">SUM('monthly data'!GI323:GK323)</f>
        <v>20.005</v>
      </c>
      <c r="BN1334" s="337" t="n">
        <f aca="false">SUM('monthly data'!GL323:GN323)</f>
        <v>18.763</v>
      </c>
      <c r="BO1334" s="337" t="n">
        <f aca="false">SUM('monthly data'!GO323:GQ323)</f>
        <v>18.674</v>
      </c>
      <c r="BP1334" s="337" t="n">
        <f aca="false">SUM('monthly data'!GR323:GT323)</f>
        <v>18.513</v>
      </c>
      <c r="BQ1334" s="337" t="n">
        <f aca="false">SUM('monthly data'!GU323:GW323)</f>
        <v>20.578</v>
      </c>
      <c r="BR1334" s="337" t="n">
        <f aca="false">SUM('monthly data'!GX323:GZ323)</f>
        <v>21.707</v>
      </c>
      <c r="BS1334" s="337" t="n">
        <f aca="false">SUM('monthly data'!HA323:HC323)</f>
        <v>24.207</v>
      </c>
      <c r="BT1334" s="337" t="n">
        <f aca="false">SUM('monthly data'!HD323:HF323)</f>
        <v>31.5555105075279</v>
      </c>
      <c r="BU1334" s="337" t="n">
        <f aca="false">SUM('monthly data'!HG323:HI323)</f>
        <v>35.469</v>
      </c>
      <c r="BV1334" s="337" t="n">
        <f aca="false">SUM('monthly data'!HJ323:HL323)</f>
        <v>34.6820063219835</v>
      </c>
      <c r="BW1334" s="337" t="n">
        <f aca="false">SUM('monthly data'!HM323:HO323)</f>
        <v>32.1489782592141</v>
      </c>
      <c r="BX1334" s="337" t="n">
        <f aca="false">SUM('monthly data'!HP323:HR323)</f>
        <v>23.6129665408515</v>
      </c>
      <c r="BY1334" s="337" t="n">
        <f aca="false">SUM('monthly data'!HS323:HU323)</f>
        <v>16.6985899872954</v>
      </c>
      <c r="BZ1334" s="337" t="n">
        <f aca="false">SUM('monthly data'!HV323:HX323)</f>
        <v>15.3864499232362</v>
      </c>
      <c r="CA1334" s="337" t="n">
        <f aca="false">SUM('monthly data'!HY323:IA323)</f>
        <v>13.571425820865</v>
      </c>
      <c r="CB1334" s="337" t="n">
        <f aca="false">SUM('monthly data'!IB323:ID323)</f>
        <v>12.3067445660528</v>
      </c>
      <c r="CC1334" s="337" t="n">
        <f aca="false">SUM('monthly data'!IE323:IG323)</f>
        <v>11.743</v>
      </c>
      <c r="CD1334" s="337" t="n">
        <f aca="false">SUM('monthly data'!IH323:IJ323)</f>
        <v>10.352</v>
      </c>
      <c r="CE1334" s="337" t="n">
        <f aca="false">SUM('monthly data'!IK323:IM323)</f>
        <v>8.782</v>
      </c>
      <c r="CF1334" s="337" t="n">
        <f aca="false">SUM('monthly data'!IN323:IP323)</f>
        <v>9.206</v>
      </c>
      <c r="CG1334" s="337" t="n">
        <f aca="false">SUM('monthly data'!IQ323:IS323)</f>
        <v>11.457</v>
      </c>
      <c r="CH1334" s="337" t="n">
        <f aca="false">SUM('monthly data'!IT323:IV323)</f>
        <v>14.5733977021025</v>
      </c>
      <c r="CI1334" s="337" t="n">
        <f aca="false">SUM('monthly data'!IW323:IY323)</f>
        <v>15.87117994477</v>
      </c>
      <c r="CJ1334" s="337" t="n">
        <f aca="false">SUM('monthly data'!IZ323:JB323)</f>
        <v>19.0047102605584</v>
      </c>
      <c r="CK1334" s="337" t="n">
        <f aca="false">SUM('monthly data'!JC323:JE323)</f>
        <v>23.0498753137168</v>
      </c>
      <c r="CL1334" s="337" t="n">
        <f aca="false">SUM('monthly data'!JF323:JH323)</f>
        <v>25.0697333146905</v>
      </c>
      <c r="CM1334" s="337" t="n">
        <f aca="false">SUM('monthly data'!JI323:JK323)</f>
        <v>23.1606790440312</v>
      </c>
      <c r="CN1334" s="337" t="n">
        <f aca="false">SUM('monthly data'!JL323:JN323)</f>
        <v>18.1745666221684</v>
      </c>
      <c r="CO1334" s="337" t="n">
        <f aca="false">SUM('monthly data'!JO323:JQ323)</f>
        <v>16.522775080269</v>
      </c>
      <c r="CP1334" s="337" t="n">
        <f aca="false">SUM('monthly data'!JR323:JT323)</f>
        <v>15.407746995704</v>
      </c>
      <c r="CQ1334" s="337" t="n">
        <f aca="false">SUM('monthly data'!JU323:JW323)</f>
        <v>15.1075822240568</v>
      </c>
      <c r="CR1334" s="337" t="n">
        <f aca="false">SUM('monthly data'!JX323:JZ323)</f>
        <v>14.5626221128997</v>
      </c>
      <c r="CS1334" s="337" t="n">
        <f aca="false">SUM('monthly data'!KA323:KC323)</f>
        <v>16.0409604893368</v>
      </c>
      <c r="CT1334" s="337" t="n">
        <f aca="false">SUM('monthly data'!KD323:KF323)</f>
        <v>16.5810956716518</v>
      </c>
      <c r="CU1334" s="337" t="n">
        <f aca="false">SUM('monthly data'!KG323:KI323)</f>
        <v>14.7224091410684</v>
      </c>
      <c r="CV1334" s="337" t="n">
        <f aca="false">SUM('monthly data'!KJ323:KL323)</f>
        <v>15.8082642615316</v>
      </c>
      <c r="CW1334" s="337" t="n">
        <f aca="false">SUM('monthly data'!KM323:KO323)</f>
        <v>15.5274292239156</v>
      </c>
      <c r="CX1334" s="337" t="n">
        <f aca="false">SUM('monthly data'!KP323:KR323)</f>
        <v>16.5918368872212</v>
      </c>
      <c r="CY1334" s="337" t="n">
        <f aca="false">SUM('monthly data'!KS323:KU323)</f>
        <v>17.3418170635642</v>
      </c>
      <c r="CZ1334" s="337" t="n">
        <f aca="false">SUM('monthly data'!KV323:KX323)</f>
        <v>17.335664853348</v>
      </c>
      <c r="DA1334" s="337" t="n">
        <f aca="false">SUM('monthly data'!KY323:LA323)</f>
        <v>15.6759256535644</v>
      </c>
      <c r="DB1334" s="337" t="n">
        <f aca="false">SUM('monthly data'!LB323:LD323)</f>
        <v>17.3748087514426</v>
      </c>
      <c r="DC1334" s="337" t="n">
        <f aca="false">SUM('monthly data'!LE323:LG323)</f>
        <v>18.9479026900784</v>
      </c>
      <c r="DD1334" s="337" t="n">
        <f aca="false">SUM('monthly data'!LH323:LJ323)</f>
        <v>20.3908644617155</v>
      </c>
      <c r="DE1334" s="337" t="n">
        <f aca="false">SUM('monthly data'!LK323:LM323)</f>
        <v>19.2432977304238</v>
      </c>
      <c r="DF1334" s="337" t="n">
        <f aca="false">SUM('monthly data'!LN323:LP323)</f>
        <v>17.2694994899785</v>
      </c>
      <c r="DG1334" s="337" t="n">
        <f aca="false">SUM('monthly data'!LQ323:LS323)</f>
        <v>17.459</v>
      </c>
      <c r="DH1334" s="337" t="n">
        <f aca="false">SUM('monthly data'!LT323:LV323)</f>
        <v>17.757</v>
      </c>
      <c r="DI1334" s="337" t="n">
        <f aca="false">SUM('monthly data'!LW323:LY323)</f>
        <v>20.129</v>
      </c>
      <c r="DJ1334" s="337" t="n">
        <f aca="false">SUM('monthly data'!LZ323:MB323)</f>
        <v>22.2213582004494</v>
      </c>
      <c r="DK1334" s="337" t="n">
        <f aca="false">SUM('monthly data'!MC323:ME323)</f>
        <v>16.2242733173258</v>
      </c>
      <c r="DL1334" s="337" t="n">
        <f aca="false">SUM('monthly data'!MF323:MH323)</f>
        <v>0</v>
      </c>
      <c r="DM1334" s="337" t="n">
        <f aca="false">SUM('monthly data'!MI323:MK323)</f>
        <v>0</v>
      </c>
      <c r="DN1334" s="337" t="n">
        <f aca="false">SUM('monthly data'!ML323:MN323)</f>
        <v>0</v>
      </c>
      <c r="DO1334" s="337" t="n">
        <f aca="false">SUM('monthly data'!MO323:MQ323)</f>
        <v>0</v>
      </c>
      <c r="DP1334" s="337" t="n">
        <f aca="false">SUM('monthly data'!MR323:MT323)</f>
        <v>0</v>
      </c>
      <c r="DQ1334" s="337" t="n">
        <f aca="false">SUM('monthly data'!MU323:MW323)</f>
        <v>0</v>
      </c>
    </row>
    <row r="1335" customFormat="false" ht="15" hidden="false" customHeight="false" outlineLevel="0" collapsed="false">
      <c r="A1335" s="355" t="s">
        <v>744</v>
      </c>
      <c r="B1335" s="337" t="n">
        <f aca="false">SUM('monthly data'!B324:D324)</f>
        <v>0</v>
      </c>
      <c r="C1335" s="337" t="n">
        <f aca="false">SUM('monthly data'!E324:G324)</f>
        <v>0</v>
      </c>
      <c r="D1335" s="337" t="n">
        <f aca="false">SUM('monthly data'!H324:J324)</f>
        <v>0</v>
      </c>
      <c r="E1335" s="337" t="n">
        <f aca="false">SUM('monthly data'!K324:M324)</f>
        <v>0</v>
      </c>
      <c r="F1335" s="337" t="n">
        <f aca="false">SUM('monthly data'!N324:P324)</f>
        <v>0</v>
      </c>
      <c r="G1335" s="337" t="n">
        <f aca="false">SUM('monthly data'!Q324:S324)</f>
        <v>0</v>
      </c>
      <c r="H1335" s="337" t="n">
        <f aca="false">SUM('monthly data'!T324:V324)</f>
        <v>0</v>
      </c>
      <c r="I1335" s="337" t="n">
        <f aca="false">SUM('monthly data'!W324:Y324)</f>
        <v>0</v>
      </c>
      <c r="J1335" s="337" t="n">
        <f aca="false">SUM('monthly data'!Z324:AB324)</f>
        <v>0</v>
      </c>
      <c r="K1335" s="337" t="n">
        <f aca="false">SUM('monthly data'!AC324:AE324)</f>
        <v>0</v>
      </c>
      <c r="L1335" s="337" t="n">
        <f aca="false">SUM('monthly data'!AF324:AH324)</f>
        <v>0</v>
      </c>
      <c r="M1335" s="337" t="n">
        <f aca="false">SUM('monthly data'!AI324:AK324)</f>
        <v>0</v>
      </c>
      <c r="N1335" s="337" t="n">
        <f aca="false">SUM('monthly data'!AL324:AN324)</f>
        <v>0</v>
      </c>
      <c r="O1335" s="337" t="n">
        <f aca="false">SUM('monthly data'!AO324:AQ324)</f>
        <v>0</v>
      </c>
      <c r="P1335" s="337" t="n">
        <f aca="false">SUM('monthly data'!AR324:AT324)</f>
        <v>0</v>
      </c>
      <c r="Q1335" s="337" t="n">
        <f aca="false">SUM('monthly data'!AU324:AW324)</f>
        <v>0</v>
      </c>
      <c r="R1335" s="337" t="n">
        <f aca="false">SUM('monthly data'!AX324:AZ324)</f>
        <v>0</v>
      </c>
      <c r="S1335" s="337" t="n">
        <f aca="false">SUM('monthly data'!BA324:BC324)</f>
        <v>0</v>
      </c>
      <c r="T1335" s="337" t="n">
        <f aca="false">SUM('monthly data'!BD324:BF324)</f>
        <v>0</v>
      </c>
      <c r="U1335" s="337" t="n">
        <f aca="false">SUM('monthly data'!BG324:BI324)</f>
        <v>0</v>
      </c>
      <c r="V1335" s="337" t="n">
        <f aca="false">SUM('monthly data'!BJ324:BL324)</f>
        <v>0</v>
      </c>
      <c r="W1335" s="337" t="n">
        <f aca="false">SUM('monthly data'!BM324:BO324)</f>
        <v>0</v>
      </c>
      <c r="X1335" s="337" t="n">
        <f aca="false">SUM('monthly data'!BP324:BR324)</f>
        <v>0</v>
      </c>
      <c r="Y1335" s="337" t="n">
        <f aca="false">SUM('monthly data'!BS324:BU324)</f>
        <v>0</v>
      </c>
      <c r="Z1335" s="337" t="n">
        <f aca="false">SUM('monthly data'!BV324:BX324)</f>
        <v>0</v>
      </c>
      <c r="AA1335" s="337" t="n">
        <f aca="false">SUM('monthly data'!BY324:CA324)</f>
        <v>0</v>
      </c>
      <c r="AB1335" s="337" t="n">
        <f aca="false">SUM('monthly data'!CB324:CD324)</f>
        <v>0</v>
      </c>
      <c r="AC1335" s="337" t="n">
        <f aca="false">SUM('monthly data'!CE324:CG324)</f>
        <v>0</v>
      </c>
      <c r="AD1335" s="337" t="n">
        <f aca="false">SUM('monthly data'!CH324:CJ324)</f>
        <v>0</v>
      </c>
      <c r="AE1335" s="337" t="n">
        <f aca="false">SUM('monthly data'!CK324:CM324)</f>
        <v>0</v>
      </c>
      <c r="AF1335" s="337" t="n">
        <f aca="false">SUM('monthly data'!CN324:CP324)</f>
        <v>0</v>
      </c>
      <c r="AG1335" s="337" t="n">
        <f aca="false">SUM('monthly data'!CQ324:CS324)</f>
        <v>0</v>
      </c>
      <c r="AH1335" s="337" t="n">
        <f aca="false">SUM('monthly data'!CT324:CV324)</f>
        <v>0</v>
      </c>
      <c r="AI1335" s="337" t="n">
        <f aca="false">SUM('monthly data'!CW324:CY324)</f>
        <v>0</v>
      </c>
      <c r="AJ1335" s="337" t="n">
        <f aca="false">SUM('monthly data'!CZ324:DB324)</f>
        <v>0</v>
      </c>
      <c r="AK1335" s="337" t="n">
        <f aca="false">SUM('monthly data'!DC324:DE324)</f>
        <v>0</v>
      </c>
      <c r="AL1335" s="337" t="n">
        <f aca="false">SUM('monthly data'!DF324:DH324)</f>
        <v>0</v>
      </c>
      <c r="AM1335" s="337" t="n">
        <f aca="false">SUM('monthly data'!DI324:DK324)</f>
        <v>0</v>
      </c>
      <c r="AN1335" s="337" t="n">
        <f aca="false">SUM('monthly data'!DL324:DN324)</f>
        <v>0</v>
      </c>
      <c r="AO1335" s="337" t="n">
        <f aca="false">SUM('monthly data'!DO324:DQ324)</f>
        <v>0</v>
      </c>
      <c r="AP1335" s="337" t="n">
        <f aca="false">SUM('monthly data'!DR324:DT324)</f>
        <v>0</v>
      </c>
      <c r="AQ1335" s="337" t="n">
        <f aca="false">SUM('monthly data'!DU324:DW324)</f>
        <v>0</v>
      </c>
      <c r="AR1335" s="337" t="n">
        <f aca="false">SUM('monthly data'!DX324:DZ324)</f>
        <v>0</v>
      </c>
      <c r="AS1335" s="337" t="n">
        <f aca="false">SUM('monthly data'!EA324:EC324)</f>
        <v>0</v>
      </c>
      <c r="AT1335" s="337" t="n">
        <f aca="false">SUM('monthly data'!ED324:EF324)</f>
        <v>0</v>
      </c>
      <c r="AU1335" s="337" t="n">
        <f aca="false">SUM('monthly data'!EG324:EI324)</f>
        <v>0</v>
      </c>
      <c r="AV1335" s="337" t="n">
        <f aca="false">SUM('monthly data'!EJ324:EL324)</f>
        <v>0</v>
      </c>
      <c r="AW1335" s="337" t="n">
        <f aca="false">SUM('monthly data'!EM324:EO324)</f>
        <v>0</v>
      </c>
      <c r="AX1335" s="337" t="n">
        <f aca="false">SUM('monthly data'!EP324:ER324)</f>
        <v>0</v>
      </c>
      <c r="AY1335" s="337" t="n">
        <f aca="false">SUM('monthly data'!ES324:EU324)</f>
        <v>0</v>
      </c>
      <c r="AZ1335" s="337" t="n">
        <f aca="false">SUM('monthly data'!EV324:EX324)</f>
        <v>0</v>
      </c>
      <c r="BA1335" s="337" t="n">
        <f aca="false">SUM('monthly data'!EY324:FA324)</f>
        <v>0</v>
      </c>
      <c r="BB1335" s="337" t="n">
        <f aca="false">SUM('monthly data'!FB324:FD324)</f>
        <v>17.97</v>
      </c>
      <c r="BC1335" s="337" t="n">
        <f aca="false">SUM('monthly data'!FE324:FG324)</f>
        <v>18.779</v>
      </c>
      <c r="BD1335" s="337" t="n">
        <f aca="false">SUM('monthly data'!FH324:FJ324)</f>
        <v>21.686</v>
      </c>
      <c r="BE1335" s="337" t="n">
        <f aca="false">SUM('monthly data'!FK324:FM324)</f>
        <v>20.819</v>
      </c>
      <c r="BF1335" s="337" t="n">
        <f aca="false">SUM('monthly data'!FN324:FP324)</f>
        <v>22.314</v>
      </c>
      <c r="BG1335" s="337" t="n">
        <f aca="false">SUM('monthly data'!FQ324:FS324)</f>
        <v>27.3448</v>
      </c>
      <c r="BH1335" s="337" t="n">
        <f aca="false">SUM('monthly data'!FT324:FV324)</f>
        <v>28.2552</v>
      </c>
      <c r="BI1335" s="337" t="n">
        <f aca="false">SUM('monthly data'!FW324:FY324)</f>
        <v>25.26</v>
      </c>
      <c r="BJ1335" s="337" t="n">
        <f aca="false">SUM('monthly data'!FZ324:GB324)</f>
        <v>25.65</v>
      </c>
      <c r="BK1335" s="337" t="n">
        <f aca="false">SUM('monthly data'!GC324:GE324)</f>
        <v>21.67</v>
      </c>
      <c r="BL1335" s="337" t="n">
        <f aca="false">SUM('monthly data'!GF324:GH324)</f>
        <v>21.26</v>
      </c>
      <c r="BM1335" s="337" t="n">
        <f aca="false">SUM('monthly data'!GI324:GK324)</f>
        <v>20.728</v>
      </c>
      <c r="BN1335" s="337" t="n">
        <f aca="false">SUM('monthly data'!GL324:GN324)</f>
        <v>19.71</v>
      </c>
      <c r="BO1335" s="337" t="n">
        <f aca="false">SUM('monthly data'!GO324:GQ324)</f>
        <v>20.002</v>
      </c>
      <c r="BP1335" s="337" t="n">
        <f aca="false">SUM('monthly data'!GR324:GT324)</f>
        <v>19.036</v>
      </c>
      <c r="BQ1335" s="337" t="n">
        <f aca="false">SUM('monthly data'!GU324:GW324)</f>
        <v>21.531</v>
      </c>
      <c r="BR1335" s="337" t="n">
        <f aca="false">SUM('monthly data'!GX324:GZ324)</f>
        <v>22.49</v>
      </c>
      <c r="BS1335" s="337" t="n">
        <f aca="false">SUM('monthly data'!HA324:HC324)</f>
        <v>25.387</v>
      </c>
      <c r="BT1335" s="337" t="n">
        <f aca="false">SUM('monthly data'!HD324:HF324)</f>
        <v>32.4201980184508</v>
      </c>
      <c r="BU1335" s="337" t="n">
        <f aca="false">SUM('monthly data'!HG324:HI324)</f>
        <v>37.502</v>
      </c>
      <c r="BV1335" s="337" t="n">
        <f aca="false">SUM('monthly data'!HJ324:HL324)</f>
        <v>37.0032677935943</v>
      </c>
      <c r="BW1335" s="337" t="n">
        <f aca="false">SUM('monthly data'!HM324:HO324)</f>
        <v>35.0046838127254</v>
      </c>
      <c r="BX1335" s="337" t="n">
        <f aca="false">SUM('monthly data'!HP324:HR324)</f>
        <v>24.8058248251194</v>
      </c>
      <c r="BY1335" s="337" t="n">
        <f aca="false">SUM('monthly data'!HS324:HU324)</f>
        <v>17.6384947376871</v>
      </c>
      <c r="BZ1335" s="337" t="n">
        <f aca="false">SUM('monthly data'!HV324:HX324)</f>
        <v>17.241956097561</v>
      </c>
      <c r="CA1335" s="337" t="n">
        <f aca="false">SUM('monthly data'!HY324:IA324)</f>
        <v>15.506264941412</v>
      </c>
      <c r="CB1335" s="337" t="n">
        <f aca="false">SUM('monthly data'!IB324:ID324)</f>
        <v>13.3849181364681</v>
      </c>
      <c r="CC1335" s="337" t="n">
        <f aca="false">SUM('monthly data'!IE324:IG324)</f>
        <v>13.044</v>
      </c>
      <c r="CD1335" s="337" t="n">
        <f aca="false">SUM('monthly data'!IH324:IJ324)</f>
        <v>11.7</v>
      </c>
      <c r="CE1335" s="337" t="n">
        <f aca="false">SUM('monthly data'!IK324:IM324)</f>
        <v>10.07</v>
      </c>
      <c r="CF1335" s="337" t="n">
        <f aca="false">SUM('monthly data'!IN324:IP324)</f>
        <v>10.432</v>
      </c>
      <c r="CG1335" s="337" t="n">
        <f aca="false">SUM('monthly data'!IQ324:IS324)</f>
        <v>12.988</v>
      </c>
      <c r="CH1335" s="337" t="n">
        <f aca="false">SUM('monthly data'!IT324:IV324)</f>
        <v>17.6438712748546</v>
      </c>
      <c r="CI1335" s="337" t="n">
        <f aca="false">SUM('monthly data'!IW324:IY324)</f>
        <v>18.0304901503456</v>
      </c>
      <c r="CJ1335" s="337" t="n">
        <f aca="false">SUM('monthly data'!IZ324:JB324)</f>
        <v>19.9959178052356</v>
      </c>
      <c r="CK1335" s="337" t="n">
        <f aca="false">SUM('monthly data'!JC324:JE324)</f>
        <v>25.2455156618725</v>
      </c>
      <c r="CL1335" s="337" t="n">
        <f aca="false">SUM('monthly data'!JF324:JH324)</f>
        <v>27.5105136353784</v>
      </c>
      <c r="CM1335" s="337" t="n">
        <f aca="false">SUM('monthly data'!JI324:JK324)</f>
        <v>27.1413017394696</v>
      </c>
      <c r="CN1335" s="337" t="n">
        <f aca="false">SUM('monthly data'!JL324:JN324)</f>
        <v>23.0143636852862</v>
      </c>
      <c r="CO1335" s="337" t="n">
        <f aca="false">SUM('monthly data'!JO324:JQ324)</f>
        <v>20.1741665005515</v>
      </c>
      <c r="CP1335" s="337" t="n">
        <f aca="false">SUM('monthly data'!JR324:JT324)</f>
        <v>17.9641929824561</v>
      </c>
      <c r="CQ1335" s="337" t="n">
        <f aca="false">SUM('monthly data'!JU324:JW324)</f>
        <v>15.924135615473</v>
      </c>
      <c r="CR1335" s="337" t="n">
        <f aca="false">SUM('monthly data'!JX324:JZ324)</f>
        <v>15.4738515326528</v>
      </c>
      <c r="CS1335" s="337" t="n">
        <f aca="false">SUM('monthly data'!KA324:KC324)</f>
        <v>16.7654900573266</v>
      </c>
      <c r="CT1335" s="337" t="n">
        <f aca="false">SUM('monthly data'!KD324:KF324)</f>
        <v>17.1597825251851</v>
      </c>
      <c r="CU1335" s="337" t="n">
        <f aca="false">SUM('monthly data'!KG324:KI324)</f>
        <v>15.1713427058143</v>
      </c>
      <c r="CV1335" s="337" t="n">
        <f aca="false">SUM('monthly data'!KJ324:KL324)</f>
        <v>16.8454118920581</v>
      </c>
      <c r="CW1335" s="337" t="n">
        <f aca="false">SUM('monthly data'!KM324:KO324)</f>
        <v>17.3407475406337</v>
      </c>
      <c r="CX1335" s="337" t="n">
        <f aca="false">SUM('monthly data'!KP324:KR324)</f>
        <v>18.5106608946609</v>
      </c>
      <c r="CY1335" s="337" t="n">
        <f aca="false">SUM('monthly data'!KS324:KU324)</f>
        <v>19.2748276824295</v>
      </c>
      <c r="CZ1335" s="337" t="n">
        <f aca="false">SUM('monthly data'!KV324:KX324)</f>
        <v>19.9730132580085</v>
      </c>
      <c r="DA1335" s="337" t="n">
        <f aca="false">SUM('monthly data'!KY324:LA324)</f>
        <v>19.2812688563703</v>
      </c>
      <c r="DB1335" s="337" t="n">
        <f aca="false">SUM('monthly data'!LB324:LD324)</f>
        <v>18.8021437320613</v>
      </c>
      <c r="DC1335" s="337" t="n">
        <f aca="false">SUM('monthly data'!LE324:LG324)</f>
        <v>19.2395555555556</v>
      </c>
      <c r="DD1335" s="337" t="n">
        <f aca="false">SUM('monthly data'!LH324:LJ324)</f>
        <v>21.2979756578971</v>
      </c>
      <c r="DE1335" s="337" t="n">
        <f aca="false">SUM('monthly data'!LK324:LM324)</f>
        <v>20.6364442036515</v>
      </c>
      <c r="DF1335" s="337" t="n">
        <f aca="false">SUM('monthly data'!LN324:LP324)</f>
        <v>18.3483685789236</v>
      </c>
      <c r="DG1335" s="337" t="n">
        <f aca="false">SUM('monthly data'!LQ324:LS324)</f>
        <v>19.324</v>
      </c>
      <c r="DH1335" s="337" t="n">
        <f aca="false">SUM('monthly data'!LT324:LV324)</f>
        <v>19.251</v>
      </c>
      <c r="DI1335" s="337" t="n">
        <f aca="false">SUM('monthly data'!LW324:LY324)</f>
        <v>21.765</v>
      </c>
      <c r="DJ1335" s="337" t="n">
        <f aca="false">SUM('monthly data'!LZ324:MB324)</f>
        <v>23.019329565093</v>
      </c>
      <c r="DK1335" s="337" t="n">
        <f aca="false">SUM('monthly data'!MC324:ME324)</f>
        <v>16.868932103357</v>
      </c>
      <c r="DL1335" s="337" t="n">
        <f aca="false">SUM('monthly data'!MF324:MH324)</f>
        <v>0</v>
      </c>
      <c r="DM1335" s="337" t="n">
        <f aca="false">SUM('monthly data'!MI324:MK324)</f>
        <v>0</v>
      </c>
      <c r="DN1335" s="337" t="n">
        <f aca="false">SUM('monthly data'!ML324:MN324)</f>
        <v>0</v>
      </c>
      <c r="DO1335" s="337" t="n">
        <f aca="false">SUM('monthly data'!MO324:MQ324)</f>
        <v>0</v>
      </c>
      <c r="DP1335" s="337" t="n">
        <f aca="false">SUM('monthly data'!MR324:MT324)</f>
        <v>0</v>
      </c>
      <c r="DQ1335" s="337" t="n">
        <f aca="false">SUM('monthly data'!MU324:MW324)</f>
        <v>0</v>
      </c>
    </row>
    <row r="1336" s="335" customFormat="true" ht="15" hidden="false" customHeight="false" outlineLevel="0" collapsed="false">
      <c r="A1336" s="356" t="s">
        <v>745</v>
      </c>
      <c r="B1336" s="334" t="n">
        <f aca="false">SUM('monthly data'!B325:D325)</f>
        <v>0</v>
      </c>
      <c r="C1336" s="334" t="n">
        <f aca="false">SUM('monthly data'!E325:G325)</f>
        <v>0</v>
      </c>
      <c r="D1336" s="334" t="n">
        <f aca="false">SUM('monthly data'!H325:J325)</f>
        <v>0</v>
      </c>
      <c r="E1336" s="334" t="n">
        <f aca="false">SUM('monthly data'!K325:M325)</f>
        <v>0</v>
      </c>
      <c r="F1336" s="334" t="n">
        <f aca="false">SUM('monthly data'!N325:P325)</f>
        <v>0</v>
      </c>
      <c r="G1336" s="334" t="n">
        <f aca="false">SUM('monthly data'!Q325:S325)</f>
        <v>0</v>
      </c>
      <c r="H1336" s="334" t="n">
        <f aca="false">SUM('monthly data'!T325:V325)</f>
        <v>0</v>
      </c>
      <c r="I1336" s="334" t="n">
        <f aca="false">SUM('monthly data'!W325:Y325)</f>
        <v>0</v>
      </c>
      <c r="J1336" s="334" t="n">
        <f aca="false">SUM('monthly data'!Z325:AB325)</f>
        <v>0</v>
      </c>
      <c r="K1336" s="334" t="n">
        <f aca="false">SUM('monthly data'!AC325:AE325)</f>
        <v>0</v>
      </c>
      <c r="L1336" s="334" t="n">
        <f aca="false">SUM('monthly data'!AF325:AH325)</f>
        <v>0</v>
      </c>
      <c r="M1336" s="334" t="n">
        <f aca="false">SUM('monthly data'!AI325:AK325)</f>
        <v>0</v>
      </c>
      <c r="N1336" s="334" t="n">
        <f aca="false">SUM('monthly data'!AL325:AN325)</f>
        <v>0</v>
      </c>
      <c r="O1336" s="334" t="n">
        <f aca="false">SUM('monthly data'!AO325:AQ325)</f>
        <v>0</v>
      </c>
      <c r="P1336" s="334" t="n">
        <f aca="false">SUM('monthly data'!AR325:AT325)</f>
        <v>0</v>
      </c>
      <c r="Q1336" s="334" t="n">
        <f aca="false">SUM('monthly data'!AU325:AW325)</f>
        <v>0</v>
      </c>
      <c r="R1336" s="334" t="n">
        <f aca="false">SUM('monthly data'!AX325:AZ325)</f>
        <v>0</v>
      </c>
      <c r="S1336" s="334" t="n">
        <f aca="false">SUM('monthly data'!BA325:BC325)</f>
        <v>0</v>
      </c>
      <c r="T1336" s="334" t="n">
        <f aca="false">SUM('monthly data'!BD325:BF325)</f>
        <v>0</v>
      </c>
      <c r="U1336" s="334" t="n">
        <f aca="false">SUM('monthly data'!BG325:BI325)</f>
        <v>0</v>
      </c>
      <c r="V1336" s="334" t="n">
        <f aca="false">SUM('monthly data'!BJ325:BL325)</f>
        <v>0</v>
      </c>
      <c r="W1336" s="334" t="n">
        <f aca="false">SUM('monthly data'!BM325:BO325)</f>
        <v>0</v>
      </c>
      <c r="X1336" s="334" t="n">
        <f aca="false">SUM('monthly data'!BP325:BR325)</f>
        <v>0</v>
      </c>
      <c r="Y1336" s="334" t="n">
        <f aca="false">SUM('monthly data'!BS325:BU325)</f>
        <v>0</v>
      </c>
      <c r="Z1336" s="334" t="n">
        <f aca="false">SUM('monthly data'!BV325:BX325)</f>
        <v>0</v>
      </c>
      <c r="AA1336" s="334" t="n">
        <f aca="false">SUM('monthly data'!BY325:CA325)</f>
        <v>0</v>
      </c>
      <c r="AB1336" s="334" t="n">
        <f aca="false">SUM('monthly data'!CB325:CD325)</f>
        <v>0</v>
      </c>
      <c r="AC1336" s="334" t="n">
        <f aca="false">SUM('monthly data'!CE325:CG325)</f>
        <v>0</v>
      </c>
      <c r="AD1336" s="334" t="n">
        <f aca="false">SUM('monthly data'!CH325:CJ325)</f>
        <v>0</v>
      </c>
      <c r="AE1336" s="334" t="n">
        <f aca="false">SUM('monthly data'!CK325:CM325)</f>
        <v>0</v>
      </c>
      <c r="AF1336" s="334" t="n">
        <f aca="false">SUM('monthly data'!CN325:CP325)</f>
        <v>0</v>
      </c>
      <c r="AG1336" s="334" t="n">
        <f aca="false">SUM('monthly data'!CQ325:CS325)</f>
        <v>0</v>
      </c>
      <c r="AH1336" s="334" t="n">
        <f aca="false">SUM('monthly data'!CT325:CV325)</f>
        <v>0</v>
      </c>
      <c r="AI1336" s="334" t="n">
        <f aca="false">SUM('monthly data'!CW325:CY325)</f>
        <v>0</v>
      </c>
      <c r="AJ1336" s="334" t="n">
        <f aca="false">SUM('monthly data'!CZ325:DB325)</f>
        <v>0</v>
      </c>
      <c r="AK1336" s="334" t="n">
        <f aca="false">SUM('monthly data'!DC325:DE325)</f>
        <v>0</v>
      </c>
      <c r="AL1336" s="334" t="n">
        <f aca="false">SUM('monthly data'!DF325:DH325)</f>
        <v>0</v>
      </c>
      <c r="AM1336" s="334" t="n">
        <f aca="false">SUM('monthly data'!DI325:DK325)</f>
        <v>0</v>
      </c>
      <c r="AN1336" s="334" t="n">
        <f aca="false">SUM('monthly data'!DL325:DN325)</f>
        <v>0</v>
      </c>
      <c r="AO1336" s="334" t="n">
        <f aca="false">SUM('monthly data'!DO325:DQ325)</f>
        <v>0</v>
      </c>
      <c r="AP1336" s="334" t="n">
        <f aca="false">SUM('monthly data'!DR325:DT325)</f>
        <v>0</v>
      </c>
      <c r="AQ1336" s="334" t="n">
        <f aca="false">SUM('monthly data'!DU325:DW325)</f>
        <v>0</v>
      </c>
      <c r="AR1336" s="334" t="n">
        <f aca="false">SUM('monthly data'!DX325:DZ325)</f>
        <v>0</v>
      </c>
      <c r="AS1336" s="334" t="n">
        <f aca="false">SUM('monthly data'!EA325:EC325)</f>
        <v>0</v>
      </c>
      <c r="AT1336" s="334" t="n">
        <f aca="false">SUM('monthly data'!ED325:EF325)</f>
        <v>0</v>
      </c>
      <c r="AU1336" s="334" t="n">
        <f aca="false">SUM('monthly data'!EG325:EI325)</f>
        <v>0</v>
      </c>
      <c r="AV1336" s="334" t="n">
        <f aca="false">SUM('monthly data'!EJ325:EL325)</f>
        <v>0</v>
      </c>
      <c r="AW1336" s="334" t="n">
        <f aca="false">SUM('monthly data'!EM325:EO325)</f>
        <v>0</v>
      </c>
      <c r="AX1336" s="334" t="n">
        <f aca="false">SUM('monthly data'!EP325:ER325)</f>
        <v>0</v>
      </c>
      <c r="AY1336" s="334" t="n">
        <f aca="false">SUM('monthly data'!ES325:EU325)</f>
        <v>0</v>
      </c>
      <c r="AZ1336" s="334" t="n">
        <f aca="false">SUM('monthly data'!EV325:EX325)</f>
        <v>0</v>
      </c>
      <c r="BA1336" s="334" t="n">
        <f aca="false">SUM('monthly data'!EY325:FA325)</f>
        <v>0</v>
      </c>
      <c r="BB1336" s="334" t="n">
        <f aca="false">SUM('monthly data'!FB325:FD325)</f>
        <v>20.061</v>
      </c>
      <c r="BC1336" s="334" t="n">
        <f aca="false">SUM('monthly data'!FE325:FG325)</f>
        <v>20.455</v>
      </c>
      <c r="BD1336" s="334" t="n">
        <f aca="false">SUM('monthly data'!FH325:FJ325)</f>
        <v>22.5</v>
      </c>
      <c r="BE1336" s="334" t="n">
        <f aca="false">SUM('monthly data'!FK325:FM325)</f>
        <v>22.5</v>
      </c>
      <c r="BF1336" s="334" t="n">
        <f aca="false">SUM('monthly data'!FN325:FP325)</f>
        <v>22.5</v>
      </c>
      <c r="BG1336" s="334" t="n">
        <f aca="false">SUM('monthly data'!FQ325:FS325)</f>
        <v>22.5</v>
      </c>
      <c r="BH1336" s="334" t="n">
        <f aca="false">SUM('monthly data'!FT325:FV325)</f>
        <v>34.135</v>
      </c>
      <c r="BI1336" s="334" t="n">
        <f aca="false">SUM('monthly data'!FW325:FY325)</f>
        <v>25.76</v>
      </c>
      <c r="BJ1336" s="334" t="n">
        <f aca="false">SUM('monthly data'!FZ325:GB325)</f>
        <v>26.408</v>
      </c>
      <c r="BK1336" s="334" t="n">
        <f aca="false">SUM('monthly data'!GC325:GE325)</f>
        <v>24.99</v>
      </c>
      <c r="BL1336" s="334" t="n">
        <f aca="false">SUM('monthly data'!GF325:GH325)</f>
        <v>23.36</v>
      </c>
      <c r="BM1336" s="334" t="n">
        <f aca="false">SUM('monthly data'!GI325:GK325)</f>
        <v>21.98</v>
      </c>
      <c r="BN1336" s="334" t="n">
        <f aca="false">SUM('monthly data'!GL325:GN325)</f>
        <v>21.777</v>
      </c>
      <c r="BO1336" s="334" t="n">
        <f aca="false">SUM('monthly data'!GO325:GQ325)</f>
        <v>21.344</v>
      </c>
      <c r="BP1336" s="334" t="n">
        <f aca="false">SUM('monthly data'!GR325:GT325)</f>
        <v>21.228</v>
      </c>
      <c r="BQ1336" s="334" t="n">
        <f aca="false">SUM('monthly data'!GU325:GW325)</f>
        <v>22.543</v>
      </c>
      <c r="BR1336" s="334" t="n">
        <f aca="false">SUM('monthly data'!GX325:GZ325)</f>
        <v>23.041</v>
      </c>
      <c r="BS1336" s="334" t="n">
        <f aca="false">SUM('monthly data'!HA325:HC325)</f>
        <v>25.673</v>
      </c>
      <c r="BT1336" s="334" t="n">
        <f aca="false">SUM('monthly data'!HD325:HF325)</f>
        <v>31.9720775850027</v>
      </c>
      <c r="BU1336" s="334" t="n">
        <f aca="false">SUM('monthly data'!HG325:HI325)</f>
        <v>38.057</v>
      </c>
      <c r="BV1336" s="334" t="n">
        <f aca="false">SUM('monthly data'!HJ325:HL325)</f>
        <v>38.0813300307739</v>
      </c>
      <c r="BW1336" s="334" t="n">
        <f aca="false">SUM('monthly data'!HM325:HO325)</f>
        <v>36.5930682251082</v>
      </c>
      <c r="BX1336" s="334" t="n">
        <f aca="false">SUM('monthly data'!HP325:HR325)</f>
        <v>26.199723084472</v>
      </c>
      <c r="BY1336" s="334" t="n">
        <f aca="false">SUM('monthly data'!HS325:HU325)</f>
        <v>18.9060992470588</v>
      </c>
      <c r="BZ1336" s="334" t="n">
        <f aca="false">SUM('monthly data'!HV325:HX325)</f>
        <v>19.7281665739752</v>
      </c>
      <c r="CA1336" s="334" t="n">
        <f aca="false">SUM('monthly data'!HY325:IA325)</f>
        <v>18.2712821316614</v>
      </c>
      <c r="CB1336" s="334" t="n">
        <f aca="false">SUM('monthly data'!IB325:ID325)</f>
        <v>15.29434464678</v>
      </c>
      <c r="CC1336" s="334" t="n">
        <f aca="false">SUM('monthly data'!IE325:IG325)</f>
        <v>15.121</v>
      </c>
      <c r="CD1336" s="334" t="n">
        <f aca="false">SUM('monthly data'!IH325:IJ325)</f>
        <v>14.474</v>
      </c>
      <c r="CE1336" s="334" t="n">
        <f aca="false">SUM('monthly data'!IK325:IM325)</f>
        <v>12.919</v>
      </c>
      <c r="CF1336" s="334" t="n">
        <f aca="false">SUM('monthly data'!IN325:IP325)</f>
        <v>13.328</v>
      </c>
      <c r="CG1336" s="334" t="n">
        <f aca="false">SUM('monthly data'!IQ325:IS325)</f>
        <v>15.684</v>
      </c>
      <c r="CH1336" s="334" t="n">
        <f aca="false">SUM('monthly data'!IT325:IV325)</f>
        <v>18.5519690384615</v>
      </c>
      <c r="CI1336" s="334" t="n">
        <f aca="false">SUM('monthly data'!IW325:IY325)</f>
        <v>19.0615477984004</v>
      </c>
      <c r="CJ1336" s="334" t="n">
        <f aca="false">SUM('monthly data'!IZ325:JB325)</f>
        <v>20.8044511650098</v>
      </c>
      <c r="CK1336" s="334" t="n">
        <f aca="false">SUM('monthly data'!JC325:JE325)</f>
        <v>25.5522281241407</v>
      </c>
      <c r="CL1336" s="334" t="n">
        <f aca="false">SUM('monthly data'!JF325:JH325)</f>
        <v>28.1489842665433</v>
      </c>
      <c r="CM1336" s="334" t="n">
        <f aca="false">SUM('monthly data'!JI325:JK325)</f>
        <v>28.0998925837287</v>
      </c>
      <c r="CN1336" s="334" t="n">
        <f aca="false">SUM('monthly data'!JL325:JN325)</f>
        <v>26.2493353821233</v>
      </c>
      <c r="CO1336" s="334" t="n">
        <f aca="false">SUM('monthly data'!JO325:JQ325)</f>
        <v>23.9799804025932</v>
      </c>
      <c r="CP1336" s="334" t="n">
        <f aca="false">SUM('monthly data'!JR325:JT325)</f>
        <v>21.7870156598366</v>
      </c>
      <c r="CQ1336" s="334" t="n">
        <f aca="false">SUM('monthly data'!JU325:JW325)</f>
        <v>19.2205739345205</v>
      </c>
      <c r="CR1336" s="334" t="n">
        <f aca="false">SUM('monthly data'!JX325:JZ325)</f>
        <v>19.3625187719284</v>
      </c>
      <c r="CS1336" s="334" t="n">
        <f aca="false">SUM('monthly data'!KA325:KC325)</f>
        <v>20.5669509625178</v>
      </c>
      <c r="CT1336" s="334" t="n">
        <f aca="false">SUM('monthly data'!KD325:KF325)</f>
        <v>22.6597442169127</v>
      </c>
      <c r="CU1336" s="334" t="n">
        <f aca="false">SUM('monthly data'!KG325:KI325)</f>
        <v>21.2815973024458</v>
      </c>
      <c r="CV1336" s="334" t="n">
        <f aca="false">SUM('monthly data'!KJ325:KL325)</f>
        <v>21.9328094822045</v>
      </c>
      <c r="CW1336" s="334" t="n">
        <f aca="false">SUM('monthly data'!KM325:KO325)</f>
        <v>19.9530793332125</v>
      </c>
      <c r="CX1336" s="334" t="n">
        <f aca="false">SUM('monthly data'!KP325:KR325)</f>
        <v>20.4817593534774</v>
      </c>
      <c r="CY1336" s="334" t="n">
        <f aca="false">SUM('monthly data'!KS325:KU325)</f>
        <v>20.1279696969697</v>
      </c>
      <c r="CZ1336" s="334" t="n">
        <f aca="false">SUM('monthly data'!KV325:KX325)</f>
        <v>20.7969961034095</v>
      </c>
      <c r="DA1336" s="334" t="n">
        <f aca="false">SUM('monthly data'!KY325:LA325)</f>
        <v>20.5552632815927</v>
      </c>
      <c r="DB1336" s="334" t="n">
        <f aca="false">SUM('monthly data'!LB325:LD325)</f>
        <v>21.7891634423548</v>
      </c>
      <c r="DC1336" s="334" t="n">
        <f aca="false">SUM('monthly data'!LE325:LG325)</f>
        <v>22.102862745098</v>
      </c>
      <c r="DD1336" s="334" t="n">
        <f aca="false">SUM('monthly data'!LH325:LJ325)</f>
        <v>23.2247576636375</v>
      </c>
      <c r="DE1336" s="334" t="n">
        <f aca="false">SUM('monthly data'!LK325:LM325)</f>
        <v>21.7697898004309</v>
      </c>
      <c r="DF1336" s="334" t="n">
        <f aca="false">SUM('monthly data'!LN325:LP325)</f>
        <v>20.2520238095238</v>
      </c>
      <c r="DG1336" s="334" t="n">
        <f aca="false">SUM('monthly data'!LQ325:LS325)</f>
        <v>23.997</v>
      </c>
      <c r="DH1336" s="334" t="n">
        <f aca="false">SUM('monthly data'!LT325:LV325)</f>
        <v>24.19</v>
      </c>
      <c r="DI1336" s="334" t="n">
        <f aca="false">SUM('monthly data'!LW325:LY325)</f>
        <v>24.334</v>
      </c>
      <c r="DJ1336" s="334" t="n">
        <f aca="false">SUM('monthly data'!LZ325:MB325)</f>
        <v>25.2510475589167</v>
      </c>
      <c r="DK1336" s="334" t="n">
        <f aca="false">SUM('monthly data'!MC325:ME325)</f>
        <v>20.3548079664789</v>
      </c>
      <c r="DL1336" s="334" t="n">
        <f aca="false">SUM('monthly data'!MF325:MH325)</f>
        <v>0</v>
      </c>
      <c r="DM1336" s="334" t="n">
        <f aca="false">SUM('monthly data'!MI325:MK325)</f>
        <v>0</v>
      </c>
      <c r="DN1336" s="334" t="n">
        <f aca="false">SUM('monthly data'!ML325:MN325)</f>
        <v>0</v>
      </c>
      <c r="DO1336" s="334" t="n">
        <f aca="false">SUM('monthly data'!MO325:MQ325)</f>
        <v>0</v>
      </c>
      <c r="DP1336" s="334" t="n">
        <f aca="false">SUM('monthly data'!MR325:MT325)</f>
        <v>0</v>
      </c>
      <c r="DQ1336" s="334" t="n">
        <f aca="false">SUM('monthly data'!MU325:MW325)</f>
        <v>0</v>
      </c>
    </row>
    <row r="1337" customFormat="false" ht="15.75" hidden="false" customHeight="true" outlineLevel="0" collapsed="false">
      <c r="A1337" s="353" t="s">
        <v>746</v>
      </c>
      <c r="B1337" s="0" t="n">
        <f aca="false">SUM('monthly data'!B328:D328)</f>
        <v>0</v>
      </c>
      <c r="C1337" s="0" t="n">
        <f aca="false">SUM('monthly data'!E328:G328)</f>
        <v>0</v>
      </c>
      <c r="D1337" s="0" t="n">
        <f aca="false">SUM('monthly data'!H328:J328)</f>
        <v>0</v>
      </c>
      <c r="E1337" s="0" t="n">
        <f aca="false">SUM('monthly data'!K328:M328)</f>
        <v>0</v>
      </c>
      <c r="F1337" s="0" t="n">
        <f aca="false">SUM('monthly data'!N328:P328)</f>
        <v>0</v>
      </c>
      <c r="G1337" s="0" t="n">
        <f aca="false">SUM('monthly data'!Q328:S328)</f>
        <v>0</v>
      </c>
      <c r="H1337" s="0" t="n">
        <f aca="false">SUM('monthly data'!T328:V328)</f>
        <v>0</v>
      </c>
      <c r="I1337" s="0" t="n">
        <f aca="false">SUM('monthly data'!W328:Y328)</f>
        <v>0</v>
      </c>
      <c r="J1337" s="0" t="n">
        <f aca="false">SUM('monthly data'!Z328:AB328)</f>
        <v>0</v>
      </c>
      <c r="K1337" s="0" t="n">
        <f aca="false">SUM('monthly data'!AC328:AE328)</f>
        <v>0</v>
      </c>
      <c r="L1337" s="0" t="n">
        <f aca="false">SUM('monthly data'!AF328:AH328)</f>
        <v>0</v>
      </c>
      <c r="M1337" s="0" t="n">
        <f aca="false">SUM('monthly data'!AI328:AK328)</f>
        <v>0</v>
      </c>
      <c r="N1337" s="0" t="n">
        <f aca="false">SUM('monthly data'!AL328:AN328)</f>
        <v>0</v>
      </c>
      <c r="O1337" s="0" t="n">
        <f aca="false">SUM('monthly data'!AO328:AQ328)</f>
        <v>0</v>
      </c>
      <c r="P1337" s="0" t="n">
        <f aca="false">SUM('monthly data'!AR328:AT328)</f>
        <v>0</v>
      </c>
      <c r="Q1337" s="0" t="n">
        <f aca="false">SUM('monthly data'!AU328:AW328)</f>
        <v>0</v>
      </c>
      <c r="R1337" s="0" t="n">
        <f aca="false">SUM('monthly data'!AX328:AZ328)</f>
        <v>0</v>
      </c>
      <c r="S1337" s="0" t="n">
        <f aca="false">SUM('monthly data'!BA328:BC328)</f>
        <v>0</v>
      </c>
      <c r="T1337" s="0" t="n">
        <f aca="false">SUM('monthly data'!BD328:BF328)</f>
        <v>0</v>
      </c>
      <c r="U1337" s="0" t="n">
        <f aca="false">SUM('monthly data'!BG328:BI328)</f>
        <v>0</v>
      </c>
      <c r="V1337" s="0" t="n">
        <f aca="false">SUM('monthly data'!BJ328:BL328)</f>
        <v>0</v>
      </c>
      <c r="W1337" s="0" t="n">
        <f aca="false">SUM('monthly data'!BM328:BO328)</f>
        <v>0</v>
      </c>
      <c r="X1337" s="0" t="n">
        <f aca="false">SUM('monthly data'!BP328:BR328)</f>
        <v>0</v>
      </c>
      <c r="Y1337" s="0" t="n">
        <f aca="false">SUM('monthly data'!BS328:BU328)</f>
        <v>0</v>
      </c>
      <c r="Z1337" s="0" t="n">
        <f aca="false">SUM('monthly data'!BV328:BX328)</f>
        <v>0</v>
      </c>
      <c r="AA1337" s="0" t="n">
        <f aca="false">SUM('monthly data'!BY328:CA328)</f>
        <v>0</v>
      </c>
      <c r="AB1337" s="0" t="n">
        <f aca="false">SUM('monthly data'!CB328:CD328)</f>
        <v>0</v>
      </c>
      <c r="AC1337" s="0" t="n">
        <f aca="false">SUM('monthly data'!CE328:CG328)</f>
        <v>0</v>
      </c>
      <c r="AD1337" s="0" t="n">
        <f aca="false">SUM('monthly data'!CH328:CJ328)</f>
        <v>0</v>
      </c>
      <c r="AE1337" s="0" t="n">
        <f aca="false">SUM('monthly data'!CK328:CM328)</f>
        <v>0</v>
      </c>
      <c r="AF1337" s="0" t="n">
        <f aca="false">SUM('monthly data'!CN328:CP328)</f>
        <v>0</v>
      </c>
      <c r="AG1337" s="0" t="n">
        <f aca="false">SUM('monthly data'!CQ328:CS328)</f>
        <v>0</v>
      </c>
      <c r="AH1337" s="0" t="n">
        <f aca="false">SUM('monthly data'!CT328:CV328)</f>
        <v>0</v>
      </c>
      <c r="AI1337" s="0" t="n">
        <f aca="false">SUM('monthly data'!CW328:CY328)</f>
        <v>0</v>
      </c>
      <c r="AJ1337" s="0" t="n">
        <f aca="false">SUM('monthly data'!CZ328:DB328)</f>
        <v>0</v>
      </c>
      <c r="AK1337" s="0" t="n">
        <f aca="false">SUM('monthly data'!DC328:DE328)</f>
        <v>0</v>
      </c>
      <c r="AL1337" s="0" t="n">
        <f aca="false">SUM('monthly data'!DF328:DH328)</f>
        <v>0</v>
      </c>
      <c r="AM1337" s="0" t="n">
        <f aca="false">SUM('monthly data'!DI328:DK328)</f>
        <v>0</v>
      </c>
      <c r="AN1337" s="0" t="n">
        <f aca="false">SUM('monthly data'!DL328:DN328)</f>
        <v>0</v>
      </c>
      <c r="AO1337" s="0" t="n">
        <f aca="false">SUM('monthly data'!DO328:DQ328)</f>
        <v>0</v>
      </c>
      <c r="AP1337" s="0" t="n">
        <f aca="false">SUM('monthly data'!DR328:DT328)</f>
        <v>0</v>
      </c>
      <c r="AQ1337" s="0" t="n">
        <f aca="false">SUM('monthly data'!DU328:DW328)</f>
        <v>0</v>
      </c>
      <c r="AR1337" s="0" t="n">
        <f aca="false">SUM('monthly data'!DX328:DZ328)</f>
        <v>0</v>
      </c>
      <c r="AS1337" s="0" t="n">
        <f aca="false">SUM('monthly data'!EA328:EC328)</f>
        <v>0</v>
      </c>
      <c r="AT1337" s="0" t="n">
        <f aca="false">SUM('monthly data'!ED328:EF328)</f>
        <v>0</v>
      </c>
      <c r="AU1337" s="0" t="n">
        <f aca="false">SUM('monthly data'!EG328:EI328)</f>
        <v>0</v>
      </c>
      <c r="AV1337" s="0" t="n">
        <f aca="false">SUM('monthly data'!EJ328:EL328)</f>
        <v>0</v>
      </c>
      <c r="AW1337" s="0" t="n">
        <f aca="false">SUM('monthly data'!EM328:EO328)</f>
        <v>0</v>
      </c>
      <c r="AX1337" s="0" t="n">
        <f aca="false">SUM('monthly data'!EP328:ER328)</f>
        <v>0</v>
      </c>
      <c r="AY1337" s="0" t="n">
        <f aca="false">SUM('monthly data'!ES328:EU328)</f>
        <v>0</v>
      </c>
      <c r="AZ1337" s="0" t="n">
        <f aca="false">SUM('monthly data'!EV328:EX328)</f>
        <v>0</v>
      </c>
      <c r="BA1337" s="0" t="n">
        <f aca="false">SUM('monthly data'!EY328:FA328)</f>
        <v>0</v>
      </c>
      <c r="BB1337" s="0" t="n">
        <f aca="false">SUM('monthly data'!FB328:FD328)</f>
        <v>0</v>
      </c>
      <c r="BC1337" s="0" t="n">
        <f aca="false">SUM('monthly data'!FE328:FG328)</f>
        <v>0</v>
      </c>
      <c r="BD1337" s="0" t="n">
        <f aca="false">SUM('monthly data'!FH328:FJ328)</f>
        <v>0</v>
      </c>
      <c r="BE1337" s="0" t="n">
        <f aca="false">SUM('monthly data'!FK328:FM328)</f>
        <v>0</v>
      </c>
      <c r="BF1337" s="0" t="n">
        <f aca="false">SUM('monthly data'!FN328:FP328)</f>
        <v>0</v>
      </c>
      <c r="BG1337" s="0" t="n">
        <f aca="false">SUM('monthly data'!FQ328:FS328)</f>
        <v>0</v>
      </c>
      <c r="BH1337" s="0" t="n">
        <f aca="false">SUM('monthly data'!FT328:FV328)</f>
        <v>0</v>
      </c>
      <c r="BI1337" s="0" t="n">
        <f aca="false">SUM('monthly data'!FW328:FY328)</f>
        <v>0</v>
      </c>
      <c r="BJ1337" s="0" t="n">
        <f aca="false">SUM('monthly data'!FZ328:GB328)</f>
        <v>0</v>
      </c>
      <c r="BK1337" s="0" t="n">
        <f aca="false">SUM('monthly data'!GC328:GE328)</f>
        <v>0</v>
      </c>
      <c r="BL1337" s="0" t="n">
        <f aca="false">SUM('monthly data'!GF328:GH328)</f>
        <v>0</v>
      </c>
      <c r="BM1337" s="0" t="n">
        <f aca="false">SUM('monthly data'!GI328:GK328)</f>
        <v>0</v>
      </c>
      <c r="BN1337" s="0" t="n">
        <f aca="false">SUM('monthly data'!GL328:GN328)</f>
        <v>0</v>
      </c>
      <c r="BO1337" s="0" t="n">
        <f aca="false">SUM('monthly data'!GO328:GQ328)</f>
        <v>0</v>
      </c>
      <c r="BP1337" s="0" t="n">
        <f aca="false">SUM('monthly data'!GR328:GT328)</f>
        <v>0</v>
      </c>
      <c r="BQ1337" s="0" t="n">
        <f aca="false">SUM('monthly data'!GU328:GW328)</f>
        <v>0</v>
      </c>
      <c r="BR1337" s="0" t="n">
        <f aca="false">SUM('monthly data'!GX328:GZ328)</f>
        <v>0</v>
      </c>
      <c r="BS1337" s="0" t="n">
        <f aca="false">SUM('monthly data'!HA328:HC328)</f>
        <v>0</v>
      </c>
      <c r="BT1337" s="0" t="n">
        <f aca="false">SUM('monthly data'!HD328:HF328)</f>
        <v>0</v>
      </c>
      <c r="BU1337" s="0" t="n">
        <f aca="false">SUM('monthly data'!HG328:HI328)</f>
        <v>0</v>
      </c>
      <c r="BV1337" s="0" t="n">
        <f aca="false">SUM('monthly data'!HJ328:HL328)</f>
        <v>0</v>
      </c>
      <c r="BW1337" s="0" t="n">
        <f aca="false">SUM('monthly data'!HM328:HO328)</f>
        <v>0</v>
      </c>
      <c r="BX1337" s="0" t="n">
        <f aca="false">SUM('monthly data'!HP328:HR328)</f>
        <v>0</v>
      </c>
      <c r="BY1337" s="0" t="n">
        <f aca="false">SUM('monthly data'!HS328:HU328)</f>
        <v>0</v>
      </c>
      <c r="BZ1337" s="0" t="n">
        <f aca="false">SUM('monthly data'!HV328:HX328)</f>
        <v>0</v>
      </c>
      <c r="CA1337" s="0" t="n">
        <f aca="false">SUM('monthly data'!HY328:IA328)</f>
        <v>0</v>
      </c>
      <c r="CB1337" s="0" t="n">
        <f aca="false">SUM('monthly data'!IB328:ID328)</f>
        <v>0</v>
      </c>
      <c r="CC1337" s="0" t="n">
        <f aca="false">SUM('monthly data'!IE328:IG328)</f>
        <v>0</v>
      </c>
      <c r="CD1337" s="0" t="n">
        <f aca="false">SUM('monthly data'!IH328:IJ328)</f>
        <v>0</v>
      </c>
      <c r="CE1337" s="0" t="n">
        <f aca="false">SUM('monthly data'!IK328:IM328)</f>
        <v>0</v>
      </c>
      <c r="CF1337" s="0" t="n">
        <f aca="false">SUM('monthly data'!IN328:IP328)</f>
        <v>0</v>
      </c>
      <c r="CG1337" s="0" t="n">
        <f aca="false">SUM('monthly data'!IQ328:IS328)</f>
        <v>0</v>
      </c>
      <c r="CH1337" s="0" t="n">
        <f aca="false">SUM('monthly data'!IT328:IV328)</f>
        <v>0</v>
      </c>
      <c r="CI1337" s="0" t="n">
        <f aca="false">SUM('monthly data'!IW328:IY328)</f>
        <v>0</v>
      </c>
      <c r="CJ1337" s="0" t="n">
        <f aca="false">SUM('monthly data'!IZ328:JB328)</f>
        <v>0</v>
      </c>
      <c r="CK1337" s="0" t="n">
        <f aca="false">SUM('monthly data'!JC328:JE328)</f>
        <v>0</v>
      </c>
      <c r="CL1337" s="0" t="n">
        <f aca="false">SUM('monthly data'!JF328:JH328)</f>
        <v>0</v>
      </c>
      <c r="CM1337" s="0" t="n">
        <f aca="false">SUM('monthly data'!JI328:JK328)</f>
        <v>0</v>
      </c>
      <c r="CN1337" s="0" t="n">
        <f aca="false">SUM('monthly data'!JL328:JN328)</f>
        <v>0</v>
      </c>
      <c r="CO1337" s="0" t="n">
        <f aca="false">SUM('monthly data'!JO328:JQ328)</f>
        <v>0</v>
      </c>
      <c r="CP1337" s="0" t="n">
        <f aca="false">SUM('monthly data'!JR328:JT328)</f>
        <v>0</v>
      </c>
      <c r="CQ1337" s="0" t="n">
        <f aca="false">SUM('monthly data'!JU328:JW328)</f>
        <v>0</v>
      </c>
      <c r="CR1337" s="0" t="n">
        <f aca="false">SUM('monthly data'!JX328:JZ328)</f>
        <v>0</v>
      </c>
      <c r="CS1337" s="0" t="n">
        <f aca="false">SUM('monthly data'!KA328:KC328)</f>
        <v>0</v>
      </c>
      <c r="CT1337" s="0" t="n">
        <f aca="false">SUM('monthly data'!KD328:KF328)</f>
        <v>0</v>
      </c>
      <c r="CU1337" s="0" t="n">
        <f aca="false">SUM('monthly data'!KG328:KI328)</f>
        <v>0</v>
      </c>
      <c r="CV1337" s="0" t="n">
        <f aca="false">SUM('monthly data'!KJ328:KL328)</f>
        <v>0</v>
      </c>
      <c r="CW1337" s="0" t="n">
        <f aca="false">SUM('monthly data'!KM328:KO328)</f>
        <v>0</v>
      </c>
      <c r="CX1337" s="0" t="n">
        <f aca="false">SUM('monthly data'!KP328:KR328)</f>
        <v>0</v>
      </c>
      <c r="CY1337" s="0" t="n">
        <f aca="false">SUM('monthly data'!KS328:KU328)</f>
        <v>0</v>
      </c>
      <c r="CZ1337" s="0" t="n">
        <f aca="false">SUM('monthly data'!KV328:KX328)</f>
        <v>0</v>
      </c>
      <c r="DA1337" s="0" t="n">
        <f aca="false">SUM('monthly data'!KY328:LA328)</f>
        <v>0</v>
      </c>
      <c r="DB1337" s="0" t="n">
        <f aca="false">SUM('monthly data'!LB328:LD328)</f>
        <v>0</v>
      </c>
      <c r="DC1337" s="0" t="n">
        <f aca="false">SUM('monthly data'!LE328:LG328)</f>
        <v>0</v>
      </c>
      <c r="DD1337" s="0" t="n">
        <f aca="false">SUM('monthly data'!LH328:LJ328)</f>
        <v>0</v>
      </c>
      <c r="DE1337" s="0" t="n">
        <f aca="false">SUM('monthly data'!LK328:LM328)</f>
        <v>0</v>
      </c>
      <c r="DF1337" s="0" t="n">
        <f aca="false">SUM('monthly data'!LN328:LP328)</f>
        <v>0</v>
      </c>
      <c r="DG1337" s="0" t="n">
        <f aca="false">SUM('monthly data'!LQ328:LS328)</f>
        <v>0</v>
      </c>
      <c r="DH1337" s="0" t="n">
        <f aca="false">SUM('monthly data'!LT328:LV328)</f>
        <v>0</v>
      </c>
      <c r="DI1337" s="0" t="n">
        <f aca="false">SUM('monthly data'!LW328:LY328)</f>
        <v>0</v>
      </c>
      <c r="DJ1337" s="0" t="n">
        <f aca="false">SUM('monthly data'!LZ328:MB328)</f>
        <v>0</v>
      </c>
      <c r="DK1337" s="0" t="n">
        <f aca="false">SUM('monthly data'!MC328:ME328)</f>
        <v>0</v>
      </c>
      <c r="DL1337" s="0" t="n">
        <f aca="false">SUM('monthly data'!MF328:MH328)</f>
        <v>0</v>
      </c>
      <c r="DM1337" s="0" t="n">
        <f aca="false">SUM('monthly data'!MI328:MK328)</f>
        <v>0</v>
      </c>
      <c r="DN1337" s="0" t="n">
        <f aca="false">SUM('monthly data'!ML328:MN328)</f>
        <v>0</v>
      </c>
      <c r="DO1337" s="0" t="n">
        <f aca="false">SUM('monthly data'!MO328:MQ328)</f>
        <v>0</v>
      </c>
      <c r="DP1337" s="0" t="n">
        <f aca="false">SUM('monthly data'!MR328:MT328)</f>
        <v>0</v>
      </c>
      <c r="DQ1337" s="0" t="n">
        <f aca="false">SUM('monthly data'!MU328:MW328)</f>
        <v>0</v>
      </c>
    </row>
    <row r="1338" customFormat="false" ht="15" hidden="false" customHeight="false" outlineLevel="0" collapsed="false">
      <c r="A1338" s="354" t="s">
        <v>747</v>
      </c>
      <c r="B1338" s="0" t="n">
        <f aca="false">SUM('monthly data'!B329:D329)</f>
        <v>0</v>
      </c>
      <c r="C1338" s="0" t="n">
        <f aca="false">SUM('monthly data'!E329:G329)</f>
        <v>0</v>
      </c>
      <c r="D1338" s="0" t="n">
        <f aca="false">SUM('monthly data'!H329:J329)</f>
        <v>0</v>
      </c>
      <c r="E1338" s="0" t="n">
        <f aca="false">SUM('monthly data'!K329:M329)</f>
        <v>0</v>
      </c>
      <c r="F1338" s="0" t="n">
        <f aca="false">SUM('monthly data'!N329:P329)</f>
        <v>0</v>
      </c>
      <c r="G1338" s="0" t="n">
        <f aca="false">SUM('monthly data'!Q329:S329)</f>
        <v>0</v>
      </c>
      <c r="H1338" s="0" t="n">
        <f aca="false">SUM('monthly data'!T329:V329)</f>
        <v>0</v>
      </c>
      <c r="I1338" s="0" t="n">
        <f aca="false">SUM('monthly data'!W329:Y329)</f>
        <v>0</v>
      </c>
      <c r="J1338" s="0" t="n">
        <f aca="false">SUM('monthly data'!Z329:AB329)</f>
        <v>0</v>
      </c>
      <c r="K1338" s="0" t="n">
        <f aca="false">SUM('monthly data'!AC329:AE329)</f>
        <v>0</v>
      </c>
      <c r="L1338" s="0" t="n">
        <f aca="false">SUM('monthly data'!AF329:AH329)</f>
        <v>0</v>
      </c>
      <c r="M1338" s="0" t="n">
        <f aca="false">SUM('monthly data'!AI329:AK329)</f>
        <v>0</v>
      </c>
      <c r="N1338" s="0" t="n">
        <f aca="false">SUM('monthly data'!AL329:AN329)</f>
        <v>0</v>
      </c>
      <c r="O1338" s="0" t="n">
        <f aca="false">SUM('monthly data'!AO329:AQ329)</f>
        <v>0</v>
      </c>
      <c r="P1338" s="0" t="n">
        <f aca="false">SUM('monthly data'!AR329:AT329)</f>
        <v>0</v>
      </c>
      <c r="Q1338" s="0" t="n">
        <f aca="false">SUM('monthly data'!AU329:AW329)</f>
        <v>0</v>
      </c>
      <c r="R1338" s="0" t="n">
        <f aca="false">SUM('monthly data'!AX329:AZ329)</f>
        <v>0</v>
      </c>
      <c r="S1338" s="0" t="n">
        <f aca="false">SUM('monthly data'!BA329:BC329)</f>
        <v>0</v>
      </c>
      <c r="T1338" s="0" t="n">
        <f aca="false">SUM('monthly data'!BD329:BF329)</f>
        <v>0</v>
      </c>
      <c r="U1338" s="0" t="n">
        <f aca="false">SUM('monthly data'!BG329:BI329)</f>
        <v>0</v>
      </c>
      <c r="V1338" s="0" t="n">
        <f aca="false">SUM('monthly data'!BJ329:BL329)</f>
        <v>0</v>
      </c>
      <c r="W1338" s="0" t="n">
        <f aca="false">SUM('monthly data'!BM329:BO329)</f>
        <v>0</v>
      </c>
      <c r="X1338" s="0" t="n">
        <f aca="false">SUM('monthly data'!BP329:BR329)</f>
        <v>0</v>
      </c>
      <c r="Y1338" s="0" t="n">
        <f aca="false">SUM('monthly data'!BS329:BU329)</f>
        <v>0</v>
      </c>
      <c r="Z1338" s="0" t="n">
        <f aca="false">SUM('monthly data'!BV329:BX329)</f>
        <v>0</v>
      </c>
      <c r="AA1338" s="0" t="n">
        <f aca="false">SUM('monthly data'!BY329:CA329)</f>
        <v>0</v>
      </c>
      <c r="AB1338" s="0" t="n">
        <f aca="false">SUM('monthly data'!CB329:CD329)</f>
        <v>0</v>
      </c>
      <c r="AC1338" s="0" t="n">
        <f aca="false">SUM('monthly data'!CE329:CG329)</f>
        <v>0</v>
      </c>
      <c r="AD1338" s="0" t="n">
        <f aca="false">SUM('monthly data'!CH329:CJ329)</f>
        <v>0</v>
      </c>
      <c r="AE1338" s="0" t="n">
        <f aca="false">SUM('monthly data'!CK329:CM329)</f>
        <v>0</v>
      </c>
      <c r="AF1338" s="0" t="n">
        <f aca="false">SUM('monthly data'!CN329:CP329)</f>
        <v>0</v>
      </c>
      <c r="AG1338" s="0" t="n">
        <f aca="false">SUM('monthly data'!CQ329:CS329)</f>
        <v>0</v>
      </c>
      <c r="AH1338" s="0" t="n">
        <f aca="false">SUM('monthly data'!CT329:CV329)</f>
        <v>0</v>
      </c>
      <c r="AI1338" s="0" t="n">
        <f aca="false">SUM('monthly data'!CW329:CY329)</f>
        <v>0</v>
      </c>
      <c r="AJ1338" s="0" t="n">
        <f aca="false">SUM('monthly data'!CZ329:DB329)</f>
        <v>0</v>
      </c>
      <c r="AK1338" s="0" t="n">
        <f aca="false">SUM('monthly data'!DC329:DE329)</f>
        <v>0</v>
      </c>
      <c r="AL1338" s="0" t="n">
        <f aca="false">SUM('monthly data'!DF329:DH329)</f>
        <v>0</v>
      </c>
      <c r="AM1338" s="0" t="n">
        <f aca="false">SUM('monthly data'!DI329:DK329)</f>
        <v>0</v>
      </c>
      <c r="AN1338" s="0" t="n">
        <f aca="false">SUM('monthly data'!DL329:DN329)</f>
        <v>0</v>
      </c>
      <c r="AO1338" s="0" t="n">
        <f aca="false">SUM('monthly data'!DO329:DQ329)</f>
        <v>0</v>
      </c>
      <c r="AP1338" s="0" t="n">
        <f aca="false">SUM('monthly data'!DR329:DT329)</f>
        <v>0</v>
      </c>
      <c r="AQ1338" s="0" t="n">
        <f aca="false">SUM('monthly data'!DU329:DW329)</f>
        <v>0</v>
      </c>
      <c r="AR1338" s="0" t="n">
        <f aca="false">SUM('monthly data'!DX329:DZ329)</f>
        <v>0</v>
      </c>
      <c r="AS1338" s="0" t="n">
        <f aca="false">SUM('monthly data'!EA329:EC329)</f>
        <v>0</v>
      </c>
      <c r="AT1338" s="0" t="n">
        <f aca="false">SUM('monthly data'!ED329:EF329)</f>
        <v>0</v>
      </c>
      <c r="AU1338" s="0" t="n">
        <f aca="false">SUM('monthly data'!EG329:EI329)</f>
        <v>0</v>
      </c>
      <c r="AV1338" s="0" t="n">
        <f aca="false">SUM('monthly data'!EJ329:EL329)</f>
        <v>0</v>
      </c>
      <c r="AW1338" s="0" t="n">
        <f aca="false">SUM('monthly data'!EM329:EO329)</f>
        <v>0</v>
      </c>
      <c r="AX1338" s="0" t="n">
        <f aca="false">SUM('monthly data'!EP329:ER329)</f>
        <v>0</v>
      </c>
      <c r="AY1338" s="0" t="n">
        <f aca="false">SUM('monthly data'!ES329:EU329)</f>
        <v>0</v>
      </c>
      <c r="AZ1338" s="0" t="n">
        <f aca="false">SUM('monthly data'!EV329:EX329)</f>
        <v>0</v>
      </c>
      <c r="BA1338" s="0" t="n">
        <f aca="false">SUM('monthly data'!EY329:FA329)</f>
        <v>0</v>
      </c>
      <c r="BB1338" s="0" t="n">
        <f aca="false">SUM('monthly data'!FB329:FD329)</f>
        <v>24.75</v>
      </c>
      <c r="BC1338" s="0" t="n">
        <f aca="false">SUM('monthly data'!FE329:FG329)</f>
        <v>24.75</v>
      </c>
      <c r="BD1338" s="0" t="n">
        <f aca="false">SUM('monthly data'!FH329:FJ329)</f>
        <v>24.75</v>
      </c>
      <c r="BE1338" s="0" t="n">
        <f aca="false">SUM('monthly data'!FK329:FM329)</f>
        <v>24.75</v>
      </c>
      <c r="BF1338" s="0" t="n">
        <f aca="false">SUM('monthly data'!FN329:FP329)</f>
        <v>0</v>
      </c>
      <c r="BG1338" s="0" t="n">
        <f aca="false">SUM('monthly data'!FQ329:FS329)</f>
        <v>0</v>
      </c>
      <c r="BH1338" s="0" t="n">
        <f aca="false">SUM('monthly data'!FT329:FV329)</f>
        <v>0</v>
      </c>
      <c r="BI1338" s="0" t="n">
        <f aca="false">SUM('monthly data'!FW329:FY329)</f>
        <v>0</v>
      </c>
      <c r="BJ1338" s="0" t="n">
        <f aca="false">SUM('monthly data'!FZ329:GB329)</f>
        <v>8.25</v>
      </c>
      <c r="BK1338" s="0" t="n">
        <f aca="false">SUM('monthly data'!GC329:GE329)</f>
        <v>31.62</v>
      </c>
      <c r="BL1338" s="0" t="n">
        <f aca="false">SUM('monthly data'!GF329:GH329)</f>
        <v>31.62</v>
      </c>
      <c r="BM1338" s="0" t="n">
        <f aca="false">SUM('monthly data'!GI329:GK329)</f>
        <v>31.62</v>
      </c>
      <c r="BN1338" s="0" t="n">
        <f aca="false">SUM('monthly data'!GL329:GN329)</f>
        <v>31.39</v>
      </c>
      <c r="BO1338" s="0" t="n">
        <f aca="false">SUM('monthly data'!GO329:GQ329)</f>
        <v>31.275</v>
      </c>
      <c r="BP1338" s="0" t="n">
        <f aca="false">SUM('monthly data'!GR329:GT329)</f>
        <v>31.275</v>
      </c>
      <c r="BQ1338" s="0" t="n">
        <f aca="false">SUM('monthly data'!GU329:GW329)</f>
        <v>31.275</v>
      </c>
      <c r="BR1338" s="0" t="n">
        <f aca="false">SUM('monthly data'!GX329:GZ329)</f>
        <v>0</v>
      </c>
      <c r="BS1338" s="0" t="n">
        <f aca="false">SUM('monthly data'!HA329:HC329)</f>
        <v>0</v>
      </c>
      <c r="BT1338" s="0" t="n">
        <f aca="false">SUM('monthly data'!HD329:HF329)</f>
        <v>0</v>
      </c>
      <c r="BU1338" s="0" t="n">
        <f aca="false">SUM('monthly data'!HG329:HI329)</f>
        <v>0</v>
      </c>
      <c r="BV1338" s="0" t="n">
        <f aca="false">SUM('monthly data'!HJ329:HL329)</f>
        <v>0</v>
      </c>
      <c r="BW1338" s="0" t="n">
        <f aca="false">SUM('monthly data'!HM329:HO329)</f>
        <v>0</v>
      </c>
      <c r="BX1338" s="0" t="n">
        <f aca="false">SUM('monthly data'!HP329:HR329)</f>
        <v>0</v>
      </c>
      <c r="BY1338" s="0" t="n">
        <f aca="false">SUM('monthly data'!HS329:HU329)</f>
        <v>0</v>
      </c>
      <c r="BZ1338" s="0" t="n">
        <f aca="false">SUM('monthly data'!HV329:HX329)</f>
        <v>33.675</v>
      </c>
      <c r="CA1338" s="0" t="n">
        <f aca="false">SUM('monthly data'!HY329:IA329)</f>
        <v>34.875</v>
      </c>
      <c r="CB1338" s="0" t="n">
        <f aca="false">SUM('monthly data'!IB329:ID329)</f>
        <v>34.875</v>
      </c>
      <c r="CC1338" s="0" t="n">
        <f aca="false">SUM('monthly data'!IE329:IG329)</f>
        <v>34.875</v>
      </c>
      <c r="CD1338" s="0" t="n">
        <f aca="false">SUM('monthly data'!IH329:IJ329)</f>
        <v>35.025</v>
      </c>
      <c r="CE1338" s="0" t="n">
        <f aca="false">SUM('monthly data'!IK329:IM329)</f>
        <v>35.1</v>
      </c>
      <c r="CF1338" s="0" t="n">
        <f aca="false">SUM('monthly data'!IN329:IP329)</f>
        <v>35.1</v>
      </c>
      <c r="CG1338" s="0" t="n">
        <f aca="false">SUM('monthly data'!IQ329:IS329)</f>
        <v>35.3</v>
      </c>
      <c r="CH1338" s="0" t="n">
        <f aca="false">SUM('monthly data'!IT329:IV329)</f>
        <v>35.4</v>
      </c>
      <c r="CI1338" s="0" t="n">
        <f aca="false">SUM('monthly data'!IW329:IY329)</f>
        <v>35.4</v>
      </c>
      <c r="CJ1338" s="0" t="n">
        <f aca="false">SUM('monthly data'!IZ329:JB329)</f>
        <v>35.4</v>
      </c>
      <c r="CK1338" s="0" t="n">
        <f aca="false">SUM('monthly data'!JC329:JE329)</f>
        <v>35.8</v>
      </c>
      <c r="CL1338" s="0" t="n">
        <f aca="false">SUM('monthly data'!JF329:JH329)</f>
        <v>36</v>
      </c>
      <c r="CM1338" s="0" t="n">
        <f aca="false">SUM('monthly data'!JI329:JK329)</f>
        <v>36</v>
      </c>
      <c r="CN1338" s="0" t="n">
        <f aca="false">SUM('monthly data'!JL329:JN329)</f>
        <v>36</v>
      </c>
      <c r="CO1338" s="0" t="n">
        <f aca="false">SUM('monthly data'!JO329:JQ329)</f>
        <v>36</v>
      </c>
      <c r="CP1338" s="0" t="n">
        <f aca="false">SUM('monthly data'!JR329:JT329)</f>
        <v>36</v>
      </c>
      <c r="CQ1338" s="0" t="n">
        <f aca="false">SUM('monthly data'!JU329:JW329)</f>
        <v>36</v>
      </c>
      <c r="CR1338" s="0" t="n">
        <f aca="false">SUM('monthly data'!JX329:JZ329)</f>
        <v>36</v>
      </c>
      <c r="CS1338" s="0" t="n">
        <f aca="false">SUM('monthly data'!KA329:KC329)</f>
        <v>34.3</v>
      </c>
      <c r="CT1338" s="0" t="n">
        <f aca="false">SUM('monthly data'!KD329:KF329)</f>
        <v>33.45</v>
      </c>
      <c r="CU1338" s="0" t="n">
        <f aca="false">SUM('monthly data'!KG329:KI329)</f>
        <v>33.45</v>
      </c>
      <c r="CV1338" s="0" t="n">
        <f aca="false">SUM('monthly data'!KJ329:KL329)</f>
        <v>33.45</v>
      </c>
      <c r="CW1338" s="0" t="n">
        <f aca="false">SUM('monthly data'!KM329:KO329)</f>
        <v>33.05</v>
      </c>
      <c r="CX1338" s="0" t="n">
        <f aca="false">SUM('monthly data'!KP329:KR329)</f>
        <v>32.4</v>
      </c>
      <c r="CY1338" s="0" t="n">
        <f aca="false">SUM('monthly data'!KS329:KU329)</f>
        <v>31.95</v>
      </c>
      <c r="CZ1338" s="0" t="n">
        <f aca="false">SUM('monthly data'!KV329:KX329)</f>
        <v>31.95</v>
      </c>
      <c r="DA1338" s="0" t="n">
        <f aca="false">SUM('monthly data'!KY329:LA329)</f>
        <v>31.95</v>
      </c>
      <c r="DB1338" s="0" t="n">
        <f aca="false">SUM('monthly data'!LB329:LD329)</f>
        <v>31.95</v>
      </c>
      <c r="DC1338" s="0" t="n">
        <f aca="false">SUM('monthly data'!LE329:LG329)</f>
        <v>31.95</v>
      </c>
      <c r="DD1338" s="0" t="n">
        <f aca="false">SUM('monthly data'!LH329:LJ329)</f>
        <v>31.95</v>
      </c>
      <c r="DE1338" s="0" t="n">
        <f aca="false">SUM('monthly data'!LK329:LM329)</f>
        <v>31.95</v>
      </c>
      <c r="DF1338" s="0" t="n">
        <f aca="false">SUM('monthly data'!LN329:LP329)</f>
        <v>21.3</v>
      </c>
      <c r="DG1338" s="0" t="n">
        <f aca="false">SUM('monthly data'!LQ329:LS329)</f>
        <v>0</v>
      </c>
      <c r="DH1338" s="0" t="n">
        <f aca="false">SUM('monthly data'!LT329:LV329)</f>
        <v>10.85</v>
      </c>
      <c r="DI1338" s="0" t="n">
        <f aca="false">SUM('monthly data'!LW329:LY329)</f>
        <v>0</v>
      </c>
      <c r="DJ1338" s="0" t="n">
        <f aca="false">SUM('monthly data'!LZ329:MB329)</f>
        <v>0</v>
      </c>
      <c r="DK1338" s="0" t="n">
        <f aca="false">SUM('monthly data'!MC329:ME329)</f>
        <v>0</v>
      </c>
      <c r="DL1338" s="0" t="n">
        <f aca="false">SUM('monthly data'!MF329:MH329)</f>
        <v>0</v>
      </c>
      <c r="DM1338" s="0" t="n">
        <f aca="false">SUM('monthly data'!MI329:MK329)</f>
        <v>0</v>
      </c>
      <c r="DN1338" s="0" t="n">
        <f aca="false">SUM('monthly data'!ML329:MN329)</f>
        <v>0</v>
      </c>
      <c r="DO1338" s="0" t="n">
        <f aca="false">SUM('monthly data'!MO329:MQ329)</f>
        <v>0</v>
      </c>
      <c r="DP1338" s="0" t="n">
        <f aca="false">SUM('monthly data'!MR329:MT329)</f>
        <v>0</v>
      </c>
      <c r="DQ1338" s="0" t="n">
        <f aca="false">SUM('monthly data'!MU329:MW329)</f>
        <v>0</v>
      </c>
    </row>
    <row r="1339" customFormat="false" ht="15" hidden="false" customHeight="false" outlineLevel="0" collapsed="false">
      <c r="A1339" s="354" t="s">
        <v>748</v>
      </c>
      <c r="B1339" s="0" t="n">
        <f aca="false">SUM('monthly data'!B330:D330)</f>
        <v>0</v>
      </c>
      <c r="C1339" s="0" t="n">
        <f aca="false">SUM('monthly data'!E330:G330)</f>
        <v>0</v>
      </c>
      <c r="D1339" s="0" t="n">
        <f aca="false">SUM('monthly data'!H330:J330)</f>
        <v>0</v>
      </c>
      <c r="E1339" s="0" t="n">
        <f aca="false">SUM('monthly data'!K330:M330)</f>
        <v>0</v>
      </c>
      <c r="F1339" s="0" t="n">
        <f aca="false">SUM('monthly data'!N330:P330)</f>
        <v>0</v>
      </c>
      <c r="G1339" s="0" t="n">
        <f aca="false">SUM('monthly data'!Q330:S330)</f>
        <v>0</v>
      </c>
      <c r="H1339" s="0" t="n">
        <f aca="false">SUM('monthly data'!T330:V330)</f>
        <v>0</v>
      </c>
      <c r="I1339" s="0" t="n">
        <f aca="false">SUM('monthly data'!W330:Y330)</f>
        <v>0</v>
      </c>
      <c r="J1339" s="0" t="n">
        <f aca="false">SUM('monthly data'!Z330:AB330)</f>
        <v>0</v>
      </c>
      <c r="K1339" s="0" t="n">
        <f aca="false">SUM('monthly data'!AC330:AE330)</f>
        <v>0</v>
      </c>
      <c r="L1339" s="0" t="n">
        <f aca="false">SUM('monthly data'!AF330:AH330)</f>
        <v>0</v>
      </c>
      <c r="M1339" s="0" t="n">
        <f aca="false">SUM('monthly data'!AI330:AK330)</f>
        <v>0</v>
      </c>
      <c r="N1339" s="0" t="n">
        <f aca="false">SUM('monthly data'!AL330:AN330)</f>
        <v>0</v>
      </c>
      <c r="O1339" s="0" t="n">
        <f aca="false">SUM('monthly data'!AO330:AQ330)</f>
        <v>0</v>
      </c>
      <c r="P1339" s="0" t="n">
        <f aca="false">SUM('monthly data'!AR330:AT330)</f>
        <v>0</v>
      </c>
      <c r="Q1339" s="0" t="n">
        <f aca="false">SUM('monthly data'!AU330:AW330)</f>
        <v>0</v>
      </c>
      <c r="R1339" s="0" t="n">
        <f aca="false">SUM('monthly data'!AX330:AZ330)</f>
        <v>0</v>
      </c>
      <c r="S1339" s="0" t="n">
        <f aca="false">SUM('monthly data'!BA330:BC330)</f>
        <v>0</v>
      </c>
      <c r="T1339" s="0" t="n">
        <f aca="false">SUM('monthly data'!BD330:BF330)</f>
        <v>0</v>
      </c>
      <c r="U1339" s="0" t="n">
        <f aca="false">SUM('monthly data'!BG330:BI330)</f>
        <v>0</v>
      </c>
      <c r="V1339" s="0" t="n">
        <f aca="false">SUM('monthly data'!BJ330:BL330)</f>
        <v>0</v>
      </c>
      <c r="W1339" s="0" t="n">
        <f aca="false">SUM('monthly data'!BM330:BO330)</f>
        <v>0</v>
      </c>
      <c r="X1339" s="0" t="n">
        <f aca="false">SUM('monthly data'!BP330:BR330)</f>
        <v>0</v>
      </c>
      <c r="Y1339" s="0" t="n">
        <f aca="false">SUM('monthly data'!BS330:BU330)</f>
        <v>0</v>
      </c>
      <c r="Z1339" s="0" t="n">
        <f aca="false">SUM('monthly data'!BV330:BX330)</f>
        <v>0</v>
      </c>
      <c r="AA1339" s="0" t="n">
        <f aca="false">SUM('monthly data'!BY330:CA330)</f>
        <v>0</v>
      </c>
      <c r="AB1339" s="0" t="n">
        <f aca="false">SUM('monthly data'!CB330:CD330)</f>
        <v>0</v>
      </c>
      <c r="AC1339" s="0" t="n">
        <f aca="false">SUM('monthly data'!CE330:CG330)</f>
        <v>0</v>
      </c>
      <c r="AD1339" s="0" t="n">
        <f aca="false">SUM('monthly data'!CH330:CJ330)</f>
        <v>0</v>
      </c>
      <c r="AE1339" s="0" t="n">
        <f aca="false">SUM('monthly data'!CK330:CM330)</f>
        <v>0</v>
      </c>
      <c r="AF1339" s="0" t="n">
        <f aca="false">SUM('monthly data'!CN330:CP330)</f>
        <v>0</v>
      </c>
      <c r="AG1339" s="0" t="n">
        <f aca="false">SUM('monthly data'!CQ330:CS330)</f>
        <v>0</v>
      </c>
      <c r="AH1339" s="0" t="n">
        <f aca="false">SUM('monthly data'!CT330:CV330)</f>
        <v>0</v>
      </c>
      <c r="AI1339" s="0" t="n">
        <f aca="false">SUM('monthly data'!CW330:CY330)</f>
        <v>0</v>
      </c>
      <c r="AJ1339" s="0" t="n">
        <f aca="false">SUM('monthly data'!CZ330:DB330)</f>
        <v>0</v>
      </c>
      <c r="AK1339" s="0" t="n">
        <f aca="false">SUM('monthly data'!DC330:DE330)</f>
        <v>0</v>
      </c>
      <c r="AL1339" s="0" t="n">
        <f aca="false">SUM('monthly data'!DF330:DH330)</f>
        <v>0</v>
      </c>
      <c r="AM1339" s="0" t="n">
        <f aca="false">SUM('monthly data'!DI330:DK330)</f>
        <v>0</v>
      </c>
      <c r="AN1339" s="0" t="n">
        <f aca="false">SUM('monthly data'!DL330:DN330)</f>
        <v>0</v>
      </c>
      <c r="AO1339" s="0" t="n">
        <f aca="false">SUM('monthly data'!DO330:DQ330)</f>
        <v>0</v>
      </c>
      <c r="AP1339" s="0" t="n">
        <f aca="false">SUM('monthly data'!DR330:DT330)</f>
        <v>0</v>
      </c>
      <c r="AQ1339" s="0" t="n">
        <f aca="false">SUM('monthly data'!DU330:DW330)</f>
        <v>0</v>
      </c>
      <c r="AR1339" s="0" t="n">
        <f aca="false">SUM('monthly data'!DX330:DZ330)</f>
        <v>0</v>
      </c>
      <c r="AS1339" s="0" t="n">
        <f aca="false">SUM('monthly data'!EA330:EC330)</f>
        <v>0</v>
      </c>
      <c r="AT1339" s="0" t="n">
        <f aca="false">SUM('monthly data'!ED330:EF330)</f>
        <v>0</v>
      </c>
      <c r="AU1339" s="0" t="n">
        <f aca="false">SUM('monthly data'!EG330:EI330)</f>
        <v>0</v>
      </c>
      <c r="AV1339" s="0" t="n">
        <f aca="false">SUM('monthly data'!EJ330:EL330)</f>
        <v>0</v>
      </c>
      <c r="AW1339" s="0" t="n">
        <f aca="false">SUM('monthly data'!EM330:EO330)</f>
        <v>0</v>
      </c>
      <c r="AX1339" s="0" t="n">
        <f aca="false">SUM('monthly data'!EP330:ER330)</f>
        <v>0</v>
      </c>
      <c r="AY1339" s="0" t="n">
        <f aca="false">SUM('monthly data'!ES330:EU330)</f>
        <v>0</v>
      </c>
      <c r="AZ1339" s="0" t="n">
        <f aca="false">SUM('monthly data'!EV330:EX330)</f>
        <v>0</v>
      </c>
      <c r="BA1339" s="0" t="n">
        <f aca="false">SUM('monthly data'!EY330:FA330)</f>
        <v>0</v>
      </c>
      <c r="BB1339" s="0" t="n">
        <f aca="false">SUM('monthly data'!FB330:FD330)</f>
        <v>0</v>
      </c>
      <c r="BC1339" s="0" t="n">
        <f aca="false">SUM('monthly data'!FE330:FG330)</f>
        <v>0</v>
      </c>
      <c r="BD1339" s="0" t="n">
        <f aca="false">SUM('monthly data'!FH330:FJ330)</f>
        <v>0</v>
      </c>
      <c r="BE1339" s="0" t="n">
        <f aca="false">SUM('monthly data'!FK330:FM330)</f>
        <v>0</v>
      </c>
      <c r="BF1339" s="0" t="n">
        <f aca="false">SUM('monthly data'!FN330:FP330)</f>
        <v>0</v>
      </c>
      <c r="BG1339" s="0" t="n">
        <f aca="false">SUM('monthly data'!FQ330:FS330)</f>
        <v>0</v>
      </c>
      <c r="BH1339" s="0" t="n">
        <f aca="false">SUM('monthly data'!FT330:FV330)</f>
        <v>0</v>
      </c>
      <c r="BI1339" s="0" t="n">
        <f aca="false">SUM('monthly data'!FW330:FY330)</f>
        <v>0</v>
      </c>
      <c r="BJ1339" s="0" t="n">
        <f aca="false">SUM('monthly data'!FZ330:GB330)</f>
        <v>33.363</v>
      </c>
      <c r="BK1339" s="0" t="n">
        <f aca="false">SUM('monthly data'!GC330:GE330)</f>
        <v>33.363</v>
      </c>
      <c r="BL1339" s="0" t="n">
        <f aca="false">SUM('monthly data'!GF330:GH330)</f>
        <v>33.363</v>
      </c>
      <c r="BM1339" s="0" t="n">
        <f aca="false">SUM('monthly data'!GI330:GK330)</f>
        <v>33.363</v>
      </c>
      <c r="BN1339" s="0" t="n">
        <f aca="false">SUM('monthly data'!GL330:GN330)</f>
        <v>33.363</v>
      </c>
      <c r="BO1339" s="0" t="n">
        <f aca="false">SUM('monthly data'!GO330:GQ330)</f>
        <v>33.363</v>
      </c>
      <c r="BP1339" s="0" t="n">
        <f aca="false">SUM('monthly data'!GR330:GT330)</f>
        <v>33.363</v>
      </c>
      <c r="BQ1339" s="0" t="n">
        <f aca="false">SUM('monthly data'!GU330:GW330)</f>
        <v>33.363</v>
      </c>
      <c r="BR1339" s="0" t="n">
        <f aca="false">SUM('monthly data'!GX330:GZ330)</f>
        <v>0</v>
      </c>
      <c r="BS1339" s="0" t="n">
        <f aca="false">SUM('monthly data'!HA330:HC330)</f>
        <v>0</v>
      </c>
      <c r="BT1339" s="0" t="n">
        <f aca="false">SUM('monthly data'!HD330:HF330)</f>
        <v>0</v>
      </c>
      <c r="BU1339" s="0" t="n">
        <f aca="false">SUM('monthly data'!HG330:HI330)</f>
        <v>0</v>
      </c>
      <c r="BV1339" s="0" t="n">
        <f aca="false">SUM('monthly data'!HJ330:HL330)</f>
        <v>0</v>
      </c>
      <c r="BW1339" s="0" t="n">
        <f aca="false">SUM('monthly data'!HM330:HO330)</f>
        <v>0</v>
      </c>
      <c r="BX1339" s="0" t="n">
        <f aca="false">SUM('monthly data'!HP330:HR330)</f>
        <v>0</v>
      </c>
      <c r="BY1339" s="0" t="n">
        <f aca="false">SUM('monthly data'!HS330:HU330)</f>
        <v>0</v>
      </c>
      <c r="BZ1339" s="0" t="n">
        <f aca="false">SUM('monthly data'!HV330:HX330)</f>
        <v>33.363</v>
      </c>
      <c r="CA1339" s="0" t="n">
        <f aca="false">SUM('monthly data'!HY330:IA330)</f>
        <v>36.621</v>
      </c>
      <c r="CB1339" s="0" t="n">
        <f aca="false">SUM('monthly data'!IB330:ID330)</f>
        <v>36.75</v>
      </c>
      <c r="CC1339" s="0" t="n">
        <f aca="false">SUM('monthly data'!IE330:IG330)</f>
        <v>36</v>
      </c>
      <c r="CD1339" s="0" t="n">
        <f aca="false">SUM('monthly data'!IH330:IJ330)</f>
        <v>36</v>
      </c>
      <c r="CE1339" s="0" t="n">
        <f aca="false">SUM('monthly data'!IK330:IM330)</f>
        <v>36</v>
      </c>
      <c r="CF1339" s="0" t="n">
        <f aca="false">SUM('monthly data'!IN330:IP330)</f>
        <v>35.9</v>
      </c>
      <c r="CG1339" s="0" t="n">
        <f aca="false">SUM('monthly data'!IQ330:IS330)</f>
        <v>35.85</v>
      </c>
      <c r="CH1339" s="0" t="n">
        <f aca="false">SUM('monthly data'!IT330:IV330)</f>
        <v>35.95</v>
      </c>
      <c r="CI1339" s="0" t="n">
        <f aca="false">SUM('monthly data'!IW330:IY330)</f>
        <v>36</v>
      </c>
      <c r="CJ1339" s="0" t="n">
        <f aca="false">SUM('monthly data'!IZ330:JB330)</f>
        <v>36.5</v>
      </c>
      <c r="CK1339" s="0" t="n">
        <f aca="false">SUM('monthly data'!JC330:JE330)</f>
        <v>36.75</v>
      </c>
      <c r="CL1339" s="0" t="n">
        <f aca="false">SUM('monthly data'!JF330:JH330)</f>
        <v>37</v>
      </c>
      <c r="CM1339" s="0" t="n">
        <f aca="false">SUM('monthly data'!JI330:JK330)</f>
        <v>37.125</v>
      </c>
      <c r="CN1339" s="0" t="n">
        <f aca="false">SUM('monthly data'!JL330:JN330)</f>
        <v>36.775</v>
      </c>
      <c r="CO1339" s="0" t="n">
        <f aca="false">SUM('monthly data'!JO330:JQ330)</f>
        <v>36.6</v>
      </c>
      <c r="CP1339" s="0" t="n">
        <f aca="false">SUM('monthly data'!JR330:JT330)</f>
        <v>35.8</v>
      </c>
      <c r="CQ1339" s="0" t="n">
        <f aca="false">SUM('monthly data'!JU330:JW330)</f>
        <v>35.4</v>
      </c>
      <c r="CR1339" s="0" t="n">
        <f aca="false">SUM('monthly data'!JX330:JZ330)</f>
        <v>35.4</v>
      </c>
      <c r="CS1339" s="0" t="n">
        <f aca="false">SUM('monthly data'!KA330:KC330)</f>
        <v>35.4</v>
      </c>
      <c r="CT1339" s="0" t="n">
        <f aca="false">SUM('monthly data'!KD330:KF330)</f>
        <v>35.4</v>
      </c>
      <c r="CU1339" s="0" t="n">
        <f aca="false">SUM('monthly data'!KG330:KI330)</f>
        <v>34.4</v>
      </c>
      <c r="CV1339" s="0" t="n">
        <f aca="false">SUM('monthly data'!KJ330:KL330)</f>
        <v>33.7</v>
      </c>
      <c r="CW1339" s="0" t="n">
        <f aca="false">SUM('monthly data'!KM330:KO330)</f>
        <v>33.6</v>
      </c>
      <c r="CX1339" s="0" t="n">
        <f aca="false">SUM('monthly data'!KP330:KR330)</f>
        <v>33.6</v>
      </c>
      <c r="CY1339" s="0" t="n">
        <f aca="false">SUM('monthly data'!KS330:KU330)</f>
        <v>33.6</v>
      </c>
      <c r="CZ1339" s="0" t="n">
        <f aca="false">SUM('monthly data'!KV330:KX330)</f>
        <v>33.49</v>
      </c>
      <c r="DA1339" s="0" t="n">
        <f aca="false">SUM('monthly data'!KY330:LA330)</f>
        <v>32.925</v>
      </c>
      <c r="DB1339" s="0" t="n">
        <f aca="false">SUM('monthly data'!LB330:LD330)</f>
        <v>32.975</v>
      </c>
      <c r="DC1339" s="0" t="n">
        <f aca="false">SUM('monthly data'!LE330:LG330)</f>
        <v>33</v>
      </c>
      <c r="DD1339" s="0" t="n">
        <f aca="false">SUM('monthly data'!LH330:LJ330)</f>
        <v>33</v>
      </c>
      <c r="DE1339" s="0" t="n">
        <f aca="false">SUM('monthly data'!LK330:LM330)</f>
        <v>33</v>
      </c>
      <c r="DF1339" s="0" t="n">
        <f aca="false">SUM('monthly data'!LN330:LP330)</f>
        <v>22</v>
      </c>
      <c r="DG1339" s="0" t="n">
        <f aca="false">SUM('monthly data'!LQ330:LS330)</f>
        <v>0</v>
      </c>
      <c r="DH1339" s="0" t="n">
        <f aca="false">SUM('monthly data'!LT330:LV330)</f>
        <v>0</v>
      </c>
      <c r="DI1339" s="0" t="n">
        <f aca="false">SUM('monthly data'!LW330:LY330)</f>
        <v>0</v>
      </c>
      <c r="DJ1339" s="0" t="n">
        <f aca="false">SUM('monthly data'!LZ330:MB330)</f>
        <v>0</v>
      </c>
      <c r="DK1339" s="0" t="n">
        <f aca="false">SUM('monthly data'!MC330:ME330)</f>
        <v>0</v>
      </c>
      <c r="DL1339" s="0" t="n">
        <f aca="false">SUM('monthly data'!MF330:MH330)</f>
        <v>0</v>
      </c>
      <c r="DM1339" s="0" t="n">
        <f aca="false">SUM('monthly data'!MI330:MK330)</f>
        <v>0</v>
      </c>
      <c r="DN1339" s="0" t="n">
        <f aca="false">SUM('monthly data'!ML330:MN330)</f>
        <v>0</v>
      </c>
      <c r="DO1339" s="0" t="n">
        <f aca="false">SUM('monthly data'!MO330:MQ330)</f>
        <v>0</v>
      </c>
      <c r="DP1339" s="0" t="n">
        <f aca="false">SUM('monthly data'!MR330:MT330)</f>
        <v>0</v>
      </c>
      <c r="DQ1339" s="0" t="n">
        <f aca="false">SUM('monthly data'!MU330:MW330)</f>
        <v>0</v>
      </c>
    </row>
    <row r="1340" customFormat="false" ht="15" hidden="false" customHeight="false" outlineLevel="0" collapsed="false">
      <c r="A1340" s="354" t="s">
        <v>749</v>
      </c>
      <c r="B1340" s="0" t="n">
        <f aca="false">SUM('monthly data'!B331:D331)</f>
        <v>0</v>
      </c>
      <c r="C1340" s="0" t="n">
        <f aca="false">SUM('monthly data'!E331:G331)</f>
        <v>0</v>
      </c>
      <c r="D1340" s="0" t="n">
        <f aca="false">SUM('monthly data'!H331:J331)</f>
        <v>0</v>
      </c>
      <c r="E1340" s="0" t="n">
        <f aca="false">SUM('monthly data'!K331:M331)</f>
        <v>0</v>
      </c>
      <c r="F1340" s="0" t="n">
        <f aca="false">SUM('monthly data'!N331:P331)</f>
        <v>0</v>
      </c>
      <c r="G1340" s="0" t="n">
        <f aca="false">SUM('monthly data'!Q331:S331)</f>
        <v>0</v>
      </c>
      <c r="H1340" s="0" t="n">
        <f aca="false">SUM('monthly data'!T331:V331)</f>
        <v>0</v>
      </c>
      <c r="I1340" s="0" t="n">
        <f aca="false">SUM('monthly data'!W331:Y331)</f>
        <v>0</v>
      </c>
      <c r="J1340" s="0" t="n">
        <f aca="false">SUM('monthly data'!Z331:AB331)</f>
        <v>0</v>
      </c>
      <c r="K1340" s="0" t="n">
        <f aca="false">SUM('monthly data'!AC331:AE331)</f>
        <v>0</v>
      </c>
      <c r="L1340" s="0" t="n">
        <f aca="false">SUM('monthly data'!AF331:AH331)</f>
        <v>0</v>
      </c>
      <c r="M1340" s="0" t="n">
        <f aca="false">SUM('monthly data'!AI331:AK331)</f>
        <v>0</v>
      </c>
      <c r="N1340" s="0" t="n">
        <f aca="false">SUM('monthly data'!AL331:AN331)</f>
        <v>0</v>
      </c>
      <c r="O1340" s="0" t="n">
        <f aca="false">SUM('monthly data'!AO331:AQ331)</f>
        <v>0</v>
      </c>
      <c r="P1340" s="0" t="n">
        <f aca="false">SUM('monthly data'!AR331:AT331)</f>
        <v>0</v>
      </c>
      <c r="Q1340" s="0" t="n">
        <f aca="false">SUM('monthly data'!AU331:AW331)</f>
        <v>0</v>
      </c>
      <c r="R1340" s="0" t="n">
        <f aca="false">SUM('monthly data'!AX331:AZ331)</f>
        <v>0</v>
      </c>
      <c r="S1340" s="0" t="n">
        <f aca="false">SUM('monthly data'!BA331:BC331)</f>
        <v>0</v>
      </c>
      <c r="T1340" s="0" t="n">
        <f aca="false">SUM('monthly data'!BD331:BF331)</f>
        <v>0</v>
      </c>
      <c r="U1340" s="0" t="n">
        <f aca="false">SUM('monthly data'!BG331:BI331)</f>
        <v>0</v>
      </c>
      <c r="V1340" s="0" t="n">
        <f aca="false">SUM('monthly data'!BJ331:BL331)</f>
        <v>0</v>
      </c>
      <c r="W1340" s="0" t="n">
        <f aca="false">SUM('monthly data'!BM331:BO331)</f>
        <v>0</v>
      </c>
      <c r="X1340" s="0" t="n">
        <f aca="false">SUM('monthly data'!BP331:BR331)</f>
        <v>0</v>
      </c>
      <c r="Y1340" s="0" t="n">
        <f aca="false">SUM('monthly data'!BS331:BU331)</f>
        <v>0</v>
      </c>
      <c r="Z1340" s="0" t="n">
        <f aca="false">SUM('monthly data'!BV331:BX331)</f>
        <v>0</v>
      </c>
      <c r="AA1340" s="0" t="n">
        <f aca="false">SUM('monthly data'!BY331:CA331)</f>
        <v>0</v>
      </c>
      <c r="AB1340" s="0" t="n">
        <f aca="false">SUM('monthly data'!CB331:CD331)</f>
        <v>0</v>
      </c>
      <c r="AC1340" s="0" t="n">
        <f aca="false">SUM('monthly data'!CE331:CG331)</f>
        <v>0</v>
      </c>
      <c r="AD1340" s="0" t="n">
        <f aca="false">SUM('monthly data'!CH331:CJ331)</f>
        <v>0</v>
      </c>
      <c r="AE1340" s="0" t="n">
        <f aca="false">SUM('monthly data'!CK331:CM331)</f>
        <v>0</v>
      </c>
      <c r="AF1340" s="0" t="n">
        <f aca="false">SUM('monthly data'!CN331:CP331)</f>
        <v>0</v>
      </c>
      <c r="AG1340" s="0" t="n">
        <f aca="false">SUM('monthly data'!CQ331:CS331)</f>
        <v>0</v>
      </c>
      <c r="AH1340" s="0" t="n">
        <f aca="false">SUM('monthly data'!CT331:CV331)</f>
        <v>0</v>
      </c>
      <c r="AI1340" s="0" t="n">
        <f aca="false">SUM('monthly data'!CW331:CY331)</f>
        <v>0</v>
      </c>
      <c r="AJ1340" s="0" t="n">
        <f aca="false">SUM('monthly data'!CZ331:DB331)</f>
        <v>0</v>
      </c>
      <c r="AK1340" s="0" t="n">
        <f aca="false">SUM('monthly data'!DC331:DE331)</f>
        <v>0</v>
      </c>
      <c r="AL1340" s="0" t="n">
        <f aca="false">SUM('monthly data'!DF331:DH331)</f>
        <v>0</v>
      </c>
      <c r="AM1340" s="0" t="n">
        <f aca="false">SUM('monthly data'!DI331:DK331)</f>
        <v>0</v>
      </c>
      <c r="AN1340" s="0" t="n">
        <f aca="false">SUM('monthly data'!DL331:DN331)</f>
        <v>0</v>
      </c>
      <c r="AO1340" s="0" t="n">
        <f aca="false">SUM('monthly data'!DO331:DQ331)</f>
        <v>0</v>
      </c>
      <c r="AP1340" s="0" t="n">
        <f aca="false">SUM('monthly data'!DR331:DT331)</f>
        <v>0</v>
      </c>
      <c r="AQ1340" s="0" t="n">
        <f aca="false">SUM('monthly data'!DU331:DW331)</f>
        <v>0</v>
      </c>
      <c r="AR1340" s="0" t="n">
        <f aca="false">SUM('monthly data'!DX331:DZ331)</f>
        <v>0</v>
      </c>
      <c r="AS1340" s="0" t="n">
        <f aca="false">SUM('monthly data'!EA331:EC331)</f>
        <v>0</v>
      </c>
      <c r="AT1340" s="0" t="n">
        <f aca="false">SUM('monthly data'!ED331:EF331)</f>
        <v>0</v>
      </c>
      <c r="AU1340" s="0" t="n">
        <f aca="false">SUM('monthly data'!EG331:EI331)</f>
        <v>0</v>
      </c>
      <c r="AV1340" s="0" t="n">
        <f aca="false">SUM('monthly data'!EJ331:EL331)</f>
        <v>0</v>
      </c>
      <c r="AW1340" s="0" t="n">
        <f aca="false">SUM('monthly data'!EM331:EO331)</f>
        <v>0</v>
      </c>
      <c r="AX1340" s="0" t="n">
        <f aca="false">SUM('monthly data'!EP331:ER331)</f>
        <v>0</v>
      </c>
      <c r="AY1340" s="0" t="n">
        <f aca="false">SUM('monthly data'!ES331:EU331)</f>
        <v>0</v>
      </c>
      <c r="AZ1340" s="0" t="n">
        <f aca="false">SUM('monthly data'!EV331:EX331)</f>
        <v>0</v>
      </c>
      <c r="BA1340" s="0" t="n">
        <f aca="false">SUM('monthly data'!EY331:FA331)</f>
        <v>0</v>
      </c>
      <c r="BB1340" s="0" t="n">
        <f aca="false">SUM('monthly data'!FB331:FD331)</f>
        <v>0</v>
      </c>
      <c r="BC1340" s="0" t="n">
        <f aca="false">SUM('monthly data'!FE331:FG331)</f>
        <v>0</v>
      </c>
      <c r="BD1340" s="0" t="n">
        <f aca="false">SUM('monthly data'!FH331:FJ331)</f>
        <v>0</v>
      </c>
      <c r="BE1340" s="0" t="n">
        <f aca="false">SUM('monthly data'!FK331:FM331)</f>
        <v>0</v>
      </c>
      <c r="BF1340" s="0" t="n">
        <f aca="false">SUM('monthly data'!FN331:FP331)</f>
        <v>0</v>
      </c>
      <c r="BG1340" s="0" t="n">
        <f aca="false">SUM('monthly data'!FQ331:FS331)</f>
        <v>0</v>
      </c>
      <c r="BH1340" s="0" t="n">
        <f aca="false">SUM('monthly data'!FT331:FV331)</f>
        <v>0</v>
      </c>
      <c r="BI1340" s="0" t="n">
        <f aca="false">SUM('monthly data'!FW331:FY331)</f>
        <v>0</v>
      </c>
      <c r="BJ1340" s="0" t="n">
        <f aca="false">SUM('monthly data'!FZ331:GB331)</f>
        <v>0</v>
      </c>
      <c r="BK1340" s="0" t="n">
        <f aca="false">SUM('monthly data'!GC331:GE331)</f>
        <v>0</v>
      </c>
      <c r="BL1340" s="0" t="n">
        <f aca="false">SUM('monthly data'!GF331:GH331)</f>
        <v>0</v>
      </c>
      <c r="BM1340" s="0" t="n">
        <f aca="false">SUM('monthly data'!GI331:GK331)</f>
        <v>0</v>
      </c>
      <c r="BN1340" s="0" t="n">
        <f aca="false">SUM('monthly data'!GL331:GN331)</f>
        <v>0</v>
      </c>
      <c r="BO1340" s="0" t="n">
        <f aca="false">SUM('monthly data'!GO331:GQ331)</f>
        <v>0</v>
      </c>
      <c r="BP1340" s="0" t="n">
        <f aca="false">SUM('monthly data'!GR331:GT331)</f>
        <v>0</v>
      </c>
      <c r="BQ1340" s="0" t="n">
        <f aca="false">SUM('monthly data'!GU331:GW331)</f>
        <v>0</v>
      </c>
      <c r="BR1340" s="0" t="n">
        <f aca="false">SUM('monthly data'!GX331:GZ331)</f>
        <v>0</v>
      </c>
      <c r="BS1340" s="0" t="n">
        <f aca="false">SUM('monthly data'!HA331:HC331)</f>
        <v>0</v>
      </c>
      <c r="BT1340" s="0" t="n">
        <f aca="false">SUM('monthly data'!HD331:HF331)</f>
        <v>0</v>
      </c>
      <c r="BU1340" s="0" t="n">
        <f aca="false">SUM('monthly data'!HG331:HI331)</f>
        <v>0</v>
      </c>
      <c r="BV1340" s="0" t="n">
        <f aca="false">SUM('monthly data'!HJ331:HL331)</f>
        <v>0</v>
      </c>
      <c r="BW1340" s="0" t="n">
        <f aca="false">SUM('monthly data'!HM331:HO331)</f>
        <v>0</v>
      </c>
      <c r="BX1340" s="0" t="n">
        <f aca="false">SUM('monthly data'!HP331:HR331)</f>
        <v>0</v>
      </c>
      <c r="BY1340" s="0" t="n">
        <f aca="false">SUM('monthly data'!HS331:HU331)</f>
        <v>0</v>
      </c>
      <c r="BZ1340" s="0" t="n">
        <f aca="false">SUM('monthly data'!HV331:HX331)</f>
        <v>37.5</v>
      </c>
      <c r="CA1340" s="0" t="n">
        <f aca="false">SUM('monthly data'!HY331:IA331)</f>
        <v>37.5</v>
      </c>
      <c r="CB1340" s="0" t="n">
        <f aca="false">SUM('monthly data'!IB331:ID331)</f>
        <v>37.5</v>
      </c>
      <c r="CC1340" s="0" t="n">
        <f aca="false">SUM('monthly data'!IE331:IG331)</f>
        <v>37.5</v>
      </c>
      <c r="CD1340" s="0" t="n">
        <f aca="false">SUM('monthly data'!IH331:IJ331)</f>
        <v>37.5</v>
      </c>
      <c r="CE1340" s="0" t="n">
        <f aca="false">SUM('monthly data'!IK331:IM331)</f>
        <v>37.5</v>
      </c>
      <c r="CF1340" s="0" t="n">
        <f aca="false">SUM('monthly data'!IN331:IP331)</f>
        <v>37.5</v>
      </c>
      <c r="CG1340" s="0" t="n">
        <f aca="false">SUM('monthly data'!IQ331:IS331)</f>
        <v>37.5</v>
      </c>
      <c r="CH1340" s="0" t="n">
        <f aca="false">SUM('monthly data'!IT331:IV331)</f>
        <v>37.5</v>
      </c>
      <c r="CI1340" s="0" t="n">
        <f aca="false">SUM('monthly data'!IW331:IY331)</f>
        <v>37.5</v>
      </c>
      <c r="CJ1340" s="0" t="n">
        <f aca="false">SUM('monthly data'!IZ331:JB331)</f>
        <v>37.5</v>
      </c>
      <c r="CK1340" s="0" t="n">
        <f aca="false">SUM('monthly data'!JC331:JE331)</f>
        <v>37.5</v>
      </c>
      <c r="CL1340" s="0" t="n">
        <f aca="false">SUM('monthly data'!JF331:JH331)</f>
        <v>37.5</v>
      </c>
      <c r="CM1340" s="0" t="n">
        <f aca="false">SUM('monthly data'!JI331:JK331)</f>
        <v>37.5</v>
      </c>
      <c r="CN1340" s="0" t="n">
        <f aca="false">SUM('monthly data'!JL331:JN331)</f>
        <v>37.5</v>
      </c>
      <c r="CO1340" s="0" t="n">
        <f aca="false">SUM('monthly data'!JO331:JQ331)</f>
        <v>37.3</v>
      </c>
      <c r="CP1340" s="0" t="n">
        <f aca="false">SUM('monthly data'!JR331:JT331)</f>
        <v>37.2</v>
      </c>
      <c r="CQ1340" s="0" t="n">
        <f aca="false">SUM('monthly data'!JU331:JW331)</f>
        <v>36.975</v>
      </c>
      <c r="CR1340" s="0" t="n">
        <f aca="false">SUM('monthly data'!JX331:JZ331)</f>
        <v>36.525</v>
      </c>
      <c r="CS1340" s="0" t="n">
        <f aca="false">SUM('monthly data'!KA331:KC331)</f>
        <v>36.525</v>
      </c>
      <c r="CT1340" s="0" t="n">
        <f aca="false">SUM('monthly data'!KD331:KF331)</f>
        <v>35.875</v>
      </c>
      <c r="CU1340" s="0" t="n">
        <f aca="false">SUM('monthly data'!KG331:KI331)</f>
        <v>35.35</v>
      </c>
      <c r="CV1340" s="0" t="n">
        <f aca="false">SUM('monthly data'!KJ331:KL331)</f>
        <v>34.95</v>
      </c>
      <c r="CW1340" s="0" t="n">
        <f aca="false">SUM('monthly data'!KM331:KO331)</f>
        <v>34.75</v>
      </c>
      <c r="CX1340" s="0" t="n">
        <f aca="false">SUM('monthly data'!KP331:KR331)</f>
        <v>34.5</v>
      </c>
      <c r="CY1340" s="0" t="n">
        <f aca="false">SUM('monthly data'!KS331:KU331)</f>
        <v>34.5</v>
      </c>
      <c r="CZ1340" s="0" t="n">
        <f aca="false">SUM('monthly data'!KV331:KX331)</f>
        <v>34.5</v>
      </c>
      <c r="DA1340" s="0" t="n">
        <f aca="false">SUM('monthly data'!KY331:LA331)</f>
        <v>34.37</v>
      </c>
      <c r="DB1340" s="0" t="n">
        <f aca="false">SUM('monthly data'!LB331:LD331)</f>
        <v>34.305</v>
      </c>
      <c r="DC1340" s="0" t="n">
        <f aca="false">SUM('monthly data'!LE331:LG331)</f>
        <v>34.29</v>
      </c>
      <c r="DD1340" s="0" t="n">
        <f aca="false">SUM('monthly data'!LH331:LJ331)</f>
        <v>34.29</v>
      </c>
      <c r="DE1340" s="0" t="n">
        <f aca="false">SUM('monthly data'!LK331:LM331)</f>
        <v>34.275</v>
      </c>
      <c r="DF1340" s="0" t="n">
        <f aca="false">SUM('monthly data'!LN331:LP331)</f>
        <v>34.267</v>
      </c>
      <c r="DG1340" s="0" t="n">
        <f aca="false">SUM('monthly data'!LQ331:LS331)</f>
        <v>0</v>
      </c>
      <c r="DH1340" s="0" t="n">
        <f aca="false">SUM('monthly data'!LT331:LV331)</f>
        <v>11.5</v>
      </c>
      <c r="DI1340" s="0" t="n">
        <f aca="false">SUM('monthly data'!LW331:LY331)</f>
        <v>11.75</v>
      </c>
      <c r="DJ1340" s="0" t="n">
        <f aca="false">SUM('monthly data'!LZ331:MB331)</f>
        <v>11.95</v>
      </c>
      <c r="DK1340" s="0" t="n">
        <f aca="false">SUM('monthly data'!MC331:ME331)</f>
        <v>0</v>
      </c>
      <c r="DL1340" s="0" t="n">
        <f aca="false">SUM('monthly data'!MF331:MH331)</f>
        <v>0</v>
      </c>
      <c r="DM1340" s="0" t="n">
        <f aca="false">SUM('monthly data'!MI331:MK331)</f>
        <v>0</v>
      </c>
      <c r="DN1340" s="0" t="n">
        <f aca="false">SUM('monthly data'!ML331:MN331)</f>
        <v>0</v>
      </c>
      <c r="DO1340" s="0" t="n">
        <f aca="false">SUM('monthly data'!MO331:MQ331)</f>
        <v>0</v>
      </c>
      <c r="DP1340" s="0" t="n">
        <f aca="false">SUM('monthly data'!MR331:MT331)</f>
        <v>0</v>
      </c>
      <c r="DQ1340" s="0" t="n">
        <f aca="false">SUM('monthly data'!MU331:MW331)</f>
        <v>0</v>
      </c>
    </row>
    <row r="1341" customFormat="false" ht="15" hidden="false" customHeight="false" outlineLevel="0" collapsed="false">
      <c r="A1341" s="354" t="s">
        <v>750</v>
      </c>
      <c r="B1341" s="0" t="n">
        <f aca="false">SUM('monthly data'!B332:D332)</f>
        <v>0</v>
      </c>
      <c r="C1341" s="0" t="n">
        <f aca="false">SUM('monthly data'!E332:G332)</f>
        <v>0</v>
      </c>
      <c r="D1341" s="0" t="n">
        <f aca="false">SUM('monthly data'!H332:J332)</f>
        <v>0</v>
      </c>
      <c r="E1341" s="0" t="n">
        <f aca="false">SUM('monthly data'!K332:M332)</f>
        <v>0</v>
      </c>
      <c r="F1341" s="0" t="n">
        <f aca="false">SUM('monthly data'!N332:P332)</f>
        <v>0</v>
      </c>
      <c r="G1341" s="0" t="n">
        <f aca="false">SUM('monthly data'!Q332:S332)</f>
        <v>0</v>
      </c>
      <c r="H1341" s="0" t="n">
        <f aca="false">SUM('monthly data'!T332:V332)</f>
        <v>0</v>
      </c>
      <c r="I1341" s="0" t="n">
        <f aca="false">SUM('monthly data'!W332:Y332)</f>
        <v>0</v>
      </c>
      <c r="J1341" s="0" t="n">
        <f aca="false">SUM('monthly data'!Z332:AB332)</f>
        <v>0</v>
      </c>
      <c r="K1341" s="0" t="n">
        <f aca="false">SUM('monthly data'!AC332:AE332)</f>
        <v>0</v>
      </c>
      <c r="L1341" s="0" t="n">
        <f aca="false">SUM('monthly data'!AF332:AH332)</f>
        <v>0</v>
      </c>
      <c r="M1341" s="0" t="n">
        <f aca="false">SUM('monthly data'!AI332:AK332)</f>
        <v>0</v>
      </c>
      <c r="N1341" s="0" t="n">
        <f aca="false">SUM('monthly data'!AL332:AN332)</f>
        <v>0</v>
      </c>
      <c r="O1341" s="0" t="n">
        <f aca="false">SUM('monthly data'!AO332:AQ332)</f>
        <v>0</v>
      </c>
      <c r="P1341" s="0" t="n">
        <f aca="false">SUM('monthly data'!AR332:AT332)</f>
        <v>0</v>
      </c>
      <c r="Q1341" s="0" t="n">
        <f aca="false">SUM('monthly data'!AU332:AW332)</f>
        <v>0</v>
      </c>
      <c r="R1341" s="0" t="n">
        <f aca="false">SUM('monthly data'!AX332:AZ332)</f>
        <v>0</v>
      </c>
      <c r="S1341" s="0" t="n">
        <f aca="false">SUM('monthly data'!BA332:BC332)</f>
        <v>0</v>
      </c>
      <c r="T1341" s="0" t="n">
        <f aca="false">SUM('monthly data'!BD332:BF332)</f>
        <v>0</v>
      </c>
      <c r="U1341" s="0" t="n">
        <f aca="false">SUM('monthly data'!BG332:BI332)</f>
        <v>0</v>
      </c>
      <c r="V1341" s="0" t="n">
        <f aca="false">SUM('monthly data'!BJ332:BL332)</f>
        <v>0</v>
      </c>
      <c r="W1341" s="0" t="n">
        <f aca="false">SUM('monthly data'!BM332:BO332)</f>
        <v>0</v>
      </c>
      <c r="X1341" s="0" t="n">
        <f aca="false">SUM('monthly data'!BP332:BR332)</f>
        <v>0</v>
      </c>
      <c r="Y1341" s="0" t="n">
        <f aca="false">SUM('monthly data'!BS332:BU332)</f>
        <v>0</v>
      </c>
      <c r="Z1341" s="0" t="n">
        <f aca="false">SUM('monthly data'!BV332:BX332)</f>
        <v>0</v>
      </c>
      <c r="AA1341" s="0" t="n">
        <f aca="false">SUM('monthly data'!BY332:CA332)</f>
        <v>0</v>
      </c>
      <c r="AB1341" s="0" t="n">
        <f aca="false">SUM('monthly data'!CB332:CD332)</f>
        <v>0</v>
      </c>
      <c r="AC1341" s="0" t="n">
        <f aca="false">SUM('monthly data'!CE332:CG332)</f>
        <v>0</v>
      </c>
      <c r="AD1341" s="0" t="n">
        <f aca="false">SUM('monthly data'!CH332:CJ332)</f>
        <v>0</v>
      </c>
      <c r="AE1341" s="0" t="n">
        <f aca="false">SUM('monthly data'!CK332:CM332)</f>
        <v>0</v>
      </c>
      <c r="AF1341" s="0" t="n">
        <f aca="false">SUM('monthly data'!CN332:CP332)</f>
        <v>0</v>
      </c>
      <c r="AG1341" s="0" t="n">
        <f aca="false">SUM('monthly data'!CQ332:CS332)</f>
        <v>0</v>
      </c>
      <c r="AH1341" s="0" t="n">
        <f aca="false">SUM('monthly data'!CT332:CV332)</f>
        <v>0</v>
      </c>
      <c r="AI1341" s="0" t="n">
        <f aca="false">SUM('monthly data'!CW332:CY332)</f>
        <v>0</v>
      </c>
      <c r="AJ1341" s="0" t="n">
        <f aca="false">SUM('monthly data'!CZ332:DB332)</f>
        <v>0</v>
      </c>
      <c r="AK1341" s="0" t="n">
        <f aca="false">SUM('monthly data'!DC332:DE332)</f>
        <v>0</v>
      </c>
      <c r="AL1341" s="0" t="n">
        <f aca="false">SUM('monthly data'!DF332:DH332)</f>
        <v>0</v>
      </c>
      <c r="AM1341" s="0" t="n">
        <f aca="false">SUM('monthly data'!DI332:DK332)</f>
        <v>0</v>
      </c>
      <c r="AN1341" s="0" t="n">
        <f aca="false">SUM('monthly data'!DL332:DN332)</f>
        <v>0</v>
      </c>
      <c r="AO1341" s="0" t="n">
        <f aca="false">SUM('monthly data'!DO332:DQ332)</f>
        <v>0</v>
      </c>
      <c r="AP1341" s="0" t="n">
        <f aca="false">SUM('monthly data'!DR332:DT332)</f>
        <v>0</v>
      </c>
      <c r="AQ1341" s="0" t="n">
        <f aca="false">SUM('monthly data'!DU332:DW332)</f>
        <v>0</v>
      </c>
      <c r="AR1341" s="0" t="n">
        <f aca="false">SUM('monthly data'!DX332:DZ332)</f>
        <v>0</v>
      </c>
      <c r="AS1341" s="0" t="n">
        <f aca="false">SUM('monthly data'!EA332:EC332)</f>
        <v>0</v>
      </c>
      <c r="AT1341" s="0" t="n">
        <f aca="false">SUM('monthly data'!ED332:EF332)</f>
        <v>0</v>
      </c>
      <c r="AU1341" s="0" t="n">
        <f aca="false">SUM('monthly data'!EG332:EI332)</f>
        <v>0</v>
      </c>
      <c r="AV1341" s="0" t="n">
        <f aca="false">SUM('monthly data'!EJ332:EL332)</f>
        <v>0</v>
      </c>
      <c r="AW1341" s="0" t="n">
        <f aca="false">SUM('monthly data'!EM332:EO332)</f>
        <v>0</v>
      </c>
      <c r="AX1341" s="0" t="n">
        <f aca="false">SUM('monthly data'!EP332:ER332)</f>
        <v>0</v>
      </c>
      <c r="AY1341" s="0" t="n">
        <f aca="false">SUM('monthly data'!ES332:EU332)</f>
        <v>0</v>
      </c>
      <c r="AZ1341" s="0" t="n">
        <f aca="false">SUM('monthly data'!EV332:EX332)</f>
        <v>0</v>
      </c>
      <c r="BA1341" s="0" t="n">
        <f aca="false">SUM('monthly data'!EY332:FA332)</f>
        <v>0</v>
      </c>
      <c r="BB1341" s="0" t="n">
        <f aca="false">SUM('monthly data'!FB332:FD332)</f>
        <v>0</v>
      </c>
      <c r="BC1341" s="0" t="n">
        <f aca="false">SUM('monthly data'!FE332:FG332)</f>
        <v>0</v>
      </c>
      <c r="BD1341" s="0" t="n">
        <f aca="false">SUM('monthly data'!FH332:FJ332)</f>
        <v>0</v>
      </c>
      <c r="BE1341" s="0" t="n">
        <f aca="false">SUM('monthly data'!FK332:FM332)</f>
        <v>0</v>
      </c>
      <c r="BF1341" s="0" t="n">
        <f aca="false">SUM('monthly data'!FN332:FP332)</f>
        <v>0</v>
      </c>
      <c r="BG1341" s="0" t="n">
        <f aca="false">SUM('monthly data'!FQ332:FS332)</f>
        <v>0</v>
      </c>
      <c r="BH1341" s="0" t="n">
        <f aca="false">SUM('monthly data'!FT332:FV332)</f>
        <v>0</v>
      </c>
      <c r="BI1341" s="0" t="n">
        <f aca="false">SUM('monthly data'!FW332:FY332)</f>
        <v>0</v>
      </c>
      <c r="BJ1341" s="0" t="n">
        <f aca="false">SUM('monthly data'!FZ332:GB332)</f>
        <v>0</v>
      </c>
      <c r="BK1341" s="0" t="n">
        <f aca="false">SUM('monthly data'!GC332:GE332)</f>
        <v>0</v>
      </c>
      <c r="BL1341" s="0" t="n">
        <f aca="false">SUM('monthly data'!GF332:GH332)</f>
        <v>0</v>
      </c>
      <c r="BM1341" s="0" t="n">
        <f aca="false">SUM('monthly data'!GI332:GK332)</f>
        <v>0</v>
      </c>
      <c r="BN1341" s="0" t="n">
        <f aca="false">SUM('monthly data'!GL332:GN332)</f>
        <v>0</v>
      </c>
      <c r="BO1341" s="0" t="n">
        <f aca="false">SUM('monthly data'!GO332:GQ332)</f>
        <v>0</v>
      </c>
      <c r="BP1341" s="0" t="n">
        <f aca="false">SUM('monthly data'!GR332:GT332)</f>
        <v>0</v>
      </c>
      <c r="BQ1341" s="0" t="n">
        <f aca="false">SUM('monthly data'!GU332:GW332)</f>
        <v>0</v>
      </c>
      <c r="BR1341" s="0" t="n">
        <f aca="false">SUM('monthly data'!GX332:GZ332)</f>
        <v>0</v>
      </c>
      <c r="BS1341" s="0" t="n">
        <f aca="false">SUM('monthly data'!HA332:HC332)</f>
        <v>0</v>
      </c>
      <c r="BT1341" s="0" t="n">
        <f aca="false">SUM('monthly data'!HD332:HF332)</f>
        <v>0</v>
      </c>
      <c r="BU1341" s="0" t="n">
        <f aca="false">SUM('monthly data'!HG332:HI332)</f>
        <v>0</v>
      </c>
      <c r="BV1341" s="0" t="n">
        <f aca="false">SUM('monthly data'!HJ332:HL332)</f>
        <v>0</v>
      </c>
      <c r="BW1341" s="0" t="n">
        <f aca="false">SUM('monthly data'!HM332:HO332)</f>
        <v>0</v>
      </c>
      <c r="BX1341" s="0" t="n">
        <f aca="false">SUM('monthly data'!HP332:HR332)</f>
        <v>0</v>
      </c>
      <c r="BY1341" s="0" t="n">
        <f aca="false">SUM('monthly data'!HS332:HU332)</f>
        <v>0</v>
      </c>
      <c r="BZ1341" s="0" t="n">
        <f aca="false">SUM('monthly data'!HV332:HX332)</f>
        <v>0</v>
      </c>
      <c r="CA1341" s="0" t="n">
        <f aca="false">SUM('monthly data'!HY332:IA332)</f>
        <v>0</v>
      </c>
      <c r="CB1341" s="0" t="n">
        <f aca="false">SUM('monthly data'!IB332:ID332)</f>
        <v>0</v>
      </c>
      <c r="CC1341" s="0" t="n">
        <f aca="false">SUM('monthly data'!IE332:IG332)</f>
        <v>0</v>
      </c>
      <c r="CD1341" s="0" t="n">
        <f aca="false">SUM('monthly data'!IH332:IJ332)</f>
        <v>39</v>
      </c>
      <c r="CE1341" s="0" t="n">
        <f aca="false">SUM('monthly data'!IK332:IM332)</f>
        <v>39</v>
      </c>
      <c r="CF1341" s="0" t="n">
        <f aca="false">SUM('monthly data'!IN332:IP332)</f>
        <v>39</v>
      </c>
      <c r="CG1341" s="0" t="n">
        <f aca="false">SUM('monthly data'!IQ332:IS332)</f>
        <v>39</v>
      </c>
      <c r="CH1341" s="0" t="n">
        <f aca="false">SUM('monthly data'!IT332:IV332)</f>
        <v>39</v>
      </c>
      <c r="CI1341" s="0" t="n">
        <f aca="false">SUM('monthly data'!IW332:IY332)</f>
        <v>39</v>
      </c>
      <c r="CJ1341" s="0" t="n">
        <f aca="false">SUM('monthly data'!IZ332:JB332)</f>
        <v>39</v>
      </c>
      <c r="CK1341" s="0" t="n">
        <f aca="false">SUM('monthly data'!JC332:JE332)</f>
        <v>39</v>
      </c>
      <c r="CL1341" s="0" t="n">
        <f aca="false">SUM('monthly data'!JF332:JH332)</f>
        <v>39</v>
      </c>
      <c r="CM1341" s="0" t="n">
        <f aca="false">SUM('monthly data'!JI332:JK332)</f>
        <v>39</v>
      </c>
      <c r="CN1341" s="0" t="n">
        <f aca="false">SUM('monthly data'!JL332:JN332)</f>
        <v>39</v>
      </c>
      <c r="CO1341" s="0" t="n">
        <f aca="false">SUM('monthly data'!JO332:JQ332)</f>
        <v>39</v>
      </c>
      <c r="CP1341" s="0" t="n">
        <f aca="false">SUM('monthly data'!JR332:JT332)</f>
        <v>39</v>
      </c>
      <c r="CQ1341" s="0" t="n">
        <f aca="false">SUM('monthly data'!JU332:JW332)</f>
        <v>38</v>
      </c>
      <c r="CR1341" s="0" t="n">
        <f aca="false">SUM('monthly data'!JX332:JZ332)</f>
        <v>37.2</v>
      </c>
      <c r="CS1341" s="0" t="n">
        <f aca="false">SUM('monthly data'!KA332:KC332)</f>
        <v>36.6</v>
      </c>
      <c r="CT1341" s="0" t="n">
        <f aca="false">SUM('monthly data'!KD332:KF332)</f>
        <v>36.75</v>
      </c>
      <c r="CU1341" s="0" t="n">
        <f aca="false">SUM('monthly data'!KG332:KI332)</f>
        <v>36.75</v>
      </c>
      <c r="CV1341" s="0" t="n">
        <f aca="false">SUM('monthly data'!KJ332:KL332)</f>
        <v>36.75</v>
      </c>
      <c r="CW1341" s="0" t="n">
        <f aca="false">SUM('monthly data'!KM332:KO332)</f>
        <v>36.75</v>
      </c>
      <c r="CX1341" s="0" t="n">
        <f aca="false">SUM('monthly data'!KP332:KR332)</f>
        <v>36.75</v>
      </c>
      <c r="CY1341" s="0" t="n">
        <f aca="false">SUM('monthly data'!KS332:KU332)</f>
        <v>36.55</v>
      </c>
      <c r="CZ1341" s="0" t="n">
        <f aca="false">SUM('monthly data'!KV332:KX332)</f>
        <v>36.3</v>
      </c>
      <c r="DA1341" s="0" t="n">
        <f aca="false">SUM('monthly data'!KY332:LA332)</f>
        <v>36.3</v>
      </c>
      <c r="DB1341" s="0" t="n">
        <f aca="false">SUM('monthly data'!LB332:LD332)</f>
        <v>36.1</v>
      </c>
      <c r="DC1341" s="0" t="n">
        <f aca="false">SUM('monthly data'!LE332:LG332)</f>
        <v>35.95</v>
      </c>
      <c r="DD1341" s="0" t="n">
        <f aca="false">SUM('monthly data'!LH332:LJ332)</f>
        <v>35.84</v>
      </c>
      <c r="DE1341" s="0" t="n">
        <f aca="false">SUM('monthly data'!LK332:LM332)</f>
        <v>35.82</v>
      </c>
      <c r="DF1341" s="0" t="n">
        <f aca="false">SUM('monthly data'!LN332:LP332)</f>
        <v>23.93</v>
      </c>
      <c r="DG1341" s="0" t="n">
        <f aca="false">SUM('monthly data'!LQ332:LS332)</f>
        <v>12.15</v>
      </c>
      <c r="DH1341" s="0" t="n">
        <f aca="false">SUM('monthly data'!LT332:LV332)</f>
        <v>0</v>
      </c>
      <c r="DI1341" s="0" t="n">
        <f aca="false">SUM('monthly data'!LW332:LY332)</f>
        <v>24.297</v>
      </c>
      <c r="DJ1341" s="0" t="n">
        <f aca="false">SUM('monthly data'!LZ332:MB332)</f>
        <v>12.15</v>
      </c>
      <c r="DK1341" s="0" t="n">
        <f aca="false">SUM('monthly data'!MC332:ME332)</f>
        <v>0</v>
      </c>
      <c r="DL1341" s="0" t="n">
        <f aca="false">SUM('monthly data'!MF332:MH332)</f>
        <v>0</v>
      </c>
      <c r="DM1341" s="0" t="n">
        <f aca="false">SUM('monthly data'!MI332:MK332)</f>
        <v>0</v>
      </c>
      <c r="DN1341" s="0" t="n">
        <f aca="false">SUM('monthly data'!ML332:MN332)</f>
        <v>0</v>
      </c>
      <c r="DO1341" s="0" t="n">
        <f aca="false">SUM('monthly data'!MO332:MQ332)</f>
        <v>0</v>
      </c>
      <c r="DP1341" s="0" t="n">
        <f aca="false">SUM('monthly data'!MR332:MT332)</f>
        <v>0</v>
      </c>
      <c r="DQ1341" s="0" t="n">
        <f aca="false">SUM('monthly data'!MU332:MW332)</f>
        <v>0</v>
      </c>
    </row>
    <row r="1342" customFormat="false" ht="15" hidden="false" customHeight="false" outlineLevel="0" collapsed="false">
      <c r="A1342" s="357" t="s">
        <v>751</v>
      </c>
      <c r="B1342" s="0" t="n">
        <f aca="false">SUM('monthly data'!B333:D333)</f>
        <v>0</v>
      </c>
      <c r="C1342" s="0" t="n">
        <f aca="false">SUM('monthly data'!E333:G333)</f>
        <v>0</v>
      </c>
      <c r="D1342" s="0" t="n">
        <f aca="false">SUM('monthly data'!H333:J333)</f>
        <v>0</v>
      </c>
      <c r="E1342" s="0" t="n">
        <f aca="false">SUM('monthly data'!K333:M333)</f>
        <v>0</v>
      </c>
      <c r="F1342" s="0" t="n">
        <f aca="false">SUM('monthly data'!N333:P333)</f>
        <v>0</v>
      </c>
      <c r="G1342" s="0" t="n">
        <f aca="false">SUM('monthly data'!Q333:S333)</f>
        <v>0</v>
      </c>
      <c r="H1342" s="0" t="n">
        <f aca="false">SUM('monthly data'!T333:V333)</f>
        <v>0</v>
      </c>
      <c r="I1342" s="0" t="n">
        <f aca="false">SUM('monthly data'!W333:Y333)</f>
        <v>0</v>
      </c>
      <c r="J1342" s="0" t="n">
        <f aca="false">SUM('monthly data'!Z333:AB333)</f>
        <v>0</v>
      </c>
      <c r="K1342" s="0" t="n">
        <f aca="false">SUM('monthly data'!AC333:AE333)</f>
        <v>0</v>
      </c>
      <c r="L1342" s="0" t="n">
        <f aca="false">SUM('monthly data'!AF333:AH333)</f>
        <v>0</v>
      </c>
      <c r="M1342" s="0" t="n">
        <f aca="false">SUM('monthly data'!AI333:AK333)</f>
        <v>0</v>
      </c>
      <c r="N1342" s="0" t="n">
        <f aca="false">SUM('monthly data'!AL333:AN333)</f>
        <v>0</v>
      </c>
      <c r="O1342" s="0" t="n">
        <f aca="false">SUM('monthly data'!AO333:AQ333)</f>
        <v>0</v>
      </c>
      <c r="P1342" s="0" t="n">
        <f aca="false">SUM('monthly data'!AR333:AT333)</f>
        <v>0</v>
      </c>
      <c r="Q1342" s="0" t="n">
        <f aca="false">SUM('monthly data'!AU333:AW333)</f>
        <v>0</v>
      </c>
      <c r="R1342" s="0" t="n">
        <f aca="false">SUM('monthly data'!AX333:AZ333)</f>
        <v>0</v>
      </c>
      <c r="S1342" s="0" t="n">
        <f aca="false">SUM('monthly data'!BA333:BC333)</f>
        <v>0</v>
      </c>
      <c r="T1342" s="0" t="n">
        <f aca="false">SUM('monthly data'!BD333:BF333)</f>
        <v>0</v>
      </c>
      <c r="U1342" s="0" t="n">
        <f aca="false">SUM('monthly data'!BG333:BI333)</f>
        <v>0</v>
      </c>
      <c r="V1342" s="0" t="n">
        <f aca="false">SUM('monthly data'!BJ333:BL333)</f>
        <v>0</v>
      </c>
      <c r="W1342" s="0" t="n">
        <f aca="false">SUM('monthly data'!BM333:BO333)</f>
        <v>0</v>
      </c>
      <c r="X1342" s="0" t="n">
        <f aca="false">SUM('monthly data'!BP333:BR333)</f>
        <v>0</v>
      </c>
      <c r="Y1342" s="0" t="n">
        <f aca="false">SUM('monthly data'!BS333:BU333)</f>
        <v>0</v>
      </c>
      <c r="Z1342" s="0" t="n">
        <f aca="false">SUM('monthly data'!BV333:BX333)</f>
        <v>0</v>
      </c>
      <c r="AA1342" s="0" t="n">
        <f aca="false">SUM('monthly data'!BY333:CA333)</f>
        <v>0</v>
      </c>
      <c r="AB1342" s="0" t="n">
        <f aca="false">SUM('monthly data'!CB333:CD333)</f>
        <v>0</v>
      </c>
      <c r="AC1342" s="0" t="n">
        <f aca="false">SUM('monthly data'!CE333:CG333)</f>
        <v>0</v>
      </c>
      <c r="AD1342" s="0" t="n">
        <f aca="false">SUM('monthly data'!CH333:CJ333)</f>
        <v>0</v>
      </c>
      <c r="AE1342" s="0" t="n">
        <f aca="false">SUM('monthly data'!CK333:CM333)</f>
        <v>0</v>
      </c>
      <c r="AF1342" s="0" t="n">
        <f aca="false">SUM('monthly data'!CN333:CP333)</f>
        <v>0</v>
      </c>
      <c r="AG1342" s="0" t="n">
        <f aca="false">SUM('monthly data'!CQ333:CS333)</f>
        <v>0</v>
      </c>
      <c r="AH1342" s="0" t="n">
        <f aca="false">SUM('monthly data'!CT333:CV333)</f>
        <v>0</v>
      </c>
      <c r="AI1342" s="0" t="n">
        <f aca="false">SUM('monthly data'!CW333:CY333)</f>
        <v>0</v>
      </c>
      <c r="AJ1342" s="0" t="n">
        <f aca="false">SUM('monthly data'!CZ333:DB333)</f>
        <v>0</v>
      </c>
      <c r="AK1342" s="0" t="n">
        <f aca="false">SUM('monthly data'!DC333:DE333)</f>
        <v>0</v>
      </c>
      <c r="AL1342" s="0" t="n">
        <f aca="false">SUM('monthly data'!DF333:DH333)</f>
        <v>0</v>
      </c>
      <c r="AM1342" s="0" t="n">
        <f aca="false">SUM('monthly data'!DI333:DK333)</f>
        <v>0</v>
      </c>
      <c r="AN1342" s="0" t="n">
        <f aca="false">SUM('monthly data'!DL333:DN333)</f>
        <v>0</v>
      </c>
      <c r="AO1342" s="0" t="n">
        <f aca="false">SUM('monthly data'!DO333:DQ333)</f>
        <v>0</v>
      </c>
      <c r="AP1342" s="0" t="n">
        <f aca="false">SUM('monthly data'!DR333:DT333)</f>
        <v>0</v>
      </c>
      <c r="AQ1342" s="0" t="n">
        <f aca="false">SUM('monthly data'!DU333:DW333)</f>
        <v>0</v>
      </c>
      <c r="AR1342" s="0" t="n">
        <f aca="false">SUM('monthly data'!DX333:DZ333)</f>
        <v>0</v>
      </c>
      <c r="AS1342" s="0" t="n">
        <f aca="false">SUM('monthly data'!EA333:EC333)</f>
        <v>0</v>
      </c>
      <c r="AT1342" s="0" t="n">
        <f aca="false">SUM('monthly data'!ED333:EF333)</f>
        <v>0</v>
      </c>
      <c r="AU1342" s="0" t="n">
        <f aca="false">SUM('monthly data'!EG333:EI333)</f>
        <v>0</v>
      </c>
      <c r="AV1342" s="0" t="n">
        <f aca="false">SUM('monthly data'!EJ333:EL333)</f>
        <v>0</v>
      </c>
      <c r="AW1342" s="0" t="n">
        <f aca="false">SUM('monthly data'!EM333:EO333)</f>
        <v>0</v>
      </c>
      <c r="AX1342" s="0" t="n">
        <f aca="false">SUM('monthly data'!EP333:ER333)</f>
        <v>0</v>
      </c>
      <c r="AY1342" s="0" t="n">
        <f aca="false">SUM('monthly data'!ES333:EU333)</f>
        <v>0</v>
      </c>
      <c r="AZ1342" s="0" t="n">
        <f aca="false">SUM('monthly data'!EV333:EX333)</f>
        <v>0</v>
      </c>
      <c r="BA1342" s="0" t="n">
        <f aca="false">SUM('monthly data'!EY333:FA333)</f>
        <v>0</v>
      </c>
      <c r="BB1342" s="0" t="n">
        <f aca="false">SUM('monthly data'!FB333:FD333)</f>
        <v>0</v>
      </c>
      <c r="BC1342" s="0" t="n">
        <f aca="false">SUM('monthly data'!FE333:FG333)</f>
        <v>0</v>
      </c>
      <c r="BD1342" s="0" t="n">
        <f aca="false">SUM('monthly data'!FH333:FJ333)</f>
        <v>0</v>
      </c>
      <c r="BE1342" s="0" t="n">
        <f aca="false">SUM('monthly data'!FK333:FM333)</f>
        <v>0</v>
      </c>
      <c r="BF1342" s="0" t="n">
        <f aca="false">SUM('monthly data'!FN333:FP333)</f>
        <v>0</v>
      </c>
      <c r="BG1342" s="0" t="n">
        <f aca="false">SUM('monthly data'!FQ333:FS333)</f>
        <v>0</v>
      </c>
      <c r="BH1342" s="0" t="n">
        <f aca="false">SUM('monthly data'!FT333:FV333)</f>
        <v>0</v>
      </c>
      <c r="BI1342" s="0" t="n">
        <f aca="false">SUM('monthly data'!FW333:FY333)</f>
        <v>0</v>
      </c>
      <c r="BJ1342" s="0" t="n">
        <f aca="false">SUM('monthly data'!FZ333:GB333)</f>
        <v>0</v>
      </c>
      <c r="BK1342" s="0" t="n">
        <f aca="false">SUM('monthly data'!GC333:GE333)</f>
        <v>0</v>
      </c>
      <c r="BL1342" s="0" t="n">
        <f aca="false">SUM('monthly data'!GF333:GH333)</f>
        <v>0</v>
      </c>
      <c r="BM1342" s="0" t="n">
        <f aca="false">SUM('monthly data'!GI333:GK333)</f>
        <v>0</v>
      </c>
      <c r="BN1342" s="0" t="n">
        <f aca="false">SUM('monthly data'!GL333:GN333)</f>
        <v>0</v>
      </c>
      <c r="BO1342" s="0" t="n">
        <f aca="false">SUM('monthly data'!GO333:GQ333)</f>
        <v>0</v>
      </c>
      <c r="BP1342" s="0" t="n">
        <f aca="false">SUM('monthly data'!GR333:GT333)</f>
        <v>0</v>
      </c>
      <c r="BQ1342" s="0" t="n">
        <f aca="false">SUM('monthly data'!GU333:GW333)</f>
        <v>0</v>
      </c>
      <c r="BR1342" s="0" t="n">
        <f aca="false">SUM('monthly data'!GX333:GZ333)</f>
        <v>0</v>
      </c>
      <c r="BS1342" s="0" t="n">
        <f aca="false">SUM('monthly data'!HA333:HC333)</f>
        <v>0</v>
      </c>
      <c r="BT1342" s="0" t="n">
        <f aca="false">SUM('monthly data'!HD333:HF333)</f>
        <v>0</v>
      </c>
      <c r="BU1342" s="0" t="n">
        <f aca="false">SUM('monthly data'!HG333:HI333)</f>
        <v>0</v>
      </c>
      <c r="BV1342" s="0" t="n">
        <f aca="false">SUM('monthly data'!HJ333:HL333)</f>
        <v>0</v>
      </c>
      <c r="BW1342" s="0" t="n">
        <f aca="false">SUM('monthly data'!HM333:HO333)</f>
        <v>0</v>
      </c>
      <c r="BX1342" s="0" t="n">
        <f aca="false">SUM('monthly data'!HP333:HR333)</f>
        <v>0</v>
      </c>
      <c r="BY1342" s="0" t="n">
        <f aca="false">SUM('monthly data'!HS333:HU333)</f>
        <v>0</v>
      </c>
      <c r="BZ1342" s="0" t="n">
        <f aca="false">SUM('monthly data'!HV333:HX333)</f>
        <v>0</v>
      </c>
      <c r="CA1342" s="0" t="n">
        <f aca="false">SUM('monthly data'!HY333:IA333)</f>
        <v>0</v>
      </c>
      <c r="CB1342" s="0" t="n">
        <f aca="false">SUM('monthly data'!IB333:ID333)</f>
        <v>0</v>
      </c>
      <c r="CC1342" s="0" t="n">
        <f aca="false">SUM('monthly data'!IE333:IG333)</f>
        <v>0</v>
      </c>
      <c r="CD1342" s="0" t="n">
        <f aca="false">SUM('monthly data'!IH333:IJ333)</f>
        <v>0</v>
      </c>
      <c r="CE1342" s="0" t="n">
        <f aca="false">SUM('monthly data'!IK333:IM333)</f>
        <v>0</v>
      </c>
      <c r="CF1342" s="0" t="n">
        <f aca="false">SUM('monthly data'!IN333:IP333)</f>
        <v>0</v>
      </c>
      <c r="CG1342" s="0" t="n">
        <f aca="false">SUM('monthly data'!IQ333:IS333)</f>
        <v>0</v>
      </c>
      <c r="CH1342" s="0" t="n">
        <f aca="false">SUM('monthly data'!IT333:IV333)</f>
        <v>40.5</v>
      </c>
      <c r="CI1342" s="0" t="n">
        <f aca="false">SUM('monthly data'!IW333:IY333)</f>
        <v>40.5</v>
      </c>
      <c r="CJ1342" s="0" t="n">
        <f aca="false">SUM('monthly data'!IZ333:JB333)</f>
        <v>40.5</v>
      </c>
      <c r="CK1342" s="0" t="n">
        <f aca="false">SUM('monthly data'!JC333:JE333)</f>
        <v>40.5</v>
      </c>
      <c r="CL1342" s="0" t="n">
        <f aca="false">SUM('monthly data'!JF333:JH333)</f>
        <v>40.5</v>
      </c>
      <c r="CM1342" s="0" t="n">
        <f aca="false">SUM('monthly data'!JI333:JK333)</f>
        <v>40.5</v>
      </c>
      <c r="CN1342" s="0" t="n">
        <f aca="false">SUM('monthly data'!JL333:JN333)</f>
        <v>40.5</v>
      </c>
      <c r="CO1342" s="0" t="n">
        <f aca="false">SUM('monthly data'!JO333:JQ333)</f>
        <v>40.5</v>
      </c>
      <c r="CP1342" s="0" t="n">
        <f aca="false">SUM('monthly data'!JR333:JT333)</f>
        <v>40.5</v>
      </c>
      <c r="CQ1342" s="0" t="n">
        <f aca="false">SUM('monthly data'!JU333:JW333)</f>
        <v>40.5</v>
      </c>
      <c r="CR1342" s="0" t="n">
        <f aca="false">SUM('monthly data'!JX333:JZ333)</f>
        <v>39.3</v>
      </c>
      <c r="CS1342" s="0" t="n">
        <f aca="false">SUM('monthly data'!KA333:KC333)</f>
        <v>38.7</v>
      </c>
      <c r="CT1342" s="0" t="n">
        <f aca="false">SUM('monthly data'!KD333:KF333)</f>
        <v>38.5</v>
      </c>
      <c r="CU1342" s="0" t="n">
        <f aca="false">SUM('monthly data'!KG333:KI333)</f>
        <v>38.1</v>
      </c>
      <c r="CV1342" s="0" t="n">
        <f aca="false">SUM('monthly data'!KJ333:KL333)</f>
        <v>38.1</v>
      </c>
      <c r="CW1342" s="0" t="n">
        <f aca="false">SUM('monthly data'!KM333:KO333)</f>
        <v>38.04</v>
      </c>
      <c r="CX1342" s="0" t="n">
        <f aca="false">SUM('monthly data'!KP333:KR333)</f>
        <v>37.78</v>
      </c>
      <c r="CY1342" s="0" t="n">
        <f aca="false">SUM('monthly data'!KS333:KU333)</f>
        <v>37.6</v>
      </c>
      <c r="CZ1342" s="0" t="n">
        <f aca="false">SUM('monthly data'!KV333:KX333)</f>
        <v>37.385</v>
      </c>
      <c r="DA1342" s="0" t="n">
        <f aca="false">SUM('monthly data'!KY333:LA333)</f>
        <v>37.155</v>
      </c>
      <c r="DB1342" s="0" t="n">
        <f aca="false">SUM('monthly data'!LB333:LD333)</f>
        <v>37.05</v>
      </c>
      <c r="DC1342" s="0" t="n">
        <f aca="false">SUM('monthly data'!LE333:LG333)</f>
        <v>37.35</v>
      </c>
      <c r="DD1342" s="0" t="n">
        <f aca="false">SUM('monthly data'!LH333:LJ333)</f>
        <v>37.35</v>
      </c>
      <c r="DE1342" s="0" t="n">
        <f aca="false">SUM('monthly data'!LK333:LM333)</f>
        <v>37.35</v>
      </c>
      <c r="DF1342" s="0" t="n">
        <f aca="false">SUM('monthly data'!LN333:LP333)</f>
        <v>24.92</v>
      </c>
      <c r="DG1342" s="0" t="n">
        <f aca="false">SUM('monthly data'!LQ333:LS333)</f>
        <v>12.45</v>
      </c>
      <c r="DH1342" s="0" t="n">
        <f aca="false">SUM('monthly data'!LT333:LV333)</f>
        <v>12.75</v>
      </c>
      <c r="DI1342" s="0" t="n">
        <f aca="false">SUM('monthly data'!LW333:LY333)</f>
        <v>12.749</v>
      </c>
      <c r="DJ1342" s="0" t="n">
        <f aca="false">SUM('monthly data'!LZ333:MB333)</f>
        <v>0</v>
      </c>
      <c r="DK1342" s="0" t="n">
        <f aca="false">SUM('monthly data'!MC333:ME333)</f>
        <v>13</v>
      </c>
      <c r="DL1342" s="0" t="n">
        <f aca="false">SUM('monthly data'!MF333:MH333)</f>
        <v>0</v>
      </c>
      <c r="DM1342" s="0" t="n">
        <f aca="false">SUM('monthly data'!MI333:MK333)</f>
        <v>0</v>
      </c>
      <c r="DN1342" s="0" t="n">
        <f aca="false">SUM('monthly data'!ML333:MN333)</f>
        <v>0</v>
      </c>
      <c r="DO1342" s="0" t="n">
        <f aca="false">SUM('monthly data'!MO333:MQ333)</f>
        <v>0</v>
      </c>
      <c r="DP1342" s="0" t="n">
        <f aca="false">SUM('monthly data'!MR333:MT333)</f>
        <v>0</v>
      </c>
      <c r="DQ1342" s="0" t="n">
        <f aca="false">SUM('monthly data'!MU333:MW333)</f>
        <v>0</v>
      </c>
    </row>
    <row r="1343" customFormat="false" ht="15.75" hidden="false" customHeight="false" outlineLevel="0" collapsed="false">
      <c r="A1343" s="358" t="s">
        <v>752</v>
      </c>
      <c r="B1343" s="359" t="n">
        <f aca="false">SUM('monthly data'!B334:D334)</f>
        <v>0</v>
      </c>
      <c r="C1343" s="359" t="n">
        <f aca="false">SUM('monthly data'!E334:G334)</f>
        <v>0</v>
      </c>
      <c r="D1343" s="359" t="n">
        <f aca="false">SUM('monthly data'!H334:J334)</f>
        <v>0</v>
      </c>
      <c r="E1343" s="359" t="n">
        <f aca="false">SUM('monthly data'!K334:M334)</f>
        <v>0</v>
      </c>
      <c r="F1343" s="359" t="n">
        <f aca="false">SUM('monthly data'!N334:P334)</f>
        <v>0</v>
      </c>
      <c r="G1343" s="359" t="n">
        <f aca="false">SUM('monthly data'!Q334:S334)</f>
        <v>0</v>
      </c>
      <c r="H1343" s="359" t="n">
        <f aca="false">SUM('monthly data'!T334:V334)</f>
        <v>0</v>
      </c>
      <c r="I1343" s="359" t="n">
        <f aca="false">SUM('monthly data'!W334:Y334)</f>
        <v>0</v>
      </c>
      <c r="J1343" s="359" t="n">
        <f aca="false">SUM('monthly data'!Z334:AB334)</f>
        <v>0</v>
      </c>
      <c r="K1343" s="359" t="n">
        <f aca="false">SUM('monthly data'!AC334:AE334)</f>
        <v>0</v>
      </c>
      <c r="L1343" s="359" t="n">
        <f aca="false">SUM('monthly data'!AF334:AH334)</f>
        <v>0</v>
      </c>
      <c r="M1343" s="359" t="n">
        <f aca="false">SUM('monthly data'!AI334:AK334)</f>
        <v>0</v>
      </c>
      <c r="N1343" s="359" t="n">
        <f aca="false">SUM('monthly data'!AL334:AN334)</f>
        <v>0</v>
      </c>
      <c r="O1343" s="359" t="n">
        <f aca="false">SUM('monthly data'!AO334:AQ334)</f>
        <v>0</v>
      </c>
      <c r="P1343" s="359" t="n">
        <f aca="false">SUM('monthly data'!AR334:AT334)</f>
        <v>0</v>
      </c>
      <c r="Q1343" s="359" t="n">
        <f aca="false">SUM('monthly data'!AU334:AW334)</f>
        <v>0</v>
      </c>
      <c r="R1343" s="359" t="n">
        <f aca="false">SUM('monthly data'!AX334:AZ334)</f>
        <v>0</v>
      </c>
      <c r="S1343" s="359" t="n">
        <f aca="false">SUM('monthly data'!BA334:BC334)</f>
        <v>0</v>
      </c>
      <c r="T1343" s="359" t="n">
        <f aca="false">SUM('monthly data'!BD334:BF334)</f>
        <v>0</v>
      </c>
      <c r="U1343" s="359" t="n">
        <f aca="false">SUM('monthly data'!BG334:BI334)</f>
        <v>0</v>
      </c>
      <c r="V1343" s="359" t="n">
        <f aca="false">SUM('monthly data'!BJ334:BL334)</f>
        <v>0</v>
      </c>
      <c r="W1343" s="359" t="n">
        <f aca="false">SUM('monthly data'!BM334:BO334)</f>
        <v>0</v>
      </c>
      <c r="X1343" s="359" t="n">
        <f aca="false">SUM('monthly data'!BP334:BR334)</f>
        <v>0</v>
      </c>
      <c r="Y1343" s="359" t="n">
        <f aca="false">SUM('monthly data'!BS334:BU334)</f>
        <v>0</v>
      </c>
      <c r="Z1343" s="359" t="n">
        <f aca="false">SUM('monthly data'!BV334:BX334)</f>
        <v>0</v>
      </c>
      <c r="AA1343" s="359" t="n">
        <f aca="false">SUM('monthly data'!BY334:CA334)</f>
        <v>0</v>
      </c>
      <c r="AB1343" s="359" t="n">
        <f aca="false">SUM('monthly data'!CB334:CD334)</f>
        <v>0</v>
      </c>
      <c r="AC1343" s="359" t="n">
        <f aca="false">SUM('monthly data'!CE334:CG334)</f>
        <v>0</v>
      </c>
      <c r="AD1343" s="359" t="n">
        <f aca="false">SUM('monthly data'!CH334:CJ334)</f>
        <v>0</v>
      </c>
      <c r="AE1343" s="359" t="n">
        <f aca="false">SUM('monthly data'!CK334:CM334)</f>
        <v>0</v>
      </c>
      <c r="AF1343" s="359" t="n">
        <f aca="false">SUM('monthly data'!CN334:CP334)</f>
        <v>0</v>
      </c>
      <c r="AG1343" s="359" t="n">
        <f aca="false">SUM('monthly data'!CQ334:CS334)</f>
        <v>0</v>
      </c>
      <c r="AH1343" s="359" t="n">
        <f aca="false">SUM('monthly data'!CT334:CV334)</f>
        <v>0</v>
      </c>
      <c r="AI1343" s="359" t="n">
        <f aca="false">SUM('monthly data'!CW334:CY334)</f>
        <v>0</v>
      </c>
      <c r="AJ1343" s="359" t="n">
        <f aca="false">SUM('monthly data'!CZ334:DB334)</f>
        <v>0</v>
      </c>
      <c r="AK1343" s="359" t="n">
        <f aca="false">SUM('monthly data'!DC334:DE334)</f>
        <v>0</v>
      </c>
      <c r="AL1343" s="359" t="n">
        <f aca="false">SUM('monthly data'!DF334:DH334)</f>
        <v>0</v>
      </c>
      <c r="AM1343" s="359" t="n">
        <f aca="false">SUM('monthly data'!DI334:DK334)</f>
        <v>0</v>
      </c>
      <c r="AN1343" s="359" t="n">
        <f aca="false">SUM('monthly data'!DL334:DN334)</f>
        <v>0</v>
      </c>
      <c r="AO1343" s="359" t="n">
        <f aca="false">SUM('monthly data'!DO334:DQ334)</f>
        <v>0</v>
      </c>
      <c r="AP1343" s="359" t="n">
        <f aca="false">SUM('monthly data'!DR334:DT334)</f>
        <v>0</v>
      </c>
      <c r="AQ1343" s="359" t="n">
        <f aca="false">SUM('monthly data'!DU334:DW334)</f>
        <v>0</v>
      </c>
      <c r="AR1343" s="359" t="n">
        <f aca="false">SUM('monthly data'!DX334:DZ334)</f>
        <v>0</v>
      </c>
      <c r="AS1343" s="359" t="n">
        <f aca="false">SUM('monthly data'!EA334:EC334)</f>
        <v>0</v>
      </c>
      <c r="AT1343" s="359" t="n">
        <f aca="false">SUM('monthly data'!ED334:EF334)</f>
        <v>0</v>
      </c>
      <c r="AU1343" s="359" t="n">
        <f aca="false">SUM('monthly data'!EG334:EI334)</f>
        <v>0</v>
      </c>
      <c r="AV1343" s="359" t="n">
        <f aca="false">SUM('monthly data'!EJ334:EL334)</f>
        <v>0</v>
      </c>
      <c r="AW1343" s="359" t="n">
        <f aca="false">SUM('monthly data'!EM334:EO334)</f>
        <v>0</v>
      </c>
      <c r="AX1343" s="359" t="n">
        <f aca="false">SUM('monthly data'!EP334:ER334)</f>
        <v>0</v>
      </c>
      <c r="AY1343" s="359" t="n">
        <f aca="false">SUM('monthly data'!ES334:EU334)</f>
        <v>0</v>
      </c>
      <c r="AZ1343" s="359" t="n">
        <f aca="false">SUM('monthly data'!EV334:EX334)</f>
        <v>0</v>
      </c>
      <c r="BA1343" s="359" t="n">
        <f aca="false">SUM('monthly data'!EY334:FA334)</f>
        <v>0</v>
      </c>
      <c r="BB1343" s="359" t="n">
        <f aca="false">SUM('monthly data'!FB334:FD334)</f>
        <v>0</v>
      </c>
      <c r="BC1343" s="359" t="n">
        <f aca="false">SUM('monthly data'!FE334:FG334)</f>
        <v>0</v>
      </c>
      <c r="BD1343" s="359" t="n">
        <f aca="false">SUM('monthly data'!FH334:FJ334)</f>
        <v>0</v>
      </c>
      <c r="BE1343" s="359" t="n">
        <f aca="false">SUM('monthly data'!FK334:FM334)</f>
        <v>0</v>
      </c>
      <c r="BF1343" s="359" t="n">
        <f aca="false">SUM('monthly data'!FN334:FP334)</f>
        <v>0</v>
      </c>
      <c r="BG1343" s="359" t="n">
        <f aca="false">SUM('monthly data'!FQ334:FS334)</f>
        <v>0</v>
      </c>
      <c r="BH1343" s="359" t="n">
        <f aca="false">SUM('monthly data'!FT334:FV334)</f>
        <v>0</v>
      </c>
      <c r="BI1343" s="359" t="n">
        <f aca="false">SUM('monthly data'!FW334:FY334)</f>
        <v>0</v>
      </c>
      <c r="BJ1343" s="359" t="n">
        <f aca="false">SUM('monthly data'!FZ334:GB334)</f>
        <v>0</v>
      </c>
      <c r="BK1343" s="359" t="n">
        <f aca="false">SUM('monthly data'!GC334:GE334)</f>
        <v>0</v>
      </c>
      <c r="BL1343" s="359" t="n">
        <f aca="false">SUM('monthly data'!GF334:GH334)</f>
        <v>0</v>
      </c>
      <c r="BM1343" s="359" t="n">
        <f aca="false">SUM('monthly data'!GI334:GK334)</f>
        <v>0</v>
      </c>
      <c r="BN1343" s="359" t="n">
        <f aca="false">SUM('monthly data'!GL334:GN334)</f>
        <v>0</v>
      </c>
      <c r="BO1343" s="359" t="n">
        <f aca="false">SUM('monthly data'!GO334:GQ334)</f>
        <v>0</v>
      </c>
      <c r="BP1343" s="359" t="n">
        <f aca="false">SUM('monthly data'!GR334:GT334)</f>
        <v>0</v>
      </c>
      <c r="BQ1343" s="359" t="n">
        <f aca="false">SUM('monthly data'!GU334:GW334)</f>
        <v>0</v>
      </c>
      <c r="BR1343" s="359" t="n">
        <f aca="false">SUM('monthly data'!GX334:GZ334)</f>
        <v>0</v>
      </c>
      <c r="BS1343" s="359" t="n">
        <f aca="false">SUM('monthly data'!HA334:HC334)</f>
        <v>0</v>
      </c>
      <c r="BT1343" s="359" t="n">
        <f aca="false">SUM('monthly data'!HD334:HF334)</f>
        <v>0</v>
      </c>
      <c r="BU1343" s="359" t="n">
        <f aca="false">SUM('monthly data'!HG334:HI334)</f>
        <v>0</v>
      </c>
      <c r="BV1343" s="359" t="n">
        <f aca="false">SUM('monthly data'!HJ334:HL334)</f>
        <v>0</v>
      </c>
      <c r="BW1343" s="359" t="n">
        <f aca="false">SUM('monthly data'!HM334:HO334)</f>
        <v>0</v>
      </c>
      <c r="BX1343" s="359" t="n">
        <f aca="false">SUM('monthly data'!HP334:HR334)</f>
        <v>0</v>
      </c>
      <c r="BY1343" s="359" t="n">
        <f aca="false">SUM('monthly data'!HS334:HU334)</f>
        <v>0</v>
      </c>
      <c r="BZ1343" s="359" t="n">
        <f aca="false">SUM('monthly data'!HV334:HX334)</f>
        <v>0</v>
      </c>
      <c r="CA1343" s="359" t="n">
        <f aca="false">SUM('monthly data'!HY334:IA334)</f>
        <v>0</v>
      </c>
      <c r="CB1343" s="359" t="n">
        <f aca="false">SUM('monthly data'!IB334:ID334)</f>
        <v>0</v>
      </c>
      <c r="CC1343" s="359" t="n">
        <f aca="false">SUM('monthly data'!IE334:IG334)</f>
        <v>0</v>
      </c>
      <c r="CD1343" s="359" t="n">
        <f aca="false">SUM('monthly data'!IH334:IJ334)</f>
        <v>0</v>
      </c>
      <c r="CE1343" s="359" t="n">
        <f aca="false">SUM('monthly data'!IK334:IM334)</f>
        <v>0</v>
      </c>
      <c r="CF1343" s="359" t="n">
        <f aca="false">SUM('monthly data'!IN334:IP334)</f>
        <v>0</v>
      </c>
      <c r="CG1343" s="359" t="n">
        <f aca="false">SUM('monthly data'!IQ334:IS334)</f>
        <v>0</v>
      </c>
      <c r="CH1343" s="359" t="n">
        <f aca="false">SUM('monthly data'!IT334:IV334)</f>
        <v>0</v>
      </c>
      <c r="CI1343" s="359" t="n">
        <f aca="false">SUM('monthly data'!IW334:IY334)</f>
        <v>0</v>
      </c>
      <c r="CJ1343" s="359" t="n">
        <f aca="false">SUM('monthly data'!IZ334:JB334)</f>
        <v>0</v>
      </c>
      <c r="CK1343" s="359" t="n">
        <f aca="false">SUM('monthly data'!JC334:JE334)</f>
        <v>0</v>
      </c>
      <c r="CL1343" s="359" t="n">
        <f aca="false">SUM('monthly data'!JF334:JH334)</f>
        <v>0</v>
      </c>
      <c r="CM1343" s="359" t="n">
        <f aca="false">SUM('monthly data'!JI334:JK334)</f>
        <v>0</v>
      </c>
      <c r="CN1343" s="359" t="n">
        <f aca="false">SUM('monthly data'!JL334:JN334)</f>
        <v>0</v>
      </c>
      <c r="CO1343" s="359" t="n">
        <f aca="false">SUM('monthly data'!JO334:JQ334)</f>
        <v>0</v>
      </c>
      <c r="CP1343" s="359" t="n">
        <f aca="false">SUM('monthly data'!JR334:JT334)</f>
        <v>0</v>
      </c>
      <c r="CQ1343" s="359" t="n">
        <f aca="false">SUM('monthly data'!JU334:JW334)</f>
        <v>0</v>
      </c>
      <c r="CR1343" s="359" t="n">
        <f aca="false">SUM('monthly data'!JX334:JZ334)</f>
        <v>0</v>
      </c>
      <c r="CS1343" s="359" t="n">
        <f aca="false">SUM('monthly data'!KA334:KC334)</f>
        <v>0</v>
      </c>
      <c r="CT1343" s="359" t="n">
        <f aca="false">SUM('monthly data'!KD334:KF334)</f>
        <v>39.75</v>
      </c>
      <c r="CU1343" s="359" t="n">
        <f aca="false">SUM('monthly data'!KG334:KI334)</f>
        <v>39.75</v>
      </c>
      <c r="CV1343" s="359" t="n">
        <f aca="false">SUM('monthly data'!KJ334:KL334)</f>
        <v>39.75</v>
      </c>
      <c r="CW1343" s="359" t="n">
        <f aca="false">SUM('monthly data'!KM334:KO334)</f>
        <v>39.7</v>
      </c>
      <c r="CX1343" s="359" t="n">
        <f aca="false">SUM('monthly data'!KP334:KR334)</f>
        <v>39.6</v>
      </c>
      <c r="CY1343" s="359" t="n">
        <f aca="false">SUM('monthly data'!KS334:KU334)</f>
        <v>39.6</v>
      </c>
      <c r="CZ1343" s="359" t="n">
        <f aca="false">SUM('monthly data'!KV334:KX334)</f>
        <v>39.5</v>
      </c>
      <c r="DA1343" s="359" t="n">
        <f aca="false">SUM('monthly data'!KY334:LA334)</f>
        <v>39.4</v>
      </c>
      <c r="DB1343" s="359" t="n">
        <f aca="false">SUM('monthly data'!LB334:LD334)</f>
        <v>39.25</v>
      </c>
      <c r="DC1343" s="359" t="n">
        <f aca="false">SUM('monthly data'!LE334:LG334)</f>
        <v>39.15</v>
      </c>
      <c r="DD1343" s="359" t="n">
        <f aca="false">SUM('monthly data'!LH334:LJ334)</f>
        <v>39.05</v>
      </c>
      <c r="DE1343" s="359" t="n">
        <f aca="false">SUM('monthly data'!LK334:LM334)</f>
        <v>38.95</v>
      </c>
      <c r="DF1343" s="359" t="n">
        <f aca="false">SUM('monthly data'!LN334:LP334)</f>
        <v>25.9</v>
      </c>
      <c r="DG1343" s="359" t="n">
        <f aca="false">SUM('monthly data'!LQ334:LS334)</f>
        <v>12.94</v>
      </c>
      <c r="DH1343" s="359" t="n">
        <f aca="false">SUM('monthly data'!LT334:LV334)</f>
        <v>13</v>
      </c>
      <c r="DI1343" s="359" t="n">
        <f aca="false">SUM('monthly data'!LW334:LY334)</f>
        <v>0</v>
      </c>
      <c r="DJ1343" s="359" t="n">
        <f aca="false">SUM('monthly data'!LZ334:MB334)</f>
        <v>13.15</v>
      </c>
      <c r="DK1343" s="359" t="n">
        <f aca="false">SUM('monthly data'!MC334:ME334)</f>
        <v>13.25</v>
      </c>
      <c r="DL1343" s="359" t="n">
        <f aca="false">SUM('monthly data'!MF334:MH334)</f>
        <v>0</v>
      </c>
      <c r="DM1343" s="359" t="n">
        <f aca="false">SUM('monthly data'!MI334:MK334)</f>
        <v>0</v>
      </c>
      <c r="DN1343" s="359" t="n">
        <f aca="false">SUM('monthly data'!ML334:MN334)</f>
        <v>0</v>
      </c>
      <c r="DO1343" s="359" t="n">
        <f aca="false">SUM('monthly data'!MO334:MQ334)</f>
        <v>0</v>
      </c>
      <c r="DP1343" s="359" t="n">
        <f aca="false">SUM('monthly data'!MR334:MT334)</f>
        <v>0</v>
      </c>
      <c r="DQ1343" s="359" t="n">
        <f aca="false">SUM('monthly data'!MU334:MW334)</f>
        <v>0</v>
      </c>
    </row>
  </sheetData>
  <mergeCells count="1">
    <mergeCell ref="A1264:A1265"/>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CommandButton1">
              <controlPr defaultSize="0" print="true" autoFill="0" autoPict="0">
                <anchor moveWithCells="true" sizeWithCells="false">
                  <from>
                    <xdr:col>45</xdr:col>
                    <xdr:colOff>243720</xdr:colOff>
                    <xdr:row>4</xdr:row>
                    <xdr:rowOff>0</xdr:rowOff>
                  </from>
                  <to>
                    <xdr:col>47</xdr:col>
                    <xdr:colOff>358200</xdr:colOff>
                    <xdr:row>5</xdr:row>
                    <xdr:rowOff>83880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30"/>
  <sheetViews>
    <sheetView showFormulas="false" showGridLines="true" showRowColHeaders="true" showZeros="false" rightToLeft="false" tabSelected="false" showOutlineSymbols="true" defaultGridColor="true" view="normal" topLeftCell="A1" colorId="64" zoomScale="100" zoomScaleNormal="100" zoomScalePageLayoutView="100" workbookViewId="0">
      <selection pane="topLeft" activeCell="C1" activeCellId="1" sqref="DK282:DZ306 C1"/>
    </sheetView>
  </sheetViews>
  <sheetFormatPr defaultColWidth="8.54296875" defaultRowHeight="15" zeroHeight="false" outlineLevelRow="0" outlineLevelCol="0"/>
  <cols>
    <col collapsed="false" customWidth="true" hidden="false" outlineLevel="0" max="1" min="1" style="0" width="24.42"/>
    <col collapsed="false" customWidth="true" hidden="false" outlineLevel="0" max="2" min="2" style="0" width="56.57"/>
    <col collapsed="false" customWidth="true" hidden="false" outlineLevel="0" max="3" min="3" style="0" width="39.57"/>
  </cols>
  <sheetData>
    <row r="1" customFormat="false" ht="15.75" hidden="false" customHeight="false" outlineLevel="0" collapsed="false">
      <c r="B1" s="360" t="s">
        <v>753</v>
      </c>
    </row>
    <row r="3" customFormat="false" ht="15" hidden="false" customHeight="false" outlineLevel="0" collapsed="false">
      <c r="B3" s="335" t="s">
        <v>754</v>
      </c>
      <c r="C3" s="335" t="s">
        <v>755</v>
      </c>
    </row>
    <row r="4" customFormat="false" ht="15" hidden="false" customHeight="false" outlineLevel="0" collapsed="false">
      <c r="A4" s="0" t="s">
        <v>756</v>
      </c>
      <c r="B4" s="0" t="str">
        <f aca="false">+'monthly data'!A6</f>
        <v>WEO-GAS EXTRACT pour memoire</v>
      </c>
      <c r="C4" s="361" t="s">
        <v>757</v>
      </c>
    </row>
    <row r="5" customFormat="false" ht="15" hidden="false" customHeight="false" outlineLevel="0" collapsed="false">
      <c r="A5" s="0" t="s">
        <v>758</v>
      </c>
      <c r="B5" s="0" t="str">
        <f aca="false">+'monthly data'!A40</f>
        <v>GEE_ALL Rwanda pour memoire</v>
      </c>
      <c r="C5" s="361" t="s">
        <v>759</v>
      </c>
    </row>
    <row r="6" customFormat="false" ht="15" hidden="false" customHeight="false" outlineLevel="0" collapsed="false">
      <c r="A6" s="0" t="s">
        <v>760</v>
      </c>
      <c r="B6" s="362"/>
      <c r="C6" s="361" t="s">
        <v>761</v>
      </c>
    </row>
    <row r="7" customFormat="false" ht="15" hidden="false" customHeight="false" outlineLevel="0" collapsed="false">
      <c r="A7" s="0" t="s">
        <v>762</v>
      </c>
      <c r="C7" s="361" t="s">
        <v>763</v>
      </c>
    </row>
    <row r="8" customFormat="false" ht="15" hidden="false" customHeight="false" outlineLevel="0" collapsed="false">
      <c r="B8" s="362"/>
      <c r="C8" s="361" t="s">
        <v>764</v>
      </c>
    </row>
    <row r="9" customFormat="false" ht="15" hidden="false" customHeight="false" outlineLevel="0" collapsed="false">
      <c r="A9" s="0" t="s">
        <v>765</v>
      </c>
      <c r="B9" s="361" t="s">
        <v>766</v>
      </c>
      <c r="C9" s="0" t="s">
        <v>767</v>
      </c>
    </row>
    <row r="10" customFormat="false" ht="15" hidden="false" customHeight="false" outlineLevel="0" collapsed="false">
      <c r="B10" s="362"/>
      <c r="C10" s="361" t="s">
        <v>768</v>
      </c>
    </row>
    <row r="11" customFormat="false" ht="15" hidden="false" customHeight="false" outlineLevel="0" collapsed="false">
      <c r="A11" s="0" t="s">
        <v>769</v>
      </c>
      <c r="B11" s="361" t="s">
        <v>770</v>
      </c>
      <c r="C11" s="0" t="s">
        <v>771</v>
      </c>
    </row>
    <row r="12" customFormat="false" ht="15" hidden="false" customHeight="false" outlineLevel="0" collapsed="false">
      <c r="A12" s="0" t="s">
        <v>772</v>
      </c>
      <c r="B12" s="361" t="s">
        <v>773</v>
      </c>
      <c r="C12" s="0" t="s">
        <v>774</v>
      </c>
    </row>
    <row r="13" customFormat="false" ht="15" hidden="false" customHeight="false" outlineLevel="0" collapsed="false">
      <c r="A13" s="0" t="s">
        <v>775</v>
      </c>
      <c r="B13" s="361" t="s">
        <v>776</v>
      </c>
      <c r="C13" s="0" t="s">
        <v>767</v>
      </c>
    </row>
    <row r="14" customFormat="false" ht="15" hidden="false" customHeight="false" outlineLevel="0" collapsed="false">
      <c r="A14" s="0" t="s">
        <v>777</v>
      </c>
      <c r="B14" s="0" t="s">
        <v>778</v>
      </c>
      <c r="C14" s="361" t="s">
        <v>779</v>
      </c>
    </row>
    <row r="15" customFormat="false" ht="15" hidden="false" customHeight="false" outlineLevel="0" collapsed="false">
      <c r="A15" s="0" t="s">
        <v>780</v>
      </c>
      <c r="B15" s="0" t="s">
        <v>781</v>
      </c>
      <c r="C15" s="361" t="s">
        <v>782</v>
      </c>
    </row>
    <row r="16" customFormat="false" ht="15" hidden="false" customHeight="false" outlineLevel="0" collapsed="false">
      <c r="A16" s="0" t="s">
        <v>783</v>
      </c>
      <c r="B16" s="362"/>
      <c r="C16" s="361" t="s">
        <v>784</v>
      </c>
    </row>
    <row r="17" customFormat="false" ht="15" hidden="false" customHeight="false" outlineLevel="0" collapsed="false">
      <c r="A17" s="0" t="s">
        <v>785</v>
      </c>
      <c r="B17" s="0" t="s">
        <v>786</v>
      </c>
      <c r="C17" s="361" t="s">
        <v>787</v>
      </c>
      <c r="D17" s="0" t="s">
        <v>788</v>
      </c>
    </row>
    <row r="18" customFormat="false" ht="15" hidden="false" customHeight="false" outlineLevel="0" collapsed="false">
      <c r="B18" s="362"/>
      <c r="C18" s="362"/>
    </row>
    <row r="19" customFormat="false" ht="15.75" hidden="false" customHeight="false" outlineLevel="0" collapsed="false">
      <c r="A19" s="363" t="s">
        <v>789</v>
      </c>
      <c r="B19" s="362"/>
      <c r="C19" s="362"/>
    </row>
    <row r="20" customFormat="false" ht="15" hidden="false" customHeight="false" outlineLevel="0" collapsed="false">
      <c r="A20" s="335" t="s">
        <v>790</v>
      </c>
      <c r="B20" s="362"/>
      <c r="C20" s="362"/>
    </row>
    <row r="21" customFormat="false" ht="156.75" hidden="false" customHeight="false" outlineLevel="0" collapsed="false">
      <c r="A21" s="364" t="s">
        <v>791</v>
      </c>
      <c r="B21" s="365" t="s">
        <v>792</v>
      </c>
    </row>
    <row r="22" customFormat="false" ht="60" hidden="false" customHeight="false" outlineLevel="0" collapsed="false">
      <c r="A22" s="364" t="s">
        <v>793</v>
      </c>
      <c r="B22" s="366" t="s">
        <v>794</v>
      </c>
    </row>
    <row r="23" customFormat="false" ht="15" hidden="false" customHeight="false" outlineLevel="0" collapsed="false">
      <c r="B23" s="367"/>
      <c r="C23" s="368"/>
      <c r="D23" s="368"/>
      <c r="E23" s="369"/>
    </row>
    <row r="24" customFormat="false" ht="15" hidden="false" customHeight="false" outlineLevel="0" collapsed="false">
      <c r="A24" s="0" t="s">
        <v>795</v>
      </c>
    </row>
    <row r="25" customFormat="false" ht="15" hidden="false" customHeight="false" outlineLevel="0" collapsed="false">
      <c r="A25" s="0" t="s">
        <v>796</v>
      </c>
      <c r="B25" s="0" t="s">
        <v>797</v>
      </c>
    </row>
    <row r="26" customFormat="false" ht="36" hidden="false" customHeight="false" outlineLevel="0" collapsed="false">
      <c r="A26" s="364" t="s">
        <v>798</v>
      </c>
    </row>
    <row r="27" customFormat="false" ht="36.75" hidden="false" customHeight="false" outlineLevel="0" collapsed="false">
      <c r="A27" s="370" t="s">
        <v>799</v>
      </c>
    </row>
    <row r="28" customFormat="false" ht="15" hidden="false" customHeight="false" outlineLevel="0" collapsed="false">
      <c r="A28" s="370"/>
      <c r="D28" s="371" t="n">
        <v>1995</v>
      </c>
      <c r="E28" s="371" t="n">
        <f aca="false">+D28+1</f>
        <v>1996</v>
      </c>
      <c r="F28" s="371" t="n">
        <f aca="false">+E28+1</f>
        <v>1997</v>
      </c>
      <c r="G28" s="371" t="n">
        <f aca="false">+F28+1</f>
        <v>1998</v>
      </c>
      <c r="H28" s="371" t="n">
        <f aca="false">+G28+1</f>
        <v>1999</v>
      </c>
      <c r="I28" s="371" t="n">
        <f aca="false">+H28+1</f>
        <v>2000</v>
      </c>
      <c r="J28" s="371" t="n">
        <f aca="false">+I28+1</f>
        <v>2001</v>
      </c>
      <c r="K28" s="371" t="n">
        <f aca="false">+J28+1</f>
        <v>2002</v>
      </c>
      <c r="L28" s="371" t="n">
        <f aca="false">+K28+1</f>
        <v>2003</v>
      </c>
      <c r="M28" s="371" t="n">
        <f aca="false">+L28+1</f>
        <v>2004</v>
      </c>
      <c r="N28" s="371" t="n">
        <f aca="false">+M28+1</f>
        <v>2005</v>
      </c>
      <c r="O28" s="371" t="n">
        <f aca="false">+N28+1</f>
        <v>2006</v>
      </c>
      <c r="P28" s="371" t="n">
        <f aca="false">+O28+1</f>
        <v>2007</v>
      </c>
      <c r="Q28" s="371" t="n">
        <f aca="false">+P28+1</f>
        <v>2008</v>
      </c>
      <c r="R28" s="371" t="n">
        <f aca="false">+Q28+1</f>
        <v>2009</v>
      </c>
      <c r="S28" s="371" t="n">
        <f aca="false">+R28+1</f>
        <v>2010</v>
      </c>
      <c r="T28" s="371" t="n">
        <f aca="false">+S28+1</f>
        <v>2011</v>
      </c>
      <c r="U28" s="371" t="n">
        <f aca="false">+T28+1</f>
        <v>2012</v>
      </c>
      <c r="V28" s="371" t="n">
        <f aca="false">+U28+1</f>
        <v>2013</v>
      </c>
      <c r="W28" s="371" t="n">
        <f aca="false">+V28+1</f>
        <v>2014</v>
      </c>
      <c r="X28" s="371" t="n">
        <f aca="false">+W28+1</f>
        <v>2015</v>
      </c>
      <c r="Y28" s="371" t="n">
        <f aca="false">+X28+1</f>
        <v>2016</v>
      </c>
      <c r="Z28" s="371" t="n">
        <f aca="false">+Y28+1</f>
        <v>2017</v>
      </c>
    </row>
    <row r="29" customFormat="false" ht="15" hidden="false" customHeight="false" outlineLevel="0" collapsed="false">
      <c r="A29" s="0" t="s">
        <v>800</v>
      </c>
      <c r="D29" s="372" t="n">
        <v>5.92807817459106</v>
      </c>
      <c r="E29" s="372" t="n">
        <v>6.11516809463501</v>
      </c>
      <c r="F29" s="372" t="n">
        <v>6.52238178253174</v>
      </c>
      <c r="G29" s="372" t="n">
        <v>7.05981302261353</v>
      </c>
      <c r="H29" s="372" t="n">
        <v>7.59323883056641</v>
      </c>
      <c r="I29" s="372" t="n">
        <v>8.02570343017578</v>
      </c>
      <c r="J29" s="372" t="n">
        <v>8.32940578460693</v>
      </c>
      <c r="K29" s="372" t="n">
        <v>8.53620529174805</v>
      </c>
      <c r="L29" s="372" t="n">
        <v>8.68034553527832</v>
      </c>
      <c r="M29" s="372" t="n">
        <v>8.81843757629395</v>
      </c>
      <c r="N29" s="372" t="n">
        <v>8.99173545837402</v>
      </c>
      <c r="O29" s="372" t="n">
        <v>9.20658016204834</v>
      </c>
      <c r="P29" s="372" t="n">
        <v>9.44740200042725</v>
      </c>
      <c r="Q29" s="372" t="n">
        <v>9.70816898345947</v>
      </c>
      <c r="R29" s="372" t="n">
        <v>9.97744560241699</v>
      </c>
      <c r="S29" s="372" t="n">
        <v>10.2468423843384</v>
      </c>
      <c r="T29" s="372" t="n">
        <v>10.5160713195801</v>
      </c>
      <c r="U29" s="372" t="n">
        <v>10.7888526916504</v>
      </c>
      <c r="V29" s="372" t="n">
        <v>11.0651512145996</v>
      </c>
      <c r="W29" s="372" t="n">
        <v>11.3453569412231</v>
      </c>
      <c r="X29" s="372" t="n">
        <v>11.6295528411865</v>
      </c>
      <c r="Y29" s="372" t="n">
        <v>11.9175081253052</v>
      </c>
      <c r="Z29" s="372" t="n">
        <v>12.2084074020386</v>
      </c>
    </row>
    <row r="30" customFormat="false" ht="15" hidden="false" customHeight="false" outlineLevel="0" collapsed="false">
      <c r="A30" s="0" t="s">
        <v>801</v>
      </c>
      <c r="D30" s="372" t="n">
        <v>2.93300008773804</v>
      </c>
      <c r="E30" s="372" t="n">
        <v>2.99394989013672</v>
      </c>
      <c r="F30" s="372" t="n">
        <v>3.21900010108948</v>
      </c>
      <c r="G30" s="372" t="n">
        <v>3.45199990272522</v>
      </c>
      <c r="H30" s="372" t="n">
        <v>3.67899990081787</v>
      </c>
      <c r="I30" s="372" t="n">
        <v>3.86899995803833</v>
      </c>
      <c r="J30" s="372" t="n">
        <v>4.02600002288818</v>
      </c>
      <c r="K30" s="372" t="n">
        <v>4.14900016784668</v>
      </c>
      <c r="L30" s="372" t="n">
        <v>4.24499988555908</v>
      </c>
      <c r="M30" s="372" t="n">
        <v>4.33300018310547</v>
      </c>
      <c r="N30" s="372" t="n">
        <v>4.42899990081787</v>
      </c>
      <c r="O30" s="372" t="n">
        <v>4.54099988937378</v>
      </c>
      <c r="P30" s="372" t="n">
        <v>4.65700006484985</v>
      </c>
      <c r="Q30" s="372" t="n">
        <v>4.77600002288818</v>
      </c>
      <c r="R30" s="372" t="n">
        <v>4.90000009536743</v>
      </c>
      <c r="S30" s="372" t="n">
        <v>5.02600002288818</v>
      </c>
      <c r="T30" s="372" t="n">
        <v>5.15100002288818</v>
      </c>
      <c r="U30" s="372" t="n">
        <v>5.28499984741211</v>
      </c>
      <c r="V30" s="372" t="n">
        <v>5.5019998550415</v>
      </c>
      <c r="W30" s="372" t="n">
        <v>5.72100067138672</v>
      </c>
      <c r="X30" s="372" t="n">
        <v>5.88000011444092</v>
      </c>
      <c r="Y30" s="372" t="n">
        <v>6.04099988937378</v>
      </c>
      <c r="Z30" s="372" t="n">
        <v>6.21499967575073</v>
      </c>
    </row>
  </sheetData>
  <hyperlinks>
    <hyperlink ref="C4" location="GAS_Rwametric_Qdata" display="GAS_Rwametric_Qdata"/>
    <hyperlink ref="C5" location="GEE_Rwametric_Qdata" display="GEE_Rwametric_Qdata"/>
    <hyperlink ref="C6" location="NADEMAND_all_Rwametric_Qdata" display="NADEMAND_all_Rwametric_Qdata"/>
    <hyperlink ref="C7" location="NASUP_cup_Rwametric_Qdata" display="NASUP_cup_Rwametric_Qdata"/>
    <hyperlink ref="C8" location="NASUP_con_Rwametric_Qdata" display="NASUP_con_Rwametric_Qdata"/>
    <hyperlink ref="B9" location="CPI_Rwametric_Mdata" display="CPI_Rwametric_Mdata"/>
    <hyperlink ref="C10" location="BOP_Rwametric_Qdata" display="BOP_Rwametric_Qdata"/>
    <hyperlink ref="B11" location="MON_Rwametric_Mdata" display="MON_Rwametric_Mdata"/>
    <hyperlink ref="B12" location="FISCAL_Rwametric_Mdata" display="FISCAL_Rwametric_Mdata"/>
    <hyperlink ref="B13" location="Interest_rwametric_Mdata" display="Interest_rwametric_Mdata"/>
    <hyperlink ref="C14" location="REAL_Rwametric_Qdata" display="REAL_Rwametric_Qdata"/>
    <hyperlink ref="C15" location="Qdata_INCOMEdisp" display="Qdata_INCOMEdisp"/>
    <hyperlink ref="C16" location="Qdata_PopFactors" display="Qdata_PopFactors"/>
    <hyperlink ref="C17" location="REAL_POPLAB_Rwametric_Qdata" display="REAL_POPLAB_Rwametric_Qdata"/>
    <hyperlink ref="A21" r:id="rId1" display="WB data  (AG.LND.AGRI.K2)"/>
    <hyperlink ref="A22" r:id="rId2" display="USDA ERS https://www.ers.usda.gov/data-products/international-agricultural-productivity.aspx)"/>
    <hyperlink ref="A26" r:id="rId3" display="https://www.rug.nl/ggdc/docs/human_capital_in_pwt_90.pdf"/>
    <hyperlink ref="A27" r:id="rId4" display="https://www.rug.nl/ggdc/productivity/pwt/pwt-releases/pwt9.0"/>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MW364"/>
  <sheetViews>
    <sheetView showFormulas="false" showGridLines="true" showRowColHeaders="true" showZeros="false" rightToLeft="false" tabSelected="false" showOutlineSymbols="true" defaultGridColor="true" view="normal" topLeftCell="A1" colorId="64" zoomScale="80" zoomScaleNormal="80" zoomScalePageLayoutView="100" workbookViewId="0">
      <pane xSplit="1" ySplit="5" topLeftCell="CH310" activePane="bottomRight" state="frozen"/>
      <selection pane="topLeft" activeCell="A1" activeCellId="0" sqref="A1"/>
      <selection pane="topRight" activeCell="CH1" activeCellId="0" sqref="CH1"/>
      <selection pane="bottomLeft" activeCell="A310" activeCellId="0" sqref="A310"/>
      <selection pane="bottomRight" activeCell="CH310" activeCellId="1" sqref="DK282:DZ306 CH310"/>
    </sheetView>
  </sheetViews>
  <sheetFormatPr defaultColWidth="8.54296875" defaultRowHeight="15" zeroHeight="false" outlineLevelRow="0" outlineLevelCol="1"/>
  <cols>
    <col collapsed="false" customWidth="true" hidden="false" outlineLevel="0" max="1" min="1" style="1" width="57.86"/>
    <col collapsed="false" customWidth="true" hidden="false" outlineLevel="1" max="361" min="2" style="0" width="8.42"/>
  </cols>
  <sheetData>
    <row r="5" customFormat="false" ht="15.75" hidden="false" customHeight="false" outlineLevel="0" collapsed="false">
      <c r="A5" s="373"/>
      <c r="B5" s="24" t="n">
        <v>34700</v>
      </c>
      <c r="C5" s="24" t="n">
        <v>34731</v>
      </c>
      <c r="D5" s="24" t="n">
        <v>34759</v>
      </c>
      <c r="E5" s="24" t="n">
        <v>34790</v>
      </c>
      <c r="F5" s="24" t="n">
        <v>34820</v>
      </c>
      <c r="G5" s="24" t="n">
        <v>34851</v>
      </c>
      <c r="H5" s="24" t="n">
        <v>34881</v>
      </c>
      <c r="I5" s="24" t="n">
        <v>34912</v>
      </c>
      <c r="J5" s="24" t="n">
        <v>34943</v>
      </c>
      <c r="K5" s="24" t="n">
        <v>34973</v>
      </c>
      <c r="L5" s="24" t="n">
        <v>35004</v>
      </c>
      <c r="M5" s="24" t="n">
        <v>35034</v>
      </c>
      <c r="N5" s="24" t="n">
        <v>35065</v>
      </c>
      <c r="O5" s="24" t="n">
        <v>35096</v>
      </c>
      <c r="P5" s="24" t="n">
        <v>35125</v>
      </c>
      <c r="Q5" s="24" t="n">
        <v>35156</v>
      </c>
      <c r="R5" s="24" t="n">
        <v>35186</v>
      </c>
      <c r="S5" s="24" t="n">
        <v>35217</v>
      </c>
      <c r="T5" s="24" t="n">
        <v>35247</v>
      </c>
      <c r="U5" s="24" t="n">
        <v>35278</v>
      </c>
      <c r="V5" s="24" t="n">
        <v>35309</v>
      </c>
      <c r="W5" s="24" t="n">
        <v>35339</v>
      </c>
      <c r="X5" s="24" t="n">
        <v>35370</v>
      </c>
      <c r="Y5" s="24" t="n">
        <v>35400</v>
      </c>
      <c r="Z5" s="24" t="n">
        <v>35431</v>
      </c>
      <c r="AA5" s="24" t="n">
        <v>35462</v>
      </c>
      <c r="AB5" s="24" t="n">
        <v>35490</v>
      </c>
      <c r="AC5" s="24" t="n">
        <v>35521</v>
      </c>
      <c r="AD5" s="24" t="n">
        <v>35551</v>
      </c>
      <c r="AE5" s="24" t="n">
        <v>35582</v>
      </c>
      <c r="AF5" s="24" t="n">
        <v>35612</v>
      </c>
      <c r="AG5" s="24" t="n">
        <v>35643</v>
      </c>
      <c r="AH5" s="24" t="n">
        <v>35674</v>
      </c>
      <c r="AI5" s="24" t="n">
        <v>35704</v>
      </c>
      <c r="AJ5" s="24" t="n">
        <v>35735</v>
      </c>
      <c r="AK5" s="24" t="n">
        <v>35765</v>
      </c>
      <c r="AL5" s="24" t="n">
        <v>35796</v>
      </c>
      <c r="AM5" s="24" t="n">
        <v>35827</v>
      </c>
      <c r="AN5" s="24" t="n">
        <v>35855</v>
      </c>
      <c r="AO5" s="24" t="n">
        <v>35886</v>
      </c>
      <c r="AP5" s="24" t="n">
        <v>35916</v>
      </c>
      <c r="AQ5" s="24" t="n">
        <v>35947</v>
      </c>
      <c r="AR5" s="24" t="n">
        <v>35977</v>
      </c>
      <c r="AS5" s="24" t="n">
        <v>36008</v>
      </c>
      <c r="AT5" s="24" t="n">
        <v>36039</v>
      </c>
      <c r="AU5" s="24" t="n">
        <v>36069</v>
      </c>
      <c r="AV5" s="24" t="n">
        <v>36100</v>
      </c>
      <c r="AW5" s="24" t="n">
        <v>36130</v>
      </c>
      <c r="AX5" s="24" t="n">
        <v>36161</v>
      </c>
      <c r="AY5" s="24" t="n">
        <v>36192</v>
      </c>
      <c r="AZ5" s="24" t="n">
        <v>36220</v>
      </c>
      <c r="BA5" s="24" t="n">
        <v>36251</v>
      </c>
      <c r="BB5" s="24" t="n">
        <v>36281</v>
      </c>
      <c r="BC5" s="24" t="n">
        <v>36312</v>
      </c>
      <c r="BD5" s="24" t="n">
        <v>36342</v>
      </c>
      <c r="BE5" s="24" t="n">
        <v>36373</v>
      </c>
      <c r="BF5" s="24" t="n">
        <v>36404</v>
      </c>
      <c r="BG5" s="24" t="n">
        <v>36434</v>
      </c>
      <c r="BH5" s="24" t="n">
        <v>36465</v>
      </c>
      <c r="BI5" s="24" t="n">
        <v>36495</v>
      </c>
      <c r="BJ5" s="24" t="n">
        <v>36526</v>
      </c>
      <c r="BK5" s="24" t="n">
        <v>36557</v>
      </c>
      <c r="BL5" s="24" t="n">
        <v>36586</v>
      </c>
      <c r="BM5" s="24" t="n">
        <v>36617</v>
      </c>
      <c r="BN5" s="24" t="n">
        <v>36647</v>
      </c>
      <c r="BO5" s="24" t="n">
        <v>36678</v>
      </c>
      <c r="BP5" s="24" t="n">
        <v>36708</v>
      </c>
      <c r="BQ5" s="24" t="n">
        <v>36739</v>
      </c>
      <c r="BR5" s="24" t="n">
        <v>36770</v>
      </c>
      <c r="BS5" s="24" t="n">
        <v>36800</v>
      </c>
      <c r="BT5" s="24" t="n">
        <v>36831</v>
      </c>
      <c r="BU5" s="24" t="n">
        <v>36861</v>
      </c>
      <c r="BV5" s="24" t="n">
        <v>36892</v>
      </c>
      <c r="BW5" s="24" t="n">
        <v>36923</v>
      </c>
      <c r="BX5" s="24" t="n">
        <v>36951</v>
      </c>
      <c r="BY5" s="24" t="n">
        <v>36982</v>
      </c>
      <c r="BZ5" s="24" t="n">
        <v>37012</v>
      </c>
      <c r="CA5" s="24" t="n">
        <v>37043</v>
      </c>
      <c r="CB5" s="24" t="n">
        <v>37073</v>
      </c>
      <c r="CC5" s="24" t="n">
        <v>37104</v>
      </c>
      <c r="CD5" s="24" t="n">
        <v>37135</v>
      </c>
      <c r="CE5" s="24" t="n">
        <v>37165</v>
      </c>
      <c r="CF5" s="24" t="n">
        <v>37196</v>
      </c>
      <c r="CG5" s="24" t="n">
        <v>37226</v>
      </c>
      <c r="CH5" s="24" t="n">
        <v>37257</v>
      </c>
      <c r="CI5" s="24" t="n">
        <v>37288</v>
      </c>
      <c r="CJ5" s="24" t="n">
        <v>37316</v>
      </c>
      <c r="CK5" s="24" t="n">
        <v>37347</v>
      </c>
      <c r="CL5" s="24" t="n">
        <v>37377</v>
      </c>
      <c r="CM5" s="24" t="n">
        <v>37408</v>
      </c>
      <c r="CN5" s="24" t="n">
        <v>37438</v>
      </c>
      <c r="CO5" s="24" t="n">
        <v>37469</v>
      </c>
      <c r="CP5" s="24" t="n">
        <v>37500</v>
      </c>
      <c r="CQ5" s="24" t="n">
        <v>37530</v>
      </c>
      <c r="CR5" s="24" t="n">
        <v>37561</v>
      </c>
      <c r="CS5" s="24" t="n">
        <v>37591</v>
      </c>
      <c r="CT5" s="24" t="n">
        <v>37622</v>
      </c>
      <c r="CU5" s="24" t="n">
        <v>37653</v>
      </c>
      <c r="CV5" s="24" t="n">
        <v>37681</v>
      </c>
      <c r="CW5" s="24" t="n">
        <v>37712</v>
      </c>
      <c r="CX5" s="24" t="n">
        <v>37742</v>
      </c>
      <c r="CY5" s="24" t="n">
        <v>37773</v>
      </c>
      <c r="CZ5" s="24" t="n">
        <v>37803</v>
      </c>
      <c r="DA5" s="24" t="n">
        <v>37834</v>
      </c>
      <c r="DB5" s="24" t="n">
        <v>37865</v>
      </c>
      <c r="DC5" s="24" t="n">
        <v>37895</v>
      </c>
      <c r="DD5" s="24" t="n">
        <v>37926</v>
      </c>
      <c r="DE5" s="24" t="n">
        <v>37956</v>
      </c>
      <c r="DF5" s="24" t="n">
        <v>37987</v>
      </c>
      <c r="DG5" s="24" t="n">
        <v>38018</v>
      </c>
      <c r="DH5" s="24" t="n">
        <v>38047</v>
      </c>
      <c r="DI5" s="24" t="n">
        <v>38078</v>
      </c>
      <c r="DJ5" s="24" t="n">
        <v>38108</v>
      </c>
      <c r="DK5" s="24" t="n">
        <v>38139</v>
      </c>
      <c r="DL5" s="24" t="n">
        <v>38169</v>
      </c>
      <c r="DM5" s="24" t="n">
        <v>38200</v>
      </c>
      <c r="DN5" s="24" t="n">
        <v>38231</v>
      </c>
      <c r="DO5" s="24" t="n">
        <v>38261</v>
      </c>
      <c r="DP5" s="24" t="n">
        <v>38292</v>
      </c>
      <c r="DQ5" s="24" t="n">
        <v>38322</v>
      </c>
      <c r="DR5" s="24" t="n">
        <v>38353</v>
      </c>
      <c r="DS5" s="24" t="n">
        <v>38384</v>
      </c>
      <c r="DT5" s="24" t="n">
        <v>38412</v>
      </c>
      <c r="DU5" s="24" t="n">
        <v>38443</v>
      </c>
      <c r="DV5" s="24" t="n">
        <v>38473</v>
      </c>
      <c r="DW5" s="24" t="n">
        <v>38504</v>
      </c>
      <c r="DX5" s="24" t="n">
        <v>38534</v>
      </c>
      <c r="DY5" s="24" t="n">
        <v>38565</v>
      </c>
      <c r="DZ5" s="24" t="n">
        <v>38596</v>
      </c>
      <c r="EA5" s="24" t="n">
        <v>38626</v>
      </c>
      <c r="EB5" s="24" t="n">
        <v>38657</v>
      </c>
      <c r="EC5" s="24" t="n">
        <v>38687</v>
      </c>
      <c r="ED5" s="24" t="n">
        <v>38718</v>
      </c>
      <c r="EE5" s="24" t="n">
        <v>38749</v>
      </c>
      <c r="EF5" s="24" t="n">
        <v>38777</v>
      </c>
      <c r="EG5" s="24" t="n">
        <v>38808</v>
      </c>
      <c r="EH5" s="24" t="n">
        <v>38838</v>
      </c>
      <c r="EI5" s="24" t="n">
        <v>38869</v>
      </c>
      <c r="EJ5" s="24" t="n">
        <v>38899</v>
      </c>
      <c r="EK5" s="24" t="n">
        <v>38930</v>
      </c>
      <c r="EL5" s="24" t="n">
        <v>38961</v>
      </c>
      <c r="EM5" s="24" t="n">
        <v>38991</v>
      </c>
      <c r="EN5" s="24" t="n">
        <v>39022</v>
      </c>
      <c r="EO5" s="24" t="n">
        <v>39052</v>
      </c>
      <c r="EP5" s="24" t="n">
        <v>39083</v>
      </c>
      <c r="EQ5" s="24" t="n">
        <v>39114</v>
      </c>
      <c r="ER5" s="24" t="n">
        <v>39142</v>
      </c>
      <c r="ES5" s="24" t="n">
        <v>39173</v>
      </c>
      <c r="ET5" s="24" t="n">
        <v>39203</v>
      </c>
      <c r="EU5" s="24" t="n">
        <v>39234</v>
      </c>
      <c r="EV5" s="24" t="n">
        <v>39264</v>
      </c>
      <c r="EW5" s="24" t="n">
        <v>39295</v>
      </c>
      <c r="EX5" s="24" t="n">
        <v>39326</v>
      </c>
      <c r="EY5" s="24" t="n">
        <v>39356</v>
      </c>
      <c r="EZ5" s="24" t="n">
        <v>39387</v>
      </c>
      <c r="FA5" s="24" t="n">
        <v>39417</v>
      </c>
      <c r="FB5" s="24" t="n">
        <v>39448</v>
      </c>
      <c r="FC5" s="24" t="n">
        <v>39479</v>
      </c>
      <c r="FD5" s="24" t="n">
        <v>39508</v>
      </c>
      <c r="FE5" s="24" t="n">
        <v>39539</v>
      </c>
      <c r="FF5" s="24" t="n">
        <v>39569</v>
      </c>
      <c r="FG5" s="24" t="n">
        <v>39600</v>
      </c>
      <c r="FH5" s="24" t="n">
        <v>39630</v>
      </c>
      <c r="FI5" s="24" t="n">
        <v>39661</v>
      </c>
      <c r="FJ5" s="24" t="n">
        <v>39692</v>
      </c>
      <c r="FK5" s="24" t="n">
        <v>39722</v>
      </c>
      <c r="FL5" s="24" t="n">
        <v>39753</v>
      </c>
      <c r="FM5" s="24" t="n">
        <v>39783</v>
      </c>
      <c r="FN5" s="24" t="n">
        <v>39814</v>
      </c>
      <c r="FO5" s="24" t="n">
        <v>39845</v>
      </c>
      <c r="FP5" s="24" t="n">
        <v>39873</v>
      </c>
      <c r="FQ5" s="24" t="n">
        <v>39904</v>
      </c>
      <c r="FR5" s="24" t="n">
        <v>39934</v>
      </c>
      <c r="FS5" s="24" t="n">
        <v>39965</v>
      </c>
      <c r="FT5" s="24" t="n">
        <v>39995</v>
      </c>
      <c r="FU5" s="24" t="n">
        <v>40026</v>
      </c>
      <c r="FV5" s="24" t="n">
        <v>40057</v>
      </c>
      <c r="FW5" s="24" t="n">
        <v>40087</v>
      </c>
      <c r="FX5" s="24" t="n">
        <v>40118</v>
      </c>
      <c r="FY5" s="24" t="n">
        <v>40148</v>
      </c>
      <c r="FZ5" s="24" t="n">
        <v>40179</v>
      </c>
      <c r="GA5" s="24" t="n">
        <v>40210</v>
      </c>
      <c r="GB5" s="24" t="n">
        <v>40238</v>
      </c>
      <c r="GC5" s="24" t="n">
        <v>40269</v>
      </c>
      <c r="GD5" s="24" t="n">
        <v>40299</v>
      </c>
      <c r="GE5" s="24" t="n">
        <v>40330</v>
      </c>
      <c r="GF5" s="24" t="n">
        <v>40360</v>
      </c>
      <c r="GG5" s="24" t="n">
        <v>40391</v>
      </c>
      <c r="GH5" s="24" t="n">
        <v>40422</v>
      </c>
      <c r="GI5" s="24" t="n">
        <v>40452</v>
      </c>
      <c r="GJ5" s="24" t="n">
        <v>40483</v>
      </c>
      <c r="GK5" s="24" t="n">
        <v>40513</v>
      </c>
      <c r="GL5" s="24" t="n">
        <v>40544</v>
      </c>
      <c r="GM5" s="24" t="n">
        <v>40575</v>
      </c>
      <c r="GN5" s="24" t="n">
        <v>40603</v>
      </c>
      <c r="GO5" s="24" t="n">
        <v>40634</v>
      </c>
      <c r="GP5" s="24" t="n">
        <v>40664</v>
      </c>
      <c r="GQ5" s="24" t="n">
        <v>40695</v>
      </c>
      <c r="GR5" s="24" t="n">
        <v>40725</v>
      </c>
      <c r="GS5" s="24" t="n">
        <v>40756</v>
      </c>
      <c r="GT5" s="24" t="n">
        <v>40787</v>
      </c>
      <c r="GU5" s="24" t="n">
        <v>40817</v>
      </c>
      <c r="GV5" s="24" t="n">
        <v>40848</v>
      </c>
      <c r="GW5" s="24" t="n">
        <v>40878</v>
      </c>
      <c r="GX5" s="24" t="n">
        <v>40909</v>
      </c>
      <c r="GY5" s="24" t="n">
        <v>40940</v>
      </c>
      <c r="GZ5" s="24" t="n">
        <v>40969</v>
      </c>
      <c r="HA5" s="24" t="n">
        <v>41000</v>
      </c>
      <c r="HB5" s="24" t="n">
        <v>41030</v>
      </c>
      <c r="HC5" s="24" t="n">
        <v>41061</v>
      </c>
      <c r="HD5" s="24" t="n">
        <v>41091</v>
      </c>
      <c r="HE5" s="24" t="n">
        <v>41122</v>
      </c>
      <c r="HF5" s="24" t="n">
        <v>41153</v>
      </c>
      <c r="HG5" s="24" t="n">
        <v>41183</v>
      </c>
      <c r="HH5" s="24" t="n">
        <v>41214</v>
      </c>
      <c r="HI5" s="24" t="n">
        <v>41244</v>
      </c>
      <c r="HJ5" s="24" t="n">
        <v>41275</v>
      </c>
      <c r="HK5" s="24" t="n">
        <v>41306</v>
      </c>
      <c r="HL5" s="24" t="n">
        <v>41334</v>
      </c>
      <c r="HM5" s="24" t="n">
        <v>41365</v>
      </c>
      <c r="HN5" s="24" t="n">
        <v>41395</v>
      </c>
      <c r="HO5" s="24" t="n">
        <v>41426</v>
      </c>
      <c r="HP5" s="24" t="n">
        <v>41456</v>
      </c>
      <c r="HQ5" s="24" t="n">
        <v>41487</v>
      </c>
      <c r="HR5" s="24" t="n">
        <v>41518</v>
      </c>
      <c r="HS5" s="24" t="n">
        <v>41548</v>
      </c>
      <c r="HT5" s="24" t="n">
        <v>41579</v>
      </c>
      <c r="HU5" s="24" t="n">
        <v>41609</v>
      </c>
      <c r="HV5" s="24" t="n">
        <v>41640</v>
      </c>
      <c r="HW5" s="24" t="n">
        <v>41671</v>
      </c>
      <c r="HX5" s="24" t="n">
        <v>41699</v>
      </c>
      <c r="HY5" s="24" t="n">
        <v>41730</v>
      </c>
      <c r="HZ5" s="24" t="n">
        <v>41760</v>
      </c>
      <c r="IA5" s="24" t="n">
        <v>41791</v>
      </c>
      <c r="IB5" s="24" t="n">
        <v>41821</v>
      </c>
      <c r="IC5" s="24" t="n">
        <v>41852</v>
      </c>
      <c r="ID5" s="24" t="n">
        <v>41883</v>
      </c>
      <c r="IE5" s="24" t="n">
        <v>41913</v>
      </c>
      <c r="IF5" s="24" t="n">
        <v>41944</v>
      </c>
      <c r="IG5" s="24" t="n">
        <v>41974</v>
      </c>
      <c r="IH5" s="24" t="n">
        <v>42005</v>
      </c>
      <c r="II5" s="24" t="n">
        <v>42036</v>
      </c>
      <c r="IJ5" s="24" t="n">
        <v>42064</v>
      </c>
      <c r="IK5" s="24" t="n">
        <v>42095</v>
      </c>
      <c r="IL5" s="24" t="n">
        <v>42125</v>
      </c>
      <c r="IM5" s="24" t="n">
        <v>42156</v>
      </c>
      <c r="IN5" s="24" t="n">
        <v>42186</v>
      </c>
      <c r="IO5" s="24" t="n">
        <v>42217</v>
      </c>
      <c r="IP5" s="24" t="n">
        <v>42248</v>
      </c>
      <c r="IQ5" s="24" t="n">
        <v>42278</v>
      </c>
      <c r="IR5" s="24" t="n">
        <v>42309</v>
      </c>
      <c r="IS5" s="24" t="n">
        <v>42339</v>
      </c>
      <c r="IT5" s="24" t="n">
        <v>42370</v>
      </c>
      <c r="IU5" s="24" t="n">
        <v>42401</v>
      </c>
      <c r="IV5" s="24" t="n">
        <v>42430</v>
      </c>
      <c r="IW5" s="24" t="n">
        <v>42461</v>
      </c>
      <c r="IX5" s="24" t="n">
        <v>42491</v>
      </c>
      <c r="IY5" s="24" t="n">
        <v>42522</v>
      </c>
      <c r="IZ5" s="24" t="n">
        <v>42552</v>
      </c>
      <c r="JA5" s="24" t="n">
        <v>42583</v>
      </c>
      <c r="JB5" s="24" t="n">
        <v>42614</v>
      </c>
      <c r="JC5" s="24" t="n">
        <v>42644</v>
      </c>
      <c r="JD5" s="24" t="n">
        <v>42675</v>
      </c>
      <c r="JE5" s="24" t="n">
        <v>42705</v>
      </c>
      <c r="JF5" s="24" t="n">
        <v>42736</v>
      </c>
      <c r="JG5" s="24" t="n">
        <v>42767</v>
      </c>
      <c r="JH5" s="24" t="n">
        <v>42795</v>
      </c>
      <c r="JI5" s="24" t="n">
        <v>42826</v>
      </c>
      <c r="JJ5" s="24" t="n">
        <v>42856</v>
      </c>
      <c r="JK5" s="24" t="n">
        <v>42887</v>
      </c>
      <c r="JL5" s="24" t="n">
        <v>42917</v>
      </c>
      <c r="JM5" s="24" t="n">
        <v>42948</v>
      </c>
      <c r="JN5" s="24" t="n">
        <v>42979</v>
      </c>
      <c r="JO5" s="24" t="n">
        <v>43009</v>
      </c>
      <c r="JP5" s="24" t="n">
        <v>43040</v>
      </c>
      <c r="JQ5" s="24" t="n">
        <v>43070</v>
      </c>
      <c r="JR5" s="24" t="n">
        <v>43101</v>
      </c>
      <c r="JS5" s="24" t="n">
        <v>43132</v>
      </c>
      <c r="JT5" s="24" t="n">
        <v>43160</v>
      </c>
      <c r="JU5" s="24" t="n">
        <v>43191</v>
      </c>
      <c r="JV5" s="24" t="n">
        <v>43221</v>
      </c>
      <c r="JW5" s="24" t="n">
        <v>43252</v>
      </c>
      <c r="JX5" s="24" t="n">
        <v>43282</v>
      </c>
      <c r="JY5" s="24" t="n">
        <v>43313</v>
      </c>
      <c r="JZ5" s="24" t="n">
        <v>43344</v>
      </c>
      <c r="KA5" s="24" t="n">
        <v>43374</v>
      </c>
      <c r="KB5" s="24" t="n">
        <v>43405</v>
      </c>
      <c r="KC5" s="24" t="n">
        <v>43435</v>
      </c>
      <c r="KD5" s="24" t="n">
        <v>43466</v>
      </c>
      <c r="KE5" s="24" t="n">
        <v>43497</v>
      </c>
      <c r="KF5" s="24" t="n">
        <v>43525</v>
      </c>
      <c r="KG5" s="24" t="n">
        <v>43556</v>
      </c>
      <c r="KH5" s="24" t="n">
        <v>43586</v>
      </c>
      <c r="KI5" s="24" t="n">
        <v>43617</v>
      </c>
      <c r="KJ5" s="24" t="n">
        <v>43647</v>
      </c>
      <c r="KK5" s="24" t="n">
        <v>43678</v>
      </c>
      <c r="KL5" s="24" t="n">
        <v>43709</v>
      </c>
      <c r="KM5" s="24" t="n">
        <v>43739</v>
      </c>
      <c r="KN5" s="24" t="n">
        <v>43770</v>
      </c>
      <c r="KO5" s="24" t="n">
        <v>43800</v>
      </c>
      <c r="KP5" s="24" t="n">
        <v>43831</v>
      </c>
      <c r="KQ5" s="24" t="n">
        <v>43862</v>
      </c>
      <c r="KR5" s="24" t="n">
        <v>43891</v>
      </c>
      <c r="KS5" s="24" t="n">
        <v>43922</v>
      </c>
      <c r="KT5" s="24" t="n">
        <v>43952</v>
      </c>
      <c r="KU5" s="24" t="n">
        <v>43983</v>
      </c>
      <c r="KV5" s="24" t="n">
        <v>44013</v>
      </c>
      <c r="KW5" s="24" t="n">
        <v>44044</v>
      </c>
      <c r="KX5" s="24" t="n">
        <v>44075</v>
      </c>
      <c r="KY5" s="24" t="n">
        <v>44105</v>
      </c>
      <c r="KZ5" s="24" t="n">
        <v>44136</v>
      </c>
      <c r="LA5" s="24" t="n">
        <v>44166</v>
      </c>
      <c r="LB5" s="24" t="n">
        <v>44197</v>
      </c>
      <c r="LC5" s="24" t="n">
        <v>44228</v>
      </c>
      <c r="LD5" s="24" t="n">
        <v>44256</v>
      </c>
      <c r="LE5" s="24" t="n">
        <v>44287</v>
      </c>
      <c r="LF5" s="24" t="n">
        <v>44317</v>
      </c>
      <c r="LG5" s="24" t="n">
        <v>44348</v>
      </c>
      <c r="LH5" s="24" t="n">
        <v>44378</v>
      </c>
      <c r="LI5" s="24" t="n">
        <v>44409</v>
      </c>
      <c r="LJ5" s="24" t="n">
        <v>44440</v>
      </c>
      <c r="LK5" s="24" t="n">
        <v>44470</v>
      </c>
      <c r="LL5" s="24" t="n">
        <v>44501</v>
      </c>
      <c r="LM5" s="24" t="n">
        <v>44531</v>
      </c>
      <c r="LN5" s="24" t="n">
        <v>44562</v>
      </c>
      <c r="LO5" s="24" t="n">
        <v>44593</v>
      </c>
      <c r="LP5" s="24" t="n">
        <v>44621</v>
      </c>
      <c r="LQ5" s="24" t="n">
        <v>44652</v>
      </c>
      <c r="LR5" s="24" t="n">
        <v>44682</v>
      </c>
      <c r="LS5" s="24" t="n">
        <v>44713</v>
      </c>
      <c r="LT5" s="24" t="n">
        <v>44743</v>
      </c>
      <c r="LU5" s="24" t="n">
        <v>44774</v>
      </c>
      <c r="LV5" s="24" t="n">
        <v>44805</v>
      </c>
      <c r="LW5" s="24" t="n">
        <v>44835</v>
      </c>
      <c r="LX5" s="24" t="n">
        <v>44866</v>
      </c>
      <c r="LY5" s="24" t="n">
        <v>44896</v>
      </c>
      <c r="LZ5" s="24" t="n">
        <v>44927</v>
      </c>
      <c r="MA5" s="24" t="n">
        <v>44958</v>
      </c>
      <c r="MB5" s="24" t="n">
        <v>44986</v>
      </c>
      <c r="MC5" s="24" t="n">
        <v>45017</v>
      </c>
      <c r="MD5" s="24" t="n">
        <v>45047</v>
      </c>
      <c r="ME5" s="24" t="n">
        <v>45078</v>
      </c>
      <c r="MF5" s="24" t="n">
        <v>45108</v>
      </c>
      <c r="MG5" s="24" t="n">
        <v>45139</v>
      </c>
      <c r="MH5" s="24" t="n">
        <v>45170</v>
      </c>
      <c r="MI5" s="24" t="n">
        <v>45200</v>
      </c>
      <c r="MJ5" s="24" t="n">
        <v>45231</v>
      </c>
      <c r="MK5" s="24" t="n">
        <v>45261</v>
      </c>
      <c r="ML5" s="24" t="n">
        <v>45292</v>
      </c>
      <c r="MM5" s="24" t="n">
        <v>45323</v>
      </c>
      <c r="MN5" s="24" t="n">
        <v>45352</v>
      </c>
      <c r="MO5" s="24" t="n">
        <v>45383</v>
      </c>
      <c r="MP5" s="24" t="n">
        <v>45413</v>
      </c>
      <c r="MQ5" s="24" t="n">
        <v>45444</v>
      </c>
      <c r="MR5" s="24" t="n">
        <v>45474</v>
      </c>
      <c r="MS5" s="24" t="n">
        <v>45505</v>
      </c>
      <c r="MT5" s="24" t="n">
        <v>45536</v>
      </c>
      <c r="MU5" s="24" t="n">
        <v>45566</v>
      </c>
      <c r="MV5" s="24" t="n">
        <v>45597</v>
      </c>
      <c r="MW5" s="24" t="n">
        <v>45627</v>
      </c>
    </row>
    <row r="6" customFormat="false" ht="15.75" hidden="false" customHeight="false" outlineLevel="0" collapsed="false">
      <c r="A6" s="374" t="s">
        <v>802</v>
      </c>
      <c r="B6" s="24" t="n">
        <v>34700</v>
      </c>
      <c r="C6" s="24" t="n">
        <v>34731</v>
      </c>
      <c r="D6" s="24" t="n">
        <v>34759</v>
      </c>
      <c r="E6" s="24" t="n">
        <v>34790</v>
      </c>
      <c r="F6" s="24" t="n">
        <v>34820</v>
      </c>
      <c r="G6" s="24" t="n">
        <v>34851</v>
      </c>
      <c r="H6" s="24" t="n">
        <v>34881</v>
      </c>
      <c r="I6" s="24" t="n">
        <v>34912</v>
      </c>
      <c r="J6" s="24" t="n">
        <v>34943</v>
      </c>
      <c r="K6" s="24" t="n">
        <v>34973</v>
      </c>
      <c r="L6" s="24" t="n">
        <v>35004</v>
      </c>
      <c r="M6" s="24" t="n">
        <v>35034</v>
      </c>
      <c r="N6" s="24" t="n">
        <v>35065</v>
      </c>
      <c r="O6" s="24" t="n">
        <v>35096</v>
      </c>
      <c r="P6" s="24" t="n">
        <v>35125</v>
      </c>
      <c r="Q6" s="24" t="n">
        <v>35156</v>
      </c>
      <c r="R6" s="24" t="n">
        <v>35186</v>
      </c>
      <c r="S6" s="24" t="n">
        <v>35217</v>
      </c>
      <c r="T6" s="24" t="n">
        <v>35247</v>
      </c>
      <c r="U6" s="24" t="n">
        <v>35278</v>
      </c>
      <c r="V6" s="24" t="n">
        <v>35309</v>
      </c>
      <c r="W6" s="24" t="n">
        <v>35339</v>
      </c>
      <c r="X6" s="24" t="n">
        <v>35370</v>
      </c>
      <c r="Y6" s="24" t="n">
        <v>35400</v>
      </c>
      <c r="Z6" s="24" t="n">
        <v>35431</v>
      </c>
      <c r="AA6" s="24" t="n">
        <v>35462</v>
      </c>
      <c r="AB6" s="24" t="n">
        <v>35490</v>
      </c>
      <c r="AC6" s="24" t="n">
        <v>35521</v>
      </c>
      <c r="AD6" s="24" t="n">
        <v>35551</v>
      </c>
      <c r="AE6" s="24" t="n">
        <v>35582</v>
      </c>
      <c r="AF6" s="24" t="n">
        <v>35612</v>
      </c>
      <c r="AG6" s="24" t="n">
        <v>35643</v>
      </c>
      <c r="AH6" s="24" t="n">
        <v>35674</v>
      </c>
      <c r="AI6" s="24" t="n">
        <v>35704</v>
      </c>
      <c r="AJ6" s="24" t="n">
        <v>35735</v>
      </c>
      <c r="AK6" s="24" t="n">
        <v>35765</v>
      </c>
      <c r="AL6" s="24" t="n">
        <v>35796</v>
      </c>
      <c r="AM6" s="24" t="n">
        <v>35827</v>
      </c>
      <c r="AN6" s="24" t="n">
        <v>35855</v>
      </c>
      <c r="AO6" s="24" t="n">
        <v>35886</v>
      </c>
      <c r="AP6" s="24" t="n">
        <v>35916</v>
      </c>
      <c r="AQ6" s="24" t="n">
        <v>35947</v>
      </c>
      <c r="AR6" s="24" t="n">
        <v>35977</v>
      </c>
      <c r="AS6" s="24" t="n">
        <v>36008</v>
      </c>
      <c r="AT6" s="24" t="n">
        <v>36039</v>
      </c>
      <c r="AU6" s="24" t="n">
        <v>36069</v>
      </c>
      <c r="AV6" s="24" t="n">
        <v>36100</v>
      </c>
      <c r="AW6" s="24" t="n">
        <v>36130</v>
      </c>
      <c r="AX6" s="24" t="n">
        <v>36161</v>
      </c>
      <c r="AY6" s="24" t="n">
        <v>36192</v>
      </c>
      <c r="AZ6" s="24" t="n">
        <v>36220</v>
      </c>
      <c r="BA6" s="24" t="n">
        <v>36251</v>
      </c>
      <c r="BB6" s="24" t="n">
        <v>36281</v>
      </c>
      <c r="BC6" s="24" t="n">
        <v>36312</v>
      </c>
      <c r="BD6" s="24" t="n">
        <v>36342</v>
      </c>
      <c r="BE6" s="24" t="n">
        <v>36373</v>
      </c>
      <c r="BF6" s="24" t="n">
        <v>36404</v>
      </c>
      <c r="BG6" s="24" t="n">
        <v>36434</v>
      </c>
      <c r="BH6" s="24" t="n">
        <v>36465</v>
      </c>
      <c r="BI6" s="24" t="n">
        <v>36495</v>
      </c>
      <c r="BJ6" s="24" t="n">
        <v>36526</v>
      </c>
      <c r="BK6" s="24" t="n">
        <v>36557</v>
      </c>
      <c r="BL6" s="24" t="n">
        <v>36586</v>
      </c>
      <c r="BM6" s="24" t="n">
        <v>36617</v>
      </c>
      <c r="BN6" s="24" t="n">
        <v>36647</v>
      </c>
      <c r="BO6" s="24" t="n">
        <v>36678</v>
      </c>
      <c r="BP6" s="24" t="n">
        <v>36708</v>
      </c>
      <c r="BQ6" s="24" t="n">
        <v>36739</v>
      </c>
      <c r="BR6" s="24" t="n">
        <v>36770</v>
      </c>
      <c r="BS6" s="24" t="n">
        <v>36800</v>
      </c>
      <c r="BT6" s="24" t="n">
        <v>36831</v>
      </c>
      <c r="BU6" s="24" t="n">
        <v>36861</v>
      </c>
      <c r="BV6" s="24" t="n">
        <v>36892</v>
      </c>
      <c r="BW6" s="24" t="n">
        <v>36923</v>
      </c>
      <c r="BX6" s="24" t="n">
        <v>36951</v>
      </c>
      <c r="BY6" s="24" t="n">
        <v>36982</v>
      </c>
      <c r="BZ6" s="24" t="n">
        <v>37012</v>
      </c>
      <c r="CA6" s="24" t="n">
        <v>37043</v>
      </c>
      <c r="CB6" s="24" t="n">
        <v>37073</v>
      </c>
      <c r="CC6" s="24" t="n">
        <v>37104</v>
      </c>
      <c r="CD6" s="24" t="n">
        <v>37135</v>
      </c>
      <c r="CE6" s="24" t="n">
        <v>37165</v>
      </c>
      <c r="CF6" s="24" t="n">
        <v>37196</v>
      </c>
      <c r="CG6" s="24" t="n">
        <v>37226</v>
      </c>
      <c r="CH6" s="24" t="n">
        <v>37257</v>
      </c>
      <c r="CI6" s="24" t="n">
        <v>37288</v>
      </c>
      <c r="CJ6" s="24" t="n">
        <v>37316</v>
      </c>
      <c r="CK6" s="24" t="n">
        <v>37347</v>
      </c>
      <c r="CL6" s="24" t="n">
        <v>37377</v>
      </c>
      <c r="CM6" s="24" t="n">
        <v>37408</v>
      </c>
      <c r="CN6" s="24" t="n">
        <v>37438</v>
      </c>
      <c r="CO6" s="24" t="n">
        <v>37469</v>
      </c>
      <c r="CP6" s="24" t="n">
        <v>37500</v>
      </c>
      <c r="CQ6" s="24" t="n">
        <v>37530</v>
      </c>
      <c r="CR6" s="24" t="n">
        <v>37561</v>
      </c>
      <c r="CS6" s="24" t="n">
        <v>37591</v>
      </c>
      <c r="CT6" s="24" t="n">
        <v>37622</v>
      </c>
      <c r="CU6" s="24" t="n">
        <v>37653</v>
      </c>
      <c r="CV6" s="24" t="n">
        <v>37681</v>
      </c>
      <c r="CW6" s="24" t="n">
        <v>37712</v>
      </c>
      <c r="CX6" s="24" t="n">
        <v>37742</v>
      </c>
      <c r="CY6" s="24" t="n">
        <v>37773</v>
      </c>
      <c r="CZ6" s="24" t="n">
        <v>37803</v>
      </c>
      <c r="DA6" s="24" t="n">
        <v>37834</v>
      </c>
      <c r="DB6" s="24" t="n">
        <v>37865</v>
      </c>
      <c r="DC6" s="24" t="n">
        <v>37895</v>
      </c>
      <c r="DD6" s="24" t="n">
        <v>37926</v>
      </c>
      <c r="DE6" s="24" t="n">
        <v>37956</v>
      </c>
      <c r="DF6" s="24" t="n">
        <v>37987</v>
      </c>
      <c r="DG6" s="24" t="n">
        <v>38018</v>
      </c>
      <c r="DH6" s="24" t="n">
        <v>38047</v>
      </c>
      <c r="DI6" s="24" t="n">
        <v>38078</v>
      </c>
      <c r="DJ6" s="24" t="n">
        <v>38108</v>
      </c>
      <c r="DK6" s="24" t="n">
        <v>38139</v>
      </c>
      <c r="DL6" s="24" t="n">
        <v>38169</v>
      </c>
      <c r="DM6" s="24" t="n">
        <v>38200</v>
      </c>
      <c r="DN6" s="24" t="n">
        <v>38231</v>
      </c>
      <c r="DO6" s="24" t="n">
        <v>38261</v>
      </c>
      <c r="DP6" s="24" t="n">
        <v>38292</v>
      </c>
      <c r="DQ6" s="24" t="n">
        <v>38322</v>
      </c>
      <c r="DR6" s="24" t="n">
        <v>38353</v>
      </c>
      <c r="DS6" s="24" t="n">
        <v>38384</v>
      </c>
      <c r="DT6" s="24" t="n">
        <v>38412</v>
      </c>
      <c r="DU6" s="24" t="n">
        <v>38443</v>
      </c>
      <c r="DV6" s="24" t="n">
        <v>38473</v>
      </c>
      <c r="DW6" s="24" t="n">
        <v>38504</v>
      </c>
      <c r="DX6" s="24" t="n">
        <v>38534</v>
      </c>
      <c r="DY6" s="24" t="n">
        <v>38565</v>
      </c>
      <c r="DZ6" s="24" t="n">
        <v>38596</v>
      </c>
      <c r="EA6" s="24" t="n">
        <v>38626</v>
      </c>
      <c r="EB6" s="24" t="n">
        <v>38657</v>
      </c>
      <c r="EC6" s="24" t="n">
        <v>38687</v>
      </c>
      <c r="ED6" s="24" t="n">
        <v>38718</v>
      </c>
      <c r="EE6" s="24" t="n">
        <v>38749</v>
      </c>
      <c r="EF6" s="24" t="n">
        <v>38777</v>
      </c>
      <c r="EG6" s="24" t="n">
        <v>38808</v>
      </c>
      <c r="EH6" s="24" t="n">
        <v>38838</v>
      </c>
      <c r="EI6" s="24" t="n">
        <v>38869</v>
      </c>
      <c r="EJ6" s="24" t="n">
        <v>38899</v>
      </c>
      <c r="EK6" s="24" t="n">
        <v>38930</v>
      </c>
      <c r="EL6" s="24" t="n">
        <v>38961</v>
      </c>
      <c r="EM6" s="24" t="n">
        <v>38991</v>
      </c>
      <c r="EN6" s="24" t="n">
        <v>39022</v>
      </c>
      <c r="EO6" s="24" t="n">
        <v>39052</v>
      </c>
      <c r="EP6" s="24" t="n">
        <v>39083</v>
      </c>
      <c r="EQ6" s="24" t="n">
        <v>39114</v>
      </c>
      <c r="ER6" s="24" t="n">
        <v>39142</v>
      </c>
      <c r="ES6" s="24" t="n">
        <v>39173</v>
      </c>
      <c r="ET6" s="24" t="n">
        <v>39203</v>
      </c>
      <c r="EU6" s="24" t="n">
        <v>39234</v>
      </c>
      <c r="EV6" s="24" t="n">
        <v>39264</v>
      </c>
      <c r="EW6" s="24" t="n">
        <v>39295</v>
      </c>
      <c r="EX6" s="24" t="n">
        <v>39326</v>
      </c>
      <c r="EY6" s="24" t="n">
        <v>39356</v>
      </c>
      <c r="EZ6" s="24" t="n">
        <v>39387</v>
      </c>
      <c r="FA6" s="24" t="n">
        <v>39417</v>
      </c>
      <c r="FB6" s="24" t="n">
        <v>39448</v>
      </c>
      <c r="FC6" s="24" t="n">
        <v>39479</v>
      </c>
      <c r="FD6" s="24" t="n">
        <v>39508</v>
      </c>
      <c r="FE6" s="24" t="n">
        <v>39539</v>
      </c>
      <c r="FF6" s="24" t="n">
        <v>39569</v>
      </c>
      <c r="FG6" s="24" t="n">
        <v>39600</v>
      </c>
      <c r="FH6" s="24" t="n">
        <v>39630</v>
      </c>
      <c r="FI6" s="24" t="n">
        <v>39661</v>
      </c>
      <c r="FJ6" s="24" t="n">
        <v>39692</v>
      </c>
      <c r="FK6" s="24" t="n">
        <v>39722</v>
      </c>
      <c r="FL6" s="24" t="n">
        <v>39753</v>
      </c>
      <c r="FM6" s="24" t="n">
        <v>39783</v>
      </c>
      <c r="FN6" s="24" t="n">
        <v>39814</v>
      </c>
      <c r="FO6" s="24" t="n">
        <v>39845</v>
      </c>
      <c r="FP6" s="24" t="n">
        <v>39873</v>
      </c>
      <c r="FQ6" s="24" t="n">
        <v>39904</v>
      </c>
      <c r="FR6" s="24" t="n">
        <v>39934</v>
      </c>
      <c r="FS6" s="24" t="n">
        <v>39965</v>
      </c>
      <c r="FT6" s="24" t="n">
        <v>39995</v>
      </c>
      <c r="FU6" s="24" t="n">
        <v>40026</v>
      </c>
      <c r="FV6" s="24" t="n">
        <v>40057</v>
      </c>
      <c r="FW6" s="24" t="n">
        <v>40087</v>
      </c>
      <c r="FX6" s="24" t="n">
        <v>40118</v>
      </c>
      <c r="FY6" s="24" t="n">
        <v>40148</v>
      </c>
      <c r="FZ6" s="24" t="n">
        <v>40179</v>
      </c>
      <c r="GA6" s="24" t="n">
        <v>40210</v>
      </c>
      <c r="GB6" s="24" t="n">
        <v>40238</v>
      </c>
      <c r="GC6" s="24" t="n">
        <v>40269</v>
      </c>
      <c r="GD6" s="24" t="n">
        <v>40299</v>
      </c>
      <c r="GE6" s="24" t="n">
        <v>40330</v>
      </c>
      <c r="GF6" s="24" t="n">
        <v>40360</v>
      </c>
      <c r="GG6" s="24" t="n">
        <v>40391</v>
      </c>
      <c r="GH6" s="24" t="n">
        <v>40422</v>
      </c>
      <c r="GI6" s="24" t="n">
        <v>40452</v>
      </c>
      <c r="GJ6" s="24" t="n">
        <v>40483</v>
      </c>
      <c r="GK6" s="24" t="n">
        <v>40513</v>
      </c>
      <c r="GL6" s="24" t="n">
        <v>40544</v>
      </c>
      <c r="GM6" s="24" t="n">
        <v>40575</v>
      </c>
      <c r="GN6" s="24" t="n">
        <v>40603</v>
      </c>
      <c r="GO6" s="24" t="n">
        <v>40634</v>
      </c>
      <c r="GP6" s="24" t="n">
        <v>40664</v>
      </c>
      <c r="GQ6" s="24" t="n">
        <v>40695</v>
      </c>
      <c r="GR6" s="24" t="n">
        <v>40725</v>
      </c>
      <c r="GS6" s="24" t="n">
        <v>40756</v>
      </c>
      <c r="GT6" s="24" t="n">
        <v>40787</v>
      </c>
      <c r="GU6" s="24" t="n">
        <v>40817</v>
      </c>
      <c r="GV6" s="24" t="n">
        <v>40848</v>
      </c>
      <c r="GW6" s="24" t="n">
        <v>40878</v>
      </c>
      <c r="GX6" s="24" t="n">
        <v>40909</v>
      </c>
      <c r="GY6" s="24" t="n">
        <v>40940</v>
      </c>
      <c r="GZ6" s="24" t="n">
        <v>40969</v>
      </c>
      <c r="HA6" s="24" t="n">
        <v>41000</v>
      </c>
      <c r="HB6" s="24" t="n">
        <v>41030</v>
      </c>
      <c r="HC6" s="24" t="n">
        <v>41061</v>
      </c>
      <c r="HD6" s="24" t="n">
        <v>41091</v>
      </c>
      <c r="HE6" s="24" t="n">
        <v>41122</v>
      </c>
      <c r="HF6" s="24" t="n">
        <v>41153</v>
      </c>
      <c r="HG6" s="24" t="n">
        <v>41183</v>
      </c>
      <c r="HH6" s="24" t="n">
        <v>41214</v>
      </c>
      <c r="HI6" s="24" t="n">
        <v>41244</v>
      </c>
      <c r="HJ6" s="24" t="n">
        <v>41275</v>
      </c>
      <c r="HK6" s="24" t="n">
        <v>41306</v>
      </c>
      <c r="HL6" s="24" t="n">
        <v>41334</v>
      </c>
      <c r="HM6" s="24" t="n">
        <v>41365</v>
      </c>
      <c r="HN6" s="24" t="n">
        <v>41395</v>
      </c>
      <c r="HO6" s="24" t="n">
        <v>41426</v>
      </c>
      <c r="HP6" s="24" t="n">
        <v>41456</v>
      </c>
      <c r="HQ6" s="24" t="n">
        <v>41487</v>
      </c>
      <c r="HR6" s="24" t="n">
        <v>41518</v>
      </c>
      <c r="HS6" s="24" t="n">
        <v>41548</v>
      </c>
      <c r="HT6" s="24" t="n">
        <v>41579</v>
      </c>
      <c r="HU6" s="24" t="n">
        <v>41609</v>
      </c>
      <c r="HV6" s="24" t="n">
        <v>41640</v>
      </c>
      <c r="HW6" s="24" t="n">
        <v>41671</v>
      </c>
      <c r="HX6" s="24" t="n">
        <v>41699</v>
      </c>
      <c r="HY6" s="24" t="n">
        <v>41730</v>
      </c>
      <c r="HZ6" s="24" t="n">
        <v>41760</v>
      </c>
      <c r="IA6" s="24" t="n">
        <v>41791</v>
      </c>
      <c r="IB6" s="24" t="n">
        <v>41821</v>
      </c>
      <c r="IC6" s="24" t="n">
        <v>41852</v>
      </c>
      <c r="ID6" s="24" t="n">
        <v>41883</v>
      </c>
      <c r="IE6" s="24" t="n">
        <v>41913</v>
      </c>
      <c r="IF6" s="24" t="n">
        <v>41944</v>
      </c>
      <c r="IG6" s="24" t="n">
        <v>41974</v>
      </c>
      <c r="IH6" s="24" t="n">
        <v>42005</v>
      </c>
      <c r="II6" s="24" t="n">
        <v>42036</v>
      </c>
      <c r="IJ6" s="24" t="n">
        <v>42064</v>
      </c>
      <c r="IK6" s="24" t="n">
        <v>42095</v>
      </c>
      <c r="IL6" s="24" t="n">
        <v>42125</v>
      </c>
      <c r="IM6" s="24" t="n">
        <v>42156</v>
      </c>
      <c r="IN6" s="24" t="n">
        <v>42186</v>
      </c>
      <c r="IO6" s="24" t="n">
        <v>42217</v>
      </c>
      <c r="IP6" s="24" t="n">
        <v>42248</v>
      </c>
      <c r="IQ6" s="24" t="n">
        <v>42278</v>
      </c>
      <c r="IR6" s="24" t="n">
        <v>42309</v>
      </c>
      <c r="IS6" s="24" t="n">
        <v>42339</v>
      </c>
      <c r="IT6" s="24" t="n">
        <v>42370</v>
      </c>
      <c r="IU6" s="24" t="n">
        <v>42401</v>
      </c>
      <c r="IV6" s="24" t="n">
        <v>42430</v>
      </c>
      <c r="IW6" s="24" t="n">
        <v>42461</v>
      </c>
      <c r="IX6" s="24" t="n">
        <v>42491</v>
      </c>
      <c r="IY6" s="24" t="n">
        <v>42522</v>
      </c>
      <c r="IZ6" s="24" t="n">
        <v>42552</v>
      </c>
      <c r="JA6" s="24" t="n">
        <v>42583</v>
      </c>
      <c r="JB6" s="24" t="n">
        <v>42614</v>
      </c>
      <c r="JC6" s="24" t="n">
        <v>42644</v>
      </c>
      <c r="JD6" s="24" t="n">
        <v>42675</v>
      </c>
      <c r="JE6" s="24" t="n">
        <v>42705</v>
      </c>
      <c r="JF6" s="24" t="n">
        <v>42736</v>
      </c>
      <c r="JG6" s="24" t="n">
        <v>42767</v>
      </c>
      <c r="JH6" s="24" t="n">
        <v>42795</v>
      </c>
      <c r="JI6" s="24" t="n">
        <v>42826</v>
      </c>
      <c r="JJ6" s="24" t="n">
        <v>42856</v>
      </c>
      <c r="JK6" s="24" t="n">
        <v>42887</v>
      </c>
      <c r="JL6" s="24" t="n">
        <v>42917</v>
      </c>
      <c r="JM6" s="24" t="n">
        <v>42948</v>
      </c>
      <c r="JN6" s="24" t="n">
        <v>42979</v>
      </c>
      <c r="JO6" s="24" t="n">
        <v>43009</v>
      </c>
      <c r="JP6" s="24" t="n">
        <v>43040</v>
      </c>
      <c r="JQ6" s="24" t="n">
        <v>43070</v>
      </c>
      <c r="JR6" s="24" t="n">
        <v>43101</v>
      </c>
      <c r="JS6" s="24" t="n">
        <v>43132</v>
      </c>
      <c r="JT6" s="24" t="n">
        <v>43160</v>
      </c>
      <c r="JU6" s="24" t="n">
        <v>43191</v>
      </c>
      <c r="JV6" s="24" t="n">
        <v>43221</v>
      </c>
      <c r="JW6" s="24" t="n">
        <v>43252</v>
      </c>
      <c r="JX6" s="24" t="n">
        <v>43282</v>
      </c>
      <c r="JY6" s="24" t="n">
        <v>43313</v>
      </c>
      <c r="JZ6" s="24" t="n">
        <v>43344</v>
      </c>
      <c r="KA6" s="24" t="n">
        <v>43374</v>
      </c>
      <c r="KB6" s="24" t="n">
        <v>43405</v>
      </c>
      <c r="KC6" s="24" t="n">
        <v>43435</v>
      </c>
      <c r="KD6" s="24" t="n">
        <v>43466</v>
      </c>
      <c r="KE6" s="24" t="n">
        <v>43497</v>
      </c>
      <c r="KF6" s="24" t="n">
        <v>43525</v>
      </c>
      <c r="KG6" s="24" t="n">
        <v>43556</v>
      </c>
      <c r="KH6" s="24" t="n">
        <v>43586</v>
      </c>
      <c r="KI6" s="24" t="n">
        <v>43617</v>
      </c>
      <c r="KJ6" s="24" t="n">
        <v>43647</v>
      </c>
      <c r="KK6" s="24" t="n">
        <v>43678</v>
      </c>
      <c r="KL6" s="24" t="n">
        <v>43709</v>
      </c>
      <c r="KM6" s="24" t="n">
        <v>43739</v>
      </c>
      <c r="KN6" s="24" t="n">
        <v>43770</v>
      </c>
      <c r="KO6" s="24" t="n">
        <v>43800</v>
      </c>
      <c r="KP6" s="24" t="n">
        <v>43831</v>
      </c>
      <c r="KQ6" s="24" t="n">
        <v>43862</v>
      </c>
      <c r="KR6" s="24" t="n">
        <v>43891</v>
      </c>
      <c r="KS6" s="24" t="n">
        <v>43922</v>
      </c>
      <c r="KT6" s="24" t="n">
        <v>43952</v>
      </c>
      <c r="KU6" s="24" t="n">
        <v>43983</v>
      </c>
      <c r="KV6" s="24" t="n">
        <v>44013</v>
      </c>
      <c r="KW6" s="24" t="n">
        <v>44044</v>
      </c>
      <c r="KX6" s="24" t="n">
        <v>44075</v>
      </c>
      <c r="KY6" s="24" t="n">
        <v>44105</v>
      </c>
      <c r="KZ6" s="24" t="n">
        <v>44136</v>
      </c>
      <c r="LA6" s="24" t="n">
        <v>44166</v>
      </c>
      <c r="LB6" s="24" t="n">
        <v>44197</v>
      </c>
      <c r="LC6" s="24" t="n">
        <v>44228</v>
      </c>
      <c r="LD6" s="24" t="n">
        <v>44256</v>
      </c>
      <c r="LE6" s="24" t="n">
        <v>44287</v>
      </c>
      <c r="LF6" s="24" t="n">
        <v>44317</v>
      </c>
      <c r="LG6" s="24" t="n">
        <v>44348</v>
      </c>
      <c r="LH6" s="24" t="n">
        <v>44378</v>
      </c>
      <c r="LI6" s="24" t="n">
        <v>44409</v>
      </c>
      <c r="LJ6" s="24" t="n">
        <v>44440</v>
      </c>
      <c r="LK6" s="24" t="n">
        <v>44470</v>
      </c>
      <c r="LL6" s="24" t="n">
        <v>44501</v>
      </c>
      <c r="LM6" s="24" t="n">
        <v>44531</v>
      </c>
      <c r="LN6" s="24" t="n">
        <v>44562</v>
      </c>
      <c r="LO6" s="24" t="n">
        <v>44593</v>
      </c>
      <c r="LP6" s="24" t="n">
        <v>44621</v>
      </c>
      <c r="LQ6" s="24" t="n">
        <v>44652</v>
      </c>
      <c r="LR6" s="24" t="n">
        <v>44682</v>
      </c>
      <c r="LS6" s="24" t="n">
        <v>44713</v>
      </c>
      <c r="LT6" s="24" t="n">
        <v>44743</v>
      </c>
      <c r="LU6" s="24" t="n">
        <v>44774</v>
      </c>
      <c r="LV6" s="24" t="n">
        <v>44805</v>
      </c>
      <c r="LW6" s="24" t="n">
        <v>44835</v>
      </c>
      <c r="LX6" s="24" t="n">
        <v>44866</v>
      </c>
      <c r="LY6" s="24" t="n">
        <v>44896</v>
      </c>
      <c r="LZ6" s="24" t="n">
        <v>44927</v>
      </c>
      <c r="MA6" s="24" t="n">
        <v>44958</v>
      </c>
      <c r="MB6" s="24" t="n">
        <v>44986</v>
      </c>
      <c r="MC6" s="24" t="n">
        <v>45017</v>
      </c>
      <c r="MD6" s="24" t="n">
        <v>45047</v>
      </c>
      <c r="ME6" s="24" t="n">
        <v>45078</v>
      </c>
      <c r="MF6" s="24" t="n">
        <v>45108</v>
      </c>
      <c r="MG6" s="24" t="n">
        <v>45139</v>
      </c>
      <c r="MH6" s="24" t="n">
        <v>45170</v>
      </c>
      <c r="MI6" s="24" t="n">
        <v>45200</v>
      </c>
      <c r="MJ6" s="24" t="n">
        <v>45231</v>
      </c>
      <c r="MK6" s="24" t="n">
        <v>45261</v>
      </c>
      <c r="ML6" s="24" t="n">
        <v>45292</v>
      </c>
      <c r="MM6" s="24" t="n">
        <v>45323</v>
      </c>
      <c r="MN6" s="24" t="n">
        <v>45352</v>
      </c>
      <c r="MO6" s="24" t="n">
        <v>45383</v>
      </c>
      <c r="MP6" s="24" t="n">
        <v>45413</v>
      </c>
      <c r="MQ6" s="24" t="n">
        <v>45444</v>
      </c>
      <c r="MR6" s="24" t="n">
        <v>45474</v>
      </c>
      <c r="MS6" s="24" t="n">
        <v>45505</v>
      </c>
      <c r="MT6" s="24" t="n">
        <v>45536</v>
      </c>
      <c r="MU6" s="24" t="n">
        <v>45566</v>
      </c>
      <c r="MV6" s="24" t="n">
        <v>45597</v>
      </c>
      <c r="MW6" s="24" t="n">
        <v>45627</v>
      </c>
    </row>
    <row r="7" customFormat="false" ht="15" hidden="false" customHeight="true" outlineLevel="0" collapsed="false">
      <c r="A7" s="375" t="s">
        <v>118</v>
      </c>
      <c r="B7" s="376"/>
      <c r="C7" s="376"/>
      <c r="D7" s="376"/>
      <c r="E7" s="376"/>
      <c r="F7" s="376"/>
      <c r="G7" s="376"/>
      <c r="H7" s="376"/>
      <c r="I7" s="376"/>
      <c r="J7" s="376"/>
      <c r="K7" s="376"/>
      <c r="L7" s="376"/>
      <c r="M7" s="376"/>
      <c r="N7" s="376"/>
      <c r="O7" s="376"/>
      <c r="P7" s="376"/>
      <c r="Q7" s="376"/>
      <c r="R7" s="376"/>
      <c r="S7" s="376"/>
      <c r="T7" s="376"/>
      <c r="U7" s="376"/>
      <c r="V7" s="376"/>
      <c r="W7" s="376"/>
      <c r="X7" s="376"/>
      <c r="Y7" s="376"/>
      <c r="Z7" s="376"/>
      <c r="AA7" s="376"/>
      <c r="AB7" s="376"/>
      <c r="AC7" s="376"/>
      <c r="AD7" s="376"/>
      <c r="AE7" s="376"/>
      <c r="AF7" s="376"/>
      <c r="AG7" s="376"/>
      <c r="AH7" s="376"/>
      <c r="AI7" s="376"/>
      <c r="AJ7" s="376"/>
      <c r="AK7" s="376"/>
      <c r="AL7" s="376"/>
      <c r="AM7" s="376"/>
      <c r="AN7" s="376"/>
      <c r="AO7" s="376"/>
      <c r="AP7" s="376"/>
      <c r="AQ7" s="376"/>
      <c r="AR7" s="376"/>
      <c r="AS7" s="376"/>
      <c r="AT7" s="376"/>
      <c r="AU7" s="376"/>
      <c r="AV7" s="376"/>
      <c r="AW7" s="376"/>
      <c r="AX7" s="376"/>
      <c r="AY7" s="376"/>
      <c r="AZ7" s="376"/>
      <c r="BA7" s="376"/>
      <c r="BB7" s="376"/>
      <c r="BC7" s="376"/>
      <c r="BD7" s="376"/>
      <c r="BE7" s="376"/>
      <c r="BF7" s="376"/>
      <c r="BG7" s="376"/>
      <c r="BH7" s="376"/>
      <c r="BI7" s="376"/>
      <c r="BJ7" s="376"/>
      <c r="BK7" s="376"/>
      <c r="BL7" s="376"/>
      <c r="BM7" s="376"/>
      <c r="BN7" s="376"/>
      <c r="BO7" s="376"/>
      <c r="BP7" s="376"/>
      <c r="BQ7" s="376"/>
      <c r="BR7" s="376"/>
      <c r="BS7" s="376"/>
      <c r="BT7" s="376"/>
      <c r="BU7" s="376"/>
      <c r="BV7" s="376"/>
      <c r="BW7" s="376"/>
      <c r="BX7" s="376"/>
      <c r="BY7" s="376"/>
      <c r="BZ7" s="376"/>
      <c r="CA7" s="376"/>
      <c r="CB7" s="376"/>
      <c r="CC7" s="376"/>
      <c r="CD7" s="376"/>
      <c r="CE7" s="376"/>
      <c r="CF7" s="376"/>
      <c r="CG7" s="376"/>
      <c r="CH7" s="376"/>
      <c r="CI7" s="376"/>
      <c r="CJ7" s="376"/>
      <c r="CK7" s="376"/>
      <c r="CL7" s="376"/>
      <c r="CM7" s="376"/>
      <c r="CN7" s="376"/>
      <c r="CO7" s="376"/>
      <c r="CP7" s="376"/>
      <c r="CQ7" s="376"/>
      <c r="CR7" s="376"/>
      <c r="CS7" s="376"/>
      <c r="CT7" s="376"/>
      <c r="CU7" s="376"/>
      <c r="CV7" s="376"/>
      <c r="CW7" s="376"/>
      <c r="CX7" s="376"/>
      <c r="CY7" s="376"/>
      <c r="CZ7" s="376"/>
      <c r="DA7" s="376"/>
      <c r="DB7" s="376"/>
      <c r="DC7" s="376"/>
      <c r="DD7" s="376"/>
      <c r="DE7" s="376"/>
      <c r="DF7" s="376"/>
      <c r="DG7" s="376"/>
      <c r="DH7" s="376"/>
      <c r="DI7" s="376"/>
      <c r="DJ7" s="376"/>
      <c r="DK7" s="376"/>
      <c r="DL7" s="376"/>
      <c r="DM7" s="376"/>
      <c r="DN7" s="376"/>
      <c r="DO7" s="376"/>
      <c r="DP7" s="376"/>
      <c r="DQ7" s="376"/>
      <c r="DR7" s="376"/>
      <c r="DS7" s="376"/>
      <c r="DT7" s="376"/>
      <c r="DU7" s="376"/>
      <c r="DV7" s="376"/>
      <c r="DW7" s="376"/>
      <c r="DX7" s="376"/>
      <c r="DY7" s="376"/>
      <c r="DZ7" s="376"/>
      <c r="EA7" s="376"/>
      <c r="EB7" s="376"/>
      <c r="EC7" s="376"/>
      <c r="ED7" s="376"/>
      <c r="EE7" s="376"/>
      <c r="EF7" s="376"/>
      <c r="EG7" s="376"/>
      <c r="EH7" s="376"/>
      <c r="EI7" s="376"/>
      <c r="EJ7" s="376"/>
      <c r="EK7" s="376"/>
      <c r="EL7" s="376"/>
      <c r="EM7" s="376"/>
      <c r="EN7" s="376"/>
      <c r="EO7" s="376"/>
      <c r="EP7" s="376"/>
      <c r="EQ7" s="376"/>
      <c r="ER7" s="376"/>
      <c r="ES7" s="376"/>
      <c r="ET7" s="376"/>
      <c r="EU7" s="376"/>
      <c r="EV7" s="376"/>
      <c r="EW7" s="376"/>
      <c r="EX7" s="376"/>
      <c r="EY7" s="376"/>
      <c r="EZ7" s="376"/>
      <c r="FA7" s="376"/>
      <c r="FB7" s="376"/>
      <c r="FC7" s="376"/>
      <c r="FD7" s="376"/>
      <c r="FE7" s="376"/>
      <c r="FF7" s="376"/>
      <c r="FG7" s="376"/>
      <c r="FH7" s="376"/>
      <c r="FI7" s="376"/>
      <c r="FJ7" s="376"/>
      <c r="FK7" s="376"/>
      <c r="FL7" s="376"/>
      <c r="FM7" s="376"/>
      <c r="FN7" s="376"/>
      <c r="FO7" s="376"/>
      <c r="FP7" s="376"/>
      <c r="FQ7" s="376"/>
      <c r="FR7" s="376"/>
      <c r="FS7" s="376"/>
      <c r="FT7" s="376"/>
      <c r="FU7" s="376"/>
      <c r="FV7" s="376"/>
      <c r="FW7" s="376"/>
      <c r="FX7" s="376"/>
      <c r="FY7" s="376"/>
      <c r="FZ7" s="376"/>
      <c r="GA7" s="376"/>
      <c r="GB7" s="376"/>
      <c r="GC7" s="376"/>
      <c r="GD7" s="376"/>
      <c r="GE7" s="376"/>
      <c r="GF7" s="376"/>
      <c r="GG7" s="376"/>
      <c r="GH7" s="376"/>
      <c r="GI7" s="376"/>
      <c r="GJ7" s="376"/>
      <c r="GK7" s="376"/>
      <c r="GL7" s="376"/>
      <c r="GM7" s="376"/>
      <c r="GN7" s="376"/>
      <c r="GO7" s="376"/>
      <c r="GP7" s="376"/>
      <c r="GQ7" s="376"/>
      <c r="GR7" s="376"/>
      <c r="GS7" s="376"/>
      <c r="GT7" s="376"/>
      <c r="GU7" s="376"/>
      <c r="GV7" s="376"/>
      <c r="GW7" s="376"/>
      <c r="GX7" s="376"/>
      <c r="GY7" s="376"/>
      <c r="GZ7" s="376"/>
      <c r="HA7" s="376"/>
      <c r="HB7" s="376"/>
      <c r="HC7" s="376"/>
      <c r="HD7" s="376"/>
      <c r="HE7" s="376"/>
      <c r="HF7" s="376"/>
      <c r="HG7" s="376"/>
      <c r="HH7" s="376"/>
      <c r="HI7" s="376"/>
      <c r="HJ7" s="376"/>
      <c r="HK7" s="376"/>
      <c r="HL7" s="376"/>
      <c r="HM7" s="376"/>
      <c r="HN7" s="376"/>
      <c r="HO7" s="376"/>
      <c r="HP7" s="376"/>
      <c r="HQ7" s="376"/>
      <c r="HR7" s="376"/>
      <c r="HS7" s="376"/>
      <c r="HT7" s="376"/>
      <c r="HU7" s="376"/>
      <c r="HV7" s="376"/>
      <c r="HW7" s="376"/>
      <c r="HX7" s="376"/>
      <c r="HY7" s="376"/>
      <c r="HZ7" s="376"/>
      <c r="IA7" s="376"/>
      <c r="IB7" s="376"/>
      <c r="IC7" s="376"/>
      <c r="ID7" s="376"/>
      <c r="IE7" s="376"/>
      <c r="IF7" s="376"/>
      <c r="IG7" s="376"/>
      <c r="IH7" s="376"/>
      <c r="II7" s="376"/>
      <c r="IJ7" s="376"/>
      <c r="IK7" s="376"/>
      <c r="IL7" s="376"/>
      <c r="IM7" s="376"/>
      <c r="IN7" s="376"/>
      <c r="IO7" s="376"/>
      <c r="IP7" s="376"/>
      <c r="IQ7" s="376"/>
      <c r="IR7" s="376"/>
      <c r="IS7" s="376"/>
      <c r="IT7" s="376"/>
      <c r="IU7" s="376"/>
      <c r="IV7" s="376"/>
      <c r="IW7" s="376"/>
      <c r="IX7" s="376"/>
      <c r="IY7" s="376"/>
      <c r="IZ7" s="376"/>
      <c r="JA7" s="376"/>
      <c r="JB7" s="376"/>
      <c r="JC7" s="376"/>
      <c r="JD7" s="376"/>
      <c r="JE7" s="376"/>
      <c r="JF7" s="376"/>
      <c r="JG7" s="376"/>
      <c r="JH7" s="376"/>
      <c r="JI7" s="376"/>
      <c r="JJ7" s="376"/>
      <c r="JK7" s="376"/>
      <c r="JL7" s="376"/>
      <c r="JM7" s="376"/>
      <c r="JN7" s="376"/>
      <c r="JO7" s="376"/>
      <c r="JP7" s="376"/>
      <c r="JQ7" s="376"/>
      <c r="JR7" s="376"/>
      <c r="JS7" s="376"/>
      <c r="JT7" s="376"/>
      <c r="JU7" s="376"/>
      <c r="JV7" s="376"/>
      <c r="JW7" s="376"/>
      <c r="JX7" s="376"/>
      <c r="JY7" s="376"/>
      <c r="JZ7" s="376"/>
      <c r="KA7" s="376"/>
      <c r="KB7" s="376"/>
      <c r="KC7" s="376"/>
      <c r="KD7" s="376"/>
      <c r="KE7" s="376"/>
      <c r="KF7" s="376"/>
      <c r="KG7" s="376"/>
      <c r="KH7" s="376"/>
      <c r="KI7" s="376"/>
      <c r="KJ7" s="376"/>
      <c r="KK7" s="376"/>
      <c r="KL7" s="376"/>
      <c r="KM7" s="376"/>
      <c r="KN7" s="376"/>
      <c r="KO7" s="376"/>
      <c r="KP7" s="376"/>
      <c r="KQ7" s="376"/>
      <c r="KR7" s="376"/>
      <c r="KS7" s="376"/>
      <c r="KT7" s="376"/>
      <c r="KU7" s="376"/>
      <c r="KV7" s="376"/>
      <c r="KW7" s="376"/>
      <c r="KX7" s="376"/>
      <c r="KY7" s="376"/>
      <c r="KZ7" s="376"/>
      <c r="LA7" s="376"/>
      <c r="LB7" s="376"/>
      <c r="LC7" s="376"/>
      <c r="LD7" s="376"/>
      <c r="LE7" s="376"/>
      <c r="LF7" s="376"/>
      <c r="LG7" s="376"/>
      <c r="LH7" s="376"/>
      <c r="LI7" s="376"/>
      <c r="LJ7" s="376"/>
      <c r="LK7" s="376"/>
      <c r="LL7" s="376"/>
      <c r="LM7" s="376"/>
      <c r="LN7" s="376"/>
      <c r="LO7" s="376"/>
      <c r="LP7" s="376"/>
      <c r="LQ7" s="376"/>
      <c r="LR7" s="376"/>
      <c r="LS7" s="376"/>
      <c r="LT7" s="376"/>
      <c r="LU7" s="376"/>
      <c r="LV7" s="376"/>
      <c r="LW7" s="376"/>
      <c r="LX7" s="376"/>
      <c r="LY7" s="376"/>
      <c r="LZ7" s="376"/>
      <c r="MA7" s="376"/>
      <c r="MB7" s="376"/>
      <c r="MC7" s="376"/>
      <c r="MD7" s="376"/>
      <c r="ME7" s="376"/>
      <c r="MF7" s="376"/>
      <c r="MG7" s="376"/>
      <c r="MH7" s="376"/>
      <c r="MI7" s="376"/>
      <c r="MJ7" s="376"/>
      <c r="MK7" s="376"/>
      <c r="ML7" s="376"/>
      <c r="MM7" s="376"/>
      <c r="MN7" s="376"/>
      <c r="MO7" s="376"/>
      <c r="MP7" s="376"/>
      <c r="MQ7" s="376"/>
      <c r="MR7" s="376"/>
      <c r="MS7" s="376"/>
      <c r="MT7" s="376"/>
      <c r="MU7" s="376"/>
      <c r="MV7" s="376"/>
      <c r="MW7" s="376"/>
    </row>
    <row r="8" customFormat="false" ht="15" hidden="false" customHeight="false" outlineLevel="0" collapsed="false">
      <c r="A8" s="375" t="s">
        <v>119</v>
      </c>
      <c r="B8" s="376"/>
      <c r="C8" s="376"/>
      <c r="D8" s="376"/>
      <c r="E8" s="376"/>
      <c r="F8" s="376"/>
      <c r="G8" s="376"/>
      <c r="H8" s="376"/>
      <c r="I8" s="376"/>
      <c r="J8" s="376"/>
      <c r="K8" s="376"/>
      <c r="L8" s="376"/>
      <c r="M8" s="376"/>
      <c r="N8" s="376"/>
      <c r="O8" s="376"/>
      <c r="P8" s="376"/>
      <c r="Q8" s="376"/>
      <c r="R8" s="376"/>
      <c r="S8" s="376"/>
      <c r="T8" s="376"/>
      <c r="U8" s="376"/>
      <c r="V8" s="376"/>
      <c r="W8" s="376"/>
      <c r="X8" s="376"/>
      <c r="Y8" s="376"/>
      <c r="Z8" s="376"/>
      <c r="AA8" s="376"/>
      <c r="AB8" s="376"/>
      <c r="AC8" s="376"/>
      <c r="AD8" s="376"/>
      <c r="AE8" s="376"/>
      <c r="AF8" s="376"/>
      <c r="AG8" s="376"/>
      <c r="AH8" s="376"/>
      <c r="AI8" s="376"/>
      <c r="AJ8" s="376"/>
      <c r="AK8" s="376"/>
      <c r="AL8" s="376"/>
      <c r="AM8" s="376"/>
      <c r="AN8" s="376"/>
      <c r="AO8" s="376"/>
      <c r="AP8" s="376"/>
      <c r="AQ8" s="376"/>
      <c r="AR8" s="376"/>
      <c r="AS8" s="376"/>
      <c r="AT8" s="376"/>
      <c r="AU8" s="376"/>
      <c r="AV8" s="376"/>
      <c r="AW8" s="376"/>
      <c r="AX8" s="376"/>
      <c r="AY8" s="376"/>
      <c r="AZ8" s="376"/>
      <c r="BA8" s="376"/>
      <c r="BB8" s="376"/>
      <c r="BC8" s="376"/>
      <c r="BD8" s="376"/>
      <c r="BE8" s="376"/>
      <c r="BF8" s="376"/>
      <c r="BG8" s="376"/>
      <c r="BH8" s="376"/>
      <c r="BI8" s="376"/>
      <c r="BJ8" s="376"/>
      <c r="BK8" s="376"/>
      <c r="BL8" s="376"/>
      <c r="BM8" s="376"/>
      <c r="BN8" s="376"/>
      <c r="BO8" s="376"/>
      <c r="BP8" s="376"/>
      <c r="BQ8" s="376"/>
      <c r="BR8" s="376"/>
      <c r="BS8" s="376"/>
      <c r="BT8" s="376"/>
      <c r="BU8" s="376"/>
      <c r="BV8" s="376"/>
      <c r="BW8" s="376"/>
      <c r="BX8" s="376"/>
      <c r="BY8" s="376"/>
      <c r="BZ8" s="376"/>
      <c r="CA8" s="376"/>
      <c r="CB8" s="376"/>
      <c r="CC8" s="376"/>
      <c r="CD8" s="376"/>
      <c r="CE8" s="376"/>
      <c r="CF8" s="376"/>
      <c r="CG8" s="376"/>
      <c r="CH8" s="376"/>
      <c r="CI8" s="376"/>
      <c r="CJ8" s="376"/>
      <c r="CK8" s="376"/>
      <c r="CL8" s="376"/>
      <c r="CM8" s="376"/>
      <c r="CN8" s="376"/>
      <c r="CO8" s="376"/>
      <c r="CP8" s="376"/>
      <c r="CQ8" s="376"/>
      <c r="CR8" s="376"/>
      <c r="CS8" s="376"/>
      <c r="CT8" s="376"/>
      <c r="CU8" s="376"/>
      <c r="CV8" s="376"/>
      <c r="CW8" s="376"/>
      <c r="CX8" s="376"/>
      <c r="CY8" s="376"/>
      <c r="CZ8" s="376"/>
      <c r="DA8" s="376"/>
      <c r="DB8" s="376"/>
      <c r="DC8" s="376"/>
      <c r="DD8" s="376"/>
      <c r="DE8" s="376"/>
      <c r="DF8" s="376"/>
      <c r="DG8" s="376"/>
      <c r="DH8" s="376"/>
      <c r="DI8" s="376"/>
      <c r="DJ8" s="376"/>
      <c r="DK8" s="376"/>
      <c r="DL8" s="376"/>
      <c r="DM8" s="376"/>
      <c r="DN8" s="376"/>
      <c r="DO8" s="376"/>
      <c r="DP8" s="376"/>
      <c r="DQ8" s="376"/>
      <c r="DR8" s="376"/>
      <c r="DS8" s="376"/>
      <c r="DT8" s="376"/>
      <c r="DU8" s="376"/>
      <c r="DV8" s="376"/>
      <c r="DW8" s="376"/>
      <c r="DX8" s="376"/>
      <c r="DY8" s="376"/>
      <c r="DZ8" s="376"/>
      <c r="EA8" s="376"/>
      <c r="EB8" s="376"/>
      <c r="EC8" s="376"/>
      <c r="ED8" s="376"/>
      <c r="EE8" s="376"/>
      <c r="EF8" s="376"/>
      <c r="EG8" s="376"/>
      <c r="EH8" s="376"/>
      <c r="EI8" s="376"/>
      <c r="EJ8" s="376"/>
      <c r="EK8" s="376"/>
      <c r="EL8" s="376"/>
      <c r="EM8" s="376"/>
      <c r="EN8" s="376"/>
      <c r="EO8" s="376"/>
      <c r="EP8" s="376"/>
      <c r="EQ8" s="376"/>
      <c r="ER8" s="376"/>
      <c r="ES8" s="376"/>
      <c r="ET8" s="376"/>
      <c r="EU8" s="376"/>
      <c r="EV8" s="376"/>
      <c r="EW8" s="376"/>
      <c r="EX8" s="376"/>
      <c r="EY8" s="376"/>
      <c r="EZ8" s="376"/>
      <c r="FA8" s="376"/>
      <c r="FB8" s="376"/>
      <c r="FC8" s="376"/>
      <c r="FD8" s="376"/>
      <c r="FE8" s="376"/>
      <c r="FF8" s="376"/>
      <c r="FG8" s="376"/>
      <c r="FH8" s="376"/>
      <c r="FI8" s="376"/>
      <c r="FJ8" s="376"/>
      <c r="FK8" s="376"/>
      <c r="FL8" s="376"/>
      <c r="FM8" s="376"/>
      <c r="FN8" s="376"/>
      <c r="FO8" s="376"/>
      <c r="FP8" s="376"/>
      <c r="FQ8" s="376"/>
      <c r="FR8" s="376"/>
      <c r="FS8" s="376"/>
      <c r="FT8" s="376"/>
      <c r="FU8" s="376"/>
      <c r="FV8" s="376"/>
      <c r="FW8" s="376"/>
      <c r="FX8" s="376"/>
      <c r="FY8" s="376"/>
      <c r="FZ8" s="376"/>
      <c r="GA8" s="376"/>
      <c r="GB8" s="376"/>
      <c r="GC8" s="376"/>
      <c r="GD8" s="376"/>
      <c r="GE8" s="376"/>
      <c r="GF8" s="376"/>
      <c r="GG8" s="376"/>
      <c r="GH8" s="376"/>
      <c r="GI8" s="376"/>
      <c r="GJ8" s="376"/>
      <c r="GK8" s="376"/>
      <c r="GL8" s="376"/>
      <c r="GM8" s="376"/>
      <c r="GN8" s="376"/>
      <c r="GO8" s="376"/>
      <c r="GP8" s="376"/>
      <c r="GQ8" s="376"/>
      <c r="GR8" s="376"/>
      <c r="GS8" s="376"/>
      <c r="GT8" s="376"/>
      <c r="GU8" s="376"/>
      <c r="GV8" s="376"/>
      <c r="GW8" s="376"/>
      <c r="GX8" s="376"/>
      <c r="GY8" s="376"/>
      <c r="GZ8" s="376"/>
      <c r="HA8" s="376"/>
      <c r="HB8" s="376"/>
      <c r="HC8" s="376"/>
      <c r="HD8" s="376"/>
      <c r="HE8" s="376"/>
      <c r="HF8" s="376"/>
      <c r="HG8" s="376"/>
      <c r="HH8" s="376"/>
      <c r="HI8" s="376"/>
      <c r="HJ8" s="376"/>
      <c r="HK8" s="376"/>
      <c r="HL8" s="376"/>
      <c r="HM8" s="376"/>
      <c r="HN8" s="376"/>
      <c r="HO8" s="376"/>
      <c r="HP8" s="376"/>
      <c r="HQ8" s="376"/>
      <c r="HR8" s="376"/>
      <c r="HS8" s="376"/>
      <c r="HT8" s="376"/>
      <c r="HU8" s="376"/>
      <c r="HV8" s="376"/>
      <c r="HW8" s="376"/>
      <c r="HX8" s="376"/>
      <c r="HY8" s="376"/>
      <c r="HZ8" s="376"/>
      <c r="IA8" s="376"/>
      <c r="IB8" s="376"/>
      <c r="IC8" s="376"/>
      <c r="ID8" s="376"/>
      <c r="IE8" s="376"/>
      <c r="IF8" s="376"/>
      <c r="IG8" s="376"/>
      <c r="IH8" s="376"/>
      <c r="II8" s="376"/>
      <c r="IJ8" s="376"/>
      <c r="IK8" s="376"/>
      <c r="IL8" s="376"/>
      <c r="IM8" s="376"/>
      <c r="IN8" s="376"/>
      <c r="IO8" s="376"/>
      <c r="IP8" s="376"/>
      <c r="IQ8" s="376"/>
      <c r="IR8" s="376"/>
      <c r="IS8" s="376"/>
      <c r="IT8" s="376"/>
      <c r="IU8" s="376"/>
      <c r="IV8" s="376"/>
      <c r="IW8" s="376"/>
      <c r="IX8" s="376"/>
      <c r="IY8" s="376"/>
      <c r="IZ8" s="376"/>
      <c r="JA8" s="376"/>
      <c r="JB8" s="376"/>
      <c r="JC8" s="376"/>
      <c r="JD8" s="376"/>
      <c r="JE8" s="376"/>
      <c r="JF8" s="376"/>
      <c r="JG8" s="376"/>
      <c r="JH8" s="376"/>
      <c r="JI8" s="376"/>
      <c r="JJ8" s="376"/>
      <c r="JK8" s="376"/>
      <c r="JL8" s="376"/>
      <c r="JM8" s="376"/>
      <c r="JN8" s="376"/>
      <c r="JO8" s="376"/>
      <c r="JP8" s="376"/>
      <c r="JQ8" s="376"/>
      <c r="JR8" s="376"/>
      <c r="JS8" s="376"/>
      <c r="JT8" s="376"/>
      <c r="JU8" s="376"/>
      <c r="JV8" s="376"/>
      <c r="JW8" s="376"/>
      <c r="JX8" s="376"/>
      <c r="JY8" s="376"/>
      <c r="JZ8" s="376"/>
      <c r="KA8" s="376"/>
      <c r="KB8" s="376"/>
      <c r="KC8" s="376"/>
      <c r="KD8" s="376"/>
      <c r="KE8" s="376"/>
      <c r="KF8" s="376"/>
      <c r="KG8" s="376"/>
      <c r="KH8" s="376"/>
      <c r="KI8" s="376"/>
      <c r="KJ8" s="376"/>
      <c r="KK8" s="376"/>
      <c r="KL8" s="376"/>
      <c r="KM8" s="376"/>
      <c r="KN8" s="376"/>
      <c r="KO8" s="376"/>
      <c r="KP8" s="376"/>
      <c r="KQ8" s="376"/>
      <c r="KR8" s="376"/>
      <c r="KS8" s="376"/>
      <c r="KT8" s="376"/>
      <c r="KU8" s="376"/>
      <c r="KV8" s="376"/>
      <c r="KW8" s="376"/>
      <c r="KX8" s="376"/>
      <c r="KY8" s="376"/>
      <c r="KZ8" s="376"/>
      <c r="LA8" s="376"/>
      <c r="LB8" s="376"/>
      <c r="LC8" s="376"/>
      <c r="LD8" s="376"/>
      <c r="LE8" s="376"/>
      <c r="LF8" s="376"/>
      <c r="LG8" s="376"/>
      <c r="LH8" s="376"/>
      <c r="LI8" s="376"/>
      <c r="LJ8" s="376"/>
      <c r="LK8" s="376"/>
      <c r="LL8" s="376"/>
      <c r="LM8" s="376"/>
      <c r="LN8" s="376"/>
      <c r="LO8" s="376"/>
      <c r="LP8" s="376"/>
      <c r="LQ8" s="376"/>
      <c r="LR8" s="376"/>
      <c r="LS8" s="376"/>
      <c r="LT8" s="376"/>
      <c r="LU8" s="376"/>
      <c r="LV8" s="376"/>
      <c r="LW8" s="376"/>
      <c r="LX8" s="376"/>
      <c r="LY8" s="376"/>
      <c r="LZ8" s="376"/>
      <c r="MA8" s="376"/>
      <c r="MB8" s="376"/>
      <c r="MC8" s="376"/>
      <c r="MD8" s="376"/>
      <c r="ME8" s="376"/>
      <c r="MF8" s="376"/>
      <c r="MG8" s="376"/>
      <c r="MH8" s="376"/>
      <c r="MI8" s="376"/>
      <c r="MJ8" s="376"/>
      <c r="MK8" s="376"/>
      <c r="ML8" s="376"/>
      <c r="MM8" s="376"/>
      <c r="MN8" s="376"/>
      <c r="MO8" s="376"/>
      <c r="MP8" s="376"/>
      <c r="MQ8" s="376"/>
      <c r="MR8" s="376"/>
      <c r="MS8" s="376"/>
      <c r="MT8" s="376"/>
      <c r="MU8" s="376"/>
      <c r="MV8" s="376"/>
      <c r="MW8" s="376"/>
    </row>
    <row r="9" customFormat="false" ht="15" hidden="false" customHeight="false" outlineLevel="0" collapsed="false">
      <c r="A9" s="377" t="s">
        <v>120</v>
      </c>
      <c r="B9" s="376"/>
      <c r="C9" s="376"/>
      <c r="D9" s="376"/>
      <c r="E9" s="376"/>
      <c r="F9" s="376"/>
      <c r="G9" s="376"/>
      <c r="H9" s="376"/>
      <c r="I9" s="376"/>
      <c r="J9" s="376"/>
      <c r="K9" s="376"/>
      <c r="L9" s="376"/>
      <c r="M9" s="376"/>
      <c r="N9" s="376"/>
      <c r="O9" s="376"/>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376"/>
      <c r="AQ9" s="376"/>
      <c r="AR9" s="376"/>
      <c r="AS9" s="376"/>
      <c r="AT9" s="376"/>
      <c r="AU9" s="376"/>
      <c r="AV9" s="376"/>
      <c r="AW9" s="376"/>
      <c r="AX9" s="376"/>
      <c r="AY9" s="376"/>
      <c r="AZ9" s="376"/>
      <c r="BA9" s="376"/>
      <c r="BB9" s="376"/>
      <c r="BC9" s="376"/>
      <c r="BD9" s="376"/>
      <c r="BE9" s="376"/>
      <c r="BF9" s="376"/>
      <c r="BG9" s="376"/>
      <c r="BH9" s="376"/>
      <c r="BI9" s="376"/>
      <c r="BJ9" s="376"/>
      <c r="BK9" s="376"/>
      <c r="BL9" s="376"/>
      <c r="BM9" s="376"/>
      <c r="BN9" s="376"/>
      <c r="BO9" s="376"/>
      <c r="BP9" s="376"/>
      <c r="BQ9" s="376"/>
      <c r="BR9" s="376"/>
      <c r="BS9" s="376"/>
      <c r="BT9" s="376"/>
      <c r="BU9" s="376"/>
      <c r="BV9" s="376"/>
      <c r="BW9" s="376"/>
      <c r="BX9" s="376"/>
      <c r="BY9" s="376"/>
      <c r="BZ9" s="376"/>
      <c r="CA9" s="376"/>
      <c r="CB9" s="376"/>
      <c r="CC9" s="376"/>
      <c r="CD9" s="376"/>
      <c r="CE9" s="376"/>
      <c r="CF9" s="376"/>
      <c r="CG9" s="376"/>
      <c r="CH9" s="376"/>
      <c r="CI9" s="376"/>
      <c r="CJ9" s="376"/>
      <c r="CK9" s="376"/>
      <c r="CL9" s="376"/>
      <c r="CM9" s="376"/>
      <c r="CN9" s="376"/>
      <c r="CO9" s="376"/>
      <c r="CP9" s="376"/>
      <c r="CQ9" s="376"/>
      <c r="CR9" s="376"/>
      <c r="CS9" s="376"/>
      <c r="CT9" s="376"/>
      <c r="CU9" s="376"/>
      <c r="CV9" s="376"/>
      <c r="CW9" s="376"/>
      <c r="CX9" s="376"/>
      <c r="CY9" s="376"/>
      <c r="CZ9" s="376"/>
      <c r="DA9" s="376"/>
      <c r="DB9" s="376"/>
      <c r="DC9" s="376"/>
      <c r="DD9" s="376"/>
      <c r="DE9" s="376"/>
      <c r="DF9" s="376"/>
      <c r="DG9" s="376"/>
      <c r="DH9" s="376"/>
      <c r="DI9" s="376"/>
      <c r="DJ9" s="376"/>
      <c r="DK9" s="376"/>
      <c r="DL9" s="376"/>
      <c r="DM9" s="376"/>
      <c r="DN9" s="376"/>
      <c r="DO9" s="376"/>
      <c r="DP9" s="376"/>
      <c r="DQ9" s="376"/>
      <c r="DR9" s="376"/>
      <c r="DS9" s="376"/>
      <c r="DT9" s="376"/>
      <c r="DU9" s="376"/>
      <c r="DV9" s="376"/>
      <c r="DW9" s="376"/>
      <c r="DX9" s="376"/>
      <c r="DY9" s="376"/>
      <c r="DZ9" s="376"/>
      <c r="EA9" s="376"/>
      <c r="EB9" s="376"/>
      <c r="EC9" s="376"/>
      <c r="ED9" s="376"/>
      <c r="EE9" s="376"/>
      <c r="EF9" s="376"/>
      <c r="EG9" s="376"/>
      <c r="EH9" s="376"/>
      <c r="EI9" s="376"/>
      <c r="EJ9" s="376"/>
      <c r="EK9" s="376"/>
      <c r="EL9" s="376"/>
      <c r="EM9" s="376"/>
      <c r="EN9" s="376"/>
      <c r="EO9" s="376"/>
      <c r="EP9" s="376"/>
      <c r="EQ9" s="376"/>
      <c r="ER9" s="376"/>
      <c r="ES9" s="376"/>
      <c r="ET9" s="376"/>
      <c r="EU9" s="376"/>
      <c r="EV9" s="376"/>
      <c r="EW9" s="376"/>
      <c r="EX9" s="376"/>
      <c r="EY9" s="376"/>
      <c r="EZ9" s="376"/>
      <c r="FA9" s="376"/>
      <c r="FB9" s="376"/>
      <c r="FC9" s="376"/>
      <c r="FD9" s="376"/>
      <c r="FE9" s="376"/>
      <c r="FF9" s="376"/>
      <c r="FG9" s="376"/>
      <c r="FH9" s="376"/>
      <c r="FI9" s="376"/>
      <c r="FJ9" s="376"/>
      <c r="FK9" s="376"/>
      <c r="FL9" s="376"/>
      <c r="FM9" s="376"/>
      <c r="FN9" s="376"/>
      <c r="FO9" s="376"/>
      <c r="FP9" s="376"/>
      <c r="FQ9" s="376"/>
      <c r="FR9" s="376"/>
      <c r="FS9" s="376"/>
      <c r="FT9" s="376"/>
      <c r="FU9" s="376"/>
      <c r="FV9" s="376"/>
      <c r="FW9" s="376"/>
      <c r="FX9" s="376"/>
      <c r="FY9" s="376"/>
      <c r="FZ9" s="376"/>
      <c r="GA9" s="376"/>
      <c r="GB9" s="376"/>
      <c r="GC9" s="376"/>
      <c r="GD9" s="376"/>
      <c r="GE9" s="376"/>
      <c r="GF9" s="376"/>
      <c r="GG9" s="376"/>
      <c r="GH9" s="376"/>
      <c r="GI9" s="376"/>
      <c r="GJ9" s="376"/>
      <c r="GK9" s="376"/>
      <c r="GL9" s="376"/>
      <c r="GM9" s="376"/>
      <c r="GN9" s="376"/>
      <c r="GO9" s="376"/>
      <c r="GP9" s="376"/>
      <c r="GQ9" s="376"/>
      <c r="GR9" s="376"/>
      <c r="GS9" s="376"/>
      <c r="GT9" s="376"/>
      <c r="GU9" s="376"/>
      <c r="GV9" s="376"/>
      <c r="GW9" s="376"/>
      <c r="GX9" s="376"/>
      <c r="GY9" s="376"/>
      <c r="GZ9" s="376"/>
      <c r="HA9" s="376"/>
      <c r="HB9" s="376"/>
      <c r="HC9" s="376"/>
      <c r="HD9" s="376"/>
      <c r="HE9" s="376"/>
      <c r="HF9" s="376"/>
      <c r="HG9" s="376"/>
      <c r="HH9" s="376"/>
      <c r="HI9" s="376"/>
      <c r="HJ9" s="376"/>
      <c r="HK9" s="376"/>
      <c r="HL9" s="376"/>
      <c r="HM9" s="376"/>
      <c r="HN9" s="376"/>
      <c r="HO9" s="376"/>
      <c r="HP9" s="376"/>
      <c r="HQ9" s="376"/>
      <c r="HR9" s="376"/>
      <c r="HS9" s="376"/>
      <c r="HT9" s="376"/>
      <c r="HU9" s="376"/>
      <c r="HV9" s="376"/>
      <c r="HW9" s="376"/>
      <c r="HX9" s="376"/>
      <c r="HY9" s="376"/>
      <c r="HZ9" s="376"/>
      <c r="IA9" s="376"/>
      <c r="IB9" s="376"/>
      <c r="IC9" s="376"/>
      <c r="ID9" s="376"/>
      <c r="IE9" s="376"/>
      <c r="IF9" s="376"/>
      <c r="IG9" s="376"/>
      <c r="IH9" s="376"/>
      <c r="II9" s="376"/>
      <c r="IJ9" s="376"/>
      <c r="IK9" s="376"/>
      <c r="IL9" s="376"/>
      <c r="IM9" s="376"/>
      <c r="IN9" s="376"/>
      <c r="IO9" s="376"/>
      <c r="IP9" s="376"/>
      <c r="IQ9" s="376"/>
      <c r="IR9" s="376"/>
      <c r="IS9" s="376"/>
      <c r="IT9" s="376"/>
      <c r="IU9" s="376"/>
      <c r="IV9" s="376"/>
      <c r="IW9" s="376"/>
      <c r="IX9" s="376"/>
      <c r="IY9" s="376"/>
      <c r="IZ9" s="376"/>
      <c r="JA9" s="376"/>
      <c r="JB9" s="376"/>
      <c r="JC9" s="376"/>
      <c r="JD9" s="376"/>
      <c r="JE9" s="376"/>
      <c r="JF9" s="376"/>
      <c r="JG9" s="376"/>
      <c r="JH9" s="376"/>
      <c r="JI9" s="376"/>
      <c r="JJ9" s="376"/>
      <c r="JK9" s="376"/>
      <c r="JL9" s="376"/>
      <c r="JM9" s="376"/>
      <c r="JN9" s="376"/>
      <c r="JO9" s="376"/>
      <c r="JP9" s="376"/>
      <c r="JQ9" s="376"/>
      <c r="JR9" s="376"/>
      <c r="JS9" s="376"/>
      <c r="JT9" s="376"/>
      <c r="JU9" s="376"/>
      <c r="JV9" s="376"/>
      <c r="JW9" s="376"/>
      <c r="JX9" s="376"/>
      <c r="JY9" s="376"/>
      <c r="JZ9" s="376"/>
      <c r="KA9" s="376"/>
      <c r="KB9" s="376"/>
      <c r="KC9" s="376"/>
      <c r="KD9" s="376"/>
      <c r="KE9" s="376"/>
      <c r="KF9" s="376"/>
      <c r="KG9" s="376"/>
      <c r="KH9" s="376"/>
      <c r="KI9" s="376"/>
      <c r="KJ9" s="376"/>
      <c r="KK9" s="376"/>
      <c r="KL9" s="376"/>
      <c r="KM9" s="376"/>
      <c r="KN9" s="376"/>
      <c r="KO9" s="376"/>
      <c r="KP9" s="376"/>
      <c r="KQ9" s="376"/>
      <c r="KR9" s="376"/>
      <c r="KS9" s="376"/>
      <c r="KT9" s="376"/>
      <c r="KU9" s="376"/>
      <c r="KV9" s="376"/>
      <c r="KW9" s="376"/>
      <c r="KX9" s="376"/>
      <c r="KY9" s="376"/>
      <c r="KZ9" s="376"/>
      <c r="LA9" s="376"/>
      <c r="LB9" s="376"/>
      <c r="LC9" s="376"/>
      <c r="LD9" s="376"/>
      <c r="LE9" s="376"/>
      <c r="LF9" s="376"/>
      <c r="LG9" s="376"/>
      <c r="LH9" s="376"/>
      <c r="LI9" s="376"/>
      <c r="LJ9" s="376"/>
      <c r="LK9" s="376"/>
      <c r="LL9" s="376"/>
      <c r="LM9" s="376"/>
      <c r="LN9" s="376"/>
      <c r="LO9" s="376"/>
      <c r="LP9" s="376"/>
      <c r="LQ9" s="376"/>
      <c r="LR9" s="376"/>
      <c r="LS9" s="376"/>
      <c r="LT9" s="376"/>
      <c r="LU9" s="376"/>
      <c r="LV9" s="376"/>
      <c r="LW9" s="376"/>
      <c r="LX9" s="376"/>
      <c r="LY9" s="376"/>
      <c r="LZ9" s="376"/>
      <c r="MA9" s="376"/>
      <c r="MB9" s="376"/>
      <c r="MC9" s="376"/>
      <c r="MD9" s="376"/>
      <c r="ME9" s="376"/>
      <c r="MF9" s="376"/>
      <c r="MG9" s="376"/>
      <c r="MH9" s="376"/>
      <c r="MI9" s="376"/>
      <c r="MJ9" s="376"/>
      <c r="MK9" s="376"/>
      <c r="ML9" s="376"/>
      <c r="MM9" s="376"/>
      <c r="MN9" s="376"/>
      <c r="MO9" s="376"/>
      <c r="MP9" s="376"/>
      <c r="MQ9" s="376"/>
      <c r="MR9" s="376"/>
      <c r="MS9" s="376"/>
      <c r="MT9" s="376"/>
      <c r="MU9" s="376"/>
      <c r="MV9" s="376"/>
      <c r="MW9" s="376"/>
    </row>
    <row r="10" customFormat="false" ht="15" hidden="false" customHeight="false" outlineLevel="0" collapsed="false">
      <c r="A10" s="377" t="s">
        <v>121</v>
      </c>
      <c r="B10" s="376"/>
      <c r="C10" s="376"/>
      <c r="D10" s="376"/>
      <c r="E10" s="376"/>
      <c r="F10" s="376"/>
      <c r="G10" s="376"/>
      <c r="H10" s="376"/>
      <c r="I10" s="376"/>
      <c r="J10" s="376"/>
      <c r="K10" s="376"/>
      <c r="L10" s="376"/>
      <c r="M10" s="376"/>
      <c r="N10" s="376"/>
      <c r="O10" s="376"/>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376"/>
      <c r="AQ10" s="376"/>
      <c r="AR10" s="376"/>
      <c r="AS10" s="376"/>
      <c r="AT10" s="376"/>
      <c r="AU10" s="376"/>
      <c r="AV10" s="376"/>
      <c r="AW10" s="376"/>
      <c r="AX10" s="376"/>
      <c r="AY10" s="376"/>
      <c r="AZ10" s="376"/>
      <c r="BA10" s="376"/>
      <c r="BB10" s="376"/>
      <c r="BC10" s="376"/>
      <c r="BD10" s="376"/>
      <c r="BE10" s="376"/>
      <c r="BF10" s="376"/>
      <c r="BG10" s="376"/>
      <c r="BH10" s="376"/>
      <c r="BI10" s="376"/>
      <c r="BJ10" s="376"/>
      <c r="BK10" s="376"/>
      <c r="BL10" s="376"/>
      <c r="BM10" s="376"/>
      <c r="BN10" s="376"/>
      <c r="BO10" s="376"/>
      <c r="BP10" s="376"/>
      <c r="BQ10" s="376"/>
      <c r="BR10" s="376"/>
      <c r="BS10" s="376"/>
      <c r="BT10" s="376"/>
      <c r="BU10" s="376"/>
      <c r="BV10" s="376"/>
      <c r="BW10" s="376"/>
      <c r="BX10" s="376"/>
      <c r="BY10" s="376"/>
      <c r="BZ10" s="376"/>
      <c r="CA10" s="376"/>
      <c r="CB10" s="376"/>
      <c r="CC10" s="376"/>
      <c r="CD10" s="376"/>
      <c r="CE10" s="376"/>
      <c r="CF10" s="376"/>
      <c r="CG10" s="376"/>
      <c r="CH10" s="376"/>
      <c r="CI10" s="376"/>
      <c r="CJ10" s="376"/>
      <c r="CK10" s="376"/>
      <c r="CL10" s="376"/>
      <c r="CM10" s="376"/>
      <c r="CN10" s="376"/>
      <c r="CO10" s="376"/>
      <c r="CP10" s="376"/>
      <c r="CQ10" s="376"/>
      <c r="CR10" s="376"/>
      <c r="CS10" s="376"/>
      <c r="CT10" s="376"/>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row>
    <row r="11" customFormat="false" ht="15" hidden="false" customHeight="false" outlineLevel="0" collapsed="false">
      <c r="A11" s="375" t="s">
        <v>122</v>
      </c>
      <c r="B11" s="376"/>
      <c r="C11" s="376"/>
      <c r="D11" s="376"/>
      <c r="E11" s="376"/>
      <c r="F11" s="376"/>
      <c r="G11" s="376"/>
      <c r="H11" s="376"/>
      <c r="I11" s="376"/>
      <c r="J11" s="376"/>
      <c r="K11" s="376"/>
      <c r="L11" s="376"/>
      <c r="M11" s="376"/>
      <c r="N11" s="376"/>
      <c r="O11" s="376"/>
      <c r="P11" s="376"/>
      <c r="Q11" s="376"/>
      <c r="R11" s="376"/>
      <c r="S11" s="376"/>
      <c r="T11" s="376"/>
      <c r="U11" s="376"/>
      <c r="V11" s="376"/>
      <c r="W11" s="376"/>
      <c r="X11" s="376"/>
      <c r="Y11" s="376"/>
      <c r="Z11" s="376"/>
      <c r="AA11" s="376"/>
      <c r="AB11" s="376"/>
      <c r="AC11" s="376"/>
      <c r="AD11" s="376"/>
      <c r="AE11" s="376"/>
      <c r="AF11" s="376"/>
      <c r="AG11" s="376"/>
      <c r="AH11" s="376"/>
      <c r="AI11" s="376"/>
      <c r="AJ11" s="376"/>
      <c r="AK11" s="376"/>
      <c r="AL11" s="376"/>
      <c r="AM11" s="376"/>
      <c r="AN11" s="376"/>
      <c r="AO11" s="376"/>
      <c r="AP11" s="376"/>
      <c r="AQ11" s="376"/>
      <c r="AR11" s="376"/>
      <c r="AS11" s="376"/>
      <c r="AT11" s="376"/>
      <c r="AU11" s="376"/>
      <c r="AV11" s="376"/>
      <c r="AW11" s="376"/>
      <c r="AX11" s="376"/>
      <c r="AY11" s="376"/>
      <c r="AZ11" s="376"/>
      <c r="BA11" s="376"/>
      <c r="BB11" s="376"/>
      <c r="BC11" s="376"/>
      <c r="BD11" s="376"/>
      <c r="BE11" s="376"/>
      <c r="BF11" s="376"/>
      <c r="BG11" s="376"/>
      <c r="BH11" s="376"/>
      <c r="BI11" s="376"/>
      <c r="BJ11" s="376"/>
      <c r="BK11" s="376"/>
      <c r="BL11" s="376"/>
      <c r="BM11" s="376"/>
      <c r="BN11" s="376"/>
      <c r="BO11" s="376"/>
      <c r="BP11" s="376"/>
      <c r="BQ11" s="376"/>
      <c r="BR11" s="376"/>
      <c r="BS11" s="376"/>
      <c r="BT11" s="376"/>
      <c r="BU11" s="376"/>
      <c r="BV11" s="376"/>
      <c r="BW11" s="376"/>
      <c r="BX11" s="376"/>
      <c r="BY11" s="376"/>
      <c r="BZ11" s="376"/>
      <c r="CA11" s="376"/>
      <c r="CB11" s="376"/>
      <c r="CC11" s="376"/>
      <c r="CD11" s="376"/>
      <c r="CE11" s="376"/>
      <c r="CF11" s="376"/>
      <c r="CG11" s="376"/>
      <c r="CH11" s="376"/>
      <c r="CI11" s="376"/>
      <c r="CJ11" s="376"/>
      <c r="CK11" s="376"/>
      <c r="CL11" s="376"/>
      <c r="CM11" s="376"/>
      <c r="CN11" s="376"/>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6"/>
      <c r="DM11" s="376"/>
      <c r="DN11" s="376"/>
      <c r="DO11" s="376"/>
      <c r="DP11" s="376"/>
      <c r="DQ11" s="376"/>
      <c r="DR11" s="376"/>
      <c r="DS11" s="376"/>
      <c r="DT11" s="376"/>
      <c r="DU11" s="376"/>
      <c r="DV11" s="376"/>
      <c r="DW11" s="376"/>
      <c r="DX11" s="376"/>
      <c r="DY11" s="376"/>
      <c r="DZ11" s="376"/>
      <c r="EA11" s="376"/>
      <c r="EB11" s="376"/>
      <c r="EC11" s="376"/>
      <c r="ED11" s="376"/>
      <c r="EE11" s="376"/>
      <c r="EF11" s="376"/>
      <c r="EG11" s="376"/>
      <c r="EH11" s="376"/>
      <c r="EI11" s="376"/>
      <c r="EJ11" s="376"/>
      <c r="EK11" s="376"/>
      <c r="EL11" s="376"/>
      <c r="EM11" s="376"/>
      <c r="EN11" s="376"/>
      <c r="EO11" s="376"/>
      <c r="EP11" s="376"/>
      <c r="EQ11" s="376"/>
      <c r="ER11" s="376"/>
      <c r="ES11" s="376"/>
      <c r="ET11" s="376"/>
      <c r="EU11" s="376"/>
      <c r="EV11" s="376"/>
      <c r="EW11" s="376"/>
      <c r="EX11" s="376"/>
      <c r="EY11" s="376"/>
      <c r="EZ11" s="376"/>
      <c r="FA11" s="376"/>
      <c r="FB11" s="376"/>
      <c r="FC11" s="376"/>
      <c r="FD11" s="376"/>
      <c r="FE11" s="376"/>
      <c r="FF11" s="376"/>
      <c r="FG11" s="376"/>
      <c r="FH11" s="376"/>
      <c r="FI11" s="376"/>
      <c r="FJ11" s="376"/>
      <c r="FK11" s="376"/>
      <c r="FL11" s="376"/>
      <c r="FM11" s="376"/>
      <c r="FN11" s="376"/>
      <c r="FO11" s="376"/>
      <c r="FP11" s="376"/>
      <c r="FQ11" s="376"/>
      <c r="FR11" s="376"/>
      <c r="FS11" s="376"/>
      <c r="FT11" s="376"/>
      <c r="FU11" s="376"/>
      <c r="FV11" s="376"/>
      <c r="FW11" s="376"/>
      <c r="FX11" s="376"/>
      <c r="FY11" s="376"/>
      <c r="FZ11" s="376"/>
      <c r="GA11" s="376"/>
      <c r="GB11" s="376"/>
      <c r="GC11" s="376"/>
      <c r="GD11" s="376"/>
      <c r="GE11" s="376"/>
      <c r="GF11" s="376"/>
      <c r="GG11" s="376"/>
      <c r="GH11" s="376"/>
      <c r="GI11" s="376"/>
      <c r="GJ11" s="376"/>
      <c r="GK11" s="376"/>
      <c r="GL11" s="376"/>
      <c r="GM11" s="376"/>
      <c r="GN11" s="376"/>
      <c r="GO11" s="376"/>
      <c r="GP11" s="376"/>
      <c r="GQ11" s="376"/>
      <c r="GR11" s="376"/>
      <c r="GS11" s="376"/>
      <c r="GT11" s="376"/>
      <c r="GU11" s="376"/>
      <c r="GV11" s="376"/>
      <c r="GW11" s="376"/>
      <c r="GX11" s="376"/>
      <c r="GY11" s="376"/>
      <c r="GZ11" s="376"/>
      <c r="HA11" s="376"/>
      <c r="HB11" s="376"/>
      <c r="HC11" s="376"/>
      <c r="HD11" s="376"/>
      <c r="HE11" s="376"/>
      <c r="HF11" s="376"/>
      <c r="HG11" s="376"/>
      <c r="HH11" s="376"/>
      <c r="HI11" s="376"/>
      <c r="HJ11" s="376"/>
      <c r="HK11" s="376"/>
      <c r="HL11" s="376"/>
      <c r="HM11" s="376"/>
      <c r="HN11" s="376"/>
      <c r="HO11" s="376"/>
      <c r="HP11" s="376"/>
      <c r="HQ11" s="376"/>
      <c r="HR11" s="376"/>
      <c r="HS11" s="376"/>
      <c r="HT11" s="376"/>
      <c r="HU11" s="376"/>
      <c r="HV11" s="376"/>
      <c r="HW11" s="376"/>
      <c r="HX11" s="376"/>
      <c r="HY11" s="376"/>
      <c r="HZ11" s="376"/>
      <c r="IA11" s="376"/>
      <c r="IB11" s="376"/>
      <c r="IC11" s="376"/>
      <c r="ID11" s="376"/>
      <c r="IE11" s="376"/>
      <c r="IF11" s="376"/>
      <c r="IG11" s="376"/>
      <c r="IH11" s="376"/>
      <c r="II11" s="376"/>
      <c r="IJ11" s="376"/>
      <c r="IK11" s="376"/>
      <c r="IL11" s="376"/>
      <c r="IM11" s="376"/>
      <c r="IN11" s="376"/>
      <c r="IO11" s="376"/>
      <c r="IP11" s="376"/>
      <c r="IQ11" s="376"/>
      <c r="IR11" s="376"/>
      <c r="IS11" s="376"/>
      <c r="IT11" s="376"/>
      <c r="IU11" s="376"/>
      <c r="IV11" s="376"/>
      <c r="IW11" s="376"/>
      <c r="IX11" s="376"/>
      <c r="IY11" s="376"/>
      <c r="IZ11" s="376"/>
      <c r="JA11" s="376"/>
      <c r="JB11" s="376"/>
      <c r="JC11" s="376"/>
      <c r="JD11" s="376"/>
      <c r="JE11" s="376"/>
      <c r="JF11" s="376"/>
      <c r="JG11" s="376"/>
      <c r="JH11" s="376"/>
      <c r="JI11" s="376"/>
      <c r="JJ11" s="376"/>
      <c r="JK11" s="376"/>
      <c r="JL11" s="376"/>
      <c r="JM11" s="376"/>
      <c r="JN11" s="376"/>
      <c r="JO11" s="376"/>
      <c r="JP11" s="376"/>
      <c r="JQ11" s="376"/>
      <c r="JR11" s="376"/>
      <c r="JS11" s="376"/>
      <c r="JT11" s="376"/>
      <c r="JU11" s="376"/>
      <c r="JV11" s="376"/>
      <c r="JW11" s="376"/>
      <c r="JX11" s="376"/>
      <c r="JY11" s="376"/>
      <c r="JZ11" s="376"/>
      <c r="KA11" s="376"/>
      <c r="KB11" s="376"/>
      <c r="KC11" s="376"/>
      <c r="KD11" s="376"/>
      <c r="KE11" s="376"/>
      <c r="KF11" s="376"/>
      <c r="KG11" s="376"/>
      <c r="KH11" s="376"/>
      <c r="KI11" s="376"/>
      <c r="KJ11" s="376"/>
      <c r="KK11" s="376"/>
      <c r="KL11" s="376"/>
      <c r="KM11" s="376"/>
      <c r="KN11" s="376"/>
      <c r="KO11" s="376"/>
      <c r="KP11" s="376"/>
      <c r="KQ11" s="376"/>
      <c r="KR11" s="376"/>
      <c r="KS11" s="376"/>
      <c r="KT11" s="376"/>
      <c r="KU11" s="376"/>
      <c r="KV11" s="376"/>
      <c r="KW11" s="376"/>
      <c r="KX11" s="376"/>
      <c r="KY11" s="376"/>
      <c r="KZ11" s="376"/>
      <c r="LA11" s="376"/>
      <c r="LB11" s="376"/>
      <c r="LC11" s="376"/>
      <c r="LD11" s="376"/>
      <c r="LE11" s="376"/>
      <c r="LF11" s="376"/>
      <c r="LG11" s="376"/>
      <c r="LH11" s="376"/>
      <c r="LI11" s="376"/>
      <c r="LJ11" s="376"/>
      <c r="LK11" s="376"/>
      <c r="LL11" s="376"/>
      <c r="LM11" s="376"/>
      <c r="LN11" s="376"/>
      <c r="LO11" s="376"/>
      <c r="LP11" s="376"/>
      <c r="LQ11" s="376"/>
      <c r="LR11" s="376"/>
      <c r="LS11" s="376"/>
      <c r="LT11" s="376"/>
      <c r="LU11" s="376"/>
      <c r="LV11" s="376"/>
      <c r="LW11" s="376"/>
      <c r="LX11" s="376"/>
      <c r="LY11" s="376"/>
      <c r="LZ11" s="376"/>
      <c r="MA11" s="376"/>
      <c r="MB11" s="376"/>
      <c r="MC11" s="376"/>
      <c r="MD11" s="376"/>
      <c r="ME11" s="376"/>
      <c r="MF11" s="376"/>
      <c r="MG11" s="376"/>
      <c r="MH11" s="376"/>
      <c r="MI11" s="376"/>
      <c r="MJ11" s="376"/>
      <c r="MK11" s="376"/>
      <c r="ML11" s="376"/>
      <c r="MM11" s="376"/>
      <c r="MN11" s="376"/>
      <c r="MO11" s="376"/>
      <c r="MP11" s="376"/>
      <c r="MQ11" s="376"/>
      <c r="MR11" s="376"/>
      <c r="MS11" s="376"/>
      <c r="MT11" s="376"/>
      <c r="MU11" s="376"/>
      <c r="MV11" s="376"/>
      <c r="MW11" s="376"/>
    </row>
    <row r="12" customFormat="false" ht="15" hidden="false" customHeight="false" outlineLevel="0" collapsed="false">
      <c r="A12" s="377" t="s">
        <v>120</v>
      </c>
      <c r="B12" s="378"/>
      <c r="C12" s="378"/>
      <c r="D12" s="378"/>
      <c r="E12" s="378"/>
      <c r="F12" s="378"/>
      <c r="G12" s="378"/>
      <c r="H12" s="378"/>
      <c r="I12" s="378"/>
      <c r="J12" s="378"/>
      <c r="K12" s="378"/>
      <c r="L12" s="378"/>
      <c r="M12" s="378"/>
      <c r="N12" s="378"/>
      <c r="O12" s="378"/>
      <c r="P12" s="378"/>
      <c r="Q12" s="378"/>
      <c r="R12" s="378"/>
      <c r="S12" s="378"/>
      <c r="T12" s="378"/>
      <c r="U12" s="378"/>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c r="AR12" s="378"/>
      <c r="AS12" s="378"/>
      <c r="AT12" s="378"/>
      <c r="AU12" s="378"/>
      <c r="AV12" s="378"/>
      <c r="AW12" s="378"/>
      <c r="AX12" s="378"/>
      <c r="AY12" s="378"/>
      <c r="AZ12" s="378"/>
      <c r="BA12" s="378"/>
      <c r="BB12" s="378"/>
      <c r="BC12" s="378"/>
      <c r="BD12" s="378"/>
      <c r="BE12" s="378"/>
      <c r="BF12" s="378"/>
      <c r="BG12" s="378"/>
      <c r="BH12" s="378"/>
      <c r="BI12" s="378"/>
      <c r="BJ12" s="378"/>
      <c r="BK12" s="378"/>
      <c r="BL12" s="378"/>
      <c r="BM12" s="378"/>
      <c r="BN12" s="378"/>
      <c r="BO12" s="378"/>
      <c r="BP12" s="378"/>
      <c r="BQ12" s="378"/>
      <c r="BR12" s="378"/>
      <c r="BS12" s="378"/>
      <c r="BT12" s="378"/>
      <c r="BU12" s="378"/>
      <c r="BV12" s="378"/>
      <c r="BW12" s="378"/>
      <c r="BX12" s="378"/>
      <c r="BY12" s="378"/>
      <c r="BZ12" s="378"/>
      <c r="CA12" s="378"/>
      <c r="CB12" s="378"/>
      <c r="CC12" s="378"/>
      <c r="CD12" s="378"/>
      <c r="CE12" s="378"/>
      <c r="CF12" s="378"/>
      <c r="CG12" s="378"/>
      <c r="CH12" s="378"/>
      <c r="CI12" s="378"/>
      <c r="CJ12" s="378"/>
      <c r="CK12" s="378"/>
      <c r="CL12" s="378"/>
      <c r="CM12" s="378"/>
      <c r="CN12" s="378"/>
      <c r="CO12" s="378"/>
      <c r="CP12" s="378"/>
      <c r="CQ12" s="378"/>
      <c r="CR12" s="378"/>
      <c r="CS12" s="378"/>
      <c r="CT12" s="378"/>
      <c r="CU12" s="378"/>
      <c r="CV12" s="378"/>
      <c r="CW12" s="378"/>
      <c r="CX12" s="378"/>
      <c r="CY12" s="378"/>
      <c r="CZ12" s="378"/>
      <c r="DA12" s="378"/>
      <c r="DB12" s="378"/>
      <c r="DC12" s="378"/>
      <c r="DD12" s="378"/>
      <c r="DE12" s="378"/>
      <c r="DF12" s="378"/>
      <c r="DG12" s="378"/>
      <c r="DH12" s="378"/>
      <c r="DI12" s="378"/>
      <c r="DJ12" s="378"/>
      <c r="DK12" s="378"/>
      <c r="DL12" s="378"/>
      <c r="DM12" s="378"/>
      <c r="DN12" s="378"/>
      <c r="DO12" s="378"/>
      <c r="DP12" s="378"/>
      <c r="DQ12" s="378"/>
      <c r="DR12" s="378"/>
      <c r="DS12" s="378"/>
      <c r="DT12" s="378"/>
      <c r="DU12" s="378"/>
      <c r="DV12" s="378"/>
      <c r="DW12" s="378"/>
      <c r="DX12" s="378"/>
      <c r="DY12" s="378"/>
      <c r="DZ12" s="378"/>
      <c r="EA12" s="378"/>
      <c r="EB12" s="378"/>
      <c r="EC12" s="378"/>
      <c r="ED12" s="378"/>
      <c r="EE12" s="378"/>
      <c r="EF12" s="378"/>
      <c r="EG12" s="378"/>
      <c r="EH12" s="378"/>
      <c r="EI12" s="378"/>
      <c r="EJ12" s="378"/>
      <c r="EK12" s="378"/>
      <c r="EL12" s="378"/>
      <c r="EM12" s="378"/>
      <c r="EN12" s="378"/>
      <c r="EO12" s="378"/>
      <c r="EP12" s="378"/>
      <c r="EQ12" s="378"/>
      <c r="ER12" s="378"/>
      <c r="ES12" s="378"/>
      <c r="ET12" s="378"/>
      <c r="EU12" s="378"/>
      <c r="EV12" s="378"/>
      <c r="EW12" s="378"/>
      <c r="EX12" s="378"/>
      <c r="EY12" s="378"/>
      <c r="EZ12" s="378"/>
      <c r="FA12" s="378"/>
      <c r="FB12" s="378"/>
      <c r="FC12" s="378"/>
      <c r="FD12" s="378"/>
      <c r="FE12" s="378"/>
      <c r="FF12" s="378"/>
      <c r="FG12" s="378"/>
      <c r="FH12" s="378"/>
      <c r="FI12" s="378"/>
      <c r="FJ12" s="378"/>
      <c r="FK12" s="378"/>
      <c r="FL12" s="378"/>
      <c r="FM12" s="378"/>
      <c r="FN12" s="378"/>
      <c r="FO12" s="378"/>
      <c r="FP12" s="378"/>
      <c r="FQ12" s="378"/>
      <c r="FR12" s="378"/>
      <c r="FS12" s="378"/>
      <c r="FT12" s="378"/>
      <c r="FU12" s="378"/>
      <c r="FV12" s="378"/>
      <c r="FW12" s="378"/>
      <c r="FX12" s="378"/>
      <c r="FY12" s="378"/>
      <c r="FZ12" s="378"/>
      <c r="GA12" s="378"/>
      <c r="GB12" s="378"/>
      <c r="GC12" s="378"/>
      <c r="GD12" s="378"/>
      <c r="GE12" s="378"/>
      <c r="GF12" s="378"/>
      <c r="GG12" s="378"/>
      <c r="GH12" s="378"/>
      <c r="GI12" s="378"/>
      <c r="GJ12" s="378"/>
      <c r="GK12" s="378"/>
      <c r="GL12" s="378"/>
      <c r="GM12" s="378"/>
      <c r="GN12" s="378"/>
      <c r="GO12" s="378"/>
      <c r="GP12" s="378"/>
      <c r="GQ12" s="378"/>
      <c r="GR12" s="378"/>
      <c r="GS12" s="378"/>
      <c r="GT12" s="378"/>
      <c r="GU12" s="378"/>
      <c r="GV12" s="378"/>
      <c r="GW12" s="378"/>
      <c r="GX12" s="378"/>
      <c r="GY12" s="378"/>
      <c r="GZ12" s="378"/>
      <c r="HA12" s="378"/>
      <c r="HB12" s="378"/>
      <c r="HC12" s="378"/>
      <c r="HD12" s="378"/>
      <c r="HE12" s="378"/>
      <c r="HF12" s="378"/>
      <c r="HG12" s="378"/>
      <c r="HH12" s="378"/>
      <c r="HI12" s="378"/>
      <c r="HJ12" s="378"/>
      <c r="HK12" s="378"/>
      <c r="HL12" s="378"/>
      <c r="HM12" s="378"/>
      <c r="HN12" s="378"/>
      <c r="HO12" s="378"/>
      <c r="HP12" s="378"/>
      <c r="HQ12" s="378"/>
      <c r="HR12" s="378"/>
      <c r="HS12" s="378"/>
      <c r="HT12" s="378"/>
      <c r="HU12" s="378"/>
      <c r="HV12" s="378"/>
      <c r="HW12" s="378"/>
      <c r="HX12" s="378"/>
      <c r="HY12" s="378"/>
      <c r="HZ12" s="378"/>
      <c r="IA12" s="378"/>
      <c r="IB12" s="378"/>
      <c r="IC12" s="378"/>
      <c r="ID12" s="378"/>
      <c r="IE12" s="378"/>
      <c r="IF12" s="378"/>
      <c r="IG12" s="378"/>
      <c r="IH12" s="378"/>
      <c r="II12" s="378"/>
      <c r="IJ12" s="378"/>
      <c r="IK12" s="378"/>
      <c r="IL12" s="378"/>
      <c r="IM12" s="378"/>
      <c r="IN12" s="378"/>
      <c r="IO12" s="378"/>
      <c r="IP12" s="378"/>
      <c r="IQ12" s="378"/>
      <c r="IR12" s="378"/>
      <c r="IS12" s="378"/>
      <c r="IT12" s="378"/>
      <c r="IU12" s="378"/>
      <c r="IV12" s="378"/>
      <c r="IW12" s="378"/>
      <c r="IX12" s="378"/>
      <c r="IY12" s="378"/>
      <c r="IZ12" s="378"/>
      <c r="JA12" s="378"/>
      <c r="JB12" s="378"/>
      <c r="JC12" s="378"/>
      <c r="JD12" s="378"/>
      <c r="JE12" s="378"/>
      <c r="JF12" s="378"/>
      <c r="JG12" s="378"/>
      <c r="JH12" s="378"/>
      <c r="JI12" s="378"/>
      <c r="JJ12" s="378"/>
      <c r="JK12" s="378"/>
      <c r="JL12" s="378"/>
      <c r="JM12" s="378"/>
      <c r="JN12" s="378"/>
      <c r="JO12" s="378"/>
      <c r="JP12" s="378"/>
      <c r="JQ12" s="378"/>
      <c r="JR12" s="378"/>
      <c r="JS12" s="378"/>
      <c r="JT12" s="378"/>
      <c r="JU12" s="378"/>
      <c r="JV12" s="378"/>
      <c r="JW12" s="378"/>
      <c r="JX12" s="378"/>
      <c r="JY12" s="378"/>
      <c r="JZ12" s="378"/>
      <c r="KA12" s="378"/>
      <c r="KB12" s="378"/>
      <c r="KC12" s="378"/>
      <c r="KD12" s="378"/>
      <c r="KE12" s="378"/>
      <c r="KF12" s="378"/>
      <c r="KG12" s="378"/>
      <c r="KH12" s="378"/>
      <c r="KI12" s="378"/>
      <c r="KJ12" s="378"/>
      <c r="KK12" s="378"/>
      <c r="KL12" s="378"/>
      <c r="KM12" s="378"/>
      <c r="KN12" s="378"/>
      <c r="KO12" s="378"/>
      <c r="KP12" s="378"/>
      <c r="KQ12" s="378"/>
      <c r="KR12" s="378"/>
      <c r="KS12" s="378"/>
      <c r="KT12" s="378"/>
      <c r="KU12" s="378"/>
      <c r="KV12" s="378"/>
      <c r="KW12" s="378"/>
      <c r="KX12" s="378"/>
      <c r="KY12" s="378"/>
      <c r="KZ12" s="378"/>
      <c r="LA12" s="378"/>
      <c r="LB12" s="378"/>
      <c r="LC12" s="378"/>
      <c r="LD12" s="378"/>
      <c r="LE12" s="378"/>
      <c r="LF12" s="378"/>
      <c r="LG12" s="378"/>
      <c r="LH12" s="378"/>
      <c r="LI12" s="378"/>
      <c r="LJ12" s="378"/>
      <c r="LK12" s="378"/>
      <c r="LL12" s="378"/>
      <c r="LM12" s="378"/>
      <c r="LN12" s="378"/>
      <c r="LO12" s="378"/>
      <c r="LP12" s="378"/>
      <c r="LQ12" s="378"/>
      <c r="LR12" s="378"/>
      <c r="LS12" s="378"/>
      <c r="LT12" s="378"/>
      <c r="LU12" s="378"/>
      <c r="LV12" s="378"/>
      <c r="LW12" s="378"/>
      <c r="LX12" s="378"/>
      <c r="LY12" s="378"/>
      <c r="LZ12" s="378"/>
      <c r="MA12" s="378"/>
      <c r="MB12" s="378"/>
      <c r="MC12" s="378"/>
      <c r="MD12" s="378"/>
      <c r="ME12" s="378"/>
      <c r="MF12" s="378"/>
      <c r="MG12" s="378"/>
      <c r="MH12" s="378"/>
      <c r="MI12" s="378"/>
      <c r="MJ12" s="378"/>
      <c r="MK12" s="378"/>
      <c r="ML12" s="378"/>
      <c r="MM12" s="378"/>
      <c r="MN12" s="378"/>
      <c r="MO12" s="378"/>
      <c r="MP12" s="378"/>
      <c r="MQ12" s="378"/>
      <c r="MR12" s="378"/>
      <c r="MS12" s="378"/>
      <c r="MT12" s="378"/>
      <c r="MU12" s="378"/>
      <c r="MV12" s="378"/>
      <c r="MW12" s="378"/>
    </row>
    <row r="13" customFormat="false" ht="15" hidden="false" customHeight="false" outlineLevel="0" collapsed="false">
      <c r="A13" s="375" t="s">
        <v>123</v>
      </c>
      <c r="B13" s="378"/>
      <c r="C13" s="378"/>
      <c r="D13" s="378"/>
      <c r="E13" s="378"/>
      <c r="F13" s="378"/>
      <c r="G13" s="378"/>
      <c r="H13" s="378"/>
      <c r="I13" s="378"/>
      <c r="J13" s="378"/>
      <c r="K13" s="378"/>
      <c r="L13" s="378"/>
      <c r="M13" s="378"/>
      <c r="N13" s="378"/>
      <c r="O13" s="378"/>
      <c r="P13" s="378"/>
      <c r="Q13" s="378"/>
      <c r="R13" s="378"/>
      <c r="S13" s="378"/>
      <c r="T13" s="378"/>
      <c r="U13" s="378"/>
      <c r="V13" s="378"/>
      <c r="W13" s="378"/>
      <c r="X13" s="378"/>
      <c r="Y13" s="378"/>
      <c r="Z13" s="378"/>
      <c r="AA13" s="378"/>
      <c r="AB13" s="378"/>
      <c r="AC13" s="378"/>
      <c r="AD13" s="378"/>
      <c r="AE13" s="378"/>
      <c r="AF13" s="378"/>
      <c r="AG13" s="378"/>
      <c r="AH13" s="378"/>
      <c r="AI13" s="378"/>
      <c r="AJ13" s="378"/>
      <c r="AK13" s="378"/>
      <c r="AL13" s="378"/>
      <c r="AM13" s="378"/>
      <c r="AN13" s="378"/>
      <c r="AO13" s="378"/>
      <c r="AP13" s="378"/>
      <c r="AQ13" s="378"/>
      <c r="AR13" s="378"/>
      <c r="AS13" s="378"/>
      <c r="AT13" s="378"/>
      <c r="AU13" s="378"/>
      <c r="AV13" s="378"/>
      <c r="AW13" s="378"/>
      <c r="AX13" s="378"/>
      <c r="AY13" s="378"/>
      <c r="AZ13" s="378"/>
      <c r="BA13" s="378"/>
      <c r="BB13" s="378"/>
      <c r="BC13" s="378"/>
      <c r="BD13" s="378"/>
      <c r="BE13" s="378"/>
      <c r="BF13" s="378"/>
      <c r="BG13" s="378"/>
      <c r="BH13" s="378"/>
      <c r="BI13" s="378"/>
      <c r="BJ13" s="378"/>
      <c r="BK13" s="378"/>
      <c r="BL13" s="378"/>
      <c r="BM13" s="378"/>
      <c r="BN13" s="378"/>
      <c r="BO13" s="378"/>
      <c r="BP13" s="378"/>
      <c r="BQ13" s="378"/>
      <c r="BR13" s="378"/>
      <c r="BS13" s="378"/>
      <c r="BT13" s="378"/>
      <c r="BU13" s="378"/>
      <c r="BV13" s="378"/>
      <c r="BW13" s="378"/>
      <c r="BX13" s="378"/>
      <c r="BY13" s="378"/>
      <c r="BZ13" s="378"/>
      <c r="CA13" s="378"/>
      <c r="CB13" s="378"/>
      <c r="CC13" s="378"/>
      <c r="CD13" s="378"/>
      <c r="CE13" s="378"/>
      <c r="CF13" s="378"/>
      <c r="CG13" s="378"/>
      <c r="CH13" s="378"/>
      <c r="CI13" s="378"/>
      <c r="CJ13" s="378"/>
      <c r="CK13" s="378"/>
      <c r="CL13" s="378"/>
      <c r="CM13" s="378"/>
      <c r="CN13" s="378"/>
      <c r="CO13" s="378"/>
      <c r="CP13" s="378"/>
      <c r="CQ13" s="378"/>
      <c r="CR13" s="378"/>
      <c r="CS13" s="378"/>
      <c r="CT13" s="378"/>
      <c r="CU13" s="378"/>
      <c r="CV13" s="378"/>
      <c r="CW13" s="378"/>
      <c r="CX13" s="378"/>
      <c r="CY13" s="378"/>
      <c r="CZ13" s="378"/>
      <c r="DA13" s="378"/>
      <c r="DB13" s="378"/>
      <c r="DC13" s="378"/>
      <c r="DD13" s="378"/>
      <c r="DE13" s="378"/>
      <c r="DF13" s="378"/>
      <c r="DG13" s="378"/>
      <c r="DH13" s="378"/>
      <c r="DI13" s="378"/>
      <c r="DJ13" s="378"/>
      <c r="DK13" s="378"/>
      <c r="DL13" s="378"/>
      <c r="DM13" s="378"/>
      <c r="DN13" s="378"/>
      <c r="DO13" s="378"/>
      <c r="DP13" s="378"/>
      <c r="DQ13" s="378"/>
      <c r="DR13" s="378"/>
      <c r="DS13" s="378"/>
      <c r="DT13" s="378"/>
      <c r="DU13" s="378"/>
      <c r="DV13" s="378"/>
      <c r="DW13" s="378"/>
      <c r="DX13" s="378"/>
      <c r="DY13" s="378"/>
      <c r="DZ13" s="378"/>
      <c r="EA13" s="378"/>
      <c r="EB13" s="378"/>
      <c r="EC13" s="378"/>
      <c r="ED13" s="378"/>
      <c r="EE13" s="378"/>
      <c r="EF13" s="378"/>
      <c r="EG13" s="378"/>
      <c r="EH13" s="378"/>
      <c r="EI13" s="378"/>
      <c r="EJ13" s="378"/>
      <c r="EK13" s="378"/>
      <c r="EL13" s="378"/>
      <c r="EM13" s="378"/>
      <c r="EN13" s="378"/>
      <c r="EO13" s="378"/>
      <c r="EP13" s="378"/>
      <c r="EQ13" s="378"/>
      <c r="ER13" s="378"/>
      <c r="ES13" s="378"/>
      <c r="ET13" s="378"/>
      <c r="EU13" s="378"/>
      <c r="EV13" s="378"/>
      <c r="EW13" s="378"/>
      <c r="EX13" s="378"/>
      <c r="EY13" s="378"/>
      <c r="EZ13" s="378"/>
      <c r="FA13" s="378"/>
      <c r="FB13" s="378"/>
      <c r="FC13" s="378"/>
      <c r="FD13" s="378"/>
      <c r="FE13" s="378"/>
      <c r="FF13" s="378"/>
      <c r="FG13" s="378"/>
      <c r="FH13" s="378"/>
      <c r="FI13" s="378"/>
      <c r="FJ13" s="378"/>
      <c r="FK13" s="378"/>
      <c r="FL13" s="378"/>
      <c r="FM13" s="378"/>
      <c r="FN13" s="378"/>
      <c r="FO13" s="378"/>
      <c r="FP13" s="378"/>
      <c r="FQ13" s="378"/>
      <c r="FR13" s="378"/>
      <c r="FS13" s="378"/>
      <c r="FT13" s="378"/>
      <c r="FU13" s="378"/>
      <c r="FV13" s="378"/>
      <c r="FW13" s="378"/>
      <c r="FX13" s="378"/>
      <c r="FY13" s="378"/>
      <c r="FZ13" s="378"/>
      <c r="GA13" s="378"/>
      <c r="GB13" s="378"/>
      <c r="GC13" s="378"/>
      <c r="GD13" s="378"/>
      <c r="GE13" s="378"/>
      <c r="GF13" s="378"/>
      <c r="GG13" s="378"/>
      <c r="GH13" s="378"/>
      <c r="GI13" s="378"/>
      <c r="GJ13" s="378"/>
      <c r="GK13" s="378"/>
      <c r="GL13" s="378"/>
      <c r="GM13" s="378"/>
      <c r="GN13" s="378"/>
      <c r="GO13" s="378"/>
      <c r="GP13" s="378"/>
      <c r="GQ13" s="378"/>
      <c r="GR13" s="378"/>
      <c r="GS13" s="378"/>
      <c r="GT13" s="378"/>
      <c r="GU13" s="378"/>
      <c r="GV13" s="378"/>
      <c r="GW13" s="378"/>
      <c r="GX13" s="378"/>
      <c r="GY13" s="378"/>
      <c r="GZ13" s="378"/>
      <c r="HA13" s="378"/>
      <c r="HB13" s="378"/>
      <c r="HC13" s="378"/>
      <c r="HD13" s="378"/>
      <c r="HE13" s="378"/>
      <c r="HF13" s="378"/>
      <c r="HG13" s="378"/>
      <c r="HH13" s="378"/>
      <c r="HI13" s="378"/>
      <c r="HJ13" s="378"/>
      <c r="HK13" s="378"/>
      <c r="HL13" s="378"/>
      <c r="HM13" s="378"/>
      <c r="HN13" s="378"/>
      <c r="HO13" s="378"/>
      <c r="HP13" s="378"/>
      <c r="HQ13" s="378"/>
      <c r="HR13" s="378"/>
      <c r="HS13" s="378"/>
      <c r="HT13" s="378"/>
      <c r="HU13" s="378"/>
      <c r="HV13" s="378"/>
      <c r="HW13" s="378"/>
      <c r="HX13" s="378"/>
      <c r="HY13" s="378"/>
      <c r="HZ13" s="378"/>
      <c r="IA13" s="378"/>
      <c r="IB13" s="378"/>
      <c r="IC13" s="378"/>
      <c r="ID13" s="378"/>
      <c r="IE13" s="378"/>
      <c r="IF13" s="378"/>
      <c r="IG13" s="378"/>
      <c r="IH13" s="378"/>
      <c r="II13" s="378"/>
      <c r="IJ13" s="378"/>
      <c r="IK13" s="378"/>
      <c r="IL13" s="378"/>
      <c r="IM13" s="378"/>
      <c r="IN13" s="378"/>
      <c r="IO13" s="378"/>
      <c r="IP13" s="378"/>
      <c r="IQ13" s="378"/>
      <c r="IR13" s="378"/>
      <c r="IS13" s="378"/>
      <c r="IT13" s="378"/>
      <c r="IU13" s="378"/>
      <c r="IV13" s="378"/>
      <c r="IW13" s="378"/>
      <c r="IX13" s="378"/>
      <c r="IY13" s="378"/>
      <c r="IZ13" s="378"/>
      <c r="JA13" s="378"/>
      <c r="JB13" s="378"/>
      <c r="JC13" s="378"/>
      <c r="JD13" s="378"/>
      <c r="JE13" s="378"/>
      <c r="JF13" s="378"/>
      <c r="JG13" s="378"/>
      <c r="JH13" s="378"/>
      <c r="JI13" s="378"/>
      <c r="JJ13" s="378"/>
      <c r="JK13" s="378"/>
      <c r="JL13" s="378"/>
      <c r="JM13" s="378"/>
      <c r="JN13" s="378"/>
      <c r="JO13" s="378"/>
      <c r="JP13" s="378"/>
      <c r="JQ13" s="378"/>
      <c r="JR13" s="378"/>
      <c r="JS13" s="378"/>
      <c r="JT13" s="378"/>
      <c r="JU13" s="378"/>
      <c r="JV13" s="378"/>
      <c r="JW13" s="378"/>
      <c r="JX13" s="378"/>
      <c r="JY13" s="378"/>
      <c r="JZ13" s="378"/>
      <c r="KA13" s="378"/>
      <c r="KB13" s="378"/>
      <c r="KC13" s="378"/>
      <c r="KD13" s="378"/>
      <c r="KE13" s="378"/>
      <c r="KF13" s="378"/>
      <c r="KG13" s="378"/>
      <c r="KH13" s="378"/>
      <c r="KI13" s="378"/>
      <c r="KJ13" s="378"/>
      <c r="KK13" s="378"/>
      <c r="KL13" s="378"/>
      <c r="KM13" s="378"/>
      <c r="KN13" s="378"/>
      <c r="KO13" s="378"/>
      <c r="KP13" s="378"/>
      <c r="KQ13" s="378"/>
      <c r="KR13" s="378"/>
      <c r="KS13" s="378"/>
      <c r="KT13" s="378"/>
      <c r="KU13" s="378"/>
      <c r="KV13" s="378"/>
      <c r="KW13" s="378"/>
      <c r="KX13" s="378"/>
      <c r="KY13" s="378"/>
      <c r="KZ13" s="378"/>
      <c r="LA13" s="378"/>
      <c r="LB13" s="378"/>
      <c r="LC13" s="378"/>
      <c r="LD13" s="378"/>
      <c r="LE13" s="378"/>
      <c r="LF13" s="378"/>
      <c r="LG13" s="378"/>
      <c r="LH13" s="378"/>
      <c r="LI13" s="378"/>
      <c r="LJ13" s="378"/>
      <c r="LK13" s="378"/>
      <c r="LL13" s="378"/>
      <c r="LM13" s="378"/>
      <c r="LN13" s="378"/>
      <c r="LO13" s="378"/>
      <c r="LP13" s="378"/>
      <c r="LQ13" s="378"/>
      <c r="LR13" s="378"/>
      <c r="LS13" s="378"/>
      <c r="LT13" s="378"/>
      <c r="LU13" s="378"/>
      <c r="LV13" s="378"/>
      <c r="LW13" s="378"/>
      <c r="LX13" s="378"/>
      <c r="LY13" s="378"/>
      <c r="LZ13" s="378"/>
      <c r="MA13" s="378"/>
      <c r="MB13" s="378"/>
      <c r="MC13" s="378"/>
      <c r="MD13" s="378"/>
      <c r="ME13" s="378"/>
      <c r="MF13" s="378"/>
      <c r="MG13" s="378"/>
      <c r="MH13" s="378"/>
      <c r="MI13" s="378"/>
      <c r="MJ13" s="378"/>
      <c r="MK13" s="378"/>
      <c r="ML13" s="378"/>
      <c r="MM13" s="378"/>
      <c r="MN13" s="378"/>
      <c r="MO13" s="378"/>
      <c r="MP13" s="378"/>
      <c r="MQ13" s="378"/>
      <c r="MR13" s="378"/>
      <c r="MS13" s="378"/>
      <c r="MT13" s="378"/>
      <c r="MU13" s="378"/>
      <c r="MV13" s="378"/>
      <c r="MW13" s="378"/>
    </row>
    <row r="14" customFormat="false" ht="15" hidden="false" customHeight="false" outlineLevel="0" collapsed="false">
      <c r="A14" s="377" t="s">
        <v>124</v>
      </c>
      <c r="B14" s="378"/>
      <c r="C14" s="378"/>
      <c r="D14" s="378"/>
      <c r="E14" s="378"/>
      <c r="F14" s="378"/>
      <c r="G14" s="378"/>
      <c r="H14" s="378"/>
      <c r="I14" s="378"/>
      <c r="J14" s="378"/>
      <c r="K14" s="378"/>
      <c r="L14" s="378"/>
      <c r="M14" s="378"/>
      <c r="N14" s="378"/>
      <c r="O14" s="378"/>
      <c r="P14" s="378"/>
      <c r="Q14" s="378"/>
      <c r="R14" s="378"/>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8"/>
      <c r="AT14" s="378"/>
      <c r="AU14" s="378"/>
      <c r="AV14" s="378"/>
      <c r="AW14" s="378"/>
      <c r="AX14" s="378"/>
      <c r="AY14" s="378"/>
      <c r="AZ14" s="378"/>
      <c r="BA14" s="378"/>
      <c r="BB14" s="378"/>
      <c r="BC14" s="378"/>
      <c r="BD14" s="378"/>
      <c r="BE14" s="378"/>
      <c r="BF14" s="378"/>
      <c r="BG14" s="378"/>
      <c r="BH14" s="378"/>
      <c r="BI14" s="378"/>
      <c r="BJ14" s="378"/>
      <c r="BK14" s="378"/>
      <c r="BL14" s="378"/>
      <c r="BM14" s="378"/>
      <c r="BN14" s="378"/>
      <c r="BO14" s="378"/>
      <c r="BP14" s="378"/>
      <c r="BQ14" s="378"/>
      <c r="BR14" s="378"/>
      <c r="BS14" s="378"/>
      <c r="BT14" s="378"/>
      <c r="BU14" s="378"/>
      <c r="BV14" s="378"/>
      <c r="BW14" s="378"/>
      <c r="BX14" s="378"/>
      <c r="BY14" s="378"/>
      <c r="BZ14" s="378"/>
      <c r="CA14" s="378"/>
      <c r="CB14" s="378"/>
      <c r="CC14" s="378"/>
      <c r="CD14" s="378"/>
      <c r="CE14" s="378"/>
      <c r="CF14" s="378"/>
      <c r="CG14" s="378"/>
      <c r="CH14" s="378"/>
      <c r="CI14" s="378"/>
      <c r="CJ14" s="378"/>
      <c r="CK14" s="378"/>
      <c r="CL14" s="378"/>
      <c r="CM14" s="378"/>
      <c r="CN14" s="378"/>
      <c r="CO14" s="378"/>
      <c r="CP14" s="378"/>
      <c r="CQ14" s="378"/>
      <c r="CR14" s="378"/>
      <c r="CS14" s="378"/>
      <c r="CT14" s="378"/>
      <c r="CU14" s="378"/>
      <c r="CV14" s="378"/>
      <c r="CW14" s="378"/>
      <c r="CX14" s="378"/>
      <c r="CY14" s="378"/>
      <c r="CZ14" s="378"/>
      <c r="DA14" s="378"/>
      <c r="DB14" s="378"/>
      <c r="DC14" s="378"/>
      <c r="DD14" s="378"/>
      <c r="DE14" s="378"/>
      <c r="DF14" s="378"/>
      <c r="DG14" s="378"/>
      <c r="DH14" s="378"/>
      <c r="DI14" s="378"/>
      <c r="DJ14" s="378"/>
      <c r="DK14" s="378"/>
      <c r="DL14" s="378"/>
      <c r="DM14" s="378"/>
      <c r="DN14" s="378"/>
      <c r="DO14" s="378"/>
      <c r="DP14" s="378"/>
      <c r="DQ14" s="378"/>
      <c r="DR14" s="378"/>
      <c r="DS14" s="378"/>
      <c r="DT14" s="378"/>
      <c r="DU14" s="378"/>
      <c r="DV14" s="378"/>
      <c r="DW14" s="378"/>
      <c r="DX14" s="378"/>
      <c r="DY14" s="378"/>
      <c r="DZ14" s="378"/>
      <c r="EA14" s="378"/>
      <c r="EB14" s="378"/>
      <c r="EC14" s="378"/>
      <c r="ED14" s="378"/>
      <c r="EE14" s="378"/>
      <c r="EF14" s="378"/>
      <c r="EG14" s="378"/>
      <c r="EH14" s="378"/>
      <c r="EI14" s="378"/>
      <c r="EJ14" s="378"/>
      <c r="EK14" s="378"/>
      <c r="EL14" s="378"/>
      <c r="EM14" s="378"/>
      <c r="EN14" s="378"/>
      <c r="EO14" s="378"/>
      <c r="EP14" s="378"/>
      <c r="EQ14" s="378"/>
      <c r="ER14" s="378"/>
      <c r="ES14" s="378"/>
      <c r="ET14" s="378"/>
      <c r="EU14" s="378"/>
      <c r="EV14" s="378"/>
      <c r="EW14" s="378"/>
      <c r="EX14" s="378"/>
      <c r="EY14" s="378"/>
      <c r="EZ14" s="378"/>
      <c r="FA14" s="378"/>
      <c r="FB14" s="378"/>
      <c r="FC14" s="378"/>
      <c r="FD14" s="378"/>
      <c r="FE14" s="378"/>
      <c r="FF14" s="378"/>
      <c r="FG14" s="378"/>
      <c r="FH14" s="378"/>
      <c r="FI14" s="378"/>
      <c r="FJ14" s="378"/>
      <c r="FK14" s="378"/>
      <c r="FL14" s="378"/>
      <c r="FM14" s="378"/>
      <c r="FN14" s="378"/>
      <c r="FO14" s="378"/>
      <c r="FP14" s="378"/>
      <c r="FQ14" s="378"/>
      <c r="FR14" s="378"/>
      <c r="FS14" s="378"/>
      <c r="FT14" s="378"/>
      <c r="FU14" s="378"/>
      <c r="FV14" s="378"/>
      <c r="FW14" s="378"/>
      <c r="FX14" s="378"/>
      <c r="FY14" s="378"/>
      <c r="FZ14" s="378"/>
      <c r="GA14" s="378"/>
      <c r="GB14" s="378"/>
      <c r="GC14" s="378"/>
      <c r="GD14" s="378"/>
      <c r="GE14" s="378"/>
      <c r="GF14" s="378"/>
      <c r="GG14" s="378"/>
      <c r="GH14" s="378"/>
      <c r="GI14" s="378"/>
      <c r="GJ14" s="378"/>
      <c r="GK14" s="378"/>
      <c r="GL14" s="378"/>
      <c r="GM14" s="378"/>
      <c r="GN14" s="378"/>
      <c r="GO14" s="378"/>
      <c r="GP14" s="378"/>
      <c r="GQ14" s="378"/>
      <c r="GR14" s="378"/>
      <c r="GS14" s="378"/>
      <c r="GT14" s="378"/>
      <c r="GU14" s="378"/>
      <c r="GV14" s="378"/>
      <c r="GW14" s="378"/>
      <c r="GX14" s="378"/>
      <c r="GY14" s="378"/>
      <c r="GZ14" s="378"/>
      <c r="HA14" s="378"/>
      <c r="HB14" s="378"/>
      <c r="HC14" s="378"/>
      <c r="HD14" s="378"/>
      <c r="HE14" s="378"/>
      <c r="HF14" s="378"/>
      <c r="HG14" s="378"/>
      <c r="HH14" s="378"/>
      <c r="HI14" s="378"/>
      <c r="HJ14" s="378"/>
      <c r="HK14" s="378"/>
      <c r="HL14" s="378"/>
      <c r="HM14" s="378"/>
      <c r="HN14" s="378"/>
      <c r="HO14" s="378"/>
      <c r="HP14" s="378"/>
      <c r="HQ14" s="378"/>
      <c r="HR14" s="378"/>
      <c r="HS14" s="378"/>
      <c r="HT14" s="378"/>
      <c r="HU14" s="378"/>
      <c r="HV14" s="378"/>
      <c r="HW14" s="378"/>
      <c r="HX14" s="378"/>
      <c r="HY14" s="378"/>
      <c r="HZ14" s="378"/>
      <c r="IA14" s="378"/>
      <c r="IB14" s="378"/>
      <c r="IC14" s="378"/>
      <c r="ID14" s="378"/>
      <c r="IE14" s="378"/>
      <c r="IF14" s="378"/>
      <c r="IG14" s="378"/>
      <c r="IH14" s="378"/>
      <c r="II14" s="378"/>
      <c r="IJ14" s="378"/>
      <c r="IK14" s="378"/>
      <c r="IL14" s="378"/>
      <c r="IM14" s="378"/>
      <c r="IN14" s="378"/>
      <c r="IO14" s="378"/>
      <c r="IP14" s="378"/>
      <c r="IQ14" s="378"/>
      <c r="IR14" s="378"/>
      <c r="IS14" s="378"/>
      <c r="IT14" s="378"/>
      <c r="IU14" s="378"/>
      <c r="IV14" s="378"/>
      <c r="IW14" s="378"/>
      <c r="IX14" s="378"/>
      <c r="IY14" s="378"/>
      <c r="IZ14" s="378"/>
      <c r="JA14" s="378"/>
      <c r="JB14" s="378"/>
      <c r="JC14" s="378"/>
      <c r="JD14" s="378"/>
      <c r="JE14" s="378"/>
      <c r="JF14" s="378"/>
      <c r="JG14" s="378"/>
      <c r="JH14" s="378"/>
      <c r="JI14" s="378"/>
      <c r="JJ14" s="378"/>
      <c r="JK14" s="378"/>
      <c r="JL14" s="378"/>
      <c r="JM14" s="378"/>
      <c r="JN14" s="378"/>
      <c r="JO14" s="378"/>
      <c r="JP14" s="378"/>
      <c r="JQ14" s="378"/>
      <c r="JR14" s="378"/>
      <c r="JS14" s="378"/>
      <c r="JT14" s="378"/>
      <c r="JU14" s="378"/>
      <c r="JV14" s="378"/>
      <c r="JW14" s="378"/>
      <c r="JX14" s="378"/>
      <c r="JY14" s="378"/>
      <c r="JZ14" s="378"/>
      <c r="KA14" s="378"/>
      <c r="KB14" s="378"/>
      <c r="KC14" s="378"/>
      <c r="KD14" s="378"/>
      <c r="KE14" s="378"/>
      <c r="KF14" s="378"/>
      <c r="KG14" s="378"/>
      <c r="KH14" s="378"/>
      <c r="KI14" s="378"/>
      <c r="KJ14" s="378"/>
      <c r="KK14" s="378"/>
      <c r="KL14" s="378"/>
      <c r="KM14" s="378"/>
      <c r="KN14" s="378"/>
      <c r="KO14" s="378"/>
      <c r="KP14" s="378"/>
      <c r="KQ14" s="378"/>
      <c r="KR14" s="378"/>
      <c r="KS14" s="378"/>
      <c r="KT14" s="378"/>
      <c r="KU14" s="378"/>
      <c r="KV14" s="378"/>
      <c r="KW14" s="378"/>
      <c r="KX14" s="378"/>
      <c r="KY14" s="378"/>
      <c r="KZ14" s="378"/>
      <c r="LA14" s="378"/>
      <c r="LB14" s="378"/>
      <c r="LC14" s="378"/>
      <c r="LD14" s="378"/>
      <c r="LE14" s="378"/>
      <c r="LF14" s="378"/>
      <c r="LG14" s="378"/>
      <c r="LH14" s="378"/>
      <c r="LI14" s="378"/>
      <c r="LJ14" s="378"/>
      <c r="LK14" s="378"/>
      <c r="LL14" s="378"/>
      <c r="LM14" s="378"/>
      <c r="LN14" s="378"/>
      <c r="LO14" s="378"/>
      <c r="LP14" s="378"/>
      <c r="LQ14" s="378"/>
      <c r="LR14" s="378"/>
      <c r="LS14" s="378"/>
      <c r="LT14" s="378"/>
      <c r="LU14" s="378"/>
      <c r="LV14" s="378"/>
      <c r="LW14" s="378"/>
      <c r="LX14" s="378"/>
      <c r="LY14" s="378"/>
      <c r="LZ14" s="378"/>
      <c r="MA14" s="378"/>
      <c r="MB14" s="378"/>
      <c r="MC14" s="378"/>
      <c r="MD14" s="378"/>
      <c r="ME14" s="378"/>
      <c r="MF14" s="378"/>
      <c r="MG14" s="378"/>
      <c r="MH14" s="378"/>
      <c r="MI14" s="378"/>
      <c r="MJ14" s="378"/>
      <c r="MK14" s="378"/>
      <c r="ML14" s="378"/>
      <c r="MM14" s="378"/>
      <c r="MN14" s="378"/>
      <c r="MO14" s="378"/>
      <c r="MP14" s="378"/>
      <c r="MQ14" s="378"/>
      <c r="MR14" s="378"/>
      <c r="MS14" s="378"/>
      <c r="MT14" s="378"/>
      <c r="MU14" s="378"/>
      <c r="MV14" s="378"/>
      <c r="MW14" s="378"/>
    </row>
    <row r="15" customFormat="false" ht="15" hidden="false" customHeight="false" outlineLevel="0" collapsed="false">
      <c r="A15" s="375" t="s">
        <v>125</v>
      </c>
      <c r="B15" s="378"/>
      <c r="C15" s="378"/>
      <c r="D15" s="378"/>
      <c r="E15" s="378"/>
      <c r="F15" s="378"/>
      <c r="G15" s="378"/>
      <c r="H15" s="378"/>
      <c r="I15" s="378"/>
      <c r="J15" s="378"/>
      <c r="K15" s="378"/>
      <c r="L15" s="378"/>
      <c r="M15" s="378"/>
      <c r="N15" s="378"/>
      <c r="O15" s="378"/>
      <c r="P15" s="378"/>
      <c r="Q15" s="378"/>
      <c r="R15" s="378"/>
      <c r="S15" s="378"/>
      <c r="T15" s="378"/>
      <c r="U15" s="378"/>
      <c r="V15" s="378"/>
      <c r="W15" s="378"/>
      <c r="X15" s="378"/>
      <c r="Y15" s="378"/>
      <c r="Z15" s="378"/>
      <c r="AA15" s="378"/>
      <c r="AB15" s="378"/>
      <c r="AC15" s="378"/>
      <c r="AD15" s="378"/>
      <c r="AE15" s="378"/>
      <c r="AF15" s="378"/>
      <c r="AG15" s="378"/>
      <c r="AH15" s="378"/>
      <c r="AI15" s="378"/>
      <c r="AJ15" s="378"/>
      <c r="AK15" s="378"/>
      <c r="AL15" s="378"/>
      <c r="AM15" s="378"/>
      <c r="AN15" s="378"/>
      <c r="AO15" s="378"/>
      <c r="AP15" s="378"/>
      <c r="AQ15" s="378"/>
      <c r="AR15" s="378"/>
      <c r="AS15" s="378"/>
      <c r="AT15" s="378"/>
      <c r="AU15" s="378"/>
      <c r="AV15" s="378"/>
      <c r="AW15" s="378"/>
      <c r="AX15" s="378"/>
      <c r="AY15" s="378"/>
      <c r="AZ15" s="378"/>
      <c r="BA15" s="378"/>
      <c r="BB15" s="378"/>
      <c r="BC15" s="378"/>
      <c r="BD15" s="378"/>
      <c r="BE15" s="378"/>
      <c r="BF15" s="378"/>
      <c r="BG15" s="378"/>
      <c r="BH15" s="378"/>
      <c r="BI15" s="378"/>
      <c r="BJ15" s="378"/>
      <c r="BK15" s="378"/>
      <c r="BL15" s="378"/>
      <c r="BM15" s="378"/>
      <c r="BN15" s="378"/>
      <c r="BO15" s="378"/>
      <c r="BP15" s="378"/>
      <c r="BQ15" s="378"/>
      <c r="BR15" s="378"/>
      <c r="BS15" s="378"/>
      <c r="BT15" s="378"/>
      <c r="BU15" s="378"/>
      <c r="BV15" s="378"/>
      <c r="BW15" s="378"/>
      <c r="BX15" s="378"/>
      <c r="BY15" s="378"/>
      <c r="BZ15" s="378"/>
      <c r="CA15" s="378"/>
      <c r="CB15" s="378"/>
      <c r="CC15" s="378"/>
      <c r="CD15" s="378"/>
      <c r="CE15" s="378"/>
      <c r="CF15" s="378"/>
      <c r="CG15" s="378"/>
      <c r="CH15" s="378"/>
      <c r="CI15" s="378"/>
      <c r="CJ15" s="378"/>
      <c r="CK15" s="378"/>
      <c r="CL15" s="378"/>
      <c r="CM15" s="378"/>
      <c r="CN15" s="378"/>
      <c r="CO15" s="378"/>
      <c r="CP15" s="378"/>
      <c r="CQ15" s="378"/>
      <c r="CR15" s="378"/>
      <c r="CS15" s="378"/>
      <c r="CT15" s="378"/>
      <c r="CU15" s="378"/>
      <c r="CV15" s="378"/>
      <c r="CW15" s="378"/>
      <c r="CX15" s="378"/>
      <c r="CY15" s="378"/>
      <c r="CZ15" s="378"/>
      <c r="DA15" s="378"/>
      <c r="DB15" s="378"/>
      <c r="DC15" s="378"/>
      <c r="DD15" s="378"/>
      <c r="DE15" s="378"/>
      <c r="DF15" s="378"/>
      <c r="DG15" s="378"/>
      <c r="DH15" s="378"/>
      <c r="DI15" s="378"/>
      <c r="DJ15" s="378"/>
      <c r="DK15" s="378"/>
      <c r="DL15" s="378"/>
      <c r="DM15" s="378"/>
      <c r="DN15" s="378"/>
      <c r="DO15" s="378"/>
      <c r="DP15" s="378"/>
      <c r="DQ15" s="378"/>
      <c r="DR15" s="378"/>
      <c r="DS15" s="378"/>
      <c r="DT15" s="378"/>
      <c r="DU15" s="378"/>
      <c r="DV15" s="378"/>
      <c r="DW15" s="378"/>
      <c r="DX15" s="378"/>
      <c r="DY15" s="378"/>
      <c r="DZ15" s="378"/>
      <c r="EA15" s="378"/>
      <c r="EB15" s="378"/>
      <c r="EC15" s="378"/>
      <c r="ED15" s="378"/>
      <c r="EE15" s="378"/>
      <c r="EF15" s="378"/>
      <c r="EG15" s="378"/>
      <c r="EH15" s="378"/>
      <c r="EI15" s="378"/>
      <c r="EJ15" s="378"/>
      <c r="EK15" s="378"/>
      <c r="EL15" s="378"/>
      <c r="EM15" s="378"/>
      <c r="EN15" s="378"/>
      <c r="EO15" s="378"/>
      <c r="EP15" s="378"/>
      <c r="EQ15" s="378"/>
      <c r="ER15" s="378"/>
      <c r="ES15" s="378"/>
      <c r="ET15" s="378"/>
      <c r="EU15" s="378"/>
      <c r="EV15" s="378"/>
      <c r="EW15" s="378"/>
      <c r="EX15" s="378"/>
      <c r="EY15" s="378"/>
      <c r="EZ15" s="378"/>
      <c r="FA15" s="378"/>
      <c r="FB15" s="378"/>
      <c r="FC15" s="378"/>
      <c r="FD15" s="378"/>
      <c r="FE15" s="378"/>
      <c r="FF15" s="378"/>
      <c r="FG15" s="378"/>
      <c r="FH15" s="378"/>
      <c r="FI15" s="378"/>
      <c r="FJ15" s="378"/>
      <c r="FK15" s="378"/>
      <c r="FL15" s="378"/>
      <c r="FM15" s="378"/>
      <c r="FN15" s="378"/>
      <c r="FO15" s="378"/>
      <c r="FP15" s="378"/>
      <c r="FQ15" s="378"/>
      <c r="FR15" s="378"/>
      <c r="FS15" s="378"/>
      <c r="FT15" s="378"/>
      <c r="FU15" s="378"/>
      <c r="FV15" s="378"/>
      <c r="FW15" s="378"/>
      <c r="FX15" s="378"/>
      <c r="FY15" s="378"/>
      <c r="FZ15" s="378"/>
      <c r="GA15" s="378"/>
      <c r="GB15" s="378"/>
      <c r="GC15" s="378"/>
      <c r="GD15" s="378"/>
      <c r="GE15" s="378"/>
      <c r="GF15" s="378"/>
      <c r="GG15" s="378"/>
      <c r="GH15" s="378"/>
      <c r="GI15" s="378"/>
      <c r="GJ15" s="378"/>
      <c r="GK15" s="378"/>
      <c r="GL15" s="378"/>
      <c r="GM15" s="378"/>
      <c r="GN15" s="378"/>
      <c r="GO15" s="378"/>
      <c r="GP15" s="378"/>
      <c r="GQ15" s="378"/>
      <c r="GR15" s="378"/>
      <c r="GS15" s="378"/>
      <c r="GT15" s="378"/>
      <c r="GU15" s="378"/>
      <c r="GV15" s="378"/>
      <c r="GW15" s="378"/>
      <c r="GX15" s="378"/>
      <c r="GY15" s="378"/>
      <c r="GZ15" s="378"/>
      <c r="HA15" s="378"/>
      <c r="HB15" s="378"/>
      <c r="HC15" s="378"/>
      <c r="HD15" s="378"/>
      <c r="HE15" s="378"/>
      <c r="HF15" s="378"/>
      <c r="HG15" s="378"/>
      <c r="HH15" s="378"/>
      <c r="HI15" s="378"/>
      <c r="HJ15" s="378"/>
      <c r="HK15" s="378"/>
      <c r="HL15" s="378"/>
      <c r="HM15" s="378"/>
      <c r="HN15" s="378"/>
      <c r="HO15" s="378"/>
      <c r="HP15" s="378"/>
      <c r="HQ15" s="378"/>
      <c r="HR15" s="378"/>
      <c r="HS15" s="378"/>
      <c r="HT15" s="378"/>
      <c r="HU15" s="378"/>
      <c r="HV15" s="378"/>
      <c r="HW15" s="378"/>
      <c r="HX15" s="378"/>
      <c r="HY15" s="378"/>
      <c r="HZ15" s="378"/>
      <c r="IA15" s="378"/>
      <c r="IB15" s="378"/>
      <c r="IC15" s="378"/>
      <c r="ID15" s="378"/>
      <c r="IE15" s="378"/>
      <c r="IF15" s="378"/>
      <c r="IG15" s="378"/>
      <c r="IH15" s="378"/>
      <c r="II15" s="378"/>
      <c r="IJ15" s="378"/>
      <c r="IK15" s="378"/>
      <c r="IL15" s="378"/>
      <c r="IM15" s="378"/>
      <c r="IN15" s="378"/>
      <c r="IO15" s="378"/>
      <c r="IP15" s="378"/>
      <c r="IQ15" s="378"/>
      <c r="IR15" s="378"/>
      <c r="IS15" s="378"/>
      <c r="IT15" s="378"/>
      <c r="IU15" s="378"/>
      <c r="IV15" s="378"/>
      <c r="IW15" s="378"/>
      <c r="IX15" s="378"/>
      <c r="IY15" s="378"/>
      <c r="IZ15" s="378"/>
      <c r="JA15" s="378"/>
      <c r="JB15" s="378"/>
      <c r="JC15" s="378"/>
      <c r="JD15" s="378"/>
      <c r="JE15" s="378"/>
      <c r="JF15" s="378"/>
      <c r="JG15" s="378"/>
      <c r="JH15" s="378"/>
      <c r="JI15" s="378"/>
      <c r="JJ15" s="378"/>
      <c r="JK15" s="378"/>
      <c r="JL15" s="378"/>
      <c r="JM15" s="378"/>
      <c r="JN15" s="378"/>
      <c r="JO15" s="378"/>
      <c r="JP15" s="378"/>
      <c r="JQ15" s="378"/>
      <c r="JR15" s="378"/>
      <c r="JS15" s="378"/>
      <c r="JT15" s="378"/>
      <c r="JU15" s="378"/>
      <c r="JV15" s="378"/>
      <c r="JW15" s="378"/>
      <c r="JX15" s="378"/>
      <c r="JY15" s="378"/>
      <c r="JZ15" s="378"/>
      <c r="KA15" s="378"/>
      <c r="KB15" s="378"/>
      <c r="KC15" s="378"/>
      <c r="KD15" s="378"/>
      <c r="KE15" s="378"/>
      <c r="KF15" s="378"/>
      <c r="KG15" s="378"/>
      <c r="KH15" s="378"/>
      <c r="KI15" s="378"/>
      <c r="KJ15" s="378"/>
      <c r="KK15" s="378"/>
      <c r="KL15" s="378"/>
      <c r="KM15" s="378"/>
      <c r="KN15" s="378"/>
      <c r="KO15" s="378"/>
      <c r="KP15" s="378"/>
      <c r="KQ15" s="378"/>
      <c r="KR15" s="378"/>
      <c r="KS15" s="378"/>
      <c r="KT15" s="378"/>
      <c r="KU15" s="378"/>
      <c r="KV15" s="378"/>
      <c r="KW15" s="378"/>
      <c r="KX15" s="378"/>
      <c r="KY15" s="378"/>
      <c r="KZ15" s="378"/>
      <c r="LA15" s="378"/>
      <c r="LB15" s="378"/>
      <c r="LC15" s="378"/>
      <c r="LD15" s="378"/>
      <c r="LE15" s="378"/>
      <c r="LF15" s="378"/>
      <c r="LG15" s="378"/>
      <c r="LH15" s="378"/>
      <c r="LI15" s="378"/>
      <c r="LJ15" s="378"/>
      <c r="LK15" s="378"/>
      <c r="LL15" s="378"/>
      <c r="LM15" s="378"/>
      <c r="LN15" s="378"/>
      <c r="LO15" s="378"/>
      <c r="LP15" s="378"/>
      <c r="LQ15" s="378"/>
      <c r="LR15" s="378"/>
      <c r="LS15" s="378"/>
      <c r="LT15" s="378"/>
      <c r="LU15" s="378"/>
      <c r="LV15" s="378"/>
      <c r="LW15" s="378"/>
      <c r="LX15" s="378"/>
      <c r="LY15" s="378"/>
      <c r="LZ15" s="378"/>
      <c r="MA15" s="378"/>
      <c r="MB15" s="378"/>
      <c r="MC15" s="378"/>
      <c r="MD15" s="378"/>
      <c r="ME15" s="378"/>
      <c r="MF15" s="378"/>
      <c r="MG15" s="378"/>
      <c r="MH15" s="378"/>
      <c r="MI15" s="378"/>
      <c r="MJ15" s="378"/>
      <c r="MK15" s="378"/>
      <c r="ML15" s="378"/>
      <c r="MM15" s="378"/>
      <c r="MN15" s="378"/>
      <c r="MO15" s="378"/>
      <c r="MP15" s="378"/>
      <c r="MQ15" s="378"/>
      <c r="MR15" s="378"/>
      <c r="MS15" s="378"/>
      <c r="MT15" s="378"/>
      <c r="MU15" s="378"/>
      <c r="MV15" s="378"/>
      <c r="MW15" s="378"/>
    </row>
    <row r="16" customFormat="false" ht="15" hidden="false" customHeight="false" outlineLevel="0" collapsed="false">
      <c r="A16" s="377" t="s">
        <v>126</v>
      </c>
      <c r="B16" s="378"/>
      <c r="C16" s="378"/>
      <c r="D16" s="378"/>
      <c r="E16" s="378"/>
      <c r="F16" s="378"/>
      <c r="G16" s="378"/>
      <c r="H16" s="378"/>
      <c r="I16" s="378"/>
      <c r="J16" s="378"/>
      <c r="K16" s="378"/>
      <c r="L16" s="378"/>
      <c r="M16" s="378"/>
      <c r="N16" s="378"/>
      <c r="O16" s="378"/>
      <c r="P16" s="378"/>
      <c r="Q16" s="378"/>
      <c r="R16" s="378"/>
      <c r="S16" s="378"/>
      <c r="T16" s="378"/>
      <c r="U16" s="378"/>
      <c r="V16" s="378"/>
      <c r="W16" s="378"/>
      <c r="X16" s="378"/>
      <c r="Y16" s="378"/>
      <c r="Z16" s="378"/>
      <c r="AA16" s="378"/>
      <c r="AB16" s="378"/>
      <c r="AC16" s="378"/>
      <c r="AD16" s="378"/>
      <c r="AE16" s="378"/>
      <c r="AF16" s="378"/>
      <c r="AG16" s="378"/>
      <c r="AH16" s="378"/>
      <c r="AI16" s="378"/>
      <c r="AJ16" s="378"/>
      <c r="AK16" s="378"/>
      <c r="AL16" s="378"/>
      <c r="AM16" s="378"/>
      <c r="AN16" s="378"/>
      <c r="AO16" s="378"/>
      <c r="AP16" s="378"/>
      <c r="AQ16" s="378"/>
      <c r="AR16" s="378"/>
      <c r="AS16" s="378"/>
      <c r="AT16" s="378"/>
      <c r="AU16" s="378"/>
      <c r="AV16" s="378"/>
      <c r="AW16" s="378"/>
      <c r="AX16" s="378"/>
      <c r="AY16" s="378"/>
      <c r="AZ16" s="378"/>
      <c r="BA16" s="378"/>
      <c r="BB16" s="378"/>
      <c r="BC16" s="378"/>
      <c r="BD16" s="378"/>
      <c r="BE16" s="378"/>
      <c r="BF16" s="378"/>
      <c r="BG16" s="378"/>
      <c r="BH16" s="378"/>
      <c r="BI16" s="378"/>
      <c r="BJ16" s="378"/>
      <c r="BK16" s="378"/>
      <c r="BL16" s="378"/>
      <c r="BM16" s="378"/>
      <c r="BN16" s="378"/>
      <c r="BO16" s="378"/>
      <c r="BP16" s="378"/>
      <c r="BQ16" s="378"/>
      <c r="BR16" s="378"/>
      <c r="BS16" s="378"/>
      <c r="BT16" s="378"/>
      <c r="BU16" s="378"/>
      <c r="BV16" s="378"/>
      <c r="BW16" s="378"/>
      <c r="BX16" s="378"/>
      <c r="BY16" s="378"/>
      <c r="BZ16" s="378"/>
      <c r="CA16" s="378"/>
      <c r="CB16" s="378"/>
      <c r="CC16" s="378"/>
      <c r="CD16" s="378"/>
      <c r="CE16" s="378"/>
      <c r="CF16" s="378"/>
      <c r="CG16" s="378"/>
      <c r="CH16" s="378"/>
      <c r="CI16" s="378"/>
      <c r="CJ16" s="378"/>
      <c r="CK16" s="378"/>
      <c r="CL16" s="378"/>
      <c r="CM16" s="378"/>
      <c r="CN16" s="378"/>
      <c r="CO16" s="378"/>
      <c r="CP16" s="378"/>
      <c r="CQ16" s="378"/>
      <c r="CR16" s="378"/>
      <c r="CS16" s="378"/>
      <c r="CT16" s="378"/>
      <c r="CU16" s="378"/>
      <c r="CV16" s="378"/>
      <c r="CW16" s="378"/>
      <c r="CX16" s="378"/>
      <c r="CY16" s="378"/>
      <c r="CZ16" s="378"/>
      <c r="DA16" s="378"/>
      <c r="DB16" s="378"/>
      <c r="DC16" s="378"/>
      <c r="DD16" s="378"/>
      <c r="DE16" s="378"/>
      <c r="DF16" s="378"/>
      <c r="DG16" s="378"/>
      <c r="DH16" s="378"/>
      <c r="DI16" s="378"/>
      <c r="DJ16" s="378"/>
      <c r="DK16" s="378"/>
      <c r="DL16" s="378"/>
      <c r="DM16" s="378"/>
      <c r="DN16" s="378"/>
      <c r="DO16" s="378"/>
      <c r="DP16" s="378"/>
      <c r="DQ16" s="378"/>
      <c r="DR16" s="378"/>
      <c r="DS16" s="378"/>
      <c r="DT16" s="378"/>
      <c r="DU16" s="378"/>
      <c r="DV16" s="378"/>
      <c r="DW16" s="378"/>
      <c r="DX16" s="378"/>
      <c r="DY16" s="378"/>
      <c r="DZ16" s="378"/>
      <c r="EA16" s="378"/>
      <c r="EB16" s="378"/>
      <c r="EC16" s="378"/>
      <c r="ED16" s="378"/>
      <c r="EE16" s="378"/>
      <c r="EF16" s="378"/>
      <c r="EG16" s="378"/>
      <c r="EH16" s="378"/>
      <c r="EI16" s="378"/>
      <c r="EJ16" s="378"/>
      <c r="EK16" s="378"/>
      <c r="EL16" s="378"/>
      <c r="EM16" s="378"/>
      <c r="EN16" s="378"/>
      <c r="EO16" s="378"/>
      <c r="EP16" s="378"/>
      <c r="EQ16" s="378"/>
      <c r="ER16" s="378"/>
      <c r="ES16" s="378"/>
      <c r="ET16" s="378"/>
      <c r="EU16" s="378"/>
      <c r="EV16" s="378"/>
      <c r="EW16" s="378"/>
      <c r="EX16" s="378"/>
      <c r="EY16" s="378"/>
      <c r="EZ16" s="378"/>
      <c r="FA16" s="378"/>
      <c r="FB16" s="378"/>
      <c r="FC16" s="378"/>
      <c r="FD16" s="378"/>
      <c r="FE16" s="378"/>
      <c r="FF16" s="378"/>
      <c r="FG16" s="378"/>
      <c r="FH16" s="378"/>
      <c r="FI16" s="378"/>
      <c r="FJ16" s="378"/>
      <c r="FK16" s="378"/>
      <c r="FL16" s="378"/>
      <c r="FM16" s="378"/>
      <c r="FN16" s="378"/>
      <c r="FO16" s="378"/>
      <c r="FP16" s="378"/>
      <c r="FQ16" s="378"/>
      <c r="FR16" s="378"/>
      <c r="FS16" s="378"/>
      <c r="FT16" s="378"/>
      <c r="FU16" s="378"/>
      <c r="FV16" s="378"/>
      <c r="FW16" s="378"/>
      <c r="FX16" s="378"/>
      <c r="FY16" s="378"/>
      <c r="FZ16" s="378"/>
      <c r="GA16" s="378"/>
      <c r="GB16" s="378"/>
      <c r="GC16" s="378"/>
      <c r="GD16" s="378"/>
      <c r="GE16" s="378"/>
      <c r="GF16" s="378"/>
      <c r="GG16" s="378"/>
      <c r="GH16" s="378"/>
      <c r="GI16" s="378"/>
      <c r="GJ16" s="378"/>
      <c r="GK16" s="378"/>
      <c r="GL16" s="378"/>
      <c r="GM16" s="378"/>
      <c r="GN16" s="378"/>
      <c r="GO16" s="378"/>
      <c r="GP16" s="378"/>
      <c r="GQ16" s="378"/>
      <c r="GR16" s="378"/>
      <c r="GS16" s="378"/>
      <c r="GT16" s="378"/>
      <c r="GU16" s="378"/>
      <c r="GV16" s="378"/>
      <c r="GW16" s="378"/>
      <c r="GX16" s="378"/>
      <c r="GY16" s="378"/>
      <c r="GZ16" s="378"/>
      <c r="HA16" s="378"/>
      <c r="HB16" s="378"/>
      <c r="HC16" s="378"/>
      <c r="HD16" s="378"/>
      <c r="HE16" s="378"/>
      <c r="HF16" s="378"/>
      <c r="HG16" s="378"/>
      <c r="HH16" s="378"/>
      <c r="HI16" s="378"/>
      <c r="HJ16" s="378"/>
      <c r="HK16" s="378"/>
      <c r="HL16" s="378"/>
      <c r="HM16" s="378"/>
      <c r="HN16" s="378"/>
      <c r="HO16" s="378"/>
      <c r="HP16" s="378"/>
      <c r="HQ16" s="378"/>
      <c r="HR16" s="378"/>
      <c r="HS16" s="378"/>
      <c r="HT16" s="378"/>
      <c r="HU16" s="378"/>
      <c r="HV16" s="378"/>
      <c r="HW16" s="378"/>
      <c r="HX16" s="378"/>
      <c r="HY16" s="378"/>
      <c r="HZ16" s="378"/>
      <c r="IA16" s="378"/>
      <c r="IB16" s="378"/>
      <c r="IC16" s="378"/>
      <c r="ID16" s="378"/>
      <c r="IE16" s="378"/>
      <c r="IF16" s="378"/>
      <c r="IG16" s="378"/>
      <c r="IH16" s="378"/>
      <c r="II16" s="378"/>
      <c r="IJ16" s="378"/>
      <c r="IK16" s="378"/>
      <c r="IL16" s="378"/>
      <c r="IM16" s="378"/>
      <c r="IN16" s="378"/>
      <c r="IO16" s="378"/>
      <c r="IP16" s="378"/>
      <c r="IQ16" s="378"/>
      <c r="IR16" s="378"/>
      <c r="IS16" s="378"/>
      <c r="IT16" s="378"/>
      <c r="IU16" s="378"/>
      <c r="IV16" s="378"/>
      <c r="IW16" s="378"/>
      <c r="IX16" s="378"/>
      <c r="IY16" s="378"/>
      <c r="IZ16" s="378"/>
      <c r="JA16" s="378"/>
      <c r="JB16" s="378"/>
      <c r="JC16" s="378"/>
      <c r="JD16" s="378"/>
      <c r="JE16" s="378"/>
      <c r="JF16" s="378"/>
      <c r="JG16" s="378"/>
      <c r="JH16" s="378"/>
      <c r="JI16" s="378"/>
      <c r="JJ16" s="378"/>
      <c r="JK16" s="378"/>
      <c r="JL16" s="378"/>
      <c r="JM16" s="378"/>
      <c r="JN16" s="378"/>
      <c r="JO16" s="378"/>
      <c r="JP16" s="378"/>
      <c r="JQ16" s="378"/>
      <c r="JR16" s="378"/>
      <c r="JS16" s="378"/>
      <c r="JT16" s="378"/>
      <c r="JU16" s="378"/>
      <c r="JV16" s="378"/>
      <c r="JW16" s="378"/>
      <c r="JX16" s="378"/>
      <c r="JY16" s="378"/>
      <c r="JZ16" s="378"/>
      <c r="KA16" s="378"/>
      <c r="KB16" s="378"/>
      <c r="KC16" s="378"/>
      <c r="KD16" s="378"/>
      <c r="KE16" s="378"/>
      <c r="KF16" s="378"/>
      <c r="KG16" s="378"/>
      <c r="KH16" s="378"/>
      <c r="KI16" s="378"/>
      <c r="KJ16" s="378"/>
      <c r="KK16" s="378"/>
      <c r="KL16" s="378"/>
      <c r="KM16" s="378"/>
      <c r="KN16" s="378"/>
      <c r="KO16" s="378"/>
      <c r="KP16" s="378"/>
      <c r="KQ16" s="378"/>
      <c r="KR16" s="378"/>
      <c r="KS16" s="378"/>
      <c r="KT16" s="378"/>
      <c r="KU16" s="378"/>
      <c r="KV16" s="378"/>
      <c r="KW16" s="378"/>
      <c r="KX16" s="378"/>
      <c r="KY16" s="378"/>
      <c r="KZ16" s="378"/>
      <c r="LA16" s="378"/>
      <c r="LB16" s="378"/>
      <c r="LC16" s="378"/>
      <c r="LD16" s="378"/>
      <c r="LE16" s="378"/>
      <c r="LF16" s="378"/>
      <c r="LG16" s="378"/>
      <c r="LH16" s="378"/>
      <c r="LI16" s="378"/>
      <c r="LJ16" s="378"/>
      <c r="LK16" s="378"/>
      <c r="LL16" s="378"/>
      <c r="LM16" s="378"/>
      <c r="LN16" s="378"/>
      <c r="LO16" s="378"/>
      <c r="LP16" s="378"/>
      <c r="LQ16" s="378"/>
      <c r="LR16" s="378"/>
      <c r="LS16" s="378"/>
      <c r="LT16" s="378"/>
      <c r="LU16" s="378"/>
      <c r="LV16" s="378"/>
      <c r="LW16" s="378"/>
      <c r="LX16" s="378"/>
      <c r="LY16" s="378"/>
      <c r="LZ16" s="378"/>
      <c r="MA16" s="378"/>
      <c r="MB16" s="378"/>
      <c r="MC16" s="378"/>
      <c r="MD16" s="378"/>
      <c r="ME16" s="378"/>
      <c r="MF16" s="378"/>
      <c r="MG16" s="378"/>
      <c r="MH16" s="378"/>
      <c r="MI16" s="378"/>
      <c r="MJ16" s="378"/>
      <c r="MK16" s="378"/>
      <c r="ML16" s="378"/>
      <c r="MM16" s="378"/>
      <c r="MN16" s="378"/>
      <c r="MO16" s="378"/>
      <c r="MP16" s="378"/>
      <c r="MQ16" s="378"/>
      <c r="MR16" s="378"/>
      <c r="MS16" s="378"/>
      <c r="MT16" s="378"/>
      <c r="MU16" s="378"/>
      <c r="MV16" s="378"/>
      <c r="MW16" s="378"/>
    </row>
    <row r="17" customFormat="false" ht="15" hidden="false" customHeight="false" outlineLevel="0" collapsed="false">
      <c r="A17" s="377" t="s">
        <v>127</v>
      </c>
      <c r="B17" s="378"/>
      <c r="C17" s="378"/>
      <c r="D17" s="378"/>
      <c r="E17" s="378"/>
      <c r="F17" s="378"/>
      <c r="G17" s="378"/>
      <c r="H17" s="378"/>
      <c r="I17" s="378"/>
      <c r="J17" s="378"/>
      <c r="K17" s="378"/>
      <c r="L17" s="378"/>
      <c r="M17" s="378"/>
      <c r="N17" s="378"/>
      <c r="O17" s="378"/>
      <c r="P17" s="378"/>
      <c r="Q17" s="378"/>
      <c r="R17" s="378"/>
      <c r="S17" s="378"/>
      <c r="T17" s="378"/>
      <c r="U17" s="378"/>
      <c r="V17" s="378"/>
      <c r="W17" s="378"/>
      <c r="X17" s="378"/>
      <c r="Y17" s="378"/>
      <c r="Z17" s="378"/>
      <c r="AA17" s="378"/>
      <c r="AB17" s="378"/>
      <c r="AC17" s="378"/>
      <c r="AD17" s="378"/>
      <c r="AE17" s="378"/>
      <c r="AF17" s="378"/>
      <c r="AG17" s="378"/>
      <c r="AH17" s="378"/>
      <c r="AI17" s="378"/>
      <c r="AJ17" s="378"/>
      <c r="AK17" s="378"/>
      <c r="AL17" s="378"/>
      <c r="AM17" s="378"/>
      <c r="AN17" s="378"/>
      <c r="AO17" s="378"/>
      <c r="AP17" s="378"/>
      <c r="AQ17" s="378"/>
      <c r="AR17" s="378"/>
      <c r="AS17" s="378"/>
      <c r="AT17" s="378"/>
      <c r="AU17" s="378"/>
      <c r="AV17" s="378"/>
      <c r="AW17" s="378"/>
      <c r="AX17" s="378"/>
      <c r="AY17" s="378"/>
      <c r="AZ17" s="378"/>
      <c r="BA17" s="378"/>
      <c r="BB17" s="378"/>
      <c r="BC17" s="378"/>
      <c r="BD17" s="378"/>
      <c r="BE17" s="378"/>
      <c r="BF17" s="378"/>
      <c r="BG17" s="378"/>
      <c r="BH17" s="378"/>
      <c r="BI17" s="378"/>
      <c r="BJ17" s="378"/>
      <c r="BK17" s="378"/>
      <c r="BL17" s="378"/>
      <c r="BM17" s="378"/>
      <c r="BN17" s="378"/>
      <c r="BO17" s="378"/>
      <c r="BP17" s="378"/>
      <c r="BQ17" s="378"/>
      <c r="BR17" s="378"/>
      <c r="BS17" s="378"/>
      <c r="BT17" s="378"/>
      <c r="BU17" s="378"/>
      <c r="BV17" s="378"/>
      <c r="BW17" s="378"/>
      <c r="BX17" s="378"/>
      <c r="BY17" s="378"/>
      <c r="BZ17" s="378"/>
      <c r="CA17" s="378"/>
      <c r="CB17" s="378"/>
      <c r="CC17" s="378"/>
      <c r="CD17" s="378"/>
      <c r="CE17" s="378"/>
      <c r="CF17" s="378"/>
      <c r="CG17" s="378"/>
      <c r="CH17" s="378"/>
      <c r="CI17" s="378"/>
      <c r="CJ17" s="378"/>
      <c r="CK17" s="378"/>
      <c r="CL17" s="378"/>
      <c r="CM17" s="378"/>
      <c r="CN17" s="378"/>
      <c r="CO17" s="378"/>
      <c r="CP17" s="378"/>
      <c r="CQ17" s="378"/>
      <c r="CR17" s="378"/>
      <c r="CS17" s="378"/>
      <c r="CT17" s="378"/>
      <c r="CU17" s="378"/>
      <c r="CV17" s="378"/>
      <c r="CW17" s="378"/>
      <c r="CX17" s="378"/>
      <c r="CY17" s="378"/>
      <c r="CZ17" s="378"/>
      <c r="DA17" s="378"/>
      <c r="DB17" s="378"/>
      <c r="DC17" s="378"/>
      <c r="DD17" s="378"/>
      <c r="DE17" s="378"/>
      <c r="DF17" s="378"/>
      <c r="DG17" s="378"/>
      <c r="DH17" s="378"/>
      <c r="DI17" s="378"/>
      <c r="DJ17" s="378"/>
      <c r="DK17" s="378"/>
      <c r="DL17" s="378"/>
      <c r="DM17" s="378"/>
      <c r="DN17" s="378"/>
      <c r="DO17" s="378"/>
      <c r="DP17" s="378"/>
      <c r="DQ17" s="378"/>
      <c r="DR17" s="378"/>
      <c r="DS17" s="378"/>
      <c r="DT17" s="378"/>
      <c r="DU17" s="378"/>
      <c r="DV17" s="378"/>
      <c r="DW17" s="378"/>
      <c r="DX17" s="378"/>
      <c r="DY17" s="378"/>
      <c r="DZ17" s="378"/>
      <c r="EA17" s="378"/>
      <c r="EB17" s="378"/>
      <c r="EC17" s="378"/>
      <c r="ED17" s="378"/>
      <c r="EE17" s="378"/>
      <c r="EF17" s="378"/>
      <c r="EG17" s="378"/>
      <c r="EH17" s="378"/>
      <c r="EI17" s="378"/>
      <c r="EJ17" s="378"/>
      <c r="EK17" s="378"/>
      <c r="EL17" s="378"/>
      <c r="EM17" s="378"/>
      <c r="EN17" s="378"/>
      <c r="EO17" s="378"/>
      <c r="EP17" s="378"/>
      <c r="EQ17" s="378"/>
      <c r="ER17" s="378"/>
      <c r="ES17" s="378"/>
      <c r="ET17" s="378"/>
      <c r="EU17" s="378"/>
      <c r="EV17" s="378"/>
      <c r="EW17" s="378"/>
      <c r="EX17" s="378"/>
      <c r="EY17" s="378"/>
      <c r="EZ17" s="378"/>
      <c r="FA17" s="378"/>
      <c r="FB17" s="378"/>
      <c r="FC17" s="378"/>
      <c r="FD17" s="378"/>
      <c r="FE17" s="378"/>
      <c r="FF17" s="378"/>
      <c r="FG17" s="378"/>
      <c r="FH17" s="378"/>
      <c r="FI17" s="378"/>
      <c r="FJ17" s="378"/>
      <c r="FK17" s="378"/>
      <c r="FL17" s="378"/>
      <c r="FM17" s="378"/>
      <c r="FN17" s="378"/>
      <c r="FO17" s="378"/>
      <c r="FP17" s="378"/>
      <c r="FQ17" s="378"/>
      <c r="FR17" s="378"/>
      <c r="FS17" s="378"/>
      <c r="FT17" s="378"/>
      <c r="FU17" s="378"/>
      <c r="FV17" s="378"/>
      <c r="FW17" s="378"/>
      <c r="FX17" s="378"/>
      <c r="FY17" s="378"/>
      <c r="FZ17" s="378"/>
      <c r="GA17" s="378"/>
      <c r="GB17" s="378"/>
      <c r="GC17" s="378"/>
      <c r="GD17" s="378"/>
      <c r="GE17" s="378"/>
      <c r="GF17" s="378"/>
      <c r="GG17" s="378"/>
      <c r="GH17" s="378"/>
      <c r="GI17" s="378"/>
      <c r="GJ17" s="378"/>
      <c r="GK17" s="378"/>
      <c r="GL17" s="378"/>
      <c r="GM17" s="378"/>
      <c r="GN17" s="378"/>
      <c r="GO17" s="378"/>
      <c r="GP17" s="378"/>
      <c r="GQ17" s="378"/>
      <c r="GR17" s="378"/>
      <c r="GS17" s="378"/>
      <c r="GT17" s="378"/>
      <c r="GU17" s="378"/>
      <c r="GV17" s="378"/>
      <c r="GW17" s="378"/>
      <c r="GX17" s="378"/>
      <c r="GY17" s="378"/>
      <c r="GZ17" s="378"/>
      <c r="HA17" s="378"/>
      <c r="HB17" s="378"/>
      <c r="HC17" s="378"/>
      <c r="HD17" s="378"/>
      <c r="HE17" s="378"/>
      <c r="HF17" s="378"/>
      <c r="HG17" s="378"/>
      <c r="HH17" s="378"/>
      <c r="HI17" s="378"/>
      <c r="HJ17" s="378"/>
      <c r="HK17" s="378"/>
      <c r="HL17" s="378"/>
      <c r="HM17" s="378"/>
      <c r="HN17" s="378"/>
      <c r="HO17" s="378"/>
      <c r="HP17" s="378"/>
      <c r="HQ17" s="378"/>
      <c r="HR17" s="378"/>
      <c r="HS17" s="378"/>
      <c r="HT17" s="378"/>
      <c r="HU17" s="378"/>
      <c r="HV17" s="378"/>
      <c r="HW17" s="378"/>
      <c r="HX17" s="378"/>
      <c r="HY17" s="378"/>
      <c r="HZ17" s="378"/>
      <c r="IA17" s="378"/>
      <c r="IB17" s="378"/>
      <c r="IC17" s="378"/>
      <c r="ID17" s="378"/>
      <c r="IE17" s="378"/>
      <c r="IF17" s="378"/>
      <c r="IG17" s="378"/>
      <c r="IH17" s="378"/>
      <c r="II17" s="378"/>
      <c r="IJ17" s="378"/>
      <c r="IK17" s="378"/>
      <c r="IL17" s="378"/>
      <c r="IM17" s="378"/>
      <c r="IN17" s="378"/>
      <c r="IO17" s="378"/>
      <c r="IP17" s="378"/>
      <c r="IQ17" s="378"/>
      <c r="IR17" s="378"/>
      <c r="IS17" s="378"/>
      <c r="IT17" s="378"/>
      <c r="IU17" s="378"/>
      <c r="IV17" s="378"/>
      <c r="IW17" s="378"/>
      <c r="IX17" s="378"/>
      <c r="IY17" s="378"/>
      <c r="IZ17" s="378"/>
      <c r="JA17" s="378"/>
      <c r="JB17" s="378"/>
      <c r="JC17" s="378"/>
      <c r="JD17" s="378"/>
      <c r="JE17" s="378"/>
      <c r="JF17" s="378"/>
      <c r="JG17" s="378"/>
      <c r="JH17" s="378"/>
      <c r="JI17" s="378"/>
      <c r="JJ17" s="378"/>
      <c r="JK17" s="378"/>
      <c r="JL17" s="378"/>
      <c r="JM17" s="378"/>
      <c r="JN17" s="378"/>
      <c r="JO17" s="378"/>
      <c r="JP17" s="378"/>
      <c r="JQ17" s="378"/>
      <c r="JR17" s="378"/>
      <c r="JS17" s="378"/>
      <c r="JT17" s="378"/>
      <c r="JU17" s="378"/>
      <c r="JV17" s="378"/>
      <c r="JW17" s="378"/>
      <c r="JX17" s="378"/>
      <c r="JY17" s="378"/>
      <c r="JZ17" s="378"/>
      <c r="KA17" s="378"/>
      <c r="KB17" s="378"/>
      <c r="KC17" s="378"/>
      <c r="KD17" s="378"/>
      <c r="KE17" s="378"/>
      <c r="KF17" s="378"/>
      <c r="KG17" s="378"/>
      <c r="KH17" s="378"/>
      <c r="KI17" s="378"/>
      <c r="KJ17" s="378"/>
      <c r="KK17" s="378"/>
      <c r="KL17" s="378"/>
      <c r="KM17" s="378"/>
      <c r="KN17" s="378"/>
      <c r="KO17" s="378"/>
      <c r="KP17" s="378"/>
      <c r="KQ17" s="378"/>
      <c r="KR17" s="378"/>
      <c r="KS17" s="378"/>
      <c r="KT17" s="378"/>
      <c r="KU17" s="378"/>
      <c r="KV17" s="378"/>
      <c r="KW17" s="378"/>
      <c r="KX17" s="378"/>
      <c r="KY17" s="378"/>
      <c r="KZ17" s="378"/>
      <c r="LA17" s="378"/>
      <c r="LB17" s="378"/>
      <c r="LC17" s="378"/>
      <c r="LD17" s="378"/>
      <c r="LE17" s="378"/>
      <c r="LF17" s="378"/>
      <c r="LG17" s="378"/>
      <c r="LH17" s="378"/>
      <c r="LI17" s="378"/>
      <c r="LJ17" s="378"/>
      <c r="LK17" s="378"/>
      <c r="LL17" s="378"/>
      <c r="LM17" s="378"/>
      <c r="LN17" s="378"/>
      <c r="LO17" s="378"/>
      <c r="LP17" s="378"/>
      <c r="LQ17" s="378"/>
      <c r="LR17" s="378"/>
      <c r="LS17" s="378"/>
      <c r="LT17" s="378"/>
      <c r="LU17" s="378"/>
      <c r="LV17" s="378"/>
      <c r="LW17" s="378"/>
      <c r="LX17" s="378"/>
      <c r="LY17" s="378"/>
      <c r="LZ17" s="378"/>
      <c r="MA17" s="378"/>
      <c r="MB17" s="378"/>
      <c r="MC17" s="378"/>
      <c r="MD17" s="378"/>
      <c r="ME17" s="378"/>
      <c r="MF17" s="378"/>
      <c r="MG17" s="378"/>
      <c r="MH17" s="378"/>
      <c r="MI17" s="378"/>
      <c r="MJ17" s="378"/>
      <c r="MK17" s="378"/>
      <c r="ML17" s="378"/>
      <c r="MM17" s="378"/>
      <c r="MN17" s="378"/>
      <c r="MO17" s="378"/>
      <c r="MP17" s="378"/>
      <c r="MQ17" s="378"/>
      <c r="MR17" s="378"/>
      <c r="MS17" s="378"/>
      <c r="MT17" s="378"/>
      <c r="MU17" s="378"/>
      <c r="MV17" s="378"/>
      <c r="MW17" s="378"/>
    </row>
    <row r="18" customFormat="false" ht="15" hidden="false" customHeight="false" outlineLevel="0" collapsed="false">
      <c r="A18" s="375" t="s">
        <v>128</v>
      </c>
      <c r="B18" s="378"/>
      <c r="C18" s="378"/>
      <c r="D18" s="378"/>
      <c r="E18" s="378"/>
      <c r="F18" s="378"/>
      <c r="G18" s="378"/>
      <c r="H18" s="378"/>
      <c r="I18" s="378"/>
      <c r="J18" s="378"/>
      <c r="K18" s="378"/>
      <c r="L18" s="378"/>
      <c r="M18" s="378"/>
      <c r="N18" s="378"/>
      <c r="O18" s="378"/>
      <c r="P18" s="378"/>
      <c r="Q18" s="378"/>
      <c r="R18" s="378"/>
      <c r="S18" s="378"/>
      <c r="T18" s="378"/>
      <c r="U18" s="378"/>
      <c r="V18" s="378"/>
      <c r="W18" s="378"/>
      <c r="X18" s="378"/>
      <c r="Y18" s="378"/>
      <c r="Z18" s="378"/>
      <c r="AA18" s="378"/>
      <c r="AB18" s="378"/>
      <c r="AC18" s="378"/>
      <c r="AD18" s="378"/>
      <c r="AE18" s="378"/>
      <c r="AF18" s="378"/>
      <c r="AG18" s="378"/>
      <c r="AH18" s="378"/>
      <c r="AI18" s="378"/>
      <c r="AJ18" s="378"/>
      <c r="AK18" s="378"/>
      <c r="AL18" s="378"/>
      <c r="AM18" s="378"/>
      <c r="AN18" s="378"/>
      <c r="AO18" s="378"/>
      <c r="AP18" s="378"/>
      <c r="AQ18" s="378"/>
      <c r="AR18" s="378"/>
      <c r="AS18" s="378"/>
      <c r="AT18" s="378"/>
      <c r="AU18" s="378"/>
      <c r="AV18" s="378"/>
      <c r="AW18" s="378"/>
      <c r="AX18" s="378"/>
      <c r="AY18" s="378"/>
      <c r="AZ18" s="378"/>
      <c r="BA18" s="378"/>
      <c r="BB18" s="378"/>
      <c r="BC18" s="378"/>
      <c r="BD18" s="378"/>
      <c r="BE18" s="378"/>
      <c r="BF18" s="378"/>
      <c r="BG18" s="378"/>
      <c r="BH18" s="378"/>
      <c r="BI18" s="378"/>
      <c r="BJ18" s="378"/>
      <c r="BK18" s="378"/>
      <c r="BL18" s="378"/>
      <c r="BM18" s="378"/>
      <c r="BN18" s="378"/>
      <c r="BO18" s="378"/>
      <c r="BP18" s="378"/>
      <c r="BQ18" s="378"/>
      <c r="BR18" s="378"/>
      <c r="BS18" s="378"/>
      <c r="BT18" s="378"/>
      <c r="BU18" s="378"/>
      <c r="BV18" s="378"/>
      <c r="BW18" s="378"/>
      <c r="BX18" s="378"/>
      <c r="BY18" s="378"/>
      <c r="BZ18" s="378"/>
      <c r="CA18" s="378"/>
      <c r="CB18" s="378"/>
      <c r="CC18" s="378"/>
      <c r="CD18" s="378"/>
      <c r="CE18" s="378"/>
      <c r="CF18" s="378"/>
      <c r="CG18" s="378"/>
      <c r="CH18" s="378"/>
      <c r="CI18" s="378"/>
      <c r="CJ18" s="378"/>
      <c r="CK18" s="378"/>
      <c r="CL18" s="378"/>
      <c r="CM18" s="378"/>
      <c r="CN18" s="378"/>
      <c r="CO18" s="378"/>
      <c r="CP18" s="378"/>
      <c r="CQ18" s="378"/>
      <c r="CR18" s="378"/>
      <c r="CS18" s="378"/>
      <c r="CT18" s="378"/>
      <c r="CU18" s="378"/>
      <c r="CV18" s="378"/>
      <c r="CW18" s="378"/>
      <c r="CX18" s="378"/>
      <c r="CY18" s="378"/>
      <c r="CZ18" s="378"/>
      <c r="DA18" s="378"/>
      <c r="DB18" s="378"/>
      <c r="DC18" s="378"/>
      <c r="DD18" s="378"/>
      <c r="DE18" s="378"/>
      <c r="DF18" s="378"/>
      <c r="DG18" s="378"/>
      <c r="DH18" s="378"/>
      <c r="DI18" s="378"/>
      <c r="DJ18" s="378"/>
      <c r="DK18" s="378"/>
      <c r="DL18" s="378"/>
      <c r="DM18" s="378"/>
      <c r="DN18" s="378"/>
      <c r="DO18" s="378"/>
      <c r="DP18" s="378"/>
      <c r="DQ18" s="378"/>
      <c r="DR18" s="378"/>
      <c r="DS18" s="378"/>
      <c r="DT18" s="378"/>
      <c r="DU18" s="378"/>
      <c r="DV18" s="378"/>
      <c r="DW18" s="378"/>
      <c r="DX18" s="378"/>
      <c r="DY18" s="378"/>
      <c r="DZ18" s="378"/>
      <c r="EA18" s="378"/>
      <c r="EB18" s="378"/>
      <c r="EC18" s="378"/>
      <c r="ED18" s="378"/>
      <c r="EE18" s="378"/>
      <c r="EF18" s="378"/>
      <c r="EG18" s="378"/>
      <c r="EH18" s="378"/>
      <c r="EI18" s="378"/>
      <c r="EJ18" s="378"/>
      <c r="EK18" s="378"/>
      <c r="EL18" s="378"/>
      <c r="EM18" s="378"/>
      <c r="EN18" s="378"/>
      <c r="EO18" s="378"/>
      <c r="EP18" s="378"/>
      <c r="EQ18" s="378"/>
      <c r="ER18" s="378"/>
      <c r="ES18" s="378"/>
      <c r="ET18" s="378"/>
      <c r="EU18" s="378"/>
      <c r="EV18" s="378"/>
      <c r="EW18" s="378"/>
      <c r="EX18" s="378"/>
      <c r="EY18" s="378"/>
      <c r="EZ18" s="378"/>
      <c r="FA18" s="378"/>
      <c r="FB18" s="378"/>
      <c r="FC18" s="378"/>
      <c r="FD18" s="378"/>
      <c r="FE18" s="378"/>
      <c r="FF18" s="378"/>
      <c r="FG18" s="378"/>
      <c r="FH18" s="378"/>
      <c r="FI18" s="378"/>
      <c r="FJ18" s="378"/>
      <c r="FK18" s="378"/>
      <c r="FL18" s="378"/>
      <c r="FM18" s="378"/>
      <c r="FN18" s="378"/>
      <c r="FO18" s="378"/>
      <c r="FP18" s="378"/>
      <c r="FQ18" s="378"/>
      <c r="FR18" s="378"/>
      <c r="FS18" s="378"/>
      <c r="FT18" s="378"/>
      <c r="FU18" s="378"/>
      <c r="FV18" s="378"/>
      <c r="FW18" s="378"/>
      <c r="FX18" s="378"/>
      <c r="FY18" s="378"/>
      <c r="FZ18" s="378"/>
      <c r="GA18" s="378"/>
      <c r="GB18" s="378"/>
      <c r="GC18" s="378"/>
      <c r="GD18" s="378"/>
      <c r="GE18" s="378"/>
      <c r="GF18" s="378"/>
      <c r="GG18" s="378"/>
      <c r="GH18" s="378"/>
      <c r="GI18" s="378"/>
      <c r="GJ18" s="378"/>
      <c r="GK18" s="378"/>
      <c r="GL18" s="378"/>
      <c r="GM18" s="378"/>
      <c r="GN18" s="378"/>
      <c r="GO18" s="378"/>
      <c r="GP18" s="378"/>
      <c r="GQ18" s="378"/>
      <c r="GR18" s="378"/>
      <c r="GS18" s="378"/>
      <c r="GT18" s="378"/>
      <c r="GU18" s="378"/>
      <c r="GV18" s="378"/>
      <c r="GW18" s="378"/>
      <c r="GX18" s="378"/>
      <c r="GY18" s="378"/>
      <c r="GZ18" s="378"/>
      <c r="HA18" s="378"/>
      <c r="HB18" s="378"/>
      <c r="HC18" s="378"/>
      <c r="HD18" s="378"/>
      <c r="HE18" s="378"/>
      <c r="HF18" s="378"/>
      <c r="HG18" s="378"/>
      <c r="HH18" s="378"/>
      <c r="HI18" s="378"/>
      <c r="HJ18" s="378"/>
      <c r="HK18" s="378"/>
      <c r="HL18" s="378"/>
      <c r="HM18" s="378"/>
      <c r="HN18" s="378"/>
      <c r="HO18" s="378"/>
      <c r="HP18" s="378"/>
      <c r="HQ18" s="378"/>
      <c r="HR18" s="378"/>
      <c r="HS18" s="378"/>
      <c r="HT18" s="378"/>
      <c r="HU18" s="378"/>
      <c r="HV18" s="378"/>
      <c r="HW18" s="378"/>
      <c r="HX18" s="378"/>
      <c r="HY18" s="378"/>
      <c r="HZ18" s="378"/>
      <c r="IA18" s="378"/>
      <c r="IB18" s="378"/>
      <c r="IC18" s="378"/>
      <c r="ID18" s="378"/>
      <c r="IE18" s="378"/>
      <c r="IF18" s="378"/>
      <c r="IG18" s="378"/>
      <c r="IH18" s="378"/>
      <c r="II18" s="378"/>
      <c r="IJ18" s="378"/>
      <c r="IK18" s="378"/>
      <c r="IL18" s="378"/>
      <c r="IM18" s="378"/>
      <c r="IN18" s="378"/>
      <c r="IO18" s="378"/>
      <c r="IP18" s="378"/>
      <c r="IQ18" s="378"/>
      <c r="IR18" s="378"/>
      <c r="IS18" s="378"/>
      <c r="IT18" s="378"/>
      <c r="IU18" s="378"/>
      <c r="IV18" s="378"/>
      <c r="IW18" s="378"/>
      <c r="IX18" s="378"/>
      <c r="IY18" s="378"/>
      <c r="IZ18" s="378"/>
      <c r="JA18" s="378"/>
      <c r="JB18" s="378"/>
      <c r="JC18" s="378"/>
      <c r="JD18" s="378"/>
      <c r="JE18" s="378"/>
      <c r="JF18" s="378"/>
      <c r="JG18" s="378"/>
      <c r="JH18" s="378"/>
      <c r="JI18" s="378"/>
      <c r="JJ18" s="378"/>
      <c r="JK18" s="378"/>
      <c r="JL18" s="378"/>
      <c r="JM18" s="378"/>
      <c r="JN18" s="378"/>
      <c r="JO18" s="378"/>
      <c r="JP18" s="378"/>
      <c r="JQ18" s="378"/>
      <c r="JR18" s="378"/>
      <c r="JS18" s="378"/>
      <c r="JT18" s="378"/>
      <c r="JU18" s="378"/>
      <c r="JV18" s="378"/>
      <c r="JW18" s="378"/>
      <c r="JX18" s="378"/>
      <c r="JY18" s="378"/>
      <c r="JZ18" s="378"/>
      <c r="KA18" s="378"/>
      <c r="KB18" s="378"/>
      <c r="KC18" s="378"/>
      <c r="KD18" s="378"/>
      <c r="KE18" s="378"/>
      <c r="KF18" s="378"/>
      <c r="KG18" s="378"/>
      <c r="KH18" s="378"/>
      <c r="KI18" s="378"/>
      <c r="KJ18" s="378"/>
      <c r="KK18" s="378"/>
      <c r="KL18" s="378"/>
      <c r="KM18" s="378"/>
      <c r="KN18" s="378"/>
      <c r="KO18" s="378"/>
      <c r="KP18" s="378"/>
      <c r="KQ18" s="378"/>
      <c r="KR18" s="378"/>
      <c r="KS18" s="378"/>
      <c r="KT18" s="378"/>
      <c r="KU18" s="378"/>
      <c r="KV18" s="378"/>
      <c r="KW18" s="378"/>
      <c r="KX18" s="378"/>
      <c r="KY18" s="378"/>
      <c r="KZ18" s="378"/>
      <c r="LA18" s="378"/>
      <c r="LB18" s="378"/>
      <c r="LC18" s="378"/>
      <c r="LD18" s="378"/>
      <c r="LE18" s="378"/>
      <c r="LF18" s="378"/>
      <c r="LG18" s="378"/>
      <c r="LH18" s="378"/>
      <c r="LI18" s="378"/>
      <c r="LJ18" s="378"/>
      <c r="LK18" s="378"/>
      <c r="LL18" s="378"/>
      <c r="LM18" s="378"/>
      <c r="LN18" s="378"/>
      <c r="LO18" s="378"/>
      <c r="LP18" s="378"/>
      <c r="LQ18" s="378"/>
      <c r="LR18" s="378"/>
      <c r="LS18" s="378"/>
      <c r="LT18" s="378"/>
      <c r="LU18" s="378"/>
      <c r="LV18" s="378"/>
      <c r="LW18" s="378"/>
      <c r="LX18" s="378"/>
      <c r="LY18" s="378"/>
      <c r="LZ18" s="378"/>
      <c r="MA18" s="378"/>
      <c r="MB18" s="378"/>
      <c r="MC18" s="378"/>
      <c r="MD18" s="378"/>
      <c r="ME18" s="378"/>
      <c r="MF18" s="378"/>
      <c r="MG18" s="378"/>
      <c r="MH18" s="378"/>
      <c r="MI18" s="378"/>
      <c r="MJ18" s="378"/>
      <c r="MK18" s="378"/>
      <c r="ML18" s="378"/>
      <c r="MM18" s="378"/>
      <c r="MN18" s="378"/>
      <c r="MO18" s="378"/>
      <c r="MP18" s="378"/>
      <c r="MQ18" s="378"/>
      <c r="MR18" s="378"/>
      <c r="MS18" s="378"/>
      <c r="MT18" s="378"/>
      <c r="MU18" s="378"/>
      <c r="MV18" s="378"/>
      <c r="MW18" s="378"/>
    </row>
    <row r="19" customFormat="false" ht="15" hidden="false" customHeight="false" outlineLevel="0" collapsed="false">
      <c r="A19" s="377" t="s">
        <v>129</v>
      </c>
      <c r="B19" s="378"/>
      <c r="C19" s="378"/>
      <c r="D19" s="378"/>
      <c r="E19" s="378"/>
      <c r="F19" s="378"/>
      <c r="G19" s="378"/>
      <c r="H19" s="378"/>
      <c r="I19" s="378"/>
      <c r="J19" s="378"/>
      <c r="K19" s="378"/>
      <c r="L19" s="378"/>
      <c r="M19" s="378"/>
      <c r="N19" s="378"/>
      <c r="O19" s="378"/>
      <c r="P19" s="378"/>
      <c r="Q19" s="378"/>
      <c r="R19" s="378"/>
      <c r="S19" s="378"/>
      <c r="T19" s="378"/>
      <c r="U19" s="378"/>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78"/>
      <c r="AX19" s="378"/>
      <c r="AY19" s="378"/>
      <c r="AZ19" s="378"/>
      <c r="BA19" s="378"/>
      <c r="BB19" s="378"/>
      <c r="BC19" s="378"/>
      <c r="BD19" s="378"/>
      <c r="BE19" s="378"/>
      <c r="BF19" s="378"/>
      <c r="BG19" s="378"/>
      <c r="BH19" s="378"/>
      <c r="BI19" s="378"/>
      <c r="BJ19" s="378"/>
      <c r="BK19" s="378"/>
      <c r="BL19" s="378"/>
      <c r="BM19" s="378"/>
      <c r="BN19" s="378"/>
      <c r="BO19" s="378"/>
      <c r="BP19" s="378"/>
      <c r="BQ19" s="378"/>
      <c r="BR19" s="378"/>
      <c r="BS19" s="378"/>
      <c r="BT19" s="378"/>
      <c r="BU19" s="378"/>
      <c r="BV19" s="378"/>
      <c r="BW19" s="378"/>
      <c r="BX19" s="378"/>
      <c r="BY19" s="378"/>
      <c r="BZ19" s="378"/>
      <c r="CA19" s="378"/>
      <c r="CB19" s="378"/>
      <c r="CC19" s="378"/>
      <c r="CD19" s="378"/>
      <c r="CE19" s="378"/>
      <c r="CF19" s="378"/>
      <c r="CG19" s="378"/>
      <c r="CH19" s="378"/>
      <c r="CI19" s="378"/>
      <c r="CJ19" s="378"/>
      <c r="CK19" s="378"/>
      <c r="CL19" s="378"/>
      <c r="CM19" s="378"/>
      <c r="CN19" s="378"/>
      <c r="CO19" s="378"/>
      <c r="CP19" s="378"/>
      <c r="CQ19" s="378"/>
      <c r="CR19" s="378"/>
      <c r="CS19" s="378"/>
      <c r="CT19" s="378"/>
      <c r="CU19" s="378"/>
      <c r="CV19" s="378"/>
      <c r="CW19" s="378"/>
      <c r="CX19" s="378"/>
      <c r="CY19" s="378"/>
      <c r="CZ19" s="378"/>
      <c r="DA19" s="378"/>
      <c r="DB19" s="378"/>
      <c r="DC19" s="378"/>
      <c r="DD19" s="378"/>
      <c r="DE19" s="378"/>
      <c r="DF19" s="378"/>
      <c r="DG19" s="378"/>
      <c r="DH19" s="378"/>
      <c r="DI19" s="378"/>
      <c r="DJ19" s="378"/>
      <c r="DK19" s="378"/>
      <c r="DL19" s="378"/>
      <c r="DM19" s="378"/>
      <c r="DN19" s="378"/>
      <c r="DO19" s="378"/>
      <c r="DP19" s="378"/>
      <c r="DQ19" s="378"/>
      <c r="DR19" s="378"/>
      <c r="DS19" s="378"/>
      <c r="DT19" s="378"/>
      <c r="DU19" s="378"/>
      <c r="DV19" s="378"/>
      <c r="DW19" s="378"/>
      <c r="DX19" s="378"/>
      <c r="DY19" s="378"/>
      <c r="DZ19" s="378"/>
      <c r="EA19" s="378"/>
      <c r="EB19" s="378"/>
      <c r="EC19" s="378"/>
      <c r="ED19" s="378"/>
      <c r="EE19" s="378"/>
      <c r="EF19" s="378"/>
      <c r="EG19" s="378"/>
      <c r="EH19" s="378"/>
      <c r="EI19" s="378"/>
      <c r="EJ19" s="378"/>
      <c r="EK19" s="378"/>
      <c r="EL19" s="378"/>
      <c r="EM19" s="378"/>
      <c r="EN19" s="378"/>
      <c r="EO19" s="378"/>
      <c r="EP19" s="378"/>
      <c r="EQ19" s="378"/>
      <c r="ER19" s="378"/>
      <c r="ES19" s="378"/>
      <c r="ET19" s="378"/>
      <c r="EU19" s="378"/>
      <c r="EV19" s="378"/>
      <c r="EW19" s="378"/>
      <c r="EX19" s="378"/>
      <c r="EY19" s="378"/>
      <c r="EZ19" s="378"/>
      <c r="FA19" s="378"/>
      <c r="FB19" s="378"/>
      <c r="FC19" s="378"/>
      <c r="FD19" s="378"/>
      <c r="FE19" s="378"/>
      <c r="FF19" s="378"/>
      <c r="FG19" s="378"/>
      <c r="FH19" s="378"/>
      <c r="FI19" s="378"/>
      <c r="FJ19" s="378"/>
      <c r="FK19" s="378"/>
      <c r="FL19" s="378"/>
      <c r="FM19" s="378"/>
      <c r="FN19" s="378"/>
      <c r="FO19" s="378"/>
      <c r="FP19" s="378"/>
      <c r="FQ19" s="378"/>
      <c r="FR19" s="378"/>
      <c r="FS19" s="378"/>
      <c r="FT19" s="378"/>
      <c r="FU19" s="378"/>
      <c r="FV19" s="378"/>
      <c r="FW19" s="378"/>
      <c r="FX19" s="378"/>
      <c r="FY19" s="378"/>
      <c r="FZ19" s="378"/>
      <c r="GA19" s="378"/>
      <c r="GB19" s="378"/>
      <c r="GC19" s="378"/>
      <c r="GD19" s="378"/>
      <c r="GE19" s="378"/>
      <c r="GF19" s="378"/>
      <c r="GG19" s="378"/>
      <c r="GH19" s="378"/>
      <c r="GI19" s="378"/>
      <c r="GJ19" s="378"/>
      <c r="GK19" s="378"/>
      <c r="GL19" s="378"/>
      <c r="GM19" s="378"/>
      <c r="GN19" s="378"/>
      <c r="GO19" s="378"/>
      <c r="GP19" s="378"/>
      <c r="GQ19" s="378"/>
      <c r="GR19" s="378"/>
      <c r="GS19" s="378"/>
      <c r="GT19" s="378"/>
      <c r="GU19" s="378"/>
      <c r="GV19" s="378"/>
      <c r="GW19" s="378"/>
      <c r="GX19" s="378"/>
      <c r="GY19" s="378"/>
      <c r="GZ19" s="378"/>
      <c r="HA19" s="378"/>
      <c r="HB19" s="378"/>
      <c r="HC19" s="378"/>
      <c r="HD19" s="378"/>
      <c r="HE19" s="378"/>
      <c r="HF19" s="378"/>
      <c r="HG19" s="378"/>
      <c r="HH19" s="378"/>
      <c r="HI19" s="378"/>
      <c r="HJ19" s="378"/>
      <c r="HK19" s="378"/>
      <c r="HL19" s="378"/>
      <c r="HM19" s="378"/>
      <c r="HN19" s="378"/>
      <c r="HO19" s="378"/>
      <c r="HP19" s="378"/>
      <c r="HQ19" s="378"/>
      <c r="HR19" s="378"/>
      <c r="HS19" s="378"/>
      <c r="HT19" s="378"/>
      <c r="HU19" s="378"/>
      <c r="HV19" s="378"/>
      <c r="HW19" s="378"/>
      <c r="HX19" s="378"/>
      <c r="HY19" s="378"/>
      <c r="HZ19" s="378"/>
      <c r="IA19" s="378"/>
      <c r="IB19" s="378"/>
      <c r="IC19" s="378"/>
      <c r="ID19" s="378"/>
      <c r="IE19" s="378"/>
      <c r="IF19" s="378"/>
      <c r="IG19" s="378"/>
      <c r="IH19" s="378"/>
      <c r="II19" s="378"/>
      <c r="IJ19" s="378"/>
      <c r="IK19" s="378"/>
      <c r="IL19" s="378"/>
      <c r="IM19" s="378"/>
      <c r="IN19" s="378"/>
      <c r="IO19" s="378"/>
      <c r="IP19" s="378"/>
      <c r="IQ19" s="378"/>
      <c r="IR19" s="378"/>
      <c r="IS19" s="378"/>
      <c r="IT19" s="378"/>
      <c r="IU19" s="378"/>
      <c r="IV19" s="378"/>
      <c r="IW19" s="378"/>
      <c r="IX19" s="378"/>
      <c r="IY19" s="378"/>
      <c r="IZ19" s="378"/>
      <c r="JA19" s="378"/>
      <c r="JB19" s="378"/>
      <c r="JC19" s="378"/>
      <c r="JD19" s="378"/>
      <c r="JE19" s="378"/>
      <c r="JF19" s="378"/>
      <c r="JG19" s="378"/>
      <c r="JH19" s="378"/>
      <c r="JI19" s="378"/>
      <c r="JJ19" s="378"/>
      <c r="JK19" s="378"/>
      <c r="JL19" s="378"/>
      <c r="JM19" s="378"/>
      <c r="JN19" s="378"/>
      <c r="JO19" s="378"/>
      <c r="JP19" s="378"/>
      <c r="JQ19" s="378"/>
      <c r="JR19" s="378"/>
      <c r="JS19" s="378"/>
      <c r="JT19" s="378"/>
      <c r="JU19" s="378"/>
      <c r="JV19" s="378"/>
      <c r="JW19" s="378"/>
      <c r="JX19" s="378"/>
      <c r="JY19" s="378"/>
      <c r="JZ19" s="378"/>
      <c r="KA19" s="378"/>
      <c r="KB19" s="378"/>
      <c r="KC19" s="378"/>
      <c r="KD19" s="378"/>
      <c r="KE19" s="378"/>
      <c r="KF19" s="378"/>
      <c r="KG19" s="378"/>
      <c r="KH19" s="378"/>
      <c r="KI19" s="378"/>
      <c r="KJ19" s="378"/>
      <c r="KK19" s="378"/>
      <c r="KL19" s="378"/>
      <c r="KM19" s="378"/>
      <c r="KN19" s="378"/>
      <c r="KO19" s="378"/>
      <c r="KP19" s="378"/>
      <c r="KQ19" s="378"/>
      <c r="KR19" s="378"/>
      <c r="KS19" s="378"/>
      <c r="KT19" s="378"/>
      <c r="KU19" s="378"/>
      <c r="KV19" s="378"/>
      <c r="KW19" s="378"/>
      <c r="KX19" s="378"/>
      <c r="KY19" s="378"/>
      <c r="KZ19" s="378"/>
      <c r="LA19" s="378"/>
      <c r="LB19" s="378"/>
      <c r="LC19" s="378"/>
      <c r="LD19" s="378"/>
      <c r="LE19" s="378"/>
      <c r="LF19" s="378"/>
      <c r="LG19" s="378"/>
      <c r="LH19" s="378"/>
      <c r="LI19" s="378"/>
      <c r="LJ19" s="378"/>
      <c r="LK19" s="378"/>
      <c r="LL19" s="378"/>
      <c r="LM19" s="378"/>
      <c r="LN19" s="378"/>
      <c r="LO19" s="378"/>
      <c r="LP19" s="378"/>
      <c r="LQ19" s="378"/>
      <c r="LR19" s="378"/>
      <c r="LS19" s="378"/>
      <c r="LT19" s="378"/>
      <c r="LU19" s="378"/>
      <c r="LV19" s="378"/>
      <c r="LW19" s="378"/>
      <c r="LX19" s="378"/>
      <c r="LY19" s="378"/>
      <c r="LZ19" s="378"/>
      <c r="MA19" s="378"/>
      <c r="MB19" s="378"/>
      <c r="MC19" s="378"/>
      <c r="MD19" s="378"/>
      <c r="ME19" s="378"/>
      <c r="MF19" s="378"/>
      <c r="MG19" s="378"/>
      <c r="MH19" s="378"/>
      <c r="MI19" s="378"/>
      <c r="MJ19" s="378"/>
      <c r="MK19" s="378"/>
      <c r="ML19" s="378"/>
      <c r="MM19" s="378"/>
      <c r="MN19" s="378"/>
      <c r="MO19" s="378"/>
      <c r="MP19" s="378"/>
      <c r="MQ19" s="378"/>
      <c r="MR19" s="378"/>
      <c r="MS19" s="378"/>
      <c r="MT19" s="378"/>
      <c r="MU19" s="378"/>
      <c r="MV19" s="378"/>
      <c r="MW19" s="378"/>
    </row>
    <row r="20" customFormat="false" ht="15" hidden="false" customHeight="false" outlineLevel="0" collapsed="false">
      <c r="A20" s="377" t="s">
        <v>130</v>
      </c>
      <c r="B20" s="378"/>
      <c r="C20" s="378"/>
      <c r="D20" s="378"/>
      <c r="E20" s="378"/>
      <c r="F20" s="378"/>
      <c r="G20" s="378"/>
      <c r="H20" s="378"/>
      <c r="I20" s="378"/>
      <c r="J20" s="378"/>
      <c r="K20" s="378"/>
      <c r="L20" s="378"/>
      <c r="M20" s="378"/>
      <c r="N20" s="378"/>
      <c r="O20" s="378"/>
      <c r="P20" s="378"/>
      <c r="Q20" s="378"/>
      <c r="R20" s="378"/>
      <c r="S20" s="378"/>
      <c r="T20" s="378"/>
      <c r="U20" s="378"/>
      <c r="V20" s="378"/>
      <c r="W20" s="378"/>
      <c r="X20" s="378"/>
      <c r="Y20" s="378"/>
      <c r="Z20" s="378"/>
      <c r="AA20" s="378"/>
      <c r="AB20" s="378"/>
      <c r="AC20" s="378"/>
      <c r="AD20" s="378"/>
      <c r="AE20" s="378"/>
      <c r="AF20" s="378"/>
      <c r="AG20" s="378"/>
      <c r="AH20" s="378"/>
      <c r="AI20" s="378"/>
      <c r="AJ20" s="378"/>
      <c r="AK20" s="378"/>
      <c r="AL20" s="378"/>
      <c r="AM20" s="378"/>
      <c r="AN20" s="378"/>
      <c r="AO20" s="378"/>
      <c r="AP20" s="378"/>
      <c r="AQ20" s="378"/>
      <c r="AR20" s="378"/>
      <c r="AS20" s="378"/>
      <c r="AT20" s="378"/>
      <c r="AU20" s="378"/>
      <c r="AV20" s="378"/>
      <c r="AW20" s="378"/>
      <c r="AX20" s="378"/>
      <c r="AY20" s="378"/>
      <c r="AZ20" s="378"/>
      <c r="BA20" s="378"/>
      <c r="BB20" s="378"/>
      <c r="BC20" s="378"/>
      <c r="BD20" s="378"/>
      <c r="BE20" s="378"/>
      <c r="BF20" s="378"/>
      <c r="BG20" s="378"/>
      <c r="BH20" s="378"/>
      <c r="BI20" s="378"/>
      <c r="BJ20" s="378"/>
      <c r="BK20" s="378"/>
      <c r="BL20" s="378"/>
      <c r="BM20" s="378"/>
      <c r="BN20" s="378"/>
      <c r="BO20" s="378"/>
      <c r="BP20" s="378"/>
      <c r="BQ20" s="378"/>
      <c r="BR20" s="378"/>
      <c r="BS20" s="378"/>
      <c r="BT20" s="378"/>
      <c r="BU20" s="378"/>
      <c r="BV20" s="378"/>
      <c r="BW20" s="378"/>
      <c r="BX20" s="378"/>
      <c r="BY20" s="378"/>
      <c r="BZ20" s="378"/>
      <c r="CA20" s="378"/>
      <c r="CB20" s="378"/>
      <c r="CC20" s="378"/>
      <c r="CD20" s="378"/>
      <c r="CE20" s="378"/>
      <c r="CF20" s="378"/>
      <c r="CG20" s="378"/>
      <c r="CH20" s="378"/>
      <c r="CI20" s="378"/>
      <c r="CJ20" s="378"/>
      <c r="CK20" s="378"/>
      <c r="CL20" s="378"/>
      <c r="CM20" s="378"/>
      <c r="CN20" s="378"/>
      <c r="CO20" s="378"/>
      <c r="CP20" s="378"/>
      <c r="CQ20" s="378"/>
      <c r="CR20" s="378"/>
      <c r="CS20" s="378"/>
      <c r="CT20" s="378"/>
      <c r="CU20" s="378"/>
      <c r="CV20" s="378"/>
      <c r="CW20" s="378"/>
      <c r="CX20" s="378"/>
      <c r="CY20" s="378"/>
      <c r="CZ20" s="378"/>
      <c r="DA20" s="378"/>
      <c r="DB20" s="378"/>
      <c r="DC20" s="378"/>
      <c r="DD20" s="378"/>
      <c r="DE20" s="378"/>
      <c r="DF20" s="378"/>
      <c r="DG20" s="378"/>
      <c r="DH20" s="378"/>
      <c r="DI20" s="378"/>
      <c r="DJ20" s="378"/>
      <c r="DK20" s="378"/>
      <c r="DL20" s="378"/>
      <c r="DM20" s="378"/>
      <c r="DN20" s="378"/>
      <c r="DO20" s="378"/>
      <c r="DP20" s="378"/>
      <c r="DQ20" s="378"/>
      <c r="DR20" s="378"/>
      <c r="DS20" s="378"/>
      <c r="DT20" s="378"/>
      <c r="DU20" s="378"/>
      <c r="DV20" s="378"/>
      <c r="DW20" s="378"/>
      <c r="DX20" s="378"/>
      <c r="DY20" s="378"/>
      <c r="DZ20" s="378"/>
      <c r="EA20" s="378"/>
      <c r="EB20" s="378"/>
      <c r="EC20" s="378"/>
      <c r="ED20" s="378"/>
      <c r="EE20" s="378"/>
      <c r="EF20" s="378"/>
      <c r="EG20" s="378"/>
      <c r="EH20" s="378"/>
      <c r="EI20" s="378"/>
      <c r="EJ20" s="378"/>
      <c r="EK20" s="378"/>
      <c r="EL20" s="378"/>
      <c r="EM20" s="378"/>
      <c r="EN20" s="378"/>
      <c r="EO20" s="378"/>
      <c r="EP20" s="378"/>
      <c r="EQ20" s="378"/>
      <c r="ER20" s="378"/>
      <c r="ES20" s="378"/>
      <c r="ET20" s="378"/>
      <c r="EU20" s="378"/>
      <c r="EV20" s="378"/>
      <c r="EW20" s="378"/>
      <c r="EX20" s="378"/>
      <c r="EY20" s="378"/>
      <c r="EZ20" s="378"/>
      <c r="FA20" s="378"/>
      <c r="FB20" s="378"/>
      <c r="FC20" s="378"/>
      <c r="FD20" s="378"/>
      <c r="FE20" s="378"/>
      <c r="FF20" s="378"/>
      <c r="FG20" s="378"/>
      <c r="FH20" s="378"/>
      <c r="FI20" s="378"/>
      <c r="FJ20" s="378"/>
      <c r="FK20" s="378"/>
      <c r="FL20" s="378"/>
      <c r="FM20" s="378"/>
      <c r="FN20" s="378"/>
      <c r="FO20" s="378"/>
      <c r="FP20" s="378"/>
      <c r="FQ20" s="378"/>
      <c r="FR20" s="378"/>
      <c r="FS20" s="378"/>
      <c r="FT20" s="378"/>
      <c r="FU20" s="378"/>
      <c r="FV20" s="378"/>
      <c r="FW20" s="378"/>
      <c r="FX20" s="378"/>
      <c r="FY20" s="378"/>
      <c r="FZ20" s="378"/>
      <c r="GA20" s="378"/>
      <c r="GB20" s="378"/>
      <c r="GC20" s="378"/>
      <c r="GD20" s="378"/>
      <c r="GE20" s="378"/>
      <c r="GF20" s="378"/>
      <c r="GG20" s="378"/>
      <c r="GH20" s="378"/>
      <c r="GI20" s="378"/>
      <c r="GJ20" s="378"/>
      <c r="GK20" s="378"/>
      <c r="GL20" s="378"/>
      <c r="GM20" s="378"/>
      <c r="GN20" s="378"/>
      <c r="GO20" s="378"/>
      <c r="GP20" s="378"/>
      <c r="GQ20" s="378"/>
      <c r="GR20" s="378"/>
      <c r="GS20" s="378"/>
      <c r="GT20" s="378"/>
      <c r="GU20" s="378"/>
      <c r="GV20" s="378"/>
      <c r="GW20" s="378"/>
      <c r="GX20" s="378"/>
      <c r="GY20" s="378"/>
      <c r="GZ20" s="378"/>
      <c r="HA20" s="378"/>
      <c r="HB20" s="378"/>
      <c r="HC20" s="378"/>
      <c r="HD20" s="378"/>
      <c r="HE20" s="378"/>
      <c r="HF20" s="378"/>
      <c r="HG20" s="378"/>
      <c r="HH20" s="378"/>
      <c r="HI20" s="378"/>
      <c r="HJ20" s="378"/>
      <c r="HK20" s="378"/>
      <c r="HL20" s="378"/>
      <c r="HM20" s="378"/>
      <c r="HN20" s="378"/>
      <c r="HO20" s="378"/>
      <c r="HP20" s="378"/>
      <c r="HQ20" s="378"/>
      <c r="HR20" s="378"/>
      <c r="HS20" s="378"/>
      <c r="HT20" s="378"/>
      <c r="HU20" s="378"/>
      <c r="HV20" s="378"/>
      <c r="HW20" s="378"/>
      <c r="HX20" s="378"/>
      <c r="HY20" s="378"/>
      <c r="HZ20" s="378"/>
      <c r="IA20" s="378"/>
      <c r="IB20" s="378"/>
      <c r="IC20" s="378"/>
      <c r="ID20" s="378"/>
      <c r="IE20" s="378"/>
      <c r="IF20" s="378"/>
      <c r="IG20" s="378"/>
      <c r="IH20" s="378"/>
      <c r="II20" s="378"/>
      <c r="IJ20" s="378"/>
      <c r="IK20" s="378"/>
      <c r="IL20" s="378"/>
      <c r="IM20" s="378"/>
      <c r="IN20" s="378"/>
      <c r="IO20" s="378"/>
      <c r="IP20" s="378"/>
      <c r="IQ20" s="378"/>
      <c r="IR20" s="378"/>
      <c r="IS20" s="378"/>
      <c r="IT20" s="378"/>
      <c r="IU20" s="378"/>
      <c r="IV20" s="378"/>
      <c r="IW20" s="378"/>
      <c r="IX20" s="378"/>
      <c r="IY20" s="378"/>
      <c r="IZ20" s="378"/>
      <c r="JA20" s="378"/>
      <c r="JB20" s="378"/>
      <c r="JC20" s="378"/>
      <c r="JD20" s="378"/>
      <c r="JE20" s="378"/>
      <c r="JF20" s="378"/>
      <c r="JG20" s="378"/>
      <c r="JH20" s="378"/>
      <c r="JI20" s="378"/>
      <c r="JJ20" s="378"/>
      <c r="JK20" s="378"/>
      <c r="JL20" s="378"/>
      <c r="JM20" s="378"/>
      <c r="JN20" s="378"/>
      <c r="JO20" s="378"/>
      <c r="JP20" s="378"/>
      <c r="JQ20" s="378"/>
      <c r="JR20" s="378"/>
      <c r="JS20" s="378"/>
      <c r="JT20" s="378"/>
      <c r="JU20" s="378"/>
      <c r="JV20" s="378"/>
      <c r="JW20" s="378"/>
      <c r="JX20" s="378"/>
      <c r="JY20" s="378"/>
      <c r="JZ20" s="378"/>
      <c r="KA20" s="378"/>
      <c r="KB20" s="378"/>
      <c r="KC20" s="378"/>
      <c r="KD20" s="378"/>
      <c r="KE20" s="378"/>
      <c r="KF20" s="378"/>
      <c r="KG20" s="378"/>
      <c r="KH20" s="378"/>
      <c r="KI20" s="378"/>
      <c r="KJ20" s="378"/>
      <c r="KK20" s="378"/>
      <c r="KL20" s="378"/>
      <c r="KM20" s="378"/>
      <c r="KN20" s="378"/>
      <c r="KO20" s="378"/>
      <c r="KP20" s="378"/>
      <c r="KQ20" s="378"/>
      <c r="KR20" s="378"/>
      <c r="KS20" s="378"/>
      <c r="KT20" s="378"/>
      <c r="KU20" s="378"/>
      <c r="KV20" s="378"/>
      <c r="KW20" s="378"/>
      <c r="KX20" s="378"/>
      <c r="KY20" s="378"/>
      <c r="KZ20" s="378"/>
      <c r="LA20" s="378"/>
      <c r="LB20" s="378"/>
      <c r="LC20" s="378"/>
      <c r="LD20" s="378"/>
      <c r="LE20" s="378"/>
      <c r="LF20" s="378"/>
      <c r="LG20" s="378"/>
      <c r="LH20" s="378"/>
      <c r="LI20" s="378"/>
      <c r="LJ20" s="378"/>
      <c r="LK20" s="378"/>
      <c r="LL20" s="378"/>
      <c r="LM20" s="378"/>
      <c r="LN20" s="378"/>
      <c r="LO20" s="378"/>
      <c r="LP20" s="378"/>
      <c r="LQ20" s="378"/>
      <c r="LR20" s="378"/>
      <c r="LS20" s="378"/>
      <c r="LT20" s="378"/>
      <c r="LU20" s="378"/>
      <c r="LV20" s="378"/>
      <c r="LW20" s="378"/>
      <c r="LX20" s="378"/>
      <c r="LY20" s="378"/>
      <c r="LZ20" s="378"/>
      <c r="MA20" s="378"/>
      <c r="MB20" s="378"/>
      <c r="MC20" s="378"/>
      <c r="MD20" s="378"/>
      <c r="ME20" s="378"/>
      <c r="MF20" s="378"/>
      <c r="MG20" s="378"/>
      <c r="MH20" s="378"/>
      <c r="MI20" s="378"/>
      <c r="MJ20" s="378"/>
      <c r="MK20" s="378"/>
      <c r="ML20" s="378"/>
      <c r="MM20" s="378"/>
      <c r="MN20" s="378"/>
      <c r="MO20" s="378"/>
      <c r="MP20" s="378"/>
      <c r="MQ20" s="378"/>
      <c r="MR20" s="378"/>
      <c r="MS20" s="378"/>
      <c r="MT20" s="378"/>
      <c r="MU20" s="378"/>
      <c r="MV20" s="378"/>
      <c r="MW20" s="378"/>
    </row>
    <row r="21" customFormat="false" ht="15" hidden="false" customHeight="false" outlineLevel="0" collapsed="false">
      <c r="A21" s="377" t="s">
        <v>131</v>
      </c>
      <c r="B21" s="378"/>
      <c r="C21" s="378"/>
      <c r="D21" s="378"/>
      <c r="E21" s="378"/>
      <c r="F21" s="378"/>
      <c r="G21" s="378"/>
      <c r="H21" s="378"/>
      <c r="I21" s="378"/>
      <c r="J21" s="378"/>
      <c r="K21" s="378"/>
      <c r="L21" s="378"/>
      <c r="M21" s="378"/>
      <c r="N21" s="378"/>
      <c r="O21" s="378"/>
      <c r="P21" s="378"/>
      <c r="Q21" s="378"/>
      <c r="R21" s="378"/>
      <c r="S21" s="378"/>
      <c r="T21" s="378"/>
      <c r="U21" s="378"/>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AW21" s="378"/>
      <c r="AX21" s="378"/>
      <c r="AY21" s="378"/>
      <c r="AZ21" s="378"/>
      <c r="BA21" s="378"/>
      <c r="BB21" s="378"/>
      <c r="BC21" s="378"/>
      <c r="BD21" s="378"/>
      <c r="BE21" s="378"/>
      <c r="BF21" s="378"/>
      <c r="BG21" s="378"/>
      <c r="BH21" s="378"/>
      <c r="BI21" s="378"/>
      <c r="BJ21" s="378"/>
      <c r="BK21" s="378"/>
      <c r="BL21" s="378"/>
      <c r="BM21" s="378"/>
      <c r="BN21" s="378"/>
      <c r="BO21" s="378"/>
      <c r="BP21" s="378"/>
      <c r="BQ21" s="378"/>
      <c r="BR21" s="378"/>
      <c r="BS21" s="378"/>
      <c r="BT21" s="378"/>
      <c r="BU21" s="378"/>
      <c r="BV21" s="378"/>
      <c r="BW21" s="378"/>
      <c r="BX21" s="378"/>
      <c r="BY21" s="378"/>
      <c r="BZ21" s="378"/>
      <c r="CA21" s="378"/>
      <c r="CB21" s="378"/>
      <c r="CC21" s="378"/>
      <c r="CD21" s="378"/>
      <c r="CE21" s="378"/>
      <c r="CF21" s="378"/>
      <c r="CG21" s="378"/>
      <c r="CH21" s="378"/>
      <c r="CI21" s="378"/>
      <c r="CJ21" s="378"/>
      <c r="CK21" s="378"/>
      <c r="CL21" s="378"/>
      <c r="CM21" s="378"/>
      <c r="CN21" s="378"/>
      <c r="CO21" s="378"/>
      <c r="CP21" s="378"/>
      <c r="CQ21" s="378"/>
      <c r="CR21" s="378"/>
      <c r="CS21" s="378"/>
      <c r="CT21" s="378"/>
      <c r="CU21" s="378"/>
      <c r="CV21" s="378"/>
      <c r="CW21" s="378"/>
      <c r="CX21" s="378"/>
      <c r="CY21" s="378"/>
      <c r="CZ21" s="378"/>
      <c r="DA21" s="378"/>
      <c r="DB21" s="378"/>
      <c r="DC21" s="378"/>
      <c r="DD21" s="378"/>
      <c r="DE21" s="378"/>
      <c r="DF21" s="378"/>
      <c r="DG21" s="378"/>
      <c r="DH21" s="378"/>
      <c r="DI21" s="378"/>
      <c r="DJ21" s="378"/>
      <c r="DK21" s="378"/>
      <c r="DL21" s="378"/>
      <c r="DM21" s="378"/>
      <c r="DN21" s="378"/>
      <c r="DO21" s="378"/>
      <c r="DP21" s="378"/>
      <c r="DQ21" s="378"/>
      <c r="DR21" s="378"/>
      <c r="DS21" s="378"/>
      <c r="DT21" s="378"/>
      <c r="DU21" s="378"/>
      <c r="DV21" s="378"/>
      <c r="DW21" s="378"/>
      <c r="DX21" s="378"/>
      <c r="DY21" s="378"/>
      <c r="DZ21" s="378"/>
      <c r="EA21" s="378"/>
      <c r="EB21" s="378"/>
      <c r="EC21" s="378"/>
      <c r="ED21" s="378"/>
      <c r="EE21" s="378"/>
      <c r="EF21" s="378"/>
      <c r="EG21" s="378"/>
      <c r="EH21" s="378"/>
      <c r="EI21" s="378"/>
      <c r="EJ21" s="378"/>
      <c r="EK21" s="378"/>
      <c r="EL21" s="378"/>
      <c r="EM21" s="378"/>
      <c r="EN21" s="378"/>
      <c r="EO21" s="378"/>
      <c r="EP21" s="378"/>
      <c r="EQ21" s="378"/>
      <c r="ER21" s="378"/>
      <c r="ES21" s="378"/>
      <c r="ET21" s="378"/>
      <c r="EU21" s="378"/>
      <c r="EV21" s="378"/>
      <c r="EW21" s="378"/>
      <c r="EX21" s="378"/>
      <c r="EY21" s="378"/>
      <c r="EZ21" s="378"/>
      <c r="FA21" s="378"/>
      <c r="FB21" s="378"/>
      <c r="FC21" s="378"/>
      <c r="FD21" s="378"/>
      <c r="FE21" s="378"/>
      <c r="FF21" s="378"/>
      <c r="FG21" s="378"/>
      <c r="FH21" s="378"/>
      <c r="FI21" s="378"/>
      <c r="FJ21" s="378"/>
      <c r="FK21" s="378"/>
      <c r="FL21" s="378"/>
      <c r="FM21" s="378"/>
      <c r="FN21" s="378"/>
      <c r="FO21" s="378"/>
      <c r="FP21" s="378"/>
      <c r="FQ21" s="378"/>
      <c r="FR21" s="378"/>
      <c r="FS21" s="378"/>
      <c r="FT21" s="378"/>
      <c r="FU21" s="378"/>
      <c r="FV21" s="378"/>
      <c r="FW21" s="378"/>
      <c r="FX21" s="378"/>
      <c r="FY21" s="378"/>
      <c r="FZ21" s="378"/>
      <c r="GA21" s="378"/>
      <c r="GB21" s="378"/>
      <c r="GC21" s="378"/>
      <c r="GD21" s="378"/>
      <c r="GE21" s="378"/>
      <c r="GF21" s="378"/>
      <c r="GG21" s="378"/>
      <c r="GH21" s="378"/>
      <c r="GI21" s="378"/>
      <c r="GJ21" s="378"/>
      <c r="GK21" s="378"/>
      <c r="GL21" s="378"/>
      <c r="GM21" s="378"/>
      <c r="GN21" s="378"/>
      <c r="GO21" s="378"/>
      <c r="GP21" s="378"/>
      <c r="GQ21" s="378"/>
      <c r="GR21" s="378"/>
      <c r="GS21" s="378"/>
      <c r="GT21" s="378"/>
      <c r="GU21" s="378"/>
      <c r="GV21" s="378"/>
      <c r="GW21" s="378"/>
      <c r="GX21" s="378"/>
      <c r="GY21" s="378"/>
      <c r="GZ21" s="378"/>
      <c r="HA21" s="378"/>
      <c r="HB21" s="378"/>
      <c r="HC21" s="378"/>
      <c r="HD21" s="378"/>
      <c r="HE21" s="378"/>
      <c r="HF21" s="378"/>
      <c r="HG21" s="378"/>
      <c r="HH21" s="378"/>
      <c r="HI21" s="378"/>
      <c r="HJ21" s="378"/>
      <c r="HK21" s="378"/>
      <c r="HL21" s="378"/>
      <c r="HM21" s="378"/>
      <c r="HN21" s="378"/>
      <c r="HO21" s="378"/>
      <c r="HP21" s="378"/>
      <c r="HQ21" s="378"/>
      <c r="HR21" s="378"/>
      <c r="HS21" s="378"/>
      <c r="HT21" s="378"/>
      <c r="HU21" s="378"/>
      <c r="HV21" s="378"/>
      <c r="HW21" s="378"/>
      <c r="HX21" s="378"/>
      <c r="HY21" s="378"/>
      <c r="HZ21" s="378"/>
      <c r="IA21" s="378"/>
      <c r="IB21" s="378"/>
      <c r="IC21" s="378"/>
      <c r="ID21" s="378"/>
      <c r="IE21" s="378"/>
      <c r="IF21" s="378"/>
      <c r="IG21" s="378"/>
      <c r="IH21" s="378"/>
      <c r="II21" s="378"/>
      <c r="IJ21" s="378"/>
      <c r="IK21" s="378"/>
      <c r="IL21" s="378"/>
      <c r="IM21" s="378"/>
      <c r="IN21" s="378"/>
      <c r="IO21" s="378"/>
      <c r="IP21" s="378"/>
      <c r="IQ21" s="378"/>
      <c r="IR21" s="378"/>
      <c r="IS21" s="378"/>
      <c r="IT21" s="378"/>
      <c r="IU21" s="378"/>
      <c r="IV21" s="378"/>
      <c r="IW21" s="378"/>
      <c r="IX21" s="378"/>
      <c r="IY21" s="378"/>
      <c r="IZ21" s="378"/>
      <c r="JA21" s="378"/>
      <c r="JB21" s="378"/>
      <c r="JC21" s="378"/>
      <c r="JD21" s="378"/>
      <c r="JE21" s="378"/>
      <c r="JF21" s="378"/>
      <c r="JG21" s="378"/>
      <c r="JH21" s="378"/>
      <c r="JI21" s="378"/>
      <c r="JJ21" s="378"/>
      <c r="JK21" s="378"/>
      <c r="JL21" s="378"/>
      <c r="JM21" s="378"/>
      <c r="JN21" s="378"/>
      <c r="JO21" s="378"/>
      <c r="JP21" s="378"/>
      <c r="JQ21" s="378"/>
      <c r="JR21" s="378"/>
      <c r="JS21" s="378"/>
      <c r="JT21" s="378"/>
      <c r="JU21" s="378"/>
      <c r="JV21" s="378"/>
      <c r="JW21" s="378"/>
      <c r="JX21" s="378"/>
      <c r="JY21" s="378"/>
      <c r="JZ21" s="378"/>
      <c r="KA21" s="378"/>
      <c r="KB21" s="378"/>
      <c r="KC21" s="378"/>
      <c r="KD21" s="378"/>
      <c r="KE21" s="378"/>
      <c r="KF21" s="378"/>
      <c r="KG21" s="378"/>
      <c r="KH21" s="378"/>
      <c r="KI21" s="378"/>
      <c r="KJ21" s="378"/>
      <c r="KK21" s="378"/>
      <c r="KL21" s="378"/>
      <c r="KM21" s="378"/>
      <c r="KN21" s="378"/>
      <c r="KO21" s="378"/>
      <c r="KP21" s="378"/>
      <c r="KQ21" s="378"/>
      <c r="KR21" s="378"/>
      <c r="KS21" s="378"/>
      <c r="KT21" s="378"/>
      <c r="KU21" s="378"/>
      <c r="KV21" s="378"/>
      <c r="KW21" s="378"/>
      <c r="KX21" s="378"/>
      <c r="KY21" s="378"/>
      <c r="KZ21" s="378"/>
      <c r="LA21" s="378"/>
      <c r="LB21" s="378"/>
      <c r="LC21" s="378"/>
      <c r="LD21" s="378"/>
      <c r="LE21" s="378"/>
      <c r="LF21" s="378"/>
      <c r="LG21" s="378"/>
      <c r="LH21" s="378"/>
      <c r="LI21" s="378"/>
      <c r="LJ21" s="378"/>
      <c r="LK21" s="378"/>
      <c r="LL21" s="378"/>
      <c r="LM21" s="378"/>
      <c r="LN21" s="378"/>
      <c r="LO21" s="378"/>
      <c r="LP21" s="378"/>
      <c r="LQ21" s="378"/>
      <c r="LR21" s="378"/>
      <c r="LS21" s="378"/>
      <c r="LT21" s="378"/>
      <c r="LU21" s="378"/>
      <c r="LV21" s="378"/>
      <c r="LW21" s="378"/>
      <c r="LX21" s="378"/>
      <c r="LY21" s="378"/>
      <c r="LZ21" s="378"/>
      <c r="MA21" s="378"/>
      <c r="MB21" s="378"/>
      <c r="MC21" s="378"/>
      <c r="MD21" s="378"/>
      <c r="ME21" s="378"/>
      <c r="MF21" s="378"/>
      <c r="MG21" s="378"/>
      <c r="MH21" s="378"/>
      <c r="MI21" s="378"/>
      <c r="MJ21" s="378"/>
      <c r="MK21" s="378"/>
      <c r="ML21" s="378"/>
      <c r="MM21" s="378"/>
      <c r="MN21" s="378"/>
      <c r="MO21" s="378"/>
      <c r="MP21" s="378"/>
      <c r="MQ21" s="378"/>
      <c r="MR21" s="378"/>
      <c r="MS21" s="378"/>
      <c r="MT21" s="378"/>
      <c r="MU21" s="378"/>
      <c r="MV21" s="378"/>
      <c r="MW21" s="378"/>
    </row>
    <row r="22" customFormat="false" ht="15" hidden="false" customHeight="false" outlineLevel="0" collapsed="false">
      <c r="A22" s="377" t="s">
        <v>132</v>
      </c>
      <c r="B22" s="378"/>
      <c r="C22" s="378"/>
      <c r="D22" s="378"/>
      <c r="E22" s="378"/>
      <c r="F22" s="378"/>
      <c r="G22" s="378"/>
      <c r="H22" s="378"/>
      <c r="I22" s="378"/>
      <c r="J22" s="378"/>
      <c r="K22" s="378"/>
      <c r="L22" s="378"/>
      <c r="M22" s="378"/>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8"/>
      <c r="AK22" s="378"/>
      <c r="AL22" s="378"/>
      <c r="AM22" s="378"/>
      <c r="AN22" s="378"/>
      <c r="AO22" s="378"/>
      <c r="AP22" s="378"/>
      <c r="AQ22" s="378"/>
      <c r="AR22" s="378"/>
      <c r="AS22" s="378"/>
      <c r="AT22" s="378"/>
      <c r="AU22" s="378"/>
      <c r="AV22" s="378"/>
      <c r="AW22" s="378"/>
      <c r="AX22" s="378"/>
      <c r="AY22" s="378"/>
      <c r="AZ22" s="378"/>
      <c r="BA22" s="378"/>
      <c r="BB22" s="378"/>
      <c r="BC22" s="378"/>
      <c r="BD22" s="378"/>
      <c r="BE22" s="378"/>
      <c r="BF22" s="378"/>
      <c r="BG22" s="378"/>
      <c r="BH22" s="378"/>
      <c r="BI22" s="378"/>
      <c r="BJ22" s="378"/>
      <c r="BK22" s="378"/>
      <c r="BL22" s="378"/>
      <c r="BM22" s="378"/>
      <c r="BN22" s="378"/>
      <c r="BO22" s="378"/>
      <c r="BP22" s="378"/>
      <c r="BQ22" s="378"/>
      <c r="BR22" s="378"/>
      <c r="BS22" s="378"/>
      <c r="BT22" s="378"/>
      <c r="BU22" s="378"/>
      <c r="BV22" s="378"/>
      <c r="BW22" s="378"/>
      <c r="BX22" s="378"/>
      <c r="BY22" s="378"/>
      <c r="BZ22" s="378"/>
      <c r="CA22" s="378"/>
      <c r="CB22" s="378"/>
      <c r="CC22" s="378"/>
      <c r="CD22" s="378"/>
      <c r="CE22" s="378"/>
      <c r="CF22" s="378"/>
      <c r="CG22" s="378"/>
      <c r="CH22" s="378"/>
      <c r="CI22" s="378"/>
      <c r="CJ22" s="378"/>
      <c r="CK22" s="378"/>
      <c r="CL22" s="378"/>
      <c r="CM22" s="378"/>
      <c r="CN22" s="378"/>
      <c r="CO22" s="378"/>
      <c r="CP22" s="378"/>
      <c r="CQ22" s="378"/>
      <c r="CR22" s="378"/>
      <c r="CS22" s="378"/>
      <c r="CT22" s="378"/>
      <c r="CU22" s="378"/>
      <c r="CV22" s="378"/>
      <c r="CW22" s="378"/>
      <c r="CX22" s="378"/>
      <c r="CY22" s="378"/>
      <c r="CZ22" s="378"/>
      <c r="DA22" s="378"/>
      <c r="DB22" s="378"/>
      <c r="DC22" s="378"/>
      <c r="DD22" s="378"/>
      <c r="DE22" s="378"/>
      <c r="DF22" s="378"/>
      <c r="DG22" s="378"/>
      <c r="DH22" s="378"/>
      <c r="DI22" s="378"/>
      <c r="DJ22" s="378"/>
      <c r="DK22" s="378"/>
      <c r="DL22" s="378"/>
      <c r="DM22" s="378"/>
      <c r="DN22" s="378"/>
      <c r="DO22" s="378"/>
      <c r="DP22" s="378"/>
      <c r="DQ22" s="378"/>
      <c r="DR22" s="378"/>
      <c r="DS22" s="378"/>
      <c r="DT22" s="378"/>
      <c r="DU22" s="378"/>
      <c r="DV22" s="378"/>
      <c r="DW22" s="378"/>
      <c r="DX22" s="378"/>
      <c r="DY22" s="378"/>
      <c r="DZ22" s="378"/>
      <c r="EA22" s="378"/>
      <c r="EB22" s="378"/>
      <c r="EC22" s="378"/>
      <c r="ED22" s="378"/>
      <c r="EE22" s="378"/>
      <c r="EF22" s="378"/>
      <c r="EG22" s="378"/>
      <c r="EH22" s="378"/>
      <c r="EI22" s="378"/>
      <c r="EJ22" s="378"/>
      <c r="EK22" s="378"/>
      <c r="EL22" s="378"/>
      <c r="EM22" s="378"/>
      <c r="EN22" s="378"/>
      <c r="EO22" s="378"/>
      <c r="EP22" s="378"/>
      <c r="EQ22" s="378"/>
      <c r="ER22" s="378"/>
      <c r="ES22" s="378"/>
      <c r="ET22" s="378"/>
      <c r="EU22" s="378"/>
      <c r="EV22" s="378"/>
      <c r="EW22" s="378"/>
      <c r="EX22" s="378"/>
      <c r="EY22" s="378"/>
      <c r="EZ22" s="378"/>
      <c r="FA22" s="378"/>
      <c r="FB22" s="378"/>
      <c r="FC22" s="378"/>
      <c r="FD22" s="378"/>
      <c r="FE22" s="378"/>
      <c r="FF22" s="378"/>
      <c r="FG22" s="378"/>
      <c r="FH22" s="378"/>
      <c r="FI22" s="378"/>
      <c r="FJ22" s="378"/>
      <c r="FK22" s="378"/>
      <c r="FL22" s="378"/>
      <c r="FM22" s="378"/>
      <c r="FN22" s="378"/>
      <c r="FO22" s="378"/>
      <c r="FP22" s="378"/>
      <c r="FQ22" s="378"/>
      <c r="FR22" s="378"/>
      <c r="FS22" s="378"/>
      <c r="FT22" s="378"/>
      <c r="FU22" s="378"/>
      <c r="FV22" s="378"/>
      <c r="FW22" s="378"/>
      <c r="FX22" s="378"/>
      <c r="FY22" s="378"/>
      <c r="FZ22" s="378"/>
      <c r="GA22" s="378"/>
      <c r="GB22" s="378"/>
      <c r="GC22" s="378"/>
      <c r="GD22" s="378"/>
      <c r="GE22" s="378"/>
      <c r="GF22" s="378"/>
      <c r="GG22" s="378"/>
      <c r="GH22" s="378"/>
      <c r="GI22" s="378"/>
      <c r="GJ22" s="378"/>
      <c r="GK22" s="378"/>
      <c r="GL22" s="378"/>
      <c r="GM22" s="378"/>
      <c r="GN22" s="378"/>
      <c r="GO22" s="378"/>
      <c r="GP22" s="378"/>
      <c r="GQ22" s="378"/>
      <c r="GR22" s="378"/>
      <c r="GS22" s="378"/>
      <c r="GT22" s="378"/>
      <c r="GU22" s="378"/>
      <c r="GV22" s="378"/>
      <c r="GW22" s="378"/>
      <c r="GX22" s="378"/>
      <c r="GY22" s="378"/>
      <c r="GZ22" s="378"/>
      <c r="HA22" s="378"/>
      <c r="HB22" s="378"/>
      <c r="HC22" s="378"/>
      <c r="HD22" s="378"/>
      <c r="HE22" s="378"/>
      <c r="HF22" s="378"/>
      <c r="HG22" s="378"/>
      <c r="HH22" s="378"/>
      <c r="HI22" s="378"/>
      <c r="HJ22" s="378"/>
      <c r="HK22" s="378"/>
      <c r="HL22" s="378"/>
      <c r="HM22" s="378"/>
      <c r="HN22" s="378"/>
      <c r="HO22" s="378"/>
      <c r="HP22" s="378"/>
      <c r="HQ22" s="378"/>
      <c r="HR22" s="378"/>
      <c r="HS22" s="378"/>
      <c r="HT22" s="378"/>
      <c r="HU22" s="378"/>
      <c r="HV22" s="378"/>
      <c r="HW22" s="378"/>
      <c r="HX22" s="378"/>
      <c r="HY22" s="378"/>
      <c r="HZ22" s="378"/>
      <c r="IA22" s="378"/>
      <c r="IB22" s="378"/>
      <c r="IC22" s="378"/>
      <c r="ID22" s="378"/>
      <c r="IE22" s="378"/>
      <c r="IF22" s="378"/>
      <c r="IG22" s="378"/>
      <c r="IH22" s="378"/>
      <c r="II22" s="378"/>
      <c r="IJ22" s="378"/>
      <c r="IK22" s="378"/>
      <c r="IL22" s="378"/>
      <c r="IM22" s="378"/>
      <c r="IN22" s="378"/>
      <c r="IO22" s="378"/>
      <c r="IP22" s="378"/>
      <c r="IQ22" s="378"/>
      <c r="IR22" s="378"/>
      <c r="IS22" s="378"/>
      <c r="IT22" s="378"/>
      <c r="IU22" s="378"/>
      <c r="IV22" s="378"/>
      <c r="IW22" s="378"/>
      <c r="IX22" s="378"/>
      <c r="IY22" s="378"/>
      <c r="IZ22" s="378"/>
      <c r="JA22" s="378"/>
      <c r="JB22" s="378"/>
      <c r="JC22" s="378"/>
      <c r="JD22" s="378"/>
      <c r="JE22" s="378"/>
      <c r="JF22" s="378"/>
      <c r="JG22" s="378"/>
      <c r="JH22" s="378"/>
      <c r="JI22" s="378"/>
      <c r="JJ22" s="378"/>
      <c r="JK22" s="378"/>
      <c r="JL22" s="378"/>
      <c r="JM22" s="378"/>
      <c r="JN22" s="378"/>
      <c r="JO22" s="378"/>
      <c r="JP22" s="378"/>
      <c r="JQ22" s="378"/>
      <c r="JR22" s="378"/>
      <c r="JS22" s="378"/>
      <c r="JT22" s="378"/>
      <c r="JU22" s="378"/>
      <c r="JV22" s="378"/>
      <c r="JW22" s="378"/>
      <c r="JX22" s="378"/>
      <c r="JY22" s="378"/>
      <c r="JZ22" s="378"/>
      <c r="KA22" s="378"/>
      <c r="KB22" s="378"/>
      <c r="KC22" s="378"/>
      <c r="KD22" s="378"/>
      <c r="KE22" s="378"/>
      <c r="KF22" s="378"/>
      <c r="KG22" s="378"/>
      <c r="KH22" s="378"/>
      <c r="KI22" s="378"/>
      <c r="KJ22" s="378"/>
      <c r="KK22" s="378"/>
      <c r="KL22" s="378"/>
      <c r="KM22" s="378"/>
      <c r="KN22" s="378"/>
      <c r="KO22" s="378"/>
      <c r="KP22" s="378"/>
      <c r="KQ22" s="378"/>
      <c r="KR22" s="378"/>
      <c r="KS22" s="378"/>
      <c r="KT22" s="378"/>
      <c r="KU22" s="378"/>
      <c r="KV22" s="378"/>
      <c r="KW22" s="378"/>
      <c r="KX22" s="378"/>
      <c r="KY22" s="378"/>
      <c r="KZ22" s="378"/>
      <c r="LA22" s="378"/>
      <c r="LB22" s="378"/>
      <c r="LC22" s="378"/>
      <c r="LD22" s="378"/>
      <c r="LE22" s="378"/>
      <c r="LF22" s="378"/>
      <c r="LG22" s="378"/>
      <c r="LH22" s="378"/>
      <c r="LI22" s="378"/>
      <c r="LJ22" s="378"/>
      <c r="LK22" s="378"/>
      <c r="LL22" s="378"/>
      <c r="LM22" s="378"/>
      <c r="LN22" s="378"/>
      <c r="LO22" s="378"/>
      <c r="LP22" s="378"/>
      <c r="LQ22" s="378"/>
      <c r="LR22" s="378"/>
      <c r="LS22" s="378"/>
      <c r="LT22" s="378"/>
      <c r="LU22" s="378"/>
      <c r="LV22" s="378"/>
      <c r="LW22" s="378"/>
      <c r="LX22" s="378"/>
      <c r="LY22" s="378"/>
      <c r="LZ22" s="378"/>
      <c r="MA22" s="378"/>
      <c r="MB22" s="378"/>
      <c r="MC22" s="378"/>
      <c r="MD22" s="378"/>
      <c r="ME22" s="378"/>
      <c r="MF22" s="378"/>
      <c r="MG22" s="378"/>
      <c r="MH22" s="378"/>
      <c r="MI22" s="378"/>
      <c r="MJ22" s="378"/>
      <c r="MK22" s="378"/>
      <c r="ML22" s="378"/>
      <c r="MM22" s="378"/>
      <c r="MN22" s="378"/>
      <c r="MO22" s="378"/>
      <c r="MP22" s="378"/>
      <c r="MQ22" s="378"/>
      <c r="MR22" s="378"/>
      <c r="MS22" s="378"/>
      <c r="MT22" s="378"/>
      <c r="MU22" s="378"/>
      <c r="MV22" s="378"/>
      <c r="MW22" s="378"/>
    </row>
    <row r="23" customFormat="false" ht="15" hidden="false" customHeight="false" outlineLevel="0" collapsed="false">
      <c r="A23" s="377" t="s">
        <v>133</v>
      </c>
      <c r="B23" s="378"/>
      <c r="C23" s="378"/>
      <c r="D23" s="378"/>
      <c r="E23" s="378"/>
      <c r="F23" s="378"/>
      <c r="G23" s="378"/>
      <c r="H23" s="378"/>
      <c r="I23" s="378"/>
      <c r="J23" s="378"/>
      <c r="K23" s="378"/>
      <c r="L23" s="378"/>
      <c r="M23" s="378"/>
      <c r="N23" s="378"/>
      <c r="O23" s="378"/>
      <c r="P23" s="378"/>
      <c r="Q23" s="378"/>
      <c r="R23" s="378"/>
      <c r="S23" s="378"/>
      <c r="T23" s="378"/>
      <c r="U23" s="378"/>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c r="AR23" s="378"/>
      <c r="AS23" s="378"/>
      <c r="AT23" s="378"/>
      <c r="AU23" s="378"/>
      <c r="AV23" s="378"/>
      <c r="AW23" s="378"/>
      <c r="AX23" s="378"/>
      <c r="AY23" s="378"/>
      <c r="AZ23" s="378"/>
      <c r="BA23" s="378"/>
      <c r="BB23" s="378"/>
      <c r="BC23" s="378"/>
      <c r="BD23" s="378"/>
      <c r="BE23" s="378"/>
      <c r="BF23" s="378"/>
      <c r="BG23" s="378"/>
      <c r="BH23" s="378"/>
      <c r="BI23" s="378"/>
      <c r="BJ23" s="378"/>
      <c r="BK23" s="378"/>
      <c r="BL23" s="378"/>
      <c r="BM23" s="378"/>
      <c r="BN23" s="378"/>
      <c r="BO23" s="378"/>
      <c r="BP23" s="378"/>
      <c r="BQ23" s="378"/>
      <c r="BR23" s="378"/>
      <c r="BS23" s="378"/>
      <c r="BT23" s="378"/>
      <c r="BU23" s="378"/>
      <c r="BV23" s="378"/>
      <c r="BW23" s="378"/>
      <c r="BX23" s="378"/>
      <c r="BY23" s="378"/>
      <c r="BZ23" s="378"/>
      <c r="CA23" s="378"/>
      <c r="CB23" s="378"/>
      <c r="CC23" s="378"/>
      <c r="CD23" s="378"/>
      <c r="CE23" s="378"/>
      <c r="CF23" s="378"/>
      <c r="CG23" s="378"/>
      <c r="CH23" s="378"/>
      <c r="CI23" s="378"/>
      <c r="CJ23" s="378"/>
      <c r="CK23" s="378"/>
      <c r="CL23" s="378"/>
      <c r="CM23" s="378"/>
      <c r="CN23" s="378"/>
      <c r="CO23" s="378"/>
      <c r="CP23" s="378"/>
      <c r="CQ23" s="378"/>
      <c r="CR23" s="378"/>
      <c r="CS23" s="378"/>
      <c r="CT23" s="378"/>
      <c r="CU23" s="378"/>
      <c r="CV23" s="378"/>
      <c r="CW23" s="378"/>
      <c r="CX23" s="378"/>
      <c r="CY23" s="378"/>
      <c r="CZ23" s="378"/>
      <c r="DA23" s="378"/>
      <c r="DB23" s="378"/>
      <c r="DC23" s="378"/>
      <c r="DD23" s="378"/>
      <c r="DE23" s="378"/>
      <c r="DF23" s="378"/>
      <c r="DG23" s="378"/>
      <c r="DH23" s="378"/>
      <c r="DI23" s="378"/>
      <c r="DJ23" s="378"/>
      <c r="DK23" s="378"/>
      <c r="DL23" s="378"/>
      <c r="DM23" s="378"/>
      <c r="DN23" s="378"/>
      <c r="DO23" s="378"/>
      <c r="DP23" s="378"/>
      <c r="DQ23" s="378"/>
      <c r="DR23" s="378"/>
      <c r="DS23" s="378"/>
      <c r="DT23" s="378"/>
      <c r="DU23" s="378"/>
      <c r="DV23" s="378"/>
      <c r="DW23" s="378"/>
      <c r="DX23" s="378"/>
      <c r="DY23" s="378"/>
      <c r="DZ23" s="378"/>
      <c r="EA23" s="378"/>
      <c r="EB23" s="378"/>
      <c r="EC23" s="378"/>
      <c r="ED23" s="378"/>
      <c r="EE23" s="378"/>
      <c r="EF23" s="378"/>
      <c r="EG23" s="378"/>
      <c r="EH23" s="378"/>
      <c r="EI23" s="378"/>
      <c r="EJ23" s="378"/>
      <c r="EK23" s="378"/>
      <c r="EL23" s="378"/>
      <c r="EM23" s="378"/>
      <c r="EN23" s="378"/>
      <c r="EO23" s="378"/>
      <c r="EP23" s="378"/>
      <c r="EQ23" s="378"/>
      <c r="ER23" s="378"/>
      <c r="ES23" s="378"/>
      <c r="ET23" s="378"/>
      <c r="EU23" s="378"/>
      <c r="EV23" s="378"/>
      <c r="EW23" s="378"/>
      <c r="EX23" s="378"/>
      <c r="EY23" s="378"/>
      <c r="EZ23" s="378"/>
      <c r="FA23" s="378"/>
      <c r="FB23" s="378"/>
      <c r="FC23" s="378"/>
      <c r="FD23" s="378"/>
      <c r="FE23" s="378"/>
      <c r="FF23" s="378"/>
      <c r="FG23" s="378"/>
      <c r="FH23" s="378"/>
      <c r="FI23" s="378"/>
      <c r="FJ23" s="378"/>
      <c r="FK23" s="378"/>
      <c r="FL23" s="378"/>
      <c r="FM23" s="378"/>
      <c r="FN23" s="378"/>
      <c r="FO23" s="378"/>
      <c r="FP23" s="378"/>
      <c r="FQ23" s="378"/>
      <c r="FR23" s="378"/>
      <c r="FS23" s="378"/>
      <c r="FT23" s="378"/>
      <c r="FU23" s="378"/>
      <c r="FV23" s="378"/>
      <c r="FW23" s="378"/>
      <c r="FX23" s="378"/>
      <c r="FY23" s="378"/>
      <c r="FZ23" s="378"/>
      <c r="GA23" s="378"/>
      <c r="GB23" s="378"/>
      <c r="GC23" s="378"/>
      <c r="GD23" s="378"/>
      <c r="GE23" s="378"/>
      <c r="GF23" s="378"/>
      <c r="GG23" s="378"/>
      <c r="GH23" s="378"/>
      <c r="GI23" s="378"/>
      <c r="GJ23" s="378"/>
      <c r="GK23" s="378"/>
      <c r="GL23" s="378"/>
      <c r="GM23" s="378"/>
      <c r="GN23" s="378"/>
      <c r="GO23" s="378"/>
      <c r="GP23" s="378"/>
      <c r="GQ23" s="378"/>
      <c r="GR23" s="378"/>
      <c r="GS23" s="378"/>
      <c r="GT23" s="378"/>
      <c r="GU23" s="378"/>
      <c r="GV23" s="378"/>
      <c r="GW23" s="378"/>
      <c r="GX23" s="378"/>
      <c r="GY23" s="378"/>
      <c r="GZ23" s="378"/>
      <c r="HA23" s="378"/>
      <c r="HB23" s="378"/>
      <c r="HC23" s="378"/>
      <c r="HD23" s="378"/>
      <c r="HE23" s="378"/>
      <c r="HF23" s="378"/>
      <c r="HG23" s="378"/>
      <c r="HH23" s="378"/>
      <c r="HI23" s="378"/>
      <c r="HJ23" s="378"/>
      <c r="HK23" s="378"/>
      <c r="HL23" s="378"/>
      <c r="HM23" s="378"/>
      <c r="HN23" s="378"/>
      <c r="HO23" s="378"/>
      <c r="HP23" s="378"/>
      <c r="HQ23" s="378"/>
      <c r="HR23" s="378"/>
      <c r="HS23" s="378"/>
      <c r="HT23" s="378"/>
      <c r="HU23" s="378"/>
      <c r="HV23" s="378"/>
      <c r="HW23" s="378"/>
      <c r="HX23" s="378"/>
      <c r="HY23" s="378"/>
      <c r="HZ23" s="378"/>
      <c r="IA23" s="378"/>
      <c r="IB23" s="378"/>
      <c r="IC23" s="378"/>
      <c r="ID23" s="378"/>
      <c r="IE23" s="378"/>
      <c r="IF23" s="378"/>
      <c r="IG23" s="378"/>
      <c r="IH23" s="378"/>
      <c r="II23" s="378"/>
      <c r="IJ23" s="378"/>
      <c r="IK23" s="378"/>
      <c r="IL23" s="378"/>
      <c r="IM23" s="378"/>
      <c r="IN23" s="378"/>
      <c r="IO23" s="378"/>
      <c r="IP23" s="378"/>
      <c r="IQ23" s="378"/>
      <c r="IR23" s="378"/>
      <c r="IS23" s="378"/>
      <c r="IT23" s="378"/>
      <c r="IU23" s="378"/>
      <c r="IV23" s="378"/>
      <c r="IW23" s="378"/>
      <c r="IX23" s="378"/>
      <c r="IY23" s="378"/>
      <c r="IZ23" s="378"/>
      <c r="JA23" s="378"/>
      <c r="JB23" s="378"/>
      <c r="JC23" s="378"/>
      <c r="JD23" s="378"/>
      <c r="JE23" s="378"/>
      <c r="JF23" s="378"/>
      <c r="JG23" s="378"/>
      <c r="JH23" s="378"/>
      <c r="JI23" s="378"/>
      <c r="JJ23" s="378"/>
      <c r="JK23" s="378"/>
      <c r="JL23" s="378"/>
      <c r="JM23" s="378"/>
      <c r="JN23" s="378"/>
      <c r="JO23" s="378"/>
      <c r="JP23" s="378"/>
      <c r="JQ23" s="378"/>
      <c r="JR23" s="378"/>
      <c r="JS23" s="378"/>
      <c r="JT23" s="378"/>
      <c r="JU23" s="378"/>
      <c r="JV23" s="378"/>
      <c r="JW23" s="378"/>
      <c r="JX23" s="378"/>
      <c r="JY23" s="378"/>
      <c r="JZ23" s="378"/>
      <c r="KA23" s="378"/>
      <c r="KB23" s="378"/>
      <c r="KC23" s="378"/>
      <c r="KD23" s="378"/>
      <c r="KE23" s="378"/>
      <c r="KF23" s="378"/>
      <c r="KG23" s="378"/>
      <c r="KH23" s="378"/>
      <c r="KI23" s="378"/>
      <c r="KJ23" s="378"/>
      <c r="KK23" s="378"/>
      <c r="KL23" s="378"/>
      <c r="KM23" s="378"/>
      <c r="KN23" s="378"/>
      <c r="KO23" s="378"/>
      <c r="KP23" s="378"/>
      <c r="KQ23" s="378"/>
      <c r="KR23" s="378"/>
      <c r="KS23" s="378"/>
      <c r="KT23" s="378"/>
      <c r="KU23" s="378"/>
      <c r="KV23" s="378"/>
      <c r="KW23" s="378"/>
      <c r="KX23" s="378"/>
      <c r="KY23" s="378"/>
      <c r="KZ23" s="378"/>
      <c r="LA23" s="378"/>
      <c r="LB23" s="378"/>
      <c r="LC23" s="378"/>
      <c r="LD23" s="378"/>
      <c r="LE23" s="378"/>
      <c r="LF23" s="378"/>
      <c r="LG23" s="378"/>
      <c r="LH23" s="378"/>
      <c r="LI23" s="378"/>
      <c r="LJ23" s="378"/>
      <c r="LK23" s="378"/>
      <c r="LL23" s="378"/>
      <c r="LM23" s="378"/>
      <c r="LN23" s="378"/>
      <c r="LO23" s="378"/>
      <c r="LP23" s="378"/>
      <c r="LQ23" s="378"/>
      <c r="LR23" s="378"/>
      <c r="LS23" s="378"/>
      <c r="LT23" s="378"/>
      <c r="LU23" s="378"/>
      <c r="LV23" s="378"/>
      <c r="LW23" s="378"/>
      <c r="LX23" s="378"/>
      <c r="LY23" s="378"/>
      <c r="LZ23" s="378"/>
      <c r="MA23" s="378"/>
      <c r="MB23" s="378"/>
      <c r="MC23" s="378"/>
      <c r="MD23" s="378"/>
      <c r="ME23" s="378"/>
      <c r="MF23" s="378"/>
      <c r="MG23" s="378"/>
      <c r="MH23" s="378"/>
      <c r="MI23" s="378"/>
      <c r="MJ23" s="378"/>
      <c r="MK23" s="378"/>
      <c r="ML23" s="378"/>
      <c r="MM23" s="378"/>
      <c r="MN23" s="378"/>
      <c r="MO23" s="378"/>
      <c r="MP23" s="378"/>
      <c r="MQ23" s="378"/>
      <c r="MR23" s="378"/>
      <c r="MS23" s="378"/>
      <c r="MT23" s="378"/>
      <c r="MU23" s="378"/>
      <c r="MV23" s="378"/>
      <c r="MW23" s="378"/>
    </row>
    <row r="24" customFormat="false" ht="15" hidden="false" customHeight="false" outlineLevel="0" collapsed="false">
      <c r="A24" s="377" t="s">
        <v>134</v>
      </c>
      <c r="B24" s="378"/>
      <c r="C24" s="378"/>
      <c r="D24" s="378"/>
      <c r="E24" s="378"/>
      <c r="F24" s="378"/>
      <c r="G24" s="378"/>
      <c r="H24" s="378"/>
      <c r="I24" s="378"/>
      <c r="J24" s="378"/>
      <c r="K24" s="378"/>
      <c r="L24" s="378"/>
      <c r="M24" s="378"/>
      <c r="N24" s="378"/>
      <c r="O24" s="378"/>
      <c r="P24" s="378"/>
      <c r="Q24" s="378"/>
      <c r="R24" s="378"/>
      <c r="S24" s="378"/>
      <c r="T24" s="378"/>
      <c r="U24" s="378"/>
      <c r="V24" s="378"/>
      <c r="W24" s="378"/>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8"/>
      <c r="AX24" s="378"/>
      <c r="AY24" s="378"/>
      <c r="AZ24" s="378"/>
      <c r="BA24" s="378"/>
      <c r="BB24" s="378"/>
      <c r="BC24" s="378"/>
      <c r="BD24" s="378"/>
      <c r="BE24" s="378"/>
      <c r="BF24" s="378"/>
      <c r="BG24" s="378"/>
      <c r="BH24" s="378"/>
      <c r="BI24" s="378"/>
      <c r="BJ24" s="378"/>
      <c r="BK24" s="378"/>
      <c r="BL24" s="378"/>
      <c r="BM24" s="378"/>
      <c r="BN24" s="378"/>
      <c r="BO24" s="378"/>
      <c r="BP24" s="378"/>
      <c r="BQ24" s="378"/>
      <c r="BR24" s="378"/>
      <c r="BS24" s="378"/>
      <c r="BT24" s="378"/>
      <c r="BU24" s="378"/>
      <c r="BV24" s="378"/>
      <c r="BW24" s="378"/>
      <c r="BX24" s="378"/>
      <c r="BY24" s="378"/>
      <c r="BZ24" s="378"/>
      <c r="CA24" s="378"/>
      <c r="CB24" s="378"/>
      <c r="CC24" s="378"/>
      <c r="CD24" s="378"/>
      <c r="CE24" s="378"/>
      <c r="CF24" s="378"/>
      <c r="CG24" s="378"/>
      <c r="CH24" s="378"/>
      <c r="CI24" s="378"/>
      <c r="CJ24" s="378"/>
      <c r="CK24" s="378"/>
      <c r="CL24" s="378"/>
      <c r="CM24" s="378"/>
      <c r="CN24" s="378"/>
      <c r="CO24" s="378"/>
      <c r="CP24" s="378"/>
      <c r="CQ24" s="378"/>
      <c r="CR24" s="378"/>
      <c r="CS24" s="378"/>
      <c r="CT24" s="378"/>
      <c r="CU24" s="378"/>
      <c r="CV24" s="378"/>
      <c r="CW24" s="378"/>
      <c r="CX24" s="378"/>
      <c r="CY24" s="378"/>
      <c r="CZ24" s="378"/>
      <c r="DA24" s="378"/>
      <c r="DB24" s="378"/>
      <c r="DC24" s="378"/>
      <c r="DD24" s="378"/>
      <c r="DE24" s="378"/>
      <c r="DF24" s="378"/>
      <c r="DG24" s="378"/>
      <c r="DH24" s="378"/>
      <c r="DI24" s="378"/>
      <c r="DJ24" s="378"/>
      <c r="DK24" s="378"/>
      <c r="DL24" s="378"/>
      <c r="DM24" s="378"/>
      <c r="DN24" s="378"/>
      <c r="DO24" s="378"/>
      <c r="DP24" s="378"/>
      <c r="DQ24" s="378"/>
      <c r="DR24" s="378"/>
      <c r="DS24" s="378"/>
      <c r="DT24" s="378"/>
      <c r="DU24" s="378"/>
      <c r="DV24" s="378"/>
      <c r="DW24" s="378"/>
      <c r="DX24" s="378"/>
      <c r="DY24" s="378"/>
      <c r="DZ24" s="378"/>
      <c r="EA24" s="378"/>
      <c r="EB24" s="378"/>
      <c r="EC24" s="378"/>
      <c r="ED24" s="378"/>
      <c r="EE24" s="378"/>
      <c r="EF24" s="378"/>
      <c r="EG24" s="378"/>
      <c r="EH24" s="378"/>
      <c r="EI24" s="378"/>
      <c r="EJ24" s="378"/>
      <c r="EK24" s="378"/>
      <c r="EL24" s="378"/>
      <c r="EM24" s="378"/>
      <c r="EN24" s="378"/>
      <c r="EO24" s="378"/>
      <c r="EP24" s="378"/>
      <c r="EQ24" s="378"/>
      <c r="ER24" s="378"/>
      <c r="ES24" s="378"/>
      <c r="ET24" s="378"/>
      <c r="EU24" s="378"/>
      <c r="EV24" s="378"/>
      <c r="EW24" s="378"/>
      <c r="EX24" s="378"/>
      <c r="EY24" s="378"/>
      <c r="EZ24" s="378"/>
      <c r="FA24" s="378"/>
      <c r="FB24" s="378"/>
      <c r="FC24" s="378"/>
      <c r="FD24" s="378"/>
      <c r="FE24" s="378"/>
      <c r="FF24" s="378"/>
      <c r="FG24" s="378"/>
      <c r="FH24" s="378"/>
      <c r="FI24" s="378"/>
      <c r="FJ24" s="378"/>
      <c r="FK24" s="378"/>
      <c r="FL24" s="378"/>
      <c r="FM24" s="378"/>
      <c r="FN24" s="378"/>
      <c r="FO24" s="378"/>
      <c r="FP24" s="378"/>
      <c r="FQ24" s="378"/>
      <c r="FR24" s="378"/>
      <c r="FS24" s="378"/>
      <c r="FT24" s="378"/>
      <c r="FU24" s="378"/>
      <c r="FV24" s="378"/>
      <c r="FW24" s="378"/>
      <c r="FX24" s="378"/>
      <c r="FY24" s="378"/>
      <c r="FZ24" s="378"/>
      <c r="GA24" s="378"/>
      <c r="GB24" s="378"/>
      <c r="GC24" s="378"/>
      <c r="GD24" s="378"/>
      <c r="GE24" s="378"/>
      <c r="GF24" s="378"/>
      <c r="GG24" s="378"/>
      <c r="GH24" s="378"/>
      <c r="GI24" s="378"/>
      <c r="GJ24" s="378"/>
      <c r="GK24" s="378"/>
      <c r="GL24" s="378"/>
      <c r="GM24" s="378"/>
      <c r="GN24" s="378"/>
      <c r="GO24" s="378"/>
      <c r="GP24" s="378"/>
      <c r="GQ24" s="378"/>
      <c r="GR24" s="378"/>
      <c r="GS24" s="378"/>
      <c r="GT24" s="378"/>
      <c r="GU24" s="378"/>
      <c r="GV24" s="378"/>
      <c r="GW24" s="378"/>
      <c r="GX24" s="378"/>
      <c r="GY24" s="378"/>
      <c r="GZ24" s="378"/>
      <c r="HA24" s="378"/>
      <c r="HB24" s="378"/>
      <c r="HC24" s="378"/>
      <c r="HD24" s="378"/>
      <c r="HE24" s="378"/>
      <c r="HF24" s="378"/>
      <c r="HG24" s="378"/>
      <c r="HH24" s="378"/>
      <c r="HI24" s="378"/>
      <c r="HJ24" s="378"/>
      <c r="HK24" s="378"/>
      <c r="HL24" s="378"/>
      <c r="HM24" s="378"/>
      <c r="HN24" s="378"/>
      <c r="HO24" s="378"/>
      <c r="HP24" s="378"/>
      <c r="HQ24" s="378"/>
      <c r="HR24" s="378"/>
      <c r="HS24" s="378"/>
      <c r="HT24" s="378"/>
      <c r="HU24" s="378"/>
      <c r="HV24" s="378"/>
      <c r="HW24" s="378"/>
      <c r="HX24" s="378"/>
      <c r="HY24" s="378"/>
      <c r="HZ24" s="378"/>
      <c r="IA24" s="378"/>
      <c r="IB24" s="378"/>
      <c r="IC24" s="378"/>
      <c r="ID24" s="378"/>
      <c r="IE24" s="378"/>
      <c r="IF24" s="378"/>
      <c r="IG24" s="378"/>
      <c r="IH24" s="378"/>
      <c r="II24" s="378"/>
      <c r="IJ24" s="378"/>
      <c r="IK24" s="378"/>
      <c r="IL24" s="378"/>
      <c r="IM24" s="378"/>
      <c r="IN24" s="378"/>
      <c r="IO24" s="378"/>
      <c r="IP24" s="378"/>
      <c r="IQ24" s="378"/>
      <c r="IR24" s="378"/>
      <c r="IS24" s="378"/>
      <c r="IT24" s="378"/>
      <c r="IU24" s="378"/>
      <c r="IV24" s="378"/>
      <c r="IW24" s="378"/>
      <c r="IX24" s="378"/>
      <c r="IY24" s="378"/>
      <c r="IZ24" s="378"/>
      <c r="JA24" s="378"/>
      <c r="JB24" s="378"/>
      <c r="JC24" s="378"/>
      <c r="JD24" s="378"/>
      <c r="JE24" s="378"/>
      <c r="JF24" s="378"/>
      <c r="JG24" s="378"/>
      <c r="JH24" s="378"/>
      <c r="JI24" s="378"/>
      <c r="JJ24" s="378"/>
      <c r="JK24" s="378"/>
      <c r="JL24" s="378"/>
      <c r="JM24" s="378"/>
      <c r="JN24" s="378"/>
      <c r="JO24" s="378"/>
      <c r="JP24" s="378"/>
      <c r="JQ24" s="378"/>
      <c r="JR24" s="378"/>
      <c r="JS24" s="378"/>
      <c r="JT24" s="378"/>
      <c r="JU24" s="378"/>
      <c r="JV24" s="378"/>
      <c r="JW24" s="378"/>
      <c r="JX24" s="378"/>
      <c r="JY24" s="378"/>
      <c r="JZ24" s="378"/>
      <c r="KA24" s="378"/>
      <c r="KB24" s="378"/>
      <c r="KC24" s="378"/>
      <c r="KD24" s="378"/>
      <c r="KE24" s="378"/>
      <c r="KF24" s="378"/>
      <c r="KG24" s="378"/>
      <c r="KH24" s="378"/>
      <c r="KI24" s="378"/>
      <c r="KJ24" s="378"/>
      <c r="KK24" s="378"/>
      <c r="KL24" s="378"/>
      <c r="KM24" s="378"/>
      <c r="KN24" s="378"/>
      <c r="KO24" s="378"/>
      <c r="KP24" s="378"/>
      <c r="KQ24" s="378"/>
      <c r="KR24" s="378"/>
      <c r="KS24" s="378"/>
      <c r="KT24" s="378"/>
      <c r="KU24" s="378"/>
      <c r="KV24" s="378"/>
      <c r="KW24" s="378"/>
      <c r="KX24" s="378"/>
      <c r="KY24" s="378"/>
      <c r="KZ24" s="378"/>
      <c r="LA24" s="378"/>
      <c r="LB24" s="378"/>
      <c r="LC24" s="378"/>
      <c r="LD24" s="378"/>
      <c r="LE24" s="378"/>
      <c r="LF24" s="378"/>
      <c r="LG24" s="378"/>
      <c r="LH24" s="378"/>
      <c r="LI24" s="378"/>
      <c r="LJ24" s="378"/>
      <c r="LK24" s="378"/>
      <c r="LL24" s="378"/>
      <c r="LM24" s="378"/>
      <c r="LN24" s="378"/>
      <c r="LO24" s="378"/>
      <c r="LP24" s="378"/>
      <c r="LQ24" s="378"/>
      <c r="LR24" s="378"/>
      <c r="LS24" s="378"/>
      <c r="LT24" s="378"/>
      <c r="LU24" s="378"/>
      <c r="LV24" s="378"/>
      <c r="LW24" s="378"/>
      <c r="LX24" s="378"/>
      <c r="LY24" s="378"/>
      <c r="LZ24" s="378"/>
      <c r="MA24" s="378"/>
      <c r="MB24" s="378"/>
      <c r="MC24" s="378"/>
      <c r="MD24" s="378"/>
      <c r="ME24" s="378"/>
      <c r="MF24" s="378"/>
      <c r="MG24" s="378"/>
      <c r="MH24" s="378"/>
      <c r="MI24" s="378"/>
      <c r="MJ24" s="378"/>
      <c r="MK24" s="378"/>
      <c r="ML24" s="378"/>
      <c r="MM24" s="378"/>
      <c r="MN24" s="378"/>
      <c r="MO24" s="378"/>
      <c r="MP24" s="378"/>
      <c r="MQ24" s="378"/>
      <c r="MR24" s="378"/>
      <c r="MS24" s="378"/>
      <c r="MT24" s="378"/>
      <c r="MU24" s="378"/>
      <c r="MV24" s="378"/>
      <c r="MW24" s="378"/>
    </row>
    <row r="25" customFormat="false" ht="15" hidden="false" customHeight="false" outlineLevel="0" collapsed="false">
      <c r="A25" s="377" t="s">
        <v>135</v>
      </c>
      <c r="B25" s="378"/>
      <c r="C25" s="378"/>
      <c r="D25" s="378"/>
      <c r="E25" s="378"/>
      <c r="F25" s="378"/>
      <c r="G25" s="378"/>
      <c r="H25" s="378"/>
      <c r="I25" s="378"/>
      <c r="J25" s="378"/>
      <c r="K25" s="378"/>
      <c r="L25" s="378"/>
      <c r="M25" s="378"/>
      <c r="N25" s="378"/>
      <c r="O25" s="378"/>
      <c r="P25" s="378"/>
      <c r="Q25" s="378"/>
      <c r="R25" s="378"/>
      <c r="S25" s="378"/>
      <c r="T25" s="378"/>
      <c r="U25" s="378"/>
      <c r="V25" s="378"/>
      <c r="W25" s="378"/>
      <c r="X25" s="378"/>
      <c r="Y25" s="378"/>
      <c r="Z25" s="378"/>
      <c r="AA25" s="378"/>
      <c r="AB25" s="378"/>
      <c r="AC25" s="378"/>
      <c r="AD25" s="378"/>
      <c r="AE25" s="378"/>
      <c r="AF25" s="378"/>
      <c r="AG25" s="378"/>
      <c r="AH25" s="378"/>
      <c r="AI25" s="378"/>
      <c r="AJ25" s="378"/>
      <c r="AK25" s="378"/>
      <c r="AL25" s="378"/>
      <c r="AM25" s="378"/>
      <c r="AN25" s="378"/>
      <c r="AO25" s="378"/>
      <c r="AP25" s="378"/>
      <c r="AQ25" s="378"/>
      <c r="AR25" s="378"/>
      <c r="AS25" s="378"/>
      <c r="AT25" s="378"/>
      <c r="AU25" s="378"/>
      <c r="AV25" s="378"/>
      <c r="AW25" s="378"/>
      <c r="AX25" s="378"/>
      <c r="AY25" s="378"/>
      <c r="AZ25" s="378"/>
      <c r="BA25" s="378"/>
      <c r="BB25" s="378"/>
      <c r="BC25" s="378"/>
      <c r="BD25" s="378"/>
      <c r="BE25" s="378"/>
      <c r="BF25" s="378"/>
      <c r="BG25" s="378"/>
      <c r="BH25" s="378"/>
      <c r="BI25" s="378"/>
      <c r="BJ25" s="378"/>
      <c r="BK25" s="378"/>
      <c r="BL25" s="378"/>
      <c r="BM25" s="378"/>
      <c r="BN25" s="378"/>
      <c r="BO25" s="378"/>
      <c r="BP25" s="378"/>
      <c r="BQ25" s="378"/>
      <c r="BR25" s="378"/>
      <c r="BS25" s="378"/>
      <c r="BT25" s="378"/>
      <c r="BU25" s="378"/>
      <c r="BV25" s="378"/>
      <c r="BW25" s="378"/>
      <c r="BX25" s="378"/>
      <c r="BY25" s="378"/>
      <c r="BZ25" s="378"/>
      <c r="CA25" s="378"/>
      <c r="CB25" s="378"/>
      <c r="CC25" s="378"/>
      <c r="CD25" s="378"/>
      <c r="CE25" s="378"/>
      <c r="CF25" s="378"/>
      <c r="CG25" s="378"/>
      <c r="CH25" s="378"/>
      <c r="CI25" s="378"/>
      <c r="CJ25" s="378"/>
      <c r="CK25" s="378"/>
      <c r="CL25" s="378"/>
      <c r="CM25" s="378"/>
      <c r="CN25" s="378"/>
      <c r="CO25" s="378"/>
      <c r="CP25" s="378"/>
      <c r="CQ25" s="378"/>
      <c r="CR25" s="378"/>
      <c r="CS25" s="378"/>
      <c r="CT25" s="378"/>
      <c r="CU25" s="378"/>
      <c r="CV25" s="378"/>
      <c r="CW25" s="378"/>
      <c r="CX25" s="378"/>
      <c r="CY25" s="378"/>
      <c r="CZ25" s="378"/>
      <c r="DA25" s="378"/>
      <c r="DB25" s="378"/>
      <c r="DC25" s="378"/>
      <c r="DD25" s="378"/>
      <c r="DE25" s="378"/>
      <c r="DF25" s="378"/>
      <c r="DG25" s="378"/>
      <c r="DH25" s="378"/>
      <c r="DI25" s="378"/>
      <c r="DJ25" s="378"/>
      <c r="DK25" s="378"/>
      <c r="DL25" s="378"/>
      <c r="DM25" s="378"/>
      <c r="DN25" s="378"/>
      <c r="DO25" s="378"/>
      <c r="DP25" s="378"/>
      <c r="DQ25" s="378"/>
      <c r="DR25" s="378"/>
      <c r="DS25" s="378"/>
      <c r="DT25" s="378"/>
      <c r="DU25" s="378"/>
      <c r="DV25" s="378"/>
      <c r="DW25" s="378"/>
      <c r="DX25" s="378"/>
      <c r="DY25" s="378"/>
      <c r="DZ25" s="378"/>
      <c r="EA25" s="378"/>
      <c r="EB25" s="378"/>
      <c r="EC25" s="378"/>
      <c r="ED25" s="378"/>
      <c r="EE25" s="378"/>
      <c r="EF25" s="378"/>
      <c r="EG25" s="378"/>
      <c r="EH25" s="378"/>
      <c r="EI25" s="378"/>
      <c r="EJ25" s="378"/>
      <c r="EK25" s="378"/>
      <c r="EL25" s="378"/>
      <c r="EM25" s="378"/>
      <c r="EN25" s="378"/>
      <c r="EO25" s="378"/>
      <c r="EP25" s="378"/>
      <c r="EQ25" s="378"/>
      <c r="ER25" s="378"/>
      <c r="ES25" s="378"/>
      <c r="ET25" s="378"/>
      <c r="EU25" s="378"/>
      <c r="EV25" s="378"/>
      <c r="EW25" s="378"/>
      <c r="EX25" s="378"/>
      <c r="EY25" s="378"/>
      <c r="EZ25" s="378"/>
      <c r="FA25" s="378"/>
      <c r="FB25" s="378"/>
      <c r="FC25" s="378"/>
      <c r="FD25" s="378"/>
      <c r="FE25" s="378"/>
      <c r="FF25" s="378"/>
      <c r="FG25" s="378"/>
      <c r="FH25" s="378"/>
      <c r="FI25" s="378"/>
      <c r="FJ25" s="378"/>
      <c r="FK25" s="378"/>
      <c r="FL25" s="378"/>
      <c r="FM25" s="378"/>
      <c r="FN25" s="378"/>
      <c r="FO25" s="378"/>
      <c r="FP25" s="378"/>
      <c r="FQ25" s="378"/>
      <c r="FR25" s="378"/>
      <c r="FS25" s="378"/>
      <c r="FT25" s="378"/>
      <c r="FU25" s="378"/>
      <c r="FV25" s="378"/>
      <c r="FW25" s="378"/>
      <c r="FX25" s="378"/>
      <c r="FY25" s="378"/>
      <c r="FZ25" s="378"/>
      <c r="GA25" s="378"/>
      <c r="GB25" s="378"/>
      <c r="GC25" s="378"/>
      <c r="GD25" s="378"/>
      <c r="GE25" s="378"/>
      <c r="GF25" s="378"/>
      <c r="GG25" s="378"/>
      <c r="GH25" s="378"/>
      <c r="GI25" s="378"/>
      <c r="GJ25" s="378"/>
      <c r="GK25" s="378"/>
      <c r="GL25" s="378"/>
      <c r="GM25" s="378"/>
      <c r="GN25" s="378"/>
      <c r="GO25" s="378"/>
      <c r="GP25" s="378"/>
      <c r="GQ25" s="378"/>
      <c r="GR25" s="378"/>
      <c r="GS25" s="378"/>
      <c r="GT25" s="378"/>
      <c r="GU25" s="378"/>
      <c r="GV25" s="378"/>
      <c r="GW25" s="378"/>
      <c r="GX25" s="378"/>
      <c r="GY25" s="378"/>
      <c r="GZ25" s="378"/>
      <c r="HA25" s="378"/>
      <c r="HB25" s="378"/>
      <c r="HC25" s="378"/>
      <c r="HD25" s="378"/>
      <c r="HE25" s="378"/>
      <c r="HF25" s="378"/>
      <c r="HG25" s="378"/>
      <c r="HH25" s="378"/>
      <c r="HI25" s="378"/>
      <c r="HJ25" s="378"/>
      <c r="HK25" s="378"/>
      <c r="HL25" s="378"/>
      <c r="HM25" s="378"/>
      <c r="HN25" s="378"/>
      <c r="HO25" s="378"/>
      <c r="HP25" s="378"/>
      <c r="HQ25" s="378"/>
      <c r="HR25" s="378"/>
      <c r="HS25" s="378"/>
      <c r="HT25" s="378"/>
      <c r="HU25" s="378"/>
      <c r="HV25" s="378"/>
      <c r="HW25" s="378"/>
      <c r="HX25" s="378"/>
      <c r="HY25" s="378"/>
      <c r="HZ25" s="378"/>
      <c r="IA25" s="378"/>
      <c r="IB25" s="378"/>
      <c r="IC25" s="378"/>
      <c r="ID25" s="378"/>
      <c r="IE25" s="378"/>
      <c r="IF25" s="378"/>
      <c r="IG25" s="378"/>
      <c r="IH25" s="378"/>
      <c r="II25" s="378"/>
      <c r="IJ25" s="378"/>
      <c r="IK25" s="378"/>
      <c r="IL25" s="378"/>
      <c r="IM25" s="378"/>
      <c r="IN25" s="378"/>
      <c r="IO25" s="378"/>
      <c r="IP25" s="378"/>
      <c r="IQ25" s="378"/>
      <c r="IR25" s="378"/>
      <c r="IS25" s="378"/>
      <c r="IT25" s="378"/>
      <c r="IU25" s="378"/>
      <c r="IV25" s="378"/>
      <c r="IW25" s="378"/>
      <c r="IX25" s="378"/>
      <c r="IY25" s="378"/>
      <c r="IZ25" s="378"/>
      <c r="JA25" s="378"/>
      <c r="JB25" s="378"/>
      <c r="JC25" s="378"/>
      <c r="JD25" s="378"/>
      <c r="JE25" s="378"/>
      <c r="JF25" s="378"/>
      <c r="JG25" s="378"/>
      <c r="JH25" s="378"/>
      <c r="JI25" s="378"/>
      <c r="JJ25" s="378"/>
      <c r="JK25" s="378"/>
      <c r="JL25" s="378"/>
      <c r="JM25" s="378"/>
      <c r="JN25" s="378"/>
      <c r="JO25" s="378"/>
      <c r="JP25" s="378"/>
      <c r="JQ25" s="378"/>
      <c r="JR25" s="378"/>
      <c r="JS25" s="378"/>
      <c r="JT25" s="378"/>
      <c r="JU25" s="378"/>
      <c r="JV25" s="378"/>
      <c r="JW25" s="378"/>
      <c r="JX25" s="378"/>
      <c r="JY25" s="378"/>
      <c r="JZ25" s="378"/>
      <c r="KA25" s="378"/>
      <c r="KB25" s="378"/>
      <c r="KC25" s="378"/>
      <c r="KD25" s="378"/>
      <c r="KE25" s="378"/>
      <c r="KF25" s="378"/>
      <c r="KG25" s="378"/>
      <c r="KH25" s="378"/>
      <c r="KI25" s="378"/>
      <c r="KJ25" s="378"/>
      <c r="KK25" s="378"/>
      <c r="KL25" s="378"/>
      <c r="KM25" s="378"/>
      <c r="KN25" s="378"/>
      <c r="KO25" s="378"/>
      <c r="KP25" s="378"/>
      <c r="KQ25" s="378"/>
      <c r="KR25" s="378"/>
      <c r="KS25" s="378"/>
      <c r="KT25" s="378"/>
      <c r="KU25" s="378"/>
      <c r="KV25" s="378"/>
      <c r="KW25" s="378"/>
      <c r="KX25" s="378"/>
      <c r="KY25" s="378"/>
      <c r="KZ25" s="378"/>
      <c r="LA25" s="378"/>
      <c r="LB25" s="378"/>
      <c r="LC25" s="378"/>
      <c r="LD25" s="378"/>
      <c r="LE25" s="378"/>
      <c r="LF25" s="378"/>
      <c r="LG25" s="378"/>
      <c r="LH25" s="378"/>
      <c r="LI25" s="378"/>
      <c r="LJ25" s="378"/>
      <c r="LK25" s="378"/>
      <c r="LL25" s="378"/>
      <c r="LM25" s="378"/>
      <c r="LN25" s="378"/>
      <c r="LO25" s="378"/>
      <c r="LP25" s="378"/>
      <c r="LQ25" s="378"/>
      <c r="LR25" s="378"/>
      <c r="LS25" s="378"/>
      <c r="LT25" s="378"/>
      <c r="LU25" s="378"/>
      <c r="LV25" s="378"/>
      <c r="LW25" s="378"/>
      <c r="LX25" s="378"/>
      <c r="LY25" s="378"/>
      <c r="LZ25" s="378"/>
      <c r="MA25" s="378"/>
      <c r="MB25" s="378"/>
      <c r="MC25" s="378"/>
      <c r="MD25" s="378"/>
      <c r="ME25" s="378"/>
      <c r="MF25" s="378"/>
      <c r="MG25" s="378"/>
      <c r="MH25" s="378"/>
      <c r="MI25" s="378"/>
      <c r="MJ25" s="378"/>
      <c r="MK25" s="378"/>
      <c r="ML25" s="378"/>
      <c r="MM25" s="378"/>
      <c r="MN25" s="378"/>
      <c r="MO25" s="378"/>
      <c r="MP25" s="378"/>
      <c r="MQ25" s="378"/>
      <c r="MR25" s="378"/>
      <c r="MS25" s="378"/>
      <c r="MT25" s="378"/>
      <c r="MU25" s="378"/>
      <c r="MV25" s="378"/>
      <c r="MW25" s="378"/>
    </row>
    <row r="26" customFormat="false" ht="15" hidden="false" customHeight="false" outlineLevel="0" collapsed="false">
      <c r="A26" s="377" t="s">
        <v>136</v>
      </c>
      <c r="B26" s="378"/>
      <c r="C26" s="378"/>
      <c r="D26" s="378"/>
      <c r="E26" s="378"/>
      <c r="F26" s="378"/>
      <c r="G26" s="378"/>
      <c r="H26" s="378"/>
      <c r="I26" s="378"/>
      <c r="J26" s="378"/>
      <c r="K26" s="378"/>
      <c r="L26" s="378"/>
      <c r="M26" s="378"/>
      <c r="N26" s="378"/>
      <c r="O26" s="378"/>
      <c r="P26" s="378"/>
      <c r="Q26" s="378"/>
      <c r="R26" s="378"/>
      <c r="S26" s="378"/>
      <c r="T26" s="378"/>
      <c r="U26" s="378"/>
      <c r="V26" s="378"/>
      <c r="W26" s="378"/>
      <c r="X26" s="378"/>
      <c r="Y26" s="378"/>
      <c r="Z26" s="378"/>
      <c r="AA26" s="378"/>
      <c r="AB26" s="378"/>
      <c r="AC26" s="378"/>
      <c r="AD26" s="378"/>
      <c r="AE26" s="378"/>
      <c r="AF26" s="378"/>
      <c r="AG26" s="378"/>
      <c r="AH26" s="378"/>
      <c r="AI26" s="378"/>
      <c r="AJ26" s="378"/>
      <c r="AK26" s="378"/>
      <c r="AL26" s="378"/>
      <c r="AM26" s="378"/>
      <c r="AN26" s="378"/>
      <c r="AO26" s="378"/>
      <c r="AP26" s="378"/>
      <c r="AQ26" s="378"/>
      <c r="AR26" s="378"/>
      <c r="AS26" s="378"/>
      <c r="AT26" s="378"/>
      <c r="AU26" s="378"/>
      <c r="AV26" s="378"/>
      <c r="AW26" s="378"/>
      <c r="AX26" s="378"/>
      <c r="AY26" s="378"/>
      <c r="AZ26" s="378"/>
      <c r="BA26" s="378"/>
      <c r="BB26" s="378"/>
      <c r="BC26" s="378"/>
      <c r="BD26" s="378"/>
      <c r="BE26" s="378"/>
      <c r="BF26" s="378"/>
      <c r="BG26" s="378"/>
      <c r="BH26" s="378"/>
      <c r="BI26" s="378"/>
      <c r="BJ26" s="378"/>
      <c r="BK26" s="378"/>
      <c r="BL26" s="378"/>
      <c r="BM26" s="378"/>
      <c r="BN26" s="378"/>
      <c r="BO26" s="378"/>
      <c r="BP26" s="378"/>
      <c r="BQ26" s="378"/>
      <c r="BR26" s="378"/>
      <c r="BS26" s="378"/>
      <c r="BT26" s="378"/>
      <c r="BU26" s="378"/>
      <c r="BV26" s="378"/>
      <c r="BW26" s="378"/>
      <c r="BX26" s="378"/>
      <c r="BY26" s="378"/>
      <c r="BZ26" s="378"/>
      <c r="CA26" s="378"/>
      <c r="CB26" s="378"/>
      <c r="CC26" s="378"/>
      <c r="CD26" s="378"/>
      <c r="CE26" s="378"/>
      <c r="CF26" s="378"/>
      <c r="CG26" s="378"/>
      <c r="CH26" s="378"/>
      <c r="CI26" s="378"/>
      <c r="CJ26" s="378"/>
      <c r="CK26" s="378"/>
      <c r="CL26" s="378"/>
      <c r="CM26" s="378"/>
      <c r="CN26" s="378"/>
      <c r="CO26" s="378"/>
      <c r="CP26" s="378"/>
      <c r="CQ26" s="378"/>
      <c r="CR26" s="378"/>
      <c r="CS26" s="378"/>
      <c r="CT26" s="378"/>
      <c r="CU26" s="378"/>
      <c r="CV26" s="378"/>
      <c r="CW26" s="378"/>
      <c r="CX26" s="378"/>
      <c r="CY26" s="378"/>
      <c r="CZ26" s="378"/>
      <c r="DA26" s="378"/>
      <c r="DB26" s="378"/>
      <c r="DC26" s="378"/>
      <c r="DD26" s="378"/>
      <c r="DE26" s="378"/>
      <c r="DF26" s="378"/>
      <c r="DG26" s="378"/>
      <c r="DH26" s="378"/>
      <c r="DI26" s="378"/>
      <c r="DJ26" s="378"/>
      <c r="DK26" s="378"/>
      <c r="DL26" s="378"/>
      <c r="DM26" s="378"/>
      <c r="DN26" s="378"/>
      <c r="DO26" s="378"/>
      <c r="DP26" s="378"/>
      <c r="DQ26" s="378"/>
      <c r="DR26" s="378"/>
      <c r="DS26" s="378"/>
      <c r="DT26" s="378"/>
      <c r="DU26" s="378"/>
      <c r="DV26" s="378"/>
      <c r="DW26" s="378"/>
      <c r="DX26" s="378"/>
      <c r="DY26" s="378"/>
      <c r="DZ26" s="378"/>
      <c r="EA26" s="378"/>
      <c r="EB26" s="378"/>
      <c r="EC26" s="378"/>
      <c r="ED26" s="378"/>
      <c r="EE26" s="378"/>
      <c r="EF26" s="378"/>
      <c r="EG26" s="378"/>
      <c r="EH26" s="378"/>
      <c r="EI26" s="378"/>
      <c r="EJ26" s="378"/>
      <c r="EK26" s="378"/>
      <c r="EL26" s="378"/>
      <c r="EM26" s="378"/>
      <c r="EN26" s="378"/>
      <c r="EO26" s="378"/>
      <c r="EP26" s="378"/>
      <c r="EQ26" s="378"/>
      <c r="ER26" s="378"/>
      <c r="ES26" s="378"/>
      <c r="ET26" s="378"/>
      <c r="EU26" s="378"/>
      <c r="EV26" s="378"/>
      <c r="EW26" s="378"/>
      <c r="EX26" s="378"/>
      <c r="EY26" s="378"/>
      <c r="EZ26" s="378"/>
      <c r="FA26" s="378"/>
      <c r="FB26" s="378"/>
      <c r="FC26" s="378"/>
      <c r="FD26" s="378"/>
      <c r="FE26" s="378"/>
      <c r="FF26" s="378"/>
      <c r="FG26" s="378"/>
      <c r="FH26" s="378"/>
      <c r="FI26" s="378"/>
      <c r="FJ26" s="378"/>
      <c r="FK26" s="378"/>
      <c r="FL26" s="378"/>
      <c r="FM26" s="378"/>
      <c r="FN26" s="378"/>
      <c r="FO26" s="378"/>
      <c r="FP26" s="378"/>
      <c r="FQ26" s="378"/>
      <c r="FR26" s="378"/>
      <c r="FS26" s="378"/>
      <c r="FT26" s="378"/>
      <c r="FU26" s="378"/>
      <c r="FV26" s="378"/>
      <c r="FW26" s="378"/>
      <c r="FX26" s="378"/>
      <c r="FY26" s="378"/>
      <c r="FZ26" s="378"/>
      <c r="GA26" s="378"/>
      <c r="GB26" s="378"/>
      <c r="GC26" s="378"/>
      <c r="GD26" s="378"/>
      <c r="GE26" s="378"/>
      <c r="GF26" s="378"/>
      <c r="GG26" s="378"/>
      <c r="GH26" s="378"/>
      <c r="GI26" s="378"/>
      <c r="GJ26" s="378"/>
      <c r="GK26" s="378"/>
      <c r="GL26" s="378"/>
      <c r="GM26" s="378"/>
      <c r="GN26" s="378"/>
      <c r="GO26" s="378"/>
      <c r="GP26" s="378"/>
      <c r="GQ26" s="378"/>
      <c r="GR26" s="378"/>
      <c r="GS26" s="378"/>
      <c r="GT26" s="378"/>
      <c r="GU26" s="378"/>
      <c r="GV26" s="378"/>
      <c r="GW26" s="378"/>
      <c r="GX26" s="378"/>
      <c r="GY26" s="378"/>
      <c r="GZ26" s="378"/>
      <c r="HA26" s="378"/>
      <c r="HB26" s="378"/>
      <c r="HC26" s="378"/>
      <c r="HD26" s="378"/>
      <c r="HE26" s="378"/>
      <c r="HF26" s="378"/>
      <c r="HG26" s="378"/>
      <c r="HH26" s="378"/>
      <c r="HI26" s="378"/>
      <c r="HJ26" s="378"/>
      <c r="HK26" s="378"/>
      <c r="HL26" s="378"/>
      <c r="HM26" s="378"/>
      <c r="HN26" s="378"/>
      <c r="HO26" s="378"/>
      <c r="HP26" s="378"/>
      <c r="HQ26" s="378"/>
      <c r="HR26" s="378"/>
      <c r="HS26" s="378"/>
      <c r="HT26" s="378"/>
      <c r="HU26" s="378"/>
      <c r="HV26" s="378"/>
      <c r="HW26" s="378"/>
      <c r="HX26" s="378"/>
      <c r="HY26" s="378"/>
      <c r="HZ26" s="378"/>
      <c r="IA26" s="378"/>
      <c r="IB26" s="378"/>
      <c r="IC26" s="378"/>
      <c r="ID26" s="378"/>
      <c r="IE26" s="378"/>
      <c r="IF26" s="378"/>
      <c r="IG26" s="378"/>
      <c r="IH26" s="378"/>
      <c r="II26" s="378"/>
      <c r="IJ26" s="378"/>
      <c r="IK26" s="378"/>
      <c r="IL26" s="378"/>
      <c r="IM26" s="378"/>
      <c r="IN26" s="378"/>
      <c r="IO26" s="378"/>
      <c r="IP26" s="378"/>
      <c r="IQ26" s="378"/>
      <c r="IR26" s="378"/>
      <c r="IS26" s="378"/>
      <c r="IT26" s="378"/>
      <c r="IU26" s="378"/>
      <c r="IV26" s="378"/>
      <c r="IW26" s="378"/>
      <c r="IX26" s="378"/>
      <c r="IY26" s="378"/>
      <c r="IZ26" s="378"/>
      <c r="JA26" s="378"/>
      <c r="JB26" s="378"/>
      <c r="JC26" s="378"/>
      <c r="JD26" s="378"/>
      <c r="JE26" s="378"/>
      <c r="JF26" s="378"/>
      <c r="JG26" s="378"/>
      <c r="JH26" s="378"/>
      <c r="JI26" s="378"/>
      <c r="JJ26" s="378"/>
      <c r="JK26" s="378"/>
      <c r="JL26" s="378"/>
      <c r="JM26" s="378"/>
      <c r="JN26" s="378"/>
      <c r="JO26" s="378"/>
      <c r="JP26" s="378"/>
      <c r="JQ26" s="378"/>
      <c r="JR26" s="378"/>
      <c r="JS26" s="378"/>
      <c r="JT26" s="378"/>
      <c r="JU26" s="378"/>
      <c r="JV26" s="378"/>
      <c r="JW26" s="378"/>
      <c r="JX26" s="378"/>
      <c r="JY26" s="378"/>
      <c r="JZ26" s="378"/>
      <c r="KA26" s="378"/>
      <c r="KB26" s="378"/>
      <c r="KC26" s="378"/>
      <c r="KD26" s="378"/>
      <c r="KE26" s="378"/>
      <c r="KF26" s="378"/>
      <c r="KG26" s="378"/>
      <c r="KH26" s="378"/>
      <c r="KI26" s="378"/>
      <c r="KJ26" s="378"/>
      <c r="KK26" s="378"/>
      <c r="KL26" s="378"/>
      <c r="KM26" s="378"/>
      <c r="KN26" s="378"/>
      <c r="KO26" s="378"/>
      <c r="KP26" s="378"/>
      <c r="KQ26" s="378"/>
      <c r="KR26" s="378"/>
      <c r="KS26" s="378"/>
      <c r="KT26" s="378"/>
      <c r="KU26" s="378"/>
      <c r="KV26" s="378"/>
      <c r="KW26" s="378"/>
      <c r="KX26" s="378"/>
      <c r="KY26" s="378"/>
      <c r="KZ26" s="378"/>
      <c r="LA26" s="378"/>
      <c r="LB26" s="378"/>
      <c r="LC26" s="378"/>
      <c r="LD26" s="378"/>
      <c r="LE26" s="378"/>
      <c r="LF26" s="378"/>
      <c r="LG26" s="378"/>
      <c r="LH26" s="378"/>
      <c r="LI26" s="378"/>
      <c r="LJ26" s="378"/>
      <c r="LK26" s="378"/>
      <c r="LL26" s="378"/>
      <c r="LM26" s="378"/>
      <c r="LN26" s="378"/>
      <c r="LO26" s="378"/>
      <c r="LP26" s="378"/>
      <c r="LQ26" s="378"/>
      <c r="LR26" s="378"/>
      <c r="LS26" s="378"/>
      <c r="LT26" s="378"/>
      <c r="LU26" s="378"/>
      <c r="LV26" s="378"/>
      <c r="LW26" s="378"/>
      <c r="LX26" s="378"/>
      <c r="LY26" s="378"/>
      <c r="LZ26" s="378"/>
      <c r="MA26" s="378"/>
      <c r="MB26" s="378"/>
      <c r="MC26" s="378"/>
      <c r="MD26" s="378"/>
      <c r="ME26" s="378"/>
      <c r="MF26" s="378"/>
      <c r="MG26" s="378"/>
      <c r="MH26" s="378"/>
      <c r="MI26" s="378"/>
      <c r="MJ26" s="378"/>
      <c r="MK26" s="378"/>
      <c r="ML26" s="378"/>
      <c r="MM26" s="378"/>
      <c r="MN26" s="378"/>
      <c r="MO26" s="378"/>
      <c r="MP26" s="378"/>
      <c r="MQ26" s="378"/>
      <c r="MR26" s="378"/>
      <c r="MS26" s="378"/>
      <c r="MT26" s="378"/>
      <c r="MU26" s="378"/>
      <c r="MV26" s="378"/>
      <c r="MW26" s="378"/>
    </row>
    <row r="27" customFormat="false" ht="15" hidden="false" customHeight="false" outlineLevel="0" collapsed="false">
      <c r="A27" s="377" t="s">
        <v>137</v>
      </c>
      <c r="B27" s="378"/>
      <c r="C27" s="378"/>
      <c r="D27" s="378"/>
      <c r="E27" s="378"/>
      <c r="F27" s="378"/>
      <c r="G27" s="378"/>
      <c r="H27" s="378"/>
      <c r="I27" s="378"/>
      <c r="J27" s="378"/>
      <c r="K27" s="378"/>
      <c r="L27" s="378"/>
      <c r="M27" s="378"/>
      <c r="N27" s="378"/>
      <c r="O27" s="378"/>
      <c r="P27" s="378"/>
      <c r="Q27" s="378"/>
      <c r="R27" s="378"/>
      <c r="S27" s="378"/>
      <c r="T27" s="378"/>
      <c r="U27" s="378"/>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8"/>
      <c r="AX27" s="378"/>
      <c r="AY27" s="378"/>
      <c r="AZ27" s="378"/>
      <c r="BA27" s="378"/>
      <c r="BB27" s="378"/>
      <c r="BC27" s="378"/>
      <c r="BD27" s="378"/>
      <c r="BE27" s="378"/>
      <c r="BF27" s="378"/>
      <c r="BG27" s="378"/>
      <c r="BH27" s="378"/>
      <c r="BI27" s="378"/>
      <c r="BJ27" s="378"/>
      <c r="BK27" s="378"/>
      <c r="BL27" s="378"/>
      <c r="BM27" s="378"/>
      <c r="BN27" s="378"/>
      <c r="BO27" s="378"/>
      <c r="BP27" s="378"/>
      <c r="BQ27" s="378"/>
      <c r="BR27" s="378"/>
      <c r="BS27" s="378"/>
      <c r="BT27" s="378"/>
      <c r="BU27" s="378"/>
      <c r="BV27" s="378"/>
      <c r="BW27" s="378"/>
      <c r="BX27" s="378"/>
      <c r="BY27" s="378"/>
      <c r="BZ27" s="378"/>
      <c r="CA27" s="378"/>
      <c r="CB27" s="378"/>
      <c r="CC27" s="378"/>
      <c r="CD27" s="378"/>
      <c r="CE27" s="378"/>
      <c r="CF27" s="378"/>
      <c r="CG27" s="378"/>
      <c r="CH27" s="378"/>
      <c r="CI27" s="378"/>
      <c r="CJ27" s="378"/>
      <c r="CK27" s="378"/>
      <c r="CL27" s="378"/>
      <c r="CM27" s="378"/>
      <c r="CN27" s="378"/>
      <c r="CO27" s="378"/>
      <c r="CP27" s="378"/>
      <c r="CQ27" s="378"/>
      <c r="CR27" s="378"/>
      <c r="CS27" s="378"/>
      <c r="CT27" s="378"/>
      <c r="CU27" s="378"/>
      <c r="CV27" s="378"/>
      <c r="CW27" s="378"/>
      <c r="CX27" s="378"/>
      <c r="CY27" s="378"/>
      <c r="CZ27" s="378"/>
      <c r="DA27" s="378"/>
      <c r="DB27" s="378"/>
      <c r="DC27" s="378"/>
      <c r="DD27" s="378"/>
      <c r="DE27" s="378"/>
      <c r="DF27" s="378"/>
      <c r="DG27" s="378"/>
      <c r="DH27" s="378"/>
      <c r="DI27" s="378"/>
      <c r="DJ27" s="378"/>
      <c r="DK27" s="378"/>
      <c r="DL27" s="378"/>
      <c r="DM27" s="378"/>
      <c r="DN27" s="378"/>
      <c r="DO27" s="378"/>
      <c r="DP27" s="378"/>
      <c r="DQ27" s="378"/>
      <c r="DR27" s="378"/>
      <c r="DS27" s="378"/>
      <c r="DT27" s="378"/>
      <c r="DU27" s="378"/>
      <c r="DV27" s="378"/>
      <c r="DW27" s="378"/>
      <c r="DX27" s="378"/>
      <c r="DY27" s="378"/>
      <c r="DZ27" s="378"/>
      <c r="EA27" s="378"/>
      <c r="EB27" s="378"/>
      <c r="EC27" s="378"/>
      <c r="ED27" s="378"/>
      <c r="EE27" s="378"/>
      <c r="EF27" s="378"/>
      <c r="EG27" s="378"/>
      <c r="EH27" s="378"/>
      <c r="EI27" s="378"/>
      <c r="EJ27" s="378"/>
      <c r="EK27" s="378"/>
      <c r="EL27" s="378"/>
      <c r="EM27" s="378"/>
      <c r="EN27" s="378"/>
      <c r="EO27" s="378"/>
      <c r="EP27" s="378"/>
      <c r="EQ27" s="378"/>
      <c r="ER27" s="378"/>
      <c r="ES27" s="378"/>
      <c r="ET27" s="378"/>
      <c r="EU27" s="378"/>
      <c r="EV27" s="378"/>
      <c r="EW27" s="378"/>
      <c r="EX27" s="378"/>
      <c r="EY27" s="378"/>
      <c r="EZ27" s="378"/>
      <c r="FA27" s="378"/>
      <c r="FB27" s="378"/>
      <c r="FC27" s="378"/>
      <c r="FD27" s="378"/>
      <c r="FE27" s="378"/>
      <c r="FF27" s="378"/>
      <c r="FG27" s="378"/>
      <c r="FH27" s="378"/>
      <c r="FI27" s="378"/>
      <c r="FJ27" s="378"/>
      <c r="FK27" s="378"/>
      <c r="FL27" s="378"/>
      <c r="FM27" s="378"/>
      <c r="FN27" s="378"/>
      <c r="FO27" s="378"/>
      <c r="FP27" s="378"/>
      <c r="FQ27" s="378"/>
      <c r="FR27" s="378"/>
      <c r="FS27" s="378"/>
      <c r="FT27" s="378"/>
      <c r="FU27" s="378"/>
      <c r="FV27" s="378"/>
      <c r="FW27" s="378"/>
      <c r="FX27" s="378"/>
      <c r="FY27" s="378"/>
      <c r="FZ27" s="378"/>
      <c r="GA27" s="378"/>
      <c r="GB27" s="378"/>
      <c r="GC27" s="378"/>
      <c r="GD27" s="378"/>
      <c r="GE27" s="378"/>
      <c r="GF27" s="378"/>
      <c r="GG27" s="378"/>
      <c r="GH27" s="378"/>
      <c r="GI27" s="378"/>
      <c r="GJ27" s="378"/>
      <c r="GK27" s="378"/>
      <c r="GL27" s="378"/>
      <c r="GM27" s="378"/>
      <c r="GN27" s="378"/>
      <c r="GO27" s="378"/>
      <c r="GP27" s="378"/>
      <c r="GQ27" s="378"/>
      <c r="GR27" s="378"/>
      <c r="GS27" s="378"/>
      <c r="GT27" s="378"/>
      <c r="GU27" s="378"/>
      <c r="GV27" s="378"/>
      <c r="GW27" s="378"/>
      <c r="GX27" s="378"/>
      <c r="GY27" s="378"/>
      <c r="GZ27" s="378"/>
      <c r="HA27" s="378"/>
      <c r="HB27" s="378"/>
      <c r="HC27" s="378"/>
      <c r="HD27" s="378"/>
      <c r="HE27" s="378"/>
      <c r="HF27" s="378"/>
      <c r="HG27" s="378"/>
      <c r="HH27" s="378"/>
      <c r="HI27" s="378"/>
      <c r="HJ27" s="378"/>
      <c r="HK27" s="378"/>
      <c r="HL27" s="378"/>
      <c r="HM27" s="378"/>
      <c r="HN27" s="378"/>
      <c r="HO27" s="378"/>
      <c r="HP27" s="378"/>
      <c r="HQ27" s="378"/>
      <c r="HR27" s="378"/>
      <c r="HS27" s="378"/>
      <c r="HT27" s="378"/>
      <c r="HU27" s="378"/>
      <c r="HV27" s="378"/>
      <c r="HW27" s="378"/>
      <c r="HX27" s="378"/>
      <c r="HY27" s="378"/>
      <c r="HZ27" s="378"/>
      <c r="IA27" s="378"/>
      <c r="IB27" s="378"/>
      <c r="IC27" s="378"/>
      <c r="ID27" s="378"/>
      <c r="IE27" s="378"/>
      <c r="IF27" s="378"/>
      <c r="IG27" s="378"/>
      <c r="IH27" s="378"/>
      <c r="II27" s="378"/>
      <c r="IJ27" s="378"/>
      <c r="IK27" s="378"/>
      <c r="IL27" s="378"/>
      <c r="IM27" s="378"/>
      <c r="IN27" s="378"/>
      <c r="IO27" s="378"/>
      <c r="IP27" s="378"/>
      <c r="IQ27" s="378"/>
      <c r="IR27" s="378"/>
      <c r="IS27" s="378"/>
      <c r="IT27" s="378"/>
      <c r="IU27" s="378"/>
      <c r="IV27" s="378"/>
      <c r="IW27" s="378"/>
      <c r="IX27" s="378"/>
      <c r="IY27" s="378"/>
      <c r="IZ27" s="378"/>
      <c r="JA27" s="378"/>
      <c r="JB27" s="378"/>
      <c r="JC27" s="378"/>
      <c r="JD27" s="378"/>
      <c r="JE27" s="378"/>
      <c r="JF27" s="378"/>
      <c r="JG27" s="378"/>
      <c r="JH27" s="378"/>
      <c r="JI27" s="378"/>
      <c r="JJ27" s="378"/>
      <c r="JK27" s="378"/>
      <c r="JL27" s="378"/>
      <c r="JM27" s="378"/>
      <c r="JN27" s="378"/>
      <c r="JO27" s="378"/>
      <c r="JP27" s="378"/>
      <c r="JQ27" s="378"/>
      <c r="JR27" s="378"/>
      <c r="JS27" s="378"/>
      <c r="JT27" s="378"/>
      <c r="JU27" s="378"/>
      <c r="JV27" s="378"/>
      <c r="JW27" s="378"/>
      <c r="JX27" s="378"/>
      <c r="JY27" s="378"/>
      <c r="JZ27" s="378"/>
      <c r="KA27" s="378"/>
      <c r="KB27" s="378"/>
      <c r="KC27" s="378"/>
      <c r="KD27" s="378"/>
      <c r="KE27" s="378"/>
      <c r="KF27" s="378"/>
      <c r="KG27" s="378"/>
      <c r="KH27" s="378"/>
      <c r="KI27" s="378"/>
      <c r="KJ27" s="378"/>
      <c r="KK27" s="378"/>
      <c r="KL27" s="378"/>
      <c r="KM27" s="378"/>
      <c r="KN27" s="378"/>
      <c r="KO27" s="378"/>
      <c r="KP27" s="378"/>
      <c r="KQ27" s="378"/>
      <c r="KR27" s="378"/>
      <c r="KS27" s="378"/>
      <c r="KT27" s="378"/>
      <c r="KU27" s="378"/>
      <c r="KV27" s="378"/>
      <c r="KW27" s="378"/>
      <c r="KX27" s="378"/>
      <c r="KY27" s="378"/>
      <c r="KZ27" s="378"/>
      <c r="LA27" s="378"/>
      <c r="LB27" s="378"/>
      <c r="LC27" s="378"/>
      <c r="LD27" s="378"/>
      <c r="LE27" s="378"/>
      <c r="LF27" s="378"/>
      <c r="LG27" s="378"/>
      <c r="LH27" s="378"/>
      <c r="LI27" s="378"/>
      <c r="LJ27" s="378"/>
      <c r="LK27" s="378"/>
      <c r="LL27" s="378"/>
      <c r="LM27" s="378"/>
      <c r="LN27" s="378"/>
      <c r="LO27" s="378"/>
      <c r="LP27" s="378"/>
      <c r="LQ27" s="378"/>
      <c r="LR27" s="378"/>
      <c r="LS27" s="378"/>
      <c r="LT27" s="378"/>
      <c r="LU27" s="378"/>
      <c r="LV27" s="378"/>
      <c r="LW27" s="378"/>
      <c r="LX27" s="378"/>
      <c r="LY27" s="378"/>
      <c r="LZ27" s="378"/>
      <c r="MA27" s="378"/>
      <c r="MB27" s="378"/>
      <c r="MC27" s="378"/>
      <c r="MD27" s="378"/>
      <c r="ME27" s="378"/>
      <c r="MF27" s="378"/>
      <c r="MG27" s="378"/>
      <c r="MH27" s="378"/>
      <c r="MI27" s="378"/>
      <c r="MJ27" s="378"/>
      <c r="MK27" s="378"/>
      <c r="ML27" s="378"/>
      <c r="MM27" s="378"/>
      <c r="MN27" s="378"/>
      <c r="MO27" s="378"/>
      <c r="MP27" s="378"/>
      <c r="MQ27" s="378"/>
      <c r="MR27" s="378"/>
      <c r="MS27" s="378"/>
      <c r="MT27" s="378"/>
      <c r="MU27" s="378"/>
      <c r="MV27" s="378"/>
      <c r="MW27" s="378"/>
    </row>
    <row r="28" customFormat="false" ht="15" hidden="false" customHeight="false" outlineLevel="0" collapsed="false">
      <c r="A28" s="377" t="s">
        <v>138</v>
      </c>
      <c r="B28" s="378"/>
      <c r="C28" s="378"/>
      <c r="D28" s="378"/>
      <c r="E28" s="378"/>
      <c r="F28" s="378"/>
      <c r="G28" s="378"/>
      <c r="H28" s="378"/>
      <c r="I28" s="378"/>
      <c r="J28" s="378"/>
      <c r="K28" s="378"/>
      <c r="L28" s="378"/>
      <c r="M28" s="378"/>
      <c r="N28" s="378"/>
      <c r="O28" s="378"/>
      <c r="P28" s="378"/>
      <c r="Q28" s="378"/>
      <c r="R28" s="378"/>
      <c r="S28" s="378"/>
      <c r="T28" s="378"/>
      <c r="U28" s="378"/>
      <c r="V28" s="378"/>
      <c r="W28" s="378"/>
      <c r="X28" s="378"/>
      <c r="Y28" s="378"/>
      <c r="Z28" s="378"/>
      <c r="AA28" s="378"/>
      <c r="AB28" s="378"/>
      <c r="AC28" s="378"/>
      <c r="AD28" s="378"/>
      <c r="AE28" s="378"/>
      <c r="AF28" s="378"/>
      <c r="AG28" s="378"/>
      <c r="AH28" s="378"/>
      <c r="AI28" s="378"/>
      <c r="AJ28" s="378"/>
      <c r="AK28" s="378"/>
      <c r="AL28" s="378"/>
      <c r="AM28" s="378"/>
      <c r="AN28" s="378"/>
      <c r="AO28" s="378"/>
      <c r="AP28" s="378"/>
      <c r="AQ28" s="378"/>
      <c r="AR28" s="378"/>
      <c r="AS28" s="378"/>
      <c r="AT28" s="378"/>
      <c r="AU28" s="378"/>
      <c r="AV28" s="378"/>
      <c r="AW28" s="378"/>
      <c r="AX28" s="378"/>
      <c r="AY28" s="378"/>
      <c r="AZ28" s="378"/>
      <c r="BA28" s="378"/>
      <c r="BB28" s="378"/>
      <c r="BC28" s="378"/>
      <c r="BD28" s="378"/>
      <c r="BE28" s="378"/>
      <c r="BF28" s="378"/>
      <c r="BG28" s="378"/>
      <c r="BH28" s="378"/>
      <c r="BI28" s="378"/>
      <c r="BJ28" s="378"/>
      <c r="BK28" s="378"/>
      <c r="BL28" s="378"/>
      <c r="BM28" s="378"/>
      <c r="BN28" s="378"/>
      <c r="BO28" s="378"/>
      <c r="BP28" s="378"/>
      <c r="BQ28" s="378"/>
      <c r="BR28" s="378"/>
      <c r="BS28" s="378"/>
      <c r="BT28" s="378"/>
      <c r="BU28" s="378"/>
      <c r="BV28" s="378"/>
      <c r="BW28" s="378"/>
      <c r="BX28" s="378"/>
      <c r="BY28" s="378"/>
      <c r="BZ28" s="378"/>
      <c r="CA28" s="378"/>
      <c r="CB28" s="378"/>
      <c r="CC28" s="378"/>
      <c r="CD28" s="378"/>
      <c r="CE28" s="378"/>
      <c r="CF28" s="378"/>
      <c r="CG28" s="378"/>
      <c r="CH28" s="378"/>
      <c r="CI28" s="378"/>
      <c r="CJ28" s="378"/>
      <c r="CK28" s="378"/>
      <c r="CL28" s="378"/>
      <c r="CM28" s="378"/>
      <c r="CN28" s="378"/>
      <c r="CO28" s="378"/>
      <c r="CP28" s="378"/>
      <c r="CQ28" s="378"/>
      <c r="CR28" s="378"/>
      <c r="CS28" s="378"/>
      <c r="CT28" s="378"/>
      <c r="CU28" s="378"/>
      <c r="CV28" s="378"/>
      <c r="CW28" s="378"/>
      <c r="CX28" s="378"/>
      <c r="CY28" s="378"/>
      <c r="CZ28" s="378"/>
      <c r="DA28" s="378"/>
      <c r="DB28" s="378"/>
      <c r="DC28" s="378"/>
      <c r="DD28" s="378"/>
      <c r="DE28" s="378"/>
      <c r="DF28" s="378"/>
      <c r="DG28" s="378"/>
      <c r="DH28" s="378"/>
      <c r="DI28" s="378"/>
      <c r="DJ28" s="378"/>
      <c r="DK28" s="378"/>
      <c r="DL28" s="378"/>
      <c r="DM28" s="378"/>
      <c r="DN28" s="378"/>
      <c r="DO28" s="378"/>
      <c r="DP28" s="378"/>
      <c r="DQ28" s="378"/>
      <c r="DR28" s="378"/>
      <c r="DS28" s="378"/>
      <c r="DT28" s="378"/>
      <c r="DU28" s="378"/>
      <c r="DV28" s="378"/>
      <c r="DW28" s="378"/>
      <c r="DX28" s="378"/>
      <c r="DY28" s="378"/>
      <c r="DZ28" s="378"/>
      <c r="EA28" s="378"/>
      <c r="EB28" s="378"/>
      <c r="EC28" s="378"/>
      <c r="ED28" s="378"/>
      <c r="EE28" s="378"/>
      <c r="EF28" s="378"/>
      <c r="EG28" s="378"/>
      <c r="EH28" s="378"/>
      <c r="EI28" s="378"/>
      <c r="EJ28" s="378"/>
      <c r="EK28" s="378"/>
      <c r="EL28" s="378"/>
      <c r="EM28" s="378"/>
      <c r="EN28" s="378"/>
      <c r="EO28" s="378"/>
      <c r="EP28" s="378"/>
      <c r="EQ28" s="378"/>
      <c r="ER28" s="378"/>
      <c r="ES28" s="378"/>
      <c r="ET28" s="378"/>
      <c r="EU28" s="378"/>
      <c r="EV28" s="378"/>
      <c r="EW28" s="378"/>
      <c r="EX28" s="378"/>
      <c r="EY28" s="378"/>
      <c r="EZ28" s="378"/>
      <c r="FA28" s="378"/>
      <c r="FB28" s="378"/>
      <c r="FC28" s="378"/>
      <c r="FD28" s="378"/>
      <c r="FE28" s="378"/>
      <c r="FF28" s="378"/>
      <c r="FG28" s="378"/>
      <c r="FH28" s="378"/>
      <c r="FI28" s="378"/>
      <c r="FJ28" s="378"/>
      <c r="FK28" s="378"/>
      <c r="FL28" s="378"/>
      <c r="FM28" s="378"/>
      <c r="FN28" s="378"/>
      <c r="FO28" s="378"/>
      <c r="FP28" s="378"/>
      <c r="FQ28" s="378"/>
      <c r="FR28" s="378"/>
      <c r="FS28" s="378"/>
      <c r="FT28" s="378"/>
      <c r="FU28" s="378"/>
      <c r="FV28" s="378"/>
      <c r="FW28" s="378"/>
      <c r="FX28" s="378"/>
      <c r="FY28" s="378"/>
      <c r="FZ28" s="378"/>
      <c r="GA28" s="378"/>
      <c r="GB28" s="378"/>
      <c r="GC28" s="378"/>
      <c r="GD28" s="378"/>
      <c r="GE28" s="378"/>
      <c r="GF28" s="378"/>
      <c r="GG28" s="378"/>
      <c r="GH28" s="378"/>
      <c r="GI28" s="378"/>
      <c r="GJ28" s="378"/>
      <c r="GK28" s="378"/>
      <c r="GL28" s="378"/>
      <c r="GM28" s="378"/>
      <c r="GN28" s="378"/>
      <c r="GO28" s="378"/>
      <c r="GP28" s="378"/>
      <c r="GQ28" s="378"/>
      <c r="GR28" s="378"/>
      <c r="GS28" s="378"/>
      <c r="GT28" s="378"/>
      <c r="GU28" s="378"/>
      <c r="GV28" s="378"/>
      <c r="GW28" s="378"/>
      <c r="GX28" s="378"/>
      <c r="GY28" s="378"/>
      <c r="GZ28" s="378"/>
      <c r="HA28" s="378"/>
      <c r="HB28" s="378"/>
      <c r="HC28" s="378"/>
      <c r="HD28" s="378"/>
      <c r="HE28" s="378"/>
      <c r="HF28" s="378"/>
      <c r="HG28" s="378"/>
      <c r="HH28" s="378"/>
      <c r="HI28" s="378"/>
      <c r="HJ28" s="378"/>
      <c r="HK28" s="378"/>
      <c r="HL28" s="378"/>
      <c r="HM28" s="378"/>
      <c r="HN28" s="378"/>
      <c r="HO28" s="378"/>
      <c r="HP28" s="378"/>
      <c r="HQ28" s="378"/>
      <c r="HR28" s="378"/>
      <c r="HS28" s="378"/>
      <c r="HT28" s="378"/>
      <c r="HU28" s="378"/>
      <c r="HV28" s="378"/>
      <c r="HW28" s="378"/>
      <c r="HX28" s="378"/>
      <c r="HY28" s="378"/>
      <c r="HZ28" s="378"/>
      <c r="IA28" s="378"/>
      <c r="IB28" s="378"/>
      <c r="IC28" s="378"/>
      <c r="ID28" s="378"/>
      <c r="IE28" s="378"/>
      <c r="IF28" s="378"/>
      <c r="IG28" s="378"/>
      <c r="IH28" s="378"/>
      <c r="II28" s="378"/>
      <c r="IJ28" s="378"/>
      <c r="IK28" s="378"/>
      <c r="IL28" s="378"/>
      <c r="IM28" s="378"/>
      <c r="IN28" s="378"/>
      <c r="IO28" s="378"/>
      <c r="IP28" s="378"/>
      <c r="IQ28" s="378"/>
      <c r="IR28" s="378"/>
      <c r="IS28" s="378"/>
      <c r="IT28" s="378"/>
      <c r="IU28" s="378"/>
      <c r="IV28" s="378"/>
      <c r="IW28" s="378"/>
      <c r="IX28" s="378"/>
      <c r="IY28" s="378"/>
      <c r="IZ28" s="378"/>
      <c r="JA28" s="378"/>
      <c r="JB28" s="378"/>
      <c r="JC28" s="378"/>
      <c r="JD28" s="378"/>
      <c r="JE28" s="378"/>
      <c r="JF28" s="378"/>
      <c r="JG28" s="378"/>
      <c r="JH28" s="378"/>
      <c r="JI28" s="378"/>
      <c r="JJ28" s="378"/>
      <c r="JK28" s="378"/>
      <c r="JL28" s="378"/>
      <c r="JM28" s="378"/>
      <c r="JN28" s="378"/>
      <c r="JO28" s="378"/>
      <c r="JP28" s="378"/>
      <c r="JQ28" s="378"/>
      <c r="JR28" s="378"/>
      <c r="JS28" s="378"/>
      <c r="JT28" s="378"/>
      <c r="JU28" s="378"/>
      <c r="JV28" s="378"/>
      <c r="JW28" s="378"/>
      <c r="JX28" s="378"/>
      <c r="JY28" s="378"/>
      <c r="JZ28" s="378"/>
      <c r="KA28" s="378"/>
      <c r="KB28" s="378"/>
      <c r="KC28" s="378"/>
      <c r="KD28" s="378"/>
      <c r="KE28" s="378"/>
      <c r="KF28" s="378"/>
      <c r="KG28" s="378"/>
      <c r="KH28" s="378"/>
      <c r="KI28" s="378"/>
      <c r="KJ28" s="378"/>
      <c r="KK28" s="378"/>
      <c r="KL28" s="378"/>
      <c r="KM28" s="378"/>
      <c r="KN28" s="378"/>
      <c r="KO28" s="378"/>
      <c r="KP28" s="378"/>
      <c r="KQ28" s="378"/>
      <c r="KR28" s="378"/>
      <c r="KS28" s="378"/>
      <c r="KT28" s="378"/>
      <c r="KU28" s="378"/>
      <c r="KV28" s="378"/>
      <c r="KW28" s="378"/>
      <c r="KX28" s="378"/>
      <c r="KY28" s="378"/>
      <c r="KZ28" s="378"/>
      <c r="LA28" s="378"/>
      <c r="LB28" s="378"/>
      <c r="LC28" s="378"/>
      <c r="LD28" s="378"/>
      <c r="LE28" s="378"/>
      <c r="LF28" s="378"/>
      <c r="LG28" s="378"/>
      <c r="LH28" s="378"/>
      <c r="LI28" s="378"/>
      <c r="LJ28" s="378"/>
      <c r="LK28" s="378"/>
      <c r="LL28" s="378"/>
      <c r="LM28" s="378"/>
      <c r="LN28" s="378"/>
      <c r="LO28" s="378"/>
      <c r="LP28" s="378"/>
      <c r="LQ28" s="378"/>
      <c r="LR28" s="378"/>
      <c r="LS28" s="378"/>
      <c r="LT28" s="378"/>
      <c r="LU28" s="378"/>
      <c r="LV28" s="378"/>
      <c r="LW28" s="378"/>
      <c r="LX28" s="378"/>
      <c r="LY28" s="378"/>
      <c r="LZ28" s="378"/>
      <c r="MA28" s="378"/>
      <c r="MB28" s="378"/>
      <c r="MC28" s="378"/>
      <c r="MD28" s="378"/>
      <c r="ME28" s="378"/>
      <c r="MF28" s="378"/>
      <c r="MG28" s="378"/>
      <c r="MH28" s="378"/>
      <c r="MI28" s="378"/>
      <c r="MJ28" s="378"/>
      <c r="MK28" s="378"/>
      <c r="ML28" s="378"/>
      <c r="MM28" s="378"/>
      <c r="MN28" s="378"/>
      <c r="MO28" s="378"/>
      <c r="MP28" s="378"/>
      <c r="MQ28" s="378"/>
      <c r="MR28" s="378"/>
      <c r="MS28" s="378"/>
      <c r="MT28" s="378"/>
      <c r="MU28" s="378"/>
      <c r="MV28" s="378"/>
      <c r="MW28" s="378"/>
    </row>
    <row r="29" customFormat="false" ht="15" hidden="false" customHeight="false" outlineLevel="0" collapsed="false">
      <c r="A29" s="377"/>
      <c r="B29" s="378"/>
      <c r="C29" s="378"/>
      <c r="D29" s="378"/>
      <c r="E29" s="378"/>
      <c r="F29" s="378"/>
      <c r="G29" s="378"/>
      <c r="H29" s="378"/>
      <c r="I29" s="378"/>
      <c r="J29" s="378"/>
      <c r="K29" s="378"/>
      <c r="L29" s="378"/>
      <c r="M29" s="378"/>
      <c r="N29" s="378"/>
      <c r="O29" s="378"/>
      <c r="P29" s="378"/>
      <c r="Q29" s="378"/>
      <c r="R29" s="378"/>
      <c r="S29" s="378"/>
      <c r="T29" s="378"/>
      <c r="U29" s="378"/>
      <c r="V29" s="378"/>
      <c r="W29" s="378"/>
      <c r="X29" s="378"/>
      <c r="Y29" s="378"/>
      <c r="Z29" s="378"/>
      <c r="AA29" s="378"/>
      <c r="AB29" s="378"/>
      <c r="AC29" s="378"/>
      <c r="AD29" s="378"/>
      <c r="AE29" s="378"/>
      <c r="AF29" s="378"/>
      <c r="AG29" s="378"/>
      <c r="AH29" s="378"/>
      <c r="AI29" s="378"/>
      <c r="AJ29" s="378"/>
      <c r="AK29" s="378"/>
      <c r="AL29" s="378"/>
      <c r="AM29" s="378"/>
      <c r="AN29" s="378"/>
      <c r="AO29" s="378"/>
      <c r="AP29" s="378"/>
      <c r="AQ29" s="378"/>
      <c r="AR29" s="378"/>
      <c r="AS29" s="378"/>
      <c r="AT29" s="378"/>
      <c r="AU29" s="378"/>
      <c r="AV29" s="378"/>
      <c r="AW29" s="378"/>
      <c r="AX29" s="378"/>
      <c r="AY29" s="378"/>
      <c r="AZ29" s="378"/>
      <c r="BA29" s="378"/>
      <c r="BB29" s="378"/>
      <c r="BC29" s="378"/>
      <c r="BD29" s="378"/>
      <c r="BE29" s="378"/>
      <c r="BF29" s="378"/>
      <c r="BG29" s="378"/>
      <c r="BH29" s="378"/>
      <c r="BI29" s="378"/>
      <c r="BJ29" s="378"/>
      <c r="BK29" s="378"/>
      <c r="BL29" s="378"/>
      <c r="BM29" s="378"/>
      <c r="BN29" s="378"/>
      <c r="BO29" s="378"/>
      <c r="BP29" s="378"/>
      <c r="BQ29" s="378"/>
      <c r="BR29" s="378"/>
      <c r="BS29" s="378"/>
      <c r="BT29" s="378"/>
      <c r="BU29" s="378"/>
      <c r="BV29" s="378"/>
      <c r="BW29" s="378"/>
      <c r="BX29" s="378"/>
      <c r="BY29" s="378"/>
      <c r="BZ29" s="378"/>
      <c r="CA29" s="378"/>
      <c r="CB29" s="378"/>
      <c r="CC29" s="378"/>
      <c r="CD29" s="378"/>
      <c r="CE29" s="378"/>
      <c r="CF29" s="378"/>
      <c r="CG29" s="378"/>
      <c r="CH29" s="378"/>
      <c r="CI29" s="378"/>
      <c r="CJ29" s="378"/>
      <c r="CK29" s="378"/>
      <c r="CL29" s="378"/>
      <c r="CM29" s="378"/>
      <c r="CN29" s="378"/>
      <c r="CO29" s="378"/>
      <c r="CP29" s="378"/>
      <c r="CQ29" s="378"/>
      <c r="CR29" s="378"/>
      <c r="CS29" s="378"/>
      <c r="CT29" s="378"/>
      <c r="CU29" s="378"/>
      <c r="CV29" s="378"/>
      <c r="CW29" s="378"/>
      <c r="CX29" s="378"/>
      <c r="CY29" s="378"/>
      <c r="CZ29" s="378"/>
      <c r="DA29" s="378"/>
      <c r="DB29" s="378"/>
      <c r="DC29" s="378"/>
      <c r="DD29" s="378"/>
      <c r="DE29" s="378"/>
      <c r="DF29" s="378"/>
      <c r="DG29" s="378"/>
      <c r="DH29" s="378"/>
      <c r="DI29" s="378"/>
      <c r="DJ29" s="378"/>
      <c r="DK29" s="378"/>
      <c r="DL29" s="378"/>
      <c r="DM29" s="378"/>
      <c r="DN29" s="378"/>
      <c r="DO29" s="378"/>
      <c r="DP29" s="378"/>
      <c r="DQ29" s="378"/>
      <c r="DR29" s="378"/>
      <c r="DS29" s="378"/>
      <c r="DT29" s="378"/>
      <c r="DU29" s="378"/>
      <c r="DV29" s="378"/>
      <c r="DW29" s="378"/>
      <c r="DX29" s="378"/>
      <c r="DY29" s="378"/>
      <c r="DZ29" s="378"/>
      <c r="EA29" s="378"/>
      <c r="EB29" s="378"/>
      <c r="EC29" s="378"/>
      <c r="ED29" s="378"/>
      <c r="EE29" s="378"/>
      <c r="EF29" s="378"/>
      <c r="EG29" s="378"/>
      <c r="EH29" s="378"/>
      <c r="EI29" s="378"/>
      <c r="EJ29" s="378"/>
      <c r="EK29" s="378"/>
      <c r="EL29" s="378"/>
      <c r="EM29" s="378"/>
      <c r="EN29" s="378"/>
      <c r="EO29" s="378"/>
      <c r="EP29" s="378"/>
      <c r="EQ29" s="378"/>
      <c r="ER29" s="378"/>
      <c r="ES29" s="378"/>
      <c r="ET29" s="378"/>
      <c r="EU29" s="378"/>
      <c r="EV29" s="378"/>
      <c r="EW29" s="378"/>
      <c r="EX29" s="378"/>
      <c r="EY29" s="378"/>
      <c r="EZ29" s="378"/>
      <c r="FA29" s="378"/>
      <c r="FB29" s="378"/>
      <c r="FC29" s="378"/>
      <c r="FD29" s="378"/>
      <c r="FE29" s="378"/>
      <c r="FF29" s="378"/>
      <c r="FG29" s="378"/>
      <c r="FH29" s="378"/>
      <c r="FI29" s="378"/>
      <c r="FJ29" s="378"/>
      <c r="FK29" s="378"/>
      <c r="FL29" s="378"/>
      <c r="FM29" s="378"/>
      <c r="FN29" s="378"/>
      <c r="FO29" s="378"/>
      <c r="FP29" s="378"/>
      <c r="FQ29" s="378"/>
      <c r="FR29" s="378"/>
      <c r="FS29" s="378"/>
      <c r="FT29" s="378"/>
      <c r="FU29" s="378"/>
      <c r="FV29" s="378"/>
      <c r="FW29" s="378"/>
      <c r="FX29" s="378"/>
      <c r="FY29" s="378"/>
      <c r="FZ29" s="378"/>
      <c r="GA29" s="378"/>
      <c r="GB29" s="378"/>
      <c r="GC29" s="378"/>
      <c r="GD29" s="378"/>
      <c r="GE29" s="378"/>
      <c r="GF29" s="378"/>
      <c r="GG29" s="378"/>
      <c r="GH29" s="378"/>
      <c r="GI29" s="378"/>
      <c r="GJ29" s="378"/>
      <c r="GK29" s="378"/>
      <c r="GL29" s="378"/>
      <c r="GM29" s="378"/>
      <c r="GN29" s="378"/>
      <c r="GO29" s="378"/>
      <c r="GP29" s="378"/>
      <c r="GQ29" s="378"/>
      <c r="GR29" s="378"/>
      <c r="GS29" s="378"/>
      <c r="GT29" s="378"/>
      <c r="GU29" s="378"/>
      <c r="GV29" s="378"/>
      <c r="GW29" s="378"/>
      <c r="GX29" s="378"/>
      <c r="GY29" s="378"/>
      <c r="GZ29" s="378"/>
      <c r="HA29" s="378"/>
      <c r="HB29" s="378"/>
      <c r="HC29" s="378"/>
      <c r="HD29" s="378"/>
      <c r="HE29" s="378"/>
      <c r="HF29" s="378"/>
      <c r="HG29" s="378"/>
      <c r="HH29" s="378"/>
      <c r="HI29" s="378"/>
      <c r="HJ29" s="378"/>
      <c r="HK29" s="378"/>
      <c r="HL29" s="378"/>
      <c r="HM29" s="378"/>
      <c r="HN29" s="378"/>
      <c r="HO29" s="378"/>
      <c r="HP29" s="378"/>
      <c r="HQ29" s="378"/>
      <c r="HR29" s="378"/>
      <c r="HS29" s="378"/>
      <c r="HT29" s="378"/>
      <c r="HU29" s="378"/>
      <c r="HV29" s="378"/>
      <c r="HW29" s="378"/>
      <c r="HX29" s="378"/>
      <c r="HY29" s="378"/>
      <c r="HZ29" s="378"/>
      <c r="IA29" s="378"/>
      <c r="IB29" s="378"/>
      <c r="IC29" s="378"/>
      <c r="ID29" s="378"/>
      <c r="IE29" s="378"/>
      <c r="IF29" s="378"/>
      <c r="IG29" s="378"/>
      <c r="IH29" s="378"/>
      <c r="II29" s="378"/>
      <c r="IJ29" s="378"/>
      <c r="IK29" s="378"/>
      <c r="IL29" s="378"/>
      <c r="IM29" s="378"/>
      <c r="IN29" s="378"/>
      <c r="IO29" s="378"/>
      <c r="IP29" s="378"/>
      <c r="IQ29" s="378"/>
      <c r="IR29" s="378"/>
      <c r="IS29" s="378"/>
      <c r="IT29" s="378"/>
      <c r="IU29" s="378"/>
      <c r="IV29" s="378"/>
      <c r="IW29" s="378"/>
      <c r="IX29" s="378"/>
      <c r="IY29" s="378"/>
      <c r="IZ29" s="378"/>
      <c r="JA29" s="378"/>
      <c r="JB29" s="378"/>
      <c r="JC29" s="378"/>
      <c r="JD29" s="378"/>
      <c r="JE29" s="378"/>
      <c r="JF29" s="378"/>
      <c r="JG29" s="378"/>
      <c r="JH29" s="378"/>
      <c r="JI29" s="378"/>
      <c r="JJ29" s="378"/>
      <c r="JK29" s="378"/>
      <c r="JL29" s="378"/>
      <c r="JM29" s="378"/>
      <c r="JN29" s="378"/>
      <c r="JO29" s="378"/>
      <c r="JP29" s="378"/>
      <c r="JQ29" s="378"/>
      <c r="JR29" s="378"/>
      <c r="JS29" s="378"/>
      <c r="JT29" s="378"/>
      <c r="JU29" s="378"/>
      <c r="JV29" s="378"/>
      <c r="JW29" s="378"/>
      <c r="JX29" s="378"/>
      <c r="JY29" s="378"/>
      <c r="JZ29" s="378"/>
      <c r="KA29" s="378"/>
      <c r="KB29" s="378"/>
      <c r="KC29" s="378"/>
      <c r="KD29" s="378"/>
      <c r="KE29" s="378"/>
      <c r="KF29" s="378"/>
      <c r="KG29" s="378"/>
      <c r="KH29" s="378"/>
      <c r="KI29" s="378"/>
      <c r="KJ29" s="378"/>
      <c r="KK29" s="378"/>
      <c r="KL29" s="378"/>
      <c r="KM29" s="378"/>
      <c r="KN29" s="378"/>
      <c r="KO29" s="378"/>
      <c r="KP29" s="378"/>
      <c r="KQ29" s="378"/>
      <c r="KR29" s="378"/>
      <c r="KS29" s="378"/>
      <c r="KT29" s="378"/>
      <c r="KU29" s="378"/>
      <c r="KV29" s="378"/>
      <c r="KW29" s="378"/>
      <c r="KX29" s="378"/>
      <c r="KY29" s="378"/>
      <c r="KZ29" s="378"/>
      <c r="LA29" s="378"/>
      <c r="LB29" s="378"/>
      <c r="LC29" s="378"/>
      <c r="LD29" s="378"/>
      <c r="LE29" s="378"/>
      <c r="LF29" s="378"/>
      <c r="LG29" s="378"/>
      <c r="LH29" s="378"/>
      <c r="LI29" s="378"/>
      <c r="LJ29" s="378"/>
      <c r="LK29" s="378"/>
      <c r="LL29" s="378"/>
      <c r="LM29" s="378"/>
      <c r="LN29" s="378"/>
      <c r="LO29" s="378"/>
      <c r="LP29" s="378"/>
      <c r="LQ29" s="378"/>
      <c r="LR29" s="378"/>
      <c r="LS29" s="378"/>
      <c r="LT29" s="378"/>
      <c r="LU29" s="378"/>
      <c r="LV29" s="378"/>
      <c r="LW29" s="378"/>
      <c r="LX29" s="378"/>
      <c r="LY29" s="378"/>
      <c r="LZ29" s="378"/>
      <c r="MA29" s="378"/>
      <c r="MB29" s="378"/>
      <c r="MC29" s="378"/>
      <c r="MD29" s="378"/>
      <c r="ME29" s="378"/>
      <c r="MF29" s="378"/>
      <c r="MG29" s="378"/>
      <c r="MH29" s="378"/>
      <c r="MI29" s="378"/>
      <c r="MJ29" s="378"/>
      <c r="MK29" s="378"/>
      <c r="ML29" s="378"/>
      <c r="MM29" s="378"/>
      <c r="MN29" s="378"/>
      <c r="MO29" s="378"/>
      <c r="MP29" s="378"/>
      <c r="MQ29" s="378"/>
      <c r="MR29" s="378"/>
      <c r="MS29" s="378"/>
      <c r="MT29" s="378"/>
      <c r="MU29" s="378"/>
      <c r="MV29" s="378"/>
      <c r="MW29" s="378"/>
    </row>
    <row r="30" customFormat="false" ht="15" hidden="false" customHeight="false" outlineLevel="0" collapsed="false">
      <c r="A30" s="375" t="s">
        <v>139</v>
      </c>
      <c r="B30" s="378"/>
      <c r="C30" s="378"/>
      <c r="D30" s="378"/>
      <c r="E30" s="378"/>
      <c r="F30" s="378"/>
      <c r="G30" s="378"/>
      <c r="H30" s="378"/>
      <c r="I30" s="378"/>
      <c r="J30" s="378"/>
      <c r="K30" s="378"/>
      <c r="L30" s="378"/>
      <c r="M30" s="378"/>
      <c r="N30" s="378"/>
      <c r="O30" s="378"/>
      <c r="P30" s="378"/>
      <c r="Q30" s="378"/>
      <c r="R30" s="378"/>
      <c r="S30" s="378"/>
      <c r="T30" s="378"/>
      <c r="U30" s="378"/>
      <c r="V30" s="378"/>
      <c r="W30" s="378"/>
      <c r="X30" s="378"/>
      <c r="Y30" s="378"/>
      <c r="Z30" s="378"/>
      <c r="AA30" s="378"/>
      <c r="AB30" s="378"/>
      <c r="AC30" s="378"/>
      <c r="AD30" s="378"/>
      <c r="AE30" s="378"/>
      <c r="AF30" s="378"/>
      <c r="AG30" s="378"/>
      <c r="AH30" s="378"/>
      <c r="AI30" s="378"/>
      <c r="AJ30" s="378"/>
      <c r="AK30" s="378"/>
      <c r="AL30" s="378"/>
      <c r="AM30" s="378"/>
      <c r="AN30" s="378"/>
      <c r="AO30" s="378"/>
      <c r="AP30" s="378"/>
      <c r="AQ30" s="378"/>
      <c r="AR30" s="378"/>
      <c r="AS30" s="378"/>
      <c r="AT30" s="378"/>
      <c r="AU30" s="378"/>
      <c r="AV30" s="378"/>
      <c r="AW30" s="378"/>
      <c r="AX30" s="378"/>
      <c r="AY30" s="378"/>
      <c r="AZ30" s="378"/>
      <c r="BA30" s="378"/>
      <c r="BB30" s="378"/>
      <c r="BC30" s="378"/>
      <c r="BD30" s="378"/>
      <c r="BE30" s="378"/>
      <c r="BF30" s="378"/>
      <c r="BG30" s="378"/>
      <c r="BH30" s="378"/>
      <c r="BI30" s="378"/>
      <c r="BJ30" s="378"/>
      <c r="BK30" s="378"/>
      <c r="BL30" s="378"/>
      <c r="BM30" s="378"/>
      <c r="BN30" s="378"/>
      <c r="BO30" s="378"/>
      <c r="BP30" s="378"/>
      <c r="BQ30" s="378"/>
      <c r="BR30" s="378"/>
      <c r="BS30" s="378"/>
      <c r="BT30" s="378"/>
      <c r="BU30" s="378"/>
      <c r="BV30" s="378"/>
      <c r="BW30" s="378"/>
      <c r="BX30" s="378"/>
      <c r="BY30" s="378"/>
      <c r="BZ30" s="378"/>
      <c r="CA30" s="378"/>
      <c r="CB30" s="378"/>
      <c r="CC30" s="378"/>
      <c r="CD30" s="378"/>
      <c r="CE30" s="378"/>
      <c r="CF30" s="378"/>
      <c r="CG30" s="378"/>
      <c r="CH30" s="378"/>
      <c r="CI30" s="378"/>
      <c r="CJ30" s="378"/>
      <c r="CK30" s="378"/>
      <c r="CL30" s="378"/>
      <c r="CM30" s="378"/>
      <c r="CN30" s="378"/>
      <c r="CO30" s="378"/>
      <c r="CP30" s="378"/>
      <c r="CQ30" s="378"/>
      <c r="CR30" s="378"/>
      <c r="CS30" s="378"/>
      <c r="CT30" s="378"/>
      <c r="CU30" s="378"/>
      <c r="CV30" s="378"/>
      <c r="CW30" s="378"/>
      <c r="CX30" s="378"/>
      <c r="CY30" s="378"/>
      <c r="CZ30" s="378"/>
      <c r="DA30" s="378"/>
      <c r="DB30" s="378"/>
      <c r="DC30" s="378"/>
      <c r="DD30" s="378"/>
      <c r="DE30" s="378"/>
      <c r="DF30" s="378"/>
      <c r="DG30" s="378"/>
      <c r="DH30" s="378"/>
      <c r="DI30" s="378"/>
      <c r="DJ30" s="378"/>
      <c r="DK30" s="378"/>
      <c r="DL30" s="378"/>
      <c r="DM30" s="378"/>
      <c r="DN30" s="378"/>
      <c r="DO30" s="378"/>
      <c r="DP30" s="378"/>
      <c r="DQ30" s="378"/>
      <c r="DR30" s="378"/>
      <c r="DS30" s="378"/>
      <c r="DT30" s="378"/>
      <c r="DU30" s="378"/>
      <c r="DV30" s="378"/>
      <c r="DW30" s="378"/>
      <c r="DX30" s="378"/>
      <c r="DY30" s="378"/>
      <c r="DZ30" s="378"/>
      <c r="EA30" s="378"/>
      <c r="EB30" s="378"/>
      <c r="EC30" s="378"/>
      <c r="ED30" s="378"/>
      <c r="EE30" s="378"/>
      <c r="EF30" s="378"/>
      <c r="EG30" s="378"/>
      <c r="EH30" s="378"/>
      <c r="EI30" s="378"/>
      <c r="EJ30" s="378"/>
      <c r="EK30" s="378"/>
      <c r="EL30" s="378"/>
      <c r="EM30" s="378"/>
      <c r="EN30" s="378"/>
      <c r="EO30" s="378"/>
      <c r="EP30" s="378"/>
      <c r="EQ30" s="378"/>
      <c r="ER30" s="378"/>
      <c r="ES30" s="378"/>
      <c r="ET30" s="378"/>
      <c r="EU30" s="378"/>
      <c r="EV30" s="378"/>
      <c r="EW30" s="378"/>
      <c r="EX30" s="378"/>
      <c r="EY30" s="378"/>
      <c r="EZ30" s="378"/>
      <c r="FA30" s="378"/>
      <c r="FB30" s="378"/>
      <c r="FC30" s="378"/>
      <c r="FD30" s="378"/>
      <c r="FE30" s="378"/>
      <c r="FF30" s="378"/>
      <c r="FG30" s="378"/>
      <c r="FH30" s="378"/>
      <c r="FI30" s="378"/>
      <c r="FJ30" s="378"/>
      <c r="FK30" s="378"/>
      <c r="FL30" s="378"/>
      <c r="FM30" s="378"/>
      <c r="FN30" s="378"/>
      <c r="FO30" s="378"/>
      <c r="FP30" s="378"/>
      <c r="FQ30" s="378"/>
      <c r="FR30" s="378"/>
      <c r="FS30" s="378"/>
      <c r="FT30" s="378"/>
      <c r="FU30" s="378"/>
      <c r="FV30" s="378"/>
      <c r="FW30" s="378"/>
      <c r="FX30" s="378"/>
      <c r="FY30" s="378"/>
      <c r="FZ30" s="378"/>
      <c r="GA30" s="378"/>
      <c r="GB30" s="378"/>
      <c r="GC30" s="378"/>
      <c r="GD30" s="378"/>
      <c r="GE30" s="378"/>
      <c r="GF30" s="378"/>
      <c r="GG30" s="378"/>
      <c r="GH30" s="378"/>
      <c r="GI30" s="378"/>
      <c r="GJ30" s="378"/>
      <c r="GK30" s="378"/>
      <c r="GL30" s="378"/>
      <c r="GM30" s="378"/>
      <c r="GN30" s="378"/>
      <c r="GO30" s="378"/>
      <c r="GP30" s="378"/>
      <c r="GQ30" s="378"/>
      <c r="GR30" s="378"/>
      <c r="GS30" s="378"/>
      <c r="GT30" s="378"/>
      <c r="GU30" s="378"/>
      <c r="GV30" s="378"/>
      <c r="GW30" s="378"/>
      <c r="GX30" s="378"/>
      <c r="GY30" s="378"/>
      <c r="GZ30" s="378"/>
      <c r="HA30" s="378"/>
      <c r="HB30" s="378"/>
      <c r="HC30" s="378"/>
      <c r="HD30" s="378"/>
      <c r="HE30" s="378"/>
      <c r="HF30" s="378"/>
      <c r="HG30" s="378"/>
      <c r="HH30" s="378"/>
      <c r="HI30" s="378"/>
      <c r="HJ30" s="378"/>
      <c r="HK30" s="378"/>
      <c r="HL30" s="378"/>
      <c r="HM30" s="378"/>
      <c r="HN30" s="378"/>
      <c r="HO30" s="378"/>
      <c r="HP30" s="378"/>
      <c r="HQ30" s="378"/>
      <c r="HR30" s="378"/>
      <c r="HS30" s="378"/>
      <c r="HT30" s="378"/>
      <c r="HU30" s="378"/>
      <c r="HV30" s="378"/>
      <c r="HW30" s="378"/>
      <c r="HX30" s="378"/>
      <c r="HY30" s="378"/>
      <c r="HZ30" s="378"/>
      <c r="IA30" s="378"/>
      <c r="IB30" s="378"/>
      <c r="IC30" s="378"/>
      <c r="ID30" s="378"/>
      <c r="IE30" s="378"/>
      <c r="IF30" s="378"/>
      <c r="IG30" s="378"/>
      <c r="IH30" s="378"/>
      <c r="II30" s="378"/>
      <c r="IJ30" s="378"/>
      <c r="IK30" s="378"/>
      <c r="IL30" s="378"/>
      <c r="IM30" s="378"/>
      <c r="IN30" s="378"/>
      <c r="IO30" s="378"/>
      <c r="IP30" s="378"/>
      <c r="IQ30" s="378"/>
      <c r="IR30" s="378"/>
      <c r="IS30" s="378"/>
      <c r="IT30" s="378"/>
      <c r="IU30" s="378"/>
      <c r="IV30" s="378"/>
      <c r="IW30" s="378"/>
      <c r="IX30" s="378"/>
      <c r="IY30" s="378"/>
      <c r="IZ30" s="378"/>
      <c r="JA30" s="378"/>
      <c r="JB30" s="378"/>
      <c r="JC30" s="378"/>
      <c r="JD30" s="378"/>
      <c r="JE30" s="378"/>
      <c r="JF30" s="378"/>
      <c r="JG30" s="378"/>
      <c r="JH30" s="378"/>
      <c r="JI30" s="378"/>
      <c r="JJ30" s="378"/>
      <c r="JK30" s="378"/>
      <c r="JL30" s="378"/>
      <c r="JM30" s="378"/>
      <c r="JN30" s="378"/>
      <c r="JO30" s="378"/>
      <c r="JP30" s="378"/>
      <c r="JQ30" s="378"/>
      <c r="JR30" s="378"/>
      <c r="JS30" s="378"/>
      <c r="JT30" s="378"/>
      <c r="JU30" s="378"/>
      <c r="JV30" s="378"/>
      <c r="JW30" s="378"/>
      <c r="JX30" s="378"/>
      <c r="JY30" s="378"/>
      <c r="JZ30" s="378"/>
      <c r="KA30" s="378"/>
      <c r="KB30" s="378"/>
      <c r="KC30" s="378"/>
      <c r="KD30" s="378"/>
      <c r="KE30" s="378"/>
      <c r="KF30" s="378"/>
      <c r="KG30" s="378"/>
      <c r="KH30" s="378"/>
      <c r="KI30" s="378"/>
      <c r="KJ30" s="378"/>
      <c r="KK30" s="378"/>
      <c r="KL30" s="378"/>
      <c r="KM30" s="378"/>
      <c r="KN30" s="378"/>
      <c r="KO30" s="378"/>
      <c r="KP30" s="378"/>
      <c r="KQ30" s="378"/>
      <c r="KR30" s="378"/>
      <c r="KS30" s="378"/>
      <c r="KT30" s="378"/>
      <c r="KU30" s="378"/>
      <c r="KV30" s="378"/>
      <c r="KW30" s="378"/>
      <c r="KX30" s="378"/>
      <c r="KY30" s="378"/>
      <c r="KZ30" s="378"/>
      <c r="LA30" s="378"/>
      <c r="LB30" s="378"/>
      <c r="LC30" s="378"/>
      <c r="LD30" s="378"/>
      <c r="LE30" s="378"/>
      <c r="LF30" s="378"/>
      <c r="LG30" s="378"/>
      <c r="LH30" s="378"/>
      <c r="LI30" s="378"/>
      <c r="LJ30" s="378"/>
      <c r="LK30" s="378"/>
      <c r="LL30" s="378"/>
      <c r="LM30" s="378"/>
      <c r="LN30" s="378"/>
      <c r="LO30" s="378"/>
      <c r="LP30" s="378"/>
      <c r="LQ30" s="378"/>
      <c r="LR30" s="378"/>
      <c r="LS30" s="378"/>
      <c r="LT30" s="378"/>
      <c r="LU30" s="378"/>
      <c r="LV30" s="378"/>
      <c r="LW30" s="378"/>
      <c r="LX30" s="378"/>
      <c r="LY30" s="378"/>
      <c r="LZ30" s="378"/>
      <c r="MA30" s="378"/>
      <c r="MB30" s="378"/>
      <c r="MC30" s="378"/>
      <c r="MD30" s="378"/>
      <c r="ME30" s="378"/>
      <c r="MF30" s="378"/>
      <c r="MG30" s="378"/>
      <c r="MH30" s="378"/>
      <c r="MI30" s="378"/>
      <c r="MJ30" s="378"/>
      <c r="MK30" s="378"/>
      <c r="ML30" s="378"/>
      <c r="MM30" s="378"/>
      <c r="MN30" s="378"/>
      <c r="MO30" s="378"/>
      <c r="MP30" s="378"/>
      <c r="MQ30" s="378"/>
      <c r="MR30" s="378"/>
      <c r="MS30" s="378"/>
      <c r="MT30" s="378"/>
      <c r="MU30" s="378"/>
      <c r="MV30" s="378"/>
      <c r="MW30" s="378"/>
    </row>
    <row r="31" customFormat="false" ht="15" hidden="false" customHeight="false" outlineLevel="0" collapsed="false">
      <c r="A31" s="377" t="s">
        <v>140</v>
      </c>
      <c r="B31" s="378"/>
      <c r="C31" s="378"/>
      <c r="D31" s="378"/>
      <c r="E31" s="378"/>
      <c r="F31" s="378"/>
      <c r="G31" s="378"/>
      <c r="H31" s="378"/>
      <c r="I31" s="378"/>
      <c r="J31" s="378"/>
      <c r="K31" s="378"/>
      <c r="L31" s="378"/>
      <c r="M31" s="378"/>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8"/>
      <c r="AK31" s="378"/>
      <c r="AL31" s="378"/>
      <c r="AM31" s="378"/>
      <c r="AN31" s="378"/>
      <c r="AO31" s="378"/>
      <c r="AP31" s="378"/>
      <c r="AQ31" s="378"/>
      <c r="AR31" s="378"/>
      <c r="AS31" s="378"/>
      <c r="AT31" s="378"/>
      <c r="AU31" s="378"/>
      <c r="AV31" s="378"/>
      <c r="AW31" s="378"/>
      <c r="AX31" s="378"/>
      <c r="AY31" s="378"/>
      <c r="AZ31" s="378"/>
      <c r="BA31" s="378"/>
      <c r="BB31" s="378"/>
      <c r="BC31" s="378"/>
      <c r="BD31" s="378"/>
      <c r="BE31" s="378"/>
      <c r="BF31" s="378"/>
      <c r="BG31" s="378"/>
      <c r="BH31" s="378"/>
      <c r="BI31" s="378"/>
      <c r="BJ31" s="378"/>
      <c r="BK31" s="378"/>
      <c r="BL31" s="378"/>
      <c r="BM31" s="378"/>
      <c r="BN31" s="378"/>
      <c r="BO31" s="378"/>
      <c r="BP31" s="378"/>
      <c r="BQ31" s="378"/>
      <c r="BR31" s="378"/>
      <c r="BS31" s="378"/>
      <c r="BT31" s="378"/>
      <c r="BU31" s="378"/>
      <c r="BV31" s="378"/>
      <c r="BW31" s="378"/>
      <c r="BX31" s="378"/>
      <c r="BY31" s="378"/>
      <c r="BZ31" s="378"/>
      <c r="CA31" s="378"/>
      <c r="CB31" s="378"/>
      <c r="CC31" s="378"/>
      <c r="CD31" s="378"/>
      <c r="CE31" s="378"/>
      <c r="CF31" s="378"/>
      <c r="CG31" s="378"/>
      <c r="CH31" s="378"/>
      <c r="CI31" s="378"/>
      <c r="CJ31" s="378"/>
      <c r="CK31" s="378"/>
      <c r="CL31" s="378"/>
      <c r="CM31" s="378"/>
      <c r="CN31" s="378"/>
      <c r="CO31" s="378"/>
      <c r="CP31" s="378"/>
      <c r="CQ31" s="378"/>
      <c r="CR31" s="378"/>
      <c r="CS31" s="378"/>
      <c r="CT31" s="378"/>
      <c r="CU31" s="378"/>
      <c r="CV31" s="378"/>
      <c r="CW31" s="378"/>
      <c r="CX31" s="378"/>
      <c r="CY31" s="378"/>
      <c r="CZ31" s="378"/>
      <c r="DA31" s="378"/>
      <c r="DB31" s="378"/>
      <c r="DC31" s="378"/>
      <c r="DD31" s="378"/>
      <c r="DE31" s="378"/>
      <c r="DF31" s="378"/>
      <c r="DG31" s="378"/>
      <c r="DH31" s="378"/>
      <c r="DI31" s="378"/>
      <c r="DJ31" s="378"/>
      <c r="DK31" s="378"/>
      <c r="DL31" s="378"/>
      <c r="DM31" s="378"/>
      <c r="DN31" s="378"/>
      <c r="DO31" s="378"/>
      <c r="DP31" s="378"/>
      <c r="DQ31" s="378"/>
      <c r="DR31" s="378"/>
      <c r="DS31" s="378"/>
      <c r="DT31" s="378"/>
      <c r="DU31" s="378"/>
      <c r="DV31" s="378"/>
      <c r="DW31" s="378"/>
      <c r="DX31" s="378"/>
      <c r="DY31" s="378"/>
      <c r="DZ31" s="378"/>
      <c r="EA31" s="378"/>
      <c r="EB31" s="378"/>
      <c r="EC31" s="378"/>
      <c r="ED31" s="378"/>
      <c r="EE31" s="378"/>
      <c r="EF31" s="378"/>
      <c r="EG31" s="378"/>
      <c r="EH31" s="378"/>
      <c r="EI31" s="378"/>
      <c r="EJ31" s="378"/>
      <c r="EK31" s="378"/>
      <c r="EL31" s="378"/>
      <c r="EM31" s="378"/>
      <c r="EN31" s="378"/>
      <c r="EO31" s="378"/>
      <c r="EP31" s="378"/>
      <c r="EQ31" s="378"/>
      <c r="ER31" s="378"/>
      <c r="ES31" s="378"/>
      <c r="ET31" s="378"/>
      <c r="EU31" s="378"/>
      <c r="EV31" s="378"/>
      <c r="EW31" s="378"/>
      <c r="EX31" s="378"/>
      <c r="EY31" s="378"/>
      <c r="EZ31" s="378"/>
      <c r="FA31" s="378"/>
      <c r="FB31" s="378"/>
      <c r="FC31" s="378"/>
      <c r="FD31" s="378"/>
      <c r="FE31" s="378"/>
      <c r="FF31" s="378"/>
      <c r="FG31" s="378"/>
      <c r="FH31" s="378"/>
      <c r="FI31" s="378"/>
      <c r="FJ31" s="378"/>
      <c r="FK31" s="378"/>
      <c r="FL31" s="378"/>
      <c r="FM31" s="378"/>
      <c r="FN31" s="378"/>
      <c r="FO31" s="378"/>
      <c r="FP31" s="378"/>
      <c r="FQ31" s="378"/>
      <c r="FR31" s="378"/>
      <c r="FS31" s="378"/>
      <c r="FT31" s="378"/>
      <c r="FU31" s="378"/>
      <c r="FV31" s="378"/>
      <c r="FW31" s="378"/>
      <c r="FX31" s="378"/>
      <c r="FY31" s="378"/>
      <c r="FZ31" s="378"/>
      <c r="GA31" s="378"/>
      <c r="GB31" s="378"/>
      <c r="GC31" s="378"/>
      <c r="GD31" s="378"/>
      <c r="GE31" s="378"/>
      <c r="GF31" s="378"/>
      <c r="GG31" s="378"/>
      <c r="GH31" s="378"/>
      <c r="GI31" s="378"/>
      <c r="GJ31" s="378"/>
      <c r="GK31" s="378"/>
      <c r="GL31" s="378"/>
      <c r="GM31" s="378"/>
      <c r="GN31" s="378"/>
      <c r="GO31" s="378"/>
      <c r="GP31" s="378"/>
      <c r="GQ31" s="378"/>
      <c r="GR31" s="378"/>
      <c r="GS31" s="378"/>
      <c r="GT31" s="378"/>
      <c r="GU31" s="378"/>
      <c r="GV31" s="378"/>
      <c r="GW31" s="378"/>
      <c r="GX31" s="378"/>
      <c r="GY31" s="378"/>
      <c r="GZ31" s="378"/>
      <c r="HA31" s="378"/>
      <c r="HB31" s="378"/>
      <c r="HC31" s="378"/>
      <c r="HD31" s="378"/>
      <c r="HE31" s="378"/>
      <c r="HF31" s="378"/>
      <c r="HG31" s="378"/>
      <c r="HH31" s="378"/>
      <c r="HI31" s="378"/>
      <c r="HJ31" s="378"/>
      <c r="HK31" s="378"/>
      <c r="HL31" s="378"/>
      <c r="HM31" s="378"/>
      <c r="HN31" s="378"/>
      <c r="HO31" s="378"/>
      <c r="HP31" s="378"/>
      <c r="HQ31" s="378"/>
      <c r="HR31" s="378"/>
      <c r="HS31" s="378"/>
      <c r="HT31" s="378"/>
      <c r="HU31" s="378"/>
      <c r="HV31" s="378"/>
      <c r="HW31" s="378"/>
      <c r="HX31" s="378"/>
      <c r="HY31" s="378"/>
      <c r="HZ31" s="378"/>
      <c r="IA31" s="378"/>
      <c r="IB31" s="378"/>
      <c r="IC31" s="378"/>
      <c r="ID31" s="378"/>
      <c r="IE31" s="378"/>
      <c r="IF31" s="378"/>
      <c r="IG31" s="378"/>
      <c r="IH31" s="378"/>
      <c r="II31" s="378"/>
      <c r="IJ31" s="378"/>
      <c r="IK31" s="378"/>
      <c r="IL31" s="378"/>
      <c r="IM31" s="378"/>
      <c r="IN31" s="378"/>
      <c r="IO31" s="378"/>
      <c r="IP31" s="378"/>
      <c r="IQ31" s="378"/>
      <c r="IR31" s="378"/>
      <c r="IS31" s="378"/>
      <c r="IT31" s="378"/>
      <c r="IU31" s="378"/>
      <c r="IV31" s="378"/>
      <c r="IW31" s="378"/>
      <c r="IX31" s="378"/>
      <c r="IY31" s="378"/>
      <c r="IZ31" s="378"/>
      <c r="JA31" s="378"/>
      <c r="JB31" s="378"/>
      <c r="JC31" s="378"/>
      <c r="JD31" s="378"/>
      <c r="JE31" s="378"/>
      <c r="JF31" s="378"/>
      <c r="JG31" s="378"/>
      <c r="JH31" s="378"/>
      <c r="JI31" s="378"/>
      <c r="JJ31" s="378"/>
      <c r="JK31" s="378"/>
      <c r="JL31" s="378"/>
      <c r="JM31" s="378"/>
      <c r="JN31" s="378"/>
      <c r="JO31" s="378"/>
      <c r="JP31" s="378"/>
      <c r="JQ31" s="378"/>
      <c r="JR31" s="378"/>
      <c r="JS31" s="378"/>
      <c r="JT31" s="378"/>
      <c r="JU31" s="378"/>
      <c r="JV31" s="378"/>
      <c r="JW31" s="378"/>
      <c r="JX31" s="378"/>
      <c r="JY31" s="378"/>
      <c r="JZ31" s="378"/>
      <c r="KA31" s="378"/>
      <c r="KB31" s="378"/>
      <c r="KC31" s="378"/>
      <c r="KD31" s="378"/>
      <c r="KE31" s="378"/>
      <c r="KF31" s="378"/>
      <c r="KG31" s="378"/>
      <c r="KH31" s="378"/>
      <c r="KI31" s="378"/>
      <c r="KJ31" s="378"/>
      <c r="KK31" s="378"/>
      <c r="KL31" s="378"/>
      <c r="KM31" s="378"/>
      <c r="KN31" s="378"/>
      <c r="KO31" s="378"/>
      <c r="KP31" s="378"/>
      <c r="KQ31" s="378"/>
      <c r="KR31" s="378"/>
      <c r="KS31" s="378"/>
      <c r="KT31" s="378"/>
      <c r="KU31" s="378"/>
      <c r="KV31" s="378"/>
      <c r="KW31" s="378"/>
      <c r="KX31" s="378"/>
      <c r="KY31" s="378"/>
      <c r="KZ31" s="378"/>
      <c r="LA31" s="378"/>
      <c r="LB31" s="378"/>
      <c r="LC31" s="378"/>
      <c r="LD31" s="378"/>
      <c r="LE31" s="378"/>
      <c r="LF31" s="378"/>
      <c r="LG31" s="378"/>
      <c r="LH31" s="378"/>
      <c r="LI31" s="378"/>
      <c r="LJ31" s="378"/>
      <c r="LK31" s="378"/>
      <c r="LL31" s="378"/>
      <c r="LM31" s="378"/>
      <c r="LN31" s="378"/>
      <c r="LO31" s="378"/>
      <c r="LP31" s="378"/>
      <c r="LQ31" s="378"/>
      <c r="LR31" s="378"/>
      <c r="LS31" s="378"/>
      <c r="LT31" s="378"/>
      <c r="LU31" s="378"/>
      <c r="LV31" s="378"/>
      <c r="LW31" s="378"/>
      <c r="LX31" s="378"/>
      <c r="LY31" s="378"/>
      <c r="LZ31" s="378"/>
      <c r="MA31" s="378"/>
      <c r="MB31" s="378"/>
      <c r="MC31" s="378"/>
      <c r="MD31" s="378"/>
      <c r="ME31" s="378"/>
      <c r="MF31" s="378"/>
      <c r="MG31" s="378"/>
      <c r="MH31" s="378"/>
      <c r="MI31" s="378"/>
      <c r="MJ31" s="378"/>
      <c r="MK31" s="378"/>
      <c r="ML31" s="378"/>
      <c r="MM31" s="378"/>
      <c r="MN31" s="378"/>
      <c r="MO31" s="378"/>
      <c r="MP31" s="378"/>
      <c r="MQ31" s="378"/>
      <c r="MR31" s="378"/>
      <c r="MS31" s="378"/>
      <c r="MT31" s="378"/>
      <c r="MU31" s="378"/>
      <c r="MV31" s="378"/>
      <c r="MW31" s="378"/>
    </row>
    <row r="32" customFormat="false" ht="15" hidden="false" customHeight="false" outlineLevel="0" collapsed="false">
      <c r="A32" s="377" t="s">
        <v>141</v>
      </c>
      <c r="B32" s="378"/>
      <c r="C32" s="378"/>
      <c r="D32" s="378"/>
      <c r="E32" s="378"/>
      <c r="F32" s="378"/>
      <c r="G32" s="378"/>
      <c r="H32" s="378"/>
      <c r="I32" s="378"/>
      <c r="J32" s="378"/>
      <c r="K32" s="378"/>
      <c r="L32" s="378"/>
      <c r="M32" s="378"/>
      <c r="N32" s="378"/>
      <c r="O32" s="378"/>
      <c r="P32" s="378"/>
      <c r="Q32" s="378"/>
      <c r="R32" s="378"/>
      <c r="S32" s="378"/>
      <c r="T32" s="378"/>
      <c r="U32" s="378"/>
      <c r="V32" s="378"/>
      <c r="W32" s="378"/>
      <c r="X32" s="378"/>
      <c r="Y32" s="378"/>
      <c r="Z32" s="378"/>
      <c r="AA32" s="378"/>
      <c r="AB32" s="378"/>
      <c r="AC32" s="378"/>
      <c r="AD32" s="378"/>
      <c r="AE32" s="378"/>
      <c r="AF32" s="378"/>
      <c r="AG32" s="378"/>
      <c r="AH32" s="378"/>
      <c r="AI32" s="378"/>
      <c r="AJ32" s="378"/>
      <c r="AK32" s="378"/>
      <c r="AL32" s="378"/>
      <c r="AM32" s="378"/>
      <c r="AN32" s="378"/>
      <c r="AO32" s="378"/>
      <c r="AP32" s="378"/>
      <c r="AQ32" s="378"/>
      <c r="AR32" s="378"/>
      <c r="AS32" s="378"/>
      <c r="AT32" s="378"/>
      <c r="AU32" s="378"/>
      <c r="AV32" s="378"/>
      <c r="AW32" s="378"/>
      <c r="AX32" s="378"/>
      <c r="AY32" s="378"/>
      <c r="AZ32" s="378"/>
      <c r="BA32" s="378"/>
      <c r="BB32" s="378"/>
      <c r="BC32" s="378"/>
      <c r="BD32" s="378"/>
      <c r="BE32" s="378"/>
      <c r="BF32" s="378"/>
      <c r="BG32" s="378"/>
      <c r="BH32" s="378"/>
      <c r="BI32" s="378"/>
      <c r="BJ32" s="378"/>
      <c r="BK32" s="378"/>
      <c r="BL32" s="378"/>
      <c r="BM32" s="378"/>
      <c r="BN32" s="378"/>
      <c r="BO32" s="378"/>
      <c r="BP32" s="378"/>
      <c r="BQ32" s="378"/>
      <c r="BR32" s="378"/>
      <c r="BS32" s="378"/>
      <c r="BT32" s="378"/>
      <c r="BU32" s="378"/>
      <c r="BV32" s="378"/>
      <c r="BW32" s="378"/>
      <c r="BX32" s="378"/>
      <c r="BY32" s="378"/>
      <c r="BZ32" s="378"/>
      <c r="CA32" s="378"/>
      <c r="CB32" s="378"/>
      <c r="CC32" s="378"/>
      <c r="CD32" s="378"/>
      <c r="CE32" s="378"/>
      <c r="CF32" s="378"/>
      <c r="CG32" s="378"/>
      <c r="CH32" s="378"/>
      <c r="CI32" s="378"/>
      <c r="CJ32" s="378"/>
      <c r="CK32" s="378"/>
      <c r="CL32" s="378"/>
      <c r="CM32" s="378"/>
      <c r="CN32" s="378"/>
      <c r="CO32" s="378"/>
      <c r="CP32" s="378"/>
      <c r="CQ32" s="378"/>
      <c r="CR32" s="378"/>
      <c r="CS32" s="378"/>
      <c r="CT32" s="378"/>
      <c r="CU32" s="378"/>
      <c r="CV32" s="378"/>
      <c r="CW32" s="378"/>
      <c r="CX32" s="378"/>
      <c r="CY32" s="378"/>
      <c r="CZ32" s="378"/>
      <c r="DA32" s="378"/>
      <c r="DB32" s="378"/>
      <c r="DC32" s="378"/>
      <c r="DD32" s="378"/>
      <c r="DE32" s="378"/>
      <c r="DF32" s="378"/>
      <c r="DG32" s="378"/>
      <c r="DH32" s="378"/>
      <c r="DI32" s="378"/>
      <c r="DJ32" s="378"/>
      <c r="DK32" s="378"/>
      <c r="DL32" s="378"/>
      <c r="DM32" s="378"/>
      <c r="DN32" s="378"/>
      <c r="DO32" s="378"/>
      <c r="DP32" s="378"/>
      <c r="DQ32" s="378"/>
      <c r="DR32" s="378"/>
      <c r="DS32" s="378"/>
      <c r="DT32" s="378"/>
      <c r="DU32" s="378"/>
      <c r="DV32" s="378"/>
      <c r="DW32" s="378"/>
      <c r="DX32" s="378"/>
      <c r="DY32" s="378"/>
      <c r="DZ32" s="378"/>
      <c r="EA32" s="378"/>
      <c r="EB32" s="378"/>
      <c r="EC32" s="378"/>
      <c r="ED32" s="378"/>
      <c r="EE32" s="378"/>
      <c r="EF32" s="378"/>
      <c r="EG32" s="378"/>
      <c r="EH32" s="378"/>
      <c r="EI32" s="378"/>
      <c r="EJ32" s="378"/>
      <c r="EK32" s="378"/>
      <c r="EL32" s="378"/>
      <c r="EM32" s="378"/>
      <c r="EN32" s="378"/>
      <c r="EO32" s="378"/>
      <c r="EP32" s="378"/>
      <c r="EQ32" s="378"/>
      <c r="ER32" s="378"/>
      <c r="ES32" s="378"/>
      <c r="ET32" s="378"/>
      <c r="EU32" s="378"/>
      <c r="EV32" s="378"/>
      <c r="EW32" s="378"/>
      <c r="EX32" s="378"/>
      <c r="EY32" s="378"/>
      <c r="EZ32" s="378"/>
      <c r="FA32" s="378"/>
      <c r="FB32" s="378"/>
      <c r="FC32" s="378"/>
      <c r="FD32" s="378"/>
      <c r="FE32" s="378"/>
      <c r="FF32" s="378"/>
      <c r="FG32" s="378"/>
      <c r="FH32" s="378"/>
      <c r="FI32" s="378"/>
      <c r="FJ32" s="378"/>
      <c r="FK32" s="378"/>
      <c r="FL32" s="378"/>
      <c r="FM32" s="378"/>
      <c r="FN32" s="378"/>
      <c r="FO32" s="378"/>
      <c r="FP32" s="378"/>
      <c r="FQ32" s="378"/>
      <c r="FR32" s="378"/>
      <c r="FS32" s="378"/>
      <c r="FT32" s="378"/>
      <c r="FU32" s="378"/>
      <c r="FV32" s="378"/>
      <c r="FW32" s="378"/>
      <c r="FX32" s="378"/>
      <c r="FY32" s="378"/>
      <c r="FZ32" s="378"/>
      <c r="GA32" s="378"/>
      <c r="GB32" s="378"/>
      <c r="GC32" s="378"/>
      <c r="GD32" s="378"/>
      <c r="GE32" s="378"/>
      <c r="GF32" s="378"/>
      <c r="GG32" s="378"/>
      <c r="GH32" s="378"/>
      <c r="GI32" s="378"/>
      <c r="GJ32" s="378"/>
      <c r="GK32" s="378"/>
      <c r="GL32" s="378"/>
      <c r="GM32" s="378"/>
      <c r="GN32" s="378"/>
      <c r="GO32" s="378"/>
      <c r="GP32" s="378"/>
      <c r="GQ32" s="378"/>
      <c r="GR32" s="378"/>
      <c r="GS32" s="378"/>
      <c r="GT32" s="378"/>
      <c r="GU32" s="378"/>
      <c r="GV32" s="378"/>
      <c r="GW32" s="378"/>
      <c r="GX32" s="378"/>
      <c r="GY32" s="378"/>
      <c r="GZ32" s="378"/>
      <c r="HA32" s="378"/>
      <c r="HB32" s="378"/>
      <c r="HC32" s="378"/>
      <c r="HD32" s="378"/>
      <c r="HE32" s="378"/>
      <c r="HF32" s="378"/>
      <c r="HG32" s="378"/>
      <c r="HH32" s="378"/>
      <c r="HI32" s="378"/>
      <c r="HJ32" s="378"/>
      <c r="HK32" s="378"/>
      <c r="HL32" s="378"/>
      <c r="HM32" s="378"/>
      <c r="HN32" s="378"/>
      <c r="HO32" s="378"/>
      <c r="HP32" s="378"/>
      <c r="HQ32" s="378"/>
      <c r="HR32" s="378"/>
      <c r="HS32" s="378"/>
      <c r="HT32" s="378"/>
      <c r="HU32" s="378"/>
      <c r="HV32" s="378"/>
      <c r="HW32" s="378"/>
      <c r="HX32" s="378"/>
      <c r="HY32" s="378"/>
      <c r="HZ32" s="378"/>
      <c r="IA32" s="378"/>
      <c r="IB32" s="378"/>
      <c r="IC32" s="378"/>
      <c r="ID32" s="378"/>
      <c r="IE32" s="378"/>
      <c r="IF32" s="378"/>
      <c r="IG32" s="378"/>
      <c r="IH32" s="378"/>
      <c r="II32" s="378"/>
      <c r="IJ32" s="378"/>
      <c r="IK32" s="378"/>
      <c r="IL32" s="378"/>
      <c r="IM32" s="378"/>
      <c r="IN32" s="378"/>
      <c r="IO32" s="378"/>
      <c r="IP32" s="378"/>
      <c r="IQ32" s="378"/>
      <c r="IR32" s="378"/>
      <c r="IS32" s="378"/>
      <c r="IT32" s="378"/>
      <c r="IU32" s="378"/>
      <c r="IV32" s="378"/>
      <c r="IW32" s="378"/>
      <c r="IX32" s="378"/>
      <c r="IY32" s="378"/>
      <c r="IZ32" s="378"/>
      <c r="JA32" s="378"/>
      <c r="JB32" s="378"/>
      <c r="JC32" s="378"/>
      <c r="JD32" s="378"/>
      <c r="JE32" s="378"/>
      <c r="JF32" s="378"/>
      <c r="JG32" s="378"/>
      <c r="JH32" s="378"/>
      <c r="JI32" s="378"/>
      <c r="JJ32" s="378"/>
      <c r="JK32" s="378"/>
      <c r="JL32" s="378"/>
      <c r="JM32" s="378"/>
      <c r="JN32" s="378"/>
      <c r="JO32" s="378"/>
      <c r="JP32" s="378"/>
      <c r="JQ32" s="378"/>
      <c r="JR32" s="378"/>
      <c r="JS32" s="378"/>
      <c r="JT32" s="378"/>
      <c r="JU32" s="378"/>
      <c r="JV32" s="378"/>
      <c r="JW32" s="378"/>
      <c r="JX32" s="378"/>
      <c r="JY32" s="378"/>
      <c r="JZ32" s="378"/>
      <c r="KA32" s="378"/>
      <c r="KB32" s="378"/>
      <c r="KC32" s="378"/>
      <c r="KD32" s="378"/>
      <c r="KE32" s="378"/>
      <c r="KF32" s="378"/>
      <c r="KG32" s="378"/>
      <c r="KH32" s="378"/>
      <c r="KI32" s="378"/>
      <c r="KJ32" s="378"/>
      <c r="KK32" s="378"/>
      <c r="KL32" s="378"/>
      <c r="KM32" s="378"/>
      <c r="KN32" s="378"/>
      <c r="KO32" s="378"/>
      <c r="KP32" s="378"/>
      <c r="KQ32" s="378"/>
      <c r="KR32" s="378"/>
      <c r="KS32" s="378"/>
      <c r="KT32" s="378"/>
      <c r="KU32" s="378"/>
      <c r="KV32" s="378"/>
      <c r="KW32" s="378"/>
      <c r="KX32" s="378"/>
      <c r="KY32" s="378"/>
      <c r="KZ32" s="378"/>
      <c r="LA32" s="378"/>
      <c r="LB32" s="378"/>
      <c r="LC32" s="378"/>
      <c r="LD32" s="378"/>
      <c r="LE32" s="378"/>
      <c r="LF32" s="378"/>
      <c r="LG32" s="378"/>
      <c r="LH32" s="378"/>
      <c r="LI32" s="378"/>
      <c r="LJ32" s="378"/>
      <c r="LK32" s="378"/>
      <c r="LL32" s="378"/>
      <c r="LM32" s="378"/>
      <c r="LN32" s="378"/>
      <c r="LO32" s="378"/>
      <c r="LP32" s="378"/>
      <c r="LQ32" s="378"/>
      <c r="LR32" s="378"/>
      <c r="LS32" s="378"/>
      <c r="LT32" s="378"/>
      <c r="LU32" s="378"/>
      <c r="LV32" s="378"/>
      <c r="LW32" s="378"/>
      <c r="LX32" s="378"/>
      <c r="LY32" s="378"/>
      <c r="LZ32" s="378"/>
      <c r="MA32" s="378"/>
      <c r="MB32" s="378"/>
      <c r="MC32" s="378"/>
      <c r="MD32" s="378"/>
      <c r="ME32" s="378"/>
      <c r="MF32" s="378"/>
      <c r="MG32" s="378"/>
      <c r="MH32" s="378"/>
      <c r="MI32" s="378"/>
      <c r="MJ32" s="378"/>
      <c r="MK32" s="378"/>
      <c r="ML32" s="378"/>
      <c r="MM32" s="378"/>
      <c r="MN32" s="378"/>
      <c r="MO32" s="378"/>
      <c r="MP32" s="378"/>
      <c r="MQ32" s="378"/>
      <c r="MR32" s="378"/>
      <c r="MS32" s="378"/>
      <c r="MT32" s="378"/>
      <c r="MU32" s="378"/>
      <c r="MV32" s="378"/>
      <c r="MW32" s="378"/>
    </row>
    <row r="33" customFormat="false" ht="15" hidden="false" customHeight="false" outlineLevel="0" collapsed="false">
      <c r="A33" s="375" t="s">
        <v>142</v>
      </c>
      <c r="B33" s="378"/>
      <c r="C33" s="378"/>
      <c r="D33" s="378"/>
      <c r="E33" s="378"/>
      <c r="F33" s="378"/>
      <c r="G33" s="378"/>
      <c r="H33" s="378"/>
      <c r="I33" s="378"/>
      <c r="J33" s="378"/>
      <c r="K33" s="378"/>
      <c r="L33" s="378"/>
      <c r="M33" s="378"/>
      <c r="N33" s="378"/>
      <c r="O33" s="378"/>
      <c r="P33" s="378"/>
      <c r="Q33" s="378"/>
      <c r="R33" s="378"/>
      <c r="S33" s="378"/>
      <c r="T33" s="378"/>
      <c r="U33" s="378"/>
      <c r="V33" s="378"/>
      <c r="W33" s="378"/>
      <c r="X33" s="378"/>
      <c r="Y33" s="378"/>
      <c r="Z33" s="378"/>
      <c r="AA33" s="378"/>
      <c r="AB33" s="378"/>
      <c r="AC33" s="378"/>
      <c r="AD33" s="378"/>
      <c r="AE33" s="378"/>
      <c r="AF33" s="378"/>
      <c r="AG33" s="378"/>
      <c r="AH33" s="378"/>
      <c r="AI33" s="378"/>
      <c r="AJ33" s="378"/>
      <c r="AK33" s="378"/>
      <c r="AL33" s="378"/>
      <c r="AM33" s="378"/>
      <c r="AN33" s="378"/>
      <c r="AO33" s="378"/>
      <c r="AP33" s="378"/>
      <c r="AQ33" s="378"/>
      <c r="AR33" s="378"/>
      <c r="AS33" s="378"/>
      <c r="AT33" s="378"/>
      <c r="AU33" s="378"/>
      <c r="AV33" s="378"/>
      <c r="AW33" s="378"/>
      <c r="AX33" s="378"/>
      <c r="AY33" s="378"/>
      <c r="AZ33" s="378"/>
      <c r="BA33" s="378"/>
      <c r="BB33" s="378"/>
      <c r="BC33" s="378"/>
      <c r="BD33" s="378"/>
      <c r="BE33" s="378"/>
      <c r="BF33" s="378"/>
      <c r="BG33" s="378"/>
      <c r="BH33" s="378"/>
      <c r="BI33" s="378"/>
      <c r="BJ33" s="378"/>
      <c r="BK33" s="378"/>
      <c r="BL33" s="378"/>
      <c r="BM33" s="378"/>
      <c r="BN33" s="378"/>
      <c r="BO33" s="378"/>
      <c r="BP33" s="378"/>
      <c r="BQ33" s="378"/>
      <c r="BR33" s="378"/>
      <c r="BS33" s="378"/>
      <c r="BT33" s="378"/>
      <c r="BU33" s="378"/>
      <c r="BV33" s="378"/>
      <c r="BW33" s="378"/>
      <c r="BX33" s="378"/>
      <c r="BY33" s="378"/>
      <c r="BZ33" s="378"/>
      <c r="CA33" s="378"/>
      <c r="CB33" s="378"/>
      <c r="CC33" s="378"/>
      <c r="CD33" s="378"/>
      <c r="CE33" s="378"/>
      <c r="CF33" s="378"/>
      <c r="CG33" s="378"/>
      <c r="CH33" s="378"/>
      <c r="CI33" s="378"/>
      <c r="CJ33" s="378"/>
      <c r="CK33" s="378"/>
      <c r="CL33" s="378"/>
      <c r="CM33" s="378"/>
      <c r="CN33" s="378"/>
      <c r="CO33" s="378"/>
      <c r="CP33" s="378"/>
      <c r="CQ33" s="378"/>
      <c r="CR33" s="378"/>
      <c r="CS33" s="378"/>
      <c r="CT33" s="378"/>
      <c r="CU33" s="378"/>
      <c r="CV33" s="378"/>
      <c r="CW33" s="378"/>
      <c r="CX33" s="378"/>
      <c r="CY33" s="378"/>
      <c r="CZ33" s="378"/>
      <c r="DA33" s="378"/>
      <c r="DB33" s="378"/>
      <c r="DC33" s="378"/>
      <c r="DD33" s="378"/>
      <c r="DE33" s="378"/>
      <c r="DF33" s="378"/>
      <c r="DG33" s="378"/>
      <c r="DH33" s="378"/>
      <c r="DI33" s="378"/>
      <c r="DJ33" s="378"/>
      <c r="DK33" s="378"/>
      <c r="DL33" s="378"/>
      <c r="DM33" s="378"/>
      <c r="DN33" s="378"/>
      <c r="DO33" s="378"/>
      <c r="DP33" s="378"/>
      <c r="DQ33" s="378"/>
      <c r="DR33" s="378"/>
      <c r="DS33" s="378"/>
      <c r="DT33" s="378"/>
      <c r="DU33" s="378"/>
      <c r="DV33" s="378"/>
      <c r="DW33" s="378"/>
      <c r="DX33" s="378"/>
      <c r="DY33" s="378"/>
      <c r="DZ33" s="378"/>
      <c r="EA33" s="378"/>
      <c r="EB33" s="378"/>
      <c r="EC33" s="378"/>
      <c r="ED33" s="378"/>
      <c r="EE33" s="378"/>
      <c r="EF33" s="378"/>
      <c r="EG33" s="378"/>
      <c r="EH33" s="378"/>
      <c r="EI33" s="378"/>
      <c r="EJ33" s="378"/>
      <c r="EK33" s="378"/>
      <c r="EL33" s="378"/>
      <c r="EM33" s="378"/>
      <c r="EN33" s="378"/>
      <c r="EO33" s="378"/>
      <c r="EP33" s="378"/>
      <c r="EQ33" s="378"/>
      <c r="ER33" s="378"/>
      <c r="ES33" s="378"/>
      <c r="ET33" s="378"/>
      <c r="EU33" s="378"/>
      <c r="EV33" s="378"/>
      <c r="EW33" s="378"/>
      <c r="EX33" s="378"/>
      <c r="EY33" s="378"/>
      <c r="EZ33" s="378"/>
      <c r="FA33" s="378"/>
      <c r="FB33" s="378"/>
      <c r="FC33" s="378"/>
      <c r="FD33" s="378"/>
      <c r="FE33" s="378"/>
      <c r="FF33" s="378"/>
      <c r="FG33" s="378"/>
      <c r="FH33" s="378"/>
      <c r="FI33" s="378"/>
      <c r="FJ33" s="378"/>
      <c r="FK33" s="378"/>
      <c r="FL33" s="378"/>
      <c r="FM33" s="378"/>
      <c r="FN33" s="378"/>
      <c r="FO33" s="378"/>
      <c r="FP33" s="378"/>
      <c r="FQ33" s="378"/>
      <c r="FR33" s="378"/>
      <c r="FS33" s="378"/>
      <c r="FT33" s="378"/>
      <c r="FU33" s="378"/>
      <c r="FV33" s="378"/>
      <c r="FW33" s="378"/>
      <c r="FX33" s="378"/>
      <c r="FY33" s="378"/>
      <c r="FZ33" s="378"/>
      <c r="GA33" s="378"/>
      <c r="GB33" s="378"/>
      <c r="GC33" s="378"/>
      <c r="GD33" s="378"/>
      <c r="GE33" s="378"/>
      <c r="GF33" s="378"/>
      <c r="GG33" s="378"/>
      <c r="GH33" s="378"/>
      <c r="GI33" s="378"/>
      <c r="GJ33" s="378"/>
      <c r="GK33" s="378"/>
      <c r="GL33" s="378"/>
      <c r="GM33" s="378"/>
      <c r="GN33" s="378"/>
      <c r="GO33" s="378"/>
      <c r="GP33" s="378"/>
      <c r="GQ33" s="378"/>
      <c r="GR33" s="378"/>
      <c r="GS33" s="378"/>
      <c r="GT33" s="378"/>
      <c r="GU33" s="378"/>
      <c r="GV33" s="378"/>
      <c r="GW33" s="378"/>
      <c r="GX33" s="378"/>
      <c r="GY33" s="378"/>
      <c r="GZ33" s="378"/>
      <c r="HA33" s="378"/>
      <c r="HB33" s="378"/>
      <c r="HC33" s="378"/>
      <c r="HD33" s="378"/>
      <c r="HE33" s="378"/>
      <c r="HF33" s="378"/>
      <c r="HG33" s="378"/>
      <c r="HH33" s="378"/>
      <c r="HI33" s="378"/>
      <c r="HJ33" s="378"/>
      <c r="HK33" s="378"/>
      <c r="HL33" s="378"/>
      <c r="HM33" s="378"/>
      <c r="HN33" s="378"/>
      <c r="HO33" s="378"/>
      <c r="HP33" s="378"/>
      <c r="HQ33" s="378"/>
      <c r="HR33" s="378"/>
      <c r="HS33" s="378"/>
      <c r="HT33" s="378"/>
      <c r="HU33" s="378"/>
      <c r="HV33" s="378"/>
      <c r="HW33" s="378"/>
      <c r="HX33" s="378"/>
      <c r="HY33" s="378"/>
      <c r="HZ33" s="378"/>
      <c r="IA33" s="378"/>
      <c r="IB33" s="378"/>
      <c r="IC33" s="378"/>
      <c r="ID33" s="378"/>
      <c r="IE33" s="378"/>
      <c r="IF33" s="378"/>
      <c r="IG33" s="378"/>
      <c r="IH33" s="378"/>
      <c r="II33" s="378"/>
      <c r="IJ33" s="378"/>
      <c r="IK33" s="378"/>
      <c r="IL33" s="378"/>
      <c r="IM33" s="378"/>
      <c r="IN33" s="378"/>
      <c r="IO33" s="378"/>
      <c r="IP33" s="378"/>
      <c r="IQ33" s="378"/>
      <c r="IR33" s="378"/>
      <c r="IS33" s="378"/>
      <c r="IT33" s="378"/>
      <c r="IU33" s="378"/>
      <c r="IV33" s="378"/>
      <c r="IW33" s="378"/>
      <c r="IX33" s="378"/>
      <c r="IY33" s="378"/>
      <c r="IZ33" s="378"/>
      <c r="JA33" s="378"/>
      <c r="JB33" s="378"/>
      <c r="JC33" s="378"/>
      <c r="JD33" s="378"/>
      <c r="JE33" s="378"/>
      <c r="JF33" s="378"/>
      <c r="JG33" s="378"/>
      <c r="JH33" s="378"/>
      <c r="JI33" s="378"/>
      <c r="JJ33" s="378"/>
      <c r="JK33" s="378"/>
      <c r="JL33" s="378"/>
      <c r="JM33" s="378"/>
      <c r="JN33" s="378"/>
      <c r="JO33" s="378"/>
      <c r="JP33" s="378"/>
      <c r="JQ33" s="378"/>
      <c r="JR33" s="378"/>
      <c r="JS33" s="378"/>
      <c r="JT33" s="378"/>
      <c r="JU33" s="378"/>
      <c r="JV33" s="378"/>
      <c r="JW33" s="378"/>
      <c r="JX33" s="378"/>
      <c r="JY33" s="378"/>
      <c r="JZ33" s="378"/>
      <c r="KA33" s="378"/>
      <c r="KB33" s="378"/>
      <c r="KC33" s="378"/>
      <c r="KD33" s="378"/>
      <c r="KE33" s="378"/>
      <c r="KF33" s="378"/>
      <c r="KG33" s="378"/>
      <c r="KH33" s="378"/>
      <c r="KI33" s="378"/>
      <c r="KJ33" s="378"/>
      <c r="KK33" s="378"/>
      <c r="KL33" s="378"/>
      <c r="KM33" s="378"/>
      <c r="KN33" s="378"/>
      <c r="KO33" s="378"/>
      <c r="KP33" s="378"/>
      <c r="KQ33" s="378"/>
      <c r="KR33" s="378"/>
      <c r="KS33" s="378"/>
      <c r="KT33" s="378"/>
      <c r="KU33" s="378"/>
      <c r="KV33" s="378"/>
      <c r="KW33" s="378"/>
      <c r="KX33" s="378"/>
      <c r="KY33" s="378"/>
      <c r="KZ33" s="378"/>
      <c r="LA33" s="378"/>
      <c r="LB33" s="378"/>
      <c r="LC33" s="378"/>
      <c r="LD33" s="378"/>
      <c r="LE33" s="378"/>
      <c r="LF33" s="378"/>
      <c r="LG33" s="378"/>
      <c r="LH33" s="378"/>
      <c r="LI33" s="378"/>
      <c r="LJ33" s="378"/>
      <c r="LK33" s="378"/>
      <c r="LL33" s="378"/>
      <c r="LM33" s="378"/>
      <c r="LN33" s="378"/>
      <c r="LO33" s="378"/>
      <c r="LP33" s="378"/>
      <c r="LQ33" s="378"/>
      <c r="LR33" s="378"/>
      <c r="LS33" s="378"/>
      <c r="LT33" s="378"/>
      <c r="LU33" s="378"/>
      <c r="LV33" s="378"/>
      <c r="LW33" s="378"/>
      <c r="LX33" s="378"/>
      <c r="LY33" s="378"/>
      <c r="LZ33" s="378"/>
      <c r="MA33" s="378"/>
      <c r="MB33" s="378"/>
      <c r="MC33" s="378"/>
      <c r="MD33" s="378"/>
      <c r="ME33" s="378"/>
      <c r="MF33" s="378"/>
      <c r="MG33" s="378"/>
      <c r="MH33" s="378"/>
      <c r="MI33" s="378"/>
      <c r="MJ33" s="378"/>
      <c r="MK33" s="378"/>
      <c r="ML33" s="378"/>
      <c r="MM33" s="378"/>
      <c r="MN33" s="378"/>
      <c r="MO33" s="378"/>
      <c r="MP33" s="378"/>
      <c r="MQ33" s="378"/>
      <c r="MR33" s="378"/>
      <c r="MS33" s="378"/>
      <c r="MT33" s="378"/>
      <c r="MU33" s="378"/>
      <c r="MV33" s="378"/>
      <c r="MW33" s="378"/>
    </row>
    <row r="34" customFormat="false" ht="15" hidden="false" customHeight="false" outlineLevel="0" collapsed="false">
      <c r="A34" s="377" t="s">
        <v>143</v>
      </c>
      <c r="B34" s="378"/>
      <c r="C34" s="378"/>
      <c r="D34" s="378"/>
      <c r="E34" s="378"/>
      <c r="F34" s="378"/>
      <c r="G34" s="378"/>
      <c r="H34" s="378"/>
      <c r="I34" s="378"/>
      <c r="J34" s="378"/>
      <c r="K34" s="378"/>
      <c r="L34" s="378"/>
      <c r="M34" s="378"/>
      <c r="N34" s="378"/>
      <c r="O34" s="378"/>
      <c r="P34" s="378"/>
      <c r="Q34" s="378"/>
      <c r="R34" s="378"/>
      <c r="S34" s="378"/>
      <c r="T34" s="378"/>
      <c r="U34" s="378"/>
      <c r="V34" s="378"/>
      <c r="W34" s="378"/>
      <c r="X34" s="378"/>
      <c r="Y34" s="378"/>
      <c r="Z34" s="378"/>
      <c r="AA34" s="378"/>
      <c r="AB34" s="378"/>
      <c r="AC34" s="378"/>
      <c r="AD34" s="378"/>
      <c r="AE34" s="378"/>
      <c r="AF34" s="378"/>
      <c r="AG34" s="378"/>
      <c r="AH34" s="378"/>
      <c r="AI34" s="378"/>
      <c r="AJ34" s="378"/>
      <c r="AK34" s="378"/>
      <c r="AL34" s="378"/>
      <c r="AM34" s="378"/>
      <c r="AN34" s="378"/>
      <c r="AO34" s="378"/>
      <c r="AP34" s="378"/>
      <c r="AQ34" s="378"/>
      <c r="AR34" s="378"/>
      <c r="AS34" s="378"/>
      <c r="AT34" s="378"/>
      <c r="AU34" s="378"/>
      <c r="AV34" s="378"/>
      <c r="AW34" s="378"/>
      <c r="AX34" s="378"/>
      <c r="AY34" s="378"/>
      <c r="AZ34" s="378"/>
      <c r="BA34" s="378"/>
      <c r="BB34" s="378"/>
      <c r="BC34" s="378"/>
      <c r="BD34" s="378"/>
      <c r="BE34" s="378"/>
      <c r="BF34" s="378"/>
      <c r="BG34" s="378"/>
      <c r="BH34" s="378"/>
      <c r="BI34" s="378"/>
      <c r="BJ34" s="378"/>
      <c r="BK34" s="378"/>
      <c r="BL34" s="378"/>
      <c r="BM34" s="378"/>
      <c r="BN34" s="378"/>
      <c r="BO34" s="378"/>
      <c r="BP34" s="378"/>
      <c r="BQ34" s="378"/>
      <c r="BR34" s="378"/>
      <c r="BS34" s="378"/>
      <c r="BT34" s="378"/>
      <c r="BU34" s="378"/>
      <c r="BV34" s="378"/>
      <c r="BW34" s="378"/>
      <c r="BX34" s="378"/>
      <c r="BY34" s="378"/>
      <c r="BZ34" s="378"/>
      <c r="CA34" s="378"/>
      <c r="CB34" s="378"/>
      <c r="CC34" s="378"/>
      <c r="CD34" s="378"/>
      <c r="CE34" s="378"/>
      <c r="CF34" s="378"/>
      <c r="CG34" s="378"/>
      <c r="CH34" s="378"/>
      <c r="CI34" s="378"/>
      <c r="CJ34" s="378"/>
      <c r="CK34" s="378"/>
      <c r="CL34" s="378"/>
      <c r="CM34" s="378"/>
      <c r="CN34" s="378"/>
      <c r="CO34" s="378"/>
      <c r="CP34" s="378"/>
      <c r="CQ34" s="378"/>
      <c r="CR34" s="378"/>
      <c r="CS34" s="378"/>
      <c r="CT34" s="378"/>
      <c r="CU34" s="378"/>
      <c r="CV34" s="378"/>
      <c r="CW34" s="378"/>
      <c r="CX34" s="378"/>
      <c r="CY34" s="378"/>
      <c r="CZ34" s="378"/>
      <c r="DA34" s="378"/>
      <c r="DB34" s="378"/>
      <c r="DC34" s="378"/>
      <c r="DD34" s="378"/>
      <c r="DE34" s="378"/>
      <c r="DF34" s="378"/>
      <c r="DG34" s="378"/>
      <c r="DH34" s="378"/>
      <c r="DI34" s="378"/>
      <c r="DJ34" s="378"/>
      <c r="DK34" s="378"/>
      <c r="DL34" s="378"/>
      <c r="DM34" s="378"/>
      <c r="DN34" s="378"/>
      <c r="DO34" s="378"/>
      <c r="DP34" s="378"/>
      <c r="DQ34" s="378"/>
      <c r="DR34" s="378"/>
      <c r="DS34" s="378"/>
      <c r="DT34" s="378"/>
      <c r="DU34" s="378"/>
      <c r="DV34" s="378"/>
      <c r="DW34" s="378"/>
      <c r="DX34" s="378"/>
      <c r="DY34" s="378"/>
      <c r="DZ34" s="378"/>
      <c r="EA34" s="378"/>
      <c r="EB34" s="378"/>
      <c r="EC34" s="378"/>
      <c r="ED34" s="378"/>
      <c r="EE34" s="378"/>
      <c r="EF34" s="378"/>
      <c r="EG34" s="378"/>
      <c r="EH34" s="378"/>
      <c r="EI34" s="378"/>
      <c r="EJ34" s="378"/>
      <c r="EK34" s="378"/>
      <c r="EL34" s="378"/>
      <c r="EM34" s="378"/>
      <c r="EN34" s="378"/>
      <c r="EO34" s="378"/>
      <c r="EP34" s="378"/>
      <c r="EQ34" s="378"/>
      <c r="ER34" s="378"/>
      <c r="ES34" s="378"/>
      <c r="ET34" s="378"/>
      <c r="EU34" s="378"/>
      <c r="EV34" s="378"/>
      <c r="EW34" s="378"/>
      <c r="EX34" s="378"/>
      <c r="EY34" s="378"/>
      <c r="EZ34" s="378"/>
      <c r="FA34" s="378"/>
      <c r="FB34" s="378"/>
      <c r="FC34" s="378"/>
      <c r="FD34" s="378"/>
      <c r="FE34" s="378"/>
      <c r="FF34" s="378"/>
      <c r="FG34" s="378"/>
      <c r="FH34" s="378"/>
      <c r="FI34" s="378"/>
      <c r="FJ34" s="378"/>
      <c r="FK34" s="378"/>
      <c r="FL34" s="378"/>
      <c r="FM34" s="378"/>
      <c r="FN34" s="378"/>
      <c r="FO34" s="378"/>
      <c r="FP34" s="378"/>
      <c r="FQ34" s="378"/>
      <c r="FR34" s="378"/>
      <c r="FS34" s="378"/>
      <c r="FT34" s="378"/>
      <c r="FU34" s="378"/>
      <c r="FV34" s="378"/>
      <c r="FW34" s="378"/>
      <c r="FX34" s="378"/>
      <c r="FY34" s="378"/>
      <c r="FZ34" s="378"/>
      <c r="GA34" s="378"/>
      <c r="GB34" s="378"/>
      <c r="GC34" s="378"/>
      <c r="GD34" s="378"/>
      <c r="GE34" s="378"/>
      <c r="GF34" s="378"/>
      <c r="GG34" s="378"/>
      <c r="GH34" s="378"/>
      <c r="GI34" s="378"/>
      <c r="GJ34" s="378"/>
      <c r="GK34" s="378"/>
      <c r="GL34" s="378"/>
      <c r="GM34" s="378"/>
      <c r="GN34" s="378"/>
      <c r="GO34" s="378"/>
      <c r="GP34" s="378"/>
      <c r="GQ34" s="378"/>
      <c r="GR34" s="378"/>
      <c r="GS34" s="378"/>
      <c r="GT34" s="378"/>
      <c r="GU34" s="378"/>
      <c r="GV34" s="378"/>
      <c r="GW34" s="378"/>
      <c r="GX34" s="378"/>
      <c r="GY34" s="378"/>
      <c r="GZ34" s="378"/>
      <c r="HA34" s="378"/>
      <c r="HB34" s="378"/>
      <c r="HC34" s="378"/>
      <c r="HD34" s="378"/>
      <c r="HE34" s="378"/>
      <c r="HF34" s="378"/>
      <c r="HG34" s="378"/>
      <c r="HH34" s="378"/>
      <c r="HI34" s="378"/>
      <c r="HJ34" s="378"/>
      <c r="HK34" s="378"/>
      <c r="HL34" s="378"/>
      <c r="HM34" s="378"/>
      <c r="HN34" s="378"/>
      <c r="HO34" s="378"/>
      <c r="HP34" s="378"/>
      <c r="HQ34" s="378"/>
      <c r="HR34" s="378"/>
      <c r="HS34" s="378"/>
      <c r="HT34" s="378"/>
      <c r="HU34" s="378"/>
      <c r="HV34" s="378"/>
      <c r="HW34" s="378"/>
      <c r="HX34" s="378"/>
      <c r="HY34" s="378"/>
      <c r="HZ34" s="378"/>
      <c r="IA34" s="378"/>
      <c r="IB34" s="378"/>
      <c r="IC34" s="378"/>
      <c r="ID34" s="378"/>
      <c r="IE34" s="378"/>
      <c r="IF34" s="378"/>
      <c r="IG34" s="378"/>
      <c r="IH34" s="378"/>
      <c r="II34" s="378"/>
      <c r="IJ34" s="378"/>
      <c r="IK34" s="378"/>
      <c r="IL34" s="378"/>
      <c r="IM34" s="378"/>
      <c r="IN34" s="378"/>
      <c r="IO34" s="378"/>
      <c r="IP34" s="378"/>
      <c r="IQ34" s="378"/>
      <c r="IR34" s="378"/>
      <c r="IS34" s="378"/>
      <c r="IT34" s="378"/>
      <c r="IU34" s="378"/>
      <c r="IV34" s="378"/>
      <c r="IW34" s="378"/>
      <c r="IX34" s="378"/>
      <c r="IY34" s="378"/>
      <c r="IZ34" s="378"/>
      <c r="JA34" s="378"/>
      <c r="JB34" s="378"/>
      <c r="JC34" s="378"/>
      <c r="JD34" s="378"/>
      <c r="JE34" s="378"/>
      <c r="JF34" s="378"/>
      <c r="JG34" s="378"/>
      <c r="JH34" s="378"/>
      <c r="JI34" s="378"/>
      <c r="JJ34" s="378"/>
      <c r="JK34" s="378"/>
      <c r="JL34" s="378"/>
      <c r="JM34" s="378"/>
      <c r="JN34" s="378"/>
      <c r="JO34" s="378"/>
      <c r="JP34" s="378"/>
      <c r="JQ34" s="378"/>
      <c r="JR34" s="378"/>
      <c r="JS34" s="378"/>
      <c r="JT34" s="378"/>
      <c r="JU34" s="378"/>
      <c r="JV34" s="378"/>
      <c r="JW34" s="378"/>
      <c r="JX34" s="378"/>
      <c r="JY34" s="378"/>
      <c r="JZ34" s="378"/>
      <c r="KA34" s="378"/>
      <c r="KB34" s="378"/>
      <c r="KC34" s="378"/>
      <c r="KD34" s="378"/>
      <c r="KE34" s="378"/>
      <c r="KF34" s="378"/>
      <c r="KG34" s="378"/>
      <c r="KH34" s="378"/>
      <c r="KI34" s="378"/>
      <c r="KJ34" s="378"/>
      <c r="KK34" s="378"/>
      <c r="KL34" s="378"/>
      <c r="KM34" s="378"/>
      <c r="KN34" s="378"/>
      <c r="KO34" s="378"/>
      <c r="KP34" s="378"/>
      <c r="KQ34" s="378"/>
      <c r="KR34" s="378"/>
      <c r="KS34" s="378"/>
      <c r="KT34" s="378"/>
      <c r="KU34" s="378"/>
      <c r="KV34" s="378"/>
      <c r="KW34" s="378"/>
      <c r="KX34" s="378"/>
      <c r="KY34" s="378"/>
      <c r="KZ34" s="378"/>
      <c r="LA34" s="378"/>
      <c r="LB34" s="378"/>
      <c r="LC34" s="378"/>
      <c r="LD34" s="378"/>
      <c r="LE34" s="378"/>
      <c r="LF34" s="378"/>
      <c r="LG34" s="378"/>
      <c r="LH34" s="378"/>
      <c r="LI34" s="378"/>
      <c r="LJ34" s="378"/>
      <c r="LK34" s="378"/>
      <c r="LL34" s="378"/>
      <c r="LM34" s="378"/>
      <c r="LN34" s="378"/>
      <c r="LO34" s="378"/>
      <c r="LP34" s="378"/>
      <c r="LQ34" s="378"/>
      <c r="LR34" s="378"/>
      <c r="LS34" s="378"/>
      <c r="LT34" s="378"/>
      <c r="LU34" s="378"/>
      <c r="LV34" s="378"/>
      <c r="LW34" s="378"/>
      <c r="LX34" s="378"/>
      <c r="LY34" s="378"/>
      <c r="LZ34" s="378"/>
      <c r="MA34" s="378"/>
      <c r="MB34" s="378"/>
      <c r="MC34" s="378"/>
      <c r="MD34" s="378"/>
      <c r="ME34" s="378"/>
      <c r="MF34" s="378"/>
      <c r="MG34" s="378"/>
      <c r="MH34" s="378"/>
      <c r="MI34" s="378"/>
      <c r="MJ34" s="378"/>
      <c r="MK34" s="378"/>
      <c r="ML34" s="378"/>
      <c r="MM34" s="378"/>
      <c r="MN34" s="378"/>
      <c r="MO34" s="378"/>
      <c r="MP34" s="378"/>
      <c r="MQ34" s="378"/>
      <c r="MR34" s="378"/>
      <c r="MS34" s="378"/>
      <c r="MT34" s="378"/>
      <c r="MU34" s="378"/>
      <c r="MV34" s="378"/>
      <c r="MW34" s="378"/>
    </row>
    <row r="35" customFormat="false" ht="15" hidden="false" customHeight="false" outlineLevel="0" collapsed="false">
      <c r="A35" s="377" t="s">
        <v>144</v>
      </c>
      <c r="B35" s="378"/>
      <c r="C35" s="378"/>
      <c r="D35" s="378"/>
      <c r="E35" s="378"/>
      <c r="F35" s="378"/>
      <c r="G35" s="378"/>
      <c r="H35" s="378"/>
      <c r="I35" s="378"/>
      <c r="J35" s="378"/>
      <c r="K35" s="378"/>
      <c r="L35" s="378"/>
      <c r="M35" s="378"/>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8"/>
      <c r="AK35" s="378"/>
      <c r="AL35" s="378"/>
      <c r="AM35" s="378"/>
      <c r="AN35" s="378"/>
      <c r="AO35" s="378"/>
      <c r="AP35" s="378"/>
      <c r="AQ35" s="378"/>
      <c r="AR35" s="378"/>
      <c r="AS35" s="378"/>
      <c r="AT35" s="378"/>
      <c r="AU35" s="378"/>
      <c r="AV35" s="378"/>
      <c r="AW35" s="378"/>
      <c r="AX35" s="378"/>
      <c r="AY35" s="378"/>
      <c r="AZ35" s="378"/>
      <c r="BA35" s="378"/>
      <c r="BB35" s="378"/>
      <c r="BC35" s="378"/>
      <c r="BD35" s="378"/>
      <c r="BE35" s="378"/>
      <c r="BF35" s="378"/>
      <c r="BG35" s="378"/>
      <c r="BH35" s="378"/>
      <c r="BI35" s="378"/>
      <c r="BJ35" s="378"/>
      <c r="BK35" s="378"/>
      <c r="BL35" s="378"/>
      <c r="BM35" s="378"/>
      <c r="BN35" s="378"/>
      <c r="BO35" s="378"/>
      <c r="BP35" s="378"/>
      <c r="BQ35" s="378"/>
      <c r="BR35" s="378"/>
      <c r="BS35" s="378"/>
      <c r="BT35" s="378"/>
      <c r="BU35" s="378"/>
      <c r="BV35" s="378"/>
      <c r="BW35" s="378"/>
      <c r="BX35" s="378"/>
      <c r="BY35" s="378"/>
      <c r="BZ35" s="378"/>
      <c r="CA35" s="378"/>
      <c r="CB35" s="378"/>
      <c r="CC35" s="378"/>
      <c r="CD35" s="378"/>
      <c r="CE35" s="378"/>
      <c r="CF35" s="378"/>
      <c r="CG35" s="378"/>
      <c r="CH35" s="378"/>
      <c r="CI35" s="378"/>
      <c r="CJ35" s="378"/>
      <c r="CK35" s="378"/>
      <c r="CL35" s="378"/>
      <c r="CM35" s="378"/>
      <c r="CN35" s="378"/>
      <c r="CO35" s="378"/>
      <c r="CP35" s="378"/>
      <c r="CQ35" s="378"/>
      <c r="CR35" s="378"/>
      <c r="CS35" s="378"/>
      <c r="CT35" s="378"/>
      <c r="CU35" s="378"/>
      <c r="CV35" s="378"/>
      <c r="CW35" s="378"/>
      <c r="CX35" s="378"/>
      <c r="CY35" s="378"/>
      <c r="CZ35" s="378"/>
      <c r="DA35" s="378"/>
      <c r="DB35" s="378"/>
      <c r="DC35" s="378"/>
      <c r="DD35" s="378"/>
      <c r="DE35" s="378"/>
      <c r="DF35" s="378"/>
      <c r="DG35" s="378"/>
      <c r="DH35" s="378"/>
      <c r="DI35" s="378"/>
      <c r="DJ35" s="378"/>
      <c r="DK35" s="378"/>
      <c r="DL35" s="378"/>
      <c r="DM35" s="378"/>
      <c r="DN35" s="378"/>
      <c r="DO35" s="378"/>
      <c r="DP35" s="378"/>
      <c r="DQ35" s="378"/>
      <c r="DR35" s="378"/>
      <c r="DS35" s="378"/>
      <c r="DT35" s="378"/>
      <c r="DU35" s="378"/>
      <c r="DV35" s="378"/>
      <c r="DW35" s="378"/>
      <c r="DX35" s="378"/>
      <c r="DY35" s="378"/>
      <c r="DZ35" s="378"/>
      <c r="EA35" s="378"/>
      <c r="EB35" s="378"/>
      <c r="EC35" s="378"/>
      <c r="ED35" s="378"/>
      <c r="EE35" s="378"/>
      <c r="EF35" s="378"/>
      <c r="EG35" s="378"/>
      <c r="EH35" s="378"/>
      <c r="EI35" s="378"/>
      <c r="EJ35" s="378"/>
      <c r="EK35" s="378"/>
      <c r="EL35" s="378"/>
      <c r="EM35" s="378"/>
      <c r="EN35" s="378"/>
      <c r="EO35" s="378"/>
      <c r="EP35" s="378"/>
      <c r="EQ35" s="378"/>
      <c r="ER35" s="378"/>
      <c r="ES35" s="378"/>
      <c r="ET35" s="378"/>
      <c r="EU35" s="378"/>
      <c r="EV35" s="378"/>
      <c r="EW35" s="378"/>
      <c r="EX35" s="378"/>
      <c r="EY35" s="378"/>
      <c r="EZ35" s="378"/>
      <c r="FA35" s="378"/>
      <c r="FB35" s="378"/>
      <c r="FC35" s="378"/>
      <c r="FD35" s="378"/>
      <c r="FE35" s="378"/>
      <c r="FF35" s="378"/>
      <c r="FG35" s="378"/>
      <c r="FH35" s="378"/>
      <c r="FI35" s="378"/>
      <c r="FJ35" s="378"/>
      <c r="FK35" s="378"/>
      <c r="FL35" s="378"/>
      <c r="FM35" s="378"/>
      <c r="FN35" s="378"/>
      <c r="FO35" s="378"/>
      <c r="FP35" s="378"/>
      <c r="FQ35" s="378"/>
      <c r="FR35" s="378"/>
      <c r="FS35" s="378"/>
      <c r="FT35" s="378"/>
      <c r="FU35" s="378"/>
      <c r="FV35" s="378"/>
      <c r="FW35" s="378"/>
      <c r="FX35" s="378"/>
      <c r="FY35" s="378"/>
      <c r="FZ35" s="378"/>
      <c r="GA35" s="378"/>
      <c r="GB35" s="378"/>
      <c r="GC35" s="378"/>
      <c r="GD35" s="378"/>
      <c r="GE35" s="378"/>
      <c r="GF35" s="378"/>
      <c r="GG35" s="378"/>
      <c r="GH35" s="378"/>
      <c r="GI35" s="378"/>
      <c r="GJ35" s="378"/>
      <c r="GK35" s="378"/>
      <c r="GL35" s="378"/>
      <c r="GM35" s="378"/>
      <c r="GN35" s="378"/>
      <c r="GO35" s="378"/>
      <c r="GP35" s="378"/>
      <c r="GQ35" s="378"/>
      <c r="GR35" s="378"/>
      <c r="GS35" s="378"/>
      <c r="GT35" s="378"/>
      <c r="GU35" s="378"/>
      <c r="GV35" s="378"/>
      <c r="GW35" s="378"/>
      <c r="GX35" s="378"/>
      <c r="GY35" s="378"/>
      <c r="GZ35" s="378"/>
      <c r="HA35" s="378"/>
      <c r="HB35" s="378"/>
      <c r="HC35" s="378"/>
      <c r="HD35" s="378"/>
      <c r="HE35" s="378"/>
      <c r="HF35" s="378"/>
      <c r="HG35" s="378"/>
      <c r="HH35" s="378"/>
      <c r="HI35" s="378"/>
      <c r="HJ35" s="378"/>
      <c r="HK35" s="378"/>
      <c r="HL35" s="378"/>
      <c r="HM35" s="378"/>
      <c r="HN35" s="378"/>
      <c r="HO35" s="378"/>
      <c r="HP35" s="378"/>
      <c r="HQ35" s="378"/>
      <c r="HR35" s="378"/>
      <c r="HS35" s="378"/>
      <c r="HT35" s="378"/>
      <c r="HU35" s="378"/>
      <c r="HV35" s="378"/>
      <c r="HW35" s="378"/>
      <c r="HX35" s="378"/>
      <c r="HY35" s="378"/>
      <c r="HZ35" s="378"/>
      <c r="IA35" s="378"/>
      <c r="IB35" s="378"/>
      <c r="IC35" s="378"/>
      <c r="ID35" s="378"/>
      <c r="IE35" s="378"/>
      <c r="IF35" s="378"/>
      <c r="IG35" s="378"/>
      <c r="IH35" s="378"/>
      <c r="II35" s="378"/>
      <c r="IJ35" s="378"/>
      <c r="IK35" s="378"/>
      <c r="IL35" s="378"/>
      <c r="IM35" s="378"/>
      <c r="IN35" s="378"/>
      <c r="IO35" s="378"/>
      <c r="IP35" s="378"/>
      <c r="IQ35" s="378"/>
      <c r="IR35" s="378"/>
      <c r="IS35" s="378"/>
      <c r="IT35" s="378"/>
      <c r="IU35" s="378"/>
      <c r="IV35" s="378"/>
      <c r="IW35" s="378"/>
      <c r="IX35" s="378"/>
      <c r="IY35" s="378"/>
      <c r="IZ35" s="378"/>
      <c r="JA35" s="378"/>
      <c r="JB35" s="378"/>
      <c r="JC35" s="378"/>
      <c r="JD35" s="378"/>
      <c r="JE35" s="378"/>
      <c r="JF35" s="378"/>
      <c r="JG35" s="378"/>
      <c r="JH35" s="378"/>
      <c r="JI35" s="378"/>
      <c r="JJ35" s="378"/>
      <c r="JK35" s="378"/>
      <c r="JL35" s="378"/>
      <c r="JM35" s="378"/>
      <c r="JN35" s="378"/>
      <c r="JO35" s="378"/>
      <c r="JP35" s="378"/>
      <c r="JQ35" s="378"/>
      <c r="JR35" s="378"/>
      <c r="JS35" s="378"/>
      <c r="JT35" s="378"/>
      <c r="JU35" s="378"/>
      <c r="JV35" s="378"/>
      <c r="JW35" s="378"/>
      <c r="JX35" s="378"/>
      <c r="JY35" s="378"/>
      <c r="JZ35" s="378"/>
      <c r="KA35" s="378"/>
      <c r="KB35" s="378"/>
      <c r="KC35" s="378"/>
      <c r="KD35" s="378"/>
      <c r="KE35" s="378"/>
      <c r="KF35" s="378"/>
      <c r="KG35" s="378"/>
      <c r="KH35" s="378"/>
      <c r="KI35" s="378"/>
      <c r="KJ35" s="378"/>
      <c r="KK35" s="378"/>
      <c r="KL35" s="378"/>
      <c r="KM35" s="378"/>
      <c r="KN35" s="378"/>
      <c r="KO35" s="378"/>
      <c r="KP35" s="378"/>
      <c r="KQ35" s="378"/>
      <c r="KR35" s="378"/>
      <c r="KS35" s="378"/>
      <c r="KT35" s="378"/>
      <c r="KU35" s="378"/>
      <c r="KV35" s="378"/>
      <c r="KW35" s="378"/>
      <c r="KX35" s="378"/>
      <c r="KY35" s="378"/>
      <c r="KZ35" s="378"/>
      <c r="LA35" s="378"/>
      <c r="LB35" s="378"/>
      <c r="LC35" s="378"/>
      <c r="LD35" s="378"/>
      <c r="LE35" s="378"/>
      <c r="LF35" s="378"/>
      <c r="LG35" s="378"/>
      <c r="LH35" s="378"/>
      <c r="LI35" s="378"/>
      <c r="LJ35" s="378"/>
      <c r="LK35" s="378"/>
      <c r="LL35" s="378"/>
      <c r="LM35" s="378"/>
      <c r="LN35" s="378"/>
      <c r="LO35" s="378"/>
      <c r="LP35" s="378"/>
      <c r="LQ35" s="378"/>
      <c r="LR35" s="378"/>
      <c r="LS35" s="378"/>
      <c r="LT35" s="378"/>
      <c r="LU35" s="378"/>
      <c r="LV35" s="378"/>
      <c r="LW35" s="378"/>
      <c r="LX35" s="378"/>
      <c r="LY35" s="378"/>
      <c r="LZ35" s="378"/>
      <c r="MA35" s="378"/>
      <c r="MB35" s="378"/>
      <c r="MC35" s="378"/>
      <c r="MD35" s="378"/>
      <c r="ME35" s="378"/>
      <c r="MF35" s="378"/>
      <c r="MG35" s="378"/>
      <c r="MH35" s="378"/>
      <c r="MI35" s="378"/>
      <c r="MJ35" s="378"/>
      <c r="MK35" s="378"/>
      <c r="ML35" s="378"/>
      <c r="MM35" s="378"/>
      <c r="MN35" s="378"/>
      <c r="MO35" s="378"/>
      <c r="MP35" s="378"/>
      <c r="MQ35" s="378"/>
      <c r="MR35" s="378"/>
      <c r="MS35" s="378"/>
      <c r="MT35" s="378"/>
      <c r="MU35" s="378"/>
      <c r="MV35" s="378"/>
      <c r="MW35" s="378"/>
    </row>
    <row r="36" customFormat="false" ht="15" hidden="false" customHeight="false" outlineLevel="0" collapsed="false">
      <c r="A36" s="379" t="s">
        <v>803</v>
      </c>
      <c r="B36" s="378"/>
      <c r="C36" s="378"/>
      <c r="D36" s="378"/>
      <c r="E36" s="378"/>
      <c r="F36" s="378"/>
      <c r="G36" s="378"/>
      <c r="H36" s="378"/>
      <c r="I36" s="378"/>
      <c r="J36" s="378"/>
      <c r="K36" s="378"/>
      <c r="L36" s="378"/>
      <c r="M36" s="378"/>
      <c r="N36" s="378"/>
      <c r="O36" s="378"/>
      <c r="P36" s="378"/>
      <c r="Q36" s="378"/>
      <c r="R36" s="378"/>
      <c r="S36" s="378"/>
      <c r="T36" s="378"/>
      <c r="U36" s="378"/>
      <c r="V36" s="378"/>
      <c r="W36" s="378"/>
      <c r="X36" s="378"/>
      <c r="Y36" s="378"/>
      <c r="Z36" s="378"/>
      <c r="AA36" s="378"/>
      <c r="AB36" s="378"/>
      <c r="AC36" s="378"/>
      <c r="AD36" s="378"/>
      <c r="AE36" s="378"/>
      <c r="AF36" s="378"/>
      <c r="AG36" s="378"/>
      <c r="AH36" s="378"/>
      <c r="AI36" s="378"/>
      <c r="AJ36" s="378"/>
      <c r="AK36" s="378"/>
      <c r="AL36" s="378"/>
      <c r="AM36" s="378"/>
      <c r="AN36" s="378"/>
      <c r="AO36" s="378"/>
      <c r="AP36" s="378"/>
      <c r="AQ36" s="378"/>
      <c r="AR36" s="378"/>
      <c r="AS36" s="378"/>
      <c r="AT36" s="378"/>
      <c r="AU36" s="378"/>
      <c r="AV36" s="378"/>
      <c r="AW36" s="378"/>
      <c r="AX36" s="378"/>
      <c r="AY36" s="378"/>
      <c r="AZ36" s="378"/>
      <c r="BA36" s="378"/>
      <c r="BB36" s="378"/>
      <c r="BC36" s="378"/>
      <c r="BD36" s="378"/>
      <c r="BE36" s="378"/>
      <c r="BF36" s="378"/>
      <c r="BG36" s="378"/>
      <c r="BH36" s="378"/>
      <c r="BI36" s="378"/>
      <c r="BJ36" s="378"/>
      <c r="BK36" s="378"/>
      <c r="BL36" s="378"/>
      <c r="BM36" s="378"/>
      <c r="BN36" s="378"/>
      <c r="BO36" s="378"/>
      <c r="BP36" s="378"/>
      <c r="BQ36" s="378"/>
      <c r="BR36" s="378"/>
      <c r="BS36" s="378"/>
      <c r="BT36" s="378"/>
      <c r="BU36" s="378"/>
      <c r="BV36" s="378"/>
      <c r="BW36" s="378"/>
      <c r="BX36" s="378"/>
      <c r="BY36" s="378"/>
      <c r="BZ36" s="378"/>
      <c r="CA36" s="378"/>
      <c r="CB36" s="378"/>
      <c r="CC36" s="378"/>
      <c r="CD36" s="378"/>
      <c r="CE36" s="378"/>
      <c r="CF36" s="378"/>
      <c r="CG36" s="378"/>
      <c r="CH36" s="378"/>
      <c r="CI36" s="378"/>
      <c r="CJ36" s="378"/>
      <c r="CK36" s="378"/>
      <c r="CL36" s="378"/>
      <c r="CM36" s="378"/>
      <c r="CN36" s="378"/>
      <c r="CO36" s="378"/>
      <c r="CP36" s="378"/>
      <c r="CQ36" s="378"/>
      <c r="CR36" s="378"/>
      <c r="CS36" s="378"/>
      <c r="CT36" s="378"/>
      <c r="CU36" s="378"/>
      <c r="CV36" s="378"/>
      <c r="CW36" s="378"/>
      <c r="CX36" s="378"/>
      <c r="CY36" s="378"/>
      <c r="CZ36" s="378"/>
      <c r="DA36" s="378"/>
      <c r="DB36" s="378"/>
      <c r="DC36" s="378"/>
      <c r="DD36" s="378"/>
      <c r="DE36" s="378"/>
      <c r="DF36" s="378"/>
      <c r="DG36" s="378"/>
      <c r="DH36" s="378"/>
      <c r="DI36" s="378"/>
      <c r="DJ36" s="378"/>
      <c r="DK36" s="378"/>
      <c r="DL36" s="378"/>
      <c r="DM36" s="378"/>
      <c r="DN36" s="378"/>
      <c r="DO36" s="378"/>
      <c r="DP36" s="378"/>
      <c r="DQ36" s="378"/>
      <c r="DR36" s="378"/>
      <c r="DS36" s="378"/>
      <c r="DT36" s="378"/>
      <c r="DU36" s="378"/>
      <c r="DV36" s="378"/>
      <c r="DW36" s="378"/>
      <c r="DX36" s="378"/>
      <c r="DY36" s="378"/>
      <c r="DZ36" s="378"/>
      <c r="EA36" s="378"/>
      <c r="EB36" s="378"/>
      <c r="EC36" s="378"/>
      <c r="ED36" s="378"/>
      <c r="EE36" s="378"/>
      <c r="EF36" s="378"/>
      <c r="EG36" s="378"/>
      <c r="EH36" s="378"/>
      <c r="EI36" s="378"/>
      <c r="EJ36" s="378"/>
      <c r="EK36" s="378"/>
      <c r="EL36" s="378"/>
      <c r="EM36" s="378"/>
      <c r="EN36" s="378"/>
      <c r="EO36" s="378"/>
      <c r="EP36" s="378"/>
      <c r="EQ36" s="378"/>
      <c r="ER36" s="378"/>
      <c r="ES36" s="378"/>
      <c r="ET36" s="378"/>
      <c r="EU36" s="378"/>
      <c r="EV36" s="378"/>
      <c r="EW36" s="378"/>
      <c r="EX36" s="378"/>
      <c r="EY36" s="378"/>
      <c r="EZ36" s="378"/>
      <c r="FA36" s="378"/>
      <c r="FB36" s="378"/>
      <c r="FC36" s="378"/>
      <c r="FD36" s="378"/>
      <c r="FE36" s="378"/>
      <c r="FF36" s="378"/>
      <c r="FG36" s="378"/>
      <c r="FH36" s="378"/>
      <c r="FI36" s="378"/>
      <c r="FJ36" s="378"/>
      <c r="FK36" s="378"/>
      <c r="FL36" s="378"/>
      <c r="FM36" s="378"/>
      <c r="FN36" s="378"/>
      <c r="FO36" s="378"/>
      <c r="FP36" s="378"/>
      <c r="FQ36" s="378"/>
      <c r="FR36" s="378"/>
      <c r="FS36" s="378"/>
      <c r="FT36" s="378"/>
      <c r="FU36" s="378"/>
      <c r="FV36" s="378"/>
      <c r="FW36" s="378"/>
      <c r="FX36" s="378"/>
      <c r="FY36" s="378"/>
      <c r="FZ36" s="378"/>
      <c r="GA36" s="378"/>
      <c r="GB36" s="378"/>
      <c r="GC36" s="378"/>
      <c r="GD36" s="378"/>
      <c r="GE36" s="378"/>
      <c r="GF36" s="378"/>
      <c r="GG36" s="378"/>
      <c r="GH36" s="378"/>
      <c r="GI36" s="378"/>
      <c r="GJ36" s="378"/>
      <c r="GK36" s="378"/>
      <c r="GL36" s="378"/>
      <c r="GM36" s="378"/>
      <c r="GN36" s="378"/>
      <c r="GO36" s="378"/>
      <c r="GP36" s="378"/>
      <c r="GQ36" s="378"/>
      <c r="GR36" s="378"/>
      <c r="GS36" s="378"/>
      <c r="GT36" s="378"/>
      <c r="GU36" s="378"/>
      <c r="GV36" s="378"/>
      <c r="GW36" s="378"/>
      <c r="GX36" s="378"/>
      <c r="GY36" s="378"/>
      <c r="GZ36" s="378"/>
      <c r="HA36" s="378"/>
      <c r="HB36" s="378"/>
      <c r="HC36" s="378"/>
      <c r="HD36" s="378"/>
      <c r="HE36" s="378"/>
      <c r="HF36" s="378"/>
      <c r="HG36" s="378"/>
      <c r="HH36" s="378"/>
      <c r="HI36" s="378"/>
      <c r="HJ36" s="378"/>
      <c r="HK36" s="378"/>
      <c r="HL36" s="378"/>
      <c r="HM36" s="378"/>
      <c r="HN36" s="378"/>
      <c r="HO36" s="378"/>
      <c r="HP36" s="378"/>
      <c r="HQ36" s="378"/>
      <c r="HR36" s="378"/>
      <c r="HS36" s="378"/>
      <c r="HT36" s="378"/>
      <c r="HU36" s="378"/>
      <c r="HV36" s="378"/>
      <c r="HW36" s="378"/>
      <c r="HX36" s="378"/>
      <c r="HY36" s="378"/>
      <c r="HZ36" s="378"/>
      <c r="IA36" s="378"/>
      <c r="IB36" s="378"/>
      <c r="IC36" s="378"/>
      <c r="ID36" s="378"/>
      <c r="IE36" s="378"/>
      <c r="IF36" s="378"/>
      <c r="IG36" s="378"/>
      <c r="IH36" s="378"/>
      <c r="II36" s="378"/>
      <c r="IJ36" s="378"/>
      <c r="IK36" s="378"/>
      <c r="IL36" s="378"/>
      <c r="IM36" s="378"/>
      <c r="IN36" s="378"/>
      <c r="IO36" s="378"/>
      <c r="IP36" s="378"/>
      <c r="IQ36" s="378"/>
      <c r="IR36" s="378"/>
      <c r="IS36" s="378"/>
      <c r="IT36" s="378"/>
      <c r="IU36" s="378"/>
      <c r="IV36" s="378"/>
      <c r="IW36" s="378"/>
      <c r="IX36" s="378"/>
      <c r="IY36" s="378"/>
      <c r="IZ36" s="378"/>
      <c r="JA36" s="378"/>
      <c r="JB36" s="378"/>
      <c r="JC36" s="378"/>
      <c r="JD36" s="378"/>
      <c r="JE36" s="378"/>
      <c r="JF36" s="378"/>
      <c r="JG36" s="378"/>
      <c r="JH36" s="378"/>
      <c r="JI36" s="378"/>
      <c r="JJ36" s="378"/>
      <c r="JK36" s="378"/>
      <c r="JL36" s="378"/>
      <c r="JM36" s="378"/>
      <c r="JN36" s="378"/>
      <c r="JO36" s="378"/>
      <c r="JP36" s="378"/>
      <c r="JQ36" s="378"/>
      <c r="JR36" s="378"/>
      <c r="JS36" s="378"/>
      <c r="JT36" s="378"/>
      <c r="JU36" s="378"/>
      <c r="JV36" s="378"/>
      <c r="JW36" s="378"/>
      <c r="JX36" s="378"/>
      <c r="JY36" s="378"/>
      <c r="JZ36" s="378"/>
      <c r="KA36" s="378"/>
      <c r="KB36" s="378"/>
      <c r="KC36" s="378"/>
      <c r="KD36" s="378"/>
      <c r="KE36" s="378"/>
      <c r="KF36" s="378"/>
      <c r="KG36" s="378"/>
      <c r="KH36" s="378"/>
      <c r="KI36" s="378"/>
      <c r="KJ36" s="378"/>
      <c r="KK36" s="378"/>
      <c r="KL36" s="378"/>
      <c r="KM36" s="378"/>
      <c r="KN36" s="378"/>
      <c r="KO36" s="378"/>
      <c r="KP36" s="378"/>
      <c r="KQ36" s="378"/>
      <c r="KR36" s="378"/>
      <c r="KS36" s="378"/>
      <c r="KT36" s="378"/>
      <c r="KU36" s="378"/>
      <c r="KV36" s="378"/>
      <c r="KW36" s="378"/>
      <c r="KX36" s="378"/>
      <c r="KY36" s="378"/>
      <c r="KZ36" s="378"/>
      <c r="LA36" s="378"/>
      <c r="LB36" s="378"/>
      <c r="LC36" s="378"/>
      <c r="LD36" s="378"/>
      <c r="LE36" s="378"/>
      <c r="LF36" s="378"/>
      <c r="LG36" s="378"/>
      <c r="LH36" s="378"/>
      <c r="LI36" s="378"/>
      <c r="LJ36" s="378"/>
      <c r="LK36" s="378"/>
      <c r="LL36" s="378"/>
      <c r="LM36" s="378"/>
      <c r="LN36" s="378"/>
      <c r="LO36" s="378"/>
      <c r="LP36" s="378"/>
      <c r="LQ36" s="378"/>
      <c r="LR36" s="378"/>
      <c r="LS36" s="378"/>
      <c r="LT36" s="378"/>
      <c r="LU36" s="378"/>
      <c r="LV36" s="378"/>
      <c r="LW36" s="378"/>
      <c r="LX36" s="378"/>
      <c r="LY36" s="378"/>
      <c r="LZ36" s="378"/>
      <c r="MA36" s="378"/>
      <c r="MB36" s="378"/>
      <c r="MC36" s="378"/>
      <c r="MD36" s="378"/>
      <c r="ME36" s="378"/>
      <c r="MF36" s="378"/>
      <c r="MG36" s="378"/>
      <c r="MH36" s="378"/>
      <c r="MI36" s="378"/>
      <c r="MJ36" s="378"/>
      <c r="MK36" s="378"/>
      <c r="ML36" s="378"/>
      <c r="MM36" s="378"/>
      <c r="MN36" s="378"/>
      <c r="MO36" s="378"/>
      <c r="MP36" s="378"/>
      <c r="MQ36" s="378"/>
      <c r="MR36" s="378"/>
      <c r="MS36" s="378"/>
      <c r="MT36" s="378"/>
      <c r="MU36" s="378"/>
      <c r="MV36" s="378"/>
      <c r="MW36" s="378"/>
    </row>
    <row r="37" customFormat="false" ht="15" hidden="false" customHeight="false" outlineLevel="0" collapsed="false">
      <c r="A37" s="380"/>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row>
    <row r="39" customFormat="false" ht="15" hidden="false" customHeight="false" outlineLevel="0" collapsed="false">
      <c r="A39" s="11" t="s">
        <v>146</v>
      </c>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c r="JK39" s="12"/>
      <c r="JL39" s="12"/>
      <c r="JM39" s="12"/>
      <c r="JN39" s="12"/>
      <c r="JO39" s="12"/>
      <c r="JP39" s="12"/>
      <c r="JQ39" s="12"/>
      <c r="JR39" s="12"/>
      <c r="JS39" s="12"/>
      <c r="JT39" s="12"/>
      <c r="JU39" s="12"/>
      <c r="JV39" s="12"/>
      <c r="JW39" s="12"/>
      <c r="JX39" s="12"/>
      <c r="JY39" s="12"/>
      <c r="JZ39" s="12"/>
      <c r="KA39" s="12"/>
      <c r="KB39" s="12"/>
      <c r="KC39" s="12"/>
      <c r="KD39" s="12"/>
      <c r="KE39" s="12"/>
      <c r="KF39" s="12"/>
      <c r="KG39" s="12"/>
      <c r="KH39" s="12"/>
      <c r="KI39" s="12"/>
      <c r="KJ39" s="12"/>
      <c r="KK39" s="12"/>
      <c r="KL39" s="12"/>
      <c r="KM39" s="12"/>
      <c r="KN39" s="12"/>
      <c r="KO39" s="12"/>
      <c r="KP39" s="12"/>
      <c r="KQ39" s="12"/>
      <c r="KR39" s="12"/>
      <c r="KS39" s="12"/>
      <c r="KT39" s="12"/>
      <c r="KU39" s="12"/>
      <c r="KV39" s="12"/>
      <c r="KW39" s="12"/>
      <c r="KX39" s="12"/>
      <c r="KY39" s="12"/>
      <c r="KZ39" s="12"/>
      <c r="LA39" s="12"/>
      <c r="LB39" s="12"/>
      <c r="LC39" s="12"/>
      <c r="LD39" s="12"/>
      <c r="LE39" s="12"/>
      <c r="LF39" s="12"/>
      <c r="LG39" s="12"/>
      <c r="LH39" s="12"/>
      <c r="LI39" s="12"/>
      <c r="LJ39" s="12"/>
      <c r="LK39" s="12"/>
      <c r="LL39" s="12"/>
      <c r="LM39" s="12"/>
      <c r="LN39" s="12"/>
      <c r="LO39" s="12"/>
      <c r="LP39" s="12"/>
      <c r="LQ39" s="12"/>
      <c r="LR39" s="12"/>
      <c r="LS39" s="12"/>
      <c r="LT39" s="12"/>
      <c r="LU39" s="12"/>
      <c r="LV39" s="12"/>
      <c r="LW39" s="12"/>
      <c r="LX39" s="12"/>
      <c r="LY39" s="12"/>
      <c r="LZ39" s="12"/>
      <c r="MA39" s="12"/>
      <c r="MB39" s="12"/>
      <c r="MC39" s="12"/>
      <c r="MD39" s="12"/>
      <c r="ME39" s="12"/>
      <c r="MF39" s="12"/>
      <c r="MG39" s="12"/>
      <c r="MH39" s="12"/>
      <c r="MI39" s="12"/>
      <c r="MJ39" s="12"/>
      <c r="MK39" s="12"/>
      <c r="ML39" s="12"/>
      <c r="MM39" s="12"/>
      <c r="MN39" s="12"/>
      <c r="MO39" s="12"/>
      <c r="MP39" s="12"/>
      <c r="MQ39" s="12"/>
      <c r="MR39" s="12"/>
      <c r="MS39" s="12"/>
      <c r="MT39" s="12"/>
      <c r="MU39" s="12"/>
      <c r="MV39" s="12"/>
      <c r="MW39" s="12"/>
    </row>
    <row r="40" customFormat="false" ht="15.75" hidden="false" customHeight="false" outlineLevel="0" collapsed="false">
      <c r="A40" s="14" t="s">
        <v>804</v>
      </c>
      <c r="B40" s="24" t="n">
        <v>34700</v>
      </c>
      <c r="C40" s="24" t="n">
        <v>34731</v>
      </c>
      <c r="D40" s="24" t="n">
        <v>34759</v>
      </c>
      <c r="E40" s="24" t="n">
        <v>34790</v>
      </c>
      <c r="F40" s="24" t="n">
        <v>34820</v>
      </c>
      <c r="G40" s="24" t="n">
        <v>34851</v>
      </c>
      <c r="H40" s="24" t="n">
        <v>34881</v>
      </c>
      <c r="I40" s="24" t="n">
        <v>34912</v>
      </c>
      <c r="J40" s="24" t="n">
        <v>34943</v>
      </c>
      <c r="K40" s="24" t="n">
        <v>34973</v>
      </c>
      <c r="L40" s="24" t="n">
        <v>35004</v>
      </c>
      <c r="M40" s="24" t="n">
        <v>35034</v>
      </c>
      <c r="N40" s="24" t="n">
        <v>35065</v>
      </c>
      <c r="O40" s="24" t="n">
        <v>35096</v>
      </c>
      <c r="P40" s="24" t="n">
        <v>35125</v>
      </c>
      <c r="Q40" s="24" t="n">
        <v>35156</v>
      </c>
      <c r="R40" s="24" t="n">
        <v>35186</v>
      </c>
      <c r="S40" s="24" t="n">
        <v>35217</v>
      </c>
      <c r="T40" s="24" t="n">
        <v>35247</v>
      </c>
      <c r="U40" s="24" t="n">
        <v>35278</v>
      </c>
      <c r="V40" s="24" t="n">
        <v>35309</v>
      </c>
      <c r="W40" s="24" t="n">
        <v>35339</v>
      </c>
      <c r="X40" s="24" t="n">
        <v>35370</v>
      </c>
      <c r="Y40" s="24" t="n">
        <v>35400</v>
      </c>
      <c r="Z40" s="24" t="n">
        <v>35431</v>
      </c>
      <c r="AA40" s="24" t="n">
        <v>35462</v>
      </c>
      <c r="AB40" s="24" t="n">
        <v>35490</v>
      </c>
      <c r="AC40" s="24" t="n">
        <v>35521</v>
      </c>
      <c r="AD40" s="24" t="n">
        <v>35551</v>
      </c>
      <c r="AE40" s="24" t="n">
        <v>35582</v>
      </c>
      <c r="AF40" s="24" t="n">
        <v>35612</v>
      </c>
      <c r="AG40" s="24" t="n">
        <v>35643</v>
      </c>
      <c r="AH40" s="24" t="n">
        <v>35674</v>
      </c>
      <c r="AI40" s="24" t="n">
        <v>35704</v>
      </c>
      <c r="AJ40" s="24" t="n">
        <v>35735</v>
      </c>
      <c r="AK40" s="24" t="n">
        <v>35765</v>
      </c>
      <c r="AL40" s="24" t="n">
        <v>35796</v>
      </c>
      <c r="AM40" s="24" t="n">
        <v>35827</v>
      </c>
      <c r="AN40" s="24" t="n">
        <v>35855</v>
      </c>
      <c r="AO40" s="24" t="n">
        <v>35886</v>
      </c>
      <c r="AP40" s="24" t="n">
        <v>35916</v>
      </c>
      <c r="AQ40" s="24" t="n">
        <v>35947</v>
      </c>
      <c r="AR40" s="24" t="n">
        <v>35977</v>
      </c>
      <c r="AS40" s="24" t="n">
        <v>36008</v>
      </c>
      <c r="AT40" s="24" t="n">
        <v>36039</v>
      </c>
      <c r="AU40" s="24" t="n">
        <v>36069</v>
      </c>
      <c r="AV40" s="24" t="n">
        <v>36100</v>
      </c>
      <c r="AW40" s="24" t="n">
        <v>36130</v>
      </c>
      <c r="AX40" s="24" t="n">
        <v>36161</v>
      </c>
      <c r="AY40" s="24" t="n">
        <v>36192</v>
      </c>
      <c r="AZ40" s="24" t="n">
        <v>36220</v>
      </c>
      <c r="BA40" s="24" t="n">
        <v>36251</v>
      </c>
      <c r="BB40" s="24" t="n">
        <v>36281</v>
      </c>
      <c r="BC40" s="24" t="n">
        <v>36312</v>
      </c>
      <c r="BD40" s="24" t="n">
        <v>36342</v>
      </c>
      <c r="BE40" s="24" t="n">
        <v>36373</v>
      </c>
      <c r="BF40" s="24" t="n">
        <v>36404</v>
      </c>
      <c r="BG40" s="24" t="n">
        <v>36434</v>
      </c>
      <c r="BH40" s="24" t="n">
        <v>36465</v>
      </c>
      <c r="BI40" s="24" t="n">
        <v>36495</v>
      </c>
      <c r="BJ40" s="24" t="n">
        <v>36526</v>
      </c>
      <c r="BK40" s="24" t="n">
        <v>36557</v>
      </c>
      <c r="BL40" s="24" t="n">
        <v>36586</v>
      </c>
      <c r="BM40" s="24" t="n">
        <v>36617</v>
      </c>
      <c r="BN40" s="24" t="n">
        <v>36647</v>
      </c>
      <c r="BO40" s="24" t="n">
        <v>36678</v>
      </c>
      <c r="BP40" s="24" t="n">
        <v>36708</v>
      </c>
      <c r="BQ40" s="24" t="n">
        <v>36739</v>
      </c>
      <c r="BR40" s="24" t="n">
        <v>36770</v>
      </c>
      <c r="BS40" s="24" t="n">
        <v>36800</v>
      </c>
      <c r="BT40" s="24" t="n">
        <v>36831</v>
      </c>
      <c r="BU40" s="24" t="n">
        <v>36861</v>
      </c>
      <c r="BV40" s="24" t="n">
        <v>36892</v>
      </c>
      <c r="BW40" s="24" t="n">
        <v>36923</v>
      </c>
      <c r="BX40" s="24" t="n">
        <v>36951</v>
      </c>
      <c r="BY40" s="24" t="n">
        <v>36982</v>
      </c>
      <c r="BZ40" s="24" t="n">
        <v>37012</v>
      </c>
      <c r="CA40" s="24" t="n">
        <v>37043</v>
      </c>
      <c r="CB40" s="24" t="n">
        <v>37073</v>
      </c>
      <c r="CC40" s="24" t="n">
        <v>37104</v>
      </c>
      <c r="CD40" s="24" t="n">
        <v>37135</v>
      </c>
      <c r="CE40" s="24" t="n">
        <v>37165</v>
      </c>
      <c r="CF40" s="24" t="n">
        <v>37196</v>
      </c>
      <c r="CG40" s="24" t="n">
        <v>37226</v>
      </c>
      <c r="CH40" s="24" t="n">
        <v>37257</v>
      </c>
      <c r="CI40" s="24" t="n">
        <v>37288</v>
      </c>
      <c r="CJ40" s="24" t="n">
        <v>37316</v>
      </c>
      <c r="CK40" s="24" t="n">
        <v>37347</v>
      </c>
      <c r="CL40" s="24" t="n">
        <v>37377</v>
      </c>
      <c r="CM40" s="24" t="n">
        <v>37408</v>
      </c>
      <c r="CN40" s="24" t="n">
        <v>37438</v>
      </c>
      <c r="CO40" s="24" t="n">
        <v>37469</v>
      </c>
      <c r="CP40" s="24" t="n">
        <v>37500</v>
      </c>
      <c r="CQ40" s="24" t="n">
        <v>37530</v>
      </c>
      <c r="CR40" s="24" t="n">
        <v>37561</v>
      </c>
      <c r="CS40" s="24" t="n">
        <v>37591</v>
      </c>
      <c r="CT40" s="24" t="n">
        <v>37622</v>
      </c>
      <c r="CU40" s="24" t="n">
        <v>37653</v>
      </c>
      <c r="CV40" s="24" t="n">
        <v>37681</v>
      </c>
      <c r="CW40" s="24" t="n">
        <v>37712</v>
      </c>
      <c r="CX40" s="24" t="n">
        <v>37742</v>
      </c>
      <c r="CY40" s="24" t="n">
        <v>37773</v>
      </c>
      <c r="CZ40" s="24" t="n">
        <v>37803</v>
      </c>
      <c r="DA40" s="24" t="n">
        <v>37834</v>
      </c>
      <c r="DB40" s="24" t="n">
        <v>37865</v>
      </c>
      <c r="DC40" s="24" t="n">
        <v>37895</v>
      </c>
      <c r="DD40" s="24" t="n">
        <v>37926</v>
      </c>
      <c r="DE40" s="24" t="n">
        <v>37956</v>
      </c>
      <c r="DF40" s="24" t="n">
        <v>37987</v>
      </c>
      <c r="DG40" s="24" t="n">
        <v>38018</v>
      </c>
      <c r="DH40" s="24" t="n">
        <v>38047</v>
      </c>
      <c r="DI40" s="24" t="n">
        <v>38078</v>
      </c>
      <c r="DJ40" s="24" t="n">
        <v>38108</v>
      </c>
      <c r="DK40" s="24" t="n">
        <v>38139</v>
      </c>
      <c r="DL40" s="24" t="n">
        <v>38169</v>
      </c>
      <c r="DM40" s="24" t="n">
        <v>38200</v>
      </c>
      <c r="DN40" s="24" t="n">
        <v>38231</v>
      </c>
      <c r="DO40" s="24" t="n">
        <v>38261</v>
      </c>
      <c r="DP40" s="24" t="n">
        <v>38292</v>
      </c>
      <c r="DQ40" s="24" t="n">
        <v>38322</v>
      </c>
      <c r="DR40" s="24" t="n">
        <v>38353</v>
      </c>
      <c r="DS40" s="24" t="n">
        <v>38384</v>
      </c>
      <c r="DT40" s="24" t="n">
        <v>38412</v>
      </c>
      <c r="DU40" s="24" t="n">
        <v>38443</v>
      </c>
      <c r="DV40" s="24" t="n">
        <v>38473</v>
      </c>
      <c r="DW40" s="24" t="n">
        <v>38504</v>
      </c>
      <c r="DX40" s="24" t="n">
        <v>38534</v>
      </c>
      <c r="DY40" s="24" t="n">
        <v>38565</v>
      </c>
      <c r="DZ40" s="24" t="n">
        <v>38596</v>
      </c>
      <c r="EA40" s="24" t="n">
        <v>38626</v>
      </c>
      <c r="EB40" s="24" t="n">
        <v>38657</v>
      </c>
      <c r="EC40" s="24" t="n">
        <v>38687</v>
      </c>
      <c r="ED40" s="24" t="n">
        <v>38718</v>
      </c>
      <c r="EE40" s="24" t="n">
        <v>38749</v>
      </c>
      <c r="EF40" s="24" t="n">
        <v>38777</v>
      </c>
      <c r="EG40" s="24" t="n">
        <v>38808</v>
      </c>
      <c r="EH40" s="24" t="n">
        <v>38838</v>
      </c>
      <c r="EI40" s="24" t="n">
        <v>38869</v>
      </c>
      <c r="EJ40" s="24" t="n">
        <v>38899</v>
      </c>
      <c r="EK40" s="24" t="n">
        <v>38930</v>
      </c>
      <c r="EL40" s="24" t="n">
        <v>38961</v>
      </c>
      <c r="EM40" s="24" t="n">
        <v>38991</v>
      </c>
      <c r="EN40" s="24" t="n">
        <v>39022</v>
      </c>
      <c r="EO40" s="24" t="n">
        <v>39052</v>
      </c>
      <c r="EP40" s="24" t="n">
        <v>39083</v>
      </c>
      <c r="EQ40" s="24" t="n">
        <v>39114</v>
      </c>
      <c r="ER40" s="24" t="n">
        <v>39142</v>
      </c>
      <c r="ES40" s="24" t="n">
        <v>39173</v>
      </c>
      <c r="ET40" s="24" t="n">
        <v>39203</v>
      </c>
      <c r="EU40" s="24" t="n">
        <v>39234</v>
      </c>
      <c r="EV40" s="24" t="n">
        <v>39264</v>
      </c>
      <c r="EW40" s="24" t="n">
        <v>39295</v>
      </c>
      <c r="EX40" s="24" t="n">
        <v>39326</v>
      </c>
      <c r="EY40" s="24" t="n">
        <v>39356</v>
      </c>
      <c r="EZ40" s="24" t="n">
        <v>39387</v>
      </c>
      <c r="FA40" s="24" t="n">
        <v>39417</v>
      </c>
      <c r="FB40" s="24" t="n">
        <v>39448</v>
      </c>
      <c r="FC40" s="24" t="n">
        <v>39479</v>
      </c>
      <c r="FD40" s="24" t="n">
        <v>39508</v>
      </c>
      <c r="FE40" s="24" t="n">
        <v>39539</v>
      </c>
      <c r="FF40" s="24" t="n">
        <v>39569</v>
      </c>
      <c r="FG40" s="24" t="n">
        <v>39600</v>
      </c>
      <c r="FH40" s="24" t="n">
        <v>39630</v>
      </c>
      <c r="FI40" s="24" t="n">
        <v>39661</v>
      </c>
      <c r="FJ40" s="24" t="n">
        <v>39692</v>
      </c>
      <c r="FK40" s="24" t="n">
        <v>39722</v>
      </c>
      <c r="FL40" s="24" t="n">
        <v>39753</v>
      </c>
      <c r="FM40" s="24" t="n">
        <v>39783</v>
      </c>
      <c r="FN40" s="24" t="n">
        <v>39814</v>
      </c>
      <c r="FO40" s="24" t="n">
        <v>39845</v>
      </c>
      <c r="FP40" s="24" t="n">
        <v>39873</v>
      </c>
      <c r="FQ40" s="24" t="n">
        <v>39904</v>
      </c>
      <c r="FR40" s="24" t="n">
        <v>39934</v>
      </c>
      <c r="FS40" s="24" t="n">
        <v>39965</v>
      </c>
      <c r="FT40" s="24" t="n">
        <v>39995</v>
      </c>
      <c r="FU40" s="24" t="n">
        <v>40026</v>
      </c>
      <c r="FV40" s="24" t="n">
        <v>40057</v>
      </c>
      <c r="FW40" s="24" t="n">
        <v>40087</v>
      </c>
      <c r="FX40" s="24" t="n">
        <v>40118</v>
      </c>
      <c r="FY40" s="24" t="n">
        <v>40148</v>
      </c>
      <c r="FZ40" s="24" t="n">
        <v>40179</v>
      </c>
      <c r="GA40" s="24" t="n">
        <v>40210</v>
      </c>
      <c r="GB40" s="24" t="n">
        <v>40238</v>
      </c>
      <c r="GC40" s="24" t="n">
        <v>40269</v>
      </c>
      <c r="GD40" s="24" t="n">
        <v>40299</v>
      </c>
      <c r="GE40" s="24" t="n">
        <v>40330</v>
      </c>
      <c r="GF40" s="24" t="n">
        <v>40360</v>
      </c>
      <c r="GG40" s="24" t="n">
        <v>40391</v>
      </c>
      <c r="GH40" s="24" t="n">
        <v>40422</v>
      </c>
      <c r="GI40" s="24" t="n">
        <v>40452</v>
      </c>
      <c r="GJ40" s="24" t="n">
        <v>40483</v>
      </c>
      <c r="GK40" s="24" t="n">
        <v>40513</v>
      </c>
      <c r="GL40" s="24" t="n">
        <v>40544</v>
      </c>
      <c r="GM40" s="24" t="n">
        <v>40575</v>
      </c>
      <c r="GN40" s="24" t="n">
        <v>40603</v>
      </c>
      <c r="GO40" s="24" t="n">
        <v>40634</v>
      </c>
      <c r="GP40" s="24" t="n">
        <v>40664</v>
      </c>
      <c r="GQ40" s="24" t="n">
        <v>40695</v>
      </c>
      <c r="GR40" s="24" t="n">
        <v>40725</v>
      </c>
      <c r="GS40" s="24" t="n">
        <v>40756</v>
      </c>
      <c r="GT40" s="24" t="n">
        <v>40787</v>
      </c>
      <c r="GU40" s="24" t="n">
        <v>40817</v>
      </c>
      <c r="GV40" s="24" t="n">
        <v>40848</v>
      </c>
      <c r="GW40" s="24" t="n">
        <v>40878</v>
      </c>
      <c r="GX40" s="24" t="n">
        <v>40909</v>
      </c>
      <c r="GY40" s="24" t="n">
        <v>40940</v>
      </c>
      <c r="GZ40" s="24" t="n">
        <v>40969</v>
      </c>
      <c r="HA40" s="24" t="n">
        <v>41000</v>
      </c>
      <c r="HB40" s="24" t="n">
        <v>41030</v>
      </c>
      <c r="HC40" s="24" t="n">
        <v>41061</v>
      </c>
      <c r="HD40" s="24" t="n">
        <v>41091</v>
      </c>
      <c r="HE40" s="24" t="n">
        <v>41122</v>
      </c>
      <c r="HF40" s="24" t="n">
        <v>41153</v>
      </c>
      <c r="HG40" s="24" t="n">
        <v>41183</v>
      </c>
      <c r="HH40" s="24" t="n">
        <v>41214</v>
      </c>
      <c r="HI40" s="24" t="n">
        <v>41244</v>
      </c>
      <c r="HJ40" s="24" t="n">
        <v>41275</v>
      </c>
      <c r="HK40" s="24" t="n">
        <v>41306</v>
      </c>
      <c r="HL40" s="24" t="n">
        <v>41334</v>
      </c>
      <c r="HM40" s="24" t="n">
        <v>41365</v>
      </c>
      <c r="HN40" s="24" t="n">
        <v>41395</v>
      </c>
      <c r="HO40" s="24" t="n">
        <v>41426</v>
      </c>
      <c r="HP40" s="24" t="n">
        <v>41456</v>
      </c>
      <c r="HQ40" s="24" t="n">
        <v>41487</v>
      </c>
      <c r="HR40" s="24" t="n">
        <v>41518</v>
      </c>
      <c r="HS40" s="24" t="n">
        <v>41548</v>
      </c>
      <c r="HT40" s="24" t="n">
        <v>41579</v>
      </c>
      <c r="HU40" s="24" t="n">
        <v>41609</v>
      </c>
      <c r="HV40" s="24" t="n">
        <v>41640</v>
      </c>
      <c r="HW40" s="24" t="n">
        <v>41671</v>
      </c>
      <c r="HX40" s="24" t="n">
        <v>41699</v>
      </c>
      <c r="HY40" s="24" t="n">
        <v>41730</v>
      </c>
      <c r="HZ40" s="24" t="n">
        <v>41760</v>
      </c>
      <c r="IA40" s="24" t="n">
        <v>41791</v>
      </c>
      <c r="IB40" s="24" t="n">
        <v>41821</v>
      </c>
      <c r="IC40" s="24" t="n">
        <v>41852</v>
      </c>
      <c r="ID40" s="24" t="n">
        <v>41883</v>
      </c>
      <c r="IE40" s="24" t="n">
        <v>41913</v>
      </c>
      <c r="IF40" s="24" t="n">
        <v>41944</v>
      </c>
      <c r="IG40" s="24" t="n">
        <v>41974</v>
      </c>
      <c r="IH40" s="24" t="n">
        <v>42005</v>
      </c>
      <c r="II40" s="24" t="n">
        <v>42036</v>
      </c>
      <c r="IJ40" s="24" t="n">
        <v>42064</v>
      </c>
      <c r="IK40" s="24" t="n">
        <v>42095</v>
      </c>
      <c r="IL40" s="24" t="n">
        <v>42125</v>
      </c>
      <c r="IM40" s="24" t="n">
        <v>42156</v>
      </c>
      <c r="IN40" s="24" t="n">
        <v>42186</v>
      </c>
      <c r="IO40" s="24" t="n">
        <v>42217</v>
      </c>
      <c r="IP40" s="24" t="n">
        <v>42248</v>
      </c>
      <c r="IQ40" s="24" t="n">
        <v>42278</v>
      </c>
      <c r="IR40" s="24" t="n">
        <v>42309</v>
      </c>
      <c r="IS40" s="24" t="n">
        <v>42339</v>
      </c>
      <c r="IT40" s="24" t="n">
        <v>42370</v>
      </c>
      <c r="IU40" s="24" t="n">
        <v>42401</v>
      </c>
      <c r="IV40" s="24" t="n">
        <v>42430</v>
      </c>
      <c r="IW40" s="24" t="n">
        <v>42461</v>
      </c>
      <c r="IX40" s="24" t="n">
        <v>42491</v>
      </c>
      <c r="IY40" s="24" t="n">
        <v>42522</v>
      </c>
      <c r="IZ40" s="24" t="n">
        <v>42552</v>
      </c>
      <c r="JA40" s="24" t="n">
        <v>42583</v>
      </c>
      <c r="JB40" s="24" t="n">
        <v>42614</v>
      </c>
      <c r="JC40" s="24" t="n">
        <v>42644</v>
      </c>
      <c r="JD40" s="24" t="n">
        <v>42675</v>
      </c>
      <c r="JE40" s="24" t="n">
        <v>42705</v>
      </c>
      <c r="JF40" s="24" t="n">
        <v>42736</v>
      </c>
      <c r="JG40" s="24" t="n">
        <v>42767</v>
      </c>
      <c r="JH40" s="24" t="n">
        <v>42795</v>
      </c>
      <c r="JI40" s="24" t="n">
        <v>42826</v>
      </c>
      <c r="JJ40" s="24" t="n">
        <v>42856</v>
      </c>
      <c r="JK40" s="24" t="n">
        <v>42887</v>
      </c>
      <c r="JL40" s="24" t="n">
        <v>42917</v>
      </c>
      <c r="JM40" s="24" t="n">
        <v>42948</v>
      </c>
      <c r="JN40" s="24" t="n">
        <v>42979</v>
      </c>
      <c r="JO40" s="24" t="n">
        <v>43009</v>
      </c>
      <c r="JP40" s="24" t="n">
        <v>43040</v>
      </c>
      <c r="JQ40" s="24" t="n">
        <v>43070</v>
      </c>
      <c r="JR40" s="24" t="n">
        <v>43101</v>
      </c>
      <c r="JS40" s="24" t="n">
        <v>43132</v>
      </c>
      <c r="JT40" s="24" t="n">
        <v>43160</v>
      </c>
      <c r="JU40" s="24" t="n">
        <v>43191</v>
      </c>
      <c r="JV40" s="24" t="n">
        <v>43221</v>
      </c>
      <c r="JW40" s="24" t="n">
        <v>43252</v>
      </c>
      <c r="JX40" s="24" t="n">
        <v>43282</v>
      </c>
      <c r="JY40" s="24" t="n">
        <v>43313</v>
      </c>
      <c r="JZ40" s="24" t="n">
        <v>43344</v>
      </c>
      <c r="KA40" s="24" t="n">
        <v>43374</v>
      </c>
      <c r="KB40" s="24" t="n">
        <v>43405</v>
      </c>
      <c r="KC40" s="24" t="n">
        <v>43435</v>
      </c>
      <c r="KD40" s="24" t="n">
        <v>43466</v>
      </c>
      <c r="KE40" s="24" t="n">
        <v>43497</v>
      </c>
      <c r="KF40" s="24" t="n">
        <v>43525</v>
      </c>
      <c r="KG40" s="24" t="n">
        <v>43556</v>
      </c>
      <c r="KH40" s="24" t="n">
        <v>43586</v>
      </c>
      <c r="KI40" s="24" t="n">
        <v>43617</v>
      </c>
      <c r="KJ40" s="24" t="n">
        <v>43647</v>
      </c>
      <c r="KK40" s="24" t="n">
        <v>43678</v>
      </c>
      <c r="KL40" s="24" t="n">
        <v>43709</v>
      </c>
      <c r="KM40" s="24" t="n">
        <v>43739</v>
      </c>
      <c r="KN40" s="24" t="n">
        <v>43770</v>
      </c>
      <c r="KO40" s="24" t="n">
        <v>43800</v>
      </c>
      <c r="KP40" s="24" t="n">
        <v>43831</v>
      </c>
      <c r="KQ40" s="24" t="n">
        <v>43862</v>
      </c>
      <c r="KR40" s="24" t="n">
        <v>43891</v>
      </c>
      <c r="KS40" s="24" t="n">
        <v>43922</v>
      </c>
      <c r="KT40" s="24" t="n">
        <v>43952</v>
      </c>
      <c r="KU40" s="24" t="n">
        <v>43983</v>
      </c>
      <c r="KV40" s="24" t="n">
        <v>44013</v>
      </c>
      <c r="KW40" s="24" t="n">
        <v>44044</v>
      </c>
      <c r="KX40" s="24" t="n">
        <v>44075</v>
      </c>
      <c r="KY40" s="24" t="n">
        <v>44105</v>
      </c>
      <c r="KZ40" s="24" t="n">
        <v>44136</v>
      </c>
      <c r="LA40" s="24" t="n">
        <v>44166</v>
      </c>
      <c r="LB40" s="24" t="n">
        <v>44197</v>
      </c>
      <c r="LC40" s="24" t="n">
        <v>44228</v>
      </c>
      <c r="LD40" s="24" t="n">
        <v>44256</v>
      </c>
      <c r="LE40" s="24" t="n">
        <v>44287</v>
      </c>
      <c r="LF40" s="24" t="n">
        <v>44317</v>
      </c>
      <c r="LG40" s="24" t="n">
        <v>44348</v>
      </c>
      <c r="LH40" s="24" t="n">
        <v>44378</v>
      </c>
      <c r="LI40" s="24" t="n">
        <v>44409</v>
      </c>
      <c r="LJ40" s="24" t="n">
        <v>44440</v>
      </c>
      <c r="LK40" s="24" t="n">
        <v>44470</v>
      </c>
      <c r="LL40" s="24" t="n">
        <v>44501</v>
      </c>
      <c r="LM40" s="24" t="n">
        <v>44531</v>
      </c>
      <c r="LN40" s="24" t="n">
        <v>44562</v>
      </c>
      <c r="LO40" s="24" t="n">
        <v>44593</v>
      </c>
      <c r="LP40" s="24" t="n">
        <v>44621</v>
      </c>
      <c r="LQ40" s="24" t="n">
        <v>44652</v>
      </c>
      <c r="LR40" s="24" t="n">
        <v>44682</v>
      </c>
      <c r="LS40" s="24" t="n">
        <v>44713</v>
      </c>
      <c r="LT40" s="24" t="n">
        <v>44743</v>
      </c>
      <c r="LU40" s="24" t="n">
        <v>44774</v>
      </c>
      <c r="LV40" s="24" t="n">
        <v>44805</v>
      </c>
      <c r="LW40" s="24" t="n">
        <v>44835</v>
      </c>
      <c r="LX40" s="24" t="n">
        <v>44866</v>
      </c>
      <c r="LY40" s="24" t="n">
        <v>44896</v>
      </c>
      <c r="LZ40" s="24" t="n">
        <v>44927</v>
      </c>
      <c r="MA40" s="24" t="n">
        <v>44958</v>
      </c>
      <c r="MB40" s="24" t="n">
        <v>44986</v>
      </c>
      <c r="MC40" s="24" t="n">
        <v>45017</v>
      </c>
      <c r="MD40" s="24" t="n">
        <v>45047</v>
      </c>
      <c r="ME40" s="24" t="n">
        <v>45078</v>
      </c>
      <c r="MF40" s="24" t="n">
        <v>45108</v>
      </c>
      <c r="MG40" s="24" t="n">
        <v>45139</v>
      </c>
      <c r="MH40" s="24" t="n">
        <v>45170</v>
      </c>
      <c r="MI40" s="24" t="n">
        <v>45200</v>
      </c>
      <c r="MJ40" s="24" t="n">
        <v>45231</v>
      </c>
      <c r="MK40" s="24" t="n">
        <v>45261</v>
      </c>
      <c r="ML40" s="24" t="n">
        <v>45292</v>
      </c>
      <c r="MM40" s="24" t="n">
        <v>45323</v>
      </c>
      <c r="MN40" s="24" t="n">
        <v>45352</v>
      </c>
      <c r="MO40" s="24" t="n">
        <v>45383</v>
      </c>
      <c r="MP40" s="24" t="n">
        <v>45413</v>
      </c>
      <c r="MQ40" s="24" t="n">
        <v>45444</v>
      </c>
      <c r="MR40" s="24" t="n">
        <v>45474</v>
      </c>
      <c r="MS40" s="24" t="n">
        <v>45505</v>
      </c>
      <c r="MT40" s="24" t="n">
        <v>45536</v>
      </c>
      <c r="MU40" s="24" t="n">
        <v>45566</v>
      </c>
      <c r="MV40" s="24" t="n">
        <v>45597</v>
      </c>
      <c r="MW40" s="24" t="n">
        <v>45627</v>
      </c>
    </row>
    <row r="41" customFormat="false" ht="15" hidden="false" customHeight="false" outlineLevel="0" collapsed="false">
      <c r="A41" s="15" t="s">
        <v>148</v>
      </c>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c r="CF41" s="13"/>
      <c r="CG41" s="13"/>
      <c r="CH41" s="13"/>
      <c r="CI41" s="13"/>
      <c r="CJ41" s="13"/>
      <c r="CK41" s="13"/>
      <c r="CL41" s="13"/>
      <c r="CM41" s="13"/>
      <c r="CN41" s="13"/>
      <c r="CO41" s="13"/>
      <c r="CP41" s="13"/>
      <c r="CQ41" s="13"/>
      <c r="CR41" s="13"/>
      <c r="CS41" s="13"/>
      <c r="CT41" s="13"/>
      <c r="CU41" s="13"/>
      <c r="CV41" s="13"/>
      <c r="CW41" s="13"/>
      <c r="CX41" s="13"/>
      <c r="CY41" s="13"/>
      <c r="CZ41" s="13"/>
      <c r="DA41" s="13"/>
      <c r="DB41" s="13"/>
      <c r="DC41" s="13"/>
      <c r="DD41" s="13"/>
      <c r="DE41" s="13"/>
      <c r="DF41" s="13"/>
      <c r="DG41" s="13"/>
      <c r="DH41" s="13"/>
      <c r="DI41" s="13"/>
      <c r="DJ41" s="13"/>
      <c r="DK41" s="13"/>
      <c r="DL41" s="13"/>
      <c r="DM41" s="13"/>
      <c r="DN41" s="13"/>
      <c r="DO41" s="13"/>
      <c r="DP41" s="13"/>
      <c r="DQ41" s="13"/>
      <c r="DR41" s="13"/>
      <c r="DS41" s="13"/>
      <c r="DT41" s="13"/>
      <c r="DU41" s="13"/>
      <c r="DV41" s="13"/>
      <c r="DW41" s="13"/>
      <c r="DX41" s="13"/>
      <c r="DY41" s="13"/>
      <c r="DZ41" s="13"/>
      <c r="EA41" s="13"/>
      <c r="EB41" s="13"/>
      <c r="EC41" s="13"/>
      <c r="ED41" s="13"/>
      <c r="EE41" s="13"/>
      <c r="EF41" s="13"/>
      <c r="EG41" s="13"/>
      <c r="EH41" s="13"/>
      <c r="EI41" s="13"/>
      <c r="EJ41" s="13"/>
      <c r="EK41" s="13"/>
      <c r="EL41" s="13"/>
      <c r="EM41" s="13"/>
      <c r="EN41" s="13"/>
      <c r="EO41" s="13"/>
      <c r="EP41" s="13"/>
      <c r="EQ41" s="13"/>
      <c r="ER41" s="13"/>
      <c r="ES41" s="13"/>
      <c r="ET41" s="13"/>
      <c r="EU41" s="13"/>
      <c r="EV41" s="13"/>
      <c r="EW41" s="13"/>
      <c r="EX41" s="13"/>
      <c r="EY41" s="13"/>
      <c r="EZ41" s="13"/>
      <c r="FA41" s="13"/>
      <c r="FB41" s="13"/>
      <c r="FC41" s="13"/>
      <c r="FD41" s="13"/>
      <c r="FE41" s="13"/>
      <c r="FF41" s="13"/>
      <c r="FG41" s="13"/>
      <c r="FH41" s="13"/>
      <c r="FI41" s="13"/>
      <c r="FJ41" s="13"/>
      <c r="FK41" s="13"/>
      <c r="FL41" s="13"/>
      <c r="FM41" s="13"/>
      <c r="FN41" s="13"/>
      <c r="FO41" s="13"/>
      <c r="FP41" s="13"/>
      <c r="FQ41" s="13"/>
      <c r="FR41" s="13"/>
      <c r="FS41" s="13"/>
      <c r="FT41" s="13"/>
      <c r="FU41" s="13"/>
      <c r="FV41" s="13"/>
      <c r="FW41" s="13"/>
      <c r="FX41" s="13"/>
      <c r="FY41" s="13"/>
      <c r="FZ41" s="13"/>
      <c r="GA41" s="13"/>
      <c r="GB41" s="13"/>
      <c r="GC41" s="13"/>
      <c r="GD41" s="13"/>
      <c r="GE41" s="13"/>
      <c r="GF41" s="13"/>
      <c r="GG41" s="13"/>
      <c r="GH41" s="13"/>
      <c r="GI41" s="13"/>
      <c r="GJ41" s="13"/>
      <c r="GK41" s="13"/>
      <c r="GL41" s="13"/>
      <c r="GM41" s="13"/>
      <c r="GN41" s="13"/>
      <c r="GO41" s="13"/>
      <c r="GP41" s="13"/>
      <c r="GQ41" s="13"/>
      <c r="GR41" s="13"/>
      <c r="GS41" s="13"/>
      <c r="GT41" s="13"/>
      <c r="GU41" s="13"/>
      <c r="GV41" s="13"/>
      <c r="GW41" s="13"/>
      <c r="GX41" s="13"/>
      <c r="GY41" s="13"/>
      <c r="GZ41" s="13"/>
      <c r="HA41" s="13"/>
      <c r="HB41" s="13"/>
      <c r="HC41" s="13"/>
      <c r="HD41" s="13"/>
      <c r="HE41" s="13"/>
      <c r="HF41" s="13"/>
      <c r="HG41" s="13"/>
      <c r="HH41" s="13"/>
      <c r="HI41" s="13"/>
      <c r="HJ41" s="13"/>
      <c r="HK41" s="13"/>
      <c r="HL41" s="13"/>
      <c r="HM41" s="13"/>
      <c r="HN41" s="13"/>
      <c r="HO41" s="13"/>
      <c r="HP41" s="13"/>
      <c r="HQ41" s="13"/>
      <c r="HR41" s="13"/>
      <c r="HS41" s="13"/>
      <c r="HT41" s="13"/>
      <c r="HU41" s="13"/>
      <c r="HV41" s="13"/>
      <c r="HW41" s="13"/>
      <c r="HX41" s="13"/>
      <c r="HY41" s="13"/>
      <c r="HZ41" s="13"/>
      <c r="IA41" s="13"/>
      <c r="IB41" s="13"/>
      <c r="IC41" s="13"/>
      <c r="ID41" s="13"/>
      <c r="IE41" s="13"/>
      <c r="IF41" s="13"/>
      <c r="IG41" s="13"/>
      <c r="IH41" s="13"/>
      <c r="II41" s="13"/>
      <c r="IJ41" s="13"/>
      <c r="IK41" s="13"/>
      <c r="IL41" s="13"/>
      <c r="IM41" s="13"/>
      <c r="IN41" s="13"/>
      <c r="IO41" s="13"/>
      <c r="IP41" s="13"/>
      <c r="IQ41" s="13"/>
      <c r="IR41" s="13"/>
      <c r="IS41" s="13"/>
      <c r="IT41" s="13"/>
      <c r="IU41" s="13"/>
      <c r="IV41" s="13"/>
      <c r="IW41" s="13"/>
      <c r="IX41" s="13"/>
      <c r="IY41" s="13"/>
      <c r="IZ41" s="13"/>
      <c r="JA41" s="13"/>
      <c r="JB41" s="13"/>
      <c r="JC41" s="13"/>
      <c r="JD41" s="13"/>
      <c r="JE41" s="13"/>
      <c r="JF41" s="13"/>
      <c r="JG41" s="13"/>
      <c r="JH41" s="13"/>
      <c r="JI41" s="13"/>
      <c r="JJ41" s="13"/>
      <c r="JK41" s="13"/>
      <c r="JL41" s="13"/>
      <c r="JM41" s="13"/>
      <c r="JN41" s="13"/>
      <c r="JO41" s="13"/>
      <c r="JP41" s="13"/>
      <c r="JQ41" s="13"/>
      <c r="JR41" s="13"/>
      <c r="JS41" s="13"/>
      <c r="JT41" s="13"/>
      <c r="JU41" s="13"/>
      <c r="JV41" s="13"/>
      <c r="JW41" s="13"/>
      <c r="JX41" s="13"/>
      <c r="JY41" s="13"/>
      <c r="JZ41" s="13"/>
      <c r="KA41" s="13"/>
      <c r="KB41" s="13"/>
      <c r="KC41" s="13"/>
      <c r="KD41" s="13"/>
      <c r="KE41" s="13"/>
      <c r="KF41" s="13"/>
      <c r="KG41" s="13"/>
      <c r="KH41" s="13"/>
      <c r="KI41" s="13"/>
      <c r="KJ41" s="13"/>
      <c r="KK41" s="13"/>
      <c r="KL41" s="13"/>
      <c r="KM41" s="13"/>
      <c r="KN41" s="13"/>
      <c r="KO41" s="13"/>
      <c r="KP41" s="13"/>
      <c r="KQ41" s="13"/>
      <c r="KR41" s="13"/>
      <c r="KS41" s="13"/>
      <c r="KT41" s="13"/>
      <c r="KU41" s="13"/>
      <c r="KV41" s="13"/>
      <c r="KW41" s="13"/>
      <c r="KX41" s="13"/>
      <c r="KY41" s="13"/>
      <c r="KZ41" s="13"/>
      <c r="LA41" s="13"/>
      <c r="LB41" s="13"/>
      <c r="LC41" s="13"/>
      <c r="LD41" s="13"/>
      <c r="LE41" s="13"/>
      <c r="LF41" s="13"/>
      <c r="LG41" s="13"/>
      <c r="LH41" s="13"/>
      <c r="LI41" s="13"/>
      <c r="LJ41" s="13"/>
      <c r="LK41" s="13"/>
      <c r="LL41" s="13"/>
      <c r="LM41" s="13"/>
      <c r="LN41" s="13"/>
      <c r="LO41" s="13"/>
      <c r="LP41" s="13"/>
      <c r="LQ41" s="13"/>
      <c r="LR41" s="13"/>
      <c r="LS41" s="13"/>
      <c r="LT41" s="13"/>
      <c r="LU41" s="13"/>
      <c r="LV41" s="13"/>
      <c r="LW41" s="13"/>
      <c r="LX41" s="13"/>
      <c r="LY41" s="13"/>
      <c r="LZ41" s="13"/>
      <c r="MA41" s="13"/>
      <c r="MB41" s="13"/>
      <c r="MC41" s="13"/>
      <c r="MD41" s="13"/>
      <c r="ME41" s="13"/>
      <c r="MF41" s="13"/>
      <c r="MG41" s="13"/>
      <c r="MH41" s="13"/>
      <c r="MI41" s="13"/>
      <c r="MJ41" s="13"/>
      <c r="MK41" s="13"/>
      <c r="ML41" s="13"/>
      <c r="MM41" s="13"/>
      <c r="MN41" s="13"/>
      <c r="MO41" s="13"/>
      <c r="MP41" s="13"/>
      <c r="MQ41" s="13"/>
      <c r="MR41" s="13"/>
      <c r="MS41" s="13"/>
      <c r="MT41" s="13"/>
      <c r="MU41" s="13"/>
      <c r="MV41" s="13"/>
      <c r="MW41" s="13"/>
    </row>
    <row r="42" customFormat="false" ht="15" hidden="false" customHeight="false" outlineLevel="0" collapsed="false">
      <c r="A42" s="16" t="s">
        <v>149</v>
      </c>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c r="KO42" s="17"/>
      <c r="KP42" s="17"/>
      <c r="KQ42" s="17"/>
      <c r="KR42" s="17"/>
      <c r="KS42" s="17"/>
      <c r="KT42" s="17"/>
      <c r="KU42" s="17"/>
      <c r="KV42" s="17"/>
      <c r="KW42" s="17"/>
      <c r="KX42" s="17"/>
      <c r="KY42" s="17"/>
      <c r="KZ42" s="17"/>
      <c r="LA42" s="17"/>
      <c r="LB42" s="17"/>
      <c r="LC42" s="17"/>
      <c r="LD42" s="17"/>
      <c r="LE42" s="17"/>
      <c r="LF42" s="17"/>
      <c r="LG42" s="17"/>
      <c r="LH42" s="17"/>
      <c r="LI42" s="17"/>
      <c r="LJ42" s="17"/>
      <c r="LK42" s="17"/>
      <c r="LL42" s="17"/>
      <c r="LM42" s="17"/>
      <c r="LN42" s="17"/>
      <c r="LO42" s="17"/>
      <c r="LP42" s="17"/>
      <c r="LQ42" s="17"/>
      <c r="LR42" s="17"/>
      <c r="LS42" s="17"/>
      <c r="LT42" s="17"/>
      <c r="LU42" s="17"/>
      <c r="LV42" s="17"/>
      <c r="LW42" s="17"/>
      <c r="LX42" s="17"/>
      <c r="LY42" s="17"/>
      <c r="LZ42" s="17"/>
      <c r="MA42" s="17"/>
      <c r="MB42" s="17"/>
      <c r="MC42" s="17"/>
      <c r="MD42" s="17"/>
      <c r="ME42" s="17"/>
      <c r="MF42" s="17"/>
      <c r="MG42" s="17"/>
      <c r="MH42" s="17"/>
      <c r="MI42" s="17"/>
      <c r="MJ42" s="17"/>
      <c r="MK42" s="17"/>
      <c r="ML42" s="17"/>
      <c r="MM42" s="17"/>
      <c r="MN42" s="17"/>
      <c r="MO42" s="17"/>
      <c r="MP42" s="17"/>
      <c r="MQ42" s="17"/>
      <c r="MR42" s="17"/>
      <c r="MS42" s="17"/>
      <c r="MT42" s="17"/>
      <c r="MU42" s="17"/>
      <c r="MV42" s="17"/>
      <c r="MW42" s="17"/>
    </row>
    <row r="43" customFormat="false" ht="15" hidden="false" customHeight="false" outlineLevel="0" collapsed="false">
      <c r="A43" s="16" t="s">
        <v>150</v>
      </c>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c r="KO43" s="17"/>
      <c r="KP43" s="17"/>
      <c r="KQ43" s="17"/>
      <c r="KR43" s="17"/>
      <c r="KS43" s="17"/>
      <c r="KT43" s="17"/>
      <c r="KU43" s="17"/>
      <c r="KV43" s="17"/>
      <c r="KW43" s="17"/>
      <c r="KX43" s="17"/>
      <c r="KY43" s="17"/>
      <c r="KZ43" s="17"/>
      <c r="LA43" s="17"/>
      <c r="LB43" s="17"/>
      <c r="LC43" s="17"/>
      <c r="LD43" s="17"/>
      <c r="LE43" s="17"/>
      <c r="LF43" s="17"/>
      <c r="LG43" s="17"/>
      <c r="LH43" s="17"/>
      <c r="LI43" s="17"/>
      <c r="LJ43" s="17"/>
      <c r="LK43" s="17"/>
      <c r="LL43" s="17"/>
      <c r="LM43" s="17"/>
      <c r="LN43" s="17"/>
      <c r="LO43" s="17"/>
      <c r="LP43" s="17"/>
      <c r="LQ43" s="17"/>
      <c r="LR43" s="17"/>
      <c r="LS43" s="17"/>
      <c r="LT43" s="17"/>
      <c r="LU43" s="17"/>
      <c r="LV43" s="17"/>
      <c r="LW43" s="17"/>
      <c r="LX43" s="17"/>
      <c r="LY43" s="17"/>
      <c r="LZ43" s="17"/>
      <c r="MA43" s="17"/>
      <c r="MB43" s="17"/>
      <c r="MC43" s="17"/>
      <c r="MD43" s="17"/>
      <c r="ME43" s="17"/>
      <c r="MF43" s="17"/>
      <c r="MG43" s="17"/>
      <c r="MH43" s="17"/>
      <c r="MI43" s="17"/>
      <c r="MJ43" s="17"/>
      <c r="MK43" s="17"/>
      <c r="ML43" s="17"/>
      <c r="MM43" s="17"/>
      <c r="MN43" s="17"/>
      <c r="MO43" s="17"/>
      <c r="MP43" s="17"/>
      <c r="MQ43" s="17"/>
      <c r="MR43" s="17"/>
      <c r="MS43" s="17"/>
      <c r="MT43" s="17"/>
      <c r="MU43" s="17"/>
      <c r="MV43" s="17"/>
      <c r="MW43" s="17"/>
    </row>
    <row r="44" customFormat="false" ht="15" hidden="false" customHeight="false" outlineLevel="0" collapsed="false">
      <c r="A44" s="15" t="s">
        <v>151</v>
      </c>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c r="KO44" s="17"/>
      <c r="KP44" s="17"/>
      <c r="KQ44" s="17"/>
      <c r="KR44" s="17"/>
      <c r="KS44" s="17"/>
      <c r="KT44" s="17"/>
      <c r="KU44" s="17"/>
      <c r="KV44" s="17"/>
      <c r="KW44" s="17"/>
      <c r="KX44" s="17"/>
      <c r="KY44" s="17"/>
      <c r="KZ44" s="17"/>
      <c r="LA44" s="17"/>
      <c r="LB44" s="17"/>
      <c r="LC44" s="17"/>
      <c r="LD44" s="17"/>
      <c r="LE44" s="17"/>
      <c r="LF44" s="17"/>
      <c r="LG44" s="17"/>
      <c r="LH44" s="17"/>
      <c r="LI44" s="17"/>
      <c r="LJ44" s="17"/>
      <c r="LK44" s="17"/>
      <c r="LL44" s="17"/>
      <c r="LM44" s="17"/>
      <c r="LN44" s="17"/>
      <c r="LO44" s="17"/>
      <c r="LP44" s="17"/>
      <c r="LQ44" s="17"/>
      <c r="LR44" s="17"/>
      <c r="LS44" s="17"/>
      <c r="LT44" s="17"/>
      <c r="LU44" s="17"/>
      <c r="LV44" s="17"/>
      <c r="LW44" s="17"/>
      <c r="LX44" s="17"/>
      <c r="LY44" s="17"/>
      <c r="LZ44" s="17"/>
      <c r="MA44" s="17"/>
      <c r="MB44" s="17"/>
      <c r="MC44" s="17"/>
      <c r="MD44" s="17"/>
      <c r="ME44" s="17"/>
      <c r="MF44" s="17"/>
      <c r="MG44" s="17"/>
      <c r="MH44" s="17"/>
      <c r="MI44" s="17"/>
      <c r="MJ44" s="17"/>
      <c r="MK44" s="17"/>
      <c r="ML44" s="17"/>
      <c r="MM44" s="17"/>
      <c r="MN44" s="17"/>
      <c r="MO44" s="17"/>
      <c r="MP44" s="17"/>
      <c r="MQ44" s="17"/>
      <c r="MR44" s="17"/>
      <c r="MS44" s="17"/>
      <c r="MT44" s="17"/>
      <c r="MU44" s="17"/>
      <c r="MV44" s="17"/>
      <c r="MW44" s="17"/>
    </row>
    <row r="45" customFormat="false" ht="15" hidden="false" customHeight="false" outlineLevel="0" collapsed="false">
      <c r="A45" s="16" t="s">
        <v>152</v>
      </c>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c r="KO45" s="17"/>
      <c r="KP45" s="17"/>
      <c r="KQ45" s="17"/>
      <c r="KR45" s="17"/>
      <c r="KS45" s="17"/>
      <c r="KT45" s="17"/>
      <c r="KU45" s="17"/>
      <c r="KV45" s="17"/>
      <c r="KW45" s="17"/>
      <c r="KX45" s="17"/>
      <c r="KY45" s="17"/>
      <c r="KZ45" s="17"/>
      <c r="LA45" s="17"/>
      <c r="LB45" s="17"/>
      <c r="LC45" s="17"/>
      <c r="LD45" s="17"/>
      <c r="LE45" s="17"/>
      <c r="LF45" s="17"/>
      <c r="LG45" s="17"/>
      <c r="LH45" s="17"/>
      <c r="LI45" s="17"/>
      <c r="LJ45" s="17"/>
      <c r="LK45" s="17"/>
      <c r="LL45" s="17"/>
      <c r="LM45" s="17"/>
      <c r="LN45" s="17"/>
      <c r="LO45" s="17"/>
      <c r="LP45" s="17"/>
      <c r="LQ45" s="17"/>
      <c r="LR45" s="17"/>
      <c r="LS45" s="17"/>
      <c r="LT45" s="17"/>
      <c r="LU45" s="17"/>
      <c r="LV45" s="17"/>
      <c r="LW45" s="17"/>
      <c r="LX45" s="17"/>
      <c r="LY45" s="17"/>
      <c r="LZ45" s="17"/>
      <c r="MA45" s="17"/>
      <c r="MB45" s="17"/>
      <c r="MC45" s="17"/>
      <c r="MD45" s="17"/>
      <c r="ME45" s="17"/>
      <c r="MF45" s="17"/>
      <c r="MG45" s="17"/>
      <c r="MH45" s="17"/>
      <c r="MI45" s="17"/>
      <c r="MJ45" s="17"/>
      <c r="MK45" s="17"/>
      <c r="ML45" s="17"/>
      <c r="MM45" s="17"/>
      <c r="MN45" s="17"/>
      <c r="MO45" s="17"/>
      <c r="MP45" s="17"/>
      <c r="MQ45" s="17"/>
      <c r="MR45" s="17"/>
      <c r="MS45" s="17"/>
      <c r="MT45" s="17"/>
      <c r="MU45" s="17"/>
      <c r="MV45" s="17"/>
      <c r="MW45" s="17"/>
    </row>
    <row r="46" customFormat="false" ht="15" hidden="false" customHeight="false" outlineLevel="0" collapsed="false">
      <c r="A46" s="16" t="s">
        <v>153</v>
      </c>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c r="KO46" s="17"/>
      <c r="KP46" s="17"/>
      <c r="KQ46" s="17"/>
      <c r="KR46" s="17"/>
      <c r="KS46" s="17"/>
      <c r="KT46" s="17"/>
      <c r="KU46" s="17"/>
      <c r="KV46" s="17"/>
      <c r="KW46" s="17"/>
      <c r="KX46" s="17"/>
      <c r="KY46" s="17"/>
      <c r="KZ46" s="17"/>
      <c r="LA46" s="17"/>
      <c r="LB46" s="17"/>
      <c r="LC46" s="17"/>
      <c r="LD46" s="17"/>
      <c r="LE46" s="17"/>
      <c r="LF46" s="17"/>
      <c r="LG46" s="17"/>
      <c r="LH46" s="17"/>
      <c r="LI46" s="17"/>
      <c r="LJ46" s="17"/>
      <c r="LK46" s="17"/>
      <c r="LL46" s="17"/>
      <c r="LM46" s="17"/>
      <c r="LN46" s="17"/>
      <c r="LO46" s="17"/>
      <c r="LP46" s="17"/>
      <c r="LQ46" s="17"/>
      <c r="LR46" s="17"/>
      <c r="LS46" s="17"/>
      <c r="LT46" s="17"/>
      <c r="LU46" s="17"/>
      <c r="LV46" s="17"/>
      <c r="LW46" s="17"/>
      <c r="LX46" s="17"/>
      <c r="LY46" s="17"/>
      <c r="LZ46" s="17"/>
      <c r="MA46" s="17"/>
      <c r="MB46" s="17"/>
      <c r="MC46" s="17"/>
      <c r="MD46" s="17"/>
      <c r="ME46" s="17"/>
      <c r="MF46" s="17"/>
      <c r="MG46" s="17"/>
      <c r="MH46" s="17"/>
      <c r="MI46" s="17"/>
      <c r="MJ46" s="17"/>
      <c r="MK46" s="17"/>
      <c r="ML46" s="17"/>
      <c r="MM46" s="17"/>
      <c r="MN46" s="17"/>
      <c r="MO46" s="17"/>
      <c r="MP46" s="17"/>
      <c r="MQ46" s="17"/>
      <c r="MR46" s="17"/>
      <c r="MS46" s="17"/>
      <c r="MT46" s="17"/>
      <c r="MU46" s="17"/>
      <c r="MV46" s="17"/>
      <c r="MW46" s="17"/>
    </row>
    <row r="47" customFormat="false" ht="15" hidden="false" customHeight="false" outlineLevel="0" collapsed="false">
      <c r="A47" s="16" t="s">
        <v>154</v>
      </c>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c r="KO47" s="17"/>
      <c r="KP47" s="17"/>
      <c r="KQ47" s="17"/>
      <c r="KR47" s="17"/>
      <c r="KS47" s="17"/>
      <c r="KT47" s="17"/>
      <c r="KU47" s="17"/>
      <c r="KV47" s="17"/>
      <c r="KW47" s="17"/>
      <c r="KX47" s="17"/>
      <c r="KY47" s="17"/>
      <c r="KZ47" s="17"/>
      <c r="LA47" s="17"/>
      <c r="LB47" s="17"/>
      <c r="LC47" s="17"/>
      <c r="LD47" s="17"/>
      <c r="LE47" s="17"/>
      <c r="LF47" s="17"/>
      <c r="LG47" s="17"/>
      <c r="LH47" s="17"/>
      <c r="LI47" s="17"/>
      <c r="LJ47" s="17"/>
      <c r="LK47" s="17"/>
      <c r="LL47" s="17"/>
      <c r="LM47" s="17"/>
      <c r="LN47" s="17"/>
      <c r="LO47" s="17"/>
      <c r="LP47" s="17"/>
      <c r="LQ47" s="17"/>
      <c r="LR47" s="17"/>
      <c r="LS47" s="17"/>
      <c r="LT47" s="17"/>
      <c r="LU47" s="17"/>
      <c r="LV47" s="17"/>
      <c r="LW47" s="17"/>
      <c r="LX47" s="17"/>
      <c r="LY47" s="17"/>
      <c r="LZ47" s="17"/>
      <c r="MA47" s="17"/>
      <c r="MB47" s="17"/>
      <c r="MC47" s="17"/>
      <c r="MD47" s="17"/>
      <c r="ME47" s="17"/>
      <c r="MF47" s="17"/>
      <c r="MG47" s="17"/>
      <c r="MH47" s="17"/>
      <c r="MI47" s="17"/>
      <c r="MJ47" s="17"/>
      <c r="MK47" s="17"/>
      <c r="ML47" s="17"/>
      <c r="MM47" s="17"/>
      <c r="MN47" s="17"/>
      <c r="MO47" s="17"/>
      <c r="MP47" s="17"/>
      <c r="MQ47" s="17"/>
      <c r="MR47" s="17"/>
      <c r="MS47" s="17"/>
      <c r="MT47" s="17"/>
      <c r="MU47" s="17"/>
      <c r="MV47" s="17"/>
      <c r="MW47" s="17"/>
    </row>
    <row r="48" customFormat="false" ht="15" hidden="false" customHeight="false" outlineLevel="0" collapsed="false">
      <c r="A48" s="16" t="s">
        <v>155</v>
      </c>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c r="KO48" s="17"/>
      <c r="KP48" s="17"/>
      <c r="KQ48" s="17"/>
      <c r="KR48" s="17"/>
      <c r="KS48" s="17"/>
      <c r="KT48" s="17"/>
      <c r="KU48" s="17"/>
      <c r="KV48" s="17"/>
      <c r="KW48" s="17"/>
      <c r="KX48" s="17"/>
      <c r="KY48" s="17"/>
      <c r="KZ48" s="17"/>
      <c r="LA48" s="17"/>
      <c r="LB48" s="17"/>
      <c r="LC48" s="17"/>
      <c r="LD48" s="17"/>
      <c r="LE48" s="17"/>
      <c r="LF48" s="17"/>
      <c r="LG48" s="17"/>
      <c r="LH48" s="17"/>
      <c r="LI48" s="17"/>
      <c r="LJ48" s="17"/>
      <c r="LK48" s="17"/>
      <c r="LL48" s="17"/>
      <c r="LM48" s="17"/>
      <c r="LN48" s="17"/>
      <c r="LO48" s="17"/>
      <c r="LP48" s="17"/>
      <c r="LQ48" s="17"/>
      <c r="LR48" s="17"/>
      <c r="LS48" s="17"/>
      <c r="LT48" s="17"/>
      <c r="LU48" s="17"/>
      <c r="LV48" s="17"/>
      <c r="LW48" s="17"/>
      <c r="LX48" s="17"/>
      <c r="LY48" s="17"/>
      <c r="LZ48" s="17"/>
      <c r="MA48" s="17"/>
      <c r="MB48" s="17"/>
      <c r="MC48" s="17"/>
      <c r="MD48" s="17"/>
      <c r="ME48" s="17"/>
      <c r="MF48" s="17"/>
      <c r="MG48" s="17"/>
      <c r="MH48" s="17"/>
      <c r="MI48" s="17"/>
      <c r="MJ48" s="17"/>
      <c r="MK48" s="17"/>
      <c r="ML48" s="17"/>
      <c r="MM48" s="17"/>
      <c r="MN48" s="17"/>
      <c r="MO48" s="17"/>
      <c r="MP48" s="17"/>
      <c r="MQ48" s="17"/>
      <c r="MR48" s="17"/>
      <c r="MS48" s="17"/>
      <c r="MT48" s="17"/>
      <c r="MU48" s="17"/>
      <c r="MV48" s="17"/>
      <c r="MW48" s="17"/>
    </row>
    <row r="49" customFormat="false" ht="15" hidden="false" customHeight="false" outlineLevel="0" collapsed="false">
      <c r="A49" s="15" t="s">
        <v>156</v>
      </c>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c r="KO49" s="17"/>
      <c r="KP49" s="17"/>
      <c r="KQ49" s="17"/>
      <c r="KR49" s="17"/>
      <c r="KS49" s="17"/>
      <c r="KT49" s="17"/>
      <c r="KU49" s="17"/>
      <c r="KV49" s="17"/>
      <c r="KW49" s="17"/>
      <c r="KX49" s="17"/>
      <c r="KY49" s="17"/>
      <c r="KZ49" s="17"/>
      <c r="LA49" s="17"/>
      <c r="LB49" s="17"/>
      <c r="LC49" s="17"/>
      <c r="LD49" s="17"/>
      <c r="LE49" s="17"/>
      <c r="LF49" s="17"/>
      <c r="LG49" s="17"/>
      <c r="LH49" s="17"/>
      <c r="LI49" s="17"/>
      <c r="LJ49" s="17"/>
      <c r="LK49" s="17"/>
      <c r="LL49" s="17"/>
      <c r="LM49" s="17"/>
      <c r="LN49" s="17"/>
      <c r="LO49" s="17"/>
      <c r="LP49" s="17"/>
      <c r="LQ49" s="17"/>
      <c r="LR49" s="17"/>
      <c r="LS49" s="17"/>
      <c r="LT49" s="17"/>
      <c r="LU49" s="17"/>
      <c r="LV49" s="17"/>
      <c r="LW49" s="17"/>
      <c r="LX49" s="17"/>
      <c r="LY49" s="17"/>
      <c r="LZ49" s="17"/>
      <c r="MA49" s="17"/>
      <c r="MB49" s="17"/>
      <c r="MC49" s="17"/>
      <c r="MD49" s="17"/>
      <c r="ME49" s="17"/>
      <c r="MF49" s="17"/>
      <c r="MG49" s="17"/>
      <c r="MH49" s="17"/>
      <c r="MI49" s="17"/>
      <c r="MJ49" s="17"/>
      <c r="MK49" s="17"/>
      <c r="ML49" s="17"/>
      <c r="MM49" s="17"/>
      <c r="MN49" s="17"/>
      <c r="MO49" s="17"/>
      <c r="MP49" s="17"/>
      <c r="MQ49" s="17"/>
      <c r="MR49" s="17"/>
      <c r="MS49" s="17"/>
      <c r="MT49" s="17"/>
      <c r="MU49" s="17"/>
      <c r="MV49" s="17"/>
      <c r="MW49" s="17"/>
    </row>
    <row r="50" customFormat="false" ht="15" hidden="false" customHeight="false" outlineLevel="0" collapsed="false">
      <c r="A50" s="16" t="s">
        <v>157</v>
      </c>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c r="KO50" s="17"/>
      <c r="KP50" s="17"/>
      <c r="KQ50" s="17"/>
      <c r="KR50" s="17"/>
      <c r="KS50" s="17"/>
      <c r="KT50" s="17"/>
      <c r="KU50" s="17"/>
      <c r="KV50" s="17"/>
      <c r="KW50" s="17"/>
      <c r="KX50" s="17"/>
      <c r="KY50" s="17"/>
      <c r="KZ50" s="17"/>
      <c r="LA50" s="17"/>
      <c r="LB50" s="17"/>
      <c r="LC50" s="17"/>
      <c r="LD50" s="17"/>
      <c r="LE50" s="17"/>
      <c r="LF50" s="17"/>
      <c r="LG50" s="17"/>
      <c r="LH50" s="17"/>
      <c r="LI50" s="17"/>
      <c r="LJ50" s="17"/>
      <c r="LK50" s="17"/>
      <c r="LL50" s="17"/>
      <c r="LM50" s="17"/>
      <c r="LN50" s="17"/>
      <c r="LO50" s="17"/>
      <c r="LP50" s="17"/>
      <c r="LQ50" s="17"/>
      <c r="LR50" s="17"/>
      <c r="LS50" s="17"/>
      <c r="LT50" s="17"/>
      <c r="LU50" s="17"/>
      <c r="LV50" s="17"/>
      <c r="LW50" s="17"/>
      <c r="LX50" s="17"/>
      <c r="LY50" s="17"/>
      <c r="LZ50" s="17"/>
      <c r="MA50" s="17"/>
      <c r="MB50" s="17"/>
      <c r="MC50" s="17"/>
      <c r="MD50" s="17"/>
      <c r="ME50" s="17"/>
      <c r="MF50" s="17"/>
      <c r="MG50" s="17"/>
      <c r="MH50" s="17"/>
      <c r="MI50" s="17"/>
      <c r="MJ50" s="17"/>
      <c r="MK50" s="17"/>
      <c r="ML50" s="17"/>
      <c r="MM50" s="17"/>
      <c r="MN50" s="17"/>
      <c r="MO50" s="17"/>
      <c r="MP50" s="17"/>
      <c r="MQ50" s="17"/>
      <c r="MR50" s="17"/>
      <c r="MS50" s="17"/>
      <c r="MT50" s="17"/>
      <c r="MU50" s="17"/>
      <c r="MV50" s="17"/>
      <c r="MW50" s="17"/>
    </row>
    <row r="51" customFormat="false" ht="15" hidden="false" customHeight="false" outlineLevel="0" collapsed="false">
      <c r="A51" s="16" t="s">
        <v>158</v>
      </c>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c r="KO51" s="17"/>
      <c r="KP51" s="17"/>
      <c r="KQ51" s="17"/>
      <c r="KR51" s="17"/>
      <c r="KS51" s="17"/>
      <c r="KT51" s="17"/>
      <c r="KU51" s="17"/>
      <c r="KV51" s="17"/>
      <c r="KW51" s="17"/>
      <c r="KX51" s="17"/>
      <c r="KY51" s="17"/>
      <c r="KZ51" s="17"/>
      <c r="LA51" s="17"/>
      <c r="LB51" s="17"/>
      <c r="LC51" s="17"/>
      <c r="LD51" s="17"/>
      <c r="LE51" s="17"/>
      <c r="LF51" s="17"/>
      <c r="LG51" s="17"/>
      <c r="LH51" s="17"/>
      <c r="LI51" s="17"/>
      <c r="LJ51" s="17"/>
      <c r="LK51" s="17"/>
      <c r="LL51" s="17"/>
      <c r="LM51" s="17"/>
      <c r="LN51" s="17"/>
      <c r="LO51" s="17"/>
      <c r="LP51" s="17"/>
      <c r="LQ51" s="17"/>
      <c r="LR51" s="17"/>
      <c r="LS51" s="17"/>
      <c r="LT51" s="17"/>
      <c r="LU51" s="17"/>
      <c r="LV51" s="17"/>
      <c r="LW51" s="17"/>
      <c r="LX51" s="17"/>
      <c r="LY51" s="17"/>
      <c r="LZ51" s="17"/>
      <c r="MA51" s="17"/>
      <c r="MB51" s="17"/>
      <c r="MC51" s="17"/>
      <c r="MD51" s="17"/>
      <c r="ME51" s="17"/>
      <c r="MF51" s="17"/>
      <c r="MG51" s="17"/>
      <c r="MH51" s="17"/>
      <c r="MI51" s="17"/>
      <c r="MJ51" s="17"/>
      <c r="MK51" s="17"/>
      <c r="ML51" s="17"/>
      <c r="MM51" s="17"/>
      <c r="MN51" s="17"/>
      <c r="MO51" s="17"/>
      <c r="MP51" s="17"/>
      <c r="MQ51" s="17"/>
      <c r="MR51" s="17"/>
      <c r="MS51" s="17"/>
      <c r="MT51" s="17"/>
      <c r="MU51" s="17"/>
      <c r="MV51" s="17"/>
      <c r="MW51" s="17"/>
    </row>
    <row r="52" s="10" customFormat="true" ht="18.75" hidden="false" customHeight="true" outlineLevel="0" collapsed="false">
      <c r="A52" s="16" t="s">
        <v>159</v>
      </c>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c r="KO52" s="17"/>
      <c r="KP52" s="17"/>
      <c r="KQ52" s="17"/>
      <c r="KR52" s="17"/>
      <c r="KS52" s="17"/>
      <c r="KT52" s="17"/>
      <c r="KU52" s="17"/>
      <c r="KV52" s="17"/>
      <c r="KW52" s="17"/>
      <c r="KX52" s="17"/>
      <c r="KY52" s="17"/>
      <c r="KZ52" s="17"/>
      <c r="LA52" s="17"/>
      <c r="LB52" s="17"/>
      <c r="LC52" s="17"/>
      <c r="LD52" s="17"/>
      <c r="LE52" s="17"/>
      <c r="LF52" s="17"/>
      <c r="LG52" s="17"/>
      <c r="LH52" s="17"/>
      <c r="LI52" s="17"/>
      <c r="LJ52" s="17"/>
      <c r="LK52" s="17"/>
      <c r="LL52" s="17"/>
      <c r="LM52" s="17"/>
      <c r="LN52" s="17"/>
      <c r="LO52" s="17"/>
      <c r="LP52" s="17"/>
      <c r="LQ52" s="17"/>
      <c r="LR52" s="17"/>
      <c r="LS52" s="17"/>
      <c r="LT52" s="17"/>
      <c r="LU52" s="17"/>
      <c r="LV52" s="17"/>
      <c r="LW52" s="17"/>
      <c r="LX52" s="17"/>
      <c r="LY52" s="17"/>
      <c r="LZ52" s="17"/>
      <c r="MA52" s="17"/>
      <c r="MB52" s="17"/>
      <c r="MC52" s="17"/>
      <c r="MD52" s="17"/>
      <c r="ME52" s="17"/>
      <c r="MF52" s="17"/>
      <c r="MG52" s="17"/>
      <c r="MH52" s="17"/>
      <c r="MI52" s="17"/>
      <c r="MJ52" s="17"/>
      <c r="MK52" s="17"/>
      <c r="ML52" s="17"/>
      <c r="MM52" s="17"/>
      <c r="MN52" s="17"/>
      <c r="MO52" s="17"/>
      <c r="MP52" s="17"/>
      <c r="MQ52" s="17"/>
      <c r="MR52" s="17"/>
      <c r="MS52" s="17"/>
      <c r="MT52" s="17"/>
      <c r="MU52" s="17"/>
      <c r="MV52" s="17"/>
      <c r="MW52" s="17"/>
    </row>
    <row r="53" customFormat="false" ht="18.75" hidden="false" customHeight="true" outlineLevel="0" collapsed="false">
      <c r="A53" s="18" t="s">
        <v>159</v>
      </c>
    </row>
    <row r="54" customFormat="false" ht="15" hidden="false" customHeight="false" outlineLevel="0" collapsed="false">
      <c r="A54" s="19"/>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c r="DT54" s="10"/>
      <c r="DU54" s="10"/>
      <c r="DV54" s="10"/>
      <c r="DW54" s="10"/>
      <c r="DX54" s="10"/>
      <c r="DY54" s="10"/>
      <c r="DZ54" s="10"/>
      <c r="EA54" s="10"/>
      <c r="EB54" s="10"/>
      <c r="EC54" s="10"/>
      <c r="ED54" s="10"/>
      <c r="EE54" s="10"/>
      <c r="EF54" s="10"/>
      <c r="EG54" s="10"/>
      <c r="EH54" s="10"/>
      <c r="EI54" s="10"/>
      <c r="EJ54" s="10"/>
      <c r="EK54" s="10"/>
      <c r="EL54" s="10"/>
      <c r="EM54" s="10"/>
      <c r="EN54" s="10"/>
      <c r="EO54" s="10"/>
      <c r="EP54" s="10"/>
      <c r="EQ54" s="10"/>
      <c r="ER54" s="10"/>
      <c r="ES54" s="10"/>
      <c r="ET54" s="10"/>
      <c r="EU54" s="10"/>
      <c r="EV54" s="10"/>
      <c r="EW54" s="10"/>
      <c r="EX54" s="10"/>
      <c r="EY54" s="10"/>
      <c r="EZ54" s="10"/>
      <c r="FA54" s="10"/>
      <c r="FB54" s="10"/>
      <c r="FC54" s="10"/>
      <c r="FD54" s="10"/>
      <c r="FE54" s="10"/>
      <c r="FF54" s="10"/>
      <c r="FG54" s="10"/>
      <c r="FH54" s="10"/>
      <c r="FI54" s="10"/>
      <c r="FJ54" s="10"/>
      <c r="FK54" s="10"/>
      <c r="FL54" s="10"/>
      <c r="FM54" s="10"/>
      <c r="FN54" s="10"/>
      <c r="FO54" s="10"/>
      <c r="FP54" s="10"/>
      <c r="FQ54" s="10"/>
      <c r="FR54" s="10"/>
      <c r="FS54" s="10"/>
      <c r="FT54" s="10"/>
      <c r="FU54" s="10"/>
      <c r="FV54" s="10"/>
      <c r="FW54" s="10"/>
      <c r="FX54" s="10"/>
      <c r="FY54" s="10"/>
      <c r="FZ54" s="10"/>
      <c r="GA54" s="10"/>
      <c r="GB54" s="10"/>
      <c r="GC54" s="10"/>
      <c r="GD54" s="10"/>
      <c r="GE54" s="10"/>
      <c r="GF54" s="10"/>
      <c r="GG54" s="10"/>
      <c r="GH54" s="10"/>
      <c r="GI54" s="10"/>
      <c r="GJ54" s="10"/>
      <c r="GK54" s="10"/>
      <c r="GL54" s="10"/>
      <c r="GM54" s="10"/>
      <c r="GN54" s="10"/>
      <c r="GO54" s="10"/>
      <c r="GP54" s="10"/>
      <c r="GQ54" s="10"/>
      <c r="GR54" s="10"/>
      <c r="GS54" s="10"/>
      <c r="GT54" s="10"/>
      <c r="GU54" s="10"/>
      <c r="GV54" s="10"/>
      <c r="GW54" s="10"/>
      <c r="GX54" s="10"/>
      <c r="GY54" s="10"/>
      <c r="GZ54" s="10"/>
      <c r="HA54" s="10"/>
      <c r="HB54" s="10"/>
      <c r="HC54" s="10"/>
      <c r="HD54" s="10"/>
      <c r="HE54" s="10"/>
      <c r="HF54" s="10"/>
      <c r="HG54" s="10"/>
      <c r="HH54" s="10"/>
      <c r="HI54" s="10"/>
      <c r="HJ54" s="10"/>
      <c r="HK54" s="10"/>
      <c r="HL54" s="10"/>
      <c r="HM54" s="10"/>
      <c r="HN54" s="10"/>
      <c r="HO54" s="10"/>
      <c r="HP54" s="10"/>
      <c r="HQ54" s="10"/>
      <c r="HR54" s="10"/>
      <c r="HS54" s="10"/>
      <c r="HT54" s="10"/>
      <c r="HU54" s="10"/>
      <c r="HV54" s="10"/>
      <c r="HW54" s="10"/>
      <c r="HX54" s="10"/>
      <c r="HY54" s="10"/>
      <c r="HZ54" s="10"/>
      <c r="IA54" s="10"/>
      <c r="IB54" s="10"/>
      <c r="IC54" s="10"/>
      <c r="ID54" s="10"/>
      <c r="IE54" s="10"/>
      <c r="IF54" s="10"/>
      <c r="IG54" s="10"/>
      <c r="IH54" s="10"/>
      <c r="II54" s="10"/>
      <c r="IJ54" s="10"/>
      <c r="IK54" s="10"/>
      <c r="IL54" s="10"/>
      <c r="IM54" s="10"/>
      <c r="IN54" s="10"/>
      <c r="IO54" s="10"/>
      <c r="IP54" s="10"/>
      <c r="IQ54" s="10"/>
      <c r="IR54" s="10"/>
      <c r="IS54" s="10"/>
      <c r="IT54" s="10"/>
      <c r="IU54" s="10"/>
      <c r="IV54" s="10"/>
      <c r="IW54" s="10"/>
      <c r="IX54" s="10"/>
      <c r="IY54" s="10"/>
      <c r="IZ54" s="10"/>
      <c r="JA54" s="10"/>
      <c r="JB54" s="10"/>
      <c r="JC54" s="10"/>
      <c r="JD54" s="10"/>
      <c r="JE54" s="10"/>
      <c r="JF54" s="10"/>
      <c r="JG54" s="10"/>
      <c r="JH54" s="10"/>
      <c r="JI54" s="10"/>
      <c r="JJ54" s="10"/>
      <c r="JK54" s="10"/>
      <c r="JL54" s="10"/>
      <c r="JM54" s="10"/>
      <c r="JN54" s="10"/>
      <c r="JO54" s="10"/>
      <c r="JP54" s="10"/>
      <c r="JQ54" s="10"/>
      <c r="JR54" s="10"/>
      <c r="JS54" s="10"/>
      <c r="JT54" s="10"/>
      <c r="JU54" s="10"/>
      <c r="JV54" s="10"/>
      <c r="JW54" s="10"/>
      <c r="JX54" s="10"/>
      <c r="JY54" s="10"/>
      <c r="JZ54" s="10"/>
      <c r="KA54" s="10"/>
      <c r="KB54" s="10"/>
      <c r="KC54" s="10"/>
      <c r="KD54" s="10"/>
      <c r="KE54" s="10"/>
      <c r="KF54" s="10"/>
      <c r="KG54" s="10"/>
      <c r="KH54" s="10"/>
      <c r="KI54" s="10"/>
      <c r="KJ54" s="10"/>
      <c r="KK54" s="10"/>
      <c r="KL54" s="10"/>
      <c r="KM54" s="10"/>
      <c r="KN54" s="10"/>
      <c r="KO54" s="10"/>
      <c r="KP54" s="10"/>
      <c r="KQ54" s="10"/>
      <c r="KR54" s="10"/>
      <c r="KS54" s="10"/>
      <c r="KT54" s="10"/>
      <c r="KU54" s="10"/>
      <c r="KV54" s="10"/>
      <c r="KW54" s="10"/>
      <c r="KX54" s="10"/>
      <c r="KY54" s="10"/>
      <c r="KZ54" s="10"/>
      <c r="LA54" s="10"/>
      <c r="LB54" s="10"/>
      <c r="LC54" s="10"/>
      <c r="LD54" s="10"/>
      <c r="LE54" s="10"/>
      <c r="LF54" s="10"/>
      <c r="LG54" s="10"/>
      <c r="LH54" s="10"/>
      <c r="LI54" s="10"/>
      <c r="LJ54" s="10"/>
      <c r="LK54" s="10"/>
      <c r="LL54" s="10"/>
      <c r="LM54" s="10"/>
      <c r="LN54" s="10"/>
      <c r="LO54" s="10"/>
      <c r="LP54" s="10"/>
      <c r="LQ54" s="10"/>
      <c r="LR54" s="10"/>
      <c r="LS54" s="10"/>
      <c r="LT54" s="10"/>
      <c r="LU54" s="10"/>
      <c r="LV54" s="10"/>
      <c r="LW54" s="10"/>
      <c r="LX54" s="10"/>
      <c r="LY54" s="10"/>
      <c r="LZ54" s="10"/>
      <c r="MA54" s="10"/>
      <c r="MB54" s="10"/>
      <c r="MC54" s="10"/>
      <c r="MD54" s="10"/>
      <c r="ME54" s="10"/>
      <c r="MF54" s="10"/>
      <c r="MG54" s="10"/>
      <c r="MH54" s="10"/>
      <c r="MI54" s="10"/>
      <c r="MJ54" s="10"/>
      <c r="MK54" s="10"/>
      <c r="ML54" s="10"/>
      <c r="MM54" s="10"/>
      <c r="MN54" s="10"/>
      <c r="MO54" s="10"/>
      <c r="MP54" s="10"/>
      <c r="MQ54" s="10"/>
      <c r="MR54" s="10"/>
      <c r="MS54" s="10"/>
      <c r="MT54" s="10"/>
      <c r="MU54" s="10"/>
      <c r="MV54" s="10"/>
      <c r="MW54" s="10"/>
    </row>
    <row r="56" customFormat="false" ht="15.75" hidden="false" customHeight="false" outlineLevel="0" collapsed="false">
      <c r="A56" s="20" t="s">
        <v>805</v>
      </c>
      <c r="B56" s="24" t="n">
        <v>34700</v>
      </c>
      <c r="C56" s="24" t="n">
        <v>34731</v>
      </c>
      <c r="D56" s="24" t="n">
        <v>34759</v>
      </c>
      <c r="E56" s="24" t="n">
        <v>34790</v>
      </c>
      <c r="F56" s="24" t="n">
        <v>34820</v>
      </c>
      <c r="G56" s="24" t="n">
        <v>34851</v>
      </c>
      <c r="H56" s="24" t="n">
        <v>34881</v>
      </c>
      <c r="I56" s="24" t="n">
        <v>34912</v>
      </c>
      <c r="J56" s="24" t="n">
        <v>34943</v>
      </c>
      <c r="K56" s="24" t="n">
        <v>34973</v>
      </c>
      <c r="L56" s="24" t="n">
        <v>35004</v>
      </c>
      <c r="M56" s="24" t="n">
        <v>35034</v>
      </c>
      <c r="N56" s="24" t="n">
        <v>35065</v>
      </c>
      <c r="O56" s="24" t="n">
        <v>35096</v>
      </c>
      <c r="P56" s="24" t="n">
        <v>35125</v>
      </c>
      <c r="Q56" s="24" t="n">
        <v>35156</v>
      </c>
      <c r="R56" s="24" t="n">
        <v>35186</v>
      </c>
      <c r="S56" s="24" t="n">
        <v>35217</v>
      </c>
      <c r="T56" s="24" t="n">
        <v>35247</v>
      </c>
      <c r="U56" s="24" t="n">
        <v>35278</v>
      </c>
      <c r="V56" s="24" t="n">
        <v>35309</v>
      </c>
      <c r="W56" s="24" t="n">
        <v>35339</v>
      </c>
      <c r="X56" s="24" t="n">
        <v>35370</v>
      </c>
      <c r="Y56" s="24" t="n">
        <v>35400</v>
      </c>
      <c r="Z56" s="24" t="n">
        <v>35431</v>
      </c>
      <c r="AA56" s="24" t="n">
        <v>35462</v>
      </c>
      <c r="AB56" s="24" t="n">
        <v>35490</v>
      </c>
      <c r="AC56" s="24" t="n">
        <v>35521</v>
      </c>
      <c r="AD56" s="24" t="n">
        <v>35551</v>
      </c>
      <c r="AE56" s="24" t="n">
        <v>35582</v>
      </c>
      <c r="AF56" s="24" t="n">
        <v>35612</v>
      </c>
      <c r="AG56" s="24" t="n">
        <v>35643</v>
      </c>
      <c r="AH56" s="24" t="n">
        <v>35674</v>
      </c>
      <c r="AI56" s="24" t="n">
        <v>35704</v>
      </c>
      <c r="AJ56" s="24" t="n">
        <v>35735</v>
      </c>
      <c r="AK56" s="24" t="n">
        <v>35765</v>
      </c>
      <c r="AL56" s="24" t="n">
        <v>35796</v>
      </c>
      <c r="AM56" s="24" t="n">
        <v>35827</v>
      </c>
      <c r="AN56" s="24" t="n">
        <v>35855</v>
      </c>
      <c r="AO56" s="24" t="n">
        <v>35886</v>
      </c>
      <c r="AP56" s="24" t="n">
        <v>35916</v>
      </c>
      <c r="AQ56" s="24" t="n">
        <v>35947</v>
      </c>
      <c r="AR56" s="24" t="n">
        <v>35977</v>
      </c>
      <c r="AS56" s="24" t="n">
        <v>36008</v>
      </c>
      <c r="AT56" s="24" t="n">
        <v>36039</v>
      </c>
      <c r="AU56" s="24" t="n">
        <v>36069</v>
      </c>
      <c r="AV56" s="24" t="n">
        <v>36100</v>
      </c>
      <c r="AW56" s="24" t="n">
        <v>36130</v>
      </c>
      <c r="AX56" s="24" t="n">
        <v>36161</v>
      </c>
      <c r="AY56" s="24" t="n">
        <v>36192</v>
      </c>
      <c r="AZ56" s="24" t="n">
        <v>36220</v>
      </c>
      <c r="BA56" s="24" t="n">
        <v>36251</v>
      </c>
      <c r="BB56" s="24" t="n">
        <v>36281</v>
      </c>
      <c r="BC56" s="24" t="n">
        <v>36312</v>
      </c>
      <c r="BD56" s="24" t="n">
        <v>36342</v>
      </c>
      <c r="BE56" s="24" t="n">
        <v>36373</v>
      </c>
      <c r="BF56" s="24" t="n">
        <v>36404</v>
      </c>
      <c r="BG56" s="24" t="n">
        <v>36434</v>
      </c>
      <c r="BH56" s="24" t="n">
        <v>36465</v>
      </c>
      <c r="BI56" s="24" t="n">
        <v>36495</v>
      </c>
      <c r="BJ56" s="24" t="n">
        <v>36526</v>
      </c>
      <c r="BK56" s="24" t="n">
        <v>36557</v>
      </c>
      <c r="BL56" s="24" t="n">
        <v>36586</v>
      </c>
      <c r="BM56" s="24" t="n">
        <v>36617</v>
      </c>
      <c r="BN56" s="24" t="n">
        <v>36647</v>
      </c>
      <c r="BO56" s="24" t="n">
        <v>36678</v>
      </c>
      <c r="BP56" s="24" t="n">
        <v>36708</v>
      </c>
      <c r="BQ56" s="24" t="n">
        <v>36739</v>
      </c>
      <c r="BR56" s="24" t="n">
        <v>36770</v>
      </c>
      <c r="BS56" s="24" t="n">
        <v>36800</v>
      </c>
      <c r="BT56" s="24" t="n">
        <v>36831</v>
      </c>
      <c r="BU56" s="24" t="n">
        <v>36861</v>
      </c>
      <c r="BV56" s="24" t="n">
        <v>36892</v>
      </c>
      <c r="BW56" s="24" t="n">
        <v>36923</v>
      </c>
      <c r="BX56" s="24" t="n">
        <v>36951</v>
      </c>
      <c r="BY56" s="24" t="n">
        <v>36982</v>
      </c>
      <c r="BZ56" s="24" t="n">
        <v>37012</v>
      </c>
      <c r="CA56" s="24" t="n">
        <v>37043</v>
      </c>
      <c r="CB56" s="24" t="n">
        <v>37073</v>
      </c>
      <c r="CC56" s="24" t="n">
        <v>37104</v>
      </c>
      <c r="CD56" s="24" t="n">
        <v>37135</v>
      </c>
      <c r="CE56" s="24" t="n">
        <v>37165</v>
      </c>
      <c r="CF56" s="24" t="n">
        <v>37196</v>
      </c>
      <c r="CG56" s="24" t="n">
        <v>37226</v>
      </c>
      <c r="CH56" s="24" t="n">
        <v>37257</v>
      </c>
      <c r="CI56" s="24" t="n">
        <v>37288</v>
      </c>
      <c r="CJ56" s="24" t="n">
        <v>37316</v>
      </c>
      <c r="CK56" s="24" t="n">
        <v>37347</v>
      </c>
      <c r="CL56" s="24" t="n">
        <v>37377</v>
      </c>
      <c r="CM56" s="24" t="n">
        <v>37408</v>
      </c>
      <c r="CN56" s="24" t="n">
        <v>37438</v>
      </c>
      <c r="CO56" s="24" t="n">
        <v>37469</v>
      </c>
      <c r="CP56" s="24" t="n">
        <v>37500</v>
      </c>
      <c r="CQ56" s="24" t="n">
        <v>37530</v>
      </c>
      <c r="CR56" s="24" t="n">
        <v>37561</v>
      </c>
      <c r="CS56" s="24" t="n">
        <v>37591</v>
      </c>
      <c r="CT56" s="24" t="n">
        <v>37622</v>
      </c>
      <c r="CU56" s="24" t="n">
        <v>37653</v>
      </c>
      <c r="CV56" s="24" t="n">
        <v>37681</v>
      </c>
      <c r="CW56" s="24" t="n">
        <v>37712</v>
      </c>
      <c r="CX56" s="24" t="n">
        <v>37742</v>
      </c>
      <c r="CY56" s="24" t="n">
        <v>37773</v>
      </c>
      <c r="CZ56" s="24" t="n">
        <v>37803</v>
      </c>
      <c r="DA56" s="24" t="n">
        <v>37834</v>
      </c>
      <c r="DB56" s="24" t="n">
        <v>37865</v>
      </c>
      <c r="DC56" s="24" t="n">
        <v>37895</v>
      </c>
      <c r="DD56" s="24" t="n">
        <v>37926</v>
      </c>
      <c r="DE56" s="24" t="n">
        <v>37956</v>
      </c>
      <c r="DF56" s="24" t="n">
        <v>37987</v>
      </c>
      <c r="DG56" s="24" t="n">
        <v>38018</v>
      </c>
      <c r="DH56" s="24" t="n">
        <v>38047</v>
      </c>
      <c r="DI56" s="24" t="n">
        <v>38078</v>
      </c>
      <c r="DJ56" s="24" t="n">
        <v>38108</v>
      </c>
      <c r="DK56" s="24" t="n">
        <v>38139</v>
      </c>
      <c r="DL56" s="24" t="n">
        <v>38169</v>
      </c>
      <c r="DM56" s="24" t="n">
        <v>38200</v>
      </c>
      <c r="DN56" s="24" t="n">
        <v>38231</v>
      </c>
      <c r="DO56" s="24" t="n">
        <v>38261</v>
      </c>
      <c r="DP56" s="24" t="n">
        <v>38292</v>
      </c>
      <c r="DQ56" s="24" t="n">
        <v>38322</v>
      </c>
      <c r="DR56" s="24" t="n">
        <v>38353</v>
      </c>
      <c r="DS56" s="24" t="n">
        <v>38384</v>
      </c>
      <c r="DT56" s="24" t="n">
        <v>38412</v>
      </c>
      <c r="DU56" s="24" t="n">
        <v>38443</v>
      </c>
      <c r="DV56" s="24" t="n">
        <v>38473</v>
      </c>
      <c r="DW56" s="24" t="n">
        <v>38504</v>
      </c>
      <c r="DX56" s="24" t="n">
        <v>38534</v>
      </c>
      <c r="DY56" s="24" t="n">
        <v>38565</v>
      </c>
      <c r="DZ56" s="24" t="n">
        <v>38596</v>
      </c>
      <c r="EA56" s="24" t="n">
        <v>38626</v>
      </c>
      <c r="EB56" s="24" t="n">
        <v>38657</v>
      </c>
      <c r="EC56" s="24" t="n">
        <v>38687</v>
      </c>
      <c r="ED56" s="24" t="n">
        <v>38718</v>
      </c>
      <c r="EE56" s="24" t="n">
        <v>38749</v>
      </c>
      <c r="EF56" s="24" t="n">
        <v>38777</v>
      </c>
      <c r="EG56" s="24" t="n">
        <v>38808</v>
      </c>
      <c r="EH56" s="24" t="n">
        <v>38838</v>
      </c>
      <c r="EI56" s="24" t="n">
        <v>38869</v>
      </c>
      <c r="EJ56" s="24" t="n">
        <v>38899</v>
      </c>
      <c r="EK56" s="24" t="n">
        <v>38930</v>
      </c>
      <c r="EL56" s="24" t="n">
        <v>38961</v>
      </c>
      <c r="EM56" s="24" t="n">
        <v>38991</v>
      </c>
      <c r="EN56" s="24" t="n">
        <v>39022</v>
      </c>
      <c r="EO56" s="24" t="n">
        <v>39052</v>
      </c>
      <c r="EP56" s="24" t="n">
        <v>39083</v>
      </c>
      <c r="EQ56" s="24" t="n">
        <v>39114</v>
      </c>
      <c r="ER56" s="24" t="n">
        <v>39142</v>
      </c>
      <c r="ES56" s="24" t="n">
        <v>39173</v>
      </c>
      <c r="ET56" s="24" t="n">
        <v>39203</v>
      </c>
      <c r="EU56" s="24" t="n">
        <v>39234</v>
      </c>
      <c r="EV56" s="24" t="n">
        <v>39264</v>
      </c>
      <c r="EW56" s="24" t="n">
        <v>39295</v>
      </c>
      <c r="EX56" s="24" t="n">
        <v>39326</v>
      </c>
      <c r="EY56" s="24" t="n">
        <v>39356</v>
      </c>
      <c r="EZ56" s="24" t="n">
        <v>39387</v>
      </c>
      <c r="FA56" s="24" t="n">
        <v>39417</v>
      </c>
      <c r="FB56" s="24" t="n">
        <v>39448</v>
      </c>
      <c r="FC56" s="24" t="n">
        <v>39479</v>
      </c>
      <c r="FD56" s="24" t="n">
        <v>39508</v>
      </c>
      <c r="FE56" s="24" t="n">
        <v>39539</v>
      </c>
      <c r="FF56" s="24" t="n">
        <v>39569</v>
      </c>
      <c r="FG56" s="24" t="n">
        <v>39600</v>
      </c>
      <c r="FH56" s="24" t="n">
        <v>39630</v>
      </c>
      <c r="FI56" s="24" t="n">
        <v>39661</v>
      </c>
      <c r="FJ56" s="24" t="n">
        <v>39692</v>
      </c>
      <c r="FK56" s="24" t="n">
        <v>39722</v>
      </c>
      <c r="FL56" s="24" t="n">
        <v>39753</v>
      </c>
      <c r="FM56" s="24" t="n">
        <v>39783</v>
      </c>
      <c r="FN56" s="24" t="n">
        <v>39814</v>
      </c>
      <c r="FO56" s="24" t="n">
        <v>39845</v>
      </c>
      <c r="FP56" s="24" t="n">
        <v>39873</v>
      </c>
      <c r="FQ56" s="24" t="n">
        <v>39904</v>
      </c>
      <c r="FR56" s="24" t="n">
        <v>39934</v>
      </c>
      <c r="FS56" s="24" t="n">
        <v>39965</v>
      </c>
      <c r="FT56" s="24" t="n">
        <v>39995</v>
      </c>
      <c r="FU56" s="24" t="n">
        <v>40026</v>
      </c>
      <c r="FV56" s="24" t="n">
        <v>40057</v>
      </c>
      <c r="FW56" s="24" t="n">
        <v>40087</v>
      </c>
      <c r="FX56" s="24" t="n">
        <v>40118</v>
      </c>
      <c r="FY56" s="24" t="n">
        <v>40148</v>
      </c>
      <c r="FZ56" s="24" t="n">
        <v>40179</v>
      </c>
      <c r="GA56" s="24" t="n">
        <v>40210</v>
      </c>
      <c r="GB56" s="24" t="n">
        <v>40238</v>
      </c>
      <c r="GC56" s="24" t="n">
        <v>40269</v>
      </c>
      <c r="GD56" s="24" t="n">
        <v>40299</v>
      </c>
      <c r="GE56" s="24" t="n">
        <v>40330</v>
      </c>
      <c r="GF56" s="24" t="n">
        <v>40360</v>
      </c>
      <c r="GG56" s="24" t="n">
        <v>40391</v>
      </c>
      <c r="GH56" s="24" t="n">
        <v>40422</v>
      </c>
      <c r="GI56" s="24" t="n">
        <v>40452</v>
      </c>
      <c r="GJ56" s="24" t="n">
        <v>40483</v>
      </c>
      <c r="GK56" s="24" t="n">
        <v>40513</v>
      </c>
      <c r="GL56" s="24" t="n">
        <v>40544</v>
      </c>
      <c r="GM56" s="24" t="n">
        <v>40575</v>
      </c>
      <c r="GN56" s="24" t="n">
        <v>40603</v>
      </c>
      <c r="GO56" s="24" t="n">
        <v>40634</v>
      </c>
      <c r="GP56" s="24" t="n">
        <v>40664</v>
      </c>
      <c r="GQ56" s="24" t="n">
        <v>40695</v>
      </c>
      <c r="GR56" s="24" t="n">
        <v>40725</v>
      </c>
      <c r="GS56" s="24" t="n">
        <v>40756</v>
      </c>
      <c r="GT56" s="24" t="n">
        <v>40787</v>
      </c>
      <c r="GU56" s="24" t="n">
        <v>40817</v>
      </c>
      <c r="GV56" s="24" t="n">
        <v>40848</v>
      </c>
      <c r="GW56" s="24" t="n">
        <v>40878</v>
      </c>
      <c r="GX56" s="24" t="n">
        <v>40909</v>
      </c>
      <c r="GY56" s="24" t="n">
        <v>40940</v>
      </c>
      <c r="GZ56" s="24" t="n">
        <v>40969</v>
      </c>
      <c r="HA56" s="24" t="n">
        <v>41000</v>
      </c>
      <c r="HB56" s="24" t="n">
        <v>41030</v>
      </c>
      <c r="HC56" s="24" t="n">
        <v>41061</v>
      </c>
      <c r="HD56" s="24" t="n">
        <v>41091</v>
      </c>
      <c r="HE56" s="24" t="n">
        <v>41122</v>
      </c>
      <c r="HF56" s="24" t="n">
        <v>41153</v>
      </c>
      <c r="HG56" s="24" t="n">
        <v>41183</v>
      </c>
      <c r="HH56" s="24" t="n">
        <v>41214</v>
      </c>
      <c r="HI56" s="24" t="n">
        <v>41244</v>
      </c>
      <c r="HJ56" s="24" t="n">
        <v>41275</v>
      </c>
      <c r="HK56" s="24" t="n">
        <v>41306</v>
      </c>
      <c r="HL56" s="24" t="n">
        <v>41334</v>
      </c>
      <c r="HM56" s="24" t="n">
        <v>41365</v>
      </c>
      <c r="HN56" s="24" t="n">
        <v>41395</v>
      </c>
      <c r="HO56" s="24" t="n">
        <v>41426</v>
      </c>
      <c r="HP56" s="24" t="n">
        <v>41456</v>
      </c>
      <c r="HQ56" s="24" t="n">
        <v>41487</v>
      </c>
      <c r="HR56" s="24" t="n">
        <v>41518</v>
      </c>
      <c r="HS56" s="24" t="n">
        <v>41548</v>
      </c>
      <c r="HT56" s="24" t="n">
        <v>41579</v>
      </c>
      <c r="HU56" s="24" t="n">
        <v>41609</v>
      </c>
      <c r="HV56" s="24" t="n">
        <v>41640</v>
      </c>
      <c r="HW56" s="24" t="n">
        <v>41671</v>
      </c>
      <c r="HX56" s="24" t="n">
        <v>41699</v>
      </c>
      <c r="HY56" s="24" t="n">
        <v>41730</v>
      </c>
      <c r="HZ56" s="24" t="n">
        <v>41760</v>
      </c>
      <c r="IA56" s="24" t="n">
        <v>41791</v>
      </c>
      <c r="IB56" s="24" t="n">
        <v>41821</v>
      </c>
      <c r="IC56" s="24" t="n">
        <v>41852</v>
      </c>
      <c r="ID56" s="24" t="n">
        <v>41883</v>
      </c>
      <c r="IE56" s="24" t="n">
        <v>41913</v>
      </c>
      <c r="IF56" s="24" t="n">
        <v>41944</v>
      </c>
      <c r="IG56" s="24" t="n">
        <v>41974</v>
      </c>
      <c r="IH56" s="24" t="n">
        <v>42005</v>
      </c>
      <c r="II56" s="24" t="n">
        <v>42036</v>
      </c>
      <c r="IJ56" s="24" t="n">
        <v>42064</v>
      </c>
      <c r="IK56" s="24" t="n">
        <v>42095</v>
      </c>
      <c r="IL56" s="24" t="n">
        <v>42125</v>
      </c>
      <c r="IM56" s="24" t="n">
        <v>42156</v>
      </c>
      <c r="IN56" s="24" t="n">
        <v>42186</v>
      </c>
      <c r="IO56" s="24" t="n">
        <v>42217</v>
      </c>
      <c r="IP56" s="24" t="n">
        <v>42248</v>
      </c>
      <c r="IQ56" s="24" t="n">
        <v>42278</v>
      </c>
      <c r="IR56" s="24" t="n">
        <v>42309</v>
      </c>
      <c r="IS56" s="24" t="n">
        <v>42339</v>
      </c>
      <c r="IT56" s="24" t="n">
        <v>42370</v>
      </c>
      <c r="IU56" s="24" t="n">
        <v>42401</v>
      </c>
      <c r="IV56" s="24" t="n">
        <v>42430</v>
      </c>
      <c r="IW56" s="24" t="n">
        <v>42461</v>
      </c>
      <c r="IX56" s="24" t="n">
        <v>42491</v>
      </c>
      <c r="IY56" s="24" t="n">
        <v>42522</v>
      </c>
      <c r="IZ56" s="24" t="n">
        <v>42552</v>
      </c>
      <c r="JA56" s="24" t="n">
        <v>42583</v>
      </c>
      <c r="JB56" s="24" t="n">
        <v>42614</v>
      </c>
      <c r="JC56" s="24" t="n">
        <v>42644</v>
      </c>
      <c r="JD56" s="24" t="n">
        <v>42675</v>
      </c>
      <c r="JE56" s="24" t="n">
        <v>42705</v>
      </c>
      <c r="JF56" s="24" t="n">
        <v>42736</v>
      </c>
      <c r="JG56" s="24" t="n">
        <v>42767</v>
      </c>
      <c r="JH56" s="24" t="n">
        <v>42795</v>
      </c>
      <c r="JI56" s="24" t="n">
        <v>42826</v>
      </c>
      <c r="JJ56" s="24" t="n">
        <v>42856</v>
      </c>
      <c r="JK56" s="24" t="n">
        <v>42887</v>
      </c>
      <c r="JL56" s="24" t="n">
        <v>42917</v>
      </c>
      <c r="JM56" s="24" t="n">
        <v>42948</v>
      </c>
      <c r="JN56" s="24" t="n">
        <v>42979</v>
      </c>
      <c r="JO56" s="24" t="n">
        <v>43009</v>
      </c>
      <c r="JP56" s="24" t="n">
        <v>43040</v>
      </c>
      <c r="JQ56" s="24" t="n">
        <v>43070</v>
      </c>
      <c r="JR56" s="24" t="n">
        <v>43101</v>
      </c>
      <c r="JS56" s="24" t="n">
        <v>43132</v>
      </c>
      <c r="JT56" s="24" t="n">
        <v>43160</v>
      </c>
      <c r="JU56" s="24" t="n">
        <v>43191</v>
      </c>
      <c r="JV56" s="24" t="n">
        <v>43221</v>
      </c>
      <c r="JW56" s="24" t="n">
        <v>43252</v>
      </c>
      <c r="JX56" s="24" t="n">
        <v>43282</v>
      </c>
      <c r="JY56" s="24" t="n">
        <v>43313</v>
      </c>
      <c r="JZ56" s="24" t="n">
        <v>43344</v>
      </c>
      <c r="KA56" s="24" t="n">
        <v>43374</v>
      </c>
      <c r="KB56" s="24" t="n">
        <v>43405</v>
      </c>
      <c r="KC56" s="24" t="n">
        <v>43435</v>
      </c>
      <c r="KD56" s="24" t="n">
        <v>43466</v>
      </c>
      <c r="KE56" s="24" t="n">
        <v>43497</v>
      </c>
      <c r="KF56" s="24" t="n">
        <v>43525</v>
      </c>
      <c r="KG56" s="24" t="n">
        <v>43556</v>
      </c>
      <c r="KH56" s="24" t="n">
        <v>43586</v>
      </c>
      <c r="KI56" s="24" t="n">
        <v>43617</v>
      </c>
      <c r="KJ56" s="24" t="n">
        <v>43647</v>
      </c>
      <c r="KK56" s="24" t="n">
        <v>43678</v>
      </c>
      <c r="KL56" s="24" t="n">
        <v>43709</v>
      </c>
      <c r="KM56" s="24" t="n">
        <v>43739</v>
      </c>
      <c r="KN56" s="24" t="n">
        <v>43770</v>
      </c>
      <c r="KO56" s="24" t="n">
        <v>43800</v>
      </c>
      <c r="KP56" s="24" t="n">
        <v>43831</v>
      </c>
      <c r="KQ56" s="24" t="n">
        <v>43862</v>
      </c>
      <c r="KR56" s="24" t="n">
        <v>43891</v>
      </c>
      <c r="KS56" s="24" t="n">
        <v>43922</v>
      </c>
      <c r="KT56" s="24" t="n">
        <v>43952</v>
      </c>
      <c r="KU56" s="24" t="n">
        <v>43983</v>
      </c>
      <c r="KV56" s="24" t="n">
        <v>44013</v>
      </c>
      <c r="KW56" s="24" t="n">
        <v>44044</v>
      </c>
      <c r="KX56" s="24" t="n">
        <v>44075</v>
      </c>
      <c r="KY56" s="24" t="n">
        <v>44105</v>
      </c>
      <c r="KZ56" s="24" t="n">
        <v>44136</v>
      </c>
      <c r="LA56" s="24" t="n">
        <v>44166</v>
      </c>
      <c r="LB56" s="24" t="n">
        <v>44197</v>
      </c>
      <c r="LC56" s="24" t="n">
        <v>44228</v>
      </c>
      <c r="LD56" s="24" t="n">
        <v>44256</v>
      </c>
      <c r="LE56" s="24" t="n">
        <v>44287</v>
      </c>
      <c r="LF56" s="24" t="n">
        <v>44317</v>
      </c>
      <c r="LG56" s="24" t="n">
        <v>44348</v>
      </c>
      <c r="LH56" s="24" t="n">
        <v>44378</v>
      </c>
      <c r="LI56" s="24" t="n">
        <v>44409</v>
      </c>
      <c r="LJ56" s="24" t="n">
        <v>44440</v>
      </c>
      <c r="LK56" s="24" t="n">
        <v>44470</v>
      </c>
      <c r="LL56" s="24" t="n">
        <v>44501</v>
      </c>
      <c r="LM56" s="24" t="n">
        <v>44531</v>
      </c>
      <c r="LN56" s="24" t="n">
        <v>44562</v>
      </c>
      <c r="LO56" s="24" t="n">
        <v>44593</v>
      </c>
      <c r="LP56" s="24" t="n">
        <v>44621</v>
      </c>
      <c r="LQ56" s="24" t="n">
        <v>44652</v>
      </c>
      <c r="LR56" s="24" t="n">
        <v>44682</v>
      </c>
      <c r="LS56" s="24" t="n">
        <v>44713</v>
      </c>
      <c r="LT56" s="24" t="n">
        <v>44743</v>
      </c>
      <c r="LU56" s="24" t="n">
        <v>44774</v>
      </c>
      <c r="LV56" s="24" t="n">
        <v>44805</v>
      </c>
      <c r="LW56" s="24" t="n">
        <v>44835</v>
      </c>
      <c r="LX56" s="24" t="n">
        <v>44866</v>
      </c>
      <c r="LY56" s="24" t="n">
        <v>44896</v>
      </c>
      <c r="LZ56" s="24" t="n">
        <v>44927</v>
      </c>
      <c r="MA56" s="24" t="n">
        <v>44958</v>
      </c>
      <c r="MB56" s="24" t="n">
        <v>44986</v>
      </c>
      <c r="MC56" s="24" t="n">
        <v>45017</v>
      </c>
      <c r="MD56" s="24" t="n">
        <v>45047</v>
      </c>
      <c r="ME56" s="24" t="n">
        <v>45078</v>
      </c>
      <c r="MF56" s="24" t="n">
        <v>45108</v>
      </c>
      <c r="MG56" s="24" t="n">
        <v>45139</v>
      </c>
      <c r="MH56" s="24" t="n">
        <v>45170</v>
      </c>
      <c r="MI56" s="24" t="n">
        <v>45200</v>
      </c>
      <c r="MJ56" s="24" t="n">
        <v>45231</v>
      </c>
      <c r="MK56" s="24" t="n">
        <v>45261</v>
      </c>
      <c r="ML56" s="24" t="n">
        <v>45292</v>
      </c>
      <c r="MM56" s="24" t="n">
        <v>45323</v>
      </c>
      <c r="MN56" s="24" t="n">
        <v>45352</v>
      </c>
      <c r="MO56" s="24" t="n">
        <v>45383</v>
      </c>
      <c r="MP56" s="24" t="n">
        <v>45413</v>
      </c>
      <c r="MQ56" s="24" t="n">
        <v>45444</v>
      </c>
      <c r="MR56" s="24" t="n">
        <v>45474</v>
      </c>
      <c r="MS56" s="24" t="n">
        <v>45505</v>
      </c>
      <c r="MT56" s="24" t="n">
        <v>45536</v>
      </c>
      <c r="MU56" s="24" t="n">
        <v>45566</v>
      </c>
      <c r="MV56" s="24" t="n">
        <v>45597</v>
      </c>
      <c r="MW56" s="24" t="n">
        <v>45627</v>
      </c>
    </row>
    <row r="57" customFormat="false" ht="15" hidden="false" customHeight="false" outlineLevel="0" collapsed="false">
      <c r="A57" s="25" t="s">
        <v>162</v>
      </c>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GA57" s="26"/>
      <c r="GB57" s="26"/>
      <c r="GC57" s="26"/>
      <c r="GD57" s="26"/>
      <c r="GE57" s="26"/>
      <c r="GF57" s="26"/>
      <c r="GG57" s="26"/>
      <c r="GH57" s="26"/>
      <c r="GI57" s="26"/>
      <c r="GJ57" s="26"/>
      <c r="GK57" s="26"/>
      <c r="GL57" s="26"/>
      <c r="GM57" s="26"/>
      <c r="GN57" s="26"/>
      <c r="GO57" s="26"/>
      <c r="GP57" s="26"/>
      <c r="GQ57" s="26"/>
      <c r="GR57" s="26"/>
      <c r="GS57" s="26"/>
      <c r="GT57" s="26"/>
      <c r="GU57" s="26"/>
      <c r="GV57" s="26"/>
      <c r="GW57" s="26"/>
      <c r="GX57" s="26"/>
      <c r="GY57" s="26"/>
      <c r="GZ57" s="26"/>
      <c r="HA57" s="26"/>
      <c r="HB57" s="26"/>
      <c r="HC57" s="26"/>
      <c r="HD57" s="26"/>
      <c r="HE57" s="26"/>
      <c r="HF57" s="26"/>
      <c r="HG57" s="26"/>
      <c r="HH57" s="26"/>
      <c r="HI57" s="26"/>
      <c r="HJ57" s="26"/>
      <c r="HK57" s="26"/>
      <c r="HL57" s="26"/>
      <c r="HM57" s="26"/>
      <c r="HN57" s="26"/>
      <c r="HO57" s="26"/>
      <c r="HP57" s="26"/>
      <c r="HQ57" s="26"/>
      <c r="HR57" s="26"/>
      <c r="HS57" s="26"/>
      <c r="HT57" s="26"/>
      <c r="HU57" s="26"/>
      <c r="HV57" s="26"/>
      <c r="HW57" s="26"/>
      <c r="HX57" s="26"/>
      <c r="HY57" s="26"/>
      <c r="HZ57" s="26"/>
      <c r="IA57" s="26"/>
      <c r="IB57" s="26"/>
      <c r="IC57" s="26"/>
      <c r="ID57" s="26"/>
      <c r="IE57" s="26"/>
      <c r="IF57" s="26"/>
      <c r="IG57" s="26"/>
      <c r="IH57" s="26"/>
      <c r="II57" s="26"/>
      <c r="IJ57" s="26"/>
      <c r="IK57" s="26"/>
      <c r="IL57" s="26"/>
      <c r="IM57" s="26"/>
      <c r="IN57" s="26"/>
      <c r="IO57" s="26"/>
      <c r="IP57" s="26"/>
      <c r="IQ57" s="26"/>
      <c r="IR57" s="26"/>
      <c r="IS57" s="26"/>
      <c r="IT57" s="26"/>
      <c r="IU57" s="26"/>
      <c r="IV57" s="26"/>
      <c r="IW57" s="26"/>
      <c r="IX57" s="26"/>
      <c r="IY57" s="26"/>
      <c r="IZ57" s="26"/>
      <c r="JA57" s="26"/>
      <c r="JB57" s="26"/>
      <c r="JC57" s="26"/>
      <c r="JD57" s="26"/>
      <c r="JE57" s="26"/>
      <c r="JF57" s="26"/>
      <c r="JG57" s="26"/>
      <c r="JH57" s="26"/>
      <c r="JI57" s="26"/>
      <c r="JJ57" s="26"/>
      <c r="JK57" s="26"/>
      <c r="JL57" s="26"/>
      <c r="JM57" s="26"/>
      <c r="JN57" s="26"/>
      <c r="JO57" s="26"/>
      <c r="JP57" s="26"/>
      <c r="JQ57" s="26"/>
      <c r="JR57" s="26"/>
      <c r="JS57" s="26"/>
      <c r="JT57" s="26"/>
      <c r="JU57" s="26"/>
      <c r="JV57" s="26"/>
      <c r="JW57" s="26"/>
      <c r="JX57" s="26"/>
      <c r="JY57" s="26"/>
      <c r="JZ57" s="26"/>
      <c r="KA57" s="26"/>
      <c r="KB57" s="26"/>
      <c r="KC57" s="26"/>
      <c r="KD57" s="26"/>
      <c r="KE57" s="26"/>
      <c r="KF57" s="26"/>
      <c r="KG57" s="26"/>
      <c r="KH57" s="26"/>
      <c r="KI57" s="26"/>
      <c r="KJ57" s="26"/>
      <c r="KK57" s="26"/>
      <c r="KL57" s="26"/>
      <c r="KM57" s="26"/>
      <c r="KN57" s="26"/>
      <c r="KO57" s="26"/>
      <c r="KP57" s="26"/>
      <c r="KQ57" s="26"/>
      <c r="KR57" s="26"/>
      <c r="KS57" s="26"/>
      <c r="KT57" s="26"/>
      <c r="KU57" s="26"/>
      <c r="KV57" s="26"/>
      <c r="KW57" s="26"/>
      <c r="KX57" s="26"/>
      <c r="KY57" s="26"/>
      <c r="KZ57" s="26"/>
      <c r="LA57" s="26"/>
      <c r="LB57" s="26"/>
      <c r="LC57" s="26"/>
      <c r="LD57" s="26"/>
      <c r="LE57" s="26"/>
      <c r="LF57" s="26"/>
      <c r="LG57" s="26"/>
      <c r="LH57" s="26"/>
      <c r="LI57" s="26"/>
      <c r="LJ57" s="26"/>
      <c r="LK57" s="26"/>
      <c r="LL57" s="26"/>
      <c r="LM57" s="26"/>
      <c r="LN57" s="26"/>
      <c r="LO57" s="26"/>
      <c r="LP57" s="26"/>
      <c r="LQ57" s="26"/>
      <c r="LR57" s="26"/>
      <c r="LS57" s="26"/>
      <c r="LT57" s="26"/>
      <c r="LU57" s="26"/>
      <c r="LV57" s="26"/>
      <c r="LW57" s="26"/>
      <c r="LX57" s="26"/>
      <c r="LY57" s="26"/>
      <c r="LZ57" s="26"/>
      <c r="MA57" s="26"/>
      <c r="MB57" s="26"/>
      <c r="MC57" s="26"/>
      <c r="MD57" s="26"/>
      <c r="ME57" s="26"/>
      <c r="MF57" s="26"/>
      <c r="MG57" s="26"/>
      <c r="MH57" s="26"/>
      <c r="MI57" s="26"/>
      <c r="MJ57" s="26"/>
      <c r="MK57" s="26"/>
      <c r="ML57" s="26"/>
      <c r="MM57" s="26"/>
      <c r="MN57" s="26"/>
      <c r="MO57" s="26"/>
      <c r="MP57" s="26"/>
      <c r="MQ57" s="26"/>
      <c r="MR57" s="26"/>
      <c r="MS57" s="26"/>
      <c r="MT57" s="26"/>
      <c r="MU57" s="26"/>
      <c r="MV57" s="26"/>
      <c r="MW57" s="26"/>
    </row>
    <row r="58" customFormat="false" ht="15" hidden="false" customHeight="false" outlineLevel="0" collapsed="false">
      <c r="A58" s="27"/>
    </row>
    <row r="59" customFormat="false" ht="17.25" hidden="false" customHeight="true" outlineLevel="0" collapsed="false">
      <c r="A59" s="25" t="s">
        <v>163</v>
      </c>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GA59" s="26"/>
      <c r="GB59" s="26"/>
      <c r="GC59" s="26"/>
      <c r="GD59" s="26"/>
      <c r="GE59" s="26"/>
      <c r="GF59" s="26"/>
      <c r="GG59" s="26"/>
      <c r="GH59" s="26"/>
      <c r="GI59" s="26"/>
      <c r="GJ59" s="26"/>
      <c r="GK59" s="26"/>
      <c r="GL59" s="26"/>
      <c r="GM59" s="26"/>
      <c r="GN59" s="26"/>
      <c r="GO59" s="26"/>
      <c r="GP59" s="26"/>
      <c r="GQ59" s="26"/>
      <c r="GR59" s="26"/>
      <c r="GS59" s="26"/>
      <c r="GT59" s="26"/>
      <c r="GU59" s="26"/>
      <c r="GV59" s="26"/>
      <c r="GW59" s="26"/>
      <c r="GX59" s="26"/>
      <c r="GY59" s="26"/>
      <c r="GZ59" s="26"/>
      <c r="HA59" s="26"/>
      <c r="HB59" s="26"/>
      <c r="HC59" s="26"/>
      <c r="HD59" s="26"/>
      <c r="HE59" s="26"/>
      <c r="HF59" s="26"/>
      <c r="HG59" s="26"/>
      <c r="HH59" s="26"/>
      <c r="HI59" s="26"/>
      <c r="HJ59" s="26"/>
      <c r="HK59" s="26"/>
      <c r="HL59" s="26"/>
      <c r="HM59" s="26"/>
      <c r="HN59" s="26"/>
      <c r="HO59" s="26"/>
      <c r="HP59" s="26"/>
      <c r="HQ59" s="26"/>
      <c r="HR59" s="26"/>
      <c r="HS59" s="26"/>
      <c r="HT59" s="26"/>
      <c r="HU59" s="26"/>
      <c r="HV59" s="26"/>
      <c r="HW59" s="26"/>
      <c r="HX59" s="26"/>
      <c r="HY59" s="26"/>
      <c r="HZ59" s="26"/>
      <c r="IA59" s="26"/>
      <c r="IB59" s="26"/>
      <c r="IC59" s="26"/>
      <c r="ID59" s="26"/>
      <c r="IE59" s="26"/>
      <c r="IF59" s="26"/>
      <c r="IG59" s="26"/>
      <c r="IH59" s="26"/>
      <c r="II59" s="26"/>
      <c r="IJ59" s="26"/>
      <c r="IK59" s="26"/>
      <c r="IL59" s="26"/>
      <c r="IM59" s="26"/>
      <c r="IN59" s="26"/>
      <c r="IO59" s="26"/>
      <c r="IP59" s="26"/>
      <c r="IQ59" s="26"/>
      <c r="IR59" s="26"/>
      <c r="IS59" s="26"/>
      <c r="IT59" s="26"/>
      <c r="IU59" s="26"/>
      <c r="IV59" s="26"/>
      <c r="IW59" s="26"/>
      <c r="IX59" s="26"/>
      <c r="IY59" s="26"/>
      <c r="IZ59" s="26"/>
      <c r="JA59" s="26"/>
      <c r="JB59" s="26"/>
      <c r="JC59" s="26"/>
      <c r="JD59" s="26"/>
      <c r="JE59" s="26"/>
      <c r="JF59" s="26"/>
      <c r="JG59" s="26"/>
      <c r="JH59" s="26"/>
      <c r="JI59" s="26"/>
      <c r="JJ59" s="26"/>
      <c r="JK59" s="26"/>
      <c r="JL59" s="26"/>
      <c r="JM59" s="26"/>
      <c r="JN59" s="26"/>
      <c r="JO59" s="26"/>
      <c r="JP59" s="26"/>
      <c r="JQ59" s="26"/>
      <c r="JR59" s="26"/>
      <c r="JS59" s="26"/>
      <c r="JT59" s="26"/>
      <c r="JU59" s="26"/>
      <c r="JV59" s="26"/>
      <c r="JW59" s="26"/>
      <c r="JX59" s="26"/>
      <c r="JY59" s="26"/>
      <c r="JZ59" s="26"/>
      <c r="KA59" s="26"/>
      <c r="KB59" s="26"/>
      <c r="KC59" s="26"/>
      <c r="KD59" s="26"/>
      <c r="KE59" s="26"/>
      <c r="KF59" s="26"/>
      <c r="KG59" s="26"/>
      <c r="KH59" s="26"/>
      <c r="KI59" s="26"/>
      <c r="KJ59" s="26"/>
      <c r="KK59" s="26"/>
      <c r="KL59" s="26"/>
      <c r="KM59" s="26"/>
      <c r="KN59" s="26"/>
      <c r="KO59" s="26"/>
      <c r="KP59" s="26"/>
      <c r="KQ59" s="26"/>
      <c r="KR59" s="26"/>
      <c r="KS59" s="26"/>
      <c r="KT59" s="26"/>
      <c r="KU59" s="26"/>
      <c r="KV59" s="26"/>
      <c r="KW59" s="26"/>
      <c r="KX59" s="26"/>
      <c r="KY59" s="26"/>
      <c r="KZ59" s="26"/>
      <c r="LA59" s="26"/>
      <c r="LB59" s="26"/>
      <c r="LC59" s="26"/>
      <c r="LD59" s="26"/>
      <c r="LE59" s="26"/>
      <c r="LF59" s="26"/>
      <c r="LG59" s="26"/>
      <c r="LH59" s="26"/>
      <c r="LI59" s="26"/>
      <c r="LJ59" s="26"/>
      <c r="LK59" s="26"/>
      <c r="LL59" s="26"/>
      <c r="LM59" s="26"/>
      <c r="LN59" s="26"/>
      <c r="LO59" s="26"/>
      <c r="LP59" s="26"/>
      <c r="LQ59" s="26"/>
      <c r="LR59" s="26"/>
      <c r="LS59" s="26"/>
      <c r="LT59" s="26"/>
      <c r="LU59" s="26"/>
      <c r="LV59" s="26"/>
      <c r="LW59" s="26"/>
      <c r="LX59" s="26"/>
      <c r="LY59" s="26"/>
      <c r="LZ59" s="26"/>
      <c r="MA59" s="26"/>
      <c r="MB59" s="26"/>
      <c r="MC59" s="26"/>
      <c r="MD59" s="26"/>
      <c r="ME59" s="26"/>
      <c r="MF59" s="26"/>
      <c r="MG59" s="26"/>
      <c r="MH59" s="26"/>
      <c r="MI59" s="26"/>
      <c r="MJ59" s="26"/>
      <c r="MK59" s="26"/>
      <c r="ML59" s="26"/>
      <c r="MM59" s="26"/>
      <c r="MN59" s="26"/>
      <c r="MO59" s="26"/>
      <c r="MP59" s="26"/>
      <c r="MQ59" s="26"/>
      <c r="MR59" s="26"/>
      <c r="MS59" s="26"/>
      <c r="MT59" s="26"/>
      <c r="MU59" s="26"/>
      <c r="MV59" s="26"/>
      <c r="MW59" s="26"/>
    </row>
    <row r="60" customFormat="false" ht="15" hidden="false" customHeight="false" outlineLevel="0" collapsed="false">
      <c r="A60" s="27" t="s">
        <v>164</v>
      </c>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c r="GL60" s="28"/>
      <c r="GM60" s="28"/>
      <c r="GN60" s="28"/>
      <c r="GO60" s="28"/>
      <c r="GP60" s="28"/>
      <c r="GQ60" s="28"/>
      <c r="GR60" s="28"/>
      <c r="GS60" s="28"/>
      <c r="GT60" s="28"/>
      <c r="GU60" s="28"/>
      <c r="GV60" s="28"/>
      <c r="GW60" s="28"/>
      <c r="GX60" s="28"/>
      <c r="GY60" s="28"/>
      <c r="GZ60" s="28"/>
      <c r="HA60" s="28"/>
      <c r="HB60" s="28"/>
      <c r="HC60" s="28"/>
      <c r="HD60" s="28"/>
      <c r="HE60" s="28"/>
      <c r="HF60" s="28"/>
      <c r="HG60" s="28"/>
      <c r="HH60" s="28"/>
      <c r="HI60" s="28"/>
      <c r="HJ60" s="28"/>
      <c r="HK60" s="28"/>
      <c r="HL60" s="28"/>
      <c r="HM60" s="28"/>
      <c r="HN60" s="28"/>
      <c r="HO60" s="28"/>
      <c r="HP60" s="28"/>
      <c r="HQ60" s="28"/>
      <c r="HR60" s="28"/>
      <c r="HS60" s="28"/>
      <c r="HT60" s="28"/>
      <c r="HU60" s="28"/>
      <c r="HV60" s="28"/>
      <c r="HW60" s="28"/>
      <c r="HX60" s="28"/>
      <c r="HY60" s="28"/>
      <c r="HZ60" s="28"/>
      <c r="IA60" s="28"/>
      <c r="IB60" s="28"/>
      <c r="IC60" s="28"/>
      <c r="ID60" s="28"/>
      <c r="IE60" s="28"/>
      <c r="IF60" s="28"/>
      <c r="IG60" s="28"/>
      <c r="IH60" s="28"/>
      <c r="II60" s="28"/>
      <c r="IJ60" s="28"/>
      <c r="IK60" s="28"/>
      <c r="IL60" s="28"/>
      <c r="IM60" s="28"/>
      <c r="IN60" s="28"/>
      <c r="IO60" s="28"/>
      <c r="IP60" s="28"/>
      <c r="IQ60" s="28"/>
      <c r="IR60" s="28"/>
      <c r="IS60" s="28"/>
      <c r="IT60" s="28"/>
      <c r="IU60" s="28"/>
      <c r="IV60" s="28"/>
      <c r="IW60" s="28"/>
      <c r="IX60" s="28"/>
      <c r="IY60" s="28"/>
      <c r="IZ60" s="28"/>
      <c r="JA60" s="28"/>
      <c r="JB60" s="28"/>
      <c r="JC60" s="28"/>
      <c r="JD60" s="28"/>
      <c r="JE60" s="28"/>
      <c r="JF60" s="28"/>
      <c r="JG60" s="28"/>
      <c r="JH60" s="28"/>
      <c r="JI60" s="28"/>
      <c r="JJ60" s="28"/>
      <c r="JK60" s="28"/>
      <c r="JL60" s="28"/>
      <c r="JM60" s="28"/>
      <c r="JN60" s="28"/>
      <c r="JO60" s="28"/>
      <c r="JP60" s="28"/>
      <c r="JQ60" s="28"/>
      <c r="JR60" s="28"/>
      <c r="JS60" s="28"/>
      <c r="JT60" s="28"/>
      <c r="JU60" s="28"/>
      <c r="JV60" s="28"/>
      <c r="JW60" s="28"/>
      <c r="JX60" s="28"/>
      <c r="JY60" s="28"/>
      <c r="JZ60" s="28"/>
      <c r="KA60" s="28"/>
      <c r="KB60" s="28"/>
      <c r="KC60" s="28"/>
      <c r="KD60" s="28"/>
      <c r="KE60" s="28"/>
      <c r="KF60" s="28"/>
      <c r="KG60" s="28"/>
      <c r="KH60" s="28"/>
      <c r="KI60" s="28"/>
      <c r="KJ60" s="28"/>
      <c r="KK60" s="28"/>
      <c r="KL60" s="28"/>
      <c r="KM60" s="28"/>
      <c r="KN60" s="28"/>
      <c r="KO60" s="28"/>
      <c r="KP60" s="28"/>
      <c r="KQ60" s="28"/>
      <c r="KR60" s="28"/>
      <c r="KS60" s="28"/>
      <c r="KT60" s="28"/>
      <c r="KU60" s="28"/>
      <c r="KV60" s="28"/>
      <c r="KW60" s="28"/>
      <c r="KX60" s="28"/>
      <c r="KY60" s="28"/>
      <c r="KZ60" s="28"/>
      <c r="LA60" s="28"/>
      <c r="LB60" s="28"/>
      <c r="LC60" s="28"/>
      <c r="LD60" s="28"/>
      <c r="LE60" s="28"/>
      <c r="LF60" s="28"/>
      <c r="LG60" s="28"/>
      <c r="LH60" s="28"/>
      <c r="LI60" s="28"/>
      <c r="LJ60" s="28"/>
      <c r="LK60" s="28"/>
      <c r="LL60" s="28"/>
      <c r="LM60" s="28"/>
      <c r="LN60" s="28"/>
      <c r="LO60" s="28"/>
      <c r="LP60" s="28"/>
      <c r="LQ60" s="28"/>
      <c r="LR60" s="28"/>
      <c r="LS60" s="28"/>
      <c r="LT60" s="28"/>
      <c r="LU60" s="28"/>
      <c r="LV60" s="28"/>
      <c r="LW60" s="28"/>
      <c r="LX60" s="28"/>
      <c r="LY60" s="28"/>
      <c r="LZ60" s="28"/>
      <c r="MA60" s="28"/>
      <c r="MB60" s="28"/>
      <c r="MC60" s="28"/>
      <c r="MD60" s="28"/>
      <c r="ME60" s="28"/>
      <c r="MF60" s="28"/>
      <c r="MG60" s="28"/>
      <c r="MH60" s="28"/>
      <c r="MI60" s="28"/>
      <c r="MJ60" s="28"/>
      <c r="MK60" s="28"/>
      <c r="ML60" s="28"/>
      <c r="MM60" s="28"/>
      <c r="MN60" s="28"/>
      <c r="MO60" s="28"/>
      <c r="MP60" s="28"/>
      <c r="MQ60" s="28"/>
      <c r="MR60" s="28"/>
      <c r="MS60" s="28"/>
      <c r="MT60" s="28"/>
      <c r="MU60" s="28"/>
      <c r="MV60" s="28"/>
      <c r="MW60" s="28"/>
    </row>
    <row r="61" customFormat="false" ht="15" hidden="false" customHeight="false" outlineLevel="0" collapsed="false">
      <c r="A61" s="27" t="s">
        <v>165</v>
      </c>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c r="GL61" s="28"/>
      <c r="GM61" s="28"/>
      <c r="GN61" s="28"/>
      <c r="GO61" s="28"/>
      <c r="GP61" s="28"/>
      <c r="GQ61" s="28"/>
      <c r="GR61" s="28"/>
      <c r="GS61" s="28"/>
      <c r="GT61" s="28"/>
      <c r="GU61" s="28"/>
      <c r="GV61" s="28"/>
      <c r="GW61" s="28"/>
      <c r="GX61" s="28"/>
      <c r="GY61" s="28"/>
      <c r="GZ61" s="28"/>
      <c r="HA61" s="28"/>
      <c r="HB61" s="28"/>
      <c r="HC61" s="28"/>
      <c r="HD61" s="28"/>
      <c r="HE61" s="28"/>
      <c r="HF61" s="28"/>
      <c r="HG61" s="28"/>
      <c r="HH61" s="28"/>
      <c r="HI61" s="28"/>
      <c r="HJ61" s="28"/>
      <c r="HK61" s="28"/>
      <c r="HL61" s="28"/>
      <c r="HM61" s="28"/>
      <c r="HN61" s="28"/>
      <c r="HO61" s="28"/>
      <c r="HP61" s="28"/>
      <c r="HQ61" s="28"/>
      <c r="HR61" s="28"/>
      <c r="HS61" s="28"/>
      <c r="HT61" s="28"/>
      <c r="HU61" s="28"/>
      <c r="HV61" s="28"/>
      <c r="HW61" s="28"/>
      <c r="HX61" s="28"/>
      <c r="HY61" s="28"/>
      <c r="HZ61" s="28"/>
      <c r="IA61" s="28"/>
      <c r="IB61" s="28"/>
      <c r="IC61" s="28"/>
      <c r="ID61" s="28"/>
      <c r="IE61" s="28"/>
      <c r="IF61" s="28"/>
      <c r="IG61" s="28"/>
      <c r="IH61" s="28"/>
      <c r="II61" s="28"/>
      <c r="IJ61" s="28"/>
      <c r="IK61" s="28"/>
      <c r="IL61" s="28"/>
      <c r="IM61" s="28"/>
      <c r="IN61" s="28"/>
      <c r="IO61" s="28"/>
      <c r="IP61" s="28"/>
      <c r="IQ61" s="28"/>
      <c r="IR61" s="28"/>
      <c r="IS61" s="28"/>
      <c r="IT61" s="28"/>
      <c r="IU61" s="28"/>
      <c r="IV61" s="28"/>
      <c r="IW61" s="28"/>
      <c r="IX61" s="28"/>
      <c r="IY61" s="28"/>
      <c r="IZ61" s="28"/>
      <c r="JA61" s="28"/>
      <c r="JB61" s="28"/>
      <c r="JC61" s="28"/>
      <c r="JD61" s="28"/>
      <c r="JE61" s="28"/>
      <c r="JF61" s="28"/>
      <c r="JG61" s="28"/>
      <c r="JH61" s="28"/>
      <c r="JI61" s="28"/>
      <c r="JJ61" s="28"/>
      <c r="JK61" s="28"/>
      <c r="JL61" s="28"/>
      <c r="JM61" s="28"/>
      <c r="JN61" s="28"/>
      <c r="JO61" s="28"/>
      <c r="JP61" s="28"/>
      <c r="JQ61" s="28"/>
      <c r="JR61" s="28"/>
      <c r="JS61" s="28"/>
      <c r="JT61" s="28"/>
      <c r="JU61" s="28"/>
      <c r="JV61" s="28"/>
      <c r="JW61" s="28"/>
      <c r="JX61" s="28"/>
      <c r="JY61" s="28"/>
      <c r="JZ61" s="28"/>
      <c r="KA61" s="28"/>
      <c r="KB61" s="28"/>
      <c r="KC61" s="28"/>
      <c r="KD61" s="28"/>
      <c r="KE61" s="28"/>
      <c r="KF61" s="28"/>
      <c r="KG61" s="28"/>
      <c r="KH61" s="28"/>
      <c r="KI61" s="28"/>
      <c r="KJ61" s="28"/>
      <c r="KK61" s="28"/>
      <c r="KL61" s="28"/>
      <c r="KM61" s="28"/>
      <c r="KN61" s="28"/>
      <c r="KO61" s="28"/>
      <c r="KP61" s="28"/>
      <c r="KQ61" s="28"/>
      <c r="KR61" s="28"/>
      <c r="KS61" s="28"/>
      <c r="KT61" s="28"/>
      <c r="KU61" s="28"/>
      <c r="KV61" s="28"/>
      <c r="KW61" s="28"/>
      <c r="KX61" s="28"/>
      <c r="KY61" s="28"/>
      <c r="KZ61" s="28"/>
      <c r="LA61" s="28"/>
      <c r="LB61" s="28"/>
      <c r="LC61" s="28"/>
      <c r="LD61" s="28"/>
      <c r="LE61" s="28"/>
      <c r="LF61" s="28"/>
      <c r="LG61" s="28"/>
      <c r="LH61" s="28"/>
      <c r="LI61" s="28"/>
      <c r="LJ61" s="28"/>
      <c r="LK61" s="28"/>
      <c r="LL61" s="28"/>
      <c r="LM61" s="28"/>
      <c r="LN61" s="28"/>
      <c r="LO61" s="28"/>
      <c r="LP61" s="28"/>
      <c r="LQ61" s="28"/>
      <c r="LR61" s="28"/>
      <c r="LS61" s="28"/>
      <c r="LT61" s="28"/>
      <c r="LU61" s="28"/>
      <c r="LV61" s="28"/>
      <c r="LW61" s="28"/>
      <c r="LX61" s="28"/>
      <c r="LY61" s="28"/>
      <c r="LZ61" s="28"/>
      <c r="MA61" s="28"/>
      <c r="MB61" s="28"/>
      <c r="MC61" s="28"/>
      <c r="MD61" s="28"/>
      <c r="ME61" s="28"/>
      <c r="MF61" s="28"/>
      <c r="MG61" s="28"/>
      <c r="MH61" s="28"/>
      <c r="MI61" s="28"/>
      <c r="MJ61" s="28"/>
      <c r="MK61" s="28"/>
      <c r="ML61" s="28"/>
      <c r="MM61" s="28"/>
      <c r="MN61" s="28"/>
      <c r="MO61" s="28"/>
      <c r="MP61" s="28"/>
      <c r="MQ61" s="28"/>
      <c r="MR61" s="28"/>
      <c r="MS61" s="28"/>
      <c r="MT61" s="28"/>
      <c r="MU61" s="28"/>
      <c r="MV61" s="28"/>
      <c r="MW61" s="28"/>
    </row>
    <row r="62" customFormat="false" ht="15" hidden="false" customHeight="false" outlineLevel="0" collapsed="false">
      <c r="A62" s="27"/>
    </row>
    <row r="63" customFormat="false" ht="22.5" hidden="false" customHeight="true" outlineLevel="0" collapsed="false">
      <c r="A63" s="25" t="s">
        <v>166</v>
      </c>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29"/>
      <c r="EY63" s="29"/>
      <c r="EZ63" s="29"/>
      <c r="FA63" s="29"/>
      <c r="FB63" s="29"/>
      <c r="FC63" s="29"/>
      <c r="FD63" s="29"/>
      <c r="FE63" s="29"/>
      <c r="FF63" s="29"/>
      <c r="FG63" s="29"/>
      <c r="FH63" s="29"/>
      <c r="FI63" s="29"/>
      <c r="FJ63" s="29"/>
      <c r="FK63" s="29"/>
      <c r="FL63" s="29"/>
      <c r="FM63" s="29"/>
      <c r="FN63" s="29"/>
      <c r="FO63" s="29"/>
      <c r="FP63" s="29"/>
      <c r="FQ63" s="29"/>
      <c r="FR63" s="29"/>
      <c r="FS63" s="29"/>
      <c r="FT63" s="29"/>
      <c r="FU63" s="29"/>
      <c r="FV63" s="29"/>
      <c r="FW63" s="29"/>
      <c r="FX63" s="29"/>
      <c r="FY63" s="29"/>
      <c r="FZ63" s="29"/>
      <c r="GA63" s="29"/>
      <c r="GB63" s="29"/>
      <c r="GC63" s="29"/>
      <c r="GD63" s="29"/>
      <c r="GE63" s="29"/>
      <c r="GF63" s="29"/>
      <c r="GG63" s="29"/>
      <c r="GH63" s="29"/>
      <c r="GI63" s="29"/>
      <c r="GJ63" s="29"/>
      <c r="GK63" s="29"/>
      <c r="GL63" s="29"/>
      <c r="GM63" s="29"/>
      <c r="GN63" s="29"/>
      <c r="GO63" s="29"/>
      <c r="GP63" s="29"/>
      <c r="GQ63" s="29"/>
      <c r="GR63" s="29"/>
      <c r="GS63" s="29"/>
      <c r="GT63" s="29"/>
      <c r="GU63" s="29"/>
      <c r="GV63" s="29"/>
      <c r="GW63" s="29"/>
      <c r="GX63" s="29"/>
      <c r="GY63" s="29"/>
      <c r="GZ63" s="29"/>
      <c r="HA63" s="29"/>
      <c r="HB63" s="29"/>
      <c r="HC63" s="29"/>
      <c r="HD63" s="29"/>
      <c r="HE63" s="29"/>
      <c r="HF63" s="29"/>
      <c r="HG63" s="29"/>
      <c r="HH63" s="29"/>
      <c r="HI63" s="29"/>
      <c r="HJ63" s="29"/>
      <c r="HK63" s="29"/>
      <c r="HL63" s="29"/>
      <c r="HM63" s="29"/>
      <c r="HN63" s="29"/>
      <c r="HO63" s="29"/>
      <c r="HP63" s="29"/>
      <c r="HQ63" s="29"/>
      <c r="HR63" s="29"/>
      <c r="HS63" s="29"/>
      <c r="HT63" s="29"/>
      <c r="HU63" s="29"/>
      <c r="HV63" s="29"/>
      <c r="HW63" s="29"/>
      <c r="HX63" s="29"/>
      <c r="HY63" s="29"/>
      <c r="HZ63" s="29"/>
      <c r="IA63" s="29"/>
      <c r="IB63" s="29"/>
      <c r="IC63" s="29"/>
      <c r="ID63" s="29"/>
      <c r="IE63" s="29"/>
      <c r="IF63" s="29"/>
      <c r="IG63" s="29"/>
      <c r="IH63" s="29"/>
      <c r="II63" s="29"/>
      <c r="IJ63" s="29"/>
      <c r="IK63" s="29"/>
      <c r="IL63" s="29"/>
      <c r="IM63" s="29"/>
      <c r="IN63" s="29"/>
      <c r="IO63" s="29"/>
      <c r="IP63" s="29"/>
      <c r="IQ63" s="29"/>
      <c r="IR63" s="29"/>
      <c r="IS63" s="29"/>
      <c r="IT63" s="29"/>
      <c r="IU63" s="29"/>
      <c r="IV63" s="29"/>
      <c r="IW63" s="29"/>
      <c r="IX63" s="29"/>
      <c r="IY63" s="29"/>
      <c r="IZ63" s="29"/>
      <c r="JA63" s="29"/>
      <c r="JB63" s="29"/>
      <c r="JC63" s="29"/>
      <c r="JD63" s="29"/>
      <c r="JE63" s="29"/>
      <c r="JF63" s="29"/>
      <c r="JG63" s="29"/>
      <c r="JH63" s="29"/>
      <c r="JI63" s="29"/>
      <c r="JJ63" s="29"/>
      <c r="JK63" s="29"/>
      <c r="JL63" s="29"/>
      <c r="JM63" s="29"/>
      <c r="JN63" s="29"/>
      <c r="JO63" s="29"/>
      <c r="JP63" s="29"/>
      <c r="JQ63" s="29"/>
      <c r="JR63" s="29"/>
      <c r="JS63" s="29"/>
      <c r="JT63" s="29"/>
      <c r="JU63" s="29"/>
      <c r="JV63" s="29"/>
      <c r="JW63" s="29"/>
      <c r="JX63" s="29"/>
      <c r="JY63" s="29"/>
      <c r="JZ63" s="29"/>
      <c r="KA63" s="29"/>
      <c r="KB63" s="29"/>
      <c r="KC63" s="29"/>
      <c r="KD63" s="29"/>
      <c r="KE63" s="29"/>
      <c r="KF63" s="29"/>
      <c r="KG63" s="29"/>
      <c r="KH63" s="29"/>
      <c r="KI63" s="29"/>
      <c r="KJ63" s="29"/>
      <c r="KK63" s="29"/>
      <c r="KL63" s="29"/>
      <c r="KM63" s="29"/>
      <c r="KN63" s="29"/>
      <c r="KO63" s="29"/>
      <c r="KP63" s="29"/>
      <c r="KQ63" s="29"/>
      <c r="KR63" s="29"/>
      <c r="KS63" s="29"/>
      <c r="KT63" s="29"/>
      <c r="KU63" s="29"/>
      <c r="KV63" s="29"/>
      <c r="KW63" s="29"/>
      <c r="KX63" s="29"/>
      <c r="KY63" s="29"/>
      <c r="KZ63" s="29"/>
      <c r="LA63" s="29"/>
      <c r="LB63" s="29"/>
      <c r="LC63" s="29"/>
      <c r="LD63" s="29"/>
      <c r="LE63" s="29"/>
      <c r="LF63" s="29"/>
      <c r="LG63" s="29"/>
      <c r="LH63" s="29"/>
      <c r="LI63" s="29"/>
      <c r="LJ63" s="29"/>
      <c r="LK63" s="29"/>
      <c r="LL63" s="29"/>
      <c r="LM63" s="29"/>
      <c r="LN63" s="29"/>
      <c r="LO63" s="29"/>
      <c r="LP63" s="29"/>
      <c r="LQ63" s="29"/>
      <c r="LR63" s="29"/>
      <c r="LS63" s="29"/>
      <c r="LT63" s="29"/>
      <c r="LU63" s="29"/>
      <c r="LV63" s="29"/>
      <c r="LW63" s="29"/>
      <c r="LX63" s="29"/>
      <c r="LY63" s="29"/>
      <c r="LZ63" s="29"/>
      <c r="MA63" s="29"/>
      <c r="MB63" s="29"/>
      <c r="MC63" s="29"/>
      <c r="MD63" s="29"/>
      <c r="ME63" s="29"/>
      <c r="MF63" s="29"/>
      <c r="MG63" s="29"/>
      <c r="MH63" s="29"/>
      <c r="MI63" s="29"/>
      <c r="MJ63" s="29"/>
      <c r="MK63" s="29"/>
      <c r="ML63" s="29"/>
      <c r="MM63" s="29"/>
      <c r="MN63" s="29"/>
      <c r="MO63" s="29"/>
      <c r="MP63" s="29"/>
      <c r="MQ63" s="29"/>
      <c r="MR63" s="29"/>
      <c r="MS63" s="29"/>
      <c r="MT63" s="29"/>
      <c r="MU63" s="29"/>
      <c r="MV63" s="29"/>
      <c r="MW63" s="29"/>
    </row>
    <row r="64" customFormat="false" ht="15" hidden="false" customHeight="false" outlineLevel="0" collapsed="false">
      <c r="A64" s="30" t="s">
        <v>167</v>
      </c>
      <c r="B64" s="28"/>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c r="AS64" s="28"/>
      <c r="AT64" s="28"/>
      <c r="AU64" s="28"/>
      <c r="AV64" s="28"/>
      <c r="AW64" s="28"/>
      <c r="AX64" s="28"/>
      <c r="AY64" s="28"/>
      <c r="AZ64" s="28"/>
      <c r="BA64" s="28"/>
      <c r="BB64" s="28"/>
      <c r="BC64" s="28"/>
      <c r="BD64" s="28"/>
      <c r="BE64" s="28"/>
      <c r="BF64" s="28"/>
      <c r="BG64" s="28"/>
      <c r="BH64" s="28"/>
      <c r="BI64" s="28"/>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c r="GL64" s="28"/>
      <c r="GM64" s="28"/>
      <c r="GN64" s="28"/>
      <c r="GO64" s="28"/>
      <c r="GP64" s="28"/>
      <c r="GQ64" s="28"/>
      <c r="GR64" s="28"/>
      <c r="GS64" s="28"/>
      <c r="GT64" s="28"/>
      <c r="GU64" s="28"/>
      <c r="GV64" s="28"/>
      <c r="GW64" s="28"/>
      <c r="GX64" s="28"/>
      <c r="GY64" s="28"/>
      <c r="GZ64" s="28"/>
      <c r="HA64" s="28"/>
      <c r="HB64" s="28"/>
      <c r="HC64" s="28"/>
      <c r="HD64" s="28"/>
      <c r="HE64" s="28"/>
      <c r="HF64" s="28"/>
      <c r="HG64" s="28"/>
      <c r="HH64" s="28"/>
      <c r="HI64" s="28"/>
      <c r="HJ64" s="28"/>
      <c r="HK64" s="28"/>
      <c r="HL64" s="28"/>
      <c r="HM64" s="28"/>
      <c r="HN64" s="28"/>
      <c r="HO64" s="28"/>
      <c r="HP64" s="28"/>
      <c r="HQ64" s="28"/>
      <c r="HR64" s="28"/>
      <c r="HS64" s="28"/>
      <c r="HT64" s="28"/>
      <c r="HU64" s="28"/>
      <c r="HV64" s="28"/>
      <c r="HW64" s="28"/>
      <c r="HX64" s="28"/>
      <c r="HY64" s="28"/>
      <c r="HZ64" s="28"/>
      <c r="IA64" s="28"/>
      <c r="IB64" s="28"/>
      <c r="IC64" s="28"/>
      <c r="ID64" s="28"/>
      <c r="IE64" s="28"/>
      <c r="IF64" s="28"/>
      <c r="IG64" s="28"/>
      <c r="IH64" s="28"/>
      <c r="II64" s="28"/>
      <c r="IJ64" s="28"/>
      <c r="IK64" s="28"/>
      <c r="IL64" s="28"/>
      <c r="IM64" s="28"/>
      <c r="IN64" s="28"/>
      <c r="IO64" s="28"/>
      <c r="IP64" s="28"/>
      <c r="IQ64" s="28"/>
      <c r="IR64" s="28"/>
      <c r="IS64" s="28"/>
      <c r="IT64" s="28"/>
      <c r="IU64" s="28"/>
      <c r="IV64" s="28"/>
      <c r="IW64" s="28"/>
      <c r="IX64" s="28"/>
      <c r="IY64" s="28"/>
      <c r="IZ64" s="28"/>
      <c r="JA64" s="28"/>
      <c r="JB64" s="28"/>
      <c r="JC64" s="28"/>
      <c r="JD64" s="28"/>
      <c r="JE64" s="28"/>
      <c r="JF64" s="28"/>
      <c r="JG64" s="28"/>
      <c r="JH64" s="28"/>
      <c r="JI64" s="28"/>
      <c r="JJ64" s="28"/>
      <c r="JK64" s="28"/>
      <c r="JL64" s="28"/>
      <c r="JM64" s="28"/>
      <c r="JN64" s="28"/>
      <c r="JO64" s="28"/>
      <c r="JP64" s="28"/>
      <c r="JQ64" s="28"/>
      <c r="JR64" s="28"/>
      <c r="JS64" s="28"/>
      <c r="JT64" s="28"/>
      <c r="JU64" s="28"/>
      <c r="JV64" s="28"/>
      <c r="JW64" s="28"/>
      <c r="JX64" s="28"/>
      <c r="JY64" s="28"/>
      <c r="JZ64" s="28"/>
      <c r="KA64" s="28"/>
      <c r="KB64" s="28"/>
      <c r="KC64" s="28"/>
      <c r="KD64" s="28"/>
      <c r="KE64" s="28"/>
      <c r="KF64" s="28"/>
      <c r="KG64" s="28"/>
      <c r="KH64" s="28"/>
      <c r="KI64" s="28"/>
      <c r="KJ64" s="28"/>
      <c r="KK64" s="28"/>
      <c r="KL64" s="28"/>
      <c r="KM64" s="28"/>
      <c r="KN64" s="28"/>
      <c r="KO64" s="28"/>
      <c r="KP64" s="28"/>
      <c r="KQ64" s="28"/>
      <c r="KR64" s="28"/>
      <c r="KS64" s="28"/>
      <c r="KT64" s="28"/>
      <c r="KU64" s="28"/>
      <c r="KV64" s="28"/>
      <c r="KW64" s="28"/>
      <c r="KX64" s="28"/>
      <c r="KY64" s="28"/>
      <c r="KZ64" s="28"/>
      <c r="LA64" s="28"/>
      <c r="LB64" s="28"/>
      <c r="LC64" s="28"/>
      <c r="LD64" s="28"/>
      <c r="LE64" s="28"/>
      <c r="LF64" s="28"/>
      <c r="LG64" s="28"/>
      <c r="LH64" s="28"/>
      <c r="LI64" s="28"/>
      <c r="LJ64" s="28"/>
      <c r="LK64" s="28"/>
      <c r="LL64" s="28"/>
      <c r="LM64" s="28"/>
      <c r="LN64" s="28"/>
      <c r="LO64" s="28"/>
      <c r="LP64" s="28"/>
      <c r="LQ64" s="28"/>
      <c r="LR64" s="28"/>
      <c r="LS64" s="28"/>
      <c r="LT64" s="28"/>
      <c r="LU64" s="28"/>
      <c r="LV64" s="28"/>
      <c r="LW64" s="28"/>
      <c r="LX64" s="28"/>
      <c r="LY64" s="28"/>
      <c r="LZ64" s="28"/>
      <c r="MA64" s="28"/>
      <c r="MB64" s="28"/>
      <c r="MC64" s="28"/>
      <c r="MD64" s="28"/>
      <c r="ME64" s="28"/>
      <c r="MF64" s="28"/>
      <c r="MG64" s="28"/>
      <c r="MH64" s="28"/>
      <c r="MI64" s="28"/>
      <c r="MJ64" s="28"/>
      <c r="MK64" s="28"/>
      <c r="ML64" s="28"/>
      <c r="MM64" s="28"/>
      <c r="MN64" s="28"/>
      <c r="MO64" s="28"/>
      <c r="MP64" s="28"/>
      <c r="MQ64" s="28"/>
      <c r="MR64" s="28"/>
      <c r="MS64" s="28"/>
      <c r="MT64" s="28"/>
      <c r="MU64" s="28"/>
      <c r="MV64" s="28"/>
      <c r="MW64" s="28"/>
    </row>
    <row r="65" customFormat="false" ht="15" hidden="false" customHeight="false" outlineLevel="0" collapsed="false">
      <c r="A65" s="27" t="s">
        <v>168</v>
      </c>
      <c r="B65" s="28"/>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S65" s="28"/>
      <c r="AT65" s="28"/>
      <c r="AU65" s="28"/>
      <c r="AV65" s="28"/>
      <c r="AW65" s="28"/>
      <c r="AX65" s="28"/>
      <c r="AY65" s="28"/>
      <c r="AZ65" s="28"/>
      <c r="BA65" s="28"/>
      <c r="BB65" s="28"/>
      <c r="BC65" s="28"/>
      <c r="BD65" s="28"/>
      <c r="BE65" s="28"/>
      <c r="BF65" s="28"/>
      <c r="BG65" s="28"/>
      <c r="BH65" s="28"/>
      <c r="BI65" s="28"/>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c r="GL65" s="28"/>
      <c r="GM65" s="28"/>
      <c r="GN65" s="28"/>
      <c r="GO65" s="28"/>
      <c r="GP65" s="28"/>
      <c r="GQ65" s="28"/>
      <c r="GR65" s="28"/>
      <c r="GS65" s="28"/>
      <c r="GT65" s="28"/>
      <c r="GU65" s="28"/>
      <c r="GV65" s="28"/>
      <c r="GW65" s="28"/>
      <c r="GX65" s="28"/>
      <c r="GY65" s="28"/>
      <c r="GZ65" s="28"/>
      <c r="HA65" s="28"/>
      <c r="HB65" s="28"/>
      <c r="HC65" s="28"/>
      <c r="HD65" s="28"/>
      <c r="HE65" s="28"/>
      <c r="HF65" s="28"/>
      <c r="HG65" s="28"/>
      <c r="HH65" s="28"/>
      <c r="HI65" s="28"/>
      <c r="HJ65" s="28"/>
      <c r="HK65" s="28"/>
      <c r="HL65" s="28"/>
      <c r="HM65" s="28"/>
      <c r="HN65" s="28"/>
      <c r="HO65" s="28"/>
      <c r="HP65" s="28"/>
      <c r="HQ65" s="28"/>
      <c r="HR65" s="28"/>
      <c r="HS65" s="28"/>
      <c r="HT65" s="28"/>
      <c r="HU65" s="28"/>
      <c r="HV65" s="28"/>
      <c r="HW65" s="28"/>
      <c r="HX65" s="28"/>
      <c r="HY65" s="28"/>
      <c r="HZ65" s="28"/>
      <c r="IA65" s="28"/>
      <c r="IB65" s="28"/>
      <c r="IC65" s="28"/>
      <c r="ID65" s="28"/>
      <c r="IE65" s="28"/>
      <c r="IF65" s="28"/>
      <c r="IG65" s="28"/>
      <c r="IH65" s="28"/>
      <c r="II65" s="28"/>
      <c r="IJ65" s="28"/>
      <c r="IK65" s="28"/>
      <c r="IL65" s="28"/>
      <c r="IM65" s="28"/>
      <c r="IN65" s="28"/>
      <c r="IO65" s="28"/>
      <c r="IP65" s="28"/>
      <c r="IQ65" s="28"/>
      <c r="IR65" s="28"/>
      <c r="IS65" s="28"/>
      <c r="IT65" s="28"/>
      <c r="IU65" s="28"/>
      <c r="IV65" s="28"/>
      <c r="IW65" s="28"/>
      <c r="IX65" s="28"/>
      <c r="IY65" s="28"/>
      <c r="IZ65" s="28"/>
      <c r="JA65" s="28"/>
      <c r="JB65" s="28"/>
      <c r="JC65" s="28"/>
      <c r="JD65" s="28"/>
      <c r="JE65" s="28"/>
      <c r="JF65" s="28"/>
      <c r="JG65" s="28"/>
      <c r="JH65" s="28"/>
      <c r="JI65" s="28"/>
      <c r="JJ65" s="28"/>
      <c r="JK65" s="28"/>
      <c r="JL65" s="28"/>
      <c r="JM65" s="28"/>
      <c r="JN65" s="28"/>
      <c r="JO65" s="28"/>
      <c r="JP65" s="28"/>
      <c r="JQ65" s="28"/>
      <c r="JR65" s="28"/>
      <c r="JS65" s="28"/>
      <c r="JT65" s="28"/>
      <c r="JU65" s="28"/>
      <c r="JV65" s="28"/>
      <c r="JW65" s="28"/>
      <c r="JX65" s="28"/>
      <c r="JY65" s="28"/>
      <c r="JZ65" s="28"/>
      <c r="KA65" s="28"/>
      <c r="KB65" s="28"/>
      <c r="KC65" s="28"/>
      <c r="KD65" s="28"/>
      <c r="KE65" s="28"/>
      <c r="KF65" s="28"/>
      <c r="KG65" s="28"/>
      <c r="KH65" s="28"/>
      <c r="KI65" s="28"/>
      <c r="KJ65" s="28"/>
      <c r="KK65" s="28"/>
      <c r="KL65" s="28"/>
      <c r="KM65" s="28"/>
      <c r="KN65" s="28"/>
      <c r="KO65" s="28"/>
      <c r="KP65" s="28"/>
      <c r="KQ65" s="28"/>
      <c r="KR65" s="28"/>
      <c r="KS65" s="28"/>
      <c r="KT65" s="28"/>
      <c r="KU65" s="28"/>
      <c r="KV65" s="28"/>
      <c r="KW65" s="28"/>
      <c r="KX65" s="28"/>
      <c r="KY65" s="28"/>
      <c r="KZ65" s="28"/>
      <c r="LA65" s="28"/>
      <c r="LB65" s="28"/>
      <c r="LC65" s="28"/>
      <c r="LD65" s="28"/>
      <c r="LE65" s="28"/>
      <c r="LF65" s="28"/>
      <c r="LG65" s="28"/>
      <c r="LH65" s="28"/>
      <c r="LI65" s="28"/>
      <c r="LJ65" s="28"/>
      <c r="LK65" s="28"/>
      <c r="LL65" s="28"/>
      <c r="LM65" s="28"/>
      <c r="LN65" s="28"/>
      <c r="LO65" s="28"/>
      <c r="LP65" s="28"/>
      <c r="LQ65" s="28"/>
      <c r="LR65" s="28"/>
      <c r="LS65" s="28"/>
      <c r="LT65" s="28"/>
      <c r="LU65" s="28"/>
      <c r="LV65" s="28"/>
      <c r="LW65" s="28"/>
      <c r="LX65" s="28"/>
      <c r="LY65" s="28"/>
      <c r="LZ65" s="28"/>
      <c r="MA65" s="28"/>
      <c r="MB65" s="28"/>
      <c r="MC65" s="28"/>
      <c r="MD65" s="28"/>
      <c r="ME65" s="28"/>
      <c r="MF65" s="28"/>
      <c r="MG65" s="28"/>
      <c r="MH65" s="28"/>
      <c r="MI65" s="28"/>
      <c r="MJ65" s="28"/>
      <c r="MK65" s="28"/>
      <c r="ML65" s="28"/>
      <c r="MM65" s="28"/>
      <c r="MN65" s="28"/>
      <c r="MO65" s="28"/>
      <c r="MP65" s="28"/>
      <c r="MQ65" s="28"/>
      <c r="MR65" s="28"/>
      <c r="MS65" s="28"/>
      <c r="MT65" s="28"/>
      <c r="MU65" s="28"/>
      <c r="MV65" s="28"/>
      <c r="MW65" s="28"/>
    </row>
    <row r="66" customFormat="false" ht="15" hidden="false" customHeight="false" outlineLevel="0" collapsed="false">
      <c r="A66" s="27" t="s">
        <v>169</v>
      </c>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c r="GL66" s="28"/>
      <c r="GM66" s="28"/>
      <c r="GN66" s="28"/>
      <c r="GO66" s="28"/>
      <c r="GP66" s="28"/>
      <c r="GQ66" s="28"/>
      <c r="GR66" s="28"/>
      <c r="GS66" s="28"/>
      <c r="GT66" s="28"/>
      <c r="GU66" s="28"/>
      <c r="GV66" s="28"/>
      <c r="GW66" s="28"/>
      <c r="GX66" s="28"/>
      <c r="GY66" s="28"/>
      <c r="GZ66" s="28"/>
      <c r="HA66" s="28"/>
      <c r="HB66" s="28"/>
      <c r="HC66" s="28"/>
      <c r="HD66" s="28"/>
      <c r="HE66" s="28"/>
      <c r="HF66" s="28"/>
      <c r="HG66" s="28"/>
      <c r="HH66" s="28"/>
      <c r="HI66" s="28"/>
      <c r="HJ66" s="28"/>
      <c r="HK66" s="28"/>
      <c r="HL66" s="28"/>
      <c r="HM66" s="28"/>
      <c r="HN66" s="28"/>
      <c r="HO66" s="28"/>
      <c r="HP66" s="28"/>
      <c r="HQ66" s="28"/>
      <c r="HR66" s="28"/>
      <c r="HS66" s="28"/>
      <c r="HT66" s="28"/>
      <c r="HU66" s="28"/>
      <c r="HV66" s="28"/>
      <c r="HW66" s="28"/>
      <c r="HX66" s="28"/>
      <c r="HY66" s="28"/>
      <c r="HZ66" s="28"/>
      <c r="IA66" s="28"/>
      <c r="IB66" s="28"/>
      <c r="IC66" s="28"/>
      <c r="ID66" s="28"/>
      <c r="IE66" s="28"/>
      <c r="IF66" s="28"/>
      <c r="IG66" s="28"/>
      <c r="IH66" s="28"/>
      <c r="II66" s="28"/>
      <c r="IJ66" s="28"/>
      <c r="IK66" s="28"/>
      <c r="IL66" s="28"/>
      <c r="IM66" s="28"/>
      <c r="IN66" s="28"/>
      <c r="IO66" s="28"/>
      <c r="IP66" s="28"/>
      <c r="IQ66" s="28"/>
      <c r="IR66" s="28"/>
      <c r="IS66" s="28"/>
      <c r="IT66" s="28"/>
      <c r="IU66" s="28"/>
      <c r="IV66" s="28"/>
      <c r="IW66" s="28"/>
      <c r="IX66" s="28"/>
      <c r="IY66" s="28"/>
      <c r="IZ66" s="28"/>
      <c r="JA66" s="28"/>
      <c r="JB66" s="28"/>
      <c r="JC66" s="28"/>
      <c r="JD66" s="28"/>
      <c r="JE66" s="28"/>
      <c r="JF66" s="28"/>
      <c r="JG66" s="28"/>
      <c r="JH66" s="28"/>
      <c r="JI66" s="28"/>
      <c r="JJ66" s="28"/>
      <c r="JK66" s="28"/>
      <c r="JL66" s="28"/>
      <c r="JM66" s="28"/>
      <c r="JN66" s="28"/>
      <c r="JO66" s="28"/>
      <c r="JP66" s="28"/>
      <c r="JQ66" s="28"/>
      <c r="JR66" s="28"/>
      <c r="JS66" s="28"/>
      <c r="JT66" s="28"/>
      <c r="JU66" s="28"/>
      <c r="JV66" s="28"/>
      <c r="JW66" s="28"/>
      <c r="JX66" s="28"/>
      <c r="JY66" s="28"/>
      <c r="JZ66" s="28"/>
      <c r="KA66" s="28"/>
      <c r="KB66" s="28"/>
      <c r="KC66" s="28"/>
      <c r="KD66" s="28"/>
      <c r="KE66" s="28"/>
      <c r="KF66" s="28"/>
      <c r="KG66" s="28"/>
      <c r="KH66" s="28"/>
      <c r="KI66" s="28"/>
      <c r="KJ66" s="28"/>
      <c r="KK66" s="28"/>
      <c r="KL66" s="28"/>
      <c r="KM66" s="28"/>
      <c r="KN66" s="28"/>
      <c r="KO66" s="28"/>
      <c r="KP66" s="28"/>
      <c r="KQ66" s="28"/>
      <c r="KR66" s="28"/>
      <c r="KS66" s="28"/>
      <c r="KT66" s="28"/>
      <c r="KU66" s="28"/>
      <c r="KV66" s="28"/>
      <c r="KW66" s="28"/>
      <c r="KX66" s="28"/>
      <c r="KY66" s="28"/>
      <c r="KZ66" s="28"/>
      <c r="LA66" s="28"/>
      <c r="LB66" s="28"/>
      <c r="LC66" s="28"/>
      <c r="LD66" s="28"/>
      <c r="LE66" s="28"/>
      <c r="LF66" s="28"/>
      <c r="LG66" s="28"/>
      <c r="LH66" s="28"/>
      <c r="LI66" s="28"/>
      <c r="LJ66" s="28"/>
      <c r="LK66" s="28"/>
      <c r="LL66" s="28"/>
      <c r="LM66" s="28"/>
      <c r="LN66" s="28"/>
      <c r="LO66" s="28"/>
      <c r="LP66" s="28"/>
      <c r="LQ66" s="28"/>
      <c r="LR66" s="28"/>
      <c r="LS66" s="28"/>
      <c r="LT66" s="28"/>
      <c r="LU66" s="28"/>
      <c r="LV66" s="28"/>
      <c r="LW66" s="28"/>
      <c r="LX66" s="28"/>
      <c r="LY66" s="28"/>
      <c r="LZ66" s="28"/>
      <c r="MA66" s="28"/>
      <c r="MB66" s="28"/>
      <c r="MC66" s="28"/>
      <c r="MD66" s="28"/>
      <c r="ME66" s="28"/>
      <c r="MF66" s="28"/>
      <c r="MG66" s="28"/>
      <c r="MH66" s="28"/>
      <c r="MI66" s="28"/>
      <c r="MJ66" s="28"/>
      <c r="MK66" s="28"/>
      <c r="ML66" s="28"/>
      <c r="MM66" s="28"/>
      <c r="MN66" s="28"/>
      <c r="MO66" s="28"/>
      <c r="MP66" s="28"/>
      <c r="MQ66" s="28"/>
      <c r="MR66" s="28"/>
      <c r="MS66" s="28"/>
      <c r="MT66" s="28"/>
      <c r="MU66" s="28"/>
      <c r="MV66" s="28"/>
      <c r="MW66" s="28"/>
    </row>
    <row r="67" customFormat="false" ht="15" hidden="false" customHeight="false" outlineLevel="0" collapsed="false">
      <c r="A67" s="30" t="s">
        <v>170</v>
      </c>
      <c r="B67" s="28"/>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c r="GL67" s="28"/>
      <c r="GM67" s="28"/>
      <c r="GN67" s="28"/>
      <c r="GO67" s="28"/>
      <c r="GP67" s="28"/>
      <c r="GQ67" s="28"/>
      <c r="GR67" s="28"/>
      <c r="GS67" s="28"/>
      <c r="GT67" s="28"/>
      <c r="GU67" s="28"/>
      <c r="GV67" s="28"/>
      <c r="GW67" s="28"/>
      <c r="GX67" s="28"/>
      <c r="GY67" s="28"/>
      <c r="GZ67" s="28"/>
      <c r="HA67" s="28"/>
      <c r="HB67" s="28"/>
      <c r="HC67" s="28"/>
      <c r="HD67" s="28"/>
      <c r="HE67" s="28"/>
      <c r="HF67" s="28"/>
      <c r="HG67" s="28"/>
      <c r="HH67" s="28"/>
      <c r="HI67" s="28"/>
      <c r="HJ67" s="28"/>
      <c r="HK67" s="28"/>
      <c r="HL67" s="28"/>
      <c r="HM67" s="28"/>
      <c r="HN67" s="28"/>
      <c r="HO67" s="28"/>
      <c r="HP67" s="28"/>
      <c r="HQ67" s="28"/>
      <c r="HR67" s="28"/>
      <c r="HS67" s="28"/>
      <c r="HT67" s="28"/>
      <c r="HU67" s="28"/>
      <c r="HV67" s="28"/>
      <c r="HW67" s="28"/>
      <c r="HX67" s="28"/>
      <c r="HY67" s="28"/>
      <c r="HZ67" s="28"/>
      <c r="IA67" s="28"/>
      <c r="IB67" s="28"/>
      <c r="IC67" s="28"/>
      <c r="ID67" s="28"/>
      <c r="IE67" s="28"/>
      <c r="IF67" s="28"/>
      <c r="IG67" s="28"/>
      <c r="IH67" s="28"/>
      <c r="II67" s="28"/>
      <c r="IJ67" s="28"/>
      <c r="IK67" s="28"/>
      <c r="IL67" s="28"/>
      <c r="IM67" s="28"/>
      <c r="IN67" s="28"/>
      <c r="IO67" s="28"/>
      <c r="IP67" s="28"/>
      <c r="IQ67" s="28"/>
      <c r="IR67" s="28"/>
      <c r="IS67" s="28"/>
      <c r="IT67" s="28"/>
      <c r="IU67" s="28"/>
      <c r="IV67" s="28"/>
      <c r="IW67" s="28"/>
      <c r="IX67" s="28"/>
      <c r="IY67" s="28"/>
      <c r="IZ67" s="28"/>
      <c r="JA67" s="28"/>
      <c r="JB67" s="28"/>
      <c r="JC67" s="28"/>
      <c r="JD67" s="28"/>
      <c r="JE67" s="28"/>
      <c r="JF67" s="28"/>
      <c r="JG67" s="28"/>
      <c r="JH67" s="28"/>
      <c r="JI67" s="28"/>
      <c r="JJ67" s="28"/>
      <c r="JK67" s="28"/>
      <c r="JL67" s="28"/>
      <c r="JM67" s="28"/>
      <c r="JN67" s="28"/>
      <c r="JO67" s="28"/>
      <c r="JP67" s="28"/>
      <c r="JQ67" s="28"/>
      <c r="JR67" s="28"/>
      <c r="JS67" s="28"/>
      <c r="JT67" s="28"/>
      <c r="JU67" s="28"/>
      <c r="JV67" s="28"/>
      <c r="JW67" s="28"/>
      <c r="JX67" s="28"/>
      <c r="JY67" s="28"/>
      <c r="JZ67" s="28"/>
      <c r="KA67" s="28"/>
      <c r="KB67" s="28"/>
      <c r="KC67" s="28"/>
      <c r="KD67" s="28"/>
      <c r="KE67" s="28"/>
      <c r="KF67" s="28"/>
      <c r="KG67" s="28"/>
      <c r="KH67" s="28"/>
      <c r="KI67" s="28"/>
      <c r="KJ67" s="28"/>
      <c r="KK67" s="28"/>
      <c r="KL67" s="28"/>
      <c r="KM67" s="28"/>
      <c r="KN67" s="28"/>
      <c r="KO67" s="28"/>
      <c r="KP67" s="28"/>
      <c r="KQ67" s="28"/>
      <c r="KR67" s="28"/>
      <c r="KS67" s="28"/>
      <c r="KT67" s="28"/>
      <c r="KU67" s="28"/>
      <c r="KV67" s="28"/>
      <c r="KW67" s="28"/>
      <c r="KX67" s="28"/>
      <c r="KY67" s="28"/>
      <c r="KZ67" s="28"/>
      <c r="LA67" s="28"/>
      <c r="LB67" s="28"/>
      <c r="LC67" s="28"/>
      <c r="LD67" s="28"/>
      <c r="LE67" s="28"/>
      <c r="LF67" s="28"/>
      <c r="LG67" s="28"/>
      <c r="LH67" s="28"/>
      <c r="LI67" s="28"/>
      <c r="LJ67" s="28"/>
      <c r="LK67" s="28"/>
      <c r="LL67" s="28"/>
      <c r="LM67" s="28"/>
      <c r="LN67" s="28"/>
      <c r="LO67" s="28"/>
      <c r="LP67" s="28"/>
      <c r="LQ67" s="28"/>
      <c r="LR67" s="28"/>
      <c r="LS67" s="28"/>
      <c r="LT67" s="28"/>
      <c r="LU67" s="28"/>
      <c r="LV67" s="28"/>
      <c r="LW67" s="28"/>
      <c r="LX67" s="28"/>
      <c r="LY67" s="28"/>
      <c r="LZ67" s="28"/>
      <c r="MA67" s="28"/>
      <c r="MB67" s="28"/>
      <c r="MC67" s="28"/>
      <c r="MD67" s="28"/>
      <c r="ME67" s="28"/>
      <c r="MF67" s="28"/>
      <c r="MG67" s="28"/>
      <c r="MH67" s="28"/>
      <c r="MI67" s="28"/>
      <c r="MJ67" s="28"/>
      <c r="MK67" s="28"/>
      <c r="ML67" s="28"/>
      <c r="MM67" s="28"/>
      <c r="MN67" s="28"/>
      <c r="MO67" s="28"/>
      <c r="MP67" s="28"/>
      <c r="MQ67" s="28"/>
      <c r="MR67" s="28"/>
      <c r="MS67" s="28"/>
      <c r="MT67" s="28"/>
      <c r="MU67" s="28"/>
      <c r="MV67" s="28"/>
      <c r="MW67" s="28"/>
    </row>
    <row r="68" customFormat="false" ht="15" hidden="false" customHeight="false" outlineLevel="0" collapsed="false">
      <c r="A68" s="27"/>
    </row>
    <row r="69" customFormat="false" ht="17.25" hidden="false" customHeight="true" outlineLevel="0" collapsed="false">
      <c r="A69" s="25" t="s">
        <v>171</v>
      </c>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29"/>
      <c r="EY69" s="29"/>
      <c r="EZ69" s="29"/>
      <c r="FA69" s="29"/>
      <c r="FB69" s="29"/>
      <c r="FC69" s="29"/>
      <c r="FD69" s="29"/>
      <c r="FE69" s="29"/>
      <c r="FF69" s="29"/>
      <c r="FG69" s="29"/>
      <c r="FH69" s="29"/>
      <c r="FI69" s="29"/>
      <c r="FJ69" s="29"/>
      <c r="FK69" s="29"/>
      <c r="FL69" s="29"/>
      <c r="FM69" s="29"/>
      <c r="FN69" s="29"/>
      <c r="FO69" s="29"/>
      <c r="FP69" s="29"/>
      <c r="FQ69" s="29"/>
      <c r="FR69" s="29"/>
      <c r="FS69" s="29"/>
      <c r="FT69" s="29"/>
      <c r="FU69" s="29"/>
      <c r="FV69" s="29"/>
      <c r="FW69" s="29"/>
      <c r="FX69" s="29"/>
      <c r="FY69" s="29"/>
      <c r="FZ69" s="29"/>
      <c r="GA69" s="29"/>
      <c r="GB69" s="29"/>
      <c r="GC69" s="29"/>
      <c r="GD69" s="29"/>
      <c r="GE69" s="29"/>
      <c r="GF69" s="29"/>
      <c r="GG69" s="29"/>
      <c r="GH69" s="29"/>
      <c r="GI69" s="29"/>
      <c r="GJ69" s="29"/>
      <c r="GK69" s="29"/>
      <c r="GL69" s="29"/>
      <c r="GM69" s="29"/>
      <c r="GN69" s="29"/>
      <c r="GO69" s="29"/>
      <c r="GP69" s="29"/>
      <c r="GQ69" s="29"/>
      <c r="GR69" s="29"/>
      <c r="GS69" s="29"/>
      <c r="GT69" s="29"/>
      <c r="GU69" s="29"/>
      <c r="GV69" s="29"/>
      <c r="GW69" s="29"/>
      <c r="GX69" s="29"/>
      <c r="GY69" s="29"/>
      <c r="GZ69" s="29"/>
      <c r="HA69" s="29"/>
      <c r="HB69" s="29"/>
      <c r="HC69" s="29"/>
      <c r="HD69" s="29"/>
      <c r="HE69" s="29"/>
      <c r="HF69" s="29"/>
      <c r="HG69" s="29"/>
      <c r="HH69" s="29"/>
      <c r="HI69" s="29"/>
      <c r="HJ69" s="29"/>
      <c r="HK69" s="29"/>
      <c r="HL69" s="29"/>
      <c r="HM69" s="29"/>
      <c r="HN69" s="29"/>
      <c r="HO69" s="29"/>
      <c r="HP69" s="29"/>
      <c r="HQ69" s="29"/>
      <c r="HR69" s="29"/>
      <c r="HS69" s="29"/>
      <c r="HT69" s="29"/>
      <c r="HU69" s="29"/>
      <c r="HV69" s="29"/>
      <c r="HW69" s="29"/>
      <c r="HX69" s="29"/>
      <c r="HY69" s="29"/>
      <c r="HZ69" s="29"/>
      <c r="IA69" s="29"/>
      <c r="IB69" s="29"/>
      <c r="IC69" s="29"/>
      <c r="ID69" s="29"/>
      <c r="IE69" s="29"/>
      <c r="IF69" s="29"/>
      <c r="IG69" s="29"/>
      <c r="IH69" s="29"/>
      <c r="II69" s="29"/>
      <c r="IJ69" s="29"/>
      <c r="IK69" s="29"/>
      <c r="IL69" s="29"/>
      <c r="IM69" s="29"/>
      <c r="IN69" s="29"/>
      <c r="IO69" s="29"/>
      <c r="IP69" s="29"/>
      <c r="IQ69" s="29"/>
      <c r="IR69" s="29"/>
      <c r="IS69" s="29"/>
      <c r="IT69" s="29"/>
      <c r="IU69" s="29"/>
      <c r="IV69" s="29"/>
      <c r="IW69" s="29"/>
      <c r="IX69" s="29"/>
      <c r="IY69" s="29"/>
      <c r="IZ69" s="29"/>
      <c r="JA69" s="29"/>
      <c r="JB69" s="29"/>
      <c r="JC69" s="29"/>
      <c r="JD69" s="29"/>
      <c r="JE69" s="29"/>
      <c r="JF69" s="29"/>
      <c r="JG69" s="29"/>
      <c r="JH69" s="29"/>
      <c r="JI69" s="29"/>
      <c r="JJ69" s="29"/>
      <c r="JK69" s="29"/>
      <c r="JL69" s="29"/>
      <c r="JM69" s="29"/>
      <c r="JN69" s="29"/>
      <c r="JO69" s="29"/>
      <c r="JP69" s="29"/>
      <c r="JQ69" s="29"/>
      <c r="JR69" s="29"/>
      <c r="JS69" s="29"/>
      <c r="JT69" s="29"/>
      <c r="JU69" s="29"/>
      <c r="JV69" s="29"/>
      <c r="JW69" s="29"/>
      <c r="JX69" s="29"/>
      <c r="JY69" s="29"/>
      <c r="JZ69" s="29"/>
      <c r="KA69" s="29"/>
      <c r="KB69" s="29"/>
      <c r="KC69" s="29"/>
      <c r="KD69" s="29"/>
      <c r="KE69" s="29"/>
      <c r="KF69" s="29"/>
      <c r="KG69" s="29"/>
      <c r="KH69" s="29"/>
      <c r="KI69" s="29"/>
      <c r="KJ69" s="29"/>
      <c r="KK69" s="29"/>
      <c r="KL69" s="29"/>
      <c r="KM69" s="29"/>
      <c r="KN69" s="29"/>
      <c r="KO69" s="29"/>
      <c r="KP69" s="29"/>
      <c r="KQ69" s="29"/>
      <c r="KR69" s="29"/>
      <c r="KS69" s="29"/>
      <c r="KT69" s="29"/>
      <c r="KU69" s="29"/>
      <c r="KV69" s="29"/>
      <c r="KW69" s="29"/>
      <c r="KX69" s="29"/>
      <c r="KY69" s="29"/>
      <c r="KZ69" s="29"/>
      <c r="LA69" s="29"/>
      <c r="LB69" s="29"/>
      <c r="LC69" s="29"/>
      <c r="LD69" s="29"/>
      <c r="LE69" s="29"/>
      <c r="LF69" s="29"/>
      <c r="LG69" s="29"/>
      <c r="LH69" s="29"/>
      <c r="LI69" s="29"/>
      <c r="LJ69" s="29"/>
      <c r="LK69" s="29"/>
      <c r="LL69" s="29"/>
      <c r="LM69" s="29"/>
      <c r="LN69" s="29"/>
      <c r="LO69" s="29"/>
      <c r="LP69" s="29"/>
      <c r="LQ69" s="29"/>
      <c r="LR69" s="29"/>
      <c r="LS69" s="29"/>
      <c r="LT69" s="29"/>
      <c r="LU69" s="29"/>
      <c r="LV69" s="29"/>
      <c r="LW69" s="29"/>
      <c r="LX69" s="29"/>
      <c r="LY69" s="29"/>
      <c r="LZ69" s="29"/>
      <c r="MA69" s="29"/>
      <c r="MB69" s="29"/>
      <c r="MC69" s="29"/>
      <c r="MD69" s="29"/>
      <c r="ME69" s="29"/>
      <c r="MF69" s="29"/>
      <c r="MG69" s="29"/>
      <c r="MH69" s="29"/>
      <c r="MI69" s="29"/>
      <c r="MJ69" s="29"/>
      <c r="MK69" s="29"/>
      <c r="ML69" s="29"/>
      <c r="MM69" s="29"/>
      <c r="MN69" s="29"/>
      <c r="MO69" s="29"/>
      <c r="MP69" s="29"/>
      <c r="MQ69" s="29"/>
      <c r="MR69" s="29"/>
      <c r="MS69" s="29"/>
      <c r="MT69" s="29"/>
      <c r="MU69" s="29"/>
      <c r="MV69" s="29"/>
      <c r="MW69" s="29"/>
    </row>
    <row r="70" customFormat="false" ht="15" hidden="false" customHeight="false" outlineLevel="0" collapsed="false">
      <c r="A70" s="30" t="s">
        <v>172</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c r="GL70" s="28"/>
      <c r="GM70" s="28"/>
      <c r="GN70" s="28"/>
      <c r="GO70" s="28"/>
      <c r="GP70" s="28"/>
      <c r="GQ70" s="28"/>
      <c r="GR70" s="28"/>
      <c r="GS70" s="28"/>
      <c r="GT70" s="28"/>
      <c r="GU70" s="28"/>
      <c r="GV70" s="28"/>
      <c r="GW70" s="28"/>
      <c r="GX70" s="28"/>
      <c r="GY70" s="28"/>
      <c r="GZ70" s="28"/>
      <c r="HA70" s="28"/>
      <c r="HB70" s="28"/>
      <c r="HC70" s="28"/>
      <c r="HD70" s="28"/>
      <c r="HE70" s="28"/>
      <c r="HF70" s="28"/>
      <c r="HG70" s="28"/>
      <c r="HH70" s="28"/>
      <c r="HI70" s="28"/>
      <c r="HJ70" s="28"/>
      <c r="HK70" s="28"/>
      <c r="HL70" s="28"/>
      <c r="HM70" s="28"/>
      <c r="HN70" s="28"/>
      <c r="HO70" s="28"/>
      <c r="HP70" s="28"/>
      <c r="HQ70" s="28"/>
      <c r="HR70" s="28"/>
      <c r="HS70" s="28"/>
      <c r="HT70" s="28"/>
      <c r="HU70" s="28"/>
      <c r="HV70" s="28"/>
      <c r="HW70" s="28"/>
      <c r="HX70" s="28"/>
      <c r="HY70" s="28"/>
      <c r="HZ70" s="28"/>
      <c r="IA70" s="28"/>
      <c r="IB70" s="28"/>
      <c r="IC70" s="28"/>
      <c r="ID70" s="28"/>
      <c r="IE70" s="28"/>
      <c r="IF70" s="28"/>
      <c r="IG70" s="28"/>
      <c r="IH70" s="28"/>
      <c r="II70" s="28"/>
      <c r="IJ70" s="28"/>
      <c r="IK70" s="28"/>
      <c r="IL70" s="28"/>
      <c r="IM70" s="28"/>
      <c r="IN70" s="28"/>
      <c r="IO70" s="28"/>
      <c r="IP70" s="28"/>
      <c r="IQ70" s="28"/>
      <c r="IR70" s="28"/>
      <c r="IS70" s="28"/>
      <c r="IT70" s="28"/>
      <c r="IU70" s="28"/>
      <c r="IV70" s="28"/>
      <c r="IW70" s="28"/>
      <c r="IX70" s="28"/>
      <c r="IY70" s="28"/>
      <c r="IZ70" s="28"/>
      <c r="JA70" s="28"/>
      <c r="JB70" s="28"/>
      <c r="JC70" s="28"/>
      <c r="JD70" s="28"/>
      <c r="JE70" s="28"/>
      <c r="JF70" s="28"/>
      <c r="JG70" s="28"/>
      <c r="JH70" s="28"/>
      <c r="JI70" s="28"/>
      <c r="JJ70" s="28"/>
      <c r="JK70" s="28"/>
      <c r="JL70" s="28"/>
      <c r="JM70" s="28"/>
      <c r="JN70" s="28"/>
      <c r="JO70" s="28"/>
      <c r="JP70" s="28"/>
      <c r="JQ70" s="28"/>
      <c r="JR70" s="28"/>
      <c r="JS70" s="28"/>
      <c r="JT70" s="28"/>
      <c r="JU70" s="28"/>
      <c r="JV70" s="28"/>
      <c r="JW70" s="28"/>
      <c r="JX70" s="28"/>
      <c r="JY70" s="28"/>
      <c r="JZ70" s="28"/>
      <c r="KA70" s="28"/>
      <c r="KB70" s="28"/>
      <c r="KC70" s="28"/>
      <c r="KD70" s="28"/>
      <c r="KE70" s="28"/>
      <c r="KF70" s="28"/>
      <c r="KG70" s="28"/>
      <c r="KH70" s="28"/>
      <c r="KI70" s="28"/>
      <c r="KJ70" s="28"/>
      <c r="KK70" s="28"/>
      <c r="KL70" s="28"/>
      <c r="KM70" s="28"/>
      <c r="KN70" s="28"/>
      <c r="KO70" s="28"/>
      <c r="KP70" s="28"/>
      <c r="KQ70" s="28"/>
      <c r="KR70" s="28"/>
      <c r="KS70" s="28"/>
      <c r="KT70" s="28"/>
      <c r="KU70" s="28"/>
      <c r="KV70" s="28"/>
      <c r="KW70" s="28"/>
      <c r="KX70" s="28"/>
      <c r="KY70" s="28"/>
      <c r="KZ70" s="28"/>
      <c r="LA70" s="28"/>
      <c r="LB70" s="28"/>
      <c r="LC70" s="28"/>
      <c r="LD70" s="28"/>
      <c r="LE70" s="28"/>
      <c r="LF70" s="28"/>
      <c r="LG70" s="28"/>
      <c r="LH70" s="28"/>
      <c r="LI70" s="28"/>
      <c r="LJ70" s="28"/>
      <c r="LK70" s="28"/>
      <c r="LL70" s="28"/>
      <c r="LM70" s="28"/>
      <c r="LN70" s="28"/>
      <c r="LO70" s="28"/>
      <c r="LP70" s="28"/>
      <c r="LQ70" s="28"/>
      <c r="LR70" s="28"/>
      <c r="LS70" s="28"/>
      <c r="LT70" s="28"/>
      <c r="LU70" s="28"/>
      <c r="LV70" s="28"/>
      <c r="LW70" s="28"/>
      <c r="LX70" s="28"/>
      <c r="LY70" s="28"/>
      <c r="LZ70" s="28"/>
      <c r="MA70" s="28"/>
      <c r="MB70" s="28"/>
      <c r="MC70" s="28"/>
      <c r="MD70" s="28"/>
      <c r="ME70" s="28"/>
      <c r="MF70" s="28"/>
      <c r="MG70" s="28"/>
      <c r="MH70" s="28"/>
      <c r="MI70" s="28"/>
      <c r="MJ70" s="28"/>
      <c r="MK70" s="28"/>
      <c r="ML70" s="28"/>
      <c r="MM70" s="28"/>
      <c r="MN70" s="28"/>
      <c r="MO70" s="28"/>
      <c r="MP70" s="28"/>
      <c r="MQ70" s="28"/>
      <c r="MR70" s="28"/>
      <c r="MS70" s="28"/>
      <c r="MT70" s="28"/>
      <c r="MU70" s="28"/>
      <c r="MV70" s="28"/>
      <c r="MW70" s="28"/>
    </row>
    <row r="71" customFormat="false" ht="15" hidden="false" customHeight="false" outlineLevel="0" collapsed="false">
      <c r="A71" s="27" t="s">
        <v>173</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c r="GL71" s="28"/>
      <c r="GM71" s="28"/>
      <c r="GN71" s="28"/>
      <c r="GO71" s="28"/>
      <c r="GP71" s="28"/>
      <c r="GQ71" s="28"/>
      <c r="GR71" s="28"/>
      <c r="GS71" s="28"/>
      <c r="GT71" s="28"/>
      <c r="GU71" s="28"/>
      <c r="GV71" s="28"/>
      <c r="GW71" s="28"/>
      <c r="GX71" s="28"/>
      <c r="GY71" s="28"/>
      <c r="GZ71" s="28"/>
      <c r="HA71" s="28"/>
      <c r="HB71" s="28"/>
      <c r="HC71" s="28"/>
      <c r="HD71" s="28"/>
      <c r="HE71" s="28"/>
      <c r="HF71" s="28"/>
      <c r="HG71" s="28"/>
      <c r="HH71" s="28"/>
      <c r="HI71" s="28"/>
      <c r="HJ71" s="28"/>
      <c r="HK71" s="28"/>
      <c r="HL71" s="28"/>
      <c r="HM71" s="28"/>
      <c r="HN71" s="28"/>
      <c r="HO71" s="28"/>
      <c r="HP71" s="28"/>
      <c r="HQ71" s="28"/>
      <c r="HR71" s="28"/>
      <c r="HS71" s="28"/>
      <c r="HT71" s="28"/>
      <c r="HU71" s="28"/>
      <c r="HV71" s="28"/>
      <c r="HW71" s="28"/>
      <c r="HX71" s="28"/>
      <c r="HY71" s="28"/>
      <c r="HZ71" s="28"/>
      <c r="IA71" s="28"/>
      <c r="IB71" s="28"/>
      <c r="IC71" s="28"/>
      <c r="ID71" s="28"/>
      <c r="IE71" s="28"/>
      <c r="IF71" s="28"/>
      <c r="IG71" s="28"/>
      <c r="IH71" s="28"/>
      <c r="II71" s="28"/>
      <c r="IJ71" s="28"/>
      <c r="IK71" s="28"/>
      <c r="IL71" s="28"/>
      <c r="IM71" s="28"/>
      <c r="IN71" s="28"/>
      <c r="IO71" s="28"/>
      <c r="IP71" s="28"/>
      <c r="IQ71" s="28"/>
      <c r="IR71" s="28"/>
      <c r="IS71" s="28"/>
      <c r="IT71" s="28"/>
      <c r="IU71" s="28"/>
      <c r="IV71" s="28"/>
      <c r="IW71" s="28"/>
      <c r="IX71" s="28"/>
      <c r="IY71" s="28"/>
      <c r="IZ71" s="28"/>
      <c r="JA71" s="28"/>
      <c r="JB71" s="28"/>
      <c r="JC71" s="28"/>
      <c r="JD71" s="28"/>
      <c r="JE71" s="28"/>
      <c r="JF71" s="28"/>
      <c r="JG71" s="28"/>
      <c r="JH71" s="28"/>
      <c r="JI71" s="28"/>
      <c r="JJ71" s="28"/>
      <c r="JK71" s="28"/>
      <c r="JL71" s="28"/>
      <c r="JM71" s="28"/>
      <c r="JN71" s="28"/>
      <c r="JO71" s="28"/>
      <c r="JP71" s="28"/>
      <c r="JQ71" s="28"/>
      <c r="JR71" s="28"/>
      <c r="JS71" s="28"/>
      <c r="JT71" s="28"/>
      <c r="JU71" s="28"/>
      <c r="JV71" s="28"/>
      <c r="JW71" s="28"/>
      <c r="JX71" s="28"/>
      <c r="JY71" s="28"/>
      <c r="JZ71" s="28"/>
      <c r="KA71" s="28"/>
      <c r="KB71" s="28"/>
      <c r="KC71" s="28"/>
      <c r="KD71" s="28"/>
      <c r="KE71" s="28"/>
      <c r="KF71" s="28"/>
      <c r="KG71" s="28"/>
      <c r="KH71" s="28"/>
      <c r="KI71" s="28"/>
      <c r="KJ71" s="28"/>
      <c r="KK71" s="28"/>
      <c r="KL71" s="28"/>
      <c r="KM71" s="28"/>
      <c r="KN71" s="28"/>
      <c r="KO71" s="28"/>
      <c r="KP71" s="28"/>
      <c r="KQ71" s="28"/>
      <c r="KR71" s="28"/>
      <c r="KS71" s="28"/>
      <c r="KT71" s="28"/>
      <c r="KU71" s="28"/>
      <c r="KV71" s="28"/>
      <c r="KW71" s="28"/>
      <c r="KX71" s="28"/>
      <c r="KY71" s="28"/>
      <c r="KZ71" s="28"/>
      <c r="LA71" s="28"/>
      <c r="LB71" s="28"/>
      <c r="LC71" s="28"/>
      <c r="LD71" s="28"/>
      <c r="LE71" s="28"/>
      <c r="LF71" s="28"/>
      <c r="LG71" s="28"/>
      <c r="LH71" s="28"/>
      <c r="LI71" s="28"/>
      <c r="LJ71" s="28"/>
      <c r="LK71" s="28"/>
      <c r="LL71" s="28"/>
      <c r="LM71" s="28"/>
      <c r="LN71" s="28"/>
      <c r="LO71" s="28"/>
      <c r="LP71" s="28"/>
      <c r="LQ71" s="28"/>
      <c r="LR71" s="28"/>
      <c r="LS71" s="28"/>
      <c r="LT71" s="28"/>
      <c r="LU71" s="28"/>
      <c r="LV71" s="28"/>
      <c r="LW71" s="28"/>
      <c r="LX71" s="28"/>
      <c r="LY71" s="28"/>
      <c r="LZ71" s="28"/>
      <c r="MA71" s="28"/>
      <c r="MB71" s="28"/>
      <c r="MC71" s="28"/>
      <c r="MD71" s="28"/>
      <c r="ME71" s="28"/>
      <c r="MF71" s="28"/>
      <c r="MG71" s="28"/>
      <c r="MH71" s="28"/>
      <c r="MI71" s="28"/>
      <c r="MJ71" s="28"/>
      <c r="MK71" s="28"/>
      <c r="ML71" s="28"/>
      <c r="MM71" s="28"/>
      <c r="MN71" s="28"/>
      <c r="MO71" s="28"/>
      <c r="MP71" s="28"/>
      <c r="MQ71" s="28"/>
      <c r="MR71" s="28"/>
      <c r="MS71" s="28"/>
      <c r="MT71" s="28"/>
      <c r="MU71" s="28"/>
      <c r="MV71" s="28"/>
      <c r="MW71" s="28"/>
    </row>
    <row r="72" customFormat="false" ht="15" hidden="false" customHeight="false" outlineLevel="0" collapsed="false">
      <c r="A72" s="27" t="s">
        <v>174</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c r="GL72" s="28"/>
      <c r="GM72" s="28"/>
      <c r="GN72" s="28"/>
      <c r="GO72" s="28"/>
      <c r="GP72" s="28"/>
      <c r="GQ72" s="28"/>
      <c r="GR72" s="28"/>
      <c r="GS72" s="28"/>
      <c r="GT72" s="28"/>
      <c r="GU72" s="28"/>
      <c r="GV72" s="28"/>
      <c r="GW72" s="28"/>
      <c r="GX72" s="28"/>
      <c r="GY72" s="28"/>
      <c r="GZ72" s="28"/>
      <c r="HA72" s="28"/>
      <c r="HB72" s="28"/>
      <c r="HC72" s="28"/>
      <c r="HD72" s="28"/>
      <c r="HE72" s="28"/>
      <c r="HF72" s="28"/>
      <c r="HG72" s="28"/>
      <c r="HH72" s="28"/>
      <c r="HI72" s="28"/>
      <c r="HJ72" s="28"/>
      <c r="HK72" s="28"/>
      <c r="HL72" s="28"/>
      <c r="HM72" s="28"/>
      <c r="HN72" s="28"/>
      <c r="HO72" s="28"/>
      <c r="HP72" s="28"/>
      <c r="HQ72" s="28"/>
      <c r="HR72" s="28"/>
      <c r="HS72" s="28"/>
      <c r="HT72" s="28"/>
      <c r="HU72" s="28"/>
      <c r="HV72" s="28"/>
      <c r="HW72" s="28"/>
      <c r="HX72" s="28"/>
      <c r="HY72" s="28"/>
      <c r="HZ72" s="28"/>
      <c r="IA72" s="28"/>
      <c r="IB72" s="28"/>
      <c r="IC72" s="28"/>
      <c r="ID72" s="28"/>
      <c r="IE72" s="28"/>
      <c r="IF72" s="28"/>
      <c r="IG72" s="28"/>
      <c r="IH72" s="28"/>
      <c r="II72" s="28"/>
      <c r="IJ72" s="28"/>
      <c r="IK72" s="28"/>
      <c r="IL72" s="28"/>
      <c r="IM72" s="28"/>
      <c r="IN72" s="28"/>
      <c r="IO72" s="28"/>
      <c r="IP72" s="28"/>
      <c r="IQ72" s="28"/>
      <c r="IR72" s="28"/>
      <c r="IS72" s="28"/>
      <c r="IT72" s="28"/>
      <c r="IU72" s="28"/>
      <c r="IV72" s="28"/>
      <c r="IW72" s="28"/>
      <c r="IX72" s="28"/>
      <c r="IY72" s="28"/>
      <c r="IZ72" s="28"/>
      <c r="JA72" s="28"/>
      <c r="JB72" s="28"/>
      <c r="JC72" s="28"/>
      <c r="JD72" s="28"/>
      <c r="JE72" s="28"/>
      <c r="JF72" s="28"/>
      <c r="JG72" s="28"/>
      <c r="JH72" s="28"/>
      <c r="JI72" s="28"/>
      <c r="JJ72" s="28"/>
      <c r="JK72" s="28"/>
      <c r="JL72" s="28"/>
      <c r="JM72" s="28"/>
      <c r="JN72" s="28"/>
      <c r="JO72" s="28"/>
      <c r="JP72" s="28"/>
      <c r="JQ72" s="28"/>
      <c r="JR72" s="28"/>
      <c r="JS72" s="28"/>
      <c r="JT72" s="28"/>
      <c r="JU72" s="28"/>
      <c r="JV72" s="28"/>
      <c r="JW72" s="28"/>
      <c r="JX72" s="28"/>
      <c r="JY72" s="28"/>
      <c r="JZ72" s="28"/>
      <c r="KA72" s="28"/>
      <c r="KB72" s="28"/>
      <c r="KC72" s="28"/>
      <c r="KD72" s="28"/>
      <c r="KE72" s="28"/>
      <c r="KF72" s="28"/>
      <c r="KG72" s="28"/>
      <c r="KH72" s="28"/>
      <c r="KI72" s="28"/>
      <c r="KJ72" s="28"/>
      <c r="KK72" s="28"/>
      <c r="KL72" s="28"/>
      <c r="KM72" s="28"/>
      <c r="KN72" s="28"/>
      <c r="KO72" s="28"/>
      <c r="KP72" s="28"/>
      <c r="KQ72" s="28"/>
      <c r="KR72" s="28"/>
      <c r="KS72" s="28"/>
      <c r="KT72" s="28"/>
      <c r="KU72" s="28"/>
      <c r="KV72" s="28"/>
      <c r="KW72" s="28"/>
      <c r="KX72" s="28"/>
      <c r="KY72" s="28"/>
      <c r="KZ72" s="28"/>
      <c r="LA72" s="28"/>
      <c r="LB72" s="28"/>
      <c r="LC72" s="28"/>
      <c r="LD72" s="28"/>
      <c r="LE72" s="28"/>
      <c r="LF72" s="28"/>
      <c r="LG72" s="28"/>
      <c r="LH72" s="28"/>
      <c r="LI72" s="28"/>
      <c r="LJ72" s="28"/>
      <c r="LK72" s="28"/>
      <c r="LL72" s="28"/>
      <c r="LM72" s="28"/>
      <c r="LN72" s="28"/>
      <c r="LO72" s="28"/>
      <c r="LP72" s="28"/>
      <c r="LQ72" s="28"/>
      <c r="LR72" s="28"/>
      <c r="LS72" s="28"/>
      <c r="LT72" s="28"/>
      <c r="LU72" s="28"/>
      <c r="LV72" s="28"/>
      <c r="LW72" s="28"/>
      <c r="LX72" s="28"/>
      <c r="LY72" s="28"/>
      <c r="LZ72" s="28"/>
      <c r="MA72" s="28"/>
      <c r="MB72" s="28"/>
      <c r="MC72" s="28"/>
      <c r="MD72" s="28"/>
      <c r="ME72" s="28"/>
      <c r="MF72" s="28"/>
      <c r="MG72" s="28"/>
      <c r="MH72" s="28"/>
      <c r="MI72" s="28"/>
      <c r="MJ72" s="28"/>
      <c r="MK72" s="28"/>
      <c r="ML72" s="28"/>
      <c r="MM72" s="28"/>
      <c r="MN72" s="28"/>
      <c r="MO72" s="28"/>
      <c r="MP72" s="28"/>
      <c r="MQ72" s="28"/>
      <c r="MR72" s="28"/>
      <c r="MS72" s="28"/>
      <c r="MT72" s="28"/>
      <c r="MU72" s="28"/>
      <c r="MV72" s="28"/>
      <c r="MW72" s="28"/>
    </row>
    <row r="73" customFormat="false" ht="15" hidden="false" customHeight="false" outlineLevel="0" collapsed="false">
      <c r="A73" s="30" t="s">
        <v>175</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c r="GL73" s="28"/>
      <c r="GM73" s="28"/>
      <c r="GN73" s="28"/>
      <c r="GO73" s="28"/>
      <c r="GP73" s="28"/>
      <c r="GQ73" s="28"/>
      <c r="GR73" s="28"/>
      <c r="GS73" s="28"/>
      <c r="GT73" s="28"/>
      <c r="GU73" s="28"/>
      <c r="GV73" s="28"/>
      <c r="GW73" s="28"/>
      <c r="GX73" s="28"/>
      <c r="GY73" s="28"/>
      <c r="GZ73" s="28"/>
      <c r="HA73" s="28"/>
      <c r="HB73" s="28"/>
      <c r="HC73" s="28"/>
      <c r="HD73" s="28"/>
      <c r="HE73" s="28"/>
      <c r="HF73" s="28"/>
      <c r="HG73" s="28"/>
      <c r="HH73" s="28"/>
      <c r="HI73" s="28"/>
      <c r="HJ73" s="28"/>
      <c r="HK73" s="28"/>
      <c r="HL73" s="28"/>
      <c r="HM73" s="28"/>
      <c r="HN73" s="28"/>
      <c r="HO73" s="28"/>
      <c r="HP73" s="28"/>
      <c r="HQ73" s="28"/>
      <c r="HR73" s="28"/>
      <c r="HS73" s="28"/>
      <c r="HT73" s="28"/>
      <c r="HU73" s="28"/>
      <c r="HV73" s="28"/>
      <c r="HW73" s="28"/>
      <c r="HX73" s="28"/>
      <c r="HY73" s="28"/>
      <c r="HZ73" s="28"/>
      <c r="IA73" s="28"/>
      <c r="IB73" s="28"/>
      <c r="IC73" s="28"/>
      <c r="ID73" s="28"/>
      <c r="IE73" s="28"/>
      <c r="IF73" s="28"/>
      <c r="IG73" s="28"/>
      <c r="IH73" s="28"/>
      <c r="II73" s="28"/>
      <c r="IJ73" s="28"/>
      <c r="IK73" s="28"/>
      <c r="IL73" s="28"/>
      <c r="IM73" s="28"/>
      <c r="IN73" s="28"/>
      <c r="IO73" s="28"/>
      <c r="IP73" s="28"/>
      <c r="IQ73" s="28"/>
      <c r="IR73" s="28"/>
      <c r="IS73" s="28"/>
      <c r="IT73" s="28"/>
      <c r="IU73" s="28"/>
      <c r="IV73" s="28"/>
      <c r="IW73" s="28"/>
      <c r="IX73" s="28"/>
      <c r="IY73" s="28"/>
      <c r="IZ73" s="28"/>
      <c r="JA73" s="28"/>
      <c r="JB73" s="28"/>
      <c r="JC73" s="28"/>
      <c r="JD73" s="28"/>
      <c r="JE73" s="28"/>
      <c r="JF73" s="28"/>
      <c r="JG73" s="28"/>
      <c r="JH73" s="28"/>
      <c r="JI73" s="28"/>
      <c r="JJ73" s="28"/>
      <c r="JK73" s="28"/>
      <c r="JL73" s="28"/>
      <c r="JM73" s="28"/>
      <c r="JN73" s="28"/>
      <c r="JO73" s="28"/>
      <c r="JP73" s="28"/>
      <c r="JQ73" s="28"/>
      <c r="JR73" s="28"/>
      <c r="JS73" s="28"/>
      <c r="JT73" s="28"/>
      <c r="JU73" s="28"/>
      <c r="JV73" s="28"/>
      <c r="JW73" s="28"/>
      <c r="JX73" s="28"/>
      <c r="JY73" s="28"/>
      <c r="JZ73" s="28"/>
      <c r="KA73" s="28"/>
      <c r="KB73" s="28"/>
      <c r="KC73" s="28"/>
      <c r="KD73" s="28"/>
      <c r="KE73" s="28"/>
      <c r="KF73" s="28"/>
      <c r="KG73" s="28"/>
      <c r="KH73" s="28"/>
      <c r="KI73" s="28"/>
      <c r="KJ73" s="28"/>
      <c r="KK73" s="28"/>
      <c r="KL73" s="28"/>
      <c r="KM73" s="28"/>
      <c r="KN73" s="28"/>
      <c r="KO73" s="28"/>
      <c r="KP73" s="28"/>
      <c r="KQ73" s="28"/>
      <c r="KR73" s="28"/>
      <c r="KS73" s="28"/>
      <c r="KT73" s="28"/>
      <c r="KU73" s="28"/>
      <c r="KV73" s="28"/>
      <c r="KW73" s="28"/>
      <c r="KX73" s="28"/>
      <c r="KY73" s="28"/>
      <c r="KZ73" s="28"/>
      <c r="LA73" s="28"/>
      <c r="LB73" s="28"/>
      <c r="LC73" s="28"/>
      <c r="LD73" s="28"/>
      <c r="LE73" s="28"/>
      <c r="LF73" s="28"/>
      <c r="LG73" s="28"/>
      <c r="LH73" s="28"/>
      <c r="LI73" s="28"/>
      <c r="LJ73" s="28"/>
      <c r="LK73" s="28"/>
      <c r="LL73" s="28"/>
      <c r="LM73" s="28"/>
      <c r="LN73" s="28"/>
      <c r="LO73" s="28"/>
      <c r="LP73" s="28"/>
      <c r="LQ73" s="28"/>
      <c r="LR73" s="28"/>
      <c r="LS73" s="28"/>
      <c r="LT73" s="28"/>
      <c r="LU73" s="28"/>
      <c r="LV73" s="28"/>
      <c r="LW73" s="28"/>
      <c r="LX73" s="28"/>
      <c r="LY73" s="28"/>
      <c r="LZ73" s="28"/>
      <c r="MA73" s="28"/>
      <c r="MB73" s="28"/>
      <c r="MC73" s="28"/>
      <c r="MD73" s="28"/>
      <c r="ME73" s="28"/>
      <c r="MF73" s="28"/>
      <c r="MG73" s="28"/>
      <c r="MH73" s="28"/>
      <c r="MI73" s="28"/>
      <c r="MJ73" s="28"/>
      <c r="MK73" s="28"/>
      <c r="ML73" s="28"/>
      <c r="MM73" s="28"/>
      <c r="MN73" s="28"/>
      <c r="MO73" s="28"/>
      <c r="MP73" s="28"/>
      <c r="MQ73" s="28"/>
      <c r="MR73" s="28"/>
      <c r="MS73" s="28"/>
      <c r="MT73" s="28"/>
      <c r="MU73" s="28"/>
      <c r="MV73" s="28"/>
      <c r="MW73" s="28"/>
    </row>
    <row r="74" customFormat="false" ht="15" hidden="false" customHeight="false" outlineLevel="0" collapsed="false">
      <c r="A74" s="27" t="s">
        <v>173</v>
      </c>
      <c r="B74" s="28"/>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c r="GL74" s="28"/>
      <c r="GM74" s="28"/>
      <c r="GN74" s="28"/>
      <c r="GO74" s="28"/>
      <c r="GP74" s="28"/>
      <c r="GQ74" s="28"/>
      <c r="GR74" s="28"/>
      <c r="GS74" s="28"/>
      <c r="GT74" s="28"/>
      <c r="GU74" s="28"/>
      <c r="GV74" s="28"/>
      <c r="GW74" s="28"/>
      <c r="GX74" s="28"/>
      <c r="GY74" s="28"/>
      <c r="GZ74" s="28"/>
      <c r="HA74" s="28"/>
      <c r="HB74" s="28"/>
      <c r="HC74" s="28"/>
      <c r="HD74" s="28"/>
      <c r="HE74" s="28"/>
      <c r="HF74" s="28"/>
      <c r="HG74" s="28"/>
      <c r="HH74" s="28"/>
      <c r="HI74" s="28"/>
      <c r="HJ74" s="28"/>
      <c r="HK74" s="28"/>
      <c r="HL74" s="28"/>
      <c r="HM74" s="28"/>
      <c r="HN74" s="28"/>
      <c r="HO74" s="28"/>
      <c r="HP74" s="28"/>
      <c r="HQ74" s="28"/>
      <c r="HR74" s="28"/>
      <c r="HS74" s="28"/>
      <c r="HT74" s="28"/>
      <c r="HU74" s="28"/>
      <c r="HV74" s="28"/>
      <c r="HW74" s="28"/>
      <c r="HX74" s="28"/>
      <c r="HY74" s="28"/>
      <c r="HZ74" s="28"/>
      <c r="IA74" s="28"/>
      <c r="IB74" s="28"/>
      <c r="IC74" s="28"/>
      <c r="ID74" s="28"/>
      <c r="IE74" s="28"/>
      <c r="IF74" s="28"/>
      <c r="IG74" s="28"/>
      <c r="IH74" s="28"/>
      <c r="II74" s="28"/>
      <c r="IJ74" s="28"/>
      <c r="IK74" s="28"/>
      <c r="IL74" s="28"/>
      <c r="IM74" s="28"/>
      <c r="IN74" s="28"/>
      <c r="IO74" s="28"/>
      <c r="IP74" s="28"/>
      <c r="IQ74" s="28"/>
      <c r="IR74" s="28"/>
      <c r="IS74" s="28"/>
      <c r="IT74" s="28"/>
      <c r="IU74" s="28"/>
      <c r="IV74" s="28"/>
      <c r="IW74" s="28"/>
      <c r="IX74" s="28"/>
      <c r="IY74" s="28"/>
      <c r="IZ74" s="28"/>
      <c r="JA74" s="28"/>
      <c r="JB74" s="28"/>
      <c r="JC74" s="28"/>
      <c r="JD74" s="28"/>
      <c r="JE74" s="28"/>
      <c r="JF74" s="28"/>
      <c r="JG74" s="28"/>
      <c r="JH74" s="28"/>
      <c r="JI74" s="28"/>
      <c r="JJ74" s="28"/>
      <c r="JK74" s="28"/>
      <c r="JL74" s="28"/>
      <c r="JM74" s="28"/>
      <c r="JN74" s="28"/>
      <c r="JO74" s="28"/>
      <c r="JP74" s="28"/>
      <c r="JQ74" s="28"/>
      <c r="JR74" s="28"/>
      <c r="JS74" s="28"/>
      <c r="JT74" s="28"/>
      <c r="JU74" s="28"/>
      <c r="JV74" s="28"/>
      <c r="JW74" s="28"/>
      <c r="JX74" s="28"/>
      <c r="JY74" s="28"/>
      <c r="JZ74" s="28"/>
      <c r="KA74" s="28"/>
      <c r="KB74" s="28"/>
      <c r="KC74" s="28"/>
      <c r="KD74" s="28"/>
      <c r="KE74" s="28"/>
      <c r="KF74" s="28"/>
      <c r="KG74" s="28"/>
      <c r="KH74" s="28"/>
      <c r="KI74" s="28"/>
      <c r="KJ74" s="28"/>
      <c r="KK74" s="28"/>
      <c r="KL74" s="28"/>
      <c r="KM74" s="28"/>
      <c r="KN74" s="28"/>
      <c r="KO74" s="28"/>
      <c r="KP74" s="28"/>
      <c r="KQ74" s="28"/>
      <c r="KR74" s="28"/>
      <c r="KS74" s="28"/>
      <c r="KT74" s="28"/>
      <c r="KU74" s="28"/>
      <c r="KV74" s="28"/>
      <c r="KW74" s="28"/>
      <c r="KX74" s="28"/>
      <c r="KY74" s="28"/>
      <c r="KZ74" s="28"/>
      <c r="LA74" s="28"/>
      <c r="LB74" s="28"/>
      <c r="LC74" s="28"/>
      <c r="LD74" s="28"/>
      <c r="LE74" s="28"/>
      <c r="LF74" s="28"/>
      <c r="LG74" s="28"/>
      <c r="LH74" s="28"/>
      <c r="LI74" s="28"/>
      <c r="LJ74" s="28"/>
      <c r="LK74" s="28"/>
      <c r="LL74" s="28"/>
      <c r="LM74" s="28"/>
      <c r="LN74" s="28"/>
      <c r="LO74" s="28"/>
      <c r="LP74" s="28"/>
      <c r="LQ74" s="28"/>
      <c r="LR74" s="28"/>
      <c r="LS74" s="28"/>
      <c r="LT74" s="28"/>
      <c r="LU74" s="28"/>
      <c r="LV74" s="28"/>
      <c r="LW74" s="28"/>
      <c r="LX74" s="28"/>
      <c r="LY74" s="28"/>
      <c r="LZ74" s="28"/>
      <c r="MA74" s="28"/>
      <c r="MB74" s="28"/>
      <c r="MC74" s="28"/>
      <c r="MD74" s="28"/>
      <c r="ME74" s="28"/>
      <c r="MF74" s="28"/>
      <c r="MG74" s="28"/>
      <c r="MH74" s="28"/>
      <c r="MI74" s="28"/>
      <c r="MJ74" s="28"/>
      <c r="MK74" s="28"/>
      <c r="ML74" s="28"/>
      <c r="MM74" s="28"/>
      <c r="MN74" s="28"/>
      <c r="MO74" s="28"/>
      <c r="MP74" s="28"/>
      <c r="MQ74" s="28"/>
      <c r="MR74" s="28"/>
      <c r="MS74" s="28"/>
      <c r="MT74" s="28"/>
      <c r="MU74" s="28"/>
      <c r="MV74" s="28"/>
      <c r="MW74" s="28"/>
    </row>
    <row r="75" customFormat="false" ht="15.75" hidden="false" customHeight="true" outlineLevel="0" collapsed="false">
      <c r="A75" s="31" t="s">
        <v>174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381"/>
      <c r="AE75" s="381"/>
      <c r="AF75" s="381"/>
      <c r="AG75" s="381"/>
      <c r="AH75" s="381"/>
      <c r="AI75" s="381"/>
      <c r="AJ75" s="381"/>
      <c r="AK75" s="381"/>
      <c r="AL75" s="381"/>
      <c r="AM75" s="381"/>
      <c r="AN75" s="381"/>
      <c r="AO75" s="381"/>
      <c r="AP75" s="381"/>
      <c r="AQ75" s="381"/>
      <c r="AR75" s="381"/>
      <c r="AS75" s="381"/>
      <c r="AT75" s="381"/>
      <c r="AU75" s="381"/>
      <c r="AV75" s="381"/>
      <c r="AW75" s="381"/>
      <c r="AX75" s="381"/>
      <c r="AY75" s="381"/>
      <c r="AZ75" s="381"/>
      <c r="BA75" s="381"/>
      <c r="BB75" s="381"/>
      <c r="BC75" s="381"/>
      <c r="BD75" s="381"/>
      <c r="BE75" s="381"/>
      <c r="BF75" s="381"/>
      <c r="BG75" s="381"/>
      <c r="BH75" s="381"/>
      <c r="BI75" s="381"/>
      <c r="BJ75" s="381"/>
      <c r="BK75" s="381"/>
      <c r="BL75" s="381"/>
      <c r="BM75" s="381"/>
      <c r="BN75" s="381"/>
      <c r="BO75" s="381"/>
      <c r="BP75" s="381"/>
      <c r="BQ75" s="381"/>
      <c r="BR75" s="381"/>
      <c r="BS75" s="381"/>
      <c r="BT75" s="381"/>
      <c r="BU75" s="381"/>
      <c r="BV75" s="381"/>
      <c r="BW75" s="381"/>
      <c r="BX75" s="381"/>
      <c r="BY75" s="381"/>
      <c r="BZ75" s="381"/>
      <c r="CA75" s="381"/>
      <c r="CB75" s="381"/>
      <c r="CC75" s="381"/>
      <c r="CD75" s="381"/>
      <c r="CE75" s="381"/>
      <c r="CF75" s="381"/>
      <c r="CG75" s="381"/>
      <c r="CH75" s="381"/>
      <c r="CI75" s="381"/>
      <c r="CJ75" s="381"/>
      <c r="CK75" s="381"/>
      <c r="CL75" s="381"/>
      <c r="CM75" s="381"/>
      <c r="CN75" s="381"/>
      <c r="CO75" s="381"/>
      <c r="CP75" s="381"/>
      <c r="CQ75" s="381"/>
      <c r="CR75" s="381"/>
      <c r="CS75" s="381"/>
      <c r="CT75" s="381"/>
      <c r="CU75" s="381"/>
      <c r="CV75" s="381"/>
      <c r="CW75" s="381"/>
      <c r="CX75" s="381"/>
      <c r="CY75" s="381"/>
      <c r="CZ75" s="381"/>
      <c r="DA75" s="381"/>
      <c r="DB75" s="381"/>
      <c r="DC75" s="381"/>
      <c r="DD75" s="381"/>
      <c r="DE75" s="381"/>
      <c r="DF75" s="381"/>
      <c r="DG75" s="381"/>
      <c r="DH75" s="381"/>
      <c r="DI75" s="381"/>
      <c r="DJ75" s="381"/>
      <c r="DK75" s="381"/>
      <c r="DL75" s="381"/>
      <c r="DM75" s="381"/>
      <c r="DN75" s="381"/>
      <c r="DO75" s="381"/>
      <c r="DP75" s="381"/>
      <c r="DQ75" s="381"/>
      <c r="DR75" s="381"/>
      <c r="DS75" s="381"/>
      <c r="DT75" s="381"/>
      <c r="DU75" s="381"/>
      <c r="DV75" s="381"/>
      <c r="DW75" s="381"/>
      <c r="DX75" s="381"/>
      <c r="DY75" s="381"/>
      <c r="DZ75" s="381"/>
      <c r="EA75" s="381"/>
      <c r="EB75" s="381"/>
      <c r="EC75" s="381"/>
      <c r="ED75" s="381"/>
      <c r="EE75" s="381"/>
      <c r="EF75" s="381"/>
      <c r="EG75" s="381"/>
      <c r="EH75" s="381"/>
      <c r="EI75" s="381"/>
      <c r="EJ75" s="381"/>
      <c r="EK75" s="381"/>
      <c r="EL75" s="381"/>
      <c r="EM75" s="381"/>
      <c r="EN75" s="381"/>
      <c r="EO75" s="381"/>
      <c r="EP75" s="381"/>
      <c r="EQ75" s="381"/>
      <c r="ER75" s="381"/>
      <c r="ES75" s="381"/>
      <c r="ET75" s="381"/>
      <c r="EU75" s="381"/>
      <c r="EV75" s="381"/>
      <c r="EW75" s="381"/>
      <c r="EX75" s="381"/>
      <c r="EY75" s="381"/>
      <c r="EZ75" s="381"/>
      <c r="FA75" s="381"/>
      <c r="FB75" s="381"/>
      <c r="FC75" s="381"/>
      <c r="FD75" s="381"/>
      <c r="FE75" s="381"/>
      <c r="FF75" s="381"/>
      <c r="FG75" s="381"/>
      <c r="FH75" s="381"/>
      <c r="FI75" s="381"/>
      <c r="FJ75" s="381"/>
      <c r="FK75" s="381"/>
      <c r="FL75" s="381"/>
      <c r="FM75" s="381"/>
      <c r="FN75" s="381"/>
      <c r="FO75" s="381"/>
      <c r="FP75" s="381"/>
      <c r="FQ75" s="381"/>
      <c r="FR75" s="381"/>
      <c r="FS75" s="381"/>
      <c r="FT75" s="381"/>
      <c r="FU75" s="381"/>
      <c r="FV75" s="381"/>
      <c r="FW75" s="381"/>
      <c r="FX75" s="381"/>
      <c r="FY75" s="381"/>
      <c r="FZ75" s="381"/>
      <c r="GA75" s="381"/>
      <c r="GB75" s="381"/>
      <c r="GC75" s="381"/>
      <c r="GD75" s="381"/>
      <c r="GE75" s="381"/>
      <c r="GF75" s="381"/>
      <c r="GG75" s="381"/>
      <c r="GH75" s="381"/>
      <c r="GI75" s="381"/>
      <c r="GJ75" s="381"/>
      <c r="GK75" s="381"/>
      <c r="GL75" s="381"/>
      <c r="GM75" s="381"/>
      <c r="GN75" s="381"/>
      <c r="GO75" s="381"/>
      <c r="GP75" s="381"/>
      <c r="GQ75" s="381"/>
      <c r="GR75" s="381"/>
      <c r="GS75" s="381"/>
      <c r="GT75" s="381"/>
      <c r="GU75" s="381"/>
      <c r="GV75" s="381"/>
      <c r="GW75" s="381"/>
      <c r="GX75" s="381"/>
      <c r="GY75" s="381"/>
      <c r="GZ75" s="381"/>
      <c r="HA75" s="381"/>
      <c r="HB75" s="381"/>
      <c r="HC75" s="381"/>
      <c r="HD75" s="381"/>
      <c r="HE75" s="381"/>
      <c r="HF75" s="381"/>
      <c r="HG75" s="381"/>
      <c r="HH75" s="381"/>
      <c r="HI75" s="381"/>
      <c r="HJ75" s="381"/>
      <c r="HK75" s="381"/>
      <c r="HL75" s="381"/>
      <c r="HM75" s="381"/>
      <c r="HN75" s="381"/>
      <c r="HO75" s="381"/>
      <c r="HP75" s="381"/>
      <c r="HQ75" s="381"/>
      <c r="HR75" s="381"/>
      <c r="HS75" s="381"/>
      <c r="HT75" s="381"/>
      <c r="HU75" s="381"/>
      <c r="HV75" s="381"/>
      <c r="HW75" s="381"/>
      <c r="HX75" s="381"/>
      <c r="HY75" s="381"/>
      <c r="HZ75" s="381"/>
      <c r="IA75" s="381"/>
      <c r="IB75" s="381"/>
      <c r="IC75" s="381"/>
      <c r="ID75" s="381"/>
      <c r="IE75" s="381"/>
      <c r="IF75" s="381"/>
      <c r="IG75" s="381"/>
      <c r="IH75" s="381"/>
      <c r="II75" s="381"/>
      <c r="IJ75" s="381"/>
      <c r="IK75" s="381"/>
      <c r="IL75" s="381"/>
      <c r="IM75" s="381"/>
      <c r="IN75" s="381"/>
      <c r="IO75" s="381"/>
      <c r="IP75" s="381"/>
      <c r="IQ75" s="381"/>
      <c r="IR75" s="381"/>
      <c r="IS75" s="381"/>
      <c r="IT75" s="381"/>
      <c r="IU75" s="381"/>
      <c r="IV75" s="381"/>
      <c r="IW75" s="381"/>
      <c r="IX75" s="381"/>
      <c r="IY75" s="381"/>
      <c r="IZ75" s="381"/>
      <c r="JA75" s="381"/>
      <c r="JB75" s="381"/>
      <c r="JC75" s="381"/>
      <c r="JD75" s="381"/>
      <c r="JE75" s="381"/>
      <c r="JF75" s="381"/>
      <c r="JG75" s="381"/>
      <c r="JH75" s="381"/>
      <c r="JI75" s="381"/>
      <c r="JJ75" s="381"/>
      <c r="JK75" s="381"/>
      <c r="JL75" s="381"/>
      <c r="JM75" s="381"/>
      <c r="JN75" s="381"/>
      <c r="JO75" s="381"/>
      <c r="JP75" s="381"/>
      <c r="JQ75" s="381"/>
      <c r="JR75" s="381"/>
      <c r="JS75" s="381"/>
      <c r="JT75" s="381"/>
      <c r="JU75" s="381"/>
      <c r="JV75" s="381"/>
      <c r="JW75" s="381"/>
      <c r="JX75" s="381"/>
      <c r="JY75" s="381"/>
      <c r="JZ75" s="381"/>
      <c r="KA75" s="381"/>
      <c r="KB75" s="381"/>
      <c r="KC75" s="381"/>
      <c r="KD75" s="381"/>
      <c r="KE75" s="381"/>
      <c r="KF75" s="381"/>
      <c r="KG75" s="381"/>
      <c r="KH75" s="381"/>
      <c r="KI75" s="381"/>
      <c r="KJ75" s="381"/>
      <c r="KK75" s="381"/>
      <c r="KL75" s="381"/>
      <c r="KM75" s="381"/>
      <c r="KN75" s="381"/>
      <c r="KO75" s="381"/>
      <c r="KP75" s="381"/>
      <c r="KQ75" s="381"/>
      <c r="KR75" s="381"/>
      <c r="KS75" s="381"/>
      <c r="KT75" s="381"/>
      <c r="KU75" s="381"/>
      <c r="KV75" s="381"/>
      <c r="KW75" s="381"/>
      <c r="KX75" s="381"/>
      <c r="KY75" s="381"/>
      <c r="KZ75" s="381"/>
      <c r="LA75" s="381"/>
      <c r="LB75" s="381"/>
      <c r="LC75" s="381"/>
      <c r="LD75" s="381"/>
      <c r="LE75" s="381"/>
      <c r="LF75" s="381"/>
      <c r="LG75" s="381"/>
      <c r="LH75" s="381"/>
      <c r="LI75" s="381"/>
      <c r="LJ75" s="381"/>
      <c r="LK75" s="381"/>
      <c r="LL75" s="381"/>
      <c r="LM75" s="381"/>
      <c r="LN75" s="381"/>
      <c r="LO75" s="381"/>
      <c r="LP75" s="381"/>
      <c r="LQ75" s="381"/>
      <c r="LR75" s="381"/>
      <c r="LS75" s="381"/>
      <c r="LT75" s="381"/>
      <c r="LU75" s="381"/>
      <c r="LV75" s="381"/>
      <c r="LW75" s="381"/>
      <c r="LX75" s="381"/>
      <c r="LY75" s="381"/>
      <c r="LZ75" s="381"/>
      <c r="MA75" s="381"/>
      <c r="MB75" s="381"/>
      <c r="MC75" s="381"/>
      <c r="MD75" s="381"/>
      <c r="ME75" s="381"/>
      <c r="MF75" s="381"/>
      <c r="MG75" s="381"/>
      <c r="MH75" s="381"/>
      <c r="MI75" s="381"/>
      <c r="MJ75" s="381"/>
      <c r="MK75" s="381"/>
      <c r="ML75" s="381"/>
      <c r="MM75" s="381"/>
      <c r="MN75" s="381"/>
      <c r="MO75" s="381"/>
      <c r="MP75" s="381"/>
      <c r="MQ75" s="381"/>
      <c r="MR75" s="381"/>
      <c r="MS75" s="381"/>
      <c r="MT75" s="381"/>
      <c r="MU75" s="381"/>
      <c r="MV75" s="381"/>
      <c r="MW75" s="381"/>
    </row>
    <row r="76" customFormat="false" ht="15.75" hidden="false" customHeight="false" outlineLevel="0" collapsed="false">
      <c r="A76" s="20" t="s">
        <v>806</v>
      </c>
    </row>
    <row r="77" customFormat="false" ht="21" hidden="false" customHeight="true" outlineLevel="0" collapsed="false">
      <c r="A77" s="20" t="s">
        <v>807</v>
      </c>
      <c r="B77" s="24" t="n">
        <v>34700</v>
      </c>
      <c r="C77" s="24" t="n">
        <v>34731</v>
      </c>
      <c r="D77" s="24" t="n">
        <v>34759</v>
      </c>
      <c r="E77" s="24" t="n">
        <v>34790</v>
      </c>
      <c r="F77" s="24" t="n">
        <v>34820</v>
      </c>
      <c r="G77" s="24" t="n">
        <v>34851</v>
      </c>
      <c r="H77" s="24" t="n">
        <v>34881</v>
      </c>
      <c r="I77" s="24" t="n">
        <v>34912</v>
      </c>
      <c r="J77" s="24" t="n">
        <v>34943</v>
      </c>
      <c r="K77" s="24" t="n">
        <v>34973</v>
      </c>
      <c r="L77" s="24" t="n">
        <v>35004</v>
      </c>
      <c r="M77" s="24" t="n">
        <v>35034</v>
      </c>
      <c r="N77" s="24" t="n">
        <v>35065</v>
      </c>
      <c r="O77" s="24" t="n">
        <v>35096</v>
      </c>
      <c r="P77" s="24" t="n">
        <v>35125</v>
      </c>
      <c r="Q77" s="24" t="n">
        <v>35156</v>
      </c>
      <c r="R77" s="24" t="n">
        <v>35186</v>
      </c>
      <c r="S77" s="24" t="n">
        <v>35217</v>
      </c>
      <c r="T77" s="24" t="n">
        <v>35247</v>
      </c>
      <c r="U77" s="24" t="n">
        <v>35278</v>
      </c>
      <c r="V77" s="24" t="n">
        <v>35309</v>
      </c>
      <c r="W77" s="24" t="n">
        <v>35339</v>
      </c>
      <c r="X77" s="24" t="n">
        <v>35370</v>
      </c>
      <c r="Y77" s="24" t="n">
        <v>35400</v>
      </c>
      <c r="Z77" s="24" t="n">
        <v>35431</v>
      </c>
      <c r="AA77" s="24" t="n">
        <v>35462</v>
      </c>
      <c r="AB77" s="24" t="n">
        <v>35490</v>
      </c>
      <c r="AC77" s="24" t="n">
        <v>35521</v>
      </c>
      <c r="AD77" s="24" t="n">
        <v>35551</v>
      </c>
      <c r="AE77" s="24" t="n">
        <v>35582</v>
      </c>
      <c r="AF77" s="24" t="n">
        <v>35612</v>
      </c>
      <c r="AG77" s="24" t="n">
        <v>35643</v>
      </c>
      <c r="AH77" s="24" t="n">
        <v>35674</v>
      </c>
      <c r="AI77" s="24" t="n">
        <v>35704</v>
      </c>
      <c r="AJ77" s="24" t="n">
        <v>35735</v>
      </c>
      <c r="AK77" s="24" t="n">
        <v>35765</v>
      </c>
      <c r="AL77" s="24" t="n">
        <v>35796</v>
      </c>
      <c r="AM77" s="24" t="n">
        <v>35827</v>
      </c>
      <c r="AN77" s="24" t="n">
        <v>35855</v>
      </c>
      <c r="AO77" s="24" t="n">
        <v>35886</v>
      </c>
      <c r="AP77" s="24" t="n">
        <v>35916</v>
      </c>
      <c r="AQ77" s="24" t="n">
        <v>35947</v>
      </c>
      <c r="AR77" s="24" t="n">
        <v>35977</v>
      </c>
      <c r="AS77" s="24" t="n">
        <v>36008</v>
      </c>
      <c r="AT77" s="24" t="n">
        <v>36039</v>
      </c>
      <c r="AU77" s="24" t="n">
        <v>36069</v>
      </c>
      <c r="AV77" s="24" t="n">
        <v>36100</v>
      </c>
      <c r="AW77" s="24" t="n">
        <v>36130</v>
      </c>
      <c r="AX77" s="24" t="n">
        <v>36161</v>
      </c>
      <c r="AY77" s="24" t="n">
        <v>36192</v>
      </c>
      <c r="AZ77" s="24" t="n">
        <v>36220</v>
      </c>
      <c r="BA77" s="24" t="n">
        <v>36251</v>
      </c>
      <c r="BB77" s="24" t="n">
        <v>36281</v>
      </c>
      <c r="BC77" s="24" t="n">
        <v>36312</v>
      </c>
      <c r="BD77" s="24" t="n">
        <v>36342</v>
      </c>
      <c r="BE77" s="24" t="n">
        <v>36373</v>
      </c>
      <c r="BF77" s="24" t="n">
        <v>36404</v>
      </c>
      <c r="BG77" s="24" t="n">
        <v>36434</v>
      </c>
      <c r="BH77" s="24" t="n">
        <v>36465</v>
      </c>
      <c r="BI77" s="24" t="n">
        <v>36495</v>
      </c>
      <c r="BJ77" s="24" t="n">
        <v>36526</v>
      </c>
      <c r="BK77" s="24" t="n">
        <v>36557</v>
      </c>
      <c r="BL77" s="24" t="n">
        <v>36586</v>
      </c>
      <c r="BM77" s="24" t="n">
        <v>36617</v>
      </c>
      <c r="BN77" s="24" t="n">
        <v>36647</v>
      </c>
      <c r="BO77" s="24" t="n">
        <v>36678</v>
      </c>
      <c r="BP77" s="24" t="n">
        <v>36708</v>
      </c>
      <c r="BQ77" s="24" t="n">
        <v>36739</v>
      </c>
      <c r="BR77" s="24" t="n">
        <v>36770</v>
      </c>
      <c r="BS77" s="24" t="n">
        <v>36800</v>
      </c>
      <c r="BT77" s="24" t="n">
        <v>36831</v>
      </c>
      <c r="BU77" s="24" t="n">
        <v>36861</v>
      </c>
      <c r="BV77" s="24" t="n">
        <v>36892</v>
      </c>
      <c r="BW77" s="24" t="n">
        <v>36923</v>
      </c>
      <c r="BX77" s="24" t="n">
        <v>36951</v>
      </c>
      <c r="BY77" s="24" t="n">
        <v>36982</v>
      </c>
      <c r="BZ77" s="24" t="n">
        <v>37012</v>
      </c>
      <c r="CA77" s="24" t="n">
        <v>37043</v>
      </c>
      <c r="CB77" s="24" t="n">
        <v>37073</v>
      </c>
      <c r="CC77" s="24" t="n">
        <v>37104</v>
      </c>
      <c r="CD77" s="24" t="n">
        <v>37135</v>
      </c>
      <c r="CE77" s="24" t="n">
        <v>37165</v>
      </c>
      <c r="CF77" s="24" t="n">
        <v>37196</v>
      </c>
      <c r="CG77" s="24" t="n">
        <v>37226</v>
      </c>
      <c r="CH77" s="24" t="n">
        <v>37257</v>
      </c>
      <c r="CI77" s="24" t="n">
        <v>37288</v>
      </c>
      <c r="CJ77" s="24" t="n">
        <v>37316</v>
      </c>
      <c r="CK77" s="24" t="n">
        <v>37347</v>
      </c>
      <c r="CL77" s="24" t="n">
        <v>37377</v>
      </c>
      <c r="CM77" s="24" t="n">
        <v>37408</v>
      </c>
      <c r="CN77" s="24" t="n">
        <v>37438</v>
      </c>
      <c r="CO77" s="24" t="n">
        <v>37469</v>
      </c>
      <c r="CP77" s="24" t="n">
        <v>37500</v>
      </c>
      <c r="CQ77" s="24" t="n">
        <v>37530</v>
      </c>
      <c r="CR77" s="24" t="n">
        <v>37561</v>
      </c>
      <c r="CS77" s="24" t="n">
        <v>37591</v>
      </c>
      <c r="CT77" s="24" t="n">
        <v>37622</v>
      </c>
      <c r="CU77" s="24" t="n">
        <v>37653</v>
      </c>
      <c r="CV77" s="24" t="n">
        <v>37681</v>
      </c>
      <c r="CW77" s="24" t="n">
        <v>37712</v>
      </c>
      <c r="CX77" s="24" t="n">
        <v>37742</v>
      </c>
      <c r="CY77" s="24" t="n">
        <v>37773</v>
      </c>
      <c r="CZ77" s="24" t="n">
        <v>37803</v>
      </c>
      <c r="DA77" s="24" t="n">
        <v>37834</v>
      </c>
      <c r="DB77" s="24" t="n">
        <v>37865</v>
      </c>
      <c r="DC77" s="24" t="n">
        <v>37895</v>
      </c>
      <c r="DD77" s="24" t="n">
        <v>37926</v>
      </c>
      <c r="DE77" s="24" t="n">
        <v>37956</v>
      </c>
      <c r="DF77" s="24" t="n">
        <v>37987</v>
      </c>
      <c r="DG77" s="24" t="n">
        <v>38018</v>
      </c>
      <c r="DH77" s="24" t="n">
        <v>38047</v>
      </c>
      <c r="DI77" s="24" t="n">
        <v>38078</v>
      </c>
      <c r="DJ77" s="24" t="n">
        <v>38108</v>
      </c>
      <c r="DK77" s="24" t="n">
        <v>38139</v>
      </c>
      <c r="DL77" s="24" t="n">
        <v>38169</v>
      </c>
      <c r="DM77" s="24" t="n">
        <v>38200</v>
      </c>
      <c r="DN77" s="24" t="n">
        <v>38231</v>
      </c>
      <c r="DO77" s="24" t="n">
        <v>38261</v>
      </c>
      <c r="DP77" s="24" t="n">
        <v>38292</v>
      </c>
      <c r="DQ77" s="24" t="n">
        <v>38322</v>
      </c>
      <c r="DR77" s="24" t="n">
        <v>38353</v>
      </c>
      <c r="DS77" s="24" t="n">
        <v>38384</v>
      </c>
      <c r="DT77" s="24" t="n">
        <v>38412</v>
      </c>
      <c r="DU77" s="24" t="n">
        <v>38443</v>
      </c>
      <c r="DV77" s="24" t="n">
        <v>38473</v>
      </c>
      <c r="DW77" s="24" t="n">
        <v>38504</v>
      </c>
      <c r="DX77" s="24" t="n">
        <v>38534</v>
      </c>
      <c r="DY77" s="24" t="n">
        <v>38565</v>
      </c>
      <c r="DZ77" s="24" t="n">
        <v>38596</v>
      </c>
      <c r="EA77" s="24" t="n">
        <v>38626</v>
      </c>
      <c r="EB77" s="24" t="n">
        <v>38657</v>
      </c>
      <c r="EC77" s="24" t="n">
        <v>38687</v>
      </c>
      <c r="ED77" s="24" t="n">
        <v>38718</v>
      </c>
      <c r="EE77" s="24" t="n">
        <v>38749</v>
      </c>
      <c r="EF77" s="24" t="n">
        <v>38777</v>
      </c>
      <c r="EG77" s="24" t="n">
        <v>38808</v>
      </c>
      <c r="EH77" s="24" t="n">
        <v>38838</v>
      </c>
      <c r="EI77" s="24" t="n">
        <v>38869</v>
      </c>
      <c r="EJ77" s="24" t="n">
        <v>38899</v>
      </c>
      <c r="EK77" s="24" t="n">
        <v>38930</v>
      </c>
      <c r="EL77" s="24" t="n">
        <v>38961</v>
      </c>
      <c r="EM77" s="24" t="n">
        <v>38991</v>
      </c>
      <c r="EN77" s="24" t="n">
        <v>39022</v>
      </c>
      <c r="EO77" s="24" t="n">
        <v>39052</v>
      </c>
      <c r="EP77" s="24" t="n">
        <v>39083</v>
      </c>
      <c r="EQ77" s="24" t="n">
        <v>39114</v>
      </c>
      <c r="ER77" s="24" t="n">
        <v>39142</v>
      </c>
      <c r="ES77" s="24" t="n">
        <v>39173</v>
      </c>
      <c r="ET77" s="24" t="n">
        <v>39203</v>
      </c>
      <c r="EU77" s="24" t="n">
        <v>39234</v>
      </c>
      <c r="EV77" s="24" t="n">
        <v>39264</v>
      </c>
      <c r="EW77" s="24" t="n">
        <v>39295</v>
      </c>
      <c r="EX77" s="24" t="n">
        <v>39326</v>
      </c>
      <c r="EY77" s="24" t="n">
        <v>39356</v>
      </c>
      <c r="EZ77" s="24" t="n">
        <v>39387</v>
      </c>
      <c r="FA77" s="24" t="n">
        <v>39417</v>
      </c>
      <c r="FB77" s="24" t="n">
        <v>39448</v>
      </c>
      <c r="FC77" s="24" t="n">
        <v>39479</v>
      </c>
      <c r="FD77" s="24" t="n">
        <v>39508</v>
      </c>
      <c r="FE77" s="24" t="n">
        <v>39539</v>
      </c>
      <c r="FF77" s="24" t="n">
        <v>39569</v>
      </c>
      <c r="FG77" s="24" t="n">
        <v>39600</v>
      </c>
      <c r="FH77" s="24" t="n">
        <v>39630</v>
      </c>
      <c r="FI77" s="24" t="n">
        <v>39661</v>
      </c>
      <c r="FJ77" s="24" t="n">
        <v>39692</v>
      </c>
      <c r="FK77" s="24" t="n">
        <v>39722</v>
      </c>
      <c r="FL77" s="24" t="n">
        <v>39753</v>
      </c>
      <c r="FM77" s="24" t="n">
        <v>39783</v>
      </c>
      <c r="FN77" s="24" t="n">
        <v>39814</v>
      </c>
      <c r="FO77" s="24" t="n">
        <v>39845</v>
      </c>
      <c r="FP77" s="24" t="n">
        <v>39873</v>
      </c>
      <c r="FQ77" s="24" t="n">
        <v>39904</v>
      </c>
      <c r="FR77" s="24" t="n">
        <v>39934</v>
      </c>
      <c r="FS77" s="24" t="n">
        <v>39965</v>
      </c>
      <c r="FT77" s="24" t="n">
        <v>39995</v>
      </c>
      <c r="FU77" s="24" t="n">
        <v>40026</v>
      </c>
      <c r="FV77" s="24" t="n">
        <v>40057</v>
      </c>
      <c r="FW77" s="24" t="n">
        <v>40087</v>
      </c>
      <c r="FX77" s="24" t="n">
        <v>40118</v>
      </c>
      <c r="FY77" s="24" t="n">
        <v>40148</v>
      </c>
      <c r="FZ77" s="24" t="n">
        <v>40179</v>
      </c>
      <c r="GA77" s="24" t="n">
        <v>40210</v>
      </c>
      <c r="GB77" s="24" t="n">
        <v>40238</v>
      </c>
      <c r="GC77" s="24" t="n">
        <v>40269</v>
      </c>
      <c r="GD77" s="24" t="n">
        <v>40299</v>
      </c>
      <c r="GE77" s="24" t="n">
        <v>40330</v>
      </c>
      <c r="GF77" s="24" t="n">
        <v>40360</v>
      </c>
      <c r="GG77" s="24" t="n">
        <v>40391</v>
      </c>
      <c r="GH77" s="24" t="n">
        <v>40422</v>
      </c>
      <c r="GI77" s="24" t="n">
        <v>40452</v>
      </c>
      <c r="GJ77" s="24" t="n">
        <v>40483</v>
      </c>
      <c r="GK77" s="24" t="n">
        <v>40513</v>
      </c>
      <c r="GL77" s="24" t="n">
        <v>40544</v>
      </c>
      <c r="GM77" s="24" t="n">
        <v>40575</v>
      </c>
      <c r="GN77" s="24" t="n">
        <v>40603</v>
      </c>
      <c r="GO77" s="24" t="n">
        <v>40634</v>
      </c>
      <c r="GP77" s="24" t="n">
        <v>40664</v>
      </c>
      <c r="GQ77" s="24" t="n">
        <v>40695</v>
      </c>
      <c r="GR77" s="24" t="n">
        <v>40725</v>
      </c>
      <c r="GS77" s="24" t="n">
        <v>40756</v>
      </c>
      <c r="GT77" s="24" t="n">
        <v>40787</v>
      </c>
      <c r="GU77" s="24" t="n">
        <v>40817</v>
      </c>
      <c r="GV77" s="24" t="n">
        <v>40848</v>
      </c>
      <c r="GW77" s="24" t="n">
        <v>40878</v>
      </c>
      <c r="GX77" s="24" t="n">
        <v>40909</v>
      </c>
      <c r="GY77" s="24" t="n">
        <v>40940</v>
      </c>
      <c r="GZ77" s="24" t="n">
        <v>40969</v>
      </c>
      <c r="HA77" s="24" t="n">
        <v>41000</v>
      </c>
      <c r="HB77" s="24" t="n">
        <v>41030</v>
      </c>
      <c r="HC77" s="24" t="n">
        <v>41061</v>
      </c>
      <c r="HD77" s="24" t="n">
        <v>41091</v>
      </c>
      <c r="HE77" s="24" t="n">
        <v>41122</v>
      </c>
      <c r="HF77" s="24" t="n">
        <v>41153</v>
      </c>
      <c r="HG77" s="24" t="n">
        <v>41183</v>
      </c>
      <c r="HH77" s="24" t="n">
        <v>41214</v>
      </c>
      <c r="HI77" s="24" t="n">
        <v>41244</v>
      </c>
      <c r="HJ77" s="24" t="n">
        <v>41275</v>
      </c>
      <c r="HK77" s="24" t="n">
        <v>41306</v>
      </c>
      <c r="HL77" s="24" t="n">
        <v>41334</v>
      </c>
      <c r="HM77" s="24" t="n">
        <v>41365</v>
      </c>
      <c r="HN77" s="24" t="n">
        <v>41395</v>
      </c>
      <c r="HO77" s="24" t="n">
        <v>41426</v>
      </c>
      <c r="HP77" s="24" t="n">
        <v>41456</v>
      </c>
      <c r="HQ77" s="24" t="n">
        <v>41487</v>
      </c>
      <c r="HR77" s="24" t="n">
        <v>41518</v>
      </c>
      <c r="HS77" s="24" t="n">
        <v>41548</v>
      </c>
      <c r="HT77" s="24" t="n">
        <v>41579</v>
      </c>
      <c r="HU77" s="24" t="n">
        <v>41609</v>
      </c>
      <c r="HV77" s="24" t="n">
        <v>41640</v>
      </c>
      <c r="HW77" s="24" t="n">
        <v>41671</v>
      </c>
      <c r="HX77" s="24" t="n">
        <v>41699</v>
      </c>
      <c r="HY77" s="24" t="n">
        <v>41730</v>
      </c>
      <c r="HZ77" s="24" t="n">
        <v>41760</v>
      </c>
      <c r="IA77" s="24" t="n">
        <v>41791</v>
      </c>
      <c r="IB77" s="24" t="n">
        <v>41821</v>
      </c>
      <c r="IC77" s="24" t="n">
        <v>41852</v>
      </c>
      <c r="ID77" s="24" t="n">
        <v>41883</v>
      </c>
      <c r="IE77" s="24" t="n">
        <v>41913</v>
      </c>
      <c r="IF77" s="24" t="n">
        <v>41944</v>
      </c>
      <c r="IG77" s="24" t="n">
        <v>41974</v>
      </c>
      <c r="IH77" s="24" t="n">
        <v>42005</v>
      </c>
      <c r="II77" s="24" t="n">
        <v>42036</v>
      </c>
      <c r="IJ77" s="24" t="n">
        <v>42064</v>
      </c>
      <c r="IK77" s="24" t="n">
        <v>42095</v>
      </c>
      <c r="IL77" s="24" t="n">
        <v>42125</v>
      </c>
      <c r="IM77" s="24" t="n">
        <v>42156</v>
      </c>
      <c r="IN77" s="24" t="n">
        <v>42186</v>
      </c>
      <c r="IO77" s="24" t="n">
        <v>42217</v>
      </c>
      <c r="IP77" s="24" t="n">
        <v>42248</v>
      </c>
      <c r="IQ77" s="24" t="n">
        <v>42278</v>
      </c>
      <c r="IR77" s="24" t="n">
        <v>42309</v>
      </c>
      <c r="IS77" s="24" t="n">
        <v>42339</v>
      </c>
      <c r="IT77" s="24" t="n">
        <v>42370</v>
      </c>
      <c r="IU77" s="24" t="n">
        <v>42401</v>
      </c>
      <c r="IV77" s="24" t="n">
        <v>42430</v>
      </c>
      <c r="IW77" s="24" t="n">
        <v>42461</v>
      </c>
      <c r="IX77" s="24" t="n">
        <v>42491</v>
      </c>
      <c r="IY77" s="24" t="n">
        <v>42522</v>
      </c>
      <c r="IZ77" s="24" t="n">
        <v>42552</v>
      </c>
      <c r="JA77" s="24" t="n">
        <v>42583</v>
      </c>
      <c r="JB77" s="24" t="n">
        <v>42614</v>
      </c>
      <c r="JC77" s="24" t="n">
        <v>42644</v>
      </c>
      <c r="JD77" s="24" t="n">
        <v>42675</v>
      </c>
      <c r="JE77" s="24" t="n">
        <v>42705</v>
      </c>
      <c r="JF77" s="24" t="n">
        <v>42736</v>
      </c>
      <c r="JG77" s="24" t="n">
        <v>42767</v>
      </c>
      <c r="JH77" s="24" t="n">
        <v>42795</v>
      </c>
      <c r="JI77" s="24" t="n">
        <v>42826</v>
      </c>
      <c r="JJ77" s="24" t="n">
        <v>42856</v>
      </c>
      <c r="JK77" s="24" t="n">
        <v>42887</v>
      </c>
      <c r="JL77" s="24" t="n">
        <v>42917</v>
      </c>
      <c r="JM77" s="24" t="n">
        <v>42948</v>
      </c>
      <c r="JN77" s="24" t="n">
        <v>42979</v>
      </c>
      <c r="JO77" s="24" t="n">
        <v>43009</v>
      </c>
      <c r="JP77" s="24" t="n">
        <v>43040</v>
      </c>
      <c r="JQ77" s="24" t="n">
        <v>43070</v>
      </c>
      <c r="JR77" s="24" t="n">
        <v>43101</v>
      </c>
      <c r="JS77" s="24" t="n">
        <v>43132</v>
      </c>
      <c r="JT77" s="24" t="n">
        <v>43160</v>
      </c>
      <c r="JU77" s="24" t="n">
        <v>43191</v>
      </c>
      <c r="JV77" s="24" t="n">
        <v>43221</v>
      </c>
      <c r="JW77" s="24" t="n">
        <v>43252</v>
      </c>
      <c r="JX77" s="24" t="n">
        <v>43282</v>
      </c>
      <c r="JY77" s="24" t="n">
        <v>43313</v>
      </c>
      <c r="JZ77" s="24" t="n">
        <v>43344</v>
      </c>
      <c r="KA77" s="24" t="n">
        <v>43374</v>
      </c>
      <c r="KB77" s="24" t="n">
        <v>43405</v>
      </c>
      <c r="KC77" s="24" t="n">
        <v>43435</v>
      </c>
      <c r="KD77" s="24" t="n">
        <v>43466</v>
      </c>
      <c r="KE77" s="24" t="n">
        <v>43497</v>
      </c>
      <c r="KF77" s="24" t="n">
        <v>43525</v>
      </c>
      <c r="KG77" s="24" t="n">
        <v>43556</v>
      </c>
      <c r="KH77" s="24" t="n">
        <v>43586</v>
      </c>
      <c r="KI77" s="24" t="n">
        <v>43617</v>
      </c>
      <c r="KJ77" s="24" t="n">
        <v>43647</v>
      </c>
      <c r="KK77" s="24" t="n">
        <v>43678</v>
      </c>
      <c r="KL77" s="24" t="n">
        <v>43709</v>
      </c>
      <c r="KM77" s="24" t="n">
        <v>43739</v>
      </c>
      <c r="KN77" s="24" t="n">
        <v>43770</v>
      </c>
      <c r="KO77" s="24" t="n">
        <v>43800</v>
      </c>
      <c r="KP77" s="24" t="n">
        <v>43831</v>
      </c>
      <c r="KQ77" s="24" t="n">
        <v>43862</v>
      </c>
      <c r="KR77" s="24" t="n">
        <v>43891</v>
      </c>
      <c r="KS77" s="24" t="n">
        <v>43922</v>
      </c>
      <c r="KT77" s="24" t="n">
        <v>43952</v>
      </c>
      <c r="KU77" s="24" t="n">
        <v>43983</v>
      </c>
      <c r="KV77" s="24" t="n">
        <v>44013</v>
      </c>
      <c r="KW77" s="24" t="n">
        <v>44044</v>
      </c>
      <c r="KX77" s="24" t="n">
        <v>44075</v>
      </c>
      <c r="KY77" s="24" t="n">
        <v>44105</v>
      </c>
      <c r="KZ77" s="24" t="n">
        <v>44136</v>
      </c>
      <c r="LA77" s="24" t="n">
        <v>44166</v>
      </c>
      <c r="LB77" s="24" t="n">
        <v>44197</v>
      </c>
      <c r="LC77" s="24" t="n">
        <v>44228</v>
      </c>
      <c r="LD77" s="24" t="n">
        <v>44256</v>
      </c>
      <c r="LE77" s="24" t="n">
        <v>44287</v>
      </c>
      <c r="LF77" s="24" t="n">
        <v>44317</v>
      </c>
      <c r="LG77" s="24" t="n">
        <v>44348</v>
      </c>
      <c r="LH77" s="24" t="n">
        <v>44378</v>
      </c>
      <c r="LI77" s="24" t="n">
        <v>44409</v>
      </c>
      <c r="LJ77" s="24" t="n">
        <v>44440</v>
      </c>
      <c r="LK77" s="24" t="n">
        <v>44470</v>
      </c>
      <c r="LL77" s="24" t="n">
        <v>44501</v>
      </c>
      <c r="LM77" s="24" t="n">
        <v>44531</v>
      </c>
      <c r="LN77" s="24" t="n">
        <v>44562</v>
      </c>
      <c r="LO77" s="24" t="n">
        <v>44593</v>
      </c>
      <c r="LP77" s="24" t="n">
        <v>44621</v>
      </c>
      <c r="LQ77" s="24" t="n">
        <v>44652</v>
      </c>
      <c r="LR77" s="24" t="n">
        <v>44682</v>
      </c>
      <c r="LS77" s="24" t="n">
        <v>44713</v>
      </c>
      <c r="LT77" s="24" t="n">
        <v>44743</v>
      </c>
      <c r="LU77" s="24" t="n">
        <v>44774</v>
      </c>
      <c r="LV77" s="24" t="n">
        <v>44805</v>
      </c>
      <c r="LW77" s="24" t="n">
        <v>44835</v>
      </c>
      <c r="LX77" s="24" t="n">
        <v>44866</v>
      </c>
      <c r="LY77" s="24" t="n">
        <v>44896</v>
      </c>
      <c r="LZ77" s="24" t="n">
        <v>44927</v>
      </c>
      <c r="MA77" s="24" t="n">
        <v>44958</v>
      </c>
      <c r="MB77" s="24" t="n">
        <v>44986</v>
      </c>
      <c r="MC77" s="24" t="n">
        <v>45017</v>
      </c>
      <c r="MD77" s="24" t="n">
        <v>45047</v>
      </c>
      <c r="ME77" s="24" t="n">
        <v>45078</v>
      </c>
      <c r="MF77" s="24" t="n">
        <v>45108</v>
      </c>
      <c r="MG77" s="24" t="n">
        <v>45139</v>
      </c>
      <c r="MH77" s="24" t="n">
        <v>45170</v>
      </c>
      <c r="MI77" s="24" t="n">
        <v>45200</v>
      </c>
      <c r="MJ77" s="24" t="n">
        <v>45231</v>
      </c>
      <c r="MK77" s="24" t="n">
        <v>45261</v>
      </c>
      <c r="ML77" s="24" t="n">
        <v>45292</v>
      </c>
      <c r="MM77" s="24" t="n">
        <v>45323</v>
      </c>
      <c r="MN77" s="24" t="n">
        <v>45352</v>
      </c>
      <c r="MO77" s="24" t="n">
        <v>45383</v>
      </c>
      <c r="MP77" s="24" t="n">
        <v>45413</v>
      </c>
      <c r="MQ77" s="24" t="n">
        <v>45444</v>
      </c>
      <c r="MR77" s="24" t="n">
        <v>45474</v>
      </c>
      <c r="MS77" s="24" t="n">
        <v>45505</v>
      </c>
      <c r="MT77" s="24" t="n">
        <v>45536</v>
      </c>
      <c r="MU77" s="24" t="n">
        <v>45566</v>
      </c>
      <c r="MV77" s="24" t="n">
        <v>45597</v>
      </c>
      <c r="MW77" s="24" t="n">
        <v>45627</v>
      </c>
    </row>
    <row r="78" customFormat="false" ht="14.25" hidden="false" customHeight="true" outlineLevel="0" collapsed="false">
      <c r="A78" s="25" t="s">
        <v>162</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c r="GA78" s="26"/>
      <c r="GB78" s="26"/>
      <c r="GC78" s="26"/>
      <c r="GD78" s="26"/>
      <c r="GE78" s="26"/>
      <c r="GF78" s="26"/>
      <c r="GG78" s="26"/>
      <c r="GH78" s="26"/>
      <c r="GI78" s="26"/>
      <c r="GJ78" s="26"/>
      <c r="GK78" s="26"/>
      <c r="GL78" s="26"/>
      <c r="GM78" s="26"/>
      <c r="GN78" s="26"/>
      <c r="GO78" s="26"/>
      <c r="GP78" s="26"/>
      <c r="GQ78" s="26"/>
      <c r="GR78" s="26"/>
      <c r="GS78" s="26"/>
      <c r="GT78" s="26"/>
      <c r="GU78" s="26"/>
      <c r="GV78" s="26"/>
      <c r="GW78" s="26"/>
      <c r="GX78" s="26"/>
      <c r="GY78" s="26"/>
      <c r="GZ78" s="26"/>
      <c r="HA78" s="26"/>
      <c r="HB78" s="26"/>
      <c r="HC78" s="26"/>
      <c r="HD78" s="26"/>
      <c r="HE78" s="26"/>
      <c r="HF78" s="26"/>
      <c r="HG78" s="26"/>
      <c r="HH78" s="26"/>
      <c r="HI78" s="26"/>
      <c r="HJ78" s="26"/>
      <c r="HK78" s="26"/>
      <c r="HL78" s="26"/>
      <c r="HM78" s="26"/>
      <c r="HN78" s="26"/>
      <c r="HO78" s="26"/>
      <c r="HP78" s="26"/>
      <c r="HQ78" s="26"/>
      <c r="HR78" s="26"/>
      <c r="HS78" s="26"/>
      <c r="HT78" s="26"/>
      <c r="HU78" s="26"/>
      <c r="HV78" s="26"/>
      <c r="HW78" s="26"/>
      <c r="HX78" s="26"/>
      <c r="HY78" s="26"/>
      <c r="HZ78" s="26"/>
      <c r="IA78" s="26"/>
      <c r="IB78" s="26"/>
      <c r="IC78" s="26"/>
      <c r="ID78" s="26"/>
      <c r="IE78" s="26"/>
      <c r="IF78" s="26"/>
      <c r="IG78" s="26"/>
      <c r="IH78" s="26"/>
      <c r="II78" s="26"/>
      <c r="IJ78" s="26"/>
      <c r="IK78" s="26"/>
      <c r="IL78" s="26"/>
      <c r="IM78" s="26"/>
      <c r="IN78" s="26"/>
      <c r="IO78" s="26"/>
      <c r="IP78" s="26"/>
      <c r="IQ78" s="26"/>
      <c r="IR78" s="26"/>
      <c r="IS78" s="26"/>
      <c r="IT78" s="26"/>
      <c r="IU78" s="26"/>
      <c r="IV78" s="26"/>
      <c r="IW78" s="26"/>
      <c r="IX78" s="26"/>
      <c r="IY78" s="26"/>
      <c r="IZ78" s="26"/>
      <c r="JA78" s="26"/>
      <c r="JB78" s="26"/>
      <c r="JC78" s="26"/>
      <c r="JD78" s="26"/>
      <c r="JE78" s="26"/>
      <c r="JF78" s="26"/>
      <c r="JG78" s="26"/>
      <c r="JH78" s="26"/>
      <c r="JI78" s="26"/>
      <c r="JJ78" s="26"/>
      <c r="JK78" s="26"/>
      <c r="JL78" s="26"/>
      <c r="JM78" s="26"/>
      <c r="JN78" s="26"/>
      <c r="JO78" s="26"/>
      <c r="JP78" s="26"/>
      <c r="JQ78" s="26"/>
      <c r="JR78" s="26"/>
      <c r="JS78" s="26"/>
      <c r="JT78" s="26"/>
      <c r="JU78" s="26"/>
      <c r="JV78" s="26"/>
      <c r="JW78" s="26"/>
      <c r="JX78" s="26"/>
      <c r="JY78" s="26"/>
      <c r="JZ78" s="26"/>
      <c r="KA78" s="26"/>
      <c r="KB78" s="26"/>
      <c r="KC78" s="26"/>
      <c r="KD78" s="26"/>
      <c r="KE78" s="26"/>
      <c r="KF78" s="26"/>
      <c r="KG78" s="26"/>
      <c r="KH78" s="26"/>
      <c r="KI78" s="26"/>
      <c r="KJ78" s="26"/>
      <c r="KK78" s="26"/>
      <c r="KL78" s="26"/>
      <c r="KM78" s="26"/>
      <c r="KN78" s="26"/>
      <c r="KO78" s="26"/>
      <c r="KP78" s="26"/>
      <c r="KQ78" s="26"/>
      <c r="KR78" s="26"/>
      <c r="KS78" s="26"/>
      <c r="KT78" s="26"/>
      <c r="KU78" s="26"/>
      <c r="KV78" s="26"/>
      <c r="KW78" s="26"/>
      <c r="KX78" s="26"/>
      <c r="KY78" s="26"/>
      <c r="KZ78" s="26"/>
      <c r="LA78" s="26"/>
      <c r="LB78" s="26"/>
      <c r="LC78" s="26"/>
      <c r="LD78" s="26"/>
      <c r="LE78" s="26"/>
      <c r="LF78" s="26"/>
      <c r="LG78" s="26"/>
      <c r="LH78" s="26"/>
      <c r="LI78" s="26"/>
      <c r="LJ78" s="26"/>
      <c r="LK78" s="26"/>
      <c r="LL78" s="26"/>
      <c r="LM78" s="26"/>
      <c r="LN78" s="26"/>
      <c r="LO78" s="26"/>
      <c r="LP78" s="26"/>
      <c r="LQ78" s="26"/>
      <c r="LR78" s="26"/>
      <c r="LS78" s="26"/>
      <c r="LT78" s="26"/>
      <c r="LU78" s="26"/>
      <c r="LV78" s="26"/>
      <c r="LW78" s="26"/>
      <c r="LX78" s="26"/>
      <c r="LY78" s="26"/>
      <c r="LZ78" s="26"/>
      <c r="MA78" s="26"/>
      <c r="MB78" s="26"/>
      <c r="MC78" s="26"/>
      <c r="MD78" s="26"/>
      <c r="ME78" s="26"/>
      <c r="MF78" s="26"/>
      <c r="MG78" s="26"/>
      <c r="MH78" s="26"/>
      <c r="MI78" s="26"/>
      <c r="MJ78" s="26"/>
      <c r="MK78" s="26"/>
      <c r="ML78" s="26"/>
      <c r="MM78" s="26"/>
      <c r="MN78" s="26"/>
      <c r="MO78" s="26"/>
      <c r="MP78" s="26"/>
      <c r="MQ78" s="26"/>
      <c r="MR78" s="26"/>
      <c r="MS78" s="26"/>
      <c r="MT78" s="26"/>
      <c r="MU78" s="26"/>
      <c r="MV78" s="26"/>
      <c r="MW78" s="26"/>
    </row>
    <row r="79" customFormat="false" ht="15" hidden="false" customHeight="false" outlineLevel="0" collapsed="false">
      <c r="A79" s="27"/>
    </row>
    <row r="80" customFormat="false" ht="12" hidden="false" customHeight="true" outlineLevel="0" collapsed="false">
      <c r="A80" s="25" t="s">
        <v>163</v>
      </c>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c r="GA80" s="26"/>
      <c r="GB80" s="26"/>
      <c r="GC80" s="26"/>
      <c r="GD80" s="26"/>
      <c r="GE80" s="26"/>
      <c r="GF80" s="26"/>
      <c r="GG80" s="26"/>
      <c r="GH80" s="26"/>
      <c r="GI80" s="26"/>
      <c r="GJ80" s="26"/>
      <c r="GK80" s="26"/>
      <c r="GL80" s="26"/>
      <c r="GM80" s="26"/>
      <c r="GN80" s="26"/>
      <c r="GO80" s="26"/>
      <c r="GP80" s="26"/>
      <c r="GQ80" s="26"/>
      <c r="GR80" s="26"/>
      <c r="GS80" s="26"/>
      <c r="GT80" s="26"/>
      <c r="GU80" s="26"/>
      <c r="GV80" s="26"/>
      <c r="GW80" s="26"/>
      <c r="GX80" s="26"/>
      <c r="GY80" s="26"/>
      <c r="GZ80" s="26"/>
      <c r="HA80" s="26"/>
      <c r="HB80" s="26"/>
      <c r="HC80" s="26"/>
      <c r="HD80" s="26"/>
      <c r="HE80" s="26"/>
      <c r="HF80" s="26"/>
      <c r="HG80" s="26"/>
      <c r="HH80" s="26"/>
      <c r="HI80" s="26"/>
      <c r="HJ80" s="26"/>
      <c r="HK80" s="26"/>
      <c r="HL80" s="26"/>
      <c r="HM80" s="26"/>
      <c r="HN80" s="26"/>
      <c r="HO80" s="26"/>
      <c r="HP80" s="26"/>
      <c r="HQ80" s="26"/>
      <c r="HR80" s="26"/>
      <c r="HS80" s="26"/>
      <c r="HT80" s="26"/>
      <c r="HU80" s="26"/>
      <c r="HV80" s="26"/>
      <c r="HW80" s="26"/>
      <c r="HX80" s="26"/>
      <c r="HY80" s="26"/>
      <c r="HZ80" s="26"/>
      <c r="IA80" s="26"/>
      <c r="IB80" s="26"/>
      <c r="IC80" s="26"/>
      <c r="ID80" s="26"/>
      <c r="IE80" s="26"/>
      <c r="IF80" s="26"/>
      <c r="IG80" s="26"/>
      <c r="IH80" s="26"/>
      <c r="II80" s="26"/>
      <c r="IJ80" s="26"/>
      <c r="IK80" s="26"/>
      <c r="IL80" s="26"/>
      <c r="IM80" s="26"/>
      <c r="IN80" s="26"/>
      <c r="IO80" s="26"/>
      <c r="IP80" s="26"/>
      <c r="IQ80" s="26"/>
      <c r="IR80" s="26"/>
      <c r="IS80" s="26"/>
      <c r="IT80" s="26"/>
      <c r="IU80" s="26"/>
      <c r="IV80" s="26"/>
      <c r="IW80" s="26"/>
      <c r="IX80" s="26"/>
      <c r="IY80" s="26"/>
      <c r="IZ80" s="26"/>
      <c r="JA80" s="26"/>
      <c r="JB80" s="26"/>
      <c r="JC80" s="26"/>
      <c r="JD80" s="26"/>
      <c r="JE80" s="26"/>
      <c r="JF80" s="26"/>
      <c r="JG80" s="26"/>
      <c r="JH80" s="26"/>
      <c r="JI80" s="26"/>
      <c r="JJ80" s="26"/>
      <c r="JK80" s="26"/>
      <c r="JL80" s="26"/>
      <c r="JM80" s="26"/>
      <c r="JN80" s="26"/>
      <c r="JO80" s="26"/>
      <c r="JP80" s="26"/>
      <c r="JQ80" s="26"/>
      <c r="JR80" s="26"/>
      <c r="JS80" s="26"/>
      <c r="JT80" s="26"/>
      <c r="JU80" s="26"/>
      <c r="JV80" s="26"/>
      <c r="JW80" s="26"/>
      <c r="JX80" s="26"/>
      <c r="JY80" s="26"/>
      <c r="JZ80" s="26"/>
      <c r="KA80" s="26"/>
      <c r="KB80" s="26"/>
      <c r="KC80" s="26"/>
      <c r="KD80" s="26"/>
      <c r="KE80" s="26"/>
      <c r="KF80" s="26"/>
      <c r="KG80" s="26"/>
      <c r="KH80" s="26"/>
      <c r="KI80" s="26"/>
      <c r="KJ80" s="26"/>
      <c r="KK80" s="26"/>
      <c r="KL80" s="26"/>
      <c r="KM80" s="26"/>
      <c r="KN80" s="26"/>
      <c r="KO80" s="26"/>
      <c r="KP80" s="26"/>
      <c r="KQ80" s="26"/>
      <c r="KR80" s="26"/>
      <c r="KS80" s="26"/>
      <c r="KT80" s="26"/>
      <c r="KU80" s="26"/>
      <c r="KV80" s="26"/>
      <c r="KW80" s="26"/>
      <c r="KX80" s="26"/>
      <c r="KY80" s="26"/>
      <c r="KZ80" s="26"/>
      <c r="LA80" s="26"/>
      <c r="LB80" s="26"/>
      <c r="LC80" s="26"/>
      <c r="LD80" s="26"/>
      <c r="LE80" s="26"/>
      <c r="LF80" s="26"/>
      <c r="LG80" s="26"/>
      <c r="LH80" s="26"/>
      <c r="LI80" s="26"/>
      <c r="LJ80" s="26"/>
      <c r="LK80" s="26"/>
      <c r="LL80" s="26"/>
      <c r="LM80" s="26"/>
      <c r="LN80" s="26"/>
      <c r="LO80" s="26"/>
      <c r="LP80" s="26"/>
      <c r="LQ80" s="26"/>
      <c r="LR80" s="26"/>
      <c r="LS80" s="26"/>
      <c r="LT80" s="26"/>
      <c r="LU80" s="26"/>
      <c r="LV80" s="26"/>
      <c r="LW80" s="26"/>
      <c r="LX80" s="26"/>
      <c r="LY80" s="26"/>
      <c r="LZ80" s="26"/>
      <c r="MA80" s="26"/>
      <c r="MB80" s="26"/>
      <c r="MC80" s="26"/>
      <c r="MD80" s="26"/>
      <c r="ME80" s="26"/>
      <c r="MF80" s="26"/>
      <c r="MG80" s="26"/>
      <c r="MH80" s="26"/>
      <c r="MI80" s="26"/>
      <c r="MJ80" s="26"/>
      <c r="MK80" s="26"/>
      <c r="ML80" s="26"/>
      <c r="MM80" s="26"/>
      <c r="MN80" s="26"/>
      <c r="MO80" s="26"/>
      <c r="MP80" s="26"/>
      <c r="MQ80" s="26"/>
      <c r="MR80" s="26"/>
      <c r="MS80" s="26"/>
      <c r="MT80" s="26"/>
      <c r="MU80" s="26"/>
      <c r="MV80" s="26"/>
      <c r="MW80" s="26"/>
    </row>
    <row r="81" customFormat="false" ht="15" hidden="false" customHeight="false" outlineLevel="0" collapsed="false">
      <c r="A81" s="27" t="s">
        <v>164</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c r="GL81" s="28"/>
      <c r="GM81" s="28"/>
      <c r="GN81" s="28"/>
      <c r="GO81" s="28"/>
      <c r="GP81" s="28"/>
      <c r="GQ81" s="28"/>
      <c r="GR81" s="28"/>
      <c r="GS81" s="28"/>
      <c r="GT81" s="28"/>
      <c r="GU81" s="28"/>
      <c r="GV81" s="28"/>
      <c r="GW81" s="28"/>
      <c r="GX81" s="28"/>
      <c r="GY81" s="28"/>
      <c r="GZ81" s="28"/>
      <c r="HA81" s="28"/>
      <c r="HB81" s="28"/>
      <c r="HC81" s="28"/>
      <c r="HD81" s="28"/>
      <c r="HE81" s="28"/>
      <c r="HF81" s="28"/>
      <c r="HG81" s="28"/>
      <c r="HH81" s="28"/>
      <c r="HI81" s="28"/>
      <c r="HJ81" s="28"/>
      <c r="HK81" s="28"/>
      <c r="HL81" s="28"/>
      <c r="HM81" s="28"/>
      <c r="HN81" s="28"/>
      <c r="HO81" s="28"/>
      <c r="HP81" s="28"/>
      <c r="HQ81" s="28"/>
      <c r="HR81" s="28"/>
      <c r="HS81" s="28"/>
      <c r="HT81" s="28"/>
      <c r="HU81" s="28"/>
      <c r="HV81" s="28"/>
      <c r="HW81" s="28"/>
      <c r="HX81" s="28"/>
      <c r="HY81" s="28"/>
      <c r="HZ81" s="28"/>
      <c r="IA81" s="28"/>
      <c r="IB81" s="28"/>
      <c r="IC81" s="28"/>
      <c r="ID81" s="28"/>
      <c r="IE81" s="28"/>
      <c r="IF81" s="28"/>
      <c r="IG81" s="28"/>
      <c r="IH81" s="28"/>
      <c r="II81" s="28"/>
      <c r="IJ81" s="28"/>
      <c r="IK81" s="28"/>
      <c r="IL81" s="28"/>
      <c r="IM81" s="28"/>
      <c r="IN81" s="28"/>
      <c r="IO81" s="28"/>
      <c r="IP81" s="28"/>
      <c r="IQ81" s="28"/>
      <c r="IR81" s="28"/>
      <c r="IS81" s="28"/>
      <c r="IT81" s="28"/>
      <c r="IU81" s="28"/>
      <c r="IV81" s="28"/>
      <c r="IW81" s="28"/>
      <c r="IX81" s="28"/>
      <c r="IY81" s="28"/>
      <c r="IZ81" s="28"/>
      <c r="JA81" s="28"/>
      <c r="JB81" s="28"/>
      <c r="JC81" s="28"/>
      <c r="JD81" s="28"/>
      <c r="JE81" s="28"/>
      <c r="JF81" s="28"/>
      <c r="JG81" s="28"/>
      <c r="JH81" s="28"/>
      <c r="JI81" s="28"/>
      <c r="JJ81" s="28"/>
      <c r="JK81" s="28"/>
      <c r="JL81" s="28"/>
      <c r="JM81" s="28"/>
      <c r="JN81" s="28"/>
      <c r="JO81" s="28"/>
      <c r="JP81" s="28"/>
      <c r="JQ81" s="28"/>
      <c r="JR81" s="28"/>
      <c r="JS81" s="28"/>
      <c r="JT81" s="28"/>
      <c r="JU81" s="28"/>
      <c r="JV81" s="28"/>
      <c r="JW81" s="28"/>
      <c r="JX81" s="28"/>
      <c r="JY81" s="28"/>
      <c r="JZ81" s="28"/>
      <c r="KA81" s="28"/>
      <c r="KB81" s="28"/>
      <c r="KC81" s="28"/>
      <c r="KD81" s="28"/>
      <c r="KE81" s="28"/>
      <c r="KF81" s="28"/>
      <c r="KG81" s="28"/>
      <c r="KH81" s="28"/>
      <c r="KI81" s="28"/>
      <c r="KJ81" s="28"/>
      <c r="KK81" s="28"/>
      <c r="KL81" s="28"/>
      <c r="KM81" s="28"/>
      <c r="KN81" s="28"/>
      <c r="KO81" s="28"/>
      <c r="KP81" s="28"/>
      <c r="KQ81" s="28"/>
      <c r="KR81" s="28"/>
      <c r="KS81" s="28"/>
      <c r="KT81" s="28"/>
      <c r="KU81" s="28"/>
      <c r="KV81" s="28"/>
      <c r="KW81" s="28"/>
      <c r="KX81" s="28"/>
      <c r="KY81" s="28"/>
      <c r="KZ81" s="28"/>
      <c r="LA81" s="28"/>
      <c r="LB81" s="28"/>
      <c r="LC81" s="28"/>
      <c r="LD81" s="28"/>
      <c r="LE81" s="28"/>
      <c r="LF81" s="28"/>
      <c r="LG81" s="28"/>
      <c r="LH81" s="28"/>
      <c r="LI81" s="28"/>
      <c r="LJ81" s="28"/>
      <c r="LK81" s="28"/>
      <c r="LL81" s="28"/>
      <c r="LM81" s="28"/>
      <c r="LN81" s="28"/>
      <c r="LO81" s="28"/>
      <c r="LP81" s="28"/>
      <c r="LQ81" s="28"/>
      <c r="LR81" s="28"/>
      <c r="LS81" s="28"/>
      <c r="LT81" s="28"/>
      <c r="LU81" s="28"/>
      <c r="LV81" s="28"/>
      <c r="LW81" s="28"/>
      <c r="LX81" s="28"/>
      <c r="LY81" s="28"/>
      <c r="LZ81" s="28"/>
      <c r="MA81" s="28"/>
      <c r="MB81" s="28"/>
      <c r="MC81" s="28"/>
      <c r="MD81" s="28"/>
      <c r="ME81" s="28"/>
      <c r="MF81" s="28"/>
      <c r="MG81" s="28"/>
      <c r="MH81" s="28"/>
      <c r="MI81" s="28"/>
      <c r="MJ81" s="28"/>
      <c r="MK81" s="28"/>
      <c r="ML81" s="28"/>
      <c r="MM81" s="28"/>
      <c r="MN81" s="28"/>
      <c r="MO81" s="28"/>
      <c r="MP81" s="28"/>
      <c r="MQ81" s="28"/>
      <c r="MR81" s="28"/>
      <c r="MS81" s="28"/>
      <c r="MT81" s="28"/>
      <c r="MU81" s="28"/>
      <c r="MV81" s="28"/>
      <c r="MW81" s="28"/>
    </row>
    <row r="82" customFormat="false" ht="15" hidden="false" customHeight="false" outlineLevel="0" collapsed="false">
      <c r="A82" s="27" t="s">
        <v>165</v>
      </c>
      <c r="B82" s="28"/>
      <c r="C82" s="28"/>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c r="GL82" s="28"/>
      <c r="GM82" s="28"/>
      <c r="GN82" s="28"/>
      <c r="GO82" s="28"/>
      <c r="GP82" s="28"/>
      <c r="GQ82" s="28"/>
      <c r="GR82" s="28"/>
      <c r="GS82" s="28"/>
      <c r="GT82" s="28"/>
      <c r="GU82" s="28"/>
      <c r="GV82" s="28"/>
      <c r="GW82" s="28"/>
      <c r="GX82" s="28"/>
      <c r="GY82" s="28"/>
      <c r="GZ82" s="28"/>
      <c r="HA82" s="28"/>
      <c r="HB82" s="28"/>
      <c r="HC82" s="28"/>
      <c r="HD82" s="28"/>
      <c r="HE82" s="28"/>
      <c r="HF82" s="28"/>
      <c r="HG82" s="28"/>
      <c r="HH82" s="28"/>
      <c r="HI82" s="28"/>
      <c r="HJ82" s="28"/>
      <c r="HK82" s="28"/>
      <c r="HL82" s="28"/>
      <c r="HM82" s="28"/>
      <c r="HN82" s="28"/>
      <c r="HO82" s="28"/>
      <c r="HP82" s="28"/>
      <c r="HQ82" s="28"/>
      <c r="HR82" s="28"/>
      <c r="HS82" s="28"/>
      <c r="HT82" s="28"/>
      <c r="HU82" s="28"/>
      <c r="HV82" s="28"/>
      <c r="HW82" s="28"/>
      <c r="HX82" s="28"/>
      <c r="HY82" s="28"/>
      <c r="HZ82" s="28"/>
      <c r="IA82" s="28"/>
      <c r="IB82" s="28"/>
      <c r="IC82" s="28"/>
      <c r="ID82" s="28"/>
      <c r="IE82" s="28"/>
      <c r="IF82" s="28"/>
      <c r="IG82" s="28"/>
      <c r="IH82" s="28"/>
      <c r="II82" s="28"/>
      <c r="IJ82" s="28"/>
      <c r="IK82" s="28"/>
      <c r="IL82" s="28"/>
      <c r="IM82" s="28"/>
      <c r="IN82" s="28"/>
      <c r="IO82" s="28"/>
      <c r="IP82" s="28"/>
      <c r="IQ82" s="28"/>
      <c r="IR82" s="28"/>
      <c r="IS82" s="28"/>
      <c r="IT82" s="28"/>
      <c r="IU82" s="28"/>
      <c r="IV82" s="28"/>
      <c r="IW82" s="28"/>
      <c r="IX82" s="28"/>
      <c r="IY82" s="28"/>
      <c r="IZ82" s="28"/>
      <c r="JA82" s="28"/>
      <c r="JB82" s="28"/>
      <c r="JC82" s="28"/>
      <c r="JD82" s="28"/>
      <c r="JE82" s="28"/>
      <c r="JF82" s="28"/>
      <c r="JG82" s="28"/>
      <c r="JH82" s="28"/>
      <c r="JI82" s="28"/>
      <c r="JJ82" s="28"/>
      <c r="JK82" s="28"/>
      <c r="JL82" s="28"/>
      <c r="JM82" s="28"/>
      <c r="JN82" s="28"/>
      <c r="JO82" s="28"/>
      <c r="JP82" s="28"/>
      <c r="JQ82" s="28"/>
      <c r="JR82" s="28"/>
      <c r="JS82" s="28"/>
      <c r="JT82" s="28"/>
      <c r="JU82" s="28"/>
      <c r="JV82" s="28"/>
      <c r="JW82" s="28"/>
      <c r="JX82" s="28"/>
      <c r="JY82" s="28"/>
      <c r="JZ82" s="28"/>
      <c r="KA82" s="28"/>
      <c r="KB82" s="28"/>
      <c r="KC82" s="28"/>
      <c r="KD82" s="28"/>
      <c r="KE82" s="28"/>
      <c r="KF82" s="28"/>
      <c r="KG82" s="28"/>
      <c r="KH82" s="28"/>
      <c r="KI82" s="28"/>
      <c r="KJ82" s="28"/>
      <c r="KK82" s="28"/>
      <c r="KL82" s="28"/>
      <c r="KM82" s="28"/>
      <c r="KN82" s="28"/>
      <c r="KO82" s="28"/>
      <c r="KP82" s="28"/>
      <c r="KQ82" s="28"/>
      <c r="KR82" s="28"/>
      <c r="KS82" s="28"/>
      <c r="KT82" s="28"/>
      <c r="KU82" s="28"/>
      <c r="KV82" s="28"/>
      <c r="KW82" s="28"/>
      <c r="KX82" s="28"/>
      <c r="KY82" s="28"/>
      <c r="KZ82" s="28"/>
      <c r="LA82" s="28"/>
      <c r="LB82" s="28"/>
      <c r="LC82" s="28"/>
      <c r="LD82" s="28"/>
      <c r="LE82" s="28"/>
      <c r="LF82" s="28"/>
      <c r="LG82" s="28"/>
      <c r="LH82" s="28"/>
      <c r="LI82" s="28"/>
      <c r="LJ82" s="28"/>
      <c r="LK82" s="28"/>
      <c r="LL82" s="28"/>
      <c r="LM82" s="28"/>
      <c r="LN82" s="28"/>
      <c r="LO82" s="28"/>
      <c r="LP82" s="28"/>
      <c r="LQ82" s="28"/>
      <c r="LR82" s="28"/>
      <c r="LS82" s="28"/>
      <c r="LT82" s="28"/>
      <c r="LU82" s="28"/>
      <c r="LV82" s="28"/>
      <c r="LW82" s="28"/>
      <c r="LX82" s="28"/>
      <c r="LY82" s="28"/>
      <c r="LZ82" s="28"/>
      <c r="MA82" s="28"/>
      <c r="MB82" s="28"/>
      <c r="MC82" s="28"/>
      <c r="MD82" s="28"/>
      <c r="ME82" s="28"/>
      <c r="MF82" s="28"/>
      <c r="MG82" s="28"/>
      <c r="MH82" s="28"/>
      <c r="MI82" s="28"/>
      <c r="MJ82" s="28"/>
      <c r="MK82" s="28"/>
      <c r="ML82" s="28"/>
      <c r="MM82" s="28"/>
      <c r="MN82" s="28"/>
      <c r="MO82" s="28"/>
      <c r="MP82" s="28"/>
      <c r="MQ82" s="28"/>
      <c r="MR82" s="28"/>
      <c r="MS82" s="28"/>
      <c r="MT82" s="28"/>
      <c r="MU82" s="28"/>
      <c r="MV82" s="28"/>
      <c r="MW82" s="28"/>
    </row>
    <row r="83" customFormat="false" ht="15" hidden="false" customHeight="false" outlineLevel="0" collapsed="false">
      <c r="A83" s="27"/>
    </row>
    <row r="84" customFormat="false" ht="15" hidden="false" customHeight="true" outlineLevel="0" collapsed="false">
      <c r="A84" s="25" t="s">
        <v>166</v>
      </c>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c r="GA84" s="26"/>
      <c r="GB84" s="26"/>
      <c r="GC84" s="26"/>
      <c r="GD84" s="26"/>
      <c r="GE84" s="26"/>
      <c r="GF84" s="26"/>
      <c r="GG84" s="26"/>
      <c r="GH84" s="26"/>
      <c r="GI84" s="26"/>
      <c r="GJ84" s="26"/>
      <c r="GK84" s="26"/>
      <c r="GL84" s="26"/>
      <c r="GM84" s="26"/>
      <c r="GN84" s="26"/>
      <c r="GO84" s="26"/>
      <c r="GP84" s="26"/>
      <c r="GQ84" s="26"/>
      <c r="GR84" s="26"/>
      <c r="GS84" s="26"/>
      <c r="GT84" s="26"/>
      <c r="GU84" s="26"/>
      <c r="GV84" s="26"/>
      <c r="GW84" s="26"/>
      <c r="GX84" s="26"/>
      <c r="GY84" s="26"/>
      <c r="GZ84" s="26"/>
      <c r="HA84" s="26"/>
      <c r="HB84" s="26"/>
      <c r="HC84" s="26"/>
      <c r="HD84" s="26"/>
      <c r="HE84" s="26"/>
      <c r="HF84" s="26"/>
      <c r="HG84" s="26"/>
      <c r="HH84" s="26"/>
      <c r="HI84" s="26"/>
      <c r="HJ84" s="26"/>
      <c r="HK84" s="26"/>
      <c r="HL84" s="26"/>
      <c r="HM84" s="26"/>
      <c r="HN84" s="26"/>
      <c r="HO84" s="26"/>
      <c r="HP84" s="26"/>
      <c r="HQ84" s="26"/>
      <c r="HR84" s="26"/>
      <c r="HS84" s="26"/>
      <c r="HT84" s="26"/>
      <c r="HU84" s="26"/>
      <c r="HV84" s="26"/>
      <c r="HW84" s="26"/>
      <c r="HX84" s="26"/>
      <c r="HY84" s="26"/>
      <c r="HZ84" s="26"/>
      <c r="IA84" s="26"/>
      <c r="IB84" s="26"/>
      <c r="IC84" s="26"/>
      <c r="ID84" s="26"/>
      <c r="IE84" s="26"/>
      <c r="IF84" s="26"/>
      <c r="IG84" s="26"/>
      <c r="IH84" s="26"/>
      <c r="II84" s="26"/>
      <c r="IJ84" s="26"/>
      <c r="IK84" s="26"/>
      <c r="IL84" s="26"/>
      <c r="IM84" s="26"/>
      <c r="IN84" s="26"/>
      <c r="IO84" s="26"/>
      <c r="IP84" s="26"/>
      <c r="IQ84" s="26"/>
      <c r="IR84" s="26"/>
      <c r="IS84" s="26"/>
      <c r="IT84" s="26"/>
      <c r="IU84" s="26"/>
      <c r="IV84" s="26"/>
      <c r="IW84" s="26"/>
      <c r="IX84" s="26"/>
      <c r="IY84" s="26"/>
      <c r="IZ84" s="26"/>
      <c r="JA84" s="26"/>
      <c r="JB84" s="26"/>
      <c r="JC84" s="26"/>
      <c r="JD84" s="26"/>
      <c r="JE84" s="26"/>
      <c r="JF84" s="26"/>
      <c r="JG84" s="26"/>
      <c r="JH84" s="26"/>
      <c r="JI84" s="26"/>
      <c r="JJ84" s="26"/>
      <c r="JK84" s="26"/>
      <c r="JL84" s="26"/>
      <c r="JM84" s="26"/>
      <c r="JN84" s="26"/>
      <c r="JO84" s="26"/>
      <c r="JP84" s="26"/>
      <c r="JQ84" s="26"/>
      <c r="JR84" s="26"/>
      <c r="JS84" s="26"/>
      <c r="JT84" s="26"/>
      <c r="JU84" s="26"/>
      <c r="JV84" s="26"/>
      <c r="JW84" s="26"/>
      <c r="JX84" s="26"/>
      <c r="JY84" s="26"/>
      <c r="JZ84" s="26"/>
      <c r="KA84" s="26"/>
      <c r="KB84" s="26"/>
      <c r="KC84" s="26"/>
      <c r="KD84" s="26"/>
      <c r="KE84" s="26"/>
      <c r="KF84" s="26"/>
      <c r="KG84" s="26"/>
      <c r="KH84" s="26"/>
      <c r="KI84" s="26"/>
      <c r="KJ84" s="26"/>
      <c r="KK84" s="26"/>
      <c r="KL84" s="26"/>
      <c r="KM84" s="26"/>
      <c r="KN84" s="26"/>
      <c r="KO84" s="26"/>
      <c r="KP84" s="26"/>
      <c r="KQ84" s="26"/>
      <c r="KR84" s="26"/>
      <c r="KS84" s="26"/>
      <c r="KT84" s="26"/>
      <c r="KU84" s="26"/>
      <c r="KV84" s="26"/>
      <c r="KW84" s="26"/>
      <c r="KX84" s="26"/>
      <c r="KY84" s="26"/>
      <c r="KZ84" s="26"/>
      <c r="LA84" s="26"/>
      <c r="LB84" s="26"/>
      <c r="LC84" s="26"/>
      <c r="LD84" s="26"/>
      <c r="LE84" s="26"/>
      <c r="LF84" s="26"/>
      <c r="LG84" s="26"/>
      <c r="LH84" s="26"/>
      <c r="LI84" s="26"/>
      <c r="LJ84" s="26"/>
      <c r="LK84" s="26"/>
      <c r="LL84" s="26"/>
      <c r="LM84" s="26"/>
      <c r="LN84" s="26"/>
      <c r="LO84" s="26"/>
      <c r="LP84" s="26"/>
      <c r="LQ84" s="26"/>
      <c r="LR84" s="26"/>
      <c r="LS84" s="26"/>
      <c r="LT84" s="26"/>
      <c r="LU84" s="26"/>
      <c r="LV84" s="26"/>
      <c r="LW84" s="26"/>
      <c r="LX84" s="26"/>
      <c r="LY84" s="26"/>
      <c r="LZ84" s="26"/>
      <c r="MA84" s="26"/>
      <c r="MB84" s="26"/>
      <c r="MC84" s="26"/>
      <c r="MD84" s="26"/>
      <c r="ME84" s="26"/>
      <c r="MF84" s="26"/>
      <c r="MG84" s="26"/>
      <c r="MH84" s="26"/>
      <c r="MI84" s="26"/>
      <c r="MJ84" s="26"/>
      <c r="MK84" s="26"/>
      <c r="ML84" s="26"/>
      <c r="MM84" s="26"/>
      <c r="MN84" s="26"/>
      <c r="MO84" s="26"/>
      <c r="MP84" s="26"/>
      <c r="MQ84" s="26"/>
      <c r="MR84" s="26"/>
      <c r="MS84" s="26"/>
      <c r="MT84" s="26"/>
      <c r="MU84" s="26"/>
      <c r="MV84" s="26"/>
      <c r="MW84" s="26"/>
    </row>
    <row r="85" customFormat="false" ht="15" hidden="false" customHeight="false" outlineLevel="0" collapsed="false">
      <c r="A85" s="30" t="s">
        <v>167</v>
      </c>
      <c r="B85" s="28"/>
      <c r="C85" s="2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c r="GL85" s="28"/>
      <c r="GM85" s="28"/>
      <c r="GN85" s="28"/>
      <c r="GO85" s="28"/>
      <c r="GP85" s="28"/>
      <c r="GQ85" s="28"/>
      <c r="GR85" s="28"/>
      <c r="GS85" s="28"/>
      <c r="GT85" s="28"/>
      <c r="GU85" s="28"/>
      <c r="GV85" s="28"/>
      <c r="GW85" s="28"/>
      <c r="GX85" s="28"/>
      <c r="GY85" s="28"/>
      <c r="GZ85" s="28"/>
      <c r="HA85" s="28"/>
      <c r="HB85" s="28"/>
      <c r="HC85" s="28"/>
      <c r="HD85" s="28"/>
      <c r="HE85" s="28"/>
      <c r="HF85" s="28"/>
      <c r="HG85" s="28"/>
      <c r="HH85" s="28"/>
      <c r="HI85" s="28"/>
      <c r="HJ85" s="28"/>
      <c r="HK85" s="28"/>
      <c r="HL85" s="28"/>
      <c r="HM85" s="28"/>
      <c r="HN85" s="28"/>
      <c r="HO85" s="28"/>
      <c r="HP85" s="28"/>
      <c r="HQ85" s="28"/>
      <c r="HR85" s="28"/>
      <c r="HS85" s="28"/>
      <c r="HT85" s="28"/>
      <c r="HU85" s="28"/>
      <c r="HV85" s="28"/>
      <c r="HW85" s="28"/>
      <c r="HX85" s="28"/>
      <c r="HY85" s="28"/>
      <c r="HZ85" s="28"/>
      <c r="IA85" s="28"/>
      <c r="IB85" s="28"/>
      <c r="IC85" s="28"/>
      <c r="ID85" s="28"/>
      <c r="IE85" s="28"/>
      <c r="IF85" s="28"/>
      <c r="IG85" s="28"/>
      <c r="IH85" s="28"/>
      <c r="II85" s="28"/>
      <c r="IJ85" s="28"/>
      <c r="IK85" s="28"/>
      <c r="IL85" s="28"/>
      <c r="IM85" s="28"/>
      <c r="IN85" s="28"/>
      <c r="IO85" s="28"/>
      <c r="IP85" s="28"/>
      <c r="IQ85" s="28"/>
      <c r="IR85" s="28"/>
      <c r="IS85" s="28"/>
      <c r="IT85" s="28"/>
      <c r="IU85" s="28"/>
      <c r="IV85" s="28"/>
      <c r="IW85" s="28"/>
      <c r="IX85" s="28"/>
      <c r="IY85" s="28"/>
      <c r="IZ85" s="28"/>
      <c r="JA85" s="28"/>
      <c r="JB85" s="28"/>
      <c r="JC85" s="28"/>
      <c r="JD85" s="28"/>
      <c r="JE85" s="28"/>
      <c r="JF85" s="28"/>
      <c r="JG85" s="28"/>
      <c r="JH85" s="28"/>
      <c r="JI85" s="28"/>
      <c r="JJ85" s="28"/>
      <c r="JK85" s="28"/>
      <c r="JL85" s="28"/>
      <c r="JM85" s="28"/>
      <c r="JN85" s="28"/>
      <c r="JO85" s="28"/>
      <c r="JP85" s="28"/>
      <c r="JQ85" s="28"/>
      <c r="JR85" s="28"/>
      <c r="JS85" s="28"/>
      <c r="JT85" s="28"/>
      <c r="JU85" s="28"/>
      <c r="JV85" s="28"/>
      <c r="JW85" s="28"/>
      <c r="JX85" s="28"/>
      <c r="JY85" s="28"/>
      <c r="JZ85" s="28"/>
      <c r="KA85" s="28"/>
      <c r="KB85" s="28"/>
      <c r="KC85" s="28"/>
      <c r="KD85" s="28"/>
      <c r="KE85" s="28"/>
      <c r="KF85" s="28"/>
      <c r="KG85" s="28"/>
      <c r="KH85" s="28"/>
      <c r="KI85" s="28"/>
      <c r="KJ85" s="28"/>
      <c r="KK85" s="28"/>
      <c r="KL85" s="28"/>
      <c r="KM85" s="28"/>
      <c r="KN85" s="28"/>
      <c r="KO85" s="28"/>
      <c r="KP85" s="28"/>
      <c r="KQ85" s="28"/>
      <c r="KR85" s="28"/>
      <c r="KS85" s="28"/>
      <c r="KT85" s="28"/>
      <c r="KU85" s="28"/>
      <c r="KV85" s="28"/>
      <c r="KW85" s="28"/>
      <c r="KX85" s="28"/>
      <c r="KY85" s="28"/>
      <c r="KZ85" s="28"/>
      <c r="LA85" s="28"/>
      <c r="LB85" s="28"/>
      <c r="LC85" s="28"/>
      <c r="LD85" s="28"/>
      <c r="LE85" s="28"/>
      <c r="LF85" s="28"/>
      <c r="LG85" s="28"/>
      <c r="LH85" s="28"/>
      <c r="LI85" s="28"/>
      <c r="LJ85" s="28"/>
      <c r="LK85" s="28"/>
      <c r="LL85" s="28"/>
      <c r="LM85" s="28"/>
      <c r="LN85" s="28"/>
      <c r="LO85" s="28"/>
      <c r="LP85" s="28"/>
      <c r="LQ85" s="28"/>
      <c r="LR85" s="28"/>
      <c r="LS85" s="28"/>
      <c r="LT85" s="28"/>
      <c r="LU85" s="28"/>
      <c r="LV85" s="28"/>
      <c r="LW85" s="28"/>
      <c r="LX85" s="28"/>
      <c r="LY85" s="28"/>
      <c r="LZ85" s="28"/>
      <c r="MA85" s="28"/>
      <c r="MB85" s="28"/>
      <c r="MC85" s="28"/>
      <c r="MD85" s="28"/>
      <c r="ME85" s="28"/>
      <c r="MF85" s="28"/>
      <c r="MG85" s="28"/>
      <c r="MH85" s="28"/>
      <c r="MI85" s="28"/>
      <c r="MJ85" s="28"/>
      <c r="MK85" s="28"/>
      <c r="ML85" s="28"/>
      <c r="MM85" s="28"/>
      <c r="MN85" s="28"/>
      <c r="MO85" s="28"/>
      <c r="MP85" s="28"/>
      <c r="MQ85" s="28"/>
      <c r="MR85" s="28"/>
      <c r="MS85" s="28"/>
      <c r="MT85" s="28"/>
      <c r="MU85" s="28"/>
      <c r="MV85" s="28"/>
      <c r="MW85" s="28"/>
    </row>
    <row r="86" customFormat="false" ht="15" hidden="false" customHeight="false" outlineLevel="0" collapsed="false">
      <c r="A86" s="27" t="s">
        <v>168</v>
      </c>
      <c r="B86" s="28"/>
      <c r="C86" s="28"/>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c r="GL86" s="28"/>
      <c r="GM86" s="28"/>
      <c r="GN86" s="28"/>
      <c r="GO86" s="28"/>
      <c r="GP86" s="28"/>
      <c r="GQ86" s="28"/>
      <c r="GR86" s="28"/>
      <c r="GS86" s="28"/>
      <c r="GT86" s="28"/>
      <c r="GU86" s="28"/>
      <c r="GV86" s="28"/>
      <c r="GW86" s="28"/>
      <c r="GX86" s="28"/>
      <c r="GY86" s="28"/>
      <c r="GZ86" s="28"/>
      <c r="HA86" s="28"/>
      <c r="HB86" s="28"/>
      <c r="HC86" s="28"/>
      <c r="HD86" s="28"/>
      <c r="HE86" s="28"/>
      <c r="HF86" s="28"/>
      <c r="HG86" s="28"/>
      <c r="HH86" s="28"/>
      <c r="HI86" s="28"/>
      <c r="HJ86" s="28"/>
      <c r="HK86" s="28"/>
      <c r="HL86" s="28"/>
      <c r="HM86" s="28"/>
      <c r="HN86" s="28"/>
      <c r="HO86" s="28"/>
      <c r="HP86" s="28"/>
      <c r="HQ86" s="28"/>
      <c r="HR86" s="28"/>
      <c r="HS86" s="28"/>
      <c r="HT86" s="28"/>
      <c r="HU86" s="28"/>
      <c r="HV86" s="28"/>
      <c r="HW86" s="28"/>
      <c r="HX86" s="28"/>
      <c r="HY86" s="28"/>
      <c r="HZ86" s="28"/>
      <c r="IA86" s="28"/>
      <c r="IB86" s="28"/>
      <c r="IC86" s="28"/>
      <c r="ID86" s="28"/>
      <c r="IE86" s="28"/>
      <c r="IF86" s="28"/>
      <c r="IG86" s="28"/>
      <c r="IH86" s="28"/>
      <c r="II86" s="28"/>
      <c r="IJ86" s="28"/>
      <c r="IK86" s="28"/>
      <c r="IL86" s="28"/>
      <c r="IM86" s="28"/>
      <c r="IN86" s="28"/>
      <c r="IO86" s="28"/>
      <c r="IP86" s="28"/>
      <c r="IQ86" s="28"/>
      <c r="IR86" s="28"/>
      <c r="IS86" s="28"/>
      <c r="IT86" s="28"/>
      <c r="IU86" s="28"/>
      <c r="IV86" s="28"/>
      <c r="IW86" s="28"/>
      <c r="IX86" s="28"/>
      <c r="IY86" s="28"/>
      <c r="IZ86" s="28"/>
      <c r="JA86" s="28"/>
      <c r="JB86" s="28"/>
      <c r="JC86" s="28"/>
      <c r="JD86" s="28"/>
      <c r="JE86" s="28"/>
      <c r="JF86" s="28"/>
      <c r="JG86" s="28"/>
      <c r="JH86" s="28"/>
      <c r="JI86" s="28"/>
      <c r="JJ86" s="28"/>
      <c r="JK86" s="28"/>
      <c r="JL86" s="28"/>
      <c r="JM86" s="28"/>
      <c r="JN86" s="28"/>
      <c r="JO86" s="28"/>
      <c r="JP86" s="28"/>
      <c r="JQ86" s="28"/>
      <c r="JR86" s="28"/>
      <c r="JS86" s="28"/>
      <c r="JT86" s="28"/>
      <c r="JU86" s="28"/>
      <c r="JV86" s="28"/>
      <c r="JW86" s="28"/>
      <c r="JX86" s="28"/>
      <c r="JY86" s="28"/>
      <c r="JZ86" s="28"/>
      <c r="KA86" s="28"/>
      <c r="KB86" s="28"/>
      <c r="KC86" s="28"/>
      <c r="KD86" s="28"/>
      <c r="KE86" s="28"/>
      <c r="KF86" s="28"/>
      <c r="KG86" s="28"/>
      <c r="KH86" s="28"/>
      <c r="KI86" s="28"/>
      <c r="KJ86" s="28"/>
      <c r="KK86" s="28"/>
      <c r="KL86" s="28"/>
      <c r="KM86" s="28"/>
      <c r="KN86" s="28"/>
      <c r="KO86" s="28"/>
      <c r="KP86" s="28"/>
      <c r="KQ86" s="28"/>
      <c r="KR86" s="28"/>
      <c r="KS86" s="28"/>
      <c r="KT86" s="28"/>
      <c r="KU86" s="28"/>
      <c r="KV86" s="28"/>
      <c r="KW86" s="28"/>
      <c r="KX86" s="28"/>
      <c r="KY86" s="28"/>
      <c r="KZ86" s="28"/>
      <c r="LA86" s="28"/>
      <c r="LB86" s="28"/>
      <c r="LC86" s="28"/>
      <c r="LD86" s="28"/>
      <c r="LE86" s="28"/>
      <c r="LF86" s="28"/>
      <c r="LG86" s="28"/>
      <c r="LH86" s="28"/>
      <c r="LI86" s="28"/>
      <c r="LJ86" s="28"/>
      <c r="LK86" s="28"/>
      <c r="LL86" s="28"/>
      <c r="LM86" s="28"/>
      <c r="LN86" s="28"/>
      <c r="LO86" s="28"/>
      <c r="LP86" s="28"/>
      <c r="LQ86" s="28"/>
      <c r="LR86" s="28"/>
      <c r="LS86" s="28"/>
      <c r="LT86" s="28"/>
      <c r="LU86" s="28"/>
      <c r="LV86" s="28"/>
      <c r="LW86" s="28"/>
      <c r="LX86" s="28"/>
      <c r="LY86" s="28"/>
      <c r="LZ86" s="28"/>
      <c r="MA86" s="28"/>
      <c r="MB86" s="28"/>
      <c r="MC86" s="28"/>
      <c r="MD86" s="28"/>
      <c r="ME86" s="28"/>
      <c r="MF86" s="28"/>
      <c r="MG86" s="28"/>
      <c r="MH86" s="28"/>
      <c r="MI86" s="28"/>
      <c r="MJ86" s="28"/>
      <c r="MK86" s="28"/>
      <c r="ML86" s="28"/>
      <c r="MM86" s="28"/>
      <c r="MN86" s="28"/>
      <c r="MO86" s="28"/>
      <c r="MP86" s="28"/>
      <c r="MQ86" s="28"/>
      <c r="MR86" s="28"/>
      <c r="MS86" s="28"/>
      <c r="MT86" s="28"/>
      <c r="MU86" s="28"/>
      <c r="MV86" s="28"/>
      <c r="MW86" s="28"/>
    </row>
    <row r="87" customFormat="false" ht="15" hidden="false" customHeight="false" outlineLevel="0" collapsed="false">
      <c r="A87" s="27" t="s">
        <v>169</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28"/>
      <c r="EY87" s="28"/>
      <c r="EZ87" s="28"/>
      <c r="FA87" s="28"/>
      <c r="FB87" s="28"/>
      <c r="FC87" s="28"/>
      <c r="FD87" s="28"/>
      <c r="FE87" s="28"/>
      <c r="FF87" s="28"/>
      <c r="FG87" s="28"/>
      <c r="FH87" s="28"/>
      <c r="FI87" s="28"/>
      <c r="FJ87" s="28"/>
      <c r="FK87" s="28"/>
      <c r="FL87" s="28"/>
      <c r="FM87" s="28"/>
      <c r="FN87" s="28"/>
      <c r="FO87" s="28"/>
      <c r="FP87" s="28"/>
      <c r="FQ87" s="28"/>
      <c r="FR87" s="28"/>
      <c r="FS87" s="28"/>
      <c r="FT87" s="28"/>
      <c r="FU87" s="28"/>
      <c r="FV87" s="28"/>
      <c r="FW87" s="28"/>
      <c r="FX87" s="28"/>
      <c r="FY87" s="28"/>
      <c r="FZ87" s="28"/>
      <c r="GA87" s="28"/>
      <c r="GB87" s="28"/>
      <c r="GC87" s="28"/>
      <c r="GD87" s="28"/>
      <c r="GE87" s="28"/>
      <c r="GF87" s="28"/>
      <c r="GG87" s="28"/>
      <c r="GH87" s="28"/>
      <c r="GI87" s="28"/>
      <c r="GJ87" s="28"/>
      <c r="GK87" s="28"/>
      <c r="GL87" s="28"/>
      <c r="GM87" s="28"/>
      <c r="GN87" s="28"/>
      <c r="GO87" s="28"/>
      <c r="GP87" s="28"/>
      <c r="GQ87" s="28"/>
      <c r="GR87" s="28"/>
      <c r="GS87" s="28"/>
      <c r="GT87" s="28"/>
      <c r="GU87" s="28"/>
      <c r="GV87" s="28"/>
      <c r="GW87" s="28"/>
      <c r="GX87" s="28"/>
      <c r="GY87" s="28"/>
      <c r="GZ87" s="28"/>
      <c r="HA87" s="28"/>
      <c r="HB87" s="28"/>
      <c r="HC87" s="28"/>
      <c r="HD87" s="28"/>
      <c r="HE87" s="28"/>
      <c r="HF87" s="28"/>
      <c r="HG87" s="28"/>
      <c r="HH87" s="28"/>
      <c r="HI87" s="28"/>
      <c r="HJ87" s="28"/>
      <c r="HK87" s="28"/>
      <c r="HL87" s="28"/>
      <c r="HM87" s="28"/>
      <c r="HN87" s="28"/>
      <c r="HO87" s="28"/>
      <c r="HP87" s="28"/>
      <c r="HQ87" s="28"/>
      <c r="HR87" s="28"/>
      <c r="HS87" s="28"/>
      <c r="HT87" s="28"/>
      <c r="HU87" s="28"/>
      <c r="HV87" s="28"/>
      <c r="HW87" s="28"/>
      <c r="HX87" s="28"/>
      <c r="HY87" s="28"/>
      <c r="HZ87" s="28"/>
      <c r="IA87" s="28"/>
      <c r="IB87" s="28"/>
      <c r="IC87" s="28"/>
      <c r="ID87" s="28"/>
      <c r="IE87" s="28"/>
      <c r="IF87" s="28"/>
      <c r="IG87" s="28"/>
      <c r="IH87" s="28"/>
      <c r="II87" s="28"/>
      <c r="IJ87" s="28"/>
      <c r="IK87" s="28"/>
      <c r="IL87" s="28"/>
      <c r="IM87" s="28"/>
      <c r="IN87" s="28"/>
      <c r="IO87" s="28"/>
      <c r="IP87" s="28"/>
      <c r="IQ87" s="28"/>
      <c r="IR87" s="28"/>
      <c r="IS87" s="28"/>
      <c r="IT87" s="28"/>
      <c r="IU87" s="28"/>
      <c r="IV87" s="28"/>
      <c r="IW87" s="28"/>
      <c r="IX87" s="28"/>
      <c r="IY87" s="28"/>
      <c r="IZ87" s="28"/>
      <c r="JA87" s="28"/>
      <c r="JB87" s="28"/>
      <c r="JC87" s="28"/>
      <c r="JD87" s="28"/>
      <c r="JE87" s="28"/>
      <c r="JF87" s="28"/>
      <c r="JG87" s="28"/>
      <c r="JH87" s="28"/>
      <c r="JI87" s="28"/>
      <c r="JJ87" s="28"/>
      <c r="JK87" s="28"/>
      <c r="JL87" s="28"/>
      <c r="JM87" s="28"/>
      <c r="JN87" s="28"/>
      <c r="JO87" s="28"/>
      <c r="JP87" s="28"/>
      <c r="JQ87" s="28"/>
      <c r="JR87" s="28"/>
      <c r="JS87" s="28"/>
      <c r="JT87" s="28"/>
      <c r="JU87" s="28"/>
      <c r="JV87" s="28"/>
      <c r="JW87" s="28"/>
      <c r="JX87" s="28"/>
      <c r="JY87" s="28"/>
      <c r="JZ87" s="28"/>
      <c r="KA87" s="28"/>
      <c r="KB87" s="28"/>
      <c r="KC87" s="28"/>
      <c r="KD87" s="28"/>
      <c r="KE87" s="28"/>
      <c r="KF87" s="28"/>
      <c r="KG87" s="28"/>
      <c r="KH87" s="28"/>
      <c r="KI87" s="28"/>
      <c r="KJ87" s="28"/>
      <c r="KK87" s="28"/>
      <c r="KL87" s="28"/>
      <c r="KM87" s="28"/>
      <c r="KN87" s="28"/>
      <c r="KO87" s="28"/>
      <c r="KP87" s="28"/>
      <c r="KQ87" s="28"/>
      <c r="KR87" s="28"/>
      <c r="KS87" s="28"/>
      <c r="KT87" s="28"/>
      <c r="KU87" s="28"/>
      <c r="KV87" s="28"/>
      <c r="KW87" s="28"/>
      <c r="KX87" s="28"/>
      <c r="KY87" s="28"/>
      <c r="KZ87" s="28"/>
      <c r="LA87" s="28"/>
      <c r="LB87" s="28"/>
      <c r="LC87" s="28"/>
      <c r="LD87" s="28"/>
      <c r="LE87" s="28"/>
      <c r="LF87" s="28"/>
      <c r="LG87" s="28"/>
      <c r="LH87" s="28"/>
      <c r="LI87" s="28"/>
      <c r="LJ87" s="28"/>
      <c r="LK87" s="28"/>
      <c r="LL87" s="28"/>
      <c r="LM87" s="28"/>
      <c r="LN87" s="28"/>
      <c r="LO87" s="28"/>
      <c r="LP87" s="28"/>
      <c r="LQ87" s="28"/>
      <c r="LR87" s="28"/>
      <c r="LS87" s="28"/>
      <c r="LT87" s="28"/>
      <c r="LU87" s="28"/>
      <c r="LV87" s="28"/>
      <c r="LW87" s="28"/>
      <c r="LX87" s="28"/>
      <c r="LY87" s="28"/>
      <c r="LZ87" s="28"/>
      <c r="MA87" s="28"/>
      <c r="MB87" s="28"/>
      <c r="MC87" s="28"/>
      <c r="MD87" s="28"/>
      <c r="ME87" s="28"/>
      <c r="MF87" s="28"/>
      <c r="MG87" s="28"/>
      <c r="MH87" s="28"/>
      <c r="MI87" s="28"/>
      <c r="MJ87" s="28"/>
      <c r="MK87" s="28"/>
      <c r="ML87" s="28"/>
      <c r="MM87" s="28"/>
      <c r="MN87" s="28"/>
      <c r="MO87" s="28"/>
      <c r="MP87" s="28"/>
      <c r="MQ87" s="28"/>
      <c r="MR87" s="28"/>
      <c r="MS87" s="28"/>
      <c r="MT87" s="28"/>
      <c r="MU87" s="28"/>
      <c r="MV87" s="28"/>
      <c r="MW87" s="28"/>
    </row>
    <row r="88" customFormat="false" ht="15" hidden="false" customHeight="false" outlineLevel="0" collapsed="false">
      <c r="A88" s="30" t="s">
        <v>170</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28"/>
      <c r="EY88" s="28"/>
      <c r="EZ88" s="28"/>
      <c r="FA88" s="28"/>
      <c r="FB88" s="28"/>
      <c r="FC88" s="28"/>
      <c r="FD88" s="28"/>
      <c r="FE88" s="28"/>
      <c r="FF88" s="28"/>
      <c r="FG88" s="28"/>
      <c r="FH88" s="28"/>
      <c r="FI88" s="28"/>
      <c r="FJ88" s="28"/>
      <c r="FK88" s="28"/>
      <c r="FL88" s="28"/>
      <c r="FM88" s="28"/>
      <c r="FN88" s="28"/>
      <c r="FO88" s="28"/>
      <c r="FP88" s="28"/>
      <c r="FQ88" s="28"/>
      <c r="FR88" s="28"/>
      <c r="FS88" s="28"/>
      <c r="FT88" s="28"/>
      <c r="FU88" s="28"/>
      <c r="FV88" s="28"/>
      <c r="FW88" s="28"/>
      <c r="FX88" s="28"/>
      <c r="FY88" s="28"/>
      <c r="FZ88" s="28"/>
      <c r="GA88" s="28"/>
      <c r="GB88" s="28"/>
      <c r="GC88" s="28"/>
      <c r="GD88" s="28"/>
      <c r="GE88" s="28"/>
      <c r="GF88" s="28"/>
      <c r="GG88" s="28"/>
      <c r="GH88" s="28"/>
      <c r="GI88" s="28"/>
      <c r="GJ88" s="28"/>
      <c r="GK88" s="28"/>
      <c r="GL88" s="28"/>
      <c r="GM88" s="28"/>
      <c r="GN88" s="28"/>
      <c r="GO88" s="28"/>
      <c r="GP88" s="28"/>
      <c r="GQ88" s="28"/>
      <c r="GR88" s="28"/>
      <c r="GS88" s="28"/>
      <c r="GT88" s="28"/>
      <c r="GU88" s="28"/>
      <c r="GV88" s="28"/>
      <c r="GW88" s="28"/>
      <c r="GX88" s="28"/>
      <c r="GY88" s="28"/>
      <c r="GZ88" s="28"/>
      <c r="HA88" s="28"/>
      <c r="HB88" s="28"/>
      <c r="HC88" s="28"/>
      <c r="HD88" s="28"/>
      <c r="HE88" s="28"/>
      <c r="HF88" s="28"/>
      <c r="HG88" s="28"/>
      <c r="HH88" s="28"/>
      <c r="HI88" s="28"/>
      <c r="HJ88" s="28"/>
      <c r="HK88" s="28"/>
      <c r="HL88" s="28"/>
      <c r="HM88" s="28"/>
      <c r="HN88" s="28"/>
      <c r="HO88" s="28"/>
      <c r="HP88" s="28"/>
      <c r="HQ88" s="28"/>
      <c r="HR88" s="28"/>
      <c r="HS88" s="28"/>
      <c r="HT88" s="28"/>
      <c r="HU88" s="28"/>
      <c r="HV88" s="28"/>
      <c r="HW88" s="28"/>
      <c r="HX88" s="28"/>
      <c r="HY88" s="28"/>
      <c r="HZ88" s="28"/>
      <c r="IA88" s="28"/>
      <c r="IB88" s="28"/>
      <c r="IC88" s="28"/>
      <c r="ID88" s="28"/>
      <c r="IE88" s="28"/>
      <c r="IF88" s="28"/>
      <c r="IG88" s="28"/>
      <c r="IH88" s="28"/>
      <c r="II88" s="28"/>
      <c r="IJ88" s="28"/>
      <c r="IK88" s="28"/>
      <c r="IL88" s="28"/>
      <c r="IM88" s="28"/>
      <c r="IN88" s="28"/>
      <c r="IO88" s="28"/>
      <c r="IP88" s="28"/>
      <c r="IQ88" s="28"/>
      <c r="IR88" s="28"/>
      <c r="IS88" s="28"/>
      <c r="IT88" s="28"/>
      <c r="IU88" s="28"/>
      <c r="IV88" s="28"/>
      <c r="IW88" s="28"/>
      <c r="IX88" s="28"/>
      <c r="IY88" s="28"/>
      <c r="IZ88" s="28"/>
      <c r="JA88" s="28"/>
      <c r="JB88" s="28"/>
      <c r="JC88" s="28"/>
      <c r="JD88" s="28"/>
      <c r="JE88" s="28"/>
      <c r="JF88" s="28"/>
      <c r="JG88" s="28"/>
      <c r="JH88" s="28"/>
      <c r="JI88" s="28"/>
      <c r="JJ88" s="28"/>
      <c r="JK88" s="28"/>
      <c r="JL88" s="28"/>
      <c r="JM88" s="28"/>
      <c r="JN88" s="28"/>
      <c r="JO88" s="28"/>
      <c r="JP88" s="28"/>
      <c r="JQ88" s="28"/>
      <c r="JR88" s="28"/>
      <c r="JS88" s="28"/>
      <c r="JT88" s="28"/>
      <c r="JU88" s="28"/>
      <c r="JV88" s="28"/>
      <c r="JW88" s="28"/>
      <c r="JX88" s="28"/>
      <c r="JY88" s="28"/>
      <c r="JZ88" s="28"/>
      <c r="KA88" s="28"/>
      <c r="KB88" s="28"/>
      <c r="KC88" s="28"/>
      <c r="KD88" s="28"/>
      <c r="KE88" s="28"/>
      <c r="KF88" s="28"/>
      <c r="KG88" s="28"/>
      <c r="KH88" s="28"/>
      <c r="KI88" s="28"/>
      <c r="KJ88" s="28"/>
      <c r="KK88" s="28"/>
      <c r="KL88" s="28"/>
      <c r="KM88" s="28"/>
      <c r="KN88" s="28"/>
      <c r="KO88" s="28"/>
      <c r="KP88" s="28"/>
      <c r="KQ88" s="28"/>
      <c r="KR88" s="28"/>
      <c r="KS88" s="28"/>
      <c r="KT88" s="28"/>
      <c r="KU88" s="28"/>
      <c r="KV88" s="28"/>
      <c r="KW88" s="28"/>
      <c r="KX88" s="28"/>
      <c r="KY88" s="28"/>
      <c r="KZ88" s="28"/>
      <c r="LA88" s="28"/>
      <c r="LB88" s="28"/>
      <c r="LC88" s="28"/>
      <c r="LD88" s="28"/>
      <c r="LE88" s="28"/>
      <c r="LF88" s="28"/>
      <c r="LG88" s="28"/>
      <c r="LH88" s="28"/>
      <c r="LI88" s="28"/>
      <c r="LJ88" s="28"/>
      <c r="LK88" s="28"/>
      <c r="LL88" s="28"/>
      <c r="LM88" s="28"/>
      <c r="LN88" s="28"/>
      <c r="LO88" s="28"/>
      <c r="LP88" s="28"/>
      <c r="LQ88" s="28"/>
      <c r="LR88" s="28"/>
      <c r="LS88" s="28"/>
      <c r="LT88" s="28"/>
      <c r="LU88" s="28"/>
      <c r="LV88" s="28"/>
      <c r="LW88" s="28"/>
      <c r="LX88" s="28"/>
      <c r="LY88" s="28"/>
      <c r="LZ88" s="28"/>
      <c r="MA88" s="28"/>
      <c r="MB88" s="28"/>
      <c r="MC88" s="28"/>
      <c r="MD88" s="28"/>
      <c r="ME88" s="28"/>
      <c r="MF88" s="28"/>
      <c r="MG88" s="28"/>
      <c r="MH88" s="28"/>
      <c r="MI88" s="28"/>
      <c r="MJ88" s="28"/>
      <c r="MK88" s="28"/>
      <c r="ML88" s="28"/>
      <c r="MM88" s="28"/>
      <c r="MN88" s="28"/>
      <c r="MO88" s="28"/>
      <c r="MP88" s="28"/>
      <c r="MQ88" s="28"/>
      <c r="MR88" s="28"/>
      <c r="MS88" s="28"/>
      <c r="MT88" s="28"/>
      <c r="MU88" s="28"/>
      <c r="MV88" s="28"/>
      <c r="MW88" s="28"/>
    </row>
    <row r="89" customFormat="false" ht="15" hidden="false" customHeight="false" outlineLevel="0" collapsed="false">
      <c r="A89" s="27"/>
    </row>
    <row r="90" customFormat="false" ht="18.75" hidden="false" customHeight="true" outlineLevel="0" collapsed="false">
      <c r="A90" s="25" t="s">
        <v>171</v>
      </c>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c r="GA90" s="26"/>
      <c r="GB90" s="26"/>
      <c r="GC90" s="26"/>
      <c r="GD90" s="26"/>
      <c r="GE90" s="26"/>
      <c r="GF90" s="26"/>
      <c r="GG90" s="26"/>
      <c r="GH90" s="26"/>
      <c r="GI90" s="26"/>
      <c r="GJ90" s="26"/>
      <c r="GK90" s="26"/>
      <c r="GL90" s="26"/>
      <c r="GM90" s="26"/>
      <c r="GN90" s="26"/>
      <c r="GO90" s="26"/>
      <c r="GP90" s="26"/>
      <c r="GQ90" s="26"/>
      <c r="GR90" s="26"/>
      <c r="GS90" s="26"/>
      <c r="GT90" s="26"/>
      <c r="GU90" s="26"/>
      <c r="GV90" s="26"/>
      <c r="GW90" s="26"/>
      <c r="GX90" s="26"/>
      <c r="GY90" s="26"/>
      <c r="GZ90" s="26"/>
      <c r="HA90" s="26"/>
      <c r="HB90" s="26"/>
      <c r="HC90" s="26"/>
      <c r="HD90" s="26"/>
      <c r="HE90" s="26"/>
      <c r="HF90" s="26"/>
      <c r="HG90" s="26"/>
      <c r="HH90" s="26"/>
      <c r="HI90" s="26"/>
      <c r="HJ90" s="26"/>
      <c r="HK90" s="26"/>
      <c r="HL90" s="26"/>
      <c r="HM90" s="26"/>
      <c r="HN90" s="26"/>
      <c r="HO90" s="26"/>
      <c r="HP90" s="26"/>
      <c r="HQ90" s="26"/>
      <c r="HR90" s="26"/>
      <c r="HS90" s="26"/>
      <c r="HT90" s="26"/>
      <c r="HU90" s="26"/>
      <c r="HV90" s="26"/>
      <c r="HW90" s="26"/>
      <c r="HX90" s="26"/>
      <c r="HY90" s="26"/>
      <c r="HZ90" s="26"/>
      <c r="IA90" s="26"/>
      <c r="IB90" s="26"/>
      <c r="IC90" s="26"/>
      <c r="ID90" s="26"/>
      <c r="IE90" s="26"/>
      <c r="IF90" s="26"/>
      <c r="IG90" s="26"/>
      <c r="IH90" s="26"/>
      <c r="II90" s="26"/>
      <c r="IJ90" s="26"/>
      <c r="IK90" s="26"/>
      <c r="IL90" s="26"/>
      <c r="IM90" s="26"/>
      <c r="IN90" s="26"/>
      <c r="IO90" s="26"/>
      <c r="IP90" s="26"/>
      <c r="IQ90" s="26"/>
      <c r="IR90" s="26"/>
      <c r="IS90" s="26"/>
      <c r="IT90" s="26"/>
      <c r="IU90" s="26"/>
      <c r="IV90" s="26"/>
      <c r="IW90" s="26"/>
      <c r="IX90" s="26"/>
      <c r="IY90" s="26"/>
      <c r="IZ90" s="26"/>
      <c r="JA90" s="26"/>
      <c r="JB90" s="26"/>
      <c r="JC90" s="26"/>
      <c r="JD90" s="26"/>
      <c r="JE90" s="26"/>
      <c r="JF90" s="26"/>
      <c r="JG90" s="26"/>
      <c r="JH90" s="26"/>
      <c r="JI90" s="26"/>
      <c r="JJ90" s="26"/>
      <c r="JK90" s="26"/>
      <c r="JL90" s="26"/>
      <c r="JM90" s="26"/>
      <c r="JN90" s="26"/>
      <c r="JO90" s="26"/>
      <c r="JP90" s="26"/>
      <c r="JQ90" s="26"/>
      <c r="JR90" s="26"/>
      <c r="JS90" s="26"/>
      <c r="JT90" s="26"/>
      <c r="JU90" s="26"/>
      <c r="JV90" s="26"/>
      <c r="JW90" s="26"/>
      <c r="JX90" s="26"/>
      <c r="JY90" s="26"/>
      <c r="JZ90" s="26"/>
      <c r="KA90" s="26"/>
      <c r="KB90" s="26"/>
      <c r="KC90" s="26"/>
      <c r="KD90" s="26"/>
      <c r="KE90" s="26"/>
      <c r="KF90" s="26"/>
      <c r="KG90" s="26"/>
      <c r="KH90" s="26"/>
      <c r="KI90" s="26"/>
      <c r="KJ90" s="26"/>
      <c r="KK90" s="26"/>
      <c r="KL90" s="26"/>
      <c r="KM90" s="26"/>
      <c r="KN90" s="26"/>
      <c r="KO90" s="26"/>
      <c r="KP90" s="26"/>
      <c r="KQ90" s="26"/>
      <c r="KR90" s="26"/>
      <c r="KS90" s="26"/>
      <c r="KT90" s="26"/>
      <c r="KU90" s="26"/>
      <c r="KV90" s="26"/>
      <c r="KW90" s="26"/>
      <c r="KX90" s="26"/>
      <c r="KY90" s="26"/>
      <c r="KZ90" s="26"/>
      <c r="LA90" s="26"/>
      <c r="LB90" s="26"/>
      <c r="LC90" s="26"/>
      <c r="LD90" s="26"/>
      <c r="LE90" s="26"/>
      <c r="LF90" s="26"/>
      <c r="LG90" s="26"/>
      <c r="LH90" s="26"/>
      <c r="LI90" s="26"/>
      <c r="LJ90" s="26"/>
      <c r="LK90" s="26"/>
      <c r="LL90" s="26"/>
      <c r="LM90" s="26"/>
      <c r="LN90" s="26"/>
      <c r="LO90" s="26"/>
      <c r="LP90" s="26"/>
      <c r="LQ90" s="26"/>
      <c r="LR90" s="26"/>
      <c r="LS90" s="26"/>
      <c r="LT90" s="26"/>
      <c r="LU90" s="26"/>
      <c r="LV90" s="26"/>
      <c r="LW90" s="26"/>
      <c r="LX90" s="26"/>
      <c r="LY90" s="26"/>
      <c r="LZ90" s="26"/>
      <c r="MA90" s="26"/>
      <c r="MB90" s="26"/>
      <c r="MC90" s="26"/>
      <c r="MD90" s="26"/>
      <c r="ME90" s="26"/>
      <c r="MF90" s="26"/>
      <c r="MG90" s="26"/>
      <c r="MH90" s="26"/>
      <c r="MI90" s="26"/>
      <c r="MJ90" s="26"/>
      <c r="MK90" s="26"/>
      <c r="ML90" s="26"/>
      <c r="MM90" s="26"/>
      <c r="MN90" s="26"/>
      <c r="MO90" s="26"/>
      <c r="MP90" s="26"/>
      <c r="MQ90" s="26"/>
      <c r="MR90" s="26"/>
      <c r="MS90" s="26"/>
      <c r="MT90" s="26"/>
      <c r="MU90" s="26"/>
      <c r="MV90" s="26"/>
      <c r="MW90" s="26"/>
    </row>
    <row r="91" customFormat="false" ht="15" hidden="false" customHeight="false" outlineLevel="0" collapsed="false">
      <c r="A91" s="30" t="s">
        <v>172</v>
      </c>
      <c r="B91" s="28"/>
      <c r="C91" s="28"/>
      <c r="D91" s="28"/>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28"/>
      <c r="EY91" s="28"/>
      <c r="EZ91" s="28"/>
      <c r="FA91" s="28"/>
      <c r="FB91" s="28"/>
      <c r="FC91" s="28"/>
      <c r="FD91" s="28"/>
      <c r="FE91" s="28"/>
      <c r="FF91" s="28"/>
      <c r="FG91" s="28"/>
      <c r="FH91" s="28"/>
      <c r="FI91" s="28"/>
      <c r="FJ91" s="28"/>
      <c r="FK91" s="28"/>
      <c r="FL91" s="28"/>
      <c r="FM91" s="28"/>
      <c r="FN91" s="28"/>
      <c r="FO91" s="28"/>
      <c r="FP91" s="28"/>
      <c r="FQ91" s="28"/>
      <c r="FR91" s="28"/>
      <c r="FS91" s="28"/>
      <c r="FT91" s="28"/>
      <c r="FU91" s="28"/>
      <c r="FV91" s="28"/>
      <c r="FW91" s="28"/>
      <c r="FX91" s="28"/>
      <c r="FY91" s="28"/>
      <c r="FZ91" s="28"/>
      <c r="GA91" s="28"/>
      <c r="GB91" s="28"/>
      <c r="GC91" s="28"/>
      <c r="GD91" s="28"/>
      <c r="GE91" s="28"/>
      <c r="GF91" s="28"/>
      <c r="GG91" s="28"/>
      <c r="GH91" s="28"/>
      <c r="GI91" s="28"/>
      <c r="GJ91" s="28"/>
      <c r="GK91" s="28"/>
      <c r="GL91" s="28"/>
      <c r="GM91" s="28"/>
      <c r="GN91" s="28"/>
      <c r="GO91" s="28"/>
      <c r="GP91" s="28"/>
      <c r="GQ91" s="28"/>
      <c r="GR91" s="28"/>
      <c r="GS91" s="28"/>
      <c r="GT91" s="28"/>
      <c r="GU91" s="28"/>
      <c r="GV91" s="28"/>
      <c r="GW91" s="28"/>
      <c r="GX91" s="28"/>
      <c r="GY91" s="28"/>
      <c r="GZ91" s="28"/>
      <c r="HA91" s="28"/>
      <c r="HB91" s="28"/>
      <c r="HC91" s="28"/>
      <c r="HD91" s="28"/>
      <c r="HE91" s="28"/>
      <c r="HF91" s="28"/>
      <c r="HG91" s="28"/>
      <c r="HH91" s="28"/>
      <c r="HI91" s="28"/>
      <c r="HJ91" s="28"/>
      <c r="HK91" s="28"/>
      <c r="HL91" s="28"/>
      <c r="HM91" s="28"/>
      <c r="HN91" s="28"/>
      <c r="HO91" s="28"/>
      <c r="HP91" s="28"/>
      <c r="HQ91" s="28"/>
      <c r="HR91" s="28"/>
      <c r="HS91" s="28"/>
      <c r="HT91" s="28"/>
      <c r="HU91" s="28"/>
      <c r="HV91" s="28"/>
      <c r="HW91" s="28"/>
      <c r="HX91" s="28"/>
      <c r="HY91" s="28"/>
      <c r="HZ91" s="28"/>
      <c r="IA91" s="28"/>
      <c r="IB91" s="28"/>
      <c r="IC91" s="28"/>
      <c r="ID91" s="28"/>
      <c r="IE91" s="28"/>
      <c r="IF91" s="28"/>
      <c r="IG91" s="28"/>
      <c r="IH91" s="28"/>
      <c r="II91" s="28"/>
      <c r="IJ91" s="28"/>
      <c r="IK91" s="28"/>
      <c r="IL91" s="28"/>
      <c r="IM91" s="28"/>
      <c r="IN91" s="28"/>
      <c r="IO91" s="28"/>
      <c r="IP91" s="28"/>
      <c r="IQ91" s="28"/>
      <c r="IR91" s="28"/>
      <c r="IS91" s="28"/>
      <c r="IT91" s="28"/>
      <c r="IU91" s="28"/>
      <c r="IV91" s="28"/>
      <c r="IW91" s="28"/>
      <c r="IX91" s="28"/>
      <c r="IY91" s="28"/>
      <c r="IZ91" s="28"/>
      <c r="JA91" s="28"/>
      <c r="JB91" s="28"/>
      <c r="JC91" s="28"/>
      <c r="JD91" s="28"/>
      <c r="JE91" s="28"/>
      <c r="JF91" s="28"/>
      <c r="JG91" s="28"/>
      <c r="JH91" s="28"/>
      <c r="JI91" s="28"/>
      <c r="JJ91" s="28"/>
      <c r="JK91" s="28"/>
      <c r="JL91" s="28"/>
      <c r="JM91" s="28"/>
      <c r="JN91" s="28"/>
      <c r="JO91" s="28"/>
      <c r="JP91" s="28"/>
      <c r="JQ91" s="28"/>
      <c r="JR91" s="28"/>
      <c r="JS91" s="28"/>
      <c r="JT91" s="28"/>
      <c r="JU91" s="28"/>
      <c r="JV91" s="28"/>
      <c r="JW91" s="28"/>
      <c r="JX91" s="28"/>
      <c r="JY91" s="28"/>
      <c r="JZ91" s="28"/>
      <c r="KA91" s="28"/>
      <c r="KB91" s="28"/>
      <c r="KC91" s="28"/>
      <c r="KD91" s="28"/>
      <c r="KE91" s="28"/>
      <c r="KF91" s="28"/>
      <c r="KG91" s="28"/>
      <c r="KH91" s="28"/>
      <c r="KI91" s="28"/>
      <c r="KJ91" s="28"/>
      <c r="KK91" s="28"/>
      <c r="KL91" s="28"/>
      <c r="KM91" s="28"/>
      <c r="KN91" s="28"/>
      <c r="KO91" s="28"/>
      <c r="KP91" s="28"/>
      <c r="KQ91" s="28"/>
      <c r="KR91" s="28"/>
      <c r="KS91" s="28"/>
      <c r="KT91" s="28"/>
      <c r="KU91" s="28"/>
      <c r="KV91" s="28"/>
      <c r="KW91" s="28"/>
      <c r="KX91" s="28"/>
      <c r="KY91" s="28"/>
      <c r="KZ91" s="28"/>
      <c r="LA91" s="28"/>
      <c r="LB91" s="28"/>
      <c r="LC91" s="28"/>
      <c r="LD91" s="28"/>
      <c r="LE91" s="28"/>
      <c r="LF91" s="28"/>
      <c r="LG91" s="28"/>
      <c r="LH91" s="28"/>
      <c r="LI91" s="28"/>
      <c r="LJ91" s="28"/>
      <c r="LK91" s="28"/>
      <c r="LL91" s="28"/>
      <c r="LM91" s="28"/>
      <c r="LN91" s="28"/>
      <c r="LO91" s="28"/>
      <c r="LP91" s="28"/>
      <c r="LQ91" s="28"/>
      <c r="LR91" s="28"/>
      <c r="LS91" s="28"/>
      <c r="LT91" s="28"/>
      <c r="LU91" s="28"/>
      <c r="LV91" s="28"/>
      <c r="LW91" s="28"/>
      <c r="LX91" s="28"/>
      <c r="LY91" s="28"/>
      <c r="LZ91" s="28"/>
      <c r="MA91" s="28"/>
      <c r="MB91" s="28"/>
      <c r="MC91" s="28"/>
      <c r="MD91" s="28"/>
      <c r="ME91" s="28"/>
      <c r="MF91" s="28"/>
      <c r="MG91" s="28"/>
      <c r="MH91" s="28"/>
      <c r="MI91" s="28"/>
      <c r="MJ91" s="28"/>
      <c r="MK91" s="28"/>
      <c r="ML91" s="28"/>
      <c r="MM91" s="28"/>
      <c r="MN91" s="28"/>
      <c r="MO91" s="28"/>
      <c r="MP91" s="28"/>
      <c r="MQ91" s="28"/>
      <c r="MR91" s="28"/>
      <c r="MS91" s="28"/>
      <c r="MT91" s="28"/>
      <c r="MU91" s="28"/>
      <c r="MV91" s="28"/>
      <c r="MW91" s="28"/>
    </row>
    <row r="92" customFormat="false" ht="15" hidden="false" customHeight="false" outlineLevel="0" collapsed="false">
      <c r="A92" s="27" t="s">
        <v>173</v>
      </c>
      <c r="B92" s="28"/>
      <c r="C92" s="28"/>
      <c r="D92" s="28"/>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28"/>
      <c r="EY92" s="28"/>
      <c r="EZ92" s="28"/>
      <c r="FA92" s="28"/>
      <c r="FB92" s="28"/>
      <c r="FC92" s="28"/>
      <c r="FD92" s="28"/>
      <c r="FE92" s="28"/>
      <c r="FF92" s="28"/>
      <c r="FG92" s="28"/>
      <c r="FH92" s="28"/>
      <c r="FI92" s="28"/>
      <c r="FJ92" s="28"/>
      <c r="FK92" s="28"/>
      <c r="FL92" s="28"/>
      <c r="FM92" s="28"/>
      <c r="FN92" s="28"/>
      <c r="FO92" s="28"/>
      <c r="FP92" s="28"/>
      <c r="FQ92" s="28"/>
      <c r="FR92" s="28"/>
      <c r="FS92" s="28"/>
      <c r="FT92" s="28"/>
      <c r="FU92" s="28"/>
      <c r="FV92" s="28"/>
      <c r="FW92" s="28"/>
      <c r="FX92" s="28"/>
      <c r="FY92" s="28"/>
      <c r="FZ92" s="28"/>
      <c r="GA92" s="28"/>
      <c r="GB92" s="28"/>
      <c r="GC92" s="28"/>
      <c r="GD92" s="28"/>
      <c r="GE92" s="28"/>
      <c r="GF92" s="28"/>
      <c r="GG92" s="28"/>
      <c r="GH92" s="28"/>
      <c r="GI92" s="28"/>
      <c r="GJ92" s="28"/>
      <c r="GK92" s="28"/>
      <c r="GL92" s="28"/>
      <c r="GM92" s="28"/>
      <c r="GN92" s="28"/>
      <c r="GO92" s="28"/>
      <c r="GP92" s="28"/>
      <c r="GQ92" s="28"/>
      <c r="GR92" s="28"/>
      <c r="GS92" s="28"/>
      <c r="GT92" s="28"/>
      <c r="GU92" s="28"/>
      <c r="GV92" s="28"/>
      <c r="GW92" s="28"/>
      <c r="GX92" s="28"/>
      <c r="GY92" s="28"/>
      <c r="GZ92" s="28"/>
      <c r="HA92" s="28"/>
      <c r="HB92" s="28"/>
      <c r="HC92" s="28"/>
      <c r="HD92" s="28"/>
      <c r="HE92" s="28"/>
      <c r="HF92" s="28"/>
      <c r="HG92" s="28"/>
      <c r="HH92" s="28"/>
      <c r="HI92" s="28"/>
      <c r="HJ92" s="28"/>
      <c r="HK92" s="28"/>
      <c r="HL92" s="28"/>
      <c r="HM92" s="28"/>
      <c r="HN92" s="28"/>
      <c r="HO92" s="28"/>
      <c r="HP92" s="28"/>
      <c r="HQ92" s="28"/>
      <c r="HR92" s="28"/>
      <c r="HS92" s="28"/>
      <c r="HT92" s="28"/>
      <c r="HU92" s="28"/>
      <c r="HV92" s="28"/>
      <c r="HW92" s="28"/>
      <c r="HX92" s="28"/>
      <c r="HY92" s="28"/>
      <c r="HZ92" s="28"/>
      <c r="IA92" s="28"/>
      <c r="IB92" s="28"/>
      <c r="IC92" s="28"/>
      <c r="ID92" s="28"/>
      <c r="IE92" s="28"/>
      <c r="IF92" s="28"/>
      <c r="IG92" s="28"/>
      <c r="IH92" s="28"/>
      <c r="II92" s="28"/>
      <c r="IJ92" s="28"/>
      <c r="IK92" s="28"/>
      <c r="IL92" s="28"/>
      <c r="IM92" s="28"/>
      <c r="IN92" s="28"/>
      <c r="IO92" s="28"/>
      <c r="IP92" s="28"/>
      <c r="IQ92" s="28"/>
      <c r="IR92" s="28"/>
      <c r="IS92" s="28"/>
      <c r="IT92" s="28"/>
      <c r="IU92" s="28"/>
      <c r="IV92" s="28"/>
      <c r="IW92" s="28"/>
      <c r="IX92" s="28"/>
      <c r="IY92" s="28"/>
      <c r="IZ92" s="28"/>
      <c r="JA92" s="28"/>
      <c r="JB92" s="28"/>
      <c r="JC92" s="28"/>
      <c r="JD92" s="28"/>
      <c r="JE92" s="28"/>
      <c r="JF92" s="28"/>
      <c r="JG92" s="28"/>
      <c r="JH92" s="28"/>
      <c r="JI92" s="28"/>
      <c r="JJ92" s="28"/>
      <c r="JK92" s="28"/>
      <c r="JL92" s="28"/>
      <c r="JM92" s="28"/>
      <c r="JN92" s="28"/>
      <c r="JO92" s="28"/>
      <c r="JP92" s="28"/>
      <c r="JQ92" s="28"/>
      <c r="JR92" s="28"/>
      <c r="JS92" s="28"/>
      <c r="JT92" s="28"/>
      <c r="JU92" s="28"/>
      <c r="JV92" s="28"/>
      <c r="JW92" s="28"/>
      <c r="JX92" s="28"/>
      <c r="JY92" s="28"/>
      <c r="JZ92" s="28"/>
      <c r="KA92" s="28"/>
      <c r="KB92" s="28"/>
      <c r="KC92" s="28"/>
      <c r="KD92" s="28"/>
      <c r="KE92" s="28"/>
      <c r="KF92" s="28"/>
      <c r="KG92" s="28"/>
      <c r="KH92" s="28"/>
      <c r="KI92" s="28"/>
      <c r="KJ92" s="28"/>
      <c r="KK92" s="28"/>
      <c r="KL92" s="28"/>
      <c r="KM92" s="28"/>
      <c r="KN92" s="28"/>
      <c r="KO92" s="28"/>
      <c r="KP92" s="28"/>
      <c r="KQ92" s="28"/>
      <c r="KR92" s="28"/>
      <c r="KS92" s="28"/>
      <c r="KT92" s="28"/>
      <c r="KU92" s="28"/>
      <c r="KV92" s="28"/>
      <c r="KW92" s="28"/>
      <c r="KX92" s="28"/>
      <c r="KY92" s="28"/>
      <c r="KZ92" s="28"/>
      <c r="LA92" s="28"/>
      <c r="LB92" s="28"/>
      <c r="LC92" s="28"/>
      <c r="LD92" s="28"/>
      <c r="LE92" s="28"/>
      <c r="LF92" s="28"/>
      <c r="LG92" s="28"/>
      <c r="LH92" s="28"/>
      <c r="LI92" s="28"/>
      <c r="LJ92" s="28"/>
      <c r="LK92" s="28"/>
      <c r="LL92" s="28"/>
      <c r="LM92" s="28"/>
      <c r="LN92" s="28"/>
      <c r="LO92" s="28"/>
      <c r="LP92" s="28"/>
      <c r="LQ92" s="28"/>
      <c r="LR92" s="28"/>
      <c r="LS92" s="28"/>
      <c r="LT92" s="28"/>
      <c r="LU92" s="28"/>
      <c r="LV92" s="28"/>
      <c r="LW92" s="28"/>
      <c r="LX92" s="28"/>
      <c r="LY92" s="28"/>
      <c r="LZ92" s="28"/>
      <c r="MA92" s="28"/>
      <c r="MB92" s="28"/>
      <c r="MC92" s="28"/>
      <c r="MD92" s="28"/>
      <c r="ME92" s="28"/>
      <c r="MF92" s="28"/>
      <c r="MG92" s="28"/>
      <c r="MH92" s="28"/>
      <c r="MI92" s="28"/>
      <c r="MJ92" s="28"/>
      <c r="MK92" s="28"/>
      <c r="ML92" s="28"/>
      <c r="MM92" s="28"/>
      <c r="MN92" s="28"/>
      <c r="MO92" s="28"/>
      <c r="MP92" s="28"/>
      <c r="MQ92" s="28"/>
      <c r="MR92" s="28"/>
      <c r="MS92" s="28"/>
      <c r="MT92" s="28"/>
      <c r="MU92" s="28"/>
      <c r="MV92" s="28"/>
      <c r="MW92" s="28"/>
    </row>
    <row r="93" customFormat="false" ht="15" hidden="false" customHeight="false" outlineLevel="0" collapsed="false">
      <c r="A93" s="27" t="s">
        <v>174</v>
      </c>
      <c r="B93" s="28"/>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28"/>
      <c r="DQ93" s="28"/>
      <c r="DR93" s="28"/>
      <c r="DS93" s="28"/>
      <c r="DT93" s="28"/>
      <c r="DU93" s="28"/>
      <c r="DV93" s="28"/>
      <c r="DW93" s="28"/>
      <c r="DX93" s="28"/>
      <c r="DY93" s="28"/>
      <c r="DZ93" s="28"/>
      <c r="EA93" s="28"/>
      <c r="EB93" s="28"/>
      <c r="EC93" s="28"/>
      <c r="ED93" s="28"/>
      <c r="EE93" s="28"/>
      <c r="EF93" s="28"/>
      <c r="EG93" s="28"/>
      <c r="EH93" s="28"/>
      <c r="EI93" s="28"/>
      <c r="EJ93" s="28"/>
      <c r="EK93" s="28"/>
      <c r="EL93" s="28"/>
      <c r="EM93" s="28"/>
      <c r="EN93" s="28"/>
      <c r="EO93" s="28"/>
      <c r="EP93" s="28"/>
      <c r="EQ93" s="28"/>
      <c r="ER93" s="28"/>
      <c r="ES93" s="28"/>
      <c r="ET93" s="28"/>
      <c r="EU93" s="28"/>
      <c r="EV93" s="28"/>
      <c r="EW93" s="28"/>
      <c r="EX93" s="28"/>
      <c r="EY93" s="28"/>
      <c r="EZ93" s="28"/>
      <c r="FA93" s="28"/>
      <c r="FB93" s="28"/>
      <c r="FC93" s="28"/>
      <c r="FD93" s="28"/>
      <c r="FE93" s="28"/>
      <c r="FF93" s="28"/>
      <c r="FG93" s="28"/>
      <c r="FH93" s="28"/>
      <c r="FI93" s="28"/>
      <c r="FJ93" s="28"/>
      <c r="FK93" s="28"/>
      <c r="FL93" s="28"/>
      <c r="FM93" s="28"/>
      <c r="FN93" s="28"/>
      <c r="FO93" s="28"/>
      <c r="FP93" s="28"/>
      <c r="FQ93" s="28"/>
      <c r="FR93" s="28"/>
      <c r="FS93" s="28"/>
      <c r="FT93" s="28"/>
      <c r="FU93" s="28"/>
      <c r="FV93" s="28"/>
      <c r="FW93" s="28"/>
      <c r="FX93" s="28"/>
      <c r="FY93" s="28"/>
      <c r="FZ93" s="28"/>
      <c r="GA93" s="28"/>
      <c r="GB93" s="28"/>
      <c r="GC93" s="28"/>
      <c r="GD93" s="28"/>
      <c r="GE93" s="28"/>
      <c r="GF93" s="28"/>
      <c r="GG93" s="28"/>
      <c r="GH93" s="28"/>
      <c r="GI93" s="28"/>
      <c r="GJ93" s="28"/>
      <c r="GK93" s="28"/>
      <c r="GL93" s="28"/>
      <c r="GM93" s="28"/>
      <c r="GN93" s="28"/>
      <c r="GO93" s="28"/>
      <c r="GP93" s="28"/>
      <c r="GQ93" s="28"/>
      <c r="GR93" s="28"/>
      <c r="GS93" s="28"/>
      <c r="GT93" s="28"/>
      <c r="GU93" s="28"/>
      <c r="GV93" s="28"/>
      <c r="GW93" s="28"/>
      <c r="GX93" s="28"/>
      <c r="GY93" s="28"/>
      <c r="GZ93" s="28"/>
      <c r="HA93" s="28"/>
      <c r="HB93" s="28"/>
      <c r="HC93" s="28"/>
      <c r="HD93" s="28"/>
      <c r="HE93" s="28"/>
      <c r="HF93" s="28"/>
      <c r="HG93" s="28"/>
      <c r="HH93" s="28"/>
      <c r="HI93" s="28"/>
      <c r="HJ93" s="28"/>
      <c r="HK93" s="28"/>
      <c r="HL93" s="28"/>
      <c r="HM93" s="28"/>
      <c r="HN93" s="28"/>
      <c r="HO93" s="28"/>
      <c r="HP93" s="28"/>
      <c r="HQ93" s="28"/>
      <c r="HR93" s="28"/>
      <c r="HS93" s="28"/>
      <c r="HT93" s="28"/>
      <c r="HU93" s="28"/>
      <c r="HV93" s="28"/>
      <c r="HW93" s="28"/>
      <c r="HX93" s="28"/>
      <c r="HY93" s="28"/>
      <c r="HZ93" s="28"/>
      <c r="IA93" s="28"/>
      <c r="IB93" s="28"/>
      <c r="IC93" s="28"/>
      <c r="ID93" s="28"/>
      <c r="IE93" s="28"/>
      <c r="IF93" s="28"/>
      <c r="IG93" s="28"/>
      <c r="IH93" s="28"/>
      <c r="II93" s="28"/>
      <c r="IJ93" s="28"/>
      <c r="IK93" s="28"/>
      <c r="IL93" s="28"/>
      <c r="IM93" s="28"/>
      <c r="IN93" s="28"/>
      <c r="IO93" s="28"/>
      <c r="IP93" s="28"/>
      <c r="IQ93" s="28"/>
      <c r="IR93" s="28"/>
      <c r="IS93" s="28"/>
      <c r="IT93" s="28"/>
      <c r="IU93" s="28"/>
      <c r="IV93" s="28"/>
      <c r="IW93" s="28"/>
      <c r="IX93" s="28"/>
      <c r="IY93" s="28"/>
      <c r="IZ93" s="28"/>
      <c r="JA93" s="28"/>
      <c r="JB93" s="28"/>
      <c r="JC93" s="28"/>
      <c r="JD93" s="28"/>
      <c r="JE93" s="28"/>
      <c r="JF93" s="28"/>
      <c r="JG93" s="28"/>
      <c r="JH93" s="28"/>
      <c r="JI93" s="28"/>
      <c r="JJ93" s="28"/>
      <c r="JK93" s="28"/>
      <c r="JL93" s="28"/>
      <c r="JM93" s="28"/>
      <c r="JN93" s="28"/>
      <c r="JO93" s="28"/>
      <c r="JP93" s="28"/>
      <c r="JQ93" s="28"/>
      <c r="JR93" s="28"/>
      <c r="JS93" s="28"/>
      <c r="JT93" s="28"/>
      <c r="JU93" s="28"/>
      <c r="JV93" s="28"/>
      <c r="JW93" s="28"/>
      <c r="JX93" s="28"/>
      <c r="JY93" s="28"/>
      <c r="JZ93" s="28"/>
      <c r="KA93" s="28"/>
      <c r="KB93" s="28"/>
      <c r="KC93" s="28"/>
      <c r="KD93" s="28"/>
      <c r="KE93" s="28"/>
      <c r="KF93" s="28"/>
      <c r="KG93" s="28"/>
      <c r="KH93" s="28"/>
      <c r="KI93" s="28"/>
      <c r="KJ93" s="28"/>
      <c r="KK93" s="28"/>
      <c r="KL93" s="28"/>
      <c r="KM93" s="28"/>
      <c r="KN93" s="28"/>
      <c r="KO93" s="28"/>
      <c r="KP93" s="28"/>
      <c r="KQ93" s="28"/>
      <c r="KR93" s="28"/>
      <c r="KS93" s="28"/>
      <c r="KT93" s="28"/>
      <c r="KU93" s="28"/>
      <c r="KV93" s="28"/>
      <c r="KW93" s="28"/>
      <c r="KX93" s="28"/>
      <c r="KY93" s="28"/>
      <c r="KZ93" s="28"/>
      <c r="LA93" s="28"/>
      <c r="LB93" s="28"/>
      <c r="LC93" s="28"/>
      <c r="LD93" s="28"/>
      <c r="LE93" s="28"/>
      <c r="LF93" s="28"/>
      <c r="LG93" s="28"/>
      <c r="LH93" s="28"/>
      <c r="LI93" s="28"/>
      <c r="LJ93" s="28"/>
      <c r="LK93" s="28"/>
      <c r="LL93" s="28"/>
      <c r="LM93" s="28"/>
      <c r="LN93" s="28"/>
      <c r="LO93" s="28"/>
      <c r="LP93" s="28"/>
      <c r="LQ93" s="28"/>
      <c r="LR93" s="28"/>
      <c r="LS93" s="28"/>
      <c r="LT93" s="28"/>
      <c r="LU93" s="28"/>
      <c r="LV93" s="28"/>
      <c r="LW93" s="28"/>
      <c r="LX93" s="28"/>
      <c r="LY93" s="28"/>
      <c r="LZ93" s="28"/>
      <c r="MA93" s="28"/>
      <c r="MB93" s="28"/>
      <c r="MC93" s="28"/>
      <c r="MD93" s="28"/>
      <c r="ME93" s="28"/>
      <c r="MF93" s="28"/>
      <c r="MG93" s="28"/>
      <c r="MH93" s="28"/>
      <c r="MI93" s="28"/>
      <c r="MJ93" s="28"/>
      <c r="MK93" s="28"/>
      <c r="ML93" s="28"/>
      <c r="MM93" s="28"/>
      <c r="MN93" s="28"/>
      <c r="MO93" s="28"/>
      <c r="MP93" s="28"/>
      <c r="MQ93" s="28"/>
      <c r="MR93" s="28"/>
      <c r="MS93" s="28"/>
      <c r="MT93" s="28"/>
      <c r="MU93" s="28"/>
      <c r="MV93" s="28"/>
      <c r="MW93" s="28"/>
    </row>
    <row r="94" customFormat="false" ht="15" hidden="false" customHeight="false" outlineLevel="0" collapsed="false">
      <c r="A94" s="30" t="s">
        <v>175</v>
      </c>
      <c r="B94" s="28"/>
      <c r="C94" s="28"/>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28"/>
      <c r="DQ94" s="28"/>
      <c r="DR94" s="28"/>
      <c r="DS94" s="28"/>
      <c r="DT94" s="28"/>
      <c r="DU94" s="28"/>
      <c r="DV94" s="28"/>
      <c r="DW94" s="28"/>
      <c r="DX94" s="28"/>
      <c r="DY94" s="28"/>
      <c r="DZ94" s="28"/>
      <c r="EA94" s="28"/>
      <c r="EB94" s="28"/>
      <c r="EC94" s="28"/>
      <c r="ED94" s="28"/>
      <c r="EE94" s="28"/>
      <c r="EF94" s="28"/>
      <c r="EG94" s="28"/>
      <c r="EH94" s="28"/>
      <c r="EI94" s="28"/>
      <c r="EJ94" s="28"/>
      <c r="EK94" s="28"/>
      <c r="EL94" s="28"/>
      <c r="EM94" s="28"/>
      <c r="EN94" s="28"/>
      <c r="EO94" s="28"/>
      <c r="EP94" s="28"/>
      <c r="EQ94" s="28"/>
      <c r="ER94" s="28"/>
      <c r="ES94" s="28"/>
      <c r="ET94" s="28"/>
      <c r="EU94" s="28"/>
      <c r="EV94" s="28"/>
      <c r="EW94" s="28"/>
      <c r="EX94" s="28"/>
      <c r="EY94" s="28"/>
      <c r="EZ94" s="28"/>
      <c r="FA94" s="28"/>
      <c r="FB94" s="28"/>
      <c r="FC94" s="28"/>
      <c r="FD94" s="28"/>
      <c r="FE94" s="28"/>
      <c r="FF94" s="28"/>
      <c r="FG94" s="28"/>
      <c r="FH94" s="28"/>
      <c r="FI94" s="28"/>
      <c r="FJ94" s="28"/>
      <c r="FK94" s="28"/>
      <c r="FL94" s="28"/>
      <c r="FM94" s="28"/>
      <c r="FN94" s="28"/>
      <c r="FO94" s="28"/>
      <c r="FP94" s="28"/>
      <c r="FQ94" s="28"/>
      <c r="FR94" s="28"/>
      <c r="FS94" s="28"/>
      <c r="FT94" s="28"/>
      <c r="FU94" s="28"/>
      <c r="FV94" s="28"/>
      <c r="FW94" s="28"/>
      <c r="FX94" s="28"/>
      <c r="FY94" s="28"/>
      <c r="FZ94" s="28"/>
      <c r="GA94" s="28"/>
      <c r="GB94" s="28"/>
      <c r="GC94" s="28"/>
      <c r="GD94" s="28"/>
      <c r="GE94" s="28"/>
      <c r="GF94" s="28"/>
      <c r="GG94" s="28"/>
      <c r="GH94" s="28"/>
      <c r="GI94" s="28"/>
      <c r="GJ94" s="28"/>
      <c r="GK94" s="28"/>
      <c r="GL94" s="28"/>
      <c r="GM94" s="28"/>
      <c r="GN94" s="28"/>
      <c r="GO94" s="28"/>
      <c r="GP94" s="28"/>
      <c r="GQ94" s="28"/>
      <c r="GR94" s="28"/>
      <c r="GS94" s="28"/>
      <c r="GT94" s="28"/>
      <c r="GU94" s="28"/>
      <c r="GV94" s="28"/>
      <c r="GW94" s="28"/>
      <c r="GX94" s="28"/>
      <c r="GY94" s="28"/>
      <c r="GZ94" s="28"/>
      <c r="HA94" s="28"/>
      <c r="HB94" s="28"/>
      <c r="HC94" s="28"/>
      <c r="HD94" s="28"/>
      <c r="HE94" s="28"/>
      <c r="HF94" s="28"/>
      <c r="HG94" s="28"/>
      <c r="HH94" s="28"/>
      <c r="HI94" s="28"/>
      <c r="HJ94" s="28"/>
      <c r="HK94" s="28"/>
      <c r="HL94" s="28"/>
      <c r="HM94" s="28"/>
      <c r="HN94" s="28"/>
      <c r="HO94" s="28"/>
      <c r="HP94" s="28"/>
      <c r="HQ94" s="28"/>
      <c r="HR94" s="28"/>
      <c r="HS94" s="28"/>
      <c r="HT94" s="28"/>
      <c r="HU94" s="28"/>
      <c r="HV94" s="28"/>
      <c r="HW94" s="28"/>
      <c r="HX94" s="28"/>
      <c r="HY94" s="28"/>
      <c r="HZ94" s="28"/>
      <c r="IA94" s="28"/>
      <c r="IB94" s="28"/>
      <c r="IC94" s="28"/>
      <c r="ID94" s="28"/>
      <c r="IE94" s="28"/>
      <c r="IF94" s="28"/>
      <c r="IG94" s="28"/>
      <c r="IH94" s="28"/>
      <c r="II94" s="28"/>
      <c r="IJ94" s="28"/>
      <c r="IK94" s="28"/>
      <c r="IL94" s="28"/>
      <c r="IM94" s="28"/>
      <c r="IN94" s="28"/>
      <c r="IO94" s="28"/>
      <c r="IP94" s="28"/>
      <c r="IQ94" s="28"/>
      <c r="IR94" s="28"/>
      <c r="IS94" s="28"/>
      <c r="IT94" s="28"/>
      <c r="IU94" s="28"/>
      <c r="IV94" s="28"/>
      <c r="IW94" s="28"/>
      <c r="IX94" s="28"/>
      <c r="IY94" s="28"/>
      <c r="IZ94" s="28"/>
      <c r="JA94" s="28"/>
      <c r="JB94" s="28"/>
      <c r="JC94" s="28"/>
      <c r="JD94" s="28"/>
      <c r="JE94" s="28"/>
      <c r="JF94" s="28"/>
      <c r="JG94" s="28"/>
      <c r="JH94" s="28"/>
      <c r="JI94" s="28"/>
      <c r="JJ94" s="28"/>
      <c r="JK94" s="28"/>
      <c r="JL94" s="28"/>
      <c r="JM94" s="28"/>
      <c r="JN94" s="28"/>
      <c r="JO94" s="28"/>
      <c r="JP94" s="28"/>
      <c r="JQ94" s="28"/>
      <c r="JR94" s="28"/>
      <c r="JS94" s="28"/>
      <c r="JT94" s="28"/>
      <c r="JU94" s="28"/>
      <c r="JV94" s="28"/>
      <c r="JW94" s="28"/>
      <c r="JX94" s="28"/>
      <c r="JY94" s="28"/>
      <c r="JZ94" s="28"/>
      <c r="KA94" s="28"/>
      <c r="KB94" s="28"/>
      <c r="KC94" s="28"/>
      <c r="KD94" s="28"/>
      <c r="KE94" s="28"/>
      <c r="KF94" s="28"/>
      <c r="KG94" s="28"/>
      <c r="KH94" s="28"/>
      <c r="KI94" s="28"/>
      <c r="KJ94" s="28"/>
      <c r="KK94" s="28"/>
      <c r="KL94" s="28"/>
      <c r="KM94" s="28"/>
      <c r="KN94" s="28"/>
      <c r="KO94" s="28"/>
      <c r="KP94" s="28"/>
      <c r="KQ94" s="28"/>
      <c r="KR94" s="28"/>
      <c r="KS94" s="28"/>
      <c r="KT94" s="28"/>
      <c r="KU94" s="28"/>
      <c r="KV94" s="28"/>
      <c r="KW94" s="28"/>
      <c r="KX94" s="28"/>
      <c r="KY94" s="28"/>
      <c r="KZ94" s="28"/>
      <c r="LA94" s="28"/>
      <c r="LB94" s="28"/>
      <c r="LC94" s="28"/>
      <c r="LD94" s="28"/>
      <c r="LE94" s="28"/>
      <c r="LF94" s="28"/>
      <c r="LG94" s="28"/>
      <c r="LH94" s="28"/>
      <c r="LI94" s="28"/>
      <c r="LJ94" s="28"/>
      <c r="LK94" s="28"/>
      <c r="LL94" s="28"/>
      <c r="LM94" s="28"/>
      <c r="LN94" s="28"/>
      <c r="LO94" s="28"/>
      <c r="LP94" s="28"/>
      <c r="LQ94" s="28"/>
      <c r="LR94" s="28"/>
      <c r="LS94" s="28"/>
      <c r="LT94" s="28"/>
      <c r="LU94" s="28"/>
      <c r="LV94" s="28"/>
      <c r="LW94" s="28"/>
      <c r="LX94" s="28"/>
      <c r="LY94" s="28"/>
      <c r="LZ94" s="28"/>
      <c r="MA94" s="28"/>
      <c r="MB94" s="28"/>
      <c r="MC94" s="28"/>
      <c r="MD94" s="28"/>
      <c r="ME94" s="28"/>
      <c r="MF94" s="28"/>
      <c r="MG94" s="28"/>
      <c r="MH94" s="28"/>
      <c r="MI94" s="28"/>
      <c r="MJ94" s="28"/>
      <c r="MK94" s="28"/>
      <c r="ML94" s="28"/>
      <c r="MM94" s="28"/>
      <c r="MN94" s="28"/>
      <c r="MO94" s="28"/>
      <c r="MP94" s="28"/>
      <c r="MQ94" s="28"/>
      <c r="MR94" s="28"/>
      <c r="MS94" s="28"/>
      <c r="MT94" s="28"/>
      <c r="MU94" s="28"/>
      <c r="MV94" s="28"/>
      <c r="MW94" s="28"/>
    </row>
    <row r="95" customFormat="false" ht="15" hidden="false" customHeight="false" outlineLevel="0" collapsed="false">
      <c r="A95" s="27" t="s">
        <v>173</v>
      </c>
      <c r="B95" s="28"/>
      <c r="C95" s="28"/>
      <c r="D95" s="28"/>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c r="LE95" s="28"/>
      <c r="LF95" s="28"/>
      <c r="LG95" s="28"/>
      <c r="LH95" s="28"/>
      <c r="LI95" s="28"/>
      <c r="LJ95" s="28"/>
      <c r="LK95" s="28"/>
      <c r="LL95" s="28"/>
      <c r="LM95" s="28"/>
      <c r="LN95" s="28"/>
      <c r="LO95" s="28"/>
      <c r="LP95" s="28"/>
      <c r="LQ95" s="28"/>
      <c r="LR95" s="28"/>
      <c r="LS95" s="28"/>
      <c r="LT95" s="28"/>
      <c r="LU95" s="28"/>
      <c r="LV95" s="28"/>
      <c r="LW95" s="28"/>
      <c r="LX95" s="28"/>
      <c r="LY95" s="28"/>
      <c r="LZ95" s="28"/>
      <c r="MA95" s="28"/>
      <c r="MB95" s="28"/>
      <c r="MC95" s="28"/>
      <c r="MD95" s="28"/>
      <c r="ME95" s="28"/>
      <c r="MF95" s="28"/>
      <c r="MG95" s="28"/>
      <c r="MH95" s="28"/>
      <c r="MI95" s="28"/>
      <c r="MJ95" s="28"/>
      <c r="MK95" s="28"/>
      <c r="ML95" s="28"/>
      <c r="MM95" s="28"/>
      <c r="MN95" s="28"/>
      <c r="MO95" s="28"/>
      <c r="MP95" s="28"/>
      <c r="MQ95" s="28"/>
      <c r="MR95" s="28"/>
      <c r="MS95" s="28"/>
      <c r="MT95" s="28"/>
      <c r="MU95" s="28"/>
      <c r="MV95" s="28"/>
      <c r="MW95" s="28"/>
    </row>
    <row r="96" customFormat="false" ht="15.75" hidden="false" customHeight="false" outlineLevel="0" collapsed="false">
      <c r="A96" s="31" t="s">
        <v>174</v>
      </c>
      <c r="B96" s="381"/>
      <c r="C96" s="381"/>
      <c r="D96" s="381"/>
      <c r="E96" s="381"/>
      <c r="F96" s="381"/>
      <c r="G96" s="381"/>
      <c r="H96" s="381"/>
      <c r="I96" s="381"/>
      <c r="J96" s="381"/>
      <c r="K96" s="381"/>
      <c r="L96" s="381"/>
      <c r="M96" s="381"/>
      <c r="N96" s="381"/>
      <c r="O96" s="381"/>
      <c r="P96" s="381"/>
      <c r="Q96" s="381"/>
      <c r="R96" s="381"/>
      <c r="S96" s="381"/>
      <c r="T96" s="381"/>
      <c r="U96" s="381"/>
      <c r="V96" s="381"/>
      <c r="W96" s="381"/>
      <c r="X96" s="381"/>
      <c r="Y96" s="381"/>
      <c r="Z96" s="381"/>
      <c r="AA96" s="381"/>
      <c r="AB96" s="381"/>
      <c r="AC96" s="381"/>
      <c r="AD96" s="381"/>
      <c r="AE96" s="381"/>
      <c r="AF96" s="381"/>
      <c r="AG96" s="381"/>
      <c r="AH96" s="381"/>
      <c r="AI96" s="381"/>
      <c r="AJ96" s="381"/>
      <c r="AK96" s="381"/>
      <c r="AL96" s="381"/>
      <c r="AM96" s="381"/>
      <c r="AN96" s="381"/>
      <c r="AO96" s="381"/>
      <c r="AP96" s="381"/>
      <c r="AQ96" s="381"/>
      <c r="AR96" s="381"/>
      <c r="AS96" s="381"/>
      <c r="AT96" s="381"/>
      <c r="AU96" s="381"/>
      <c r="AV96" s="381"/>
      <c r="AW96" s="381"/>
      <c r="AX96" s="381"/>
      <c r="AY96" s="381"/>
      <c r="AZ96" s="381"/>
      <c r="BA96" s="381"/>
      <c r="BB96" s="381"/>
      <c r="BC96" s="381"/>
      <c r="BD96" s="381"/>
      <c r="BE96" s="381"/>
      <c r="BF96" s="381"/>
      <c r="BG96" s="381"/>
      <c r="BH96" s="381"/>
      <c r="BI96" s="381"/>
      <c r="BJ96" s="381"/>
      <c r="BK96" s="381"/>
      <c r="BL96" s="381"/>
      <c r="BM96" s="381"/>
      <c r="BN96" s="381"/>
      <c r="BO96" s="381"/>
      <c r="BP96" s="381"/>
      <c r="BQ96" s="381"/>
      <c r="BR96" s="381"/>
      <c r="BS96" s="381"/>
      <c r="BT96" s="381"/>
      <c r="BU96" s="381"/>
      <c r="BV96" s="381"/>
      <c r="BW96" s="381"/>
      <c r="BX96" s="381"/>
      <c r="BY96" s="381"/>
      <c r="BZ96" s="381"/>
      <c r="CA96" s="381"/>
      <c r="CB96" s="381"/>
      <c r="CC96" s="381"/>
      <c r="CD96" s="381"/>
      <c r="CE96" s="381"/>
      <c r="CF96" s="381"/>
      <c r="CG96" s="381"/>
      <c r="CH96" s="381"/>
      <c r="CI96" s="381"/>
      <c r="CJ96" s="381"/>
      <c r="CK96" s="381"/>
      <c r="CL96" s="381"/>
      <c r="CM96" s="381"/>
      <c r="CN96" s="381"/>
      <c r="CO96" s="381"/>
      <c r="CP96" s="381"/>
      <c r="CQ96" s="381"/>
      <c r="CR96" s="381"/>
      <c r="CS96" s="381"/>
      <c r="CT96" s="381"/>
      <c r="CU96" s="381"/>
      <c r="CV96" s="381"/>
      <c r="CW96" s="381"/>
      <c r="CX96" s="381"/>
      <c r="CY96" s="381"/>
      <c r="CZ96" s="381"/>
      <c r="DA96" s="381"/>
      <c r="DB96" s="381"/>
      <c r="DC96" s="381"/>
      <c r="DD96" s="381"/>
      <c r="DE96" s="381"/>
      <c r="DF96" s="381"/>
      <c r="DG96" s="381"/>
      <c r="DH96" s="381"/>
      <c r="DI96" s="381"/>
      <c r="DJ96" s="381"/>
      <c r="DK96" s="381"/>
      <c r="DL96" s="381"/>
      <c r="DM96" s="381"/>
      <c r="DN96" s="381"/>
      <c r="DO96" s="381"/>
      <c r="DP96" s="381"/>
      <c r="DQ96" s="381"/>
      <c r="DR96" s="381"/>
      <c r="DS96" s="381"/>
      <c r="DT96" s="381"/>
      <c r="DU96" s="381"/>
      <c r="DV96" s="381"/>
      <c r="DW96" s="381"/>
      <c r="DX96" s="381"/>
      <c r="DY96" s="381"/>
      <c r="DZ96" s="381"/>
      <c r="EA96" s="381"/>
      <c r="EB96" s="381"/>
      <c r="EC96" s="381"/>
      <c r="ED96" s="381"/>
      <c r="EE96" s="381"/>
      <c r="EF96" s="381"/>
      <c r="EG96" s="381"/>
      <c r="EH96" s="381"/>
      <c r="EI96" s="381"/>
      <c r="EJ96" s="381"/>
      <c r="EK96" s="381"/>
      <c r="EL96" s="381"/>
      <c r="EM96" s="381"/>
      <c r="EN96" s="381"/>
      <c r="EO96" s="381"/>
      <c r="EP96" s="381"/>
      <c r="EQ96" s="381"/>
      <c r="ER96" s="381"/>
      <c r="ES96" s="381"/>
      <c r="ET96" s="381"/>
      <c r="EU96" s="381"/>
      <c r="EV96" s="381"/>
      <c r="EW96" s="381"/>
      <c r="EX96" s="381"/>
      <c r="EY96" s="381"/>
      <c r="EZ96" s="381"/>
      <c r="FA96" s="381"/>
      <c r="FB96" s="381"/>
      <c r="FC96" s="381"/>
      <c r="FD96" s="381"/>
      <c r="FE96" s="381"/>
      <c r="FF96" s="381"/>
      <c r="FG96" s="381"/>
      <c r="FH96" s="381"/>
      <c r="FI96" s="381"/>
      <c r="FJ96" s="381"/>
      <c r="FK96" s="381"/>
      <c r="FL96" s="381"/>
      <c r="FM96" s="381"/>
      <c r="FN96" s="381"/>
      <c r="FO96" s="381"/>
      <c r="FP96" s="381"/>
      <c r="FQ96" s="381"/>
      <c r="FR96" s="381"/>
      <c r="FS96" s="381"/>
      <c r="FT96" s="381"/>
      <c r="FU96" s="381"/>
      <c r="FV96" s="381"/>
      <c r="FW96" s="381"/>
      <c r="FX96" s="381"/>
      <c r="FY96" s="381"/>
      <c r="FZ96" s="381"/>
      <c r="GA96" s="381"/>
      <c r="GB96" s="381"/>
      <c r="GC96" s="381"/>
      <c r="GD96" s="381"/>
      <c r="GE96" s="381"/>
      <c r="GF96" s="381"/>
      <c r="GG96" s="381"/>
      <c r="GH96" s="381"/>
      <c r="GI96" s="381"/>
      <c r="GJ96" s="381"/>
      <c r="GK96" s="381"/>
      <c r="GL96" s="381"/>
      <c r="GM96" s="381"/>
      <c r="GN96" s="381"/>
      <c r="GO96" s="381"/>
      <c r="GP96" s="381"/>
      <c r="GQ96" s="381"/>
      <c r="GR96" s="381"/>
      <c r="GS96" s="381"/>
      <c r="GT96" s="381"/>
      <c r="GU96" s="381"/>
      <c r="GV96" s="381"/>
      <c r="GW96" s="381"/>
      <c r="GX96" s="381"/>
      <c r="GY96" s="381"/>
      <c r="GZ96" s="381"/>
      <c r="HA96" s="381"/>
      <c r="HB96" s="381"/>
      <c r="HC96" s="381"/>
      <c r="HD96" s="381"/>
      <c r="HE96" s="381"/>
      <c r="HF96" s="381"/>
      <c r="HG96" s="381"/>
      <c r="HH96" s="381"/>
      <c r="HI96" s="381"/>
      <c r="HJ96" s="381"/>
      <c r="HK96" s="381"/>
      <c r="HL96" s="381"/>
      <c r="HM96" s="381"/>
      <c r="HN96" s="381"/>
      <c r="HO96" s="381"/>
      <c r="HP96" s="381"/>
      <c r="HQ96" s="381"/>
      <c r="HR96" s="381"/>
      <c r="HS96" s="381"/>
      <c r="HT96" s="381"/>
      <c r="HU96" s="381"/>
      <c r="HV96" s="381"/>
      <c r="HW96" s="381"/>
      <c r="HX96" s="381"/>
      <c r="HY96" s="381"/>
      <c r="HZ96" s="381"/>
      <c r="IA96" s="381"/>
      <c r="IB96" s="381"/>
      <c r="IC96" s="381"/>
      <c r="ID96" s="381"/>
      <c r="IE96" s="381"/>
      <c r="IF96" s="381"/>
      <c r="IG96" s="381"/>
      <c r="IH96" s="381"/>
      <c r="II96" s="381"/>
      <c r="IJ96" s="381"/>
      <c r="IK96" s="381"/>
      <c r="IL96" s="381"/>
      <c r="IM96" s="381"/>
      <c r="IN96" s="381"/>
      <c r="IO96" s="381"/>
      <c r="IP96" s="381"/>
      <c r="IQ96" s="381"/>
      <c r="IR96" s="381"/>
      <c r="IS96" s="381"/>
      <c r="IT96" s="381"/>
      <c r="IU96" s="381"/>
      <c r="IV96" s="381"/>
      <c r="IW96" s="381"/>
      <c r="IX96" s="381"/>
      <c r="IY96" s="381"/>
      <c r="IZ96" s="381"/>
      <c r="JA96" s="381"/>
      <c r="JB96" s="381"/>
      <c r="JC96" s="381"/>
      <c r="JD96" s="381"/>
      <c r="JE96" s="381"/>
      <c r="JF96" s="381"/>
      <c r="JG96" s="381"/>
      <c r="JH96" s="381"/>
      <c r="JI96" s="381"/>
      <c r="JJ96" s="381"/>
      <c r="JK96" s="381"/>
      <c r="JL96" s="381"/>
      <c r="JM96" s="381"/>
      <c r="JN96" s="381"/>
      <c r="JO96" s="381"/>
      <c r="JP96" s="381"/>
      <c r="JQ96" s="381"/>
      <c r="JR96" s="381"/>
      <c r="JS96" s="381"/>
      <c r="JT96" s="381"/>
      <c r="JU96" s="381"/>
      <c r="JV96" s="381"/>
      <c r="JW96" s="381"/>
      <c r="JX96" s="381"/>
      <c r="JY96" s="381"/>
      <c r="JZ96" s="381"/>
      <c r="KA96" s="381"/>
      <c r="KB96" s="381"/>
      <c r="KC96" s="381"/>
      <c r="KD96" s="381"/>
      <c r="KE96" s="381"/>
      <c r="KF96" s="381"/>
      <c r="KG96" s="381"/>
      <c r="KH96" s="381"/>
      <c r="KI96" s="381"/>
      <c r="KJ96" s="381"/>
      <c r="KK96" s="381"/>
      <c r="KL96" s="381"/>
      <c r="KM96" s="381"/>
      <c r="KN96" s="381"/>
      <c r="KO96" s="381"/>
      <c r="KP96" s="381"/>
      <c r="KQ96" s="381"/>
      <c r="KR96" s="381"/>
      <c r="KS96" s="381"/>
      <c r="KT96" s="381"/>
      <c r="KU96" s="381"/>
      <c r="KV96" s="381"/>
      <c r="KW96" s="381"/>
      <c r="KX96" s="381"/>
      <c r="KY96" s="381"/>
      <c r="KZ96" s="381"/>
      <c r="LA96" s="381"/>
      <c r="LB96" s="381"/>
      <c r="LC96" s="381"/>
      <c r="LD96" s="381"/>
      <c r="LE96" s="381"/>
      <c r="LF96" s="381"/>
      <c r="LG96" s="381"/>
      <c r="LH96" s="381"/>
      <c r="LI96" s="381"/>
      <c r="LJ96" s="381"/>
      <c r="LK96" s="381"/>
      <c r="LL96" s="381"/>
      <c r="LM96" s="381"/>
      <c r="LN96" s="381"/>
      <c r="LO96" s="381"/>
      <c r="LP96" s="381"/>
      <c r="LQ96" s="381"/>
      <c r="LR96" s="381"/>
      <c r="LS96" s="381"/>
      <c r="LT96" s="381"/>
      <c r="LU96" s="381"/>
      <c r="LV96" s="381"/>
      <c r="LW96" s="381"/>
      <c r="LX96" s="381"/>
      <c r="LY96" s="381"/>
      <c r="LZ96" s="381"/>
      <c r="MA96" s="381"/>
      <c r="MB96" s="381"/>
      <c r="MC96" s="381"/>
      <c r="MD96" s="381"/>
      <c r="ME96" s="381"/>
      <c r="MF96" s="381"/>
      <c r="MG96" s="381"/>
      <c r="MH96" s="381"/>
      <c r="MI96" s="381"/>
      <c r="MJ96" s="381"/>
      <c r="MK96" s="381"/>
      <c r="ML96" s="381"/>
      <c r="MM96" s="381"/>
      <c r="MN96" s="381"/>
      <c r="MO96" s="381"/>
      <c r="MP96" s="381"/>
      <c r="MQ96" s="381"/>
      <c r="MR96" s="381"/>
      <c r="MS96" s="381"/>
      <c r="MT96" s="381"/>
      <c r="MU96" s="381"/>
      <c r="MV96" s="381"/>
      <c r="MW96" s="381"/>
    </row>
    <row r="97" customFormat="false" ht="15.75" hidden="false" customHeight="false" outlineLevel="0" collapsed="false">
      <c r="A97" s="20" t="s">
        <v>808</v>
      </c>
    </row>
    <row r="98" customFormat="false" ht="15" hidden="false" customHeight="false" outlineLevel="0" collapsed="false">
      <c r="A98" s="20"/>
    </row>
    <row r="99" customFormat="false" ht="15.75" hidden="false" customHeight="false" outlineLevel="0" collapsed="false">
      <c r="A99" s="20" t="s">
        <v>809</v>
      </c>
      <c r="B99" s="24" t="n">
        <v>34700</v>
      </c>
      <c r="C99" s="24" t="n">
        <v>34731</v>
      </c>
      <c r="D99" s="24" t="n">
        <v>34759</v>
      </c>
      <c r="E99" s="24" t="n">
        <v>34790</v>
      </c>
      <c r="F99" s="24" t="n">
        <v>34820</v>
      </c>
      <c r="G99" s="24" t="n">
        <v>34851</v>
      </c>
      <c r="H99" s="24" t="n">
        <v>34881</v>
      </c>
      <c r="I99" s="24" t="n">
        <v>34912</v>
      </c>
      <c r="J99" s="24" t="n">
        <v>34943</v>
      </c>
      <c r="K99" s="24" t="n">
        <v>34973</v>
      </c>
      <c r="L99" s="24" t="n">
        <v>35004</v>
      </c>
      <c r="M99" s="24" t="n">
        <v>35034</v>
      </c>
      <c r="N99" s="24" t="n">
        <v>35065</v>
      </c>
      <c r="O99" s="24" t="n">
        <v>35096</v>
      </c>
      <c r="P99" s="24" t="n">
        <v>35125</v>
      </c>
      <c r="Q99" s="24" t="n">
        <v>35156</v>
      </c>
      <c r="R99" s="24" t="n">
        <v>35186</v>
      </c>
      <c r="S99" s="24" t="n">
        <v>35217</v>
      </c>
      <c r="T99" s="24" t="n">
        <v>35247</v>
      </c>
      <c r="U99" s="24" t="n">
        <v>35278</v>
      </c>
      <c r="V99" s="24" t="n">
        <v>35309</v>
      </c>
      <c r="W99" s="24" t="n">
        <v>35339</v>
      </c>
      <c r="X99" s="24" t="n">
        <v>35370</v>
      </c>
      <c r="Y99" s="24" t="n">
        <v>35400</v>
      </c>
      <c r="Z99" s="24" t="n">
        <v>35431</v>
      </c>
      <c r="AA99" s="24" t="n">
        <v>35462</v>
      </c>
      <c r="AB99" s="24" t="n">
        <v>35490</v>
      </c>
      <c r="AC99" s="24" t="n">
        <v>35521</v>
      </c>
      <c r="AD99" s="24" t="n">
        <v>35551</v>
      </c>
      <c r="AE99" s="24" t="n">
        <v>35582</v>
      </c>
      <c r="AF99" s="24" t="n">
        <v>35612</v>
      </c>
      <c r="AG99" s="24" t="n">
        <v>35643</v>
      </c>
      <c r="AH99" s="24" t="n">
        <v>35674</v>
      </c>
      <c r="AI99" s="24" t="n">
        <v>35704</v>
      </c>
      <c r="AJ99" s="24" t="n">
        <v>35735</v>
      </c>
      <c r="AK99" s="24" t="n">
        <v>35765</v>
      </c>
      <c r="AL99" s="24" t="n">
        <v>35796</v>
      </c>
      <c r="AM99" s="24" t="n">
        <v>35827</v>
      </c>
      <c r="AN99" s="24" t="n">
        <v>35855</v>
      </c>
      <c r="AO99" s="24" t="n">
        <v>35886</v>
      </c>
      <c r="AP99" s="24" t="n">
        <v>35916</v>
      </c>
      <c r="AQ99" s="24" t="n">
        <v>35947</v>
      </c>
      <c r="AR99" s="24" t="n">
        <v>35977</v>
      </c>
      <c r="AS99" s="24" t="n">
        <v>36008</v>
      </c>
      <c r="AT99" s="24" t="n">
        <v>36039</v>
      </c>
      <c r="AU99" s="24" t="n">
        <v>36069</v>
      </c>
      <c r="AV99" s="24" t="n">
        <v>36100</v>
      </c>
      <c r="AW99" s="24" t="n">
        <v>36130</v>
      </c>
      <c r="AX99" s="24" t="n">
        <v>36161</v>
      </c>
      <c r="AY99" s="24" t="n">
        <v>36192</v>
      </c>
      <c r="AZ99" s="24" t="n">
        <v>36220</v>
      </c>
      <c r="BA99" s="24" t="n">
        <v>36251</v>
      </c>
      <c r="BB99" s="24" t="n">
        <v>36281</v>
      </c>
      <c r="BC99" s="24" t="n">
        <v>36312</v>
      </c>
      <c r="BD99" s="24" t="n">
        <v>36342</v>
      </c>
      <c r="BE99" s="24" t="n">
        <v>36373</v>
      </c>
      <c r="BF99" s="24" t="n">
        <v>36404</v>
      </c>
      <c r="BG99" s="24" t="n">
        <v>36434</v>
      </c>
      <c r="BH99" s="24" t="n">
        <v>36465</v>
      </c>
      <c r="BI99" s="24" t="n">
        <v>36495</v>
      </c>
      <c r="BJ99" s="24" t="n">
        <v>36526</v>
      </c>
      <c r="BK99" s="24" t="n">
        <v>36557</v>
      </c>
      <c r="BL99" s="24" t="n">
        <v>36586</v>
      </c>
      <c r="BM99" s="24" t="n">
        <v>36617</v>
      </c>
      <c r="BN99" s="24" t="n">
        <v>36647</v>
      </c>
      <c r="BO99" s="24" t="n">
        <v>36678</v>
      </c>
      <c r="BP99" s="24" t="n">
        <v>36708</v>
      </c>
      <c r="BQ99" s="24" t="n">
        <v>36739</v>
      </c>
      <c r="BR99" s="24" t="n">
        <v>36770</v>
      </c>
      <c r="BS99" s="24" t="n">
        <v>36800</v>
      </c>
      <c r="BT99" s="24" t="n">
        <v>36831</v>
      </c>
      <c r="BU99" s="24" t="n">
        <v>36861</v>
      </c>
      <c r="BV99" s="24" t="n">
        <v>36892</v>
      </c>
      <c r="BW99" s="24" t="n">
        <v>36923</v>
      </c>
      <c r="BX99" s="24" t="n">
        <v>36951</v>
      </c>
      <c r="BY99" s="24" t="n">
        <v>36982</v>
      </c>
      <c r="BZ99" s="24" t="n">
        <v>37012</v>
      </c>
      <c r="CA99" s="24" t="n">
        <v>37043</v>
      </c>
      <c r="CB99" s="24" t="n">
        <v>37073</v>
      </c>
      <c r="CC99" s="24" t="n">
        <v>37104</v>
      </c>
      <c r="CD99" s="24" t="n">
        <v>37135</v>
      </c>
      <c r="CE99" s="24" t="n">
        <v>37165</v>
      </c>
      <c r="CF99" s="24" t="n">
        <v>37196</v>
      </c>
      <c r="CG99" s="24" t="n">
        <v>37226</v>
      </c>
      <c r="CH99" s="24" t="n">
        <v>37257</v>
      </c>
      <c r="CI99" s="24" t="n">
        <v>37288</v>
      </c>
      <c r="CJ99" s="24" t="n">
        <v>37316</v>
      </c>
      <c r="CK99" s="24" t="n">
        <v>37347</v>
      </c>
      <c r="CL99" s="24" t="n">
        <v>37377</v>
      </c>
      <c r="CM99" s="24" t="n">
        <v>37408</v>
      </c>
      <c r="CN99" s="24" t="n">
        <v>37438</v>
      </c>
      <c r="CO99" s="24" t="n">
        <v>37469</v>
      </c>
      <c r="CP99" s="24" t="n">
        <v>37500</v>
      </c>
      <c r="CQ99" s="24" t="n">
        <v>37530</v>
      </c>
      <c r="CR99" s="24" t="n">
        <v>37561</v>
      </c>
      <c r="CS99" s="24" t="n">
        <v>37591</v>
      </c>
      <c r="CT99" s="24" t="n">
        <v>37622</v>
      </c>
      <c r="CU99" s="24" t="n">
        <v>37653</v>
      </c>
      <c r="CV99" s="24" t="n">
        <v>37681</v>
      </c>
      <c r="CW99" s="24" t="n">
        <v>37712</v>
      </c>
      <c r="CX99" s="24" t="n">
        <v>37742</v>
      </c>
      <c r="CY99" s="24" t="n">
        <v>37773</v>
      </c>
      <c r="CZ99" s="24" t="n">
        <v>37803</v>
      </c>
      <c r="DA99" s="24" t="n">
        <v>37834</v>
      </c>
      <c r="DB99" s="24" t="n">
        <v>37865</v>
      </c>
      <c r="DC99" s="24" t="n">
        <v>37895</v>
      </c>
      <c r="DD99" s="24" t="n">
        <v>37926</v>
      </c>
      <c r="DE99" s="24" t="n">
        <v>37956</v>
      </c>
      <c r="DF99" s="24" t="n">
        <v>37987</v>
      </c>
      <c r="DG99" s="24" t="n">
        <v>38018</v>
      </c>
      <c r="DH99" s="24" t="n">
        <v>38047</v>
      </c>
      <c r="DI99" s="24" t="n">
        <v>38078</v>
      </c>
      <c r="DJ99" s="24" t="n">
        <v>38108</v>
      </c>
      <c r="DK99" s="24" t="n">
        <v>38139</v>
      </c>
      <c r="DL99" s="24" t="n">
        <v>38169</v>
      </c>
      <c r="DM99" s="24" t="n">
        <v>38200</v>
      </c>
      <c r="DN99" s="24" t="n">
        <v>38231</v>
      </c>
      <c r="DO99" s="24" t="n">
        <v>38261</v>
      </c>
      <c r="DP99" s="24" t="n">
        <v>38292</v>
      </c>
      <c r="DQ99" s="24" t="n">
        <v>38322</v>
      </c>
      <c r="DR99" s="24" t="n">
        <v>38353</v>
      </c>
      <c r="DS99" s="24" t="n">
        <v>38384</v>
      </c>
      <c r="DT99" s="24" t="n">
        <v>38412</v>
      </c>
      <c r="DU99" s="24" t="n">
        <v>38443</v>
      </c>
      <c r="DV99" s="24" t="n">
        <v>38473</v>
      </c>
      <c r="DW99" s="24" t="n">
        <v>38504</v>
      </c>
      <c r="DX99" s="24" t="n">
        <v>38534</v>
      </c>
      <c r="DY99" s="24" t="n">
        <v>38565</v>
      </c>
      <c r="DZ99" s="24" t="n">
        <v>38596</v>
      </c>
      <c r="EA99" s="24" t="n">
        <v>38626</v>
      </c>
      <c r="EB99" s="24" t="n">
        <v>38657</v>
      </c>
      <c r="EC99" s="24" t="n">
        <v>38687</v>
      </c>
      <c r="ED99" s="24" t="n">
        <v>38718</v>
      </c>
      <c r="EE99" s="24" t="n">
        <v>38749</v>
      </c>
      <c r="EF99" s="24" t="n">
        <v>38777</v>
      </c>
      <c r="EG99" s="24" t="n">
        <v>38808</v>
      </c>
      <c r="EH99" s="24" t="n">
        <v>38838</v>
      </c>
      <c r="EI99" s="24" t="n">
        <v>38869</v>
      </c>
      <c r="EJ99" s="24" t="n">
        <v>38899</v>
      </c>
      <c r="EK99" s="24" t="n">
        <v>38930</v>
      </c>
      <c r="EL99" s="24" t="n">
        <v>38961</v>
      </c>
      <c r="EM99" s="24" t="n">
        <v>38991</v>
      </c>
      <c r="EN99" s="24" t="n">
        <v>39022</v>
      </c>
      <c r="EO99" s="24" t="n">
        <v>39052</v>
      </c>
      <c r="EP99" s="24" t="n">
        <v>39083</v>
      </c>
      <c r="EQ99" s="24" t="n">
        <v>39114</v>
      </c>
      <c r="ER99" s="24" t="n">
        <v>39142</v>
      </c>
      <c r="ES99" s="24" t="n">
        <v>39173</v>
      </c>
      <c r="ET99" s="24" t="n">
        <v>39203</v>
      </c>
      <c r="EU99" s="24" t="n">
        <v>39234</v>
      </c>
      <c r="EV99" s="24" t="n">
        <v>39264</v>
      </c>
      <c r="EW99" s="24" t="n">
        <v>39295</v>
      </c>
      <c r="EX99" s="24" t="n">
        <v>39326</v>
      </c>
      <c r="EY99" s="24" t="n">
        <v>39356</v>
      </c>
      <c r="EZ99" s="24" t="n">
        <v>39387</v>
      </c>
      <c r="FA99" s="24" t="n">
        <v>39417</v>
      </c>
      <c r="FB99" s="24" t="n">
        <v>39448</v>
      </c>
      <c r="FC99" s="24" t="n">
        <v>39479</v>
      </c>
      <c r="FD99" s="24" t="n">
        <v>39508</v>
      </c>
      <c r="FE99" s="24" t="n">
        <v>39539</v>
      </c>
      <c r="FF99" s="24" t="n">
        <v>39569</v>
      </c>
      <c r="FG99" s="24" t="n">
        <v>39600</v>
      </c>
      <c r="FH99" s="24" t="n">
        <v>39630</v>
      </c>
      <c r="FI99" s="24" t="n">
        <v>39661</v>
      </c>
      <c r="FJ99" s="24" t="n">
        <v>39692</v>
      </c>
      <c r="FK99" s="24" t="n">
        <v>39722</v>
      </c>
      <c r="FL99" s="24" t="n">
        <v>39753</v>
      </c>
      <c r="FM99" s="24" t="n">
        <v>39783</v>
      </c>
      <c r="FN99" s="24" t="n">
        <v>39814</v>
      </c>
      <c r="FO99" s="24" t="n">
        <v>39845</v>
      </c>
      <c r="FP99" s="24" t="n">
        <v>39873</v>
      </c>
      <c r="FQ99" s="24" t="n">
        <v>39904</v>
      </c>
      <c r="FR99" s="24" t="n">
        <v>39934</v>
      </c>
      <c r="FS99" s="24" t="n">
        <v>39965</v>
      </c>
      <c r="FT99" s="24" t="n">
        <v>39995</v>
      </c>
      <c r="FU99" s="24" t="n">
        <v>40026</v>
      </c>
      <c r="FV99" s="24" t="n">
        <v>40057</v>
      </c>
      <c r="FW99" s="24" t="n">
        <v>40087</v>
      </c>
      <c r="FX99" s="24" t="n">
        <v>40118</v>
      </c>
      <c r="FY99" s="24" t="n">
        <v>40148</v>
      </c>
      <c r="FZ99" s="24" t="n">
        <v>40179</v>
      </c>
      <c r="GA99" s="24" t="n">
        <v>40210</v>
      </c>
      <c r="GB99" s="24" t="n">
        <v>40238</v>
      </c>
      <c r="GC99" s="24" t="n">
        <v>40269</v>
      </c>
      <c r="GD99" s="24" t="n">
        <v>40299</v>
      </c>
      <c r="GE99" s="24" t="n">
        <v>40330</v>
      </c>
      <c r="GF99" s="24" t="n">
        <v>40360</v>
      </c>
      <c r="GG99" s="24" t="n">
        <v>40391</v>
      </c>
      <c r="GH99" s="24" t="n">
        <v>40422</v>
      </c>
      <c r="GI99" s="24" t="n">
        <v>40452</v>
      </c>
      <c r="GJ99" s="24" t="n">
        <v>40483</v>
      </c>
      <c r="GK99" s="24" t="n">
        <v>40513</v>
      </c>
      <c r="GL99" s="24" t="n">
        <v>40544</v>
      </c>
      <c r="GM99" s="24" t="n">
        <v>40575</v>
      </c>
      <c r="GN99" s="24" t="n">
        <v>40603</v>
      </c>
      <c r="GO99" s="24" t="n">
        <v>40634</v>
      </c>
      <c r="GP99" s="24" t="n">
        <v>40664</v>
      </c>
      <c r="GQ99" s="24" t="n">
        <v>40695</v>
      </c>
      <c r="GR99" s="24" t="n">
        <v>40725</v>
      </c>
      <c r="GS99" s="24" t="n">
        <v>40756</v>
      </c>
      <c r="GT99" s="24" t="n">
        <v>40787</v>
      </c>
      <c r="GU99" s="24" t="n">
        <v>40817</v>
      </c>
      <c r="GV99" s="24" t="n">
        <v>40848</v>
      </c>
      <c r="GW99" s="24" t="n">
        <v>40878</v>
      </c>
      <c r="GX99" s="24" t="n">
        <v>40909</v>
      </c>
      <c r="GY99" s="24" t="n">
        <v>40940</v>
      </c>
      <c r="GZ99" s="24" t="n">
        <v>40969</v>
      </c>
      <c r="HA99" s="24" t="n">
        <v>41000</v>
      </c>
      <c r="HB99" s="24" t="n">
        <v>41030</v>
      </c>
      <c r="HC99" s="24" t="n">
        <v>41061</v>
      </c>
      <c r="HD99" s="24" t="n">
        <v>41091</v>
      </c>
      <c r="HE99" s="24" t="n">
        <v>41122</v>
      </c>
      <c r="HF99" s="24" t="n">
        <v>41153</v>
      </c>
      <c r="HG99" s="24" t="n">
        <v>41183</v>
      </c>
      <c r="HH99" s="24" t="n">
        <v>41214</v>
      </c>
      <c r="HI99" s="24" t="n">
        <v>41244</v>
      </c>
      <c r="HJ99" s="24" t="n">
        <v>41275</v>
      </c>
      <c r="HK99" s="24" t="n">
        <v>41306</v>
      </c>
      <c r="HL99" s="24" t="n">
        <v>41334</v>
      </c>
      <c r="HM99" s="24" t="n">
        <v>41365</v>
      </c>
      <c r="HN99" s="24" t="n">
        <v>41395</v>
      </c>
      <c r="HO99" s="24" t="n">
        <v>41426</v>
      </c>
      <c r="HP99" s="24" t="n">
        <v>41456</v>
      </c>
      <c r="HQ99" s="24" t="n">
        <v>41487</v>
      </c>
      <c r="HR99" s="24" t="n">
        <v>41518</v>
      </c>
      <c r="HS99" s="24" t="n">
        <v>41548</v>
      </c>
      <c r="HT99" s="24" t="n">
        <v>41579</v>
      </c>
      <c r="HU99" s="24" t="n">
        <v>41609</v>
      </c>
      <c r="HV99" s="24" t="n">
        <v>41640</v>
      </c>
      <c r="HW99" s="24" t="n">
        <v>41671</v>
      </c>
      <c r="HX99" s="24" t="n">
        <v>41699</v>
      </c>
      <c r="HY99" s="24" t="n">
        <v>41730</v>
      </c>
      <c r="HZ99" s="24" t="n">
        <v>41760</v>
      </c>
      <c r="IA99" s="24" t="n">
        <v>41791</v>
      </c>
      <c r="IB99" s="24" t="n">
        <v>41821</v>
      </c>
      <c r="IC99" s="24" t="n">
        <v>41852</v>
      </c>
      <c r="ID99" s="24" t="n">
        <v>41883</v>
      </c>
      <c r="IE99" s="24" t="n">
        <v>41913</v>
      </c>
      <c r="IF99" s="24" t="n">
        <v>41944</v>
      </c>
      <c r="IG99" s="24" t="n">
        <v>41974</v>
      </c>
      <c r="IH99" s="24" t="n">
        <v>42005</v>
      </c>
      <c r="II99" s="24" t="n">
        <v>42036</v>
      </c>
      <c r="IJ99" s="24" t="n">
        <v>42064</v>
      </c>
      <c r="IK99" s="24" t="n">
        <v>42095</v>
      </c>
      <c r="IL99" s="24" t="n">
        <v>42125</v>
      </c>
      <c r="IM99" s="24" t="n">
        <v>42156</v>
      </c>
      <c r="IN99" s="24" t="n">
        <v>42186</v>
      </c>
      <c r="IO99" s="24" t="n">
        <v>42217</v>
      </c>
      <c r="IP99" s="24" t="n">
        <v>42248</v>
      </c>
      <c r="IQ99" s="24" t="n">
        <v>42278</v>
      </c>
      <c r="IR99" s="24" t="n">
        <v>42309</v>
      </c>
      <c r="IS99" s="24" t="n">
        <v>42339</v>
      </c>
      <c r="IT99" s="24" t="n">
        <v>42370</v>
      </c>
      <c r="IU99" s="24" t="n">
        <v>42401</v>
      </c>
      <c r="IV99" s="24" t="n">
        <v>42430</v>
      </c>
      <c r="IW99" s="24" t="n">
        <v>42461</v>
      </c>
      <c r="IX99" s="24" t="n">
        <v>42491</v>
      </c>
      <c r="IY99" s="24" t="n">
        <v>42522</v>
      </c>
      <c r="IZ99" s="24" t="n">
        <v>42552</v>
      </c>
      <c r="JA99" s="24" t="n">
        <v>42583</v>
      </c>
      <c r="JB99" s="24" t="n">
        <v>42614</v>
      </c>
      <c r="JC99" s="24" t="n">
        <v>42644</v>
      </c>
      <c r="JD99" s="24" t="n">
        <v>42675</v>
      </c>
      <c r="JE99" s="24" t="n">
        <v>42705</v>
      </c>
      <c r="JF99" s="24" t="n">
        <v>42736</v>
      </c>
      <c r="JG99" s="24" t="n">
        <v>42767</v>
      </c>
      <c r="JH99" s="24" t="n">
        <v>42795</v>
      </c>
      <c r="JI99" s="24" t="n">
        <v>42826</v>
      </c>
      <c r="JJ99" s="24" t="n">
        <v>42856</v>
      </c>
      <c r="JK99" s="24" t="n">
        <v>42887</v>
      </c>
      <c r="JL99" s="24" t="n">
        <v>42917</v>
      </c>
      <c r="JM99" s="24" t="n">
        <v>42948</v>
      </c>
      <c r="JN99" s="24" t="n">
        <v>42979</v>
      </c>
      <c r="JO99" s="24" t="n">
        <v>43009</v>
      </c>
      <c r="JP99" s="24" t="n">
        <v>43040</v>
      </c>
      <c r="JQ99" s="24" t="n">
        <v>43070</v>
      </c>
      <c r="JR99" s="24" t="n">
        <v>43101</v>
      </c>
      <c r="JS99" s="24" t="n">
        <v>43132</v>
      </c>
      <c r="JT99" s="24" t="n">
        <v>43160</v>
      </c>
      <c r="JU99" s="24" t="n">
        <v>43191</v>
      </c>
      <c r="JV99" s="24" t="n">
        <v>43221</v>
      </c>
      <c r="JW99" s="24" t="n">
        <v>43252</v>
      </c>
      <c r="JX99" s="24" t="n">
        <v>43282</v>
      </c>
      <c r="JY99" s="24" t="n">
        <v>43313</v>
      </c>
      <c r="JZ99" s="24" t="n">
        <v>43344</v>
      </c>
      <c r="KA99" s="24" t="n">
        <v>43374</v>
      </c>
      <c r="KB99" s="24" t="n">
        <v>43405</v>
      </c>
      <c r="KC99" s="24" t="n">
        <v>43435</v>
      </c>
      <c r="KD99" s="24" t="n">
        <v>43466</v>
      </c>
      <c r="KE99" s="24" t="n">
        <v>43497</v>
      </c>
      <c r="KF99" s="24" t="n">
        <v>43525</v>
      </c>
      <c r="KG99" s="24" t="n">
        <v>43556</v>
      </c>
      <c r="KH99" s="24" t="n">
        <v>43586</v>
      </c>
      <c r="KI99" s="24" t="n">
        <v>43617</v>
      </c>
      <c r="KJ99" s="24" t="n">
        <v>43647</v>
      </c>
      <c r="KK99" s="24" t="n">
        <v>43678</v>
      </c>
      <c r="KL99" s="24" t="n">
        <v>43709</v>
      </c>
      <c r="KM99" s="24" t="n">
        <v>43739</v>
      </c>
      <c r="KN99" s="24" t="n">
        <v>43770</v>
      </c>
      <c r="KO99" s="24" t="n">
        <v>43800</v>
      </c>
      <c r="KP99" s="24" t="n">
        <v>43831</v>
      </c>
      <c r="KQ99" s="24" t="n">
        <v>43862</v>
      </c>
      <c r="KR99" s="24" t="n">
        <v>43891</v>
      </c>
      <c r="KS99" s="24" t="n">
        <v>43922</v>
      </c>
      <c r="KT99" s="24" t="n">
        <v>43952</v>
      </c>
      <c r="KU99" s="24" t="n">
        <v>43983</v>
      </c>
      <c r="KV99" s="24" t="n">
        <v>44013</v>
      </c>
      <c r="KW99" s="24" t="n">
        <v>44044</v>
      </c>
      <c r="KX99" s="24" t="n">
        <v>44075</v>
      </c>
      <c r="KY99" s="24" t="n">
        <v>44105</v>
      </c>
      <c r="KZ99" s="24" t="n">
        <v>44136</v>
      </c>
      <c r="LA99" s="24" t="n">
        <v>44166</v>
      </c>
      <c r="LB99" s="24" t="n">
        <v>44197</v>
      </c>
      <c r="LC99" s="24" t="n">
        <v>44228</v>
      </c>
      <c r="LD99" s="24" t="n">
        <v>44256</v>
      </c>
      <c r="LE99" s="24" t="n">
        <v>44287</v>
      </c>
      <c r="LF99" s="24" t="n">
        <v>44317</v>
      </c>
      <c r="LG99" s="24" t="n">
        <v>44348</v>
      </c>
      <c r="LH99" s="24" t="n">
        <v>44378</v>
      </c>
      <c r="LI99" s="24" t="n">
        <v>44409</v>
      </c>
      <c r="LJ99" s="24" t="n">
        <v>44440</v>
      </c>
      <c r="LK99" s="24" t="n">
        <v>44470</v>
      </c>
      <c r="LL99" s="24" t="n">
        <v>44501</v>
      </c>
      <c r="LM99" s="24" t="n">
        <v>44531</v>
      </c>
      <c r="LN99" s="24" t="n">
        <v>44562</v>
      </c>
      <c r="LO99" s="24" t="n">
        <v>44593</v>
      </c>
      <c r="LP99" s="24" t="n">
        <v>44621</v>
      </c>
      <c r="LQ99" s="24" t="n">
        <v>44652</v>
      </c>
      <c r="LR99" s="24" t="n">
        <v>44682</v>
      </c>
      <c r="LS99" s="24" t="n">
        <v>44713</v>
      </c>
      <c r="LT99" s="24" t="n">
        <v>44743</v>
      </c>
      <c r="LU99" s="24" t="n">
        <v>44774</v>
      </c>
      <c r="LV99" s="24" t="n">
        <v>44805</v>
      </c>
      <c r="LW99" s="24" t="n">
        <v>44835</v>
      </c>
      <c r="LX99" s="24" t="n">
        <v>44866</v>
      </c>
      <c r="LY99" s="24" t="n">
        <v>44896</v>
      </c>
      <c r="LZ99" s="24" t="n">
        <v>44927</v>
      </c>
      <c r="MA99" s="24" t="n">
        <v>44958</v>
      </c>
      <c r="MB99" s="24" t="n">
        <v>44986</v>
      </c>
      <c r="MC99" s="24" t="n">
        <v>45017</v>
      </c>
      <c r="MD99" s="24" t="n">
        <v>45047</v>
      </c>
      <c r="ME99" s="24" t="n">
        <v>45078</v>
      </c>
      <c r="MF99" s="24" t="n">
        <v>45108</v>
      </c>
      <c r="MG99" s="24" t="n">
        <v>45139</v>
      </c>
      <c r="MH99" s="24" t="n">
        <v>45170</v>
      </c>
      <c r="MI99" s="24" t="n">
        <v>45200</v>
      </c>
      <c r="MJ99" s="24" t="n">
        <v>45231</v>
      </c>
      <c r="MK99" s="24" t="n">
        <v>45261</v>
      </c>
      <c r="ML99" s="24" t="n">
        <v>45292</v>
      </c>
      <c r="MM99" s="24" t="n">
        <v>45323</v>
      </c>
      <c r="MN99" s="24" t="n">
        <v>45352</v>
      </c>
      <c r="MO99" s="24" t="n">
        <v>45383</v>
      </c>
      <c r="MP99" s="24" t="n">
        <v>45413</v>
      </c>
      <c r="MQ99" s="24" t="n">
        <v>45444</v>
      </c>
      <c r="MR99" s="24" t="n">
        <v>45474</v>
      </c>
      <c r="MS99" s="24" t="n">
        <v>45505</v>
      </c>
      <c r="MT99" s="24" t="n">
        <v>45536</v>
      </c>
      <c r="MU99" s="24" t="n">
        <v>45566</v>
      </c>
      <c r="MV99" s="24" t="n">
        <v>45597</v>
      </c>
      <c r="MW99" s="24" t="n">
        <v>45627</v>
      </c>
    </row>
    <row r="100" s="384" customFormat="true" ht="14.25" hidden="false" customHeight="true" outlineLevel="0" collapsed="false">
      <c r="A100" s="382" t="s">
        <v>162</v>
      </c>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383"/>
      <c r="AQ100" s="383"/>
      <c r="AR100" s="383"/>
      <c r="AS100" s="383"/>
      <c r="AT100" s="383"/>
      <c r="AU100" s="383"/>
      <c r="AV100" s="383"/>
      <c r="AW100" s="383"/>
      <c r="AX100" s="383"/>
      <c r="AY100" s="383"/>
      <c r="AZ100" s="383"/>
      <c r="BA100" s="383"/>
      <c r="BB100" s="383"/>
      <c r="BC100" s="383"/>
      <c r="BD100" s="383"/>
      <c r="BE100" s="383"/>
      <c r="BF100" s="383"/>
      <c r="BG100" s="383"/>
      <c r="BH100" s="383"/>
      <c r="BI100" s="383"/>
      <c r="BJ100" s="383"/>
      <c r="BK100" s="383"/>
      <c r="BL100" s="383"/>
      <c r="BM100" s="383"/>
      <c r="BN100" s="383"/>
      <c r="BO100" s="383"/>
      <c r="BP100" s="383"/>
      <c r="BQ100" s="383"/>
      <c r="BR100" s="383"/>
      <c r="BS100" s="383"/>
      <c r="BT100" s="383"/>
      <c r="BU100" s="383"/>
      <c r="BV100" s="383"/>
      <c r="BW100" s="383"/>
      <c r="BX100" s="383"/>
      <c r="BY100" s="383"/>
      <c r="BZ100" s="383"/>
      <c r="CA100" s="383"/>
      <c r="CB100" s="383"/>
      <c r="CC100" s="383"/>
      <c r="CD100" s="383"/>
      <c r="CE100" s="383"/>
      <c r="CF100" s="383"/>
      <c r="CG100" s="383"/>
      <c r="CH100" s="383"/>
      <c r="CI100" s="383"/>
      <c r="CJ100" s="383"/>
      <c r="CK100" s="383"/>
      <c r="CL100" s="383"/>
      <c r="CM100" s="383"/>
      <c r="CN100" s="383"/>
      <c r="CO100" s="383"/>
      <c r="CP100" s="383"/>
      <c r="CQ100" s="383"/>
      <c r="CR100" s="383"/>
      <c r="CS100" s="383"/>
      <c r="CT100" s="383"/>
      <c r="CU100" s="383"/>
      <c r="CV100" s="383"/>
      <c r="CW100" s="383"/>
      <c r="CX100" s="383"/>
      <c r="CY100" s="383"/>
      <c r="CZ100" s="383"/>
      <c r="DA100" s="383"/>
      <c r="DB100" s="383"/>
      <c r="DC100" s="383"/>
      <c r="DD100" s="383"/>
      <c r="DE100" s="383"/>
      <c r="DF100" s="383"/>
      <c r="DG100" s="383"/>
      <c r="DH100" s="383"/>
      <c r="DI100" s="383"/>
      <c r="DJ100" s="383"/>
      <c r="DK100" s="383"/>
      <c r="DL100" s="383"/>
      <c r="DM100" s="383"/>
      <c r="DN100" s="383"/>
      <c r="DO100" s="383"/>
      <c r="DP100" s="383"/>
      <c r="DQ100" s="383"/>
      <c r="DR100" s="383"/>
      <c r="DS100" s="383"/>
      <c r="DT100" s="383"/>
      <c r="DU100" s="383"/>
      <c r="DV100" s="383"/>
      <c r="DW100" s="383"/>
      <c r="DX100" s="383"/>
      <c r="DY100" s="383"/>
      <c r="DZ100" s="383"/>
      <c r="EA100" s="383"/>
      <c r="EB100" s="383"/>
      <c r="EC100" s="383"/>
      <c r="ED100" s="383"/>
      <c r="EE100" s="383"/>
      <c r="EF100" s="383"/>
      <c r="EG100" s="383"/>
      <c r="EH100" s="383"/>
      <c r="EI100" s="383"/>
      <c r="EJ100" s="383"/>
      <c r="EK100" s="383"/>
      <c r="EL100" s="383"/>
      <c r="EM100" s="383"/>
      <c r="EN100" s="383"/>
      <c r="EO100" s="383"/>
      <c r="EP100" s="383"/>
      <c r="EQ100" s="383"/>
      <c r="ER100" s="383"/>
      <c r="ES100" s="383"/>
      <c r="ET100" s="383"/>
      <c r="EU100" s="383"/>
      <c r="EV100" s="383"/>
      <c r="EW100" s="383"/>
      <c r="EX100" s="383"/>
      <c r="EY100" s="383"/>
      <c r="EZ100" s="383"/>
      <c r="FA100" s="383"/>
      <c r="FB100" s="383"/>
      <c r="FC100" s="383"/>
      <c r="FD100" s="383"/>
      <c r="FE100" s="383"/>
      <c r="FF100" s="383"/>
      <c r="FG100" s="383"/>
      <c r="FH100" s="383"/>
      <c r="FI100" s="383"/>
      <c r="FJ100" s="383"/>
      <c r="FK100" s="383"/>
      <c r="FL100" s="383"/>
      <c r="FM100" s="383"/>
      <c r="FN100" s="383"/>
      <c r="FO100" s="383"/>
      <c r="FP100" s="383"/>
      <c r="FQ100" s="383"/>
      <c r="FR100" s="383"/>
      <c r="FS100" s="383"/>
      <c r="FT100" s="383"/>
      <c r="FU100" s="383"/>
      <c r="FV100" s="383"/>
      <c r="FW100" s="383"/>
      <c r="FX100" s="383"/>
      <c r="FY100" s="383"/>
      <c r="FZ100" s="383"/>
      <c r="GA100" s="383"/>
      <c r="GB100" s="383"/>
      <c r="GC100" s="383"/>
      <c r="GD100" s="383"/>
      <c r="GE100" s="383"/>
      <c r="GF100" s="383"/>
      <c r="GG100" s="383"/>
      <c r="GH100" s="383"/>
      <c r="GI100" s="383"/>
      <c r="GJ100" s="383"/>
      <c r="GK100" s="383"/>
      <c r="GL100" s="383"/>
      <c r="GM100" s="383"/>
      <c r="GN100" s="383"/>
      <c r="GO100" s="383"/>
      <c r="GP100" s="383"/>
      <c r="GQ100" s="383"/>
      <c r="GR100" s="383"/>
      <c r="GS100" s="383"/>
      <c r="GT100" s="383"/>
      <c r="GU100" s="383"/>
      <c r="GV100" s="383"/>
      <c r="GW100" s="383"/>
      <c r="GX100" s="383"/>
      <c r="GY100" s="383"/>
      <c r="GZ100" s="383"/>
      <c r="HA100" s="383"/>
      <c r="HB100" s="383"/>
      <c r="HC100" s="383"/>
      <c r="HD100" s="383"/>
      <c r="HE100" s="383"/>
      <c r="HF100" s="383"/>
      <c r="HG100" s="383"/>
      <c r="HH100" s="383"/>
      <c r="HI100" s="383"/>
      <c r="HJ100" s="383"/>
      <c r="HK100" s="383"/>
      <c r="HL100" s="383"/>
      <c r="HM100" s="383"/>
      <c r="HN100" s="383"/>
      <c r="HO100" s="383"/>
      <c r="HP100" s="383"/>
      <c r="HQ100" s="383"/>
      <c r="HR100" s="383"/>
      <c r="HS100" s="383"/>
      <c r="HT100" s="383"/>
      <c r="HU100" s="383"/>
      <c r="HV100" s="383"/>
      <c r="HW100" s="383"/>
      <c r="HX100" s="383"/>
      <c r="HY100" s="383"/>
      <c r="HZ100" s="383"/>
      <c r="IA100" s="383"/>
      <c r="IB100" s="383"/>
      <c r="IC100" s="383"/>
      <c r="ID100" s="383"/>
      <c r="IE100" s="383"/>
      <c r="IF100" s="383"/>
      <c r="IG100" s="383"/>
      <c r="IH100" s="383"/>
      <c r="II100" s="383"/>
      <c r="IJ100" s="383"/>
      <c r="IK100" s="383"/>
      <c r="IL100" s="383"/>
      <c r="IM100" s="383"/>
      <c r="IN100" s="383"/>
      <c r="IO100" s="383"/>
      <c r="IP100" s="383"/>
      <c r="IQ100" s="383"/>
      <c r="IR100" s="383"/>
      <c r="IS100" s="383"/>
      <c r="IT100" s="383"/>
      <c r="IU100" s="383"/>
      <c r="IV100" s="383"/>
      <c r="IW100" s="383"/>
      <c r="IX100" s="383"/>
      <c r="IY100" s="383"/>
      <c r="IZ100" s="383"/>
      <c r="JA100" s="383"/>
      <c r="JB100" s="383"/>
      <c r="JC100" s="383"/>
      <c r="JD100" s="383"/>
      <c r="JE100" s="383"/>
      <c r="JF100" s="383"/>
      <c r="JG100" s="383"/>
      <c r="JH100" s="383"/>
      <c r="JI100" s="383"/>
      <c r="JJ100" s="383"/>
      <c r="JK100" s="383"/>
      <c r="JL100" s="383"/>
      <c r="JM100" s="383"/>
      <c r="JN100" s="383"/>
      <c r="JO100" s="383"/>
      <c r="JP100" s="383"/>
      <c r="JQ100" s="383"/>
      <c r="JR100" s="383"/>
      <c r="JS100" s="383"/>
      <c r="JT100" s="383"/>
      <c r="JU100" s="383"/>
      <c r="JV100" s="383"/>
      <c r="JW100" s="383"/>
      <c r="JX100" s="383"/>
      <c r="JY100" s="383"/>
      <c r="JZ100" s="383"/>
      <c r="KA100" s="383"/>
      <c r="KB100" s="383"/>
      <c r="KC100" s="383"/>
      <c r="KD100" s="383"/>
      <c r="KE100" s="383"/>
      <c r="KF100" s="383"/>
      <c r="KG100" s="383"/>
      <c r="KH100" s="383"/>
      <c r="KI100" s="383"/>
      <c r="KJ100" s="383"/>
      <c r="KK100" s="383"/>
      <c r="KL100" s="383"/>
      <c r="KM100" s="383"/>
      <c r="KN100" s="383"/>
      <c r="KO100" s="383"/>
      <c r="KP100" s="383"/>
      <c r="KQ100" s="383"/>
      <c r="KR100" s="383"/>
      <c r="KS100" s="383"/>
      <c r="KT100" s="383"/>
      <c r="KU100" s="383"/>
      <c r="KV100" s="383"/>
      <c r="KW100" s="383"/>
      <c r="KX100" s="383"/>
      <c r="KY100" s="383"/>
      <c r="KZ100" s="383"/>
      <c r="LA100" s="383"/>
      <c r="LB100" s="383"/>
      <c r="LC100" s="383"/>
      <c r="LD100" s="383"/>
      <c r="LE100" s="383"/>
      <c r="LF100" s="383"/>
      <c r="LG100" s="383"/>
      <c r="LH100" s="383"/>
      <c r="LI100" s="383"/>
      <c r="LJ100" s="383"/>
      <c r="LK100" s="383"/>
      <c r="LL100" s="383"/>
      <c r="LM100" s="383"/>
      <c r="LN100" s="383"/>
      <c r="LO100" s="383"/>
      <c r="LP100" s="383"/>
      <c r="LQ100" s="383"/>
      <c r="LR100" s="383"/>
      <c r="LS100" s="383"/>
      <c r="LT100" s="383"/>
      <c r="LU100" s="383"/>
      <c r="LV100" s="383"/>
      <c r="LW100" s="383"/>
      <c r="LX100" s="383"/>
      <c r="LY100" s="383"/>
      <c r="LZ100" s="383"/>
      <c r="MA100" s="383"/>
      <c r="MB100" s="383"/>
      <c r="MC100" s="383"/>
      <c r="MD100" s="383"/>
      <c r="ME100" s="383"/>
      <c r="MF100" s="383"/>
      <c r="MG100" s="383"/>
      <c r="MH100" s="383"/>
      <c r="MI100" s="383"/>
      <c r="MJ100" s="383"/>
      <c r="MK100" s="383"/>
      <c r="ML100" s="383"/>
      <c r="MM100" s="383"/>
      <c r="MN100" s="383"/>
      <c r="MO100" s="383"/>
      <c r="MP100" s="383"/>
      <c r="MQ100" s="383"/>
      <c r="MR100" s="383"/>
      <c r="MS100" s="383"/>
      <c r="MT100" s="383"/>
      <c r="MU100" s="383"/>
      <c r="MV100" s="383"/>
      <c r="MW100" s="383"/>
    </row>
    <row r="101" s="387" customFormat="true" ht="10.5" hidden="false" customHeight="true" outlineLevel="0" collapsed="false">
      <c r="A101" s="385"/>
      <c r="B101" s="386"/>
      <c r="C101" s="386"/>
      <c r="D101" s="386"/>
      <c r="E101" s="386"/>
      <c r="F101" s="386"/>
      <c r="G101" s="386"/>
      <c r="H101" s="386"/>
      <c r="I101" s="386"/>
      <c r="J101" s="386"/>
      <c r="K101" s="386"/>
      <c r="L101" s="386"/>
      <c r="M101" s="386"/>
      <c r="N101" s="386"/>
      <c r="O101" s="386"/>
      <c r="P101" s="386"/>
      <c r="Q101" s="386"/>
      <c r="R101" s="386"/>
      <c r="S101" s="386"/>
      <c r="T101" s="386"/>
      <c r="U101" s="386"/>
      <c r="V101" s="386"/>
      <c r="W101" s="386"/>
      <c r="X101" s="386"/>
      <c r="Y101" s="386"/>
      <c r="Z101" s="386"/>
      <c r="AA101" s="386"/>
      <c r="AB101" s="386"/>
      <c r="AC101" s="386"/>
      <c r="AD101" s="386"/>
      <c r="AE101" s="386"/>
      <c r="AF101" s="386"/>
      <c r="AG101" s="386"/>
      <c r="AH101" s="386"/>
      <c r="AI101" s="386"/>
      <c r="AJ101" s="386"/>
      <c r="AK101" s="386"/>
      <c r="AL101" s="386"/>
      <c r="AM101" s="386"/>
      <c r="AN101" s="386"/>
      <c r="AO101" s="386"/>
      <c r="AP101" s="386"/>
      <c r="AQ101" s="386"/>
      <c r="AR101" s="386"/>
      <c r="AS101" s="386"/>
      <c r="AT101" s="386"/>
      <c r="AU101" s="386"/>
      <c r="AV101" s="386"/>
      <c r="AW101" s="386"/>
      <c r="AX101" s="386"/>
      <c r="AY101" s="386"/>
      <c r="AZ101" s="386"/>
      <c r="BA101" s="386"/>
      <c r="BB101" s="386"/>
      <c r="BC101" s="386"/>
      <c r="BD101" s="386"/>
      <c r="BE101" s="386"/>
      <c r="BF101" s="386"/>
      <c r="BG101" s="386"/>
      <c r="BH101" s="386"/>
      <c r="BI101" s="386"/>
      <c r="BJ101" s="386"/>
      <c r="BK101" s="386"/>
      <c r="BL101" s="386"/>
      <c r="BM101" s="386"/>
      <c r="BN101" s="386"/>
      <c r="BO101" s="386"/>
      <c r="BP101" s="386"/>
      <c r="BQ101" s="386"/>
      <c r="BR101" s="386"/>
      <c r="BS101" s="386"/>
      <c r="BT101" s="386"/>
      <c r="BU101" s="386"/>
      <c r="BV101" s="386"/>
      <c r="BW101" s="386"/>
      <c r="BX101" s="386"/>
      <c r="BY101" s="386"/>
      <c r="BZ101" s="386"/>
      <c r="CA101" s="386"/>
      <c r="CB101" s="386"/>
      <c r="CC101" s="386"/>
      <c r="CD101" s="386"/>
      <c r="CE101" s="386"/>
      <c r="CF101" s="386"/>
      <c r="CG101" s="386"/>
      <c r="CH101" s="386"/>
      <c r="CI101" s="386"/>
      <c r="CJ101" s="386"/>
      <c r="CK101" s="386"/>
      <c r="CL101" s="386"/>
      <c r="CM101" s="386"/>
      <c r="CN101" s="386"/>
      <c r="CO101" s="386"/>
      <c r="CP101" s="386"/>
      <c r="CQ101" s="386"/>
      <c r="CR101" s="386"/>
      <c r="CS101" s="386"/>
      <c r="CT101" s="386"/>
      <c r="CU101" s="386"/>
      <c r="CV101" s="386"/>
      <c r="CW101" s="386"/>
      <c r="CX101" s="386"/>
      <c r="CY101" s="386"/>
      <c r="CZ101" s="386"/>
      <c r="DA101" s="386"/>
      <c r="DB101" s="386"/>
      <c r="DC101" s="386"/>
      <c r="DD101" s="386"/>
      <c r="DE101" s="386"/>
      <c r="DF101" s="386"/>
      <c r="DG101" s="386"/>
      <c r="DH101" s="386"/>
      <c r="DI101" s="386"/>
      <c r="DJ101" s="386"/>
      <c r="DK101" s="386"/>
      <c r="DL101" s="386"/>
      <c r="DM101" s="386"/>
      <c r="DN101" s="386"/>
      <c r="DO101" s="386"/>
      <c r="DP101" s="386"/>
      <c r="DQ101" s="386"/>
      <c r="DR101" s="386"/>
      <c r="DS101" s="386"/>
      <c r="DT101" s="386"/>
      <c r="DU101" s="386"/>
      <c r="DV101" s="386"/>
      <c r="DW101" s="386"/>
      <c r="DX101" s="386"/>
      <c r="DY101" s="386"/>
      <c r="DZ101" s="386"/>
      <c r="EA101" s="386"/>
      <c r="EB101" s="386"/>
      <c r="EC101" s="386"/>
      <c r="ED101" s="386"/>
      <c r="EE101" s="386"/>
      <c r="EF101" s="386"/>
      <c r="EG101" s="386"/>
      <c r="EH101" s="386"/>
      <c r="EI101" s="386"/>
      <c r="EJ101" s="386"/>
      <c r="EK101" s="386"/>
      <c r="EL101" s="386"/>
      <c r="EM101" s="386"/>
      <c r="EN101" s="386"/>
      <c r="EO101" s="386"/>
      <c r="EP101" s="386"/>
      <c r="EQ101" s="386"/>
      <c r="ER101" s="386"/>
      <c r="ES101" s="386"/>
      <c r="ET101" s="386"/>
      <c r="EU101" s="386"/>
      <c r="EV101" s="386"/>
      <c r="EW101" s="386"/>
      <c r="EX101" s="386"/>
      <c r="EY101" s="386"/>
      <c r="EZ101" s="386"/>
      <c r="FA101" s="386"/>
      <c r="FB101" s="386"/>
      <c r="FC101" s="386"/>
      <c r="FD101" s="386"/>
      <c r="FE101" s="386"/>
      <c r="FF101" s="386"/>
      <c r="FG101" s="386"/>
      <c r="FH101" s="386"/>
      <c r="FI101" s="386"/>
      <c r="FJ101" s="386"/>
      <c r="FK101" s="386"/>
      <c r="FL101" s="386"/>
      <c r="FM101" s="386"/>
      <c r="FN101" s="386"/>
      <c r="FO101" s="386"/>
      <c r="FP101" s="386"/>
      <c r="FQ101" s="386"/>
      <c r="FR101" s="386"/>
      <c r="FS101" s="386"/>
      <c r="FT101" s="386"/>
      <c r="FU101" s="386"/>
      <c r="FV101" s="386"/>
      <c r="FW101" s="386"/>
      <c r="FX101" s="386"/>
      <c r="FY101" s="386"/>
      <c r="FZ101" s="386"/>
      <c r="GA101" s="386"/>
      <c r="GB101" s="386"/>
      <c r="GC101" s="386"/>
      <c r="GD101" s="386"/>
      <c r="GE101" s="386"/>
      <c r="GF101" s="386"/>
      <c r="GG101" s="386"/>
      <c r="GH101" s="386"/>
      <c r="GI101" s="386"/>
      <c r="GJ101" s="386"/>
      <c r="GK101" s="386"/>
      <c r="GL101" s="386"/>
      <c r="GM101" s="386"/>
      <c r="GN101" s="386"/>
      <c r="GO101" s="386"/>
      <c r="GP101" s="386"/>
      <c r="GQ101" s="386"/>
      <c r="GR101" s="386"/>
      <c r="GS101" s="386"/>
      <c r="GT101" s="386"/>
      <c r="GU101" s="386"/>
      <c r="GV101" s="386"/>
      <c r="GW101" s="386"/>
      <c r="GX101" s="386"/>
      <c r="GY101" s="386"/>
      <c r="GZ101" s="386"/>
      <c r="HA101" s="386"/>
      <c r="HB101" s="386"/>
      <c r="HC101" s="386"/>
      <c r="HD101" s="386"/>
      <c r="HE101" s="386"/>
      <c r="HF101" s="386"/>
      <c r="HG101" s="386"/>
      <c r="HH101" s="386"/>
      <c r="HI101" s="386"/>
      <c r="HJ101" s="386"/>
      <c r="HK101" s="386"/>
      <c r="HL101" s="386"/>
      <c r="HM101" s="386"/>
      <c r="HN101" s="386"/>
      <c r="HO101" s="386"/>
      <c r="HP101" s="386"/>
      <c r="HQ101" s="386"/>
      <c r="HR101" s="386"/>
      <c r="HS101" s="386"/>
      <c r="HT101" s="386"/>
      <c r="HU101" s="386"/>
      <c r="HV101" s="386"/>
      <c r="HW101" s="386"/>
      <c r="HX101" s="386"/>
      <c r="HY101" s="386"/>
      <c r="HZ101" s="386"/>
      <c r="IA101" s="386"/>
      <c r="IB101" s="386"/>
      <c r="IC101" s="386"/>
      <c r="ID101" s="386"/>
      <c r="IE101" s="386"/>
      <c r="IF101" s="386"/>
      <c r="IG101" s="386"/>
      <c r="IH101" s="386"/>
      <c r="II101" s="386"/>
      <c r="IJ101" s="386"/>
      <c r="IK101" s="386"/>
      <c r="IL101" s="386"/>
      <c r="IM101" s="386"/>
      <c r="IN101" s="386"/>
      <c r="IO101" s="386"/>
      <c r="IP101" s="386"/>
      <c r="IQ101" s="386"/>
      <c r="IR101" s="386"/>
      <c r="IS101" s="386"/>
      <c r="IT101" s="386"/>
      <c r="IU101" s="386"/>
      <c r="IV101" s="386"/>
      <c r="IW101" s="386"/>
      <c r="IX101" s="386"/>
      <c r="IY101" s="386"/>
      <c r="IZ101" s="386"/>
      <c r="JA101" s="386"/>
      <c r="JB101" s="386"/>
      <c r="JC101" s="386"/>
      <c r="JD101" s="386"/>
      <c r="JE101" s="386"/>
      <c r="JF101" s="386"/>
      <c r="JG101" s="386"/>
      <c r="JH101" s="386"/>
      <c r="JI101" s="386"/>
      <c r="JJ101" s="386"/>
      <c r="JK101" s="386"/>
      <c r="JL101" s="386"/>
      <c r="JM101" s="386"/>
      <c r="JN101" s="386"/>
      <c r="JO101" s="386"/>
      <c r="JP101" s="386"/>
      <c r="JQ101" s="386"/>
      <c r="JR101" s="386"/>
      <c r="JS101" s="386"/>
      <c r="JT101" s="386"/>
      <c r="JU101" s="386"/>
      <c r="JV101" s="386"/>
      <c r="JW101" s="386"/>
      <c r="JX101" s="386"/>
      <c r="JY101" s="386"/>
      <c r="JZ101" s="386"/>
      <c r="KA101" s="386"/>
      <c r="KB101" s="386"/>
      <c r="KC101" s="386"/>
      <c r="KD101" s="386"/>
      <c r="KE101" s="386"/>
      <c r="KF101" s="386"/>
      <c r="KG101" s="386"/>
      <c r="KH101" s="386"/>
      <c r="KI101" s="386"/>
      <c r="KJ101" s="386"/>
      <c r="KK101" s="386"/>
      <c r="KL101" s="386"/>
      <c r="KM101" s="386"/>
      <c r="KN101" s="386"/>
      <c r="KO101" s="386"/>
      <c r="KP101" s="386"/>
      <c r="KQ101" s="386"/>
      <c r="KR101" s="386"/>
      <c r="KS101" s="386"/>
      <c r="KT101" s="386"/>
      <c r="KU101" s="386"/>
      <c r="KV101" s="386"/>
      <c r="KW101" s="386"/>
      <c r="KX101" s="386"/>
      <c r="KY101" s="386"/>
      <c r="KZ101" s="386"/>
      <c r="LA101" s="386"/>
      <c r="LB101" s="386"/>
      <c r="LC101" s="386"/>
      <c r="LD101" s="386"/>
      <c r="LE101" s="386"/>
      <c r="LF101" s="386"/>
      <c r="LG101" s="386"/>
      <c r="LH101" s="386"/>
      <c r="LI101" s="386"/>
      <c r="LJ101" s="386"/>
      <c r="LK101" s="386"/>
      <c r="LL101" s="386"/>
      <c r="LM101" s="386"/>
      <c r="LN101" s="386"/>
      <c r="LO101" s="386"/>
      <c r="LP101" s="386"/>
      <c r="LQ101" s="386"/>
      <c r="LR101" s="386"/>
      <c r="LS101" s="386"/>
      <c r="LT101" s="386"/>
      <c r="LU101" s="386"/>
      <c r="LV101" s="386"/>
      <c r="LW101" s="386"/>
      <c r="LX101" s="386"/>
      <c r="LY101" s="386"/>
      <c r="LZ101" s="386"/>
      <c r="MA101" s="386"/>
      <c r="MB101" s="386"/>
      <c r="MC101" s="386"/>
      <c r="MD101" s="386"/>
      <c r="ME101" s="386"/>
      <c r="MF101" s="386"/>
      <c r="MG101" s="386"/>
      <c r="MH101" s="386"/>
      <c r="MI101" s="386"/>
      <c r="MJ101" s="386"/>
      <c r="MK101" s="386"/>
      <c r="ML101" s="386"/>
      <c r="MM101" s="386"/>
      <c r="MN101" s="386"/>
      <c r="MO101" s="386"/>
      <c r="MP101" s="386"/>
      <c r="MQ101" s="386"/>
      <c r="MR101" s="386"/>
      <c r="MS101" s="386"/>
      <c r="MT101" s="386"/>
      <c r="MU101" s="386"/>
      <c r="MV101" s="386"/>
      <c r="MW101" s="386"/>
    </row>
    <row r="102" s="384" customFormat="true" ht="14.25" hidden="false" customHeight="true" outlineLevel="0" collapsed="false">
      <c r="A102" s="382" t="s">
        <v>163</v>
      </c>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383"/>
      <c r="AQ102" s="383"/>
      <c r="AR102" s="383"/>
      <c r="AS102" s="383"/>
      <c r="AT102" s="383"/>
      <c r="AU102" s="383"/>
      <c r="AV102" s="383"/>
      <c r="AW102" s="383"/>
      <c r="AX102" s="383"/>
      <c r="AY102" s="383"/>
      <c r="AZ102" s="383"/>
      <c r="BA102" s="383"/>
      <c r="BB102" s="383"/>
      <c r="BC102" s="383"/>
      <c r="BD102" s="383"/>
      <c r="BE102" s="383"/>
      <c r="BF102" s="383"/>
      <c r="BG102" s="383"/>
      <c r="BH102" s="383"/>
      <c r="BI102" s="383"/>
      <c r="BJ102" s="383"/>
      <c r="BK102" s="383"/>
      <c r="BL102" s="383"/>
      <c r="BM102" s="383"/>
      <c r="BN102" s="383"/>
      <c r="BO102" s="383"/>
      <c r="BP102" s="383"/>
      <c r="BQ102" s="383"/>
      <c r="BR102" s="383"/>
      <c r="BS102" s="383"/>
      <c r="BT102" s="383"/>
      <c r="BU102" s="383"/>
      <c r="BV102" s="383"/>
      <c r="BW102" s="383"/>
      <c r="BX102" s="383"/>
      <c r="BY102" s="383"/>
      <c r="BZ102" s="383"/>
      <c r="CA102" s="383"/>
      <c r="CB102" s="383"/>
      <c r="CC102" s="383"/>
      <c r="CD102" s="383"/>
      <c r="CE102" s="383"/>
      <c r="CF102" s="383"/>
      <c r="CG102" s="383"/>
      <c r="CH102" s="383"/>
      <c r="CI102" s="383"/>
      <c r="CJ102" s="383"/>
      <c r="CK102" s="383"/>
      <c r="CL102" s="383"/>
      <c r="CM102" s="383"/>
      <c r="CN102" s="383"/>
      <c r="CO102" s="383"/>
      <c r="CP102" s="383"/>
      <c r="CQ102" s="383"/>
      <c r="CR102" s="383"/>
      <c r="CS102" s="383"/>
      <c r="CT102" s="383"/>
      <c r="CU102" s="383"/>
      <c r="CV102" s="383"/>
      <c r="CW102" s="383"/>
      <c r="CX102" s="383"/>
      <c r="CY102" s="383"/>
      <c r="CZ102" s="383"/>
      <c r="DA102" s="383"/>
      <c r="DB102" s="383"/>
      <c r="DC102" s="383"/>
      <c r="DD102" s="383"/>
      <c r="DE102" s="383"/>
      <c r="DF102" s="383"/>
      <c r="DG102" s="383"/>
      <c r="DH102" s="383"/>
      <c r="DI102" s="383"/>
      <c r="DJ102" s="383"/>
      <c r="DK102" s="383"/>
      <c r="DL102" s="383"/>
      <c r="DM102" s="383"/>
      <c r="DN102" s="383"/>
      <c r="DO102" s="383"/>
      <c r="DP102" s="383"/>
      <c r="DQ102" s="383"/>
      <c r="DR102" s="383"/>
      <c r="DS102" s="383"/>
      <c r="DT102" s="383"/>
      <c r="DU102" s="383"/>
      <c r="DV102" s="383"/>
      <c r="DW102" s="383"/>
      <c r="DX102" s="383"/>
      <c r="DY102" s="383"/>
      <c r="DZ102" s="383"/>
      <c r="EA102" s="383"/>
      <c r="EB102" s="383"/>
      <c r="EC102" s="383"/>
      <c r="ED102" s="383"/>
      <c r="EE102" s="383"/>
      <c r="EF102" s="383"/>
      <c r="EG102" s="383"/>
      <c r="EH102" s="383"/>
      <c r="EI102" s="383"/>
      <c r="EJ102" s="383"/>
      <c r="EK102" s="383"/>
      <c r="EL102" s="383"/>
      <c r="EM102" s="383"/>
      <c r="EN102" s="383"/>
      <c r="EO102" s="383"/>
      <c r="EP102" s="383"/>
      <c r="EQ102" s="383"/>
      <c r="ER102" s="383"/>
      <c r="ES102" s="383"/>
      <c r="ET102" s="383"/>
      <c r="EU102" s="383"/>
      <c r="EV102" s="383"/>
      <c r="EW102" s="383"/>
      <c r="EX102" s="383"/>
      <c r="EY102" s="383"/>
      <c r="EZ102" s="383"/>
      <c r="FA102" s="383"/>
      <c r="FB102" s="383"/>
      <c r="FC102" s="383"/>
      <c r="FD102" s="383"/>
      <c r="FE102" s="383"/>
      <c r="FF102" s="383"/>
      <c r="FG102" s="383"/>
      <c r="FH102" s="383"/>
      <c r="FI102" s="383"/>
      <c r="FJ102" s="383"/>
      <c r="FK102" s="383"/>
      <c r="FL102" s="383"/>
      <c r="FM102" s="383"/>
      <c r="FN102" s="383"/>
      <c r="FO102" s="383"/>
      <c r="FP102" s="383"/>
      <c r="FQ102" s="383"/>
      <c r="FR102" s="383"/>
      <c r="FS102" s="383"/>
      <c r="FT102" s="383"/>
      <c r="FU102" s="383"/>
      <c r="FV102" s="383"/>
      <c r="FW102" s="383"/>
      <c r="FX102" s="383"/>
      <c r="FY102" s="383"/>
      <c r="FZ102" s="383"/>
      <c r="GA102" s="383"/>
      <c r="GB102" s="383"/>
      <c r="GC102" s="383"/>
      <c r="GD102" s="383"/>
      <c r="GE102" s="383"/>
      <c r="GF102" s="383"/>
      <c r="GG102" s="383"/>
      <c r="GH102" s="383"/>
      <c r="GI102" s="383"/>
      <c r="GJ102" s="383"/>
      <c r="GK102" s="383"/>
      <c r="GL102" s="383"/>
      <c r="GM102" s="383"/>
      <c r="GN102" s="383"/>
      <c r="GO102" s="383"/>
      <c r="GP102" s="383"/>
      <c r="GQ102" s="383"/>
      <c r="GR102" s="383"/>
      <c r="GS102" s="383"/>
      <c r="GT102" s="383"/>
      <c r="GU102" s="383"/>
      <c r="GV102" s="383"/>
      <c r="GW102" s="383"/>
      <c r="GX102" s="383"/>
      <c r="GY102" s="383"/>
      <c r="GZ102" s="383"/>
      <c r="HA102" s="383"/>
      <c r="HB102" s="383"/>
      <c r="HC102" s="383"/>
      <c r="HD102" s="383"/>
      <c r="HE102" s="383"/>
      <c r="HF102" s="383"/>
      <c r="HG102" s="383"/>
      <c r="HH102" s="383"/>
      <c r="HI102" s="383"/>
      <c r="HJ102" s="383"/>
      <c r="HK102" s="383"/>
      <c r="HL102" s="383"/>
      <c r="HM102" s="383"/>
      <c r="HN102" s="383"/>
      <c r="HO102" s="383"/>
      <c r="HP102" s="383"/>
      <c r="HQ102" s="383"/>
      <c r="HR102" s="383"/>
      <c r="HS102" s="383"/>
      <c r="HT102" s="383"/>
      <c r="HU102" s="383"/>
      <c r="HV102" s="383"/>
      <c r="HW102" s="383"/>
      <c r="HX102" s="383"/>
      <c r="HY102" s="383"/>
      <c r="HZ102" s="383"/>
      <c r="IA102" s="383"/>
      <c r="IB102" s="383"/>
      <c r="IC102" s="383"/>
      <c r="ID102" s="383"/>
      <c r="IE102" s="383"/>
      <c r="IF102" s="383"/>
      <c r="IG102" s="383"/>
      <c r="IH102" s="383"/>
      <c r="II102" s="383"/>
      <c r="IJ102" s="383"/>
      <c r="IK102" s="383"/>
      <c r="IL102" s="383"/>
      <c r="IM102" s="383"/>
      <c r="IN102" s="383"/>
      <c r="IO102" s="383"/>
      <c r="IP102" s="383"/>
      <c r="IQ102" s="383"/>
      <c r="IR102" s="383"/>
      <c r="IS102" s="383"/>
      <c r="IT102" s="383"/>
      <c r="IU102" s="383"/>
      <c r="IV102" s="383"/>
      <c r="IW102" s="383"/>
      <c r="IX102" s="383"/>
      <c r="IY102" s="383"/>
      <c r="IZ102" s="383"/>
      <c r="JA102" s="383"/>
      <c r="JB102" s="383"/>
      <c r="JC102" s="383"/>
      <c r="JD102" s="383"/>
      <c r="JE102" s="383"/>
      <c r="JF102" s="383"/>
      <c r="JG102" s="383"/>
      <c r="JH102" s="383"/>
      <c r="JI102" s="383"/>
      <c r="JJ102" s="383"/>
      <c r="JK102" s="383"/>
      <c r="JL102" s="383"/>
      <c r="JM102" s="383"/>
      <c r="JN102" s="383"/>
      <c r="JO102" s="383"/>
      <c r="JP102" s="383"/>
      <c r="JQ102" s="383"/>
      <c r="JR102" s="383"/>
      <c r="JS102" s="383"/>
      <c r="JT102" s="383"/>
      <c r="JU102" s="383"/>
      <c r="JV102" s="383"/>
      <c r="JW102" s="383"/>
      <c r="JX102" s="383"/>
      <c r="JY102" s="383"/>
      <c r="JZ102" s="383"/>
      <c r="KA102" s="383"/>
      <c r="KB102" s="383"/>
      <c r="KC102" s="383"/>
      <c r="KD102" s="383"/>
      <c r="KE102" s="383"/>
      <c r="KF102" s="383"/>
      <c r="KG102" s="383"/>
      <c r="KH102" s="383"/>
      <c r="KI102" s="383"/>
      <c r="KJ102" s="383"/>
      <c r="KK102" s="383"/>
      <c r="KL102" s="383"/>
      <c r="KM102" s="383"/>
      <c r="KN102" s="383"/>
      <c r="KO102" s="383"/>
      <c r="KP102" s="383"/>
      <c r="KQ102" s="383"/>
      <c r="KR102" s="383"/>
      <c r="KS102" s="383"/>
      <c r="KT102" s="383"/>
      <c r="KU102" s="383"/>
      <c r="KV102" s="383"/>
      <c r="KW102" s="383"/>
      <c r="KX102" s="383"/>
      <c r="KY102" s="383"/>
      <c r="KZ102" s="383"/>
      <c r="LA102" s="383"/>
      <c r="LB102" s="383"/>
      <c r="LC102" s="383"/>
      <c r="LD102" s="383"/>
      <c r="LE102" s="383"/>
      <c r="LF102" s="383"/>
      <c r="LG102" s="383"/>
      <c r="LH102" s="383"/>
      <c r="LI102" s="383"/>
      <c r="LJ102" s="383"/>
      <c r="LK102" s="383"/>
      <c r="LL102" s="383"/>
      <c r="LM102" s="383"/>
      <c r="LN102" s="383"/>
      <c r="LO102" s="383"/>
      <c r="LP102" s="383"/>
      <c r="LQ102" s="383"/>
      <c r="LR102" s="383"/>
      <c r="LS102" s="383"/>
      <c r="LT102" s="383"/>
      <c r="LU102" s="383"/>
      <c r="LV102" s="383"/>
      <c r="LW102" s="383"/>
      <c r="LX102" s="383"/>
      <c r="LY102" s="383"/>
      <c r="LZ102" s="383"/>
      <c r="MA102" s="383"/>
      <c r="MB102" s="383"/>
      <c r="MC102" s="383"/>
      <c r="MD102" s="383"/>
      <c r="ME102" s="383"/>
      <c r="MF102" s="383"/>
      <c r="MG102" s="383"/>
      <c r="MH102" s="383"/>
      <c r="MI102" s="383"/>
      <c r="MJ102" s="383"/>
      <c r="MK102" s="383"/>
      <c r="ML102" s="383"/>
      <c r="MM102" s="383"/>
      <c r="MN102" s="383"/>
      <c r="MO102" s="383"/>
      <c r="MP102" s="383"/>
      <c r="MQ102" s="383"/>
      <c r="MR102" s="383"/>
      <c r="MS102" s="383"/>
      <c r="MT102" s="383"/>
      <c r="MU102" s="383"/>
      <c r="MV102" s="383"/>
      <c r="MW102" s="383"/>
    </row>
    <row r="103" s="384" customFormat="true" ht="13.5" hidden="false" customHeight="true" outlineLevel="0" collapsed="false">
      <c r="A103" s="388" t="s">
        <v>164</v>
      </c>
      <c r="B103" s="389"/>
      <c r="C103" s="389"/>
      <c r="D103" s="389"/>
      <c r="E103" s="389"/>
      <c r="F103" s="389"/>
      <c r="G103" s="389"/>
      <c r="H103" s="389"/>
      <c r="I103" s="389"/>
      <c r="J103" s="389"/>
      <c r="K103" s="389"/>
      <c r="L103" s="389"/>
      <c r="M103" s="389"/>
      <c r="N103" s="389"/>
      <c r="O103" s="389"/>
      <c r="P103" s="389"/>
      <c r="Q103" s="389"/>
      <c r="R103" s="389"/>
      <c r="S103" s="389"/>
      <c r="T103" s="389"/>
      <c r="U103" s="389"/>
      <c r="V103" s="389"/>
      <c r="W103" s="389"/>
      <c r="X103" s="389"/>
      <c r="Y103" s="389"/>
      <c r="Z103" s="389"/>
      <c r="AA103" s="389"/>
      <c r="AB103" s="389"/>
      <c r="AC103" s="389"/>
      <c r="AD103" s="389"/>
      <c r="AE103" s="389"/>
      <c r="AF103" s="389"/>
      <c r="AG103" s="389"/>
      <c r="AH103" s="389"/>
      <c r="AI103" s="389"/>
      <c r="AJ103" s="389"/>
      <c r="AK103" s="389"/>
      <c r="AL103" s="389"/>
      <c r="AM103" s="389"/>
      <c r="AN103" s="389"/>
      <c r="AO103" s="389"/>
      <c r="AP103" s="389"/>
      <c r="AQ103" s="389"/>
      <c r="AR103" s="389"/>
      <c r="AS103" s="389"/>
      <c r="AT103" s="389"/>
      <c r="AU103" s="389"/>
      <c r="AV103" s="389"/>
      <c r="AW103" s="389"/>
      <c r="AX103" s="389"/>
      <c r="AY103" s="389"/>
      <c r="AZ103" s="389"/>
      <c r="BA103" s="389"/>
      <c r="BB103" s="389"/>
      <c r="BC103" s="389"/>
      <c r="BD103" s="389"/>
      <c r="BE103" s="389"/>
      <c r="BF103" s="389"/>
      <c r="BG103" s="389"/>
      <c r="BH103" s="389"/>
      <c r="BI103" s="389"/>
      <c r="BJ103" s="389"/>
      <c r="BK103" s="389"/>
      <c r="BL103" s="389"/>
      <c r="BM103" s="389"/>
      <c r="BN103" s="389"/>
      <c r="BO103" s="389"/>
      <c r="BP103" s="389"/>
      <c r="BQ103" s="389"/>
      <c r="BR103" s="389"/>
      <c r="BS103" s="389"/>
      <c r="BT103" s="389"/>
      <c r="BU103" s="389"/>
      <c r="BV103" s="389"/>
      <c r="BW103" s="389"/>
      <c r="BX103" s="389"/>
      <c r="BY103" s="389"/>
      <c r="BZ103" s="389"/>
      <c r="CA103" s="389"/>
      <c r="CB103" s="389"/>
      <c r="CC103" s="389"/>
      <c r="CD103" s="389"/>
      <c r="CE103" s="389"/>
      <c r="CF103" s="389"/>
      <c r="CG103" s="389"/>
      <c r="CH103" s="389"/>
      <c r="CI103" s="389"/>
      <c r="CJ103" s="389"/>
      <c r="CK103" s="389"/>
      <c r="CL103" s="389"/>
      <c r="CM103" s="389"/>
      <c r="CN103" s="389"/>
      <c r="CO103" s="389"/>
      <c r="CP103" s="389"/>
      <c r="CQ103" s="389"/>
      <c r="CR103" s="389"/>
      <c r="CS103" s="389"/>
      <c r="CT103" s="389"/>
      <c r="CU103" s="389"/>
      <c r="CV103" s="389"/>
      <c r="CW103" s="389"/>
      <c r="CX103" s="389"/>
      <c r="CY103" s="389"/>
      <c r="CZ103" s="389"/>
      <c r="DA103" s="389"/>
      <c r="DB103" s="389"/>
      <c r="DC103" s="389"/>
      <c r="DD103" s="389"/>
      <c r="DE103" s="389"/>
      <c r="DF103" s="389"/>
      <c r="DG103" s="389"/>
      <c r="DH103" s="389"/>
      <c r="DI103" s="389"/>
      <c r="DJ103" s="389"/>
      <c r="DK103" s="389"/>
      <c r="DL103" s="389"/>
      <c r="DM103" s="389"/>
      <c r="DN103" s="389"/>
      <c r="DO103" s="389"/>
      <c r="DP103" s="389"/>
      <c r="DQ103" s="389"/>
      <c r="DR103" s="389"/>
      <c r="DS103" s="389"/>
      <c r="DT103" s="389"/>
      <c r="DU103" s="389"/>
      <c r="DV103" s="389"/>
      <c r="DW103" s="389"/>
      <c r="DX103" s="389"/>
      <c r="DY103" s="389"/>
      <c r="DZ103" s="389"/>
      <c r="EA103" s="389"/>
      <c r="EB103" s="389"/>
      <c r="EC103" s="389"/>
      <c r="ED103" s="389"/>
      <c r="EE103" s="389"/>
      <c r="EF103" s="389"/>
      <c r="EG103" s="389"/>
      <c r="EH103" s="389"/>
      <c r="EI103" s="389"/>
      <c r="EJ103" s="389"/>
      <c r="EK103" s="389"/>
      <c r="EL103" s="389"/>
      <c r="EM103" s="389"/>
      <c r="EN103" s="389"/>
      <c r="EO103" s="389"/>
      <c r="EP103" s="389"/>
      <c r="EQ103" s="389"/>
      <c r="ER103" s="389"/>
      <c r="ES103" s="389"/>
      <c r="ET103" s="389"/>
      <c r="EU103" s="389"/>
      <c r="EV103" s="389"/>
      <c r="EW103" s="389"/>
      <c r="EX103" s="389"/>
      <c r="EY103" s="389"/>
      <c r="EZ103" s="389"/>
      <c r="FA103" s="389"/>
      <c r="FB103" s="389"/>
      <c r="FC103" s="389"/>
      <c r="FD103" s="389"/>
      <c r="FE103" s="389"/>
      <c r="FF103" s="389"/>
      <c r="FG103" s="389"/>
      <c r="FH103" s="389"/>
      <c r="FI103" s="389"/>
      <c r="FJ103" s="389"/>
      <c r="FK103" s="389"/>
      <c r="FL103" s="389"/>
      <c r="FM103" s="389"/>
      <c r="FN103" s="389"/>
      <c r="FO103" s="389"/>
      <c r="FP103" s="389"/>
      <c r="FQ103" s="389"/>
      <c r="FR103" s="389"/>
      <c r="FS103" s="389"/>
      <c r="FT103" s="389"/>
      <c r="FU103" s="389"/>
      <c r="FV103" s="389"/>
      <c r="FW103" s="389"/>
      <c r="FX103" s="389"/>
      <c r="FY103" s="389"/>
      <c r="FZ103" s="389"/>
      <c r="GA103" s="389"/>
      <c r="GB103" s="389"/>
      <c r="GC103" s="389"/>
      <c r="GD103" s="389"/>
      <c r="GE103" s="389"/>
      <c r="GF103" s="389"/>
      <c r="GG103" s="389"/>
      <c r="GH103" s="389"/>
      <c r="GI103" s="389"/>
      <c r="GJ103" s="389"/>
      <c r="GK103" s="389"/>
      <c r="GL103" s="389"/>
      <c r="GM103" s="389"/>
      <c r="GN103" s="389"/>
      <c r="GO103" s="389"/>
      <c r="GP103" s="389"/>
      <c r="GQ103" s="389"/>
      <c r="GR103" s="389"/>
      <c r="GS103" s="389"/>
      <c r="GT103" s="389"/>
      <c r="GU103" s="389"/>
      <c r="GV103" s="389"/>
      <c r="GW103" s="389"/>
      <c r="GX103" s="389"/>
      <c r="GY103" s="389"/>
      <c r="GZ103" s="389"/>
      <c r="HA103" s="389"/>
      <c r="HB103" s="389"/>
      <c r="HC103" s="389"/>
      <c r="HD103" s="389"/>
      <c r="HE103" s="389"/>
      <c r="HF103" s="389"/>
      <c r="HG103" s="389"/>
      <c r="HH103" s="389"/>
      <c r="HI103" s="389"/>
      <c r="HJ103" s="389"/>
      <c r="HK103" s="389"/>
      <c r="HL103" s="389"/>
      <c r="HM103" s="389"/>
      <c r="HN103" s="389"/>
      <c r="HO103" s="389"/>
      <c r="HP103" s="389"/>
      <c r="HQ103" s="389"/>
      <c r="HR103" s="389"/>
      <c r="HS103" s="389"/>
      <c r="HT103" s="389"/>
      <c r="HU103" s="389"/>
      <c r="HV103" s="389"/>
      <c r="HW103" s="389"/>
      <c r="HX103" s="389"/>
      <c r="HY103" s="389"/>
      <c r="HZ103" s="389"/>
      <c r="IA103" s="389"/>
      <c r="IB103" s="389"/>
      <c r="IC103" s="389"/>
      <c r="ID103" s="389"/>
      <c r="IE103" s="389"/>
      <c r="IF103" s="389"/>
      <c r="IG103" s="389"/>
      <c r="IH103" s="389"/>
      <c r="II103" s="389"/>
      <c r="IJ103" s="389"/>
      <c r="IK103" s="389"/>
      <c r="IL103" s="389"/>
      <c r="IM103" s="389"/>
      <c r="IN103" s="389"/>
      <c r="IO103" s="389"/>
      <c r="IP103" s="389"/>
      <c r="IQ103" s="389"/>
      <c r="IR103" s="389"/>
      <c r="IS103" s="389"/>
      <c r="IT103" s="389"/>
      <c r="IU103" s="389"/>
      <c r="IV103" s="389"/>
      <c r="IW103" s="389"/>
      <c r="IX103" s="389"/>
      <c r="IY103" s="389"/>
      <c r="IZ103" s="389"/>
      <c r="JA103" s="389"/>
      <c r="JB103" s="389"/>
      <c r="JC103" s="389"/>
      <c r="JD103" s="389"/>
      <c r="JE103" s="389"/>
      <c r="JF103" s="389"/>
      <c r="JG103" s="389"/>
      <c r="JH103" s="389"/>
      <c r="JI103" s="389"/>
      <c r="JJ103" s="389"/>
      <c r="JK103" s="389"/>
      <c r="JL103" s="389"/>
      <c r="JM103" s="389"/>
      <c r="JN103" s="389"/>
      <c r="JO103" s="389"/>
      <c r="JP103" s="389"/>
      <c r="JQ103" s="389"/>
      <c r="JR103" s="389"/>
      <c r="JS103" s="389"/>
      <c r="JT103" s="389"/>
      <c r="JU103" s="389"/>
      <c r="JV103" s="389"/>
      <c r="JW103" s="389"/>
      <c r="JX103" s="389"/>
      <c r="JY103" s="389"/>
      <c r="JZ103" s="389"/>
      <c r="KA103" s="389"/>
      <c r="KB103" s="389"/>
      <c r="KC103" s="389"/>
      <c r="KD103" s="389"/>
      <c r="KE103" s="389"/>
      <c r="KF103" s="389"/>
      <c r="KG103" s="389"/>
      <c r="KH103" s="389"/>
      <c r="KI103" s="389"/>
      <c r="KJ103" s="389"/>
      <c r="KK103" s="389"/>
      <c r="KL103" s="389"/>
      <c r="KM103" s="389"/>
      <c r="KN103" s="389"/>
      <c r="KO103" s="389"/>
      <c r="KP103" s="389"/>
      <c r="KQ103" s="389"/>
      <c r="KR103" s="389"/>
      <c r="KS103" s="389"/>
      <c r="KT103" s="389"/>
      <c r="KU103" s="389"/>
      <c r="KV103" s="389"/>
      <c r="KW103" s="389"/>
      <c r="KX103" s="389"/>
      <c r="KY103" s="389"/>
      <c r="KZ103" s="389"/>
      <c r="LA103" s="389"/>
      <c r="LB103" s="389"/>
      <c r="LC103" s="389"/>
      <c r="LD103" s="389"/>
      <c r="LE103" s="389"/>
      <c r="LF103" s="389"/>
      <c r="LG103" s="389"/>
      <c r="LH103" s="389"/>
      <c r="LI103" s="389"/>
      <c r="LJ103" s="389"/>
      <c r="LK103" s="389"/>
      <c r="LL103" s="389"/>
      <c r="LM103" s="389"/>
      <c r="LN103" s="389"/>
      <c r="LO103" s="389"/>
      <c r="LP103" s="389"/>
      <c r="LQ103" s="389"/>
      <c r="LR103" s="389"/>
      <c r="LS103" s="389"/>
      <c r="LT103" s="389"/>
      <c r="LU103" s="389"/>
      <c r="LV103" s="389"/>
      <c r="LW103" s="389"/>
      <c r="LX103" s="389"/>
      <c r="LY103" s="389"/>
      <c r="LZ103" s="389"/>
      <c r="MA103" s="389"/>
      <c r="MB103" s="389"/>
      <c r="MC103" s="389"/>
      <c r="MD103" s="389"/>
      <c r="ME103" s="389"/>
      <c r="MF103" s="389"/>
      <c r="MG103" s="389"/>
      <c r="MH103" s="389"/>
      <c r="MI103" s="389"/>
      <c r="MJ103" s="389"/>
      <c r="MK103" s="389"/>
      <c r="ML103" s="389"/>
      <c r="MM103" s="389"/>
      <c r="MN103" s="389"/>
      <c r="MO103" s="389"/>
      <c r="MP103" s="389"/>
      <c r="MQ103" s="389"/>
      <c r="MR103" s="389"/>
      <c r="MS103" s="389"/>
      <c r="MT103" s="389"/>
      <c r="MU103" s="389"/>
      <c r="MV103" s="389"/>
      <c r="MW103" s="389"/>
    </row>
    <row r="104" s="384" customFormat="true" ht="13.5" hidden="false" customHeight="true" outlineLevel="0" collapsed="false">
      <c r="A104" s="388" t="s">
        <v>165</v>
      </c>
      <c r="B104" s="389"/>
      <c r="C104" s="389"/>
      <c r="D104" s="389"/>
      <c r="E104" s="389"/>
      <c r="F104" s="389"/>
      <c r="G104" s="389"/>
      <c r="H104" s="389"/>
      <c r="I104" s="389"/>
      <c r="J104" s="389"/>
      <c r="K104" s="389"/>
      <c r="L104" s="389"/>
      <c r="M104" s="389"/>
      <c r="N104" s="389"/>
      <c r="O104" s="389"/>
      <c r="P104" s="389"/>
      <c r="Q104" s="389"/>
      <c r="R104" s="389"/>
      <c r="S104" s="389"/>
      <c r="T104" s="389"/>
      <c r="U104" s="389"/>
      <c r="V104" s="389"/>
      <c r="W104" s="389"/>
      <c r="X104" s="389"/>
      <c r="Y104" s="389"/>
      <c r="Z104" s="389"/>
      <c r="AA104" s="389"/>
      <c r="AB104" s="389"/>
      <c r="AC104" s="389"/>
      <c r="AD104" s="389"/>
      <c r="AE104" s="389"/>
      <c r="AF104" s="389"/>
      <c r="AG104" s="389"/>
      <c r="AH104" s="389"/>
      <c r="AI104" s="389"/>
      <c r="AJ104" s="389"/>
      <c r="AK104" s="389"/>
      <c r="AL104" s="389"/>
      <c r="AM104" s="389"/>
      <c r="AN104" s="389"/>
      <c r="AO104" s="389"/>
      <c r="AP104" s="389"/>
      <c r="AQ104" s="389"/>
      <c r="AR104" s="389"/>
      <c r="AS104" s="389"/>
      <c r="AT104" s="389"/>
      <c r="AU104" s="389"/>
      <c r="AV104" s="389"/>
      <c r="AW104" s="389"/>
      <c r="AX104" s="389"/>
      <c r="AY104" s="389"/>
      <c r="AZ104" s="389"/>
      <c r="BA104" s="389"/>
      <c r="BB104" s="389"/>
      <c r="BC104" s="389"/>
      <c r="BD104" s="389"/>
      <c r="BE104" s="389"/>
      <c r="BF104" s="389"/>
      <c r="BG104" s="389"/>
      <c r="BH104" s="389"/>
      <c r="BI104" s="389"/>
      <c r="BJ104" s="389"/>
      <c r="BK104" s="389"/>
      <c r="BL104" s="389"/>
      <c r="BM104" s="389"/>
      <c r="BN104" s="389"/>
      <c r="BO104" s="389"/>
      <c r="BP104" s="389"/>
      <c r="BQ104" s="389"/>
      <c r="BR104" s="389"/>
      <c r="BS104" s="389"/>
      <c r="BT104" s="389"/>
      <c r="BU104" s="389"/>
      <c r="BV104" s="389"/>
      <c r="BW104" s="389"/>
      <c r="BX104" s="389"/>
      <c r="BY104" s="389"/>
      <c r="BZ104" s="389"/>
      <c r="CA104" s="389"/>
      <c r="CB104" s="389"/>
      <c r="CC104" s="389"/>
      <c r="CD104" s="389"/>
      <c r="CE104" s="389"/>
      <c r="CF104" s="389"/>
      <c r="CG104" s="389"/>
      <c r="CH104" s="389"/>
      <c r="CI104" s="389"/>
      <c r="CJ104" s="389"/>
      <c r="CK104" s="389"/>
      <c r="CL104" s="389"/>
      <c r="CM104" s="389"/>
      <c r="CN104" s="389"/>
      <c r="CO104" s="389"/>
      <c r="CP104" s="389"/>
      <c r="CQ104" s="389"/>
      <c r="CR104" s="389"/>
      <c r="CS104" s="389"/>
      <c r="CT104" s="389"/>
      <c r="CU104" s="389"/>
      <c r="CV104" s="389"/>
      <c r="CW104" s="389"/>
      <c r="CX104" s="389"/>
      <c r="CY104" s="389"/>
      <c r="CZ104" s="389"/>
      <c r="DA104" s="389"/>
      <c r="DB104" s="389"/>
      <c r="DC104" s="389"/>
      <c r="DD104" s="389"/>
      <c r="DE104" s="389"/>
      <c r="DF104" s="389"/>
      <c r="DG104" s="389"/>
      <c r="DH104" s="389"/>
      <c r="DI104" s="389"/>
      <c r="DJ104" s="389"/>
      <c r="DK104" s="389"/>
      <c r="DL104" s="389"/>
      <c r="DM104" s="389"/>
      <c r="DN104" s="389"/>
      <c r="DO104" s="389"/>
      <c r="DP104" s="389"/>
      <c r="DQ104" s="389"/>
      <c r="DR104" s="389"/>
      <c r="DS104" s="389"/>
      <c r="DT104" s="389"/>
      <c r="DU104" s="389"/>
      <c r="DV104" s="389"/>
      <c r="DW104" s="389"/>
      <c r="DX104" s="389"/>
      <c r="DY104" s="389"/>
      <c r="DZ104" s="389"/>
      <c r="EA104" s="389"/>
      <c r="EB104" s="389"/>
      <c r="EC104" s="389"/>
      <c r="ED104" s="389"/>
      <c r="EE104" s="389"/>
      <c r="EF104" s="389"/>
      <c r="EG104" s="389"/>
      <c r="EH104" s="389"/>
      <c r="EI104" s="389"/>
      <c r="EJ104" s="389"/>
      <c r="EK104" s="389"/>
      <c r="EL104" s="389"/>
      <c r="EM104" s="389"/>
      <c r="EN104" s="389"/>
      <c r="EO104" s="389"/>
      <c r="EP104" s="389"/>
      <c r="EQ104" s="389"/>
      <c r="ER104" s="389"/>
      <c r="ES104" s="389"/>
      <c r="ET104" s="389"/>
      <c r="EU104" s="389"/>
      <c r="EV104" s="389"/>
      <c r="EW104" s="389"/>
      <c r="EX104" s="389"/>
      <c r="EY104" s="389"/>
      <c r="EZ104" s="389"/>
      <c r="FA104" s="389"/>
      <c r="FB104" s="389"/>
      <c r="FC104" s="389"/>
      <c r="FD104" s="389"/>
      <c r="FE104" s="389"/>
      <c r="FF104" s="389"/>
      <c r="FG104" s="389"/>
      <c r="FH104" s="389"/>
      <c r="FI104" s="389"/>
      <c r="FJ104" s="389"/>
      <c r="FK104" s="389"/>
      <c r="FL104" s="389"/>
      <c r="FM104" s="389"/>
      <c r="FN104" s="389"/>
      <c r="FO104" s="389"/>
      <c r="FP104" s="389"/>
      <c r="FQ104" s="389"/>
      <c r="FR104" s="389"/>
      <c r="FS104" s="389"/>
      <c r="FT104" s="389"/>
      <c r="FU104" s="389"/>
      <c r="FV104" s="389"/>
      <c r="FW104" s="389"/>
      <c r="FX104" s="389"/>
      <c r="FY104" s="389"/>
      <c r="FZ104" s="389"/>
      <c r="GA104" s="389"/>
      <c r="GB104" s="389"/>
      <c r="GC104" s="389"/>
      <c r="GD104" s="389"/>
      <c r="GE104" s="389"/>
      <c r="GF104" s="389"/>
      <c r="GG104" s="389"/>
      <c r="GH104" s="389"/>
      <c r="GI104" s="389"/>
      <c r="GJ104" s="389"/>
      <c r="GK104" s="389"/>
      <c r="GL104" s="389"/>
      <c r="GM104" s="389"/>
      <c r="GN104" s="389"/>
      <c r="GO104" s="389"/>
      <c r="GP104" s="389"/>
      <c r="GQ104" s="389"/>
      <c r="GR104" s="389"/>
      <c r="GS104" s="389"/>
      <c r="GT104" s="389"/>
      <c r="GU104" s="389"/>
      <c r="GV104" s="389"/>
      <c r="GW104" s="389"/>
      <c r="GX104" s="389"/>
      <c r="GY104" s="389"/>
      <c r="GZ104" s="389"/>
      <c r="HA104" s="389"/>
      <c r="HB104" s="389"/>
      <c r="HC104" s="389"/>
      <c r="HD104" s="389"/>
      <c r="HE104" s="389"/>
      <c r="HF104" s="389"/>
      <c r="HG104" s="389"/>
      <c r="HH104" s="389"/>
      <c r="HI104" s="389"/>
      <c r="HJ104" s="389"/>
      <c r="HK104" s="389"/>
      <c r="HL104" s="389"/>
      <c r="HM104" s="389"/>
      <c r="HN104" s="389"/>
      <c r="HO104" s="389"/>
      <c r="HP104" s="389"/>
      <c r="HQ104" s="389"/>
      <c r="HR104" s="389"/>
      <c r="HS104" s="389"/>
      <c r="HT104" s="389"/>
      <c r="HU104" s="389"/>
      <c r="HV104" s="389"/>
      <c r="HW104" s="389"/>
      <c r="HX104" s="389"/>
      <c r="HY104" s="389"/>
      <c r="HZ104" s="389"/>
      <c r="IA104" s="389"/>
      <c r="IB104" s="389"/>
      <c r="IC104" s="389"/>
      <c r="ID104" s="389"/>
      <c r="IE104" s="389"/>
      <c r="IF104" s="389"/>
      <c r="IG104" s="389"/>
      <c r="IH104" s="389"/>
      <c r="II104" s="389"/>
      <c r="IJ104" s="389"/>
      <c r="IK104" s="389"/>
      <c r="IL104" s="389"/>
      <c r="IM104" s="389"/>
      <c r="IN104" s="389"/>
      <c r="IO104" s="389"/>
      <c r="IP104" s="389"/>
      <c r="IQ104" s="389"/>
      <c r="IR104" s="389"/>
      <c r="IS104" s="389"/>
      <c r="IT104" s="389"/>
      <c r="IU104" s="389"/>
      <c r="IV104" s="389"/>
      <c r="IW104" s="389"/>
      <c r="IX104" s="389"/>
      <c r="IY104" s="389"/>
      <c r="IZ104" s="389"/>
      <c r="JA104" s="389"/>
      <c r="JB104" s="389"/>
      <c r="JC104" s="389"/>
      <c r="JD104" s="389"/>
      <c r="JE104" s="389"/>
      <c r="JF104" s="389"/>
      <c r="JG104" s="389"/>
      <c r="JH104" s="389"/>
      <c r="JI104" s="389"/>
      <c r="JJ104" s="389"/>
      <c r="JK104" s="389"/>
      <c r="JL104" s="389"/>
      <c r="JM104" s="389"/>
      <c r="JN104" s="389"/>
      <c r="JO104" s="389"/>
      <c r="JP104" s="389"/>
      <c r="JQ104" s="389"/>
      <c r="JR104" s="389"/>
      <c r="JS104" s="389"/>
      <c r="JT104" s="389"/>
      <c r="JU104" s="389"/>
      <c r="JV104" s="389"/>
      <c r="JW104" s="389"/>
      <c r="JX104" s="389"/>
      <c r="JY104" s="389"/>
      <c r="JZ104" s="389"/>
      <c r="KA104" s="389"/>
      <c r="KB104" s="389"/>
      <c r="KC104" s="389"/>
      <c r="KD104" s="389"/>
      <c r="KE104" s="389"/>
      <c r="KF104" s="389"/>
      <c r="KG104" s="389"/>
      <c r="KH104" s="389"/>
      <c r="KI104" s="389"/>
      <c r="KJ104" s="389"/>
      <c r="KK104" s="389"/>
      <c r="KL104" s="389"/>
      <c r="KM104" s="389"/>
      <c r="KN104" s="389"/>
      <c r="KO104" s="389"/>
      <c r="KP104" s="389"/>
      <c r="KQ104" s="389"/>
      <c r="KR104" s="389"/>
      <c r="KS104" s="389"/>
      <c r="KT104" s="389"/>
      <c r="KU104" s="389"/>
      <c r="KV104" s="389"/>
      <c r="KW104" s="389"/>
      <c r="KX104" s="389"/>
      <c r="KY104" s="389"/>
      <c r="KZ104" s="389"/>
      <c r="LA104" s="389"/>
      <c r="LB104" s="389"/>
      <c r="LC104" s="389"/>
      <c r="LD104" s="389"/>
      <c r="LE104" s="389"/>
      <c r="LF104" s="389"/>
      <c r="LG104" s="389"/>
      <c r="LH104" s="389"/>
      <c r="LI104" s="389"/>
      <c r="LJ104" s="389"/>
      <c r="LK104" s="389"/>
      <c r="LL104" s="389"/>
      <c r="LM104" s="389"/>
      <c r="LN104" s="389"/>
      <c r="LO104" s="389"/>
      <c r="LP104" s="389"/>
      <c r="LQ104" s="389"/>
      <c r="LR104" s="389"/>
      <c r="LS104" s="389"/>
      <c r="LT104" s="389"/>
      <c r="LU104" s="389"/>
      <c r="LV104" s="389"/>
      <c r="LW104" s="389"/>
      <c r="LX104" s="389"/>
      <c r="LY104" s="389"/>
      <c r="LZ104" s="389"/>
      <c r="MA104" s="389"/>
      <c r="MB104" s="389"/>
      <c r="MC104" s="389"/>
      <c r="MD104" s="389"/>
      <c r="ME104" s="389"/>
      <c r="MF104" s="389"/>
      <c r="MG104" s="389"/>
      <c r="MH104" s="389"/>
      <c r="MI104" s="389"/>
      <c r="MJ104" s="389"/>
      <c r="MK104" s="389"/>
      <c r="ML104" s="389"/>
      <c r="MM104" s="389"/>
      <c r="MN104" s="389"/>
      <c r="MO104" s="389"/>
      <c r="MP104" s="389"/>
      <c r="MQ104" s="389"/>
      <c r="MR104" s="389"/>
      <c r="MS104" s="389"/>
      <c r="MT104" s="389"/>
      <c r="MU104" s="389"/>
      <c r="MV104" s="389"/>
      <c r="MW104" s="389"/>
    </row>
    <row r="105" s="387" customFormat="true" ht="12" hidden="false" customHeight="true" outlineLevel="0" collapsed="false">
      <c r="A105" s="385"/>
      <c r="B105" s="386"/>
      <c r="C105" s="386"/>
      <c r="D105" s="386"/>
      <c r="E105" s="386"/>
      <c r="F105" s="386"/>
      <c r="G105" s="386"/>
      <c r="H105" s="386"/>
      <c r="I105" s="386"/>
      <c r="J105" s="386"/>
      <c r="K105" s="386"/>
      <c r="L105" s="386"/>
      <c r="M105" s="386"/>
      <c r="N105" s="386"/>
      <c r="O105" s="386"/>
      <c r="P105" s="386"/>
      <c r="Q105" s="386"/>
      <c r="R105" s="386"/>
      <c r="S105" s="386"/>
      <c r="T105" s="386"/>
      <c r="U105" s="386"/>
      <c r="V105" s="386"/>
      <c r="W105" s="386"/>
      <c r="X105" s="386"/>
      <c r="Y105" s="386"/>
      <c r="Z105" s="386"/>
      <c r="AA105" s="386"/>
      <c r="AB105" s="386"/>
      <c r="AC105" s="386"/>
      <c r="AD105" s="386"/>
      <c r="AE105" s="386"/>
      <c r="AF105" s="386"/>
      <c r="AG105" s="386"/>
      <c r="AH105" s="386"/>
      <c r="AI105" s="386"/>
      <c r="AJ105" s="386"/>
      <c r="AK105" s="386"/>
      <c r="AL105" s="386"/>
      <c r="AM105" s="386"/>
      <c r="AN105" s="386"/>
      <c r="AO105" s="386"/>
      <c r="AP105" s="386"/>
      <c r="AQ105" s="386"/>
      <c r="AR105" s="386"/>
      <c r="AS105" s="386"/>
      <c r="AT105" s="386"/>
      <c r="AU105" s="386"/>
      <c r="AV105" s="386"/>
      <c r="AW105" s="386"/>
      <c r="AX105" s="386"/>
      <c r="AY105" s="386"/>
      <c r="AZ105" s="386"/>
      <c r="BA105" s="386"/>
      <c r="BB105" s="386"/>
      <c r="BC105" s="386"/>
      <c r="BD105" s="386"/>
      <c r="BE105" s="386"/>
      <c r="BF105" s="386"/>
      <c r="BG105" s="386"/>
      <c r="BH105" s="386"/>
      <c r="BI105" s="386"/>
      <c r="BJ105" s="386"/>
      <c r="BK105" s="386"/>
      <c r="BL105" s="386"/>
      <c r="BM105" s="386"/>
      <c r="BN105" s="386"/>
      <c r="BO105" s="386"/>
      <c r="BP105" s="386"/>
      <c r="BQ105" s="386"/>
      <c r="BR105" s="386"/>
      <c r="BS105" s="386"/>
      <c r="BT105" s="386"/>
      <c r="BU105" s="386"/>
      <c r="BV105" s="386"/>
      <c r="BW105" s="386"/>
      <c r="BX105" s="386"/>
      <c r="BY105" s="386"/>
      <c r="BZ105" s="386"/>
      <c r="CA105" s="386"/>
      <c r="CB105" s="386"/>
      <c r="CC105" s="386"/>
      <c r="CD105" s="386"/>
      <c r="CE105" s="386"/>
      <c r="CF105" s="386"/>
      <c r="CG105" s="386"/>
      <c r="CH105" s="386"/>
      <c r="CI105" s="386"/>
      <c r="CJ105" s="386"/>
      <c r="CK105" s="386"/>
      <c r="CL105" s="386"/>
      <c r="CM105" s="386"/>
      <c r="CN105" s="386"/>
      <c r="CO105" s="386"/>
      <c r="CP105" s="386"/>
      <c r="CQ105" s="386"/>
      <c r="CR105" s="386"/>
      <c r="CS105" s="386"/>
      <c r="CT105" s="386"/>
      <c r="CU105" s="386"/>
      <c r="CV105" s="386"/>
      <c r="CW105" s="386"/>
      <c r="CX105" s="386"/>
      <c r="CY105" s="386"/>
      <c r="CZ105" s="386"/>
      <c r="DA105" s="386"/>
      <c r="DB105" s="386"/>
      <c r="DC105" s="386"/>
      <c r="DD105" s="386"/>
      <c r="DE105" s="386"/>
      <c r="DF105" s="386"/>
      <c r="DG105" s="386"/>
      <c r="DH105" s="386"/>
      <c r="DI105" s="386"/>
      <c r="DJ105" s="386"/>
      <c r="DK105" s="386"/>
      <c r="DL105" s="386"/>
      <c r="DM105" s="386"/>
      <c r="DN105" s="386"/>
      <c r="DO105" s="386"/>
      <c r="DP105" s="386"/>
      <c r="DQ105" s="386"/>
      <c r="DR105" s="386"/>
      <c r="DS105" s="386"/>
      <c r="DT105" s="386"/>
      <c r="DU105" s="386"/>
      <c r="DV105" s="386"/>
      <c r="DW105" s="386"/>
      <c r="DX105" s="386"/>
      <c r="DY105" s="386"/>
      <c r="DZ105" s="386"/>
      <c r="EA105" s="386"/>
      <c r="EB105" s="386"/>
      <c r="EC105" s="386"/>
      <c r="ED105" s="386"/>
      <c r="EE105" s="386"/>
      <c r="EF105" s="386"/>
      <c r="EG105" s="386"/>
      <c r="EH105" s="386"/>
      <c r="EI105" s="386"/>
      <c r="EJ105" s="386"/>
      <c r="EK105" s="386"/>
      <c r="EL105" s="386"/>
      <c r="EM105" s="386"/>
      <c r="EN105" s="386"/>
      <c r="EO105" s="386"/>
      <c r="EP105" s="386"/>
      <c r="EQ105" s="386"/>
      <c r="ER105" s="386"/>
      <c r="ES105" s="386"/>
      <c r="ET105" s="386"/>
      <c r="EU105" s="386"/>
      <c r="EV105" s="386"/>
      <c r="EW105" s="386"/>
      <c r="EX105" s="386"/>
      <c r="EY105" s="386"/>
      <c r="EZ105" s="386"/>
      <c r="FA105" s="386"/>
      <c r="FB105" s="386"/>
      <c r="FC105" s="386"/>
      <c r="FD105" s="386"/>
      <c r="FE105" s="386"/>
      <c r="FF105" s="386"/>
      <c r="FG105" s="386"/>
      <c r="FH105" s="386"/>
      <c r="FI105" s="386"/>
      <c r="FJ105" s="386"/>
      <c r="FK105" s="386"/>
      <c r="FL105" s="386"/>
      <c r="FM105" s="386"/>
      <c r="FN105" s="386"/>
      <c r="FO105" s="386"/>
      <c r="FP105" s="386"/>
      <c r="FQ105" s="386"/>
      <c r="FR105" s="386"/>
      <c r="FS105" s="386"/>
      <c r="FT105" s="386"/>
      <c r="FU105" s="386"/>
      <c r="FV105" s="386"/>
      <c r="FW105" s="386"/>
      <c r="FX105" s="386"/>
      <c r="FY105" s="386"/>
      <c r="FZ105" s="386"/>
      <c r="GA105" s="386"/>
      <c r="GB105" s="386"/>
      <c r="GC105" s="386"/>
      <c r="GD105" s="386"/>
      <c r="GE105" s="386"/>
      <c r="GF105" s="386"/>
      <c r="GG105" s="386"/>
      <c r="GH105" s="386"/>
      <c r="GI105" s="386"/>
      <c r="GJ105" s="386"/>
      <c r="GK105" s="386"/>
      <c r="GL105" s="386"/>
      <c r="GM105" s="386"/>
      <c r="GN105" s="386"/>
      <c r="GO105" s="386"/>
      <c r="GP105" s="386"/>
      <c r="GQ105" s="386"/>
      <c r="GR105" s="386"/>
      <c r="GS105" s="386"/>
      <c r="GT105" s="386"/>
      <c r="GU105" s="386"/>
      <c r="GV105" s="386"/>
      <c r="GW105" s="386"/>
      <c r="GX105" s="386"/>
      <c r="GY105" s="386"/>
      <c r="GZ105" s="386"/>
      <c r="HA105" s="386"/>
      <c r="HB105" s="386"/>
      <c r="HC105" s="386"/>
      <c r="HD105" s="386"/>
      <c r="HE105" s="386"/>
      <c r="HF105" s="386"/>
      <c r="HG105" s="386"/>
      <c r="HH105" s="386"/>
      <c r="HI105" s="386"/>
      <c r="HJ105" s="386"/>
      <c r="HK105" s="386"/>
      <c r="HL105" s="386"/>
      <c r="HM105" s="386"/>
      <c r="HN105" s="386"/>
      <c r="HO105" s="386"/>
      <c r="HP105" s="386"/>
      <c r="HQ105" s="386"/>
      <c r="HR105" s="386"/>
      <c r="HS105" s="386"/>
      <c r="HT105" s="386"/>
      <c r="HU105" s="386"/>
      <c r="HV105" s="386"/>
      <c r="HW105" s="386"/>
      <c r="HX105" s="386"/>
      <c r="HY105" s="386"/>
      <c r="HZ105" s="386"/>
      <c r="IA105" s="386"/>
      <c r="IB105" s="386"/>
      <c r="IC105" s="386"/>
      <c r="ID105" s="386"/>
      <c r="IE105" s="386"/>
      <c r="IF105" s="386"/>
      <c r="IG105" s="386"/>
      <c r="IH105" s="386"/>
      <c r="II105" s="386"/>
      <c r="IJ105" s="386"/>
      <c r="IK105" s="386"/>
      <c r="IL105" s="386"/>
      <c r="IM105" s="386"/>
      <c r="IN105" s="386"/>
      <c r="IO105" s="386"/>
      <c r="IP105" s="386"/>
      <c r="IQ105" s="386"/>
      <c r="IR105" s="386"/>
      <c r="IS105" s="386"/>
      <c r="IT105" s="386"/>
      <c r="IU105" s="386"/>
      <c r="IV105" s="386"/>
      <c r="IW105" s="386"/>
      <c r="IX105" s="386"/>
      <c r="IY105" s="386"/>
      <c r="IZ105" s="386"/>
      <c r="JA105" s="386"/>
      <c r="JB105" s="386"/>
      <c r="JC105" s="386"/>
      <c r="JD105" s="386"/>
      <c r="JE105" s="386"/>
      <c r="JF105" s="386"/>
      <c r="JG105" s="386"/>
      <c r="JH105" s="386"/>
      <c r="JI105" s="386"/>
      <c r="JJ105" s="386"/>
      <c r="JK105" s="386"/>
      <c r="JL105" s="386"/>
      <c r="JM105" s="386"/>
      <c r="JN105" s="386"/>
      <c r="JO105" s="386"/>
      <c r="JP105" s="386"/>
      <c r="JQ105" s="386"/>
      <c r="JR105" s="386"/>
      <c r="JS105" s="386"/>
      <c r="JT105" s="386"/>
      <c r="JU105" s="386"/>
      <c r="JV105" s="386"/>
      <c r="JW105" s="386"/>
      <c r="JX105" s="386"/>
      <c r="JY105" s="386"/>
      <c r="JZ105" s="386"/>
      <c r="KA105" s="386"/>
      <c r="KB105" s="386"/>
      <c r="KC105" s="386"/>
      <c r="KD105" s="386"/>
      <c r="KE105" s="386"/>
      <c r="KF105" s="386"/>
      <c r="KG105" s="386"/>
      <c r="KH105" s="386"/>
      <c r="KI105" s="386"/>
      <c r="KJ105" s="386"/>
      <c r="KK105" s="386"/>
      <c r="KL105" s="386"/>
      <c r="KM105" s="386"/>
      <c r="KN105" s="386"/>
      <c r="KO105" s="386"/>
      <c r="KP105" s="386"/>
      <c r="KQ105" s="386"/>
      <c r="KR105" s="386"/>
      <c r="KS105" s="386"/>
      <c r="KT105" s="386"/>
      <c r="KU105" s="386"/>
      <c r="KV105" s="386"/>
      <c r="KW105" s="386"/>
      <c r="KX105" s="386"/>
      <c r="KY105" s="386"/>
      <c r="KZ105" s="386"/>
      <c r="LA105" s="386"/>
      <c r="LB105" s="386"/>
      <c r="LC105" s="386"/>
      <c r="LD105" s="386"/>
      <c r="LE105" s="386"/>
      <c r="LF105" s="386"/>
      <c r="LG105" s="386"/>
      <c r="LH105" s="386"/>
      <c r="LI105" s="386"/>
      <c r="LJ105" s="386"/>
      <c r="LK105" s="386"/>
      <c r="LL105" s="386"/>
      <c r="LM105" s="386"/>
      <c r="LN105" s="386"/>
      <c r="LO105" s="386"/>
      <c r="LP105" s="386"/>
      <c r="LQ105" s="386"/>
      <c r="LR105" s="386"/>
      <c r="LS105" s="386"/>
      <c r="LT105" s="386"/>
      <c r="LU105" s="386"/>
      <c r="LV105" s="386"/>
      <c r="LW105" s="386"/>
      <c r="LX105" s="386"/>
      <c r="LY105" s="386"/>
      <c r="LZ105" s="386"/>
      <c r="MA105" s="386"/>
      <c r="MB105" s="386"/>
      <c r="MC105" s="386"/>
      <c r="MD105" s="386"/>
      <c r="ME105" s="386"/>
      <c r="MF105" s="386"/>
      <c r="MG105" s="386"/>
      <c r="MH105" s="386"/>
      <c r="MI105" s="386"/>
      <c r="MJ105" s="386"/>
      <c r="MK105" s="386"/>
      <c r="ML105" s="386"/>
      <c r="MM105" s="386"/>
      <c r="MN105" s="386"/>
      <c r="MO105" s="386"/>
      <c r="MP105" s="386"/>
      <c r="MQ105" s="386"/>
      <c r="MR105" s="386"/>
      <c r="MS105" s="386"/>
      <c r="MT105" s="386"/>
      <c r="MU105" s="386"/>
      <c r="MV105" s="386"/>
      <c r="MW105" s="386"/>
    </row>
    <row r="106" s="384" customFormat="true" ht="14.25" hidden="false" customHeight="true" outlineLevel="0" collapsed="false">
      <c r="A106" s="382" t="s">
        <v>166</v>
      </c>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383"/>
      <c r="AQ106" s="383"/>
      <c r="AR106" s="383"/>
      <c r="AS106" s="383"/>
      <c r="AT106" s="383"/>
      <c r="AU106" s="383"/>
      <c r="AV106" s="383"/>
      <c r="AW106" s="383"/>
      <c r="AX106" s="383"/>
      <c r="AY106" s="383"/>
      <c r="AZ106" s="383"/>
      <c r="BA106" s="383"/>
      <c r="BB106" s="383"/>
      <c r="BC106" s="383"/>
      <c r="BD106" s="383"/>
      <c r="BE106" s="383"/>
      <c r="BF106" s="383"/>
      <c r="BG106" s="383"/>
      <c r="BH106" s="383"/>
      <c r="BI106" s="383"/>
      <c r="BJ106" s="383"/>
      <c r="BK106" s="383"/>
      <c r="BL106" s="383"/>
      <c r="BM106" s="383"/>
      <c r="BN106" s="383"/>
      <c r="BO106" s="383"/>
      <c r="BP106" s="383"/>
      <c r="BQ106" s="383"/>
      <c r="BR106" s="383"/>
      <c r="BS106" s="383"/>
      <c r="BT106" s="383"/>
      <c r="BU106" s="383"/>
      <c r="BV106" s="383"/>
      <c r="BW106" s="383"/>
      <c r="BX106" s="383"/>
      <c r="BY106" s="383"/>
      <c r="BZ106" s="383"/>
      <c r="CA106" s="383"/>
      <c r="CB106" s="383"/>
      <c r="CC106" s="383"/>
      <c r="CD106" s="383"/>
      <c r="CE106" s="383"/>
      <c r="CF106" s="383"/>
      <c r="CG106" s="383"/>
      <c r="CH106" s="383"/>
      <c r="CI106" s="383"/>
      <c r="CJ106" s="383"/>
      <c r="CK106" s="383"/>
      <c r="CL106" s="383"/>
      <c r="CM106" s="383"/>
      <c r="CN106" s="383"/>
      <c r="CO106" s="383"/>
      <c r="CP106" s="383"/>
      <c r="CQ106" s="383"/>
      <c r="CR106" s="383"/>
      <c r="CS106" s="383"/>
      <c r="CT106" s="383"/>
      <c r="CU106" s="383"/>
      <c r="CV106" s="383"/>
      <c r="CW106" s="383"/>
      <c r="CX106" s="383"/>
      <c r="CY106" s="383"/>
      <c r="CZ106" s="383"/>
      <c r="DA106" s="383"/>
      <c r="DB106" s="383"/>
      <c r="DC106" s="383"/>
      <c r="DD106" s="383"/>
      <c r="DE106" s="383"/>
      <c r="DF106" s="383"/>
      <c r="DG106" s="383"/>
      <c r="DH106" s="383"/>
      <c r="DI106" s="383"/>
      <c r="DJ106" s="383"/>
      <c r="DK106" s="383"/>
      <c r="DL106" s="383"/>
      <c r="DM106" s="383"/>
      <c r="DN106" s="383"/>
      <c r="DO106" s="383"/>
      <c r="DP106" s="383"/>
      <c r="DQ106" s="383"/>
      <c r="DR106" s="383"/>
      <c r="DS106" s="383"/>
      <c r="DT106" s="383"/>
      <c r="DU106" s="383"/>
      <c r="DV106" s="383"/>
      <c r="DW106" s="383"/>
      <c r="DX106" s="383"/>
      <c r="DY106" s="383"/>
      <c r="DZ106" s="383"/>
      <c r="EA106" s="383"/>
      <c r="EB106" s="383"/>
      <c r="EC106" s="383"/>
      <c r="ED106" s="383"/>
      <c r="EE106" s="383"/>
      <c r="EF106" s="383"/>
      <c r="EG106" s="383"/>
      <c r="EH106" s="383"/>
      <c r="EI106" s="383"/>
      <c r="EJ106" s="383"/>
      <c r="EK106" s="383"/>
      <c r="EL106" s="383"/>
      <c r="EM106" s="383"/>
      <c r="EN106" s="383"/>
      <c r="EO106" s="383"/>
      <c r="EP106" s="383"/>
      <c r="EQ106" s="383"/>
      <c r="ER106" s="383"/>
      <c r="ES106" s="383"/>
      <c r="ET106" s="383"/>
      <c r="EU106" s="383"/>
      <c r="EV106" s="383"/>
      <c r="EW106" s="383"/>
      <c r="EX106" s="383"/>
      <c r="EY106" s="383"/>
      <c r="EZ106" s="383"/>
      <c r="FA106" s="383"/>
      <c r="FB106" s="383"/>
      <c r="FC106" s="383"/>
      <c r="FD106" s="383"/>
      <c r="FE106" s="383"/>
      <c r="FF106" s="383"/>
      <c r="FG106" s="383"/>
      <c r="FH106" s="383"/>
      <c r="FI106" s="383"/>
      <c r="FJ106" s="383"/>
      <c r="FK106" s="383"/>
      <c r="FL106" s="383"/>
      <c r="FM106" s="383"/>
      <c r="FN106" s="383"/>
      <c r="FO106" s="383"/>
      <c r="FP106" s="383"/>
      <c r="FQ106" s="383"/>
      <c r="FR106" s="383"/>
      <c r="FS106" s="383"/>
      <c r="FT106" s="383"/>
      <c r="FU106" s="383"/>
      <c r="FV106" s="383"/>
      <c r="FW106" s="383"/>
      <c r="FX106" s="383"/>
      <c r="FY106" s="383"/>
      <c r="FZ106" s="383"/>
      <c r="GA106" s="383"/>
      <c r="GB106" s="383"/>
      <c r="GC106" s="383"/>
      <c r="GD106" s="383"/>
      <c r="GE106" s="383"/>
      <c r="GF106" s="383"/>
      <c r="GG106" s="383"/>
      <c r="GH106" s="383"/>
      <c r="GI106" s="383"/>
      <c r="GJ106" s="383"/>
      <c r="GK106" s="383"/>
      <c r="GL106" s="383"/>
      <c r="GM106" s="383"/>
      <c r="GN106" s="383"/>
      <c r="GO106" s="383"/>
      <c r="GP106" s="383"/>
      <c r="GQ106" s="383"/>
      <c r="GR106" s="383"/>
      <c r="GS106" s="383"/>
      <c r="GT106" s="383"/>
      <c r="GU106" s="383"/>
      <c r="GV106" s="383"/>
      <c r="GW106" s="383"/>
      <c r="GX106" s="383"/>
      <c r="GY106" s="383"/>
      <c r="GZ106" s="383"/>
      <c r="HA106" s="383"/>
      <c r="HB106" s="383"/>
      <c r="HC106" s="383"/>
      <c r="HD106" s="383"/>
      <c r="HE106" s="383"/>
      <c r="HF106" s="383"/>
      <c r="HG106" s="383"/>
      <c r="HH106" s="383"/>
      <c r="HI106" s="383"/>
      <c r="HJ106" s="383"/>
      <c r="HK106" s="383"/>
      <c r="HL106" s="383"/>
      <c r="HM106" s="383"/>
      <c r="HN106" s="383"/>
      <c r="HO106" s="383"/>
      <c r="HP106" s="383"/>
      <c r="HQ106" s="383"/>
      <c r="HR106" s="383"/>
      <c r="HS106" s="383"/>
      <c r="HT106" s="383"/>
      <c r="HU106" s="383"/>
      <c r="HV106" s="383"/>
      <c r="HW106" s="383"/>
      <c r="HX106" s="383"/>
      <c r="HY106" s="383"/>
      <c r="HZ106" s="383"/>
      <c r="IA106" s="383"/>
      <c r="IB106" s="383"/>
      <c r="IC106" s="383"/>
      <c r="ID106" s="383"/>
      <c r="IE106" s="383"/>
      <c r="IF106" s="383"/>
      <c r="IG106" s="383"/>
      <c r="IH106" s="383"/>
      <c r="II106" s="383"/>
      <c r="IJ106" s="383"/>
      <c r="IK106" s="383"/>
      <c r="IL106" s="383"/>
      <c r="IM106" s="383"/>
      <c r="IN106" s="383"/>
      <c r="IO106" s="383"/>
      <c r="IP106" s="383"/>
      <c r="IQ106" s="383"/>
      <c r="IR106" s="383"/>
      <c r="IS106" s="383"/>
      <c r="IT106" s="383"/>
      <c r="IU106" s="383"/>
      <c r="IV106" s="383"/>
      <c r="IW106" s="383"/>
      <c r="IX106" s="383"/>
      <c r="IY106" s="383"/>
      <c r="IZ106" s="383"/>
      <c r="JA106" s="383"/>
      <c r="JB106" s="383"/>
      <c r="JC106" s="383"/>
      <c r="JD106" s="383"/>
      <c r="JE106" s="383"/>
      <c r="JF106" s="383"/>
      <c r="JG106" s="383"/>
      <c r="JH106" s="383"/>
      <c r="JI106" s="383"/>
      <c r="JJ106" s="383"/>
      <c r="JK106" s="383"/>
      <c r="JL106" s="383"/>
      <c r="JM106" s="383"/>
      <c r="JN106" s="383"/>
      <c r="JO106" s="383"/>
      <c r="JP106" s="383"/>
      <c r="JQ106" s="383"/>
      <c r="JR106" s="383"/>
      <c r="JS106" s="383"/>
      <c r="JT106" s="383"/>
      <c r="JU106" s="383"/>
      <c r="JV106" s="383"/>
      <c r="JW106" s="383"/>
      <c r="JX106" s="383"/>
      <c r="JY106" s="383"/>
      <c r="JZ106" s="383"/>
      <c r="KA106" s="383"/>
      <c r="KB106" s="383"/>
      <c r="KC106" s="383"/>
      <c r="KD106" s="383"/>
      <c r="KE106" s="383"/>
      <c r="KF106" s="383"/>
      <c r="KG106" s="383"/>
      <c r="KH106" s="383"/>
      <c r="KI106" s="383"/>
      <c r="KJ106" s="383"/>
      <c r="KK106" s="383"/>
      <c r="KL106" s="383"/>
      <c r="KM106" s="383"/>
      <c r="KN106" s="383"/>
      <c r="KO106" s="383"/>
      <c r="KP106" s="383"/>
      <c r="KQ106" s="383"/>
      <c r="KR106" s="383"/>
      <c r="KS106" s="383"/>
      <c r="KT106" s="383"/>
      <c r="KU106" s="383"/>
      <c r="KV106" s="383"/>
      <c r="KW106" s="383"/>
      <c r="KX106" s="383"/>
      <c r="KY106" s="383"/>
      <c r="KZ106" s="383"/>
      <c r="LA106" s="383"/>
      <c r="LB106" s="383"/>
      <c r="LC106" s="383"/>
      <c r="LD106" s="383"/>
      <c r="LE106" s="383"/>
      <c r="LF106" s="383"/>
      <c r="LG106" s="383"/>
      <c r="LH106" s="383"/>
      <c r="LI106" s="383"/>
      <c r="LJ106" s="383"/>
      <c r="LK106" s="383"/>
      <c r="LL106" s="383"/>
      <c r="LM106" s="383"/>
      <c r="LN106" s="383"/>
      <c r="LO106" s="383"/>
      <c r="LP106" s="383"/>
      <c r="LQ106" s="383"/>
      <c r="LR106" s="383"/>
      <c r="LS106" s="383"/>
      <c r="LT106" s="383"/>
      <c r="LU106" s="383"/>
      <c r="LV106" s="383"/>
      <c r="LW106" s="383"/>
      <c r="LX106" s="383"/>
      <c r="LY106" s="383"/>
      <c r="LZ106" s="383"/>
      <c r="MA106" s="383"/>
      <c r="MB106" s="383"/>
      <c r="MC106" s="383"/>
      <c r="MD106" s="383"/>
      <c r="ME106" s="383"/>
      <c r="MF106" s="383"/>
      <c r="MG106" s="383"/>
      <c r="MH106" s="383"/>
      <c r="MI106" s="383"/>
      <c r="MJ106" s="383"/>
      <c r="MK106" s="383"/>
      <c r="ML106" s="383"/>
      <c r="MM106" s="383"/>
      <c r="MN106" s="383"/>
      <c r="MO106" s="383"/>
      <c r="MP106" s="383"/>
      <c r="MQ106" s="383"/>
      <c r="MR106" s="383"/>
      <c r="MS106" s="383"/>
      <c r="MT106" s="383"/>
      <c r="MU106" s="383"/>
      <c r="MV106" s="383"/>
      <c r="MW106" s="383"/>
    </row>
    <row r="107" s="384" customFormat="true" ht="14.25" hidden="false" customHeight="true" outlineLevel="0" collapsed="false">
      <c r="A107" s="390" t="s">
        <v>167</v>
      </c>
      <c r="B107" s="391"/>
      <c r="C107" s="391"/>
      <c r="D107" s="391"/>
      <c r="E107" s="391"/>
      <c r="F107" s="391"/>
      <c r="G107" s="391"/>
      <c r="H107" s="391"/>
      <c r="I107" s="391"/>
      <c r="J107" s="391"/>
      <c r="K107" s="391"/>
      <c r="L107" s="391"/>
      <c r="M107" s="391"/>
      <c r="N107" s="391"/>
      <c r="O107" s="391"/>
      <c r="P107" s="391"/>
      <c r="Q107" s="391"/>
      <c r="R107" s="391"/>
      <c r="S107" s="391"/>
      <c r="T107" s="391"/>
      <c r="U107" s="391"/>
      <c r="V107" s="391"/>
      <c r="W107" s="391"/>
      <c r="X107" s="391"/>
      <c r="Y107" s="391"/>
      <c r="Z107" s="391"/>
      <c r="AA107" s="391"/>
      <c r="AB107" s="391"/>
      <c r="AC107" s="391"/>
      <c r="AD107" s="391"/>
      <c r="AE107" s="391"/>
      <c r="AF107" s="391"/>
      <c r="AG107" s="391"/>
      <c r="AH107" s="391"/>
      <c r="AI107" s="391"/>
      <c r="AJ107" s="391"/>
      <c r="AK107" s="391"/>
      <c r="AL107" s="391"/>
      <c r="AM107" s="391"/>
      <c r="AN107" s="391"/>
      <c r="AO107" s="391"/>
      <c r="AP107" s="391"/>
      <c r="AQ107" s="391"/>
      <c r="AR107" s="391"/>
      <c r="AS107" s="391"/>
      <c r="AT107" s="391"/>
      <c r="AU107" s="391"/>
      <c r="AV107" s="391"/>
      <c r="AW107" s="391"/>
      <c r="AX107" s="391"/>
      <c r="AY107" s="391"/>
      <c r="AZ107" s="391"/>
      <c r="BA107" s="391"/>
      <c r="BB107" s="391"/>
      <c r="BC107" s="391"/>
      <c r="BD107" s="391"/>
      <c r="BE107" s="391"/>
      <c r="BF107" s="391"/>
      <c r="BG107" s="391"/>
      <c r="BH107" s="391"/>
      <c r="BI107" s="391"/>
      <c r="BJ107" s="391"/>
      <c r="BK107" s="391"/>
      <c r="BL107" s="391"/>
      <c r="BM107" s="391"/>
      <c r="BN107" s="391"/>
      <c r="BO107" s="391"/>
      <c r="BP107" s="391"/>
      <c r="BQ107" s="391"/>
      <c r="BR107" s="391"/>
      <c r="BS107" s="391"/>
      <c r="BT107" s="391"/>
      <c r="BU107" s="391"/>
      <c r="BV107" s="391"/>
      <c r="BW107" s="391"/>
      <c r="BX107" s="391"/>
      <c r="BY107" s="391"/>
      <c r="BZ107" s="391"/>
      <c r="CA107" s="391"/>
      <c r="CB107" s="391"/>
      <c r="CC107" s="391"/>
      <c r="CD107" s="391"/>
      <c r="CE107" s="391"/>
      <c r="CF107" s="391"/>
      <c r="CG107" s="391"/>
      <c r="CH107" s="391"/>
      <c r="CI107" s="391"/>
      <c r="CJ107" s="391"/>
      <c r="CK107" s="391"/>
      <c r="CL107" s="391"/>
      <c r="CM107" s="391"/>
      <c r="CN107" s="391"/>
      <c r="CO107" s="391"/>
      <c r="CP107" s="391"/>
      <c r="CQ107" s="391"/>
      <c r="CR107" s="391"/>
      <c r="CS107" s="391"/>
      <c r="CT107" s="391"/>
      <c r="CU107" s="391"/>
      <c r="CV107" s="391"/>
      <c r="CW107" s="391"/>
      <c r="CX107" s="391"/>
      <c r="CY107" s="391"/>
      <c r="CZ107" s="391"/>
      <c r="DA107" s="391"/>
      <c r="DB107" s="391"/>
      <c r="DC107" s="391"/>
      <c r="DD107" s="391"/>
      <c r="DE107" s="391"/>
      <c r="DF107" s="391"/>
      <c r="DG107" s="391"/>
      <c r="DH107" s="391"/>
      <c r="DI107" s="391"/>
      <c r="DJ107" s="391"/>
      <c r="DK107" s="391"/>
      <c r="DL107" s="391"/>
      <c r="DM107" s="391"/>
      <c r="DN107" s="391"/>
      <c r="DO107" s="391"/>
      <c r="DP107" s="391"/>
      <c r="DQ107" s="391"/>
      <c r="DR107" s="391"/>
      <c r="DS107" s="391"/>
      <c r="DT107" s="391"/>
      <c r="DU107" s="391"/>
      <c r="DV107" s="391"/>
      <c r="DW107" s="391"/>
      <c r="DX107" s="391"/>
      <c r="DY107" s="391"/>
      <c r="DZ107" s="391"/>
      <c r="EA107" s="391"/>
      <c r="EB107" s="391"/>
      <c r="EC107" s="391"/>
      <c r="ED107" s="391"/>
      <c r="EE107" s="391"/>
      <c r="EF107" s="391"/>
      <c r="EG107" s="391"/>
      <c r="EH107" s="391"/>
      <c r="EI107" s="391"/>
      <c r="EJ107" s="391"/>
      <c r="EK107" s="391"/>
      <c r="EL107" s="391"/>
      <c r="EM107" s="391"/>
      <c r="EN107" s="391"/>
      <c r="EO107" s="391"/>
      <c r="EP107" s="391"/>
      <c r="EQ107" s="391"/>
      <c r="ER107" s="391"/>
      <c r="ES107" s="391"/>
      <c r="ET107" s="391"/>
      <c r="EU107" s="391"/>
      <c r="EV107" s="391"/>
      <c r="EW107" s="391"/>
      <c r="EX107" s="391"/>
      <c r="EY107" s="391"/>
      <c r="EZ107" s="391"/>
      <c r="FA107" s="391"/>
      <c r="FB107" s="391"/>
      <c r="FC107" s="391"/>
      <c r="FD107" s="391"/>
      <c r="FE107" s="391"/>
      <c r="FF107" s="391"/>
      <c r="FG107" s="391"/>
      <c r="FH107" s="391"/>
      <c r="FI107" s="391"/>
      <c r="FJ107" s="391"/>
      <c r="FK107" s="391"/>
      <c r="FL107" s="391"/>
      <c r="FM107" s="391"/>
      <c r="FN107" s="391"/>
      <c r="FO107" s="391"/>
      <c r="FP107" s="391"/>
      <c r="FQ107" s="391"/>
      <c r="FR107" s="391"/>
      <c r="FS107" s="391"/>
      <c r="FT107" s="391"/>
      <c r="FU107" s="391"/>
      <c r="FV107" s="391"/>
      <c r="FW107" s="391"/>
      <c r="FX107" s="391"/>
      <c r="FY107" s="391"/>
      <c r="FZ107" s="391"/>
      <c r="GA107" s="391"/>
      <c r="GB107" s="391"/>
      <c r="GC107" s="391"/>
      <c r="GD107" s="391"/>
      <c r="GE107" s="391"/>
      <c r="GF107" s="391"/>
      <c r="GG107" s="391"/>
      <c r="GH107" s="391"/>
      <c r="GI107" s="391"/>
      <c r="GJ107" s="391"/>
      <c r="GK107" s="391"/>
      <c r="GL107" s="391"/>
      <c r="GM107" s="391"/>
      <c r="GN107" s="391"/>
      <c r="GO107" s="391"/>
      <c r="GP107" s="391"/>
      <c r="GQ107" s="391"/>
      <c r="GR107" s="391"/>
      <c r="GS107" s="391"/>
      <c r="GT107" s="391"/>
      <c r="GU107" s="391"/>
      <c r="GV107" s="391"/>
      <c r="GW107" s="391"/>
      <c r="GX107" s="391"/>
      <c r="GY107" s="391"/>
      <c r="GZ107" s="391"/>
      <c r="HA107" s="391"/>
      <c r="HB107" s="391"/>
      <c r="HC107" s="391"/>
      <c r="HD107" s="391"/>
      <c r="HE107" s="391"/>
      <c r="HF107" s="391"/>
      <c r="HG107" s="391"/>
      <c r="HH107" s="391"/>
      <c r="HI107" s="391"/>
      <c r="HJ107" s="391"/>
      <c r="HK107" s="391"/>
      <c r="HL107" s="391"/>
      <c r="HM107" s="391"/>
      <c r="HN107" s="391"/>
      <c r="HO107" s="391"/>
      <c r="HP107" s="391"/>
      <c r="HQ107" s="391"/>
      <c r="HR107" s="391"/>
      <c r="HS107" s="391"/>
      <c r="HT107" s="391"/>
      <c r="HU107" s="391"/>
      <c r="HV107" s="391"/>
      <c r="HW107" s="391"/>
      <c r="HX107" s="391"/>
      <c r="HY107" s="391"/>
      <c r="HZ107" s="391"/>
      <c r="IA107" s="391"/>
      <c r="IB107" s="391"/>
      <c r="IC107" s="391"/>
      <c r="ID107" s="391"/>
      <c r="IE107" s="391"/>
      <c r="IF107" s="391"/>
      <c r="IG107" s="391"/>
      <c r="IH107" s="391"/>
      <c r="II107" s="391"/>
      <c r="IJ107" s="391"/>
      <c r="IK107" s="391"/>
      <c r="IL107" s="391"/>
      <c r="IM107" s="391"/>
      <c r="IN107" s="391"/>
      <c r="IO107" s="391"/>
      <c r="IP107" s="391"/>
      <c r="IQ107" s="391"/>
      <c r="IR107" s="391"/>
      <c r="IS107" s="391"/>
      <c r="IT107" s="391"/>
      <c r="IU107" s="391"/>
      <c r="IV107" s="391"/>
      <c r="IW107" s="391"/>
      <c r="IX107" s="391"/>
      <c r="IY107" s="391"/>
      <c r="IZ107" s="391"/>
      <c r="JA107" s="391"/>
      <c r="JB107" s="391"/>
      <c r="JC107" s="391"/>
      <c r="JD107" s="391"/>
      <c r="JE107" s="391"/>
      <c r="JF107" s="391"/>
      <c r="JG107" s="391"/>
      <c r="JH107" s="391"/>
      <c r="JI107" s="391"/>
      <c r="JJ107" s="391"/>
      <c r="JK107" s="391"/>
      <c r="JL107" s="391"/>
      <c r="JM107" s="391"/>
      <c r="JN107" s="391"/>
      <c r="JO107" s="391"/>
      <c r="JP107" s="391"/>
      <c r="JQ107" s="391"/>
      <c r="JR107" s="391"/>
      <c r="JS107" s="391"/>
      <c r="JT107" s="391"/>
      <c r="JU107" s="391"/>
      <c r="JV107" s="391"/>
      <c r="JW107" s="391"/>
      <c r="JX107" s="391"/>
      <c r="JY107" s="391"/>
      <c r="JZ107" s="391"/>
      <c r="KA107" s="391"/>
      <c r="KB107" s="391"/>
      <c r="KC107" s="391"/>
      <c r="KD107" s="391"/>
      <c r="KE107" s="391"/>
      <c r="KF107" s="391"/>
      <c r="KG107" s="391"/>
      <c r="KH107" s="391"/>
      <c r="KI107" s="391"/>
      <c r="KJ107" s="391"/>
      <c r="KK107" s="391"/>
      <c r="KL107" s="391"/>
      <c r="KM107" s="391"/>
      <c r="KN107" s="391"/>
      <c r="KO107" s="391"/>
      <c r="KP107" s="391"/>
      <c r="KQ107" s="391"/>
      <c r="KR107" s="391"/>
      <c r="KS107" s="391"/>
      <c r="KT107" s="391"/>
      <c r="KU107" s="391"/>
      <c r="KV107" s="391"/>
      <c r="KW107" s="391"/>
      <c r="KX107" s="391"/>
      <c r="KY107" s="391"/>
      <c r="KZ107" s="391"/>
      <c r="LA107" s="391"/>
      <c r="LB107" s="391"/>
      <c r="LC107" s="391"/>
      <c r="LD107" s="391"/>
      <c r="LE107" s="391"/>
      <c r="LF107" s="391"/>
      <c r="LG107" s="391"/>
      <c r="LH107" s="391"/>
      <c r="LI107" s="391"/>
      <c r="LJ107" s="391"/>
      <c r="LK107" s="391"/>
      <c r="LL107" s="391"/>
      <c r="LM107" s="391"/>
      <c r="LN107" s="391"/>
      <c r="LO107" s="391"/>
      <c r="LP107" s="391"/>
      <c r="LQ107" s="391"/>
      <c r="LR107" s="391"/>
      <c r="LS107" s="391"/>
      <c r="LT107" s="391"/>
      <c r="LU107" s="391"/>
      <c r="LV107" s="391"/>
      <c r="LW107" s="391"/>
      <c r="LX107" s="391"/>
      <c r="LY107" s="391"/>
      <c r="LZ107" s="391"/>
      <c r="MA107" s="391"/>
      <c r="MB107" s="391"/>
      <c r="MC107" s="391"/>
      <c r="MD107" s="391"/>
      <c r="ME107" s="391"/>
      <c r="MF107" s="391"/>
      <c r="MG107" s="391"/>
      <c r="MH107" s="391"/>
      <c r="MI107" s="391"/>
      <c r="MJ107" s="391"/>
      <c r="MK107" s="391"/>
      <c r="ML107" s="391"/>
      <c r="MM107" s="391"/>
      <c r="MN107" s="391"/>
      <c r="MO107" s="391"/>
      <c r="MP107" s="391"/>
      <c r="MQ107" s="391"/>
      <c r="MR107" s="391"/>
      <c r="MS107" s="391"/>
      <c r="MT107" s="391"/>
      <c r="MU107" s="391"/>
      <c r="MV107" s="391"/>
      <c r="MW107" s="391"/>
    </row>
    <row r="108" s="384" customFormat="true" ht="13.5" hidden="false" customHeight="true" outlineLevel="0" collapsed="false">
      <c r="A108" s="388" t="s">
        <v>168</v>
      </c>
      <c r="B108" s="389"/>
      <c r="C108" s="389"/>
      <c r="D108" s="389"/>
      <c r="E108" s="389"/>
      <c r="F108" s="389"/>
      <c r="G108" s="389"/>
      <c r="H108" s="389"/>
      <c r="I108" s="389"/>
      <c r="J108" s="389"/>
      <c r="K108" s="389"/>
      <c r="L108" s="389"/>
      <c r="M108" s="389"/>
      <c r="N108" s="389"/>
      <c r="O108" s="389"/>
      <c r="P108" s="389"/>
      <c r="Q108" s="389"/>
      <c r="R108" s="389"/>
      <c r="S108" s="389"/>
      <c r="T108" s="389"/>
      <c r="U108" s="389"/>
      <c r="V108" s="389"/>
      <c r="W108" s="389"/>
      <c r="X108" s="389"/>
      <c r="Y108" s="389"/>
      <c r="Z108" s="389"/>
      <c r="AA108" s="389"/>
      <c r="AB108" s="389"/>
      <c r="AC108" s="389"/>
      <c r="AD108" s="389"/>
      <c r="AE108" s="389"/>
      <c r="AF108" s="389"/>
      <c r="AG108" s="389"/>
      <c r="AH108" s="389"/>
      <c r="AI108" s="389"/>
      <c r="AJ108" s="389"/>
      <c r="AK108" s="389"/>
      <c r="AL108" s="389"/>
      <c r="AM108" s="389"/>
      <c r="AN108" s="389"/>
      <c r="AO108" s="389"/>
      <c r="AP108" s="389"/>
      <c r="AQ108" s="389"/>
      <c r="AR108" s="389"/>
      <c r="AS108" s="389"/>
      <c r="AT108" s="389"/>
      <c r="AU108" s="389"/>
      <c r="AV108" s="389"/>
      <c r="AW108" s="389"/>
      <c r="AX108" s="389"/>
      <c r="AY108" s="389"/>
      <c r="AZ108" s="389"/>
      <c r="BA108" s="389"/>
      <c r="BB108" s="389"/>
      <c r="BC108" s="389"/>
      <c r="BD108" s="389"/>
      <c r="BE108" s="389"/>
      <c r="BF108" s="389"/>
      <c r="BG108" s="389"/>
      <c r="BH108" s="389"/>
      <c r="BI108" s="389"/>
      <c r="BJ108" s="389"/>
      <c r="BK108" s="389"/>
      <c r="BL108" s="389"/>
      <c r="BM108" s="389"/>
      <c r="BN108" s="389"/>
      <c r="BO108" s="389"/>
      <c r="BP108" s="389"/>
      <c r="BQ108" s="389"/>
      <c r="BR108" s="389"/>
      <c r="BS108" s="389"/>
      <c r="BT108" s="389"/>
      <c r="BU108" s="389"/>
      <c r="BV108" s="389"/>
      <c r="BW108" s="389"/>
      <c r="BX108" s="389"/>
      <c r="BY108" s="389"/>
      <c r="BZ108" s="389"/>
      <c r="CA108" s="389"/>
      <c r="CB108" s="389"/>
      <c r="CC108" s="389"/>
      <c r="CD108" s="389"/>
      <c r="CE108" s="389"/>
      <c r="CF108" s="389"/>
      <c r="CG108" s="389"/>
      <c r="CH108" s="389"/>
      <c r="CI108" s="389"/>
      <c r="CJ108" s="389"/>
      <c r="CK108" s="389"/>
      <c r="CL108" s="389"/>
      <c r="CM108" s="389"/>
      <c r="CN108" s="389"/>
      <c r="CO108" s="389"/>
      <c r="CP108" s="389"/>
      <c r="CQ108" s="389"/>
      <c r="CR108" s="389"/>
      <c r="CS108" s="389"/>
      <c r="CT108" s="389"/>
      <c r="CU108" s="389"/>
      <c r="CV108" s="389"/>
      <c r="CW108" s="389"/>
      <c r="CX108" s="389"/>
      <c r="CY108" s="389"/>
      <c r="CZ108" s="389"/>
      <c r="DA108" s="389"/>
      <c r="DB108" s="389"/>
      <c r="DC108" s="389"/>
      <c r="DD108" s="389"/>
      <c r="DE108" s="389"/>
      <c r="DF108" s="389"/>
      <c r="DG108" s="389"/>
      <c r="DH108" s="389"/>
      <c r="DI108" s="389"/>
      <c r="DJ108" s="389"/>
      <c r="DK108" s="389"/>
      <c r="DL108" s="389"/>
      <c r="DM108" s="389"/>
      <c r="DN108" s="389"/>
      <c r="DO108" s="389"/>
      <c r="DP108" s="389"/>
      <c r="DQ108" s="389"/>
      <c r="DR108" s="389"/>
      <c r="DS108" s="389"/>
      <c r="DT108" s="389"/>
      <c r="DU108" s="389"/>
      <c r="DV108" s="389"/>
      <c r="DW108" s="389"/>
      <c r="DX108" s="389"/>
      <c r="DY108" s="389"/>
      <c r="DZ108" s="389"/>
      <c r="EA108" s="389"/>
      <c r="EB108" s="389"/>
      <c r="EC108" s="389"/>
      <c r="ED108" s="389"/>
      <c r="EE108" s="389"/>
      <c r="EF108" s="389"/>
      <c r="EG108" s="389"/>
      <c r="EH108" s="389"/>
      <c r="EI108" s="389"/>
      <c r="EJ108" s="389"/>
      <c r="EK108" s="389"/>
      <c r="EL108" s="389"/>
      <c r="EM108" s="389"/>
      <c r="EN108" s="389"/>
      <c r="EO108" s="389"/>
      <c r="EP108" s="389"/>
      <c r="EQ108" s="389"/>
      <c r="ER108" s="389"/>
      <c r="ES108" s="389"/>
      <c r="ET108" s="389"/>
      <c r="EU108" s="389"/>
      <c r="EV108" s="389"/>
      <c r="EW108" s="389"/>
      <c r="EX108" s="389"/>
      <c r="EY108" s="389"/>
      <c r="EZ108" s="389"/>
      <c r="FA108" s="389"/>
      <c r="FB108" s="389"/>
      <c r="FC108" s="389"/>
      <c r="FD108" s="389"/>
      <c r="FE108" s="389"/>
      <c r="FF108" s="389"/>
      <c r="FG108" s="389"/>
      <c r="FH108" s="389"/>
      <c r="FI108" s="389"/>
      <c r="FJ108" s="389"/>
      <c r="FK108" s="389"/>
      <c r="FL108" s="389"/>
      <c r="FM108" s="389"/>
      <c r="FN108" s="389"/>
      <c r="FO108" s="389"/>
      <c r="FP108" s="389"/>
      <c r="FQ108" s="389"/>
      <c r="FR108" s="389"/>
      <c r="FS108" s="389"/>
      <c r="FT108" s="389"/>
      <c r="FU108" s="389"/>
      <c r="FV108" s="389"/>
      <c r="FW108" s="389"/>
      <c r="FX108" s="389"/>
      <c r="FY108" s="389"/>
      <c r="FZ108" s="389"/>
      <c r="GA108" s="389"/>
      <c r="GB108" s="389"/>
      <c r="GC108" s="389"/>
      <c r="GD108" s="389"/>
      <c r="GE108" s="389"/>
      <c r="GF108" s="389"/>
      <c r="GG108" s="389"/>
      <c r="GH108" s="389"/>
      <c r="GI108" s="389"/>
      <c r="GJ108" s="389"/>
      <c r="GK108" s="389"/>
      <c r="GL108" s="389"/>
      <c r="GM108" s="389"/>
      <c r="GN108" s="389"/>
      <c r="GO108" s="389"/>
      <c r="GP108" s="389"/>
      <c r="GQ108" s="389"/>
      <c r="GR108" s="389"/>
      <c r="GS108" s="389"/>
      <c r="GT108" s="389"/>
      <c r="GU108" s="389"/>
      <c r="GV108" s="389"/>
      <c r="GW108" s="389"/>
      <c r="GX108" s="389"/>
      <c r="GY108" s="389"/>
      <c r="GZ108" s="389"/>
      <c r="HA108" s="389"/>
      <c r="HB108" s="389"/>
      <c r="HC108" s="389"/>
      <c r="HD108" s="389"/>
      <c r="HE108" s="389"/>
      <c r="HF108" s="389"/>
      <c r="HG108" s="389"/>
      <c r="HH108" s="389"/>
      <c r="HI108" s="389"/>
      <c r="HJ108" s="389"/>
      <c r="HK108" s="389"/>
      <c r="HL108" s="389"/>
      <c r="HM108" s="389"/>
      <c r="HN108" s="389"/>
      <c r="HO108" s="389"/>
      <c r="HP108" s="389"/>
      <c r="HQ108" s="389"/>
      <c r="HR108" s="389"/>
      <c r="HS108" s="389"/>
      <c r="HT108" s="389"/>
      <c r="HU108" s="389"/>
      <c r="HV108" s="389"/>
      <c r="HW108" s="389"/>
      <c r="HX108" s="389"/>
      <c r="HY108" s="389"/>
      <c r="HZ108" s="389"/>
      <c r="IA108" s="389"/>
      <c r="IB108" s="389"/>
      <c r="IC108" s="389"/>
      <c r="ID108" s="389"/>
      <c r="IE108" s="389"/>
      <c r="IF108" s="389"/>
      <c r="IG108" s="389"/>
      <c r="IH108" s="389"/>
      <c r="II108" s="389"/>
      <c r="IJ108" s="389"/>
      <c r="IK108" s="389"/>
      <c r="IL108" s="389"/>
      <c r="IM108" s="389"/>
      <c r="IN108" s="389"/>
      <c r="IO108" s="389"/>
      <c r="IP108" s="389"/>
      <c r="IQ108" s="389"/>
      <c r="IR108" s="389"/>
      <c r="IS108" s="389"/>
      <c r="IT108" s="389"/>
      <c r="IU108" s="389"/>
      <c r="IV108" s="389"/>
      <c r="IW108" s="389"/>
      <c r="IX108" s="389"/>
      <c r="IY108" s="389"/>
      <c r="IZ108" s="389"/>
      <c r="JA108" s="389"/>
      <c r="JB108" s="389"/>
      <c r="JC108" s="389"/>
      <c r="JD108" s="389"/>
      <c r="JE108" s="389"/>
      <c r="JF108" s="389"/>
      <c r="JG108" s="389"/>
      <c r="JH108" s="389"/>
      <c r="JI108" s="389"/>
      <c r="JJ108" s="389"/>
      <c r="JK108" s="389"/>
      <c r="JL108" s="389"/>
      <c r="JM108" s="389"/>
      <c r="JN108" s="389"/>
      <c r="JO108" s="389"/>
      <c r="JP108" s="389"/>
      <c r="JQ108" s="389"/>
      <c r="JR108" s="389"/>
      <c r="JS108" s="389"/>
      <c r="JT108" s="389"/>
      <c r="JU108" s="389"/>
      <c r="JV108" s="389"/>
      <c r="JW108" s="389"/>
      <c r="JX108" s="389"/>
      <c r="JY108" s="389"/>
      <c r="JZ108" s="389"/>
      <c r="KA108" s="389"/>
      <c r="KB108" s="389"/>
      <c r="KC108" s="389"/>
      <c r="KD108" s="389"/>
      <c r="KE108" s="389"/>
      <c r="KF108" s="389"/>
      <c r="KG108" s="389"/>
      <c r="KH108" s="389"/>
      <c r="KI108" s="389"/>
      <c r="KJ108" s="389"/>
      <c r="KK108" s="389"/>
      <c r="KL108" s="389"/>
      <c r="KM108" s="389"/>
      <c r="KN108" s="389"/>
      <c r="KO108" s="389"/>
      <c r="KP108" s="389"/>
      <c r="KQ108" s="389"/>
      <c r="KR108" s="389"/>
      <c r="KS108" s="389"/>
      <c r="KT108" s="389"/>
      <c r="KU108" s="389"/>
      <c r="KV108" s="389"/>
      <c r="KW108" s="389"/>
      <c r="KX108" s="389"/>
      <c r="KY108" s="389"/>
      <c r="KZ108" s="389"/>
      <c r="LA108" s="389"/>
      <c r="LB108" s="389"/>
      <c r="LC108" s="389"/>
      <c r="LD108" s="389"/>
      <c r="LE108" s="389"/>
      <c r="LF108" s="389"/>
      <c r="LG108" s="389"/>
      <c r="LH108" s="389"/>
      <c r="LI108" s="389"/>
      <c r="LJ108" s="389"/>
      <c r="LK108" s="389"/>
      <c r="LL108" s="389"/>
      <c r="LM108" s="389"/>
      <c r="LN108" s="389"/>
      <c r="LO108" s="389"/>
      <c r="LP108" s="389"/>
      <c r="LQ108" s="389"/>
      <c r="LR108" s="389"/>
      <c r="LS108" s="389"/>
      <c r="LT108" s="389"/>
      <c r="LU108" s="389"/>
      <c r="LV108" s="389"/>
      <c r="LW108" s="389"/>
      <c r="LX108" s="389"/>
      <c r="LY108" s="389"/>
      <c r="LZ108" s="389"/>
      <c r="MA108" s="389"/>
      <c r="MB108" s="389"/>
      <c r="MC108" s="389"/>
      <c r="MD108" s="389"/>
      <c r="ME108" s="389"/>
      <c r="MF108" s="389"/>
      <c r="MG108" s="389"/>
      <c r="MH108" s="389"/>
      <c r="MI108" s="389"/>
      <c r="MJ108" s="389"/>
      <c r="MK108" s="389"/>
      <c r="ML108" s="389"/>
      <c r="MM108" s="389"/>
      <c r="MN108" s="389"/>
      <c r="MO108" s="389"/>
      <c r="MP108" s="389"/>
      <c r="MQ108" s="389"/>
      <c r="MR108" s="389"/>
      <c r="MS108" s="389"/>
      <c r="MT108" s="389"/>
      <c r="MU108" s="389"/>
      <c r="MV108" s="389"/>
      <c r="MW108" s="389"/>
    </row>
    <row r="109" s="384" customFormat="true" ht="13.5" hidden="false" customHeight="true" outlineLevel="0" collapsed="false">
      <c r="A109" s="388" t="s">
        <v>169</v>
      </c>
      <c r="B109" s="389"/>
      <c r="C109" s="389"/>
      <c r="D109" s="389"/>
      <c r="E109" s="389"/>
      <c r="F109" s="389"/>
      <c r="G109" s="389"/>
      <c r="H109" s="389"/>
      <c r="I109" s="389"/>
      <c r="J109" s="389"/>
      <c r="K109" s="389"/>
      <c r="L109" s="389"/>
      <c r="M109" s="389"/>
      <c r="N109" s="389"/>
      <c r="O109" s="389"/>
      <c r="P109" s="389"/>
      <c r="Q109" s="389"/>
      <c r="R109" s="389"/>
      <c r="S109" s="389"/>
      <c r="T109" s="389"/>
      <c r="U109" s="389"/>
      <c r="V109" s="389"/>
      <c r="W109" s="389"/>
      <c r="X109" s="389"/>
      <c r="Y109" s="389"/>
      <c r="Z109" s="389"/>
      <c r="AA109" s="389"/>
      <c r="AB109" s="389"/>
      <c r="AC109" s="389"/>
      <c r="AD109" s="389"/>
      <c r="AE109" s="389"/>
      <c r="AF109" s="389"/>
      <c r="AG109" s="389"/>
      <c r="AH109" s="389"/>
      <c r="AI109" s="389"/>
      <c r="AJ109" s="389"/>
      <c r="AK109" s="389"/>
      <c r="AL109" s="389"/>
      <c r="AM109" s="389"/>
      <c r="AN109" s="389"/>
      <c r="AO109" s="389"/>
      <c r="AP109" s="389"/>
      <c r="AQ109" s="389"/>
      <c r="AR109" s="389"/>
      <c r="AS109" s="389"/>
      <c r="AT109" s="389"/>
      <c r="AU109" s="389"/>
      <c r="AV109" s="389"/>
      <c r="AW109" s="389"/>
      <c r="AX109" s="389"/>
      <c r="AY109" s="389"/>
      <c r="AZ109" s="389"/>
      <c r="BA109" s="389"/>
      <c r="BB109" s="389"/>
      <c r="BC109" s="389"/>
      <c r="BD109" s="389"/>
      <c r="BE109" s="389"/>
      <c r="BF109" s="389"/>
      <c r="BG109" s="389"/>
      <c r="BH109" s="389"/>
      <c r="BI109" s="389"/>
      <c r="BJ109" s="389"/>
      <c r="BK109" s="389"/>
      <c r="BL109" s="389"/>
      <c r="BM109" s="389"/>
      <c r="BN109" s="389"/>
      <c r="BO109" s="389"/>
      <c r="BP109" s="389"/>
      <c r="BQ109" s="389"/>
      <c r="BR109" s="389"/>
      <c r="BS109" s="389"/>
      <c r="BT109" s="389"/>
      <c r="BU109" s="389"/>
      <c r="BV109" s="389"/>
      <c r="BW109" s="389"/>
      <c r="BX109" s="389"/>
      <c r="BY109" s="389"/>
      <c r="BZ109" s="389"/>
      <c r="CA109" s="389"/>
      <c r="CB109" s="389"/>
      <c r="CC109" s="389"/>
      <c r="CD109" s="389"/>
      <c r="CE109" s="389"/>
      <c r="CF109" s="389"/>
      <c r="CG109" s="389"/>
      <c r="CH109" s="389"/>
      <c r="CI109" s="389"/>
      <c r="CJ109" s="389"/>
      <c r="CK109" s="389"/>
      <c r="CL109" s="389"/>
      <c r="CM109" s="389"/>
      <c r="CN109" s="389"/>
      <c r="CO109" s="389"/>
      <c r="CP109" s="389"/>
      <c r="CQ109" s="389"/>
      <c r="CR109" s="389"/>
      <c r="CS109" s="389"/>
      <c r="CT109" s="389"/>
      <c r="CU109" s="389"/>
      <c r="CV109" s="389"/>
      <c r="CW109" s="389"/>
      <c r="CX109" s="389"/>
      <c r="CY109" s="389"/>
      <c r="CZ109" s="389"/>
      <c r="DA109" s="389"/>
      <c r="DB109" s="389"/>
      <c r="DC109" s="389"/>
      <c r="DD109" s="389"/>
      <c r="DE109" s="389"/>
      <c r="DF109" s="389"/>
      <c r="DG109" s="389"/>
      <c r="DH109" s="389"/>
      <c r="DI109" s="389"/>
      <c r="DJ109" s="389"/>
      <c r="DK109" s="389"/>
      <c r="DL109" s="389"/>
      <c r="DM109" s="389"/>
      <c r="DN109" s="389"/>
      <c r="DO109" s="389"/>
      <c r="DP109" s="389"/>
      <c r="DQ109" s="389"/>
      <c r="DR109" s="389"/>
      <c r="DS109" s="389"/>
      <c r="DT109" s="389"/>
      <c r="DU109" s="389"/>
      <c r="DV109" s="389"/>
      <c r="DW109" s="389"/>
      <c r="DX109" s="389"/>
      <c r="DY109" s="389"/>
      <c r="DZ109" s="389"/>
      <c r="EA109" s="389"/>
      <c r="EB109" s="389"/>
      <c r="EC109" s="389"/>
      <c r="ED109" s="389"/>
      <c r="EE109" s="389"/>
      <c r="EF109" s="389"/>
      <c r="EG109" s="389"/>
      <c r="EH109" s="389"/>
      <c r="EI109" s="389"/>
      <c r="EJ109" s="389"/>
      <c r="EK109" s="389"/>
      <c r="EL109" s="389"/>
      <c r="EM109" s="389"/>
      <c r="EN109" s="389"/>
      <c r="EO109" s="389"/>
      <c r="EP109" s="389"/>
      <c r="EQ109" s="389"/>
      <c r="ER109" s="389"/>
      <c r="ES109" s="389"/>
      <c r="ET109" s="389"/>
      <c r="EU109" s="389"/>
      <c r="EV109" s="389"/>
      <c r="EW109" s="389"/>
      <c r="EX109" s="389"/>
      <c r="EY109" s="389"/>
      <c r="EZ109" s="389"/>
      <c r="FA109" s="389"/>
      <c r="FB109" s="389"/>
      <c r="FC109" s="389"/>
      <c r="FD109" s="389"/>
      <c r="FE109" s="389"/>
      <c r="FF109" s="389"/>
      <c r="FG109" s="389"/>
      <c r="FH109" s="389"/>
      <c r="FI109" s="389"/>
      <c r="FJ109" s="389"/>
      <c r="FK109" s="389"/>
      <c r="FL109" s="389"/>
      <c r="FM109" s="389"/>
      <c r="FN109" s="389"/>
      <c r="FO109" s="389"/>
      <c r="FP109" s="389"/>
      <c r="FQ109" s="389"/>
      <c r="FR109" s="389"/>
      <c r="FS109" s="389"/>
      <c r="FT109" s="389"/>
      <c r="FU109" s="389"/>
      <c r="FV109" s="389"/>
      <c r="FW109" s="389"/>
      <c r="FX109" s="389"/>
      <c r="FY109" s="389"/>
      <c r="FZ109" s="389"/>
      <c r="GA109" s="389"/>
      <c r="GB109" s="389"/>
      <c r="GC109" s="389"/>
      <c r="GD109" s="389"/>
      <c r="GE109" s="389"/>
      <c r="GF109" s="389"/>
      <c r="GG109" s="389"/>
      <c r="GH109" s="389"/>
      <c r="GI109" s="389"/>
      <c r="GJ109" s="389"/>
      <c r="GK109" s="389"/>
      <c r="GL109" s="389"/>
      <c r="GM109" s="389"/>
      <c r="GN109" s="389"/>
      <c r="GO109" s="389"/>
      <c r="GP109" s="389"/>
      <c r="GQ109" s="389"/>
      <c r="GR109" s="389"/>
      <c r="GS109" s="389"/>
      <c r="GT109" s="389"/>
      <c r="GU109" s="389"/>
      <c r="GV109" s="389"/>
      <c r="GW109" s="389"/>
      <c r="GX109" s="389"/>
      <c r="GY109" s="389"/>
      <c r="GZ109" s="389"/>
      <c r="HA109" s="389"/>
      <c r="HB109" s="389"/>
      <c r="HC109" s="389"/>
      <c r="HD109" s="389"/>
      <c r="HE109" s="389"/>
      <c r="HF109" s="389"/>
      <c r="HG109" s="389"/>
      <c r="HH109" s="389"/>
      <c r="HI109" s="389"/>
      <c r="HJ109" s="389"/>
      <c r="HK109" s="389"/>
      <c r="HL109" s="389"/>
      <c r="HM109" s="389"/>
      <c r="HN109" s="389"/>
      <c r="HO109" s="389"/>
      <c r="HP109" s="389"/>
      <c r="HQ109" s="389"/>
      <c r="HR109" s="389"/>
      <c r="HS109" s="389"/>
      <c r="HT109" s="389"/>
      <c r="HU109" s="389"/>
      <c r="HV109" s="389"/>
      <c r="HW109" s="389"/>
      <c r="HX109" s="389"/>
      <c r="HY109" s="389"/>
      <c r="HZ109" s="389"/>
      <c r="IA109" s="389"/>
      <c r="IB109" s="389"/>
      <c r="IC109" s="389"/>
      <c r="ID109" s="389"/>
      <c r="IE109" s="389"/>
      <c r="IF109" s="389"/>
      <c r="IG109" s="389"/>
      <c r="IH109" s="389"/>
      <c r="II109" s="389"/>
      <c r="IJ109" s="389"/>
      <c r="IK109" s="389"/>
      <c r="IL109" s="389"/>
      <c r="IM109" s="389"/>
      <c r="IN109" s="389"/>
      <c r="IO109" s="389"/>
      <c r="IP109" s="389"/>
      <c r="IQ109" s="389"/>
      <c r="IR109" s="389"/>
      <c r="IS109" s="389"/>
      <c r="IT109" s="389"/>
      <c r="IU109" s="389"/>
      <c r="IV109" s="389"/>
      <c r="IW109" s="389"/>
      <c r="IX109" s="389"/>
      <c r="IY109" s="389"/>
      <c r="IZ109" s="389"/>
      <c r="JA109" s="389"/>
      <c r="JB109" s="389"/>
      <c r="JC109" s="389"/>
      <c r="JD109" s="389"/>
      <c r="JE109" s="389"/>
      <c r="JF109" s="389"/>
      <c r="JG109" s="389"/>
      <c r="JH109" s="389"/>
      <c r="JI109" s="389"/>
      <c r="JJ109" s="389"/>
      <c r="JK109" s="389"/>
      <c r="JL109" s="389"/>
      <c r="JM109" s="389"/>
      <c r="JN109" s="389"/>
      <c r="JO109" s="389"/>
      <c r="JP109" s="389"/>
      <c r="JQ109" s="389"/>
      <c r="JR109" s="389"/>
      <c r="JS109" s="389"/>
      <c r="JT109" s="389"/>
      <c r="JU109" s="389"/>
      <c r="JV109" s="389"/>
      <c r="JW109" s="389"/>
      <c r="JX109" s="389"/>
      <c r="JY109" s="389"/>
      <c r="JZ109" s="389"/>
      <c r="KA109" s="389"/>
      <c r="KB109" s="389"/>
      <c r="KC109" s="389"/>
      <c r="KD109" s="389"/>
      <c r="KE109" s="389"/>
      <c r="KF109" s="389"/>
      <c r="KG109" s="389"/>
      <c r="KH109" s="389"/>
      <c r="KI109" s="389"/>
      <c r="KJ109" s="389"/>
      <c r="KK109" s="389"/>
      <c r="KL109" s="389"/>
      <c r="KM109" s="389"/>
      <c r="KN109" s="389"/>
      <c r="KO109" s="389"/>
      <c r="KP109" s="389"/>
      <c r="KQ109" s="389"/>
      <c r="KR109" s="389"/>
      <c r="KS109" s="389"/>
      <c r="KT109" s="389"/>
      <c r="KU109" s="389"/>
      <c r="KV109" s="389"/>
      <c r="KW109" s="389"/>
      <c r="KX109" s="389"/>
      <c r="KY109" s="389"/>
      <c r="KZ109" s="389"/>
      <c r="LA109" s="389"/>
      <c r="LB109" s="389"/>
      <c r="LC109" s="389"/>
      <c r="LD109" s="389"/>
      <c r="LE109" s="389"/>
      <c r="LF109" s="389"/>
      <c r="LG109" s="389"/>
      <c r="LH109" s="389"/>
      <c r="LI109" s="389"/>
      <c r="LJ109" s="389"/>
      <c r="LK109" s="389"/>
      <c r="LL109" s="389"/>
      <c r="LM109" s="389"/>
      <c r="LN109" s="389"/>
      <c r="LO109" s="389"/>
      <c r="LP109" s="389"/>
      <c r="LQ109" s="389"/>
      <c r="LR109" s="389"/>
      <c r="LS109" s="389"/>
      <c r="LT109" s="389"/>
      <c r="LU109" s="389"/>
      <c r="LV109" s="389"/>
      <c r="LW109" s="389"/>
      <c r="LX109" s="389"/>
      <c r="LY109" s="389"/>
      <c r="LZ109" s="389"/>
      <c r="MA109" s="389"/>
      <c r="MB109" s="389"/>
      <c r="MC109" s="389"/>
      <c r="MD109" s="389"/>
      <c r="ME109" s="389"/>
      <c r="MF109" s="389"/>
      <c r="MG109" s="389"/>
      <c r="MH109" s="389"/>
      <c r="MI109" s="389"/>
      <c r="MJ109" s="389"/>
      <c r="MK109" s="389"/>
      <c r="ML109" s="389"/>
      <c r="MM109" s="389"/>
      <c r="MN109" s="389"/>
      <c r="MO109" s="389"/>
      <c r="MP109" s="389"/>
      <c r="MQ109" s="389"/>
      <c r="MR109" s="389"/>
      <c r="MS109" s="389"/>
      <c r="MT109" s="389"/>
      <c r="MU109" s="389"/>
      <c r="MV109" s="389"/>
      <c r="MW109" s="389"/>
    </row>
    <row r="110" s="384" customFormat="true" ht="14.25" hidden="false" customHeight="true" outlineLevel="0" collapsed="false">
      <c r="A110" s="390" t="s">
        <v>170</v>
      </c>
      <c r="B110" s="391"/>
      <c r="C110" s="391"/>
      <c r="D110" s="391"/>
      <c r="E110" s="391"/>
      <c r="F110" s="391"/>
      <c r="G110" s="391"/>
      <c r="H110" s="391"/>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391"/>
      <c r="AE110" s="391"/>
      <c r="AF110" s="391"/>
      <c r="AG110" s="391"/>
      <c r="AH110" s="391"/>
      <c r="AI110" s="391"/>
      <c r="AJ110" s="391"/>
      <c r="AK110" s="391"/>
      <c r="AL110" s="391"/>
      <c r="AM110" s="391"/>
      <c r="AN110" s="391"/>
      <c r="AO110" s="391"/>
      <c r="AP110" s="391"/>
      <c r="AQ110" s="391"/>
      <c r="AR110" s="391"/>
      <c r="AS110" s="391"/>
      <c r="AT110" s="391"/>
      <c r="AU110" s="391"/>
      <c r="AV110" s="391"/>
      <c r="AW110" s="391"/>
      <c r="AX110" s="391"/>
      <c r="AY110" s="391"/>
      <c r="AZ110" s="391"/>
      <c r="BA110" s="391"/>
      <c r="BB110" s="391"/>
      <c r="BC110" s="391"/>
      <c r="BD110" s="391"/>
      <c r="BE110" s="391"/>
      <c r="BF110" s="391"/>
      <c r="BG110" s="391"/>
      <c r="BH110" s="391"/>
      <c r="BI110" s="391"/>
      <c r="BJ110" s="391"/>
      <c r="BK110" s="391"/>
      <c r="BL110" s="391"/>
      <c r="BM110" s="391"/>
      <c r="BN110" s="391"/>
      <c r="BO110" s="391"/>
      <c r="BP110" s="391"/>
      <c r="BQ110" s="391"/>
      <c r="BR110" s="391"/>
      <c r="BS110" s="391"/>
      <c r="BT110" s="391"/>
      <c r="BU110" s="391"/>
      <c r="BV110" s="391"/>
      <c r="BW110" s="391"/>
      <c r="BX110" s="391"/>
      <c r="BY110" s="391"/>
      <c r="BZ110" s="391"/>
      <c r="CA110" s="391"/>
      <c r="CB110" s="391"/>
      <c r="CC110" s="391"/>
      <c r="CD110" s="391"/>
      <c r="CE110" s="391"/>
      <c r="CF110" s="391"/>
      <c r="CG110" s="391"/>
      <c r="CH110" s="391"/>
      <c r="CI110" s="391"/>
      <c r="CJ110" s="391"/>
      <c r="CK110" s="391"/>
      <c r="CL110" s="391"/>
      <c r="CM110" s="391"/>
      <c r="CN110" s="391"/>
      <c r="CO110" s="391"/>
      <c r="CP110" s="391"/>
      <c r="CQ110" s="391"/>
      <c r="CR110" s="391"/>
      <c r="CS110" s="391"/>
      <c r="CT110" s="391"/>
      <c r="CU110" s="391"/>
      <c r="CV110" s="391"/>
      <c r="CW110" s="391"/>
      <c r="CX110" s="391"/>
      <c r="CY110" s="391"/>
      <c r="CZ110" s="391"/>
      <c r="DA110" s="391"/>
      <c r="DB110" s="391"/>
      <c r="DC110" s="391"/>
      <c r="DD110" s="391"/>
      <c r="DE110" s="391"/>
      <c r="DF110" s="391"/>
      <c r="DG110" s="391"/>
      <c r="DH110" s="391"/>
      <c r="DI110" s="391"/>
      <c r="DJ110" s="391"/>
      <c r="DK110" s="391"/>
      <c r="DL110" s="391"/>
      <c r="DM110" s="391"/>
      <c r="DN110" s="391"/>
      <c r="DO110" s="391"/>
      <c r="DP110" s="391"/>
      <c r="DQ110" s="391"/>
      <c r="DR110" s="391"/>
      <c r="DS110" s="391"/>
      <c r="DT110" s="391"/>
      <c r="DU110" s="391"/>
      <c r="DV110" s="391"/>
      <c r="DW110" s="391"/>
      <c r="DX110" s="391"/>
      <c r="DY110" s="391"/>
      <c r="DZ110" s="391"/>
      <c r="EA110" s="391"/>
      <c r="EB110" s="391"/>
      <c r="EC110" s="391"/>
      <c r="ED110" s="391"/>
      <c r="EE110" s="391"/>
      <c r="EF110" s="391"/>
      <c r="EG110" s="391"/>
      <c r="EH110" s="391"/>
      <c r="EI110" s="391"/>
      <c r="EJ110" s="391"/>
      <c r="EK110" s="391"/>
      <c r="EL110" s="391"/>
      <c r="EM110" s="391"/>
      <c r="EN110" s="391"/>
      <c r="EO110" s="391"/>
      <c r="EP110" s="391"/>
      <c r="EQ110" s="391"/>
      <c r="ER110" s="391"/>
      <c r="ES110" s="391"/>
      <c r="ET110" s="391"/>
      <c r="EU110" s="391"/>
      <c r="EV110" s="391"/>
      <c r="EW110" s="391"/>
      <c r="EX110" s="391"/>
      <c r="EY110" s="391"/>
      <c r="EZ110" s="391"/>
      <c r="FA110" s="391"/>
      <c r="FB110" s="391"/>
      <c r="FC110" s="391"/>
      <c r="FD110" s="391"/>
      <c r="FE110" s="391"/>
      <c r="FF110" s="391"/>
      <c r="FG110" s="391"/>
      <c r="FH110" s="391"/>
      <c r="FI110" s="391"/>
      <c r="FJ110" s="391"/>
      <c r="FK110" s="391"/>
      <c r="FL110" s="391"/>
      <c r="FM110" s="391"/>
      <c r="FN110" s="391"/>
      <c r="FO110" s="391"/>
      <c r="FP110" s="391"/>
      <c r="FQ110" s="391"/>
      <c r="FR110" s="391"/>
      <c r="FS110" s="391"/>
      <c r="FT110" s="391"/>
      <c r="FU110" s="391"/>
      <c r="FV110" s="391"/>
      <c r="FW110" s="391"/>
      <c r="FX110" s="391"/>
      <c r="FY110" s="391"/>
      <c r="FZ110" s="391"/>
      <c r="GA110" s="391"/>
      <c r="GB110" s="391"/>
      <c r="GC110" s="391"/>
      <c r="GD110" s="391"/>
      <c r="GE110" s="391"/>
      <c r="GF110" s="391"/>
      <c r="GG110" s="391"/>
      <c r="GH110" s="391"/>
      <c r="GI110" s="391"/>
      <c r="GJ110" s="391"/>
      <c r="GK110" s="391"/>
      <c r="GL110" s="391"/>
      <c r="GM110" s="391"/>
      <c r="GN110" s="391"/>
      <c r="GO110" s="391"/>
      <c r="GP110" s="391"/>
      <c r="GQ110" s="391"/>
      <c r="GR110" s="391"/>
      <c r="GS110" s="391"/>
      <c r="GT110" s="391"/>
      <c r="GU110" s="391"/>
      <c r="GV110" s="391"/>
      <c r="GW110" s="391"/>
      <c r="GX110" s="391"/>
      <c r="GY110" s="391"/>
      <c r="GZ110" s="391"/>
      <c r="HA110" s="391"/>
      <c r="HB110" s="391"/>
      <c r="HC110" s="391"/>
      <c r="HD110" s="391"/>
      <c r="HE110" s="391"/>
      <c r="HF110" s="391"/>
      <c r="HG110" s="391"/>
      <c r="HH110" s="391"/>
      <c r="HI110" s="391"/>
      <c r="HJ110" s="391"/>
      <c r="HK110" s="391"/>
      <c r="HL110" s="391"/>
      <c r="HM110" s="391"/>
      <c r="HN110" s="391"/>
      <c r="HO110" s="391"/>
      <c r="HP110" s="391"/>
      <c r="HQ110" s="391"/>
      <c r="HR110" s="391"/>
      <c r="HS110" s="391"/>
      <c r="HT110" s="391"/>
      <c r="HU110" s="391"/>
      <c r="HV110" s="391"/>
      <c r="HW110" s="391"/>
      <c r="HX110" s="391"/>
      <c r="HY110" s="391"/>
      <c r="HZ110" s="391"/>
      <c r="IA110" s="391"/>
      <c r="IB110" s="391"/>
      <c r="IC110" s="391"/>
      <c r="ID110" s="391"/>
      <c r="IE110" s="391"/>
      <c r="IF110" s="391"/>
      <c r="IG110" s="391"/>
      <c r="IH110" s="391"/>
      <c r="II110" s="391"/>
      <c r="IJ110" s="391"/>
      <c r="IK110" s="391"/>
      <c r="IL110" s="391"/>
      <c r="IM110" s="391"/>
      <c r="IN110" s="391"/>
      <c r="IO110" s="391"/>
      <c r="IP110" s="391"/>
      <c r="IQ110" s="391"/>
      <c r="IR110" s="391"/>
      <c r="IS110" s="391"/>
      <c r="IT110" s="391"/>
      <c r="IU110" s="391"/>
      <c r="IV110" s="391"/>
      <c r="IW110" s="391"/>
      <c r="IX110" s="391"/>
      <c r="IY110" s="391"/>
      <c r="IZ110" s="391"/>
      <c r="JA110" s="391"/>
      <c r="JB110" s="391"/>
      <c r="JC110" s="391"/>
      <c r="JD110" s="391"/>
      <c r="JE110" s="391"/>
      <c r="JF110" s="391"/>
      <c r="JG110" s="391"/>
      <c r="JH110" s="391"/>
      <c r="JI110" s="391"/>
      <c r="JJ110" s="391"/>
      <c r="JK110" s="391"/>
      <c r="JL110" s="391"/>
      <c r="JM110" s="391"/>
      <c r="JN110" s="391"/>
      <c r="JO110" s="391"/>
      <c r="JP110" s="391"/>
      <c r="JQ110" s="391"/>
      <c r="JR110" s="391"/>
      <c r="JS110" s="391"/>
      <c r="JT110" s="391"/>
      <c r="JU110" s="391"/>
      <c r="JV110" s="391"/>
      <c r="JW110" s="391"/>
      <c r="JX110" s="391"/>
      <c r="JY110" s="391"/>
      <c r="JZ110" s="391"/>
      <c r="KA110" s="391"/>
      <c r="KB110" s="391"/>
      <c r="KC110" s="391"/>
      <c r="KD110" s="391"/>
      <c r="KE110" s="391"/>
      <c r="KF110" s="391"/>
      <c r="KG110" s="391"/>
      <c r="KH110" s="391"/>
      <c r="KI110" s="391"/>
      <c r="KJ110" s="391"/>
      <c r="KK110" s="391"/>
      <c r="KL110" s="391"/>
      <c r="KM110" s="391"/>
      <c r="KN110" s="391"/>
      <c r="KO110" s="391"/>
      <c r="KP110" s="391"/>
      <c r="KQ110" s="391"/>
      <c r="KR110" s="391"/>
      <c r="KS110" s="391"/>
      <c r="KT110" s="391"/>
      <c r="KU110" s="391"/>
      <c r="KV110" s="391"/>
      <c r="KW110" s="391"/>
      <c r="KX110" s="391"/>
      <c r="KY110" s="391"/>
      <c r="KZ110" s="391"/>
      <c r="LA110" s="391"/>
      <c r="LB110" s="391"/>
      <c r="LC110" s="391"/>
      <c r="LD110" s="391"/>
      <c r="LE110" s="391"/>
      <c r="LF110" s="391"/>
      <c r="LG110" s="391"/>
      <c r="LH110" s="391"/>
      <c r="LI110" s="391"/>
      <c r="LJ110" s="391"/>
      <c r="LK110" s="391"/>
      <c r="LL110" s="391"/>
      <c r="LM110" s="391"/>
      <c r="LN110" s="391"/>
      <c r="LO110" s="391"/>
      <c r="LP110" s="391"/>
      <c r="LQ110" s="391"/>
      <c r="LR110" s="391"/>
      <c r="LS110" s="391"/>
      <c r="LT110" s="391"/>
      <c r="LU110" s="391"/>
      <c r="LV110" s="391"/>
      <c r="LW110" s="391"/>
      <c r="LX110" s="391"/>
      <c r="LY110" s="391"/>
      <c r="LZ110" s="391"/>
      <c r="MA110" s="391"/>
      <c r="MB110" s="391"/>
      <c r="MC110" s="391"/>
      <c r="MD110" s="391"/>
      <c r="ME110" s="391"/>
      <c r="MF110" s="391"/>
      <c r="MG110" s="391"/>
      <c r="MH110" s="391"/>
      <c r="MI110" s="391"/>
      <c r="MJ110" s="391"/>
      <c r="MK110" s="391"/>
      <c r="ML110" s="391"/>
      <c r="MM110" s="391"/>
      <c r="MN110" s="391"/>
      <c r="MO110" s="391"/>
      <c r="MP110" s="391"/>
      <c r="MQ110" s="391"/>
      <c r="MR110" s="391"/>
      <c r="MS110" s="391"/>
      <c r="MT110" s="391"/>
      <c r="MU110" s="391"/>
      <c r="MV110" s="391"/>
      <c r="MW110" s="391"/>
    </row>
    <row r="111" s="387" customFormat="true" ht="12" hidden="false" customHeight="true" outlineLevel="0" collapsed="false">
      <c r="A111" s="385"/>
      <c r="B111" s="386"/>
      <c r="C111" s="386"/>
      <c r="D111" s="386"/>
      <c r="E111" s="386"/>
      <c r="F111" s="386"/>
      <c r="G111" s="386"/>
      <c r="H111" s="386"/>
      <c r="I111" s="386"/>
      <c r="J111" s="386"/>
      <c r="K111" s="386"/>
      <c r="L111" s="386"/>
      <c r="M111" s="386"/>
      <c r="N111" s="386"/>
      <c r="O111" s="386"/>
      <c r="P111" s="386"/>
      <c r="Q111" s="386"/>
      <c r="R111" s="386"/>
      <c r="S111" s="386"/>
      <c r="T111" s="386"/>
      <c r="U111" s="386"/>
      <c r="V111" s="386"/>
      <c r="W111" s="386"/>
      <c r="X111" s="386"/>
      <c r="Y111" s="386"/>
      <c r="Z111" s="386"/>
      <c r="AA111" s="386"/>
      <c r="AB111" s="386"/>
      <c r="AC111" s="386"/>
      <c r="AD111" s="386"/>
      <c r="AE111" s="386"/>
      <c r="AF111" s="386"/>
      <c r="AG111" s="386"/>
      <c r="AH111" s="386"/>
      <c r="AI111" s="386"/>
      <c r="AJ111" s="386"/>
      <c r="AK111" s="386"/>
      <c r="AL111" s="386"/>
      <c r="AM111" s="386"/>
      <c r="AN111" s="386"/>
      <c r="AO111" s="386"/>
      <c r="AP111" s="386"/>
      <c r="AQ111" s="386"/>
      <c r="AR111" s="386"/>
      <c r="AS111" s="386"/>
      <c r="AT111" s="386"/>
      <c r="AU111" s="386"/>
      <c r="AV111" s="386"/>
      <c r="AW111" s="386"/>
      <c r="AX111" s="386"/>
      <c r="AY111" s="386"/>
      <c r="AZ111" s="386"/>
      <c r="BA111" s="386"/>
      <c r="BB111" s="386"/>
      <c r="BC111" s="386"/>
      <c r="BD111" s="386"/>
      <c r="BE111" s="386"/>
      <c r="BF111" s="386"/>
      <c r="BG111" s="386"/>
      <c r="BH111" s="386"/>
      <c r="BI111" s="386"/>
      <c r="BJ111" s="386"/>
      <c r="BK111" s="386"/>
      <c r="BL111" s="386"/>
      <c r="BM111" s="386"/>
      <c r="BN111" s="386"/>
      <c r="BO111" s="386"/>
      <c r="BP111" s="386"/>
      <c r="BQ111" s="386"/>
      <c r="BR111" s="386"/>
      <c r="BS111" s="386"/>
      <c r="BT111" s="386"/>
      <c r="BU111" s="386"/>
      <c r="BV111" s="386"/>
      <c r="BW111" s="386"/>
      <c r="BX111" s="386"/>
      <c r="BY111" s="386"/>
      <c r="BZ111" s="386"/>
      <c r="CA111" s="386"/>
      <c r="CB111" s="386"/>
      <c r="CC111" s="386"/>
      <c r="CD111" s="386"/>
      <c r="CE111" s="386"/>
      <c r="CF111" s="386"/>
      <c r="CG111" s="386"/>
      <c r="CH111" s="386"/>
      <c r="CI111" s="386"/>
      <c r="CJ111" s="386"/>
      <c r="CK111" s="386"/>
      <c r="CL111" s="386"/>
      <c r="CM111" s="386"/>
      <c r="CN111" s="386"/>
      <c r="CO111" s="386"/>
      <c r="CP111" s="386"/>
      <c r="CQ111" s="386"/>
      <c r="CR111" s="386"/>
      <c r="CS111" s="386"/>
      <c r="CT111" s="386"/>
      <c r="CU111" s="386"/>
      <c r="CV111" s="386"/>
      <c r="CW111" s="386"/>
      <c r="CX111" s="386"/>
      <c r="CY111" s="386"/>
      <c r="CZ111" s="386"/>
      <c r="DA111" s="386"/>
      <c r="DB111" s="386"/>
      <c r="DC111" s="386"/>
      <c r="DD111" s="386"/>
      <c r="DE111" s="386"/>
      <c r="DF111" s="386"/>
      <c r="DG111" s="386"/>
      <c r="DH111" s="386"/>
      <c r="DI111" s="386"/>
      <c r="DJ111" s="386"/>
      <c r="DK111" s="386"/>
      <c r="DL111" s="386"/>
      <c r="DM111" s="386"/>
      <c r="DN111" s="386"/>
      <c r="DO111" s="386"/>
      <c r="DP111" s="386"/>
      <c r="DQ111" s="386"/>
      <c r="DR111" s="386"/>
      <c r="DS111" s="386"/>
      <c r="DT111" s="386"/>
      <c r="DU111" s="386"/>
      <c r="DV111" s="386"/>
      <c r="DW111" s="386"/>
      <c r="DX111" s="386"/>
      <c r="DY111" s="386"/>
      <c r="DZ111" s="386"/>
      <c r="EA111" s="386"/>
      <c r="EB111" s="386"/>
      <c r="EC111" s="386"/>
      <c r="ED111" s="386"/>
      <c r="EE111" s="386"/>
      <c r="EF111" s="386"/>
      <c r="EG111" s="386"/>
      <c r="EH111" s="386"/>
      <c r="EI111" s="386"/>
      <c r="EJ111" s="386"/>
      <c r="EK111" s="386"/>
      <c r="EL111" s="386"/>
      <c r="EM111" s="386"/>
      <c r="EN111" s="386"/>
      <c r="EO111" s="386"/>
      <c r="EP111" s="386"/>
      <c r="EQ111" s="386"/>
      <c r="ER111" s="386"/>
      <c r="ES111" s="386"/>
      <c r="ET111" s="386"/>
      <c r="EU111" s="386"/>
      <c r="EV111" s="386"/>
      <c r="EW111" s="386"/>
      <c r="EX111" s="386"/>
      <c r="EY111" s="386"/>
      <c r="EZ111" s="386"/>
      <c r="FA111" s="386"/>
      <c r="FB111" s="386"/>
      <c r="FC111" s="386"/>
      <c r="FD111" s="386"/>
      <c r="FE111" s="386"/>
      <c r="FF111" s="386"/>
      <c r="FG111" s="386"/>
      <c r="FH111" s="386"/>
      <c r="FI111" s="386"/>
      <c r="FJ111" s="386"/>
      <c r="FK111" s="386"/>
      <c r="FL111" s="386"/>
      <c r="FM111" s="386"/>
      <c r="FN111" s="386"/>
      <c r="FO111" s="386"/>
      <c r="FP111" s="386"/>
      <c r="FQ111" s="386"/>
      <c r="FR111" s="386"/>
      <c r="FS111" s="386"/>
      <c r="FT111" s="386"/>
      <c r="FU111" s="386"/>
      <c r="FV111" s="386"/>
      <c r="FW111" s="386"/>
      <c r="FX111" s="386"/>
      <c r="FY111" s="386"/>
      <c r="FZ111" s="386"/>
      <c r="GA111" s="386"/>
      <c r="GB111" s="386"/>
      <c r="GC111" s="386"/>
      <c r="GD111" s="386"/>
      <c r="GE111" s="386"/>
      <c r="GF111" s="386"/>
      <c r="GG111" s="386"/>
      <c r="GH111" s="386"/>
      <c r="GI111" s="386"/>
      <c r="GJ111" s="386"/>
      <c r="GK111" s="386"/>
      <c r="GL111" s="386"/>
      <c r="GM111" s="386"/>
      <c r="GN111" s="386"/>
      <c r="GO111" s="386"/>
      <c r="GP111" s="386"/>
      <c r="GQ111" s="386"/>
      <c r="GR111" s="386"/>
      <c r="GS111" s="386"/>
      <c r="GT111" s="386"/>
      <c r="GU111" s="386"/>
      <c r="GV111" s="386"/>
      <c r="GW111" s="386"/>
      <c r="GX111" s="386"/>
      <c r="GY111" s="386"/>
      <c r="GZ111" s="386"/>
      <c r="HA111" s="386"/>
      <c r="HB111" s="386"/>
      <c r="HC111" s="386"/>
      <c r="HD111" s="386"/>
      <c r="HE111" s="386"/>
      <c r="HF111" s="386"/>
      <c r="HG111" s="386"/>
      <c r="HH111" s="386"/>
      <c r="HI111" s="386"/>
      <c r="HJ111" s="386"/>
      <c r="HK111" s="386"/>
      <c r="HL111" s="386"/>
      <c r="HM111" s="386"/>
      <c r="HN111" s="386"/>
      <c r="HO111" s="386"/>
      <c r="HP111" s="386"/>
      <c r="HQ111" s="386"/>
      <c r="HR111" s="386"/>
      <c r="HS111" s="386"/>
      <c r="HT111" s="386"/>
      <c r="HU111" s="386"/>
      <c r="HV111" s="386"/>
      <c r="HW111" s="386"/>
      <c r="HX111" s="386"/>
      <c r="HY111" s="386"/>
      <c r="HZ111" s="386"/>
      <c r="IA111" s="386"/>
      <c r="IB111" s="386"/>
      <c r="IC111" s="386"/>
      <c r="ID111" s="386"/>
      <c r="IE111" s="386"/>
      <c r="IF111" s="386"/>
      <c r="IG111" s="386"/>
      <c r="IH111" s="386"/>
      <c r="II111" s="386"/>
      <c r="IJ111" s="386"/>
      <c r="IK111" s="386"/>
      <c r="IL111" s="386"/>
      <c r="IM111" s="386"/>
      <c r="IN111" s="386"/>
      <c r="IO111" s="386"/>
      <c r="IP111" s="386"/>
      <c r="IQ111" s="386"/>
      <c r="IR111" s="386"/>
      <c r="IS111" s="386"/>
      <c r="IT111" s="386"/>
      <c r="IU111" s="386"/>
      <c r="IV111" s="386"/>
      <c r="IW111" s="386"/>
      <c r="IX111" s="386"/>
      <c r="IY111" s="386"/>
      <c r="IZ111" s="386"/>
      <c r="JA111" s="386"/>
      <c r="JB111" s="386"/>
      <c r="JC111" s="386"/>
      <c r="JD111" s="386"/>
      <c r="JE111" s="386"/>
      <c r="JF111" s="386"/>
      <c r="JG111" s="386"/>
      <c r="JH111" s="386"/>
      <c r="JI111" s="386"/>
      <c r="JJ111" s="386"/>
      <c r="JK111" s="386"/>
      <c r="JL111" s="386"/>
      <c r="JM111" s="386"/>
      <c r="JN111" s="386"/>
      <c r="JO111" s="386"/>
      <c r="JP111" s="386"/>
      <c r="JQ111" s="386"/>
      <c r="JR111" s="386"/>
      <c r="JS111" s="386"/>
      <c r="JT111" s="386"/>
      <c r="JU111" s="386"/>
      <c r="JV111" s="386"/>
      <c r="JW111" s="386"/>
      <c r="JX111" s="386"/>
      <c r="JY111" s="386"/>
      <c r="JZ111" s="386"/>
      <c r="KA111" s="386"/>
      <c r="KB111" s="386"/>
      <c r="KC111" s="386"/>
      <c r="KD111" s="386"/>
      <c r="KE111" s="386"/>
      <c r="KF111" s="386"/>
      <c r="KG111" s="386"/>
      <c r="KH111" s="386"/>
      <c r="KI111" s="386"/>
      <c r="KJ111" s="386"/>
      <c r="KK111" s="386"/>
      <c r="KL111" s="386"/>
      <c r="KM111" s="386"/>
      <c r="KN111" s="386"/>
      <c r="KO111" s="386"/>
      <c r="KP111" s="386"/>
      <c r="KQ111" s="386"/>
      <c r="KR111" s="386"/>
      <c r="KS111" s="386"/>
      <c r="KT111" s="386"/>
      <c r="KU111" s="386"/>
      <c r="KV111" s="386"/>
      <c r="KW111" s="386"/>
      <c r="KX111" s="386"/>
      <c r="KY111" s="386"/>
      <c r="KZ111" s="386"/>
      <c r="LA111" s="386"/>
      <c r="LB111" s="386"/>
      <c r="LC111" s="386"/>
      <c r="LD111" s="386"/>
      <c r="LE111" s="386"/>
      <c r="LF111" s="386"/>
      <c r="LG111" s="386"/>
      <c r="LH111" s="386"/>
      <c r="LI111" s="386"/>
      <c r="LJ111" s="386"/>
      <c r="LK111" s="386"/>
      <c r="LL111" s="386"/>
      <c r="LM111" s="386"/>
      <c r="LN111" s="386"/>
      <c r="LO111" s="386"/>
      <c r="LP111" s="386"/>
      <c r="LQ111" s="386"/>
      <c r="LR111" s="386"/>
      <c r="LS111" s="386"/>
      <c r="LT111" s="386"/>
      <c r="LU111" s="386"/>
      <c r="LV111" s="386"/>
      <c r="LW111" s="386"/>
      <c r="LX111" s="386"/>
      <c r="LY111" s="386"/>
      <c r="LZ111" s="386"/>
      <c r="MA111" s="386"/>
      <c r="MB111" s="386"/>
      <c r="MC111" s="386"/>
      <c r="MD111" s="386"/>
      <c r="ME111" s="386"/>
      <c r="MF111" s="386"/>
      <c r="MG111" s="386"/>
      <c r="MH111" s="386"/>
      <c r="MI111" s="386"/>
      <c r="MJ111" s="386"/>
      <c r="MK111" s="386"/>
      <c r="ML111" s="386"/>
      <c r="MM111" s="386"/>
      <c r="MN111" s="386"/>
      <c r="MO111" s="386"/>
      <c r="MP111" s="386"/>
      <c r="MQ111" s="386"/>
      <c r="MR111" s="386"/>
      <c r="MS111" s="386"/>
      <c r="MT111" s="386"/>
      <c r="MU111" s="386"/>
      <c r="MV111" s="386"/>
      <c r="MW111" s="386"/>
    </row>
    <row r="112" s="384" customFormat="true" ht="14.25" hidden="false" customHeight="true" outlineLevel="0" collapsed="false">
      <c r="A112" s="382" t="s">
        <v>171</v>
      </c>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383"/>
      <c r="AQ112" s="383"/>
      <c r="AR112" s="383"/>
      <c r="AS112" s="383"/>
      <c r="AT112" s="383"/>
      <c r="AU112" s="383"/>
      <c r="AV112" s="383"/>
      <c r="AW112" s="383"/>
      <c r="AX112" s="383"/>
      <c r="AY112" s="383"/>
      <c r="AZ112" s="383"/>
      <c r="BA112" s="383"/>
      <c r="BB112" s="383"/>
      <c r="BC112" s="383"/>
      <c r="BD112" s="383"/>
      <c r="BE112" s="383"/>
      <c r="BF112" s="383"/>
      <c r="BG112" s="383"/>
      <c r="BH112" s="383"/>
      <c r="BI112" s="383"/>
      <c r="BJ112" s="383"/>
      <c r="BK112" s="383"/>
      <c r="BL112" s="383"/>
      <c r="BM112" s="383"/>
      <c r="BN112" s="383"/>
      <c r="BO112" s="383"/>
      <c r="BP112" s="383"/>
      <c r="BQ112" s="383"/>
      <c r="BR112" s="383"/>
      <c r="BS112" s="383"/>
      <c r="BT112" s="383"/>
      <c r="BU112" s="383"/>
      <c r="BV112" s="383"/>
      <c r="BW112" s="383"/>
      <c r="BX112" s="383"/>
      <c r="BY112" s="383"/>
      <c r="BZ112" s="383"/>
      <c r="CA112" s="383"/>
      <c r="CB112" s="383"/>
      <c r="CC112" s="383"/>
      <c r="CD112" s="383"/>
      <c r="CE112" s="383"/>
      <c r="CF112" s="383"/>
      <c r="CG112" s="383"/>
      <c r="CH112" s="383"/>
      <c r="CI112" s="383"/>
      <c r="CJ112" s="383"/>
      <c r="CK112" s="383"/>
      <c r="CL112" s="383"/>
      <c r="CM112" s="383"/>
      <c r="CN112" s="383"/>
      <c r="CO112" s="383"/>
      <c r="CP112" s="383"/>
      <c r="CQ112" s="383"/>
      <c r="CR112" s="383"/>
      <c r="CS112" s="383"/>
      <c r="CT112" s="383"/>
      <c r="CU112" s="383"/>
      <c r="CV112" s="383"/>
      <c r="CW112" s="383"/>
      <c r="CX112" s="383"/>
      <c r="CY112" s="383"/>
      <c r="CZ112" s="383"/>
      <c r="DA112" s="383"/>
      <c r="DB112" s="383"/>
      <c r="DC112" s="383"/>
      <c r="DD112" s="383"/>
      <c r="DE112" s="383"/>
      <c r="DF112" s="383"/>
      <c r="DG112" s="383"/>
      <c r="DH112" s="383"/>
      <c r="DI112" s="383"/>
      <c r="DJ112" s="383"/>
      <c r="DK112" s="383"/>
      <c r="DL112" s="383"/>
      <c r="DM112" s="383"/>
      <c r="DN112" s="383"/>
      <c r="DO112" s="383"/>
      <c r="DP112" s="383"/>
      <c r="DQ112" s="383"/>
      <c r="DR112" s="383"/>
      <c r="DS112" s="383"/>
      <c r="DT112" s="383"/>
      <c r="DU112" s="383"/>
      <c r="DV112" s="383"/>
      <c r="DW112" s="383"/>
      <c r="DX112" s="383"/>
      <c r="DY112" s="383"/>
      <c r="DZ112" s="383"/>
      <c r="EA112" s="383"/>
      <c r="EB112" s="383"/>
      <c r="EC112" s="383"/>
      <c r="ED112" s="383"/>
      <c r="EE112" s="383"/>
      <c r="EF112" s="383"/>
      <c r="EG112" s="383"/>
      <c r="EH112" s="383"/>
      <c r="EI112" s="383"/>
      <c r="EJ112" s="383"/>
      <c r="EK112" s="383"/>
      <c r="EL112" s="383"/>
      <c r="EM112" s="383"/>
      <c r="EN112" s="383"/>
      <c r="EO112" s="383"/>
      <c r="EP112" s="383"/>
      <c r="EQ112" s="383"/>
      <c r="ER112" s="383"/>
      <c r="ES112" s="383"/>
      <c r="ET112" s="383"/>
      <c r="EU112" s="383"/>
      <c r="EV112" s="383"/>
      <c r="EW112" s="383"/>
      <c r="EX112" s="383"/>
      <c r="EY112" s="383"/>
      <c r="EZ112" s="383"/>
      <c r="FA112" s="383"/>
      <c r="FB112" s="383"/>
      <c r="FC112" s="383"/>
      <c r="FD112" s="383"/>
      <c r="FE112" s="383"/>
      <c r="FF112" s="383"/>
      <c r="FG112" s="383"/>
      <c r="FH112" s="383"/>
      <c r="FI112" s="383"/>
      <c r="FJ112" s="383"/>
      <c r="FK112" s="383"/>
      <c r="FL112" s="383"/>
      <c r="FM112" s="383"/>
      <c r="FN112" s="383"/>
      <c r="FO112" s="383"/>
      <c r="FP112" s="383"/>
      <c r="FQ112" s="383"/>
      <c r="FR112" s="383"/>
      <c r="FS112" s="383"/>
      <c r="FT112" s="383"/>
      <c r="FU112" s="383"/>
      <c r="FV112" s="383"/>
      <c r="FW112" s="383"/>
      <c r="FX112" s="383"/>
      <c r="FY112" s="383"/>
      <c r="FZ112" s="383"/>
      <c r="GA112" s="383"/>
      <c r="GB112" s="383"/>
      <c r="GC112" s="383"/>
      <c r="GD112" s="383"/>
      <c r="GE112" s="383"/>
      <c r="GF112" s="383"/>
      <c r="GG112" s="383"/>
      <c r="GH112" s="383"/>
      <c r="GI112" s="383"/>
      <c r="GJ112" s="383"/>
      <c r="GK112" s="383"/>
      <c r="GL112" s="383"/>
      <c r="GM112" s="383"/>
      <c r="GN112" s="383"/>
      <c r="GO112" s="383"/>
      <c r="GP112" s="383"/>
      <c r="GQ112" s="383"/>
      <c r="GR112" s="383"/>
      <c r="GS112" s="383"/>
      <c r="GT112" s="383"/>
      <c r="GU112" s="383"/>
      <c r="GV112" s="383"/>
      <c r="GW112" s="383"/>
      <c r="GX112" s="383"/>
      <c r="GY112" s="383"/>
      <c r="GZ112" s="383"/>
      <c r="HA112" s="383"/>
      <c r="HB112" s="383"/>
      <c r="HC112" s="383"/>
      <c r="HD112" s="383"/>
      <c r="HE112" s="383"/>
      <c r="HF112" s="383"/>
      <c r="HG112" s="383"/>
      <c r="HH112" s="383"/>
      <c r="HI112" s="383"/>
      <c r="HJ112" s="383"/>
      <c r="HK112" s="383"/>
      <c r="HL112" s="383"/>
      <c r="HM112" s="383"/>
      <c r="HN112" s="383"/>
      <c r="HO112" s="383"/>
      <c r="HP112" s="383"/>
      <c r="HQ112" s="383"/>
      <c r="HR112" s="383"/>
      <c r="HS112" s="383"/>
      <c r="HT112" s="383"/>
      <c r="HU112" s="383"/>
      <c r="HV112" s="383"/>
      <c r="HW112" s="383"/>
      <c r="HX112" s="383"/>
      <c r="HY112" s="383"/>
      <c r="HZ112" s="383"/>
      <c r="IA112" s="383"/>
      <c r="IB112" s="383"/>
      <c r="IC112" s="383"/>
      <c r="ID112" s="383"/>
      <c r="IE112" s="383"/>
      <c r="IF112" s="383"/>
      <c r="IG112" s="383"/>
      <c r="IH112" s="383"/>
      <c r="II112" s="383"/>
      <c r="IJ112" s="383"/>
      <c r="IK112" s="383"/>
      <c r="IL112" s="383"/>
      <c r="IM112" s="383"/>
      <c r="IN112" s="383"/>
      <c r="IO112" s="383"/>
      <c r="IP112" s="383"/>
      <c r="IQ112" s="383"/>
      <c r="IR112" s="383"/>
      <c r="IS112" s="383"/>
      <c r="IT112" s="383"/>
      <c r="IU112" s="383"/>
      <c r="IV112" s="383"/>
      <c r="IW112" s="383"/>
      <c r="IX112" s="383"/>
      <c r="IY112" s="383"/>
      <c r="IZ112" s="383"/>
      <c r="JA112" s="383"/>
      <c r="JB112" s="383"/>
      <c r="JC112" s="383"/>
      <c r="JD112" s="383"/>
      <c r="JE112" s="383"/>
      <c r="JF112" s="383"/>
      <c r="JG112" s="383"/>
      <c r="JH112" s="383"/>
      <c r="JI112" s="383"/>
      <c r="JJ112" s="383"/>
      <c r="JK112" s="383"/>
      <c r="JL112" s="383"/>
      <c r="JM112" s="383"/>
      <c r="JN112" s="383"/>
      <c r="JO112" s="383"/>
      <c r="JP112" s="383"/>
      <c r="JQ112" s="383"/>
      <c r="JR112" s="383"/>
      <c r="JS112" s="383"/>
      <c r="JT112" s="383"/>
      <c r="JU112" s="383"/>
      <c r="JV112" s="383"/>
      <c r="JW112" s="383"/>
      <c r="JX112" s="383"/>
      <c r="JY112" s="383"/>
      <c r="JZ112" s="383"/>
      <c r="KA112" s="383"/>
      <c r="KB112" s="383"/>
      <c r="KC112" s="383"/>
      <c r="KD112" s="383"/>
      <c r="KE112" s="383"/>
      <c r="KF112" s="383"/>
      <c r="KG112" s="383"/>
      <c r="KH112" s="383"/>
      <c r="KI112" s="383"/>
      <c r="KJ112" s="383"/>
      <c r="KK112" s="383"/>
      <c r="KL112" s="383"/>
      <c r="KM112" s="383"/>
      <c r="KN112" s="383"/>
      <c r="KO112" s="383"/>
      <c r="KP112" s="383"/>
      <c r="KQ112" s="383"/>
      <c r="KR112" s="383"/>
      <c r="KS112" s="383"/>
      <c r="KT112" s="383"/>
      <c r="KU112" s="383"/>
      <c r="KV112" s="383"/>
      <c r="KW112" s="383"/>
      <c r="KX112" s="383"/>
      <c r="KY112" s="383"/>
      <c r="KZ112" s="383"/>
      <c r="LA112" s="383"/>
      <c r="LB112" s="383"/>
      <c r="LC112" s="383"/>
      <c r="LD112" s="383"/>
      <c r="LE112" s="383"/>
      <c r="LF112" s="383"/>
      <c r="LG112" s="383"/>
      <c r="LH112" s="383"/>
      <c r="LI112" s="383"/>
      <c r="LJ112" s="383"/>
      <c r="LK112" s="383"/>
      <c r="LL112" s="383"/>
      <c r="LM112" s="383"/>
      <c r="LN112" s="383"/>
      <c r="LO112" s="383"/>
      <c r="LP112" s="383"/>
      <c r="LQ112" s="383"/>
      <c r="LR112" s="383"/>
      <c r="LS112" s="383"/>
      <c r="LT112" s="383"/>
      <c r="LU112" s="383"/>
      <c r="LV112" s="383"/>
      <c r="LW112" s="383"/>
      <c r="LX112" s="383"/>
      <c r="LY112" s="383"/>
      <c r="LZ112" s="383"/>
      <c r="MA112" s="383"/>
      <c r="MB112" s="383"/>
      <c r="MC112" s="383"/>
      <c r="MD112" s="383"/>
      <c r="ME112" s="383"/>
      <c r="MF112" s="383"/>
      <c r="MG112" s="383"/>
      <c r="MH112" s="383"/>
      <c r="MI112" s="383"/>
      <c r="MJ112" s="383"/>
      <c r="MK112" s="383"/>
      <c r="ML112" s="383"/>
      <c r="MM112" s="383"/>
      <c r="MN112" s="383"/>
      <c r="MO112" s="383"/>
      <c r="MP112" s="383"/>
      <c r="MQ112" s="383"/>
      <c r="MR112" s="383"/>
      <c r="MS112" s="383"/>
      <c r="MT112" s="383"/>
      <c r="MU112" s="383"/>
      <c r="MV112" s="383"/>
      <c r="MW112" s="383"/>
    </row>
    <row r="113" s="384" customFormat="true" ht="14.25" hidden="false" customHeight="true" outlineLevel="0" collapsed="false">
      <c r="A113" s="390" t="s">
        <v>172</v>
      </c>
      <c r="B113" s="391"/>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1"/>
      <c r="BK113" s="391"/>
      <c r="BL113" s="391"/>
      <c r="BM113" s="391"/>
      <c r="BN113" s="391"/>
      <c r="BO113" s="391"/>
      <c r="BP113" s="391"/>
      <c r="BQ113" s="391"/>
      <c r="BR113" s="391"/>
      <c r="BS113" s="391"/>
      <c r="BT113" s="391"/>
      <c r="BU113" s="391"/>
      <c r="BV113" s="391"/>
      <c r="BW113" s="391"/>
      <c r="BX113" s="391"/>
      <c r="BY113" s="391"/>
      <c r="BZ113" s="391"/>
      <c r="CA113" s="391"/>
      <c r="CB113" s="391"/>
      <c r="CC113" s="391"/>
      <c r="CD113" s="391"/>
      <c r="CE113" s="391"/>
      <c r="CF113" s="391"/>
      <c r="CG113" s="391"/>
      <c r="CH113" s="391"/>
      <c r="CI113" s="391"/>
      <c r="CJ113" s="391"/>
      <c r="CK113" s="391"/>
      <c r="CL113" s="391"/>
      <c r="CM113" s="391"/>
      <c r="CN113" s="391"/>
      <c r="CO113" s="391"/>
      <c r="CP113" s="391"/>
      <c r="CQ113" s="391"/>
      <c r="CR113" s="391"/>
      <c r="CS113" s="391"/>
      <c r="CT113" s="391"/>
      <c r="CU113" s="391"/>
      <c r="CV113" s="391"/>
      <c r="CW113" s="391"/>
      <c r="CX113" s="391"/>
      <c r="CY113" s="391"/>
      <c r="CZ113" s="391"/>
      <c r="DA113" s="391"/>
      <c r="DB113" s="391"/>
      <c r="DC113" s="391"/>
      <c r="DD113" s="391"/>
      <c r="DE113" s="391"/>
      <c r="DF113" s="391"/>
      <c r="DG113" s="391"/>
      <c r="DH113" s="391"/>
      <c r="DI113" s="391"/>
      <c r="DJ113" s="391"/>
      <c r="DK113" s="391"/>
      <c r="DL113" s="391"/>
      <c r="DM113" s="391"/>
      <c r="DN113" s="391"/>
      <c r="DO113" s="391"/>
      <c r="DP113" s="391"/>
      <c r="DQ113" s="391"/>
      <c r="DR113" s="391"/>
      <c r="DS113" s="391"/>
      <c r="DT113" s="391"/>
      <c r="DU113" s="391"/>
      <c r="DV113" s="391"/>
      <c r="DW113" s="391"/>
      <c r="DX113" s="391"/>
      <c r="DY113" s="391"/>
      <c r="DZ113" s="391"/>
      <c r="EA113" s="391"/>
      <c r="EB113" s="391"/>
      <c r="EC113" s="391"/>
      <c r="ED113" s="391"/>
      <c r="EE113" s="391"/>
      <c r="EF113" s="391"/>
      <c r="EG113" s="391"/>
      <c r="EH113" s="391"/>
      <c r="EI113" s="391"/>
      <c r="EJ113" s="391"/>
      <c r="EK113" s="391"/>
      <c r="EL113" s="391"/>
      <c r="EM113" s="391"/>
      <c r="EN113" s="391"/>
      <c r="EO113" s="391"/>
      <c r="EP113" s="391"/>
      <c r="EQ113" s="391"/>
      <c r="ER113" s="391"/>
      <c r="ES113" s="391"/>
      <c r="ET113" s="391"/>
      <c r="EU113" s="391"/>
      <c r="EV113" s="391"/>
      <c r="EW113" s="391"/>
      <c r="EX113" s="391"/>
      <c r="EY113" s="391"/>
      <c r="EZ113" s="391"/>
      <c r="FA113" s="391"/>
      <c r="FB113" s="391"/>
      <c r="FC113" s="391"/>
      <c r="FD113" s="391"/>
      <c r="FE113" s="391"/>
      <c r="FF113" s="391"/>
      <c r="FG113" s="391"/>
      <c r="FH113" s="391"/>
      <c r="FI113" s="391"/>
      <c r="FJ113" s="391"/>
      <c r="FK113" s="391"/>
      <c r="FL113" s="391"/>
      <c r="FM113" s="391"/>
      <c r="FN113" s="391"/>
      <c r="FO113" s="391"/>
      <c r="FP113" s="391"/>
      <c r="FQ113" s="391"/>
      <c r="FR113" s="391"/>
      <c r="FS113" s="391"/>
      <c r="FT113" s="391"/>
      <c r="FU113" s="391"/>
      <c r="FV113" s="391"/>
      <c r="FW113" s="391"/>
      <c r="FX113" s="391"/>
      <c r="FY113" s="391"/>
      <c r="FZ113" s="391"/>
      <c r="GA113" s="391"/>
      <c r="GB113" s="391"/>
      <c r="GC113" s="391"/>
      <c r="GD113" s="391"/>
      <c r="GE113" s="391"/>
      <c r="GF113" s="391"/>
      <c r="GG113" s="391"/>
      <c r="GH113" s="391"/>
      <c r="GI113" s="391"/>
      <c r="GJ113" s="391"/>
      <c r="GK113" s="391"/>
      <c r="GL113" s="391"/>
      <c r="GM113" s="391"/>
      <c r="GN113" s="391"/>
      <c r="GO113" s="391"/>
      <c r="GP113" s="391"/>
      <c r="GQ113" s="391"/>
      <c r="GR113" s="391"/>
      <c r="GS113" s="391"/>
      <c r="GT113" s="391"/>
      <c r="GU113" s="391"/>
      <c r="GV113" s="391"/>
      <c r="GW113" s="391"/>
      <c r="GX113" s="391"/>
      <c r="GY113" s="391"/>
      <c r="GZ113" s="391"/>
      <c r="HA113" s="391"/>
      <c r="HB113" s="391"/>
      <c r="HC113" s="391"/>
      <c r="HD113" s="391"/>
      <c r="HE113" s="391"/>
      <c r="HF113" s="391"/>
      <c r="HG113" s="391"/>
      <c r="HH113" s="391"/>
      <c r="HI113" s="391"/>
      <c r="HJ113" s="391"/>
      <c r="HK113" s="391"/>
      <c r="HL113" s="391"/>
      <c r="HM113" s="391"/>
      <c r="HN113" s="391"/>
      <c r="HO113" s="391"/>
      <c r="HP113" s="391"/>
      <c r="HQ113" s="391"/>
      <c r="HR113" s="391"/>
      <c r="HS113" s="391"/>
      <c r="HT113" s="391"/>
      <c r="HU113" s="391"/>
      <c r="HV113" s="391"/>
      <c r="HW113" s="391"/>
      <c r="HX113" s="391"/>
      <c r="HY113" s="391"/>
      <c r="HZ113" s="391"/>
      <c r="IA113" s="391"/>
      <c r="IB113" s="391"/>
      <c r="IC113" s="391"/>
      <c r="ID113" s="391"/>
      <c r="IE113" s="391"/>
      <c r="IF113" s="391"/>
      <c r="IG113" s="391"/>
      <c r="IH113" s="391"/>
      <c r="II113" s="391"/>
      <c r="IJ113" s="391"/>
      <c r="IK113" s="391"/>
      <c r="IL113" s="391"/>
      <c r="IM113" s="391"/>
      <c r="IN113" s="391"/>
      <c r="IO113" s="391"/>
      <c r="IP113" s="391"/>
      <c r="IQ113" s="391"/>
      <c r="IR113" s="391"/>
      <c r="IS113" s="391"/>
      <c r="IT113" s="391"/>
      <c r="IU113" s="391"/>
      <c r="IV113" s="391"/>
      <c r="IW113" s="391"/>
      <c r="IX113" s="391"/>
      <c r="IY113" s="391"/>
      <c r="IZ113" s="391"/>
      <c r="JA113" s="391"/>
      <c r="JB113" s="391"/>
      <c r="JC113" s="391"/>
      <c r="JD113" s="391"/>
      <c r="JE113" s="391"/>
      <c r="JF113" s="391"/>
      <c r="JG113" s="391"/>
      <c r="JH113" s="391"/>
      <c r="JI113" s="391"/>
      <c r="JJ113" s="391"/>
      <c r="JK113" s="391"/>
      <c r="JL113" s="391"/>
      <c r="JM113" s="391"/>
      <c r="JN113" s="391"/>
      <c r="JO113" s="391"/>
      <c r="JP113" s="391"/>
      <c r="JQ113" s="391"/>
      <c r="JR113" s="391"/>
      <c r="JS113" s="391"/>
      <c r="JT113" s="391"/>
      <c r="JU113" s="391"/>
      <c r="JV113" s="391"/>
      <c r="JW113" s="391"/>
      <c r="JX113" s="391"/>
      <c r="JY113" s="391"/>
      <c r="JZ113" s="391"/>
      <c r="KA113" s="391"/>
      <c r="KB113" s="391"/>
      <c r="KC113" s="391"/>
      <c r="KD113" s="391"/>
      <c r="KE113" s="391"/>
      <c r="KF113" s="391"/>
      <c r="KG113" s="391"/>
      <c r="KH113" s="391"/>
      <c r="KI113" s="391"/>
      <c r="KJ113" s="391"/>
      <c r="KK113" s="391"/>
      <c r="KL113" s="391"/>
      <c r="KM113" s="391"/>
      <c r="KN113" s="391"/>
      <c r="KO113" s="391"/>
      <c r="KP113" s="391"/>
      <c r="KQ113" s="391"/>
      <c r="KR113" s="391"/>
      <c r="KS113" s="391"/>
      <c r="KT113" s="391"/>
      <c r="KU113" s="391"/>
      <c r="KV113" s="391"/>
      <c r="KW113" s="391"/>
      <c r="KX113" s="391"/>
      <c r="KY113" s="391"/>
      <c r="KZ113" s="391"/>
      <c r="LA113" s="391"/>
      <c r="LB113" s="391"/>
      <c r="LC113" s="391"/>
      <c r="LD113" s="391"/>
      <c r="LE113" s="391"/>
      <c r="LF113" s="391"/>
      <c r="LG113" s="391"/>
      <c r="LH113" s="391"/>
      <c r="LI113" s="391"/>
      <c r="LJ113" s="391"/>
      <c r="LK113" s="391"/>
      <c r="LL113" s="391"/>
      <c r="LM113" s="391"/>
      <c r="LN113" s="391"/>
      <c r="LO113" s="391"/>
      <c r="LP113" s="391"/>
      <c r="LQ113" s="391"/>
      <c r="LR113" s="391"/>
      <c r="LS113" s="391"/>
      <c r="LT113" s="391"/>
      <c r="LU113" s="391"/>
      <c r="LV113" s="391"/>
      <c r="LW113" s="391"/>
      <c r="LX113" s="391"/>
      <c r="LY113" s="391"/>
      <c r="LZ113" s="391"/>
      <c r="MA113" s="391"/>
      <c r="MB113" s="391"/>
      <c r="MC113" s="391"/>
      <c r="MD113" s="391"/>
      <c r="ME113" s="391"/>
      <c r="MF113" s="391"/>
      <c r="MG113" s="391"/>
      <c r="MH113" s="391"/>
      <c r="MI113" s="391"/>
      <c r="MJ113" s="391"/>
      <c r="MK113" s="391"/>
      <c r="ML113" s="391"/>
      <c r="MM113" s="391"/>
      <c r="MN113" s="391"/>
      <c r="MO113" s="391"/>
      <c r="MP113" s="391"/>
      <c r="MQ113" s="391"/>
      <c r="MR113" s="391"/>
      <c r="MS113" s="391"/>
      <c r="MT113" s="391"/>
      <c r="MU113" s="391"/>
      <c r="MV113" s="391"/>
      <c r="MW113" s="391"/>
    </row>
    <row r="114" s="384" customFormat="true" ht="13.5" hidden="false" customHeight="true" outlineLevel="0" collapsed="false">
      <c r="A114" s="388" t="s">
        <v>173</v>
      </c>
      <c r="B114" s="389"/>
      <c r="C114" s="389"/>
      <c r="D114" s="389"/>
      <c r="E114" s="389"/>
      <c r="F114" s="389"/>
      <c r="G114" s="389"/>
      <c r="H114" s="389"/>
      <c r="I114" s="389"/>
      <c r="J114" s="389"/>
      <c r="K114" s="389"/>
      <c r="L114" s="389"/>
      <c r="M114" s="389"/>
      <c r="N114" s="389"/>
      <c r="O114" s="389"/>
      <c r="P114" s="389"/>
      <c r="Q114" s="389"/>
      <c r="R114" s="389"/>
      <c r="S114" s="389"/>
      <c r="T114" s="389"/>
      <c r="U114" s="389"/>
      <c r="V114" s="389"/>
      <c r="W114" s="389"/>
      <c r="X114" s="389"/>
      <c r="Y114" s="389"/>
      <c r="Z114" s="389"/>
      <c r="AA114" s="389"/>
      <c r="AB114" s="389"/>
      <c r="AC114" s="389"/>
      <c r="AD114" s="389"/>
      <c r="AE114" s="389"/>
      <c r="AF114" s="389"/>
      <c r="AG114" s="389"/>
      <c r="AH114" s="389"/>
      <c r="AI114" s="389"/>
      <c r="AJ114" s="389"/>
      <c r="AK114" s="389"/>
      <c r="AL114" s="389"/>
      <c r="AM114" s="389"/>
      <c r="AN114" s="389"/>
      <c r="AO114" s="389"/>
      <c r="AP114" s="389"/>
      <c r="AQ114" s="389"/>
      <c r="AR114" s="389"/>
      <c r="AS114" s="389"/>
      <c r="AT114" s="389"/>
      <c r="AU114" s="389"/>
      <c r="AV114" s="389"/>
      <c r="AW114" s="389"/>
      <c r="AX114" s="389"/>
      <c r="AY114" s="389"/>
      <c r="AZ114" s="389"/>
      <c r="BA114" s="389"/>
      <c r="BB114" s="389"/>
      <c r="BC114" s="389"/>
      <c r="BD114" s="389"/>
      <c r="BE114" s="389"/>
      <c r="BF114" s="389"/>
      <c r="BG114" s="389"/>
      <c r="BH114" s="389"/>
      <c r="BI114" s="389"/>
      <c r="BJ114" s="389"/>
      <c r="BK114" s="389"/>
      <c r="BL114" s="389"/>
      <c r="BM114" s="389"/>
      <c r="BN114" s="389"/>
      <c r="BO114" s="389"/>
      <c r="BP114" s="389"/>
      <c r="BQ114" s="389"/>
      <c r="BR114" s="389"/>
      <c r="BS114" s="389"/>
      <c r="BT114" s="389"/>
      <c r="BU114" s="389"/>
      <c r="BV114" s="389"/>
      <c r="BW114" s="389"/>
      <c r="BX114" s="389"/>
      <c r="BY114" s="389"/>
      <c r="BZ114" s="389"/>
      <c r="CA114" s="389"/>
      <c r="CB114" s="389"/>
      <c r="CC114" s="389"/>
      <c r="CD114" s="389"/>
      <c r="CE114" s="389"/>
      <c r="CF114" s="389"/>
      <c r="CG114" s="389"/>
      <c r="CH114" s="389"/>
      <c r="CI114" s="389"/>
      <c r="CJ114" s="389"/>
      <c r="CK114" s="389"/>
      <c r="CL114" s="389"/>
      <c r="CM114" s="389"/>
      <c r="CN114" s="389"/>
      <c r="CO114" s="389"/>
      <c r="CP114" s="389"/>
      <c r="CQ114" s="389"/>
      <c r="CR114" s="389"/>
      <c r="CS114" s="389"/>
      <c r="CT114" s="389"/>
      <c r="CU114" s="389"/>
      <c r="CV114" s="389"/>
      <c r="CW114" s="389"/>
      <c r="CX114" s="389"/>
      <c r="CY114" s="389"/>
      <c r="CZ114" s="389"/>
      <c r="DA114" s="389"/>
      <c r="DB114" s="389"/>
      <c r="DC114" s="389"/>
      <c r="DD114" s="389"/>
      <c r="DE114" s="389"/>
      <c r="DF114" s="389"/>
      <c r="DG114" s="389"/>
      <c r="DH114" s="389"/>
      <c r="DI114" s="389"/>
      <c r="DJ114" s="389"/>
      <c r="DK114" s="389"/>
      <c r="DL114" s="389"/>
      <c r="DM114" s="389"/>
      <c r="DN114" s="389"/>
      <c r="DO114" s="389"/>
      <c r="DP114" s="389"/>
      <c r="DQ114" s="389"/>
      <c r="DR114" s="389"/>
      <c r="DS114" s="389"/>
      <c r="DT114" s="389"/>
      <c r="DU114" s="389"/>
      <c r="DV114" s="389"/>
      <c r="DW114" s="389"/>
      <c r="DX114" s="389"/>
      <c r="DY114" s="389"/>
      <c r="DZ114" s="389"/>
      <c r="EA114" s="389"/>
      <c r="EB114" s="389"/>
      <c r="EC114" s="389"/>
      <c r="ED114" s="389"/>
      <c r="EE114" s="389"/>
      <c r="EF114" s="389"/>
      <c r="EG114" s="389"/>
      <c r="EH114" s="389"/>
      <c r="EI114" s="389"/>
      <c r="EJ114" s="389"/>
      <c r="EK114" s="389"/>
      <c r="EL114" s="389"/>
      <c r="EM114" s="389"/>
      <c r="EN114" s="389"/>
      <c r="EO114" s="389"/>
      <c r="EP114" s="389"/>
      <c r="EQ114" s="389"/>
      <c r="ER114" s="389"/>
      <c r="ES114" s="389"/>
      <c r="ET114" s="389"/>
      <c r="EU114" s="389"/>
      <c r="EV114" s="389"/>
      <c r="EW114" s="389"/>
      <c r="EX114" s="389"/>
      <c r="EY114" s="389"/>
      <c r="EZ114" s="389"/>
      <c r="FA114" s="389"/>
      <c r="FB114" s="389"/>
      <c r="FC114" s="389"/>
      <c r="FD114" s="389"/>
      <c r="FE114" s="389"/>
      <c r="FF114" s="389"/>
      <c r="FG114" s="389"/>
      <c r="FH114" s="389"/>
      <c r="FI114" s="389"/>
      <c r="FJ114" s="389"/>
      <c r="FK114" s="389"/>
      <c r="FL114" s="389"/>
      <c r="FM114" s="389"/>
      <c r="FN114" s="389"/>
      <c r="FO114" s="389"/>
      <c r="FP114" s="389"/>
      <c r="FQ114" s="389"/>
      <c r="FR114" s="389"/>
      <c r="FS114" s="389"/>
      <c r="FT114" s="389"/>
      <c r="FU114" s="389"/>
      <c r="FV114" s="389"/>
      <c r="FW114" s="389"/>
      <c r="FX114" s="389"/>
      <c r="FY114" s="389"/>
      <c r="FZ114" s="389"/>
      <c r="GA114" s="389"/>
      <c r="GB114" s="389"/>
      <c r="GC114" s="389"/>
      <c r="GD114" s="389"/>
      <c r="GE114" s="389"/>
      <c r="GF114" s="389"/>
      <c r="GG114" s="389"/>
      <c r="GH114" s="389"/>
      <c r="GI114" s="389"/>
      <c r="GJ114" s="389"/>
      <c r="GK114" s="389"/>
      <c r="GL114" s="389"/>
      <c r="GM114" s="389"/>
      <c r="GN114" s="389"/>
      <c r="GO114" s="389"/>
      <c r="GP114" s="389"/>
      <c r="GQ114" s="389"/>
      <c r="GR114" s="389"/>
      <c r="GS114" s="389"/>
      <c r="GT114" s="389"/>
      <c r="GU114" s="389"/>
      <c r="GV114" s="389"/>
      <c r="GW114" s="389"/>
      <c r="GX114" s="389"/>
      <c r="GY114" s="389"/>
      <c r="GZ114" s="389"/>
      <c r="HA114" s="389"/>
      <c r="HB114" s="389"/>
      <c r="HC114" s="389"/>
      <c r="HD114" s="389"/>
      <c r="HE114" s="389"/>
      <c r="HF114" s="389"/>
      <c r="HG114" s="389"/>
      <c r="HH114" s="389"/>
      <c r="HI114" s="389"/>
      <c r="HJ114" s="389"/>
      <c r="HK114" s="389"/>
      <c r="HL114" s="389"/>
      <c r="HM114" s="389"/>
      <c r="HN114" s="389"/>
      <c r="HO114" s="389"/>
      <c r="HP114" s="389"/>
      <c r="HQ114" s="389"/>
      <c r="HR114" s="389"/>
      <c r="HS114" s="389"/>
      <c r="HT114" s="389"/>
      <c r="HU114" s="389"/>
      <c r="HV114" s="389"/>
      <c r="HW114" s="389"/>
      <c r="HX114" s="389"/>
      <c r="HY114" s="389"/>
      <c r="HZ114" s="389"/>
      <c r="IA114" s="389"/>
      <c r="IB114" s="389"/>
      <c r="IC114" s="389"/>
      <c r="ID114" s="389"/>
      <c r="IE114" s="389"/>
      <c r="IF114" s="389"/>
      <c r="IG114" s="389"/>
      <c r="IH114" s="389"/>
      <c r="II114" s="389"/>
      <c r="IJ114" s="389"/>
      <c r="IK114" s="389"/>
      <c r="IL114" s="389"/>
      <c r="IM114" s="389"/>
      <c r="IN114" s="389"/>
      <c r="IO114" s="389"/>
      <c r="IP114" s="389"/>
      <c r="IQ114" s="389"/>
      <c r="IR114" s="389"/>
      <c r="IS114" s="389"/>
      <c r="IT114" s="389"/>
      <c r="IU114" s="389"/>
      <c r="IV114" s="389"/>
      <c r="IW114" s="389"/>
      <c r="IX114" s="389"/>
      <c r="IY114" s="389"/>
      <c r="IZ114" s="389"/>
      <c r="JA114" s="389"/>
      <c r="JB114" s="389"/>
      <c r="JC114" s="389"/>
      <c r="JD114" s="389"/>
      <c r="JE114" s="389"/>
      <c r="JF114" s="389"/>
      <c r="JG114" s="389"/>
      <c r="JH114" s="389"/>
      <c r="JI114" s="389"/>
      <c r="JJ114" s="389"/>
      <c r="JK114" s="389"/>
      <c r="JL114" s="389"/>
      <c r="JM114" s="389"/>
      <c r="JN114" s="389"/>
      <c r="JO114" s="389"/>
      <c r="JP114" s="389"/>
      <c r="JQ114" s="389"/>
      <c r="JR114" s="389"/>
      <c r="JS114" s="389"/>
      <c r="JT114" s="389"/>
      <c r="JU114" s="389"/>
      <c r="JV114" s="389"/>
      <c r="JW114" s="389"/>
      <c r="JX114" s="389"/>
      <c r="JY114" s="389"/>
      <c r="JZ114" s="389"/>
      <c r="KA114" s="389"/>
      <c r="KB114" s="389"/>
      <c r="KC114" s="389"/>
      <c r="KD114" s="389"/>
      <c r="KE114" s="389"/>
      <c r="KF114" s="389"/>
      <c r="KG114" s="389"/>
      <c r="KH114" s="389"/>
      <c r="KI114" s="389"/>
      <c r="KJ114" s="389"/>
      <c r="KK114" s="389"/>
      <c r="KL114" s="389"/>
      <c r="KM114" s="389"/>
      <c r="KN114" s="389"/>
      <c r="KO114" s="389"/>
      <c r="KP114" s="389"/>
      <c r="KQ114" s="389"/>
      <c r="KR114" s="389"/>
      <c r="KS114" s="389"/>
      <c r="KT114" s="389"/>
      <c r="KU114" s="389"/>
      <c r="KV114" s="389"/>
      <c r="KW114" s="389"/>
      <c r="KX114" s="389"/>
      <c r="KY114" s="389"/>
      <c r="KZ114" s="389"/>
      <c r="LA114" s="389"/>
      <c r="LB114" s="389"/>
      <c r="LC114" s="389"/>
      <c r="LD114" s="389"/>
      <c r="LE114" s="389"/>
      <c r="LF114" s="389"/>
      <c r="LG114" s="389"/>
      <c r="LH114" s="389"/>
      <c r="LI114" s="389"/>
      <c r="LJ114" s="389"/>
      <c r="LK114" s="389"/>
      <c r="LL114" s="389"/>
      <c r="LM114" s="389"/>
      <c r="LN114" s="389"/>
      <c r="LO114" s="389"/>
      <c r="LP114" s="389"/>
      <c r="LQ114" s="389"/>
      <c r="LR114" s="389"/>
      <c r="LS114" s="389"/>
      <c r="LT114" s="389"/>
      <c r="LU114" s="389"/>
      <c r="LV114" s="389"/>
      <c r="LW114" s="389"/>
      <c r="LX114" s="389"/>
      <c r="LY114" s="389"/>
      <c r="LZ114" s="389"/>
      <c r="MA114" s="389"/>
      <c r="MB114" s="389"/>
      <c r="MC114" s="389"/>
      <c r="MD114" s="389"/>
      <c r="ME114" s="389"/>
      <c r="MF114" s="389"/>
      <c r="MG114" s="389"/>
      <c r="MH114" s="389"/>
      <c r="MI114" s="389"/>
      <c r="MJ114" s="389"/>
      <c r="MK114" s="389"/>
      <c r="ML114" s="389"/>
      <c r="MM114" s="389"/>
      <c r="MN114" s="389"/>
      <c r="MO114" s="389"/>
      <c r="MP114" s="389"/>
      <c r="MQ114" s="389"/>
      <c r="MR114" s="389"/>
      <c r="MS114" s="389"/>
      <c r="MT114" s="389"/>
      <c r="MU114" s="389"/>
      <c r="MV114" s="389"/>
      <c r="MW114" s="389"/>
    </row>
    <row r="115" s="384" customFormat="true" ht="13.5" hidden="false" customHeight="true" outlineLevel="0" collapsed="false">
      <c r="A115" s="388" t="s">
        <v>174</v>
      </c>
      <c r="B115" s="389"/>
      <c r="C115" s="389"/>
      <c r="D115" s="389"/>
      <c r="E115" s="389"/>
      <c r="F115" s="389"/>
      <c r="G115" s="389"/>
      <c r="H115" s="389"/>
      <c r="I115" s="389"/>
      <c r="J115" s="389"/>
      <c r="K115" s="389"/>
      <c r="L115" s="389"/>
      <c r="M115" s="389"/>
      <c r="N115" s="389"/>
      <c r="O115" s="389"/>
      <c r="P115" s="389"/>
      <c r="Q115" s="389"/>
      <c r="R115" s="389"/>
      <c r="S115" s="389"/>
      <c r="T115" s="389"/>
      <c r="U115" s="389"/>
      <c r="V115" s="389"/>
      <c r="W115" s="389"/>
      <c r="X115" s="389"/>
      <c r="Y115" s="389"/>
      <c r="Z115" s="389"/>
      <c r="AA115" s="389"/>
      <c r="AB115" s="389"/>
      <c r="AC115" s="389"/>
      <c r="AD115" s="389"/>
      <c r="AE115" s="389"/>
      <c r="AF115" s="389"/>
      <c r="AG115" s="389"/>
      <c r="AH115" s="389"/>
      <c r="AI115" s="389"/>
      <c r="AJ115" s="389"/>
      <c r="AK115" s="389"/>
      <c r="AL115" s="389"/>
      <c r="AM115" s="389"/>
      <c r="AN115" s="389"/>
      <c r="AO115" s="389"/>
      <c r="AP115" s="389"/>
      <c r="AQ115" s="389"/>
      <c r="AR115" s="389"/>
      <c r="AS115" s="389"/>
      <c r="AT115" s="389"/>
      <c r="AU115" s="389"/>
      <c r="AV115" s="389"/>
      <c r="AW115" s="389"/>
      <c r="AX115" s="389"/>
      <c r="AY115" s="389"/>
      <c r="AZ115" s="389"/>
      <c r="BA115" s="389"/>
      <c r="BB115" s="389"/>
      <c r="BC115" s="389"/>
      <c r="BD115" s="389"/>
      <c r="BE115" s="389"/>
      <c r="BF115" s="389"/>
      <c r="BG115" s="389"/>
      <c r="BH115" s="389"/>
      <c r="BI115" s="389"/>
      <c r="BJ115" s="389"/>
      <c r="BK115" s="389"/>
      <c r="BL115" s="389"/>
      <c r="BM115" s="389"/>
      <c r="BN115" s="389"/>
      <c r="BO115" s="389"/>
      <c r="BP115" s="389"/>
      <c r="BQ115" s="389"/>
      <c r="BR115" s="389"/>
      <c r="BS115" s="389"/>
      <c r="BT115" s="389"/>
      <c r="BU115" s="389"/>
      <c r="BV115" s="389"/>
      <c r="BW115" s="389"/>
      <c r="BX115" s="389"/>
      <c r="BY115" s="389"/>
      <c r="BZ115" s="389"/>
      <c r="CA115" s="389"/>
      <c r="CB115" s="389"/>
      <c r="CC115" s="389"/>
      <c r="CD115" s="389"/>
      <c r="CE115" s="389"/>
      <c r="CF115" s="389"/>
      <c r="CG115" s="389"/>
      <c r="CH115" s="389"/>
      <c r="CI115" s="389"/>
      <c r="CJ115" s="389"/>
      <c r="CK115" s="389"/>
      <c r="CL115" s="389"/>
      <c r="CM115" s="389"/>
      <c r="CN115" s="389"/>
      <c r="CO115" s="389"/>
      <c r="CP115" s="389"/>
      <c r="CQ115" s="389"/>
      <c r="CR115" s="389"/>
      <c r="CS115" s="389"/>
      <c r="CT115" s="389"/>
      <c r="CU115" s="389"/>
      <c r="CV115" s="389"/>
      <c r="CW115" s="389"/>
      <c r="CX115" s="389"/>
      <c r="CY115" s="389"/>
      <c r="CZ115" s="389"/>
      <c r="DA115" s="389"/>
      <c r="DB115" s="389"/>
      <c r="DC115" s="389"/>
      <c r="DD115" s="389"/>
      <c r="DE115" s="389"/>
      <c r="DF115" s="389"/>
      <c r="DG115" s="389"/>
      <c r="DH115" s="389"/>
      <c r="DI115" s="389"/>
      <c r="DJ115" s="389"/>
      <c r="DK115" s="389"/>
      <c r="DL115" s="389"/>
      <c r="DM115" s="389"/>
      <c r="DN115" s="389"/>
      <c r="DO115" s="389"/>
      <c r="DP115" s="389"/>
      <c r="DQ115" s="389"/>
      <c r="DR115" s="389"/>
      <c r="DS115" s="389"/>
      <c r="DT115" s="389"/>
      <c r="DU115" s="389"/>
      <c r="DV115" s="389"/>
      <c r="DW115" s="389"/>
      <c r="DX115" s="389"/>
      <c r="DY115" s="389"/>
      <c r="DZ115" s="389"/>
      <c r="EA115" s="389"/>
      <c r="EB115" s="389"/>
      <c r="EC115" s="389"/>
      <c r="ED115" s="389"/>
      <c r="EE115" s="389"/>
      <c r="EF115" s="389"/>
      <c r="EG115" s="389"/>
      <c r="EH115" s="389"/>
      <c r="EI115" s="389"/>
      <c r="EJ115" s="389"/>
      <c r="EK115" s="389"/>
      <c r="EL115" s="389"/>
      <c r="EM115" s="389"/>
      <c r="EN115" s="389"/>
      <c r="EO115" s="389"/>
      <c r="EP115" s="389"/>
      <c r="EQ115" s="389"/>
      <c r="ER115" s="389"/>
      <c r="ES115" s="389"/>
      <c r="ET115" s="389"/>
      <c r="EU115" s="389"/>
      <c r="EV115" s="389"/>
      <c r="EW115" s="389"/>
      <c r="EX115" s="389"/>
      <c r="EY115" s="389"/>
      <c r="EZ115" s="389"/>
      <c r="FA115" s="389"/>
      <c r="FB115" s="389"/>
      <c r="FC115" s="389"/>
      <c r="FD115" s="389"/>
      <c r="FE115" s="389"/>
      <c r="FF115" s="389"/>
      <c r="FG115" s="389"/>
      <c r="FH115" s="389"/>
      <c r="FI115" s="389"/>
      <c r="FJ115" s="389"/>
      <c r="FK115" s="389"/>
      <c r="FL115" s="389"/>
      <c r="FM115" s="389"/>
      <c r="FN115" s="389"/>
      <c r="FO115" s="389"/>
      <c r="FP115" s="389"/>
      <c r="FQ115" s="389"/>
      <c r="FR115" s="389"/>
      <c r="FS115" s="389"/>
      <c r="FT115" s="389"/>
      <c r="FU115" s="389"/>
      <c r="FV115" s="389"/>
      <c r="FW115" s="389"/>
      <c r="FX115" s="389"/>
      <c r="FY115" s="389"/>
      <c r="FZ115" s="389"/>
      <c r="GA115" s="389"/>
      <c r="GB115" s="389"/>
      <c r="GC115" s="389"/>
      <c r="GD115" s="389"/>
      <c r="GE115" s="389"/>
      <c r="GF115" s="389"/>
      <c r="GG115" s="389"/>
      <c r="GH115" s="389"/>
      <c r="GI115" s="389"/>
      <c r="GJ115" s="389"/>
      <c r="GK115" s="389"/>
      <c r="GL115" s="389"/>
      <c r="GM115" s="389"/>
      <c r="GN115" s="389"/>
      <c r="GO115" s="389"/>
      <c r="GP115" s="389"/>
      <c r="GQ115" s="389"/>
      <c r="GR115" s="389"/>
      <c r="GS115" s="389"/>
      <c r="GT115" s="389"/>
      <c r="GU115" s="389"/>
      <c r="GV115" s="389"/>
      <c r="GW115" s="389"/>
      <c r="GX115" s="389"/>
      <c r="GY115" s="389"/>
      <c r="GZ115" s="389"/>
      <c r="HA115" s="389"/>
      <c r="HB115" s="389"/>
      <c r="HC115" s="389"/>
      <c r="HD115" s="389"/>
      <c r="HE115" s="389"/>
      <c r="HF115" s="389"/>
      <c r="HG115" s="389"/>
      <c r="HH115" s="389"/>
      <c r="HI115" s="389"/>
      <c r="HJ115" s="389"/>
      <c r="HK115" s="389"/>
      <c r="HL115" s="389"/>
      <c r="HM115" s="389"/>
      <c r="HN115" s="389"/>
      <c r="HO115" s="389"/>
      <c r="HP115" s="389"/>
      <c r="HQ115" s="389"/>
      <c r="HR115" s="389"/>
      <c r="HS115" s="389"/>
      <c r="HT115" s="389"/>
      <c r="HU115" s="389"/>
      <c r="HV115" s="389"/>
      <c r="HW115" s="389"/>
      <c r="HX115" s="389"/>
      <c r="HY115" s="389"/>
      <c r="HZ115" s="389"/>
      <c r="IA115" s="389"/>
      <c r="IB115" s="389"/>
      <c r="IC115" s="389"/>
      <c r="ID115" s="389"/>
      <c r="IE115" s="389"/>
      <c r="IF115" s="389"/>
      <c r="IG115" s="389"/>
      <c r="IH115" s="389"/>
      <c r="II115" s="389"/>
      <c r="IJ115" s="389"/>
      <c r="IK115" s="389"/>
      <c r="IL115" s="389"/>
      <c r="IM115" s="389"/>
      <c r="IN115" s="389"/>
      <c r="IO115" s="389"/>
      <c r="IP115" s="389"/>
      <c r="IQ115" s="389"/>
      <c r="IR115" s="389"/>
      <c r="IS115" s="389"/>
      <c r="IT115" s="389"/>
      <c r="IU115" s="389"/>
      <c r="IV115" s="389"/>
      <c r="IW115" s="389"/>
      <c r="IX115" s="389"/>
      <c r="IY115" s="389"/>
      <c r="IZ115" s="389"/>
      <c r="JA115" s="389"/>
      <c r="JB115" s="389"/>
      <c r="JC115" s="389"/>
      <c r="JD115" s="389"/>
      <c r="JE115" s="389"/>
      <c r="JF115" s="389"/>
      <c r="JG115" s="389"/>
      <c r="JH115" s="389"/>
      <c r="JI115" s="389"/>
      <c r="JJ115" s="389"/>
      <c r="JK115" s="389"/>
      <c r="JL115" s="389"/>
      <c r="JM115" s="389"/>
      <c r="JN115" s="389"/>
      <c r="JO115" s="389"/>
      <c r="JP115" s="389"/>
      <c r="JQ115" s="389"/>
      <c r="JR115" s="389"/>
      <c r="JS115" s="389"/>
      <c r="JT115" s="389"/>
      <c r="JU115" s="389"/>
      <c r="JV115" s="389"/>
      <c r="JW115" s="389"/>
      <c r="JX115" s="389"/>
      <c r="JY115" s="389"/>
      <c r="JZ115" s="389"/>
      <c r="KA115" s="389"/>
      <c r="KB115" s="389"/>
      <c r="KC115" s="389"/>
      <c r="KD115" s="389"/>
      <c r="KE115" s="389"/>
      <c r="KF115" s="389"/>
      <c r="KG115" s="389"/>
      <c r="KH115" s="389"/>
      <c r="KI115" s="389"/>
      <c r="KJ115" s="389"/>
      <c r="KK115" s="389"/>
      <c r="KL115" s="389"/>
      <c r="KM115" s="389"/>
      <c r="KN115" s="389"/>
      <c r="KO115" s="389"/>
      <c r="KP115" s="389"/>
      <c r="KQ115" s="389"/>
      <c r="KR115" s="389"/>
      <c r="KS115" s="389"/>
      <c r="KT115" s="389"/>
      <c r="KU115" s="389"/>
      <c r="KV115" s="389"/>
      <c r="KW115" s="389"/>
      <c r="KX115" s="389"/>
      <c r="KY115" s="389"/>
      <c r="KZ115" s="389"/>
      <c r="LA115" s="389"/>
      <c r="LB115" s="389"/>
      <c r="LC115" s="389"/>
      <c r="LD115" s="389"/>
      <c r="LE115" s="389"/>
      <c r="LF115" s="389"/>
      <c r="LG115" s="389"/>
      <c r="LH115" s="389"/>
      <c r="LI115" s="389"/>
      <c r="LJ115" s="389"/>
      <c r="LK115" s="389"/>
      <c r="LL115" s="389"/>
      <c r="LM115" s="389"/>
      <c r="LN115" s="389"/>
      <c r="LO115" s="389"/>
      <c r="LP115" s="389"/>
      <c r="LQ115" s="389"/>
      <c r="LR115" s="389"/>
      <c r="LS115" s="389"/>
      <c r="LT115" s="389"/>
      <c r="LU115" s="389"/>
      <c r="LV115" s="389"/>
      <c r="LW115" s="389"/>
      <c r="LX115" s="389"/>
      <c r="LY115" s="389"/>
      <c r="LZ115" s="389"/>
      <c r="MA115" s="389"/>
      <c r="MB115" s="389"/>
      <c r="MC115" s="389"/>
      <c r="MD115" s="389"/>
      <c r="ME115" s="389"/>
      <c r="MF115" s="389"/>
      <c r="MG115" s="389"/>
      <c r="MH115" s="389"/>
      <c r="MI115" s="389"/>
      <c r="MJ115" s="389"/>
      <c r="MK115" s="389"/>
      <c r="ML115" s="389"/>
      <c r="MM115" s="389"/>
      <c r="MN115" s="389"/>
      <c r="MO115" s="389"/>
      <c r="MP115" s="389"/>
      <c r="MQ115" s="389"/>
      <c r="MR115" s="389"/>
      <c r="MS115" s="389"/>
      <c r="MT115" s="389"/>
      <c r="MU115" s="389"/>
      <c r="MV115" s="389"/>
      <c r="MW115" s="389"/>
    </row>
    <row r="116" s="384" customFormat="true" ht="14.25" hidden="false" customHeight="true" outlineLevel="0" collapsed="false">
      <c r="A116" s="390" t="s">
        <v>175</v>
      </c>
      <c r="B116" s="391"/>
      <c r="C116" s="391"/>
      <c r="D116" s="391"/>
      <c r="E116" s="391"/>
      <c r="F116" s="391"/>
      <c r="G116" s="391"/>
      <c r="H116" s="391"/>
      <c r="I116" s="391"/>
      <c r="J116" s="391"/>
      <c r="K116" s="391"/>
      <c r="L116" s="391"/>
      <c r="M116" s="391"/>
      <c r="N116" s="391"/>
      <c r="O116" s="391"/>
      <c r="P116" s="391"/>
      <c r="Q116" s="391"/>
      <c r="R116" s="391"/>
      <c r="S116" s="391"/>
      <c r="T116" s="391"/>
      <c r="U116" s="391"/>
      <c r="V116" s="391"/>
      <c r="W116" s="391"/>
      <c r="X116" s="391"/>
      <c r="Y116" s="391"/>
      <c r="Z116" s="391"/>
      <c r="AA116" s="391"/>
      <c r="AB116" s="391"/>
      <c r="AC116" s="391"/>
      <c r="AD116" s="391"/>
      <c r="AE116" s="391"/>
      <c r="AF116" s="391"/>
      <c r="AG116" s="391"/>
      <c r="AH116" s="391"/>
      <c r="AI116" s="391"/>
      <c r="AJ116" s="391"/>
      <c r="AK116" s="391"/>
      <c r="AL116" s="391"/>
      <c r="AM116" s="391"/>
      <c r="AN116" s="391"/>
      <c r="AO116" s="391"/>
      <c r="AP116" s="391"/>
      <c r="AQ116" s="391"/>
      <c r="AR116" s="391"/>
      <c r="AS116" s="391"/>
      <c r="AT116" s="391"/>
      <c r="AU116" s="391"/>
      <c r="AV116" s="391"/>
      <c r="AW116" s="391"/>
      <c r="AX116" s="391"/>
      <c r="AY116" s="391"/>
      <c r="AZ116" s="391"/>
      <c r="BA116" s="391"/>
      <c r="BB116" s="391"/>
      <c r="BC116" s="391"/>
      <c r="BD116" s="391"/>
      <c r="BE116" s="391"/>
      <c r="BF116" s="391"/>
      <c r="BG116" s="391"/>
      <c r="BH116" s="391"/>
      <c r="BI116" s="391"/>
      <c r="BJ116" s="391"/>
      <c r="BK116" s="391"/>
      <c r="BL116" s="391"/>
      <c r="BM116" s="391"/>
      <c r="BN116" s="391"/>
      <c r="BO116" s="391"/>
      <c r="BP116" s="391"/>
      <c r="BQ116" s="391"/>
      <c r="BR116" s="391"/>
      <c r="BS116" s="391"/>
      <c r="BT116" s="391"/>
      <c r="BU116" s="391"/>
      <c r="BV116" s="391"/>
      <c r="BW116" s="391"/>
      <c r="BX116" s="391"/>
      <c r="BY116" s="391"/>
      <c r="BZ116" s="391"/>
      <c r="CA116" s="391"/>
      <c r="CB116" s="391"/>
      <c r="CC116" s="391"/>
      <c r="CD116" s="391"/>
      <c r="CE116" s="391"/>
      <c r="CF116" s="391"/>
      <c r="CG116" s="391"/>
      <c r="CH116" s="391"/>
      <c r="CI116" s="391"/>
      <c r="CJ116" s="391"/>
      <c r="CK116" s="391"/>
      <c r="CL116" s="391"/>
      <c r="CM116" s="391"/>
      <c r="CN116" s="391"/>
      <c r="CO116" s="391"/>
      <c r="CP116" s="391"/>
      <c r="CQ116" s="391"/>
      <c r="CR116" s="391"/>
      <c r="CS116" s="391"/>
      <c r="CT116" s="391"/>
      <c r="CU116" s="391"/>
      <c r="CV116" s="391"/>
      <c r="CW116" s="391"/>
      <c r="CX116" s="391"/>
      <c r="CY116" s="391"/>
      <c r="CZ116" s="391"/>
      <c r="DA116" s="391"/>
      <c r="DB116" s="391"/>
      <c r="DC116" s="391"/>
      <c r="DD116" s="391"/>
      <c r="DE116" s="391"/>
      <c r="DF116" s="391"/>
      <c r="DG116" s="391"/>
      <c r="DH116" s="391"/>
      <c r="DI116" s="391"/>
      <c r="DJ116" s="391"/>
      <c r="DK116" s="391"/>
      <c r="DL116" s="391"/>
      <c r="DM116" s="391"/>
      <c r="DN116" s="391"/>
      <c r="DO116" s="391"/>
      <c r="DP116" s="391"/>
      <c r="DQ116" s="391"/>
      <c r="DR116" s="391"/>
      <c r="DS116" s="391"/>
      <c r="DT116" s="391"/>
      <c r="DU116" s="391"/>
      <c r="DV116" s="391"/>
      <c r="DW116" s="391"/>
      <c r="DX116" s="391"/>
      <c r="DY116" s="391"/>
      <c r="DZ116" s="391"/>
      <c r="EA116" s="391"/>
      <c r="EB116" s="391"/>
      <c r="EC116" s="391"/>
      <c r="ED116" s="391"/>
      <c r="EE116" s="391"/>
      <c r="EF116" s="391"/>
      <c r="EG116" s="391"/>
      <c r="EH116" s="391"/>
      <c r="EI116" s="391"/>
      <c r="EJ116" s="391"/>
      <c r="EK116" s="391"/>
      <c r="EL116" s="391"/>
      <c r="EM116" s="391"/>
      <c r="EN116" s="391"/>
      <c r="EO116" s="391"/>
      <c r="EP116" s="391"/>
      <c r="EQ116" s="391"/>
      <c r="ER116" s="391"/>
      <c r="ES116" s="391"/>
      <c r="ET116" s="391"/>
      <c r="EU116" s="391"/>
      <c r="EV116" s="391"/>
      <c r="EW116" s="391"/>
      <c r="EX116" s="391"/>
      <c r="EY116" s="391"/>
      <c r="EZ116" s="391"/>
      <c r="FA116" s="391"/>
      <c r="FB116" s="391"/>
      <c r="FC116" s="391"/>
      <c r="FD116" s="391"/>
      <c r="FE116" s="391"/>
      <c r="FF116" s="391"/>
      <c r="FG116" s="391"/>
      <c r="FH116" s="391"/>
      <c r="FI116" s="391"/>
      <c r="FJ116" s="391"/>
      <c r="FK116" s="391"/>
      <c r="FL116" s="391"/>
      <c r="FM116" s="391"/>
      <c r="FN116" s="391"/>
      <c r="FO116" s="391"/>
      <c r="FP116" s="391"/>
      <c r="FQ116" s="391"/>
      <c r="FR116" s="391"/>
      <c r="FS116" s="391"/>
      <c r="FT116" s="391"/>
      <c r="FU116" s="391"/>
      <c r="FV116" s="391"/>
      <c r="FW116" s="391"/>
      <c r="FX116" s="391"/>
      <c r="FY116" s="391"/>
      <c r="FZ116" s="391"/>
      <c r="GA116" s="391"/>
      <c r="GB116" s="391"/>
      <c r="GC116" s="391"/>
      <c r="GD116" s="391"/>
      <c r="GE116" s="391"/>
      <c r="GF116" s="391"/>
      <c r="GG116" s="391"/>
      <c r="GH116" s="391"/>
      <c r="GI116" s="391"/>
      <c r="GJ116" s="391"/>
      <c r="GK116" s="391"/>
      <c r="GL116" s="391"/>
      <c r="GM116" s="391"/>
      <c r="GN116" s="391"/>
      <c r="GO116" s="391"/>
      <c r="GP116" s="391"/>
      <c r="GQ116" s="391"/>
      <c r="GR116" s="391"/>
      <c r="GS116" s="391"/>
      <c r="GT116" s="391"/>
      <c r="GU116" s="391"/>
      <c r="GV116" s="391"/>
      <c r="GW116" s="391"/>
      <c r="GX116" s="391"/>
      <c r="GY116" s="391"/>
      <c r="GZ116" s="391"/>
      <c r="HA116" s="391"/>
      <c r="HB116" s="391"/>
      <c r="HC116" s="391"/>
      <c r="HD116" s="391"/>
      <c r="HE116" s="391"/>
      <c r="HF116" s="391"/>
      <c r="HG116" s="391"/>
      <c r="HH116" s="391"/>
      <c r="HI116" s="391"/>
      <c r="HJ116" s="391"/>
      <c r="HK116" s="391"/>
      <c r="HL116" s="391"/>
      <c r="HM116" s="391"/>
      <c r="HN116" s="391"/>
      <c r="HO116" s="391"/>
      <c r="HP116" s="391"/>
      <c r="HQ116" s="391"/>
      <c r="HR116" s="391"/>
      <c r="HS116" s="391"/>
      <c r="HT116" s="391"/>
      <c r="HU116" s="391"/>
      <c r="HV116" s="391"/>
      <c r="HW116" s="391"/>
      <c r="HX116" s="391"/>
      <c r="HY116" s="391"/>
      <c r="HZ116" s="391"/>
      <c r="IA116" s="391"/>
      <c r="IB116" s="391"/>
      <c r="IC116" s="391"/>
      <c r="ID116" s="391"/>
      <c r="IE116" s="391"/>
      <c r="IF116" s="391"/>
      <c r="IG116" s="391"/>
      <c r="IH116" s="391"/>
      <c r="II116" s="391"/>
      <c r="IJ116" s="391"/>
      <c r="IK116" s="391"/>
      <c r="IL116" s="391"/>
      <c r="IM116" s="391"/>
      <c r="IN116" s="391"/>
      <c r="IO116" s="391"/>
      <c r="IP116" s="391"/>
      <c r="IQ116" s="391"/>
      <c r="IR116" s="391"/>
      <c r="IS116" s="391"/>
      <c r="IT116" s="391"/>
      <c r="IU116" s="391"/>
      <c r="IV116" s="391"/>
      <c r="IW116" s="391"/>
      <c r="IX116" s="391"/>
      <c r="IY116" s="391"/>
      <c r="IZ116" s="391"/>
      <c r="JA116" s="391"/>
      <c r="JB116" s="391"/>
      <c r="JC116" s="391"/>
      <c r="JD116" s="391"/>
      <c r="JE116" s="391"/>
      <c r="JF116" s="391"/>
      <c r="JG116" s="391"/>
      <c r="JH116" s="391"/>
      <c r="JI116" s="391"/>
      <c r="JJ116" s="391"/>
      <c r="JK116" s="391"/>
      <c r="JL116" s="391"/>
      <c r="JM116" s="391"/>
      <c r="JN116" s="391"/>
      <c r="JO116" s="391"/>
      <c r="JP116" s="391"/>
      <c r="JQ116" s="391"/>
      <c r="JR116" s="391"/>
      <c r="JS116" s="391"/>
      <c r="JT116" s="391"/>
      <c r="JU116" s="391"/>
      <c r="JV116" s="391"/>
      <c r="JW116" s="391"/>
      <c r="JX116" s="391"/>
      <c r="JY116" s="391"/>
      <c r="JZ116" s="391"/>
      <c r="KA116" s="391"/>
      <c r="KB116" s="391"/>
      <c r="KC116" s="391"/>
      <c r="KD116" s="391"/>
      <c r="KE116" s="391"/>
      <c r="KF116" s="391"/>
      <c r="KG116" s="391"/>
      <c r="KH116" s="391"/>
      <c r="KI116" s="391"/>
      <c r="KJ116" s="391"/>
      <c r="KK116" s="391"/>
      <c r="KL116" s="391"/>
      <c r="KM116" s="391"/>
      <c r="KN116" s="391"/>
      <c r="KO116" s="391"/>
      <c r="KP116" s="391"/>
      <c r="KQ116" s="391"/>
      <c r="KR116" s="391"/>
      <c r="KS116" s="391"/>
      <c r="KT116" s="391"/>
      <c r="KU116" s="391"/>
      <c r="KV116" s="391"/>
      <c r="KW116" s="391"/>
      <c r="KX116" s="391"/>
      <c r="KY116" s="391"/>
      <c r="KZ116" s="391"/>
      <c r="LA116" s="391"/>
      <c r="LB116" s="391"/>
      <c r="LC116" s="391"/>
      <c r="LD116" s="391"/>
      <c r="LE116" s="391"/>
      <c r="LF116" s="391"/>
      <c r="LG116" s="391"/>
      <c r="LH116" s="391"/>
      <c r="LI116" s="391"/>
      <c r="LJ116" s="391"/>
      <c r="LK116" s="391"/>
      <c r="LL116" s="391"/>
      <c r="LM116" s="391"/>
      <c r="LN116" s="391"/>
      <c r="LO116" s="391"/>
      <c r="LP116" s="391"/>
      <c r="LQ116" s="391"/>
      <c r="LR116" s="391"/>
      <c r="LS116" s="391"/>
      <c r="LT116" s="391"/>
      <c r="LU116" s="391"/>
      <c r="LV116" s="391"/>
      <c r="LW116" s="391"/>
      <c r="LX116" s="391"/>
      <c r="LY116" s="391"/>
      <c r="LZ116" s="391"/>
      <c r="MA116" s="391"/>
      <c r="MB116" s="391"/>
      <c r="MC116" s="391"/>
      <c r="MD116" s="391"/>
      <c r="ME116" s="391"/>
      <c r="MF116" s="391"/>
      <c r="MG116" s="391"/>
      <c r="MH116" s="391"/>
      <c r="MI116" s="391"/>
      <c r="MJ116" s="391"/>
      <c r="MK116" s="391"/>
      <c r="ML116" s="391"/>
      <c r="MM116" s="391"/>
      <c r="MN116" s="391"/>
      <c r="MO116" s="391"/>
      <c r="MP116" s="391"/>
      <c r="MQ116" s="391"/>
      <c r="MR116" s="391"/>
      <c r="MS116" s="391"/>
      <c r="MT116" s="391"/>
      <c r="MU116" s="391"/>
      <c r="MV116" s="391"/>
      <c r="MW116" s="391"/>
    </row>
    <row r="117" s="384" customFormat="true" ht="13.5" hidden="false" customHeight="true" outlineLevel="0" collapsed="false">
      <c r="A117" s="388" t="s">
        <v>173</v>
      </c>
      <c r="B117" s="389"/>
      <c r="C117" s="389"/>
      <c r="D117" s="389"/>
      <c r="E117" s="389"/>
      <c r="F117" s="389"/>
      <c r="G117" s="389"/>
      <c r="H117" s="389"/>
      <c r="I117" s="389"/>
      <c r="J117" s="389"/>
      <c r="K117" s="389"/>
      <c r="L117" s="389"/>
      <c r="M117" s="389"/>
      <c r="N117" s="389"/>
      <c r="O117" s="389"/>
      <c r="P117" s="389"/>
      <c r="Q117" s="389"/>
      <c r="R117" s="389"/>
      <c r="S117" s="389"/>
      <c r="T117" s="389"/>
      <c r="U117" s="389"/>
      <c r="V117" s="389"/>
      <c r="W117" s="389"/>
      <c r="X117" s="389"/>
      <c r="Y117" s="389"/>
      <c r="Z117" s="389"/>
      <c r="AA117" s="389"/>
      <c r="AB117" s="389"/>
      <c r="AC117" s="389"/>
      <c r="AD117" s="389"/>
      <c r="AE117" s="389"/>
      <c r="AF117" s="389"/>
      <c r="AG117" s="389"/>
      <c r="AH117" s="389"/>
      <c r="AI117" s="389"/>
      <c r="AJ117" s="389"/>
      <c r="AK117" s="389"/>
      <c r="AL117" s="389"/>
      <c r="AM117" s="389"/>
      <c r="AN117" s="389"/>
      <c r="AO117" s="389"/>
      <c r="AP117" s="389"/>
      <c r="AQ117" s="389"/>
      <c r="AR117" s="389"/>
      <c r="AS117" s="389"/>
      <c r="AT117" s="389"/>
      <c r="AU117" s="389"/>
      <c r="AV117" s="389"/>
      <c r="AW117" s="389"/>
      <c r="AX117" s="389"/>
      <c r="AY117" s="389"/>
      <c r="AZ117" s="389"/>
      <c r="BA117" s="389"/>
      <c r="BB117" s="389"/>
      <c r="BC117" s="389"/>
      <c r="BD117" s="389"/>
      <c r="BE117" s="389"/>
      <c r="BF117" s="389"/>
      <c r="BG117" s="389"/>
      <c r="BH117" s="389"/>
      <c r="BI117" s="389"/>
      <c r="BJ117" s="389"/>
      <c r="BK117" s="389"/>
      <c r="BL117" s="389"/>
      <c r="BM117" s="389"/>
      <c r="BN117" s="389"/>
      <c r="BO117" s="389"/>
      <c r="BP117" s="389"/>
      <c r="BQ117" s="389"/>
      <c r="BR117" s="389"/>
      <c r="BS117" s="389"/>
      <c r="BT117" s="389"/>
      <c r="BU117" s="389"/>
      <c r="BV117" s="389"/>
      <c r="BW117" s="389"/>
      <c r="BX117" s="389"/>
      <c r="BY117" s="389"/>
      <c r="BZ117" s="389"/>
      <c r="CA117" s="389"/>
      <c r="CB117" s="389"/>
      <c r="CC117" s="389"/>
      <c r="CD117" s="389"/>
      <c r="CE117" s="389"/>
      <c r="CF117" s="389"/>
      <c r="CG117" s="389"/>
      <c r="CH117" s="389"/>
      <c r="CI117" s="389"/>
      <c r="CJ117" s="389"/>
      <c r="CK117" s="389"/>
      <c r="CL117" s="389"/>
      <c r="CM117" s="389"/>
      <c r="CN117" s="389"/>
      <c r="CO117" s="389"/>
      <c r="CP117" s="389"/>
      <c r="CQ117" s="389"/>
      <c r="CR117" s="389"/>
      <c r="CS117" s="389"/>
      <c r="CT117" s="389"/>
      <c r="CU117" s="389"/>
      <c r="CV117" s="389"/>
      <c r="CW117" s="389"/>
      <c r="CX117" s="389"/>
      <c r="CY117" s="389"/>
      <c r="CZ117" s="389"/>
      <c r="DA117" s="389"/>
      <c r="DB117" s="389"/>
      <c r="DC117" s="389"/>
      <c r="DD117" s="389"/>
      <c r="DE117" s="389"/>
      <c r="DF117" s="389"/>
      <c r="DG117" s="389"/>
      <c r="DH117" s="389"/>
      <c r="DI117" s="389"/>
      <c r="DJ117" s="389"/>
      <c r="DK117" s="389"/>
      <c r="DL117" s="389"/>
      <c r="DM117" s="389"/>
      <c r="DN117" s="389"/>
      <c r="DO117" s="389"/>
      <c r="DP117" s="389"/>
      <c r="DQ117" s="389"/>
      <c r="DR117" s="389"/>
      <c r="DS117" s="389"/>
      <c r="DT117" s="389"/>
      <c r="DU117" s="389"/>
      <c r="DV117" s="389"/>
      <c r="DW117" s="389"/>
      <c r="DX117" s="389"/>
      <c r="DY117" s="389"/>
      <c r="DZ117" s="389"/>
      <c r="EA117" s="389"/>
      <c r="EB117" s="389"/>
      <c r="EC117" s="389"/>
      <c r="ED117" s="389"/>
      <c r="EE117" s="389"/>
      <c r="EF117" s="389"/>
      <c r="EG117" s="389"/>
      <c r="EH117" s="389"/>
      <c r="EI117" s="389"/>
      <c r="EJ117" s="389"/>
      <c r="EK117" s="389"/>
      <c r="EL117" s="389"/>
      <c r="EM117" s="389"/>
      <c r="EN117" s="389"/>
      <c r="EO117" s="389"/>
      <c r="EP117" s="389"/>
      <c r="EQ117" s="389"/>
      <c r="ER117" s="389"/>
      <c r="ES117" s="389"/>
      <c r="ET117" s="389"/>
      <c r="EU117" s="389"/>
      <c r="EV117" s="389"/>
      <c r="EW117" s="389"/>
      <c r="EX117" s="389"/>
      <c r="EY117" s="389"/>
      <c r="EZ117" s="389"/>
      <c r="FA117" s="389"/>
      <c r="FB117" s="389"/>
      <c r="FC117" s="389"/>
      <c r="FD117" s="389"/>
      <c r="FE117" s="389"/>
      <c r="FF117" s="389"/>
      <c r="FG117" s="389"/>
      <c r="FH117" s="389"/>
      <c r="FI117" s="389"/>
      <c r="FJ117" s="389"/>
      <c r="FK117" s="389"/>
      <c r="FL117" s="389"/>
      <c r="FM117" s="389"/>
      <c r="FN117" s="389"/>
      <c r="FO117" s="389"/>
      <c r="FP117" s="389"/>
      <c r="FQ117" s="389"/>
      <c r="FR117" s="389"/>
      <c r="FS117" s="389"/>
      <c r="FT117" s="389"/>
      <c r="FU117" s="389"/>
      <c r="FV117" s="389"/>
      <c r="FW117" s="389"/>
      <c r="FX117" s="389"/>
      <c r="FY117" s="389"/>
      <c r="FZ117" s="389"/>
      <c r="GA117" s="389"/>
      <c r="GB117" s="389"/>
      <c r="GC117" s="389"/>
      <c r="GD117" s="389"/>
      <c r="GE117" s="389"/>
      <c r="GF117" s="389"/>
      <c r="GG117" s="389"/>
      <c r="GH117" s="389"/>
      <c r="GI117" s="389"/>
      <c r="GJ117" s="389"/>
      <c r="GK117" s="389"/>
      <c r="GL117" s="389"/>
      <c r="GM117" s="389"/>
      <c r="GN117" s="389"/>
      <c r="GO117" s="389"/>
      <c r="GP117" s="389"/>
      <c r="GQ117" s="389"/>
      <c r="GR117" s="389"/>
      <c r="GS117" s="389"/>
      <c r="GT117" s="389"/>
      <c r="GU117" s="389"/>
      <c r="GV117" s="389"/>
      <c r="GW117" s="389"/>
      <c r="GX117" s="389"/>
      <c r="GY117" s="389"/>
      <c r="GZ117" s="389"/>
      <c r="HA117" s="389"/>
      <c r="HB117" s="389"/>
      <c r="HC117" s="389"/>
      <c r="HD117" s="389"/>
      <c r="HE117" s="389"/>
      <c r="HF117" s="389"/>
      <c r="HG117" s="389"/>
      <c r="HH117" s="389"/>
      <c r="HI117" s="389"/>
      <c r="HJ117" s="389"/>
      <c r="HK117" s="389"/>
      <c r="HL117" s="389"/>
      <c r="HM117" s="389"/>
      <c r="HN117" s="389"/>
      <c r="HO117" s="389"/>
      <c r="HP117" s="389"/>
      <c r="HQ117" s="389"/>
      <c r="HR117" s="389"/>
      <c r="HS117" s="389"/>
      <c r="HT117" s="389"/>
      <c r="HU117" s="389"/>
      <c r="HV117" s="389"/>
      <c r="HW117" s="389"/>
      <c r="HX117" s="389"/>
      <c r="HY117" s="389"/>
      <c r="HZ117" s="389"/>
      <c r="IA117" s="389"/>
      <c r="IB117" s="389"/>
      <c r="IC117" s="389"/>
      <c r="ID117" s="389"/>
      <c r="IE117" s="389"/>
      <c r="IF117" s="389"/>
      <c r="IG117" s="389"/>
      <c r="IH117" s="389"/>
      <c r="II117" s="389"/>
      <c r="IJ117" s="389"/>
      <c r="IK117" s="389"/>
      <c r="IL117" s="389"/>
      <c r="IM117" s="389"/>
      <c r="IN117" s="389"/>
      <c r="IO117" s="389"/>
      <c r="IP117" s="389"/>
      <c r="IQ117" s="389"/>
      <c r="IR117" s="389"/>
      <c r="IS117" s="389"/>
      <c r="IT117" s="389"/>
      <c r="IU117" s="389"/>
      <c r="IV117" s="389"/>
      <c r="IW117" s="389"/>
      <c r="IX117" s="389"/>
      <c r="IY117" s="389"/>
      <c r="IZ117" s="389"/>
      <c r="JA117" s="389"/>
      <c r="JB117" s="389"/>
      <c r="JC117" s="389"/>
      <c r="JD117" s="389"/>
      <c r="JE117" s="389"/>
      <c r="JF117" s="389"/>
      <c r="JG117" s="389"/>
      <c r="JH117" s="389"/>
      <c r="JI117" s="389"/>
      <c r="JJ117" s="389"/>
      <c r="JK117" s="389"/>
      <c r="JL117" s="389"/>
      <c r="JM117" s="389"/>
      <c r="JN117" s="389"/>
      <c r="JO117" s="389"/>
      <c r="JP117" s="389"/>
      <c r="JQ117" s="389"/>
      <c r="JR117" s="389"/>
      <c r="JS117" s="389"/>
      <c r="JT117" s="389"/>
      <c r="JU117" s="389"/>
      <c r="JV117" s="389"/>
      <c r="JW117" s="389"/>
      <c r="JX117" s="389"/>
      <c r="JY117" s="389"/>
      <c r="JZ117" s="389"/>
      <c r="KA117" s="389"/>
      <c r="KB117" s="389"/>
      <c r="KC117" s="389"/>
      <c r="KD117" s="389"/>
      <c r="KE117" s="389"/>
      <c r="KF117" s="389"/>
      <c r="KG117" s="389"/>
      <c r="KH117" s="389"/>
      <c r="KI117" s="389"/>
      <c r="KJ117" s="389"/>
      <c r="KK117" s="389"/>
      <c r="KL117" s="389"/>
      <c r="KM117" s="389"/>
      <c r="KN117" s="389"/>
      <c r="KO117" s="389"/>
      <c r="KP117" s="389"/>
      <c r="KQ117" s="389"/>
      <c r="KR117" s="389"/>
      <c r="KS117" s="389"/>
      <c r="KT117" s="389"/>
      <c r="KU117" s="389"/>
      <c r="KV117" s="389"/>
      <c r="KW117" s="389"/>
      <c r="KX117" s="389"/>
      <c r="KY117" s="389"/>
      <c r="KZ117" s="389"/>
      <c r="LA117" s="389"/>
      <c r="LB117" s="389"/>
      <c r="LC117" s="389"/>
      <c r="LD117" s="389"/>
      <c r="LE117" s="389"/>
      <c r="LF117" s="389"/>
      <c r="LG117" s="389"/>
      <c r="LH117" s="389"/>
      <c r="LI117" s="389"/>
      <c r="LJ117" s="389"/>
      <c r="LK117" s="389"/>
      <c r="LL117" s="389"/>
      <c r="LM117" s="389"/>
      <c r="LN117" s="389"/>
      <c r="LO117" s="389"/>
      <c r="LP117" s="389"/>
      <c r="LQ117" s="389"/>
      <c r="LR117" s="389"/>
      <c r="LS117" s="389"/>
      <c r="LT117" s="389"/>
      <c r="LU117" s="389"/>
      <c r="LV117" s="389"/>
      <c r="LW117" s="389"/>
      <c r="LX117" s="389"/>
      <c r="LY117" s="389"/>
      <c r="LZ117" s="389"/>
      <c r="MA117" s="389"/>
      <c r="MB117" s="389"/>
      <c r="MC117" s="389"/>
      <c r="MD117" s="389"/>
      <c r="ME117" s="389"/>
      <c r="MF117" s="389"/>
      <c r="MG117" s="389"/>
      <c r="MH117" s="389"/>
      <c r="MI117" s="389"/>
      <c r="MJ117" s="389"/>
      <c r="MK117" s="389"/>
      <c r="ML117" s="389"/>
      <c r="MM117" s="389"/>
      <c r="MN117" s="389"/>
      <c r="MO117" s="389"/>
      <c r="MP117" s="389"/>
      <c r="MQ117" s="389"/>
      <c r="MR117" s="389"/>
      <c r="MS117" s="389"/>
      <c r="MT117" s="389"/>
      <c r="MU117" s="389"/>
      <c r="MV117" s="389"/>
      <c r="MW117" s="389"/>
    </row>
    <row r="118" s="384" customFormat="true" ht="13.5" hidden="false" customHeight="true" outlineLevel="0" collapsed="false">
      <c r="A118" s="392" t="s">
        <v>174</v>
      </c>
      <c r="B118" s="381"/>
      <c r="C118" s="381"/>
      <c r="D118" s="381"/>
      <c r="E118" s="381"/>
      <c r="F118" s="381"/>
      <c r="G118" s="381"/>
      <c r="H118" s="381"/>
      <c r="I118" s="381"/>
      <c r="J118" s="381"/>
      <c r="K118" s="381"/>
      <c r="L118" s="381"/>
      <c r="M118" s="381"/>
      <c r="N118" s="381"/>
      <c r="O118" s="381"/>
      <c r="P118" s="381"/>
      <c r="Q118" s="381"/>
      <c r="R118" s="381"/>
      <c r="S118" s="381"/>
      <c r="T118" s="381"/>
      <c r="U118" s="381"/>
      <c r="V118" s="381"/>
      <c r="W118" s="381"/>
      <c r="X118" s="381"/>
      <c r="Y118" s="381"/>
      <c r="Z118" s="381"/>
      <c r="AA118" s="381"/>
      <c r="AB118" s="381"/>
      <c r="AC118" s="381"/>
      <c r="AD118" s="381"/>
      <c r="AE118" s="381"/>
      <c r="AF118" s="381"/>
      <c r="AG118" s="381"/>
      <c r="AH118" s="381"/>
      <c r="AI118" s="381"/>
      <c r="AJ118" s="381"/>
      <c r="AK118" s="381"/>
      <c r="AL118" s="381"/>
      <c r="AM118" s="381"/>
      <c r="AN118" s="381"/>
      <c r="AO118" s="381"/>
      <c r="AP118" s="381"/>
      <c r="AQ118" s="381"/>
      <c r="AR118" s="381"/>
      <c r="AS118" s="381"/>
      <c r="AT118" s="381"/>
      <c r="AU118" s="381"/>
      <c r="AV118" s="381"/>
      <c r="AW118" s="381"/>
      <c r="AX118" s="381"/>
      <c r="AY118" s="381"/>
      <c r="AZ118" s="381"/>
      <c r="BA118" s="381"/>
      <c r="BB118" s="381"/>
      <c r="BC118" s="381"/>
      <c r="BD118" s="381"/>
      <c r="BE118" s="381"/>
      <c r="BF118" s="381"/>
      <c r="BG118" s="381"/>
      <c r="BH118" s="381"/>
      <c r="BI118" s="381"/>
      <c r="BJ118" s="381"/>
      <c r="BK118" s="381"/>
      <c r="BL118" s="381"/>
      <c r="BM118" s="381"/>
      <c r="BN118" s="381"/>
      <c r="BO118" s="381"/>
      <c r="BP118" s="381"/>
      <c r="BQ118" s="381"/>
      <c r="BR118" s="381"/>
      <c r="BS118" s="381"/>
      <c r="BT118" s="381"/>
      <c r="BU118" s="381"/>
      <c r="BV118" s="381"/>
      <c r="BW118" s="381"/>
      <c r="BX118" s="381"/>
      <c r="BY118" s="381"/>
      <c r="BZ118" s="381"/>
      <c r="CA118" s="381"/>
      <c r="CB118" s="381"/>
      <c r="CC118" s="381"/>
      <c r="CD118" s="381"/>
      <c r="CE118" s="381"/>
      <c r="CF118" s="381"/>
      <c r="CG118" s="381"/>
      <c r="CH118" s="381"/>
      <c r="CI118" s="381"/>
      <c r="CJ118" s="381"/>
      <c r="CK118" s="381"/>
      <c r="CL118" s="381"/>
      <c r="CM118" s="381"/>
      <c r="CN118" s="381"/>
      <c r="CO118" s="381"/>
      <c r="CP118" s="381"/>
      <c r="CQ118" s="381"/>
      <c r="CR118" s="381"/>
      <c r="CS118" s="381"/>
      <c r="CT118" s="381"/>
      <c r="CU118" s="381"/>
      <c r="CV118" s="381"/>
      <c r="CW118" s="381"/>
      <c r="CX118" s="381"/>
      <c r="CY118" s="381"/>
      <c r="CZ118" s="381"/>
      <c r="DA118" s="381"/>
      <c r="DB118" s="381"/>
      <c r="DC118" s="381"/>
      <c r="DD118" s="381"/>
      <c r="DE118" s="381"/>
      <c r="DF118" s="381"/>
      <c r="DG118" s="381"/>
      <c r="DH118" s="381"/>
      <c r="DI118" s="381"/>
      <c r="DJ118" s="381"/>
      <c r="DK118" s="381"/>
      <c r="DL118" s="381"/>
      <c r="DM118" s="381"/>
      <c r="DN118" s="381"/>
      <c r="DO118" s="381"/>
      <c r="DP118" s="381"/>
      <c r="DQ118" s="381"/>
      <c r="DR118" s="381"/>
      <c r="DS118" s="381"/>
      <c r="DT118" s="381"/>
      <c r="DU118" s="381"/>
      <c r="DV118" s="381"/>
      <c r="DW118" s="381"/>
      <c r="DX118" s="381"/>
      <c r="DY118" s="381"/>
      <c r="DZ118" s="381"/>
      <c r="EA118" s="381"/>
      <c r="EB118" s="381"/>
      <c r="EC118" s="381"/>
      <c r="ED118" s="381"/>
      <c r="EE118" s="381"/>
      <c r="EF118" s="381"/>
      <c r="EG118" s="381"/>
      <c r="EH118" s="381"/>
      <c r="EI118" s="381"/>
      <c r="EJ118" s="381"/>
      <c r="EK118" s="381"/>
      <c r="EL118" s="381"/>
      <c r="EM118" s="381"/>
      <c r="EN118" s="381"/>
      <c r="EO118" s="381"/>
      <c r="EP118" s="381"/>
      <c r="EQ118" s="381"/>
      <c r="ER118" s="381"/>
      <c r="ES118" s="381"/>
      <c r="ET118" s="381"/>
      <c r="EU118" s="381"/>
      <c r="EV118" s="381"/>
      <c r="EW118" s="381"/>
      <c r="EX118" s="381"/>
      <c r="EY118" s="381"/>
      <c r="EZ118" s="381"/>
      <c r="FA118" s="381"/>
      <c r="FB118" s="381"/>
      <c r="FC118" s="381"/>
      <c r="FD118" s="381"/>
      <c r="FE118" s="381"/>
      <c r="FF118" s="381"/>
      <c r="FG118" s="381"/>
      <c r="FH118" s="381"/>
      <c r="FI118" s="381"/>
      <c r="FJ118" s="381"/>
      <c r="FK118" s="381"/>
      <c r="FL118" s="381"/>
      <c r="FM118" s="381"/>
      <c r="FN118" s="381"/>
      <c r="FO118" s="381"/>
      <c r="FP118" s="381"/>
      <c r="FQ118" s="381"/>
      <c r="FR118" s="381"/>
      <c r="FS118" s="381"/>
      <c r="FT118" s="381"/>
      <c r="FU118" s="381"/>
      <c r="FV118" s="381"/>
      <c r="FW118" s="381"/>
      <c r="FX118" s="381"/>
      <c r="FY118" s="381"/>
      <c r="FZ118" s="381"/>
      <c r="GA118" s="381"/>
      <c r="GB118" s="381"/>
      <c r="GC118" s="381"/>
      <c r="GD118" s="381"/>
      <c r="GE118" s="381"/>
      <c r="GF118" s="381"/>
      <c r="GG118" s="381"/>
      <c r="GH118" s="381"/>
      <c r="GI118" s="381"/>
      <c r="GJ118" s="381"/>
      <c r="GK118" s="381"/>
      <c r="GL118" s="381"/>
      <c r="GM118" s="381"/>
      <c r="GN118" s="381"/>
      <c r="GO118" s="381"/>
      <c r="GP118" s="381"/>
      <c r="GQ118" s="381"/>
      <c r="GR118" s="381"/>
      <c r="GS118" s="381"/>
      <c r="GT118" s="381"/>
      <c r="GU118" s="381"/>
      <c r="GV118" s="381"/>
      <c r="GW118" s="381"/>
      <c r="GX118" s="381"/>
      <c r="GY118" s="381"/>
      <c r="GZ118" s="381"/>
      <c r="HA118" s="381"/>
      <c r="HB118" s="381"/>
      <c r="HC118" s="381"/>
      <c r="HD118" s="381"/>
      <c r="HE118" s="381"/>
      <c r="HF118" s="381"/>
      <c r="HG118" s="381"/>
      <c r="HH118" s="381"/>
      <c r="HI118" s="381"/>
      <c r="HJ118" s="381"/>
      <c r="HK118" s="381"/>
      <c r="HL118" s="381"/>
      <c r="HM118" s="381"/>
      <c r="HN118" s="381"/>
      <c r="HO118" s="381"/>
      <c r="HP118" s="381"/>
      <c r="HQ118" s="381"/>
      <c r="HR118" s="381"/>
      <c r="HS118" s="381"/>
      <c r="HT118" s="381"/>
      <c r="HU118" s="381"/>
      <c r="HV118" s="381"/>
      <c r="HW118" s="381"/>
      <c r="HX118" s="381"/>
      <c r="HY118" s="381"/>
      <c r="HZ118" s="381"/>
      <c r="IA118" s="381"/>
      <c r="IB118" s="381"/>
      <c r="IC118" s="381"/>
      <c r="ID118" s="381"/>
      <c r="IE118" s="381"/>
      <c r="IF118" s="381"/>
      <c r="IG118" s="381"/>
      <c r="IH118" s="381"/>
      <c r="II118" s="381"/>
      <c r="IJ118" s="381"/>
      <c r="IK118" s="381"/>
      <c r="IL118" s="381"/>
      <c r="IM118" s="381"/>
      <c r="IN118" s="381"/>
      <c r="IO118" s="381"/>
      <c r="IP118" s="381"/>
      <c r="IQ118" s="381"/>
      <c r="IR118" s="381"/>
      <c r="IS118" s="381"/>
      <c r="IT118" s="381"/>
      <c r="IU118" s="381"/>
      <c r="IV118" s="381"/>
      <c r="IW118" s="381"/>
      <c r="IX118" s="381"/>
      <c r="IY118" s="381"/>
      <c r="IZ118" s="381"/>
      <c r="JA118" s="381"/>
      <c r="JB118" s="381"/>
      <c r="JC118" s="381"/>
      <c r="JD118" s="381"/>
      <c r="JE118" s="381"/>
      <c r="JF118" s="381"/>
      <c r="JG118" s="381"/>
      <c r="JH118" s="381"/>
      <c r="JI118" s="381"/>
      <c r="JJ118" s="381"/>
      <c r="JK118" s="381"/>
      <c r="JL118" s="381"/>
      <c r="JM118" s="381"/>
      <c r="JN118" s="381"/>
      <c r="JO118" s="381"/>
      <c r="JP118" s="381"/>
      <c r="JQ118" s="381"/>
      <c r="JR118" s="381"/>
      <c r="JS118" s="381"/>
      <c r="JT118" s="381"/>
      <c r="JU118" s="381"/>
      <c r="JV118" s="381"/>
      <c r="JW118" s="381"/>
      <c r="JX118" s="381"/>
      <c r="JY118" s="381"/>
      <c r="JZ118" s="381"/>
      <c r="KA118" s="381"/>
      <c r="KB118" s="381"/>
      <c r="KC118" s="381"/>
      <c r="KD118" s="381"/>
      <c r="KE118" s="381"/>
      <c r="KF118" s="381"/>
      <c r="KG118" s="381"/>
      <c r="KH118" s="381"/>
      <c r="KI118" s="381"/>
      <c r="KJ118" s="381"/>
      <c r="KK118" s="381"/>
      <c r="KL118" s="381"/>
      <c r="KM118" s="381"/>
      <c r="KN118" s="381"/>
      <c r="KO118" s="381"/>
      <c r="KP118" s="381"/>
      <c r="KQ118" s="381"/>
      <c r="KR118" s="381"/>
      <c r="KS118" s="381"/>
      <c r="KT118" s="381"/>
      <c r="KU118" s="381"/>
      <c r="KV118" s="381"/>
      <c r="KW118" s="381"/>
      <c r="KX118" s="381"/>
      <c r="KY118" s="381"/>
      <c r="KZ118" s="381"/>
      <c r="LA118" s="381"/>
      <c r="LB118" s="381"/>
      <c r="LC118" s="381"/>
      <c r="LD118" s="381"/>
      <c r="LE118" s="381"/>
      <c r="LF118" s="381"/>
      <c r="LG118" s="381"/>
      <c r="LH118" s="381"/>
      <c r="LI118" s="381"/>
      <c r="LJ118" s="381"/>
      <c r="LK118" s="381"/>
      <c r="LL118" s="381"/>
      <c r="LM118" s="381"/>
      <c r="LN118" s="381"/>
      <c r="LO118" s="381"/>
      <c r="LP118" s="381"/>
      <c r="LQ118" s="381"/>
      <c r="LR118" s="381"/>
      <c r="LS118" s="381"/>
      <c r="LT118" s="381"/>
      <c r="LU118" s="381"/>
      <c r="LV118" s="381"/>
      <c r="LW118" s="381"/>
      <c r="LX118" s="381"/>
      <c r="LY118" s="381"/>
      <c r="LZ118" s="381"/>
      <c r="MA118" s="381"/>
      <c r="MB118" s="381"/>
      <c r="MC118" s="381"/>
      <c r="MD118" s="381"/>
      <c r="ME118" s="381"/>
      <c r="MF118" s="381"/>
      <c r="MG118" s="381"/>
      <c r="MH118" s="381"/>
      <c r="MI118" s="381"/>
      <c r="MJ118" s="381"/>
      <c r="MK118" s="381"/>
      <c r="ML118" s="381"/>
      <c r="MM118" s="381"/>
      <c r="MN118" s="381"/>
      <c r="MO118" s="381"/>
      <c r="MP118" s="381"/>
      <c r="MQ118" s="381"/>
      <c r="MR118" s="381"/>
      <c r="MS118" s="381"/>
      <c r="MT118" s="381"/>
      <c r="MU118" s="381"/>
      <c r="MV118" s="381"/>
      <c r="MW118" s="381"/>
    </row>
    <row r="119" s="384" customFormat="true" ht="13.5" hidden="false" customHeight="true" outlineLevel="0" collapsed="false">
      <c r="A119" s="20" t="s">
        <v>809</v>
      </c>
      <c r="B119" s="388"/>
      <c r="C119" s="388"/>
      <c r="D119" s="388"/>
      <c r="E119" s="388"/>
      <c r="F119" s="388"/>
      <c r="G119" s="388"/>
      <c r="H119" s="388"/>
      <c r="I119" s="388"/>
      <c r="J119" s="388"/>
      <c r="K119" s="388"/>
      <c r="L119" s="388"/>
      <c r="M119" s="388"/>
      <c r="N119" s="388"/>
      <c r="O119" s="388"/>
      <c r="P119" s="388"/>
      <c r="Q119" s="388"/>
      <c r="R119" s="388"/>
      <c r="S119" s="388"/>
      <c r="T119" s="388"/>
      <c r="U119" s="388"/>
      <c r="V119" s="388"/>
      <c r="W119" s="388"/>
      <c r="X119" s="388"/>
      <c r="Y119" s="388"/>
      <c r="Z119" s="388"/>
      <c r="AA119" s="388"/>
      <c r="AB119" s="388"/>
      <c r="AC119" s="388"/>
      <c r="AD119" s="388"/>
      <c r="AE119" s="388"/>
      <c r="AF119" s="388"/>
      <c r="AG119" s="388"/>
      <c r="AH119" s="388"/>
      <c r="AI119" s="388"/>
      <c r="AJ119" s="388"/>
      <c r="AK119" s="388"/>
      <c r="AL119" s="388"/>
      <c r="AM119" s="388"/>
      <c r="AN119" s="388"/>
      <c r="AO119" s="388"/>
      <c r="AP119" s="388"/>
      <c r="AQ119" s="388"/>
      <c r="AR119" s="388"/>
      <c r="AS119" s="388"/>
      <c r="AT119" s="388"/>
      <c r="AU119" s="388"/>
      <c r="AV119" s="388"/>
      <c r="AW119" s="388"/>
      <c r="AX119" s="388"/>
      <c r="AY119" s="388"/>
      <c r="AZ119" s="388"/>
      <c r="BA119" s="388"/>
      <c r="BB119" s="388"/>
      <c r="BC119" s="388"/>
      <c r="BD119" s="388"/>
      <c r="BE119" s="388"/>
      <c r="BF119" s="388"/>
      <c r="BG119" s="388"/>
      <c r="BH119" s="388"/>
      <c r="BI119" s="388"/>
      <c r="BJ119" s="388"/>
      <c r="BK119" s="388"/>
      <c r="BL119" s="388"/>
      <c r="BM119" s="388"/>
      <c r="BN119" s="388"/>
      <c r="BO119" s="388"/>
      <c r="BP119" s="388"/>
      <c r="BQ119" s="388"/>
      <c r="BR119" s="388"/>
      <c r="BS119" s="388"/>
      <c r="BT119" s="388"/>
      <c r="BU119" s="388"/>
      <c r="BV119" s="388"/>
      <c r="BW119" s="388"/>
      <c r="BX119" s="388"/>
      <c r="BY119" s="388"/>
      <c r="BZ119" s="388"/>
      <c r="CA119" s="388"/>
      <c r="CB119" s="388"/>
      <c r="CC119" s="388"/>
      <c r="CD119" s="388"/>
      <c r="CE119" s="388"/>
      <c r="CF119" s="388"/>
      <c r="CG119" s="388"/>
      <c r="CH119" s="388"/>
      <c r="CI119" s="388"/>
      <c r="CJ119" s="388"/>
      <c r="CK119" s="388"/>
      <c r="CL119" s="388"/>
      <c r="CM119" s="388"/>
      <c r="CN119" s="388"/>
      <c r="CO119" s="388"/>
      <c r="CP119" s="388"/>
      <c r="CQ119" s="388"/>
      <c r="CR119" s="388"/>
      <c r="CS119" s="388"/>
      <c r="CT119" s="388"/>
      <c r="CU119" s="388"/>
      <c r="CV119" s="388"/>
      <c r="CW119" s="388"/>
      <c r="CX119" s="388"/>
      <c r="CY119" s="388"/>
      <c r="CZ119" s="388"/>
      <c r="DA119" s="388"/>
      <c r="DB119" s="388"/>
      <c r="DC119" s="388"/>
      <c r="DD119" s="388"/>
      <c r="DE119" s="388"/>
      <c r="DF119" s="388"/>
      <c r="DG119" s="388"/>
      <c r="DH119" s="388"/>
      <c r="DI119" s="388"/>
      <c r="DJ119" s="388"/>
      <c r="DK119" s="388"/>
      <c r="DL119" s="388"/>
      <c r="DM119" s="388"/>
      <c r="DN119" s="388"/>
      <c r="DO119" s="388"/>
      <c r="DP119" s="388"/>
      <c r="DQ119" s="388"/>
      <c r="DR119" s="388"/>
      <c r="DS119" s="388"/>
      <c r="DT119" s="388"/>
      <c r="DU119" s="388"/>
      <c r="DV119" s="388"/>
      <c r="DW119" s="388"/>
      <c r="DX119" s="388"/>
      <c r="DY119" s="388"/>
      <c r="DZ119" s="388"/>
      <c r="EA119" s="388"/>
      <c r="EB119" s="388"/>
      <c r="EC119" s="388"/>
      <c r="ED119" s="388"/>
      <c r="EE119" s="388"/>
      <c r="EF119" s="388"/>
      <c r="EG119" s="388"/>
      <c r="EH119" s="388"/>
      <c r="EI119" s="388"/>
      <c r="EJ119" s="388"/>
      <c r="EK119" s="388"/>
      <c r="EL119" s="388"/>
      <c r="EM119" s="388"/>
      <c r="EN119" s="388"/>
      <c r="EO119" s="388"/>
      <c r="EP119" s="388"/>
      <c r="EQ119" s="388"/>
      <c r="ER119" s="388"/>
      <c r="ES119" s="388"/>
      <c r="ET119" s="388"/>
      <c r="EU119" s="388"/>
      <c r="EV119" s="388"/>
      <c r="EW119" s="388"/>
      <c r="EX119" s="388"/>
      <c r="EY119" s="388"/>
      <c r="EZ119" s="388"/>
      <c r="FA119" s="388"/>
      <c r="FB119" s="388"/>
      <c r="FC119" s="388"/>
      <c r="FD119" s="388"/>
      <c r="FE119" s="388"/>
      <c r="FF119" s="388"/>
      <c r="FG119" s="388"/>
      <c r="FH119" s="388"/>
      <c r="FI119" s="388"/>
      <c r="FJ119" s="388"/>
      <c r="FK119" s="388"/>
      <c r="FL119" s="388"/>
      <c r="FM119" s="388"/>
      <c r="FN119" s="388"/>
      <c r="FO119" s="388"/>
      <c r="FP119" s="388"/>
      <c r="FQ119" s="388"/>
      <c r="FR119" s="388"/>
      <c r="FS119" s="388"/>
      <c r="FT119" s="388"/>
      <c r="FU119" s="388"/>
      <c r="FV119" s="388"/>
      <c r="FW119" s="388"/>
      <c r="FX119" s="388"/>
      <c r="FY119" s="388"/>
      <c r="FZ119" s="388"/>
      <c r="GA119" s="388"/>
      <c r="GB119" s="388"/>
      <c r="GC119" s="388"/>
      <c r="GD119" s="388"/>
      <c r="GE119" s="388"/>
      <c r="GF119" s="388"/>
      <c r="GG119" s="388"/>
      <c r="GH119" s="388"/>
      <c r="GI119" s="388"/>
      <c r="GJ119" s="388"/>
      <c r="GK119" s="388"/>
      <c r="GL119" s="388"/>
      <c r="GM119" s="388"/>
      <c r="GN119" s="388"/>
      <c r="GO119" s="388"/>
      <c r="GP119" s="388"/>
      <c r="GQ119" s="388"/>
      <c r="GR119" s="388"/>
      <c r="GS119" s="388"/>
      <c r="GT119" s="388"/>
      <c r="GU119" s="388"/>
      <c r="GV119" s="388"/>
      <c r="GW119" s="388"/>
      <c r="GX119" s="388"/>
      <c r="GY119" s="388"/>
      <c r="GZ119" s="388"/>
      <c r="HA119" s="388"/>
      <c r="HB119" s="388"/>
      <c r="HC119" s="388"/>
      <c r="HD119" s="388"/>
      <c r="HE119" s="388"/>
      <c r="HF119" s="388"/>
      <c r="HG119" s="388"/>
      <c r="HH119" s="388"/>
      <c r="HI119" s="388"/>
      <c r="HJ119" s="388"/>
      <c r="HK119" s="388"/>
      <c r="HL119" s="388"/>
      <c r="HM119" s="388"/>
      <c r="HN119" s="388"/>
      <c r="HO119" s="388"/>
      <c r="HP119" s="388"/>
      <c r="HQ119" s="388"/>
      <c r="HR119" s="388"/>
      <c r="HS119" s="388"/>
      <c r="HT119" s="388"/>
      <c r="HU119" s="388"/>
      <c r="HV119" s="388"/>
      <c r="HW119" s="388"/>
      <c r="HX119" s="388"/>
      <c r="HY119" s="388"/>
      <c r="HZ119" s="388"/>
      <c r="IA119" s="388"/>
      <c r="IB119" s="388"/>
      <c r="IC119" s="388"/>
      <c r="ID119" s="388"/>
      <c r="IE119" s="388"/>
      <c r="IF119" s="388"/>
      <c r="IG119" s="388"/>
      <c r="IH119" s="388"/>
      <c r="II119" s="388"/>
      <c r="IJ119" s="388"/>
      <c r="IK119" s="388"/>
      <c r="IL119" s="388"/>
      <c r="IM119" s="388"/>
      <c r="IN119" s="388"/>
      <c r="IO119" s="388"/>
      <c r="IP119" s="388"/>
      <c r="IQ119" s="388"/>
      <c r="IR119" s="388"/>
      <c r="IS119" s="388"/>
      <c r="IT119" s="388"/>
      <c r="IU119" s="388"/>
      <c r="IV119" s="388"/>
      <c r="IW119" s="388"/>
      <c r="IX119" s="388"/>
      <c r="IY119" s="388"/>
      <c r="IZ119" s="388"/>
      <c r="JA119" s="388"/>
      <c r="JB119" s="388"/>
      <c r="JC119" s="388"/>
      <c r="JD119" s="388"/>
      <c r="JE119" s="388"/>
      <c r="JF119" s="388"/>
      <c r="JG119" s="388"/>
      <c r="JH119" s="388"/>
      <c r="JI119" s="388"/>
      <c r="JJ119" s="388"/>
      <c r="JK119" s="388"/>
      <c r="JL119" s="388"/>
      <c r="JM119" s="388"/>
      <c r="JN119" s="388"/>
      <c r="JO119" s="388"/>
      <c r="JP119" s="388"/>
      <c r="JQ119" s="388"/>
      <c r="JR119" s="388"/>
      <c r="JS119" s="388"/>
      <c r="JT119" s="388"/>
      <c r="JU119" s="388"/>
      <c r="JV119" s="388"/>
      <c r="JW119" s="388"/>
      <c r="JX119" s="388"/>
      <c r="JY119" s="388"/>
      <c r="JZ119" s="388"/>
      <c r="KA119" s="388"/>
      <c r="KB119" s="388"/>
      <c r="KC119" s="388"/>
      <c r="KD119" s="388"/>
      <c r="KE119" s="388"/>
      <c r="KF119" s="388"/>
      <c r="KG119" s="388"/>
      <c r="KH119" s="388"/>
      <c r="KI119" s="388"/>
      <c r="KJ119" s="388"/>
      <c r="KK119" s="388"/>
      <c r="KL119" s="388"/>
      <c r="KM119" s="388"/>
      <c r="KN119" s="388"/>
      <c r="KO119" s="388"/>
      <c r="KP119" s="388"/>
      <c r="KQ119" s="388"/>
      <c r="KR119" s="388"/>
      <c r="KS119" s="388"/>
      <c r="KT119" s="388"/>
      <c r="KU119" s="388"/>
      <c r="KV119" s="388"/>
      <c r="KW119" s="388"/>
      <c r="KX119" s="388"/>
      <c r="KY119" s="388"/>
      <c r="KZ119" s="388"/>
      <c r="LA119" s="388"/>
      <c r="LB119" s="388"/>
      <c r="LC119" s="388"/>
      <c r="LD119" s="388"/>
      <c r="LE119" s="388"/>
      <c r="LF119" s="388"/>
      <c r="LG119" s="388"/>
      <c r="LH119" s="388"/>
      <c r="LI119" s="388"/>
      <c r="LJ119" s="388"/>
      <c r="LK119" s="388"/>
      <c r="LL119" s="388"/>
      <c r="LM119" s="388"/>
      <c r="LN119" s="388"/>
      <c r="LO119" s="388"/>
      <c r="LP119" s="388"/>
      <c r="LQ119" s="388"/>
      <c r="LR119" s="388"/>
      <c r="LS119" s="388"/>
      <c r="LT119" s="388"/>
      <c r="LU119" s="388"/>
      <c r="LV119" s="388"/>
      <c r="LW119" s="388"/>
      <c r="LX119" s="388"/>
      <c r="LY119" s="388"/>
      <c r="LZ119" s="388"/>
      <c r="MA119" s="388"/>
      <c r="MB119" s="388"/>
      <c r="MC119" s="388"/>
      <c r="MD119" s="388"/>
      <c r="ME119" s="388"/>
      <c r="MF119" s="388"/>
      <c r="MG119" s="388"/>
      <c r="MH119" s="388"/>
      <c r="MI119" s="388"/>
      <c r="MJ119" s="388"/>
      <c r="MK119" s="388"/>
      <c r="ML119" s="388"/>
      <c r="MM119" s="388"/>
      <c r="MN119" s="388"/>
      <c r="MO119" s="388"/>
      <c r="MP119" s="388"/>
      <c r="MQ119" s="388"/>
      <c r="MR119" s="388"/>
      <c r="MS119" s="388"/>
      <c r="MT119" s="388"/>
      <c r="MU119" s="388"/>
      <c r="MV119" s="388"/>
      <c r="MW119" s="388"/>
    </row>
    <row r="120" s="384" customFormat="true" ht="13.5" hidden="false" customHeight="true" outlineLevel="0" collapsed="false">
      <c r="A120" s="393"/>
      <c r="B120" s="388"/>
      <c r="C120" s="388"/>
      <c r="D120" s="388"/>
      <c r="E120" s="388"/>
      <c r="F120" s="388"/>
      <c r="G120" s="388"/>
      <c r="H120" s="388"/>
      <c r="I120" s="388"/>
      <c r="J120" s="388"/>
      <c r="K120" s="388"/>
      <c r="L120" s="388"/>
      <c r="M120" s="388"/>
      <c r="N120" s="388"/>
      <c r="O120" s="388"/>
      <c r="P120" s="388"/>
      <c r="Q120" s="388"/>
      <c r="R120" s="388"/>
      <c r="S120" s="388"/>
      <c r="T120" s="388"/>
      <c r="U120" s="388"/>
      <c r="V120" s="388"/>
      <c r="W120" s="388"/>
      <c r="X120" s="388"/>
      <c r="Y120" s="388"/>
      <c r="Z120" s="388"/>
      <c r="AA120" s="388"/>
      <c r="AB120" s="388"/>
      <c r="AC120" s="388"/>
      <c r="AD120" s="388"/>
      <c r="AE120" s="388"/>
      <c r="AF120" s="388"/>
      <c r="AG120" s="388"/>
      <c r="AH120" s="388"/>
      <c r="AI120" s="388"/>
      <c r="AJ120" s="388"/>
      <c r="AK120" s="388"/>
      <c r="AL120" s="388"/>
      <c r="AM120" s="388"/>
      <c r="AN120" s="388"/>
      <c r="AO120" s="388"/>
      <c r="AP120" s="388"/>
      <c r="AQ120" s="388"/>
      <c r="AR120" s="388"/>
      <c r="AS120" s="388"/>
      <c r="AT120" s="388"/>
      <c r="AU120" s="388"/>
      <c r="AV120" s="388"/>
      <c r="AW120" s="388"/>
      <c r="AX120" s="388"/>
      <c r="AY120" s="388"/>
      <c r="AZ120" s="388"/>
      <c r="BA120" s="388"/>
      <c r="BB120" s="388"/>
      <c r="BC120" s="388"/>
      <c r="BD120" s="388"/>
      <c r="BE120" s="388"/>
      <c r="BF120" s="388"/>
      <c r="BG120" s="388"/>
      <c r="BH120" s="388"/>
      <c r="BI120" s="388"/>
      <c r="BJ120" s="388"/>
      <c r="BK120" s="388"/>
      <c r="BL120" s="388"/>
      <c r="BM120" s="388"/>
      <c r="BN120" s="388"/>
      <c r="BO120" s="388"/>
      <c r="BP120" s="388"/>
      <c r="BQ120" s="388"/>
      <c r="BR120" s="388"/>
      <c r="BS120" s="388"/>
      <c r="BT120" s="388"/>
      <c r="BU120" s="388"/>
      <c r="BV120" s="388"/>
      <c r="BW120" s="388"/>
      <c r="BX120" s="388"/>
      <c r="BY120" s="388"/>
      <c r="BZ120" s="388"/>
      <c r="CA120" s="388"/>
      <c r="CB120" s="388"/>
      <c r="CC120" s="388"/>
      <c r="CD120" s="388"/>
      <c r="CE120" s="388"/>
      <c r="CF120" s="388"/>
      <c r="CG120" s="388"/>
      <c r="CH120" s="388"/>
      <c r="CI120" s="388"/>
      <c r="CJ120" s="388"/>
      <c r="CK120" s="388"/>
      <c r="CL120" s="388"/>
      <c r="CM120" s="388"/>
      <c r="CN120" s="388"/>
      <c r="CO120" s="388"/>
      <c r="CP120" s="388"/>
      <c r="CQ120" s="388"/>
      <c r="CR120" s="388"/>
      <c r="CS120" s="388"/>
      <c r="CT120" s="388"/>
      <c r="CU120" s="388"/>
      <c r="CV120" s="388"/>
      <c r="CW120" s="388"/>
      <c r="CX120" s="388"/>
      <c r="CY120" s="388"/>
      <c r="CZ120" s="388"/>
      <c r="DA120" s="388"/>
      <c r="DB120" s="388"/>
      <c r="DC120" s="388"/>
      <c r="DD120" s="388"/>
      <c r="DE120" s="388"/>
      <c r="DF120" s="388"/>
      <c r="DG120" s="388"/>
      <c r="DH120" s="388"/>
      <c r="DI120" s="388"/>
      <c r="DJ120" s="388"/>
      <c r="DK120" s="388"/>
      <c r="DL120" s="388"/>
      <c r="DM120" s="388"/>
      <c r="DN120" s="388"/>
      <c r="DO120" s="388"/>
      <c r="DP120" s="388"/>
      <c r="DQ120" s="388"/>
      <c r="DR120" s="388"/>
      <c r="DS120" s="388"/>
      <c r="DT120" s="388"/>
      <c r="DU120" s="388"/>
      <c r="DV120" s="388"/>
      <c r="DW120" s="388"/>
      <c r="DX120" s="388"/>
      <c r="DY120" s="388"/>
      <c r="DZ120" s="388"/>
      <c r="EA120" s="388"/>
      <c r="EB120" s="388"/>
      <c r="EC120" s="388"/>
      <c r="ED120" s="388"/>
      <c r="EE120" s="388"/>
      <c r="EF120" s="388"/>
      <c r="EG120" s="388"/>
      <c r="EH120" s="388"/>
      <c r="EI120" s="388"/>
      <c r="EJ120" s="388"/>
      <c r="EK120" s="388"/>
      <c r="EL120" s="388"/>
      <c r="EM120" s="388"/>
      <c r="EN120" s="388"/>
      <c r="EO120" s="388"/>
      <c r="EP120" s="388"/>
      <c r="EQ120" s="388"/>
      <c r="ER120" s="388"/>
      <c r="ES120" s="388"/>
      <c r="ET120" s="388"/>
      <c r="EU120" s="388"/>
      <c r="EV120" s="388"/>
      <c r="EW120" s="388"/>
      <c r="EX120" s="388"/>
      <c r="EY120" s="388"/>
      <c r="EZ120" s="388"/>
      <c r="FA120" s="388"/>
      <c r="FB120" s="388"/>
      <c r="FC120" s="388"/>
      <c r="FD120" s="388"/>
      <c r="FE120" s="388"/>
      <c r="FF120" s="388"/>
      <c r="FG120" s="388"/>
      <c r="FH120" s="388"/>
      <c r="FI120" s="388"/>
      <c r="FJ120" s="388"/>
      <c r="FK120" s="388"/>
      <c r="FL120" s="388"/>
      <c r="FM120" s="388"/>
      <c r="FN120" s="388"/>
      <c r="FO120" s="388"/>
      <c r="FP120" s="388"/>
      <c r="FQ120" s="388"/>
      <c r="FR120" s="388"/>
      <c r="FS120" s="388"/>
      <c r="FT120" s="388"/>
      <c r="FU120" s="388"/>
      <c r="FV120" s="388"/>
      <c r="FW120" s="388"/>
      <c r="FX120" s="388"/>
      <c r="FY120" s="388"/>
      <c r="FZ120" s="388"/>
      <c r="GA120" s="388"/>
      <c r="GB120" s="388"/>
      <c r="GC120" s="388"/>
      <c r="GD120" s="388"/>
      <c r="GE120" s="388"/>
      <c r="GF120" s="388"/>
      <c r="GG120" s="388"/>
      <c r="GH120" s="388"/>
      <c r="GI120" s="388"/>
      <c r="GJ120" s="388"/>
      <c r="GK120" s="388"/>
      <c r="GL120" s="388"/>
      <c r="GM120" s="388"/>
      <c r="GN120" s="388"/>
      <c r="GO120" s="388"/>
      <c r="GP120" s="388"/>
      <c r="GQ120" s="388"/>
      <c r="GR120" s="388"/>
      <c r="GS120" s="388"/>
      <c r="GT120" s="388"/>
      <c r="GU120" s="388"/>
      <c r="GV120" s="388"/>
      <c r="GW120" s="388"/>
      <c r="GX120" s="388"/>
      <c r="GY120" s="388"/>
      <c r="GZ120" s="388"/>
      <c r="HA120" s="388"/>
      <c r="HB120" s="388"/>
      <c r="HC120" s="388"/>
      <c r="HD120" s="388"/>
      <c r="HE120" s="388"/>
      <c r="HF120" s="388"/>
      <c r="HG120" s="388"/>
      <c r="HH120" s="388"/>
      <c r="HI120" s="388"/>
      <c r="HJ120" s="388"/>
      <c r="HK120" s="388"/>
      <c r="HL120" s="388"/>
      <c r="HM120" s="388"/>
      <c r="HN120" s="388"/>
      <c r="HO120" s="388"/>
      <c r="HP120" s="388"/>
      <c r="HQ120" s="388"/>
      <c r="HR120" s="388"/>
      <c r="HS120" s="388"/>
      <c r="HT120" s="388"/>
      <c r="HU120" s="388"/>
      <c r="HV120" s="388"/>
      <c r="HW120" s="388"/>
      <c r="HX120" s="388"/>
      <c r="HY120" s="388"/>
      <c r="HZ120" s="388"/>
      <c r="IA120" s="388"/>
      <c r="IB120" s="388"/>
      <c r="IC120" s="388"/>
      <c r="ID120" s="388"/>
      <c r="IE120" s="388"/>
      <c r="IF120" s="388"/>
      <c r="IG120" s="388"/>
      <c r="IH120" s="388"/>
      <c r="II120" s="388"/>
      <c r="IJ120" s="388"/>
      <c r="IK120" s="388"/>
      <c r="IL120" s="388"/>
      <c r="IM120" s="388"/>
      <c r="IN120" s="388"/>
      <c r="IO120" s="388"/>
      <c r="IP120" s="388"/>
      <c r="IQ120" s="388"/>
      <c r="IR120" s="388"/>
      <c r="IS120" s="388"/>
      <c r="IT120" s="388"/>
      <c r="IU120" s="388"/>
      <c r="IV120" s="388"/>
      <c r="IW120" s="388"/>
      <c r="IX120" s="388"/>
      <c r="IY120" s="388"/>
      <c r="IZ120" s="388"/>
      <c r="JA120" s="388"/>
      <c r="JB120" s="388"/>
      <c r="JC120" s="388"/>
      <c r="JD120" s="388"/>
      <c r="JE120" s="388"/>
      <c r="JF120" s="388"/>
      <c r="JG120" s="388"/>
      <c r="JH120" s="388"/>
      <c r="JI120" s="388"/>
      <c r="JJ120" s="388"/>
      <c r="JK120" s="388"/>
      <c r="JL120" s="388"/>
      <c r="JM120" s="388"/>
      <c r="JN120" s="388"/>
      <c r="JO120" s="388"/>
      <c r="JP120" s="388"/>
      <c r="JQ120" s="388"/>
      <c r="JR120" s="388"/>
      <c r="JS120" s="388"/>
      <c r="JT120" s="388"/>
      <c r="JU120" s="388"/>
      <c r="JV120" s="388"/>
      <c r="JW120" s="388"/>
      <c r="JX120" s="388"/>
      <c r="JY120" s="388"/>
      <c r="JZ120" s="388"/>
      <c r="KA120" s="388"/>
      <c r="KB120" s="388"/>
      <c r="KC120" s="388"/>
      <c r="KD120" s="388"/>
      <c r="KE120" s="388"/>
      <c r="KF120" s="388"/>
      <c r="KG120" s="388"/>
      <c r="KH120" s="388"/>
      <c r="KI120" s="388"/>
      <c r="KJ120" s="388"/>
      <c r="KK120" s="388"/>
      <c r="KL120" s="388"/>
      <c r="KM120" s="388"/>
      <c r="KN120" s="388"/>
      <c r="KO120" s="388"/>
      <c r="KP120" s="388"/>
      <c r="KQ120" s="388"/>
      <c r="KR120" s="388"/>
      <c r="KS120" s="388"/>
      <c r="KT120" s="388"/>
      <c r="KU120" s="388"/>
      <c r="KV120" s="388"/>
      <c r="KW120" s="388"/>
      <c r="KX120" s="388"/>
      <c r="KY120" s="388"/>
      <c r="KZ120" s="388"/>
      <c r="LA120" s="388"/>
      <c r="LB120" s="388"/>
      <c r="LC120" s="388"/>
      <c r="LD120" s="388"/>
      <c r="LE120" s="388"/>
      <c r="LF120" s="388"/>
      <c r="LG120" s="388"/>
      <c r="LH120" s="388"/>
      <c r="LI120" s="388"/>
      <c r="LJ120" s="388"/>
      <c r="LK120" s="388"/>
      <c r="LL120" s="388"/>
      <c r="LM120" s="388"/>
      <c r="LN120" s="388"/>
      <c r="LO120" s="388"/>
      <c r="LP120" s="388"/>
      <c r="LQ120" s="388"/>
      <c r="LR120" s="388"/>
      <c r="LS120" s="388"/>
      <c r="LT120" s="388"/>
      <c r="LU120" s="388"/>
      <c r="LV120" s="388"/>
      <c r="LW120" s="388"/>
      <c r="LX120" s="388"/>
      <c r="LY120" s="388"/>
      <c r="LZ120" s="388"/>
      <c r="MA120" s="388"/>
      <c r="MB120" s="388"/>
      <c r="MC120" s="388"/>
      <c r="MD120" s="388"/>
      <c r="ME120" s="388"/>
      <c r="MF120" s="388"/>
      <c r="MG120" s="388"/>
      <c r="MH120" s="388"/>
      <c r="MI120" s="388"/>
      <c r="MJ120" s="388"/>
      <c r="MK120" s="388"/>
      <c r="ML120" s="388"/>
      <c r="MM120" s="388"/>
      <c r="MN120" s="388"/>
      <c r="MO120" s="388"/>
      <c r="MP120" s="388"/>
      <c r="MQ120" s="388"/>
      <c r="MR120" s="388"/>
      <c r="MS120" s="388"/>
      <c r="MT120" s="388"/>
      <c r="MU120" s="388"/>
      <c r="MV120" s="388"/>
      <c r="MW120" s="388"/>
    </row>
    <row r="121" s="384" customFormat="true" ht="13.5" hidden="false" customHeight="true" outlineLevel="0" collapsed="false">
      <c r="A121" s="31" t="s">
        <v>810</v>
      </c>
      <c r="B121" s="24" t="n">
        <v>34700</v>
      </c>
      <c r="C121" s="24" t="n">
        <v>34731</v>
      </c>
      <c r="D121" s="24" t="n">
        <v>34759</v>
      </c>
      <c r="E121" s="24" t="n">
        <v>34790</v>
      </c>
      <c r="F121" s="24" t="n">
        <v>34820</v>
      </c>
      <c r="G121" s="24" t="n">
        <v>34851</v>
      </c>
      <c r="H121" s="24" t="n">
        <v>34881</v>
      </c>
      <c r="I121" s="24" t="n">
        <v>34912</v>
      </c>
      <c r="J121" s="24" t="n">
        <v>34943</v>
      </c>
      <c r="K121" s="24" t="n">
        <v>34973</v>
      </c>
      <c r="L121" s="24" t="n">
        <v>35004</v>
      </c>
      <c r="M121" s="24" t="n">
        <v>35034</v>
      </c>
      <c r="N121" s="24" t="n">
        <v>35065</v>
      </c>
      <c r="O121" s="24" t="n">
        <v>35096</v>
      </c>
      <c r="P121" s="24" t="n">
        <v>35125</v>
      </c>
      <c r="Q121" s="24" t="n">
        <v>35156</v>
      </c>
      <c r="R121" s="24" t="n">
        <v>35186</v>
      </c>
      <c r="S121" s="24" t="n">
        <v>35217</v>
      </c>
      <c r="T121" s="24" t="n">
        <v>35247</v>
      </c>
      <c r="U121" s="24" t="n">
        <v>35278</v>
      </c>
      <c r="V121" s="24" t="n">
        <v>35309</v>
      </c>
      <c r="W121" s="24" t="n">
        <v>35339</v>
      </c>
      <c r="X121" s="24" t="n">
        <v>35370</v>
      </c>
      <c r="Y121" s="24" t="n">
        <v>35400</v>
      </c>
      <c r="Z121" s="24" t="n">
        <v>35431</v>
      </c>
      <c r="AA121" s="24" t="n">
        <v>35462</v>
      </c>
      <c r="AB121" s="24" t="n">
        <v>35490</v>
      </c>
      <c r="AC121" s="24" t="n">
        <v>35521</v>
      </c>
      <c r="AD121" s="24" t="n">
        <v>35551</v>
      </c>
      <c r="AE121" s="24" t="n">
        <v>35582</v>
      </c>
      <c r="AF121" s="24" t="n">
        <v>35612</v>
      </c>
      <c r="AG121" s="24" t="n">
        <v>35643</v>
      </c>
      <c r="AH121" s="24" t="n">
        <v>35674</v>
      </c>
      <c r="AI121" s="24" t="n">
        <v>35704</v>
      </c>
      <c r="AJ121" s="24" t="n">
        <v>35735</v>
      </c>
      <c r="AK121" s="24" t="n">
        <v>35765</v>
      </c>
      <c r="AL121" s="24" t="n">
        <v>35796</v>
      </c>
      <c r="AM121" s="24" t="n">
        <v>35827</v>
      </c>
      <c r="AN121" s="24" t="n">
        <v>35855</v>
      </c>
      <c r="AO121" s="24" t="n">
        <v>35886</v>
      </c>
      <c r="AP121" s="24" t="n">
        <v>35916</v>
      </c>
      <c r="AQ121" s="24" t="n">
        <v>35947</v>
      </c>
      <c r="AR121" s="24" t="n">
        <v>35977</v>
      </c>
      <c r="AS121" s="24" t="n">
        <v>36008</v>
      </c>
      <c r="AT121" s="24" t="n">
        <v>36039</v>
      </c>
      <c r="AU121" s="24" t="n">
        <v>36069</v>
      </c>
      <c r="AV121" s="24" t="n">
        <v>36100</v>
      </c>
      <c r="AW121" s="24" t="n">
        <v>36130</v>
      </c>
      <c r="AX121" s="24" t="n">
        <v>36161</v>
      </c>
      <c r="AY121" s="24" t="n">
        <v>36192</v>
      </c>
      <c r="AZ121" s="24" t="n">
        <v>36220</v>
      </c>
      <c r="BA121" s="24" t="n">
        <v>36251</v>
      </c>
      <c r="BB121" s="24" t="n">
        <v>36281</v>
      </c>
      <c r="BC121" s="24" t="n">
        <v>36312</v>
      </c>
      <c r="BD121" s="24" t="n">
        <v>36342</v>
      </c>
      <c r="BE121" s="24" t="n">
        <v>36373</v>
      </c>
      <c r="BF121" s="24" t="n">
        <v>36404</v>
      </c>
      <c r="BG121" s="24" t="n">
        <v>36434</v>
      </c>
      <c r="BH121" s="24" t="n">
        <v>36465</v>
      </c>
      <c r="BI121" s="24" t="n">
        <v>36495</v>
      </c>
      <c r="BJ121" s="24" t="n">
        <v>36526</v>
      </c>
      <c r="BK121" s="24" t="n">
        <v>36557</v>
      </c>
      <c r="BL121" s="24" t="n">
        <v>36586</v>
      </c>
      <c r="BM121" s="24" t="n">
        <v>36617</v>
      </c>
      <c r="BN121" s="24" t="n">
        <v>36647</v>
      </c>
      <c r="BO121" s="24" t="n">
        <v>36678</v>
      </c>
      <c r="BP121" s="24" t="n">
        <v>36708</v>
      </c>
      <c r="BQ121" s="24" t="n">
        <v>36739</v>
      </c>
      <c r="BR121" s="24" t="n">
        <v>36770</v>
      </c>
      <c r="BS121" s="24" t="n">
        <v>36800</v>
      </c>
      <c r="BT121" s="24" t="n">
        <v>36831</v>
      </c>
      <c r="BU121" s="24" t="n">
        <v>36861</v>
      </c>
      <c r="BV121" s="24" t="n">
        <v>36892</v>
      </c>
      <c r="BW121" s="24" t="n">
        <v>36923</v>
      </c>
      <c r="BX121" s="24" t="n">
        <v>36951</v>
      </c>
      <c r="BY121" s="24" t="n">
        <v>36982</v>
      </c>
      <c r="BZ121" s="24" t="n">
        <v>37012</v>
      </c>
      <c r="CA121" s="24" t="n">
        <v>37043</v>
      </c>
      <c r="CB121" s="24" t="n">
        <v>37073</v>
      </c>
      <c r="CC121" s="24" t="n">
        <v>37104</v>
      </c>
      <c r="CD121" s="24" t="n">
        <v>37135</v>
      </c>
      <c r="CE121" s="24" t="n">
        <v>37165</v>
      </c>
      <c r="CF121" s="24" t="n">
        <v>37196</v>
      </c>
      <c r="CG121" s="24" t="n">
        <v>37226</v>
      </c>
      <c r="CH121" s="24" t="n">
        <v>37257</v>
      </c>
      <c r="CI121" s="24" t="n">
        <v>37288</v>
      </c>
      <c r="CJ121" s="24" t="n">
        <v>37316</v>
      </c>
      <c r="CK121" s="24" t="n">
        <v>37347</v>
      </c>
      <c r="CL121" s="24" t="n">
        <v>37377</v>
      </c>
      <c r="CM121" s="24" t="n">
        <v>37408</v>
      </c>
      <c r="CN121" s="24" t="n">
        <v>37438</v>
      </c>
      <c r="CO121" s="24" t="n">
        <v>37469</v>
      </c>
      <c r="CP121" s="24" t="n">
        <v>37500</v>
      </c>
      <c r="CQ121" s="24" t="n">
        <v>37530</v>
      </c>
      <c r="CR121" s="24" t="n">
        <v>37561</v>
      </c>
      <c r="CS121" s="24" t="n">
        <v>37591</v>
      </c>
      <c r="CT121" s="24" t="n">
        <v>37622</v>
      </c>
      <c r="CU121" s="24" t="n">
        <v>37653</v>
      </c>
      <c r="CV121" s="24" t="n">
        <v>37681</v>
      </c>
      <c r="CW121" s="24" t="n">
        <v>37712</v>
      </c>
      <c r="CX121" s="24" t="n">
        <v>37742</v>
      </c>
      <c r="CY121" s="24" t="n">
        <v>37773</v>
      </c>
      <c r="CZ121" s="24" t="n">
        <v>37803</v>
      </c>
      <c r="DA121" s="24" t="n">
        <v>37834</v>
      </c>
      <c r="DB121" s="24" t="n">
        <v>37865</v>
      </c>
      <c r="DC121" s="24" t="n">
        <v>37895</v>
      </c>
      <c r="DD121" s="24" t="n">
        <v>37926</v>
      </c>
      <c r="DE121" s="24" t="n">
        <v>37956</v>
      </c>
      <c r="DF121" s="24" t="n">
        <v>37987</v>
      </c>
      <c r="DG121" s="24" t="n">
        <v>38018</v>
      </c>
      <c r="DH121" s="24" t="n">
        <v>38047</v>
      </c>
      <c r="DI121" s="24" t="n">
        <v>38078</v>
      </c>
      <c r="DJ121" s="24" t="n">
        <v>38108</v>
      </c>
      <c r="DK121" s="24" t="n">
        <v>38139</v>
      </c>
      <c r="DL121" s="24" t="n">
        <v>38169</v>
      </c>
      <c r="DM121" s="24" t="n">
        <v>38200</v>
      </c>
      <c r="DN121" s="24" t="n">
        <v>38231</v>
      </c>
      <c r="DO121" s="24" t="n">
        <v>38261</v>
      </c>
      <c r="DP121" s="24" t="n">
        <v>38292</v>
      </c>
      <c r="DQ121" s="24" t="n">
        <v>38322</v>
      </c>
      <c r="DR121" s="24" t="n">
        <v>38353</v>
      </c>
      <c r="DS121" s="24" t="n">
        <v>38384</v>
      </c>
      <c r="DT121" s="24" t="n">
        <v>38412</v>
      </c>
      <c r="DU121" s="24" t="n">
        <v>38443</v>
      </c>
      <c r="DV121" s="24" t="n">
        <v>38473</v>
      </c>
      <c r="DW121" s="24" t="n">
        <v>38504</v>
      </c>
      <c r="DX121" s="24" t="n">
        <v>38534</v>
      </c>
      <c r="DY121" s="24" t="n">
        <v>38565</v>
      </c>
      <c r="DZ121" s="24" t="n">
        <v>38596</v>
      </c>
      <c r="EA121" s="24" t="n">
        <v>38626</v>
      </c>
      <c r="EB121" s="24" t="n">
        <v>38657</v>
      </c>
      <c r="EC121" s="24" t="n">
        <v>38687</v>
      </c>
      <c r="ED121" s="24" t="n">
        <v>38718</v>
      </c>
      <c r="EE121" s="24" t="n">
        <v>38749</v>
      </c>
      <c r="EF121" s="24" t="n">
        <v>38777</v>
      </c>
      <c r="EG121" s="24" t="n">
        <v>38808</v>
      </c>
      <c r="EH121" s="24" t="n">
        <v>38838</v>
      </c>
      <c r="EI121" s="24" t="n">
        <v>38869</v>
      </c>
      <c r="EJ121" s="24" t="n">
        <v>38899</v>
      </c>
      <c r="EK121" s="24" t="n">
        <v>38930</v>
      </c>
      <c r="EL121" s="24" t="n">
        <v>38961</v>
      </c>
      <c r="EM121" s="24" t="n">
        <v>38991</v>
      </c>
      <c r="EN121" s="24" t="n">
        <v>39022</v>
      </c>
      <c r="EO121" s="24" t="n">
        <v>39052</v>
      </c>
      <c r="EP121" s="24" t="n">
        <v>39083</v>
      </c>
      <c r="EQ121" s="24" t="n">
        <v>39114</v>
      </c>
      <c r="ER121" s="24" t="n">
        <v>39142</v>
      </c>
      <c r="ES121" s="24" t="n">
        <v>39173</v>
      </c>
      <c r="ET121" s="24" t="n">
        <v>39203</v>
      </c>
      <c r="EU121" s="24" t="n">
        <v>39234</v>
      </c>
      <c r="EV121" s="24" t="n">
        <v>39264</v>
      </c>
      <c r="EW121" s="24" t="n">
        <v>39295</v>
      </c>
      <c r="EX121" s="24" t="n">
        <v>39326</v>
      </c>
      <c r="EY121" s="24" t="n">
        <v>39356</v>
      </c>
      <c r="EZ121" s="24" t="n">
        <v>39387</v>
      </c>
      <c r="FA121" s="24" t="n">
        <v>39417</v>
      </c>
      <c r="FB121" s="24" t="n">
        <v>39448</v>
      </c>
      <c r="FC121" s="24" t="n">
        <v>39479</v>
      </c>
      <c r="FD121" s="24" t="n">
        <v>39508</v>
      </c>
      <c r="FE121" s="24" t="n">
        <v>39539</v>
      </c>
      <c r="FF121" s="24" t="n">
        <v>39569</v>
      </c>
      <c r="FG121" s="24" t="n">
        <v>39600</v>
      </c>
      <c r="FH121" s="24" t="n">
        <v>39630</v>
      </c>
      <c r="FI121" s="24" t="n">
        <v>39661</v>
      </c>
      <c r="FJ121" s="24" t="n">
        <v>39692</v>
      </c>
      <c r="FK121" s="24" t="n">
        <v>39722</v>
      </c>
      <c r="FL121" s="24" t="n">
        <v>39753</v>
      </c>
      <c r="FM121" s="24" t="n">
        <v>39783</v>
      </c>
      <c r="FN121" s="24" t="n">
        <v>39814</v>
      </c>
      <c r="FO121" s="24" t="n">
        <v>39845</v>
      </c>
      <c r="FP121" s="24" t="n">
        <v>39873</v>
      </c>
      <c r="FQ121" s="24" t="n">
        <v>39904</v>
      </c>
      <c r="FR121" s="24" t="n">
        <v>39934</v>
      </c>
      <c r="FS121" s="24" t="n">
        <v>39965</v>
      </c>
      <c r="FT121" s="24" t="n">
        <v>39995</v>
      </c>
      <c r="FU121" s="24" t="n">
        <v>40026</v>
      </c>
      <c r="FV121" s="24" t="n">
        <v>40057</v>
      </c>
      <c r="FW121" s="24" t="n">
        <v>40087</v>
      </c>
      <c r="FX121" s="24" t="n">
        <v>40118</v>
      </c>
      <c r="FY121" s="24" t="n">
        <v>40148</v>
      </c>
      <c r="FZ121" s="24" t="n">
        <v>40179</v>
      </c>
      <c r="GA121" s="24" t="n">
        <v>40210</v>
      </c>
      <c r="GB121" s="24" t="n">
        <v>40238</v>
      </c>
      <c r="GC121" s="24" t="n">
        <v>40269</v>
      </c>
      <c r="GD121" s="24" t="n">
        <v>40299</v>
      </c>
      <c r="GE121" s="24" t="n">
        <v>40330</v>
      </c>
      <c r="GF121" s="24" t="n">
        <v>40360</v>
      </c>
      <c r="GG121" s="24" t="n">
        <v>40391</v>
      </c>
      <c r="GH121" s="24" t="n">
        <v>40422</v>
      </c>
      <c r="GI121" s="24" t="n">
        <v>40452</v>
      </c>
      <c r="GJ121" s="24" t="n">
        <v>40483</v>
      </c>
      <c r="GK121" s="24" t="n">
        <v>40513</v>
      </c>
      <c r="GL121" s="24" t="n">
        <v>40544</v>
      </c>
      <c r="GM121" s="24" t="n">
        <v>40575</v>
      </c>
      <c r="GN121" s="24" t="n">
        <v>40603</v>
      </c>
      <c r="GO121" s="24" t="n">
        <v>40634</v>
      </c>
      <c r="GP121" s="24" t="n">
        <v>40664</v>
      </c>
      <c r="GQ121" s="24" t="n">
        <v>40695</v>
      </c>
      <c r="GR121" s="24" t="n">
        <v>40725</v>
      </c>
      <c r="GS121" s="24" t="n">
        <v>40756</v>
      </c>
      <c r="GT121" s="24" t="n">
        <v>40787</v>
      </c>
      <c r="GU121" s="24" t="n">
        <v>40817</v>
      </c>
      <c r="GV121" s="24" t="n">
        <v>40848</v>
      </c>
      <c r="GW121" s="24" t="n">
        <v>40878</v>
      </c>
      <c r="GX121" s="24" t="n">
        <v>40909</v>
      </c>
      <c r="GY121" s="24" t="n">
        <v>40940</v>
      </c>
      <c r="GZ121" s="24" t="n">
        <v>40969</v>
      </c>
      <c r="HA121" s="24" t="n">
        <v>41000</v>
      </c>
      <c r="HB121" s="24" t="n">
        <v>41030</v>
      </c>
      <c r="HC121" s="24" t="n">
        <v>41061</v>
      </c>
      <c r="HD121" s="24" t="n">
        <v>41091</v>
      </c>
      <c r="HE121" s="24" t="n">
        <v>41122</v>
      </c>
      <c r="HF121" s="24" t="n">
        <v>41153</v>
      </c>
      <c r="HG121" s="24" t="n">
        <v>41183</v>
      </c>
      <c r="HH121" s="24" t="n">
        <v>41214</v>
      </c>
      <c r="HI121" s="24" t="n">
        <v>41244</v>
      </c>
      <c r="HJ121" s="24" t="n">
        <v>41275</v>
      </c>
      <c r="HK121" s="24" t="n">
        <v>41306</v>
      </c>
      <c r="HL121" s="24" t="n">
        <v>41334</v>
      </c>
      <c r="HM121" s="24" t="n">
        <v>41365</v>
      </c>
      <c r="HN121" s="24" t="n">
        <v>41395</v>
      </c>
      <c r="HO121" s="24" t="n">
        <v>41426</v>
      </c>
      <c r="HP121" s="24" t="n">
        <v>41456</v>
      </c>
      <c r="HQ121" s="24" t="n">
        <v>41487</v>
      </c>
      <c r="HR121" s="24" t="n">
        <v>41518</v>
      </c>
      <c r="HS121" s="24" t="n">
        <v>41548</v>
      </c>
      <c r="HT121" s="24" t="n">
        <v>41579</v>
      </c>
      <c r="HU121" s="24" t="n">
        <v>41609</v>
      </c>
      <c r="HV121" s="24" t="n">
        <v>41640</v>
      </c>
      <c r="HW121" s="24" t="n">
        <v>41671</v>
      </c>
      <c r="HX121" s="24" t="n">
        <v>41699</v>
      </c>
      <c r="HY121" s="24" t="n">
        <v>41730</v>
      </c>
      <c r="HZ121" s="24" t="n">
        <v>41760</v>
      </c>
      <c r="IA121" s="24" t="n">
        <v>41791</v>
      </c>
      <c r="IB121" s="24" t="n">
        <v>41821</v>
      </c>
      <c r="IC121" s="24" t="n">
        <v>41852</v>
      </c>
      <c r="ID121" s="24" t="n">
        <v>41883</v>
      </c>
      <c r="IE121" s="24" t="n">
        <v>41913</v>
      </c>
      <c r="IF121" s="24" t="n">
        <v>41944</v>
      </c>
      <c r="IG121" s="24" t="n">
        <v>41974</v>
      </c>
      <c r="IH121" s="24" t="n">
        <v>42005</v>
      </c>
      <c r="II121" s="24" t="n">
        <v>42036</v>
      </c>
      <c r="IJ121" s="24" t="n">
        <v>42064</v>
      </c>
      <c r="IK121" s="24" t="n">
        <v>42095</v>
      </c>
      <c r="IL121" s="24" t="n">
        <v>42125</v>
      </c>
      <c r="IM121" s="24" t="n">
        <v>42156</v>
      </c>
      <c r="IN121" s="24" t="n">
        <v>42186</v>
      </c>
      <c r="IO121" s="24" t="n">
        <v>42217</v>
      </c>
      <c r="IP121" s="24" t="n">
        <v>42248</v>
      </c>
      <c r="IQ121" s="24" t="n">
        <v>42278</v>
      </c>
      <c r="IR121" s="24" t="n">
        <v>42309</v>
      </c>
      <c r="IS121" s="24" t="n">
        <v>42339</v>
      </c>
      <c r="IT121" s="24" t="n">
        <v>42370</v>
      </c>
      <c r="IU121" s="24" t="n">
        <v>42401</v>
      </c>
      <c r="IV121" s="24" t="n">
        <v>42430</v>
      </c>
      <c r="IW121" s="24" t="n">
        <v>42461</v>
      </c>
      <c r="IX121" s="24" t="n">
        <v>42491</v>
      </c>
      <c r="IY121" s="24" t="n">
        <v>42522</v>
      </c>
      <c r="IZ121" s="24" t="n">
        <v>42552</v>
      </c>
      <c r="JA121" s="24" t="n">
        <v>42583</v>
      </c>
      <c r="JB121" s="24" t="n">
        <v>42614</v>
      </c>
      <c r="JC121" s="24" t="n">
        <v>42644</v>
      </c>
      <c r="JD121" s="24" t="n">
        <v>42675</v>
      </c>
      <c r="JE121" s="24" t="n">
        <v>42705</v>
      </c>
      <c r="JF121" s="24" t="n">
        <v>42736</v>
      </c>
      <c r="JG121" s="24" t="n">
        <v>42767</v>
      </c>
      <c r="JH121" s="24" t="n">
        <v>42795</v>
      </c>
      <c r="JI121" s="24" t="n">
        <v>42826</v>
      </c>
      <c r="JJ121" s="24" t="n">
        <v>42856</v>
      </c>
      <c r="JK121" s="24" t="n">
        <v>42887</v>
      </c>
      <c r="JL121" s="24" t="n">
        <v>42917</v>
      </c>
      <c r="JM121" s="24" t="n">
        <v>42948</v>
      </c>
      <c r="JN121" s="24" t="n">
        <v>42979</v>
      </c>
      <c r="JO121" s="24" t="n">
        <v>43009</v>
      </c>
      <c r="JP121" s="24" t="n">
        <v>43040</v>
      </c>
      <c r="JQ121" s="24" t="n">
        <v>43070</v>
      </c>
      <c r="JR121" s="24" t="n">
        <v>43101</v>
      </c>
      <c r="JS121" s="24" t="n">
        <v>43132</v>
      </c>
      <c r="JT121" s="24" t="n">
        <v>43160</v>
      </c>
      <c r="JU121" s="24" t="n">
        <v>43191</v>
      </c>
      <c r="JV121" s="24" t="n">
        <v>43221</v>
      </c>
      <c r="JW121" s="24" t="n">
        <v>43252</v>
      </c>
      <c r="JX121" s="24" t="n">
        <v>43282</v>
      </c>
      <c r="JY121" s="24" t="n">
        <v>43313</v>
      </c>
      <c r="JZ121" s="24" t="n">
        <v>43344</v>
      </c>
      <c r="KA121" s="24" t="n">
        <v>43374</v>
      </c>
      <c r="KB121" s="24" t="n">
        <v>43405</v>
      </c>
      <c r="KC121" s="24" t="n">
        <v>43435</v>
      </c>
      <c r="KD121" s="24" t="n">
        <v>43466</v>
      </c>
      <c r="KE121" s="24" t="n">
        <v>43497</v>
      </c>
      <c r="KF121" s="24" t="n">
        <v>43525</v>
      </c>
      <c r="KG121" s="24" t="n">
        <v>43556</v>
      </c>
      <c r="KH121" s="24" t="n">
        <v>43586</v>
      </c>
      <c r="KI121" s="24" t="n">
        <v>43617</v>
      </c>
      <c r="KJ121" s="24" t="n">
        <v>43647</v>
      </c>
      <c r="KK121" s="24" t="n">
        <v>43678</v>
      </c>
      <c r="KL121" s="24" t="n">
        <v>43709</v>
      </c>
      <c r="KM121" s="24" t="n">
        <v>43739</v>
      </c>
      <c r="KN121" s="24" t="n">
        <v>43770</v>
      </c>
      <c r="KO121" s="24" t="n">
        <v>43800</v>
      </c>
      <c r="KP121" s="24" t="n">
        <v>43831</v>
      </c>
      <c r="KQ121" s="24" t="n">
        <v>43862</v>
      </c>
      <c r="KR121" s="24" t="n">
        <v>43891</v>
      </c>
      <c r="KS121" s="24" t="n">
        <v>43922</v>
      </c>
      <c r="KT121" s="24" t="n">
        <v>43952</v>
      </c>
      <c r="KU121" s="24" t="n">
        <v>43983</v>
      </c>
      <c r="KV121" s="24" t="n">
        <v>44013</v>
      </c>
      <c r="KW121" s="24" t="n">
        <v>44044</v>
      </c>
      <c r="KX121" s="24" t="n">
        <v>44075</v>
      </c>
      <c r="KY121" s="24" t="n">
        <v>44105</v>
      </c>
      <c r="KZ121" s="24" t="n">
        <v>44136</v>
      </c>
      <c r="LA121" s="24" t="n">
        <v>44166</v>
      </c>
      <c r="LB121" s="24" t="n">
        <v>44197</v>
      </c>
      <c r="LC121" s="24" t="n">
        <v>44228</v>
      </c>
      <c r="LD121" s="24" t="n">
        <v>44256</v>
      </c>
      <c r="LE121" s="24" t="n">
        <v>44287</v>
      </c>
      <c r="LF121" s="24" t="n">
        <v>44317</v>
      </c>
      <c r="LG121" s="24" t="n">
        <v>44348</v>
      </c>
      <c r="LH121" s="24" t="n">
        <v>44378</v>
      </c>
      <c r="LI121" s="24" t="n">
        <v>44409</v>
      </c>
      <c r="LJ121" s="24" t="n">
        <v>44440</v>
      </c>
      <c r="LK121" s="24" t="n">
        <v>44470</v>
      </c>
      <c r="LL121" s="24" t="n">
        <v>44501</v>
      </c>
      <c r="LM121" s="24" t="n">
        <v>44531</v>
      </c>
      <c r="LN121" s="24" t="n">
        <v>44562</v>
      </c>
      <c r="LO121" s="24" t="n">
        <v>44593</v>
      </c>
      <c r="LP121" s="24" t="n">
        <v>44621</v>
      </c>
      <c r="LQ121" s="24" t="n">
        <v>44652</v>
      </c>
      <c r="LR121" s="24" t="n">
        <v>44682</v>
      </c>
      <c r="LS121" s="24" t="n">
        <v>44713</v>
      </c>
      <c r="LT121" s="24" t="n">
        <v>44743</v>
      </c>
      <c r="LU121" s="24" t="n">
        <v>44774</v>
      </c>
      <c r="LV121" s="24" t="n">
        <v>44805</v>
      </c>
      <c r="LW121" s="24" t="n">
        <v>44835</v>
      </c>
      <c r="LX121" s="24" t="n">
        <v>44866</v>
      </c>
      <c r="LY121" s="24" t="n">
        <v>44896</v>
      </c>
      <c r="LZ121" s="24" t="n">
        <v>44927</v>
      </c>
      <c r="MA121" s="24" t="n">
        <v>44958</v>
      </c>
      <c r="MB121" s="24" t="n">
        <v>44986</v>
      </c>
      <c r="MC121" s="24" t="n">
        <v>45017</v>
      </c>
      <c r="MD121" s="24" t="n">
        <v>45047</v>
      </c>
      <c r="ME121" s="24" t="n">
        <v>45078</v>
      </c>
      <c r="MF121" s="24" t="n">
        <v>45108</v>
      </c>
      <c r="MG121" s="24" t="n">
        <v>45139</v>
      </c>
      <c r="MH121" s="24" t="n">
        <v>45170</v>
      </c>
      <c r="MI121" s="24" t="n">
        <v>45200</v>
      </c>
      <c r="MJ121" s="24" t="n">
        <v>45231</v>
      </c>
      <c r="MK121" s="24" t="n">
        <v>45261</v>
      </c>
      <c r="ML121" s="24" t="n">
        <v>45292</v>
      </c>
      <c r="MM121" s="24" t="n">
        <v>45323</v>
      </c>
      <c r="MN121" s="24" t="n">
        <v>45352</v>
      </c>
      <c r="MO121" s="24" t="n">
        <v>45383</v>
      </c>
      <c r="MP121" s="24" t="n">
        <v>45413</v>
      </c>
      <c r="MQ121" s="24" t="n">
        <v>45444</v>
      </c>
      <c r="MR121" s="24" t="n">
        <v>45474</v>
      </c>
      <c r="MS121" s="24" t="n">
        <v>45505</v>
      </c>
      <c r="MT121" s="24" t="n">
        <v>45536</v>
      </c>
      <c r="MU121" s="24" t="n">
        <v>45566</v>
      </c>
      <c r="MV121" s="24" t="n">
        <v>45597</v>
      </c>
      <c r="MW121" s="24" t="n">
        <v>45627</v>
      </c>
    </row>
    <row r="122" customFormat="false" ht="15.75" hidden="false" customHeight="false" outlineLevel="0" collapsed="false">
      <c r="A122" s="34" t="s">
        <v>178</v>
      </c>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35"/>
      <c r="BT122" s="35"/>
      <c r="BU122" s="35"/>
      <c r="BV122" s="35"/>
      <c r="BW122" s="35"/>
      <c r="BX122" s="35"/>
      <c r="BY122" s="35"/>
      <c r="BZ122" s="35"/>
      <c r="CA122" s="35"/>
      <c r="CB122" s="35"/>
      <c r="CC122" s="35"/>
      <c r="CD122" s="35"/>
      <c r="CE122" s="35"/>
      <c r="CF122" s="35"/>
      <c r="CG122" s="35"/>
      <c r="CH122" s="35"/>
      <c r="CI122" s="35"/>
      <c r="CJ122" s="35"/>
      <c r="CK122" s="35"/>
      <c r="CL122" s="35"/>
      <c r="CM122" s="35"/>
      <c r="CN122" s="35"/>
      <c r="CO122" s="35"/>
      <c r="CP122" s="35"/>
      <c r="CQ122" s="35"/>
      <c r="CR122" s="35"/>
      <c r="CS122" s="35"/>
      <c r="CT122" s="35"/>
      <c r="CU122" s="35"/>
      <c r="CV122" s="35"/>
      <c r="CW122" s="35"/>
      <c r="CX122" s="35"/>
      <c r="CY122" s="35"/>
      <c r="CZ122" s="35"/>
      <c r="DA122" s="35"/>
      <c r="DB122" s="35"/>
      <c r="DC122" s="35"/>
      <c r="DD122" s="35"/>
      <c r="DE122" s="35"/>
      <c r="DF122" s="35"/>
      <c r="DG122" s="35"/>
      <c r="DH122" s="35"/>
      <c r="DI122" s="35"/>
      <c r="DJ122" s="35"/>
      <c r="DK122" s="35"/>
      <c r="DL122" s="35"/>
      <c r="DM122" s="35"/>
      <c r="DN122" s="35"/>
      <c r="DO122" s="35"/>
      <c r="DP122" s="35"/>
      <c r="DQ122" s="35"/>
      <c r="DR122" s="35"/>
      <c r="DS122" s="35"/>
      <c r="DT122" s="35"/>
      <c r="DU122" s="35"/>
      <c r="DV122" s="35"/>
      <c r="DW122" s="35"/>
      <c r="DX122" s="35"/>
      <c r="DY122" s="35"/>
      <c r="DZ122" s="35"/>
      <c r="EA122" s="35"/>
      <c r="EB122" s="35"/>
      <c r="EC122" s="35"/>
      <c r="ED122" s="35"/>
      <c r="EE122" s="35"/>
      <c r="EF122" s="35"/>
      <c r="EG122" s="35"/>
      <c r="EH122" s="35"/>
      <c r="EI122" s="35"/>
      <c r="EJ122" s="35"/>
      <c r="EK122" s="35"/>
      <c r="EL122" s="35"/>
      <c r="EM122" s="35"/>
      <c r="EN122" s="35"/>
      <c r="EO122" s="35"/>
      <c r="EP122" s="35"/>
      <c r="EQ122" s="35"/>
      <c r="ER122" s="35"/>
      <c r="ES122" s="35"/>
      <c r="ET122" s="35"/>
      <c r="EU122" s="35"/>
      <c r="EV122" s="35"/>
      <c r="EW122" s="35"/>
      <c r="EX122" s="35"/>
      <c r="EY122" s="35"/>
      <c r="EZ122" s="35"/>
      <c r="FA122" s="35"/>
      <c r="FB122" s="35"/>
      <c r="FC122" s="35"/>
      <c r="FD122" s="35"/>
      <c r="FE122" s="35"/>
      <c r="FF122" s="35"/>
      <c r="FG122" s="35"/>
      <c r="FH122" s="35"/>
      <c r="FI122" s="35"/>
      <c r="FJ122" s="35"/>
      <c r="FK122" s="35"/>
      <c r="FL122" s="35"/>
      <c r="FM122" s="35"/>
      <c r="FN122" s="35"/>
      <c r="FO122" s="35"/>
      <c r="FP122" s="35"/>
      <c r="FQ122" s="35"/>
      <c r="FR122" s="35"/>
      <c r="FS122" s="35"/>
      <c r="FT122" s="35"/>
      <c r="FU122" s="35"/>
      <c r="FV122" s="35"/>
      <c r="FW122" s="35"/>
      <c r="FX122" s="35"/>
      <c r="FY122" s="35"/>
      <c r="FZ122" s="35"/>
      <c r="GA122" s="35"/>
      <c r="GB122" s="35"/>
      <c r="GC122" s="35"/>
      <c r="GD122" s="35"/>
      <c r="GE122" s="35"/>
      <c r="GF122" s="35"/>
      <c r="GG122" s="35"/>
      <c r="GH122" s="35"/>
      <c r="GI122" s="35"/>
      <c r="GJ122" s="35"/>
      <c r="GK122" s="35"/>
      <c r="GL122" s="35"/>
      <c r="GM122" s="35"/>
      <c r="GN122" s="35"/>
      <c r="GO122" s="35"/>
      <c r="GP122" s="35"/>
      <c r="GQ122" s="35"/>
      <c r="GR122" s="35"/>
      <c r="GS122" s="35"/>
      <c r="GT122" s="35"/>
      <c r="GU122" s="35"/>
      <c r="GV122" s="35"/>
      <c r="GW122" s="35"/>
      <c r="GX122" s="35"/>
      <c r="GY122" s="35"/>
      <c r="GZ122" s="35"/>
      <c r="HA122" s="35"/>
      <c r="HB122" s="35"/>
      <c r="HC122" s="35"/>
      <c r="HD122" s="35"/>
      <c r="HE122" s="35"/>
      <c r="HF122" s="35"/>
      <c r="HG122" s="35"/>
      <c r="HH122" s="35"/>
      <c r="HI122" s="35"/>
      <c r="HJ122" s="35"/>
      <c r="HK122" s="35"/>
      <c r="HL122" s="35"/>
      <c r="HM122" s="35"/>
      <c r="HN122" s="35"/>
      <c r="HO122" s="35"/>
      <c r="HP122" s="35"/>
      <c r="HQ122" s="35"/>
      <c r="HR122" s="35"/>
      <c r="HS122" s="35"/>
      <c r="HT122" s="35"/>
      <c r="HU122" s="35"/>
      <c r="HV122" s="35"/>
      <c r="HW122" s="35"/>
      <c r="HX122" s="35"/>
      <c r="HY122" s="35"/>
      <c r="HZ122" s="35"/>
      <c r="IA122" s="35"/>
      <c r="IB122" s="35"/>
      <c r="IC122" s="35"/>
      <c r="ID122" s="35"/>
      <c r="IE122" s="35"/>
      <c r="IF122" s="35"/>
      <c r="IG122" s="35"/>
      <c r="IH122" s="35"/>
      <c r="II122" s="35"/>
      <c r="IJ122" s="35"/>
      <c r="IK122" s="35"/>
      <c r="IL122" s="35"/>
      <c r="IM122" s="35"/>
      <c r="IN122" s="35"/>
      <c r="IO122" s="35"/>
      <c r="IP122" s="35"/>
      <c r="IQ122" s="35"/>
      <c r="IR122" s="35"/>
      <c r="IS122" s="35"/>
      <c r="IT122" s="35"/>
      <c r="IU122" s="35"/>
      <c r="IV122" s="35"/>
      <c r="IW122" s="35"/>
      <c r="IX122" s="35"/>
      <c r="IY122" s="35"/>
      <c r="IZ122" s="35"/>
      <c r="JA122" s="35"/>
      <c r="JB122" s="35"/>
      <c r="JC122" s="35"/>
      <c r="JD122" s="35"/>
      <c r="JE122" s="35"/>
      <c r="JF122" s="35"/>
      <c r="JG122" s="35"/>
      <c r="JH122" s="35"/>
      <c r="JI122" s="35"/>
      <c r="JJ122" s="35"/>
      <c r="JK122" s="35"/>
      <c r="JL122" s="35"/>
      <c r="JM122" s="35"/>
      <c r="JN122" s="35"/>
      <c r="JO122" s="35"/>
      <c r="JP122" s="35"/>
      <c r="JQ122" s="35"/>
      <c r="JR122" s="35"/>
      <c r="JS122" s="35"/>
      <c r="JT122" s="35"/>
      <c r="JU122" s="35"/>
      <c r="JV122" s="35"/>
      <c r="JW122" s="35"/>
      <c r="JX122" s="35"/>
      <c r="JY122" s="35"/>
      <c r="JZ122" s="35"/>
      <c r="KA122" s="35"/>
      <c r="KB122" s="35"/>
      <c r="KC122" s="35"/>
      <c r="KD122" s="35"/>
      <c r="KE122" s="35"/>
      <c r="KF122" s="35"/>
      <c r="KG122" s="35"/>
      <c r="KH122" s="35"/>
      <c r="KI122" s="35"/>
      <c r="KJ122" s="35"/>
      <c r="KK122" s="35"/>
      <c r="KL122" s="35"/>
      <c r="KM122" s="35"/>
      <c r="KN122" s="35"/>
      <c r="KO122" s="35"/>
      <c r="KP122" s="35"/>
      <c r="KQ122" s="35"/>
      <c r="KR122" s="35"/>
      <c r="KS122" s="35"/>
      <c r="KT122" s="35"/>
      <c r="KU122" s="35"/>
      <c r="KV122" s="35"/>
      <c r="KW122" s="35"/>
      <c r="KX122" s="35"/>
      <c r="KY122" s="35"/>
      <c r="KZ122" s="35"/>
      <c r="LA122" s="35"/>
      <c r="LB122" s="35"/>
      <c r="LC122" s="35"/>
      <c r="LD122" s="35"/>
      <c r="LE122" s="35"/>
      <c r="LF122" s="35"/>
      <c r="LG122" s="35"/>
      <c r="LH122" s="35"/>
      <c r="LI122" s="35"/>
      <c r="LJ122" s="35"/>
      <c r="LK122" s="35"/>
      <c r="LL122" s="35"/>
      <c r="LM122" s="35"/>
      <c r="LN122" s="35"/>
      <c r="LO122" s="35"/>
      <c r="LP122" s="35"/>
      <c r="LQ122" s="35"/>
      <c r="LR122" s="35"/>
      <c r="LS122" s="35"/>
      <c r="LT122" s="35"/>
      <c r="LU122" s="35"/>
      <c r="LV122" s="35"/>
      <c r="LW122" s="35"/>
      <c r="LX122" s="35"/>
      <c r="LY122" s="35"/>
      <c r="LZ122" s="35"/>
      <c r="MA122" s="35"/>
      <c r="MB122" s="35"/>
      <c r="MC122" s="35"/>
      <c r="MD122" s="35"/>
      <c r="ME122" s="35"/>
      <c r="MF122" s="35"/>
      <c r="MG122" s="35"/>
      <c r="MH122" s="35"/>
      <c r="MI122" s="35"/>
      <c r="MJ122" s="35"/>
      <c r="MK122" s="35"/>
      <c r="ML122" s="35"/>
      <c r="MM122" s="35"/>
      <c r="MN122" s="35"/>
      <c r="MO122" s="35"/>
      <c r="MP122" s="35"/>
      <c r="MQ122" s="35"/>
      <c r="MR122" s="35"/>
      <c r="MS122" s="35"/>
      <c r="MT122" s="35"/>
      <c r="MU122" s="35"/>
      <c r="MV122" s="35"/>
      <c r="MW122" s="35"/>
    </row>
    <row r="123" customFormat="false" ht="17.25" hidden="false" customHeight="true" outlineLevel="0" collapsed="false">
      <c r="A123" s="34" t="s">
        <v>179</v>
      </c>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c r="BS123" s="35"/>
      <c r="BT123" s="35"/>
      <c r="BU123" s="35"/>
      <c r="BV123" s="35"/>
      <c r="BW123" s="35"/>
      <c r="BX123" s="35"/>
      <c r="BY123" s="35"/>
      <c r="BZ123" s="35"/>
      <c r="CA123" s="35"/>
      <c r="CB123" s="35"/>
      <c r="CC123" s="35"/>
      <c r="CD123" s="35"/>
      <c r="CE123" s="35"/>
      <c r="CF123" s="35"/>
      <c r="CG123" s="35"/>
      <c r="CH123" s="35"/>
      <c r="CI123" s="35"/>
      <c r="CJ123" s="35"/>
      <c r="CK123" s="35"/>
      <c r="CL123" s="35"/>
      <c r="CM123" s="35"/>
      <c r="CN123" s="35"/>
      <c r="CO123" s="35"/>
      <c r="CP123" s="35"/>
      <c r="CQ123" s="35"/>
      <c r="CR123" s="35"/>
      <c r="CS123" s="35"/>
      <c r="CT123" s="35"/>
      <c r="CU123" s="35"/>
      <c r="CV123" s="35"/>
      <c r="CW123" s="35"/>
      <c r="CX123" s="35"/>
      <c r="CY123" s="35"/>
      <c r="CZ123" s="35"/>
      <c r="DA123" s="35"/>
      <c r="DB123" s="35"/>
      <c r="DC123" s="35"/>
      <c r="DD123" s="35"/>
      <c r="DE123" s="35"/>
      <c r="DF123" s="35"/>
      <c r="DG123" s="35"/>
      <c r="DH123" s="35"/>
      <c r="DI123" s="35"/>
      <c r="DJ123" s="35"/>
      <c r="DK123" s="35"/>
      <c r="DL123" s="35"/>
      <c r="DM123" s="35"/>
      <c r="DN123" s="35"/>
      <c r="DO123" s="35"/>
      <c r="DP123" s="35"/>
      <c r="DQ123" s="35"/>
      <c r="DR123" s="35"/>
      <c r="DS123" s="35"/>
      <c r="DT123" s="35"/>
      <c r="DU123" s="35"/>
      <c r="DV123" s="35"/>
      <c r="DW123" s="35"/>
      <c r="DX123" s="35"/>
      <c r="DY123" s="35"/>
      <c r="DZ123" s="35"/>
      <c r="EA123" s="35"/>
      <c r="EB123" s="35"/>
      <c r="EC123" s="35"/>
      <c r="ED123" s="35"/>
      <c r="EE123" s="35"/>
      <c r="EF123" s="35"/>
      <c r="EG123" s="35"/>
      <c r="EH123" s="35"/>
      <c r="EI123" s="35"/>
      <c r="EJ123" s="35"/>
      <c r="EK123" s="35"/>
      <c r="EL123" s="35"/>
      <c r="EM123" s="35"/>
      <c r="EN123" s="35"/>
      <c r="EO123" s="35"/>
      <c r="EP123" s="35"/>
      <c r="EQ123" s="35"/>
      <c r="ER123" s="35"/>
      <c r="ES123" s="35"/>
      <c r="ET123" s="35"/>
      <c r="EU123" s="35"/>
      <c r="EV123" s="35"/>
      <c r="EW123" s="35"/>
      <c r="EX123" s="35"/>
      <c r="EY123" s="35"/>
      <c r="EZ123" s="35"/>
      <c r="FA123" s="35"/>
      <c r="FB123" s="35"/>
      <c r="FC123" s="35"/>
      <c r="FD123" s="35"/>
      <c r="FE123" s="35"/>
      <c r="FF123" s="35"/>
      <c r="FG123" s="35"/>
      <c r="FH123" s="35"/>
      <c r="FI123" s="35"/>
      <c r="FJ123" s="35"/>
      <c r="FK123" s="35"/>
      <c r="FL123" s="35"/>
      <c r="FM123" s="35"/>
      <c r="FN123" s="35"/>
      <c r="FO123" s="35"/>
      <c r="FP123" s="35"/>
      <c r="FQ123" s="35"/>
      <c r="FR123" s="35"/>
      <c r="FS123" s="35"/>
      <c r="FT123" s="35"/>
      <c r="FU123" s="35"/>
      <c r="FV123" s="35"/>
      <c r="FW123" s="35"/>
      <c r="FX123" s="35"/>
      <c r="FY123" s="35"/>
      <c r="FZ123" s="35"/>
      <c r="GA123" s="35"/>
      <c r="GB123" s="35"/>
      <c r="GC123" s="35"/>
      <c r="GD123" s="35"/>
      <c r="GE123" s="35"/>
      <c r="GF123" s="35"/>
      <c r="GG123" s="35"/>
      <c r="GH123" s="35"/>
      <c r="GI123" s="35"/>
      <c r="GJ123" s="35"/>
      <c r="GK123" s="35"/>
      <c r="GL123" s="35"/>
      <c r="GM123" s="35"/>
      <c r="GN123" s="35"/>
      <c r="GO123" s="35"/>
      <c r="GP123" s="35"/>
      <c r="GQ123" s="35"/>
      <c r="GR123" s="35"/>
      <c r="GS123" s="35"/>
      <c r="GT123" s="35"/>
      <c r="GU123" s="35"/>
      <c r="GV123" s="35"/>
      <c r="GW123" s="35"/>
      <c r="GX123" s="35"/>
      <c r="GY123" s="35"/>
      <c r="GZ123" s="35"/>
      <c r="HA123" s="35"/>
      <c r="HB123" s="35"/>
      <c r="HC123" s="35"/>
      <c r="HD123" s="35"/>
      <c r="HE123" s="35"/>
      <c r="HF123" s="35"/>
      <c r="HG123" s="35"/>
      <c r="HH123" s="35"/>
      <c r="HI123" s="35"/>
      <c r="HJ123" s="35"/>
      <c r="HK123" s="35"/>
      <c r="HL123" s="35"/>
      <c r="HM123" s="35"/>
      <c r="HN123" s="35"/>
      <c r="HO123" s="35"/>
      <c r="HP123" s="35"/>
      <c r="HQ123" s="35"/>
      <c r="HR123" s="35"/>
      <c r="HS123" s="35"/>
      <c r="HT123" s="35"/>
      <c r="HU123" s="35"/>
      <c r="HV123" s="35"/>
      <c r="HW123" s="35"/>
      <c r="HX123" s="35"/>
      <c r="HY123" s="35"/>
      <c r="HZ123" s="35"/>
      <c r="IA123" s="35"/>
      <c r="IB123" s="35"/>
      <c r="IC123" s="35"/>
      <c r="ID123" s="35"/>
      <c r="IE123" s="35"/>
      <c r="IF123" s="35"/>
      <c r="IG123" s="35"/>
      <c r="IH123" s="35"/>
      <c r="II123" s="35"/>
      <c r="IJ123" s="35"/>
      <c r="IK123" s="35"/>
      <c r="IL123" s="35"/>
      <c r="IM123" s="35"/>
      <c r="IN123" s="35"/>
      <c r="IO123" s="35"/>
      <c r="IP123" s="35"/>
      <c r="IQ123" s="35"/>
      <c r="IR123" s="35"/>
      <c r="IS123" s="35"/>
      <c r="IT123" s="35"/>
      <c r="IU123" s="35"/>
      <c r="IV123" s="35"/>
      <c r="IW123" s="35"/>
      <c r="IX123" s="35"/>
      <c r="IY123" s="35"/>
      <c r="IZ123" s="35"/>
      <c r="JA123" s="35"/>
      <c r="JB123" s="35"/>
      <c r="JC123" s="35"/>
      <c r="JD123" s="35"/>
      <c r="JE123" s="35"/>
      <c r="JF123" s="35"/>
      <c r="JG123" s="35"/>
      <c r="JH123" s="35"/>
      <c r="JI123" s="35"/>
      <c r="JJ123" s="35"/>
      <c r="JK123" s="35"/>
      <c r="JL123" s="35"/>
      <c r="JM123" s="35"/>
      <c r="JN123" s="35"/>
      <c r="JO123" s="35"/>
      <c r="JP123" s="35"/>
      <c r="JQ123" s="35"/>
      <c r="JR123" s="35"/>
      <c r="JS123" s="35"/>
      <c r="JT123" s="35"/>
      <c r="JU123" s="35"/>
      <c r="JV123" s="35"/>
      <c r="JW123" s="35"/>
      <c r="JX123" s="35"/>
      <c r="JY123" s="35"/>
      <c r="JZ123" s="35"/>
      <c r="KA123" s="35"/>
      <c r="KB123" s="35"/>
      <c r="KC123" s="35"/>
      <c r="KD123" s="35"/>
      <c r="KE123" s="35"/>
      <c r="KF123" s="35"/>
      <c r="KG123" s="35"/>
      <c r="KH123" s="35"/>
      <c r="KI123" s="35"/>
      <c r="KJ123" s="35"/>
      <c r="KK123" s="35"/>
      <c r="KL123" s="35"/>
      <c r="KM123" s="35"/>
      <c r="KN123" s="35"/>
      <c r="KO123" s="35"/>
      <c r="KP123" s="35"/>
      <c r="KQ123" s="35"/>
      <c r="KR123" s="35"/>
      <c r="KS123" s="35"/>
      <c r="KT123" s="35"/>
      <c r="KU123" s="35"/>
      <c r="KV123" s="35"/>
      <c r="KW123" s="35"/>
      <c r="KX123" s="35"/>
      <c r="KY123" s="35"/>
      <c r="KZ123" s="35"/>
      <c r="LA123" s="35"/>
      <c r="LB123" s="35"/>
      <c r="LC123" s="35"/>
      <c r="LD123" s="35"/>
      <c r="LE123" s="35"/>
      <c r="LF123" s="35"/>
      <c r="LG123" s="35"/>
      <c r="LH123" s="35"/>
      <c r="LI123" s="35"/>
      <c r="LJ123" s="35"/>
      <c r="LK123" s="35"/>
      <c r="LL123" s="35"/>
      <c r="LM123" s="35"/>
      <c r="LN123" s="35"/>
      <c r="LO123" s="35"/>
      <c r="LP123" s="35"/>
      <c r="LQ123" s="35"/>
      <c r="LR123" s="35"/>
      <c r="LS123" s="35"/>
      <c r="LT123" s="35"/>
      <c r="LU123" s="35"/>
      <c r="LV123" s="35"/>
      <c r="LW123" s="35"/>
      <c r="LX123" s="35"/>
      <c r="LY123" s="35"/>
      <c r="LZ123" s="35"/>
      <c r="MA123" s="35"/>
      <c r="MB123" s="35"/>
      <c r="MC123" s="35"/>
      <c r="MD123" s="35"/>
      <c r="ME123" s="35"/>
      <c r="MF123" s="35"/>
      <c r="MG123" s="35"/>
      <c r="MH123" s="35"/>
      <c r="MI123" s="35"/>
      <c r="MJ123" s="35"/>
      <c r="MK123" s="35"/>
      <c r="ML123" s="35"/>
      <c r="MM123" s="35"/>
      <c r="MN123" s="35"/>
      <c r="MO123" s="35"/>
      <c r="MP123" s="35"/>
      <c r="MQ123" s="35"/>
      <c r="MR123" s="35"/>
      <c r="MS123" s="35"/>
      <c r="MT123" s="35"/>
      <c r="MU123" s="35"/>
      <c r="MV123" s="35"/>
      <c r="MW123" s="35"/>
    </row>
    <row r="124" customFormat="false" ht="15" hidden="false" customHeight="true" outlineLevel="0" collapsed="false">
      <c r="A124" s="36" t="s">
        <v>180</v>
      </c>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c r="DU124" s="37"/>
      <c r="DV124" s="37"/>
      <c r="DW124" s="37"/>
      <c r="DX124" s="37"/>
      <c r="DY124" s="37"/>
      <c r="DZ124" s="37"/>
      <c r="EA124" s="37"/>
      <c r="EB124" s="37"/>
      <c r="EC124" s="37"/>
      <c r="ED124" s="37"/>
      <c r="EE124" s="37"/>
      <c r="EF124" s="37"/>
      <c r="EG124" s="37"/>
      <c r="EH124" s="37"/>
      <c r="EI124" s="37"/>
      <c r="EJ124" s="37"/>
      <c r="EK124" s="37"/>
      <c r="EL124" s="37"/>
      <c r="EM124" s="37"/>
      <c r="EN124" s="37"/>
      <c r="EO124" s="37"/>
      <c r="EP124" s="37"/>
      <c r="EQ124" s="37"/>
      <c r="ER124" s="37"/>
      <c r="ES124" s="37"/>
      <c r="ET124" s="37"/>
      <c r="EU124" s="37"/>
      <c r="EV124" s="37"/>
      <c r="EW124" s="37"/>
      <c r="EX124" s="37"/>
      <c r="EY124" s="37"/>
      <c r="EZ124" s="37"/>
      <c r="FA124" s="37"/>
      <c r="FB124" s="37"/>
      <c r="FC124" s="37"/>
      <c r="FD124" s="37"/>
      <c r="FE124" s="37"/>
      <c r="FF124" s="37"/>
      <c r="FG124" s="37"/>
      <c r="FH124" s="37"/>
      <c r="FI124" s="37"/>
      <c r="FJ124" s="37"/>
      <c r="FK124" s="37"/>
      <c r="FL124" s="37"/>
      <c r="FM124" s="37"/>
      <c r="FN124" s="37"/>
      <c r="FO124" s="37"/>
      <c r="FP124" s="37"/>
      <c r="FQ124" s="37"/>
      <c r="FR124" s="37"/>
      <c r="FS124" s="37"/>
      <c r="FT124" s="37"/>
      <c r="FU124" s="37"/>
      <c r="FV124" s="37"/>
      <c r="FW124" s="37"/>
      <c r="FX124" s="37"/>
      <c r="FY124" s="37"/>
      <c r="FZ124" s="37"/>
      <c r="GA124" s="37"/>
      <c r="GB124" s="37"/>
      <c r="GC124" s="37"/>
      <c r="GD124" s="37"/>
      <c r="GE124" s="37"/>
      <c r="GF124" s="37"/>
      <c r="GG124" s="37"/>
      <c r="GH124" s="37"/>
      <c r="GI124" s="37"/>
      <c r="GJ124" s="37"/>
      <c r="GK124" s="37"/>
      <c r="GL124" s="37"/>
      <c r="GM124" s="37"/>
      <c r="GN124" s="37"/>
      <c r="GO124" s="37"/>
      <c r="GP124" s="37"/>
      <c r="GQ124" s="37"/>
      <c r="GR124" s="37"/>
      <c r="GS124" s="37"/>
      <c r="GT124" s="37"/>
      <c r="GU124" s="37"/>
      <c r="GV124" s="37"/>
      <c r="GW124" s="37"/>
      <c r="GX124" s="37"/>
      <c r="GY124" s="37"/>
      <c r="GZ124" s="37"/>
      <c r="HA124" s="37"/>
      <c r="HB124" s="37"/>
      <c r="HC124" s="37"/>
      <c r="HD124" s="37"/>
      <c r="HE124" s="37"/>
      <c r="HF124" s="37"/>
      <c r="HG124" s="37"/>
      <c r="HH124" s="37"/>
      <c r="HI124" s="37"/>
      <c r="HJ124" s="37"/>
      <c r="HK124" s="37"/>
      <c r="HL124" s="37"/>
      <c r="HM124" s="37"/>
      <c r="HN124" s="37"/>
      <c r="HO124" s="37"/>
      <c r="HP124" s="37"/>
      <c r="HQ124" s="37"/>
      <c r="HR124" s="37"/>
      <c r="HS124" s="37"/>
      <c r="HT124" s="37"/>
      <c r="HU124" s="37"/>
      <c r="HV124" s="37"/>
      <c r="HW124" s="37"/>
      <c r="HX124" s="37"/>
      <c r="HY124" s="37"/>
      <c r="HZ124" s="37"/>
      <c r="IA124" s="37"/>
      <c r="IB124" s="37"/>
      <c r="IC124" s="37"/>
      <c r="ID124" s="37"/>
      <c r="IE124" s="37"/>
      <c r="IF124" s="37"/>
      <c r="IG124" s="37"/>
      <c r="IH124" s="37"/>
      <c r="II124" s="37"/>
      <c r="IJ124" s="37"/>
      <c r="IK124" s="37"/>
      <c r="IL124" s="37"/>
      <c r="IM124" s="37"/>
      <c r="IN124" s="37"/>
      <c r="IO124" s="37"/>
      <c r="IP124" s="37"/>
      <c r="IQ124" s="37"/>
      <c r="IR124" s="37"/>
      <c r="IS124" s="37"/>
      <c r="IT124" s="37"/>
      <c r="IU124" s="37"/>
      <c r="IV124" s="37"/>
      <c r="IW124" s="37"/>
      <c r="IX124" s="37"/>
      <c r="IY124" s="37"/>
      <c r="IZ124" s="37"/>
      <c r="JA124" s="37"/>
      <c r="JB124" s="37"/>
      <c r="JC124" s="37"/>
      <c r="JD124" s="37"/>
      <c r="JE124" s="37"/>
      <c r="JF124" s="37"/>
      <c r="JG124" s="37"/>
      <c r="JH124" s="37"/>
      <c r="JI124" s="37"/>
      <c r="JJ124" s="37"/>
      <c r="JK124" s="37"/>
      <c r="JL124" s="37"/>
      <c r="JM124" s="37"/>
      <c r="JN124" s="37"/>
      <c r="JO124" s="37"/>
      <c r="JP124" s="37"/>
      <c r="JQ124" s="37"/>
      <c r="JR124" s="37"/>
      <c r="JS124" s="37"/>
      <c r="JT124" s="37"/>
      <c r="JU124" s="37"/>
      <c r="JV124" s="37"/>
      <c r="JW124" s="37"/>
      <c r="JX124" s="37"/>
      <c r="JY124" s="37"/>
      <c r="JZ124" s="37"/>
      <c r="KA124" s="37"/>
      <c r="KB124" s="37"/>
      <c r="KC124" s="37"/>
      <c r="KD124" s="37"/>
      <c r="KE124" s="37"/>
      <c r="KF124" s="37"/>
      <c r="KG124" s="37"/>
      <c r="KH124" s="37"/>
      <c r="KI124" s="37"/>
      <c r="KJ124" s="37"/>
      <c r="KK124" s="37"/>
      <c r="KL124" s="37"/>
      <c r="KM124" s="37"/>
      <c r="KN124" s="37"/>
      <c r="KO124" s="37"/>
      <c r="KP124" s="37"/>
      <c r="KQ124" s="37"/>
      <c r="KR124" s="37"/>
      <c r="KS124" s="37"/>
      <c r="KT124" s="37"/>
      <c r="KU124" s="37"/>
      <c r="KV124" s="37"/>
      <c r="KW124" s="37"/>
      <c r="KX124" s="37"/>
      <c r="KY124" s="37"/>
      <c r="KZ124" s="37"/>
      <c r="LA124" s="37"/>
      <c r="LB124" s="37"/>
      <c r="LC124" s="37"/>
      <c r="LD124" s="37"/>
      <c r="LE124" s="37"/>
      <c r="LF124" s="37"/>
      <c r="LG124" s="37"/>
      <c r="LH124" s="37"/>
      <c r="LI124" s="37"/>
      <c r="LJ124" s="37"/>
      <c r="LK124" s="37"/>
      <c r="LL124" s="37"/>
      <c r="LM124" s="37"/>
      <c r="LN124" s="37"/>
      <c r="LO124" s="37"/>
      <c r="LP124" s="37"/>
      <c r="LQ124" s="37"/>
      <c r="LR124" s="37"/>
      <c r="LS124" s="37"/>
      <c r="LT124" s="37"/>
      <c r="LU124" s="37"/>
      <c r="LV124" s="37"/>
      <c r="LW124" s="37"/>
      <c r="LX124" s="37"/>
      <c r="LY124" s="37"/>
      <c r="LZ124" s="37"/>
      <c r="MA124" s="37"/>
      <c r="MB124" s="37"/>
      <c r="MC124" s="37"/>
      <c r="MD124" s="37"/>
      <c r="ME124" s="37"/>
      <c r="MF124" s="37"/>
      <c r="MG124" s="37"/>
      <c r="MH124" s="37"/>
      <c r="MI124" s="37"/>
      <c r="MJ124" s="37"/>
      <c r="MK124" s="37"/>
      <c r="ML124" s="37"/>
      <c r="MM124" s="37"/>
      <c r="MN124" s="37"/>
      <c r="MO124" s="37"/>
      <c r="MP124" s="37"/>
      <c r="MQ124" s="37"/>
      <c r="MR124" s="37"/>
      <c r="MS124" s="37"/>
      <c r="MT124" s="37"/>
      <c r="MU124" s="37"/>
      <c r="MV124" s="37"/>
      <c r="MW124" s="37"/>
    </row>
    <row r="125" customFormat="false" ht="10.5" hidden="false" customHeight="true" outlineLevel="0" collapsed="false">
      <c r="A125" s="36" t="s">
        <v>181</v>
      </c>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c r="DU125" s="37"/>
      <c r="DV125" s="37"/>
      <c r="DW125" s="37"/>
      <c r="DX125" s="37"/>
      <c r="DY125" s="37"/>
      <c r="DZ125" s="37"/>
      <c r="EA125" s="37"/>
      <c r="EB125" s="37"/>
      <c r="EC125" s="37"/>
      <c r="ED125" s="37"/>
      <c r="EE125" s="37"/>
      <c r="EF125" s="37"/>
      <c r="EG125" s="37"/>
      <c r="EH125" s="37"/>
      <c r="EI125" s="37"/>
      <c r="EJ125" s="37"/>
      <c r="EK125" s="37"/>
      <c r="EL125" s="37"/>
      <c r="EM125" s="37"/>
      <c r="EN125" s="37"/>
      <c r="EO125" s="37"/>
      <c r="EP125" s="37"/>
      <c r="EQ125" s="37"/>
      <c r="ER125" s="37"/>
      <c r="ES125" s="37"/>
      <c r="ET125" s="37"/>
      <c r="EU125" s="37"/>
      <c r="EV125" s="37"/>
      <c r="EW125" s="37"/>
      <c r="EX125" s="37"/>
      <c r="EY125" s="37"/>
      <c r="EZ125" s="37"/>
      <c r="FA125" s="37"/>
      <c r="FB125" s="37"/>
      <c r="FC125" s="37"/>
      <c r="FD125" s="37"/>
      <c r="FE125" s="37"/>
      <c r="FF125" s="37"/>
      <c r="FG125" s="37"/>
      <c r="FH125" s="37"/>
      <c r="FI125" s="37"/>
      <c r="FJ125" s="37"/>
      <c r="FK125" s="37"/>
      <c r="FL125" s="37"/>
      <c r="FM125" s="37"/>
      <c r="FN125" s="37"/>
      <c r="FO125" s="37"/>
      <c r="FP125" s="37"/>
      <c r="FQ125" s="37"/>
      <c r="FR125" s="37"/>
      <c r="FS125" s="37"/>
      <c r="FT125" s="37"/>
      <c r="FU125" s="37"/>
      <c r="FV125" s="37"/>
      <c r="FW125" s="37"/>
      <c r="FX125" s="37"/>
      <c r="FY125" s="37"/>
      <c r="FZ125" s="37"/>
      <c r="GA125" s="37"/>
      <c r="GB125" s="37"/>
      <c r="GC125" s="37"/>
      <c r="GD125" s="37"/>
      <c r="GE125" s="37"/>
      <c r="GF125" s="37"/>
      <c r="GG125" s="37"/>
      <c r="GH125" s="37"/>
      <c r="GI125" s="37"/>
      <c r="GJ125" s="37"/>
      <c r="GK125" s="37"/>
      <c r="GL125" s="37"/>
      <c r="GM125" s="37"/>
      <c r="GN125" s="37"/>
      <c r="GO125" s="37"/>
      <c r="GP125" s="37"/>
      <c r="GQ125" s="37"/>
      <c r="GR125" s="37"/>
      <c r="GS125" s="37"/>
      <c r="GT125" s="37"/>
      <c r="GU125" s="37"/>
      <c r="GV125" s="37"/>
      <c r="GW125" s="37"/>
      <c r="GX125" s="37"/>
      <c r="GY125" s="37"/>
      <c r="GZ125" s="37"/>
      <c r="HA125" s="37"/>
      <c r="HB125" s="37"/>
      <c r="HC125" s="37"/>
      <c r="HD125" s="37"/>
      <c r="HE125" s="37"/>
      <c r="HF125" s="37"/>
      <c r="HG125" s="37"/>
      <c r="HH125" s="37"/>
      <c r="HI125" s="37"/>
      <c r="HJ125" s="37"/>
      <c r="HK125" s="37"/>
      <c r="HL125" s="37"/>
      <c r="HM125" s="37"/>
      <c r="HN125" s="37"/>
      <c r="HO125" s="37"/>
      <c r="HP125" s="37"/>
      <c r="HQ125" s="37"/>
      <c r="HR125" s="37"/>
      <c r="HS125" s="37"/>
      <c r="HT125" s="37"/>
      <c r="HU125" s="37"/>
      <c r="HV125" s="37"/>
      <c r="HW125" s="37"/>
      <c r="HX125" s="37"/>
      <c r="HY125" s="37"/>
      <c r="HZ125" s="37"/>
      <c r="IA125" s="37"/>
      <c r="IB125" s="37"/>
      <c r="IC125" s="37"/>
      <c r="ID125" s="37"/>
      <c r="IE125" s="37"/>
      <c r="IF125" s="37"/>
      <c r="IG125" s="37"/>
      <c r="IH125" s="37"/>
      <c r="II125" s="37"/>
      <c r="IJ125" s="37"/>
      <c r="IK125" s="37"/>
      <c r="IL125" s="37"/>
      <c r="IM125" s="37"/>
      <c r="IN125" s="37"/>
      <c r="IO125" s="37"/>
      <c r="IP125" s="37"/>
      <c r="IQ125" s="37"/>
      <c r="IR125" s="37"/>
      <c r="IS125" s="37"/>
      <c r="IT125" s="37"/>
      <c r="IU125" s="37"/>
      <c r="IV125" s="37"/>
      <c r="IW125" s="37"/>
      <c r="IX125" s="37"/>
      <c r="IY125" s="37"/>
      <c r="IZ125" s="37"/>
      <c r="JA125" s="37"/>
      <c r="JB125" s="37"/>
      <c r="JC125" s="37"/>
      <c r="JD125" s="37"/>
      <c r="JE125" s="37"/>
      <c r="JF125" s="37"/>
      <c r="JG125" s="37"/>
      <c r="JH125" s="37"/>
      <c r="JI125" s="37"/>
      <c r="JJ125" s="37"/>
      <c r="JK125" s="37"/>
      <c r="JL125" s="37"/>
      <c r="JM125" s="37"/>
      <c r="JN125" s="37"/>
      <c r="JO125" s="37"/>
      <c r="JP125" s="37"/>
      <c r="JQ125" s="37"/>
      <c r="JR125" s="37"/>
      <c r="JS125" s="37"/>
      <c r="JT125" s="37"/>
      <c r="JU125" s="37"/>
      <c r="JV125" s="37"/>
      <c r="JW125" s="37"/>
      <c r="JX125" s="37"/>
      <c r="JY125" s="37"/>
      <c r="JZ125" s="37"/>
      <c r="KA125" s="37"/>
      <c r="KB125" s="37"/>
      <c r="KC125" s="37"/>
      <c r="KD125" s="37"/>
      <c r="KE125" s="37"/>
      <c r="KF125" s="37"/>
      <c r="KG125" s="37"/>
      <c r="KH125" s="37"/>
      <c r="KI125" s="37"/>
      <c r="KJ125" s="37"/>
      <c r="KK125" s="37"/>
      <c r="KL125" s="37"/>
      <c r="KM125" s="37"/>
      <c r="KN125" s="37"/>
      <c r="KO125" s="37"/>
      <c r="KP125" s="37"/>
      <c r="KQ125" s="37"/>
      <c r="KR125" s="37"/>
      <c r="KS125" s="37"/>
      <c r="KT125" s="37"/>
      <c r="KU125" s="37"/>
      <c r="KV125" s="37"/>
      <c r="KW125" s="37"/>
      <c r="KX125" s="37"/>
      <c r="KY125" s="37"/>
      <c r="KZ125" s="37"/>
      <c r="LA125" s="37"/>
      <c r="LB125" s="37"/>
      <c r="LC125" s="37"/>
      <c r="LD125" s="37"/>
      <c r="LE125" s="37"/>
      <c r="LF125" s="37"/>
      <c r="LG125" s="37"/>
      <c r="LH125" s="37"/>
      <c r="LI125" s="37"/>
      <c r="LJ125" s="37"/>
      <c r="LK125" s="37"/>
      <c r="LL125" s="37"/>
      <c r="LM125" s="37"/>
      <c r="LN125" s="37"/>
      <c r="LO125" s="37"/>
      <c r="LP125" s="37"/>
      <c r="LQ125" s="37"/>
      <c r="LR125" s="37"/>
      <c r="LS125" s="37"/>
      <c r="LT125" s="37"/>
      <c r="LU125" s="37"/>
      <c r="LV125" s="37"/>
      <c r="LW125" s="37"/>
      <c r="LX125" s="37"/>
      <c r="LY125" s="37"/>
      <c r="LZ125" s="37"/>
      <c r="MA125" s="37"/>
      <c r="MB125" s="37"/>
      <c r="MC125" s="37"/>
      <c r="MD125" s="37"/>
      <c r="ME125" s="37"/>
      <c r="MF125" s="37"/>
      <c r="MG125" s="37"/>
      <c r="MH125" s="37"/>
      <c r="MI125" s="37"/>
      <c r="MJ125" s="37"/>
      <c r="MK125" s="37"/>
      <c r="ML125" s="37"/>
      <c r="MM125" s="37"/>
      <c r="MN125" s="37"/>
      <c r="MO125" s="37"/>
      <c r="MP125" s="37"/>
      <c r="MQ125" s="37"/>
      <c r="MR125" s="37"/>
      <c r="MS125" s="37"/>
      <c r="MT125" s="37"/>
      <c r="MU125" s="37"/>
      <c r="MV125" s="37"/>
      <c r="MW125" s="37"/>
    </row>
    <row r="126" customFormat="false" ht="21" hidden="false" customHeight="true" outlineLevel="0" collapsed="false">
      <c r="A126" s="34" t="s">
        <v>182</v>
      </c>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35"/>
      <c r="AS126" s="35"/>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35"/>
      <c r="BT126" s="35"/>
      <c r="BU126" s="35"/>
      <c r="BV126" s="35"/>
      <c r="BW126" s="35"/>
      <c r="BX126" s="35"/>
      <c r="BY126" s="35"/>
      <c r="BZ126" s="35"/>
      <c r="CA126" s="35"/>
      <c r="CB126" s="35"/>
      <c r="CC126" s="35"/>
      <c r="CD126" s="35"/>
      <c r="CE126" s="35"/>
      <c r="CF126" s="35"/>
      <c r="CG126" s="35"/>
      <c r="CH126" s="35"/>
      <c r="CI126" s="35"/>
      <c r="CJ126" s="35"/>
      <c r="CK126" s="35"/>
      <c r="CL126" s="35"/>
      <c r="CM126" s="35"/>
      <c r="CN126" s="35"/>
      <c r="CO126" s="35"/>
      <c r="CP126" s="35"/>
      <c r="CQ126" s="35"/>
      <c r="CR126" s="35"/>
      <c r="CS126" s="35"/>
      <c r="CT126" s="35"/>
      <c r="CU126" s="35"/>
      <c r="CV126" s="35"/>
      <c r="CW126" s="35"/>
      <c r="CX126" s="35"/>
      <c r="CY126" s="35"/>
      <c r="CZ126" s="35"/>
      <c r="DA126" s="35"/>
      <c r="DB126" s="35"/>
      <c r="DC126" s="35"/>
      <c r="DD126" s="35"/>
      <c r="DE126" s="35"/>
      <c r="DF126" s="35"/>
      <c r="DG126" s="35"/>
      <c r="DH126" s="35"/>
      <c r="DI126" s="35"/>
      <c r="DJ126" s="35"/>
      <c r="DK126" s="35"/>
      <c r="DL126" s="35"/>
      <c r="DM126" s="35"/>
      <c r="DN126" s="35"/>
      <c r="DO126" s="35"/>
      <c r="DP126" s="35"/>
      <c r="DQ126" s="35"/>
      <c r="DR126" s="35"/>
      <c r="DS126" s="35"/>
      <c r="DT126" s="35"/>
      <c r="DU126" s="35"/>
      <c r="DV126" s="35"/>
      <c r="DW126" s="35"/>
      <c r="DX126" s="35"/>
      <c r="DY126" s="35"/>
      <c r="DZ126" s="35"/>
      <c r="EA126" s="35"/>
      <c r="EB126" s="35"/>
      <c r="EC126" s="35"/>
      <c r="ED126" s="35"/>
      <c r="EE126" s="35"/>
      <c r="EF126" s="35"/>
      <c r="EG126" s="35"/>
      <c r="EH126" s="35"/>
      <c r="EI126" s="35"/>
      <c r="EJ126" s="35"/>
      <c r="EK126" s="35"/>
      <c r="EL126" s="35"/>
      <c r="EM126" s="35"/>
      <c r="EN126" s="35"/>
      <c r="EO126" s="35"/>
      <c r="EP126" s="35"/>
      <c r="EQ126" s="35"/>
      <c r="ER126" s="35"/>
      <c r="ES126" s="35"/>
      <c r="ET126" s="35"/>
      <c r="EU126" s="35"/>
      <c r="EV126" s="35"/>
      <c r="EW126" s="35"/>
      <c r="EX126" s="35"/>
      <c r="EY126" s="35"/>
      <c r="EZ126" s="35"/>
      <c r="FA126" s="35"/>
      <c r="FB126" s="35"/>
      <c r="FC126" s="35"/>
      <c r="FD126" s="35"/>
      <c r="FE126" s="35"/>
      <c r="FF126" s="35"/>
      <c r="FG126" s="35"/>
      <c r="FH126" s="35"/>
      <c r="FI126" s="35"/>
      <c r="FJ126" s="35"/>
      <c r="FK126" s="35"/>
      <c r="FL126" s="35"/>
      <c r="FM126" s="35"/>
      <c r="FN126" s="35"/>
      <c r="FO126" s="35"/>
      <c r="FP126" s="35"/>
      <c r="FQ126" s="35"/>
      <c r="FR126" s="35"/>
      <c r="FS126" s="35"/>
      <c r="FT126" s="35"/>
      <c r="FU126" s="35"/>
      <c r="FV126" s="35"/>
      <c r="FW126" s="35"/>
      <c r="FX126" s="35"/>
      <c r="FY126" s="35"/>
      <c r="FZ126" s="35"/>
      <c r="GA126" s="35"/>
      <c r="GB126" s="35"/>
      <c r="GC126" s="35"/>
      <c r="GD126" s="35"/>
      <c r="GE126" s="35"/>
      <c r="GF126" s="35"/>
      <c r="GG126" s="35"/>
      <c r="GH126" s="35"/>
      <c r="GI126" s="35"/>
      <c r="GJ126" s="35"/>
      <c r="GK126" s="35"/>
      <c r="GL126" s="35"/>
      <c r="GM126" s="35"/>
      <c r="GN126" s="35"/>
      <c r="GO126" s="35"/>
      <c r="GP126" s="35"/>
      <c r="GQ126" s="35"/>
      <c r="GR126" s="35"/>
      <c r="GS126" s="35"/>
      <c r="GT126" s="35"/>
      <c r="GU126" s="35"/>
      <c r="GV126" s="35"/>
      <c r="GW126" s="35"/>
      <c r="GX126" s="35"/>
      <c r="GY126" s="35"/>
      <c r="GZ126" s="35"/>
      <c r="HA126" s="35"/>
      <c r="HB126" s="35"/>
      <c r="HC126" s="35"/>
      <c r="HD126" s="35"/>
      <c r="HE126" s="35"/>
      <c r="HF126" s="35"/>
      <c r="HG126" s="35"/>
      <c r="HH126" s="35"/>
      <c r="HI126" s="35"/>
      <c r="HJ126" s="35"/>
      <c r="HK126" s="35"/>
      <c r="HL126" s="35"/>
      <c r="HM126" s="35"/>
      <c r="HN126" s="35"/>
      <c r="HO126" s="35"/>
      <c r="HP126" s="35"/>
      <c r="HQ126" s="35"/>
      <c r="HR126" s="35"/>
      <c r="HS126" s="35"/>
      <c r="HT126" s="35"/>
      <c r="HU126" s="35"/>
      <c r="HV126" s="35"/>
      <c r="HW126" s="35"/>
      <c r="HX126" s="35"/>
      <c r="HY126" s="35"/>
      <c r="HZ126" s="35"/>
      <c r="IA126" s="35"/>
      <c r="IB126" s="35"/>
      <c r="IC126" s="35"/>
      <c r="ID126" s="35"/>
      <c r="IE126" s="35"/>
      <c r="IF126" s="35"/>
      <c r="IG126" s="35"/>
      <c r="IH126" s="35"/>
      <c r="II126" s="35"/>
      <c r="IJ126" s="35"/>
      <c r="IK126" s="35"/>
      <c r="IL126" s="35"/>
      <c r="IM126" s="35"/>
      <c r="IN126" s="35"/>
      <c r="IO126" s="35"/>
      <c r="IP126" s="35"/>
      <c r="IQ126" s="35"/>
      <c r="IR126" s="35"/>
      <c r="IS126" s="35"/>
      <c r="IT126" s="35"/>
      <c r="IU126" s="35"/>
      <c r="IV126" s="35"/>
      <c r="IW126" s="35"/>
      <c r="IX126" s="35"/>
      <c r="IY126" s="35"/>
      <c r="IZ126" s="35"/>
      <c r="JA126" s="35"/>
      <c r="JB126" s="35"/>
      <c r="JC126" s="35"/>
      <c r="JD126" s="35"/>
      <c r="JE126" s="35"/>
      <c r="JF126" s="35"/>
      <c r="JG126" s="35"/>
      <c r="JH126" s="35"/>
      <c r="JI126" s="35"/>
      <c r="JJ126" s="35"/>
      <c r="JK126" s="35"/>
      <c r="JL126" s="35"/>
      <c r="JM126" s="35"/>
      <c r="JN126" s="35"/>
      <c r="JO126" s="35"/>
      <c r="JP126" s="35"/>
      <c r="JQ126" s="35"/>
      <c r="JR126" s="35"/>
      <c r="JS126" s="35"/>
      <c r="JT126" s="35"/>
      <c r="JU126" s="35"/>
      <c r="JV126" s="35"/>
      <c r="JW126" s="35"/>
      <c r="JX126" s="35"/>
      <c r="JY126" s="35"/>
      <c r="JZ126" s="35"/>
      <c r="KA126" s="35"/>
      <c r="KB126" s="35"/>
      <c r="KC126" s="35"/>
      <c r="KD126" s="35"/>
      <c r="KE126" s="35"/>
      <c r="KF126" s="35"/>
      <c r="KG126" s="35"/>
      <c r="KH126" s="35"/>
      <c r="KI126" s="35"/>
      <c r="KJ126" s="35"/>
      <c r="KK126" s="35"/>
      <c r="KL126" s="35"/>
      <c r="KM126" s="35"/>
      <c r="KN126" s="35"/>
      <c r="KO126" s="35"/>
      <c r="KP126" s="35"/>
      <c r="KQ126" s="35"/>
      <c r="KR126" s="35"/>
      <c r="KS126" s="35"/>
      <c r="KT126" s="35"/>
      <c r="KU126" s="35"/>
      <c r="KV126" s="35"/>
      <c r="KW126" s="35"/>
      <c r="KX126" s="35"/>
      <c r="KY126" s="35"/>
      <c r="KZ126" s="35"/>
      <c r="LA126" s="35"/>
      <c r="LB126" s="35"/>
      <c r="LC126" s="35"/>
      <c r="LD126" s="35"/>
      <c r="LE126" s="35"/>
      <c r="LF126" s="35"/>
      <c r="LG126" s="35"/>
      <c r="LH126" s="35"/>
      <c r="LI126" s="35"/>
      <c r="LJ126" s="35"/>
      <c r="LK126" s="35"/>
      <c r="LL126" s="35"/>
      <c r="LM126" s="35"/>
      <c r="LN126" s="35"/>
      <c r="LO126" s="35"/>
      <c r="LP126" s="35"/>
      <c r="LQ126" s="35"/>
      <c r="LR126" s="35"/>
      <c r="LS126" s="35"/>
      <c r="LT126" s="35"/>
      <c r="LU126" s="35"/>
      <c r="LV126" s="35"/>
      <c r="LW126" s="35"/>
      <c r="LX126" s="35"/>
      <c r="LY126" s="35"/>
      <c r="LZ126" s="35"/>
      <c r="MA126" s="35"/>
      <c r="MB126" s="35"/>
      <c r="MC126" s="35"/>
      <c r="MD126" s="35"/>
      <c r="ME126" s="35"/>
      <c r="MF126" s="35"/>
      <c r="MG126" s="35"/>
      <c r="MH126" s="35"/>
      <c r="MI126" s="35"/>
      <c r="MJ126" s="35"/>
      <c r="MK126" s="35"/>
      <c r="ML126" s="35"/>
      <c r="MM126" s="35"/>
      <c r="MN126" s="35"/>
      <c r="MO126" s="35"/>
      <c r="MP126" s="35"/>
      <c r="MQ126" s="35"/>
      <c r="MR126" s="35"/>
      <c r="MS126" s="35"/>
      <c r="MT126" s="35"/>
      <c r="MU126" s="35"/>
      <c r="MV126" s="35"/>
      <c r="MW126" s="35"/>
    </row>
    <row r="127" customFormat="false" ht="15" hidden="false" customHeight="false" outlineLevel="0" collapsed="false">
      <c r="A127" s="36" t="s">
        <v>183</v>
      </c>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c r="BT127" s="37"/>
      <c r="BU127" s="37"/>
      <c r="BV127" s="37"/>
      <c r="BW127" s="37"/>
      <c r="BX127" s="37"/>
      <c r="BY127" s="37"/>
      <c r="BZ127" s="37"/>
      <c r="CA127" s="37"/>
      <c r="CB127" s="37"/>
      <c r="CC127" s="37"/>
      <c r="CD127" s="37"/>
      <c r="CE127" s="37"/>
      <c r="CF127" s="37"/>
      <c r="CG127" s="37"/>
      <c r="CH127" s="37"/>
      <c r="CI127" s="37"/>
      <c r="CJ127" s="37"/>
      <c r="CK127" s="37"/>
      <c r="CL127" s="37"/>
      <c r="CM127" s="37"/>
      <c r="CN127" s="37"/>
      <c r="CO127" s="37"/>
      <c r="CP127" s="37"/>
      <c r="CQ127" s="37"/>
      <c r="CR127" s="37"/>
      <c r="CS127" s="37"/>
      <c r="CT127" s="37"/>
      <c r="CU127" s="37"/>
      <c r="CV127" s="37"/>
      <c r="CW127" s="37"/>
      <c r="CX127" s="37"/>
      <c r="CY127" s="37"/>
      <c r="CZ127" s="37"/>
      <c r="DA127" s="37"/>
      <c r="DB127" s="37"/>
      <c r="DC127" s="37"/>
      <c r="DD127" s="37"/>
      <c r="DE127" s="37"/>
      <c r="DF127" s="37"/>
      <c r="DG127" s="37"/>
      <c r="DH127" s="37"/>
      <c r="DI127" s="37"/>
      <c r="DJ127" s="37"/>
      <c r="DK127" s="37"/>
      <c r="DL127" s="37"/>
      <c r="DM127" s="37"/>
      <c r="DN127" s="37"/>
      <c r="DO127" s="37"/>
      <c r="DP127" s="37"/>
      <c r="DQ127" s="37"/>
      <c r="DR127" s="37"/>
      <c r="DS127" s="37"/>
      <c r="DT127" s="37"/>
      <c r="DU127" s="37"/>
      <c r="DV127" s="37"/>
      <c r="DW127" s="37"/>
      <c r="DX127" s="37"/>
      <c r="DY127" s="37"/>
      <c r="DZ127" s="37"/>
      <c r="EA127" s="37"/>
      <c r="EB127" s="37"/>
      <c r="EC127" s="37"/>
      <c r="ED127" s="37"/>
      <c r="EE127" s="37"/>
      <c r="EF127" s="37"/>
      <c r="EG127" s="37"/>
      <c r="EH127" s="37"/>
      <c r="EI127" s="37"/>
      <c r="EJ127" s="37"/>
      <c r="EK127" s="37"/>
      <c r="EL127" s="37"/>
      <c r="EM127" s="37"/>
      <c r="EN127" s="37"/>
      <c r="EO127" s="37"/>
      <c r="EP127" s="37"/>
      <c r="EQ127" s="37"/>
      <c r="ER127" s="37"/>
      <c r="ES127" s="37"/>
      <c r="ET127" s="37"/>
      <c r="EU127" s="37"/>
      <c r="EV127" s="37"/>
      <c r="EW127" s="37"/>
      <c r="EX127" s="37"/>
      <c r="EY127" s="37"/>
      <c r="EZ127" s="37"/>
      <c r="FA127" s="37"/>
      <c r="FB127" s="37"/>
      <c r="FC127" s="37"/>
      <c r="FD127" s="37"/>
      <c r="FE127" s="37"/>
      <c r="FF127" s="37"/>
      <c r="FG127" s="37"/>
      <c r="FH127" s="37"/>
      <c r="FI127" s="37"/>
      <c r="FJ127" s="37"/>
      <c r="FK127" s="37"/>
      <c r="FL127" s="37"/>
      <c r="FM127" s="37"/>
      <c r="FN127" s="37"/>
      <c r="FO127" s="37"/>
      <c r="FP127" s="37"/>
      <c r="FQ127" s="37"/>
      <c r="FR127" s="37"/>
      <c r="FS127" s="37"/>
      <c r="FT127" s="37"/>
      <c r="FU127" s="37"/>
      <c r="FV127" s="37"/>
      <c r="FW127" s="37"/>
      <c r="FX127" s="37"/>
      <c r="FY127" s="37"/>
      <c r="FZ127" s="37"/>
      <c r="GA127" s="37"/>
      <c r="GB127" s="37"/>
      <c r="GC127" s="37"/>
      <c r="GD127" s="37"/>
      <c r="GE127" s="37"/>
      <c r="GF127" s="37"/>
      <c r="GG127" s="37"/>
      <c r="GH127" s="37"/>
      <c r="GI127" s="37"/>
      <c r="GJ127" s="37"/>
      <c r="GK127" s="37"/>
      <c r="GL127" s="37"/>
      <c r="GM127" s="37"/>
      <c r="GN127" s="37"/>
      <c r="GO127" s="37"/>
      <c r="GP127" s="37"/>
      <c r="GQ127" s="37"/>
      <c r="GR127" s="37"/>
      <c r="GS127" s="37"/>
      <c r="GT127" s="37"/>
      <c r="GU127" s="37"/>
      <c r="GV127" s="37"/>
      <c r="GW127" s="37"/>
      <c r="GX127" s="37"/>
      <c r="GY127" s="37"/>
      <c r="GZ127" s="37"/>
      <c r="HA127" s="37"/>
      <c r="HB127" s="37"/>
      <c r="HC127" s="37"/>
      <c r="HD127" s="37"/>
      <c r="HE127" s="37"/>
      <c r="HF127" s="37"/>
      <c r="HG127" s="37"/>
      <c r="HH127" s="37"/>
      <c r="HI127" s="37"/>
      <c r="HJ127" s="37"/>
      <c r="HK127" s="37"/>
      <c r="HL127" s="37"/>
      <c r="HM127" s="37"/>
      <c r="HN127" s="37"/>
      <c r="HO127" s="37"/>
      <c r="HP127" s="37"/>
      <c r="HQ127" s="37"/>
      <c r="HR127" s="37"/>
      <c r="HS127" s="37"/>
      <c r="HT127" s="37"/>
      <c r="HU127" s="37"/>
      <c r="HV127" s="37"/>
      <c r="HW127" s="37"/>
      <c r="HX127" s="37"/>
      <c r="HY127" s="37"/>
      <c r="HZ127" s="37"/>
      <c r="IA127" s="37"/>
      <c r="IB127" s="37"/>
      <c r="IC127" s="37"/>
      <c r="ID127" s="37"/>
      <c r="IE127" s="37"/>
      <c r="IF127" s="37"/>
      <c r="IG127" s="37"/>
      <c r="IH127" s="37"/>
      <c r="II127" s="37"/>
      <c r="IJ127" s="37"/>
      <c r="IK127" s="37"/>
      <c r="IL127" s="37"/>
      <c r="IM127" s="37"/>
      <c r="IN127" s="37"/>
      <c r="IO127" s="37"/>
      <c r="IP127" s="37"/>
      <c r="IQ127" s="37"/>
      <c r="IR127" s="37"/>
      <c r="IS127" s="37"/>
      <c r="IT127" s="37"/>
      <c r="IU127" s="37"/>
      <c r="IV127" s="37"/>
      <c r="IW127" s="37"/>
      <c r="IX127" s="37"/>
      <c r="IY127" s="37"/>
      <c r="IZ127" s="37"/>
      <c r="JA127" s="37"/>
      <c r="JB127" s="37"/>
      <c r="JC127" s="37"/>
      <c r="JD127" s="37"/>
      <c r="JE127" s="37"/>
      <c r="JF127" s="37"/>
      <c r="JG127" s="37"/>
      <c r="JH127" s="37"/>
      <c r="JI127" s="37"/>
      <c r="JJ127" s="37"/>
      <c r="JK127" s="37"/>
      <c r="JL127" s="37"/>
      <c r="JM127" s="37"/>
      <c r="JN127" s="37"/>
      <c r="JO127" s="37"/>
      <c r="JP127" s="37"/>
      <c r="JQ127" s="37"/>
      <c r="JR127" s="37"/>
      <c r="JS127" s="37"/>
      <c r="JT127" s="37"/>
      <c r="JU127" s="37"/>
      <c r="JV127" s="37"/>
      <c r="JW127" s="37"/>
      <c r="JX127" s="37"/>
      <c r="JY127" s="37"/>
      <c r="JZ127" s="37"/>
      <c r="KA127" s="37"/>
      <c r="KB127" s="37"/>
      <c r="KC127" s="37"/>
      <c r="KD127" s="37"/>
      <c r="KE127" s="37"/>
      <c r="KF127" s="37"/>
      <c r="KG127" s="37"/>
      <c r="KH127" s="37"/>
      <c r="KI127" s="37"/>
      <c r="KJ127" s="37"/>
      <c r="KK127" s="37"/>
      <c r="KL127" s="37"/>
      <c r="KM127" s="37"/>
      <c r="KN127" s="37"/>
      <c r="KO127" s="37"/>
      <c r="KP127" s="37"/>
      <c r="KQ127" s="37"/>
      <c r="KR127" s="37"/>
      <c r="KS127" s="37"/>
      <c r="KT127" s="37"/>
      <c r="KU127" s="37"/>
      <c r="KV127" s="37"/>
      <c r="KW127" s="37"/>
      <c r="KX127" s="37"/>
      <c r="KY127" s="37"/>
      <c r="KZ127" s="37"/>
      <c r="LA127" s="37"/>
      <c r="LB127" s="37"/>
      <c r="LC127" s="37"/>
      <c r="LD127" s="37"/>
      <c r="LE127" s="37"/>
      <c r="LF127" s="37"/>
      <c r="LG127" s="37"/>
      <c r="LH127" s="37"/>
      <c r="LI127" s="37"/>
      <c r="LJ127" s="37"/>
      <c r="LK127" s="37"/>
      <c r="LL127" s="37"/>
      <c r="LM127" s="37"/>
      <c r="LN127" s="37"/>
      <c r="LO127" s="37"/>
      <c r="LP127" s="37"/>
      <c r="LQ127" s="37"/>
      <c r="LR127" s="37"/>
      <c r="LS127" s="37"/>
      <c r="LT127" s="37"/>
      <c r="LU127" s="37"/>
      <c r="LV127" s="37"/>
      <c r="LW127" s="37"/>
      <c r="LX127" s="37"/>
      <c r="LY127" s="37"/>
      <c r="LZ127" s="37"/>
      <c r="MA127" s="37"/>
      <c r="MB127" s="37"/>
      <c r="MC127" s="37"/>
      <c r="MD127" s="37"/>
      <c r="ME127" s="37"/>
      <c r="MF127" s="37"/>
      <c r="MG127" s="37"/>
      <c r="MH127" s="37"/>
      <c r="MI127" s="37"/>
      <c r="MJ127" s="37"/>
      <c r="MK127" s="37"/>
      <c r="ML127" s="37"/>
      <c r="MM127" s="37"/>
      <c r="MN127" s="37"/>
      <c r="MO127" s="37"/>
      <c r="MP127" s="37"/>
      <c r="MQ127" s="37"/>
      <c r="MR127" s="37"/>
      <c r="MS127" s="37"/>
      <c r="MT127" s="37"/>
      <c r="MU127" s="37"/>
      <c r="MV127" s="37"/>
      <c r="MW127" s="37"/>
    </row>
    <row r="128" customFormat="false" ht="15" hidden="false" customHeight="false" outlineLevel="0" collapsed="false">
      <c r="A128" s="38" t="s">
        <v>184</v>
      </c>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BG128" s="39"/>
      <c r="BH128" s="39"/>
      <c r="BI128" s="39"/>
      <c r="BJ128" s="39"/>
      <c r="BK128" s="39"/>
      <c r="BL128" s="39"/>
      <c r="BM128" s="39"/>
      <c r="BN128" s="39"/>
      <c r="BO128" s="39"/>
      <c r="BP128" s="39"/>
      <c r="BQ128" s="39"/>
      <c r="BR128" s="39"/>
      <c r="BS128" s="39"/>
      <c r="BT128" s="39"/>
      <c r="BU128" s="39"/>
      <c r="BV128" s="39"/>
      <c r="BW128" s="39"/>
      <c r="BX128" s="39"/>
      <c r="BY128" s="39"/>
      <c r="BZ128" s="39"/>
      <c r="CA128" s="39"/>
      <c r="CB128" s="39"/>
      <c r="CC128" s="39"/>
      <c r="CD128" s="39"/>
      <c r="CE128" s="39"/>
      <c r="CF128" s="39"/>
      <c r="CG128" s="39"/>
      <c r="CH128" s="39"/>
      <c r="CI128" s="39"/>
      <c r="CJ128" s="39"/>
      <c r="CK128" s="39"/>
      <c r="CL128" s="39"/>
      <c r="CM128" s="39"/>
      <c r="CN128" s="39"/>
      <c r="CO128" s="39"/>
      <c r="CP128" s="39"/>
      <c r="CQ128" s="39"/>
      <c r="CR128" s="39"/>
      <c r="CS128" s="39"/>
      <c r="CT128" s="39"/>
      <c r="CU128" s="39"/>
      <c r="CV128" s="39"/>
      <c r="CW128" s="39"/>
      <c r="CX128" s="39"/>
      <c r="CY128" s="39"/>
      <c r="CZ128" s="39"/>
      <c r="DA128" s="39"/>
      <c r="DB128" s="39"/>
      <c r="DC128" s="39"/>
      <c r="DD128" s="39"/>
      <c r="DE128" s="39"/>
      <c r="DF128" s="39"/>
      <c r="DG128" s="39"/>
      <c r="DH128" s="39"/>
      <c r="DI128" s="39"/>
      <c r="DJ128" s="39"/>
      <c r="DK128" s="39"/>
      <c r="DL128" s="39"/>
      <c r="DM128" s="39"/>
      <c r="DN128" s="39"/>
      <c r="DO128" s="39"/>
      <c r="DP128" s="39"/>
      <c r="DQ128" s="39"/>
      <c r="DR128" s="39"/>
      <c r="DS128" s="39"/>
      <c r="DT128" s="39"/>
      <c r="DU128" s="39"/>
      <c r="DV128" s="39"/>
      <c r="DW128" s="39"/>
      <c r="DX128" s="39"/>
      <c r="DY128" s="39"/>
      <c r="DZ128" s="39"/>
      <c r="EA128" s="39"/>
      <c r="EB128" s="39"/>
      <c r="EC128" s="39"/>
      <c r="ED128" s="39"/>
      <c r="EE128" s="39"/>
      <c r="EF128" s="39"/>
      <c r="EG128" s="39"/>
      <c r="EH128" s="39"/>
      <c r="EI128" s="39"/>
      <c r="EJ128" s="39"/>
      <c r="EK128" s="39"/>
      <c r="EL128" s="39"/>
      <c r="EM128" s="39"/>
      <c r="EN128" s="39"/>
      <c r="EO128" s="39"/>
      <c r="EP128" s="39"/>
      <c r="EQ128" s="39"/>
      <c r="ER128" s="39"/>
      <c r="ES128" s="39"/>
      <c r="ET128" s="39"/>
      <c r="EU128" s="39"/>
      <c r="EV128" s="39"/>
      <c r="EW128" s="39"/>
      <c r="EX128" s="39"/>
      <c r="EY128" s="39"/>
      <c r="EZ128" s="39"/>
      <c r="FA128" s="39"/>
      <c r="FB128" s="39"/>
      <c r="FC128" s="39"/>
      <c r="FD128" s="39"/>
      <c r="FE128" s="39"/>
      <c r="FF128" s="39"/>
      <c r="FG128" s="39"/>
      <c r="FH128" s="39"/>
      <c r="FI128" s="39"/>
      <c r="FJ128" s="39"/>
      <c r="FK128" s="39"/>
      <c r="FL128" s="39"/>
      <c r="FM128" s="39"/>
      <c r="FN128" s="39"/>
      <c r="FO128" s="39"/>
      <c r="FP128" s="39"/>
      <c r="FQ128" s="39"/>
      <c r="FR128" s="39"/>
      <c r="FS128" s="39"/>
      <c r="FT128" s="39"/>
      <c r="FU128" s="39"/>
      <c r="FV128" s="39"/>
      <c r="FW128" s="39"/>
      <c r="FX128" s="39"/>
      <c r="FY128" s="39"/>
      <c r="FZ128" s="39"/>
      <c r="GA128" s="39"/>
      <c r="GB128" s="39"/>
      <c r="GC128" s="39"/>
      <c r="GD128" s="39"/>
      <c r="GE128" s="39"/>
      <c r="GF128" s="39"/>
      <c r="GG128" s="39"/>
      <c r="GH128" s="39"/>
      <c r="GI128" s="39"/>
      <c r="GJ128" s="39"/>
      <c r="GK128" s="39"/>
      <c r="GL128" s="39"/>
      <c r="GM128" s="39"/>
      <c r="GN128" s="39"/>
      <c r="GO128" s="39"/>
      <c r="GP128" s="39"/>
      <c r="GQ128" s="39"/>
      <c r="GR128" s="39"/>
      <c r="GS128" s="39"/>
      <c r="GT128" s="39"/>
      <c r="GU128" s="39"/>
      <c r="GV128" s="39"/>
      <c r="GW128" s="39"/>
      <c r="GX128" s="39"/>
      <c r="GY128" s="39"/>
      <c r="GZ128" s="39"/>
      <c r="HA128" s="39"/>
      <c r="HB128" s="39"/>
      <c r="HC128" s="39"/>
      <c r="HD128" s="39"/>
      <c r="HE128" s="39"/>
      <c r="HF128" s="39"/>
      <c r="HG128" s="39"/>
      <c r="HH128" s="39"/>
      <c r="HI128" s="39"/>
      <c r="HJ128" s="39"/>
      <c r="HK128" s="39"/>
      <c r="HL128" s="39"/>
      <c r="HM128" s="39"/>
      <c r="HN128" s="39"/>
      <c r="HO128" s="39"/>
      <c r="HP128" s="39"/>
      <c r="HQ128" s="39"/>
      <c r="HR128" s="39"/>
      <c r="HS128" s="39"/>
      <c r="HT128" s="39"/>
      <c r="HU128" s="39"/>
      <c r="HV128" s="39"/>
      <c r="HW128" s="39"/>
      <c r="HX128" s="39"/>
      <c r="HY128" s="39"/>
      <c r="HZ128" s="39"/>
      <c r="IA128" s="39"/>
      <c r="IB128" s="39"/>
      <c r="IC128" s="39"/>
      <c r="ID128" s="39"/>
      <c r="IE128" s="39"/>
      <c r="IF128" s="39"/>
      <c r="IG128" s="39"/>
      <c r="IH128" s="39"/>
      <c r="II128" s="39"/>
      <c r="IJ128" s="39"/>
      <c r="IK128" s="39"/>
      <c r="IL128" s="39"/>
      <c r="IM128" s="39"/>
      <c r="IN128" s="39"/>
      <c r="IO128" s="39"/>
      <c r="IP128" s="39"/>
      <c r="IQ128" s="39"/>
      <c r="IR128" s="39"/>
      <c r="IS128" s="39"/>
      <c r="IT128" s="39"/>
      <c r="IU128" s="39"/>
      <c r="IV128" s="39"/>
      <c r="IW128" s="39"/>
      <c r="IX128" s="39"/>
      <c r="IY128" s="39"/>
      <c r="IZ128" s="39"/>
      <c r="JA128" s="39"/>
      <c r="JB128" s="39"/>
      <c r="JC128" s="39"/>
      <c r="JD128" s="39"/>
      <c r="JE128" s="39"/>
      <c r="JF128" s="39"/>
      <c r="JG128" s="39"/>
      <c r="JH128" s="39"/>
      <c r="JI128" s="39"/>
      <c r="JJ128" s="39"/>
      <c r="JK128" s="39"/>
      <c r="JL128" s="39"/>
      <c r="JM128" s="39"/>
      <c r="JN128" s="39"/>
      <c r="JO128" s="39"/>
      <c r="JP128" s="39"/>
      <c r="JQ128" s="39"/>
      <c r="JR128" s="39"/>
      <c r="JS128" s="39"/>
      <c r="JT128" s="39"/>
      <c r="JU128" s="39"/>
      <c r="JV128" s="39"/>
      <c r="JW128" s="39"/>
      <c r="JX128" s="39"/>
      <c r="JY128" s="39"/>
      <c r="JZ128" s="39"/>
      <c r="KA128" s="39"/>
      <c r="KB128" s="39"/>
      <c r="KC128" s="39"/>
      <c r="KD128" s="39"/>
      <c r="KE128" s="39"/>
      <c r="KF128" s="39"/>
      <c r="KG128" s="39"/>
      <c r="KH128" s="39"/>
      <c r="KI128" s="39"/>
      <c r="KJ128" s="39"/>
      <c r="KK128" s="39"/>
      <c r="KL128" s="39"/>
      <c r="KM128" s="39"/>
      <c r="KN128" s="39"/>
      <c r="KO128" s="39"/>
      <c r="KP128" s="39"/>
      <c r="KQ128" s="39"/>
      <c r="KR128" s="39"/>
      <c r="KS128" s="39"/>
      <c r="KT128" s="39"/>
      <c r="KU128" s="39"/>
      <c r="KV128" s="39"/>
      <c r="KW128" s="39"/>
      <c r="KX128" s="39"/>
      <c r="KY128" s="39"/>
      <c r="KZ128" s="39"/>
      <c r="LA128" s="39"/>
      <c r="LB128" s="39"/>
      <c r="LC128" s="39"/>
      <c r="LD128" s="39"/>
      <c r="LE128" s="39"/>
      <c r="LF128" s="39"/>
      <c r="LG128" s="39"/>
      <c r="LH128" s="39"/>
      <c r="LI128" s="39"/>
      <c r="LJ128" s="39"/>
      <c r="LK128" s="39"/>
      <c r="LL128" s="39"/>
      <c r="LM128" s="39"/>
      <c r="LN128" s="39"/>
      <c r="LO128" s="39"/>
      <c r="LP128" s="39"/>
      <c r="LQ128" s="39"/>
      <c r="LR128" s="39"/>
      <c r="LS128" s="39"/>
      <c r="LT128" s="39"/>
      <c r="LU128" s="39"/>
      <c r="LV128" s="39"/>
      <c r="LW128" s="39"/>
      <c r="LX128" s="39"/>
      <c r="LY128" s="39"/>
      <c r="LZ128" s="39"/>
      <c r="MA128" s="39"/>
      <c r="MB128" s="39"/>
      <c r="MC128" s="39"/>
      <c r="MD128" s="39"/>
      <c r="ME128" s="39"/>
      <c r="MF128" s="39"/>
      <c r="MG128" s="39"/>
      <c r="MH128" s="39"/>
      <c r="MI128" s="39"/>
      <c r="MJ128" s="39"/>
      <c r="MK128" s="39"/>
      <c r="ML128" s="39"/>
      <c r="MM128" s="39"/>
      <c r="MN128" s="39"/>
      <c r="MO128" s="39"/>
      <c r="MP128" s="39"/>
      <c r="MQ128" s="39"/>
      <c r="MR128" s="39"/>
      <c r="MS128" s="39"/>
      <c r="MT128" s="39"/>
      <c r="MU128" s="39"/>
      <c r="MV128" s="39"/>
      <c r="MW128" s="39"/>
    </row>
    <row r="129" customFormat="false" ht="15" hidden="false" customHeight="false" outlineLevel="0" collapsed="false">
      <c r="A129" s="40" t="s">
        <v>185</v>
      </c>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c r="AU129" s="41"/>
      <c r="AV129" s="41"/>
      <c r="AW129" s="41"/>
      <c r="AX129" s="41"/>
      <c r="AY129" s="41"/>
      <c r="AZ129" s="41"/>
      <c r="BA129" s="41"/>
      <c r="BB129" s="41"/>
      <c r="BC129" s="41"/>
      <c r="BD129" s="41"/>
      <c r="BE129" s="41"/>
      <c r="BF129" s="41"/>
      <c r="BG129" s="41"/>
      <c r="BH129" s="41"/>
      <c r="BI129" s="41"/>
      <c r="BJ129" s="41"/>
      <c r="BK129" s="41"/>
      <c r="BL129" s="41"/>
      <c r="BM129" s="41"/>
      <c r="BN129" s="41"/>
      <c r="BO129" s="41"/>
      <c r="BP129" s="41"/>
      <c r="BQ129" s="41"/>
      <c r="BR129" s="41"/>
      <c r="BS129" s="41"/>
      <c r="BT129" s="41"/>
      <c r="BU129" s="41"/>
      <c r="BV129" s="41"/>
      <c r="BW129" s="41"/>
      <c r="BX129" s="41"/>
      <c r="BY129" s="41"/>
      <c r="BZ129" s="41"/>
      <c r="CA129" s="41"/>
      <c r="CB129" s="41"/>
      <c r="CC129" s="41"/>
      <c r="CD129" s="41"/>
      <c r="CE129" s="41"/>
      <c r="CF129" s="41"/>
      <c r="CG129" s="41"/>
      <c r="CH129" s="41"/>
      <c r="CI129" s="41"/>
      <c r="CJ129" s="41"/>
      <c r="CK129" s="41"/>
      <c r="CL129" s="41"/>
      <c r="CM129" s="41"/>
      <c r="CN129" s="41"/>
      <c r="CO129" s="41"/>
      <c r="CP129" s="41"/>
      <c r="CQ129" s="41"/>
      <c r="CR129" s="41"/>
      <c r="CS129" s="41"/>
      <c r="CT129" s="41"/>
      <c r="CU129" s="41"/>
      <c r="CV129" s="41"/>
      <c r="CW129" s="41"/>
      <c r="CX129" s="41"/>
      <c r="CY129" s="41"/>
      <c r="CZ129" s="41"/>
      <c r="DA129" s="41"/>
      <c r="DB129" s="41"/>
      <c r="DC129" s="41"/>
      <c r="DD129" s="41"/>
      <c r="DE129" s="41"/>
      <c r="DF129" s="41"/>
      <c r="DG129" s="41"/>
      <c r="DH129" s="41"/>
      <c r="DI129" s="41"/>
      <c r="DJ129" s="41"/>
      <c r="DK129" s="41"/>
      <c r="DL129" s="41"/>
      <c r="DM129" s="41"/>
      <c r="DN129" s="41"/>
      <c r="DO129" s="41"/>
      <c r="DP129" s="41"/>
      <c r="DQ129" s="41"/>
      <c r="DR129" s="41"/>
      <c r="DS129" s="41"/>
      <c r="DT129" s="41"/>
      <c r="DU129" s="41"/>
      <c r="DV129" s="41"/>
      <c r="DW129" s="41"/>
      <c r="DX129" s="41"/>
      <c r="DY129" s="41"/>
      <c r="DZ129" s="41"/>
      <c r="EA129" s="41"/>
      <c r="EB129" s="41"/>
      <c r="EC129" s="41"/>
      <c r="ED129" s="41"/>
      <c r="EE129" s="41"/>
      <c r="EF129" s="41"/>
      <c r="EG129" s="41"/>
      <c r="EH129" s="41"/>
      <c r="EI129" s="41"/>
      <c r="EJ129" s="41"/>
      <c r="EK129" s="41"/>
      <c r="EL129" s="41"/>
      <c r="EM129" s="41"/>
      <c r="EN129" s="41"/>
      <c r="EO129" s="41"/>
      <c r="EP129" s="41"/>
      <c r="EQ129" s="41"/>
      <c r="ER129" s="41"/>
      <c r="ES129" s="41"/>
      <c r="ET129" s="41"/>
      <c r="EU129" s="41"/>
      <c r="EV129" s="41"/>
      <c r="EW129" s="41"/>
      <c r="EX129" s="41"/>
      <c r="EY129" s="41"/>
      <c r="EZ129" s="41"/>
      <c r="FA129" s="41"/>
      <c r="FB129" s="41"/>
      <c r="FC129" s="41"/>
      <c r="FD129" s="41"/>
      <c r="FE129" s="41"/>
      <c r="FF129" s="41"/>
      <c r="FG129" s="41"/>
      <c r="FH129" s="41"/>
      <c r="FI129" s="41"/>
      <c r="FJ129" s="41"/>
      <c r="FK129" s="41"/>
      <c r="FL129" s="41"/>
      <c r="FM129" s="41"/>
      <c r="FN129" s="41"/>
      <c r="FO129" s="41"/>
      <c r="FP129" s="41"/>
      <c r="FQ129" s="41"/>
      <c r="FR129" s="41"/>
      <c r="FS129" s="41"/>
      <c r="FT129" s="41"/>
      <c r="FU129" s="41"/>
      <c r="FV129" s="41"/>
      <c r="FW129" s="41"/>
      <c r="FX129" s="41"/>
      <c r="FY129" s="41"/>
      <c r="FZ129" s="41"/>
      <c r="GA129" s="41"/>
      <c r="GB129" s="41"/>
      <c r="GC129" s="41"/>
      <c r="GD129" s="41"/>
      <c r="GE129" s="41"/>
      <c r="GF129" s="41"/>
      <c r="GG129" s="41"/>
      <c r="GH129" s="41"/>
      <c r="GI129" s="41"/>
      <c r="GJ129" s="41"/>
      <c r="GK129" s="41"/>
      <c r="GL129" s="41"/>
      <c r="GM129" s="41"/>
      <c r="GN129" s="41"/>
      <c r="GO129" s="41"/>
      <c r="GP129" s="41"/>
      <c r="GQ129" s="41"/>
      <c r="GR129" s="41"/>
      <c r="GS129" s="41"/>
      <c r="GT129" s="41"/>
      <c r="GU129" s="41"/>
      <c r="GV129" s="41"/>
      <c r="GW129" s="41"/>
      <c r="GX129" s="41"/>
      <c r="GY129" s="41"/>
      <c r="GZ129" s="41"/>
      <c r="HA129" s="41"/>
      <c r="HB129" s="41"/>
      <c r="HC129" s="41"/>
      <c r="HD129" s="41"/>
      <c r="HE129" s="41"/>
      <c r="HF129" s="41"/>
      <c r="HG129" s="41"/>
      <c r="HH129" s="41"/>
      <c r="HI129" s="41"/>
      <c r="HJ129" s="41"/>
      <c r="HK129" s="41"/>
      <c r="HL129" s="41"/>
      <c r="HM129" s="41"/>
      <c r="HN129" s="41"/>
      <c r="HO129" s="41"/>
      <c r="HP129" s="41"/>
      <c r="HQ129" s="41"/>
      <c r="HR129" s="41"/>
      <c r="HS129" s="41"/>
      <c r="HT129" s="41"/>
      <c r="HU129" s="41"/>
      <c r="HV129" s="41"/>
      <c r="HW129" s="41"/>
      <c r="HX129" s="41"/>
      <c r="HY129" s="41"/>
      <c r="HZ129" s="41"/>
      <c r="IA129" s="41"/>
      <c r="IB129" s="41"/>
      <c r="IC129" s="41"/>
      <c r="ID129" s="41"/>
      <c r="IE129" s="41"/>
      <c r="IF129" s="41"/>
      <c r="IG129" s="41"/>
      <c r="IH129" s="41"/>
      <c r="II129" s="41"/>
      <c r="IJ129" s="41"/>
      <c r="IK129" s="41"/>
      <c r="IL129" s="41"/>
      <c r="IM129" s="41"/>
      <c r="IN129" s="41"/>
      <c r="IO129" s="41"/>
      <c r="IP129" s="41"/>
      <c r="IQ129" s="41"/>
      <c r="IR129" s="41"/>
      <c r="IS129" s="41"/>
      <c r="IT129" s="41"/>
      <c r="IU129" s="41"/>
      <c r="IV129" s="41"/>
      <c r="IW129" s="41"/>
      <c r="IX129" s="41"/>
      <c r="IY129" s="41"/>
      <c r="IZ129" s="41"/>
      <c r="JA129" s="41"/>
      <c r="JB129" s="41"/>
      <c r="JC129" s="41"/>
      <c r="JD129" s="41"/>
      <c r="JE129" s="41"/>
      <c r="JF129" s="41"/>
      <c r="JG129" s="41"/>
      <c r="JH129" s="41"/>
      <c r="JI129" s="41"/>
      <c r="JJ129" s="41"/>
      <c r="JK129" s="41"/>
      <c r="JL129" s="41"/>
      <c r="JM129" s="41"/>
      <c r="JN129" s="41"/>
      <c r="JO129" s="41"/>
      <c r="JP129" s="41"/>
      <c r="JQ129" s="41"/>
      <c r="JR129" s="41"/>
      <c r="JS129" s="41"/>
      <c r="JT129" s="41"/>
      <c r="JU129" s="41"/>
      <c r="JV129" s="41"/>
      <c r="JW129" s="41"/>
      <c r="JX129" s="41"/>
      <c r="JY129" s="41"/>
      <c r="JZ129" s="41"/>
      <c r="KA129" s="41"/>
      <c r="KB129" s="41"/>
      <c r="KC129" s="41"/>
      <c r="KD129" s="41"/>
      <c r="KE129" s="41"/>
      <c r="KF129" s="41"/>
      <c r="KG129" s="41"/>
      <c r="KH129" s="41"/>
      <c r="KI129" s="41"/>
      <c r="KJ129" s="41"/>
      <c r="KK129" s="41"/>
      <c r="KL129" s="41"/>
      <c r="KM129" s="41"/>
      <c r="KN129" s="41"/>
      <c r="KO129" s="41"/>
      <c r="KP129" s="41"/>
      <c r="KQ129" s="41"/>
      <c r="KR129" s="41"/>
      <c r="KS129" s="41"/>
      <c r="KT129" s="41"/>
      <c r="KU129" s="41"/>
      <c r="KV129" s="41"/>
      <c r="KW129" s="41"/>
      <c r="KX129" s="41"/>
      <c r="KY129" s="41"/>
      <c r="KZ129" s="41"/>
      <c r="LA129" s="41"/>
      <c r="LB129" s="41"/>
      <c r="LC129" s="41"/>
      <c r="LD129" s="41"/>
      <c r="LE129" s="41"/>
      <c r="LF129" s="41"/>
      <c r="LG129" s="41"/>
      <c r="LH129" s="41"/>
      <c r="LI129" s="41"/>
      <c r="LJ129" s="41"/>
      <c r="LK129" s="41"/>
      <c r="LL129" s="41"/>
      <c r="LM129" s="41"/>
      <c r="LN129" s="41"/>
      <c r="LO129" s="41"/>
      <c r="LP129" s="41"/>
      <c r="LQ129" s="41"/>
      <c r="LR129" s="41"/>
      <c r="LS129" s="41"/>
      <c r="LT129" s="41"/>
      <c r="LU129" s="41"/>
      <c r="LV129" s="41"/>
      <c r="LW129" s="41"/>
      <c r="LX129" s="41"/>
      <c r="LY129" s="41"/>
      <c r="LZ129" s="41"/>
      <c r="MA129" s="41"/>
      <c r="MB129" s="41"/>
      <c r="MC129" s="41"/>
      <c r="MD129" s="41"/>
      <c r="ME129" s="41"/>
      <c r="MF129" s="41"/>
      <c r="MG129" s="41"/>
      <c r="MH129" s="41"/>
      <c r="MI129" s="41"/>
      <c r="MJ129" s="41"/>
      <c r="MK129" s="41"/>
      <c r="ML129" s="41"/>
      <c r="MM129" s="41"/>
      <c r="MN129" s="41"/>
      <c r="MO129" s="41"/>
      <c r="MP129" s="41"/>
      <c r="MQ129" s="41"/>
      <c r="MR129" s="41"/>
      <c r="MS129" s="41"/>
      <c r="MT129" s="41"/>
      <c r="MU129" s="41"/>
      <c r="MV129" s="41"/>
      <c r="MW129" s="41"/>
    </row>
    <row r="130" customFormat="false" ht="15" hidden="false" customHeight="false" outlineLevel="0" collapsed="false">
      <c r="A130" s="34" t="s">
        <v>186</v>
      </c>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35"/>
      <c r="BT130" s="35"/>
      <c r="BU130" s="35"/>
      <c r="BV130" s="35"/>
      <c r="BW130" s="35"/>
      <c r="BX130" s="35"/>
      <c r="BY130" s="35"/>
      <c r="BZ130" s="35"/>
      <c r="CA130" s="35"/>
      <c r="CB130" s="35"/>
      <c r="CC130" s="35"/>
      <c r="CD130" s="35"/>
      <c r="CE130" s="35"/>
      <c r="CF130" s="35"/>
      <c r="CG130" s="35"/>
      <c r="CH130" s="35"/>
      <c r="CI130" s="35"/>
      <c r="CJ130" s="35"/>
      <c r="CK130" s="35"/>
      <c r="CL130" s="35"/>
      <c r="CM130" s="35"/>
      <c r="CN130" s="35"/>
      <c r="CO130" s="35"/>
      <c r="CP130" s="35"/>
      <c r="CQ130" s="35"/>
      <c r="CR130" s="35"/>
      <c r="CS130" s="35"/>
      <c r="CT130" s="35"/>
      <c r="CU130" s="35"/>
      <c r="CV130" s="35"/>
      <c r="CW130" s="35"/>
      <c r="CX130" s="35"/>
      <c r="CY130" s="35"/>
      <c r="CZ130" s="35"/>
      <c r="DA130" s="35"/>
      <c r="DB130" s="35"/>
      <c r="DC130" s="35"/>
      <c r="DD130" s="35"/>
      <c r="DE130" s="35"/>
      <c r="DF130" s="35"/>
      <c r="DG130" s="35"/>
      <c r="DH130" s="35"/>
      <c r="DI130" s="35"/>
      <c r="DJ130" s="35"/>
      <c r="DK130" s="35"/>
      <c r="DL130" s="35"/>
      <c r="DM130" s="35"/>
      <c r="DN130" s="35"/>
      <c r="DO130" s="35"/>
      <c r="DP130" s="35"/>
      <c r="DQ130" s="35"/>
      <c r="DR130" s="35"/>
      <c r="DS130" s="35"/>
      <c r="DT130" s="35"/>
      <c r="DU130" s="35"/>
      <c r="DV130" s="35"/>
      <c r="DW130" s="35"/>
      <c r="DX130" s="35"/>
      <c r="DY130" s="35"/>
      <c r="DZ130" s="35"/>
      <c r="EA130" s="35"/>
      <c r="EB130" s="35"/>
      <c r="EC130" s="35"/>
      <c r="ED130" s="35"/>
      <c r="EE130" s="35"/>
      <c r="EF130" s="35"/>
      <c r="EG130" s="35"/>
      <c r="EH130" s="35"/>
      <c r="EI130" s="35"/>
      <c r="EJ130" s="35"/>
      <c r="EK130" s="35"/>
      <c r="EL130" s="35"/>
      <c r="EM130" s="35"/>
      <c r="EN130" s="35"/>
      <c r="EO130" s="35"/>
      <c r="EP130" s="35"/>
      <c r="EQ130" s="35"/>
      <c r="ER130" s="35"/>
      <c r="ES130" s="35"/>
      <c r="ET130" s="35"/>
      <c r="EU130" s="35"/>
      <c r="EV130" s="35"/>
      <c r="EW130" s="35"/>
      <c r="EX130" s="35"/>
      <c r="EY130" s="35"/>
      <c r="EZ130" s="35"/>
      <c r="FA130" s="35"/>
      <c r="FB130" s="35"/>
      <c r="FC130" s="35"/>
      <c r="FD130" s="35"/>
      <c r="FE130" s="35"/>
      <c r="FF130" s="35"/>
      <c r="FG130" s="35"/>
      <c r="FH130" s="35"/>
      <c r="FI130" s="35"/>
      <c r="FJ130" s="35"/>
      <c r="FK130" s="35"/>
      <c r="FL130" s="35"/>
      <c r="FM130" s="35"/>
      <c r="FN130" s="35"/>
      <c r="FO130" s="35"/>
      <c r="FP130" s="35"/>
      <c r="FQ130" s="35"/>
      <c r="FR130" s="35"/>
      <c r="FS130" s="35"/>
      <c r="FT130" s="35"/>
      <c r="FU130" s="35"/>
      <c r="FV130" s="35"/>
      <c r="FW130" s="35"/>
      <c r="FX130" s="35"/>
      <c r="FY130" s="35"/>
      <c r="FZ130" s="35"/>
      <c r="GA130" s="35"/>
      <c r="GB130" s="35"/>
      <c r="GC130" s="35"/>
      <c r="GD130" s="35"/>
      <c r="GE130" s="35"/>
      <c r="GF130" s="35"/>
      <c r="GG130" s="35"/>
      <c r="GH130" s="35"/>
      <c r="GI130" s="35"/>
      <c r="GJ130" s="35"/>
      <c r="GK130" s="35"/>
      <c r="GL130" s="35"/>
      <c r="GM130" s="35"/>
      <c r="GN130" s="35"/>
      <c r="GO130" s="35"/>
      <c r="GP130" s="35"/>
      <c r="GQ130" s="35"/>
      <c r="GR130" s="35"/>
      <c r="GS130" s="35"/>
      <c r="GT130" s="35"/>
      <c r="GU130" s="35"/>
      <c r="GV130" s="35"/>
      <c r="GW130" s="35"/>
      <c r="GX130" s="35"/>
      <c r="GY130" s="35"/>
      <c r="GZ130" s="35"/>
      <c r="HA130" s="35"/>
      <c r="HB130" s="35"/>
      <c r="HC130" s="35"/>
      <c r="HD130" s="35"/>
      <c r="HE130" s="35"/>
      <c r="HF130" s="35"/>
      <c r="HG130" s="35"/>
      <c r="HH130" s="35"/>
      <c r="HI130" s="35"/>
      <c r="HJ130" s="35"/>
      <c r="HK130" s="35"/>
      <c r="HL130" s="35"/>
      <c r="HM130" s="35"/>
      <c r="HN130" s="35"/>
      <c r="HO130" s="35"/>
      <c r="HP130" s="35"/>
      <c r="HQ130" s="35"/>
      <c r="HR130" s="35"/>
      <c r="HS130" s="35"/>
      <c r="HT130" s="35"/>
      <c r="HU130" s="35"/>
      <c r="HV130" s="35"/>
      <c r="HW130" s="35"/>
      <c r="HX130" s="35"/>
      <c r="HY130" s="35"/>
      <c r="HZ130" s="35"/>
      <c r="IA130" s="35"/>
      <c r="IB130" s="35"/>
      <c r="IC130" s="35"/>
      <c r="ID130" s="35"/>
      <c r="IE130" s="35"/>
      <c r="IF130" s="35"/>
      <c r="IG130" s="35"/>
      <c r="IH130" s="35"/>
      <c r="II130" s="35"/>
      <c r="IJ130" s="35"/>
      <c r="IK130" s="35"/>
      <c r="IL130" s="35"/>
      <c r="IM130" s="35"/>
      <c r="IN130" s="35"/>
      <c r="IO130" s="35"/>
      <c r="IP130" s="35"/>
      <c r="IQ130" s="35"/>
      <c r="IR130" s="35"/>
      <c r="IS130" s="35"/>
      <c r="IT130" s="35"/>
      <c r="IU130" s="35"/>
      <c r="IV130" s="35"/>
      <c r="IW130" s="35"/>
      <c r="IX130" s="35"/>
      <c r="IY130" s="35"/>
      <c r="IZ130" s="35"/>
      <c r="JA130" s="35"/>
      <c r="JB130" s="35"/>
      <c r="JC130" s="35"/>
      <c r="JD130" s="35"/>
      <c r="JE130" s="35"/>
      <c r="JF130" s="35"/>
      <c r="JG130" s="35"/>
      <c r="JH130" s="35"/>
      <c r="JI130" s="35"/>
      <c r="JJ130" s="35"/>
      <c r="JK130" s="35"/>
      <c r="JL130" s="35"/>
      <c r="JM130" s="35"/>
      <c r="JN130" s="35"/>
      <c r="JO130" s="35"/>
      <c r="JP130" s="35"/>
      <c r="JQ130" s="35"/>
      <c r="JR130" s="35"/>
      <c r="JS130" s="35"/>
      <c r="JT130" s="35"/>
      <c r="JU130" s="35"/>
      <c r="JV130" s="35"/>
      <c r="JW130" s="35"/>
      <c r="JX130" s="35"/>
      <c r="JY130" s="35"/>
      <c r="JZ130" s="35"/>
      <c r="KA130" s="35"/>
      <c r="KB130" s="35"/>
      <c r="KC130" s="35"/>
      <c r="KD130" s="35"/>
      <c r="KE130" s="35"/>
      <c r="KF130" s="35"/>
      <c r="KG130" s="35"/>
      <c r="KH130" s="35"/>
      <c r="KI130" s="35"/>
      <c r="KJ130" s="35"/>
      <c r="KK130" s="35"/>
      <c r="KL130" s="35"/>
      <c r="KM130" s="35"/>
      <c r="KN130" s="35"/>
      <c r="KO130" s="35"/>
      <c r="KP130" s="35"/>
      <c r="KQ130" s="35"/>
      <c r="KR130" s="35"/>
      <c r="KS130" s="35"/>
      <c r="KT130" s="35"/>
      <c r="KU130" s="35"/>
      <c r="KV130" s="35"/>
      <c r="KW130" s="35"/>
      <c r="KX130" s="35"/>
      <c r="KY130" s="35"/>
      <c r="KZ130" s="35"/>
      <c r="LA130" s="35"/>
      <c r="LB130" s="35"/>
      <c r="LC130" s="35"/>
      <c r="LD130" s="35"/>
      <c r="LE130" s="35"/>
      <c r="LF130" s="35"/>
      <c r="LG130" s="35"/>
      <c r="LH130" s="35"/>
      <c r="LI130" s="35"/>
      <c r="LJ130" s="35"/>
      <c r="LK130" s="35"/>
      <c r="LL130" s="35"/>
      <c r="LM130" s="35"/>
      <c r="LN130" s="35"/>
      <c r="LO130" s="35"/>
      <c r="LP130" s="35"/>
      <c r="LQ130" s="35"/>
      <c r="LR130" s="35"/>
      <c r="LS130" s="35"/>
      <c r="LT130" s="35"/>
      <c r="LU130" s="35"/>
      <c r="LV130" s="35"/>
      <c r="LW130" s="35"/>
      <c r="LX130" s="35"/>
      <c r="LY130" s="35"/>
      <c r="LZ130" s="35"/>
      <c r="MA130" s="35"/>
      <c r="MB130" s="35"/>
      <c r="MC130" s="35"/>
      <c r="MD130" s="35"/>
      <c r="ME130" s="35"/>
      <c r="MF130" s="35"/>
      <c r="MG130" s="35"/>
      <c r="MH130" s="35"/>
      <c r="MI130" s="35"/>
      <c r="MJ130" s="35"/>
      <c r="MK130" s="35"/>
      <c r="ML130" s="35"/>
      <c r="MM130" s="35"/>
      <c r="MN130" s="35"/>
      <c r="MO130" s="35"/>
      <c r="MP130" s="35"/>
      <c r="MQ130" s="35"/>
      <c r="MR130" s="35"/>
      <c r="MS130" s="35"/>
      <c r="MT130" s="35"/>
      <c r="MU130" s="35"/>
      <c r="MV130" s="35"/>
      <c r="MW130" s="35"/>
    </row>
    <row r="131" customFormat="false" ht="15" hidden="false" customHeight="false" outlineLevel="0" collapsed="false">
      <c r="A131" s="40" t="s">
        <v>187</v>
      </c>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c r="AA131" s="41"/>
      <c r="AB131" s="41"/>
      <c r="AC131" s="41"/>
      <c r="AD131" s="41"/>
      <c r="AE131" s="41"/>
      <c r="AF131" s="41"/>
      <c r="AG131" s="41"/>
      <c r="AH131" s="41"/>
      <c r="AI131" s="41"/>
      <c r="AJ131" s="41"/>
      <c r="AK131" s="41"/>
      <c r="AL131" s="41"/>
      <c r="AM131" s="41"/>
      <c r="AN131" s="41"/>
      <c r="AO131" s="41"/>
      <c r="AP131" s="41"/>
      <c r="AQ131" s="41"/>
      <c r="AR131" s="41"/>
      <c r="AS131" s="41"/>
      <c r="AT131" s="41"/>
      <c r="AU131" s="41"/>
      <c r="AV131" s="41"/>
      <c r="AW131" s="41"/>
      <c r="AX131" s="41"/>
      <c r="AY131" s="41"/>
      <c r="AZ131" s="41"/>
      <c r="BA131" s="41"/>
      <c r="BB131" s="41"/>
      <c r="BC131" s="41"/>
      <c r="BD131" s="41"/>
      <c r="BE131" s="41"/>
      <c r="BF131" s="41"/>
      <c r="BG131" s="41"/>
      <c r="BH131" s="41"/>
      <c r="BI131" s="41"/>
      <c r="BJ131" s="41"/>
      <c r="BK131" s="41"/>
      <c r="BL131" s="41"/>
      <c r="BM131" s="41"/>
      <c r="BN131" s="41"/>
      <c r="BO131" s="41"/>
      <c r="BP131" s="41"/>
      <c r="BQ131" s="41"/>
      <c r="BR131" s="41"/>
      <c r="BS131" s="41"/>
      <c r="BT131" s="41"/>
      <c r="BU131" s="41"/>
      <c r="BV131" s="41"/>
      <c r="BW131" s="41"/>
      <c r="BX131" s="41"/>
      <c r="BY131" s="41"/>
      <c r="BZ131" s="41"/>
      <c r="CA131" s="41"/>
      <c r="CB131" s="41"/>
      <c r="CC131" s="41"/>
      <c r="CD131" s="41"/>
      <c r="CE131" s="41"/>
      <c r="CF131" s="41"/>
      <c r="CG131" s="41"/>
      <c r="CH131" s="41"/>
      <c r="CI131" s="41"/>
      <c r="CJ131" s="41"/>
      <c r="CK131" s="41"/>
      <c r="CL131" s="41"/>
      <c r="CM131" s="41"/>
      <c r="CN131" s="41"/>
      <c r="CO131" s="41"/>
      <c r="CP131" s="41"/>
      <c r="CQ131" s="41"/>
      <c r="CR131" s="41"/>
      <c r="CS131" s="41"/>
      <c r="CT131" s="41"/>
      <c r="CU131" s="41"/>
      <c r="CV131" s="41"/>
      <c r="CW131" s="41"/>
      <c r="CX131" s="41"/>
      <c r="CY131" s="41"/>
      <c r="CZ131" s="41"/>
      <c r="DA131" s="41"/>
      <c r="DB131" s="41"/>
      <c r="DC131" s="41"/>
      <c r="DD131" s="41"/>
      <c r="DE131" s="41"/>
      <c r="DF131" s="41"/>
      <c r="DG131" s="41"/>
      <c r="DH131" s="41"/>
      <c r="DI131" s="41"/>
      <c r="DJ131" s="41"/>
      <c r="DK131" s="41"/>
      <c r="DL131" s="41"/>
      <c r="DM131" s="41"/>
      <c r="DN131" s="41"/>
      <c r="DO131" s="41"/>
      <c r="DP131" s="41"/>
      <c r="DQ131" s="41"/>
      <c r="DR131" s="41"/>
      <c r="DS131" s="41"/>
      <c r="DT131" s="41"/>
      <c r="DU131" s="41"/>
      <c r="DV131" s="41"/>
      <c r="DW131" s="41"/>
      <c r="DX131" s="41"/>
      <c r="DY131" s="41"/>
      <c r="DZ131" s="41"/>
      <c r="EA131" s="41"/>
      <c r="EB131" s="41"/>
      <c r="EC131" s="41"/>
      <c r="ED131" s="41"/>
      <c r="EE131" s="41"/>
      <c r="EF131" s="41"/>
      <c r="EG131" s="41"/>
      <c r="EH131" s="41"/>
      <c r="EI131" s="41"/>
      <c r="EJ131" s="41"/>
      <c r="EK131" s="41"/>
      <c r="EL131" s="41"/>
      <c r="EM131" s="41"/>
      <c r="EN131" s="41"/>
      <c r="EO131" s="41"/>
      <c r="EP131" s="41"/>
      <c r="EQ131" s="41"/>
      <c r="ER131" s="41"/>
      <c r="ES131" s="41"/>
      <c r="ET131" s="41"/>
      <c r="EU131" s="41"/>
      <c r="EV131" s="41"/>
      <c r="EW131" s="41"/>
      <c r="EX131" s="41"/>
      <c r="EY131" s="41"/>
      <c r="EZ131" s="41"/>
      <c r="FA131" s="41"/>
      <c r="FB131" s="41"/>
      <c r="FC131" s="41"/>
      <c r="FD131" s="41"/>
      <c r="FE131" s="41"/>
      <c r="FF131" s="41"/>
      <c r="FG131" s="41"/>
      <c r="FH131" s="41"/>
      <c r="FI131" s="41"/>
      <c r="FJ131" s="41"/>
      <c r="FK131" s="41"/>
      <c r="FL131" s="41"/>
      <c r="FM131" s="41"/>
      <c r="FN131" s="41"/>
      <c r="FO131" s="41"/>
      <c r="FP131" s="41"/>
      <c r="FQ131" s="41"/>
      <c r="FR131" s="41"/>
      <c r="FS131" s="41"/>
      <c r="FT131" s="41"/>
      <c r="FU131" s="41"/>
      <c r="FV131" s="41"/>
      <c r="FW131" s="41"/>
      <c r="FX131" s="41"/>
      <c r="FY131" s="41"/>
      <c r="FZ131" s="41"/>
      <c r="GA131" s="41"/>
      <c r="GB131" s="41"/>
      <c r="GC131" s="41"/>
      <c r="GD131" s="41"/>
      <c r="GE131" s="41"/>
      <c r="GF131" s="41"/>
      <c r="GG131" s="41"/>
      <c r="GH131" s="41"/>
      <c r="GI131" s="41"/>
      <c r="GJ131" s="41"/>
      <c r="GK131" s="41"/>
      <c r="GL131" s="41"/>
      <c r="GM131" s="41"/>
      <c r="GN131" s="41"/>
      <c r="GO131" s="41"/>
      <c r="GP131" s="41"/>
      <c r="GQ131" s="41"/>
      <c r="GR131" s="41"/>
      <c r="GS131" s="41"/>
      <c r="GT131" s="41"/>
      <c r="GU131" s="41"/>
      <c r="GV131" s="41"/>
      <c r="GW131" s="41"/>
      <c r="GX131" s="41"/>
      <c r="GY131" s="41"/>
      <c r="GZ131" s="41"/>
      <c r="HA131" s="41"/>
      <c r="HB131" s="41"/>
      <c r="HC131" s="41"/>
      <c r="HD131" s="41"/>
      <c r="HE131" s="41"/>
      <c r="HF131" s="41"/>
      <c r="HG131" s="41"/>
      <c r="HH131" s="41"/>
      <c r="HI131" s="41"/>
      <c r="HJ131" s="41"/>
      <c r="HK131" s="41"/>
      <c r="HL131" s="41"/>
      <c r="HM131" s="41"/>
      <c r="HN131" s="41"/>
      <c r="HO131" s="41"/>
      <c r="HP131" s="41"/>
      <c r="HQ131" s="41"/>
      <c r="HR131" s="41"/>
      <c r="HS131" s="41"/>
      <c r="HT131" s="41"/>
      <c r="HU131" s="41"/>
      <c r="HV131" s="41"/>
      <c r="HW131" s="41"/>
      <c r="HX131" s="41"/>
      <c r="HY131" s="41"/>
      <c r="HZ131" s="41"/>
      <c r="IA131" s="41"/>
      <c r="IB131" s="41"/>
      <c r="IC131" s="41"/>
      <c r="ID131" s="41"/>
      <c r="IE131" s="41"/>
      <c r="IF131" s="41"/>
      <c r="IG131" s="41"/>
      <c r="IH131" s="41"/>
      <c r="II131" s="41"/>
      <c r="IJ131" s="41"/>
      <c r="IK131" s="41"/>
      <c r="IL131" s="41"/>
      <c r="IM131" s="41"/>
      <c r="IN131" s="41"/>
      <c r="IO131" s="41"/>
      <c r="IP131" s="41"/>
      <c r="IQ131" s="41"/>
      <c r="IR131" s="41"/>
      <c r="IS131" s="41"/>
      <c r="IT131" s="41"/>
      <c r="IU131" s="41"/>
      <c r="IV131" s="41"/>
      <c r="IW131" s="41"/>
      <c r="IX131" s="41"/>
      <c r="IY131" s="41"/>
      <c r="IZ131" s="41"/>
      <c r="JA131" s="41"/>
      <c r="JB131" s="41"/>
      <c r="JC131" s="41"/>
      <c r="JD131" s="41"/>
      <c r="JE131" s="41"/>
      <c r="JF131" s="41"/>
      <c r="JG131" s="41"/>
      <c r="JH131" s="41"/>
      <c r="JI131" s="41"/>
      <c r="JJ131" s="41"/>
      <c r="JK131" s="41"/>
      <c r="JL131" s="41"/>
      <c r="JM131" s="41"/>
      <c r="JN131" s="41"/>
      <c r="JO131" s="41"/>
      <c r="JP131" s="41"/>
      <c r="JQ131" s="41"/>
      <c r="JR131" s="41"/>
      <c r="JS131" s="41"/>
      <c r="JT131" s="41"/>
      <c r="JU131" s="41"/>
      <c r="JV131" s="41"/>
      <c r="JW131" s="41"/>
      <c r="JX131" s="41"/>
      <c r="JY131" s="41"/>
      <c r="JZ131" s="41"/>
      <c r="KA131" s="41"/>
      <c r="KB131" s="41"/>
      <c r="KC131" s="41"/>
      <c r="KD131" s="41"/>
      <c r="KE131" s="41"/>
      <c r="KF131" s="41"/>
      <c r="KG131" s="41"/>
      <c r="KH131" s="41"/>
      <c r="KI131" s="41"/>
      <c r="KJ131" s="41"/>
      <c r="KK131" s="41"/>
      <c r="KL131" s="41"/>
      <c r="KM131" s="41"/>
      <c r="KN131" s="41"/>
      <c r="KO131" s="41"/>
      <c r="KP131" s="41"/>
      <c r="KQ131" s="41"/>
      <c r="KR131" s="41"/>
      <c r="KS131" s="41"/>
      <c r="KT131" s="41"/>
      <c r="KU131" s="41"/>
      <c r="KV131" s="41"/>
      <c r="KW131" s="41"/>
      <c r="KX131" s="41"/>
      <c r="KY131" s="41"/>
      <c r="KZ131" s="41"/>
      <c r="LA131" s="41"/>
      <c r="LB131" s="41"/>
      <c r="LC131" s="41"/>
      <c r="LD131" s="41"/>
      <c r="LE131" s="41"/>
      <c r="LF131" s="41"/>
      <c r="LG131" s="41"/>
      <c r="LH131" s="41"/>
      <c r="LI131" s="41"/>
      <c r="LJ131" s="41"/>
      <c r="LK131" s="41"/>
      <c r="LL131" s="41"/>
      <c r="LM131" s="41"/>
      <c r="LN131" s="41"/>
      <c r="LO131" s="41"/>
      <c r="LP131" s="41"/>
      <c r="LQ131" s="41"/>
      <c r="LR131" s="41"/>
      <c r="LS131" s="41"/>
      <c r="LT131" s="41"/>
      <c r="LU131" s="41"/>
      <c r="LV131" s="41"/>
      <c r="LW131" s="41"/>
      <c r="LX131" s="41"/>
      <c r="LY131" s="41"/>
      <c r="LZ131" s="41"/>
      <c r="MA131" s="41"/>
      <c r="MB131" s="41"/>
      <c r="MC131" s="41"/>
      <c r="MD131" s="41"/>
      <c r="ME131" s="41"/>
      <c r="MF131" s="41"/>
      <c r="MG131" s="41"/>
      <c r="MH131" s="41"/>
      <c r="MI131" s="41"/>
      <c r="MJ131" s="41"/>
      <c r="MK131" s="41"/>
      <c r="ML131" s="41"/>
      <c r="MM131" s="41"/>
      <c r="MN131" s="41"/>
      <c r="MO131" s="41"/>
      <c r="MP131" s="41"/>
      <c r="MQ131" s="41"/>
      <c r="MR131" s="41"/>
      <c r="MS131" s="41"/>
      <c r="MT131" s="41"/>
      <c r="MU131" s="41"/>
      <c r="MV131" s="41"/>
      <c r="MW131" s="41"/>
    </row>
    <row r="132" customFormat="false" ht="15" hidden="false" customHeight="false" outlineLevel="0" collapsed="false">
      <c r="A132" s="34" t="s">
        <v>188</v>
      </c>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35"/>
      <c r="AS132" s="35"/>
      <c r="AT132" s="35"/>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35"/>
      <c r="BT132" s="35"/>
      <c r="BU132" s="35"/>
      <c r="BV132" s="35"/>
      <c r="BW132" s="35"/>
      <c r="BX132" s="35"/>
      <c r="BY132" s="35"/>
      <c r="BZ132" s="35"/>
      <c r="CA132" s="35"/>
      <c r="CB132" s="35"/>
      <c r="CC132" s="35"/>
      <c r="CD132" s="35"/>
      <c r="CE132" s="35"/>
      <c r="CF132" s="35"/>
      <c r="CG132" s="35"/>
      <c r="CH132" s="35"/>
      <c r="CI132" s="35"/>
      <c r="CJ132" s="35"/>
      <c r="CK132" s="35"/>
      <c r="CL132" s="35"/>
      <c r="CM132" s="35"/>
      <c r="CN132" s="35"/>
      <c r="CO132" s="35"/>
      <c r="CP132" s="35"/>
      <c r="CQ132" s="35"/>
      <c r="CR132" s="35"/>
      <c r="CS132" s="35"/>
      <c r="CT132" s="35"/>
      <c r="CU132" s="35"/>
      <c r="CV132" s="35"/>
      <c r="CW132" s="35"/>
      <c r="CX132" s="35"/>
      <c r="CY132" s="35"/>
      <c r="CZ132" s="35"/>
      <c r="DA132" s="35"/>
      <c r="DB132" s="35"/>
      <c r="DC132" s="35"/>
      <c r="DD132" s="35"/>
      <c r="DE132" s="35"/>
      <c r="DF132" s="35"/>
      <c r="DG132" s="35"/>
      <c r="DH132" s="35"/>
      <c r="DI132" s="35"/>
      <c r="DJ132" s="35"/>
      <c r="DK132" s="35"/>
      <c r="DL132" s="35"/>
      <c r="DM132" s="35"/>
      <c r="DN132" s="35"/>
      <c r="DO132" s="35"/>
      <c r="DP132" s="35"/>
      <c r="DQ132" s="35"/>
      <c r="DR132" s="35"/>
      <c r="DS132" s="35"/>
      <c r="DT132" s="35"/>
      <c r="DU132" s="35"/>
      <c r="DV132" s="35"/>
      <c r="DW132" s="35"/>
      <c r="DX132" s="35"/>
      <c r="DY132" s="35"/>
      <c r="DZ132" s="35"/>
      <c r="EA132" s="35"/>
      <c r="EB132" s="35"/>
      <c r="EC132" s="35"/>
      <c r="ED132" s="35"/>
      <c r="EE132" s="35"/>
      <c r="EF132" s="35"/>
      <c r="EG132" s="35"/>
      <c r="EH132" s="35"/>
      <c r="EI132" s="35"/>
      <c r="EJ132" s="35"/>
      <c r="EK132" s="35"/>
      <c r="EL132" s="35"/>
      <c r="EM132" s="35"/>
      <c r="EN132" s="35"/>
      <c r="EO132" s="35"/>
      <c r="EP132" s="35"/>
      <c r="EQ132" s="35"/>
      <c r="ER132" s="35"/>
      <c r="ES132" s="35"/>
      <c r="ET132" s="35"/>
      <c r="EU132" s="35"/>
      <c r="EV132" s="35"/>
      <c r="EW132" s="35"/>
      <c r="EX132" s="35"/>
      <c r="EY132" s="35"/>
      <c r="EZ132" s="35"/>
      <c r="FA132" s="35"/>
      <c r="FB132" s="35"/>
      <c r="FC132" s="35"/>
      <c r="FD132" s="35"/>
      <c r="FE132" s="35"/>
      <c r="FF132" s="35"/>
      <c r="FG132" s="35"/>
      <c r="FH132" s="35"/>
      <c r="FI132" s="35"/>
      <c r="FJ132" s="35"/>
      <c r="FK132" s="35"/>
      <c r="FL132" s="35"/>
      <c r="FM132" s="35"/>
      <c r="FN132" s="35"/>
      <c r="FO132" s="35"/>
      <c r="FP132" s="35"/>
      <c r="FQ132" s="35"/>
      <c r="FR132" s="35"/>
      <c r="FS132" s="35"/>
      <c r="FT132" s="35"/>
      <c r="FU132" s="35"/>
      <c r="FV132" s="35"/>
      <c r="FW132" s="35"/>
      <c r="FX132" s="35"/>
      <c r="FY132" s="35"/>
      <c r="FZ132" s="35"/>
      <c r="GA132" s="35"/>
      <c r="GB132" s="35"/>
      <c r="GC132" s="35"/>
      <c r="GD132" s="35"/>
      <c r="GE132" s="35"/>
      <c r="GF132" s="35"/>
      <c r="GG132" s="35"/>
      <c r="GH132" s="35"/>
      <c r="GI132" s="35"/>
      <c r="GJ132" s="35"/>
      <c r="GK132" s="35"/>
      <c r="GL132" s="35"/>
      <c r="GM132" s="35"/>
      <c r="GN132" s="35"/>
      <c r="GO132" s="35"/>
      <c r="GP132" s="35"/>
      <c r="GQ132" s="35"/>
      <c r="GR132" s="35"/>
      <c r="GS132" s="35"/>
      <c r="GT132" s="35"/>
      <c r="GU132" s="35"/>
      <c r="GV132" s="35"/>
      <c r="GW132" s="35"/>
      <c r="GX132" s="35"/>
      <c r="GY132" s="35"/>
      <c r="GZ132" s="35"/>
      <c r="HA132" s="35"/>
      <c r="HB132" s="35"/>
      <c r="HC132" s="35"/>
      <c r="HD132" s="35"/>
      <c r="HE132" s="35"/>
      <c r="HF132" s="35"/>
      <c r="HG132" s="35"/>
      <c r="HH132" s="35"/>
      <c r="HI132" s="35"/>
      <c r="HJ132" s="35"/>
      <c r="HK132" s="35"/>
      <c r="HL132" s="35"/>
      <c r="HM132" s="35"/>
      <c r="HN132" s="35"/>
      <c r="HO132" s="35"/>
      <c r="HP132" s="35"/>
      <c r="HQ132" s="35"/>
      <c r="HR132" s="35"/>
      <c r="HS132" s="35"/>
      <c r="HT132" s="35"/>
      <c r="HU132" s="35"/>
      <c r="HV132" s="35"/>
      <c r="HW132" s="35"/>
      <c r="HX132" s="35"/>
      <c r="HY132" s="35"/>
      <c r="HZ132" s="35"/>
      <c r="IA132" s="35"/>
      <c r="IB132" s="35"/>
      <c r="IC132" s="35"/>
      <c r="ID132" s="35"/>
      <c r="IE132" s="35"/>
      <c r="IF132" s="35"/>
      <c r="IG132" s="35"/>
      <c r="IH132" s="35"/>
      <c r="II132" s="35"/>
      <c r="IJ132" s="35"/>
      <c r="IK132" s="35"/>
      <c r="IL132" s="35"/>
      <c r="IM132" s="35"/>
      <c r="IN132" s="35"/>
      <c r="IO132" s="35"/>
      <c r="IP132" s="35"/>
      <c r="IQ132" s="35"/>
      <c r="IR132" s="35"/>
      <c r="IS132" s="35"/>
      <c r="IT132" s="35"/>
      <c r="IU132" s="35"/>
      <c r="IV132" s="35"/>
      <c r="IW132" s="35"/>
      <c r="IX132" s="35"/>
      <c r="IY132" s="35"/>
      <c r="IZ132" s="35"/>
      <c r="JA132" s="35"/>
      <c r="JB132" s="35"/>
      <c r="JC132" s="35"/>
      <c r="JD132" s="35"/>
      <c r="JE132" s="35"/>
      <c r="JF132" s="35"/>
      <c r="JG132" s="35"/>
      <c r="JH132" s="35"/>
      <c r="JI132" s="35"/>
      <c r="JJ132" s="35"/>
      <c r="JK132" s="35"/>
      <c r="JL132" s="35"/>
      <c r="JM132" s="35"/>
      <c r="JN132" s="35"/>
      <c r="JO132" s="35"/>
      <c r="JP132" s="35"/>
      <c r="JQ132" s="35"/>
      <c r="JR132" s="35"/>
      <c r="JS132" s="35"/>
      <c r="JT132" s="35"/>
      <c r="JU132" s="35"/>
      <c r="JV132" s="35"/>
      <c r="JW132" s="35"/>
      <c r="JX132" s="35"/>
      <c r="JY132" s="35"/>
      <c r="JZ132" s="35"/>
      <c r="KA132" s="35"/>
      <c r="KB132" s="35"/>
      <c r="KC132" s="35"/>
      <c r="KD132" s="35"/>
      <c r="KE132" s="35"/>
      <c r="KF132" s="35"/>
      <c r="KG132" s="35"/>
      <c r="KH132" s="35"/>
      <c r="KI132" s="35"/>
      <c r="KJ132" s="35"/>
      <c r="KK132" s="35"/>
      <c r="KL132" s="35"/>
      <c r="KM132" s="35"/>
      <c r="KN132" s="35"/>
      <c r="KO132" s="35"/>
      <c r="KP132" s="35"/>
      <c r="KQ132" s="35"/>
      <c r="KR132" s="35"/>
      <c r="KS132" s="35"/>
      <c r="KT132" s="35"/>
      <c r="KU132" s="35"/>
      <c r="KV132" s="35"/>
      <c r="KW132" s="35"/>
      <c r="KX132" s="35"/>
      <c r="KY132" s="35"/>
      <c r="KZ132" s="35"/>
      <c r="LA132" s="35"/>
      <c r="LB132" s="35"/>
      <c r="LC132" s="35"/>
      <c r="LD132" s="35"/>
      <c r="LE132" s="35"/>
      <c r="LF132" s="35"/>
      <c r="LG132" s="35"/>
      <c r="LH132" s="35"/>
      <c r="LI132" s="35"/>
      <c r="LJ132" s="35"/>
      <c r="LK132" s="35"/>
      <c r="LL132" s="35"/>
      <c r="LM132" s="35"/>
      <c r="LN132" s="35"/>
      <c r="LO132" s="35"/>
      <c r="LP132" s="35"/>
      <c r="LQ132" s="35"/>
      <c r="LR132" s="35"/>
      <c r="LS132" s="35"/>
      <c r="LT132" s="35"/>
      <c r="LU132" s="35"/>
      <c r="LV132" s="35"/>
      <c r="LW132" s="35"/>
      <c r="LX132" s="35"/>
      <c r="LY132" s="35"/>
      <c r="LZ132" s="35"/>
      <c r="MA132" s="35"/>
      <c r="MB132" s="35"/>
      <c r="MC132" s="35"/>
      <c r="MD132" s="35"/>
      <c r="ME132" s="35"/>
      <c r="MF132" s="35"/>
      <c r="MG132" s="35"/>
      <c r="MH132" s="35"/>
      <c r="MI132" s="35"/>
      <c r="MJ132" s="35"/>
      <c r="MK132" s="35"/>
      <c r="ML132" s="35"/>
      <c r="MM132" s="35"/>
      <c r="MN132" s="35"/>
      <c r="MO132" s="35"/>
      <c r="MP132" s="35"/>
      <c r="MQ132" s="35"/>
      <c r="MR132" s="35"/>
      <c r="MS132" s="35"/>
      <c r="MT132" s="35"/>
      <c r="MU132" s="35"/>
      <c r="MV132" s="35"/>
      <c r="MW132" s="35"/>
    </row>
    <row r="133" customFormat="false" ht="15.75" hidden="false" customHeight="false" outlineLevel="0" collapsed="false">
      <c r="A133" s="31" t="s">
        <v>811</v>
      </c>
      <c r="B133" s="381"/>
      <c r="C133" s="381"/>
      <c r="D133" s="381"/>
      <c r="E133" s="381"/>
      <c r="F133" s="381"/>
      <c r="G133" s="381"/>
      <c r="H133" s="381"/>
      <c r="I133" s="381"/>
      <c r="J133" s="381"/>
      <c r="K133" s="381"/>
      <c r="L133" s="381"/>
      <c r="M133" s="381"/>
      <c r="N133" s="381"/>
      <c r="O133" s="381"/>
      <c r="P133" s="381"/>
      <c r="Q133" s="381"/>
      <c r="R133" s="381"/>
      <c r="S133" s="381"/>
      <c r="T133" s="381"/>
      <c r="U133" s="381"/>
      <c r="V133" s="381"/>
      <c r="W133" s="381"/>
      <c r="X133" s="381"/>
      <c r="Y133" s="381"/>
      <c r="Z133" s="381"/>
      <c r="AA133" s="381"/>
      <c r="AB133" s="381"/>
      <c r="AC133" s="381"/>
      <c r="AD133" s="381"/>
      <c r="AE133" s="381"/>
      <c r="AF133" s="381"/>
      <c r="AG133" s="381"/>
      <c r="AH133" s="381"/>
      <c r="AI133" s="381"/>
      <c r="AJ133" s="381"/>
      <c r="AK133" s="381"/>
      <c r="AL133" s="381"/>
      <c r="AM133" s="381"/>
      <c r="AN133" s="381"/>
      <c r="AO133" s="381"/>
      <c r="AP133" s="381"/>
      <c r="AQ133" s="381"/>
      <c r="AR133" s="381"/>
      <c r="AS133" s="381"/>
      <c r="AT133" s="381"/>
      <c r="AU133" s="381"/>
      <c r="AV133" s="381"/>
      <c r="AW133" s="381"/>
      <c r="AX133" s="381"/>
      <c r="AY133" s="381"/>
      <c r="AZ133" s="381"/>
      <c r="BA133" s="381"/>
      <c r="BB133" s="381"/>
      <c r="BC133" s="381"/>
      <c r="BD133" s="381"/>
      <c r="BE133" s="381"/>
      <c r="BF133" s="381"/>
      <c r="BG133" s="381"/>
      <c r="BH133" s="381"/>
      <c r="BI133" s="381"/>
      <c r="BJ133" s="381"/>
      <c r="BK133" s="381"/>
      <c r="BL133" s="381"/>
      <c r="BM133" s="381"/>
      <c r="BN133" s="381"/>
      <c r="BO133" s="381"/>
      <c r="BP133" s="381"/>
      <c r="BQ133" s="381"/>
      <c r="BR133" s="381"/>
      <c r="BS133" s="381"/>
      <c r="BT133" s="381"/>
      <c r="BU133" s="381"/>
      <c r="BV133" s="381"/>
      <c r="BW133" s="381"/>
      <c r="BX133" s="381"/>
      <c r="BY133" s="381"/>
      <c r="BZ133" s="381"/>
      <c r="CA133" s="381"/>
      <c r="CB133" s="381"/>
      <c r="CC133" s="381"/>
      <c r="CD133" s="381"/>
      <c r="CE133" s="381"/>
      <c r="CF133" s="381"/>
      <c r="CG133" s="381"/>
      <c r="CH133" s="381"/>
      <c r="CI133" s="381"/>
      <c r="CJ133" s="381"/>
      <c r="CK133" s="381"/>
      <c r="CL133" s="381"/>
      <c r="CM133" s="381"/>
      <c r="CN133" s="381"/>
      <c r="CO133" s="381"/>
      <c r="CP133" s="381"/>
      <c r="CQ133" s="381"/>
      <c r="CR133" s="381"/>
      <c r="CS133" s="381"/>
      <c r="CT133" s="381"/>
      <c r="CU133" s="381"/>
      <c r="CV133" s="381"/>
      <c r="CW133" s="381"/>
      <c r="CX133" s="381"/>
      <c r="CY133" s="381"/>
      <c r="CZ133" s="381"/>
      <c r="DA133" s="381"/>
      <c r="DB133" s="381"/>
      <c r="DC133" s="381"/>
      <c r="DD133" s="381"/>
      <c r="DE133" s="381"/>
      <c r="DF133" s="381"/>
      <c r="DG133" s="381"/>
      <c r="DH133" s="381"/>
      <c r="DI133" s="381"/>
      <c r="DJ133" s="381"/>
      <c r="DK133" s="381"/>
      <c r="DL133" s="381"/>
      <c r="DM133" s="381"/>
      <c r="DN133" s="381"/>
      <c r="DO133" s="381"/>
      <c r="DP133" s="381"/>
      <c r="DQ133" s="381"/>
      <c r="DR133" s="381"/>
      <c r="DS133" s="381"/>
      <c r="DT133" s="381"/>
      <c r="DU133" s="381"/>
      <c r="DV133" s="381"/>
      <c r="DW133" s="381"/>
      <c r="DX133" s="381"/>
      <c r="DY133" s="381"/>
      <c r="DZ133" s="381"/>
      <c r="EA133" s="381"/>
      <c r="EB133" s="381"/>
      <c r="EC133" s="381"/>
      <c r="ED133" s="381"/>
      <c r="EE133" s="381"/>
      <c r="EF133" s="381"/>
      <c r="EG133" s="381"/>
      <c r="EH133" s="381"/>
      <c r="EI133" s="381"/>
      <c r="EJ133" s="381"/>
      <c r="EK133" s="381"/>
      <c r="EL133" s="381"/>
      <c r="EM133" s="381"/>
      <c r="EN133" s="381"/>
      <c r="EO133" s="381"/>
      <c r="EP133" s="381"/>
      <c r="EQ133" s="381"/>
      <c r="ER133" s="381"/>
      <c r="ES133" s="381"/>
      <c r="ET133" s="381"/>
      <c r="EU133" s="381"/>
      <c r="EV133" s="381"/>
      <c r="EW133" s="381"/>
      <c r="EX133" s="381"/>
      <c r="EY133" s="381"/>
      <c r="EZ133" s="381"/>
      <c r="FA133" s="381"/>
      <c r="FB133" s="381"/>
      <c r="FC133" s="381"/>
      <c r="FD133" s="381"/>
      <c r="FE133" s="381"/>
      <c r="FF133" s="381"/>
      <c r="FG133" s="381"/>
      <c r="FH133" s="381"/>
      <c r="FI133" s="381"/>
      <c r="FJ133" s="381"/>
      <c r="FK133" s="381"/>
      <c r="FL133" s="381"/>
      <c r="FM133" s="381"/>
      <c r="FN133" s="381"/>
      <c r="FO133" s="381"/>
      <c r="FP133" s="381"/>
      <c r="FQ133" s="381"/>
      <c r="FR133" s="381"/>
      <c r="FS133" s="381"/>
      <c r="FT133" s="381"/>
      <c r="FU133" s="381"/>
      <c r="FV133" s="381"/>
      <c r="FW133" s="381"/>
      <c r="FX133" s="381"/>
      <c r="FY133" s="381"/>
      <c r="FZ133" s="381"/>
      <c r="GA133" s="381"/>
      <c r="GB133" s="381"/>
      <c r="GC133" s="381"/>
      <c r="GD133" s="381"/>
      <c r="GE133" s="381"/>
      <c r="GF133" s="381"/>
      <c r="GG133" s="381"/>
      <c r="GH133" s="381"/>
      <c r="GI133" s="381"/>
      <c r="GJ133" s="381"/>
      <c r="GK133" s="381"/>
      <c r="GL133" s="381"/>
      <c r="GM133" s="381"/>
      <c r="GN133" s="381"/>
      <c r="GO133" s="381"/>
      <c r="GP133" s="381"/>
      <c r="GQ133" s="381"/>
      <c r="GR133" s="381"/>
      <c r="GS133" s="381"/>
      <c r="GT133" s="381"/>
      <c r="GU133" s="381"/>
      <c r="GV133" s="381"/>
      <c r="GW133" s="381"/>
      <c r="GX133" s="381"/>
      <c r="GY133" s="381"/>
      <c r="GZ133" s="381"/>
      <c r="HA133" s="381"/>
      <c r="HB133" s="381"/>
      <c r="HC133" s="381"/>
      <c r="HD133" s="381"/>
      <c r="HE133" s="381"/>
      <c r="HF133" s="381"/>
      <c r="HG133" s="381"/>
      <c r="HH133" s="381"/>
      <c r="HI133" s="381"/>
      <c r="HJ133" s="381"/>
      <c r="HK133" s="381"/>
      <c r="HL133" s="381"/>
      <c r="HM133" s="381"/>
      <c r="HN133" s="381"/>
      <c r="HO133" s="381"/>
      <c r="HP133" s="381"/>
      <c r="HQ133" s="381"/>
      <c r="HR133" s="381"/>
      <c r="HS133" s="381"/>
      <c r="HT133" s="381"/>
      <c r="HU133" s="381"/>
      <c r="HV133" s="381"/>
      <c r="HW133" s="381"/>
      <c r="HX133" s="381"/>
      <c r="HY133" s="381"/>
      <c r="HZ133" s="381"/>
      <c r="IA133" s="381"/>
      <c r="IB133" s="381"/>
      <c r="IC133" s="381"/>
      <c r="ID133" s="381"/>
      <c r="IE133" s="381"/>
      <c r="IF133" s="381"/>
      <c r="IG133" s="381"/>
      <c r="IH133" s="381"/>
      <c r="II133" s="381"/>
      <c r="IJ133" s="381"/>
      <c r="IK133" s="381"/>
      <c r="IL133" s="381"/>
      <c r="IM133" s="381"/>
      <c r="IN133" s="381"/>
      <c r="IO133" s="381"/>
      <c r="IP133" s="381"/>
      <c r="IQ133" s="381"/>
      <c r="IR133" s="381"/>
      <c r="IS133" s="381"/>
      <c r="IT133" s="381"/>
      <c r="IU133" s="381"/>
      <c r="IV133" s="381"/>
      <c r="IW133" s="381"/>
      <c r="IX133" s="381"/>
      <c r="IY133" s="381"/>
      <c r="IZ133" s="381"/>
      <c r="JA133" s="381"/>
      <c r="JB133" s="381"/>
      <c r="JC133" s="381"/>
      <c r="JD133" s="381"/>
      <c r="JE133" s="381"/>
      <c r="JF133" s="381"/>
      <c r="JG133" s="381"/>
      <c r="JH133" s="381"/>
      <c r="JI133" s="381"/>
      <c r="JJ133" s="381"/>
      <c r="JK133" s="381"/>
      <c r="JL133" s="381"/>
      <c r="JM133" s="381"/>
      <c r="JN133" s="381"/>
      <c r="JO133" s="381"/>
      <c r="JP133" s="381"/>
      <c r="JQ133" s="381"/>
      <c r="JR133" s="381"/>
      <c r="JS133" s="381"/>
      <c r="JT133" s="381"/>
      <c r="JU133" s="381"/>
      <c r="JV133" s="381"/>
      <c r="JW133" s="381"/>
      <c r="JX133" s="381"/>
      <c r="JY133" s="381"/>
      <c r="JZ133" s="381"/>
      <c r="KA133" s="381"/>
      <c r="KB133" s="381"/>
      <c r="KC133" s="381"/>
      <c r="KD133" s="381"/>
      <c r="KE133" s="381"/>
      <c r="KF133" s="381"/>
      <c r="KG133" s="381"/>
      <c r="KH133" s="381"/>
      <c r="KI133" s="381"/>
      <c r="KJ133" s="381"/>
      <c r="KK133" s="381"/>
      <c r="KL133" s="381"/>
      <c r="KM133" s="381"/>
      <c r="KN133" s="381"/>
      <c r="KO133" s="381"/>
      <c r="KP133" s="381"/>
      <c r="KQ133" s="381"/>
      <c r="KR133" s="381"/>
      <c r="KS133" s="381"/>
      <c r="KT133" s="381"/>
      <c r="KU133" s="381"/>
      <c r="KV133" s="381"/>
      <c r="KW133" s="381"/>
      <c r="KX133" s="381"/>
      <c r="KY133" s="381"/>
      <c r="KZ133" s="381"/>
      <c r="LA133" s="381"/>
      <c r="LB133" s="381"/>
      <c r="LC133" s="381"/>
      <c r="LD133" s="381"/>
      <c r="LE133" s="381"/>
      <c r="LF133" s="381"/>
      <c r="LG133" s="381"/>
      <c r="LH133" s="381"/>
      <c r="LI133" s="381"/>
      <c r="LJ133" s="381"/>
      <c r="LK133" s="381"/>
      <c r="LL133" s="381"/>
      <c r="LM133" s="381"/>
      <c r="LN133" s="381"/>
      <c r="LO133" s="381"/>
      <c r="LP133" s="381"/>
      <c r="LQ133" s="381"/>
      <c r="LR133" s="381"/>
      <c r="LS133" s="381"/>
      <c r="LT133" s="381"/>
      <c r="LU133" s="381"/>
      <c r="LV133" s="381"/>
      <c r="LW133" s="381"/>
      <c r="LX133" s="381"/>
      <c r="LY133" s="381"/>
      <c r="LZ133" s="381"/>
      <c r="MA133" s="381"/>
      <c r="MB133" s="381"/>
      <c r="MC133" s="381"/>
      <c r="MD133" s="381"/>
      <c r="ME133" s="381"/>
      <c r="MF133" s="381"/>
      <c r="MG133" s="381"/>
      <c r="MH133" s="381"/>
      <c r="MI133" s="381"/>
      <c r="MJ133" s="381"/>
      <c r="MK133" s="381"/>
      <c r="ML133" s="381"/>
      <c r="MM133" s="381"/>
      <c r="MN133" s="381"/>
      <c r="MO133" s="381"/>
      <c r="MP133" s="381"/>
      <c r="MQ133" s="381"/>
      <c r="MR133" s="381"/>
      <c r="MS133" s="381"/>
      <c r="MT133" s="381"/>
      <c r="MU133" s="381"/>
      <c r="MV133" s="381"/>
      <c r="MW133" s="381"/>
    </row>
    <row r="134" customFormat="false" ht="15.75" hidden="false" customHeight="false" outlineLevel="0" collapsed="false">
      <c r="A134" s="27"/>
    </row>
    <row r="135" customFormat="false" ht="16.5" hidden="false" customHeight="false" outlineLevel="0" collapsed="false">
      <c r="A135" s="31" t="s">
        <v>812</v>
      </c>
      <c r="B135" s="24" t="n">
        <v>34700</v>
      </c>
      <c r="C135" s="24" t="n">
        <v>34731</v>
      </c>
      <c r="D135" s="24" t="n">
        <v>34759</v>
      </c>
      <c r="E135" s="24" t="n">
        <v>34790</v>
      </c>
      <c r="F135" s="24" t="n">
        <v>34820</v>
      </c>
      <c r="G135" s="24" t="n">
        <v>34851</v>
      </c>
      <c r="H135" s="24" t="n">
        <v>34881</v>
      </c>
      <c r="I135" s="24" t="n">
        <v>34912</v>
      </c>
      <c r="J135" s="24" t="n">
        <v>34943</v>
      </c>
      <c r="K135" s="24" t="n">
        <v>34973</v>
      </c>
      <c r="L135" s="24" t="n">
        <v>35004</v>
      </c>
      <c r="M135" s="24" t="n">
        <v>35034</v>
      </c>
      <c r="N135" s="24" t="n">
        <v>35065</v>
      </c>
      <c r="O135" s="24" t="n">
        <v>35096</v>
      </c>
      <c r="P135" s="24" t="n">
        <v>35125</v>
      </c>
      <c r="Q135" s="24" t="n">
        <v>35156</v>
      </c>
      <c r="R135" s="24" t="n">
        <v>35186</v>
      </c>
      <c r="S135" s="24" t="n">
        <v>35217</v>
      </c>
      <c r="T135" s="24" t="n">
        <v>35247</v>
      </c>
      <c r="U135" s="24" t="n">
        <v>35278</v>
      </c>
      <c r="V135" s="24" t="n">
        <v>35309</v>
      </c>
      <c r="W135" s="24" t="n">
        <v>35339</v>
      </c>
      <c r="X135" s="24" t="n">
        <v>35370</v>
      </c>
      <c r="Y135" s="24" t="n">
        <v>35400</v>
      </c>
      <c r="Z135" s="24" t="n">
        <v>35431</v>
      </c>
      <c r="AA135" s="24" t="n">
        <v>35462</v>
      </c>
      <c r="AB135" s="24" t="n">
        <v>35490</v>
      </c>
      <c r="AC135" s="24" t="n">
        <v>35521</v>
      </c>
      <c r="AD135" s="24" t="n">
        <v>35551</v>
      </c>
      <c r="AE135" s="24" t="n">
        <v>35582</v>
      </c>
      <c r="AF135" s="24" t="n">
        <v>35612</v>
      </c>
      <c r="AG135" s="24" t="n">
        <v>35643</v>
      </c>
      <c r="AH135" s="24" t="n">
        <v>35674</v>
      </c>
      <c r="AI135" s="24" t="n">
        <v>35704</v>
      </c>
      <c r="AJ135" s="24" t="n">
        <v>35735</v>
      </c>
      <c r="AK135" s="24" t="n">
        <v>35765</v>
      </c>
      <c r="AL135" s="24" t="n">
        <v>35796</v>
      </c>
      <c r="AM135" s="24" t="n">
        <v>35827</v>
      </c>
      <c r="AN135" s="24" t="n">
        <v>35855</v>
      </c>
      <c r="AO135" s="24" t="n">
        <v>35886</v>
      </c>
      <c r="AP135" s="24" t="n">
        <v>35916</v>
      </c>
      <c r="AQ135" s="24" t="n">
        <v>35947</v>
      </c>
      <c r="AR135" s="24" t="n">
        <v>35977</v>
      </c>
      <c r="AS135" s="24" t="n">
        <v>36008</v>
      </c>
      <c r="AT135" s="24" t="n">
        <v>36039</v>
      </c>
      <c r="AU135" s="24" t="n">
        <v>36069</v>
      </c>
      <c r="AV135" s="24" t="n">
        <v>36100</v>
      </c>
      <c r="AW135" s="24" t="n">
        <v>36130</v>
      </c>
      <c r="AX135" s="24" t="n">
        <v>36161</v>
      </c>
      <c r="AY135" s="24" t="n">
        <v>36192</v>
      </c>
      <c r="AZ135" s="24" t="n">
        <v>36220</v>
      </c>
      <c r="BA135" s="24" t="n">
        <v>36251</v>
      </c>
      <c r="BB135" s="24" t="n">
        <v>36281</v>
      </c>
      <c r="BC135" s="24" t="n">
        <v>36312</v>
      </c>
      <c r="BD135" s="24" t="n">
        <v>36342</v>
      </c>
      <c r="BE135" s="24" t="n">
        <v>36373</v>
      </c>
      <c r="BF135" s="24" t="n">
        <v>36404</v>
      </c>
      <c r="BG135" s="24" t="n">
        <v>36434</v>
      </c>
      <c r="BH135" s="24" t="n">
        <v>36465</v>
      </c>
      <c r="BI135" s="24" t="n">
        <v>36495</v>
      </c>
      <c r="BJ135" s="24" t="n">
        <v>36526</v>
      </c>
      <c r="BK135" s="24" t="n">
        <v>36557</v>
      </c>
      <c r="BL135" s="24" t="n">
        <v>36586</v>
      </c>
      <c r="BM135" s="24" t="n">
        <v>36617</v>
      </c>
      <c r="BN135" s="24" t="n">
        <v>36647</v>
      </c>
      <c r="BO135" s="24" t="n">
        <v>36678</v>
      </c>
      <c r="BP135" s="24" t="n">
        <v>36708</v>
      </c>
      <c r="BQ135" s="24" t="n">
        <v>36739</v>
      </c>
      <c r="BR135" s="24" t="n">
        <v>36770</v>
      </c>
      <c r="BS135" s="24" t="n">
        <v>36800</v>
      </c>
      <c r="BT135" s="24" t="n">
        <v>36831</v>
      </c>
      <c r="BU135" s="24" t="n">
        <v>36861</v>
      </c>
      <c r="BV135" s="24" t="n">
        <v>36892</v>
      </c>
      <c r="BW135" s="24" t="n">
        <v>36923</v>
      </c>
      <c r="BX135" s="24" t="n">
        <v>36951</v>
      </c>
      <c r="BY135" s="24" t="n">
        <v>36982</v>
      </c>
      <c r="BZ135" s="24" t="n">
        <v>37012</v>
      </c>
      <c r="CA135" s="24" t="n">
        <v>37043</v>
      </c>
      <c r="CB135" s="24" t="n">
        <v>37073</v>
      </c>
      <c r="CC135" s="24" t="n">
        <v>37104</v>
      </c>
      <c r="CD135" s="24" t="n">
        <v>37135</v>
      </c>
      <c r="CE135" s="24" t="n">
        <v>37165</v>
      </c>
      <c r="CF135" s="24" t="n">
        <v>37196</v>
      </c>
      <c r="CG135" s="24" t="n">
        <v>37226</v>
      </c>
      <c r="CH135" s="24" t="n">
        <v>37257</v>
      </c>
      <c r="CI135" s="24" t="n">
        <v>37288</v>
      </c>
      <c r="CJ135" s="24" t="n">
        <v>37316</v>
      </c>
      <c r="CK135" s="24" t="n">
        <v>37347</v>
      </c>
      <c r="CL135" s="24" t="n">
        <v>37377</v>
      </c>
      <c r="CM135" s="24" t="n">
        <v>37408</v>
      </c>
      <c r="CN135" s="24" t="n">
        <v>37438</v>
      </c>
      <c r="CO135" s="24" t="n">
        <v>37469</v>
      </c>
      <c r="CP135" s="24" t="n">
        <v>37500</v>
      </c>
      <c r="CQ135" s="24" t="n">
        <v>37530</v>
      </c>
      <c r="CR135" s="24" t="n">
        <v>37561</v>
      </c>
      <c r="CS135" s="24" t="n">
        <v>37591</v>
      </c>
      <c r="CT135" s="24" t="n">
        <v>37622</v>
      </c>
      <c r="CU135" s="24" t="n">
        <v>37653</v>
      </c>
      <c r="CV135" s="24" t="n">
        <v>37681</v>
      </c>
      <c r="CW135" s="24" t="n">
        <v>37712</v>
      </c>
      <c r="CX135" s="24" t="n">
        <v>37742</v>
      </c>
      <c r="CY135" s="24" t="n">
        <v>37773</v>
      </c>
      <c r="CZ135" s="24" t="n">
        <v>37803</v>
      </c>
      <c r="DA135" s="24" t="n">
        <v>37834</v>
      </c>
      <c r="DB135" s="24" t="n">
        <v>37865</v>
      </c>
      <c r="DC135" s="24" t="n">
        <v>37895</v>
      </c>
      <c r="DD135" s="24" t="n">
        <v>37926</v>
      </c>
      <c r="DE135" s="24" t="n">
        <v>37956</v>
      </c>
      <c r="DF135" s="24" t="n">
        <v>37987</v>
      </c>
      <c r="DG135" s="24" t="n">
        <v>38018</v>
      </c>
      <c r="DH135" s="24" t="n">
        <v>38047</v>
      </c>
      <c r="DI135" s="24" t="n">
        <v>38078</v>
      </c>
      <c r="DJ135" s="24" t="n">
        <v>38108</v>
      </c>
      <c r="DK135" s="24" t="n">
        <v>38139</v>
      </c>
      <c r="DL135" s="24" t="n">
        <v>38169</v>
      </c>
      <c r="DM135" s="24" t="n">
        <v>38200</v>
      </c>
      <c r="DN135" s="24" t="n">
        <v>38231</v>
      </c>
      <c r="DO135" s="24" t="n">
        <v>38261</v>
      </c>
      <c r="DP135" s="24" t="n">
        <v>38292</v>
      </c>
      <c r="DQ135" s="24" t="n">
        <v>38322</v>
      </c>
      <c r="DR135" s="24" t="n">
        <v>38353</v>
      </c>
      <c r="DS135" s="24" t="n">
        <v>38384</v>
      </c>
      <c r="DT135" s="24" t="n">
        <v>38412</v>
      </c>
      <c r="DU135" s="24" t="n">
        <v>38443</v>
      </c>
      <c r="DV135" s="24" t="n">
        <v>38473</v>
      </c>
      <c r="DW135" s="24" t="n">
        <v>38504</v>
      </c>
      <c r="DX135" s="24" t="n">
        <v>38534</v>
      </c>
      <c r="DY135" s="24" t="n">
        <v>38565</v>
      </c>
      <c r="DZ135" s="24" t="n">
        <v>38596</v>
      </c>
      <c r="EA135" s="24" t="n">
        <v>38626</v>
      </c>
      <c r="EB135" s="24" t="n">
        <v>38657</v>
      </c>
      <c r="EC135" s="24" t="n">
        <v>38687</v>
      </c>
      <c r="ED135" s="24" t="n">
        <v>38718</v>
      </c>
      <c r="EE135" s="24" t="n">
        <v>38749</v>
      </c>
      <c r="EF135" s="24" t="n">
        <v>38777</v>
      </c>
      <c r="EG135" s="24" t="n">
        <v>38808</v>
      </c>
      <c r="EH135" s="24" t="n">
        <v>38838</v>
      </c>
      <c r="EI135" s="24" t="n">
        <v>38869</v>
      </c>
      <c r="EJ135" s="24" t="n">
        <v>38899</v>
      </c>
      <c r="EK135" s="24" t="n">
        <v>38930</v>
      </c>
      <c r="EL135" s="24" t="n">
        <v>38961</v>
      </c>
      <c r="EM135" s="24" t="n">
        <v>38991</v>
      </c>
      <c r="EN135" s="24" t="n">
        <v>39022</v>
      </c>
      <c r="EO135" s="24" t="n">
        <v>39052</v>
      </c>
      <c r="EP135" s="24" t="n">
        <v>39083</v>
      </c>
      <c r="EQ135" s="24" t="n">
        <v>39114</v>
      </c>
      <c r="ER135" s="24" t="n">
        <v>39142</v>
      </c>
      <c r="ES135" s="24" t="n">
        <v>39173</v>
      </c>
      <c r="ET135" s="24" t="n">
        <v>39203</v>
      </c>
      <c r="EU135" s="24" t="n">
        <v>39234</v>
      </c>
      <c r="EV135" s="24" t="n">
        <v>39264</v>
      </c>
      <c r="EW135" s="24" t="n">
        <v>39295</v>
      </c>
      <c r="EX135" s="24" t="n">
        <v>39326</v>
      </c>
      <c r="EY135" s="24" t="n">
        <v>39356</v>
      </c>
      <c r="EZ135" s="24" t="n">
        <v>39387</v>
      </c>
      <c r="FA135" s="24" t="n">
        <v>39417</v>
      </c>
      <c r="FB135" s="24" t="n">
        <v>39448</v>
      </c>
      <c r="FC135" s="24" t="n">
        <v>39479</v>
      </c>
      <c r="FD135" s="24" t="n">
        <v>39508</v>
      </c>
      <c r="FE135" s="24" t="n">
        <v>39539</v>
      </c>
      <c r="FF135" s="24" t="n">
        <v>39569</v>
      </c>
      <c r="FG135" s="24" t="n">
        <v>39600</v>
      </c>
      <c r="FH135" s="24" t="n">
        <v>39630</v>
      </c>
      <c r="FI135" s="24" t="n">
        <v>39661</v>
      </c>
      <c r="FJ135" s="24" t="n">
        <v>39692</v>
      </c>
      <c r="FK135" s="24" t="n">
        <v>39722</v>
      </c>
      <c r="FL135" s="24" t="n">
        <v>39753</v>
      </c>
      <c r="FM135" s="24" t="n">
        <v>39783</v>
      </c>
      <c r="FN135" s="24" t="n">
        <v>39814</v>
      </c>
      <c r="FO135" s="24" t="n">
        <v>39845</v>
      </c>
      <c r="FP135" s="24" t="n">
        <v>39873</v>
      </c>
      <c r="FQ135" s="24" t="n">
        <v>39904</v>
      </c>
      <c r="FR135" s="24" t="n">
        <v>39934</v>
      </c>
      <c r="FS135" s="24" t="n">
        <v>39965</v>
      </c>
      <c r="FT135" s="24" t="n">
        <v>39995</v>
      </c>
      <c r="FU135" s="24" t="n">
        <v>40026</v>
      </c>
      <c r="FV135" s="24" t="n">
        <v>40057</v>
      </c>
      <c r="FW135" s="24" t="n">
        <v>40087</v>
      </c>
      <c r="FX135" s="24" t="n">
        <v>40118</v>
      </c>
      <c r="FY135" s="24" t="n">
        <v>40148</v>
      </c>
      <c r="FZ135" s="24" t="n">
        <v>40179</v>
      </c>
      <c r="GA135" s="24" t="n">
        <v>40210</v>
      </c>
      <c r="GB135" s="24" t="n">
        <v>40238</v>
      </c>
      <c r="GC135" s="24" t="n">
        <v>40269</v>
      </c>
      <c r="GD135" s="24" t="n">
        <v>40299</v>
      </c>
      <c r="GE135" s="24" t="n">
        <v>40330</v>
      </c>
      <c r="GF135" s="24" t="n">
        <v>40360</v>
      </c>
      <c r="GG135" s="24" t="n">
        <v>40391</v>
      </c>
      <c r="GH135" s="24" t="n">
        <v>40422</v>
      </c>
      <c r="GI135" s="24" t="n">
        <v>40452</v>
      </c>
      <c r="GJ135" s="24" t="n">
        <v>40483</v>
      </c>
      <c r="GK135" s="24" t="n">
        <v>40513</v>
      </c>
      <c r="GL135" s="24" t="n">
        <v>40544</v>
      </c>
      <c r="GM135" s="24" t="n">
        <v>40575</v>
      </c>
      <c r="GN135" s="24" t="n">
        <v>40603</v>
      </c>
      <c r="GO135" s="24" t="n">
        <v>40634</v>
      </c>
      <c r="GP135" s="24" t="n">
        <v>40664</v>
      </c>
      <c r="GQ135" s="24" t="n">
        <v>40695</v>
      </c>
      <c r="GR135" s="24" t="n">
        <v>40725</v>
      </c>
      <c r="GS135" s="24" t="n">
        <v>40756</v>
      </c>
      <c r="GT135" s="24" t="n">
        <v>40787</v>
      </c>
      <c r="GU135" s="24" t="n">
        <v>40817</v>
      </c>
      <c r="GV135" s="24" t="n">
        <v>40848</v>
      </c>
      <c r="GW135" s="24" t="n">
        <v>40878</v>
      </c>
      <c r="GX135" s="24" t="n">
        <v>40909</v>
      </c>
      <c r="GY135" s="24" t="n">
        <v>40940</v>
      </c>
      <c r="GZ135" s="24" t="n">
        <v>40969</v>
      </c>
      <c r="HA135" s="24" t="n">
        <v>41000</v>
      </c>
      <c r="HB135" s="24" t="n">
        <v>41030</v>
      </c>
      <c r="HC135" s="24" t="n">
        <v>41061</v>
      </c>
      <c r="HD135" s="24" t="n">
        <v>41091</v>
      </c>
      <c r="HE135" s="24" t="n">
        <v>41122</v>
      </c>
      <c r="HF135" s="24" t="n">
        <v>41153</v>
      </c>
      <c r="HG135" s="24" t="n">
        <v>41183</v>
      </c>
      <c r="HH135" s="24" t="n">
        <v>41214</v>
      </c>
      <c r="HI135" s="24" t="n">
        <v>41244</v>
      </c>
      <c r="HJ135" s="24" t="n">
        <v>41275</v>
      </c>
      <c r="HK135" s="24" t="n">
        <v>41306</v>
      </c>
      <c r="HL135" s="24" t="n">
        <v>41334</v>
      </c>
      <c r="HM135" s="24" t="n">
        <v>41365</v>
      </c>
      <c r="HN135" s="24" t="n">
        <v>41395</v>
      </c>
      <c r="HO135" s="24" t="n">
        <v>41426</v>
      </c>
      <c r="HP135" s="24" t="n">
        <v>41456</v>
      </c>
      <c r="HQ135" s="24" t="n">
        <v>41487</v>
      </c>
      <c r="HR135" s="24" t="n">
        <v>41518</v>
      </c>
      <c r="HS135" s="24" t="n">
        <v>41548</v>
      </c>
      <c r="HT135" s="24" t="n">
        <v>41579</v>
      </c>
      <c r="HU135" s="24" t="n">
        <v>41609</v>
      </c>
      <c r="HV135" s="24" t="n">
        <v>41640</v>
      </c>
      <c r="HW135" s="24" t="n">
        <v>41671</v>
      </c>
      <c r="HX135" s="24" t="n">
        <v>41699</v>
      </c>
      <c r="HY135" s="24" t="n">
        <v>41730</v>
      </c>
      <c r="HZ135" s="24" t="n">
        <v>41760</v>
      </c>
      <c r="IA135" s="24" t="n">
        <v>41791</v>
      </c>
      <c r="IB135" s="24" t="n">
        <v>41821</v>
      </c>
      <c r="IC135" s="24" t="n">
        <v>41852</v>
      </c>
      <c r="ID135" s="24" t="n">
        <v>41883</v>
      </c>
      <c r="IE135" s="24" t="n">
        <v>41913</v>
      </c>
      <c r="IF135" s="24" t="n">
        <v>41944</v>
      </c>
      <c r="IG135" s="24" t="n">
        <v>41974</v>
      </c>
      <c r="IH135" s="24" t="n">
        <v>42005</v>
      </c>
      <c r="II135" s="24" t="n">
        <v>42036</v>
      </c>
      <c r="IJ135" s="24" t="n">
        <v>42064</v>
      </c>
      <c r="IK135" s="24" t="n">
        <v>42095</v>
      </c>
      <c r="IL135" s="24" t="n">
        <v>42125</v>
      </c>
      <c r="IM135" s="24" t="n">
        <v>42156</v>
      </c>
      <c r="IN135" s="24" t="n">
        <v>42186</v>
      </c>
      <c r="IO135" s="24" t="n">
        <v>42217</v>
      </c>
      <c r="IP135" s="24" t="n">
        <v>42248</v>
      </c>
      <c r="IQ135" s="24" t="n">
        <v>42278</v>
      </c>
      <c r="IR135" s="24" t="n">
        <v>42309</v>
      </c>
      <c r="IS135" s="24" t="n">
        <v>42339</v>
      </c>
      <c r="IT135" s="24" t="n">
        <v>42370</v>
      </c>
      <c r="IU135" s="24" t="n">
        <v>42401</v>
      </c>
      <c r="IV135" s="24" t="n">
        <v>42430</v>
      </c>
      <c r="IW135" s="24" t="n">
        <v>42461</v>
      </c>
      <c r="IX135" s="24" t="n">
        <v>42491</v>
      </c>
      <c r="IY135" s="24" t="n">
        <v>42522</v>
      </c>
      <c r="IZ135" s="24" t="n">
        <v>42552</v>
      </c>
      <c r="JA135" s="24" t="n">
        <v>42583</v>
      </c>
      <c r="JB135" s="24" t="n">
        <v>42614</v>
      </c>
      <c r="JC135" s="24" t="n">
        <v>42644</v>
      </c>
      <c r="JD135" s="24" t="n">
        <v>42675</v>
      </c>
      <c r="JE135" s="24" t="n">
        <v>42705</v>
      </c>
      <c r="JF135" s="24" t="n">
        <v>42736</v>
      </c>
      <c r="JG135" s="24" t="n">
        <v>42767</v>
      </c>
      <c r="JH135" s="24" t="n">
        <v>42795</v>
      </c>
      <c r="JI135" s="24" t="n">
        <v>42826</v>
      </c>
      <c r="JJ135" s="24" t="n">
        <v>42856</v>
      </c>
      <c r="JK135" s="24" t="n">
        <v>42887</v>
      </c>
      <c r="JL135" s="24" t="n">
        <v>42917</v>
      </c>
      <c r="JM135" s="24" t="n">
        <v>42948</v>
      </c>
      <c r="JN135" s="24" t="n">
        <v>42979</v>
      </c>
      <c r="JO135" s="24" t="n">
        <v>43009</v>
      </c>
      <c r="JP135" s="24" t="n">
        <v>43040</v>
      </c>
      <c r="JQ135" s="24" t="n">
        <v>43070</v>
      </c>
      <c r="JR135" s="24" t="n">
        <v>43101</v>
      </c>
      <c r="JS135" s="24" t="n">
        <v>43132</v>
      </c>
      <c r="JT135" s="24" t="n">
        <v>43160</v>
      </c>
      <c r="JU135" s="24" t="n">
        <v>43191</v>
      </c>
      <c r="JV135" s="24" t="n">
        <v>43221</v>
      </c>
      <c r="JW135" s="24" t="n">
        <v>43252</v>
      </c>
      <c r="JX135" s="24" t="n">
        <v>43282</v>
      </c>
      <c r="JY135" s="24" t="n">
        <v>43313</v>
      </c>
      <c r="JZ135" s="24" t="n">
        <v>43344</v>
      </c>
      <c r="KA135" s="24" t="n">
        <v>43374</v>
      </c>
      <c r="KB135" s="24" t="n">
        <v>43405</v>
      </c>
      <c r="KC135" s="24" t="n">
        <v>43435</v>
      </c>
      <c r="KD135" s="24" t="n">
        <v>43466</v>
      </c>
      <c r="KE135" s="24" t="n">
        <v>43497</v>
      </c>
      <c r="KF135" s="24" t="n">
        <v>43525</v>
      </c>
      <c r="KG135" s="24" t="n">
        <v>43556</v>
      </c>
      <c r="KH135" s="24" t="n">
        <v>43586</v>
      </c>
      <c r="KI135" s="24" t="n">
        <v>43617</v>
      </c>
      <c r="KJ135" s="24" t="n">
        <v>43647</v>
      </c>
      <c r="KK135" s="24" t="n">
        <v>43678</v>
      </c>
      <c r="KL135" s="24" t="n">
        <v>43709</v>
      </c>
      <c r="KM135" s="24" t="n">
        <v>43739</v>
      </c>
      <c r="KN135" s="24" t="n">
        <v>43770</v>
      </c>
      <c r="KO135" s="24" t="n">
        <v>43800</v>
      </c>
      <c r="KP135" s="24" t="n">
        <v>43831</v>
      </c>
      <c r="KQ135" s="24" t="n">
        <v>43862</v>
      </c>
      <c r="KR135" s="24" t="n">
        <v>43891</v>
      </c>
      <c r="KS135" s="24" t="n">
        <v>43922</v>
      </c>
      <c r="KT135" s="24" t="n">
        <v>43952</v>
      </c>
      <c r="KU135" s="24" t="n">
        <v>43983</v>
      </c>
      <c r="KV135" s="24" t="n">
        <v>44013</v>
      </c>
      <c r="KW135" s="24" t="n">
        <v>44044</v>
      </c>
      <c r="KX135" s="24" t="n">
        <v>44075</v>
      </c>
      <c r="KY135" s="24" t="n">
        <v>44105</v>
      </c>
      <c r="KZ135" s="24" t="n">
        <v>44136</v>
      </c>
      <c r="LA135" s="24" t="n">
        <v>44166</v>
      </c>
      <c r="LB135" s="24" t="n">
        <v>44197</v>
      </c>
      <c r="LC135" s="24" t="n">
        <v>44228</v>
      </c>
      <c r="LD135" s="24" t="n">
        <v>44256</v>
      </c>
      <c r="LE135" s="24" t="n">
        <v>44287</v>
      </c>
      <c r="LF135" s="24" t="n">
        <v>44317</v>
      </c>
      <c r="LG135" s="24" t="n">
        <v>44348</v>
      </c>
      <c r="LH135" s="24" t="n">
        <v>44378</v>
      </c>
      <c r="LI135" s="24" t="n">
        <v>44409</v>
      </c>
      <c r="LJ135" s="24" t="n">
        <v>44440</v>
      </c>
      <c r="LK135" s="24" t="n">
        <v>44470</v>
      </c>
      <c r="LL135" s="24" t="n">
        <v>44501</v>
      </c>
      <c r="LM135" s="24" t="n">
        <v>44531</v>
      </c>
      <c r="LN135" s="24" t="n">
        <v>44562</v>
      </c>
      <c r="LO135" s="24" t="n">
        <v>44593</v>
      </c>
      <c r="LP135" s="24" t="n">
        <v>44621</v>
      </c>
      <c r="LQ135" s="24" t="n">
        <v>44652</v>
      </c>
      <c r="LR135" s="24" t="n">
        <v>44682</v>
      </c>
      <c r="LS135" s="24" t="n">
        <v>44713</v>
      </c>
      <c r="LT135" s="24" t="n">
        <v>44743</v>
      </c>
      <c r="LU135" s="24" t="n">
        <v>44774</v>
      </c>
      <c r="LV135" s="24" t="n">
        <v>44805</v>
      </c>
      <c r="LW135" s="24" t="n">
        <v>44835</v>
      </c>
      <c r="LX135" s="24" t="n">
        <v>44866</v>
      </c>
      <c r="LY135" s="24" t="n">
        <v>44896</v>
      </c>
      <c r="LZ135" s="24" t="n">
        <v>44927</v>
      </c>
      <c r="MA135" s="24" t="n">
        <v>44958</v>
      </c>
      <c r="MB135" s="24" t="n">
        <v>44986</v>
      </c>
      <c r="MC135" s="24" t="n">
        <v>45017</v>
      </c>
      <c r="MD135" s="24" t="n">
        <v>45047</v>
      </c>
      <c r="ME135" s="24" t="n">
        <v>45078</v>
      </c>
      <c r="MF135" s="24" t="n">
        <v>45108</v>
      </c>
      <c r="MG135" s="24" t="n">
        <v>45139</v>
      </c>
      <c r="MH135" s="24" t="n">
        <v>45170</v>
      </c>
      <c r="MI135" s="24" t="n">
        <v>45200</v>
      </c>
      <c r="MJ135" s="24" t="n">
        <v>45231</v>
      </c>
      <c r="MK135" s="24" t="n">
        <v>45261</v>
      </c>
      <c r="ML135" s="24" t="n">
        <v>45292</v>
      </c>
      <c r="MM135" s="24" t="n">
        <v>45323</v>
      </c>
      <c r="MN135" s="24" t="n">
        <v>45352</v>
      </c>
      <c r="MO135" s="24" t="n">
        <v>45383</v>
      </c>
      <c r="MP135" s="24" t="n">
        <v>45413</v>
      </c>
      <c r="MQ135" s="24" t="n">
        <v>45444</v>
      </c>
      <c r="MR135" s="24" t="n">
        <v>45474</v>
      </c>
      <c r="MS135" s="24" t="n">
        <v>45505</v>
      </c>
      <c r="MT135" s="24" t="n">
        <v>45536</v>
      </c>
      <c r="MU135" s="24" t="n">
        <v>45566</v>
      </c>
      <c r="MV135" s="24" t="n">
        <v>45597</v>
      </c>
      <c r="MW135" s="24" t="n">
        <v>45627</v>
      </c>
    </row>
    <row r="136" customFormat="false" ht="15.75" hidden="false" customHeight="false" outlineLevel="0" collapsed="false">
      <c r="A136" s="34" t="s">
        <v>178</v>
      </c>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35"/>
      <c r="AS136" s="35"/>
      <c r="AT136" s="35"/>
      <c r="AU136" s="35"/>
      <c r="AV136" s="35"/>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35"/>
      <c r="BT136" s="35"/>
      <c r="BU136" s="35"/>
      <c r="BV136" s="35"/>
      <c r="BW136" s="35"/>
      <c r="BX136" s="35"/>
      <c r="BY136" s="35"/>
      <c r="BZ136" s="35"/>
      <c r="CA136" s="35"/>
      <c r="CB136" s="35"/>
      <c r="CC136" s="35"/>
      <c r="CD136" s="35"/>
      <c r="CE136" s="35"/>
      <c r="CF136" s="35"/>
      <c r="CG136" s="35"/>
      <c r="CH136" s="35"/>
      <c r="CI136" s="35"/>
      <c r="CJ136" s="35"/>
      <c r="CK136" s="35"/>
      <c r="CL136" s="35"/>
      <c r="CM136" s="35"/>
      <c r="CN136" s="35"/>
      <c r="CO136" s="35"/>
      <c r="CP136" s="35"/>
      <c r="CQ136" s="35"/>
      <c r="CR136" s="35"/>
      <c r="CS136" s="35"/>
      <c r="CT136" s="35"/>
      <c r="CU136" s="35"/>
      <c r="CV136" s="35"/>
      <c r="CW136" s="35"/>
      <c r="CX136" s="35"/>
      <c r="CY136" s="35"/>
      <c r="CZ136" s="35"/>
      <c r="DA136" s="35"/>
      <c r="DB136" s="35"/>
      <c r="DC136" s="35"/>
      <c r="DD136" s="35"/>
      <c r="DE136" s="35"/>
      <c r="DF136" s="35"/>
      <c r="DG136" s="35"/>
      <c r="DH136" s="35"/>
      <c r="DI136" s="35"/>
      <c r="DJ136" s="35"/>
      <c r="DK136" s="35"/>
      <c r="DL136" s="35"/>
      <c r="DM136" s="35"/>
      <c r="DN136" s="35"/>
      <c r="DO136" s="35"/>
      <c r="DP136" s="35"/>
      <c r="DQ136" s="35"/>
      <c r="DR136" s="35"/>
      <c r="DS136" s="35"/>
      <c r="DT136" s="35"/>
      <c r="DU136" s="35"/>
      <c r="DV136" s="35"/>
      <c r="DW136" s="35"/>
      <c r="DX136" s="35"/>
      <c r="DY136" s="35"/>
      <c r="DZ136" s="35"/>
      <c r="EA136" s="35"/>
      <c r="EB136" s="35"/>
      <c r="EC136" s="35"/>
      <c r="ED136" s="35"/>
      <c r="EE136" s="35"/>
      <c r="EF136" s="35"/>
      <c r="EG136" s="35"/>
      <c r="EH136" s="35"/>
      <c r="EI136" s="35"/>
      <c r="EJ136" s="35"/>
      <c r="EK136" s="35"/>
      <c r="EL136" s="35"/>
      <c r="EM136" s="35"/>
      <c r="EN136" s="35"/>
      <c r="EO136" s="35"/>
      <c r="EP136" s="35"/>
      <c r="EQ136" s="35"/>
      <c r="ER136" s="35"/>
      <c r="ES136" s="35"/>
      <c r="ET136" s="35"/>
      <c r="EU136" s="35"/>
      <c r="EV136" s="35"/>
      <c r="EW136" s="35"/>
      <c r="EX136" s="35"/>
      <c r="EY136" s="35"/>
      <c r="EZ136" s="35"/>
      <c r="FA136" s="35"/>
      <c r="FB136" s="35"/>
      <c r="FC136" s="35"/>
      <c r="FD136" s="35"/>
      <c r="FE136" s="35"/>
      <c r="FF136" s="35"/>
      <c r="FG136" s="35"/>
      <c r="FH136" s="35"/>
      <c r="FI136" s="35"/>
      <c r="FJ136" s="35"/>
      <c r="FK136" s="35"/>
      <c r="FL136" s="35"/>
      <c r="FM136" s="35"/>
      <c r="FN136" s="35"/>
      <c r="FO136" s="35"/>
      <c r="FP136" s="35"/>
      <c r="FQ136" s="35"/>
      <c r="FR136" s="35"/>
      <c r="FS136" s="35"/>
      <c r="FT136" s="35"/>
      <c r="FU136" s="35"/>
      <c r="FV136" s="35"/>
      <c r="FW136" s="35"/>
      <c r="FX136" s="35"/>
      <c r="FY136" s="35"/>
      <c r="FZ136" s="35"/>
      <c r="GA136" s="35"/>
      <c r="GB136" s="35"/>
      <c r="GC136" s="35"/>
      <c r="GD136" s="35"/>
      <c r="GE136" s="35"/>
      <c r="GF136" s="35"/>
      <c r="GG136" s="35"/>
      <c r="GH136" s="35"/>
      <c r="GI136" s="35"/>
      <c r="GJ136" s="35"/>
      <c r="GK136" s="35"/>
      <c r="GL136" s="35"/>
      <c r="GM136" s="35"/>
      <c r="GN136" s="35"/>
      <c r="GO136" s="35"/>
      <c r="GP136" s="35"/>
      <c r="GQ136" s="35"/>
      <c r="GR136" s="35"/>
      <c r="GS136" s="35"/>
      <c r="GT136" s="35"/>
      <c r="GU136" s="35"/>
      <c r="GV136" s="35"/>
      <c r="GW136" s="35"/>
      <c r="GX136" s="35"/>
      <c r="GY136" s="35"/>
      <c r="GZ136" s="35"/>
      <c r="HA136" s="35"/>
      <c r="HB136" s="35"/>
      <c r="HC136" s="35"/>
      <c r="HD136" s="35"/>
      <c r="HE136" s="35"/>
      <c r="HF136" s="35"/>
      <c r="HG136" s="35"/>
      <c r="HH136" s="35"/>
      <c r="HI136" s="35"/>
      <c r="HJ136" s="35"/>
      <c r="HK136" s="35"/>
      <c r="HL136" s="35"/>
      <c r="HM136" s="35"/>
      <c r="HN136" s="35"/>
      <c r="HO136" s="35"/>
      <c r="HP136" s="35"/>
      <c r="HQ136" s="35"/>
      <c r="HR136" s="35"/>
      <c r="HS136" s="35"/>
      <c r="HT136" s="35"/>
      <c r="HU136" s="35"/>
      <c r="HV136" s="35"/>
      <c r="HW136" s="35"/>
      <c r="HX136" s="35"/>
      <c r="HY136" s="35"/>
      <c r="HZ136" s="35"/>
      <c r="IA136" s="35"/>
      <c r="IB136" s="35"/>
      <c r="IC136" s="35"/>
      <c r="ID136" s="35"/>
      <c r="IE136" s="35"/>
      <c r="IF136" s="35"/>
      <c r="IG136" s="35"/>
      <c r="IH136" s="35"/>
      <c r="II136" s="35"/>
      <c r="IJ136" s="35"/>
      <c r="IK136" s="35"/>
      <c r="IL136" s="35"/>
      <c r="IM136" s="35"/>
      <c r="IN136" s="35"/>
      <c r="IO136" s="35"/>
      <c r="IP136" s="35"/>
      <c r="IQ136" s="35"/>
      <c r="IR136" s="35"/>
      <c r="IS136" s="35"/>
      <c r="IT136" s="35"/>
      <c r="IU136" s="35"/>
      <c r="IV136" s="35"/>
      <c r="IW136" s="35"/>
      <c r="IX136" s="35"/>
      <c r="IY136" s="35"/>
      <c r="IZ136" s="35"/>
      <c r="JA136" s="35"/>
      <c r="JB136" s="35"/>
      <c r="JC136" s="35"/>
      <c r="JD136" s="35"/>
      <c r="JE136" s="35"/>
      <c r="JF136" s="35"/>
      <c r="JG136" s="35"/>
      <c r="JH136" s="35"/>
      <c r="JI136" s="35"/>
      <c r="JJ136" s="35"/>
      <c r="JK136" s="35"/>
      <c r="JL136" s="35"/>
      <c r="JM136" s="35"/>
      <c r="JN136" s="35"/>
      <c r="JO136" s="35"/>
      <c r="JP136" s="35"/>
      <c r="JQ136" s="35"/>
      <c r="JR136" s="35"/>
      <c r="JS136" s="35"/>
      <c r="JT136" s="35"/>
      <c r="JU136" s="35"/>
      <c r="JV136" s="35"/>
      <c r="JW136" s="35"/>
      <c r="JX136" s="35"/>
      <c r="JY136" s="35"/>
      <c r="JZ136" s="35"/>
      <c r="KA136" s="35"/>
      <c r="KB136" s="35"/>
      <c r="KC136" s="35"/>
      <c r="KD136" s="35"/>
      <c r="KE136" s="35"/>
      <c r="KF136" s="35"/>
      <c r="KG136" s="35"/>
      <c r="KH136" s="35"/>
      <c r="KI136" s="35"/>
      <c r="KJ136" s="35"/>
      <c r="KK136" s="35"/>
      <c r="KL136" s="35"/>
      <c r="KM136" s="35"/>
      <c r="KN136" s="35"/>
      <c r="KO136" s="35"/>
      <c r="KP136" s="35"/>
      <c r="KQ136" s="35"/>
      <c r="KR136" s="35"/>
      <c r="KS136" s="35"/>
      <c r="KT136" s="35"/>
      <c r="KU136" s="35"/>
      <c r="KV136" s="35"/>
      <c r="KW136" s="35"/>
      <c r="KX136" s="35"/>
      <c r="KY136" s="35"/>
      <c r="KZ136" s="35"/>
      <c r="LA136" s="35"/>
      <c r="LB136" s="35"/>
      <c r="LC136" s="35"/>
      <c r="LD136" s="35"/>
      <c r="LE136" s="35"/>
      <c r="LF136" s="35"/>
      <c r="LG136" s="35"/>
      <c r="LH136" s="35"/>
      <c r="LI136" s="35"/>
      <c r="LJ136" s="35"/>
      <c r="LK136" s="35"/>
      <c r="LL136" s="35"/>
      <c r="LM136" s="35"/>
      <c r="LN136" s="35"/>
      <c r="LO136" s="35"/>
      <c r="LP136" s="35"/>
      <c r="LQ136" s="35"/>
      <c r="LR136" s="35"/>
      <c r="LS136" s="35"/>
      <c r="LT136" s="35"/>
      <c r="LU136" s="35"/>
      <c r="LV136" s="35"/>
      <c r="LW136" s="35"/>
      <c r="LX136" s="35"/>
      <c r="LY136" s="35"/>
      <c r="LZ136" s="35"/>
      <c r="MA136" s="35"/>
      <c r="MB136" s="35"/>
      <c r="MC136" s="35"/>
      <c r="MD136" s="35"/>
      <c r="ME136" s="35"/>
      <c r="MF136" s="35"/>
      <c r="MG136" s="35"/>
      <c r="MH136" s="35"/>
      <c r="MI136" s="35"/>
      <c r="MJ136" s="35"/>
      <c r="MK136" s="35"/>
      <c r="ML136" s="35"/>
      <c r="MM136" s="35"/>
      <c r="MN136" s="35"/>
      <c r="MO136" s="35"/>
      <c r="MP136" s="35"/>
      <c r="MQ136" s="35"/>
      <c r="MR136" s="35"/>
      <c r="MS136" s="35"/>
      <c r="MT136" s="35"/>
      <c r="MU136" s="35"/>
      <c r="MV136" s="35"/>
      <c r="MW136" s="35"/>
    </row>
    <row r="137" customFormat="false" ht="15" hidden="false" customHeight="false" outlineLevel="0" collapsed="false">
      <c r="A137" s="34" t="s">
        <v>179</v>
      </c>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35"/>
      <c r="AS137" s="35"/>
      <c r="AT137" s="35"/>
      <c r="AU137" s="35"/>
      <c r="AV137" s="35"/>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35"/>
      <c r="BT137" s="35"/>
      <c r="BU137" s="35"/>
      <c r="BV137" s="35"/>
      <c r="BW137" s="35"/>
      <c r="BX137" s="35"/>
      <c r="BY137" s="35"/>
      <c r="BZ137" s="35"/>
      <c r="CA137" s="35"/>
      <c r="CB137" s="35"/>
      <c r="CC137" s="35"/>
      <c r="CD137" s="35"/>
      <c r="CE137" s="35"/>
      <c r="CF137" s="35"/>
      <c r="CG137" s="35"/>
      <c r="CH137" s="35"/>
      <c r="CI137" s="35"/>
      <c r="CJ137" s="35"/>
      <c r="CK137" s="35"/>
      <c r="CL137" s="35"/>
      <c r="CM137" s="35"/>
      <c r="CN137" s="35"/>
      <c r="CO137" s="35"/>
      <c r="CP137" s="35"/>
      <c r="CQ137" s="35"/>
      <c r="CR137" s="35"/>
      <c r="CS137" s="35"/>
      <c r="CT137" s="35"/>
      <c r="CU137" s="35"/>
      <c r="CV137" s="35"/>
      <c r="CW137" s="35"/>
      <c r="CX137" s="35"/>
      <c r="CY137" s="35"/>
      <c r="CZ137" s="35"/>
      <c r="DA137" s="35"/>
      <c r="DB137" s="35"/>
      <c r="DC137" s="35"/>
      <c r="DD137" s="35"/>
      <c r="DE137" s="35"/>
      <c r="DF137" s="35"/>
      <c r="DG137" s="35"/>
      <c r="DH137" s="35"/>
      <c r="DI137" s="35"/>
      <c r="DJ137" s="35"/>
      <c r="DK137" s="35"/>
      <c r="DL137" s="35"/>
      <c r="DM137" s="35"/>
      <c r="DN137" s="35"/>
      <c r="DO137" s="35"/>
      <c r="DP137" s="35"/>
      <c r="DQ137" s="35"/>
      <c r="DR137" s="35"/>
      <c r="DS137" s="35"/>
      <c r="DT137" s="35"/>
      <c r="DU137" s="35"/>
      <c r="DV137" s="35"/>
      <c r="DW137" s="35"/>
      <c r="DX137" s="35"/>
      <c r="DY137" s="35"/>
      <c r="DZ137" s="35"/>
      <c r="EA137" s="35"/>
      <c r="EB137" s="35"/>
      <c r="EC137" s="35"/>
      <c r="ED137" s="35"/>
      <c r="EE137" s="35"/>
      <c r="EF137" s="35"/>
      <c r="EG137" s="35"/>
      <c r="EH137" s="35"/>
      <c r="EI137" s="35"/>
      <c r="EJ137" s="35"/>
      <c r="EK137" s="35"/>
      <c r="EL137" s="35"/>
      <c r="EM137" s="35"/>
      <c r="EN137" s="35"/>
      <c r="EO137" s="35"/>
      <c r="EP137" s="35"/>
      <c r="EQ137" s="35"/>
      <c r="ER137" s="35"/>
      <c r="ES137" s="35"/>
      <c r="ET137" s="35"/>
      <c r="EU137" s="35"/>
      <c r="EV137" s="35"/>
      <c r="EW137" s="35"/>
      <c r="EX137" s="35"/>
      <c r="EY137" s="35"/>
      <c r="EZ137" s="35"/>
      <c r="FA137" s="35"/>
      <c r="FB137" s="35"/>
      <c r="FC137" s="35"/>
      <c r="FD137" s="35"/>
      <c r="FE137" s="35"/>
      <c r="FF137" s="35"/>
      <c r="FG137" s="35"/>
      <c r="FH137" s="35"/>
      <c r="FI137" s="35"/>
      <c r="FJ137" s="35"/>
      <c r="FK137" s="35"/>
      <c r="FL137" s="35"/>
      <c r="FM137" s="35"/>
      <c r="FN137" s="35"/>
      <c r="FO137" s="35"/>
      <c r="FP137" s="35"/>
      <c r="FQ137" s="35"/>
      <c r="FR137" s="35"/>
      <c r="FS137" s="35"/>
      <c r="FT137" s="35"/>
      <c r="FU137" s="35"/>
      <c r="FV137" s="35"/>
      <c r="FW137" s="35"/>
      <c r="FX137" s="35"/>
      <c r="FY137" s="35"/>
      <c r="FZ137" s="35"/>
      <c r="GA137" s="35"/>
      <c r="GB137" s="35"/>
      <c r="GC137" s="35"/>
      <c r="GD137" s="35"/>
      <c r="GE137" s="35"/>
      <c r="GF137" s="35"/>
      <c r="GG137" s="35"/>
      <c r="GH137" s="35"/>
      <c r="GI137" s="35"/>
      <c r="GJ137" s="35"/>
      <c r="GK137" s="35"/>
      <c r="GL137" s="35"/>
      <c r="GM137" s="35"/>
      <c r="GN137" s="35"/>
      <c r="GO137" s="35"/>
      <c r="GP137" s="35"/>
      <c r="GQ137" s="35"/>
      <c r="GR137" s="35"/>
      <c r="GS137" s="35"/>
      <c r="GT137" s="35"/>
      <c r="GU137" s="35"/>
      <c r="GV137" s="35"/>
      <c r="GW137" s="35"/>
      <c r="GX137" s="35"/>
      <c r="GY137" s="35"/>
      <c r="GZ137" s="35"/>
      <c r="HA137" s="35"/>
      <c r="HB137" s="35"/>
      <c r="HC137" s="35"/>
      <c r="HD137" s="35"/>
      <c r="HE137" s="35"/>
      <c r="HF137" s="35"/>
      <c r="HG137" s="35"/>
      <c r="HH137" s="35"/>
      <c r="HI137" s="35"/>
      <c r="HJ137" s="35"/>
      <c r="HK137" s="35"/>
      <c r="HL137" s="35"/>
      <c r="HM137" s="35"/>
      <c r="HN137" s="35"/>
      <c r="HO137" s="35"/>
      <c r="HP137" s="35"/>
      <c r="HQ137" s="35"/>
      <c r="HR137" s="35"/>
      <c r="HS137" s="35"/>
      <c r="HT137" s="35"/>
      <c r="HU137" s="35"/>
      <c r="HV137" s="35"/>
      <c r="HW137" s="35"/>
      <c r="HX137" s="35"/>
      <c r="HY137" s="35"/>
      <c r="HZ137" s="35"/>
      <c r="IA137" s="35"/>
      <c r="IB137" s="35"/>
      <c r="IC137" s="35"/>
      <c r="ID137" s="35"/>
      <c r="IE137" s="35"/>
      <c r="IF137" s="35"/>
      <c r="IG137" s="35"/>
      <c r="IH137" s="35"/>
      <c r="II137" s="35"/>
      <c r="IJ137" s="35"/>
      <c r="IK137" s="35"/>
      <c r="IL137" s="35"/>
      <c r="IM137" s="35"/>
      <c r="IN137" s="35"/>
      <c r="IO137" s="35"/>
      <c r="IP137" s="35"/>
      <c r="IQ137" s="35"/>
      <c r="IR137" s="35"/>
      <c r="IS137" s="35"/>
      <c r="IT137" s="35"/>
      <c r="IU137" s="35"/>
      <c r="IV137" s="35"/>
      <c r="IW137" s="35"/>
      <c r="IX137" s="35"/>
      <c r="IY137" s="35"/>
      <c r="IZ137" s="35"/>
      <c r="JA137" s="35"/>
      <c r="JB137" s="35"/>
      <c r="JC137" s="35"/>
      <c r="JD137" s="35"/>
      <c r="JE137" s="35"/>
      <c r="JF137" s="35"/>
      <c r="JG137" s="35"/>
      <c r="JH137" s="35"/>
      <c r="JI137" s="35"/>
      <c r="JJ137" s="35"/>
      <c r="JK137" s="35"/>
      <c r="JL137" s="35"/>
      <c r="JM137" s="35"/>
      <c r="JN137" s="35"/>
      <c r="JO137" s="35"/>
      <c r="JP137" s="35"/>
      <c r="JQ137" s="35"/>
      <c r="JR137" s="35"/>
      <c r="JS137" s="35"/>
      <c r="JT137" s="35"/>
      <c r="JU137" s="35"/>
      <c r="JV137" s="35"/>
      <c r="JW137" s="35"/>
      <c r="JX137" s="35"/>
      <c r="JY137" s="35"/>
      <c r="JZ137" s="35"/>
      <c r="KA137" s="35"/>
      <c r="KB137" s="35"/>
      <c r="KC137" s="35"/>
      <c r="KD137" s="35"/>
      <c r="KE137" s="35"/>
      <c r="KF137" s="35"/>
      <c r="KG137" s="35"/>
      <c r="KH137" s="35"/>
      <c r="KI137" s="35"/>
      <c r="KJ137" s="35"/>
      <c r="KK137" s="35"/>
      <c r="KL137" s="35"/>
      <c r="KM137" s="35"/>
      <c r="KN137" s="35"/>
      <c r="KO137" s="35"/>
      <c r="KP137" s="35"/>
      <c r="KQ137" s="35"/>
      <c r="KR137" s="35"/>
      <c r="KS137" s="35"/>
      <c r="KT137" s="35"/>
      <c r="KU137" s="35"/>
      <c r="KV137" s="35"/>
      <c r="KW137" s="35"/>
      <c r="KX137" s="35"/>
      <c r="KY137" s="35"/>
      <c r="KZ137" s="35"/>
      <c r="LA137" s="35"/>
      <c r="LB137" s="35"/>
      <c r="LC137" s="35"/>
      <c r="LD137" s="35"/>
      <c r="LE137" s="35"/>
      <c r="LF137" s="35"/>
      <c r="LG137" s="35"/>
      <c r="LH137" s="35"/>
      <c r="LI137" s="35"/>
      <c r="LJ137" s="35"/>
      <c r="LK137" s="35"/>
      <c r="LL137" s="35"/>
      <c r="LM137" s="35"/>
      <c r="LN137" s="35"/>
      <c r="LO137" s="35"/>
      <c r="LP137" s="35"/>
      <c r="LQ137" s="35"/>
      <c r="LR137" s="35"/>
      <c r="LS137" s="35"/>
      <c r="LT137" s="35"/>
      <c r="LU137" s="35"/>
      <c r="LV137" s="35"/>
      <c r="LW137" s="35"/>
      <c r="LX137" s="35"/>
      <c r="LY137" s="35"/>
      <c r="LZ137" s="35"/>
      <c r="MA137" s="35"/>
      <c r="MB137" s="35"/>
      <c r="MC137" s="35"/>
      <c r="MD137" s="35"/>
      <c r="ME137" s="35"/>
      <c r="MF137" s="35"/>
      <c r="MG137" s="35"/>
      <c r="MH137" s="35"/>
      <c r="MI137" s="35"/>
      <c r="MJ137" s="35"/>
      <c r="MK137" s="35"/>
      <c r="ML137" s="35"/>
      <c r="MM137" s="35"/>
      <c r="MN137" s="35"/>
      <c r="MO137" s="35"/>
      <c r="MP137" s="35"/>
      <c r="MQ137" s="35"/>
      <c r="MR137" s="35"/>
      <c r="MS137" s="35"/>
      <c r="MT137" s="35"/>
      <c r="MU137" s="35"/>
      <c r="MV137" s="35"/>
      <c r="MW137" s="35"/>
    </row>
    <row r="138" customFormat="false" ht="15" hidden="false" customHeight="false" outlineLevel="0" collapsed="false">
      <c r="A138" s="36" t="s">
        <v>180</v>
      </c>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c r="AQ138" s="37"/>
      <c r="AR138" s="37"/>
      <c r="AS138" s="37"/>
      <c r="AT138" s="37"/>
      <c r="AU138" s="37"/>
      <c r="AV138" s="37"/>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c r="BT138" s="37"/>
      <c r="BU138" s="37"/>
      <c r="BV138" s="37"/>
      <c r="BW138" s="37"/>
      <c r="BX138" s="37"/>
      <c r="BY138" s="37"/>
      <c r="BZ138" s="37"/>
      <c r="CA138" s="37"/>
      <c r="CB138" s="37"/>
      <c r="CC138" s="37"/>
      <c r="CD138" s="37"/>
      <c r="CE138" s="37"/>
      <c r="CF138" s="37"/>
      <c r="CG138" s="37"/>
      <c r="CH138" s="37"/>
      <c r="CI138" s="37"/>
      <c r="CJ138" s="37"/>
      <c r="CK138" s="37"/>
      <c r="CL138" s="37"/>
      <c r="CM138" s="37"/>
      <c r="CN138" s="37"/>
      <c r="CO138" s="37"/>
      <c r="CP138" s="37"/>
      <c r="CQ138" s="37"/>
      <c r="CR138" s="37"/>
      <c r="CS138" s="37"/>
      <c r="CT138" s="37"/>
      <c r="CU138" s="37"/>
      <c r="CV138" s="37"/>
      <c r="CW138" s="37"/>
      <c r="CX138" s="37"/>
      <c r="CY138" s="37"/>
      <c r="CZ138" s="37"/>
      <c r="DA138" s="37"/>
      <c r="DB138" s="37"/>
      <c r="DC138" s="37"/>
      <c r="DD138" s="37"/>
      <c r="DE138" s="37"/>
      <c r="DF138" s="37"/>
      <c r="DG138" s="37"/>
      <c r="DH138" s="37"/>
      <c r="DI138" s="37"/>
      <c r="DJ138" s="37"/>
      <c r="DK138" s="37"/>
      <c r="DL138" s="37"/>
      <c r="DM138" s="37"/>
      <c r="DN138" s="37"/>
      <c r="DO138" s="37"/>
      <c r="DP138" s="37"/>
      <c r="DQ138" s="37"/>
      <c r="DR138" s="37"/>
      <c r="DS138" s="37"/>
      <c r="DT138" s="37"/>
      <c r="DU138" s="37"/>
      <c r="DV138" s="37"/>
      <c r="DW138" s="37"/>
      <c r="DX138" s="37"/>
      <c r="DY138" s="37"/>
      <c r="DZ138" s="37"/>
      <c r="EA138" s="37"/>
      <c r="EB138" s="37"/>
      <c r="EC138" s="37"/>
      <c r="ED138" s="37"/>
      <c r="EE138" s="37"/>
      <c r="EF138" s="37"/>
      <c r="EG138" s="37"/>
      <c r="EH138" s="37"/>
      <c r="EI138" s="37"/>
      <c r="EJ138" s="37"/>
      <c r="EK138" s="37"/>
      <c r="EL138" s="37"/>
      <c r="EM138" s="37"/>
      <c r="EN138" s="37"/>
      <c r="EO138" s="37"/>
      <c r="EP138" s="37"/>
      <c r="EQ138" s="37"/>
      <c r="ER138" s="37"/>
      <c r="ES138" s="37"/>
      <c r="ET138" s="37"/>
      <c r="EU138" s="37"/>
      <c r="EV138" s="37"/>
      <c r="EW138" s="37"/>
      <c r="EX138" s="37"/>
      <c r="EY138" s="37"/>
      <c r="EZ138" s="37"/>
      <c r="FA138" s="37"/>
      <c r="FB138" s="37"/>
      <c r="FC138" s="37"/>
      <c r="FD138" s="37"/>
      <c r="FE138" s="37"/>
      <c r="FF138" s="37"/>
      <c r="FG138" s="37"/>
      <c r="FH138" s="37"/>
      <c r="FI138" s="37"/>
      <c r="FJ138" s="37"/>
      <c r="FK138" s="37"/>
      <c r="FL138" s="37"/>
      <c r="FM138" s="37"/>
      <c r="FN138" s="37"/>
      <c r="FO138" s="37"/>
      <c r="FP138" s="37"/>
      <c r="FQ138" s="37"/>
      <c r="FR138" s="37"/>
      <c r="FS138" s="37"/>
      <c r="FT138" s="37"/>
      <c r="FU138" s="37"/>
      <c r="FV138" s="37"/>
      <c r="FW138" s="37"/>
      <c r="FX138" s="37"/>
      <c r="FY138" s="37"/>
      <c r="FZ138" s="37"/>
      <c r="GA138" s="37"/>
      <c r="GB138" s="37"/>
      <c r="GC138" s="37"/>
      <c r="GD138" s="37"/>
      <c r="GE138" s="37"/>
      <c r="GF138" s="37"/>
      <c r="GG138" s="37"/>
      <c r="GH138" s="37"/>
      <c r="GI138" s="37"/>
      <c r="GJ138" s="37"/>
      <c r="GK138" s="37"/>
      <c r="GL138" s="37"/>
      <c r="GM138" s="37"/>
      <c r="GN138" s="37"/>
      <c r="GO138" s="37"/>
      <c r="GP138" s="37"/>
      <c r="GQ138" s="37"/>
      <c r="GR138" s="37"/>
      <c r="GS138" s="37"/>
      <c r="GT138" s="37"/>
      <c r="GU138" s="37"/>
      <c r="GV138" s="37"/>
      <c r="GW138" s="37"/>
      <c r="GX138" s="37"/>
      <c r="GY138" s="37"/>
      <c r="GZ138" s="37"/>
      <c r="HA138" s="37"/>
      <c r="HB138" s="37"/>
      <c r="HC138" s="37"/>
      <c r="HD138" s="37"/>
      <c r="HE138" s="37"/>
      <c r="HF138" s="37"/>
      <c r="HG138" s="37"/>
      <c r="HH138" s="37"/>
      <c r="HI138" s="37"/>
      <c r="HJ138" s="37"/>
      <c r="HK138" s="37"/>
      <c r="HL138" s="37"/>
      <c r="HM138" s="37"/>
      <c r="HN138" s="37"/>
      <c r="HO138" s="37"/>
      <c r="HP138" s="37"/>
      <c r="HQ138" s="37"/>
      <c r="HR138" s="37"/>
      <c r="HS138" s="37"/>
      <c r="HT138" s="37"/>
      <c r="HU138" s="37"/>
      <c r="HV138" s="37"/>
      <c r="HW138" s="37"/>
      <c r="HX138" s="37"/>
      <c r="HY138" s="37"/>
      <c r="HZ138" s="37"/>
      <c r="IA138" s="37"/>
      <c r="IB138" s="37"/>
      <c r="IC138" s="37"/>
      <c r="ID138" s="37"/>
      <c r="IE138" s="37"/>
      <c r="IF138" s="37"/>
      <c r="IG138" s="37"/>
      <c r="IH138" s="37"/>
      <c r="II138" s="37"/>
      <c r="IJ138" s="37"/>
      <c r="IK138" s="37"/>
      <c r="IL138" s="37"/>
      <c r="IM138" s="37"/>
      <c r="IN138" s="37"/>
      <c r="IO138" s="37"/>
      <c r="IP138" s="37"/>
      <c r="IQ138" s="37"/>
      <c r="IR138" s="37"/>
      <c r="IS138" s="37"/>
      <c r="IT138" s="37"/>
      <c r="IU138" s="37"/>
      <c r="IV138" s="37"/>
      <c r="IW138" s="37"/>
      <c r="IX138" s="37"/>
      <c r="IY138" s="37"/>
      <c r="IZ138" s="37"/>
      <c r="JA138" s="37"/>
      <c r="JB138" s="37"/>
      <c r="JC138" s="37"/>
      <c r="JD138" s="37"/>
      <c r="JE138" s="37"/>
      <c r="JF138" s="37"/>
      <c r="JG138" s="37"/>
      <c r="JH138" s="37"/>
      <c r="JI138" s="37"/>
      <c r="JJ138" s="37"/>
      <c r="JK138" s="37"/>
      <c r="JL138" s="37"/>
      <c r="JM138" s="37"/>
      <c r="JN138" s="37"/>
      <c r="JO138" s="37"/>
      <c r="JP138" s="37"/>
      <c r="JQ138" s="37"/>
      <c r="JR138" s="37"/>
      <c r="JS138" s="37"/>
      <c r="JT138" s="37"/>
      <c r="JU138" s="37"/>
      <c r="JV138" s="37"/>
      <c r="JW138" s="37"/>
      <c r="JX138" s="37"/>
      <c r="JY138" s="37"/>
      <c r="JZ138" s="37"/>
      <c r="KA138" s="37"/>
      <c r="KB138" s="37"/>
      <c r="KC138" s="37"/>
      <c r="KD138" s="37"/>
      <c r="KE138" s="37"/>
      <c r="KF138" s="37"/>
      <c r="KG138" s="37"/>
      <c r="KH138" s="37"/>
      <c r="KI138" s="37"/>
      <c r="KJ138" s="37"/>
      <c r="KK138" s="37"/>
      <c r="KL138" s="37"/>
      <c r="KM138" s="37"/>
      <c r="KN138" s="37"/>
      <c r="KO138" s="37"/>
      <c r="KP138" s="37"/>
      <c r="KQ138" s="37"/>
      <c r="KR138" s="37"/>
      <c r="KS138" s="37"/>
      <c r="KT138" s="37"/>
      <c r="KU138" s="37"/>
      <c r="KV138" s="37"/>
      <c r="KW138" s="37"/>
      <c r="KX138" s="37"/>
      <c r="KY138" s="37"/>
      <c r="KZ138" s="37"/>
      <c r="LA138" s="37"/>
      <c r="LB138" s="37"/>
      <c r="LC138" s="37"/>
      <c r="LD138" s="37"/>
      <c r="LE138" s="37"/>
      <c r="LF138" s="37"/>
      <c r="LG138" s="37"/>
      <c r="LH138" s="37"/>
      <c r="LI138" s="37"/>
      <c r="LJ138" s="37"/>
      <c r="LK138" s="37"/>
      <c r="LL138" s="37"/>
      <c r="LM138" s="37"/>
      <c r="LN138" s="37"/>
      <c r="LO138" s="37"/>
      <c r="LP138" s="37"/>
      <c r="LQ138" s="37"/>
      <c r="LR138" s="37"/>
      <c r="LS138" s="37"/>
      <c r="LT138" s="37"/>
      <c r="LU138" s="37"/>
      <c r="LV138" s="37"/>
      <c r="LW138" s="37"/>
      <c r="LX138" s="37"/>
      <c r="LY138" s="37"/>
      <c r="LZ138" s="37"/>
      <c r="MA138" s="37"/>
      <c r="MB138" s="37"/>
      <c r="MC138" s="37"/>
      <c r="MD138" s="37"/>
      <c r="ME138" s="37"/>
      <c r="MF138" s="37"/>
      <c r="MG138" s="37"/>
      <c r="MH138" s="37"/>
      <c r="MI138" s="37"/>
      <c r="MJ138" s="37"/>
      <c r="MK138" s="37"/>
      <c r="ML138" s="37"/>
      <c r="MM138" s="37"/>
      <c r="MN138" s="37"/>
      <c r="MO138" s="37"/>
      <c r="MP138" s="37"/>
      <c r="MQ138" s="37"/>
      <c r="MR138" s="37"/>
      <c r="MS138" s="37"/>
      <c r="MT138" s="37"/>
      <c r="MU138" s="37"/>
      <c r="MV138" s="37"/>
      <c r="MW138" s="37"/>
    </row>
    <row r="139" customFormat="false" ht="15" hidden="false" customHeight="false" outlineLevel="0" collapsed="false">
      <c r="A139" s="36" t="s">
        <v>181</v>
      </c>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c r="AQ139" s="37"/>
      <c r="AR139" s="37"/>
      <c r="AS139" s="37"/>
      <c r="AT139" s="37"/>
      <c r="AU139" s="37"/>
      <c r="AV139" s="37"/>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c r="BT139" s="37"/>
      <c r="BU139" s="37"/>
      <c r="BV139" s="37"/>
      <c r="BW139" s="37"/>
      <c r="BX139" s="37"/>
      <c r="BY139" s="37"/>
      <c r="BZ139" s="37"/>
      <c r="CA139" s="37"/>
      <c r="CB139" s="37"/>
      <c r="CC139" s="37"/>
      <c r="CD139" s="37"/>
      <c r="CE139" s="37"/>
      <c r="CF139" s="37"/>
      <c r="CG139" s="37"/>
      <c r="CH139" s="37"/>
      <c r="CI139" s="37"/>
      <c r="CJ139" s="37"/>
      <c r="CK139" s="37"/>
      <c r="CL139" s="37"/>
      <c r="CM139" s="37"/>
      <c r="CN139" s="37"/>
      <c r="CO139" s="37"/>
      <c r="CP139" s="37"/>
      <c r="CQ139" s="37"/>
      <c r="CR139" s="37"/>
      <c r="CS139" s="37"/>
      <c r="CT139" s="37"/>
      <c r="CU139" s="37"/>
      <c r="CV139" s="37"/>
      <c r="CW139" s="37"/>
      <c r="CX139" s="37"/>
      <c r="CY139" s="37"/>
      <c r="CZ139" s="37"/>
      <c r="DA139" s="37"/>
      <c r="DB139" s="37"/>
      <c r="DC139" s="37"/>
      <c r="DD139" s="37"/>
      <c r="DE139" s="37"/>
      <c r="DF139" s="37"/>
      <c r="DG139" s="37"/>
      <c r="DH139" s="37"/>
      <c r="DI139" s="37"/>
      <c r="DJ139" s="37"/>
      <c r="DK139" s="37"/>
      <c r="DL139" s="37"/>
      <c r="DM139" s="37"/>
      <c r="DN139" s="37"/>
      <c r="DO139" s="37"/>
      <c r="DP139" s="37"/>
      <c r="DQ139" s="37"/>
      <c r="DR139" s="37"/>
      <c r="DS139" s="37"/>
      <c r="DT139" s="37"/>
      <c r="DU139" s="37"/>
      <c r="DV139" s="37"/>
      <c r="DW139" s="37"/>
      <c r="DX139" s="37"/>
      <c r="DY139" s="37"/>
      <c r="DZ139" s="37"/>
      <c r="EA139" s="37"/>
      <c r="EB139" s="37"/>
      <c r="EC139" s="37"/>
      <c r="ED139" s="37"/>
      <c r="EE139" s="37"/>
      <c r="EF139" s="37"/>
      <c r="EG139" s="37"/>
      <c r="EH139" s="37"/>
      <c r="EI139" s="37"/>
      <c r="EJ139" s="37"/>
      <c r="EK139" s="37"/>
      <c r="EL139" s="37"/>
      <c r="EM139" s="37"/>
      <c r="EN139" s="37"/>
      <c r="EO139" s="37"/>
      <c r="EP139" s="37"/>
      <c r="EQ139" s="37"/>
      <c r="ER139" s="37"/>
      <c r="ES139" s="37"/>
      <c r="ET139" s="37"/>
      <c r="EU139" s="37"/>
      <c r="EV139" s="37"/>
      <c r="EW139" s="37"/>
      <c r="EX139" s="37"/>
      <c r="EY139" s="37"/>
      <c r="EZ139" s="37"/>
      <c r="FA139" s="37"/>
      <c r="FB139" s="37"/>
      <c r="FC139" s="37"/>
      <c r="FD139" s="37"/>
      <c r="FE139" s="37"/>
      <c r="FF139" s="37"/>
      <c r="FG139" s="37"/>
      <c r="FH139" s="37"/>
      <c r="FI139" s="37"/>
      <c r="FJ139" s="37"/>
      <c r="FK139" s="37"/>
      <c r="FL139" s="37"/>
      <c r="FM139" s="37"/>
      <c r="FN139" s="37"/>
      <c r="FO139" s="37"/>
      <c r="FP139" s="37"/>
      <c r="FQ139" s="37"/>
      <c r="FR139" s="37"/>
      <c r="FS139" s="37"/>
      <c r="FT139" s="37"/>
      <c r="FU139" s="37"/>
      <c r="FV139" s="37"/>
      <c r="FW139" s="37"/>
      <c r="FX139" s="37"/>
      <c r="FY139" s="37"/>
      <c r="FZ139" s="37"/>
      <c r="GA139" s="37"/>
      <c r="GB139" s="37"/>
      <c r="GC139" s="37"/>
      <c r="GD139" s="37"/>
      <c r="GE139" s="37"/>
      <c r="GF139" s="37"/>
      <c r="GG139" s="37"/>
      <c r="GH139" s="37"/>
      <c r="GI139" s="37"/>
      <c r="GJ139" s="37"/>
      <c r="GK139" s="37"/>
      <c r="GL139" s="37"/>
      <c r="GM139" s="37"/>
      <c r="GN139" s="37"/>
      <c r="GO139" s="37"/>
      <c r="GP139" s="37"/>
      <c r="GQ139" s="37"/>
      <c r="GR139" s="37"/>
      <c r="GS139" s="37"/>
      <c r="GT139" s="37"/>
      <c r="GU139" s="37"/>
      <c r="GV139" s="37"/>
      <c r="GW139" s="37"/>
      <c r="GX139" s="37"/>
      <c r="GY139" s="37"/>
      <c r="GZ139" s="37"/>
      <c r="HA139" s="37"/>
      <c r="HB139" s="37"/>
      <c r="HC139" s="37"/>
      <c r="HD139" s="37"/>
      <c r="HE139" s="37"/>
      <c r="HF139" s="37"/>
      <c r="HG139" s="37"/>
      <c r="HH139" s="37"/>
      <c r="HI139" s="37"/>
      <c r="HJ139" s="37"/>
      <c r="HK139" s="37"/>
      <c r="HL139" s="37"/>
      <c r="HM139" s="37"/>
      <c r="HN139" s="37"/>
      <c r="HO139" s="37"/>
      <c r="HP139" s="37"/>
      <c r="HQ139" s="37"/>
      <c r="HR139" s="37"/>
      <c r="HS139" s="37"/>
      <c r="HT139" s="37"/>
      <c r="HU139" s="37"/>
      <c r="HV139" s="37"/>
      <c r="HW139" s="37"/>
      <c r="HX139" s="37"/>
      <c r="HY139" s="37"/>
      <c r="HZ139" s="37"/>
      <c r="IA139" s="37"/>
      <c r="IB139" s="37"/>
      <c r="IC139" s="37"/>
      <c r="ID139" s="37"/>
      <c r="IE139" s="37"/>
      <c r="IF139" s="37"/>
      <c r="IG139" s="37"/>
      <c r="IH139" s="37"/>
      <c r="II139" s="37"/>
      <c r="IJ139" s="37"/>
      <c r="IK139" s="37"/>
      <c r="IL139" s="37"/>
      <c r="IM139" s="37"/>
      <c r="IN139" s="37"/>
      <c r="IO139" s="37"/>
      <c r="IP139" s="37"/>
      <c r="IQ139" s="37"/>
      <c r="IR139" s="37"/>
      <c r="IS139" s="37"/>
      <c r="IT139" s="37"/>
      <c r="IU139" s="37"/>
      <c r="IV139" s="37"/>
      <c r="IW139" s="37"/>
      <c r="IX139" s="37"/>
      <c r="IY139" s="37"/>
      <c r="IZ139" s="37"/>
      <c r="JA139" s="37"/>
      <c r="JB139" s="37"/>
      <c r="JC139" s="37"/>
      <c r="JD139" s="37"/>
      <c r="JE139" s="37"/>
      <c r="JF139" s="37"/>
      <c r="JG139" s="37"/>
      <c r="JH139" s="37"/>
      <c r="JI139" s="37"/>
      <c r="JJ139" s="37"/>
      <c r="JK139" s="37"/>
      <c r="JL139" s="37"/>
      <c r="JM139" s="37"/>
      <c r="JN139" s="37"/>
      <c r="JO139" s="37"/>
      <c r="JP139" s="37"/>
      <c r="JQ139" s="37"/>
      <c r="JR139" s="37"/>
      <c r="JS139" s="37"/>
      <c r="JT139" s="37"/>
      <c r="JU139" s="37"/>
      <c r="JV139" s="37"/>
      <c r="JW139" s="37"/>
      <c r="JX139" s="37"/>
      <c r="JY139" s="37"/>
      <c r="JZ139" s="37"/>
      <c r="KA139" s="37"/>
      <c r="KB139" s="37"/>
      <c r="KC139" s="37"/>
      <c r="KD139" s="37"/>
      <c r="KE139" s="37"/>
      <c r="KF139" s="37"/>
      <c r="KG139" s="37"/>
      <c r="KH139" s="37"/>
      <c r="KI139" s="37"/>
      <c r="KJ139" s="37"/>
      <c r="KK139" s="37"/>
      <c r="KL139" s="37"/>
      <c r="KM139" s="37"/>
      <c r="KN139" s="37"/>
      <c r="KO139" s="37"/>
      <c r="KP139" s="37"/>
      <c r="KQ139" s="37"/>
      <c r="KR139" s="37"/>
      <c r="KS139" s="37"/>
      <c r="KT139" s="37"/>
      <c r="KU139" s="37"/>
      <c r="KV139" s="37"/>
      <c r="KW139" s="37"/>
      <c r="KX139" s="37"/>
      <c r="KY139" s="37"/>
      <c r="KZ139" s="37"/>
      <c r="LA139" s="37"/>
      <c r="LB139" s="37"/>
      <c r="LC139" s="37"/>
      <c r="LD139" s="37"/>
      <c r="LE139" s="37"/>
      <c r="LF139" s="37"/>
      <c r="LG139" s="37"/>
      <c r="LH139" s="37"/>
      <c r="LI139" s="37"/>
      <c r="LJ139" s="37"/>
      <c r="LK139" s="37"/>
      <c r="LL139" s="37"/>
      <c r="LM139" s="37"/>
      <c r="LN139" s="37"/>
      <c r="LO139" s="37"/>
      <c r="LP139" s="37"/>
      <c r="LQ139" s="37"/>
      <c r="LR139" s="37"/>
      <c r="LS139" s="37"/>
      <c r="LT139" s="37"/>
      <c r="LU139" s="37"/>
      <c r="LV139" s="37"/>
      <c r="LW139" s="37"/>
      <c r="LX139" s="37"/>
      <c r="LY139" s="37"/>
      <c r="LZ139" s="37"/>
      <c r="MA139" s="37"/>
      <c r="MB139" s="37"/>
      <c r="MC139" s="37"/>
      <c r="MD139" s="37"/>
      <c r="ME139" s="37"/>
      <c r="MF139" s="37"/>
      <c r="MG139" s="37"/>
      <c r="MH139" s="37"/>
      <c r="MI139" s="37"/>
      <c r="MJ139" s="37"/>
      <c r="MK139" s="37"/>
      <c r="ML139" s="37"/>
      <c r="MM139" s="37"/>
      <c r="MN139" s="37"/>
      <c r="MO139" s="37"/>
      <c r="MP139" s="37"/>
      <c r="MQ139" s="37"/>
      <c r="MR139" s="37"/>
      <c r="MS139" s="37"/>
      <c r="MT139" s="37"/>
      <c r="MU139" s="37"/>
      <c r="MV139" s="37"/>
      <c r="MW139" s="37"/>
    </row>
    <row r="140" customFormat="false" ht="15" hidden="false" customHeight="false" outlineLevel="0" collapsed="false">
      <c r="A140" s="34" t="s">
        <v>182</v>
      </c>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35"/>
      <c r="AS140" s="35"/>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35"/>
      <c r="BT140" s="35"/>
      <c r="BU140" s="35"/>
      <c r="BV140" s="35"/>
      <c r="BW140" s="35"/>
      <c r="BX140" s="35"/>
      <c r="BY140" s="35"/>
      <c r="BZ140" s="35"/>
      <c r="CA140" s="35"/>
      <c r="CB140" s="35"/>
      <c r="CC140" s="35"/>
      <c r="CD140" s="35"/>
      <c r="CE140" s="35"/>
      <c r="CF140" s="35"/>
      <c r="CG140" s="35"/>
      <c r="CH140" s="35"/>
      <c r="CI140" s="35"/>
      <c r="CJ140" s="35"/>
      <c r="CK140" s="35"/>
      <c r="CL140" s="35"/>
      <c r="CM140" s="35"/>
      <c r="CN140" s="35"/>
      <c r="CO140" s="35"/>
      <c r="CP140" s="35"/>
      <c r="CQ140" s="35"/>
      <c r="CR140" s="35"/>
      <c r="CS140" s="35"/>
      <c r="CT140" s="35"/>
      <c r="CU140" s="35"/>
      <c r="CV140" s="35"/>
      <c r="CW140" s="35"/>
      <c r="CX140" s="35"/>
      <c r="CY140" s="35"/>
      <c r="CZ140" s="35"/>
      <c r="DA140" s="35"/>
      <c r="DB140" s="35"/>
      <c r="DC140" s="35"/>
      <c r="DD140" s="35"/>
      <c r="DE140" s="35"/>
      <c r="DF140" s="35"/>
      <c r="DG140" s="35"/>
      <c r="DH140" s="35"/>
      <c r="DI140" s="35"/>
      <c r="DJ140" s="35"/>
      <c r="DK140" s="35"/>
      <c r="DL140" s="35"/>
      <c r="DM140" s="35"/>
      <c r="DN140" s="35"/>
      <c r="DO140" s="35"/>
      <c r="DP140" s="35"/>
      <c r="DQ140" s="35"/>
      <c r="DR140" s="35"/>
      <c r="DS140" s="35"/>
      <c r="DT140" s="35"/>
      <c r="DU140" s="35"/>
      <c r="DV140" s="35"/>
      <c r="DW140" s="35"/>
      <c r="DX140" s="35"/>
      <c r="DY140" s="35"/>
      <c r="DZ140" s="35"/>
      <c r="EA140" s="35"/>
      <c r="EB140" s="35"/>
      <c r="EC140" s="35"/>
      <c r="ED140" s="35"/>
      <c r="EE140" s="35"/>
      <c r="EF140" s="35"/>
      <c r="EG140" s="35"/>
      <c r="EH140" s="35"/>
      <c r="EI140" s="35"/>
      <c r="EJ140" s="35"/>
      <c r="EK140" s="35"/>
      <c r="EL140" s="35"/>
      <c r="EM140" s="35"/>
      <c r="EN140" s="35"/>
      <c r="EO140" s="35"/>
      <c r="EP140" s="35"/>
      <c r="EQ140" s="35"/>
      <c r="ER140" s="35"/>
      <c r="ES140" s="35"/>
      <c r="ET140" s="35"/>
      <c r="EU140" s="35"/>
      <c r="EV140" s="35"/>
      <c r="EW140" s="35"/>
      <c r="EX140" s="35"/>
      <c r="EY140" s="35"/>
      <c r="EZ140" s="35"/>
      <c r="FA140" s="35"/>
      <c r="FB140" s="35"/>
      <c r="FC140" s="35"/>
      <c r="FD140" s="35"/>
      <c r="FE140" s="35"/>
      <c r="FF140" s="35"/>
      <c r="FG140" s="35"/>
      <c r="FH140" s="35"/>
      <c r="FI140" s="35"/>
      <c r="FJ140" s="35"/>
      <c r="FK140" s="35"/>
      <c r="FL140" s="35"/>
      <c r="FM140" s="35"/>
      <c r="FN140" s="35"/>
      <c r="FO140" s="35"/>
      <c r="FP140" s="35"/>
      <c r="FQ140" s="35"/>
      <c r="FR140" s="35"/>
      <c r="FS140" s="35"/>
      <c r="FT140" s="35"/>
      <c r="FU140" s="35"/>
      <c r="FV140" s="35"/>
      <c r="FW140" s="35"/>
      <c r="FX140" s="35"/>
      <c r="FY140" s="35"/>
      <c r="FZ140" s="35"/>
      <c r="GA140" s="35"/>
      <c r="GB140" s="35"/>
      <c r="GC140" s="35"/>
      <c r="GD140" s="35"/>
      <c r="GE140" s="35"/>
      <c r="GF140" s="35"/>
      <c r="GG140" s="35"/>
      <c r="GH140" s="35"/>
      <c r="GI140" s="35"/>
      <c r="GJ140" s="35"/>
      <c r="GK140" s="35"/>
      <c r="GL140" s="35"/>
      <c r="GM140" s="35"/>
      <c r="GN140" s="35"/>
      <c r="GO140" s="35"/>
      <c r="GP140" s="35"/>
      <c r="GQ140" s="35"/>
      <c r="GR140" s="35"/>
      <c r="GS140" s="35"/>
      <c r="GT140" s="35"/>
      <c r="GU140" s="35"/>
      <c r="GV140" s="35"/>
      <c r="GW140" s="35"/>
      <c r="GX140" s="35"/>
      <c r="GY140" s="35"/>
      <c r="GZ140" s="35"/>
      <c r="HA140" s="35"/>
      <c r="HB140" s="35"/>
      <c r="HC140" s="35"/>
      <c r="HD140" s="35"/>
      <c r="HE140" s="35"/>
      <c r="HF140" s="35"/>
      <c r="HG140" s="35"/>
      <c r="HH140" s="35"/>
      <c r="HI140" s="35"/>
      <c r="HJ140" s="35"/>
      <c r="HK140" s="35"/>
      <c r="HL140" s="35"/>
      <c r="HM140" s="35"/>
      <c r="HN140" s="35"/>
      <c r="HO140" s="35"/>
      <c r="HP140" s="35"/>
      <c r="HQ140" s="35"/>
      <c r="HR140" s="35"/>
      <c r="HS140" s="35"/>
      <c r="HT140" s="35"/>
      <c r="HU140" s="35"/>
      <c r="HV140" s="35"/>
      <c r="HW140" s="35"/>
      <c r="HX140" s="35"/>
      <c r="HY140" s="35"/>
      <c r="HZ140" s="35"/>
      <c r="IA140" s="35"/>
      <c r="IB140" s="35"/>
      <c r="IC140" s="35"/>
      <c r="ID140" s="35"/>
      <c r="IE140" s="35"/>
      <c r="IF140" s="35"/>
      <c r="IG140" s="35"/>
      <c r="IH140" s="35"/>
      <c r="II140" s="35"/>
      <c r="IJ140" s="35"/>
      <c r="IK140" s="35"/>
      <c r="IL140" s="35"/>
      <c r="IM140" s="35"/>
      <c r="IN140" s="35"/>
      <c r="IO140" s="35"/>
      <c r="IP140" s="35"/>
      <c r="IQ140" s="35"/>
      <c r="IR140" s="35"/>
      <c r="IS140" s="35"/>
      <c r="IT140" s="35"/>
      <c r="IU140" s="35"/>
      <c r="IV140" s="35"/>
      <c r="IW140" s="35"/>
      <c r="IX140" s="35"/>
      <c r="IY140" s="35"/>
      <c r="IZ140" s="35"/>
      <c r="JA140" s="35"/>
      <c r="JB140" s="35"/>
      <c r="JC140" s="35"/>
      <c r="JD140" s="35"/>
      <c r="JE140" s="35"/>
      <c r="JF140" s="35"/>
      <c r="JG140" s="35"/>
      <c r="JH140" s="35"/>
      <c r="JI140" s="35"/>
      <c r="JJ140" s="35"/>
      <c r="JK140" s="35"/>
      <c r="JL140" s="35"/>
      <c r="JM140" s="35"/>
      <c r="JN140" s="35"/>
      <c r="JO140" s="35"/>
      <c r="JP140" s="35"/>
      <c r="JQ140" s="35"/>
      <c r="JR140" s="35"/>
      <c r="JS140" s="35"/>
      <c r="JT140" s="35"/>
      <c r="JU140" s="35"/>
      <c r="JV140" s="35"/>
      <c r="JW140" s="35"/>
      <c r="JX140" s="35"/>
      <c r="JY140" s="35"/>
      <c r="JZ140" s="35"/>
      <c r="KA140" s="35"/>
      <c r="KB140" s="35"/>
      <c r="KC140" s="35"/>
      <c r="KD140" s="35"/>
      <c r="KE140" s="35"/>
      <c r="KF140" s="35"/>
      <c r="KG140" s="35"/>
      <c r="KH140" s="35"/>
      <c r="KI140" s="35"/>
      <c r="KJ140" s="35"/>
      <c r="KK140" s="35"/>
      <c r="KL140" s="35"/>
      <c r="KM140" s="35"/>
      <c r="KN140" s="35"/>
      <c r="KO140" s="35"/>
      <c r="KP140" s="35"/>
      <c r="KQ140" s="35"/>
      <c r="KR140" s="35"/>
      <c r="KS140" s="35"/>
      <c r="KT140" s="35"/>
      <c r="KU140" s="35"/>
      <c r="KV140" s="35"/>
      <c r="KW140" s="35"/>
      <c r="KX140" s="35"/>
      <c r="KY140" s="35"/>
      <c r="KZ140" s="35"/>
      <c r="LA140" s="35"/>
      <c r="LB140" s="35"/>
      <c r="LC140" s="35"/>
      <c r="LD140" s="35"/>
      <c r="LE140" s="35"/>
      <c r="LF140" s="35"/>
      <c r="LG140" s="35"/>
      <c r="LH140" s="35"/>
      <c r="LI140" s="35"/>
      <c r="LJ140" s="35"/>
      <c r="LK140" s="35"/>
      <c r="LL140" s="35"/>
      <c r="LM140" s="35"/>
      <c r="LN140" s="35"/>
      <c r="LO140" s="35"/>
      <c r="LP140" s="35"/>
      <c r="LQ140" s="35"/>
      <c r="LR140" s="35"/>
      <c r="LS140" s="35"/>
      <c r="LT140" s="35"/>
      <c r="LU140" s="35"/>
      <c r="LV140" s="35"/>
      <c r="LW140" s="35"/>
      <c r="LX140" s="35"/>
      <c r="LY140" s="35"/>
      <c r="LZ140" s="35"/>
      <c r="MA140" s="35"/>
      <c r="MB140" s="35"/>
      <c r="MC140" s="35"/>
      <c r="MD140" s="35"/>
      <c r="ME140" s="35"/>
      <c r="MF140" s="35"/>
      <c r="MG140" s="35"/>
      <c r="MH140" s="35"/>
      <c r="MI140" s="35"/>
      <c r="MJ140" s="35"/>
      <c r="MK140" s="35"/>
      <c r="ML140" s="35"/>
      <c r="MM140" s="35"/>
      <c r="MN140" s="35"/>
      <c r="MO140" s="35"/>
      <c r="MP140" s="35"/>
      <c r="MQ140" s="35"/>
      <c r="MR140" s="35"/>
      <c r="MS140" s="35"/>
      <c r="MT140" s="35"/>
      <c r="MU140" s="35"/>
      <c r="MV140" s="35"/>
      <c r="MW140" s="35"/>
    </row>
    <row r="141" customFormat="false" ht="15" hidden="false" customHeight="false" outlineLevel="0" collapsed="false">
      <c r="A141" s="36" t="s">
        <v>183</v>
      </c>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c r="BT141" s="37"/>
      <c r="BU141" s="37"/>
      <c r="BV141" s="37"/>
      <c r="BW141" s="37"/>
      <c r="BX141" s="37"/>
      <c r="BY141" s="37"/>
      <c r="BZ141" s="37"/>
      <c r="CA141" s="37"/>
      <c r="CB141" s="37"/>
      <c r="CC141" s="37"/>
      <c r="CD141" s="37"/>
      <c r="CE141" s="37"/>
      <c r="CF141" s="37"/>
      <c r="CG141" s="37"/>
      <c r="CH141" s="37"/>
      <c r="CI141" s="37"/>
      <c r="CJ141" s="37"/>
      <c r="CK141" s="37"/>
      <c r="CL141" s="37"/>
      <c r="CM141" s="37"/>
      <c r="CN141" s="37"/>
      <c r="CO141" s="37"/>
      <c r="CP141" s="37"/>
      <c r="CQ141" s="37"/>
      <c r="CR141" s="37"/>
      <c r="CS141" s="37"/>
      <c r="CT141" s="37"/>
      <c r="CU141" s="37"/>
      <c r="CV141" s="37"/>
      <c r="CW141" s="37"/>
      <c r="CX141" s="37"/>
      <c r="CY141" s="37"/>
      <c r="CZ141" s="37"/>
      <c r="DA141" s="37"/>
      <c r="DB141" s="37"/>
      <c r="DC141" s="37"/>
      <c r="DD141" s="37"/>
      <c r="DE141" s="37"/>
      <c r="DF141" s="37"/>
      <c r="DG141" s="37"/>
      <c r="DH141" s="37"/>
      <c r="DI141" s="37"/>
      <c r="DJ141" s="37"/>
      <c r="DK141" s="37"/>
      <c r="DL141" s="37"/>
      <c r="DM141" s="37"/>
      <c r="DN141" s="37"/>
      <c r="DO141" s="37"/>
      <c r="DP141" s="37"/>
      <c r="DQ141" s="37"/>
      <c r="DR141" s="37"/>
      <c r="DS141" s="37"/>
      <c r="DT141" s="37"/>
      <c r="DU141" s="37"/>
      <c r="DV141" s="37"/>
      <c r="DW141" s="37"/>
      <c r="DX141" s="37"/>
      <c r="DY141" s="37"/>
      <c r="DZ141" s="37"/>
      <c r="EA141" s="37"/>
      <c r="EB141" s="37"/>
      <c r="EC141" s="37"/>
      <c r="ED141" s="37"/>
      <c r="EE141" s="37"/>
      <c r="EF141" s="37"/>
      <c r="EG141" s="37"/>
      <c r="EH141" s="37"/>
      <c r="EI141" s="37"/>
      <c r="EJ141" s="37"/>
      <c r="EK141" s="37"/>
      <c r="EL141" s="37"/>
      <c r="EM141" s="37"/>
      <c r="EN141" s="37"/>
      <c r="EO141" s="37"/>
      <c r="EP141" s="37"/>
      <c r="EQ141" s="37"/>
      <c r="ER141" s="37"/>
      <c r="ES141" s="37"/>
      <c r="ET141" s="37"/>
      <c r="EU141" s="37"/>
      <c r="EV141" s="37"/>
      <c r="EW141" s="37"/>
      <c r="EX141" s="37"/>
      <c r="EY141" s="37"/>
      <c r="EZ141" s="37"/>
      <c r="FA141" s="37"/>
      <c r="FB141" s="37"/>
      <c r="FC141" s="37"/>
      <c r="FD141" s="37"/>
      <c r="FE141" s="37"/>
      <c r="FF141" s="37"/>
      <c r="FG141" s="37"/>
      <c r="FH141" s="37"/>
      <c r="FI141" s="37"/>
      <c r="FJ141" s="37"/>
      <c r="FK141" s="37"/>
      <c r="FL141" s="37"/>
      <c r="FM141" s="37"/>
      <c r="FN141" s="37"/>
      <c r="FO141" s="37"/>
      <c r="FP141" s="37"/>
      <c r="FQ141" s="37"/>
      <c r="FR141" s="37"/>
      <c r="FS141" s="37"/>
      <c r="FT141" s="37"/>
      <c r="FU141" s="37"/>
      <c r="FV141" s="37"/>
      <c r="FW141" s="37"/>
      <c r="FX141" s="37"/>
      <c r="FY141" s="37"/>
      <c r="FZ141" s="37"/>
      <c r="GA141" s="37"/>
      <c r="GB141" s="37"/>
      <c r="GC141" s="37"/>
      <c r="GD141" s="37"/>
      <c r="GE141" s="37"/>
      <c r="GF141" s="37"/>
      <c r="GG141" s="37"/>
      <c r="GH141" s="37"/>
      <c r="GI141" s="37"/>
      <c r="GJ141" s="37"/>
      <c r="GK141" s="37"/>
      <c r="GL141" s="37"/>
      <c r="GM141" s="37"/>
      <c r="GN141" s="37"/>
      <c r="GO141" s="37"/>
      <c r="GP141" s="37"/>
      <c r="GQ141" s="37"/>
      <c r="GR141" s="37"/>
      <c r="GS141" s="37"/>
      <c r="GT141" s="37"/>
      <c r="GU141" s="37"/>
      <c r="GV141" s="37"/>
      <c r="GW141" s="37"/>
      <c r="GX141" s="37"/>
      <c r="GY141" s="37"/>
      <c r="GZ141" s="37"/>
      <c r="HA141" s="37"/>
      <c r="HB141" s="37"/>
      <c r="HC141" s="37"/>
      <c r="HD141" s="37"/>
      <c r="HE141" s="37"/>
      <c r="HF141" s="37"/>
      <c r="HG141" s="37"/>
      <c r="HH141" s="37"/>
      <c r="HI141" s="37"/>
      <c r="HJ141" s="37"/>
      <c r="HK141" s="37"/>
      <c r="HL141" s="37"/>
      <c r="HM141" s="37"/>
      <c r="HN141" s="37"/>
      <c r="HO141" s="37"/>
      <c r="HP141" s="37"/>
      <c r="HQ141" s="37"/>
      <c r="HR141" s="37"/>
      <c r="HS141" s="37"/>
      <c r="HT141" s="37"/>
      <c r="HU141" s="37"/>
      <c r="HV141" s="37"/>
      <c r="HW141" s="37"/>
      <c r="HX141" s="37"/>
      <c r="HY141" s="37"/>
      <c r="HZ141" s="37"/>
      <c r="IA141" s="37"/>
      <c r="IB141" s="37"/>
      <c r="IC141" s="37"/>
      <c r="ID141" s="37"/>
      <c r="IE141" s="37"/>
      <c r="IF141" s="37"/>
      <c r="IG141" s="37"/>
      <c r="IH141" s="37"/>
      <c r="II141" s="37"/>
      <c r="IJ141" s="37"/>
      <c r="IK141" s="37"/>
      <c r="IL141" s="37"/>
      <c r="IM141" s="37"/>
      <c r="IN141" s="37"/>
      <c r="IO141" s="37"/>
      <c r="IP141" s="37"/>
      <c r="IQ141" s="37"/>
      <c r="IR141" s="37"/>
      <c r="IS141" s="37"/>
      <c r="IT141" s="37"/>
      <c r="IU141" s="37"/>
      <c r="IV141" s="37"/>
      <c r="IW141" s="37"/>
      <c r="IX141" s="37"/>
      <c r="IY141" s="37"/>
      <c r="IZ141" s="37"/>
      <c r="JA141" s="37"/>
      <c r="JB141" s="37"/>
      <c r="JC141" s="37"/>
      <c r="JD141" s="37"/>
      <c r="JE141" s="37"/>
      <c r="JF141" s="37"/>
      <c r="JG141" s="37"/>
      <c r="JH141" s="37"/>
      <c r="JI141" s="37"/>
      <c r="JJ141" s="37"/>
      <c r="JK141" s="37"/>
      <c r="JL141" s="37"/>
      <c r="JM141" s="37"/>
      <c r="JN141" s="37"/>
      <c r="JO141" s="37"/>
      <c r="JP141" s="37"/>
      <c r="JQ141" s="37"/>
      <c r="JR141" s="37"/>
      <c r="JS141" s="37"/>
      <c r="JT141" s="37"/>
      <c r="JU141" s="37"/>
      <c r="JV141" s="37"/>
      <c r="JW141" s="37"/>
      <c r="JX141" s="37"/>
      <c r="JY141" s="37"/>
      <c r="JZ141" s="37"/>
      <c r="KA141" s="37"/>
      <c r="KB141" s="37"/>
      <c r="KC141" s="37"/>
      <c r="KD141" s="37"/>
      <c r="KE141" s="37"/>
      <c r="KF141" s="37"/>
      <c r="KG141" s="37"/>
      <c r="KH141" s="37"/>
      <c r="KI141" s="37"/>
      <c r="KJ141" s="37"/>
      <c r="KK141" s="37"/>
      <c r="KL141" s="37"/>
      <c r="KM141" s="37"/>
      <c r="KN141" s="37"/>
      <c r="KO141" s="37"/>
      <c r="KP141" s="37"/>
      <c r="KQ141" s="37"/>
      <c r="KR141" s="37"/>
      <c r="KS141" s="37"/>
      <c r="KT141" s="37"/>
      <c r="KU141" s="37"/>
      <c r="KV141" s="37"/>
      <c r="KW141" s="37"/>
      <c r="KX141" s="37"/>
      <c r="KY141" s="37"/>
      <c r="KZ141" s="37"/>
      <c r="LA141" s="37"/>
      <c r="LB141" s="37"/>
      <c r="LC141" s="37"/>
      <c r="LD141" s="37"/>
      <c r="LE141" s="37"/>
      <c r="LF141" s="37"/>
      <c r="LG141" s="37"/>
      <c r="LH141" s="37"/>
      <c r="LI141" s="37"/>
      <c r="LJ141" s="37"/>
      <c r="LK141" s="37"/>
      <c r="LL141" s="37"/>
      <c r="LM141" s="37"/>
      <c r="LN141" s="37"/>
      <c r="LO141" s="37"/>
      <c r="LP141" s="37"/>
      <c r="LQ141" s="37"/>
      <c r="LR141" s="37"/>
      <c r="LS141" s="37"/>
      <c r="LT141" s="37"/>
      <c r="LU141" s="37"/>
      <c r="LV141" s="37"/>
      <c r="LW141" s="37"/>
      <c r="LX141" s="37"/>
      <c r="LY141" s="37"/>
      <c r="LZ141" s="37"/>
      <c r="MA141" s="37"/>
      <c r="MB141" s="37"/>
      <c r="MC141" s="37"/>
      <c r="MD141" s="37"/>
      <c r="ME141" s="37"/>
      <c r="MF141" s="37"/>
      <c r="MG141" s="37"/>
      <c r="MH141" s="37"/>
      <c r="MI141" s="37"/>
      <c r="MJ141" s="37"/>
      <c r="MK141" s="37"/>
      <c r="ML141" s="37"/>
      <c r="MM141" s="37"/>
      <c r="MN141" s="37"/>
      <c r="MO141" s="37"/>
      <c r="MP141" s="37"/>
      <c r="MQ141" s="37"/>
      <c r="MR141" s="37"/>
      <c r="MS141" s="37"/>
      <c r="MT141" s="37"/>
      <c r="MU141" s="37"/>
      <c r="MV141" s="37"/>
      <c r="MW141" s="37"/>
    </row>
    <row r="142" customFormat="false" ht="15" hidden="false" customHeight="false" outlineLevel="0" collapsed="false">
      <c r="A142" s="38" t="s">
        <v>184</v>
      </c>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BG142" s="39"/>
      <c r="BH142" s="39"/>
      <c r="BI142" s="39"/>
      <c r="BJ142" s="39"/>
      <c r="BK142" s="39"/>
      <c r="BL142" s="39"/>
      <c r="BM142" s="39"/>
      <c r="BN142" s="39"/>
      <c r="BO142" s="39"/>
      <c r="BP142" s="39"/>
      <c r="BQ142" s="39"/>
      <c r="BR142" s="39"/>
      <c r="BS142" s="39"/>
      <c r="BT142" s="39"/>
      <c r="BU142" s="39"/>
      <c r="BV142" s="39"/>
      <c r="BW142" s="39"/>
      <c r="BX142" s="39"/>
      <c r="BY142" s="39"/>
      <c r="BZ142" s="39"/>
      <c r="CA142" s="39"/>
      <c r="CB142" s="39"/>
      <c r="CC142" s="39"/>
      <c r="CD142" s="39"/>
      <c r="CE142" s="39"/>
      <c r="CF142" s="39"/>
      <c r="CG142" s="39"/>
      <c r="CH142" s="39"/>
      <c r="CI142" s="39"/>
      <c r="CJ142" s="39"/>
      <c r="CK142" s="39"/>
      <c r="CL142" s="39"/>
      <c r="CM142" s="39"/>
      <c r="CN142" s="39"/>
      <c r="CO142" s="39"/>
      <c r="CP142" s="39"/>
      <c r="CQ142" s="39"/>
      <c r="CR142" s="39"/>
      <c r="CS142" s="39"/>
      <c r="CT142" s="39"/>
      <c r="CU142" s="39"/>
      <c r="CV142" s="39"/>
      <c r="CW142" s="39"/>
      <c r="CX142" s="39"/>
      <c r="CY142" s="39"/>
      <c r="CZ142" s="39"/>
      <c r="DA142" s="39"/>
      <c r="DB142" s="39"/>
      <c r="DC142" s="39"/>
      <c r="DD142" s="39"/>
      <c r="DE142" s="39"/>
      <c r="DF142" s="39"/>
      <c r="DG142" s="39"/>
      <c r="DH142" s="39"/>
      <c r="DI142" s="39"/>
      <c r="DJ142" s="39"/>
      <c r="DK142" s="39"/>
      <c r="DL142" s="39"/>
      <c r="DM142" s="39"/>
      <c r="DN142" s="39"/>
      <c r="DO142" s="39"/>
      <c r="DP142" s="39"/>
      <c r="DQ142" s="39"/>
      <c r="DR142" s="39"/>
      <c r="DS142" s="39"/>
      <c r="DT142" s="39"/>
      <c r="DU142" s="39"/>
      <c r="DV142" s="39"/>
      <c r="DW142" s="39"/>
      <c r="DX142" s="39"/>
      <c r="DY142" s="39"/>
      <c r="DZ142" s="39"/>
      <c r="EA142" s="39"/>
      <c r="EB142" s="39"/>
      <c r="EC142" s="39"/>
      <c r="ED142" s="39"/>
      <c r="EE142" s="39"/>
      <c r="EF142" s="39"/>
      <c r="EG142" s="39"/>
      <c r="EH142" s="39"/>
      <c r="EI142" s="39"/>
      <c r="EJ142" s="39"/>
      <c r="EK142" s="39"/>
      <c r="EL142" s="39"/>
      <c r="EM142" s="39"/>
      <c r="EN142" s="39"/>
      <c r="EO142" s="39"/>
      <c r="EP142" s="39"/>
      <c r="EQ142" s="39"/>
      <c r="ER142" s="39"/>
      <c r="ES142" s="39"/>
      <c r="ET142" s="39"/>
      <c r="EU142" s="39"/>
      <c r="EV142" s="39"/>
      <c r="EW142" s="39"/>
      <c r="EX142" s="39"/>
      <c r="EY142" s="39"/>
      <c r="EZ142" s="39"/>
      <c r="FA142" s="39"/>
      <c r="FB142" s="39"/>
      <c r="FC142" s="39"/>
      <c r="FD142" s="39"/>
      <c r="FE142" s="39"/>
      <c r="FF142" s="39"/>
      <c r="FG142" s="39"/>
      <c r="FH142" s="39"/>
      <c r="FI142" s="39"/>
      <c r="FJ142" s="39"/>
      <c r="FK142" s="39"/>
      <c r="FL142" s="39"/>
      <c r="FM142" s="39"/>
      <c r="FN142" s="39"/>
      <c r="FO142" s="39"/>
      <c r="FP142" s="39"/>
      <c r="FQ142" s="39"/>
      <c r="FR142" s="39"/>
      <c r="FS142" s="39"/>
      <c r="FT142" s="39"/>
      <c r="FU142" s="39"/>
      <c r="FV142" s="39"/>
      <c r="FW142" s="39"/>
      <c r="FX142" s="39"/>
      <c r="FY142" s="39"/>
      <c r="FZ142" s="39"/>
      <c r="GA142" s="39"/>
      <c r="GB142" s="39"/>
      <c r="GC142" s="39"/>
      <c r="GD142" s="39"/>
      <c r="GE142" s="39"/>
      <c r="GF142" s="39"/>
      <c r="GG142" s="39"/>
      <c r="GH142" s="39"/>
      <c r="GI142" s="39"/>
      <c r="GJ142" s="39"/>
      <c r="GK142" s="39"/>
      <c r="GL142" s="39"/>
      <c r="GM142" s="39"/>
      <c r="GN142" s="39"/>
      <c r="GO142" s="39"/>
      <c r="GP142" s="39"/>
      <c r="GQ142" s="39"/>
      <c r="GR142" s="39"/>
      <c r="GS142" s="39"/>
      <c r="GT142" s="39"/>
      <c r="GU142" s="39"/>
      <c r="GV142" s="39"/>
      <c r="GW142" s="39"/>
      <c r="GX142" s="39"/>
      <c r="GY142" s="39"/>
      <c r="GZ142" s="39"/>
      <c r="HA142" s="39"/>
      <c r="HB142" s="39"/>
      <c r="HC142" s="39"/>
      <c r="HD142" s="39"/>
      <c r="HE142" s="39"/>
      <c r="HF142" s="39"/>
      <c r="HG142" s="39"/>
      <c r="HH142" s="39"/>
      <c r="HI142" s="39"/>
      <c r="HJ142" s="39"/>
      <c r="HK142" s="39"/>
      <c r="HL142" s="39"/>
      <c r="HM142" s="39"/>
      <c r="HN142" s="39"/>
      <c r="HO142" s="39"/>
      <c r="HP142" s="39"/>
      <c r="HQ142" s="39"/>
      <c r="HR142" s="39"/>
      <c r="HS142" s="39"/>
      <c r="HT142" s="39"/>
      <c r="HU142" s="39"/>
      <c r="HV142" s="39"/>
      <c r="HW142" s="39"/>
      <c r="HX142" s="39"/>
      <c r="HY142" s="39"/>
      <c r="HZ142" s="39"/>
      <c r="IA142" s="39"/>
      <c r="IB142" s="39"/>
      <c r="IC142" s="39"/>
      <c r="ID142" s="39"/>
      <c r="IE142" s="39"/>
      <c r="IF142" s="39"/>
      <c r="IG142" s="39"/>
      <c r="IH142" s="39"/>
      <c r="II142" s="39"/>
      <c r="IJ142" s="39"/>
      <c r="IK142" s="39"/>
      <c r="IL142" s="39"/>
      <c r="IM142" s="39"/>
      <c r="IN142" s="39"/>
      <c r="IO142" s="39"/>
      <c r="IP142" s="39"/>
      <c r="IQ142" s="39"/>
      <c r="IR142" s="39"/>
      <c r="IS142" s="39"/>
      <c r="IT142" s="39"/>
      <c r="IU142" s="39"/>
      <c r="IV142" s="39"/>
      <c r="IW142" s="39"/>
      <c r="IX142" s="39"/>
      <c r="IY142" s="39"/>
      <c r="IZ142" s="39"/>
      <c r="JA142" s="39"/>
      <c r="JB142" s="39"/>
      <c r="JC142" s="39"/>
      <c r="JD142" s="39"/>
      <c r="JE142" s="39"/>
      <c r="JF142" s="39"/>
      <c r="JG142" s="39"/>
      <c r="JH142" s="39"/>
      <c r="JI142" s="39"/>
      <c r="JJ142" s="39"/>
      <c r="JK142" s="39"/>
      <c r="JL142" s="39"/>
      <c r="JM142" s="39"/>
      <c r="JN142" s="39"/>
      <c r="JO142" s="39"/>
      <c r="JP142" s="39"/>
      <c r="JQ142" s="39"/>
      <c r="JR142" s="39"/>
      <c r="JS142" s="39"/>
      <c r="JT142" s="39"/>
      <c r="JU142" s="39"/>
      <c r="JV142" s="39"/>
      <c r="JW142" s="39"/>
      <c r="JX142" s="39"/>
      <c r="JY142" s="39"/>
      <c r="JZ142" s="39"/>
      <c r="KA142" s="39"/>
      <c r="KB142" s="39"/>
      <c r="KC142" s="39"/>
      <c r="KD142" s="39"/>
      <c r="KE142" s="39"/>
      <c r="KF142" s="39"/>
      <c r="KG142" s="39"/>
      <c r="KH142" s="39"/>
      <c r="KI142" s="39"/>
      <c r="KJ142" s="39"/>
      <c r="KK142" s="39"/>
      <c r="KL142" s="39"/>
      <c r="KM142" s="39"/>
      <c r="KN142" s="39"/>
      <c r="KO142" s="39"/>
      <c r="KP142" s="39"/>
      <c r="KQ142" s="39"/>
      <c r="KR142" s="39"/>
      <c r="KS142" s="39"/>
      <c r="KT142" s="39"/>
      <c r="KU142" s="39"/>
      <c r="KV142" s="39"/>
      <c r="KW142" s="39"/>
      <c r="KX142" s="39"/>
      <c r="KY142" s="39"/>
      <c r="KZ142" s="39"/>
      <c r="LA142" s="39"/>
      <c r="LB142" s="39"/>
      <c r="LC142" s="39"/>
      <c r="LD142" s="39"/>
      <c r="LE142" s="39"/>
      <c r="LF142" s="39"/>
      <c r="LG142" s="39"/>
      <c r="LH142" s="39"/>
      <c r="LI142" s="39"/>
      <c r="LJ142" s="39"/>
      <c r="LK142" s="39"/>
      <c r="LL142" s="39"/>
      <c r="LM142" s="39"/>
      <c r="LN142" s="39"/>
      <c r="LO142" s="39"/>
      <c r="LP142" s="39"/>
      <c r="LQ142" s="39"/>
      <c r="LR142" s="39"/>
      <c r="LS142" s="39"/>
      <c r="LT142" s="39"/>
      <c r="LU142" s="39"/>
      <c r="LV142" s="39"/>
      <c r="LW142" s="39"/>
      <c r="LX142" s="39"/>
      <c r="LY142" s="39"/>
      <c r="LZ142" s="39"/>
      <c r="MA142" s="39"/>
      <c r="MB142" s="39"/>
      <c r="MC142" s="39"/>
      <c r="MD142" s="39"/>
      <c r="ME142" s="39"/>
      <c r="MF142" s="39"/>
      <c r="MG142" s="39"/>
      <c r="MH142" s="39"/>
      <c r="MI142" s="39"/>
      <c r="MJ142" s="39"/>
      <c r="MK142" s="39"/>
      <c r="ML142" s="39"/>
      <c r="MM142" s="39"/>
      <c r="MN142" s="39"/>
      <c r="MO142" s="39"/>
      <c r="MP142" s="39"/>
      <c r="MQ142" s="39"/>
      <c r="MR142" s="39"/>
      <c r="MS142" s="39"/>
      <c r="MT142" s="39"/>
      <c r="MU142" s="39"/>
      <c r="MV142" s="39"/>
      <c r="MW142" s="39"/>
    </row>
    <row r="143" customFormat="false" ht="15" hidden="false" customHeight="false" outlineLevel="0" collapsed="false">
      <c r="A143" s="40" t="s">
        <v>185</v>
      </c>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c r="AA143" s="41"/>
      <c r="AB143" s="41"/>
      <c r="AC143" s="41"/>
      <c r="AD143" s="41"/>
      <c r="AE143" s="41"/>
      <c r="AF143" s="41"/>
      <c r="AG143" s="41"/>
      <c r="AH143" s="41"/>
      <c r="AI143" s="41"/>
      <c r="AJ143" s="41"/>
      <c r="AK143" s="41"/>
      <c r="AL143" s="41"/>
      <c r="AM143" s="41"/>
      <c r="AN143" s="41"/>
      <c r="AO143" s="41"/>
      <c r="AP143" s="41"/>
      <c r="AQ143" s="41"/>
      <c r="AR143" s="41"/>
      <c r="AS143" s="41"/>
      <c r="AT143" s="41"/>
      <c r="AU143" s="41"/>
      <c r="AV143" s="41"/>
      <c r="AW143" s="41"/>
      <c r="AX143" s="41"/>
      <c r="AY143" s="41"/>
      <c r="AZ143" s="41"/>
      <c r="BA143" s="41"/>
      <c r="BB143" s="41"/>
      <c r="BC143" s="41"/>
      <c r="BD143" s="41"/>
      <c r="BE143" s="41"/>
      <c r="BF143" s="41"/>
      <c r="BG143" s="41"/>
      <c r="BH143" s="41"/>
      <c r="BI143" s="41"/>
      <c r="BJ143" s="41"/>
      <c r="BK143" s="41"/>
      <c r="BL143" s="41"/>
      <c r="BM143" s="41"/>
      <c r="BN143" s="41"/>
      <c r="BO143" s="41"/>
      <c r="BP143" s="41"/>
      <c r="BQ143" s="41"/>
      <c r="BR143" s="41"/>
      <c r="BS143" s="41"/>
      <c r="BT143" s="41"/>
      <c r="BU143" s="41"/>
      <c r="BV143" s="41"/>
      <c r="BW143" s="41"/>
      <c r="BX143" s="41"/>
      <c r="BY143" s="41"/>
      <c r="BZ143" s="41"/>
      <c r="CA143" s="41"/>
      <c r="CB143" s="41"/>
      <c r="CC143" s="41"/>
      <c r="CD143" s="41"/>
      <c r="CE143" s="41"/>
      <c r="CF143" s="41"/>
      <c r="CG143" s="41"/>
      <c r="CH143" s="41"/>
      <c r="CI143" s="41"/>
      <c r="CJ143" s="41"/>
      <c r="CK143" s="41"/>
      <c r="CL143" s="41"/>
      <c r="CM143" s="41"/>
      <c r="CN143" s="41"/>
      <c r="CO143" s="41"/>
      <c r="CP143" s="41"/>
      <c r="CQ143" s="41"/>
      <c r="CR143" s="41"/>
      <c r="CS143" s="41"/>
      <c r="CT143" s="41"/>
      <c r="CU143" s="41"/>
      <c r="CV143" s="41"/>
      <c r="CW143" s="41"/>
      <c r="CX143" s="41"/>
      <c r="CY143" s="41"/>
      <c r="CZ143" s="41"/>
      <c r="DA143" s="41"/>
      <c r="DB143" s="41"/>
      <c r="DC143" s="41"/>
      <c r="DD143" s="41"/>
      <c r="DE143" s="41"/>
      <c r="DF143" s="41"/>
      <c r="DG143" s="41"/>
      <c r="DH143" s="41"/>
      <c r="DI143" s="41"/>
      <c r="DJ143" s="41"/>
      <c r="DK143" s="41"/>
      <c r="DL143" s="41"/>
      <c r="DM143" s="41"/>
      <c r="DN143" s="41"/>
      <c r="DO143" s="41"/>
      <c r="DP143" s="41"/>
      <c r="DQ143" s="41"/>
      <c r="DR143" s="41"/>
      <c r="DS143" s="41"/>
      <c r="DT143" s="41"/>
      <c r="DU143" s="41"/>
      <c r="DV143" s="41"/>
      <c r="DW143" s="41"/>
      <c r="DX143" s="41"/>
      <c r="DY143" s="41"/>
      <c r="DZ143" s="41"/>
      <c r="EA143" s="41"/>
      <c r="EB143" s="41"/>
      <c r="EC143" s="41"/>
      <c r="ED143" s="41"/>
      <c r="EE143" s="41"/>
      <c r="EF143" s="41"/>
      <c r="EG143" s="41"/>
      <c r="EH143" s="41"/>
      <c r="EI143" s="41"/>
      <c r="EJ143" s="41"/>
      <c r="EK143" s="41"/>
      <c r="EL143" s="41"/>
      <c r="EM143" s="41"/>
      <c r="EN143" s="41"/>
      <c r="EO143" s="41"/>
      <c r="EP143" s="41"/>
      <c r="EQ143" s="41"/>
      <c r="ER143" s="41"/>
      <c r="ES143" s="41"/>
      <c r="ET143" s="41"/>
      <c r="EU143" s="41"/>
      <c r="EV143" s="41"/>
      <c r="EW143" s="41"/>
      <c r="EX143" s="41"/>
      <c r="EY143" s="41"/>
      <c r="EZ143" s="41"/>
      <c r="FA143" s="41"/>
      <c r="FB143" s="41"/>
      <c r="FC143" s="41"/>
      <c r="FD143" s="41"/>
      <c r="FE143" s="41"/>
      <c r="FF143" s="41"/>
      <c r="FG143" s="41"/>
      <c r="FH143" s="41"/>
      <c r="FI143" s="41"/>
      <c r="FJ143" s="41"/>
      <c r="FK143" s="41"/>
      <c r="FL143" s="41"/>
      <c r="FM143" s="41"/>
      <c r="FN143" s="41"/>
      <c r="FO143" s="41"/>
      <c r="FP143" s="41"/>
      <c r="FQ143" s="41"/>
      <c r="FR143" s="41"/>
      <c r="FS143" s="41"/>
      <c r="FT143" s="41"/>
      <c r="FU143" s="41"/>
      <c r="FV143" s="41"/>
      <c r="FW143" s="41"/>
      <c r="FX143" s="41"/>
      <c r="FY143" s="41"/>
      <c r="FZ143" s="41"/>
      <c r="GA143" s="41"/>
      <c r="GB143" s="41"/>
      <c r="GC143" s="41"/>
      <c r="GD143" s="41"/>
      <c r="GE143" s="41"/>
      <c r="GF143" s="41"/>
      <c r="GG143" s="41"/>
      <c r="GH143" s="41"/>
      <c r="GI143" s="41"/>
      <c r="GJ143" s="41"/>
      <c r="GK143" s="41"/>
      <c r="GL143" s="41"/>
      <c r="GM143" s="41"/>
      <c r="GN143" s="41"/>
      <c r="GO143" s="41"/>
      <c r="GP143" s="41"/>
      <c r="GQ143" s="41"/>
      <c r="GR143" s="41"/>
      <c r="GS143" s="41"/>
      <c r="GT143" s="41"/>
      <c r="GU143" s="41"/>
      <c r="GV143" s="41"/>
      <c r="GW143" s="41"/>
      <c r="GX143" s="41"/>
      <c r="GY143" s="41"/>
      <c r="GZ143" s="41"/>
      <c r="HA143" s="41"/>
      <c r="HB143" s="41"/>
      <c r="HC143" s="41"/>
      <c r="HD143" s="41"/>
      <c r="HE143" s="41"/>
      <c r="HF143" s="41"/>
      <c r="HG143" s="41"/>
      <c r="HH143" s="41"/>
      <c r="HI143" s="41"/>
      <c r="HJ143" s="41"/>
      <c r="HK143" s="41"/>
      <c r="HL143" s="41"/>
      <c r="HM143" s="41"/>
      <c r="HN143" s="41"/>
      <c r="HO143" s="41"/>
      <c r="HP143" s="41"/>
      <c r="HQ143" s="41"/>
      <c r="HR143" s="41"/>
      <c r="HS143" s="41"/>
      <c r="HT143" s="41"/>
      <c r="HU143" s="41"/>
      <c r="HV143" s="41"/>
      <c r="HW143" s="41"/>
      <c r="HX143" s="41"/>
      <c r="HY143" s="41"/>
      <c r="HZ143" s="41"/>
      <c r="IA143" s="41"/>
      <c r="IB143" s="41"/>
      <c r="IC143" s="41"/>
      <c r="ID143" s="41"/>
      <c r="IE143" s="41"/>
      <c r="IF143" s="41"/>
      <c r="IG143" s="41"/>
      <c r="IH143" s="41"/>
      <c r="II143" s="41"/>
      <c r="IJ143" s="41"/>
      <c r="IK143" s="41"/>
      <c r="IL143" s="41"/>
      <c r="IM143" s="41"/>
      <c r="IN143" s="41"/>
      <c r="IO143" s="41"/>
      <c r="IP143" s="41"/>
      <c r="IQ143" s="41"/>
      <c r="IR143" s="41"/>
      <c r="IS143" s="41"/>
      <c r="IT143" s="41"/>
      <c r="IU143" s="41"/>
      <c r="IV143" s="41"/>
      <c r="IW143" s="41"/>
      <c r="IX143" s="41"/>
      <c r="IY143" s="41"/>
      <c r="IZ143" s="41"/>
      <c r="JA143" s="41"/>
      <c r="JB143" s="41"/>
      <c r="JC143" s="41"/>
      <c r="JD143" s="41"/>
      <c r="JE143" s="41"/>
      <c r="JF143" s="41"/>
      <c r="JG143" s="41"/>
      <c r="JH143" s="41"/>
      <c r="JI143" s="41"/>
      <c r="JJ143" s="41"/>
      <c r="JK143" s="41"/>
      <c r="JL143" s="41"/>
      <c r="JM143" s="41"/>
      <c r="JN143" s="41"/>
      <c r="JO143" s="41"/>
      <c r="JP143" s="41"/>
      <c r="JQ143" s="41"/>
      <c r="JR143" s="41"/>
      <c r="JS143" s="41"/>
      <c r="JT143" s="41"/>
      <c r="JU143" s="41"/>
      <c r="JV143" s="41"/>
      <c r="JW143" s="41"/>
      <c r="JX143" s="41"/>
      <c r="JY143" s="41"/>
      <c r="JZ143" s="41"/>
      <c r="KA143" s="41"/>
      <c r="KB143" s="41"/>
      <c r="KC143" s="41"/>
      <c r="KD143" s="41"/>
      <c r="KE143" s="41"/>
      <c r="KF143" s="41"/>
      <c r="KG143" s="41"/>
      <c r="KH143" s="41"/>
      <c r="KI143" s="41"/>
      <c r="KJ143" s="41"/>
      <c r="KK143" s="41"/>
      <c r="KL143" s="41"/>
      <c r="KM143" s="41"/>
      <c r="KN143" s="41"/>
      <c r="KO143" s="41"/>
      <c r="KP143" s="41"/>
      <c r="KQ143" s="41"/>
      <c r="KR143" s="41"/>
      <c r="KS143" s="41"/>
      <c r="KT143" s="41"/>
      <c r="KU143" s="41"/>
      <c r="KV143" s="41"/>
      <c r="KW143" s="41"/>
      <c r="KX143" s="41"/>
      <c r="KY143" s="41"/>
      <c r="KZ143" s="41"/>
      <c r="LA143" s="41"/>
      <c r="LB143" s="41"/>
      <c r="LC143" s="41"/>
      <c r="LD143" s="41"/>
      <c r="LE143" s="41"/>
      <c r="LF143" s="41"/>
      <c r="LG143" s="41"/>
      <c r="LH143" s="41"/>
      <c r="LI143" s="41"/>
      <c r="LJ143" s="41"/>
      <c r="LK143" s="41"/>
      <c r="LL143" s="41"/>
      <c r="LM143" s="41"/>
      <c r="LN143" s="41"/>
      <c r="LO143" s="41"/>
      <c r="LP143" s="41"/>
      <c r="LQ143" s="41"/>
      <c r="LR143" s="41"/>
      <c r="LS143" s="41"/>
      <c r="LT143" s="41"/>
      <c r="LU143" s="41"/>
      <c r="LV143" s="41"/>
      <c r="LW143" s="41"/>
      <c r="LX143" s="41"/>
      <c r="LY143" s="41"/>
      <c r="LZ143" s="41"/>
      <c r="MA143" s="41"/>
      <c r="MB143" s="41"/>
      <c r="MC143" s="41"/>
      <c r="MD143" s="41"/>
      <c r="ME143" s="41"/>
      <c r="MF143" s="41"/>
      <c r="MG143" s="41"/>
      <c r="MH143" s="41"/>
      <c r="MI143" s="41"/>
      <c r="MJ143" s="41"/>
      <c r="MK143" s="41"/>
      <c r="ML143" s="41"/>
      <c r="MM143" s="41"/>
      <c r="MN143" s="41"/>
      <c r="MO143" s="41"/>
      <c r="MP143" s="41"/>
      <c r="MQ143" s="41"/>
      <c r="MR143" s="41"/>
      <c r="MS143" s="41"/>
      <c r="MT143" s="41"/>
      <c r="MU143" s="41"/>
      <c r="MV143" s="41"/>
      <c r="MW143" s="41"/>
    </row>
    <row r="144" customFormat="false" ht="15" hidden="false" customHeight="false" outlineLevel="0" collapsed="false">
      <c r="A144" s="34" t="s">
        <v>186</v>
      </c>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35"/>
      <c r="AS144" s="35"/>
      <c r="AT144" s="35"/>
      <c r="AU144" s="35"/>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c r="BT144" s="35"/>
      <c r="BU144" s="35"/>
      <c r="BV144" s="35"/>
      <c r="BW144" s="35"/>
      <c r="BX144" s="35"/>
      <c r="BY144" s="35"/>
      <c r="BZ144" s="35"/>
      <c r="CA144" s="35"/>
      <c r="CB144" s="35"/>
      <c r="CC144" s="35"/>
      <c r="CD144" s="35"/>
      <c r="CE144" s="35"/>
      <c r="CF144" s="35"/>
      <c r="CG144" s="35"/>
      <c r="CH144" s="35"/>
      <c r="CI144" s="35"/>
      <c r="CJ144" s="35"/>
      <c r="CK144" s="35"/>
      <c r="CL144" s="35"/>
      <c r="CM144" s="35"/>
      <c r="CN144" s="35"/>
      <c r="CO144" s="35"/>
      <c r="CP144" s="35"/>
      <c r="CQ144" s="35"/>
      <c r="CR144" s="35"/>
      <c r="CS144" s="35"/>
      <c r="CT144" s="35"/>
      <c r="CU144" s="35"/>
      <c r="CV144" s="35"/>
      <c r="CW144" s="35"/>
      <c r="CX144" s="35"/>
      <c r="CY144" s="35"/>
      <c r="CZ144" s="35"/>
      <c r="DA144" s="35"/>
      <c r="DB144" s="35"/>
      <c r="DC144" s="35"/>
      <c r="DD144" s="35"/>
      <c r="DE144" s="35"/>
      <c r="DF144" s="35"/>
      <c r="DG144" s="35"/>
      <c r="DH144" s="35"/>
      <c r="DI144" s="35"/>
      <c r="DJ144" s="35"/>
      <c r="DK144" s="35"/>
      <c r="DL144" s="35"/>
      <c r="DM144" s="35"/>
      <c r="DN144" s="35"/>
      <c r="DO144" s="35"/>
      <c r="DP144" s="35"/>
      <c r="DQ144" s="35"/>
      <c r="DR144" s="35"/>
      <c r="DS144" s="35"/>
      <c r="DT144" s="35"/>
      <c r="DU144" s="35"/>
      <c r="DV144" s="35"/>
      <c r="DW144" s="35"/>
      <c r="DX144" s="35"/>
      <c r="DY144" s="35"/>
      <c r="DZ144" s="35"/>
      <c r="EA144" s="35"/>
      <c r="EB144" s="35"/>
      <c r="EC144" s="35"/>
      <c r="ED144" s="35"/>
      <c r="EE144" s="35"/>
      <c r="EF144" s="35"/>
      <c r="EG144" s="35"/>
      <c r="EH144" s="35"/>
      <c r="EI144" s="35"/>
      <c r="EJ144" s="35"/>
      <c r="EK144" s="35"/>
      <c r="EL144" s="35"/>
      <c r="EM144" s="35"/>
      <c r="EN144" s="35"/>
      <c r="EO144" s="35"/>
      <c r="EP144" s="35"/>
      <c r="EQ144" s="35"/>
      <c r="ER144" s="35"/>
      <c r="ES144" s="35"/>
      <c r="ET144" s="35"/>
      <c r="EU144" s="35"/>
      <c r="EV144" s="35"/>
      <c r="EW144" s="35"/>
      <c r="EX144" s="35"/>
      <c r="EY144" s="35"/>
      <c r="EZ144" s="35"/>
      <c r="FA144" s="35"/>
      <c r="FB144" s="35"/>
      <c r="FC144" s="35"/>
      <c r="FD144" s="35"/>
      <c r="FE144" s="35"/>
      <c r="FF144" s="35"/>
      <c r="FG144" s="35"/>
      <c r="FH144" s="35"/>
      <c r="FI144" s="35"/>
      <c r="FJ144" s="35"/>
      <c r="FK144" s="35"/>
      <c r="FL144" s="35"/>
      <c r="FM144" s="35"/>
      <c r="FN144" s="35"/>
      <c r="FO144" s="35"/>
      <c r="FP144" s="35"/>
      <c r="FQ144" s="35"/>
      <c r="FR144" s="35"/>
      <c r="FS144" s="35"/>
      <c r="FT144" s="35"/>
      <c r="FU144" s="35"/>
      <c r="FV144" s="35"/>
      <c r="FW144" s="35"/>
      <c r="FX144" s="35"/>
      <c r="FY144" s="35"/>
      <c r="FZ144" s="35"/>
      <c r="GA144" s="35"/>
      <c r="GB144" s="35"/>
      <c r="GC144" s="35"/>
      <c r="GD144" s="35"/>
      <c r="GE144" s="35"/>
      <c r="GF144" s="35"/>
      <c r="GG144" s="35"/>
      <c r="GH144" s="35"/>
      <c r="GI144" s="35"/>
      <c r="GJ144" s="35"/>
      <c r="GK144" s="35"/>
      <c r="GL144" s="35"/>
      <c r="GM144" s="35"/>
      <c r="GN144" s="35"/>
      <c r="GO144" s="35"/>
      <c r="GP144" s="35"/>
      <c r="GQ144" s="35"/>
      <c r="GR144" s="35"/>
      <c r="GS144" s="35"/>
      <c r="GT144" s="35"/>
      <c r="GU144" s="35"/>
      <c r="GV144" s="35"/>
      <c r="GW144" s="35"/>
      <c r="GX144" s="35"/>
      <c r="GY144" s="35"/>
      <c r="GZ144" s="35"/>
      <c r="HA144" s="35"/>
      <c r="HB144" s="35"/>
      <c r="HC144" s="35"/>
      <c r="HD144" s="35"/>
      <c r="HE144" s="35"/>
      <c r="HF144" s="35"/>
      <c r="HG144" s="35"/>
      <c r="HH144" s="35"/>
      <c r="HI144" s="35"/>
      <c r="HJ144" s="35"/>
      <c r="HK144" s="35"/>
      <c r="HL144" s="35"/>
      <c r="HM144" s="35"/>
      <c r="HN144" s="35"/>
      <c r="HO144" s="35"/>
      <c r="HP144" s="35"/>
      <c r="HQ144" s="35"/>
      <c r="HR144" s="35"/>
      <c r="HS144" s="35"/>
      <c r="HT144" s="35"/>
      <c r="HU144" s="35"/>
      <c r="HV144" s="35"/>
      <c r="HW144" s="35"/>
      <c r="HX144" s="35"/>
      <c r="HY144" s="35"/>
      <c r="HZ144" s="35"/>
      <c r="IA144" s="35"/>
      <c r="IB144" s="35"/>
      <c r="IC144" s="35"/>
      <c r="ID144" s="35"/>
      <c r="IE144" s="35"/>
      <c r="IF144" s="35"/>
      <c r="IG144" s="35"/>
      <c r="IH144" s="35"/>
      <c r="II144" s="35"/>
      <c r="IJ144" s="35"/>
      <c r="IK144" s="35"/>
      <c r="IL144" s="35"/>
      <c r="IM144" s="35"/>
      <c r="IN144" s="35"/>
      <c r="IO144" s="35"/>
      <c r="IP144" s="35"/>
      <c r="IQ144" s="35"/>
      <c r="IR144" s="35"/>
      <c r="IS144" s="35"/>
      <c r="IT144" s="35"/>
      <c r="IU144" s="35"/>
      <c r="IV144" s="35"/>
      <c r="IW144" s="35"/>
      <c r="IX144" s="35"/>
      <c r="IY144" s="35"/>
      <c r="IZ144" s="35"/>
      <c r="JA144" s="35"/>
      <c r="JB144" s="35"/>
      <c r="JC144" s="35"/>
      <c r="JD144" s="35"/>
      <c r="JE144" s="35"/>
      <c r="JF144" s="35"/>
      <c r="JG144" s="35"/>
      <c r="JH144" s="35"/>
      <c r="JI144" s="35"/>
      <c r="JJ144" s="35"/>
      <c r="JK144" s="35"/>
      <c r="JL144" s="35"/>
      <c r="JM144" s="35"/>
      <c r="JN144" s="35"/>
      <c r="JO144" s="35"/>
      <c r="JP144" s="35"/>
      <c r="JQ144" s="35"/>
      <c r="JR144" s="35"/>
      <c r="JS144" s="35"/>
      <c r="JT144" s="35"/>
      <c r="JU144" s="35"/>
      <c r="JV144" s="35"/>
      <c r="JW144" s="35"/>
      <c r="JX144" s="35"/>
      <c r="JY144" s="35"/>
      <c r="JZ144" s="35"/>
      <c r="KA144" s="35"/>
      <c r="KB144" s="35"/>
      <c r="KC144" s="35"/>
      <c r="KD144" s="35"/>
      <c r="KE144" s="35"/>
      <c r="KF144" s="35"/>
      <c r="KG144" s="35"/>
      <c r="KH144" s="35"/>
      <c r="KI144" s="35"/>
      <c r="KJ144" s="35"/>
      <c r="KK144" s="35"/>
      <c r="KL144" s="35"/>
      <c r="KM144" s="35"/>
      <c r="KN144" s="35"/>
      <c r="KO144" s="35"/>
      <c r="KP144" s="35"/>
      <c r="KQ144" s="35"/>
      <c r="KR144" s="35"/>
      <c r="KS144" s="35"/>
      <c r="KT144" s="35"/>
      <c r="KU144" s="35"/>
      <c r="KV144" s="35"/>
      <c r="KW144" s="35"/>
      <c r="KX144" s="35"/>
      <c r="KY144" s="35"/>
      <c r="KZ144" s="35"/>
      <c r="LA144" s="35"/>
      <c r="LB144" s="35"/>
      <c r="LC144" s="35"/>
      <c r="LD144" s="35"/>
      <c r="LE144" s="35"/>
      <c r="LF144" s="35"/>
      <c r="LG144" s="35"/>
      <c r="LH144" s="35"/>
      <c r="LI144" s="35"/>
      <c r="LJ144" s="35"/>
      <c r="LK144" s="35"/>
      <c r="LL144" s="35"/>
      <c r="LM144" s="35"/>
      <c r="LN144" s="35"/>
      <c r="LO144" s="35"/>
      <c r="LP144" s="35"/>
      <c r="LQ144" s="35"/>
      <c r="LR144" s="35"/>
      <c r="LS144" s="35"/>
      <c r="LT144" s="35"/>
      <c r="LU144" s="35"/>
      <c r="LV144" s="35"/>
      <c r="LW144" s="35"/>
      <c r="LX144" s="35"/>
      <c r="LY144" s="35"/>
      <c r="LZ144" s="35"/>
      <c r="MA144" s="35"/>
      <c r="MB144" s="35"/>
      <c r="MC144" s="35"/>
      <c r="MD144" s="35"/>
      <c r="ME144" s="35"/>
      <c r="MF144" s="35"/>
      <c r="MG144" s="35"/>
      <c r="MH144" s="35"/>
      <c r="MI144" s="35"/>
      <c r="MJ144" s="35"/>
      <c r="MK144" s="35"/>
      <c r="ML144" s="35"/>
      <c r="MM144" s="35"/>
      <c r="MN144" s="35"/>
      <c r="MO144" s="35"/>
      <c r="MP144" s="35"/>
      <c r="MQ144" s="35"/>
      <c r="MR144" s="35"/>
      <c r="MS144" s="35"/>
      <c r="MT144" s="35"/>
      <c r="MU144" s="35"/>
      <c r="MV144" s="35"/>
      <c r="MW144" s="35"/>
    </row>
    <row r="145" customFormat="false" ht="15" hidden="false" customHeight="false" outlineLevel="0" collapsed="false">
      <c r="A145" s="40" t="s">
        <v>187</v>
      </c>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c r="AA145" s="41"/>
      <c r="AB145" s="41"/>
      <c r="AC145" s="41"/>
      <c r="AD145" s="41"/>
      <c r="AE145" s="41"/>
      <c r="AF145" s="41"/>
      <c r="AG145" s="41"/>
      <c r="AH145" s="41"/>
      <c r="AI145" s="41"/>
      <c r="AJ145" s="41"/>
      <c r="AK145" s="41"/>
      <c r="AL145" s="41"/>
      <c r="AM145" s="41"/>
      <c r="AN145" s="41"/>
      <c r="AO145" s="41"/>
      <c r="AP145" s="41"/>
      <c r="AQ145" s="41"/>
      <c r="AR145" s="41"/>
      <c r="AS145" s="41"/>
      <c r="AT145" s="41"/>
      <c r="AU145" s="41"/>
      <c r="AV145" s="41"/>
      <c r="AW145" s="41"/>
      <c r="AX145" s="41"/>
      <c r="AY145" s="41"/>
      <c r="AZ145" s="41"/>
      <c r="BA145" s="41"/>
      <c r="BB145" s="41"/>
      <c r="BC145" s="41"/>
      <c r="BD145" s="41"/>
      <c r="BE145" s="41"/>
      <c r="BF145" s="41"/>
      <c r="BG145" s="41"/>
      <c r="BH145" s="41"/>
      <c r="BI145" s="41"/>
      <c r="BJ145" s="41"/>
      <c r="BK145" s="41"/>
      <c r="BL145" s="41"/>
      <c r="BM145" s="41"/>
      <c r="BN145" s="41"/>
      <c r="BO145" s="41"/>
      <c r="BP145" s="41"/>
      <c r="BQ145" s="41"/>
      <c r="BR145" s="41"/>
      <c r="BS145" s="41"/>
      <c r="BT145" s="41"/>
      <c r="BU145" s="41"/>
      <c r="BV145" s="41"/>
      <c r="BW145" s="41"/>
      <c r="BX145" s="41"/>
      <c r="BY145" s="41"/>
      <c r="BZ145" s="41"/>
      <c r="CA145" s="41"/>
      <c r="CB145" s="41"/>
      <c r="CC145" s="41"/>
      <c r="CD145" s="41"/>
      <c r="CE145" s="41"/>
      <c r="CF145" s="41"/>
      <c r="CG145" s="41"/>
      <c r="CH145" s="41"/>
      <c r="CI145" s="41"/>
      <c r="CJ145" s="41"/>
      <c r="CK145" s="41"/>
      <c r="CL145" s="41"/>
      <c r="CM145" s="41"/>
      <c r="CN145" s="41"/>
      <c r="CO145" s="41"/>
      <c r="CP145" s="41"/>
      <c r="CQ145" s="41"/>
      <c r="CR145" s="41"/>
      <c r="CS145" s="41"/>
      <c r="CT145" s="41"/>
      <c r="CU145" s="41"/>
      <c r="CV145" s="41"/>
      <c r="CW145" s="41"/>
      <c r="CX145" s="41"/>
      <c r="CY145" s="41"/>
      <c r="CZ145" s="41"/>
      <c r="DA145" s="41"/>
      <c r="DB145" s="41"/>
      <c r="DC145" s="41"/>
      <c r="DD145" s="41"/>
      <c r="DE145" s="41"/>
      <c r="DF145" s="41"/>
      <c r="DG145" s="41"/>
      <c r="DH145" s="41"/>
      <c r="DI145" s="41"/>
      <c r="DJ145" s="41"/>
      <c r="DK145" s="41"/>
      <c r="DL145" s="41"/>
      <c r="DM145" s="41"/>
      <c r="DN145" s="41"/>
      <c r="DO145" s="41"/>
      <c r="DP145" s="41"/>
      <c r="DQ145" s="41"/>
      <c r="DR145" s="41"/>
      <c r="DS145" s="41"/>
      <c r="DT145" s="41"/>
      <c r="DU145" s="41"/>
      <c r="DV145" s="41"/>
      <c r="DW145" s="41"/>
      <c r="DX145" s="41"/>
      <c r="DY145" s="41"/>
      <c r="DZ145" s="41"/>
      <c r="EA145" s="41"/>
      <c r="EB145" s="41"/>
      <c r="EC145" s="41"/>
      <c r="ED145" s="41"/>
      <c r="EE145" s="41"/>
      <c r="EF145" s="41"/>
      <c r="EG145" s="41"/>
      <c r="EH145" s="41"/>
      <c r="EI145" s="41"/>
      <c r="EJ145" s="41"/>
      <c r="EK145" s="41"/>
      <c r="EL145" s="41"/>
      <c r="EM145" s="41"/>
      <c r="EN145" s="41"/>
      <c r="EO145" s="41"/>
      <c r="EP145" s="41"/>
      <c r="EQ145" s="41"/>
      <c r="ER145" s="41"/>
      <c r="ES145" s="41"/>
      <c r="ET145" s="41"/>
      <c r="EU145" s="41"/>
      <c r="EV145" s="41"/>
      <c r="EW145" s="41"/>
      <c r="EX145" s="41"/>
      <c r="EY145" s="41"/>
      <c r="EZ145" s="41"/>
      <c r="FA145" s="41"/>
      <c r="FB145" s="41"/>
      <c r="FC145" s="41"/>
      <c r="FD145" s="41"/>
      <c r="FE145" s="41"/>
      <c r="FF145" s="41"/>
      <c r="FG145" s="41"/>
      <c r="FH145" s="41"/>
      <c r="FI145" s="41"/>
      <c r="FJ145" s="41"/>
      <c r="FK145" s="41"/>
      <c r="FL145" s="41"/>
      <c r="FM145" s="41"/>
      <c r="FN145" s="41"/>
      <c r="FO145" s="41"/>
      <c r="FP145" s="41"/>
      <c r="FQ145" s="41"/>
      <c r="FR145" s="41"/>
      <c r="FS145" s="41"/>
      <c r="FT145" s="41"/>
      <c r="FU145" s="41"/>
      <c r="FV145" s="41"/>
      <c r="FW145" s="41"/>
      <c r="FX145" s="41"/>
      <c r="FY145" s="41"/>
      <c r="FZ145" s="41"/>
      <c r="GA145" s="41"/>
      <c r="GB145" s="41"/>
      <c r="GC145" s="41"/>
      <c r="GD145" s="41"/>
      <c r="GE145" s="41"/>
      <c r="GF145" s="41"/>
      <c r="GG145" s="41"/>
      <c r="GH145" s="41"/>
      <c r="GI145" s="41"/>
      <c r="GJ145" s="41"/>
      <c r="GK145" s="41"/>
      <c r="GL145" s="41"/>
      <c r="GM145" s="41"/>
      <c r="GN145" s="41"/>
      <c r="GO145" s="41"/>
      <c r="GP145" s="41"/>
      <c r="GQ145" s="41"/>
      <c r="GR145" s="41"/>
      <c r="GS145" s="41"/>
      <c r="GT145" s="41"/>
      <c r="GU145" s="41"/>
      <c r="GV145" s="41"/>
      <c r="GW145" s="41"/>
      <c r="GX145" s="41"/>
      <c r="GY145" s="41"/>
      <c r="GZ145" s="41"/>
      <c r="HA145" s="41"/>
      <c r="HB145" s="41"/>
      <c r="HC145" s="41"/>
      <c r="HD145" s="41"/>
      <c r="HE145" s="41"/>
      <c r="HF145" s="41"/>
      <c r="HG145" s="41"/>
      <c r="HH145" s="41"/>
      <c r="HI145" s="41"/>
      <c r="HJ145" s="41"/>
      <c r="HK145" s="41"/>
      <c r="HL145" s="41"/>
      <c r="HM145" s="41"/>
      <c r="HN145" s="41"/>
      <c r="HO145" s="41"/>
      <c r="HP145" s="41"/>
      <c r="HQ145" s="41"/>
      <c r="HR145" s="41"/>
      <c r="HS145" s="41"/>
      <c r="HT145" s="41"/>
      <c r="HU145" s="41"/>
      <c r="HV145" s="41"/>
      <c r="HW145" s="41"/>
      <c r="HX145" s="41"/>
      <c r="HY145" s="41"/>
      <c r="HZ145" s="41"/>
      <c r="IA145" s="41"/>
      <c r="IB145" s="41"/>
      <c r="IC145" s="41"/>
      <c r="ID145" s="41"/>
      <c r="IE145" s="41"/>
      <c r="IF145" s="41"/>
      <c r="IG145" s="41"/>
      <c r="IH145" s="41"/>
      <c r="II145" s="41"/>
      <c r="IJ145" s="41"/>
      <c r="IK145" s="41"/>
      <c r="IL145" s="41"/>
      <c r="IM145" s="41"/>
      <c r="IN145" s="41"/>
      <c r="IO145" s="41"/>
      <c r="IP145" s="41"/>
      <c r="IQ145" s="41"/>
      <c r="IR145" s="41"/>
      <c r="IS145" s="41"/>
      <c r="IT145" s="41"/>
      <c r="IU145" s="41"/>
      <c r="IV145" s="41"/>
      <c r="IW145" s="41"/>
      <c r="IX145" s="41"/>
      <c r="IY145" s="41"/>
      <c r="IZ145" s="41"/>
      <c r="JA145" s="41"/>
      <c r="JB145" s="41"/>
      <c r="JC145" s="41"/>
      <c r="JD145" s="41"/>
      <c r="JE145" s="41"/>
      <c r="JF145" s="41"/>
      <c r="JG145" s="41"/>
      <c r="JH145" s="41"/>
      <c r="JI145" s="41"/>
      <c r="JJ145" s="41"/>
      <c r="JK145" s="41"/>
      <c r="JL145" s="41"/>
      <c r="JM145" s="41"/>
      <c r="JN145" s="41"/>
      <c r="JO145" s="41"/>
      <c r="JP145" s="41"/>
      <c r="JQ145" s="41"/>
      <c r="JR145" s="41"/>
      <c r="JS145" s="41"/>
      <c r="JT145" s="41"/>
      <c r="JU145" s="41"/>
      <c r="JV145" s="41"/>
      <c r="JW145" s="41"/>
      <c r="JX145" s="41"/>
      <c r="JY145" s="41"/>
      <c r="JZ145" s="41"/>
      <c r="KA145" s="41"/>
      <c r="KB145" s="41"/>
      <c r="KC145" s="41"/>
      <c r="KD145" s="41"/>
      <c r="KE145" s="41"/>
      <c r="KF145" s="41"/>
      <c r="KG145" s="41"/>
      <c r="KH145" s="41"/>
      <c r="KI145" s="41"/>
      <c r="KJ145" s="41"/>
      <c r="KK145" s="41"/>
      <c r="KL145" s="41"/>
      <c r="KM145" s="41"/>
      <c r="KN145" s="41"/>
      <c r="KO145" s="41"/>
      <c r="KP145" s="41"/>
      <c r="KQ145" s="41"/>
      <c r="KR145" s="41"/>
      <c r="KS145" s="41"/>
      <c r="KT145" s="41"/>
      <c r="KU145" s="41"/>
      <c r="KV145" s="41"/>
      <c r="KW145" s="41"/>
      <c r="KX145" s="41"/>
      <c r="KY145" s="41"/>
      <c r="KZ145" s="41"/>
      <c r="LA145" s="41"/>
      <c r="LB145" s="41"/>
      <c r="LC145" s="41"/>
      <c r="LD145" s="41"/>
      <c r="LE145" s="41"/>
      <c r="LF145" s="41"/>
      <c r="LG145" s="41"/>
      <c r="LH145" s="41"/>
      <c r="LI145" s="41"/>
      <c r="LJ145" s="41"/>
      <c r="LK145" s="41"/>
      <c r="LL145" s="41"/>
      <c r="LM145" s="41"/>
      <c r="LN145" s="41"/>
      <c r="LO145" s="41"/>
      <c r="LP145" s="41"/>
      <c r="LQ145" s="41"/>
      <c r="LR145" s="41"/>
      <c r="LS145" s="41"/>
      <c r="LT145" s="41"/>
      <c r="LU145" s="41"/>
      <c r="LV145" s="41"/>
      <c r="LW145" s="41"/>
      <c r="LX145" s="41"/>
      <c r="LY145" s="41"/>
      <c r="LZ145" s="41"/>
      <c r="MA145" s="41"/>
      <c r="MB145" s="41"/>
      <c r="MC145" s="41"/>
      <c r="MD145" s="41"/>
      <c r="ME145" s="41"/>
      <c r="MF145" s="41"/>
      <c r="MG145" s="41"/>
      <c r="MH145" s="41"/>
      <c r="MI145" s="41"/>
      <c r="MJ145" s="41"/>
      <c r="MK145" s="41"/>
      <c r="ML145" s="41"/>
      <c r="MM145" s="41"/>
      <c r="MN145" s="41"/>
      <c r="MO145" s="41"/>
      <c r="MP145" s="41"/>
      <c r="MQ145" s="41"/>
      <c r="MR145" s="41"/>
      <c r="MS145" s="41"/>
      <c r="MT145" s="41"/>
      <c r="MU145" s="41"/>
      <c r="MV145" s="41"/>
      <c r="MW145" s="41"/>
    </row>
    <row r="146" customFormat="false" ht="15" hidden="false" customHeight="false" outlineLevel="0" collapsed="false">
      <c r="A146" s="34" t="s">
        <v>188</v>
      </c>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35"/>
      <c r="BT146" s="35"/>
      <c r="BU146" s="35"/>
      <c r="BV146" s="35"/>
      <c r="BW146" s="35"/>
      <c r="BX146" s="35"/>
      <c r="BY146" s="35"/>
      <c r="BZ146" s="35"/>
      <c r="CA146" s="35"/>
      <c r="CB146" s="35"/>
      <c r="CC146" s="35"/>
      <c r="CD146" s="35"/>
      <c r="CE146" s="35"/>
      <c r="CF146" s="35"/>
      <c r="CG146" s="35"/>
      <c r="CH146" s="35"/>
      <c r="CI146" s="35"/>
      <c r="CJ146" s="35"/>
      <c r="CK146" s="35"/>
      <c r="CL146" s="35"/>
      <c r="CM146" s="35"/>
      <c r="CN146" s="35"/>
      <c r="CO146" s="35"/>
      <c r="CP146" s="35"/>
      <c r="CQ146" s="35"/>
      <c r="CR146" s="35"/>
      <c r="CS146" s="35"/>
      <c r="CT146" s="35"/>
      <c r="CU146" s="35"/>
      <c r="CV146" s="35"/>
      <c r="CW146" s="35"/>
      <c r="CX146" s="35"/>
      <c r="CY146" s="35"/>
      <c r="CZ146" s="35"/>
      <c r="DA146" s="35"/>
      <c r="DB146" s="35"/>
      <c r="DC146" s="35"/>
      <c r="DD146" s="35"/>
      <c r="DE146" s="35"/>
      <c r="DF146" s="35"/>
      <c r="DG146" s="35"/>
      <c r="DH146" s="35"/>
      <c r="DI146" s="35"/>
      <c r="DJ146" s="35"/>
      <c r="DK146" s="35"/>
      <c r="DL146" s="35"/>
      <c r="DM146" s="35"/>
      <c r="DN146" s="35"/>
      <c r="DO146" s="35"/>
      <c r="DP146" s="35"/>
      <c r="DQ146" s="35"/>
      <c r="DR146" s="35"/>
      <c r="DS146" s="35"/>
      <c r="DT146" s="35"/>
      <c r="DU146" s="35"/>
      <c r="DV146" s="35"/>
      <c r="DW146" s="35"/>
      <c r="DX146" s="35"/>
      <c r="DY146" s="35"/>
      <c r="DZ146" s="35"/>
      <c r="EA146" s="35"/>
      <c r="EB146" s="35"/>
      <c r="EC146" s="35"/>
      <c r="ED146" s="35"/>
      <c r="EE146" s="35"/>
      <c r="EF146" s="35"/>
      <c r="EG146" s="35"/>
      <c r="EH146" s="35"/>
      <c r="EI146" s="35"/>
      <c r="EJ146" s="35"/>
      <c r="EK146" s="35"/>
      <c r="EL146" s="35"/>
      <c r="EM146" s="35"/>
      <c r="EN146" s="35"/>
      <c r="EO146" s="35"/>
      <c r="EP146" s="35"/>
      <c r="EQ146" s="35"/>
      <c r="ER146" s="35"/>
      <c r="ES146" s="35"/>
      <c r="ET146" s="35"/>
      <c r="EU146" s="35"/>
      <c r="EV146" s="35"/>
      <c r="EW146" s="35"/>
      <c r="EX146" s="35"/>
      <c r="EY146" s="35"/>
      <c r="EZ146" s="35"/>
      <c r="FA146" s="35"/>
      <c r="FB146" s="35"/>
      <c r="FC146" s="35"/>
      <c r="FD146" s="35"/>
      <c r="FE146" s="35"/>
      <c r="FF146" s="35"/>
      <c r="FG146" s="35"/>
      <c r="FH146" s="35"/>
      <c r="FI146" s="35"/>
      <c r="FJ146" s="35"/>
      <c r="FK146" s="35"/>
      <c r="FL146" s="35"/>
      <c r="FM146" s="35"/>
      <c r="FN146" s="35"/>
      <c r="FO146" s="35"/>
      <c r="FP146" s="35"/>
      <c r="FQ146" s="35"/>
      <c r="FR146" s="35"/>
      <c r="FS146" s="35"/>
      <c r="FT146" s="35"/>
      <c r="FU146" s="35"/>
      <c r="FV146" s="35"/>
      <c r="FW146" s="35"/>
      <c r="FX146" s="35"/>
      <c r="FY146" s="35"/>
      <c r="FZ146" s="35"/>
      <c r="GA146" s="35"/>
      <c r="GB146" s="35"/>
      <c r="GC146" s="35"/>
      <c r="GD146" s="35"/>
      <c r="GE146" s="35"/>
      <c r="GF146" s="35"/>
      <c r="GG146" s="35"/>
      <c r="GH146" s="35"/>
      <c r="GI146" s="35"/>
      <c r="GJ146" s="35"/>
      <c r="GK146" s="35"/>
      <c r="GL146" s="35"/>
      <c r="GM146" s="35"/>
      <c r="GN146" s="35"/>
      <c r="GO146" s="35"/>
      <c r="GP146" s="35"/>
      <c r="GQ146" s="35"/>
      <c r="GR146" s="35"/>
      <c r="GS146" s="35"/>
      <c r="GT146" s="35"/>
      <c r="GU146" s="35"/>
      <c r="GV146" s="35"/>
      <c r="GW146" s="35"/>
      <c r="GX146" s="35"/>
      <c r="GY146" s="35"/>
      <c r="GZ146" s="35"/>
      <c r="HA146" s="35"/>
      <c r="HB146" s="35"/>
      <c r="HC146" s="35"/>
      <c r="HD146" s="35"/>
      <c r="HE146" s="35"/>
      <c r="HF146" s="35"/>
      <c r="HG146" s="35"/>
      <c r="HH146" s="35"/>
      <c r="HI146" s="35"/>
      <c r="HJ146" s="35"/>
      <c r="HK146" s="35"/>
      <c r="HL146" s="35"/>
      <c r="HM146" s="35"/>
      <c r="HN146" s="35"/>
      <c r="HO146" s="35"/>
      <c r="HP146" s="35"/>
      <c r="HQ146" s="35"/>
      <c r="HR146" s="35"/>
      <c r="HS146" s="35"/>
      <c r="HT146" s="35"/>
      <c r="HU146" s="35"/>
      <c r="HV146" s="35"/>
      <c r="HW146" s="35"/>
      <c r="HX146" s="35"/>
      <c r="HY146" s="35"/>
      <c r="HZ146" s="35"/>
      <c r="IA146" s="35"/>
      <c r="IB146" s="35"/>
      <c r="IC146" s="35"/>
      <c r="ID146" s="35"/>
      <c r="IE146" s="35"/>
      <c r="IF146" s="35"/>
      <c r="IG146" s="35"/>
      <c r="IH146" s="35"/>
      <c r="II146" s="35"/>
      <c r="IJ146" s="35"/>
      <c r="IK146" s="35"/>
      <c r="IL146" s="35"/>
      <c r="IM146" s="35"/>
      <c r="IN146" s="35"/>
      <c r="IO146" s="35"/>
      <c r="IP146" s="35"/>
      <c r="IQ146" s="35"/>
      <c r="IR146" s="35"/>
      <c r="IS146" s="35"/>
      <c r="IT146" s="35"/>
      <c r="IU146" s="35"/>
      <c r="IV146" s="35"/>
      <c r="IW146" s="35"/>
      <c r="IX146" s="35"/>
      <c r="IY146" s="35"/>
      <c r="IZ146" s="35"/>
      <c r="JA146" s="35"/>
      <c r="JB146" s="35"/>
      <c r="JC146" s="35"/>
      <c r="JD146" s="35"/>
      <c r="JE146" s="35"/>
      <c r="JF146" s="35"/>
      <c r="JG146" s="35"/>
      <c r="JH146" s="35"/>
      <c r="JI146" s="35"/>
      <c r="JJ146" s="35"/>
      <c r="JK146" s="35"/>
      <c r="JL146" s="35"/>
      <c r="JM146" s="35"/>
      <c r="JN146" s="35"/>
      <c r="JO146" s="35"/>
      <c r="JP146" s="35"/>
      <c r="JQ146" s="35"/>
      <c r="JR146" s="35"/>
      <c r="JS146" s="35"/>
      <c r="JT146" s="35"/>
      <c r="JU146" s="35"/>
      <c r="JV146" s="35"/>
      <c r="JW146" s="35"/>
      <c r="JX146" s="35"/>
      <c r="JY146" s="35"/>
      <c r="JZ146" s="35"/>
      <c r="KA146" s="35"/>
      <c r="KB146" s="35"/>
      <c r="KC146" s="35"/>
      <c r="KD146" s="35"/>
      <c r="KE146" s="35"/>
      <c r="KF146" s="35"/>
      <c r="KG146" s="35"/>
      <c r="KH146" s="35"/>
      <c r="KI146" s="35"/>
      <c r="KJ146" s="35"/>
      <c r="KK146" s="35"/>
      <c r="KL146" s="35"/>
      <c r="KM146" s="35"/>
      <c r="KN146" s="35"/>
      <c r="KO146" s="35"/>
      <c r="KP146" s="35"/>
      <c r="KQ146" s="35"/>
      <c r="KR146" s="35"/>
      <c r="KS146" s="35"/>
      <c r="KT146" s="35"/>
      <c r="KU146" s="35"/>
      <c r="KV146" s="35"/>
      <c r="KW146" s="35"/>
      <c r="KX146" s="35"/>
      <c r="KY146" s="35"/>
      <c r="KZ146" s="35"/>
      <c r="LA146" s="35"/>
      <c r="LB146" s="35"/>
      <c r="LC146" s="35"/>
      <c r="LD146" s="35"/>
      <c r="LE146" s="35"/>
      <c r="LF146" s="35"/>
      <c r="LG146" s="35"/>
      <c r="LH146" s="35"/>
      <c r="LI146" s="35"/>
      <c r="LJ146" s="35"/>
      <c r="LK146" s="35"/>
      <c r="LL146" s="35"/>
      <c r="LM146" s="35"/>
      <c r="LN146" s="35"/>
      <c r="LO146" s="35"/>
      <c r="LP146" s="35"/>
      <c r="LQ146" s="35"/>
      <c r="LR146" s="35"/>
      <c r="LS146" s="35"/>
      <c r="LT146" s="35"/>
      <c r="LU146" s="35"/>
      <c r="LV146" s="35"/>
      <c r="LW146" s="35"/>
      <c r="LX146" s="35"/>
      <c r="LY146" s="35"/>
      <c r="LZ146" s="35"/>
      <c r="MA146" s="35"/>
      <c r="MB146" s="35"/>
      <c r="MC146" s="35"/>
      <c r="MD146" s="35"/>
      <c r="ME146" s="35"/>
      <c r="MF146" s="35"/>
      <c r="MG146" s="35"/>
      <c r="MH146" s="35"/>
      <c r="MI146" s="35"/>
      <c r="MJ146" s="35"/>
      <c r="MK146" s="35"/>
      <c r="ML146" s="35"/>
      <c r="MM146" s="35"/>
      <c r="MN146" s="35"/>
      <c r="MO146" s="35"/>
      <c r="MP146" s="35"/>
      <c r="MQ146" s="35"/>
      <c r="MR146" s="35"/>
      <c r="MS146" s="35"/>
      <c r="MT146" s="35"/>
      <c r="MU146" s="35"/>
      <c r="MV146" s="35"/>
      <c r="MW146" s="35"/>
    </row>
    <row r="147" customFormat="false" ht="13.5" hidden="false" customHeight="true" outlineLevel="0" collapsed="false">
      <c r="A147" s="20" t="s">
        <v>813</v>
      </c>
    </row>
    <row r="148" customFormat="false" ht="13.5" hidden="false" customHeight="true" outlineLevel="0" collapsed="false">
      <c r="A148" s="20"/>
    </row>
    <row r="149" customFormat="false" ht="13.5" hidden="false" customHeight="true" outlineLevel="0" collapsed="false">
      <c r="A149" s="20"/>
    </row>
    <row r="150" customFormat="false" ht="13.5" hidden="false" customHeight="true" outlineLevel="0" collapsed="false"/>
    <row r="151" s="10" customFormat="true" ht="18.75" hidden="false" customHeight="true" outlineLevel="0" collapsed="false">
      <c r="A151" s="394" t="s">
        <v>814</v>
      </c>
      <c r="DF151" s="10" t="s">
        <v>815</v>
      </c>
    </row>
    <row r="152" customFormat="false" ht="15.75" hidden="false" customHeight="false" outlineLevel="0" collapsed="false">
      <c r="A152" s="395" t="s">
        <v>816</v>
      </c>
      <c r="B152" s="24" t="n">
        <v>34700</v>
      </c>
      <c r="C152" s="24" t="n">
        <v>34731</v>
      </c>
      <c r="D152" s="24" t="n">
        <v>34759</v>
      </c>
      <c r="E152" s="24" t="n">
        <v>34790</v>
      </c>
      <c r="F152" s="24" t="n">
        <v>34820</v>
      </c>
      <c r="G152" s="24" t="n">
        <v>34851</v>
      </c>
      <c r="H152" s="24" t="n">
        <v>34881</v>
      </c>
      <c r="I152" s="24" t="n">
        <v>34912</v>
      </c>
      <c r="J152" s="24" t="n">
        <v>34943</v>
      </c>
      <c r="K152" s="24" t="n">
        <v>34973</v>
      </c>
      <c r="L152" s="24" t="n">
        <v>35004</v>
      </c>
      <c r="M152" s="24" t="n">
        <v>35034</v>
      </c>
      <c r="N152" s="24" t="n">
        <v>35065</v>
      </c>
      <c r="O152" s="24" t="n">
        <v>35096</v>
      </c>
      <c r="P152" s="24" t="n">
        <v>35125</v>
      </c>
      <c r="Q152" s="24" t="n">
        <v>35156</v>
      </c>
      <c r="R152" s="24" t="n">
        <v>35186</v>
      </c>
      <c r="S152" s="24" t="n">
        <v>35217</v>
      </c>
      <c r="T152" s="24" t="n">
        <v>35247</v>
      </c>
      <c r="U152" s="24" t="n">
        <v>35278</v>
      </c>
      <c r="V152" s="24" t="n">
        <v>35309</v>
      </c>
      <c r="W152" s="24" t="n">
        <v>35339</v>
      </c>
      <c r="X152" s="24" t="n">
        <v>35370</v>
      </c>
      <c r="Y152" s="24" t="n">
        <v>35400</v>
      </c>
      <c r="Z152" s="24" t="n">
        <v>35431</v>
      </c>
      <c r="AA152" s="24" t="n">
        <v>35462</v>
      </c>
      <c r="AB152" s="24" t="n">
        <v>35490</v>
      </c>
      <c r="AC152" s="24" t="n">
        <v>35521</v>
      </c>
      <c r="AD152" s="24" t="n">
        <v>35551</v>
      </c>
      <c r="AE152" s="24" t="n">
        <v>35582</v>
      </c>
      <c r="AF152" s="24" t="n">
        <v>35612</v>
      </c>
      <c r="AG152" s="24" t="n">
        <v>35643</v>
      </c>
      <c r="AH152" s="24" t="n">
        <v>35674</v>
      </c>
      <c r="AI152" s="24" t="n">
        <v>35704</v>
      </c>
      <c r="AJ152" s="24" t="n">
        <v>35735</v>
      </c>
      <c r="AK152" s="24" t="n">
        <v>35765</v>
      </c>
      <c r="AL152" s="24" t="n">
        <v>35796</v>
      </c>
      <c r="AM152" s="24" t="n">
        <v>35827</v>
      </c>
      <c r="AN152" s="24" t="n">
        <v>35855</v>
      </c>
      <c r="AO152" s="24" t="n">
        <v>35886</v>
      </c>
      <c r="AP152" s="24" t="n">
        <v>35916</v>
      </c>
      <c r="AQ152" s="24" t="n">
        <v>35947</v>
      </c>
      <c r="AR152" s="24" t="n">
        <v>35977</v>
      </c>
      <c r="AS152" s="24" t="n">
        <v>36008</v>
      </c>
      <c r="AT152" s="24" t="n">
        <v>36039</v>
      </c>
      <c r="AU152" s="24" t="n">
        <v>36069</v>
      </c>
      <c r="AV152" s="24" t="n">
        <v>36100</v>
      </c>
      <c r="AW152" s="24" t="n">
        <v>36130</v>
      </c>
      <c r="AX152" s="24" t="n">
        <v>36161</v>
      </c>
      <c r="AY152" s="24" t="n">
        <v>36192</v>
      </c>
      <c r="AZ152" s="24" t="n">
        <v>36220</v>
      </c>
      <c r="BA152" s="24" t="n">
        <v>36251</v>
      </c>
      <c r="BB152" s="24" t="n">
        <v>36281</v>
      </c>
      <c r="BC152" s="24" t="n">
        <v>36312</v>
      </c>
      <c r="BD152" s="24" t="n">
        <v>36342</v>
      </c>
      <c r="BE152" s="24" t="n">
        <v>36373</v>
      </c>
      <c r="BF152" s="24" t="n">
        <v>36404</v>
      </c>
      <c r="BG152" s="24" t="n">
        <v>36434</v>
      </c>
      <c r="BH152" s="24" t="n">
        <v>36465</v>
      </c>
      <c r="BI152" s="24" t="n">
        <v>36495</v>
      </c>
      <c r="BJ152" s="24" t="n">
        <v>36526</v>
      </c>
      <c r="BK152" s="24" t="n">
        <v>36557</v>
      </c>
      <c r="BL152" s="24" t="n">
        <v>36586</v>
      </c>
      <c r="BM152" s="24" t="n">
        <v>36617</v>
      </c>
      <c r="BN152" s="24" t="n">
        <v>36647</v>
      </c>
      <c r="BO152" s="24" t="n">
        <v>36678</v>
      </c>
      <c r="BP152" s="24" t="n">
        <v>36708</v>
      </c>
      <c r="BQ152" s="24" t="n">
        <v>36739</v>
      </c>
      <c r="BR152" s="24" t="n">
        <v>36770</v>
      </c>
      <c r="BS152" s="24" t="n">
        <v>36800</v>
      </c>
      <c r="BT152" s="24" t="n">
        <v>36831</v>
      </c>
      <c r="BU152" s="24" t="n">
        <v>36861</v>
      </c>
      <c r="BV152" s="24" t="n">
        <v>36892</v>
      </c>
      <c r="BW152" s="24" t="n">
        <v>36923</v>
      </c>
      <c r="BX152" s="24" t="n">
        <v>36951</v>
      </c>
      <c r="BY152" s="24" t="n">
        <v>36982</v>
      </c>
      <c r="BZ152" s="24" t="n">
        <v>37012</v>
      </c>
      <c r="CA152" s="24" t="n">
        <v>37043</v>
      </c>
      <c r="CB152" s="24" t="n">
        <v>37073</v>
      </c>
      <c r="CC152" s="24" t="n">
        <v>37104</v>
      </c>
      <c r="CD152" s="24" t="n">
        <v>37135</v>
      </c>
      <c r="CE152" s="24" t="n">
        <v>37165</v>
      </c>
      <c r="CF152" s="24" t="n">
        <v>37196</v>
      </c>
      <c r="CG152" s="24" t="n">
        <v>37226</v>
      </c>
      <c r="CH152" s="24" t="n">
        <v>37257</v>
      </c>
      <c r="CI152" s="24" t="n">
        <v>37288</v>
      </c>
      <c r="CJ152" s="24" t="n">
        <v>37316</v>
      </c>
      <c r="CK152" s="24" t="n">
        <v>37347</v>
      </c>
      <c r="CL152" s="24" t="n">
        <v>37377</v>
      </c>
      <c r="CM152" s="24" t="n">
        <v>37408</v>
      </c>
      <c r="CN152" s="24" t="n">
        <v>37438</v>
      </c>
      <c r="CO152" s="24" t="n">
        <v>37469</v>
      </c>
      <c r="CP152" s="24" t="n">
        <v>37500</v>
      </c>
      <c r="CQ152" s="24" t="n">
        <v>37530</v>
      </c>
      <c r="CR152" s="24" t="n">
        <v>37561</v>
      </c>
      <c r="CS152" s="24" t="n">
        <v>37591</v>
      </c>
      <c r="CT152" s="24" t="n">
        <v>37622</v>
      </c>
      <c r="CU152" s="24" t="n">
        <v>37653</v>
      </c>
      <c r="CV152" s="24" t="n">
        <v>37681</v>
      </c>
      <c r="CW152" s="24" t="n">
        <v>37712</v>
      </c>
      <c r="CX152" s="24" t="n">
        <v>37742</v>
      </c>
      <c r="CY152" s="24" t="n">
        <v>37773</v>
      </c>
      <c r="CZ152" s="24" t="n">
        <v>37803</v>
      </c>
      <c r="DA152" s="24" t="n">
        <v>37834</v>
      </c>
      <c r="DB152" s="24" t="n">
        <v>37865</v>
      </c>
      <c r="DC152" s="24" t="n">
        <v>37895</v>
      </c>
      <c r="DD152" s="24" t="n">
        <v>37926</v>
      </c>
      <c r="DE152" s="24" t="n">
        <v>37956</v>
      </c>
      <c r="DF152" s="24" t="n">
        <v>37987</v>
      </c>
      <c r="DG152" s="24" t="n">
        <v>38018</v>
      </c>
      <c r="DH152" s="24" t="n">
        <v>38047</v>
      </c>
      <c r="DI152" s="24" t="n">
        <v>38078</v>
      </c>
      <c r="DJ152" s="24" t="n">
        <v>38108</v>
      </c>
      <c r="DK152" s="24" t="n">
        <v>38139</v>
      </c>
      <c r="DL152" s="24" t="n">
        <v>38169</v>
      </c>
      <c r="DM152" s="24" t="n">
        <v>38200</v>
      </c>
      <c r="DN152" s="24" t="n">
        <v>38231</v>
      </c>
      <c r="DO152" s="24" t="n">
        <v>38261</v>
      </c>
      <c r="DP152" s="24" t="n">
        <v>38292</v>
      </c>
      <c r="DQ152" s="24" t="n">
        <v>38322</v>
      </c>
      <c r="DR152" s="24" t="n">
        <v>38353</v>
      </c>
      <c r="DS152" s="24" t="n">
        <v>38384</v>
      </c>
      <c r="DT152" s="24" t="n">
        <v>38412</v>
      </c>
      <c r="DU152" s="24" t="n">
        <v>38443</v>
      </c>
      <c r="DV152" s="24" t="n">
        <v>38473</v>
      </c>
      <c r="DW152" s="24" t="n">
        <v>38504</v>
      </c>
      <c r="DX152" s="24" t="n">
        <v>38534</v>
      </c>
      <c r="DY152" s="24" t="n">
        <v>38565</v>
      </c>
      <c r="DZ152" s="24" t="n">
        <v>38596</v>
      </c>
      <c r="EA152" s="24" t="n">
        <v>38626</v>
      </c>
      <c r="EB152" s="24" t="n">
        <v>38657</v>
      </c>
      <c r="EC152" s="24" t="n">
        <v>38687</v>
      </c>
      <c r="ED152" s="24" t="n">
        <v>38718</v>
      </c>
      <c r="EE152" s="24" t="n">
        <v>38749</v>
      </c>
      <c r="EF152" s="24" t="n">
        <v>38777</v>
      </c>
      <c r="EG152" s="24" t="n">
        <v>38808</v>
      </c>
      <c r="EH152" s="24" t="n">
        <v>38838</v>
      </c>
      <c r="EI152" s="24" t="n">
        <v>38869</v>
      </c>
      <c r="EJ152" s="24" t="n">
        <v>38899</v>
      </c>
      <c r="EK152" s="24" t="n">
        <v>38930</v>
      </c>
      <c r="EL152" s="24" t="n">
        <v>38961</v>
      </c>
      <c r="EM152" s="24" t="n">
        <v>38991</v>
      </c>
      <c r="EN152" s="24" t="n">
        <v>39022</v>
      </c>
      <c r="EO152" s="24" t="n">
        <v>39052</v>
      </c>
      <c r="EP152" s="24" t="n">
        <v>39083</v>
      </c>
      <c r="EQ152" s="24" t="n">
        <v>39114</v>
      </c>
      <c r="ER152" s="24" t="n">
        <v>39142</v>
      </c>
      <c r="ES152" s="24" t="n">
        <v>39173</v>
      </c>
      <c r="ET152" s="24" t="n">
        <v>39203</v>
      </c>
      <c r="EU152" s="24" t="n">
        <v>39234</v>
      </c>
      <c r="EV152" s="24" t="n">
        <v>39264</v>
      </c>
      <c r="EW152" s="24" t="n">
        <v>39295</v>
      </c>
      <c r="EX152" s="24" t="n">
        <v>39326</v>
      </c>
      <c r="EY152" s="24" t="n">
        <v>39356</v>
      </c>
      <c r="EZ152" s="24" t="n">
        <v>39387</v>
      </c>
      <c r="FA152" s="24" t="n">
        <v>39417</v>
      </c>
      <c r="FB152" s="24" t="n">
        <v>39448</v>
      </c>
      <c r="FC152" s="24" t="n">
        <v>39479</v>
      </c>
      <c r="FD152" s="24" t="n">
        <v>39508</v>
      </c>
      <c r="FE152" s="24" t="n">
        <v>39539</v>
      </c>
      <c r="FF152" s="24" t="n">
        <v>39569</v>
      </c>
      <c r="FG152" s="24" t="n">
        <v>39600</v>
      </c>
      <c r="FH152" s="24" t="n">
        <v>39630</v>
      </c>
      <c r="FI152" s="24" t="n">
        <v>39661</v>
      </c>
      <c r="FJ152" s="24" t="n">
        <v>39692</v>
      </c>
      <c r="FK152" s="24" t="n">
        <v>39722</v>
      </c>
      <c r="FL152" s="24" t="n">
        <v>39753</v>
      </c>
      <c r="FM152" s="24" t="n">
        <v>39783</v>
      </c>
      <c r="FN152" s="24" t="n">
        <v>39814</v>
      </c>
      <c r="FO152" s="24" t="n">
        <v>39845</v>
      </c>
      <c r="FP152" s="24" t="n">
        <v>39873</v>
      </c>
      <c r="FQ152" s="24" t="n">
        <v>39904</v>
      </c>
      <c r="FR152" s="24" t="n">
        <v>39934</v>
      </c>
      <c r="FS152" s="24" t="n">
        <v>39965</v>
      </c>
      <c r="FT152" s="24" t="n">
        <v>39995</v>
      </c>
      <c r="FU152" s="24" t="n">
        <v>40026</v>
      </c>
      <c r="FV152" s="24" t="n">
        <v>40057</v>
      </c>
      <c r="FW152" s="24" t="n">
        <v>40087</v>
      </c>
      <c r="FX152" s="24" t="n">
        <v>40118</v>
      </c>
      <c r="FY152" s="24" t="n">
        <v>40148</v>
      </c>
      <c r="FZ152" s="24" t="n">
        <v>40179</v>
      </c>
      <c r="GA152" s="24" t="n">
        <v>40210</v>
      </c>
      <c r="GB152" s="24" t="n">
        <v>40238</v>
      </c>
      <c r="GC152" s="24" t="n">
        <v>40269</v>
      </c>
      <c r="GD152" s="24" t="n">
        <v>40299</v>
      </c>
      <c r="GE152" s="24" t="n">
        <v>40330</v>
      </c>
      <c r="GF152" s="24" t="n">
        <v>40360</v>
      </c>
      <c r="GG152" s="24" t="n">
        <v>40391</v>
      </c>
      <c r="GH152" s="24" t="n">
        <v>40422</v>
      </c>
      <c r="GI152" s="24" t="n">
        <v>40452</v>
      </c>
      <c r="GJ152" s="24" t="n">
        <v>40483</v>
      </c>
      <c r="GK152" s="24" t="n">
        <v>40513</v>
      </c>
      <c r="GL152" s="24" t="n">
        <v>40544</v>
      </c>
      <c r="GM152" s="24" t="n">
        <v>40575</v>
      </c>
      <c r="GN152" s="24" t="n">
        <v>40603</v>
      </c>
      <c r="GO152" s="24" t="n">
        <v>40634</v>
      </c>
      <c r="GP152" s="24" t="n">
        <v>40664</v>
      </c>
      <c r="GQ152" s="24" t="n">
        <v>40695</v>
      </c>
      <c r="GR152" s="24" t="n">
        <v>40725</v>
      </c>
      <c r="GS152" s="24" t="n">
        <v>40756</v>
      </c>
      <c r="GT152" s="24" t="n">
        <v>40787</v>
      </c>
      <c r="GU152" s="24" t="n">
        <v>40817</v>
      </c>
      <c r="GV152" s="24" t="n">
        <v>40848</v>
      </c>
      <c r="GW152" s="24" t="n">
        <v>40878</v>
      </c>
      <c r="GX152" s="24" t="n">
        <v>40909</v>
      </c>
      <c r="GY152" s="24" t="n">
        <v>40940</v>
      </c>
      <c r="GZ152" s="24" t="n">
        <v>40969</v>
      </c>
      <c r="HA152" s="24" t="n">
        <v>41000</v>
      </c>
      <c r="HB152" s="24" t="n">
        <v>41030</v>
      </c>
      <c r="HC152" s="24" t="n">
        <v>41061</v>
      </c>
      <c r="HD152" s="24" t="n">
        <v>41091</v>
      </c>
      <c r="HE152" s="24" t="n">
        <v>41122</v>
      </c>
      <c r="HF152" s="24" t="n">
        <v>41153</v>
      </c>
      <c r="HG152" s="24" t="n">
        <v>41183</v>
      </c>
      <c r="HH152" s="24" t="n">
        <v>41214</v>
      </c>
      <c r="HI152" s="24" t="n">
        <v>41244</v>
      </c>
      <c r="HJ152" s="24" t="n">
        <v>41275</v>
      </c>
      <c r="HK152" s="24" t="n">
        <v>41306</v>
      </c>
      <c r="HL152" s="24" t="n">
        <v>41334</v>
      </c>
      <c r="HM152" s="24" t="n">
        <v>41365</v>
      </c>
      <c r="HN152" s="24" t="n">
        <v>41395</v>
      </c>
      <c r="HO152" s="24" t="n">
        <v>41426</v>
      </c>
      <c r="HP152" s="24" t="n">
        <v>41456</v>
      </c>
      <c r="HQ152" s="24" t="n">
        <v>41487</v>
      </c>
      <c r="HR152" s="24" t="n">
        <v>41518</v>
      </c>
      <c r="HS152" s="24" t="n">
        <v>41548</v>
      </c>
      <c r="HT152" s="24" t="n">
        <v>41579</v>
      </c>
      <c r="HU152" s="24" t="n">
        <v>41609</v>
      </c>
      <c r="HV152" s="24" t="n">
        <v>41640</v>
      </c>
      <c r="HW152" s="24" t="n">
        <v>41671</v>
      </c>
      <c r="HX152" s="24" t="n">
        <v>41699</v>
      </c>
      <c r="HY152" s="24" t="n">
        <v>41730</v>
      </c>
      <c r="HZ152" s="24" t="n">
        <v>41760</v>
      </c>
      <c r="IA152" s="24" t="n">
        <v>41791</v>
      </c>
      <c r="IB152" s="24" t="n">
        <v>41821</v>
      </c>
      <c r="IC152" s="24" t="n">
        <v>41852</v>
      </c>
      <c r="ID152" s="24" t="n">
        <v>41883</v>
      </c>
      <c r="IE152" s="24" t="n">
        <v>41913</v>
      </c>
      <c r="IF152" s="24" t="n">
        <v>41944</v>
      </c>
      <c r="IG152" s="24" t="n">
        <v>41974</v>
      </c>
      <c r="IH152" s="24" t="n">
        <v>42005</v>
      </c>
      <c r="II152" s="24" t="n">
        <v>42036</v>
      </c>
      <c r="IJ152" s="24" t="n">
        <v>42064</v>
      </c>
      <c r="IK152" s="24" t="n">
        <v>42095</v>
      </c>
      <c r="IL152" s="24" t="n">
        <v>42125</v>
      </c>
      <c r="IM152" s="24" t="n">
        <v>42156</v>
      </c>
      <c r="IN152" s="24" t="n">
        <v>42186</v>
      </c>
      <c r="IO152" s="24" t="n">
        <v>42217</v>
      </c>
      <c r="IP152" s="24" t="n">
        <v>42248</v>
      </c>
      <c r="IQ152" s="24" t="n">
        <v>42278</v>
      </c>
      <c r="IR152" s="24" t="n">
        <v>42309</v>
      </c>
      <c r="IS152" s="24" t="n">
        <v>42339</v>
      </c>
      <c r="IT152" s="24" t="n">
        <v>42370</v>
      </c>
      <c r="IU152" s="24" t="n">
        <v>42401</v>
      </c>
      <c r="IV152" s="24" t="n">
        <v>42430</v>
      </c>
      <c r="IW152" s="24" t="n">
        <v>42461</v>
      </c>
      <c r="IX152" s="24" t="n">
        <v>42491</v>
      </c>
      <c r="IY152" s="24" t="n">
        <v>42522</v>
      </c>
      <c r="IZ152" s="24" t="n">
        <v>42552</v>
      </c>
      <c r="JA152" s="24" t="n">
        <v>42583</v>
      </c>
      <c r="JB152" s="24" t="n">
        <v>42614</v>
      </c>
      <c r="JC152" s="24" t="n">
        <v>42644</v>
      </c>
      <c r="JD152" s="24" t="n">
        <v>42675</v>
      </c>
      <c r="JE152" s="24" t="n">
        <v>42705</v>
      </c>
      <c r="JF152" s="24" t="n">
        <v>42736</v>
      </c>
      <c r="JG152" s="24" t="n">
        <v>42767</v>
      </c>
      <c r="JH152" s="24" t="n">
        <v>42795</v>
      </c>
      <c r="JI152" s="24" t="n">
        <v>42826</v>
      </c>
      <c r="JJ152" s="24" t="n">
        <v>42856</v>
      </c>
      <c r="JK152" s="24" t="n">
        <v>42887</v>
      </c>
      <c r="JL152" s="24" t="n">
        <v>42917</v>
      </c>
      <c r="JM152" s="24" t="n">
        <v>42948</v>
      </c>
      <c r="JN152" s="24" t="n">
        <v>42979</v>
      </c>
      <c r="JO152" s="24" t="n">
        <v>43009</v>
      </c>
      <c r="JP152" s="24" t="n">
        <v>43040</v>
      </c>
      <c r="JQ152" s="24" t="n">
        <v>43070</v>
      </c>
      <c r="JR152" s="24" t="n">
        <v>43101</v>
      </c>
      <c r="JS152" s="24" t="n">
        <v>43132</v>
      </c>
      <c r="JT152" s="24" t="n">
        <v>43160</v>
      </c>
      <c r="JU152" s="24" t="n">
        <v>43191</v>
      </c>
      <c r="JV152" s="24" t="n">
        <v>43221</v>
      </c>
      <c r="JW152" s="24" t="n">
        <v>43252</v>
      </c>
      <c r="JX152" s="24" t="n">
        <v>43282</v>
      </c>
      <c r="JY152" s="24" t="n">
        <v>43313</v>
      </c>
      <c r="JZ152" s="24" t="n">
        <v>43344</v>
      </c>
      <c r="KA152" s="24" t="n">
        <v>43374</v>
      </c>
      <c r="KB152" s="24" t="n">
        <v>43405</v>
      </c>
      <c r="KC152" s="24" t="n">
        <v>43435</v>
      </c>
      <c r="KD152" s="24" t="n">
        <v>43466</v>
      </c>
      <c r="KE152" s="24" t="n">
        <v>43497</v>
      </c>
      <c r="KF152" s="24" t="n">
        <v>43525</v>
      </c>
      <c r="KG152" s="24" t="n">
        <v>43556</v>
      </c>
      <c r="KH152" s="24" t="n">
        <v>43586</v>
      </c>
      <c r="KI152" s="24" t="n">
        <v>43617</v>
      </c>
      <c r="KJ152" s="24" t="n">
        <v>43647</v>
      </c>
      <c r="KK152" s="24" t="n">
        <v>43678</v>
      </c>
      <c r="KL152" s="24" t="n">
        <v>43709</v>
      </c>
      <c r="KM152" s="24" t="n">
        <v>43739</v>
      </c>
      <c r="KN152" s="24" t="n">
        <v>43770</v>
      </c>
      <c r="KO152" s="24" t="n">
        <v>43800</v>
      </c>
      <c r="KP152" s="24" t="n">
        <v>43831</v>
      </c>
      <c r="KQ152" s="24" t="n">
        <v>43862</v>
      </c>
      <c r="KR152" s="24" t="n">
        <v>43891</v>
      </c>
      <c r="KS152" s="24" t="n">
        <v>43922</v>
      </c>
      <c r="KT152" s="24" t="n">
        <v>43952</v>
      </c>
      <c r="KU152" s="24" t="n">
        <v>43983</v>
      </c>
      <c r="KV152" s="24" t="n">
        <v>44013</v>
      </c>
      <c r="KW152" s="24" t="n">
        <v>44044</v>
      </c>
      <c r="KX152" s="24" t="n">
        <v>44075</v>
      </c>
      <c r="KY152" s="24" t="n">
        <v>44105</v>
      </c>
      <c r="KZ152" s="24" t="n">
        <v>44136</v>
      </c>
      <c r="LA152" s="24" t="n">
        <v>44166</v>
      </c>
      <c r="LB152" s="24" t="n">
        <v>44197</v>
      </c>
      <c r="LC152" s="24" t="n">
        <v>44228</v>
      </c>
      <c r="LD152" s="24" t="n">
        <v>44256</v>
      </c>
      <c r="LE152" s="24" t="n">
        <v>44287</v>
      </c>
      <c r="LF152" s="24" t="n">
        <v>44317</v>
      </c>
      <c r="LG152" s="24" t="n">
        <v>44348</v>
      </c>
      <c r="LH152" s="24" t="n">
        <v>44378</v>
      </c>
      <c r="LI152" s="24" t="n">
        <v>44409</v>
      </c>
      <c r="LJ152" s="24" t="n">
        <v>44440</v>
      </c>
      <c r="LK152" s="24" t="n">
        <v>44470</v>
      </c>
      <c r="LL152" s="24" t="n">
        <v>44501</v>
      </c>
      <c r="LM152" s="24" t="n">
        <v>44531</v>
      </c>
      <c r="LN152" s="24" t="n">
        <v>44562</v>
      </c>
      <c r="LO152" s="24" t="n">
        <v>44593</v>
      </c>
      <c r="LP152" s="24" t="n">
        <v>44621</v>
      </c>
      <c r="LQ152" s="24" t="n">
        <v>44652</v>
      </c>
      <c r="LR152" s="24" t="n">
        <v>44682</v>
      </c>
      <c r="LS152" s="24" t="n">
        <v>44713</v>
      </c>
      <c r="LT152" s="24" t="n">
        <v>44743</v>
      </c>
      <c r="LU152" s="24" t="n">
        <v>44774</v>
      </c>
      <c r="LV152" s="24" t="n">
        <v>44805</v>
      </c>
      <c r="LW152" s="24" t="n">
        <v>44835</v>
      </c>
      <c r="LX152" s="24" t="n">
        <v>44866</v>
      </c>
      <c r="LY152" s="24" t="n">
        <v>44896</v>
      </c>
      <c r="LZ152" s="24" t="n">
        <v>44927</v>
      </c>
      <c r="MA152" s="24" t="n">
        <v>44958</v>
      </c>
      <c r="MB152" s="24" t="n">
        <v>44986</v>
      </c>
      <c r="MC152" s="24" t="n">
        <v>45017</v>
      </c>
      <c r="MD152" s="24" t="n">
        <v>45047</v>
      </c>
      <c r="ME152" s="24" t="n">
        <v>45078</v>
      </c>
      <c r="MF152" s="24" t="n">
        <v>45108</v>
      </c>
      <c r="MG152" s="24" t="n">
        <v>45139</v>
      </c>
      <c r="MH152" s="24" t="n">
        <v>45170</v>
      </c>
      <c r="MI152" s="24" t="n">
        <v>45200</v>
      </c>
      <c r="MJ152" s="24" t="n">
        <v>45231</v>
      </c>
      <c r="MK152" s="24" t="n">
        <v>45261</v>
      </c>
      <c r="ML152" s="24" t="n">
        <v>45292</v>
      </c>
      <c r="MM152" s="24" t="n">
        <v>45323</v>
      </c>
      <c r="MN152" s="24" t="n">
        <v>45352</v>
      </c>
      <c r="MO152" s="24" t="n">
        <v>45383</v>
      </c>
      <c r="MP152" s="24" t="n">
        <v>45413</v>
      </c>
      <c r="MQ152" s="24" t="n">
        <v>45444</v>
      </c>
      <c r="MR152" s="24" t="n">
        <v>45474</v>
      </c>
      <c r="MS152" s="24" t="n">
        <v>45505</v>
      </c>
      <c r="MT152" s="24" t="n">
        <v>45536</v>
      </c>
      <c r="MU152" s="24" t="n">
        <v>45566</v>
      </c>
      <c r="MV152" s="24" t="n">
        <v>45597</v>
      </c>
      <c r="MW152" s="24" t="n">
        <v>45627</v>
      </c>
    </row>
    <row r="153" customFormat="false" ht="15.75" hidden="false" customHeight="false" outlineLevel="0" collapsed="false">
      <c r="A153" s="396" t="s">
        <v>817</v>
      </c>
      <c r="B153" s="397" t="n">
        <v>10000</v>
      </c>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c r="AE153" s="398"/>
      <c r="AF153" s="398"/>
      <c r="AG153" s="398"/>
      <c r="AH153" s="398"/>
      <c r="AI153" s="398"/>
      <c r="AJ153" s="398"/>
      <c r="AK153" s="398"/>
      <c r="AL153" s="398"/>
      <c r="AM153" s="398"/>
      <c r="AN153" s="398"/>
      <c r="AO153" s="398"/>
      <c r="AP153" s="398"/>
      <c r="AQ153" s="398"/>
      <c r="AR153" s="398"/>
      <c r="AS153" s="398"/>
      <c r="AT153" s="398"/>
      <c r="AU153" s="398"/>
      <c r="AV153" s="398"/>
      <c r="AW153" s="398"/>
      <c r="AX153" s="399" t="n">
        <v>40.175256148311</v>
      </c>
      <c r="AY153" s="399" t="n">
        <v>39.7504036272116</v>
      </c>
      <c r="AZ153" s="399" t="n">
        <v>39.9843468093766</v>
      </c>
      <c r="BA153" s="399" t="n">
        <v>39.8018697131466</v>
      </c>
      <c r="BB153" s="399" t="n">
        <v>38.963448841522</v>
      </c>
      <c r="BC153" s="399" t="n">
        <v>39.0702544564114</v>
      </c>
      <c r="BD153" s="399" t="n">
        <v>39.1928001097442</v>
      </c>
      <c r="BE153" s="399" t="n">
        <v>39.1902860118917</v>
      </c>
      <c r="BF153" s="399" t="n">
        <v>38.9156916629427</v>
      </c>
      <c r="BG153" s="399" t="n">
        <v>38.8584287892734</v>
      </c>
      <c r="BH153" s="399" t="n">
        <v>38.6786523483862</v>
      </c>
      <c r="BI153" s="399" t="n">
        <v>37.7995235100439</v>
      </c>
      <c r="BJ153" s="399" t="n">
        <v>37.7187689555665</v>
      </c>
      <c r="BK153" s="399" t="n">
        <v>37.8327260121149</v>
      </c>
      <c r="BL153" s="399" t="n">
        <v>38.3361892841501</v>
      </c>
      <c r="BM153" s="399" t="n">
        <v>38.5197583928686</v>
      </c>
      <c r="BN153" s="399" t="n">
        <v>38.773907260204</v>
      </c>
      <c r="BO153" s="399" t="n">
        <v>39.0040967578515</v>
      </c>
      <c r="BP153" s="399" t="n">
        <v>39.5260585077816</v>
      </c>
      <c r="BQ153" s="399" t="n">
        <v>39.8839560811166</v>
      </c>
      <c r="BR153" s="399" t="n">
        <v>41.0838113896088</v>
      </c>
      <c r="BS153" s="399" t="n">
        <v>43.2316961783297</v>
      </c>
      <c r="BT153" s="399" t="n">
        <v>43.312402738567</v>
      </c>
      <c r="BU153" s="399" t="n">
        <v>43.1366232658638</v>
      </c>
      <c r="BV153" s="399" t="n">
        <v>41.4462866435203</v>
      </c>
      <c r="BW153" s="399" t="n">
        <v>41.7675015504795</v>
      </c>
      <c r="BX153" s="399" t="n">
        <v>42.6030805852121</v>
      </c>
      <c r="BY153" s="399" t="n">
        <v>42.239762554401</v>
      </c>
      <c r="BZ153" s="399" t="n">
        <v>41.1352146827891</v>
      </c>
      <c r="CA153" s="399" t="n">
        <v>40.6289087058059</v>
      </c>
      <c r="CB153" s="399" t="n">
        <v>40.4076429220232</v>
      </c>
      <c r="CC153" s="399" t="n">
        <v>39.6558137126848</v>
      </c>
      <c r="CD153" s="399" t="n">
        <v>39.0996297426566</v>
      </c>
      <c r="CE153" s="399" t="n">
        <v>39.0710756544726</v>
      </c>
      <c r="CF153" s="399" t="n">
        <v>39.0705607046807</v>
      </c>
      <c r="CG153" s="399" t="n">
        <v>38.7558858577474</v>
      </c>
      <c r="CH153" s="399" t="n">
        <v>38.506292589193</v>
      </c>
      <c r="CI153" s="399" t="n">
        <v>37.9910998001377</v>
      </c>
      <c r="CJ153" s="399" t="n">
        <v>38.144439930722</v>
      </c>
      <c r="CK153" s="399" t="n">
        <v>38.7266860220538</v>
      </c>
      <c r="CL153" s="399" t="n">
        <v>39.0534883874711</v>
      </c>
      <c r="CM153" s="399" t="n">
        <v>38.7688861589383</v>
      </c>
      <c r="CN153" s="399" t="n">
        <v>39.5876534061126</v>
      </c>
      <c r="CO153" s="399" t="n">
        <v>40.0128933274237</v>
      </c>
      <c r="CP153" s="399" t="n">
        <v>41.0879421509716</v>
      </c>
      <c r="CQ153" s="399" t="n">
        <v>41.6445194075867</v>
      </c>
      <c r="CR153" s="399" t="n">
        <v>42.6869674328675</v>
      </c>
      <c r="CS153" s="399" t="n">
        <v>43.5961064771909</v>
      </c>
      <c r="CT153" s="399" t="n">
        <v>42.1610297425211</v>
      </c>
      <c r="CU153" s="399" t="n">
        <v>42.017457868485</v>
      </c>
      <c r="CV153" s="399" t="n">
        <v>42.6899129245371</v>
      </c>
      <c r="CW153" s="399" t="n">
        <v>43.404790588866</v>
      </c>
      <c r="CX153" s="399" t="n">
        <v>43.8237639769612</v>
      </c>
      <c r="CY153" s="399" t="n">
        <v>43.9538364695538</v>
      </c>
      <c r="CZ153" s="399" t="n">
        <v>45.1244877283761</v>
      </c>
      <c r="DA153" s="399" t="n">
        <v>45.3636280898754</v>
      </c>
      <c r="DB153" s="399" t="n">
        <v>46.6073863365209</v>
      </c>
      <c r="DC153" s="399" t="n">
        <v>46.9722903200527</v>
      </c>
      <c r="DD153" s="399" t="n">
        <v>47.1597949905998</v>
      </c>
      <c r="DE153" s="399" t="n">
        <v>46.8782613655405</v>
      </c>
      <c r="DF153" s="399" t="n">
        <v>47.3253196275822</v>
      </c>
      <c r="DG153" s="399" t="n">
        <v>47.9716306435249</v>
      </c>
      <c r="DH153" s="399" t="n">
        <v>48.4436200068732</v>
      </c>
      <c r="DI153" s="399" t="n">
        <v>48.9050493698182</v>
      </c>
      <c r="DJ153" s="399" t="n">
        <v>49.167854705296</v>
      </c>
      <c r="DK153" s="399" t="n">
        <v>49.1249541364219</v>
      </c>
      <c r="DL153" s="399" t="n">
        <v>49.6777717267315</v>
      </c>
      <c r="DM153" s="399" t="n">
        <v>51.0701045233988</v>
      </c>
      <c r="DN153" s="399" t="n">
        <v>51.4706553778824</v>
      </c>
      <c r="DO153" s="399" t="n">
        <v>52.589385877673</v>
      </c>
      <c r="DP153" s="399" t="n">
        <v>52.7955232757833</v>
      </c>
      <c r="DQ153" s="399" t="n">
        <v>51.6813062668262</v>
      </c>
      <c r="DR153" s="399" t="n">
        <v>52.8188454711315</v>
      </c>
      <c r="DS153" s="399" t="n">
        <v>53.4108759469996</v>
      </c>
      <c r="DT153" s="399" t="n">
        <v>54.7021306063944</v>
      </c>
      <c r="DU153" s="399" t="n">
        <v>55.0935640086457</v>
      </c>
      <c r="DV153" s="399" t="n">
        <v>54.823461298318</v>
      </c>
      <c r="DW153" s="399" t="n">
        <v>54.5475428803608</v>
      </c>
      <c r="DX153" s="399" t="n">
        <v>54.5350092131089</v>
      </c>
      <c r="DY153" s="399" t="n">
        <v>55.178944743092</v>
      </c>
      <c r="DZ153" s="399" t="n">
        <v>55.6774526980884</v>
      </c>
      <c r="EA153" s="399" t="n">
        <v>55.1084479576086</v>
      </c>
      <c r="EB153" s="399" t="n">
        <v>54.4973137172691</v>
      </c>
      <c r="EC153" s="399" t="n">
        <v>54.5793846683121</v>
      </c>
      <c r="ED153" s="399" t="n">
        <v>55.5421723856626</v>
      </c>
      <c r="EE153" s="399" t="n">
        <v>57.5542423858079</v>
      </c>
      <c r="EF153" s="399" t="n">
        <v>58.3935384724914</v>
      </c>
      <c r="EG153" s="399" t="n">
        <v>59.1959866520111</v>
      </c>
      <c r="EH153" s="399" t="n">
        <v>59.0960045227545</v>
      </c>
      <c r="EI153" s="399" t="n">
        <v>59.5966610286607</v>
      </c>
      <c r="EJ153" s="399" t="n">
        <v>59.5883572116064</v>
      </c>
      <c r="EK153" s="399" t="n">
        <v>60.2065541292969</v>
      </c>
      <c r="EL153" s="399" t="n">
        <v>60.8354889900049</v>
      </c>
      <c r="EM153" s="399" t="n">
        <v>60.9523700976483</v>
      </c>
      <c r="EN153" s="399" t="n">
        <v>60.6501201295496</v>
      </c>
      <c r="EO153" s="399" t="n">
        <v>61.2043636954404</v>
      </c>
      <c r="EP153" s="399" t="n">
        <v>62.5445972408994</v>
      </c>
      <c r="EQ153" s="399" t="n">
        <v>63.832236659282</v>
      </c>
      <c r="ER153" s="399" t="n">
        <v>65.4072944609301</v>
      </c>
      <c r="ES153" s="399" t="n">
        <v>65.1912200328594</v>
      </c>
      <c r="ET153" s="399" t="n">
        <v>64.2972916219234</v>
      </c>
      <c r="EU153" s="399" t="n">
        <v>63.9706400828949</v>
      </c>
      <c r="EV153" s="399" t="n">
        <v>64.4839008112497</v>
      </c>
      <c r="EW153" s="399" t="n">
        <v>65.2396211414539</v>
      </c>
      <c r="EX153" s="399" t="n">
        <v>65.7254330144567</v>
      </c>
      <c r="EY153" s="399" t="n">
        <v>65.7788564973947</v>
      </c>
      <c r="EZ153" s="399" t="n">
        <v>65.8423982372657</v>
      </c>
      <c r="FA153" s="399" t="n">
        <v>65.2311969103249</v>
      </c>
      <c r="FB153" s="399" t="n">
        <v>66.5814397397573</v>
      </c>
      <c r="FC153" s="399" t="n">
        <v>67.8525493982206</v>
      </c>
      <c r="FD153" s="399" t="n">
        <v>70.3338013699253</v>
      </c>
      <c r="FE153" s="399" t="n">
        <v>72.4278586249572</v>
      </c>
      <c r="FF153" s="399" t="n">
        <v>72.2872604078216</v>
      </c>
      <c r="FG153" s="399" t="n">
        <v>73.7985411923063</v>
      </c>
      <c r="FH153" s="399" t="n">
        <v>76.2675169137326</v>
      </c>
      <c r="FI153" s="399" t="n">
        <v>78.2800291267334</v>
      </c>
      <c r="FJ153" s="399" t="n">
        <v>79.2307646928881</v>
      </c>
      <c r="FK153" s="399" t="n">
        <v>80.1864187201634</v>
      </c>
      <c r="FL153" s="399" t="n">
        <v>80.5559345247675</v>
      </c>
      <c r="FM153" s="399" t="n">
        <v>79.7925470279134</v>
      </c>
      <c r="FN153" s="399" t="n">
        <v>80.13415900416</v>
      </c>
      <c r="FO153" s="400" t="n">
        <v>81.3872098968174</v>
      </c>
      <c r="FP153" s="400" t="n">
        <v>82.0682203235188</v>
      </c>
      <c r="FQ153" s="400" t="n">
        <v>81.9349412716758</v>
      </c>
      <c r="FR153" s="400" t="n">
        <v>81.2133000659288</v>
      </c>
      <c r="FS153" s="400" t="n">
        <v>80.8382309456752</v>
      </c>
      <c r="FT153" s="400" t="n">
        <v>81.7350947763963</v>
      </c>
      <c r="FU153" s="400" t="n">
        <v>82.6401173131751</v>
      </c>
      <c r="FV153" s="400" t="n">
        <v>84.0598813712948</v>
      </c>
      <c r="FW153" s="400" t="n">
        <v>84.7537275881173</v>
      </c>
      <c r="FX153" s="400" t="n">
        <v>85.3290143502565</v>
      </c>
      <c r="FY153" s="400" t="n">
        <v>84.370168260988</v>
      </c>
      <c r="FZ153" s="400" t="n">
        <v>83.7704408078707</v>
      </c>
      <c r="GA153" s="400" t="n">
        <v>83.3930519433703</v>
      </c>
      <c r="GB153" s="400" t="n">
        <v>83.719980559458</v>
      </c>
      <c r="GC153" s="400" t="n">
        <v>84.183689623996</v>
      </c>
      <c r="GD153" s="400" t="n">
        <v>84.6361490717438</v>
      </c>
      <c r="GE153" s="400" t="n">
        <v>84.905299618583</v>
      </c>
      <c r="GF153" s="400" t="n">
        <v>84.197510082414</v>
      </c>
      <c r="GG153" s="400" t="n">
        <v>84.259242763742</v>
      </c>
      <c r="GH153" s="400" t="n">
        <v>85.2935881766819</v>
      </c>
      <c r="GI153" s="400" t="n">
        <v>84.8952702438065</v>
      </c>
      <c r="GJ153" s="400" t="n">
        <v>85.486086297418</v>
      </c>
      <c r="GK153" s="400" t="n">
        <v>84.5614782070919</v>
      </c>
      <c r="GL153" s="400" t="n">
        <v>84.6814779572378</v>
      </c>
      <c r="GM153" s="400" t="n">
        <v>85.5294348357358</v>
      </c>
      <c r="GN153" s="400" t="n">
        <v>87.158972503119</v>
      </c>
      <c r="GO153" s="400" t="n">
        <v>88.3767834923438</v>
      </c>
      <c r="GP153" s="400" t="n">
        <v>88.4814056997811</v>
      </c>
      <c r="GQ153" s="400" t="n">
        <v>89.8466717176044</v>
      </c>
      <c r="GR153" s="400" t="n">
        <v>90.2080172107832</v>
      </c>
      <c r="GS153" s="400" t="n">
        <v>90.5973174431698</v>
      </c>
      <c r="GT153" s="400" t="n">
        <v>90.9549792635002</v>
      </c>
      <c r="GU153" s="400" t="n">
        <v>91.485685895379</v>
      </c>
      <c r="GV153" s="400" t="n">
        <v>91.800495992194</v>
      </c>
      <c r="GW153" s="400" t="n">
        <v>91.6101333406945</v>
      </c>
      <c r="GX153" s="400" t="n">
        <v>91.293737306371</v>
      </c>
      <c r="GY153" s="400" t="n">
        <v>92.2468426552868</v>
      </c>
      <c r="GZ153" s="400" t="n">
        <v>94.2847010481509</v>
      </c>
      <c r="HA153" s="400" t="n">
        <v>94.514838102822</v>
      </c>
      <c r="HB153" s="400" t="n">
        <v>95.8427817025783</v>
      </c>
      <c r="HC153" s="400" t="n">
        <v>95.1640695770587</v>
      </c>
      <c r="HD153" s="400" t="n">
        <v>95.2294053421741</v>
      </c>
      <c r="HE153" s="400" t="n">
        <v>95.8608477210918</v>
      </c>
      <c r="HF153" s="400" t="n">
        <v>96.0734998082089</v>
      </c>
      <c r="HG153" s="400" t="n">
        <v>96.386085046004</v>
      </c>
      <c r="HH153" s="400" t="n">
        <v>95.9761196660146</v>
      </c>
      <c r="HI153" s="400" t="n">
        <v>95.1687433575743</v>
      </c>
      <c r="HJ153" s="400" t="n">
        <v>96.4742186666679</v>
      </c>
      <c r="HK153" s="400" t="n">
        <v>96.6663978620881</v>
      </c>
      <c r="HL153" s="400" t="n">
        <v>97.3468539446103</v>
      </c>
      <c r="HM153" s="400" t="n">
        <v>98.6490026222484</v>
      </c>
      <c r="HN153" s="400" t="n">
        <v>98.6958959595037</v>
      </c>
      <c r="HO153" s="400" t="n">
        <v>98.6697501368638</v>
      </c>
      <c r="HP153" s="400" t="n">
        <v>98.5822077908308</v>
      </c>
      <c r="HQ153" s="400" t="n">
        <v>99.7366270861685</v>
      </c>
      <c r="HR153" s="400" t="n">
        <v>100.968859788834</v>
      </c>
      <c r="HS153" s="400" t="n">
        <v>101.300736042139</v>
      </c>
      <c r="HT153" s="400" t="n">
        <v>100.368798833554</v>
      </c>
      <c r="HU153" s="400" t="n">
        <v>98.6380344082691</v>
      </c>
      <c r="HV153" s="400" t="n">
        <v>98.820273048297</v>
      </c>
      <c r="HW153" s="400" t="n">
        <v>100</v>
      </c>
      <c r="HX153" s="400" t="n">
        <v>100.681091448544</v>
      </c>
      <c r="HY153" s="400" t="n">
        <v>101.330540864638</v>
      </c>
      <c r="HZ153" s="400" t="n">
        <v>100.605244206629</v>
      </c>
      <c r="IA153" s="400" t="n">
        <v>100.097604355144</v>
      </c>
      <c r="IB153" s="400" t="n">
        <v>100.417650085125</v>
      </c>
      <c r="IC153" s="400" t="n">
        <v>100.619698710163</v>
      </c>
      <c r="ID153" s="400" t="n">
        <v>101.141229412397</v>
      </c>
      <c r="IE153" s="400" t="n">
        <v>101.783469763731</v>
      </c>
      <c r="IF153" s="400" t="n">
        <v>101.038470622265</v>
      </c>
      <c r="IG153" s="400" t="n">
        <v>100.723278923818</v>
      </c>
      <c r="IH153" s="400" t="n">
        <v>100.251009947663</v>
      </c>
      <c r="II153" s="400" t="n">
        <v>100.706486278866</v>
      </c>
      <c r="IJ153" s="400" t="n">
        <v>101.497454109682</v>
      </c>
      <c r="IK153" s="400" t="n">
        <v>102.271125419639</v>
      </c>
      <c r="IL153" s="400" t="n">
        <v>102.862629130033</v>
      </c>
      <c r="IM153" s="400" t="n">
        <v>102.852749599868</v>
      </c>
      <c r="IN153" s="400" t="n">
        <v>102.715310402197</v>
      </c>
      <c r="IO153" s="400" t="n">
        <v>103.686211346675</v>
      </c>
      <c r="IP153" s="400" t="n">
        <v>104.838561745863</v>
      </c>
      <c r="IQ153" s="400" t="n">
        <v>104.692221326886</v>
      </c>
      <c r="IR153" s="400" t="n">
        <v>105.86621230516</v>
      </c>
      <c r="IS153" s="400" t="n">
        <v>105.287063923946</v>
      </c>
      <c r="IT153" s="400" t="n">
        <v>104.72586138238</v>
      </c>
      <c r="IU153" s="400" t="n">
        <v>105.186942329644</v>
      </c>
      <c r="IV153" s="400" t="n">
        <v>106.173286541077</v>
      </c>
      <c r="IW153" s="400" t="n">
        <v>107.031396043504</v>
      </c>
      <c r="IX153" s="400" t="n">
        <v>107.566307947169</v>
      </c>
      <c r="IY153" s="400" t="n">
        <v>108.553182367819</v>
      </c>
      <c r="IZ153" s="400" t="n">
        <v>109.789325699782</v>
      </c>
      <c r="JA153" s="400" t="n">
        <v>110.350272403473</v>
      </c>
      <c r="JB153" s="400" t="n">
        <v>110.949900888617</v>
      </c>
      <c r="JC153" s="400" t="n">
        <v>112.455741494465</v>
      </c>
      <c r="JD153" s="400" t="n">
        <v>112.618543062564</v>
      </c>
      <c r="JE153" s="400" t="n">
        <v>112.955687523515</v>
      </c>
      <c r="JF153" s="400" t="n">
        <v>112.475171773766</v>
      </c>
      <c r="JG153" s="400" t="n">
        <v>113.702618075802</v>
      </c>
      <c r="JH153" s="400" t="n">
        <v>114.38172520449</v>
      </c>
      <c r="JI153" s="400" t="n">
        <v>114.800187480069</v>
      </c>
      <c r="JJ153" s="400" t="n">
        <v>114.595732525382</v>
      </c>
      <c r="JK153" s="400" t="n">
        <v>113.728149428957</v>
      </c>
      <c r="JL153" s="400" t="n">
        <v>113.607978186755</v>
      </c>
      <c r="JM153" s="400" t="n">
        <v>113.884277819822</v>
      </c>
      <c r="JN153" s="400" t="n">
        <v>115.119953546231</v>
      </c>
      <c r="JO153" s="400" t="n">
        <v>116.508780775612</v>
      </c>
      <c r="JP153" s="400" t="n">
        <v>115.126889779526</v>
      </c>
      <c r="JQ153" s="400" t="n">
        <v>113.707304574948</v>
      </c>
      <c r="JR153" s="400" t="n">
        <v>113.896133004087</v>
      </c>
      <c r="JS153" s="400" t="n">
        <v>114.535703101985</v>
      </c>
      <c r="JT153" s="400" t="n">
        <v>115.357010555463</v>
      </c>
      <c r="JU153" s="400" t="n">
        <v>116.805655613777</v>
      </c>
      <c r="JV153" s="400" t="n">
        <v>118.032550813624</v>
      </c>
      <c r="JW153" s="400" t="n">
        <v>116.9955669106</v>
      </c>
      <c r="JX153" s="400" t="n">
        <v>115.847693201681</v>
      </c>
      <c r="JY153" s="400" t="n">
        <v>116.325550752144</v>
      </c>
      <c r="JZ153" s="400" t="n">
        <v>116.518661484645</v>
      </c>
      <c r="KA153" s="400" t="n">
        <v>115.815801107045</v>
      </c>
      <c r="KB153" s="400" t="n">
        <v>115.21639119318</v>
      </c>
      <c r="KC153" s="400" t="n">
        <v>114.998406783452</v>
      </c>
      <c r="KD153" s="400" t="n">
        <v>115.049040295862</v>
      </c>
      <c r="KE153" s="400" t="n">
        <v>115.395294885172</v>
      </c>
      <c r="KF153" s="400" t="n">
        <v>116.644306100956</v>
      </c>
      <c r="KG153" s="400" t="n">
        <v>117.023572122104</v>
      </c>
      <c r="KH153" s="400" t="n">
        <v>118.049761853194</v>
      </c>
      <c r="KI153" s="400" t="n">
        <v>118.019980233416</v>
      </c>
      <c r="KJ153" s="400" t="n">
        <v>118.020927277044</v>
      </c>
      <c r="KK153" s="400" t="n">
        <v>119.030831964357</v>
      </c>
      <c r="KL153" s="400" t="n">
        <v>120.101725914947</v>
      </c>
      <c r="KM153" s="400" t="n">
        <v>120.854929133756</v>
      </c>
      <c r="KN153" s="400" t="n">
        <v>123.144678364511</v>
      </c>
      <c r="KO153" s="400" t="n">
        <v>122.739449066573</v>
      </c>
      <c r="KP153" s="400" t="n">
        <v>123.475593929374</v>
      </c>
      <c r="KQ153" s="400" t="n">
        <v>125.413122238136</v>
      </c>
      <c r="KR153" s="400" t="n">
        <v>126.606171047622</v>
      </c>
      <c r="KS153" s="400" t="n">
        <v>126.387126257199</v>
      </c>
      <c r="KT153" s="400" t="n">
        <v>128.917910884576</v>
      </c>
      <c r="KU153" s="400" t="n">
        <v>128.676336440149</v>
      </c>
      <c r="KV153" s="400" t="n">
        <v>128.920227212885</v>
      </c>
      <c r="KW153" s="400" t="n">
        <v>129.511666510825</v>
      </c>
      <c r="KX153" s="400" t="n">
        <v>130.77539860273</v>
      </c>
      <c r="KY153" s="400" t="n">
        <v>129.604717825563</v>
      </c>
      <c r="KZ153" s="400" t="n">
        <v>128.328766201653</v>
      </c>
      <c r="LA153" s="400" t="n">
        <v>127.333687404393</v>
      </c>
      <c r="LB153" s="400" t="n">
        <v>126.91144953932</v>
      </c>
      <c r="LC153" s="400" t="n">
        <v>127.376573617771</v>
      </c>
      <c r="LD153" s="400" t="n">
        <v>129.150088170121</v>
      </c>
      <c r="LE153" s="400" t="n">
        <v>129.357996427331</v>
      </c>
      <c r="LF153" s="400" t="n">
        <v>128.740005329225</v>
      </c>
      <c r="LG153" s="400" t="n">
        <v>128.476295964008</v>
      </c>
      <c r="LH153" s="400" t="n">
        <v>128.438228809328</v>
      </c>
      <c r="LI153" s="400" t="n">
        <v>128.764226729936</v>
      </c>
      <c r="LJ153" s="400" t="n">
        <v>129.540916670257</v>
      </c>
      <c r="LK153" s="400" t="n">
        <v>130.372506594616</v>
      </c>
      <c r="LL153" s="400" t="n">
        <v>129.660656552789</v>
      </c>
      <c r="LM153" s="400" t="n">
        <v>129.705770527262</v>
      </c>
      <c r="LN153" s="400" t="n">
        <v>132.402004785756</v>
      </c>
      <c r="LO153" s="400" t="n">
        <v>134.750454518919</v>
      </c>
      <c r="LP153" s="400" t="n">
        <v>138.878040455831</v>
      </c>
      <c r="LQ153" s="400" t="n">
        <v>142.2</v>
      </c>
      <c r="LR153" s="400" t="n">
        <v>144.926682009435</v>
      </c>
      <c r="LS153" s="400" t="n">
        <v>146.030600837345</v>
      </c>
      <c r="LT153" s="400" t="n">
        <v>148.441154950644</v>
      </c>
      <c r="LU153" s="400" t="n">
        <v>149.200448706982</v>
      </c>
      <c r="LV153" s="400" t="n">
        <v>152.404502000164</v>
      </c>
      <c r="LW153" s="400" t="n">
        <v>156.533237392743</v>
      </c>
      <c r="LX153" s="400" t="n">
        <v>157.80845344567</v>
      </c>
      <c r="LY153" s="400" t="n">
        <v>157.763375748781</v>
      </c>
      <c r="LZ153" s="400" t="n">
        <v>159.79331272398</v>
      </c>
      <c r="MA153" s="400" t="n">
        <v>162.726191938224</v>
      </c>
      <c r="MB153" s="400" t="n">
        <v>165.649461379594</v>
      </c>
      <c r="MC153" s="400" t="n">
        <v>167.515342690451</v>
      </c>
      <c r="MD153" s="400" t="n">
        <v>165.4</v>
      </c>
      <c r="ME153" s="400" t="n">
        <v>166</v>
      </c>
      <c r="MF153" s="400"/>
      <c r="MG153" s="400"/>
      <c r="MH153" s="400"/>
      <c r="MI153" s="400"/>
      <c r="MJ153" s="400"/>
      <c r="MK153" s="400"/>
      <c r="ML153" s="400"/>
      <c r="MM153" s="400"/>
      <c r="MN153" s="400"/>
      <c r="MO153" s="400"/>
      <c r="MP153" s="400"/>
      <c r="MQ153" s="400"/>
      <c r="MR153" s="400"/>
      <c r="MS153" s="400"/>
      <c r="MT153" s="400"/>
      <c r="MU153" s="400"/>
      <c r="MV153" s="400"/>
      <c r="MW153" s="400"/>
    </row>
    <row r="154" customFormat="false" ht="15" hidden="false" customHeight="false" outlineLevel="0" collapsed="false">
      <c r="A154" s="48" t="s">
        <v>195</v>
      </c>
      <c r="B154" s="401" t="n">
        <v>7731.09824280034</v>
      </c>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t="n">
        <v>44.3910359436077</v>
      </c>
      <c r="DG154" s="49" t="n">
        <v>45.1883918826593</v>
      </c>
      <c r="DH154" s="49" t="n">
        <v>45.5985951284586</v>
      </c>
      <c r="DI154" s="49" t="n">
        <v>46.1935339116748</v>
      </c>
      <c r="DJ154" s="49" t="n">
        <v>46.3402320014321</v>
      </c>
      <c r="DK154" s="49" t="n">
        <v>46.1884024170399</v>
      </c>
      <c r="DL154" s="49" t="n">
        <v>46.7408370618621</v>
      </c>
      <c r="DM154" s="49" t="n">
        <v>48.346748218602</v>
      </c>
      <c r="DN154" s="49" t="n">
        <v>48.8060857843024</v>
      </c>
      <c r="DO154" s="49" t="n">
        <v>49.9403234683357</v>
      </c>
      <c r="DP154" s="49" t="n">
        <v>49.9694244593477</v>
      </c>
      <c r="DQ154" s="49" t="n">
        <v>48.3800237925289</v>
      </c>
      <c r="DR154" s="49" t="n">
        <v>49.9646171449132</v>
      </c>
      <c r="DS154" s="49" t="n">
        <v>50.8132686850204</v>
      </c>
      <c r="DT154" s="49" t="n">
        <v>52.4886716224576</v>
      </c>
      <c r="DU154" s="49" t="n">
        <v>52.5121170101578</v>
      </c>
      <c r="DV154" s="49" t="n">
        <v>51.7275625650999</v>
      </c>
      <c r="DW154" s="49" t="n">
        <v>51.4951873423501</v>
      </c>
      <c r="DX154" s="49" t="n">
        <v>51.6664801314865</v>
      </c>
      <c r="DY154" s="49" t="n">
        <v>52.4056945503595</v>
      </c>
      <c r="DZ154" s="49" t="n">
        <v>52.9752315332831</v>
      </c>
      <c r="EA154" s="49" t="n">
        <v>52.4409044359929</v>
      </c>
      <c r="EB154" s="49" t="n">
        <v>51.737547762253</v>
      </c>
      <c r="EC154" s="49" t="n">
        <v>51.8293184651734</v>
      </c>
      <c r="ED154" s="49" t="n">
        <v>53.4979698784012</v>
      </c>
      <c r="EE154" s="49" t="n">
        <v>56.1579848303839</v>
      </c>
      <c r="EF154" s="49" t="n">
        <v>56.9801170502381</v>
      </c>
      <c r="EG154" s="49" t="n">
        <v>57.3512253969136</v>
      </c>
      <c r="EH154" s="49" t="n">
        <v>56.9466937241754</v>
      </c>
      <c r="EI154" s="49" t="n">
        <v>57.5782751610137</v>
      </c>
      <c r="EJ154" s="49" t="n">
        <v>57.506976147011</v>
      </c>
      <c r="EK154" s="49" t="n">
        <v>58.2884105570233</v>
      </c>
      <c r="EL154" s="49" t="n">
        <v>59.2404760654375</v>
      </c>
      <c r="EM154" s="49" t="n">
        <v>59.4563782440589</v>
      </c>
      <c r="EN154" s="49" t="n">
        <v>58.916477285526</v>
      </c>
      <c r="EO154" s="49" t="n">
        <v>59.6259201301102</v>
      </c>
      <c r="EP154" s="49" t="n">
        <v>61.8589155971637</v>
      </c>
      <c r="EQ154" s="49" t="n">
        <v>63.4199155201121</v>
      </c>
      <c r="ER154" s="49" t="n">
        <v>65.6951269371006</v>
      </c>
      <c r="ES154" s="49" t="n">
        <v>65.0724994192478</v>
      </c>
      <c r="ET154" s="49" t="n">
        <v>63.8808182721931</v>
      </c>
      <c r="EU154" s="49" t="n">
        <v>63.5324484224156</v>
      </c>
      <c r="EV154" s="49" t="n">
        <v>64.1426905256528</v>
      </c>
      <c r="EW154" s="49" t="n">
        <v>65.0083904877651</v>
      </c>
      <c r="EX154" s="49" t="n">
        <v>65.3723309839186</v>
      </c>
      <c r="EY154" s="49" t="n">
        <v>65.4529624256298</v>
      </c>
      <c r="EZ154" s="49" t="n">
        <v>65.3431618148331</v>
      </c>
      <c r="FA154" s="49" t="n">
        <v>64.1425610892441</v>
      </c>
      <c r="FB154" s="49" t="n">
        <v>65.6502198209143</v>
      </c>
      <c r="FC154" s="49" t="n">
        <v>66.6331766833789</v>
      </c>
      <c r="FD154" s="49" t="n">
        <v>69.450463835602</v>
      </c>
      <c r="FE154" s="49" t="n">
        <v>71.3209907128325</v>
      </c>
      <c r="FF154" s="49" t="n">
        <v>70.6346286738944</v>
      </c>
      <c r="FG154" s="49" t="n">
        <v>72.0921710962783</v>
      </c>
      <c r="FH154" s="49" t="n">
        <v>74.7049688093917</v>
      </c>
      <c r="FI154" s="49" t="n">
        <v>77.2599810080283</v>
      </c>
      <c r="FJ154" s="49" t="n">
        <v>78.3102576218396</v>
      </c>
      <c r="FK154" s="49" t="n">
        <v>79.5087618499557</v>
      </c>
      <c r="FL154" s="49" t="n">
        <v>80.3904875691735</v>
      </c>
      <c r="FM154" s="49" t="n">
        <v>79.0136458224153</v>
      </c>
      <c r="FN154" s="49" t="n">
        <v>79.0244054997362</v>
      </c>
      <c r="FO154" s="49" t="n">
        <v>80.1418380560571</v>
      </c>
      <c r="FP154" s="49" t="n">
        <v>80.6116991719949</v>
      </c>
      <c r="FQ154" s="49" t="n">
        <v>80.6210821916913</v>
      </c>
      <c r="FR154" s="49" t="n">
        <v>79.9963007254595</v>
      </c>
      <c r="FS154" s="49" t="n">
        <v>79.5433520673293</v>
      </c>
      <c r="FT154" s="49" t="n">
        <v>80.6554452953926</v>
      </c>
      <c r="FU154" s="49" t="n">
        <v>81.895496562986</v>
      </c>
      <c r="FV154" s="49" t="n">
        <v>83.6807258496135</v>
      </c>
      <c r="FW154" s="49" t="n">
        <v>84.7416196901355</v>
      </c>
      <c r="FX154" s="49" t="n">
        <v>85.3863851706852</v>
      </c>
      <c r="FY154" s="49" t="n">
        <v>84.0856755848979</v>
      </c>
      <c r="FZ154" s="49" t="n">
        <v>83.3006088309265</v>
      </c>
      <c r="GA154" s="49" t="n">
        <v>82.8619358483877</v>
      </c>
      <c r="GB154" s="49" t="n">
        <v>83.1728305933596</v>
      </c>
      <c r="GC154" s="49" t="n">
        <v>83.598976609251</v>
      </c>
      <c r="GD154" s="49" t="n">
        <v>84.1149384231661</v>
      </c>
      <c r="GE154" s="49" t="n">
        <v>84.4687585985598</v>
      </c>
      <c r="GF154" s="49" t="n">
        <v>83.9199524096041</v>
      </c>
      <c r="GG154" s="49" t="n">
        <v>84.0476471500792</v>
      </c>
      <c r="GH154" s="49" t="n">
        <v>85.223687668831</v>
      </c>
      <c r="GI154" s="49" t="n">
        <v>84.9213600267528</v>
      </c>
      <c r="GJ154" s="49" t="n">
        <v>85.3984523074683</v>
      </c>
      <c r="GK154" s="49" t="n">
        <v>84.0606838796478</v>
      </c>
      <c r="GL154" s="49" t="n">
        <v>84.1338680092179</v>
      </c>
      <c r="GM154" s="49" t="n">
        <v>84.8887917098332</v>
      </c>
      <c r="GN154" s="49" t="n">
        <v>86.0956378202741</v>
      </c>
      <c r="GO154" s="49" t="n">
        <v>87.0046109945034</v>
      </c>
      <c r="GP154" s="49" t="n">
        <v>87.1343153511536</v>
      </c>
      <c r="GQ154" s="49" t="n">
        <v>88.3274814998242</v>
      </c>
      <c r="GR154" s="49" t="n">
        <v>88.6068938516192</v>
      </c>
      <c r="GS154" s="49" t="n">
        <v>89.060372479775</v>
      </c>
      <c r="GT154" s="49" t="n">
        <v>89.2229084327952</v>
      </c>
      <c r="GU154" s="49" t="n">
        <v>89.9759235651185</v>
      </c>
      <c r="GV154" s="49" t="n">
        <v>90.4421721493751</v>
      </c>
      <c r="GW154" s="49" t="n">
        <v>90.3324355411489</v>
      </c>
      <c r="GX154" s="49" t="n">
        <v>89.8800655543272</v>
      </c>
      <c r="GY154" s="49" t="n">
        <v>91.1885008045159</v>
      </c>
      <c r="GZ154" s="49" t="n">
        <v>93.3762610539907</v>
      </c>
      <c r="HA154" s="49" t="n">
        <v>93.3642359470802</v>
      </c>
      <c r="HB154" s="49" t="n">
        <v>94.9080612722275</v>
      </c>
      <c r="HC154" s="49" t="n">
        <v>93.6975569880215</v>
      </c>
      <c r="HD154" s="49" t="n">
        <v>93.675263025242</v>
      </c>
      <c r="HE154" s="49" t="n">
        <v>94.8061979498729</v>
      </c>
      <c r="HF154" s="49" t="n">
        <v>94.7850804723174</v>
      </c>
      <c r="HG154" s="49" t="n">
        <v>94.8290923306246</v>
      </c>
      <c r="HH154" s="49" t="n">
        <v>94.4714523143927</v>
      </c>
      <c r="HI154" s="49" t="n">
        <v>93.3660034343568</v>
      </c>
      <c r="HJ154" s="49" t="n">
        <v>95.3441963501878</v>
      </c>
      <c r="HK154" s="49" t="n">
        <v>95.360038243003</v>
      </c>
      <c r="HL154" s="49" t="n">
        <v>95.904044007901</v>
      </c>
      <c r="HM154" s="49" t="n">
        <v>97.4911580042755</v>
      </c>
      <c r="HN154" s="49" t="n">
        <v>97.4062978523257</v>
      </c>
      <c r="HO154" s="49" t="n">
        <v>97.5281356075739</v>
      </c>
      <c r="HP154" s="49" t="n">
        <v>97.5202559207665</v>
      </c>
      <c r="HQ154" s="49" t="n">
        <v>98.8774069917769</v>
      </c>
      <c r="HR154" s="49" t="n">
        <v>99.9791123704724</v>
      </c>
      <c r="HS154" s="49" t="n">
        <v>100.54423766285</v>
      </c>
      <c r="HT154" s="49" t="n">
        <v>97.1921691575241</v>
      </c>
      <c r="HU154" s="49" t="n">
        <v>97.2648733866452</v>
      </c>
      <c r="HV154" s="49" t="n">
        <v>97.2554862194707</v>
      </c>
      <c r="HW154" s="49" t="n">
        <v>98.9386713543845</v>
      </c>
      <c r="HX154" s="49" t="n">
        <v>99.7376300450107</v>
      </c>
      <c r="HY154" s="49" t="n">
        <v>100.256209255521</v>
      </c>
      <c r="HZ154" s="49" t="n">
        <v>99.3596235709505</v>
      </c>
      <c r="IA154" s="49" t="n">
        <v>99.2789444369757</v>
      </c>
      <c r="IB154" s="49" t="n">
        <v>99.0581062672768</v>
      </c>
      <c r="IC154" s="49" t="n">
        <v>99.2890452016142</v>
      </c>
      <c r="ID154" s="49" t="n">
        <v>99.8427976439249</v>
      </c>
      <c r="IE154" s="49" t="n">
        <v>100.295514745963</v>
      </c>
      <c r="IF154" s="49" t="n">
        <v>99.5114840932676</v>
      </c>
      <c r="IG154" s="49" t="n">
        <v>99.1744179526528</v>
      </c>
      <c r="IH154" s="49" t="n">
        <v>98.6854906098317</v>
      </c>
      <c r="II154" s="49" t="n">
        <v>99.1495640229011</v>
      </c>
      <c r="IJ154" s="49" t="n">
        <v>99.895293198159</v>
      </c>
      <c r="IK154" s="49" t="n">
        <v>100.788695233335</v>
      </c>
      <c r="IL154" s="49" t="n">
        <v>101.536440300309</v>
      </c>
      <c r="IM154" s="49" t="n">
        <v>101.467340129688</v>
      </c>
      <c r="IN154" s="49" t="n">
        <v>101.186915763696</v>
      </c>
      <c r="IO154" s="49" t="n">
        <v>102.109184876401</v>
      </c>
      <c r="IP154" s="49" t="n">
        <v>103.488696251138</v>
      </c>
      <c r="IQ154" s="49" t="n">
        <v>103.36535113055</v>
      </c>
      <c r="IR154" s="49" t="n">
        <v>104.921003419439</v>
      </c>
      <c r="IS154" s="49" t="n">
        <v>104.230825353713</v>
      </c>
      <c r="IT154" s="49" t="n">
        <v>103.660672267484</v>
      </c>
      <c r="IU154" s="49" t="n">
        <v>104.223647800699</v>
      </c>
      <c r="IV154" s="49" t="n">
        <v>105.317040443748</v>
      </c>
      <c r="IW154" s="49" t="n">
        <v>105.89314692438</v>
      </c>
      <c r="IX154" s="49" t="n">
        <v>106.399917722137</v>
      </c>
      <c r="IY154" s="49" t="n">
        <v>107.590045617714</v>
      </c>
      <c r="IZ154" s="49" t="n">
        <v>108.568453301497</v>
      </c>
      <c r="JA154" s="49" t="n">
        <v>109.114351264342</v>
      </c>
      <c r="JB154" s="49" t="n">
        <v>109.799917894733</v>
      </c>
      <c r="JC154" s="49" t="n">
        <v>111.283810353092</v>
      </c>
      <c r="JD154" s="49" t="n">
        <v>111.224952726968</v>
      </c>
      <c r="JE154" s="49" t="n">
        <v>111.437773664196</v>
      </c>
      <c r="JF154" s="49" t="n">
        <v>111.187038229192</v>
      </c>
      <c r="JG154" s="49" t="n">
        <v>112.471811266735</v>
      </c>
      <c r="JH154" s="49" t="n">
        <v>113.029689388047</v>
      </c>
      <c r="JI154" s="49" t="n">
        <v>113.276808426479</v>
      </c>
      <c r="JJ154" s="49" t="n">
        <v>113.264608190643</v>
      </c>
      <c r="JK154" s="49" t="n">
        <v>112.11384435192</v>
      </c>
      <c r="JL154" s="49" t="n">
        <v>112.183293508467</v>
      </c>
      <c r="JM154" s="49" t="n">
        <v>112.52711609574</v>
      </c>
      <c r="JN154" s="49" t="n">
        <v>113.612171004628</v>
      </c>
      <c r="JO154" s="49" t="n">
        <v>114.900441287325</v>
      </c>
      <c r="JP154" s="49" t="n">
        <v>113.181918788278</v>
      </c>
      <c r="JQ154" s="49" t="n">
        <v>111.141682301023</v>
      </c>
      <c r="JR154" s="49" t="n">
        <v>111.560144324513</v>
      </c>
      <c r="JS154" s="49" t="n">
        <v>112.253626261945</v>
      </c>
      <c r="JT154" s="49" t="n">
        <v>112.767771829347</v>
      </c>
      <c r="JU154" s="49" t="n">
        <v>114.759812554111</v>
      </c>
      <c r="JV154" s="49" t="n">
        <v>116.414312243965</v>
      </c>
      <c r="JW154" s="49" t="n">
        <v>114.958464247545</v>
      </c>
      <c r="JX154" s="49" t="n">
        <v>113.410410260829</v>
      </c>
      <c r="JY154" s="49" t="n">
        <v>113.737279321335</v>
      </c>
      <c r="JZ154" s="49" t="n">
        <v>114.126603780148</v>
      </c>
      <c r="KA154" s="49" t="n">
        <v>113.182949563279</v>
      </c>
      <c r="KB154" s="49" t="n">
        <v>112.414325766972</v>
      </c>
      <c r="KC154" s="49" t="n">
        <v>111.918550751784</v>
      </c>
      <c r="KD154" s="49" t="n">
        <v>112.379036062747</v>
      </c>
      <c r="KE154" s="49" t="n">
        <v>112.765715456251</v>
      </c>
      <c r="KF154" s="49" t="n">
        <v>113.976075014876</v>
      </c>
      <c r="KG154" s="49" t="n">
        <v>114.424354597219</v>
      </c>
      <c r="KH154" s="49" t="n">
        <v>115.474576215838</v>
      </c>
      <c r="KI154" s="49" t="n">
        <v>115.047756891473</v>
      </c>
      <c r="KJ154" s="49" t="n">
        <v>114.71464270787</v>
      </c>
      <c r="KK154" s="49" t="n">
        <v>116.032628682543</v>
      </c>
      <c r="KL154" s="49" t="n">
        <v>117.3032891571</v>
      </c>
      <c r="KM154" s="49" t="n">
        <v>118.168939851698</v>
      </c>
      <c r="KN154" s="49" t="n">
        <v>121.010131777416</v>
      </c>
      <c r="KO154" s="49" t="n">
        <v>120.472730845813</v>
      </c>
      <c r="KP154" s="49" t="n">
        <v>121.213647293863</v>
      </c>
      <c r="KQ154" s="49" t="n">
        <v>123.542946409345</v>
      </c>
      <c r="KR154" s="49" t="n">
        <v>124.918701595805</v>
      </c>
      <c r="KS154" s="49" t="n">
        <v>124.428565037226</v>
      </c>
      <c r="KT154" s="49" t="n">
        <v>127.134727458862</v>
      </c>
      <c r="KU154" s="49" t="n">
        <v>126.891515716523</v>
      </c>
      <c r="KV154" s="49" t="n">
        <v>127.206197725493</v>
      </c>
      <c r="KW154" s="49" t="n">
        <v>127.816437404996</v>
      </c>
      <c r="KX154" s="49" t="n">
        <v>128.978352706311</v>
      </c>
      <c r="KY154" s="49" t="n">
        <v>127.772383405244</v>
      </c>
      <c r="KZ154" s="49" t="n">
        <v>125.990244037814</v>
      </c>
      <c r="LA154" s="49" t="n">
        <v>124.606070583622</v>
      </c>
      <c r="LB154" s="49" t="n">
        <v>123.79571055251</v>
      </c>
      <c r="LC154" s="49" t="n">
        <v>124.197959644908</v>
      </c>
      <c r="LD154" s="49" t="n">
        <v>126.077293962063</v>
      </c>
      <c r="LE154" s="49" t="n">
        <v>125.850267414565</v>
      </c>
      <c r="LF154" s="49" t="n">
        <v>124.828465305584</v>
      </c>
      <c r="LG154" s="49" t="n">
        <v>124.472342170746</v>
      </c>
      <c r="LH154" s="49" t="n">
        <v>124.430000394798</v>
      </c>
      <c r="LI154" s="49" t="n">
        <v>124.503917236738</v>
      </c>
      <c r="LJ154" s="49" t="n">
        <v>125.166233595457</v>
      </c>
      <c r="LK154" s="49" t="n">
        <v>125.97020099882</v>
      </c>
      <c r="LL154" s="49" t="n">
        <v>124.98765312042</v>
      </c>
      <c r="LM154" s="49" t="n">
        <v>124.730854517814</v>
      </c>
      <c r="LN154" s="49" t="n">
        <v>127.613214891228</v>
      </c>
      <c r="LO154" s="49" t="n">
        <v>130.059148958295</v>
      </c>
      <c r="LP154" s="49" t="n">
        <v>133.908842430429</v>
      </c>
      <c r="LQ154" s="49" t="n">
        <v>137.150372283888</v>
      </c>
      <c r="LR154" s="49" t="n">
        <v>139.532858257055</v>
      </c>
      <c r="LS154" s="49" t="n">
        <v>140.709900797846</v>
      </c>
      <c r="LT154" s="49" t="n">
        <v>143.081153625098</v>
      </c>
      <c r="LU154" s="49" t="n">
        <v>143.750604324242</v>
      </c>
      <c r="LV154" s="49" t="n">
        <v>146.857720873905</v>
      </c>
      <c r="LW154" s="49" t="n">
        <v>151.894995205398</v>
      </c>
      <c r="LX154" s="49" t="n">
        <v>153.569578248164</v>
      </c>
      <c r="LY154" s="49" t="n">
        <v>153.371895365719</v>
      </c>
      <c r="LZ154" s="49" t="n">
        <v>155.62868725552</v>
      </c>
      <c r="MA154" s="49" t="n">
        <v>159.238988912669</v>
      </c>
      <c r="MB154" s="49" t="n">
        <v>162.721605867342</v>
      </c>
      <c r="MC154" s="49" t="n">
        <v>164.796201788265</v>
      </c>
      <c r="MD154" s="49" t="n">
        <v>162.334249136227</v>
      </c>
      <c r="ME154" s="49" t="n">
        <v>162.924791993094</v>
      </c>
      <c r="MF154" s="49"/>
      <c r="MG154" s="49"/>
      <c r="MH154" s="49"/>
      <c r="MI154" s="49"/>
      <c r="MJ154" s="49"/>
      <c r="MK154" s="49"/>
      <c r="ML154" s="49"/>
      <c r="MM154" s="49"/>
      <c r="MN154" s="49"/>
      <c r="MO154" s="49"/>
      <c r="MP154" s="49"/>
      <c r="MQ154" s="49"/>
      <c r="MR154" s="49"/>
      <c r="MS154" s="49"/>
      <c r="MT154" s="49"/>
      <c r="MU154" s="49"/>
      <c r="MV154" s="49"/>
      <c r="MW154" s="49"/>
    </row>
    <row r="155" customFormat="false" ht="15" hidden="false" customHeight="false" outlineLevel="0" collapsed="false">
      <c r="A155" s="50" t="s">
        <v>196</v>
      </c>
      <c r="B155" s="397" t="n">
        <v>2082.23206060664</v>
      </c>
      <c r="C155" s="51"/>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t="n">
        <v>75.3948548112213</v>
      </c>
      <c r="FP155" s="51" t="n">
        <v>76.9866974547201</v>
      </c>
      <c r="FQ155" s="51" t="n">
        <v>76.9742057067309</v>
      </c>
      <c r="FR155" s="51" t="n">
        <v>75.1059909700772</v>
      </c>
      <c r="FS155" s="51" t="n">
        <v>74.0836693290081</v>
      </c>
      <c r="FT155" s="51" t="n">
        <v>74.6965496397023</v>
      </c>
      <c r="FU155" s="51" t="n">
        <v>76.9801800618902</v>
      </c>
      <c r="FV155" s="51" t="n">
        <v>81.1011578650874</v>
      </c>
      <c r="FW155" s="51" t="n">
        <v>82.8460301185667</v>
      </c>
      <c r="FX155" s="51" t="n">
        <v>84.5299520419044</v>
      </c>
      <c r="FY155" s="51" t="n">
        <v>81.6076676121123</v>
      </c>
      <c r="FZ155" s="51" t="n">
        <v>79.4853532945982</v>
      </c>
      <c r="GA155" s="51" t="n">
        <v>78.003996324307</v>
      </c>
      <c r="GB155" s="51" t="n">
        <v>78.9337103106127</v>
      </c>
      <c r="GC155" s="51" t="n">
        <v>79.6598084422753</v>
      </c>
      <c r="GD155" s="51" t="n">
        <v>80.1295603069244</v>
      </c>
      <c r="GE155" s="51" t="n">
        <v>80.3076915701271</v>
      </c>
      <c r="GF155" s="51" t="n">
        <v>78.6576852241382</v>
      </c>
      <c r="GG155" s="51" t="n">
        <v>78.9118803766342</v>
      </c>
      <c r="GH155" s="51" t="n">
        <v>81.8912197178557</v>
      </c>
      <c r="GI155" s="51" t="n">
        <v>80.4008132935561</v>
      </c>
      <c r="GJ155" s="51" t="n">
        <v>81.7072326987647</v>
      </c>
      <c r="GK155" s="51" t="n">
        <v>79.2715414114675</v>
      </c>
      <c r="GL155" s="51" t="n">
        <v>77.8005542333149</v>
      </c>
      <c r="GM155" s="51" t="n">
        <v>78.5683391274386</v>
      </c>
      <c r="GN155" s="51" t="n">
        <v>82.0362589585956</v>
      </c>
      <c r="GO155" s="51" t="n">
        <v>84.4946997324428</v>
      </c>
      <c r="GP155" s="51" t="n">
        <v>83.3843889449533</v>
      </c>
      <c r="GQ155" s="51" t="n">
        <v>85.2464189125517</v>
      </c>
      <c r="GR155" s="51" t="n">
        <v>86.2144350703909</v>
      </c>
      <c r="GS155" s="51" t="n">
        <v>86.0181980713523</v>
      </c>
      <c r="GT155" s="51" t="n">
        <v>85.592948294145</v>
      </c>
      <c r="GU155" s="51" t="n">
        <v>87.0793252718715</v>
      </c>
      <c r="GV155" s="51" t="n">
        <v>88.04658700647</v>
      </c>
      <c r="GW155" s="51" t="n">
        <v>87.5457196462307</v>
      </c>
      <c r="GX155" s="51" t="n">
        <v>87.3572014240372</v>
      </c>
      <c r="GY155" s="51" t="n">
        <v>91.1495764618147</v>
      </c>
      <c r="GZ155" s="51" t="n">
        <v>95.485559465503</v>
      </c>
      <c r="HA155" s="51" t="n">
        <v>95.9002551428315</v>
      </c>
      <c r="HB155" s="51" t="n">
        <v>96.9844049640511</v>
      </c>
      <c r="HC155" s="51" t="n">
        <v>95.5660291159547</v>
      </c>
      <c r="HD155" s="51" t="n">
        <v>95.8260004451735</v>
      </c>
      <c r="HE155" s="51" t="n">
        <v>98.1029951401092</v>
      </c>
      <c r="HF155" s="51" t="n">
        <v>98.531913398716</v>
      </c>
      <c r="HG155" s="51" t="n">
        <v>98.3849618166742</v>
      </c>
      <c r="HH155" s="51" t="n">
        <v>97.3745028998539</v>
      </c>
      <c r="HI155" s="51" t="n">
        <v>94.9098028202956</v>
      </c>
      <c r="HJ155" s="51" t="n">
        <v>95.0527703984921</v>
      </c>
      <c r="HK155" s="51" t="n">
        <v>94.9300532501681</v>
      </c>
      <c r="HL155" s="51" t="n">
        <v>96.7163214121824</v>
      </c>
      <c r="HM155" s="51" t="n">
        <v>99.5189036406821</v>
      </c>
      <c r="HN155" s="51" t="n">
        <v>99.1281924308148</v>
      </c>
      <c r="HO155" s="51" t="n">
        <v>100.082925283297</v>
      </c>
      <c r="HP155" s="51" t="n">
        <v>99.9855263069539</v>
      </c>
      <c r="HQ155" s="51" t="n">
        <v>103.101751744363</v>
      </c>
      <c r="HR155" s="51" t="n">
        <v>106.653016717181</v>
      </c>
      <c r="HS155" s="51" t="n">
        <v>107.269461522813</v>
      </c>
      <c r="HT155" s="51" t="n">
        <v>103.933551626012</v>
      </c>
      <c r="HU155" s="51" t="n">
        <v>98.587217049321</v>
      </c>
      <c r="HV155" s="51" t="n">
        <v>97.0589977750155</v>
      </c>
      <c r="HW155" s="51" t="n">
        <v>100</v>
      </c>
      <c r="HX155" s="51" t="n">
        <v>102.274350775132</v>
      </c>
      <c r="HY155" s="51" t="n">
        <v>103.455446500923</v>
      </c>
      <c r="HZ155" s="51" t="n">
        <v>102.083523335686</v>
      </c>
      <c r="IA155" s="51" t="n">
        <v>101.575310183938</v>
      </c>
      <c r="IB155" s="51" t="n">
        <v>101.728411021617</v>
      </c>
      <c r="IC155" s="51" t="n">
        <v>101.83843149966</v>
      </c>
      <c r="ID155" s="51" t="n">
        <v>102.082461398153</v>
      </c>
      <c r="IE155" s="51" t="n">
        <v>102.281353560694</v>
      </c>
      <c r="IF155" s="51" t="n">
        <v>99.6094721808664</v>
      </c>
      <c r="IG155" s="51" t="n">
        <v>97.7898019603825</v>
      </c>
      <c r="IH155" s="51" t="n">
        <v>96.8754773687289</v>
      </c>
      <c r="II155" s="51" t="n">
        <v>98.1693304867217</v>
      </c>
      <c r="IJ155" s="51" t="n">
        <v>101.770753376542</v>
      </c>
      <c r="IK155" s="51" t="n">
        <v>105.349922185215</v>
      </c>
      <c r="IL155" s="51" t="n">
        <v>105.548184889094</v>
      </c>
      <c r="IM155" s="51" t="n">
        <v>103.954031129492</v>
      </c>
      <c r="IN155" s="51" t="n">
        <v>101.821344079032</v>
      </c>
      <c r="IO155" s="51" t="n">
        <v>105.040094159284</v>
      </c>
      <c r="IP155" s="51" t="n">
        <v>108.469121453065</v>
      </c>
      <c r="IQ155" s="51" t="n">
        <v>108.692530651685</v>
      </c>
      <c r="IR155" s="51" t="n">
        <v>111.925915391624</v>
      </c>
      <c r="IS155" s="51" t="n">
        <v>109.369612603132</v>
      </c>
      <c r="IT155" s="51" t="n">
        <v>107.025779875147</v>
      </c>
      <c r="IU155" s="51" t="n">
        <v>107.932144107864</v>
      </c>
      <c r="IV155" s="51" t="n">
        <v>111.438436909444</v>
      </c>
      <c r="IW155" s="51" t="n">
        <v>112.18555677916</v>
      </c>
      <c r="IX155" s="51" t="n">
        <v>112.840615564721</v>
      </c>
      <c r="IY155" s="51" t="n">
        <v>115.494085917329</v>
      </c>
      <c r="IZ155" s="51" t="n">
        <v>118.547588738674</v>
      </c>
      <c r="JA155" s="51" t="n">
        <v>119.717224028911</v>
      </c>
      <c r="JB155" s="51" t="n">
        <v>122.466009222547</v>
      </c>
      <c r="JC155" s="51" t="n">
        <v>129.136252834636</v>
      </c>
      <c r="JD155" s="51" t="n">
        <v>128.848220539545</v>
      </c>
      <c r="JE155" s="51" t="n">
        <v>129.537040587916</v>
      </c>
      <c r="JF155" s="51" t="n">
        <v>126.77457657656</v>
      </c>
      <c r="JG155" s="51" t="n">
        <v>129.579351913496</v>
      </c>
      <c r="JH155" s="51" t="n">
        <v>131.452240108752</v>
      </c>
      <c r="JI155" s="51" t="n">
        <v>131.979898807697</v>
      </c>
      <c r="JJ155" s="51" t="n">
        <v>131.026691045709</v>
      </c>
      <c r="JK155" s="51" t="n">
        <v>127.527447755689</v>
      </c>
      <c r="JL155" s="51" t="n">
        <v>126.597597207097</v>
      </c>
      <c r="JM155" s="51" t="n">
        <v>128.218111873071</v>
      </c>
      <c r="JN155" s="51" t="n">
        <v>133.300627979984</v>
      </c>
      <c r="JO155" s="51" t="n">
        <v>137.618370906828</v>
      </c>
      <c r="JP155" s="51" t="n">
        <v>131.055604855433</v>
      </c>
      <c r="JQ155" s="51" t="n">
        <v>123.348896588099</v>
      </c>
      <c r="JR155" s="51" t="n">
        <v>123.555443756128</v>
      </c>
      <c r="JS155" s="51" t="n">
        <v>124.305347880254</v>
      </c>
      <c r="JT155" s="51" t="n">
        <v>126.609134632121</v>
      </c>
      <c r="JU155" s="51" t="n">
        <v>128.661093007421</v>
      </c>
      <c r="JV155" s="51" t="n">
        <v>132.422761761045</v>
      </c>
      <c r="JW155" s="51" t="n">
        <v>129.465719884103</v>
      </c>
      <c r="JX155" s="51" t="n">
        <v>124.80534354714</v>
      </c>
      <c r="JY155" s="51" t="n">
        <v>125.941466230912</v>
      </c>
      <c r="JZ155" s="51" t="n">
        <v>124.674123361452</v>
      </c>
      <c r="KA155" s="51" t="n">
        <v>120.827499412128</v>
      </c>
      <c r="KB155" s="51" t="n">
        <v>117.882462851259</v>
      </c>
      <c r="KC155" s="51" t="n">
        <v>116.664665272541</v>
      </c>
      <c r="KD155" s="51" t="n">
        <v>116.564611317818</v>
      </c>
      <c r="KE155" s="51" t="n">
        <v>117.608458548958</v>
      </c>
      <c r="KF155" s="51" t="n">
        <v>122.337694913578</v>
      </c>
      <c r="KG155" s="51" t="n">
        <v>123.15276947846</v>
      </c>
      <c r="KH155" s="51" t="n">
        <v>126.574394378549</v>
      </c>
      <c r="KI155" s="51" t="n">
        <v>125.44349352409</v>
      </c>
      <c r="KJ155" s="51" t="n">
        <v>124.435783080921</v>
      </c>
      <c r="KK155" s="51" t="n">
        <v>128.546350785578</v>
      </c>
      <c r="KL155" s="51" t="n">
        <v>132.280167850328</v>
      </c>
      <c r="KM155" s="51" t="n">
        <v>134.521031080643</v>
      </c>
      <c r="KN155" s="51" t="n">
        <v>141.604843122726</v>
      </c>
      <c r="KO155" s="51" t="n">
        <v>138.508198732624</v>
      </c>
      <c r="KP155" s="51" t="n">
        <v>139.421383483622</v>
      </c>
      <c r="KQ155" s="51" t="n">
        <v>146.310356153151</v>
      </c>
      <c r="KR155" s="51" t="n">
        <v>150.629336774688</v>
      </c>
      <c r="KS155" s="51" t="n">
        <v>145.954785833072</v>
      </c>
      <c r="KT155" s="51" t="n">
        <v>143.493476931633</v>
      </c>
      <c r="KU155" s="51" t="n">
        <v>142.537867807752</v>
      </c>
      <c r="KV155" s="51" t="n">
        <v>143.01013155971</v>
      </c>
      <c r="KW155" s="51" t="n">
        <v>145.680612513639</v>
      </c>
      <c r="KX155" s="51" t="n">
        <v>148.863037842257</v>
      </c>
      <c r="KY155" s="51" t="n">
        <v>150.251399178445</v>
      </c>
      <c r="KZ155" s="51" t="n">
        <v>148.163599358165</v>
      </c>
      <c r="LA155" s="51" t="n">
        <v>143.469420416377</v>
      </c>
      <c r="LB155" s="51" t="n">
        <v>139.968357863339</v>
      </c>
      <c r="LC155" s="51" t="n">
        <v>140.30923199099</v>
      </c>
      <c r="LD155" s="51" t="n">
        <v>145.3697173332</v>
      </c>
      <c r="LE155" s="51" t="n">
        <v>144.73390195152</v>
      </c>
      <c r="LF155" s="51" t="n">
        <v>139.986832199066</v>
      </c>
      <c r="LG155" s="51" t="n">
        <v>138.560595202533</v>
      </c>
      <c r="LH155" s="51" t="n">
        <v>138.62443617367</v>
      </c>
      <c r="LI155" s="51" t="n">
        <v>138.135416155717</v>
      </c>
      <c r="LJ155" s="51" t="n">
        <v>140.190837303492</v>
      </c>
      <c r="LK155" s="51" t="n">
        <v>141.116899259869</v>
      </c>
      <c r="LL155" s="51" t="n">
        <v>136.518631094315</v>
      </c>
      <c r="LM155" s="51" t="n">
        <v>135.070481560543</v>
      </c>
      <c r="LN155" s="51" t="n">
        <v>143.341435663974</v>
      </c>
      <c r="LO155" s="51" t="n">
        <v>148.93609864672</v>
      </c>
      <c r="LP155" s="51" t="n">
        <v>154.836150454361</v>
      </c>
      <c r="LQ155" s="51" t="n">
        <v>164.2</v>
      </c>
      <c r="LR155" s="51" t="n">
        <v>171.891684926827</v>
      </c>
      <c r="LS155" s="51" t="n">
        <v>173.179691237577</v>
      </c>
      <c r="LT155" s="51" t="n">
        <v>179.06607975322</v>
      </c>
      <c r="LU155" s="51" t="n">
        <v>179.745423064341</v>
      </c>
      <c r="LV155" s="51" t="n">
        <v>188.862692594145</v>
      </c>
      <c r="LW155" s="51" t="n">
        <v>202.198244776144</v>
      </c>
      <c r="LX155" s="51" t="n">
        <v>206.145775505611</v>
      </c>
      <c r="LY155" s="51" t="n">
        <v>202.688320411983</v>
      </c>
      <c r="LZ155" s="51" t="n">
        <v>209.298602902681</v>
      </c>
      <c r="MA155" s="51" t="n">
        <v>221.274757227657</v>
      </c>
      <c r="MB155" s="51" t="n">
        <v>232.73464059884</v>
      </c>
      <c r="MC155" s="51" t="n">
        <v>238.368849601419</v>
      </c>
      <c r="MD155" s="51" t="n">
        <v>228.5</v>
      </c>
      <c r="ME155" s="51" t="n">
        <v>229.8</v>
      </c>
      <c r="MF155" s="51"/>
      <c r="MG155" s="51"/>
      <c r="MH155" s="51"/>
      <c r="MI155" s="51"/>
      <c r="MJ155" s="51"/>
      <c r="MK155" s="51"/>
      <c r="ML155" s="51"/>
      <c r="MM155" s="51"/>
      <c r="MN155" s="51"/>
      <c r="MO155" s="51"/>
      <c r="MP155" s="51"/>
      <c r="MQ155" s="51"/>
      <c r="MR155" s="51"/>
      <c r="MS155" s="51"/>
      <c r="MT155" s="51"/>
      <c r="MU155" s="51"/>
      <c r="MV155" s="51"/>
      <c r="MW155" s="51"/>
    </row>
    <row r="156" customFormat="false" ht="15" hidden="false" customHeight="false" outlineLevel="0" collapsed="false">
      <c r="A156" s="52" t="s">
        <v>197</v>
      </c>
      <c r="B156" s="402" t="n">
        <v>1418.88366033055</v>
      </c>
      <c r="C156" s="51"/>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t="n">
        <v>66.7442624248841</v>
      </c>
      <c r="FP156" s="51" t="n">
        <v>68.9971084040897</v>
      </c>
      <c r="FQ156" s="51" t="n">
        <v>69.5661300160442</v>
      </c>
      <c r="FR156" s="51" t="n">
        <v>67.2322571516221</v>
      </c>
      <c r="FS156" s="51" t="n">
        <v>65.7809387515201</v>
      </c>
      <c r="FT156" s="51" t="n">
        <v>66.6563230569697</v>
      </c>
      <c r="FU156" s="51" t="n">
        <v>73.0438275919257</v>
      </c>
      <c r="FV156" s="51" t="n">
        <v>82.4341619550007</v>
      </c>
      <c r="FW156" s="51" t="n">
        <v>84.8816236637194</v>
      </c>
      <c r="FX156" s="51" t="n">
        <v>85.7509997493663</v>
      </c>
      <c r="FY156" s="51" t="n">
        <v>78.6297390706485</v>
      </c>
      <c r="FZ156" s="51" t="n">
        <v>73.2934488942482</v>
      </c>
      <c r="GA156" s="51" t="n">
        <v>70.8623981357109</v>
      </c>
      <c r="GB156" s="51" t="n">
        <v>73.2563464611152</v>
      </c>
      <c r="GC156" s="51" t="n">
        <v>75.3885803667754</v>
      </c>
      <c r="GD156" s="51" t="n">
        <v>77.1828704413063</v>
      </c>
      <c r="GE156" s="51" t="n">
        <v>77.2496240110133</v>
      </c>
      <c r="GF156" s="51" t="n">
        <v>76.891963820892</v>
      </c>
      <c r="GG156" s="51" t="n">
        <v>78.6993606088273</v>
      </c>
      <c r="GH156" s="51" t="n">
        <v>85.1105875001751</v>
      </c>
      <c r="GI156" s="51" t="n">
        <v>82.1876786700895</v>
      </c>
      <c r="GJ156" s="51" t="n">
        <v>83.2572448689028</v>
      </c>
      <c r="GK156" s="51" t="n">
        <v>77.8419648196239</v>
      </c>
      <c r="GL156" s="51" t="n">
        <v>75.1139122568043</v>
      </c>
      <c r="GM156" s="51" t="n">
        <v>76.5873674544231</v>
      </c>
      <c r="GN156" s="51" t="n">
        <v>81.5038371149446</v>
      </c>
      <c r="GO156" s="51" t="n">
        <v>84.9059472946627</v>
      </c>
      <c r="GP156" s="51" t="n">
        <v>81.1700653692147</v>
      </c>
      <c r="GQ156" s="51" t="n">
        <v>81.6854758609983</v>
      </c>
      <c r="GR156" s="51" t="n">
        <v>82.5471942891303</v>
      </c>
      <c r="GS156" s="51" t="n">
        <v>81.1541465005258</v>
      </c>
      <c r="GT156" s="51" t="n">
        <v>79.6225673152205</v>
      </c>
      <c r="GU156" s="51" t="n">
        <v>83.1364408089104</v>
      </c>
      <c r="GV156" s="51" t="n">
        <v>85.9426137160337</v>
      </c>
      <c r="GW156" s="51" t="n">
        <v>83.6082060108616</v>
      </c>
      <c r="GX156" s="51" t="n">
        <v>83.3109066070014</v>
      </c>
      <c r="GY156" s="51" t="n">
        <v>91.3790129371616</v>
      </c>
      <c r="GZ156" s="51" t="n">
        <v>100.838012630382</v>
      </c>
      <c r="HA156" s="51" t="n">
        <v>100.262711833013</v>
      </c>
      <c r="HB156" s="51" t="n">
        <v>99.766145385209</v>
      </c>
      <c r="HC156" s="51" t="n">
        <v>96.4775642711621</v>
      </c>
      <c r="HD156" s="51" t="n">
        <v>97.6289536605098</v>
      </c>
      <c r="HE156" s="51" t="n">
        <v>101.572514451849</v>
      </c>
      <c r="HF156" s="51" t="n">
        <v>102.124082088963</v>
      </c>
      <c r="HG156" s="51" t="n">
        <v>100.467494725328</v>
      </c>
      <c r="HH156" s="51" t="n">
        <v>97.1766453626411</v>
      </c>
      <c r="HI156" s="51" t="n">
        <v>92.4595176483526</v>
      </c>
      <c r="HJ156" s="51" t="n">
        <v>92.7565734284244</v>
      </c>
      <c r="HK156" s="51" t="n">
        <v>92.4611991699582</v>
      </c>
      <c r="HL156" s="51" t="n">
        <v>95.9801383867588</v>
      </c>
      <c r="HM156" s="51" t="n">
        <v>99.7027442751669</v>
      </c>
      <c r="HN156" s="51" t="n">
        <v>99.6438594255577</v>
      </c>
      <c r="HO156" s="51" t="n">
        <v>102.952179009944</v>
      </c>
      <c r="HP156" s="51" t="n">
        <v>102.888329901796</v>
      </c>
      <c r="HQ156" s="51" t="n">
        <v>109.014643621145</v>
      </c>
      <c r="HR156" s="51" t="n">
        <v>116.931450757824</v>
      </c>
      <c r="HS156" s="51" t="n">
        <v>117.204775518284</v>
      </c>
      <c r="HT156" s="51" t="n">
        <v>109.299061996117</v>
      </c>
      <c r="HU156" s="51" t="n">
        <v>97.0568734285635</v>
      </c>
      <c r="HV156" s="51" t="n">
        <v>93.907753116356</v>
      </c>
      <c r="HW156" s="51" t="n">
        <v>100</v>
      </c>
      <c r="HX156" s="51" t="n">
        <v>104.605117217676</v>
      </c>
      <c r="HY156" s="51" t="n">
        <v>106.195376238069</v>
      </c>
      <c r="HZ156" s="51" t="n">
        <v>102.562687302474</v>
      </c>
      <c r="IA156" s="51" t="n">
        <v>101.951112871695</v>
      </c>
      <c r="IB156" s="51" t="n">
        <v>101.794972413737</v>
      </c>
      <c r="IC156" s="51" t="n">
        <v>101.745795214391</v>
      </c>
      <c r="ID156" s="51" t="n">
        <v>102.065424460109</v>
      </c>
      <c r="IE156" s="51" t="n">
        <v>102.315583234317</v>
      </c>
      <c r="IF156" s="51" t="n">
        <v>98.5993878251568</v>
      </c>
      <c r="IG156" s="51" t="n">
        <v>94.8942203398967</v>
      </c>
      <c r="IH156" s="51" t="n">
        <v>93.789069161245</v>
      </c>
      <c r="II156" s="51" t="n">
        <v>96.1101977091498</v>
      </c>
      <c r="IJ156" s="51" t="n">
        <v>100.959705461946</v>
      </c>
      <c r="IK156" s="51" t="n">
        <v>105.417894761487</v>
      </c>
      <c r="IL156" s="51" t="n">
        <v>106.402669457225</v>
      </c>
      <c r="IM156" s="51" t="n">
        <v>104.302685198172</v>
      </c>
      <c r="IN156" s="51" t="n">
        <v>101.489828875878</v>
      </c>
      <c r="IO156" s="51" t="n">
        <v>107.116718862162</v>
      </c>
      <c r="IP156" s="51" t="n">
        <v>111.903964118322</v>
      </c>
      <c r="IQ156" s="51" t="n">
        <v>112.523078635127</v>
      </c>
      <c r="IR156" s="51" t="n">
        <v>116.467072764413</v>
      </c>
      <c r="IS156" s="51" t="n">
        <v>111.979044189595</v>
      </c>
      <c r="IT156" s="51" t="n">
        <v>107.81142111303</v>
      </c>
      <c r="IU156" s="51" t="n">
        <v>109.002795677423</v>
      </c>
      <c r="IV156" s="51" t="n">
        <v>113.919164701213</v>
      </c>
      <c r="IW156" s="51" t="n">
        <v>114.22345396816</v>
      </c>
      <c r="IX156" s="51" t="n">
        <v>114.772096439004</v>
      </c>
      <c r="IY156" s="51" t="n">
        <v>117.982231040559</v>
      </c>
      <c r="IZ156" s="51" t="n">
        <v>122.587182672009</v>
      </c>
      <c r="JA156" s="51" t="n">
        <v>124.128166180735</v>
      </c>
      <c r="JB156" s="51" t="n">
        <v>126.845107965271</v>
      </c>
      <c r="JC156" s="51" t="n">
        <v>135.219709544912</v>
      </c>
      <c r="JD156" s="51" t="n">
        <v>133.341351052862</v>
      </c>
      <c r="JE156" s="51" t="n">
        <v>132.391680264597</v>
      </c>
      <c r="JF156" s="51" t="n">
        <v>128.36689765491</v>
      </c>
      <c r="JG156" s="51" t="n">
        <v>132.425804310046</v>
      </c>
      <c r="JH156" s="51" t="n">
        <v>134.847187089984</v>
      </c>
      <c r="JI156" s="51" t="n">
        <v>135.305125177402</v>
      </c>
      <c r="JJ156" s="51" t="n">
        <v>131.765112153265</v>
      </c>
      <c r="JK156" s="51" t="n">
        <v>126.199063694399</v>
      </c>
      <c r="JL156" s="51" t="n">
        <v>125.266186625516</v>
      </c>
      <c r="JM156" s="51" t="n">
        <v>128.648892378549</v>
      </c>
      <c r="JN156" s="51" t="n">
        <v>136.314667302934</v>
      </c>
      <c r="JO156" s="51" t="n">
        <v>142.530432103525</v>
      </c>
      <c r="JP156" s="51" t="n">
        <v>132.642743670591</v>
      </c>
      <c r="JQ156" s="51" t="n">
        <v>121.717185269932</v>
      </c>
      <c r="JR156" s="51" t="n">
        <v>122.08297576922</v>
      </c>
      <c r="JS156" s="51" t="n">
        <v>124.233839117024</v>
      </c>
      <c r="JT156" s="51" t="n">
        <v>128.423885986318</v>
      </c>
      <c r="JU156" s="51" t="n">
        <v>131.308908755886</v>
      </c>
      <c r="JV156" s="51" t="n">
        <v>136.669621026546</v>
      </c>
      <c r="JW156" s="51" t="n">
        <v>132.873142802854</v>
      </c>
      <c r="JX156" s="51" t="n">
        <v>127.064072575173</v>
      </c>
      <c r="JY156" s="51" t="n">
        <v>129.990290447725</v>
      </c>
      <c r="JZ156" s="51" t="n">
        <v>130.129558706025</v>
      </c>
      <c r="KA156" s="51" t="n">
        <v>124.512040638317</v>
      </c>
      <c r="KB156" s="51" t="n">
        <v>120.349761389176</v>
      </c>
      <c r="KC156" s="51" t="n">
        <v>118.333370629818</v>
      </c>
      <c r="KD156" s="51" t="n">
        <v>118.410928998326</v>
      </c>
      <c r="KE156" s="51" t="n">
        <v>120.032612765544</v>
      </c>
      <c r="KF156" s="51" t="n">
        <v>126.106112820603</v>
      </c>
      <c r="KG156" s="51" t="n">
        <v>127.000230063537</v>
      </c>
      <c r="KH156" s="51" t="n">
        <v>131.244866221338</v>
      </c>
      <c r="KI156" s="51" t="n">
        <v>127.88238006271</v>
      </c>
      <c r="KJ156" s="51" t="n">
        <v>126.552847164279</v>
      </c>
      <c r="KK156" s="51" t="n">
        <v>132.961277051386</v>
      </c>
      <c r="KL156" s="51" t="n">
        <v>139.232943008185</v>
      </c>
      <c r="KM156" s="51" t="n">
        <v>142.847395065245</v>
      </c>
      <c r="KN156" s="51" t="n">
        <v>153.543143581341</v>
      </c>
      <c r="KO156" s="51" t="n">
        <v>148.888057775071</v>
      </c>
      <c r="KP156" s="51" t="n">
        <v>149.308547250224</v>
      </c>
      <c r="KQ156" s="51" t="n">
        <v>155.938489030516</v>
      </c>
      <c r="KR156" s="51" t="n">
        <v>161.690889435098</v>
      </c>
      <c r="KS156" s="51" t="n">
        <v>153.733394653441</v>
      </c>
      <c r="KT156" s="51" t="n">
        <v>151.076624197147</v>
      </c>
      <c r="KU156" s="51" t="n">
        <v>151.601793174654</v>
      </c>
      <c r="KV156" s="51" t="n">
        <v>153.740694106654</v>
      </c>
      <c r="KW156" s="51" t="n">
        <v>158.760368341667</v>
      </c>
      <c r="KX156" s="51" t="n">
        <v>165.048729633031</v>
      </c>
      <c r="KY156" s="51" t="n">
        <v>166.459563929284</v>
      </c>
      <c r="KZ156" s="51" t="n">
        <v>162.247082536261</v>
      </c>
      <c r="LA156" s="51" t="n">
        <v>154.688443526412</v>
      </c>
      <c r="LB156" s="51" t="n">
        <v>148.618418088148</v>
      </c>
      <c r="LC156" s="51" t="n">
        <v>149.333695672515</v>
      </c>
      <c r="LD156" s="51" t="n">
        <v>156.416205773611</v>
      </c>
      <c r="LE156" s="51" t="n">
        <v>155.916360875113</v>
      </c>
      <c r="LF156" s="51" t="n">
        <v>148.334214839019</v>
      </c>
      <c r="LG156" s="51" t="n">
        <v>146.40501790347</v>
      </c>
      <c r="LH156" s="51" t="n">
        <v>146.425450189363</v>
      </c>
      <c r="LI156" s="51" t="n">
        <v>146.424840882697</v>
      </c>
      <c r="LJ156" s="51" t="n">
        <v>150.198425923661</v>
      </c>
      <c r="LK156" s="51" t="n">
        <v>151.131442824779</v>
      </c>
      <c r="LL156" s="51" t="n">
        <v>142.734178338022</v>
      </c>
      <c r="LM156" s="51" t="n">
        <v>139.231746921847</v>
      </c>
      <c r="LN156" s="51" t="n">
        <v>150.54430163372</v>
      </c>
      <c r="LO156" s="51" t="n">
        <v>157.266511075782</v>
      </c>
      <c r="LP156" s="51" t="n">
        <v>159.971242180266</v>
      </c>
      <c r="LQ156" s="51" t="n">
        <v>168.277777777778</v>
      </c>
      <c r="LR156" s="51" t="n">
        <v>172.851927602608</v>
      </c>
      <c r="LS156" s="51" t="n">
        <v>178.359871306792</v>
      </c>
      <c r="LT156" s="51" t="n">
        <v>186.773602279837</v>
      </c>
      <c r="LU156" s="51" t="n">
        <v>188.292208402029</v>
      </c>
      <c r="LV156" s="51" t="n">
        <v>200.727726174483</v>
      </c>
      <c r="LW156" s="51" t="n">
        <v>217.371411261421</v>
      </c>
      <c r="LX156" s="51" t="n">
        <v>220.844225237358</v>
      </c>
      <c r="LY156" s="51" t="n">
        <v>212.503643253941</v>
      </c>
      <c r="LZ156" s="51" t="n">
        <v>220.763284419209</v>
      </c>
      <c r="MA156" s="51" t="n">
        <v>238.16971935051</v>
      </c>
      <c r="MB156" s="51" t="n">
        <v>251.739356408055</v>
      </c>
      <c r="MC156" s="51" t="n">
        <v>256.727413167861</v>
      </c>
      <c r="MD156" s="51" t="n">
        <v>246.144444444444</v>
      </c>
      <c r="ME156" s="51" t="n">
        <v>246.188888888889</v>
      </c>
      <c r="MF156" s="51"/>
      <c r="MG156" s="51"/>
      <c r="MH156" s="51"/>
      <c r="MI156" s="51"/>
      <c r="MJ156" s="51"/>
      <c r="MK156" s="51"/>
      <c r="ML156" s="51"/>
      <c r="MM156" s="51"/>
      <c r="MN156" s="51"/>
      <c r="MO156" s="51"/>
      <c r="MP156" s="51"/>
      <c r="MQ156" s="51"/>
      <c r="MR156" s="51"/>
      <c r="MS156" s="51"/>
      <c r="MT156" s="51"/>
      <c r="MU156" s="51"/>
      <c r="MV156" s="51"/>
      <c r="MW156" s="51"/>
    </row>
    <row r="157" customFormat="false" ht="15" hidden="false" customHeight="false" outlineLevel="0" collapsed="false">
      <c r="A157" s="52" t="s">
        <v>818</v>
      </c>
      <c r="B157" s="402" t="n">
        <v>663.348400276092</v>
      </c>
      <c r="C157" s="51"/>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t="n">
        <v>93.8982297858878</v>
      </c>
      <c r="FP157" s="51" t="n">
        <v>94.0762047965286</v>
      </c>
      <c r="FQ157" s="51" t="n">
        <v>92.819872248826</v>
      </c>
      <c r="FR157" s="51" t="n">
        <v>91.9476872131798</v>
      </c>
      <c r="FS157" s="51" t="n">
        <v>91.8429776315854</v>
      </c>
      <c r="FT157" s="51" t="n">
        <v>91.8943692452766</v>
      </c>
      <c r="FU157" s="51" t="n">
        <v>85.3999278122576</v>
      </c>
      <c r="FV157" s="51" t="n">
        <v>78.2498994290312</v>
      </c>
      <c r="FW157" s="51" t="n">
        <v>78.491952504014</v>
      </c>
      <c r="FX157" s="51" t="n">
        <v>81.9181651741278</v>
      </c>
      <c r="FY157" s="51" t="n">
        <v>87.9773734067693</v>
      </c>
      <c r="FZ157" s="51" t="n">
        <v>92.7296634886513</v>
      </c>
      <c r="GA157" s="51" t="n">
        <v>93.2796749484323</v>
      </c>
      <c r="GB157" s="51" t="n">
        <v>91.0774326689549</v>
      </c>
      <c r="GC157" s="51" t="n">
        <v>88.7958457393419</v>
      </c>
      <c r="GD157" s="51" t="n">
        <v>86.4324474483527</v>
      </c>
      <c r="GE157" s="51" t="n">
        <v>86.848812480357</v>
      </c>
      <c r="GF157" s="51" t="n">
        <v>82.4345138811746</v>
      </c>
      <c r="GG157" s="51" t="n">
        <v>79.3664542113084</v>
      </c>
      <c r="GH157" s="51" t="n">
        <v>75.0050821451619</v>
      </c>
      <c r="GI157" s="51" t="n">
        <v>76.5787582695017</v>
      </c>
      <c r="GJ157" s="51" t="n">
        <v>78.391800053405</v>
      </c>
      <c r="GK157" s="51" t="n">
        <v>82.329365725981</v>
      </c>
      <c r="GL157" s="51" t="n">
        <v>83.5472062189719</v>
      </c>
      <c r="GM157" s="51" t="n">
        <v>82.8055820864169</v>
      </c>
      <c r="GN157" s="51" t="n">
        <v>83.175094379085</v>
      </c>
      <c r="GO157" s="51" t="n">
        <v>83.6150527081314</v>
      </c>
      <c r="GP157" s="51" t="n">
        <v>88.120765092077</v>
      </c>
      <c r="GQ157" s="51" t="n">
        <v>92.863176425065</v>
      </c>
      <c r="GR157" s="51" t="n">
        <v>94.0585604513563</v>
      </c>
      <c r="GS157" s="51" t="n">
        <v>96.4222682311329</v>
      </c>
      <c r="GT157" s="51" t="n">
        <v>98.3634260904559</v>
      </c>
      <c r="GU157" s="51" t="n">
        <v>95.5130447724208</v>
      </c>
      <c r="GV157" s="51" t="n">
        <v>92.5469269821592</v>
      </c>
      <c r="GW157" s="51" t="n">
        <v>95.9679510968962</v>
      </c>
      <c r="GX157" s="51" t="n">
        <v>96.0121127773813</v>
      </c>
      <c r="GY157" s="51" t="n">
        <v>90.6588182632299</v>
      </c>
      <c r="GZ157" s="51" t="n">
        <v>84.0368119669479</v>
      </c>
      <c r="HA157" s="51" t="n">
        <v>86.569082392551</v>
      </c>
      <c r="HB157" s="51" t="n">
        <v>91.0343400672045</v>
      </c>
      <c r="HC157" s="51" t="n">
        <v>93.6162809338496</v>
      </c>
      <c r="HD157" s="51" t="n">
        <v>91.9695339842363</v>
      </c>
      <c r="HE157" s="51" t="n">
        <v>90.681790448004</v>
      </c>
      <c r="HF157" s="51" t="n">
        <v>90.8483651190772</v>
      </c>
      <c r="HG157" s="51" t="n">
        <v>93.9304822174768</v>
      </c>
      <c r="HH157" s="51" t="n">
        <v>97.7977146336993</v>
      </c>
      <c r="HI157" s="51" t="n">
        <v>100.150894216873</v>
      </c>
      <c r="HJ157" s="51" t="n">
        <v>99.964271444358</v>
      </c>
      <c r="HK157" s="51" t="n">
        <v>100.210863021764</v>
      </c>
      <c r="HL157" s="51" t="n">
        <v>98.2909962969812</v>
      </c>
      <c r="HM157" s="51" t="n">
        <v>99.1256736694231</v>
      </c>
      <c r="HN157" s="51" t="n">
        <v>98.0251951631529</v>
      </c>
      <c r="HO157" s="51" t="n">
        <v>93.9456718756041</v>
      </c>
      <c r="HP157" s="51" t="n">
        <v>93.7765106702892</v>
      </c>
      <c r="HQ157" s="51" t="n">
        <v>90.4542415283506</v>
      </c>
      <c r="HR157" s="51" t="n">
        <v>84.6677340090536</v>
      </c>
      <c r="HS157" s="51" t="n">
        <v>86.0181029869955</v>
      </c>
      <c r="HT157" s="51" t="n">
        <v>92.4568751309646</v>
      </c>
      <c r="HU157" s="51" t="n">
        <v>101.8605792181</v>
      </c>
      <c r="HV157" s="51" t="n">
        <v>103.799421893043</v>
      </c>
      <c r="HW157" s="51" t="n">
        <v>100</v>
      </c>
      <c r="HX157" s="51" t="n">
        <v>97.2889065952767</v>
      </c>
      <c r="HY157" s="51" t="n">
        <v>97.5948134868515</v>
      </c>
      <c r="HZ157" s="51" t="n">
        <v>101.058605023059</v>
      </c>
      <c r="IA157" s="51" t="n">
        <v>100.771478753961</v>
      </c>
      <c r="IB157" s="51" t="n">
        <v>101.586038067002</v>
      </c>
      <c r="IC157" s="51" t="n">
        <v>102.036577920858</v>
      </c>
      <c r="ID157" s="51" t="n">
        <v>102.118902931747</v>
      </c>
      <c r="IE157" s="51" t="n">
        <v>102.208137246941</v>
      </c>
      <c r="IF157" s="51" t="n">
        <v>101.770014344344</v>
      </c>
      <c r="IG157" s="51" t="n">
        <v>103.983369996049</v>
      </c>
      <c r="IH157" s="51" t="n">
        <v>103.477218132536</v>
      </c>
      <c r="II157" s="51" t="n">
        <v>102.57375786053</v>
      </c>
      <c r="IJ157" s="51" t="n">
        <v>103.505562163729</v>
      </c>
      <c r="IK157" s="51" t="n">
        <v>105.204530747197</v>
      </c>
      <c r="IL157" s="51" t="n">
        <v>103.720466315837</v>
      </c>
      <c r="IM157" s="51" t="n">
        <v>103.208269835803</v>
      </c>
      <c r="IN157" s="51" t="n">
        <v>102.530445819101</v>
      </c>
      <c r="IO157" s="51" t="n">
        <v>100.598252046864</v>
      </c>
      <c r="IP157" s="51" t="n">
        <v>101.12208913715</v>
      </c>
      <c r="IQ157" s="51" t="n">
        <v>100.499095736405</v>
      </c>
      <c r="IR157" s="51" t="n">
        <v>102.212506883278</v>
      </c>
      <c r="IS157" s="51" t="n">
        <v>103.788111480581</v>
      </c>
      <c r="IT157" s="51" t="n">
        <v>105.345315258286</v>
      </c>
      <c r="IU157" s="51" t="n">
        <v>105.642050369305</v>
      </c>
      <c r="IV157" s="51" t="n">
        <v>106.132229601184</v>
      </c>
      <c r="IW157" s="51" t="n">
        <v>107.8265517349</v>
      </c>
      <c r="IX157" s="51" t="n">
        <v>108.709232038929</v>
      </c>
      <c r="IY157" s="51" t="n">
        <v>110.172013144692</v>
      </c>
      <c r="IZ157" s="51" t="n">
        <v>109.907010388001</v>
      </c>
      <c r="JA157" s="51" t="n">
        <v>110.282342233338</v>
      </c>
      <c r="JB157" s="51" t="n">
        <v>113.099239587706</v>
      </c>
      <c r="JC157" s="51" t="n">
        <v>116.123909214081</v>
      </c>
      <c r="JD157" s="51" t="n">
        <v>119.237540139284</v>
      </c>
      <c r="JE157" s="51" t="n">
        <v>123.431046224037</v>
      </c>
      <c r="JF157" s="51" t="n">
        <v>123.368646360807</v>
      </c>
      <c r="JG157" s="51" t="n">
        <v>123.490869912647</v>
      </c>
      <c r="JH157" s="51" t="n">
        <v>124.19054354424</v>
      </c>
      <c r="JI157" s="51" t="n">
        <v>124.867332679685</v>
      </c>
      <c r="JJ157" s="51" t="n">
        <v>129.447228965874</v>
      </c>
      <c r="JK157" s="51" t="n">
        <v>130.368824079841</v>
      </c>
      <c r="JL157" s="51" t="n">
        <v>129.445447173433</v>
      </c>
      <c r="JM157" s="51" t="n">
        <v>127.296684429881</v>
      </c>
      <c r="JN157" s="51" t="n">
        <v>126.853682234509</v>
      </c>
      <c r="JO157" s="51" t="n">
        <v>127.111609501152</v>
      </c>
      <c r="JP157" s="51" t="n">
        <v>127.660759355593</v>
      </c>
      <c r="JQ157" s="51" t="n">
        <v>126.839081424243</v>
      </c>
      <c r="JR157" s="51" t="n">
        <v>126.705011564106</v>
      </c>
      <c r="JS157" s="51" t="n">
        <v>124.458303123194</v>
      </c>
      <c r="JT157" s="51" t="n">
        <v>122.727432282404</v>
      </c>
      <c r="JU157" s="51" t="n">
        <v>122.997489236766</v>
      </c>
      <c r="JV157" s="51" t="n">
        <v>123.338848666456</v>
      </c>
      <c r="JW157" s="51" t="n">
        <v>122.177337638456</v>
      </c>
      <c r="JX157" s="51" t="n">
        <v>119.973985380516</v>
      </c>
      <c r="JY157" s="51" t="n">
        <v>117.281144562244</v>
      </c>
      <c r="JZ157" s="51" t="n">
        <v>113.005099863119</v>
      </c>
      <c r="KA157" s="51" t="n">
        <v>112.946368863721</v>
      </c>
      <c r="KB157" s="51" t="n">
        <v>112.604980341086</v>
      </c>
      <c r="KC157" s="51" t="n">
        <v>113.095351222245</v>
      </c>
      <c r="KD157" s="51" t="n">
        <v>112.615389479699</v>
      </c>
      <c r="KE157" s="51" t="n">
        <v>112.423260534455</v>
      </c>
      <c r="KF157" s="51" t="n">
        <v>114.277154492662</v>
      </c>
      <c r="KG157" s="51" t="n">
        <v>114.923158981683</v>
      </c>
      <c r="KH157" s="51" t="n">
        <v>116.58438583853</v>
      </c>
      <c r="KI157" s="51" t="n">
        <v>120.226783485132</v>
      </c>
      <c r="KJ157" s="51" t="n">
        <v>119.907442265599</v>
      </c>
      <c r="KK157" s="51" t="n">
        <v>119.102947081714</v>
      </c>
      <c r="KL157" s="51" t="n">
        <v>117.408376403586</v>
      </c>
      <c r="KM157" s="51" t="n">
        <v>116.711171581774</v>
      </c>
      <c r="KN157" s="51" t="n">
        <v>116.069152608064</v>
      </c>
      <c r="KO157" s="51" t="n">
        <v>116.305970784637</v>
      </c>
      <c r="KP157" s="51" t="n">
        <v>118.273016939577</v>
      </c>
      <c r="KQ157" s="51" t="n">
        <v>125.716049430623</v>
      </c>
      <c r="KR157" s="51" t="n">
        <v>126.968985259243</v>
      </c>
      <c r="KS157" s="51" t="n">
        <v>129.316559298221</v>
      </c>
      <c r="KT157" s="51" t="n">
        <v>127.273337191432</v>
      </c>
      <c r="KU157" s="51" t="n">
        <v>123.150385157308</v>
      </c>
      <c r="KV157" s="51" t="n">
        <v>120.057758632187</v>
      </c>
      <c r="KW157" s="51" t="n">
        <v>117.703380914409</v>
      </c>
      <c r="KX157" s="51" t="n">
        <v>114.24229615732</v>
      </c>
      <c r="KY157" s="51" t="n">
        <v>115.582588460973</v>
      </c>
      <c r="KZ157" s="51" t="n">
        <v>118.039423052586</v>
      </c>
      <c r="LA157" s="51" t="n">
        <v>119.472244016954</v>
      </c>
      <c r="LB157" s="51" t="n">
        <v>121.466121167287</v>
      </c>
      <c r="LC157" s="51" t="n">
        <v>121.006156780992</v>
      </c>
      <c r="LD157" s="51" t="n">
        <v>121.741587762665</v>
      </c>
      <c r="LE157" s="51" t="n">
        <v>120.814935323424</v>
      </c>
      <c r="LF157" s="51" t="n">
        <v>122.132014384738</v>
      </c>
      <c r="LG157" s="51" t="n">
        <v>121.78159461935</v>
      </c>
      <c r="LH157" s="51" t="n">
        <v>121.938285553167</v>
      </c>
      <c r="LI157" s="51" t="n">
        <v>120.40456869493</v>
      </c>
      <c r="LJ157" s="51" t="n">
        <v>118.784885368496</v>
      </c>
      <c r="LK157" s="51" t="n">
        <v>119.696070892745</v>
      </c>
      <c r="LL157" s="51" t="n">
        <v>123.22374952011</v>
      </c>
      <c r="LM157" s="51" t="n">
        <v>126.169651431162</v>
      </c>
      <c r="LN157" s="51" t="n">
        <v>127.934706970923</v>
      </c>
      <c r="LO157" s="51" t="n">
        <v>131.117579638472</v>
      </c>
      <c r="LP157" s="51" t="n">
        <v>143.852332989585</v>
      </c>
      <c r="LQ157" s="51" t="n">
        <v>155.477747474872</v>
      </c>
      <c r="LR157" s="51" t="n">
        <v>169.837752721591</v>
      </c>
      <c r="LS157" s="51" t="n">
        <v>162.099431068532</v>
      </c>
      <c r="LT157" s="51" t="n">
        <v>162.57990481092</v>
      </c>
      <c r="LU157" s="51" t="n">
        <v>161.464088461059</v>
      </c>
      <c r="LV157" s="51" t="n">
        <v>163.483717881296</v>
      </c>
      <c r="LW157" s="51" t="n">
        <v>169.743266377955</v>
      </c>
      <c r="LX157" s="51" t="n">
        <v>174.706202955372</v>
      </c>
      <c r="LY157" s="51" t="n">
        <v>181.693619594846</v>
      </c>
      <c r="LZ157" s="51" t="n">
        <v>184.775970048022</v>
      </c>
      <c r="MA157" s="51" t="n">
        <v>185.136906155668</v>
      </c>
      <c r="MB157" s="51" t="n">
        <v>192.084085446077</v>
      </c>
      <c r="MC157" s="51" t="n">
        <v>199.100396009425</v>
      </c>
      <c r="MD157" s="51" t="n">
        <v>190.759027220971</v>
      </c>
      <c r="ME157" s="51" t="n">
        <v>194.744625409907</v>
      </c>
      <c r="MF157" s="51"/>
      <c r="MG157" s="51"/>
      <c r="MH157" s="51"/>
      <c r="MI157" s="51"/>
      <c r="MJ157" s="51"/>
      <c r="MK157" s="51"/>
      <c r="ML157" s="51"/>
      <c r="MM157" s="51"/>
      <c r="MN157" s="51"/>
      <c r="MO157" s="51"/>
      <c r="MP157" s="51"/>
      <c r="MQ157" s="51"/>
      <c r="MR157" s="51"/>
      <c r="MS157" s="51"/>
      <c r="MT157" s="51"/>
      <c r="MU157" s="51"/>
      <c r="MV157" s="51"/>
      <c r="MW157" s="51"/>
    </row>
    <row r="158" customFormat="false" ht="15" hidden="false" customHeight="false" outlineLevel="0" collapsed="false">
      <c r="A158" s="50" t="s">
        <v>198</v>
      </c>
      <c r="B158" s="397" t="n">
        <v>2071.16530322404</v>
      </c>
      <c r="C158" s="51"/>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t="n">
        <v>89.771826350452</v>
      </c>
      <c r="FP158" s="51" t="n">
        <v>90.0653991456309</v>
      </c>
      <c r="FQ158" s="51" t="n">
        <v>90.2616341278152</v>
      </c>
      <c r="FR158" s="51" t="n">
        <v>90.3642926250622</v>
      </c>
      <c r="FS158" s="51" t="n">
        <v>90.3361334149129</v>
      </c>
      <c r="FT158" s="51" t="n">
        <v>89.930707568402</v>
      </c>
      <c r="FU158" s="51" t="n">
        <v>90.1765192521924</v>
      </c>
      <c r="FV158" s="51" t="n">
        <v>90.3464784939698</v>
      </c>
      <c r="FW158" s="51" t="n">
        <v>91.0569322116389</v>
      </c>
      <c r="FX158" s="51" t="n">
        <v>91.161154581012</v>
      </c>
      <c r="FY158" s="51" t="n">
        <v>90.0411350956833</v>
      </c>
      <c r="FZ158" s="51" t="n">
        <v>90.1356296685578</v>
      </c>
      <c r="GA158" s="51" t="n">
        <v>89.2424066820744</v>
      </c>
      <c r="GB158" s="51" t="n">
        <v>89.0516155632576</v>
      </c>
      <c r="GC158" s="51" t="n">
        <v>90.0082674375137</v>
      </c>
      <c r="GD158" s="51" t="n">
        <v>90.9646615591272</v>
      </c>
      <c r="GE158" s="51" t="n">
        <v>92.399306626762</v>
      </c>
      <c r="GF158" s="51" t="n">
        <v>91.8079839236986</v>
      </c>
      <c r="GG158" s="51" t="n">
        <v>91.943558092872</v>
      </c>
      <c r="GH158" s="51" t="n">
        <v>92.5877635368456</v>
      </c>
      <c r="GI158" s="51" t="n">
        <v>92.9517711625171</v>
      </c>
      <c r="GJ158" s="51" t="n">
        <v>92.5508530328407</v>
      </c>
      <c r="GK158" s="51" t="n">
        <v>91.6101668460607</v>
      </c>
      <c r="GL158" s="51" t="n">
        <v>91.665403578609</v>
      </c>
      <c r="GM158" s="51" t="n">
        <v>92.0564312995906</v>
      </c>
      <c r="GN158" s="51" t="n">
        <v>92.3506284078903</v>
      </c>
      <c r="GO158" s="51" t="n">
        <v>92.8906515715275</v>
      </c>
      <c r="GP158" s="51" t="n">
        <v>93.5208440623892</v>
      </c>
      <c r="GQ158" s="51" t="n">
        <v>94.2388273718036</v>
      </c>
      <c r="GR158" s="51" t="n">
        <v>93.7925146016281</v>
      </c>
      <c r="GS158" s="51" t="n">
        <v>94.4123431049881</v>
      </c>
      <c r="GT158" s="51" t="n">
        <v>96.9507033930825</v>
      </c>
      <c r="GU158" s="51" t="n">
        <v>97.7285492836136</v>
      </c>
      <c r="GV158" s="51" t="n">
        <v>98.1796056581731</v>
      </c>
      <c r="GW158" s="51" t="n">
        <v>97.8113198156522</v>
      </c>
      <c r="GX158" s="51" t="n">
        <v>96.3772312960022</v>
      </c>
      <c r="GY158" s="51" t="n">
        <v>95.8287098381825</v>
      </c>
      <c r="GZ158" s="51" t="n">
        <v>98.3336023298986</v>
      </c>
      <c r="HA158" s="51" t="n">
        <v>98.5351854864023</v>
      </c>
      <c r="HB158" s="51" t="n">
        <v>102.315656496969</v>
      </c>
      <c r="HC158" s="51" t="n">
        <v>99.485719086103</v>
      </c>
      <c r="HD158" s="51" t="n">
        <v>99.7200340169859</v>
      </c>
      <c r="HE158" s="51" t="n">
        <v>99.5737123739152</v>
      </c>
      <c r="HF158" s="51" t="n">
        <v>99.3764417981165</v>
      </c>
      <c r="HG158" s="51" t="n">
        <v>100.217013868203</v>
      </c>
      <c r="HH158" s="51" t="n">
        <v>100.005651496377</v>
      </c>
      <c r="HI158" s="51" t="n">
        <v>99.520708645978</v>
      </c>
      <c r="HJ158" s="51" t="n">
        <v>99.5257764344966</v>
      </c>
      <c r="HK158" s="51" t="n">
        <v>99.8630398916693</v>
      </c>
      <c r="HL158" s="51" t="n">
        <v>99.7763444441318</v>
      </c>
      <c r="HM158" s="51" t="n">
        <v>101.079237173563</v>
      </c>
      <c r="HN158" s="51" t="n">
        <v>101.854165406116</v>
      </c>
      <c r="HO158" s="51" t="n">
        <v>99.6971186713754</v>
      </c>
      <c r="HP158" s="51" t="n">
        <v>99.509553769351</v>
      </c>
      <c r="HQ158" s="51" t="n">
        <v>99.8101883018592</v>
      </c>
      <c r="HR158" s="51" t="n">
        <v>100.032799861256</v>
      </c>
      <c r="HS158" s="51" t="n">
        <v>100.195228967483</v>
      </c>
      <c r="HT158" s="51" t="n">
        <v>99.7488228105165</v>
      </c>
      <c r="HU158" s="51" t="n">
        <v>99.4466651699311</v>
      </c>
      <c r="HV158" s="51" t="n">
        <v>99.5708421919351</v>
      </c>
      <c r="HW158" s="51" t="n">
        <v>100</v>
      </c>
      <c r="HX158" s="51" t="n">
        <v>99.9727686958209</v>
      </c>
      <c r="HY158" s="51" t="n">
        <v>100.641886256633</v>
      </c>
      <c r="HZ158" s="51" t="n">
        <v>100.468215547378</v>
      </c>
      <c r="IA158" s="51" t="n">
        <v>100.515258509388</v>
      </c>
      <c r="IB158" s="51" t="n">
        <v>100.772266431588</v>
      </c>
      <c r="IC158" s="51" t="n">
        <v>100.718589720986</v>
      </c>
      <c r="ID158" s="51" t="n">
        <v>101.060222328895</v>
      </c>
      <c r="IE158" s="51" t="n">
        <v>102.537094116628</v>
      </c>
      <c r="IF158" s="51" t="n">
        <v>102.697295723919</v>
      </c>
      <c r="IG158" s="51" t="n">
        <v>103.186510889445</v>
      </c>
      <c r="IH158" s="51" t="n">
        <v>103.248415804446</v>
      </c>
      <c r="II158" s="51" t="n">
        <v>103.691305447787</v>
      </c>
      <c r="IJ158" s="51" t="n">
        <v>103.846558622814</v>
      </c>
      <c r="IK158" s="51" t="n">
        <v>103.563414918493</v>
      </c>
      <c r="IL158" s="51" t="n">
        <v>105.037353706269</v>
      </c>
      <c r="IM158" s="51" t="n">
        <v>105.057757941034</v>
      </c>
      <c r="IN158" s="51" t="n">
        <v>105.012449551672</v>
      </c>
      <c r="IO158" s="51" t="n">
        <v>105.28456740188</v>
      </c>
      <c r="IP158" s="51" t="n">
        <v>106.891803546762</v>
      </c>
      <c r="IQ158" s="51" t="n">
        <v>106.763072054684</v>
      </c>
      <c r="IR158" s="51" t="n">
        <v>106.498653640134</v>
      </c>
      <c r="IS158" s="51" t="n">
        <v>106.202857286359</v>
      </c>
      <c r="IT158" s="51" t="n">
        <v>106.387461112464</v>
      </c>
      <c r="IU158" s="51" t="n">
        <v>106.682192309067</v>
      </c>
      <c r="IV158" s="51" t="n">
        <v>107.131478564149</v>
      </c>
      <c r="IW158" s="51" t="n">
        <v>107.693331315508</v>
      </c>
      <c r="IX158" s="51" t="n">
        <v>108.210435451185</v>
      </c>
      <c r="IY158" s="51" t="n">
        <v>108.249893386736</v>
      </c>
      <c r="IZ158" s="51" t="n">
        <v>107.974100162879</v>
      </c>
      <c r="JA158" s="51" t="n">
        <v>108.562127646226</v>
      </c>
      <c r="JB158" s="51" t="n">
        <v>107.950962483991</v>
      </c>
      <c r="JC158" s="51" t="n">
        <v>108.223512148167</v>
      </c>
      <c r="JD158" s="51" t="n">
        <v>107.75009801578</v>
      </c>
      <c r="JE158" s="51" t="n">
        <v>107.780327649198</v>
      </c>
      <c r="JF158" s="51" t="n">
        <v>108.08439937314</v>
      </c>
      <c r="JG158" s="51" t="n">
        <v>108.993344569753</v>
      </c>
      <c r="JH158" s="51" t="n">
        <v>109.862965188035</v>
      </c>
      <c r="JI158" s="51" t="n">
        <v>110.14817853336</v>
      </c>
      <c r="JJ158" s="51" t="n">
        <v>110.253973842516</v>
      </c>
      <c r="JK158" s="51" t="n">
        <v>109.934296822402</v>
      </c>
      <c r="JL158" s="51" t="n">
        <v>109.994162693563</v>
      </c>
      <c r="JM158" s="51" t="n">
        <v>109.558065539945</v>
      </c>
      <c r="JN158" s="51" t="n">
        <v>110.554274365934</v>
      </c>
      <c r="JO158" s="51" t="n">
        <v>110.841884295458</v>
      </c>
      <c r="JP158" s="51" t="n">
        <v>109.931917708016</v>
      </c>
      <c r="JQ158" s="51" t="n">
        <v>110.357596583554</v>
      </c>
      <c r="JR158" s="51" t="n">
        <v>110.498032655272</v>
      </c>
      <c r="JS158" s="51" t="n">
        <v>112.156077308084</v>
      </c>
      <c r="JT158" s="51" t="n">
        <v>112.270562647773</v>
      </c>
      <c r="JU158" s="51" t="n">
        <v>114.322659780857</v>
      </c>
      <c r="JV158" s="51" t="n">
        <v>116.139291806813</v>
      </c>
      <c r="JW158" s="51" t="n">
        <v>114.35368373372</v>
      </c>
      <c r="JX158" s="51" t="n">
        <v>113.392723190695</v>
      </c>
      <c r="JY158" s="51" t="n">
        <v>113.566827510926</v>
      </c>
      <c r="JZ158" s="51" t="n">
        <v>114.972758061457</v>
      </c>
      <c r="KA158" s="51" t="n">
        <v>114.588365209339</v>
      </c>
      <c r="KB158" s="51" t="n">
        <v>113.21920540313</v>
      </c>
      <c r="KC158" s="51" t="n">
        <v>113.101890214135</v>
      </c>
      <c r="KD158" s="51" t="n">
        <v>113.393049295378</v>
      </c>
      <c r="KE158" s="51" t="n">
        <v>113.521041234963</v>
      </c>
      <c r="KF158" s="51" t="n">
        <v>113.534636104986</v>
      </c>
      <c r="KG158" s="51" t="n">
        <v>114.26095848586</v>
      </c>
      <c r="KH158" s="51" t="n">
        <v>114.573453729256</v>
      </c>
      <c r="KI158" s="51" t="n">
        <v>114.289701742921</v>
      </c>
      <c r="KJ158" s="51" t="n">
        <v>114.170013165827</v>
      </c>
      <c r="KK158" s="51" t="n">
        <v>114.283900178378</v>
      </c>
      <c r="KL158" s="51" t="n">
        <v>114.909958476285</v>
      </c>
      <c r="KM158" s="51" t="n">
        <v>114.739042001163</v>
      </c>
      <c r="KN158" s="51" t="n">
        <v>115.49743830503</v>
      </c>
      <c r="KO158" s="51" t="n">
        <v>115.536771382899</v>
      </c>
      <c r="KP158" s="51" t="n">
        <v>116.061732413919</v>
      </c>
      <c r="KQ158" s="51" t="n">
        <v>118.133485065395</v>
      </c>
      <c r="KR158" s="51" t="n">
        <v>118.962377810804</v>
      </c>
      <c r="KS158" s="51" t="n">
        <v>121.735848560277</v>
      </c>
      <c r="KT158" s="51" t="n">
        <v>120.386434760405</v>
      </c>
      <c r="KU158" s="51" t="n">
        <v>119.76126999903</v>
      </c>
      <c r="KV158" s="51" t="n">
        <v>119.110170231707</v>
      </c>
      <c r="KW158" s="51" t="n">
        <v>119.424157943055</v>
      </c>
      <c r="KX158" s="51" t="n">
        <v>120.753106471264</v>
      </c>
      <c r="KY158" s="51" t="n">
        <v>121.367159714339</v>
      </c>
      <c r="KZ158" s="51" t="n">
        <v>121.321505048192</v>
      </c>
      <c r="LA158" s="51" t="n">
        <v>120.683549557532</v>
      </c>
      <c r="LB158" s="51" t="n">
        <v>120.813122980776</v>
      </c>
      <c r="LC158" s="51" t="n">
        <v>121.038668549657</v>
      </c>
      <c r="LD158" s="51" t="n">
        <v>121.587947508276</v>
      </c>
      <c r="LE158" s="51" t="n">
        <v>121.224756225445</v>
      </c>
      <c r="LF158" s="51" t="n">
        <v>121.766620320077</v>
      </c>
      <c r="LG158" s="51" t="n">
        <v>121.938092645173</v>
      </c>
      <c r="LH158" s="51" t="n">
        <v>121.68692651685</v>
      </c>
      <c r="LI158" s="51" t="n">
        <v>122.011445816429</v>
      </c>
      <c r="LJ158" s="51" t="n">
        <v>122.123789029168</v>
      </c>
      <c r="LK158" s="51" t="n">
        <v>122.583761878277</v>
      </c>
      <c r="LL158" s="51" t="n">
        <v>122.832512032297</v>
      </c>
      <c r="LM158" s="51" t="n">
        <v>122.946123067649</v>
      </c>
      <c r="LN158" s="51" t="n">
        <v>123.983564097939</v>
      </c>
      <c r="LO158" s="51" t="n">
        <v>126.483240452491</v>
      </c>
      <c r="LP158" s="51" t="n">
        <v>131.39957373258</v>
      </c>
      <c r="LQ158" s="51" t="n">
        <v>131.9</v>
      </c>
      <c r="LR158" s="51" t="n">
        <v>131.485536738631</v>
      </c>
      <c r="LS158" s="51" t="n">
        <v>131.576901207751</v>
      </c>
      <c r="LT158" s="51" t="n">
        <v>130.794432395663</v>
      </c>
      <c r="LU158" s="51" t="n">
        <v>131.136379507549</v>
      </c>
      <c r="LV158" s="51" t="n">
        <v>131.7355811654</v>
      </c>
      <c r="LW158" s="51" t="n">
        <v>133.439473929932</v>
      </c>
      <c r="LX158" s="51" t="n">
        <v>133.651449359533</v>
      </c>
      <c r="LY158" s="51" t="n">
        <v>134.057156940849</v>
      </c>
      <c r="LZ158" s="51" t="n">
        <v>134.251468092458</v>
      </c>
      <c r="MA158" s="51" t="n">
        <v>135.445984347603</v>
      </c>
      <c r="MB158" s="51" t="n">
        <v>135.841413182751</v>
      </c>
      <c r="MC158" s="51" t="n">
        <v>135.886801157778</v>
      </c>
      <c r="MD158" s="51" t="n">
        <v>136.2</v>
      </c>
      <c r="ME158" s="51" t="n">
        <v>136.2</v>
      </c>
      <c r="MF158" s="51"/>
      <c r="MG158" s="51"/>
      <c r="MH158" s="51"/>
      <c r="MI158" s="51"/>
      <c r="MJ158" s="51"/>
      <c r="MK158" s="51"/>
      <c r="ML158" s="51"/>
      <c r="MM158" s="51"/>
      <c r="MN158" s="51"/>
      <c r="MO158" s="51"/>
      <c r="MP158" s="51"/>
      <c r="MQ158" s="51"/>
      <c r="MR158" s="51"/>
      <c r="MS158" s="51"/>
      <c r="MT158" s="51"/>
      <c r="MU158" s="51"/>
      <c r="MV158" s="51"/>
      <c r="MW158" s="51"/>
    </row>
    <row r="159" customFormat="false" ht="15" hidden="false" customHeight="false" outlineLevel="0" collapsed="false">
      <c r="A159" s="52" t="s">
        <v>199</v>
      </c>
      <c r="B159" s="403" t="n">
        <v>510.996969595812</v>
      </c>
      <c r="C159" s="51"/>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t="n">
        <v>80.8100778291811</v>
      </c>
      <c r="FP159" s="51" t="n">
        <v>82.1241424672695</v>
      </c>
      <c r="FQ159" s="51" t="n">
        <v>82.4939376495864</v>
      </c>
      <c r="FR159" s="51" t="n">
        <v>82.5864888340341</v>
      </c>
      <c r="FS159" s="51" t="n">
        <v>82.594990185766</v>
      </c>
      <c r="FT159" s="51" t="n">
        <v>82.4650161999526</v>
      </c>
      <c r="FU159" s="51" t="n">
        <v>82.5624086966541</v>
      </c>
      <c r="FV159" s="51" t="n">
        <v>84.2882066352768</v>
      </c>
      <c r="FW159" s="51" t="n">
        <v>85.3100052650458</v>
      </c>
      <c r="FX159" s="51" t="n">
        <v>85.4794611324039</v>
      </c>
      <c r="FY159" s="51" t="n">
        <v>83.0779327549994</v>
      </c>
      <c r="FZ159" s="51" t="n">
        <v>83.5856046031479</v>
      </c>
      <c r="GA159" s="51" t="n">
        <v>82.7054789442244</v>
      </c>
      <c r="GB159" s="51" t="n">
        <v>83.459723174078</v>
      </c>
      <c r="GC159" s="51" t="n">
        <v>85.8774469879177</v>
      </c>
      <c r="GD159" s="51" t="n">
        <v>87.5212216700854</v>
      </c>
      <c r="GE159" s="51" t="n">
        <v>88.2217551024667</v>
      </c>
      <c r="GF159" s="51" t="n">
        <v>86.173290675979</v>
      </c>
      <c r="GG159" s="51" t="n">
        <v>86.1791865301157</v>
      </c>
      <c r="GH159" s="51" t="n">
        <v>88.0628150010023</v>
      </c>
      <c r="GI159" s="51" t="n">
        <v>88.5856469651102</v>
      </c>
      <c r="GJ159" s="51" t="n">
        <v>88.4283452018422</v>
      </c>
      <c r="GK159" s="51" t="n">
        <v>86.0788193048243</v>
      </c>
      <c r="GL159" s="51" t="n">
        <v>85.6279569056674</v>
      </c>
      <c r="GM159" s="51" t="n">
        <v>85.7283968117489</v>
      </c>
      <c r="GN159" s="51" t="n">
        <v>87.5900009294918</v>
      </c>
      <c r="GO159" s="51" t="n">
        <v>89.7362399312862</v>
      </c>
      <c r="GP159" s="51" t="n">
        <v>91.7628189801119</v>
      </c>
      <c r="GQ159" s="51" t="n">
        <v>92.6239308801116</v>
      </c>
      <c r="GR159" s="51" t="n">
        <v>91.3099282093773</v>
      </c>
      <c r="GS159" s="51" t="n">
        <v>92.4308889581321</v>
      </c>
      <c r="GT159" s="51" t="n">
        <v>94.4616542183135</v>
      </c>
      <c r="GU159" s="51" t="n">
        <v>95.0207539150191</v>
      </c>
      <c r="GV159" s="51" t="n">
        <v>94.349645315455</v>
      </c>
      <c r="GW159" s="51" t="n">
        <v>94.0858101265833</v>
      </c>
      <c r="GX159" s="51" t="n">
        <v>92.8274239071304</v>
      </c>
      <c r="GY159" s="51" t="n">
        <v>90.7002270988283</v>
      </c>
      <c r="GZ159" s="51" t="n">
        <v>94.8379100045228</v>
      </c>
      <c r="HA159" s="51" t="n">
        <v>95.9070025200501</v>
      </c>
      <c r="HB159" s="51" t="n">
        <v>101.706722705308</v>
      </c>
      <c r="HC159" s="51" t="n">
        <v>98.7753172424204</v>
      </c>
      <c r="HD159" s="51" t="n">
        <v>99.336934996858</v>
      </c>
      <c r="HE159" s="51" t="n">
        <v>97.4173798193609</v>
      </c>
      <c r="HF159" s="51" t="n">
        <v>97.0881877627618</v>
      </c>
      <c r="HG159" s="51" t="n">
        <v>100.286279859109</v>
      </c>
      <c r="HH159" s="51" t="n">
        <v>99.9055111652612</v>
      </c>
      <c r="HI159" s="51" t="n">
        <v>99.4302601265964</v>
      </c>
      <c r="HJ159" s="51" t="n">
        <v>97.9809037979185</v>
      </c>
      <c r="HK159" s="51" t="n">
        <v>98.4221240712736</v>
      </c>
      <c r="HL159" s="51" t="n">
        <v>99.2039006950562</v>
      </c>
      <c r="HM159" s="51" t="n">
        <v>102.014244970914</v>
      </c>
      <c r="HN159" s="51" t="n">
        <v>104.241970579581</v>
      </c>
      <c r="HO159" s="51" t="n">
        <v>99.7038353224115</v>
      </c>
      <c r="HP159" s="51" t="n">
        <v>98.4619692975537</v>
      </c>
      <c r="HQ159" s="51" t="n">
        <v>99.3964703431924</v>
      </c>
      <c r="HR159" s="51" t="n">
        <v>99.8299304744711</v>
      </c>
      <c r="HS159" s="51" t="n">
        <v>100.552064378377</v>
      </c>
      <c r="HT159" s="51" t="n">
        <v>100.141524896481</v>
      </c>
      <c r="HU159" s="51" t="n">
        <v>99.4673937228611</v>
      </c>
      <c r="HV159" s="51" t="n">
        <v>99.5035290268676</v>
      </c>
      <c r="HW159" s="51" t="n">
        <v>100</v>
      </c>
      <c r="HX159" s="51" t="n">
        <v>99.9440707202275</v>
      </c>
      <c r="HY159" s="51" t="n">
        <v>101.479597745076</v>
      </c>
      <c r="HZ159" s="51" t="n">
        <v>99.9153578683802</v>
      </c>
      <c r="IA159" s="51" t="n">
        <v>99.9106468317348</v>
      </c>
      <c r="IB159" s="51" t="n">
        <v>100.641674501815</v>
      </c>
      <c r="IC159" s="51" t="n">
        <v>100.191646803061</v>
      </c>
      <c r="ID159" s="51" t="n">
        <v>101.021162524747</v>
      </c>
      <c r="IE159" s="51" t="n">
        <v>101.317686280932</v>
      </c>
      <c r="IF159" s="51" t="n">
        <v>100.848996233447</v>
      </c>
      <c r="IG159" s="51" t="n">
        <v>101.458475790927</v>
      </c>
      <c r="IH159" s="51" t="n">
        <v>99.8349090102902</v>
      </c>
      <c r="II159" s="51" t="n">
        <v>99.6373906886124</v>
      </c>
      <c r="IJ159" s="51" t="n">
        <v>99.0542216694945</v>
      </c>
      <c r="IK159" s="51" t="n">
        <v>98.3225551094015</v>
      </c>
      <c r="IL159" s="51" t="n">
        <v>100.383650014067</v>
      </c>
      <c r="IM159" s="51" t="n">
        <v>100.788215189975</v>
      </c>
      <c r="IN159" s="51" t="n">
        <v>100.950423561218</v>
      </c>
      <c r="IO159" s="51" t="n">
        <v>102.080755205177</v>
      </c>
      <c r="IP159" s="51" t="n">
        <v>105.513926039822</v>
      </c>
      <c r="IQ159" s="51" t="n">
        <v>105.188059659478</v>
      </c>
      <c r="IR159" s="51" t="n">
        <v>104.241791141828</v>
      </c>
      <c r="IS159" s="51" t="n">
        <v>103.033376797982</v>
      </c>
      <c r="IT159" s="51" t="n">
        <v>103.822331535814</v>
      </c>
      <c r="IU159" s="51" t="n">
        <v>102.965666767884</v>
      </c>
      <c r="IV159" s="51" t="n">
        <v>104.219384642447</v>
      </c>
      <c r="IW159" s="51" t="n">
        <v>105.583954425571</v>
      </c>
      <c r="IX159" s="51" t="n">
        <v>107.521411345695</v>
      </c>
      <c r="IY159" s="51" t="n">
        <v>104.912411002974</v>
      </c>
      <c r="IZ159" s="51" t="n">
        <v>107.037349642342</v>
      </c>
      <c r="JA159" s="51" t="n">
        <v>108.206972047989</v>
      </c>
      <c r="JB159" s="51" t="n">
        <v>105.229342982527</v>
      </c>
      <c r="JC159" s="51" t="n">
        <v>105.894976021007</v>
      </c>
      <c r="JD159" s="51" t="n">
        <v>106.00150262102</v>
      </c>
      <c r="JE159" s="51" t="n">
        <v>105.799025917573</v>
      </c>
      <c r="JF159" s="51" t="n">
        <v>105.100538797412</v>
      </c>
      <c r="JG159" s="51" t="n">
        <v>107.710126587368</v>
      </c>
      <c r="JH159" s="51" t="n">
        <v>111.429699119773</v>
      </c>
      <c r="JI159" s="51" t="n">
        <v>112.053075292117</v>
      </c>
      <c r="JJ159" s="51" t="n">
        <v>111.846061949814</v>
      </c>
      <c r="JK159" s="51" t="n">
        <v>110.783092999743</v>
      </c>
      <c r="JL159" s="51" t="n">
        <v>110.225003857279</v>
      </c>
      <c r="JM159" s="51" t="n">
        <v>109.062910832026</v>
      </c>
      <c r="JN159" s="51" t="n">
        <v>112.468759669914</v>
      </c>
      <c r="JO159" s="51" t="n">
        <v>113.392027308078</v>
      </c>
      <c r="JP159" s="51" t="n">
        <v>111.59338820254</v>
      </c>
      <c r="JQ159" s="51" t="n">
        <v>112.832545323329</v>
      </c>
      <c r="JR159" s="51" t="n">
        <v>112.944602995908</v>
      </c>
      <c r="JS159" s="51" t="n">
        <v>116.973520433909</v>
      </c>
      <c r="JT159" s="51" t="n">
        <v>117.870870391739</v>
      </c>
      <c r="JU159" s="51" t="n">
        <v>123.993101064067</v>
      </c>
      <c r="JV159" s="51" t="n">
        <v>128.952399446711</v>
      </c>
      <c r="JW159" s="51" t="n">
        <v>124.151200077986</v>
      </c>
      <c r="JX159" s="51" t="n">
        <v>121.243560747983</v>
      </c>
      <c r="JY159" s="51" t="n">
        <v>121.465602448496</v>
      </c>
      <c r="JZ159" s="51" t="n">
        <v>125.427074527849</v>
      </c>
      <c r="KA159" s="51" t="n">
        <v>123.996649979806</v>
      </c>
      <c r="KB159" s="51" t="n">
        <v>121.441603082113</v>
      </c>
      <c r="KC159" s="51" t="n">
        <v>120.561049652396</v>
      </c>
      <c r="KD159" s="51" t="n">
        <v>118.28554352096</v>
      </c>
      <c r="KE159" s="51" t="n">
        <v>118.24718785568</v>
      </c>
      <c r="KF159" s="51" t="n">
        <v>118.063280156737</v>
      </c>
      <c r="KG159" s="51" t="n">
        <v>119.859606880016</v>
      </c>
      <c r="KH159" s="51" t="n">
        <v>121.29136695615</v>
      </c>
      <c r="KI159" s="51" t="n">
        <v>120.533918083349</v>
      </c>
      <c r="KJ159" s="51" t="n">
        <v>119.71626933344</v>
      </c>
      <c r="KK159" s="51" t="n">
        <v>120.138401905358</v>
      </c>
      <c r="KL159" s="51" t="n">
        <v>121.523863044082</v>
      </c>
      <c r="KM159" s="51" t="n">
        <v>121.050695625885</v>
      </c>
      <c r="KN159" s="51" t="n">
        <v>123.42948648488</v>
      </c>
      <c r="KO159" s="51" t="n">
        <v>123.528206173272</v>
      </c>
      <c r="KP159" s="51" t="n">
        <v>124.747956032262</v>
      </c>
      <c r="KQ159" s="51" t="n">
        <v>130.125522792503</v>
      </c>
      <c r="KR159" s="51" t="n">
        <v>132.240748724816</v>
      </c>
      <c r="KS159" s="51" t="n">
        <v>139.687203169933</v>
      </c>
      <c r="KT159" s="51" t="n">
        <v>132.011720878145</v>
      </c>
      <c r="KU159" s="51" t="n">
        <v>130.215343890111</v>
      </c>
      <c r="KV159" s="51" t="n">
        <v>125.755075654537</v>
      </c>
      <c r="KW159" s="51" t="n">
        <v>125.223768029157</v>
      </c>
      <c r="KX159" s="51" t="n">
        <v>129.381061246207</v>
      </c>
      <c r="KY159" s="51" t="n">
        <v>130.66246978101</v>
      </c>
      <c r="KZ159" s="51" t="n">
        <v>130.186367539135</v>
      </c>
      <c r="LA159" s="51" t="n">
        <v>128.204247216709</v>
      </c>
      <c r="LB159" s="51" t="n">
        <v>129.031241631772</v>
      </c>
      <c r="LC159" s="51" t="n">
        <v>129.53611112403</v>
      </c>
      <c r="LD159" s="51" t="n">
        <v>133.34737120774</v>
      </c>
      <c r="LE159" s="51" t="n">
        <v>130.92059524869</v>
      </c>
      <c r="LF159" s="51" t="n">
        <v>132.203548911436</v>
      </c>
      <c r="LG159" s="51" t="n">
        <v>132.499574950227</v>
      </c>
      <c r="LH159" s="51" t="n">
        <v>131.331538494483</v>
      </c>
      <c r="LI159" s="51" t="n">
        <v>131.786066816969</v>
      </c>
      <c r="LJ159" s="51" t="n">
        <v>131.951898088471</v>
      </c>
      <c r="LK159" s="51" t="n">
        <v>133.036220311034</v>
      </c>
      <c r="LL159" s="51" t="n">
        <v>133.980139953315</v>
      </c>
      <c r="LM159" s="51" t="n">
        <v>135.303197975404</v>
      </c>
      <c r="LN159" s="51" t="n">
        <v>137.485101239502</v>
      </c>
      <c r="LO159" s="51" t="n">
        <v>142.598616497035</v>
      </c>
      <c r="LP159" s="51" t="n">
        <v>154.531265462343</v>
      </c>
      <c r="LQ159" s="51" t="n">
        <v>157.5</v>
      </c>
      <c r="LR159" s="51" t="n">
        <v>155.523467229697</v>
      </c>
      <c r="LS159" s="51" t="n">
        <v>156.600441740681</v>
      </c>
      <c r="LT159" s="51" t="n">
        <v>154.773594063757</v>
      </c>
      <c r="LU159" s="51" t="n">
        <v>156.148016057589</v>
      </c>
      <c r="LV159" s="51" t="n">
        <v>158.781680141321</v>
      </c>
      <c r="LW159" s="51" t="n">
        <v>162.639914708806</v>
      </c>
      <c r="LX159" s="51" t="n">
        <v>162.90411914847</v>
      </c>
      <c r="LY159" s="51" t="n">
        <v>162.24181079702</v>
      </c>
      <c r="LZ159" s="51" t="n">
        <v>162.575211335836</v>
      </c>
      <c r="MA159" s="51" t="n">
        <v>164.523891799285</v>
      </c>
      <c r="MB159" s="51" t="n">
        <v>165.827669141754</v>
      </c>
      <c r="MC159" s="51" t="n">
        <v>164.381363770031</v>
      </c>
      <c r="MD159" s="51" t="n">
        <v>164.8</v>
      </c>
      <c r="ME159" s="51" t="n">
        <v>164.2</v>
      </c>
      <c r="MF159" s="51"/>
      <c r="MG159" s="51"/>
      <c r="MH159" s="51"/>
      <c r="MI159" s="51"/>
      <c r="MJ159" s="51"/>
      <c r="MK159" s="51"/>
      <c r="ML159" s="51"/>
      <c r="MM159" s="51"/>
      <c r="MN159" s="51"/>
      <c r="MO159" s="51"/>
      <c r="MP159" s="51"/>
      <c r="MQ159" s="51"/>
      <c r="MR159" s="51"/>
      <c r="MS159" s="51"/>
      <c r="MT159" s="51"/>
      <c r="MU159" s="51"/>
      <c r="MV159" s="51"/>
      <c r="MW159" s="51"/>
    </row>
    <row r="160" customFormat="false" ht="15" hidden="false" customHeight="false" outlineLevel="0" collapsed="false">
      <c r="A160" s="52" t="s">
        <v>818</v>
      </c>
      <c r="B160" s="402" t="n">
        <v>1560.16833362823</v>
      </c>
      <c r="C160" s="51"/>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c r="BA160" s="51"/>
      <c r="BB160" s="51"/>
      <c r="BC160" s="51"/>
      <c r="BD160" s="51"/>
      <c r="BE160" s="51"/>
      <c r="BF160" s="51"/>
      <c r="BG160" s="51"/>
      <c r="BH160" s="51"/>
      <c r="BI160" s="51"/>
      <c r="BJ160" s="51"/>
      <c r="BK160" s="51"/>
      <c r="BL160" s="51"/>
      <c r="BM160" s="51"/>
      <c r="BN160" s="51"/>
      <c r="BO160" s="51"/>
      <c r="BP160" s="51"/>
      <c r="BQ160" s="51"/>
      <c r="BR160" s="51"/>
      <c r="BS160" s="51"/>
      <c r="BT160" s="51"/>
      <c r="BU160" s="51"/>
      <c r="BV160" s="51"/>
      <c r="BW160" s="51"/>
      <c r="BX160" s="51"/>
      <c r="BY160" s="51"/>
      <c r="BZ160" s="51"/>
      <c r="CA160" s="51"/>
      <c r="CB160" s="51"/>
      <c r="CC160" s="51"/>
      <c r="CD160" s="51"/>
      <c r="CE160" s="51"/>
      <c r="CF160" s="51"/>
      <c r="CG160" s="51"/>
      <c r="CH160" s="51"/>
      <c r="CI160" s="51"/>
      <c r="CJ160" s="51"/>
      <c r="CK160" s="51"/>
      <c r="CL160" s="51"/>
      <c r="CM160" s="51"/>
      <c r="CN160" s="51"/>
      <c r="CO160" s="51"/>
      <c r="CP160" s="51"/>
      <c r="CQ160" s="51"/>
      <c r="CR160" s="51"/>
      <c r="CS160" s="51"/>
      <c r="CT160" s="51"/>
      <c r="CU160" s="51"/>
      <c r="CV160" s="51"/>
      <c r="CW160" s="51"/>
      <c r="CX160" s="51"/>
      <c r="CY160" s="51"/>
      <c r="CZ160" s="51"/>
      <c r="DA160" s="51"/>
      <c r="DB160" s="51"/>
      <c r="DC160" s="51"/>
      <c r="DD160" s="51"/>
      <c r="DE160" s="51"/>
      <c r="DF160" s="51"/>
      <c r="DG160" s="51"/>
      <c r="DH160" s="51"/>
      <c r="DI160" s="51"/>
      <c r="DJ160" s="51"/>
      <c r="DK160" s="51"/>
      <c r="DL160" s="51"/>
      <c r="DM160" s="51"/>
      <c r="DN160" s="51"/>
      <c r="DO160" s="51"/>
      <c r="DP160" s="51"/>
      <c r="DQ160" s="51"/>
      <c r="DR160" s="51"/>
      <c r="DS160" s="51"/>
      <c r="DT160" s="51"/>
      <c r="DU160" s="51"/>
      <c r="DV160" s="51"/>
      <c r="DW160" s="51"/>
      <c r="DX160" s="51"/>
      <c r="DY160" s="51"/>
      <c r="DZ160" s="51"/>
      <c r="EA160" s="51"/>
      <c r="EB160" s="51"/>
      <c r="EC160" s="51"/>
      <c r="ED160" s="51"/>
      <c r="EE160" s="51"/>
      <c r="EF160" s="51"/>
      <c r="EG160" s="51"/>
      <c r="EH160" s="51"/>
      <c r="EI160" s="51"/>
      <c r="EJ160" s="51"/>
      <c r="EK160" s="51"/>
      <c r="EL160" s="51"/>
      <c r="EM160" s="51"/>
      <c r="EN160" s="51"/>
      <c r="EO160" s="51"/>
      <c r="EP160" s="51"/>
      <c r="EQ160" s="51"/>
      <c r="ER160" s="51"/>
      <c r="ES160" s="51"/>
      <c r="ET160" s="51"/>
      <c r="EU160" s="51"/>
      <c r="EV160" s="51"/>
      <c r="EW160" s="51"/>
      <c r="EX160" s="51"/>
      <c r="EY160" s="51"/>
      <c r="EZ160" s="51"/>
      <c r="FA160" s="51"/>
      <c r="FB160" s="51"/>
      <c r="FC160" s="51"/>
      <c r="FD160" s="51"/>
      <c r="FE160" s="51"/>
      <c r="FF160" s="51"/>
      <c r="FG160" s="51"/>
      <c r="FH160" s="51"/>
      <c r="FI160" s="51"/>
      <c r="FJ160" s="51"/>
      <c r="FK160" s="51"/>
      <c r="FL160" s="51"/>
      <c r="FM160" s="51"/>
      <c r="FN160" s="51"/>
      <c r="FO160" s="51" t="n">
        <v>92.7070393258362</v>
      </c>
      <c r="FP160" s="51" t="n">
        <v>92.6663736750832</v>
      </c>
      <c r="FQ160" s="51" t="n">
        <v>92.8057630372158</v>
      </c>
      <c r="FR160" s="51" t="n">
        <v>92.9117319504608</v>
      </c>
      <c r="FS160" s="51" t="n">
        <v>92.8715654231386</v>
      </c>
      <c r="FT160" s="51" t="n">
        <v>92.3759217052275</v>
      </c>
      <c r="FU160" s="51" t="n">
        <v>92.6703446530703</v>
      </c>
      <c r="FV160" s="51" t="n">
        <v>92.3307249974099</v>
      </c>
      <c r="FW160" s="51" t="n">
        <v>92.9392049067706</v>
      </c>
      <c r="FX160" s="51" t="n">
        <v>93.0220615561326</v>
      </c>
      <c r="FY160" s="51" t="n">
        <v>92.3217706002491</v>
      </c>
      <c r="FZ160" s="51" t="n">
        <v>92.2809385349527</v>
      </c>
      <c r="GA160" s="51" t="n">
        <v>91.3834258224514</v>
      </c>
      <c r="GB160" s="51" t="n">
        <v>90.8831102831457</v>
      </c>
      <c r="GC160" s="51" t="n">
        <v>91.361221914406</v>
      </c>
      <c r="GD160" s="51" t="n">
        <v>92.0924804683815</v>
      </c>
      <c r="GE160" s="51" t="n">
        <v>93.7675667838445</v>
      </c>
      <c r="GF160" s="51" t="n">
        <v>93.6534970725848</v>
      </c>
      <c r="GG160" s="51" t="n">
        <v>93.831544367624</v>
      </c>
      <c r="GH160" s="51" t="n">
        <v>94.0698055316449</v>
      </c>
      <c r="GI160" s="51" t="n">
        <v>94.381793927154</v>
      </c>
      <c r="GJ160" s="51" t="n">
        <v>93.9010849042159</v>
      </c>
      <c r="GK160" s="51" t="n">
        <v>93.4218315045658</v>
      </c>
      <c r="GL160" s="51" t="n">
        <v>93.6428292752291</v>
      </c>
      <c r="GM160" s="51" t="n">
        <v>94.1290322985258</v>
      </c>
      <c r="GN160" s="51" t="n">
        <v>93.9098615767747</v>
      </c>
      <c r="GO160" s="51" t="n">
        <v>93.9238059781885</v>
      </c>
      <c r="GP160" s="51" t="n">
        <v>94.0966444232567</v>
      </c>
      <c r="GQ160" s="51" t="n">
        <v>94.7677492808558</v>
      </c>
      <c r="GR160" s="51" t="n">
        <v>94.6056282226755</v>
      </c>
      <c r="GS160" s="51" t="n">
        <v>95.0613224763882</v>
      </c>
      <c r="GT160" s="51" t="n">
        <v>97.7659337487225</v>
      </c>
      <c r="GU160" s="51" t="n">
        <v>98.6154248840301</v>
      </c>
      <c r="GV160" s="51" t="n">
        <v>99.434020381647</v>
      </c>
      <c r="GW160" s="51" t="n">
        <v>99.031524148916</v>
      </c>
      <c r="GX160" s="51" t="n">
        <v>97.5398884139966</v>
      </c>
      <c r="GY160" s="51" t="n">
        <v>97.5084254701105</v>
      </c>
      <c r="GZ160" s="51" t="n">
        <v>99.4785353133494</v>
      </c>
      <c r="HA160" s="51" t="n">
        <v>99.3959858900524</v>
      </c>
      <c r="HB160" s="51" t="n">
        <v>102.515098644022</v>
      </c>
      <c r="HC160" s="51" t="n">
        <v>99.7183947413464</v>
      </c>
      <c r="HD160" s="51" t="n">
        <v>99.845509219963</v>
      </c>
      <c r="HE160" s="51" t="n">
        <v>100.279969113696</v>
      </c>
      <c r="HF160" s="51" t="n">
        <v>100.125906360708</v>
      </c>
      <c r="HG160" s="51" t="n">
        <v>100.194327398618</v>
      </c>
      <c r="HH160" s="51" t="n">
        <v>100.038450140363</v>
      </c>
      <c r="HI160" s="51" t="n">
        <v>99.5503329617086</v>
      </c>
      <c r="HJ160" s="51" t="n">
        <v>100.031763653111</v>
      </c>
      <c r="HK160" s="51" t="n">
        <v>100.334978465088</v>
      </c>
      <c r="HL160" s="51" t="n">
        <v>99.9638351236544</v>
      </c>
      <c r="HM160" s="51" t="n">
        <v>100.772997045048</v>
      </c>
      <c r="HN160" s="51" t="n">
        <v>101.072095176047</v>
      </c>
      <c r="HO160" s="51" t="n">
        <v>99.6949187880351</v>
      </c>
      <c r="HP160" s="51" t="n">
        <v>99.8526657778092</v>
      </c>
      <c r="HQ160" s="51" t="n">
        <v>99.9456920283414</v>
      </c>
      <c r="HR160" s="51" t="n">
        <v>100.099245025945</v>
      </c>
      <c r="HS160" s="51" t="n">
        <v>100.078355800863</v>
      </c>
      <c r="HT160" s="51" t="n">
        <v>99.6202023459443</v>
      </c>
      <c r="HU160" s="51" t="n">
        <v>99.4398760129517</v>
      </c>
      <c r="HV160" s="51" t="n">
        <v>99.5928890586878</v>
      </c>
      <c r="HW160" s="51" t="n">
        <v>100</v>
      </c>
      <c r="HX160" s="51" t="n">
        <v>99.9821680524453</v>
      </c>
      <c r="HY160" s="51" t="n">
        <v>100.367513278561</v>
      </c>
      <c r="HZ160" s="51" t="n">
        <v>100.649291263695</v>
      </c>
      <c r="IA160" s="51" t="n">
        <v>100.713285048195</v>
      </c>
      <c r="IB160" s="51" t="n">
        <v>100.815038790781</v>
      </c>
      <c r="IC160" s="51" t="n">
        <v>100.891177658073</v>
      </c>
      <c r="ID160" s="51" t="n">
        <v>101.073015462253</v>
      </c>
      <c r="IE160" s="51" t="n">
        <v>102.936482884693</v>
      </c>
      <c r="IF160" s="51" t="n">
        <v>103.302663374435</v>
      </c>
      <c r="IG160" s="51" t="n">
        <v>103.752488726365</v>
      </c>
      <c r="IH160" s="51" t="n">
        <v>104.366430822385</v>
      </c>
      <c r="II160" s="51" t="n">
        <v>105.019071248623</v>
      </c>
      <c r="IJ160" s="51" t="n">
        <v>105.416177495115</v>
      </c>
      <c r="IK160" s="51" t="n">
        <v>105.279937054469</v>
      </c>
      <c r="IL160" s="51" t="n">
        <v>106.56156646771</v>
      </c>
      <c r="IM160" s="51" t="n">
        <v>106.456147691887</v>
      </c>
      <c r="IN160" s="51" t="n">
        <v>106.342871998276</v>
      </c>
      <c r="IO160" s="51" t="n">
        <v>106.333901815598</v>
      </c>
      <c r="IP160" s="51" t="n">
        <v>107.343095381972</v>
      </c>
      <c r="IQ160" s="51" t="n">
        <v>107.278930852532</v>
      </c>
      <c r="IR160" s="51" t="n">
        <v>107.237836632489</v>
      </c>
      <c r="IS160" s="51" t="n">
        <v>107.240947144899</v>
      </c>
      <c r="IT160" s="51" t="n">
        <v>107.227609840032</v>
      </c>
      <c r="IU160" s="51" t="n">
        <v>107.899454092963</v>
      </c>
      <c r="IV160" s="51" t="n">
        <v>108.085267419552</v>
      </c>
      <c r="IW160" s="51" t="n">
        <v>108.384208815878</v>
      </c>
      <c r="IX160" s="51" t="n">
        <v>108.436109323865</v>
      </c>
      <c r="IY160" s="51" t="n">
        <v>109.343008371461</v>
      </c>
      <c r="IZ160" s="51" t="n">
        <v>108.280911079973</v>
      </c>
      <c r="JA160" s="51" t="n">
        <v>108.678450629152</v>
      </c>
      <c r="JB160" s="51" t="n">
        <v>108.842365858655</v>
      </c>
      <c r="JC160" s="51" t="n">
        <v>108.986170176103</v>
      </c>
      <c r="JD160" s="51" t="n">
        <v>108.322809901102</v>
      </c>
      <c r="JE160" s="51" t="n">
        <v>108.429257100523</v>
      </c>
      <c r="JF160" s="51" t="n">
        <v>109.061693732363</v>
      </c>
      <c r="JG160" s="51" t="n">
        <v>109.413632872108</v>
      </c>
      <c r="JH160" s="51" t="n">
        <v>109.349817808983</v>
      </c>
      <c r="JI160" s="51" t="n">
        <v>109.524273759665</v>
      </c>
      <c r="JJ160" s="51" t="n">
        <v>109.732522291024</v>
      </c>
      <c r="JK160" s="51" t="n">
        <v>109.656293311449</v>
      </c>
      <c r="JL160" s="51" t="n">
        <v>109.918556021787</v>
      </c>
      <c r="JM160" s="51" t="n">
        <v>109.720241985764</v>
      </c>
      <c r="JN160" s="51" t="n">
        <v>109.927229086535</v>
      </c>
      <c r="JO160" s="51" t="n">
        <v>110.006644069518</v>
      </c>
      <c r="JP160" s="51" t="n">
        <v>109.387741564022</v>
      </c>
      <c r="JQ160" s="51" t="n">
        <v>109.546984498518</v>
      </c>
      <c r="JR160" s="51" t="n">
        <v>109.696715257</v>
      </c>
      <c r="JS160" s="51" t="n">
        <v>110.578235490995</v>
      </c>
      <c r="JT160" s="51" t="n">
        <v>110.43631167351</v>
      </c>
      <c r="JU160" s="51" t="n">
        <v>111.155330920334</v>
      </c>
      <c r="JV160" s="51" t="n">
        <v>111.942655434976</v>
      </c>
      <c r="JW160" s="51" t="n">
        <v>111.144734382824</v>
      </c>
      <c r="JX160" s="51" t="n">
        <v>110.821363348239</v>
      </c>
      <c r="JY160" s="51" t="n">
        <v>110.979766890852</v>
      </c>
      <c r="JZ160" s="51" t="n">
        <v>111.548689056609</v>
      </c>
      <c r="KA160" s="51" t="n">
        <v>111.50689963721</v>
      </c>
      <c r="KB160" s="51" t="n">
        <v>110.526149656382</v>
      </c>
      <c r="KC160" s="51" t="n">
        <v>110.658815459618</v>
      </c>
      <c r="KD160" s="51" t="n">
        <v>111.790626230411</v>
      </c>
      <c r="KE160" s="51" t="n">
        <v>111.973101471671</v>
      </c>
      <c r="KF160" s="51" t="n">
        <v>112.051383729621</v>
      </c>
      <c r="KG160" s="51" t="n">
        <v>112.42725099316</v>
      </c>
      <c r="KH160" s="51" t="n">
        <v>112.373156987579</v>
      </c>
      <c r="KI160" s="51" t="n">
        <v>112.244553435085</v>
      </c>
      <c r="KJ160" s="51" t="n">
        <v>112.353465532367</v>
      </c>
      <c r="KK160" s="51" t="n">
        <v>112.366393857746</v>
      </c>
      <c r="KL160" s="51" t="n">
        <v>112.743727359749</v>
      </c>
      <c r="KM160" s="51" t="n">
        <v>112.671806174199</v>
      </c>
      <c r="KN160" s="51" t="n">
        <v>112.899479805793</v>
      </c>
      <c r="KO160" s="51" t="n">
        <v>112.919362176094</v>
      </c>
      <c r="KP160" s="51" t="n">
        <v>113.216761233224</v>
      </c>
      <c r="KQ160" s="51" t="n">
        <v>114.205771109312</v>
      </c>
      <c r="KR160" s="51" t="n">
        <v>114.613355239342</v>
      </c>
      <c r="KS160" s="51" t="n">
        <v>115.856298509199</v>
      </c>
      <c r="KT160" s="51" t="n">
        <v>116.578841791873</v>
      </c>
      <c r="KU160" s="51" t="n">
        <v>116.337280444102</v>
      </c>
      <c r="KV160" s="51" t="n">
        <v>116.933785503772</v>
      </c>
      <c r="KW160" s="51" t="n">
        <v>117.524630106886</v>
      </c>
      <c r="KX160" s="51" t="n">
        <v>117.927219899427</v>
      </c>
      <c r="KY160" s="51" t="n">
        <v>118.322696387438</v>
      </c>
      <c r="KZ160" s="51" t="n">
        <v>118.418024846013</v>
      </c>
      <c r="LA160" s="51" t="n">
        <v>118.220319385344</v>
      </c>
      <c r="LB160" s="51" t="n">
        <v>118.121468730448</v>
      </c>
      <c r="LC160" s="51" t="n">
        <v>118.255528223561</v>
      </c>
      <c r="LD160" s="51" t="n">
        <v>117.73642088445</v>
      </c>
      <c r="LE160" s="51" t="n">
        <v>118.049108923948</v>
      </c>
      <c r="LF160" s="51" t="n">
        <v>118.348246310608</v>
      </c>
      <c r="LG160" s="51" t="n">
        <v>118.478923954207</v>
      </c>
      <c r="LH160" s="51" t="n">
        <v>118.52805744659</v>
      </c>
      <c r="LI160" s="51" t="n">
        <v>118.809995304606</v>
      </c>
      <c r="LJ160" s="51" t="n">
        <v>118.904819743667</v>
      </c>
      <c r="LK160" s="51" t="n">
        <v>119.160301429273</v>
      </c>
      <c r="LL160" s="51" t="n">
        <v>119.181364932949</v>
      </c>
      <c r="LM160" s="51" t="n">
        <v>118.898849645398</v>
      </c>
      <c r="LN160" s="51" t="n">
        <v>119.56144860212</v>
      </c>
      <c r="LO160" s="51" t="n">
        <v>121.205022618452</v>
      </c>
      <c r="LP160" s="51" t="n">
        <v>123.823324349255</v>
      </c>
      <c r="LQ160" s="51" t="n">
        <v>123.515313463496</v>
      </c>
      <c r="LR160" s="51" t="n">
        <v>123.61246985762</v>
      </c>
      <c r="LS160" s="51" t="n">
        <v>123.381020606106</v>
      </c>
      <c r="LT160" s="51" t="n">
        <v>122.940613880228</v>
      </c>
      <c r="LU160" s="51" t="n">
        <v>122.94439777954</v>
      </c>
      <c r="LV160" s="51" t="n">
        <v>122.877258433042</v>
      </c>
      <c r="LW160" s="51" t="n">
        <v>123.87554648233</v>
      </c>
      <c r="LX160" s="51" t="n">
        <v>124.070415510467</v>
      </c>
      <c r="LY160" s="51" t="n">
        <v>124.825926951636</v>
      </c>
      <c r="LZ160" s="51" t="n">
        <v>124.974682598858</v>
      </c>
      <c r="MA160" s="51" t="n">
        <v>125.922189850734</v>
      </c>
      <c r="MB160" s="51" t="n">
        <v>126.020110189797</v>
      </c>
      <c r="MC160" s="51" t="n">
        <v>126.554067739867</v>
      </c>
      <c r="MD160" s="51" t="n">
        <v>126.832733009999</v>
      </c>
      <c r="ME160" s="51" t="n">
        <v>127.029249100699</v>
      </c>
      <c r="MF160" s="51"/>
      <c r="MG160" s="51"/>
      <c r="MH160" s="51"/>
      <c r="MI160" s="51"/>
      <c r="MJ160" s="51"/>
      <c r="MK160" s="51"/>
      <c r="ML160" s="51"/>
      <c r="MM160" s="51"/>
      <c r="MN160" s="51"/>
      <c r="MO160" s="51"/>
      <c r="MP160" s="51"/>
      <c r="MQ160" s="51"/>
      <c r="MR160" s="51"/>
      <c r="MS160" s="51"/>
      <c r="MT160" s="51"/>
      <c r="MU160" s="51"/>
      <c r="MV160" s="51"/>
      <c r="MW160" s="51"/>
    </row>
    <row r="161" customFormat="false" ht="15" hidden="false" customHeight="false" outlineLevel="0" collapsed="false">
      <c r="A161" s="50" t="s">
        <v>200</v>
      </c>
      <c r="B161" s="397" t="n">
        <v>157.703029009152</v>
      </c>
      <c r="C161" s="51"/>
      <c r="D161" s="51"/>
      <c r="E161" s="51"/>
      <c r="F161" s="51"/>
      <c r="G161" s="51"/>
      <c r="H161" s="51"/>
      <c r="I161" s="5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c r="BA161" s="51"/>
      <c r="BB161" s="51"/>
      <c r="BC161" s="51"/>
      <c r="BD161" s="51"/>
      <c r="BE161" s="51"/>
      <c r="BF161" s="51"/>
      <c r="BG161" s="51"/>
      <c r="BH161" s="51"/>
      <c r="BI161" s="51"/>
      <c r="BJ161" s="51"/>
      <c r="BK161" s="51"/>
      <c r="BL161" s="51"/>
      <c r="BM161" s="51"/>
      <c r="BN161" s="51"/>
      <c r="BO161" s="51"/>
      <c r="BP161" s="51"/>
      <c r="BQ161" s="51"/>
      <c r="BR161" s="51"/>
      <c r="BS161" s="51"/>
      <c r="BT161" s="51"/>
      <c r="BU161" s="51"/>
      <c r="BV161" s="51"/>
      <c r="BW161" s="51"/>
      <c r="BX161" s="51"/>
      <c r="BY161" s="51"/>
      <c r="BZ161" s="51"/>
      <c r="CA161" s="51"/>
      <c r="CB161" s="51"/>
      <c r="CC161" s="51"/>
      <c r="CD161" s="51"/>
      <c r="CE161" s="51"/>
      <c r="CF161" s="51"/>
      <c r="CG161" s="51"/>
      <c r="CH161" s="51"/>
      <c r="CI161" s="51"/>
      <c r="CJ161" s="51"/>
      <c r="CK161" s="51"/>
      <c r="CL161" s="51"/>
      <c r="CM161" s="51"/>
      <c r="CN161" s="51"/>
      <c r="CO161" s="51"/>
      <c r="CP161" s="51"/>
      <c r="CQ161" s="51"/>
      <c r="CR161" s="51"/>
      <c r="CS161" s="51"/>
      <c r="CT161" s="51"/>
      <c r="CU161" s="51"/>
      <c r="CV161" s="51"/>
      <c r="CW161" s="51"/>
      <c r="CX161" s="51"/>
      <c r="CY161" s="51"/>
      <c r="CZ161" s="51"/>
      <c r="DA161" s="51"/>
      <c r="DB161" s="51"/>
      <c r="DC161" s="51"/>
      <c r="DD161" s="51"/>
      <c r="DE161" s="51"/>
      <c r="DF161" s="51"/>
      <c r="DG161" s="51"/>
      <c r="DH161" s="51"/>
      <c r="DI161" s="51"/>
      <c r="DJ161" s="51"/>
      <c r="DK161" s="51"/>
      <c r="DL161" s="51"/>
      <c r="DM161" s="51"/>
      <c r="DN161" s="51"/>
      <c r="DO161" s="51"/>
      <c r="DP161" s="51"/>
      <c r="DQ161" s="51"/>
      <c r="DR161" s="51"/>
      <c r="DS161" s="51"/>
      <c r="DT161" s="51"/>
      <c r="DU161" s="51"/>
      <c r="DV161" s="51"/>
      <c r="DW161" s="51"/>
      <c r="DX161" s="51"/>
      <c r="DY161" s="51"/>
      <c r="DZ161" s="51"/>
      <c r="EA161" s="51"/>
      <c r="EB161" s="51"/>
      <c r="EC161" s="51"/>
      <c r="ED161" s="51"/>
      <c r="EE161" s="51"/>
      <c r="EF161" s="51"/>
      <c r="EG161" s="51"/>
      <c r="EH161" s="51"/>
      <c r="EI161" s="51"/>
      <c r="EJ161" s="51"/>
      <c r="EK161" s="51"/>
      <c r="EL161" s="51"/>
      <c r="EM161" s="51"/>
      <c r="EN161" s="51"/>
      <c r="EO161" s="51"/>
      <c r="EP161" s="51"/>
      <c r="EQ161" s="51"/>
      <c r="ER161" s="51"/>
      <c r="ES161" s="51"/>
      <c r="ET161" s="51"/>
      <c r="EU161" s="51"/>
      <c r="EV161" s="51"/>
      <c r="EW161" s="51"/>
      <c r="EX161" s="51"/>
      <c r="EY161" s="51"/>
      <c r="EZ161" s="51"/>
      <c r="FA161" s="51"/>
      <c r="FB161" s="51"/>
      <c r="FC161" s="51"/>
      <c r="FD161" s="51"/>
      <c r="FE161" s="51"/>
      <c r="FF161" s="51"/>
      <c r="FG161" s="51"/>
      <c r="FH161" s="51"/>
      <c r="FI161" s="51"/>
      <c r="FJ161" s="51"/>
      <c r="FK161" s="51"/>
      <c r="FL161" s="51"/>
      <c r="FM161" s="51"/>
      <c r="FN161" s="51"/>
      <c r="FO161" s="51" t="n">
        <v>85.2092513008992</v>
      </c>
      <c r="FP161" s="51" t="n">
        <v>85.3953269551192</v>
      </c>
      <c r="FQ161" s="51" t="n">
        <v>85.4374894309329</v>
      </c>
      <c r="FR161" s="51" t="n">
        <v>85.4138890923556</v>
      </c>
      <c r="FS161" s="51" t="n">
        <v>85.0826186130189</v>
      </c>
      <c r="FT161" s="51" t="n">
        <v>85.1931913333938</v>
      </c>
      <c r="FU161" s="51" t="n">
        <v>85.1317635447479</v>
      </c>
      <c r="FV161" s="51" t="n">
        <v>85.2864229981916</v>
      </c>
      <c r="FW161" s="51" t="n">
        <v>84.379602439712</v>
      </c>
      <c r="FX161" s="51" t="n">
        <v>84.5392163623719</v>
      </c>
      <c r="FY161" s="51" t="n">
        <v>84.2776874694711</v>
      </c>
      <c r="FZ161" s="51" t="n">
        <v>83.9081083681036</v>
      </c>
      <c r="GA161" s="51" t="n">
        <v>84.372491680091</v>
      </c>
      <c r="GB161" s="51" t="n">
        <v>83.5668596126661</v>
      </c>
      <c r="GC161" s="51" t="n">
        <v>84.2295967288223</v>
      </c>
      <c r="GD161" s="51" t="n">
        <v>84.0882576912721</v>
      </c>
      <c r="GE161" s="51" t="n">
        <v>84.0251307828754</v>
      </c>
      <c r="GF161" s="51" t="n">
        <v>83.1170237361224</v>
      </c>
      <c r="GG161" s="51" t="n">
        <v>82.8131079928902</v>
      </c>
      <c r="GH161" s="51" t="n">
        <v>82.502033541915</v>
      </c>
      <c r="GI161" s="51" t="n">
        <v>81.8219255765259</v>
      </c>
      <c r="GJ161" s="51" t="n">
        <v>82.6060896342924</v>
      </c>
      <c r="GK161" s="51" t="n">
        <v>82.0929290820331</v>
      </c>
      <c r="GL161" s="51" t="n">
        <v>83.3130213808693</v>
      </c>
      <c r="GM161" s="51" t="n">
        <v>83.1862845110644</v>
      </c>
      <c r="GN161" s="51" t="n">
        <v>83.6972355959758</v>
      </c>
      <c r="GO161" s="51" t="n">
        <v>84.2619669996299</v>
      </c>
      <c r="GP161" s="51" t="n">
        <v>84.4939344806015</v>
      </c>
      <c r="GQ161" s="51" t="n">
        <v>84.4423896651751</v>
      </c>
      <c r="GR161" s="51" t="n">
        <v>84.862148076138</v>
      </c>
      <c r="GS161" s="51" t="n">
        <v>86.3514696528952</v>
      </c>
      <c r="GT161" s="51" t="n">
        <v>86.7114535388774</v>
      </c>
      <c r="GU161" s="51" t="n">
        <v>87.2862275543914</v>
      </c>
      <c r="GV161" s="51" t="n">
        <v>86.9445660878353</v>
      </c>
      <c r="GW161" s="51" t="n">
        <v>86.4727704550258</v>
      </c>
      <c r="GX161" s="51" t="n">
        <v>87.0800423497281</v>
      </c>
      <c r="GY161" s="51" t="n">
        <v>87.9090586913159</v>
      </c>
      <c r="GZ161" s="51" t="n">
        <v>87.6510745124997</v>
      </c>
      <c r="HA161" s="51" t="n">
        <v>87.64565341491</v>
      </c>
      <c r="HB161" s="51" t="n">
        <v>88.4117661278855</v>
      </c>
      <c r="HC161" s="51" t="n">
        <v>88.377201826641</v>
      </c>
      <c r="HD161" s="51" t="n">
        <v>88.9492898107294</v>
      </c>
      <c r="HE161" s="51" t="n">
        <v>90.7822246225581</v>
      </c>
      <c r="HF161" s="51" t="n">
        <v>91.1910831730992</v>
      </c>
      <c r="HG161" s="51" t="n">
        <v>90.9608643971581</v>
      </c>
      <c r="HH161" s="51" t="n">
        <v>91.0579635150647</v>
      </c>
      <c r="HI161" s="51" t="n">
        <v>91.7418390267822</v>
      </c>
      <c r="HJ161" s="51" t="n">
        <v>91.2710058652893</v>
      </c>
      <c r="HK161" s="51" t="n">
        <v>91.9338166431109</v>
      </c>
      <c r="HL161" s="51" t="n">
        <v>92.2181359819791</v>
      </c>
      <c r="HM161" s="51" t="n">
        <v>92.1775481702328</v>
      </c>
      <c r="HN161" s="51" t="n">
        <v>92.3329654847395</v>
      </c>
      <c r="HO161" s="51" t="n">
        <v>92.4926927564844</v>
      </c>
      <c r="HP161" s="51" t="n">
        <v>92.5129740878328</v>
      </c>
      <c r="HQ161" s="51" t="n">
        <v>91.6078850558553</v>
      </c>
      <c r="HR161" s="51" t="n">
        <v>92.0996291751869</v>
      </c>
      <c r="HS161" s="51" t="n">
        <v>91.6062665078703</v>
      </c>
      <c r="HT161" s="51" t="n">
        <v>91.5973521769695</v>
      </c>
      <c r="HU161" s="51" t="n">
        <v>91.5431396777263</v>
      </c>
      <c r="HV161" s="51" t="n">
        <v>91.599431497286</v>
      </c>
      <c r="HW161" s="51" t="n">
        <v>92</v>
      </c>
      <c r="HX161" s="51" t="n">
        <v>93.0570686791215</v>
      </c>
      <c r="HY161" s="51" t="n">
        <v>92.5962175569329</v>
      </c>
      <c r="HZ161" s="51" t="n">
        <v>92.7876984981185</v>
      </c>
      <c r="IA161" s="51" t="n">
        <v>92.638156180019</v>
      </c>
      <c r="IB161" s="51" t="n">
        <v>93.3077625489974</v>
      </c>
      <c r="IC161" s="51" t="n">
        <v>93.2890685430576</v>
      </c>
      <c r="ID161" s="51" t="n">
        <v>93.7993740135643</v>
      </c>
      <c r="IE161" s="51" t="n">
        <v>93.3942739878559</v>
      </c>
      <c r="IF161" s="51" t="n">
        <v>93.3345447621717</v>
      </c>
      <c r="IG161" s="51" t="n">
        <v>93.1322462981264</v>
      </c>
      <c r="IH161" s="51" t="n">
        <v>93.05248079685</v>
      </c>
      <c r="II161" s="51" t="n">
        <v>93.290394801446</v>
      </c>
      <c r="IJ161" s="51" t="n">
        <v>93.5376436954222</v>
      </c>
      <c r="IK161" s="51" t="n">
        <v>93.4844417835157</v>
      </c>
      <c r="IL161" s="51" t="n">
        <v>93.3872398759936</v>
      </c>
      <c r="IM161" s="51" t="n">
        <v>93.2005555126882</v>
      </c>
      <c r="IN161" s="51" t="n">
        <v>95.790402773451</v>
      </c>
      <c r="IO161" s="51" t="n">
        <v>95.5769644229155</v>
      </c>
      <c r="IP161" s="51" t="n">
        <v>95.5059000225274</v>
      </c>
      <c r="IQ161" s="51" t="n">
        <v>95.546880147977</v>
      </c>
      <c r="IR161" s="51" t="n">
        <v>96.4953941207732</v>
      </c>
      <c r="IS161" s="51" t="n">
        <v>96.3798777374983</v>
      </c>
      <c r="IT161" s="51" t="n">
        <v>96.3545196212023</v>
      </c>
      <c r="IU161" s="51" t="n">
        <v>96.6938028693958</v>
      </c>
      <c r="IV161" s="51" t="n">
        <v>97.4266309341077</v>
      </c>
      <c r="IW161" s="51" t="n">
        <v>97.1085258431269</v>
      </c>
      <c r="IX161" s="51" t="n">
        <v>97.3008368084017</v>
      </c>
      <c r="IY161" s="51" t="n">
        <v>97.7199733076352</v>
      </c>
      <c r="IZ161" s="51" t="n">
        <v>97.682560397804</v>
      </c>
      <c r="JA161" s="51" t="n">
        <v>97.9975317202064</v>
      </c>
      <c r="JB161" s="51" t="n">
        <v>98.1382207665413</v>
      </c>
      <c r="JC161" s="51" t="n">
        <v>99.4464987396331</v>
      </c>
      <c r="JD161" s="51" t="n">
        <v>99.3687585491732</v>
      </c>
      <c r="JE161" s="51" t="n">
        <v>99.6351626646249</v>
      </c>
      <c r="JF161" s="51" t="n">
        <v>100.452903220644</v>
      </c>
      <c r="JG161" s="51" t="n">
        <v>100.847706809981</v>
      </c>
      <c r="JH161" s="51" t="n">
        <v>100.530354695052</v>
      </c>
      <c r="JI161" s="51" t="n">
        <v>100.68208637187</v>
      </c>
      <c r="JJ161" s="51" t="n">
        <v>100.618245919798</v>
      </c>
      <c r="JK161" s="51" t="n">
        <v>101.095318490481</v>
      </c>
      <c r="JL161" s="51" t="n">
        <v>101.208402406238</v>
      </c>
      <c r="JM161" s="51" t="n">
        <v>101.324596684331</v>
      </c>
      <c r="JN161" s="51" t="n">
        <v>100.836279938294</v>
      </c>
      <c r="JO161" s="51" t="n">
        <v>100.955895742448</v>
      </c>
      <c r="JP161" s="51" t="n">
        <v>101.498324993316</v>
      </c>
      <c r="JQ161" s="51" t="n">
        <v>101.43611145814</v>
      </c>
      <c r="JR161" s="51" t="n">
        <v>101.795481302354</v>
      </c>
      <c r="JS161" s="51" t="n">
        <v>101.938348332589</v>
      </c>
      <c r="JT161" s="51" t="n">
        <v>102.18377664126</v>
      </c>
      <c r="JU161" s="51" t="n">
        <v>102.351874611068</v>
      </c>
      <c r="JV161" s="51" t="n">
        <v>103.117709434032</v>
      </c>
      <c r="JW161" s="51" t="n">
        <v>103.474419350311</v>
      </c>
      <c r="JX161" s="51" t="n">
        <v>103.724909845047</v>
      </c>
      <c r="JY161" s="51" t="n">
        <v>103.917583158049</v>
      </c>
      <c r="JZ161" s="51" t="n">
        <v>103.998220358519</v>
      </c>
      <c r="KA161" s="51" t="n">
        <v>104.960805289204</v>
      </c>
      <c r="KB161" s="51" t="n">
        <v>105.729490205059</v>
      </c>
      <c r="KC161" s="51" t="n">
        <v>105.930445844723</v>
      </c>
      <c r="KD161" s="51" t="n">
        <v>106.148747273665</v>
      </c>
      <c r="KE161" s="51" t="n">
        <v>106.433028473204</v>
      </c>
      <c r="KF161" s="51" t="n">
        <v>106.610316075459</v>
      </c>
      <c r="KG161" s="51" t="n">
        <v>106.687531184911</v>
      </c>
      <c r="KH161" s="51" t="n">
        <v>106.872939290897</v>
      </c>
      <c r="KI161" s="51" t="n">
        <v>107.530254716354</v>
      </c>
      <c r="KJ161" s="51" t="n">
        <v>107.693996091758</v>
      </c>
      <c r="KK161" s="51" t="n">
        <v>107.917968063175</v>
      </c>
      <c r="KL161" s="51" t="n">
        <v>107.925875096816</v>
      </c>
      <c r="KM161" s="51" t="n">
        <v>108.125026857785</v>
      </c>
      <c r="KN161" s="51" t="n">
        <v>108.066247167195</v>
      </c>
      <c r="KO161" s="51" t="n">
        <v>108.108344253557</v>
      </c>
      <c r="KP161" s="51" t="n">
        <v>108.309536761276</v>
      </c>
      <c r="KQ161" s="51" t="n">
        <v>108.454517332973</v>
      </c>
      <c r="KR161" s="51" t="n">
        <v>108.721000207398</v>
      </c>
      <c r="KS161" s="51" t="n">
        <v>109.077174510009</v>
      </c>
      <c r="KT161" s="51" t="n">
        <v>109.323560099203</v>
      </c>
      <c r="KU161" s="51" t="n">
        <v>109.707433442142</v>
      </c>
      <c r="KV161" s="51" t="n">
        <v>109.835208770643</v>
      </c>
      <c r="KW161" s="51" t="n">
        <v>109.634298211665</v>
      </c>
      <c r="KX161" s="51" t="n">
        <v>110.185632632497</v>
      </c>
      <c r="KY161" s="51" t="n">
        <v>110.580093362316</v>
      </c>
      <c r="KZ161" s="51" t="n">
        <v>111.512416837382</v>
      </c>
      <c r="LA161" s="51" t="n">
        <v>111.422329418768</v>
      </c>
      <c r="LB161" s="51" t="n">
        <v>111.765458538973</v>
      </c>
      <c r="LC161" s="51" t="n">
        <v>111.904885562233</v>
      </c>
      <c r="LD161" s="51" t="n">
        <v>113.171083205635</v>
      </c>
      <c r="LE161" s="51" t="n">
        <v>113.675724334374</v>
      </c>
      <c r="LF161" s="51" t="n">
        <v>114.369311219021</v>
      </c>
      <c r="LG161" s="51" t="n">
        <v>114.309166229871</v>
      </c>
      <c r="LH161" s="51" t="n">
        <v>114.766500818877</v>
      </c>
      <c r="LI161" s="51" t="n">
        <v>115.367675327184</v>
      </c>
      <c r="LJ161" s="51" t="n">
        <v>115.84161953509</v>
      </c>
      <c r="LK161" s="51" t="n">
        <v>117.476806914065</v>
      </c>
      <c r="LL161" s="51" t="n">
        <v>119.331054489233</v>
      </c>
      <c r="LM161" s="51" t="n">
        <v>121.77563791856</v>
      </c>
      <c r="LN161" s="51" t="n">
        <v>123.044306042205</v>
      </c>
      <c r="LO161" s="51" t="n">
        <v>122.751469079947</v>
      </c>
      <c r="LP161" s="51" t="n">
        <v>123.606479113431</v>
      </c>
      <c r="LQ161" s="51" t="n">
        <v>124.6</v>
      </c>
      <c r="LR161" s="51" t="n">
        <v>125.532482699379</v>
      </c>
      <c r="LS161" s="51" t="n">
        <v>129.014321391379</v>
      </c>
      <c r="LT161" s="51" t="n">
        <v>134.395375671458</v>
      </c>
      <c r="LU161" s="51" t="n">
        <v>136.003286953001</v>
      </c>
      <c r="LV161" s="51" t="n">
        <v>136.623934782436</v>
      </c>
      <c r="LW161" s="51" t="n">
        <v>137.899704479805</v>
      </c>
      <c r="LX161" s="51" t="n">
        <v>138.647114111282</v>
      </c>
      <c r="LY161" s="51" t="n">
        <v>139.089657935134</v>
      </c>
      <c r="LZ161" s="51" t="n">
        <v>140.110941463053</v>
      </c>
      <c r="MA161" s="51" t="n">
        <v>140.427748558962</v>
      </c>
      <c r="MB161" s="51" t="n">
        <v>141.358784741674</v>
      </c>
      <c r="MC161" s="51" t="n">
        <v>141.402910681445</v>
      </c>
      <c r="MD161" s="51" t="n">
        <v>141.8</v>
      </c>
      <c r="ME161" s="51" t="n">
        <v>142.6</v>
      </c>
      <c r="MF161" s="51"/>
      <c r="MG161" s="51"/>
      <c r="MH161" s="51"/>
      <c r="MI161" s="51"/>
      <c r="MJ161" s="51"/>
      <c r="MK161" s="51"/>
      <c r="ML161" s="51"/>
      <c r="MM161" s="51"/>
      <c r="MN161" s="51"/>
      <c r="MO161" s="51"/>
      <c r="MP161" s="51"/>
      <c r="MQ161" s="51"/>
      <c r="MR161" s="51"/>
      <c r="MS161" s="51"/>
      <c r="MT161" s="51"/>
      <c r="MU161" s="51"/>
      <c r="MV161" s="51"/>
      <c r="MW161" s="51"/>
    </row>
    <row r="162" customFormat="false" ht="15" hidden="false" customHeight="false" outlineLevel="0" collapsed="false">
      <c r="A162" s="52" t="s">
        <v>201</v>
      </c>
      <c r="B162" s="402" t="n">
        <v>2777.44471803125</v>
      </c>
      <c r="C162" s="51"/>
      <c r="D162" s="51"/>
      <c r="E162" s="51"/>
      <c r="F162" s="51"/>
      <c r="G162" s="51"/>
      <c r="H162" s="51"/>
      <c r="I162" s="5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c r="BA162" s="51"/>
      <c r="BB162" s="51"/>
      <c r="BC162" s="51"/>
      <c r="BD162" s="51"/>
      <c r="BE162" s="51"/>
      <c r="BF162" s="51"/>
      <c r="BG162" s="51"/>
      <c r="BH162" s="51"/>
      <c r="BI162" s="51"/>
      <c r="BJ162" s="51"/>
      <c r="BK162" s="51"/>
      <c r="BL162" s="51"/>
      <c r="BM162" s="51"/>
      <c r="BN162" s="51"/>
      <c r="BO162" s="51"/>
      <c r="BP162" s="51"/>
      <c r="BQ162" s="51"/>
      <c r="BR162" s="51"/>
      <c r="BS162" s="51"/>
      <c r="BT162" s="51"/>
      <c r="BU162" s="51"/>
      <c r="BV162" s="51"/>
      <c r="BW162" s="51"/>
      <c r="BX162" s="51"/>
      <c r="BY162" s="51"/>
      <c r="BZ162" s="51"/>
      <c r="CA162" s="51"/>
      <c r="CB162" s="51"/>
      <c r="CC162" s="51"/>
      <c r="CD162" s="51"/>
      <c r="CE162" s="51"/>
      <c r="CF162" s="51"/>
      <c r="CG162" s="51"/>
      <c r="CH162" s="51"/>
      <c r="CI162" s="51"/>
      <c r="CJ162" s="51"/>
      <c r="CK162" s="51"/>
      <c r="CL162" s="51"/>
      <c r="CM162" s="51"/>
      <c r="CN162" s="51"/>
      <c r="CO162" s="51"/>
      <c r="CP162" s="51"/>
      <c r="CQ162" s="51"/>
      <c r="CR162" s="51"/>
      <c r="CS162" s="51"/>
      <c r="CT162" s="51"/>
      <c r="CU162" s="51"/>
      <c r="CV162" s="51"/>
      <c r="CW162" s="51"/>
      <c r="CX162" s="51"/>
      <c r="CY162" s="51"/>
      <c r="CZ162" s="51"/>
      <c r="DA162" s="51"/>
      <c r="DB162" s="51"/>
      <c r="DC162" s="51"/>
      <c r="DD162" s="51"/>
      <c r="DE162" s="51"/>
      <c r="DF162" s="51"/>
      <c r="DG162" s="51"/>
      <c r="DH162" s="51"/>
      <c r="DI162" s="51"/>
      <c r="DJ162" s="51"/>
      <c r="DK162" s="51"/>
      <c r="DL162" s="51"/>
      <c r="DM162" s="51"/>
      <c r="DN162" s="51"/>
      <c r="DO162" s="51"/>
      <c r="DP162" s="51"/>
      <c r="DQ162" s="51"/>
      <c r="DR162" s="51"/>
      <c r="DS162" s="51"/>
      <c r="DT162" s="51"/>
      <c r="DU162" s="51"/>
      <c r="DV162" s="51"/>
      <c r="DW162" s="51"/>
      <c r="DX162" s="51"/>
      <c r="DY162" s="51"/>
      <c r="DZ162" s="51"/>
      <c r="EA162" s="51"/>
      <c r="EB162" s="51"/>
      <c r="EC162" s="51"/>
      <c r="ED162" s="51"/>
      <c r="EE162" s="51"/>
      <c r="EF162" s="51"/>
      <c r="EG162" s="51"/>
      <c r="EH162" s="51"/>
      <c r="EI162" s="51"/>
      <c r="EJ162" s="51"/>
      <c r="EK162" s="51"/>
      <c r="EL162" s="51"/>
      <c r="EM162" s="51"/>
      <c r="EN162" s="51"/>
      <c r="EO162" s="51"/>
      <c r="EP162" s="51"/>
      <c r="EQ162" s="51"/>
      <c r="ER162" s="51"/>
      <c r="ES162" s="51"/>
      <c r="ET162" s="51"/>
      <c r="EU162" s="51"/>
      <c r="EV162" s="51"/>
      <c r="EW162" s="51"/>
      <c r="EX162" s="51"/>
      <c r="EY162" s="51"/>
      <c r="EZ162" s="51"/>
      <c r="FA162" s="51"/>
      <c r="FB162" s="51"/>
      <c r="FC162" s="51"/>
      <c r="FD162" s="51"/>
      <c r="FE162" s="51"/>
      <c r="FF162" s="51"/>
      <c r="FG162" s="51"/>
      <c r="FH162" s="51"/>
      <c r="FI162" s="51"/>
      <c r="FJ162" s="51"/>
      <c r="FK162" s="51"/>
      <c r="FL162" s="51"/>
      <c r="FM162" s="51"/>
      <c r="FN162" s="51"/>
      <c r="FO162" s="51" t="n">
        <v>76.5608504866157</v>
      </c>
      <c r="FP162" s="51" t="n">
        <v>76.5561509841133</v>
      </c>
      <c r="FQ162" s="51" t="n">
        <v>76.615782770157</v>
      </c>
      <c r="FR162" s="51" t="n">
        <v>76.2365388906209</v>
      </c>
      <c r="FS162" s="51" t="n">
        <v>75.7039186484902</v>
      </c>
      <c r="FT162" s="51" t="n">
        <v>76.8106197844331</v>
      </c>
      <c r="FU162" s="51" t="n">
        <v>77.9871038493889</v>
      </c>
      <c r="FV162" s="51" t="n">
        <v>79.6723009130657</v>
      </c>
      <c r="FW162" s="51" t="n">
        <v>80.5730397169203</v>
      </c>
      <c r="FX162" s="51" t="n">
        <v>80.9748797439471</v>
      </c>
      <c r="FY162" s="51" t="n">
        <v>80.4197248328414</v>
      </c>
      <c r="FZ162" s="51" t="n">
        <v>79.7721155989592</v>
      </c>
      <c r="GA162" s="51" t="n">
        <v>80.212111238636</v>
      </c>
      <c r="GB162" s="51" t="n">
        <v>80.6540752200225</v>
      </c>
      <c r="GC162" s="51" t="n">
        <v>80.560713372524</v>
      </c>
      <c r="GD162" s="51" t="n">
        <v>80.9191260013731</v>
      </c>
      <c r="GE162" s="51" t="n">
        <v>80.7602754351893</v>
      </c>
      <c r="GF162" s="51" t="n">
        <v>80.9350798158792</v>
      </c>
      <c r="GG162" s="51" t="n">
        <v>81.0394008792497</v>
      </c>
      <c r="GH162" s="51" t="n">
        <v>81.6132524170946</v>
      </c>
      <c r="GI162" s="51" t="n">
        <v>81.6533058688428</v>
      </c>
      <c r="GJ162" s="51" t="n">
        <v>81.8884959027989</v>
      </c>
      <c r="GK162" s="51" t="n">
        <v>80.6518891175455</v>
      </c>
      <c r="GL162" s="51" t="n">
        <v>81.8759113227679</v>
      </c>
      <c r="GM162" s="51" t="n">
        <v>82.9599771337418</v>
      </c>
      <c r="GN162" s="51" t="n">
        <v>83.421417044531</v>
      </c>
      <c r="GO162" s="51" t="n">
        <v>83.2199831895132</v>
      </c>
      <c r="GP162" s="51" t="n">
        <v>83.8729165949739</v>
      </c>
      <c r="GQ162" s="51" t="n">
        <v>84.2497755792906</v>
      </c>
      <c r="GR162" s="51" t="n">
        <v>84.3130810432184</v>
      </c>
      <c r="GS162" s="51" t="n">
        <v>84.8761092421016</v>
      </c>
      <c r="GT162" s="51" t="n">
        <v>83.7726156626402</v>
      </c>
      <c r="GU162" s="51" t="n">
        <v>84.1590178067807</v>
      </c>
      <c r="GV162" s="51" t="n">
        <v>84.4065312254085</v>
      </c>
      <c r="GW162" s="51" t="n">
        <v>84.7737176561801</v>
      </c>
      <c r="GX162" s="51" t="n">
        <v>84.9459109375138</v>
      </c>
      <c r="GY162" s="51" t="n">
        <v>86.2389529737482</v>
      </c>
      <c r="GZ162" s="51" t="n">
        <v>87.2483476017979</v>
      </c>
      <c r="HA162" s="51" t="n">
        <v>86.7506548523653</v>
      </c>
      <c r="HB162" s="51" t="n">
        <v>87.3486620884251</v>
      </c>
      <c r="HC162" s="51" t="n">
        <v>87.1281087157813</v>
      </c>
      <c r="HD162" s="51" t="n">
        <v>86.6290523896724</v>
      </c>
      <c r="HE162" s="51" t="n">
        <v>88.0818283111198</v>
      </c>
      <c r="HF162" s="51" t="n">
        <v>87.8283373930095</v>
      </c>
      <c r="HG162" s="51" t="n">
        <v>87.4126335997178</v>
      </c>
      <c r="HH162" s="51" t="n">
        <v>87.2971647643782</v>
      </c>
      <c r="HI162" s="51" t="n">
        <v>86.4036028639125</v>
      </c>
      <c r="HJ162" s="51" t="n">
        <v>91.8350064913157</v>
      </c>
      <c r="HK162" s="51" t="n">
        <v>91.5202597959746</v>
      </c>
      <c r="HL162" s="51" t="n">
        <v>91.7337914596229</v>
      </c>
      <c r="HM162" s="51" t="n">
        <v>93.0760515100891</v>
      </c>
      <c r="HN162" s="51" t="n">
        <v>92.5463594759462</v>
      </c>
      <c r="HO162" s="51" t="n">
        <v>93.7731723759792</v>
      </c>
      <c r="HP162" s="51" t="n">
        <v>93.9670722028914</v>
      </c>
      <c r="HQ162" s="51" t="n">
        <v>95.2354115081053</v>
      </c>
      <c r="HR162" s="51" t="n">
        <v>95.4549654498285</v>
      </c>
      <c r="HS162" s="51" t="n">
        <v>96.375475689865</v>
      </c>
      <c r="HT162" s="51" t="n">
        <v>89.8726930506658</v>
      </c>
      <c r="HU162" s="51" t="n">
        <v>94.3081336182352</v>
      </c>
      <c r="HV162" s="51" t="n">
        <v>95.362096671268</v>
      </c>
      <c r="HW162" s="51" t="n">
        <v>97.5</v>
      </c>
      <c r="HX162" s="51" t="n">
        <v>98.0059804597218</v>
      </c>
      <c r="HY162" s="51" t="n">
        <v>98.0916199232588</v>
      </c>
      <c r="HZ162" s="51" t="n">
        <v>96.7500740844382</v>
      </c>
      <c r="IA162" s="51" t="n">
        <v>96.9190279017194</v>
      </c>
      <c r="IB162" s="51" t="n">
        <v>95.9591916223761</v>
      </c>
      <c r="IC162" s="51" t="n">
        <v>96.5553750656156</v>
      </c>
      <c r="ID162" s="51" t="n">
        <v>97.6300817238762</v>
      </c>
      <c r="IE162" s="51" t="n">
        <v>97.6345242412293</v>
      </c>
      <c r="IF162" s="51" t="n">
        <v>97.3627326574216</v>
      </c>
      <c r="IG162" s="51" t="n">
        <v>97.374788214258</v>
      </c>
      <c r="IH162" s="51" t="n">
        <v>96.9085917897037</v>
      </c>
      <c r="II162" s="51" t="n">
        <v>96.8966581826569</v>
      </c>
      <c r="IJ162" s="51" t="n">
        <v>96.1660913840379</v>
      </c>
      <c r="IK162" s="51" t="n">
        <v>96.1885090312467</v>
      </c>
      <c r="IL162" s="51" t="n">
        <v>97.0278141244397</v>
      </c>
      <c r="IM162" s="51" t="n">
        <v>97.8021209089088</v>
      </c>
      <c r="IN162" s="51" t="n">
        <v>98.523541138799</v>
      </c>
      <c r="IO162" s="51" t="n">
        <v>98.4902517968754</v>
      </c>
      <c r="IP162" s="51" t="n">
        <v>98.5654169820982</v>
      </c>
      <c r="IQ162" s="51" t="n">
        <v>98.1490269634451</v>
      </c>
      <c r="IR162" s="51" t="n">
        <v>98.7589361711954</v>
      </c>
      <c r="IS162" s="51" t="n">
        <v>98.9538965852852</v>
      </c>
      <c r="IT162" s="51" t="n">
        <v>99.0059026580354</v>
      </c>
      <c r="IU162" s="51" t="n">
        <v>99.6555808529312</v>
      </c>
      <c r="IV162" s="51" t="n">
        <v>99.6937995258447</v>
      </c>
      <c r="IW162" s="51" t="n">
        <v>100.328750196525</v>
      </c>
      <c r="IX162" s="51" t="n">
        <v>100.85143405889</v>
      </c>
      <c r="IY162" s="51" t="n">
        <v>102.122204057993</v>
      </c>
      <c r="IZ162" s="51" t="n">
        <v>102.802558986963</v>
      </c>
      <c r="JA162" s="51" t="n">
        <v>102.899533987286</v>
      </c>
      <c r="JB162" s="51" t="n">
        <v>103.315989572249</v>
      </c>
      <c r="JC162" s="51" t="n">
        <v>102.17446034486</v>
      </c>
      <c r="JD162" s="51" t="n">
        <v>102.469193969112</v>
      </c>
      <c r="JE162" s="51" t="n">
        <v>102.504245750355</v>
      </c>
      <c r="JF162" s="51" t="n">
        <v>103.576737908156</v>
      </c>
      <c r="JG162" s="51" t="n">
        <v>104.34708300752</v>
      </c>
      <c r="JH162" s="51" t="n">
        <v>103.855276942843</v>
      </c>
      <c r="JI162" s="51" t="n">
        <v>103.94514876068</v>
      </c>
      <c r="JJ162" s="51" t="n">
        <v>104.534506127426</v>
      </c>
      <c r="JK162" s="51" t="n">
        <v>104.298742945913</v>
      </c>
      <c r="JL162" s="51" t="n">
        <v>105.153583888181</v>
      </c>
      <c r="JM162" s="51" t="n">
        <v>105.060102560963</v>
      </c>
      <c r="JN162" s="51" t="n">
        <v>103.704306187813</v>
      </c>
      <c r="JO162" s="51" t="n">
        <v>103.807456977022</v>
      </c>
      <c r="JP162" s="51" t="n">
        <v>104.540847771504</v>
      </c>
      <c r="JQ162" s="51" t="n">
        <v>104.073435726685</v>
      </c>
      <c r="JR162" s="51" t="n">
        <v>104.967540462887</v>
      </c>
      <c r="JS162" s="51" t="n">
        <v>105.267303047755</v>
      </c>
      <c r="JT162" s="51" t="n">
        <v>104.854813879795</v>
      </c>
      <c r="JU162" s="51" t="n">
        <v>105.59424737816</v>
      </c>
      <c r="JV162" s="51" t="n">
        <v>106.029402974082</v>
      </c>
      <c r="JW162" s="51" t="n">
        <v>105.234665878891</v>
      </c>
      <c r="JX162" s="51" t="n">
        <v>105.122316424602</v>
      </c>
      <c r="JY162" s="51" t="n">
        <v>104.734758658097</v>
      </c>
      <c r="JZ162" s="51" t="n">
        <v>105.629733927422</v>
      </c>
      <c r="KA162" s="51" t="n">
        <v>105.988805780227</v>
      </c>
      <c r="KB162" s="51" t="n">
        <v>106.88710477817</v>
      </c>
      <c r="KC162" s="51" t="n">
        <v>106.425976847401</v>
      </c>
      <c r="KD162" s="51" t="n">
        <v>107.474399637254</v>
      </c>
      <c r="KE162" s="51" t="n">
        <v>107.726693751924</v>
      </c>
      <c r="KF162" s="51" t="n">
        <v>107.504256328374</v>
      </c>
      <c r="KG162" s="51" t="n">
        <v>107.578894638938</v>
      </c>
      <c r="KH162" s="51" t="n">
        <v>107.726610208103</v>
      </c>
      <c r="KI162" s="51" t="n">
        <v>107.503709532982</v>
      </c>
      <c r="KJ162" s="51" t="n">
        <v>107.326469937168</v>
      </c>
      <c r="KK162" s="51" t="n">
        <v>107.748876352228</v>
      </c>
      <c r="KL162" s="51" t="n">
        <v>108.041383389784</v>
      </c>
      <c r="KM162" s="51" t="n">
        <v>108.861144439909</v>
      </c>
      <c r="KN162" s="51" t="n">
        <v>110.923833078114</v>
      </c>
      <c r="KO162" s="51" t="n">
        <v>111.58686634047</v>
      </c>
      <c r="KP162" s="51" t="n">
        <v>112.429424299392</v>
      </c>
      <c r="KQ162" s="51" t="n">
        <v>112.220585309952</v>
      </c>
      <c r="KR162" s="51" t="n">
        <v>112.258134537764</v>
      </c>
      <c r="KS162" s="51" t="n">
        <v>112.309879870328</v>
      </c>
      <c r="KT162" s="51" t="n">
        <v>112.596110381795</v>
      </c>
      <c r="KU162" s="51" t="n">
        <v>113.079840795976</v>
      </c>
      <c r="KV162" s="51" t="n">
        <v>114.067914616508</v>
      </c>
      <c r="KW162" s="51" t="n">
        <v>114.106971666588</v>
      </c>
      <c r="KX162" s="51" t="n">
        <v>114.105734222811</v>
      </c>
      <c r="KY162" s="51" t="n">
        <v>114.474752828679</v>
      </c>
      <c r="KZ162" s="51" t="n">
        <v>115.286306650235</v>
      </c>
      <c r="LA162" s="51" t="n">
        <v>115.477222080945</v>
      </c>
      <c r="LB162" s="51" t="n">
        <v>115.509812667009</v>
      </c>
      <c r="LC162" s="51" t="n">
        <v>116.167776503835</v>
      </c>
      <c r="LD162" s="51" t="n">
        <v>117.069006658429</v>
      </c>
      <c r="LE162" s="51" t="n">
        <v>117.188171596762</v>
      </c>
      <c r="LF162" s="51" t="n">
        <v>117.436150640535</v>
      </c>
      <c r="LG162" s="51" t="n">
        <v>117.62977596713</v>
      </c>
      <c r="LH162" s="51" t="n">
        <v>117.605152372736</v>
      </c>
      <c r="LI162" s="51" t="n">
        <v>117.871327246525</v>
      </c>
      <c r="LJ162" s="51" t="n">
        <v>118.120892630616</v>
      </c>
      <c r="LK162" s="51" t="n">
        <v>119.307315983488</v>
      </c>
      <c r="LL162" s="51" t="n">
        <v>119.796892604268</v>
      </c>
      <c r="LM162" s="51" t="n">
        <v>119.989218631356</v>
      </c>
      <c r="LN162" s="51" t="n">
        <v>121.077332329964</v>
      </c>
      <c r="LO162" s="51" t="n">
        <v>121.963181972672</v>
      </c>
      <c r="LP162" s="51" t="n">
        <v>124.573298272687</v>
      </c>
      <c r="LQ162" s="51" t="n">
        <v>125.328179146641</v>
      </c>
      <c r="LR162" s="51" t="n">
        <v>126.292572455355</v>
      </c>
      <c r="LS162" s="51" t="n">
        <v>127.68683274039</v>
      </c>
      <c r="LT162" s="51" t="n">
        <v>130.110949634687</v>
      </c>
      <c r="LU162" s="51" t="n">
        <v>130.767558480494</v>
      </c>
      <c r="LV162" s="51" t="n">
        <v>131.775254160107</v>
      </c>
      <c r="LW162" s="51" t="n">
        <v>134.684842712139</v>
      </c>
      <c r="LX162" s="51" t="n">
        <v>135.941756747419</v>
      </c>
      <c r="LY162" s="51" t="n">
        <v>137.651689298619</v>
      </c>
      <c r="LZ162" s="51" t="n">
        <v>138.752797160501</v>
      </c>
      <c r="MA162" s="51" t="n">
        <v>138.94216058672</v>
      </c>
      <c r="MB162" s="51" t="n">
        <v>139.696915361185</v>
      </c>
      <c r="MC162" s="51" t="n">
        <v>141.201857602844</v>
      </c>
      <c r="MD162" s="51" t="n">
        <v>141.489759395151</v>
      </c>
      <c r="ME162" s="51" t="n">
        <v>142.113527252628</v>
      </c>
      <c r="MF162" s="51"/>
      <c r="MG162" s="51"/>
      <c r="MH162" s="51"/>
      <c r="MI162" s="51"/>
      <c r="MJ162" s="51"/>
      <c r="MK162" s="51"/>
      <c r="ML162" s="51"/>
      <c r="MM162" s="51"/>
      <c r="MN162" s="51"/>
      <c r="MO162" s="51"/>
      <c r="MP162" s="51"/>
      <c r="MQ162" s="51"/>
      <c r="MR162" s="51"/>
      <c r="MS162" s="51"/>
      <c r="MT162" s="51"/>
      <c r="MU162" s="51"/>
      <c r="MV162" s="51"/>
      <c r="MW162" s="51"/>
    </row>
    <row r="163" customFormat="false" ht="15" hidden="false" customHeight="false" outlineLevel="0" collapsed="false">
      <c r="A163" s="50" t="s">
        <v>202</v>
      </c>
      <c r="B163" s="397" t="n">
        <v>642.553131929255</v>
      </c>
      <c r="C163" s="51"/>
      <c r="D163" s="51"/>
      <c r="E163" s="51"/>
      <c r="F163" s="51"/>
      <c r="G163" s="51"/>
      <c r="H163" s="51"/>
      <c r="I163" s="5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c r="BA163" s="51"/>
      <c r="BB163" s="51"/>
      <c r="BC163" s="51"/>
      <c r="BD163" s="51"/>
      <c r="BE163" s="51"/>
      <c r="BF163" s="51"/>
      <c r="BG163" s="51"/>
      <c r="BH163" s="51"/>
      <c r="BI163" s="51"/>
      <c r="BJ163" s="51"/>
      <c r="BK163" s="51"/>
      <c r="BL163" s="51"/>
      <c r="BM163" s="51"/>
      <c r="BN163" s="51"/>
      <c r="BO163" s="51"/>
      <c r="BP163" s="51"/>
      <c r="BQ163" s="51"/>
      <c r="BR163" s="51"/>
      <c r="BS163" s="51"/>
      <c r="BT163" s="51"/>
      <c r="BU163" s="51"/>
      <c r="BV163" s="51"/>
      <c r="BW163" s="51"/>
      <c r="BX163" s="51"/>
      <c r="BY163" s="51"/>
      <c r="BZ163" s="51"/>
      <c r="CA163" s="51"/>
      <c r="CB163" s="51"/>
      <c r="CC163" s="51"/>
      <c r="CD163" s="51"/>
      <c r="CE163" s="51"/>
      <c r="CF163" s="51"/>
      <c r="CG163" s="51"/>
      <c r="CH163" s="51"/>
      <c r="CI163" s="51"/>
      <c r="CJ163" s="51"/>
      <c r="CK163" s="51"/>
      <c r="CL163" s="51"/>
      <c r="CM163" s="51"/>
      <c r="CN163" s="51"/>
      <c r="CO163" s="51"/>
      <c r="CP163" s="51"/>
      <c r="CQ163" s="51"/>
      <c r="CR163" s="51"/>
      <c r="CS163" s="51"/>
      <c r="CT163" s="51"/>
      <c r="CU163" s="51"/>
      <c r="CV163" s="51"/>
      <c r="CW163" s="51"/>
      <c r="CX163" s="51"/>
      <c r="CY163" s="51"/>
      <c r="CZ163" s="51"/>
      <c r="DA163" s="51"/>
      <c r="DB163" s="51"/>
      <c r="DC163" s="51"/>
      <c r="DD163" s="51"/>
      <c r="DE163" s="51"/>
      <c r="DF163" s="51"/>
      <c r="DG163" s="51"/>
      <c r="DH163" s="51"/>
      <c r="DI163" s="51"/>
      <c r="DJ163" s="51"/>
      <c r="DK163" s="51"/>
      <c r="DL163" s="51"/>
      <c r="DM163" s="51"/>
      <c r="DN163" s="51"/>
      <c r="DO163" s="51"/>
      <c r="DP163" s="51"/>
      <c r="DQ163" s="51"/>
      <c r="DR163" s="51"/>
      <c r="DS163" s="51"/>
      <c r="DT163" s="51"/>
      <c r="DU163" s="51"/>
      <c r="DV163" s="51"/>
      <c r="DW163" s="51"/>
      <c r="DX163" s="51"/>
      <c r="DY163" s="51"/>
      <c r="DZ163" s="51"/>
      <c r="EA163" s="51"/>
      <c r="EB163" s="51"/>
      <c r="EC163" s="51"/>
      <c r="ED163" s="51"/>
      <c r="EE163" s="51"/>
      <c r="EF163" s="51"/>
      <c r="EG163" s="51"/>
      <c r="EH163" s="51"/>
      <c r="EI163" s="51"/>
      <c r="EJ163" s="51"/>
      <c r="EK163" s="51"/>
      <c r="EL163" s="51"/>
      <c r="EM163" s="51"/>
      <c r="EN163" s="51"/>
      <c r="EO163" s="51"/>
      <c r="EP163" s="51"/>
      <c r="EQ163" s="51"/>
      <c r="ER163" s="51"/>
      <c r="ES163" s="51"/>
      <c r="ET163" s="51"/>
      <c r="EU163" s="51"/>
      <c r="EV163" s="51"/>
      <c r="EW163" s="51"/>
      <c r="EX163" s="51"/>
      <c r="EY163" s="51"/>
      <c r="EZ163" s="51"/>
      <c r="FA163" s="51"/>
      <c r="FB163" s="51"/>
      <c r="FC163" s="51"/>
      <c r="FD163" s="51"/>
      <c r="FE163" s="51"/>
      <c r="FF163" s="51"/>
      <c r="FG163" s="51"/>
      <c r="FH163" s="51"/>
      <c r="FI163" s="51"/>
      <c r="FJ163" s="51"/>
      <c r="FK163" s="51"/>
      <c r="FL163" s="51"/>
      <c r="FM163" s="51"/>
      <c r="FN163" s="51"/>
      <c r="FO163" s="51" t="n">
        <v>78.7191878740059</v>
      </c>
      <c r="FP163" s="51" t="n">
        <v>78.2423818357799</v>
      </c>
      <c r="FQ163" s="51" t="n">
        <v>77.4951184009028</v>
      </c>
      <c r="FR163" s="51" t="n">
        <v>77.3460844411592</v>
      </c>
      <c r="FS163" s="51" t="n">
        <v>77.6835014216798</v>
      </c>
      <c r="FT163" s="51" t="n">
        <v>85.5739120135271</v>
      </c>
      <c r="FU163" s="51" t="n">
        <v>87.2311461144669</v>
      </c>
      <c r="FV163" s="51" t="n">
        <v>87.486386121356</v>
      </c>
      <c r="FW163" s="51" t="n">
        <v>88.6356056144567</v>
      </c>
      <c r="FX163" s="51" t="n">
        <v>88.8243950490353</v>
      </c>
      <c r="FY163" s="51" t="n">
        <v>88.7183527800117</v>
      </c>
      <c r="FZ163" s="51" t="n">
        <v>88.7354586363445</v>
      </c>
      <c r="GA163" s="51" t="n">
        <v>89.1211376989888</v>
      </c>
      <c r="GB163" s="51" t="n">
        <v>88.7512968188668</v>
      </c>
      <c r="GC163" s="51" t="n">
        <v>88.6829436481255</v>
      </c>
      <c r="GD163" s="51" t="n">
        <v>88.771320916183</v>
      </c>
      <c r="GE163" s="51" t="n">
        <v>88.528967094993</v>
      </c>
      <c r="GF163" s="51" t="n">
        <v>88.6460785690559</v>
      </c>
      <c r="GG163" s="51" t="n">
        <v>88.5454070795966</v>
      </c>
      <c r="GH163" s="51" t="n">
        <v>88.5599885803924</v>
      </c>
      <c r="GI163" s="51" t="n">
        <v>88.5726508973028</v>
      </c>
      <c r="GJ163" s="51" t="n">
        <v>90.1626428016717</v>
      </c>
      <c r="GK163" s="51" t="n">
        <v>90.4631718718474</v>
      </c>
      <c r="GL163" s="51" t="n">
        <v>90.3421852930132</v>
      </c>
      <c r="GM163" s="51" t="n">
        <v>91.0220572454555</v>
      </c>
      <c r="GN163" s="51" t="n">
        <v>91.2363566724971</v>
      </c>
      <c r="GO163" s="51" t="n">
        <v>93.1976746604767</v>
      </c>
      <c r="GP163" s="51" t="n">
        <v>93.4457173526386</v>
      </c>
      <c r="GQ163" s="51" t="n">
        <v>97.8370551862549</v>
      </c>
      <c r="GR163" s="51" t="n">
        <v>99.1239417432644</v>
      </c>
      <c r="GS163" s="51" t="n">
        <v>100.418902803741</v>
      </c>
      <c r="GT163" s="51" t="n">
        <v>100.252081189527</v>
      </c>
      <c r="GU163" s="51" t="n">
        <v>100.176990981868</v>
      </c>
      <c r="GV163" s="51" t="n">
        <v>100.212418579557</v>
      </c>
      <c r="GW163" s="51" t="n">
        <v>100.230910471307</v>
      </c>
      <c r="GX163" s="51" t="n">
        <v>99.1281694806565</v>
      </c>
      <c r="GY163" s="51" t="n">
        <v>98.557047875135</v>
      </c>
      <c r="GZ163" s="51" t="n">
        <v>98.454904239566</v>
      </c>
      <c r="HA163" s="51" t="n">
        <v>98.469217553234</v>
      </c>
      <c r="HB163" s="51" t="n">
        <v>98.5723732573038</v>
      </c>
      <c r="HC163" s="51" t="n">
        <v>98.6877784856961</v>
      </c>
      <c r="HD163" s="51" t="n">
        <v>98.8385814875123</v>
      </c>
      <c r="HE163" s="51" t="n">
        <v>98.8092139267261</v>
      </c>
      <c r="HF163" s="51" t="n">
        <v>98.7964369422161</v>
      </c>
      <c r="HG163" s="51" t="n">
        <v>98.9461274315275</v>
      </c>
      <c r="HH163" s="51" t="n">
        <v>99.0740884360499</v>
      </c>
      <c r="HI163" s="51" t="n">
        <v>99.0182330990828</v>
      </c>
      <c r="HJ163" s="51" t="n">
        <v>98.9781498334158</v>
      </c>
      <c r="HK163" s="51" t="n">
        <v>99.6771375071866</v>
      </c>
      <c r="HL163" s="51" t="n">
        <v>99.7206940109342</v>
      </c>
      <c r="HM163" s="51" t="n">
        <v>99.7430255156061</v>
      </c>
      <c r="HN163" s="51" t="n">
        <v>99.7417265248222</v>
      </c>
      <c r="HO163" s="51" t="n">
        <v>99.7245608959424</v>
      </c>
      <c r="HP163" s="51" t="n">
        <v>99.7068535323832</v>
      </c>
      <c r="HQ163" s="51" t="n">
        <v>99.7082431632996</v>
      </c>
      <c r="HR163" s="51" t="n">
        <v>99.6684346644826</v>
      </c>
      <c r="HS163" s="51" t="n">
        <v>100.0889119098</v>
      </c>
      <c r="HT163" s="51" t="n">
        <v>100.117039795935</v>
      </c>
      <c r="HU163" s="51" t="n">
        <v>100.131933070795</v>
      </c>
      <c r="HV163" s="51" t="n">
        <v>100.001424660804</v>
      </c>
      <c r="HW163" s="51" t="n">
        <v>100</v>
      </c>
      <c r="HX163" s="51" t="n">
        <v>99.8840047248338</v>
      </c>
      <c r="HY163" s="51" t="n">
        <v>99.8821949176841</v>
      </c>
      <c r="HZ163" s="51" t="n">
        <v>99.852070429299</v>
      </c>
      <c r="IA163" s="51" t="n">
        <v>99.6830089947497</v>
      </c>
      <c r="IB163" s="51" t="n">
        <v>99.6859259551923</v>
      </c>
      <c r="IC163" s="51" t="n">
        <v>99.7086140545408</v>
      </c>
      <c r="ID163" s="51" t="n">
        <v>99.7086062754435</v>
      </c>
      <c r="IE163" s="51" t="n">
        <v>99.8308713479984</v>
      </c>
      <c r="IF163" s="51" t="n">
        <v>99.7290286228272</v>
      </c>
      <c r="IG163" s="51" t="n">
        <v>99.9908874143963</v>
      </c>
      <c r="IH163" s="51" t="n">
        <v>98.9062913526667</v>
      </c>
      <c r="II163" s="51" t="n">
        <v>98.862749765125</v>
      </c>
      <c r="IJ163" s="51" t="n">
        <v>98.7613874370227</v>
      </c>
      <c r="IK163" s="51" t="n">
        <v>98.7409729439882</v>
      </c>
      <c r="IL163" s="51" t="n">
        <v>98.7401890024683</v>
      </c>
      <c r="IM163" s="51" t="n">
        <v>99.7078346134505</v>
      </c>
      <c r="IN163" s="51" t="n">
        <v>99.6369776369924</v>
      </c>
      <c r="IO163" s="51" t="n">
        <v>99.6221720691028</v>
      </c>
      <c r="IP163" s="51" t="n">
        <v>99.6201420182972</v>
      </c>
      <c r="IQ163" s="51" t="n">
        <v>99.6168406988084</v>
      </c>
      <c r="IR163" s="51" t="n">
        <v>105.839399924214</v>
      </c>
      <c r="IS163" s="51" t="n">
        <v>105.958222545774</v>
      </c>
      <c r="IT163" s="51" t="n">
        <v>105.879947537135</v>
      </c>
      <c r="IU163" s="51" t="n">
        <v>105.874921021569</v>
      </c>
      <c r="IV163" s="51" t="n">
        <v>105.874835575781</v>
      </c>
      <c r="IW163" s="51" t="n">
        <v>105.907820676857</v>
      </c>
      <c r="IX163" s="51" t="n">
        <v>105.909141533752</v>
      </c>
      <c r="IY163" s="51" t="n">
        <v>105.906866574398</v>
      </c>
      <c r="IZ163" s="51" t="n">
        <v>105.741167801558</v>
      </c>
      <c r="JA163" s="51" t="n">
        <v>106.127162225285</v>
      </c>
      <c r="JB163" s="51" t="n">
        <v>105.603515160796</v>
      </c>
      <c r="JC163" s="51" t="n">
        <v>105.576813543652</v>
      </c>
      <c r="JD163" s="51" t="n">
        <v>106.073096908005</v>
      </c>
      <c r="JE163" s="51" t="n">
        <v>106.087226006731</v>
      </c>
      <c r="JF163" s="51" t="n">
        <v>106.205660110022</v>
      </c>
      <c r="JG163" s="51" t="n">
        <v>106.218242790309</v>
      </c>
      <c r="JH163" s="51" t="n">
        <v>106.261984250346</v>
      </c>
      <c r="JI163" s="51" t="n">
        <v>106.180321226318</v>
      </c>
      <c r="JJ163" s="51" t="n">
        <v>106.249606227326</v>
      </c>
      <c r="JK163" s="51" t="n">
        <v>105.675732502768</v>
      </c>
      <c r="JL163" s="51" t="n">
        <v>105.608786482325</v>
      </c>
      <c r="JM163" s="51" t="n">
        <v>106.275475210714</v>
      </c>
      <c r="JN163" s="51" t="n">
        <v>105.629666302227</v>
      </c>
      <c r="JO163" s="51" t="n">
        <v>105.735734217101</v>
      </c>
      <c r="JP163" s="51" t="n">
        <v>105.955687552611</v>
      </c>
      <c r="JQ163" s="51" t="n">
        <v>107.045492177816</v>
      </c>
      <c r="JR163" s="51" t="n">
        <v>107.005379339678</v>
      </c>
      <c r="JS163" s="51" t="n">
        <v>106.243906824874</v>
      </c>
      <c r="JT163" s="51" t="n">
        <v>106.318195260494</v>
      </c>
      <c r="JU163" s="51" t="n">
        <v>113.784552808318</v>
      </c>
      <c r="JV163" s="51" t="n">
        <v>113.576775533259</v>
      </c>
      <c r="JW163" s="51" t="n">
        <v>114.746043996223</v>
      </c>
      <c r="JX163" s="51" t="n">
        <v>114.743985006924</v>
      </c>
      <c r="JY163" s="51" t="n">
        <v>116.061886950788</v>
      </c>
      <c r="JZ163" s="51" t="n">
        <v>116.432956581934</v>
      </c>
      <c r="KA163" s="51" t="n">
        <v>116.994959309001</v>
      </c>
      <c r="KB163" s="51" t="n">
        <v>117.632260699194</v>
      </c>
      <c r="KC163" s="51" t="n">
        <v>117.935577226464</v>
      </c>
      <c r="KD163" s="51" t="n">
        <v>118.276391077556</v>
      </c>
      <c r="KE163" s="51" t="n">
        <v>117.973329418471</v>
      </c>
      <c r="KF163" s="51" t="n">
        <v>118.084966425341</v>
      </c>
      <c r="KG163" s="51" t="n">
        <v>118.154539735358</v>
      </c>
      <c r="KH163" s="51" t="n">
        <v>118.011374751298</v>
      </c>
      <c r="KI163" s="51" t="n">
        <v>118.257497317729</v>
      </c>
      <c r="KJ163" s="51" t="n">
        <v>118.626795975992</v>
      </c>
      <c r="KK163" s="51" t="n">
        <v>118.916130550989</v>
      </c>
      <c r="KL163" s="51" t="n">
        <v>118.820555648941</v>
      </c>
      <c r="KM163" s="51" t="n">
        <v>118.932891480904</v>
      </c>
      <c r="KN163" s="51" t="n">
        <v>118.816006703973</v>
      </c>
      <c r="KO163" s="51" t="n">
        <v>119.38185945094</v>
      </c>
      <c r="KP163" s="51" t="n">
        <v>119.953745839813</v>
      </c>
      <c r="KQ163" s="51" t="n">
        <v>119.844545851906</v>
      </c>
      <c r="KR163" s="51" t="n">
        <v>119.501988389935</v>
      </c>
      <c r="KS163" s="51" t="n">
        <v>119.501988389935</v>
      </c>
      <c r="KT163" s="51" t="n">
        <v>163.09003787969</v>
      </c>
      <c r="KU163" s="51" t="n">
        <v>163.090431887784</v>
      </c>
      <c r="KV163" s="51" t="n">
        <v>163.14262847099</v>
      </c>
      <c r="KW163" s="51" t="n">
        <v>160.69947923597</v>
      </c>
      <c r="KX163" s="51" t="n">
        <v>159.953005614563</v>
      </c>
      <c r="KY163" s="51" t="n">
        <v>137.272702450307</v>
      </c>
      <c r="KZ163" s="51" t="n">
        <v>119.006308626246</v>
      </c>
      <c r="LA163" s="51" t="n">
        <v>118.817141721365</v>
      </c>
      <c r="LB163" s="51" t="n">
        <v>119.76967408015</v>
      </c>
      <c r="LC163" s="51" t="n">
        <v>119.8995618767</v>
      </c>
      <c r="LD163" s="51" t="n">
        <v>120.135753641227</v>
      </c>
      <c r="LE163" s="51" t="n">
        <v>119.996344703201</v>
      </c>
      <c r="LF163" s="51" t="n">
        <v>120.096615622896</v>
      </c>
      <c r="LG163" s="51" t="n">
        <v>119.058705086818</v>
      </c>
      <c r="LH163" s="51" t="n">
        <v>119.146159405</v>
      </c>
      <c r="LI163" s="51" t="n">
        <v>119.276086987071</v>
      </c>
      <c r="LJ163" s="51" t="n">
        <v>119.027066592931</v>
      </c>
      <c r="LK163" s="51" t="n">
        <v>118.687010668598</v>
      </c>
      <c r="LL163" s="51" t="n">
        <v>118.393014863476</v>
      </c>
      <c r="LM163" s="51" t="n">
        <v>118.19855282538</v>
      </c>
      <c r="LN163" s="51" t="n">
        <v>117.717355412456</v>
      </c>
      <c r="LO163" s="51" t="n">
        <v>117.202082641072</v>
      </c>
      <c r="LP163" s="51" t="n">
        <v>117.062407176491</v>
      </c>
      <c r="LQ163" s="51" t="n">
        <v>120.6</v>
      </c>
      <c r="LR163" s="51" t="n">
        <v>121.278819576277</v>
      </c>
      <c r="LS163" s="51" t="n">
        <v>124.091186528723</v>
      </c>
      <c r="LT163" s="51" t="n">
        <v>124.269731621896</v>
      </c>
      <c r="LU163" s="51" t="n">
        <v>125.787960090474</v>
      </c>
      <c r="LV163" s="51" t="n">
        <v>127.187703650475</v>
      </c>
      <c r="LW163" s="51" t="n">
        <v>126.198665996848</v>
      </c>
      <c r="LX163" s="51" t="n">
        <v>127.255040597582</v>
      </c>
      <c r="LY163" s="51" t="n">
        <v>127.273088847132</v>
      </c>
      <c r="LZ163" s="51" t="n">
        <v>127.368896404067</v>
      </c>
      <c r="MA163" s="51" t="n">
        <v>127.251420968501</v>
      </c>
      <c r="MB163" s="51" t="n">
        <v>127.2517351545</v>
      </c>
      <c r="MC163" s="51" t="n">
        <v>127.292689875092</v>
      </c>
      <c r="MD163" s="51" t="n">
        <v>127.3</v>
      </c>
      <c r="ME163" s="51" t="n">
        <v>127.3</v>
      </c>
      <c r="MF163" s="51"/>
      <c r="MG163" s="51"/>
      <c r="MH163" s="51"/>
      <c r="MI163" s="51"/>
      <c r="MJ163" s="51"/>
      <c r="MK163" s="51"/>
      <c r="ML163" s="51"/>
      <c r="MM163" s="51"/>
      <c r="MN163" s="51"/>
      <c r="MO163" s="51"/>
      <c r="MP163" s="51"/>
      <c r="MQ163" s="51"/>
      <c r="MR163" s="51"/>
      <c r="MS163" s="51"/>
      <c r="MT163" s="51"/>
      <c r="MU163" s="51"/>
      <c r="MV163" s="51"/>
      <c r="MW163" s="51"/>
    </row>
    <row r="164" customFormat="false" ht="15" hidden="false" customHeight="false" outlineLevel="0" collapsed="false">
      <c r="A164" s="52" t="s">
        <v>199</v>
      </c>
      <c r="B164" s="403" t="n">
        <v>0</v>
      </c>
      <c r="C164" s="51"/>
      <c r="D164" s="51"/>
      <c r="E164" s="51"/>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c r="BW164" s="51"/>
      <c r="BX164" s="51"/>
      <c r="BY164" s="51"/>
      <c r="BZ164" s="51"/>
      <c r="CA164" s="51"/>
      <c r="CB164" s="51"/>
      <c r="CC164" s="51"/>
      <c r="CD164" s="51"/>
      <c r="CE164" s="51"/>
      <c r="CF164" s="51"/>
      <c r="CG164" s="51"/>
      <c r="CH164" s="51"/>
      <c r="CI164" s="51"/>
      <c r="CJ164" s="51"/>
      <c r="CK164" s="51"/>
      <c r="CL164" s="51"/>
      <c r="CM164" s="51"/>
      <c r="CN164" s="51"/>
      <c r="CO164" s="51"/>
      <c r="CP164" s="51"/>
      <c r="CQ164" s="51"/>
      <c r="CR164" s="51"/>
      <c r="CS164" s="51"/>
      <c r="CT164" s="51"/>
      <c r="CU164" s="51"/>
      <c r="CV164" s="51"/>
      <c r="CW164" s="51"/>
      <c r="CX164" s="51"/>
      <c r="CY164" s="51"/>
      <c r="CZ164" s="51"/>
      <c r="DA164" s="51"/>
      <c r="DB164" s="51"/>
      <c r="DC164" s="51"/>
      <c r="DD164" s="51"/>
      <c r="DE164" s="51"/>
      <c r="DF164" s="51"/>
      <c r="DG164" s="51"/>
      <c r="DH164" s="51"/>
      <c r="DI164" s="51"/>
      <c r="DJ164" s="51"/>
      <c r="DK164" s="51"/>
      <c r="DL164" s="51"/>
      <c r="DM164" s="51"/>
      <c r="DN164" s="51"/>
      <c r="DO164" s="51"/>
      <c r="DP164" s="51"/>
      <c r="DQ164" s="51"/>
      <c r="DR164" s="51"/>
      <c r="DS164" s="51"/>
      <c r="DT164" s="51"/>
      <c r="DU164" s="51"/>
      <c r="DV164" s="51"/>
      <c r="DW164" s="51"/>
      <c r="DX164" s="51"/>
      <c r="DY164" s="51"/>
      <c r="DZ164" s="51"/>
      <c r="EA164" s="51"/>
      <c r="EB164" s="51"/>
      <c r="EC164" s="51"/>
      <c r="ED164" s="51"/>
      <c r="EE164" s="51"/>
      <c r="EF164" s="51"/>
      <c r="EG164" s="51"/>
      <c r="EH164" s="51"/>
      <c r="EI164" s="51"/>
      <c r="EJ164" s="51"/>
      <c r="EK164" s="51"/>
      <c r="EL164" s="51"/>
      <c r="EM164" s="51"/>
      <c r="EN164" s="51"/>
      <c r="EO164" s="51"/>
      <c r="EP164" s="51"/>
      <c r="EQ164" s="51"/>
      <c r="ER164" s="51"/>
      <c r="ES164" s="51"/>
      <c r="ET164" s="51"/>
      <c r="EU164" s="51"/>
      <c r="EV164" s="51"/>
      <c r="EW164" s="51"/>
      <c r="EX164" s="51"/>
      <c r="EY164" s="51"/>
      <c r="EZ164" s="51"/>
      <c r="FA164" s="51"/>
      <c r="FB164" s="51"/>
      <c r="FC164" s="51"/>
      <c r="FD164" s="51"/>
      <c r="FE164" s="51"/>
      <c r="FF164" s="51"/>
      <c r="FG164" s="51"/>
      <c r="FH164" s="51"/>
      <c r="FI164" s="51"/>
      <c r="FJ164" s="51"/>
      <c r="FK164" s="51"/>
      <c r="FL164" s="51"/>
      <c r="FM164" s="51"/>
      <c r="FN164" s="51"/>
      <c r="FO164" s="51" t="n">
        <v>80.8100778291811</v>
      </c>
      <c r="FP164" s="51" t="n">
        <v>82.1241424672695</v>
      </c>
      <c r="FQ164" s="51" t="n">
        <v>82.4939376495864</v>
      </c>
      <c r="FR164" s="51" t="n">
        <v>82.5864888340341</v>
      </c>
      <c r="FS164" s="51" t="n">
        <v>82.594990185766</v>
      </c>
      <c r="FT164" s="51" t="n">
        <v>82.4650161999526</v>
      </c>
      <c r="FU164" s="51" t="n">
        <v>82.5624086966541</v>
      </c>
      <c r="FV164" s="51" t="n">
        <v>84.2882066352768</v>
      </c>
      <c r="FW164" s="51" t="n">
        <v>85.3100052650458</v>
      </c>
      <c r="FX164" s="51" t="n">
        <v>85.4794611324039</v>
      </c>
      <c r="FY164" s="51" t="n">
        <v>83.0779327549994</v>
      </c>
      <c r="FZ164" s="51" t="n">
        <v>83.5856046031479</v>
      </c>
      <c r="GA164" s="51" t="n">
        <v>82.7054789442244</v>
      </c>
      <c r="GB164" s="51" t="n">
        <v>83.459723174078</v>
      </c>
      <c r="GC164" s="51" t="n">
        <v>85.8774469879177</v>
      </c>
      <c r="GD164" s="51" t="n">
        <v>87.5212216700854</v>
      </c>
      <c r="GE164" s="51" t="n">
        <v>88.2217551024667</v>
      </c>
      <c r="GF164" s="51" t="n">
        <v>86.173290675979</v>
      </c>
      <c r="GG164" s="51" t="n">
        <v>86.1791865301157</v>
      </c>
      <c r="GH164" s="51" t="n">
        <v>88.0628150010023</v>
      </c>
      <c r="GI164" s="51" t="n">
        <v>88.5856469651102</v>
      </c>
      <c r="GJ164" s="51" t="n">
        <v>88.4283452018422</v>
      </c>
      <c r="GK164" s="51" t="n">
        <v>86.0788193048243</v>
      </c>
      <c r="GL164" s="51" t="n">
        <v>85.6279569056674</v>
      </c>
      <c r="GM164" s="51" t="n">
        <v>85.7283968117489</v>
      </c>
      <c r="GN164" s="51" t="n">
        <v>87.5900009294918</v>
      </c>
      <c r="GO164" s="51" t="n">
        <v>89.7362399312862</v>
      </c>
      <c r="GP164" s="51" t="n">
        <v>91.7628189801119</v>
      </c>
      <c r="GQ164" s="51" t="n">
        <v>92.6239308801116</v>
      </c>
      <c r="GR164" s="51" t="n">
        <v>91.3099282093773</v>
      </c>
      <c r="GS164" s="51" t="n">
        <v>92.4308889581321</v>
      </c>
      <c r="GT164" s="51" t="n">
        <v>94.4616542183135</v>
      </c>
      <c r="GU164" s="51" t="n">
        <v>95.0207539150191</v>
      </c>
      <c r="GV164" s="51" t="n">
        <v>94.349645315455</v>
      </c>
      <c r="GW164" s="51" t="n">
        <v>94.0858101265833</v>
      </c>
      <c r="GX164" s="51" t="n">
        <v>92.8274239071304</v>
      </c>
      <c r="GY164" s="51" t="n">
        <v>90.7002270988283</v>
      </c>
      <c r="GZ164" s="51" t="n">
        <v>94.8379100045228</v>
      </c>
      <c r="HA164" s="51" t="n">
        <v>95.9070025200501</v>
      </c>
      <c r="HB164" s="51" t="n">
        <v>101.706722705308</v>
      </c>
      <c r="HC164" s="51" t="n">
        <v>98.7753172424204</v>
      </c>
      <c r="HD164" s="51" t="n">
        <v>99.336934996858</v>
      </c>
      <c r="HE164" s="51" t="n">
        <v>97.4173798193609</v>
      </c>
      <c r="HF164" s="51" t="n">
        <v>97.0881877627618</v>
      </c>
      <c r="HG164" s="51" t="n">
        <v>100.286279859109</v>
      </c>
      <c r="HH164" s="51" t="n">
        <v>99.9055111652612</v>
      </c>
      <c r="HI164" s="51" t="n">
        <v>99.4302601265964</v>
      </c>
      <c r="HJ164" s="51" t="n">
        <v>97.9809037979185</v>
      </c>
      <c r="HK164" s="51" t="n">
        <v>98.4221240712736</v>
      </c>
      <c r="HL164" s="51" t="n">
        <v>99.2039006950562</v>
      </c>
      <c r="HM164" s="51" t="n">
        <v>102.014244970914</v>
      </c>
      <c r="HN164" s="51" t="n">
        <v>104.241970579581</v>
      </c>
      <c r="HO164" s="51" t="n">
        <v>99.7038353224115</v>
      </c>
      <c r="HP164" s="51" t="n">
        <v>98.4619692975537</v>
      </c>
      <c r="HQ164" s="51" t="n">
        <v>99.3964703431924</v>
      </c>
      <c r="HR164" s="51" t="n">
        <v>99.8299304744711</v>
      </c>
      <c r="HS164" s="51" t="n">
        <v>100.552064378377</v>
      </c>
      <c r="HT164" s="51" t="n">
        <v>100.141524896481</v>
      </c>
      <c r="HU164" s="51" t="n">
        <v>99.4673937228611</v>
      </c>
      <c r="HV164" s="51" t="n">
        <v>99.5035290268676</v>
      </c>
      <c r="HW164" s="51" t="n">
        <v>100</v>
      </c>
      <c r="HX164" s="51" t="n">
        <v>99.9440707202275</v>
      </c>
      <c r="HY164" s="51" t="n">
        <v>101.479597745076</v>
      </c>
      <c r="HZ164" s="51" t="n">
        <v>99.9153578683802</v>
      </c>
      <c r="IA164" s="51" t="n">
        <v>99.9106468317348</v>
      </c>
      <c r="IB164" s="51" t="n">
        <v>100.641674501815</v>
      </c>
      <c r="IC164" s="51" t="n">
        <v>100.191646803061</v>
      </c>
      <c r="ID164" s="51" t="n">
        <v>101.021162524747</v>
      </c>
      <c r="IE164" s="51" t="n">
        <v>101.317686280932</v>
      </c>
      <c r="IF164" s="51" t="n">
        <v>100.848996233447</v>
      </c>
      <c r="IG164" s="51" t="n">
        <v>101.458475790927</v>
      </c>
      <c r="IH164" s="51" t="n">
        <v>99.8349090102902</v>
      </c>
      <c r="II164" s="51" t="n">
        <v>99.6373906886124</v>
      </c>
      <c r="IJ164" s="51" t="n">
        <v>99.0542216694945</v>
      </c>
      <c r="IK164" s="51" t="n">
        <v>98.3225551094015</v>
      </c>
      <c r="IL164" s="51" t="n">
        <v>100.383650014067</v>
      </c>
      <c r="IM164" s="51" t="n">
        <v>100.788215189975</v>
      </c>
      <c r="IN164" s="51" t="n">
        <v>100.950423561218</v>
      </c>
      <c r="IO164" s="51" t="n">
        <v>102.080755205177</v>
      </c>
      <c r="IP164" s="51" t="n">
        <v>105.513926039822</v>
      </c>
      <c r="IQ164" s="51" t="n">
        <v>105.188059659478</v>
      </c>
      <c r="IR164" s="51" t="n">
        <v>104.241791141828</v>
      </c>
      <c r="IS164" s="51" t="n">
        <v>103.033376797982</v>
      </c>
      <c r="IT164" s="51" t="n">
        <v>103.822331535814</v>
      </c>
      <c r="IU164" s="51" t="n">
        <v>102.965666767884</v>
      </c>
      <c r="IV164" s="51" t="n">
        <v>104.219384642447</v>
      </c>
      <c r="IW164" s="51" t="n">
        <v>105.583954425571</v>
      </c>
      <c r="IX164" s="51" t="n">
        <v>107.521411345695</v>
      </c>
      <c r="IY164" s="51" t="n">
        <v>104.912411002974</v>
      </c>
      <c r="IZ164" s="51" t="n">
        <v>107.037349642342</v>
      </c>
      <c r="JA164" s="51" t="n">
        <v>108.206972047989</v>
      </c>
      <c r="JB164" s="51" t="n">
        <v>105.229342982527</v>
      </c>
      <c r="JC164" s="51" t="n">
        <v>105.894976021007</v>
      </c>
      <c r="JD164" s="51" t="n">
        <v>106.00150262102</v>
      </c>
      <c r="JE164" s="51" t="n">
        <v>105.799025917573</v>
      </c>
      <c r="JF164" s="51" t="n">
        <v>105.100538797412</v>
      </c>
      <c r="JG164" s="51" t="n">
        <v>107.710126587368</v>
      </c>
      <c r="JH164" s="51" t="n">
        <v>111.429699119773</v>
      </c>
      <c r="JI164" s="51" t="n">
        <v>112.053075292117</v>
      </c>
      <c r="JJ164" s="51" t="n">
        <v>111.846061949814</v>
      </c>
      <c r="JK164" s="51" t="n">
        <v>110.783092999743</v>
      </c>
      <c r="JL164" s="51" t="n">
        <v>110.225003857279</v>
      </c>
      <c r="JM164" s="51" t="n">
        <v>109.062910832026</v>
      </c>
      <c r="JN164" s="51" t="n">
        <v>112.468759669914</v>
      </c>
      <c r="JO164" s="51" t="n">
        <v>113.392027308078</v>
      </c>
      <c r="JP164" s="51" t="n">
        <v>111.59338820254</v>
      </c>
      <c r="JQ164" s="51" t="n">
        <v>112.832545323329</v>
      </c>
      <c r="JR164" s="51" t="n">
        <v>112.944602995908</v>
      </c>
      <c r="JS164" s="51" t="n">
        <v>116.973520433909</v>
      </c>
      <c r="JT164" s="51" t="n">
        <v>117.870870391739</v>
      </c>
      <c r="JU164" s="51" t="n">
        <v>123.993101064067</v>
      </c>
      <c r="JV164" s="51" t="n">
        <v>128.952399446711</v>
      </c>
      <c r="JW164" s="51" t="n">
        <v>124.151200077986</v>
      </c>
      <c r="JX164" s="51" t="n">
        <v>121.243560747983</v>
      </c>
      <c r="JY164" s="51" t="n">
        <v>121.465602448496</v>
      </c>
      <c r="JZ164" s="51" t="n">
        <v>125.427074527849</v>
      </c>
      <c r="KA164" s="51" t="n">
        <v>123.996649979806</v>
      </c>
      <c r="KB164" s="51" t="n">
        <v>121.441603082113</v>
      </c>
      <c r="KC164" s="51" t="n">
        <v>120.561049652396</v>
      </c>
      <c r="KD164" s="51" t="n">
        <v>118.28554352096</v>
      </c>
      <c r="KE164" s="51" t="n">
        <v>118.24718785568</v>
      </c>
      <c r="KF164" s="51" t="n">
        <v>118.063280156737</v>
      </c>
      <c r="KG164" s="51" t="n">
        <v>119.859606880016</v>
      </c>
      <c r="KH164" s="51" t="n">
        <v>121.29136695615</v>
      </c>
      <c r="KI164" s="51" t="n">
        <v>120.533918083349</v>
      </c>
      <c r="KJ164" s="51" t="n">
        <v>119.71626933344</v>
      </c>
      <c r="KK164" s="51" t="n">
        <v>120.138401905358</v>
      </c>
      <c r="KL164" s="51" t="n">
        <v>121.523863044082</v>
      </c>
      <c r="KM164" s="51" t="n">
        <v>121.050695625885</v>
      </c>
      <c r="KN164" s="51" t="n">
        <v>123.42948648488</v>
      </c>
      <c r="KO164" s="51" t="n">
        <v>123.528206173272</v>
      </c>
      <c r="KP164" s="51" t="n">
        <v>124.747956032262</v>
      </c>
      <c r="KQ164" s="51" t="n">
        <v>130.125522792503</v>
      </c>
      <c r="KR164" s="51" t="n">
        <v>132.240748724816</v>
      </c>
      <c r="KS164" s="51" t="n">
        <v>139.687203169933</v>
      </c>
      <c r="KT164" s="51" t="n">
        <v>132.011720878145</v>
      </c>
      <c r="KU164" s="51" t="n">
        <v>130.215343890111</v>
      </c>
      <c r="KV164" s="51" t="n">
        <v>125.755075654537</v>
      </c>
      <c r="KW164" s="51" t="n">
        <v>125.223768029157</v>
      </c>
      <c r="KX164" s="51" t="n">
        <v>129.381061246207</v>
      </c>
      <c r="KY164" s="51" t="n">
        <v>130.66246978101</v>
      </c>
      <c r="KZ164" s="51" t="n">
        <v>130.186367539135</v>
      </c>
      <c r="LA164" s="51" t="n">
        <v>128.204247216709</v>
      </c>
      <c r="LB164" s="51" t="n">
        <v>129.031241631772</v>
      </c>
      <c r="LC164" s="51" t="n">
        <v>129.53611112403</v>
      </c>
      <c r="LD164" s="51" t="n">
        <v>133.34737120774</v>
      </c>
      <c r="LE164" s="51" t="n">
        <v>130.92059524869</v>
      </c>
      <c r="LF164" s="51" t="n">
        <v>132.203548911436</v>
      </c>
      <c r="LG164" s="51" t="n">
        <v>132.499574950227</v>
      </c>
      <c r="LH164" s="51" t="n">
        <v>131.331538494483</v>
      </c>
      <c r="LI164" s="51" t="n">
        <v>131.786066816969</v>
      </c>
      <c r="LJ164" s="51" t="n">
        <v>131.951898088471</v>
      </c>
      <c r="LK164" s="51" t="n">
        <v>133.036220311034</v>
      </c>
      <c r="LL164" s="51" t="n">
        <v>133.980139953315</v>
      </c>
      <c r="LM164" s="51" t="n">
        <v>135.303197975404</v>
      </c>
      <c r="LN164" s="51" t="n">
        <v>137.485101239502</v>
      </c>
      <c r="LO164" s="51" t="n">
        <v>142.598616497035</v>
      </c>
      <c r="LP164" s="51" t="n">
        <v>154.531265462343</v>
      </c>
      <c r="LQ164" s="51" t="n">
        <v>157.5</v>
      </c>
      <c r="LR164" s="51" t="n">
        <v>155.523467229697</v>
      </c>
      <c r="LS164" s="51" t="n">
        <v>156.600441740681</v>
      </c>
      <c r="LT164" s="51" t="n">
        <v>154.773594063757</v>
      </c>
      <c r="LU164" s="51" t="n">
        <v>156.148016057589</v>
      </c>
      <c r="LV164" s="51" t="n">
        <v>158.781680141321</v>
      </c>
      <c r="LW164" s="51" t="n">
        <v>162.639914708806</v>
      </c>
      <c r="LX164" s="51" t="n">
        <v>162.90411914847</v>
      </c>
      <c r="LY164" s="51" t="n">
        <v>162.24181079702</v>
      </c>
      <c r="LZ164" s="51" t="n">
        <v>162.575211335836</v>
      </c>
      <c r="MA164" s="51" t="n">
        <v>164.523891799285</v>
      </c>
      <c r="MB164" s="51" t="n">
        <v>165.827669141754</v>
      </c>
      <c r="MC164" s="51" t="n">
        <v>164.381363770031</v>
      </c>
      <c r="MD164" s="51" t="n">
        <v>164.8</v>
      </c>
      <c r="ME164" s="51" t="n">
        <v>164.2</v>
      </c>
      <c r="MF164" s="51"/>
      <c r="MG164" s="51"/>
      <c r="MH164" s="51"/>
      <c r="MI164" s="51"/>
      <c r="MJ164" s="51"/>
      <c r="MK164" s="51"/>
      <c r="ML164" s="51"/>
      <c r="MM164" s="51"/>
      <c r="MN164" s="51"/>
      <c r="MO164" s="51"/>
      <c r="MP164" s="51"/>
      <c r="MQ164" s="51"/>
      <c r="MR164" s="51"/>
      <c r="MS164" s="51"/>
      <c r="MT164" s="51"/>
      <c r="MU164" s="51"/>
      <c r="MV164" s="51"/>
      <c r="MW164" s="51"/>
    </row>
    <row r="165" customFormat="false" ht="15" hidden="false" customHeight="false" outlineLevel="0" collapsed="false">
      <c r="A165" s="52" t="s">
        <v>818</v>
      </c>
      <c r="B165" s="402" t="n">
        <v>642.553131929255</v>
      </c>
      <c r="C165" s="51"/>
      <c r="D165" s="51"/>
      <c r="E165" s="51"/>
      <c r="F165" s="51"/>
      <c r="G165" s="51"/>
      <c r="H165" s="51"/>
      <c r="I165" s="5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c r="BW165" s="51"/>
      <c r="BX165" s="51"/>
      <c r="BY165" s="51"/>
      <c r="BZ165" s="51"/>
      <c r="CA165" s="51"/>
      <c r="CB165" s="51"/>
      <c r="CC165" s="51"/>
      <c r="CD165" s="51"/>
      <c r="CE165" s="51"/>
      <c r="CF165" s="51"/>
      <c r="CG165" s="51"/>
      <c r="CH165" s="51"/>
      <c r="CI165" s="51"/>
      <c r="CJ165" s="51"/>
      <c r="CK165" s="51"/>
      <c r="CL165" s="51"/>
      <c r="CM165" s="51"/>
      <c r="CN165" s="51"/>
      <c r="CO165" s="51"/>
      <c r="CP165" s="51"/>
      <c r="CQ165" s="51"/>
      <c r="CR165" s="51"/>
      <c r="CS165" s="51"/>
      <c r="CT165" s="51"/>
      <c r="CU165" s="51"/>
      <c r="CV165" s="51"/>
      <c r="CW165" s="51"/>
      <c r="CX165" s="51"/>
      <c r="CY165" s="51"/>
      <c r="CZ165" s="51"/>
      <c r="DA165" s="51"/>
      <c r="DB165" s="51"/>
      <c r="DC165" s="51"/>
      <c r="DD165" s="51"/>
      <c r="DE165" s="51"/>
      <c r="DF165" s="51"/>
      <c r="DG165" s="51"/>
      <c r="DH165" s="51"/>
      <c r="DI165" s="51"/>
      <c r="DJ165" s="51"/>
      <c r="DK165" s="51"/>
      <c r="DL165" s="51"/>
      <c r="DM165" s="51"/>
      <c r="DN165" s="51"/>
      <c r="DO165" s="51"/>
      <c r="DP165" s="51"/>
      <c r="DQ165" s="51"/>
      <c r="DR165" s="51"/>
      <c r="DS165" s="51"/>
      <c r="DT165" s="51"/>
      <c r="DU165" s="51"/>
      <c r="DV165" s="51"/>
      <c r="DW165" s="51"/>
      <c r="DX165" s="51"/>
      <c r="DY165" s="51"/>
      <c r="DZ165" s="51"/>
      <c r="EA165" s="51"/>
      <c r="EB165" s="51"/>
      <c r="EC165" s="51"/>
      <c r="ED165" s="51"/>
      <c r="EE165" s="51"/>
      <c r="EF165" s="51"/>
      <c r="EG165" s="51"/>
      <c r="EH165" s="51"/>
      <c r="EI165" s="51"/>
      <c r="EJ165" s="51"/>
      <c r="EK165" s="51"/>
      <c r="EL165" s="51"/>
      <c r="EM165" s="51"/>
      <c r="EN165" s="51"/>
      <c r="EO165" s="51"/>
      <c r="EP165" s="51"/>
      <c r="EQ165" s="51"/>
      <c r="ER165" s="51"/>
      <c r="ES165" s="51"/>
      <c r="ET165" s="51"/>
      <c r="EU165" s="51"/>
      <c r="EV165" s="51"/>
      <c r="EW165" s="51"/>
      <c r="EX165" s="51"/>
      <c r="EY165" s="51"/>
      <c r="EZ165" s="51"/>
      <c r="FA165" s="51"/>
      <c r="FB165" s="51"/>
      <c r="FC165" s="51"/>
      <c r="FD165" s="51"/>
      <c r="FE165" s="51"/>
      <c r="FF165" s="51"/>
      <c r="FG165" s="51"/>
      <c r="FH165" s="51"/>
      <c r="FI165" s="51"/>
      <c r="FJ165" s="51"/>
      <c r="FK165" s="51"/>
      <c r="FL165" s="51"/>
      <c r="FM165" s="51"/>
      <c r="FN165" s="51"/>
      <c r="FO165" s="51" t="n">
        <v>78.7191878740059</v>
      </c>
      <c r="FP165" s="51" t="n">
        <v>78.2423818357799</v>
      </c>
      <c r="FQ165" s="51" t="n">
        <v>77.4951184009028</v>
      </c>
      <c r="FR165" s="51" t="n">
        <v>77.3460844411592</v>
      </c>
      <c r="FS165" s="51" t="n">
        <v>77.6835014216798</v>
      </c>
      <c r="FT165" s="51" t="n">
        <v>85.5739120135271</v>
      </c>
      <c r="FU165" s="51" t="n">
        <v>87.2311461144669</v>
      </c>
      <c r="FV165" s="51" t="n">
        <v>87.486386121356</v>
      </c>
      <c r="FW165" s="51" t="n">
        <v>88.6356056144567</v>
      </c>
      <c r="FX165" s="51" t="n">
        <v>88.8243950490353</v>
      </c>
      <c r="FY165" s="51" t="n">
        <v>88.7183527800117</v>
      </c>
      <c r="FZ165" s="51" t="n">
        <v>88.7354586363445</v>
      </c>
      <c r="GA165" s="51" t="n">
        <v>89.1211376989888</v>
      </c>
      <c r="GB165" s="51" t="n">
        <v>88.7512968188668</v>
      </c>
      <c r="GC165" s="51" t="n">
        <v>88.6829436481255</v>
      </c>
      <c r="GD165" s="51" t="n">
        <v>88.771320916183</v>
      </c>
      <c r="GE165" s="51" t="n">
        <v>88.528967094993</v>
      </c>
      <c r="GF165" s="51" t="n">
        <v>88.6460785690559</v>
      </c>
      <c r="GG165" s="51" t="n">
        <v>88.5454070795966</v>
      </c>
      <c r="GH165" s="51" t="n">
        <v>88.5599885803924</v>
      </c>
      <c r="GI165" s="51" t="n">
        <v>88.5726508973028</v>
      </c>
      <c r="GJ165" s="51" t="n">
        <v>90.1626428016717</v>
      </c>
      <c r="GK165" s="51" t="n">
        <v>90.4631718718474</v>
      </c>
      <c r="GL165" s="51" t="n">
        <v>90.3421852930132</v>
      </c>
      <c r="GM165" s="51" t="n">
        <v>91.0220572454555</v>
      </c>
      <c r="GN165" s="51" t="n">
        <v>91.2363566724971</v>
      </c>
      <c r="GO165" s="51" t="n">
        <v>93.1976746604767</v>
      </c>
      <c r="GP165" s="51" t="n">
        <v>93.4457173526386</v>
      </c>
      <c r="GQ165" s="51" t="n">
        <v>97.8370551862549</v>
      </c>
      <c r="GR165" s="51" t="n">
        <v>99.1239417432644</v>
      </c>
      <c r="GS165" s="51" t="n">
        <v>100.418902803741</v>
      </c>
      <c r="GT165" s="51" t="n">
        <v>100.252081189527</v>
      </c>
      <c r="GU165" s="51" t="n">
        <v>100.176990981868</v>
      </c>
      <c r="GV165" s="51" t="n">
        <v>100.212418579557</v>
      </c>
      <c r="GW165" s="51" t="n">
        <v>100.230910471307</v>
      </c>
      <c r="GX165" s="51" t="n">
        <v>99.1281694806565</v>
      </c>
      <c r="GY165" s="51" t="n">
        <v>98.557047875135</v>
      </c>
      <c r="GZ165" s="51" t="n">
        <v>98.454904239566</v>
      </c>
      <c r="HA165" s="51" t="n">
        <v>98.469217553234</v>
      </c>
      <c r="HB165" s="51" t="n">
        <v>98.5723732573038</v>
      </c>
      <c r="HC165" s="51" t="n">
        <v>98.6877784856961</v>
      </c>
      <c r="HD165" s="51" t="n">
        <v>98.8385814875123</v>
      </c>
      <c r="HE165" s="51" t="n">
        <v>98.8092139267261</v>
      </c>
      <c r="HF165" s="51" t="n">
        <v>98.7964369422161</v>
      </c>
      <c r="HG165" s="51" t="n">
        <v>98.9461274315275</v>
      </c>
      <c r="HH165" s="51" t="n">
        <v>99.0740884360499</v>
      </c>
      <c r="HI165" s="51" t="n">
        <v>99.0182330990828</v>
      </c>
      <c r="HJ165" s="51" t="n">
        <v>98.9781498334158</v>
      </c>
      <c r="HK165" s="51" t="n">
        <v>99.6771375071866</v>
      </c>
      <c r="HL165" s="51" t="n">
        <v>99.7206940109342</v>
      </c>
      <c r="HM165" s="51" t="n">
        <v>99.7430255156061</v>
      </c>
      <c r="HN165" s="51" t="n">
        <v>99.7417265248222</v>
      </c>
      <c r="HO165" s="51" t="n">
        <v>99.7245608959424</v>
      </c>
      <c r="HP165" s="51" t="n">
        <v>99.7068535323832</v>
      </c>
      <c r="HQ165" s="51" t="n">
        <v>99.7082431632996</v>
      </c>
      <c r="HR165" s="51" t="n">
        <v>99.6684346644826</v>
      </c>
      <c r="HS165" s="51" t="n">
        <v>100.0889119098</v>
      </c>
      <c r="HT165" s="51" t="n">
        <v>100.117039795935</v>
      </c>
      <c r="HU165" s="51" t="n">
        <v>100.131933070795</v>
      </c>
      <c r="HV165" s="51" t="n">
        <v>100.001424660804</v>
      </c>
      <c r="HW165" s="51" t="n">
        <v>100</v>
      </c>
      <c r="HX165" s="51" t="n">
        <v>99.8840047248338</v>
      </c>
      <c r="HY165" s="51" t="n">
        <v>99.8821949176841</v>
      </c>
      <c r="HZ165" s="51" t="n">
        <v>99.852070429299</v>
      </c>
      <c r="IA165" s="51" t="n">
        <v>99.6830089947497</v>
      </c>
      <c r="IB165" s="51" t="n">
        <v>99.6859259551923</v>
      </c>
      <c r="IC165" s="51" t="n">
        <v>99.7086140545408</v>
      </c>
      <c r="ID165" s="51" t="n">
        <v>99.7086062754435</v>
      </c>
      <c r="IE165" s="51" t="n">
        <v>99.8308713479984</v>
      </c>
      <c r="IF165" s="51" t="n">
        <v>99.7290286228272</v>
      </c>
      <c r="IG165" s="51" t="n">
        <v>99.9908874143963</v>
      </c>
      <c r="IH165" s="51" t="n">
        <v>98.9062913526667</v>
      </c>
      <c r="II165" s="51" t="n">
        <v>98.862749765125</v>
      </c>
      <c r="IJ165" s="51" t="n">
        <v>98.7613874370227</v>
      </c>
      <c r="IK165" s="51" t="n">
        <v>98.7409729439882</v>
      </c>
      <c r="IL165" s="51" t="n">
        <v>98.7401890024683</v>
      </c>
      <c r="IM165" s="51" t="n">
        <v>99.7078346134505</v>
      </c>
      <c r="IN165" s="51" t="n">
        <v>99.6369776369924</v>
      </c>
      <c r="IO165" s="51" t="n">
        <v>99.6221720691028</v>
      </c>
      <c r="IP165" s="51" t="n">
        <v>99.6201420182972</v>
      </c>
      <c r="IQ165" s="51" t="n">
        <v>99.6168406988084</v>
      </c>
      <c r="IR165" s="51" t="n">
        <v>105.839399924214</v>
      </c>
      <c r="IS165" s="51" t="n">
        <v>105.958222545774</v>
      </c>
      <c r="IT165" s="51" t="n">
        <v>105.879947537135</v>
      </c>
      <c r="IU165" s="51" t="n">
        <v>105.874921021569</v>
      </c>
      <c r="IV165" s="51" t="n">
        <v>105.874835575781</v>
      </c>
      <c r="IW165" s="51" t="n">
        <v>105.907820676857</v>
      </c>
      <c r="IX165" s="51" t="n">
        <v>105.909141533752</v>
      </c>
      <c r="IY165" s="51" t="n">
        <v>105.906866574398</v>
      </c>
      <c r="IZ165" s="51" t="n">
        <v>105.741167801558</v>
      </c>
      <c r="JA165" s="51" t="n">
        <v>106.127162225285</v>
      </c>
      <c r="JB165" s="51" t="n">
        <v>105.603515160796</v>
      </c>
      <c r="JC165" s="51" t="n">
        <v>105.576813543652</v>
      </c>
      <c r="JD165" s="51" t="n">
        <v>106.073096908005</v>
      </c>
      <c r="JE165" s="51" t="n">
        <v>106.087226006731</v>
      </c>
      <c r="JF165" s="51" t="n">
        <v>106.205660110022</v>
      </c>
      <c r="JG165" s="51" t="n">
        <v>106.218242790309</v>
      </c>
      <c r="JH165" s="51" t="n">
        <v>106.261984250346</v>
      </c>
      <c r="JI165" s="51" t="n">
        <v>106.180321226318</v>
      </c>
      <c r="JJ165" s="51" t="n">
        <v>106.249606227326</v>
      </c>
      <c r="JK165" s="51" t="n">
        <v>105.675732502768</v>
      </c>
      <c r="JL165" s="51" t="n">
        <v>105.608786482325</v>
      </c>
      <c r="JM165" s="51" t="n">
        <v>106.275475210714</v>
      </c>
      <c r="JN165" s="51" t="n">
        <v>105.629666302227</v>
      </c>
      <c r="JO165" s="51" t="n">
        <v>105.735734217101</v>
      </c>
      <c r="JP165" s="51" t="n">
        <v>105.955687552611</v>
      </c>
      <c r="JQ165" s="51" t="n">
        <v>107.045492177816</v>
      </c>
      <c r="JR165" s="51" t="n">
        <v>107.005379339678</v>
      </c>
      <c r="JS165" s="51" t="n">
        <v>106.243906824874</v>
      </c>
      <c r="JT165" s="51" t="n">
        <v>106.318195260494</v>
      </c>
      <c r="JU165" s="51" t="n">
        <v>113.784552808318</v>
      </c>
      <c r="JV165" s="51" t="n">
        <v>113.576775533259</v>
      </c>
      <c r="JW165" s="51" t="n">
        <v>114.746043996223</v>
      </c>
      <c r="JX165" s="51" t="n">
        <v>114.743985006924</v>
      </c>
      <c r="JY165" s="51" t="n">
        <v>116.061886950788</v>
      </c>
      <c r="JZ165" s="51" t="n">
        <v>116.432956581934</v>
      </c>
      <c r="KA165" s="51" t="n">
        <v>116.994959309001</v>
      </c>
      <c r="KB165" s="51" t="n">
        <v>117.632260699194</v>
      </c>
      <c r="KC165" s="51" t="n">
        <v>117.935577226464</v>
      </c>
      <c r="KD165" s="51" t="n">
        <v>118.276391077556</v>
      </c>
      <c r="KE165" s="51" t="n">
        <v>117.973329418471</v>
      </c>
      <c r="KF165" s="51" t="n">
        <v>118.084966425341</v>
      </c>
      <c r="KG165" s="51" t="n">
        <v>118.154539735358</v>
      </c>
      <c r="KH165" s="51" t="n">
        <v>118.011374751298</v>
      </c>
      <c r="KI165" s="51" t="n">
        <v>118.257497317729</v>
      </c>
      <c r="KJ165" s="51" t="n">
        <v>118.626795975992</v>
      </c>
      <c r="KK165" s="51" t="n">
        <v>118.916130550989</v>
      </c>
      <c r="KL165" s="51" t="n">
        <v>118.820555648941</v>
      </c>
      <c r="KM165" s="51" t="n">
        <v>118.932891480904</v>
      </c>
      <c r="KN165" s="51" t="n">
        <v>118.816006703973</v>
      </c>
      <c r="KO165" s="51" t="n">
        <v>119.38185945094</v>
      </c>
      <c r="KP165" s="51" t="n">
        <v>119.953745839813</v>
      </c>
      <c r="KQ165" s="51" t="n">
        <v>119.844545851906</v>
      </c>
      <c r="KR165" s="51" t="n">
        <v>119.501988389935</v>
      </c>
      <c r="KS165" s="51" t="n">
        <v>119.501988389935</v>
      </c>
      <c r="KT165" s="51" t="n">
        <v>163.09003787969</v>
      </c>
      <c r="KU165" s="51" t="n">
        <v>163.090431887784</v>
      </c>
      <c r="KV165" s="51" t="n">
        <v>163.14262847099</v>
      </c>
      <c r="KW165" s="51" t="n">
        <v>160.69947923597</v>
      </c>
      <c r="KX165" s="51" t="n">
        <v>159.953005614563</v>
      </c>
      <c r="KY165" s="51" t="n">
        <v>137.272702450307</v>
      </c>
      <c r="KZ165" s="51" t="n">
        <v>119.006308626246</v>
      </c>
      <c r="LA165" s="51" t="n">
        <v>118.817141721365</v>
      </c>
      <c r="LB165" s="51" t="n">
        <v>119.76967408015</v>
      </c>
      <c r="LC165" s="51" t="n">
        <v>119.8995618767</v>
      </c>
      <c r="LD165" s="51" t="n">
        <v>120.135753641227</v>
      </c>
      <c r="LE165" s="51" t="n">
        <v>119.996344703201</v>
      </c>
      <c r="LF165" s="51" t="n">
        <v>120.096615622896</v>
      </c>
      <c r="LG165" s="51" t="n">
        <v>119.058705086818</v>
      </c>
      <c r="LH165" s="51" t="n">
        <v>119.146159405</v>
      </c>
      <c r="LI165" s="51" t="n">
        <v>119.276086987071</v>
      </c>
      <c r="LJ165" s="51" t="n">
        <v>119.027066592931</v>
      </c>
      <c r="LK165" s="51" t="n">
        <v>118.687010668598</v>
      </c>
      <c r="LL165" s="51" t="n">
        <v>118.393014863476</v>
      </c>
      <c r="LM165" s="51" t="n">
        <v>118.19855282538</v>
      </c>
      <c r="LN165" s="51" t="n">
        <v>117.717355412456</v>
      </c>
      <c r="LO165" s="51" t="n">
        <v>117.202082641072</v>
      </c>
      <c r="LP165" s="51" t="n">
        <v>117.062407176491</v>
      </c>
      <c r="LQ165" s="51" t="n">
        <v>120.6</v>
      </c>
      <c r="LR165" s="51" t="n">
        <v>121.278819576277</v>
      </c>
      <c r="LS165" s="51" t="n">
        <v>124.091186528723</v>
      </c>
      <c r="LT165" s="51" t="n">
        <v>124.269731621896</v>
      </c>
      <c r="LU165" s="51" t="n">
        <v>125.787960090474</v>
      </c>
      <c r="LV165" s="51" t="n">
        <v>127.187703650475</v>
      </c>
      <c r="LW165" s="51" t="n">
        <v>126.198665996848</v>
      </c>
      <c r="LX165" s="51" t="n">
        <v>127.255040597582</v>
      </c>
      <c r="LY165" s="51" t="n">
        <v>127.273088847132</v>
      </c>
      <c r="LZ165" s="51" t="n">
        <v>127.368896404067</v>
      </c>
      <c r="MA165" s="51" t="n">
        <v>127.251420968501</v>
      </c>
      <c r="MB165" s="51" t="n">
        <v>127.2517351545</v>
      </c>
      <c r="MC165" s="51" t="n">
        <v>127.292689875092</v>
      </c>
      <c r="MD165" s="51" t="n">
        <v>127.3</v>
      </c>
      <c r="ME165" s="51" t="n">
        <v>127.3</v>
      </c>
      <c r="MF165" s="51"/>
      <c r="MG165" s="51"/>
      <c r="MH165" s="51"/>
      <c r="MI165" s="51"/>
      <c r="MJ165" s="51"/>
      <c r="MK165" s="51"/>
      <c r="ML165" s="51"/>
      <c r="MM165" s="51"/>
      <c r="MN165" s="51"/>
      <c r="MO165" s="51"/>
      <c r="MP165" s="51"/>
      <c r="MQ165" s="51"/>
      <c r="MR165" s="51"/>
      <c r="MS165" s="51"/>
      <c r="MT165" s="51"/>
      <c r="MU165" s="51"/>
      <c r="MV165" s="51"/>
      <c r="MW165" s="51"/>
    </row>
    <row r="166" customFormat="false" ht="15" hidden="false" customHeight="false" outlineLevel="0" collapsed="false">
      <c r="A166" s="48" t="s">
        <v>203</v>
      </c>
      <c r="B166" s="401" t="n">
        <v>2268.90175719966</v>
      </c>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t="n">
        <v>57.4377470732328</v>
      </c>
      <c r="DG166" s="49" t="n">
        <v>57.6005270170859</v>
      </c>
      <c r="DH166" s="49" t="n">
        <v>58.2724089288183</v>
      </c>
      <c r="DI166" s="49" t="n">
        <v>58.3372081516656</v>
      </c>
      <c r="DJ166" s="49" t="n">
        <v>58.9512387644684</v>
      </c>
      <c r="DK166" s="49" t="n">
        <v>59.2709252003965</v>
      </c>
      <c r="DL166" s="49" t="n">
        <v>59.8138431644415</v>
      </c>
      <c r="DM166" s="49" t="n">
        <v>60.731144817574</v>
      </c>
      <c r="DN166" s="49" t="n">
        <v>60.9395809562719</v>
      </c>
      <c r="DO166" s="49" t="n">
        <v>61.8816610804057</v>
      </c>
      <c r="DP166" s="49" t="n">
        <v>62.7696965406633</v>
      </c>
      <c r="DQ166" s="49" t="n">
        <v>63.0805540811595</v>
      </c>
      <c r="DR166" s="49" t="n">
        <v>63.7522270739242</v>
      </c>
      <c r="DS166" s="49" t="n">
        <v>63.7014854204805</v>
      </c>
      <c r="DT166" s="49" t="n">
        <v>63.7837645588018</v>
      </c>
      <c r="DU166" s="49" t="n">
        <v>64.2304032826455</v>
      </c>
      <c r="DV166" s="49" t="n">
        <v>65.4505204315833</v>
      </c>
      <c r="DW166" s="49" t="n">
        <v>65.0240337302281</v>
      </c>
      <c r="DX166" s="49" t="n">
        <v>64.4074401175133</v>
      </c>
      <c r="DY166" s="49" t="n">
        <v>64.7817473198411</v>
      </c>
      <c r="DZ166" s="49" t="n">
        <v>65.1261501647303</v>
      </c>
      <c r="EA166" s="49" t="n">
        <v>64.4547449788421</v>
      </c>
      <c r="EB166" s="49" t="n">
        <v>64.094917953587</v>
      </c>
      <c r="EC166" s="49" t="n">
        <v>64.1433874142971</v>
      </c>
      <c r="ED166" s="49" t="n">
        <v>64.214015233056</v>
      </c>
      <c r="EE166" s="49" t="n">
        <v>64.4664250125619</v>
      </c>
      <c r="EF166" s="49" t="n">
        <v>65.282710007802</v>
      </c>
      <c r="EG166" s="49" t="n">
        <v>65.9244720808108</v>
      </c>
      <c r="EH166" s="49" t="n">
        <v>66.5523677539689</v>
      </c>
      <c r="EI166" s="49" t="n">
        <v>66.7179871996062</v>
      </c>
      <c r="EJ166" s="49" t="n">
        <v>66.8958880804162</v>
      </c>
      <c r="EK166" s="49" t="n">
        <v>67.0931099739406</v>
      </c>
      <c r="EL166" s="49" t="n">
        <v>66.9721411407904</v>
      </c>
      <c r="EM166" s="49" t="n">
        <v>66.6097083425348</v>
      </c>
      <c r="EN166" s="49" t="n">
        <v>66.9898022616056</v>
      </c>
      <c r="EO166" s="49" t="n">
        <v>67.0795777756389</v>
      </c>
      <c r="EP166" s="49" t="n">
        <v>67.511466978834</v>
      </c>
      <c r="EQ166" s="49" t="n">
        <v>67.9538000389664</v>
      </c>
      <c r="ER166" s="49" t="n">
        <v>67.5340328481615</v>
      </c>
      <c r="ES166" s="49" t="n">
        <v>66.6629847991711</v>
      </c>
      <c r="ET166" s="49" t="n">
        <v>66.6484881927991</v>
      </c>
      <c r="EU166" s="49" t="n">
        <v>66.3229270683656</v>
      </c>
      <c r="EV166" s="49" t="n">
        <v>66.7294371730527</v>
      </c>
      <c r="EW166" s="49" t="n">
        <v>67.1718769166465</v>
      </c>
      <c r="EX166" s="49" t="n">
        <v>68.1661775725636</v>
      </c>
      <c r="EY166" s="49" t="n">
        <v>68.1667974882321</v>
      </c>
      <c r="EZ166" s="49" t="n">
        <v>68.6324033855355</v>
      </c>
      <c r="FA166" s="49" t="n">
        <v>69.7918118136303</v>
      </c>
      <c r="FB166" s="49" t="n">
        <v>70.6316625411027</v>
      </c>
      <c r="FC166" s="49" t="n">
        <v>73.0812737777362</v>
      </c>
      <c r="FD166" s="49" t="n">
        <v>74.6611057743132</v>
      </c>
      <c r="FE166" s="49" t="n">
        <v>77.5402612800691</v>
      </c>
      <c r="FF166" s="49" t="n">
        <v>79.0337940007785</v>
      </c>
      <c r="FG166" s="49" t="n">
        <v>80.8404820775009</v>
      </c>
      <c r="FH166" s="49" t="n">
        <v>83.1664068443948</v>
      </c>
      <c r="FI166" s="49" t="n">
        <v>83.8664191737688</v>
      </c>
      <c r="FJ166" s="49" t="n">
        <v>84.628349410691</v>
      </c>
      <c r="FK166" s="49" t="n">
        <v>85.0635037614398</v>
      </c>
      <c r="FL166" s="49" t="n">
        <v>84.0138048601758</v>
      </c>
      <c r="FM166" s="49" t="n">
        <v>84.7243232304359</v>
      </c>
      <c r="FN166" s="49" t="n">
        <v>85.0299780458889</v>
      </c>
      <c r="FO166" s="49" t="n">
        <v>86.9731168188412</v>
      </c>
      <c r="FP166" s="49" t="n">
        <v>88.0158558919205</v>
      </c>
      <c r="FQ166" s="49" t="n">
        <v>87.4049367082474</v>
      </c>
      <c r="FR166" s="49" t="n">
        <v>86.1412652367723</v>
      </c>
      <c r="FS166" s="49" t="n">
        <v>86.9496997757329</v>
      </c>
      <c r="FT166" s="49" t="n">
        <v>86.5114232900039</v>
      </c>
      <c r="FU166" s="49" t="n">
        <v>85.8572272901611</v>
      </c>
      <c r="FV166" s="49" t="n">
        <v>85.1421234811025</v>
      </c>
      <c r="FW166" s="49" t="n">
        <v>84.761514587619</v>
      </c>
      <c r="FX166" s="49" t="n">
        <v>84.5816813981118</v>
      </c>
      <c r="FY166" s="49" t="n">
        <v>85.9440986942726</v>
      </c>
      <c r="FZ166" s="49" t="n">
        <v>85.8457414602872</v>
      </c>
      <c r="GA166" s="49" t="n">
        <v>85.7513124655364</v>
      </c>
      <c r="GB166" s="49" t="n">
        <v>85.9362038294251</v>
      </c>
      <c r="GC166" s="49" t="n">
        <v>86.2210964516246</v>
      </c>
      <c r="GD166" s="49" t="n">
        <v>86.5728520555291</v>
      </c>
      <c r="GE166" s="49" t="n">
        <v>86.1519547206242</v>
      </c>
      <c r="GF166" s="49" t="n">
        <v>85.3728111667379</v>
      </c>
      <c r="GG166" s="49" t="n">
        <v>84.9639959658293</v>
      </c>
      <c r="GH166" s="49" t="n">
        <v>85.1686202051766</v>
      </c>
      <c r="GI166" s="49" t="n">
        <v>85.1010848259598</v>
      </c>
      <c r="GJ166" s="49" t="n">
        <v>85.6763555433704</v>
      </c>
      <c r="GK166" s="49" t="n">
        <v>86.5489940051183</v>
      </c>
      <c r="GL166" s="49" t="n">
        <v>86.9991429187161</v>
      </c>
      <c r="GM166" s="49" t="n">
        <v>88.0614886899953</v>
      </c>
      <c r="GN166" s="49" t="n">
        <v>90.9734160219069</v>
      </c>
      <c r="GO166" s="49" t="n">
        <v>92.6556529730965</v>
      </c>
      <c r="GP166" s="49" t="n">
        <v>93.8559370176139</v>
      </c>
      <c r="GQ166" s="49" t="n">
        <v>95.7377275710332</v>
      </c>
      <c r="GR166" s="49" t="n">
        <v>96.2320986624634</v>
      </c>
      <c r="GS166" s="49" t="n">
        <v>96.7693227683015</v>
      </c>
      <c r="GT166" s="49" t="n">
        <v>96.8979563504875</v>
      </c>
      <c r="GU166" s="49" t="n">
        <v>96.5307918993706</v>
      </c>
      <c r="GV166" s="49" t="n">
        <v>96.5603063146611</v>
      </c>
      <c r="GW166" s="49" t="n">
        <v>96.3609262926369</v>
      </c>
      <c r="GX166" s="49" t="n">
        <v>96.195345635194</v>
      </c>
      <c r="GY166" s="49" t="n">
        <v>95.4826493944153</v>
      </c>
      <c r="GZ166" s="49" t="n">
        <v>96.9083221178785</v>
      </c>
      <c r="HA166" s="49" t="n">
        <v>97.4452654550238</v>
      </c>
      <c r="HB166" s="49" t="n">
        <v>98.4440247640654</v>
      </c>
      <c r="HC166" s="49" t="n">
        <v>99.7895955047108</v>
      </c>
      <c r="HD166" s="49" t="n">
        <v>99.9377626236217</v>
      </c>
      <c r="HE166" s="49" t="n">
        <v>99.0056902963902</v>
      </c>
      <c r="HF166" s="49" t="n">
        <v>99.5247504910108</v>
      </c>
      <c r="HG166" s="49" t="n">
        <v>101.003872397355</v>
      </c>
      <c r="HH166" s="49" t="n">
        <v>100.382082732476</v>
      </c>
      <c r="HI166" s="49" t="n">
        <v>100.612686092381</v>
      </c>
      <c r="HJ166" s="49" t="n">
        <v>100.321443817604</v>
      </c>
      <c r="HK166" s="49" t="n">
        <v>101.162995940859</v>
      </c>
      <c r="HL166" s="49" t="n">
        <v>101.682725925178</v>
      </c>
      <c r="HM166" s="49" t="n">
        <v>102.292103943239</v>
      </c>
      <c r="HN166" s="49" t="n">
        <v>102.419919877863</v>
      </c>
      <c r="HO166" s="49" t="n">
        <v>101.805014464736</v>
      </c>
      <c r="HP166" s="49" t="n">
        <v>101.506343980722</v>
      </c>
      <c r="HQ166" s="49" t="n">
        <v>102.047183626039</v>
      </c>
      <c r="HR166" s="49" t="n">
        <v>103.306592149605</v>
      </c>
      <c r="HS166" s="49" t="n">
        <v>102.999265599892</v>
      </c>
      <c r="HT166" s="49" t="n">
        <v>103.73383704612</v>
      </c>
      <c r="HU166" s="49" t="n">
        <v>103.137438344486</v>
      </c>
      <c r="HV166" s="49" t="n">
        <v>103.77421656459</v>
      </c>
      <c r="HW166" s="49" t="n">
        <v>103.82748596914</v>
      </c>
      <c r="HX166" s="49" t="n">
        <v>103.469763462262</v>
      </c>
      <c r="HY166" s="49" t="n">
        <v>104.12507077197</v>
      </c>
      <c r="HZ166" s="49" t="n">
        <v>104.253588367674</v>
      </c>
      <c r="IA166" s="49" t="n">
        <v>103.182868794243</v>
      </c>
      <c r="IB166" s="49" t="n">
        <v>104.505769968509</v>
      </c>
      <c r="IC166" s="49" t="n">
        <v>104.994344591164</v>
      </c>
      <c r="ID166" s="49" t="n">
        <v>106.091863305438</v>
      </c>
      <c r="IE166" s="49" t="n">
        <v>106.682694451006</v>
      </c>
      <c r="IF166" s="49" t="n">
        <v>106.142440039958</v>
      </c>
      <c r="IG166" s="49" t="n">
        <v>106.866062655566</v>
      </c>
      <c r="IH166" s="49" t="n">
        <v>106.377060401327</v>
      </c>
      <c r="II166" s="49" t="n">
        <v>106.364441556872</v>
      </c>
      <c r="IJ166" s="49" t="n">
        <v>106.568128090114</v>
      </c>
      <c r="IK166" s="49" t="n">
        <v>106.632783917733</v>
      </c>
      <c r="IL166" s="49" t="n">
        <v>107.05092037837</v>
      </c>
      <c r="IM166" s="49" t="n">
        <v>107.378985314215</v>
      </c>
      <c r="IN166" s="49" t="n">
        <v>107.791680661358</v>
      </c>
      <c r="IO166" s="49" t="n">
        <v>108.180046102947</v>
      </c>
      <c r="IP166" s="49" t="n">
        <v>108.130533968788</v>
      </c>
      <c r="IQ166" s="49" t="n">
        <v>108.040902492122</v>
      </c>
      <c r="IR166" s="49" t="n">
        <v>108.001878350612</v>
      </c>
      <c r="IS166" s="49" t="n">
        <v>107.898965298725</v>
      </c>
      <c r="IT166" s="49" t="n">
        <v>107.78041547657</v>
      </c>
      <c r="IU166" s="49" t="n">
        <v>107.957976135409</v>
      </c>
      <c r="IV166" s="49" t="n">
        <v>108.025224627973</v>
      </c>
      <c r="IW166" s="49" t="n">
        <v>109.75372194065</v>
      </c>
      <c r="IX166" s="49" t="n">
        <v>110.610766029658</v>
      </c>
      <c r="IY166" s="49" t="n">
        <v>111.004687153074</v>
      </c>
      <c r="IZ166" s="49" t="n">
        <v>112.590347035837</v>
      </c>
      <c r="JA166" s="49" t="n">
        <v>113.213533209105</v>
      </c>
      <c r="JB166" s="49" t="n">
        <v>113.534008716634</v>
      </c>
      <c r="JC166" s="49" t="n">
        <v>114.352155352715</v>
      </c>
      <c r="JD166" s="49" t="n">
        <v>115.785431643188</v>
      </c>
      <c r="JE166" s="49" t="n">
        <v>116.669330998691</v>
      </c>
      <c r="JF166" s="49" t="n">
        <v>115.934874530569</v>
      </c>
      <c r="JG166" s="49" t="n">
        <v>116.422622240146</v>
      </c>
      <c r="JH166" s="49" t="n">
        <v>117.044823230858</v>
      </c>
      <c r="JI166" s="49" t="n">
        <v>117.824691513233</v>
      </c>
      <c r="JJ166" s="49" t="n">
        <v>117.576126940606</v>
      </c>
      <c r="JK166" s="49" t="n">
        <v>117.775067109737</v>
      </c>
      <c r="JL166" s="49" t="n">
        <v>117.53431148516</v>
      </c>
      <c r="JM166" s="49" t="n">
        <v>117.644365233669</v>
      </c>
      <c r="JN166" s="49" t="n">
        <v>118.675105391642</v>
      </c>
      <c r="JO166" s="49" t="n">
        <v>120.311102332508</v>
      </c>
      <c r="JP166" s="49" t="n">
        <v>120.225210068287</v>
      </c>
      <c r="JQ166" s="49" t="n">
        <v>120.420708640896</v>
      </c>
      <c r="JR166" s="49" t="n">
        <v>120.070298300304</v>
      </c>
      <c r="JS166" s="49" t="n">
        <v>120.537890484064</v>
      </c>
      <c r="JT166" s="49" t="n">
        <v>122.154251704556</v>
      </c>
      <c r="JU166" s="49" t="n">
        <v>122.231912345708</v>
      </c>
      <c r="JV166" s="49" t="n">
        <v>122.692087533937</v>
      </c>
      <c r="JW166" s="49" t="n">
        <v>122.422125369078</v>
      </c>
      <c r="JX166" s="49" t="n">
        <v>122.362315502285</v>
      </c>
      <c r="JY166" s="49" t="n">
        <v>123.034978222496</v>
      </c>
      <c r="JZ166" s="49" t="n">
        <v>123.011514410323</v>
      </c>
      <c r="KA166" s="49" t="n">
        <v>122.703991721001</v>
      </c>
      <c r="KB166" s="49" t="n">
        <v>123.138817773275</v>
      </c>
      <c r="KC166" s="49" t="n">
        <v>123.369754489363</v>
      </c>
      <c r="KD166" s="49" t="n">
        <v>122.314649510278</v>
      </c>
      <c r="KE166" s="49" t="n">
        <v>122.445454062993</v>
      </c>
      <c r="KF166" s="49" t="n">
        <v>123.791521813188</v>
      </c>
      <c r="KG166" s="49" t="n">
        <v>123.892848975506</v>
      </c>
      <c r="KH166" s="49" t="n">
        <v>125.191523032247</v>
      </c>
      <c r="KI166" s="49" t="n">
        <v>126.429524457266</v>
      </c>
      <c r="KJ166" s="49" t="n">
        <v>127.461812298916</v>
      </c>
      <c r="KK166" s="49" t="n">
        <v>127.267481165981</v>
      </c>
      <c r="KL166" s="49" t="n">
        <v>127.851093295998</v>
      </c>
      <c r="KM166" s="49" t="n">
        <v>127.838713913463</v>
      </c>
      <c r="KN166" s="49" t="n">
        <v>127.017387323744</v>
      </c>
      <c r="KO166" s="49" t="n">
        <v>126.648030085939</v>
      </c>
      <c r="KP166" s="49" t="n">
        <v>127.373249041257</v>
      </c>
      <c r="KQ166" s="49" t="n">
        <v>128.795524183031</v>
      </c>
      <c r="KR166" s="49" t="n">
        <v>129.756585591777</v>
      </c>
      <c r="KS166" s="49" t="n">
        <v>131.088000377296</v>
      </c>
      <c r="KT166" s="49" t="n">
        <v>133.295581741538</v>
      </c>
      <c r="KU166" s="49" t="n">
        <v>132.705496418111</v>
      </c>
      <c r="KV166" s="49" t="n">
        <v>132.531319273145</v>
      </c>
      <c r="KW166" s="49" t="n">
        <v>133.616698933918</v>
      </c>
      <c r="KX166" s="49" t="n">
        <v>136.246004859516</v>
      </c>
      <c r="KY166" s="49" t="n">
        <v>133.560240381888</v>
      </c>
      <c r="KZ166" s="49" t="n">
        <v>133.617559065637</v>
      </c>
      <c r="LA166" s="49" t="n">
        <v>134.240023310721</v>
      </c>
      <c r="LB166" s="49" t="n">
        <v>135.919664122075</v>
      </c>
      <c r="LC166" s="49" t="n">
        <v>136.783226204407</v>
      </c>
      <c r="LD166" s="49" t="n">
        <v>138.093418806385</v>
      </c>
      <c r="LE166" s="49" t="n">
        <v>141.406166530055</v>
      </c>
      <c r="LF166" s="49" t="n">
        <v>142.520666235239</v>
      </c>
      <c r="LG166" s="49" t="n">
        <v>142.48471306884</v>
      </c>
      <c r="LH166" s="49" t="n">
        <v>142.499878773108</v>
      </c>
      <c r="LI166" s="49" t="n">
        <v>143.838484074837</v>
      </c>
      <c r="LJ166" s="49" t="n">
        <v>146.007186756234</v>
      </c>
      <c r="LK166" s="49" t="n">
        <v>146.512319070179</v>
      </c>
      <c r="LL166" s="49" t="n">
        <v>146.095931846598</v>
      </c>
      <c r="LM166" s="49" t="n">
        <v>147.311445913495</v>
      </c>
      <c r="LN166" s="49" t="n">
        <v>150.213734509774</v>
      </c>
      <c r="LO166" s="49" t="n">
        <v>153.474536349906</v>
      </c>
      <c r="LP166" s="49" t="n">
        <v>162.02669753316</v>
      </c>
      <c r="LQ166" s="49" t="n">
        <v>167.873577364099</v>
      </c>
      <c r="LR166" s="49" t="n">
        <v>174.842319210336</v>
      </c>
      <c r="LS166" s="49" t="n">
        <v>173.716226464067</v>
      </c>
      <c r="LT166" s="49" t="n">
        <v>176.637104522252</v>
      </c>
      <c r="LU166" s="49" t="n">
        <v>177.522252937673</v>
      </c>
      <c r="LV166" s="49" t="n">
        <v>183.199720415891</v>
      </c>
      <c r="LW166" s="49" t="n">
        <v>183.319532506705</v>
      </c>
      <c r="LX166" s="49" t="n">
        <v>182.256238956724</v>
      </c>
      <c r="LY166" s="49" t="n">
        <v>182.044745957842</v>
      </c>
      <c r="LZ166" s="49" t="n">
        <v>183.481590328842</v>
      </c>
      <c r="MA166" s="49" t="n">
        <v>184.831863697335</v>
      </c>
      <c r="MB166" s="49" t="n">
        <v>186.424455641905</v>
      </c>
      <c r="MC166" s="49" t="n">
        <v>187.86026931505</v>
      </c>
      <c r="MD166" s="49" t="n">
        <v>184.933828612377</v>
      </c>
      <c r="ME166" s="49" t="n">
        <v>185.862152359882</v>
      </c>
      <c r="MF166" s="49"/>
      <c r="MG166" s="49"/>
      <c r="MH166" s="49"/>
      <c r="MI166" s="49"/>
      <c r="MJ166" s="49"/>
      <c r="MK166" s="49"/>
      <c r="ML166" s="49"/>
      <c r="MM166" s="49"/>
      <c r="MN166" s="49"/>
      <c r="MO166" s="49"/>
      <c r="MP166" s="49"/>
      <c r="MQ166" s="49"/>
      <c r="MR166" s="49"/>
      <c r="MS166" s="49"/>
      <c r="MT166" s="49"/>
      <c r="MU166" s="49"/>
      <c r="MV166" s="49"/>
      <c r="MW166" s="49"/>
    </row>
    <row r="167" customFormat="false" ht="15" hidden="false" customHeight="false" outlineLevel="0" collapsed="false">
      <c r="A167" s="50" t="s">
        <v>196</v>
      </c>
      <c r="B167" s="397" t="n">
        <v>655.673769670017</v>
      </c>
      <c r="C167" s="51"/>
      <c r="D167" s="51"/>
      <c r="E167" s="51"/>
      <c r="F167" s="51"/>
      <c r="G167" s="51"/>
      <c r="H167" s="51"/>
      <c r="I167" s="5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c r="BW167" s="51"/>
      <c r="BX167" s="51"/>
      <c r="BY167" s="51"/>
      <c r="BZ167" s="51"/>
      <c r="CA167" s="51"/>
      <c r="CB167" s="51"/>
      <c r="CC167" s="51"/>
      <c r="CD167" s="51"/>
      <c r="CE167" s="51"/>
      <c r="CF167" s="51"/>
      <c r="CG167" s="51"/>
      <c r="CH167" s="51"/>
      <c r="CI167" s="51"/>
      <c r="CJ167" s="51"/>
      <c r="CK167" s="51"/>
      <c r="CL167" s="51"/>
      <c r="CM167" s="51"/>
      <c r="CN167" s="51"/>
      <c r="CO167" s="51"/>
      <c r="CP167" s="51"/>
      <c r="CQ167" s="51"/>
      <c r="CR167" s="51"/>
      <c r="CS167" s="51"/>
      <c r="CT167" s="51"/>
      <c r="CU167" s="51"/>
      <c r="CV167" s="51"/>
      <c r="CW167" s="51"/>
      <c r="CX167" s="51"/>
      <c r="CY167" s="51"/>
      <c r="CZ167" s="51"/>
      <c r="DA167" s="51"/>
      <c r="DB167" s="51"/>
      <c r="DC167" s="51"/>
      <c r="DD167" s="51"/>
      <c r="DE167" s="51"/>
      <c r="DF167" s="51"/>
      <c r="DG167" s="51"/>
      <c r="DH167" s="51"/>
      <c r="DI167" s="51"/>
      <c r="DJ167" s="51"/>
      <c r="DK167" s="51"/>
      <c r="DL167" s="51"/>
      <c r="DM167" s="51"/>
      <c r="DN167" s="51"/>
      <c r="DO167" s="51"/>
      <c r="DP167" s="51"/>
      <c r="DQ167" s="51"/>
      <c r="DR167" s="51"/>
      <c r="DS167" s="51"/>
      <c r="DT167" s="51"/>
      <c r="DU167" s="51"/>
      <c r="DV167" s="51"/>
      <c r="DW167" s="51"/>
      <c r="DX167" s="51"/>
      <c r="DY167" s="51"/>
      <c r="DZ167" s="51"/>
      <c r="EA167" s="51"/>
      <c r="EB167" s="51"/>
      <c r="EC167" s="51"/>
      <c r="ED167" s="51"/>
      <c r="EE167" s="51"/>
      <c r="EF167" s="51"/>
      <c r="EG167" s="51"/>
      <c r="EH167" s="51"/>
      <c r="EI167" s="51"/>
      <c r="EJ167" s="51"/>
      <c r="EK167" s="51"/>
      <c r="EL167" s="51"/>
      <c r="EM167" s="51"/>
      <c r="EN167" s="51"/>
      <c r="EO167" s="51"/>
      <c r="EP167" s="51"/>
      <c r="EQ167" s="51"/>
      <c r="ER167" s="51"/>
      <c r="ES167" s="51"/>
      <c r="ET167" s="51"/>
      <c r="EU167" s="51"/>
      <c r="EV167" s="51"/>
      <c r="EW167" s="51"/>
      <c r="EX167" s="51"/>
      <c r="EY167" s="51"/>
      <c r="EZ167" s="51"/>
      <c r="FA167" s="51"/>
      <c r="FB167" s="51"/>
      <c r="FC167" s="51"/>
      <c r="FD167" s="51"/>
      <c r="FE167" s="51"/>
      <c r="FF167" s="51"/>
      <c r="FG167" s="51"/>
      <c r="FH167" s="51"/>
      <c r="FI167" s="51"/>
      <c r="FJ167" s="51"/>
      <c r="FK167" s="51"/>
      <c r="FL167" s="51"/>
      <c r="FM167" s="51"/>
      <c r="FN167" s="51"/>
      <c r="FO167" s="51" t="n">
        <v>83.2626689563958</v>
      </c>
      <c r="FP167" s="51" t="n">
        <v>84.4566853030527</v>
      </c>
      <c r="FQ167" s="51" t="n">
        <v>83.4815172449698</v>
      </c>
      <c r="FR167" s="51" t="n">
        <v>81.7613752673842</v>
      </c>
      <c r="FS167" s="51" t="n">
        <v>83.0517181052156</v>
      </c>
      <c r="FT167" s="51" t="n">
        <v>81.3472412207737</v>
      </c>
      <c r="FU167" s="51" t="n">
        <v>80.0858022862047</v>
      </c>
      <c r="FV167" s="51" t="n">
        <v>78.2675488671847</v>
      </c>
      <c r="FW167" s="51" t="n">
        <v>78.2402004822421</v>
      </c>
      <c r="FX167" s="51" t="n">
        <v>77.4482543832633</v>
      </c>
      <c r="FY167" s="51" t="n">
        <v>79.2020761844562</v>
      </c>
      <c r="FZ167" s="51" t="n">
        <v>79.139036301333</v>
      </c>
      <c r="GA167" s="51" t="n">
        <v>78.8173251464528</v>
      </c>
      <c r="GB167" s="51" t="n">
        <v>78.8406285469281</v>
      </c>
      <c r="GC167" s="51" t="n">
        <v>79.007531046585</v>
      </c>
      <c r="GD167" s="51" t="n">
        <v>79.2778973451147</v>
      </c>
      <c r="GE167" s="51" t="n">
        <v>78.5065398041527</v>
      </c>
      <c r="GF167" s="51" t="n">
        <v>77.3630530907032</v>
      </c>
      <c r="GG167" s="51" t="n">
        <v>76.8295208447046</v>
      </c>
      <c r="GH167" s="51" t="n">
        <v>76.9809316429087</v>
      </c>
      <c r="GI167" s="51" t="n">
        <v>76.7493792296881</v>
      </c>
      <c r="GJ167" s="51" t="n">
        <v>76.8288842522255</v>
      </c>
      <c r="GK167" s="51" t="n">
        <v>77.9315458159452</v>
      </c>
      <c r="GL167" s="51" t="n">
        <v>78.6953689817307</v>
      </c>
      <c r="GM167" s="51" t="n">
        <v>80.2653906418859</v>
      </c>
      <c r="GN167" s="51" t="n">
        <v>83.5193520619117</v>
      </c>
      <c r="GO167" s="51" t="n">
        <v>84.7967325522648</v>
      </c>
      <c r="GP167" s="51" t="n">
        <v>85.9980259404965</v>
      </c>
      <c r="GQ167" s="51" t="n">
        <v>88.9279831306122</v>
      </c>
      <c r="GR167" s="51" t="n">
        <v>89.9346592131684</v>
      </c>
      <c r="GS167" s="51" t="n">
        <v>90.5538818260156</v>
      </c>
      <c r="GT167" s="51" t="n">
        <v>90.454739872503</v>
      </c>
      <c r="GU167" s="51" t="n">
        <v>90.3539010372522</v>
      </c>
      <c r="GV167" s="51" t="n">
        <v>90.5996078514868</v>
      </c>
      <c r="GW167" s="51" t="n">
        <v>90.3362497443314</v>
      </c>
      <c r="GX167" s="51" t="n">
        <v>90.8819881799971</v>
      </c>
      <c r="GY167" s="51" t="n">
        <v>90.2588090289866</v>
      </c>
      <c r="GZ167" s="51" t="n">
        <v>92.0889622197311</v>
      </c>
      <c r="HA167" s="51" t="n">
        <v>92.3326923086027</v>
      </c>
      <c r="HB167" s="51" t="n">
        <v>93.2774972763375</v>
      </c>
      <c r="HC167" s="51" t="n">
        <v>95.0279704238698</v>
      </c>
      <c r="HD167" s="51" t="n">
        <v>95.3460979932379</v>
      </c>
      <c r="HE167" s="51" t="n">
        <v>94.7331477587419</v>
      </c>
      <c r="HF167" s="51" t="n">
        <v>95.5225034058352</v>
      </c>
      <c r="HG167" s="51" t="n">
        <v>96.7338198311743</v>
      </c>
      <c r="HH167" s="51" t="n">
        <v>95.390109901204</v>
      </c>
      <c r="HI167" s="51" t="n">
        <v>95.0588504044226</v>
      </c>
      <c r="HJ167" s="51" t="n">
        <v>95.7261648673329</v>
      </c>
      <c r="HK167" s="51" t="n">
        <v>97.1883083656604</v>
      </c>
      <c r="HL167" s="51" t="n">
        <v>97.4643224987262</v>
      </c>
      <c r="HM167" s="51" t="n">
        <v>97.7880916596495</v>
      </c>
      <c r="HN167" s="51" t="n">
        <v>98.0491805623352</v>
      </c>
      <c r="HO167" s="51" t="n">
        <v>97.4059079989485</v>
      </c>
      <c r="HP167" s="51" t="n">
        <v>97.409941270155</v>
      </c>
      <c r="HQ167" s="51" t="n">
        <v>98.2186008171055</v>
      </c>
      <c r="HR167" s="51" t="n">
        <v>100.187939364328</v>
      </c>
      <c r="HS167" s="51" t="n">
        <v>99.7149071007066</v>
      </c>
      <c r="HT167" s="51" t="n">
        <v>99.8844335766796</v>
      </c>
      <c r="HU167" s="51" t="n">
        <v>98.9673731658497</v>
      </c>
      <c r="HV167" s="51" t="n">
        <v>99.9167533789167</v>
      </c>
      <c r="HW167" s="51" t="n">
        <v>100</v>
      </c>
      <c r="HX167" s="51" t="n">
        <v>99.6463044143011</v>
      </c>
      <c r="HY167" s="51" t="n">
        <v>100.864784664316</v>
      </c>
      <c r="HZ167" s="51" t="n">
        <v>101.28028914188</v>
      </c>
      <c r="IA167" s="51" t="n">
        <v>101.555336600275</v>
      </c>
      <c r="IB167" s="51" t="n">
        <v>103.385759119468</v>
      </c>
      <c r="IC167" s="51" t="n">
        <v>103.507134348607</v>
      </c>
      <c r="ID167" s="51" t="n">
        <v>104.205630906221</v>
      </c>
      <c r="IE167" s="51" t="n">
        <v>104.188253155003</v>
      </c>
      <c r="IF167" s="51" t="n">
        <v>104.400110683764</v>
      </c>
      <c r="IG167" s="51" t="n">
        <v>105.737227741779</v>
      </c>
      <c r="IH167" s="51" t="n">
        <v>106.146591306774</v>
      </c>
      <c r="II167" s="51" t="n">
        <v>106.396058487908</v>
      </c>
      <c r="IJ167" s="51" t="n">
        <v>106.609992239953</v>
      </c>
      <c r="IK167" s="51" t="n">
        <v>106.7470038447</v>
      </c>
      <c r="IL167" s="51" t="n">
        <v>106.993633245014</v>
      </c>
      <c r="IM167" s="51" t="n">
        <v>107.125435149581</v>
      </c>
      <c r="IN167" s="51" t="n">
        <v>106.807569611209</v>
      </c>
      <c r="IO167" s="51" t="n">
        <v>107.187637102404</v>
      </c>
      <c r="IP167" s="51" t="n">
        <v>107.209879345293</v>
      </c>
      <c r="IQ167" s="51" t="n">
        <v>107.282954902114</v>
      </c>
      <c r="IR167" s="51" t="n">
        <v>107.531649306576</v>
      </c>
      <c r="IS167" s="51" t="n">
        <v>107.256325110768</v>
      </c>
      <c r="IT167" s="51" t="n">
        <v>107.377286198409</v>
      </c>
      <c r="IU167" s="51" t="n">
        <v>107.408893577891</v>
      </c>
      <c r="IV167" s="51" t="n">
        <v>107.762138075358</v>
      </c>
      <c r="IW167" s="51" t="n">
        <v>108.733575896848</v>
      </c>
      <c r="IX167" s="51" t="n">
        <v>109.728824949854</v>
      </c>
      <c r="IY167" s="51" t="n">
        <v>109.874706271376</v>
      </c>
      <c r="IZ167" s="51" t="n">
        <v>110.297889887356</v>
      </c>
      <c r="JA167" s="51" t="n">
        <v>111.112462660992</v>
      </c>
      <c r="JB167" s="51" t="n">
        <v>111.428867804866</v>
      </c>
      <c r="JC167" s="51" t="n">
        <v>113.252734205333</v>
      </c>
      <c r="JD167" s="51" t="n">
        <v>114.559803304892</v>
      </c>
      <c r="JE167" s="51" t="n">
        <v>115.570719619456</v>
      </c>
      <c r="JF167" s="51" t="n">
        <v>114.395011326284</v>
      </c>
      <c r="JG167" s="51" t="n">
        <v>114.870624982903</v>
      </c>
      <c r="JH167" s="51" t="n">
        <v>115.84084085483</v>
      </c>
      <c r="JI167" s="51" t="n">
        <v>116.910404460375</v>
      </c>
      <c r="JJ167" s="51" t="n">
        <v>116.602508093228</v>
      </c>
      <c r="JK167" s="51" t="n">
        <v>116.730735822755</v>
      </c>
      <c r="JL167" s="51" t="n">
        <v>116.903780642675</v>
      </c>
      <c r="JM167" s="51" t="n">
        <v>116.958571661071</v>
      </c>
      <c r="JN167" s="51" t="n">
        <v>118.169248264241</v>
      </c>
      <c r="JO167" s="51" t="n">
        <v>120.113290517825</v>
      </c>
      <c r="JP167" s="51" t="n">
        <v>118.930118901614</v>
      </c>
      <c r="JQ167" s="51" t="n">
        <v>119.359471134822</v>
      </c>
      <c r="JR167" s="51" t="n">
        <v>118.729565557635</v>
      </c>
      <c r="JS167" s="51" t="n">
        <v>119.100428665799</v>
      </c>
      <c r="JT167" s="51" t="n">
        <v>120.144964525476</v>
      </c>
      <c r="JU167" s="51" t="n">
        <v>119.724826637549</v>
      </c>
      <c r="JV167" s="51" t="n">
        <v>120.009100718881</v>
      </c>
      <c r="JW167" s="51" t="n">
        <v>119.63593491322</v>
      </c>
      <c r="JX167" s="51" t="n">
        <v>118.83650217915</v>
      </c>
      <c r="JY167" s="51" t="n">
        <v>119.803993818885</v>
      </c>
      <c r="JZ167" s="51" t="n">
        <v>119.758652387854</v>
      </c>
      <c r="KA167" s="51" t="n">
        <v>119.083497457301</v>
      </c>
      <c r="KB167" s="51" t="n">
        <v>119.031213846693</v>
      </c>
      <c r="KC167" s="51" t="n">
        <v>119.303932507116</v>
      </c>
      <c r="KD167" s="51" t="n">
        <v>118.927313193484</v>
      </c>
      <c r="KE167" s="51" t="n">
        <v>119.044078695568</v>
      </c>
      <c r="KF167" s="51" t="n">
        <v>120.959832388015</v>
      </c>
      <c r="KG167" s="51" t="n">
        <v>120.912310359479</v>
      </c>
      <c r="KH167" s="51" t="n">
        <v>122.008125827887</v>
      </c>
      <c r="KI167" s="51" t="n">
        <v>123.695190528477</v>
      </c>
      <c r="KJ167" s="51" t="n">
        <v>125.468393276148</v>
      </c>
      <c r="KK167" s="51" t="n">
        <v>125.297691087548</v>
      </c>
      <c r="KL167" s="51" t="n">
        <v>126.116324221633</v>
      </c>
      <c r="KM167" s="51" t="n">
        <v>125.67555150396</v>
      </c>
      <c r="KN167" s="51" t="n">
        <v>124.004740999412</v>
      </c>
      <c r="KO167" s="51" t="n">
        <v>123.496907000272</v>
      </c>
      <c r="KP167" s="51" t="n">
        <v>124.281770490761</v>
      </c>
      <c r="KQ167" s="51" t="n">
        <v>126.494562315022</v>
      </c>
      <c r="KR167" s="51" t="n">
        <v>127.628265500824</v>
      </c>
      <c r="KS167" s="51" t="n">
        <v>129.61067880607</v>
      </c>
      <c r="KT167" s="51" t="n">
        <v>129.000901663639</v>
      </c>
      <c r="KU167" s="51" t="n">
        <v>128.446973678158</v>
      </c>
      <c r="KV167" s="51" t="n">
        <v>128.831319531831</v>
      </c>
      <c r="KW167" s="51" t="n">
        <v>130.493317659165</v>
      </c>
      <c r="KX167" s="51" t="n">
        <v>133.476612042619</v>
      </c>
      <c r="KY167" s="51" t="n">
        <v>129.775998197311</v>
      </c>
      <c r="KZ167" s="51" t="n">
        <v>130.077568217778</v>
      </c>
      <c r="LA167" s="51" t="n">
        <v>131.23038789619</v>
      </c>
      <c r="LB167" s="51" t="n">
        <v>133.471685184238</v>
      </c>
      <c r="LC167" s="51" t="n">
        <v>134.666665837713</v>
      </c>
      <c r="LD167" s="51" t="n">
        <v>135.603349449495</v>
      </c>
      <c r="LE167" s="51" t="n">
        <v>140.474737383674</v>
      </c>
      <c r="LF167" s="51" t="n">
        <v>141.738300739481</v>
      </c>
      <c r="LG167" s="51" t="n">
        <v>141.768756479226</v>
      </c>
      <c r="LH167" s="51" t="n">
        <v>141.92250719046</v>
      </c>
      <c r="LI167" s="51" t="n">
        <v>142.514044706242</v>
      </c>
      <c r="LJ167" s="51" t="n">
        <v>145.576248384671</v>
      </c>
      <c r="LK167" s="51" t="n">
        <v>145.312994534656</v>
      </c>
      <c r="LL167" s="51" t="n">
        <v>143.962142601836</v>
      </c>
      <c r="LM167" s="51" t="n">
        <v>144.843860122595</v>
      </c>
      <c r="LN167" s="51" t="n">
        <v>148.141749820785</v>
      </c>
      <c r="LO167" s="51" t="n">
        <v>152.777770151696</v>
      </c>
      <c r="LP167" s="51" t="n">
        <v>165.750523712726</v>
      </c>
      <c r="LQ167" s="51" t="n">
        <v>172.5</v>
      </c>
      <c r="LR167" s="51" t="n">
        <v>182.344872425077</v>
      </c>
      <c r="LS167" s="51" t="n">
        <v>177.628123346546</v>
      </c>
      <c r="LT167" s="51" t="n">
        <v>180.058465622955</v>
      </c>
      <c r="LU167" s="51" t="n">
        <v>180.07449327961</v>
      </c>
      <c r="LV167" s="51" t="n">
        <v>187.28884719015</v>
      </c>
      <c r="LW167" s="51" t="n">
        <v>187.311212590541</v>
      </c>
      <c r="LX167" s="51" t="n">
        <v>185.599344058968</v>
      </c>
      <c r="LY167" s="51" t="n">
        <v>185.292293085002</v>
      </c>
      <c r="LZ167" s="51" t="n">
        <v>186.779132908366</v>
      </c>
      <c r="MA167" s="51" t="n">
        <v>189.005488484255</v>
      </c>
      <c r="MB167" s="51" t="n">
        <v>191.356621134713</v>
      </c>
      <c r="MC167" s="51" t="n">
        <v>193.600440608234</v>
      </c>
      <c r="MD167" s="51" t="n">
        <v>188.7</v>
      </c>
      <c r="ME167" s="51" t="n">
        <v>189.3</v>
      </c>
      <c r="MF167" s="51"/>
      <c r="MG167" s="51"/>
      <c r="MH167" s="51"/>
      <c r="MI167" s="51"/>
      <c r="MJ167" s="51"/>
      <c r="MK167" s="51"/>
      <c r="ML167" s="51"/>
      <c r="MM167" s="51"/>
      <c r="MN167" s="51"/>
      <c r="MO167" s="51"/>
      <c r="MP167" s="51"/>
      <c r="MQ167" s="51"/>
      <c r="MR167" s="51"/>
      <c r="MS167" s="51"/>
      <c r="MT167" s="51"/>
      <c r="MU167" s="51"/>
      <c r="MV167" s="51"/>
      <c r="MW167" s="51"/>
    </row>
    <row r="168" customFormat="false" ht="15" hidden="false" customHeight="false" outlineLevel="0" collapsed="false">
      <c r="A168" s="52" t="s">
        <v>197</v>
      </c>
      <c r="B168" s="402" t="n">
        <v>157.653740036727</v>
      </c>
      <c r="C168" s="51"/>
      <c r="D168" s="51"/>
      <c r="E168" s="51"/>
      <c r="F168" s="51"/>
      <c r="G168" s="51"/>
      <c r="H168" s="51"/>
      <c r="I168" s="5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c r="BW168" s="51"/>
      <c r="BX168" s="51"/>
      <c r="BY168" s="51"/>
      <c r="BZ168" s="51"/>
      <c r="CA168" s="51"/>
      <c r="CB168" s="51"/>
      <c r="CC168" s="51"/>
      <c r="CD168" s="51"/>
      <c r="CE168" s="51"/>
      <c r="CF168" s="51"/>
      <c r="CG168" s="51"/>
      <c r="CH168" s="51"/>
      <c r="CI168" s="51"/>
      <c r="CJ168" s="51"/>
      <c r="CK168" s="51"/>
      <c r="CL168" s="51"/>
      <c r="CM168" s="51"/>
      <c r="CN168" s="51"/>
      <c r="CO168" s="51"/>
      <c r="CP168" s="51"/>
      <c r="CQ168" s="51"/>
      <c r="CR168" s="51"/>
      <c r="CS168" s="51"/>
      <c r="CT168" s="51"/>
      <c r="CU168" s="51"/>
      <c r="CV168" s="51"/>
      <c r="CW168" s="51"/>
      <c r="CX168" s="51"/>
      <c r="CY168" s="51"/>
      <c r="CZ168" s="51"/>
      <c r="DA168" s="51"/>
      <c r="DB168" s="51"/>
      <c r="DC168" s="51"/>
      <c r="DD168" s="51"/>
      <c r="DE168" s="51"/>
      <c r="DF168" s="51"/>
      <c r="DG168" s="51"/>
      <c r="DH168" s="51"/>
      <c r="DI168" s="51"/>
      <c r="DJ168" s="51"/>
      <c r="DK168" s="51"/>
      <c r="DL168" s="51"/>
      <c r="DM168" s="51"/>
      <c r="DN168" s="51"/>
      <c r="DO168" s="51"/>
      <c r="DP168" s="51"/>
      <c r="DQ168" s="51"/>
      <c r="DR168" s="51"/>
      <c r="DS168" s="51"/>
      <c r="DT168" s="51"/>
      <c r="DU168" s="51"/>
      <c r="DV168" s="51"/>
      <c r="DW168" s="51"/>
      <c r="DX168" s="51"/>
      <c r="DY168" s="51"/>
      <c r="DZ168" s="51"/>
      <c r="EA168" s="51"/>
      <c r="EB168" s="51"/>
      <c r="EC168" s="51"/>
      <c r="ED168" s="51"/>
      <c r="EE168" s="51"/>
      <c r="EF168" s="51"/>
      <c r="EG168" s="51"/>
      <c r="EH168" s="51"/>
      <c r="EI168" s="51"/>
      <c r="EJ168" s="51"/>
      <c r="EK168" s="51"/>
      <c r="EL168" s="51"/>
      <c r="EM168" s="51"/>
      <c r="EN168" s="51"/>
      <c r="EO168" s="51"/>
      <c r="EP168" s="51"/>
      <c r="EQ168" s="51"/>
      <c r="ER168" s="51"/>
      <c r="ES168" s="51"/>
      <c r="ET168" s="51"/>
      <c r="EU168" s="51"/>
      <c r="EV168" s="51"/>
      <c r="EW168" s="51"/>
      <c r="EX168" s="51"/>
      <c r="EY168" s="51"/>
      <c r="EZ168" s="51"/>
      <c r="FA168" s="51"/>
      <c r="FB168" s="51"/>
      <c r="FC168" s="51"/>
      <c r="FD168" s="51"/>
      <c r="FE168" s="51"/>
      <c r="FF168" s="51"/>
      <c r="FG168" s="51"/>
      <c r="FH168" s="51"/>
      <c r="FI168" s="51"/>
      <c r="FJ168" s="51"/>
      <c r="FK168" s="51"/>
      <c r="FL168" s="51"/>
      <c r="FM168" s="51"/>
      <c r="FN168" s="51"/>
      <c r="FO168" s="51" t="n">
        <v>83.2626689563958</v>
      </c>
      <c r="FP168" s="51" t="n">
        <v>84.4566853030527</v>
      </c>
      <c r="FQ168" s="51" t="n">
        <v>83.4815172449698</v>
      </c>
      <c r="FR168" s="51" t="n">
        <v>81.7613752673842</v>
      </c>
      <c r="FS168" s="51" t="n">
        <v>83.0517181052156</v>
      </c>
      <c r="FT168" s="51" t="n">
        <v>81.3472412207737</v>
      </c>
      <c r="FU168" s="51" t="n">
        <v>80.0858022862047</v>
      </c>
      <c r="FV168" s="51" t="n">
        <v>78.2675488671847</v>
      </c>
      <c r="FW168" s="51" t="n">
        <v>78.2402004822421</v>
      </c>
      <c r="FX168" s="51" t="n">
        <v>77.4482543832633</v>
      </c>
      <c r="FY168" s="51" t="n">
        <v>79.2020761844562</v>
      </c>
      <c r="FZ168" s="51" t="n">
        <v>79.139036301333</v>
      </c>
      <c r="GA168" s="51" t="n">
        <v>78.8173251464528</v>
      </c>
      <c r="GB168" s="51" t="n">
        <v>78.8406285469281</v>
      </c>
      <c r="GC168" s="51" t="n">
        <v>79.007531046585</v>
      </c>
      <c r="GD168" s="51" t="n">
        <v>79.2778973451147</v>
      </c>
      <c r="GE168" s="51" t="n">
        <v>78.5065398041527</v>
      </c>
      <c r="GF168" s="51" t="n">
        <v>77.3630530907032</v>
      </c>
      <c r="GG168" s="51" t="n">
        <v>76.8295208447046</v>
      </c>
      <c r="GH168" s="51" t="n">
        <v>76.9809316429087</v>
      </c>
      <c r="GI168" s="51" t="n">
        <v>76.7493792296881</v>
      </c>
      <c r="GJ168" s="51" t="n">
        <v>76.8288842522255</v>
      </c>
      <c r="GK168" s="51" t="n">
        <v>77.9315458159452</v>
      </c>
      <c r="GL168" s="51" t="n">
        <v>78.6953689817307</v>
      </c>
      <c r="GM168" s="51" t="n">
        <v>80.2653906418859</v>
      </c>
      <c r="GN168" s="51" t="n">
        <v>83.5193520619117</v>
      </c>
      <c r="GO168" s="51" t="n">
        <v>84.7967325522648</v>
      </c>
      <c r="GP168" s="51" t="n">
        <v>85.9980259404965</v>
      </c>
      <c r="GQ168" s="51" t="n">
        <v>88.9279831306122</v>
      </c>
      <c r="GR168" s="51" t="n">
        <v>89.9346592131684</v>
      </c>
      <c r="GS168" s="51" t="n">
        <v>90.5538818260156</v>
      </c>
      <c r="GT168" s="51" t="n">
        <v>90.454739872503</v>
      </c>
      <c r="GU168" s="51" t="n">
        <v>90.3539010372522</v>
      </c>
      <c r="GV168" s="51" t="n">
        <v>90.5996078514868</v>
      </c>
      <c r="GW168" s="51" t="n">
        <v>90.3362497443314</v>
      </c>
      <c r="GX168" s="51" t="n">
        <v>90.8819881799971</v>
      </c>
      <c r="GY168" s="51" t="n">
        <v>90.2588090289866</v>
      </c>
      <c r="GZ168" s="51" t="n">
        <v>92.0889622197311</v>
      </c>
      <c r="HA168" s="51" t="n">
        <v>92.3326923086027</v>
      </c>
      <c r="HB168" s="51" t="n">
        <v>93.2774972763375</v>
      </c>
      <c r="HC168" s="51" t="n">
        <v>95.0279704238698</v>
      </c>
      <c r="HD168" s="51" t="n">
        <v>95.3460979932379</v>
      </c>
      <c r="HE168" s="51" t="n">
        <v>94.7331477587419</v>
      </c>
      <c r="HF168" s="51" t="n">
        <v>95.5225034058352</v>
      </c>
      <c r="HG168" s="51" t="n">
        <v>96.7338198311743</v>
      </c>
      <c r="HH168" s="51" t="n">
        <v>95.390109901204</v>
      </c>
      <c r="HI168" s="51" t="n">
        <v>95.0588504044226</v>
      </c>
      <c r="HJ168" s="51" t="n">
        <v>95.7261648673329</v>
      </c>
      <c r="HK168" s="51" t="n">
        <v>97.1883083656604</v>
      </c>
      <c r="HL168" s="51" t="n">
        <v>97.4643224987262</v>
      </c>
      <c r="HM168" s="51" t="n">
        <v>97.7880916596495</v>
      </c>
      <c r="HN168" s="51" t="n">
        <v>98.0491805623352</v>
      </c>
      <c r="HO168" s="51" t="n">
        <v>97.4059079989485</v>
      </c>
      <c r="HP168" s="51" t="n">
        <v>97.409941270155</v>
      </c>
      <c r="HQ168" s="51" t="n">
        <v>98.2186008171055</v>
      </c>
      <c r="HR168" s="51" t="n">
        <v>100.187939364328</v>
      </c>
      <c r="HS168" s="51" t="n">
        <v>99.7149071007066</v>
      </c>
      <c r="HT168" s="51" t="n">
        <v>99.8844335766796</v>
      </c>
      <c r="HU168" s="51" t="n">
        <v>98.9673731658497</v>
      </c>
      <c r="HV168" s="51" t="n">
        <v>99.9167533789167</v>
      </c>
      <c r="HW168" s="51" t="n">
        <v>100</v>
      </c>
      <c r="HX168" s="51" t="n">
        <v>99.6463044143011</v>
      </c>
      <c r="HY168" s="51" t="n">
        <v>100.864784664316</v>
      </c>
      <c r="HZ168" s="51" t="n">
        <v>101.28028914188</v>
      </c>
      <c r="IA168" s="51" t="n">
        <v>101.555336600275</v>
      </c>
      <c r="IB168" s="51" t="n">
        <v>103.385759119468</v>
      </c>
      <c r="IC168" s="51" t="n">
        <v>103.507134348607</v>
      </c>
      <c r="ID168" s="51" t="n">
        <v>104.205630906221</v>
      </c>
      <c r="IE168" s="51" t="n">
        <v>104.188253155003</v>
      </c>
      <c r="IF168" s="51" t="n">
        <v>104.400110683764</v>
      </c>
      <c r="IG168" s="51" t="n">
        <v>105.737227741779</v>
      </c>
      <c r="IH168" s="51" t="n">
        <v>106.146591306774</v>
      </c>
      <c r="II168" s="51" t="n">
        <v>106.396058487908</v>
      </c>
      <c r="IJ168" s="51" t="n">
        <v>106.609992239953</v>
      </c>
      <c r="IK168" s="51" t="n">
        <v>106.7470038447</v>
      </c>
      <c r="IL168" s="51" t="n">
        <v>106.993633245014</v>
      </c>
      <c r="IM168" s="51" t="n">
        <v>107.125435149581</v>
      </c>
      <c r="IN168" s="51" t="n">
        <v>106.807569611209</v>
      </c>
      <c r="IO168" s="51" t="n">
        <v>107.187637102404</v>
      </c>
      <c r="IP168" s="51" t="n">
        <v>107.209879345293</v>
      </c>
      <c r="IQ168" s="51" t="n">
        <v>107.282954902114</v>
      </c>
      <c r="IR168" s="51" t="n">
        <v>107.531649306576</v>
      </c>
      <c r="IS168" s="51" t="n">
        <v>107.256325110768</v>
      </c>
      <c r="IT168" s="51" t="n">
        <v>107.377286198409</v>
      </c>
      <c r="IU168" s="51" t="n">
        <v>107.408893577891</v>
      </c>
      <c r="IV168" s="51" t="n">
        <v>107.762138075358</v>
      </c>
      <c r="IW168" s="51" t="n">
        <v>108.733575896848</v>
      </c>
      <c r="IX168" s="51" t="n">
        <v>109.728824949854</v>
      </c>
      <c r="IY168" s="51" t="n">
        <v>109.874706271376</v>
      </c>
      <c r="IZ168" s="51" t="n">
        <v>110.297889887356</v>
      </c>
      <c r="JA168" s="51" t="n">
        <v>111.112462660992</v>
      </c>
      <c r="JB168" s="51" t="n">
        <v>111.428867804866</v>
      </c>
      <c r="JC168" s="51" t="n">
        <v>113.252734205333</v>
      </c>
      <c r="JD168" s="51" t="n">
        <v>114.559803304892</v>
      </c>
      <c r="JE168" s="51" t="n">
        <v>115.570719619456</v>
      </c>
      <c r="JF168" s="51" t="n">
        <v>114.395011326284</v>
      </c>
      <c r="JG168" s="51" t="n">
        <v>114.870624982903</v>
      </c>
      <c r="JH168" s="51" t="n">
        <v>115.84084085483</v>
      </c>
      <c r="JI168" s="51" t="n">
        <v>116.910404460375</v>
      </c>
      <c r="JJ168" s="51" t="n">
        <v>116.602508093228</v>
      </c>
      <c r="JK168" s="51" t="n">
        <v>116.730735822755</v>
      </c>
      <c r="JL168" s="51" t="n">
        <v>116.903780642675</v>
      </c>
      <c r="JM168" s="51" t="n">
        <v>116.958571661071</v>
      </c>
      <c r="JN168" s="51" t="n">
        <v>118.169248264241</v>
      </c>
      <c r="JO168" s="51" t="n">
        <v>120.113290517825</v>
      </c>
      <c r="JP168" s="51" t="n">
        <v>118.930118901614</v>
      </c>
      <c r="JQ168" s="51" t="n">
        <v>119.359471134822</v>
      </c>
      <c r="JR168" s="51" t="n">
        <v>118.729565557635</v>
      </c>
      <c r="JS168" s="51" t="n">
        <v>119.100428665799</v>
      </c>
      <c r="JT168" s="51" t="n">
        <v>120.144964525476</v>
      </c>
      <c r="JU168" s="51" t="n">
        <v>119.724826637549</v>
      </c>
      <c r="JV168" s="51" t="n">
        <v>120.009100718881</v>
      </c>
      <c r="JW168" s="51" t="n">
        <v>119.63593491322</v>
      </c>
      <c r="JX168" s="51" t="n">
        <v>118.83650217915</v>
      </c>
      <c r="JY168" s="51" t="n">
        <v>119.803993818885</v>
      </c>
      <c r="JZ168" s="51" t="n">
        <v>119.758652387854</v>
      </c>
      <c r="KA168" s="51" t="n">
        <v>119.083497457301</v>
      </c>
      <c r="KB168" s="51" t="n">
        <v>119.031213846693</v>
      </c>
      <c r="KC168" s="51" t="n">
        <v>119.303932507116</v>
      </c>
      <c r="KD168" s="51" t="n">
        <v>118.927313193484</v>
      </c>
      <c r="KE168" s="51" t="n">
        <v>119.044078695568</v>
      </c>
      <c r="KF168" s="51" t="n">
        <v>120.959832388015</v>
      </c>
      <c r="KG168" s="51" t="n">
        <v>120.912310359479</v>
      </c>
      <c r="KH168" s="51" t="n">
        <v>122.008125827887</v>
      </c>
      <c r="KI168" s="51" t="n">
        <v>123.695190528477</v>
      </c>
      <c r="KJ168" s="51" t="n">
        <v>125.468393276148</v>
      </c>
      <c r="KK168" s="51" t="n">
        <v>125.297691087548</v>
      </c>
      <c r="KL168" s="51" t="n">
        <v>126.116324221633</v>
      </c>
      <c r="KM168" s="51" t="n">
        <v>125.67555150396</v>
      </c>
      <c r="KN168" s="51" t="n">
        <v>124.004740999412</v>
      </c>
      <c r="KO168" s="51" t="n">
        <v>123.496907000272</v>
      </c>
      <c r="KP168" s="51" t="n">
        <v>124.281770490761</v>
      </c>
      <c r="KQ168" s="51" t="n">
        <v>126.494562315022</v>
      </c>
      <c r="KR168" s="51" t="n">
        <v>127.628265500824</v>
      </c>
      <c r="KS168" s="51" t="n">
        <v>129.61067880607</v>
      </c>
      <c r="KT168" s="51" t="n">
        <v>129.000901663639</v>
      </c>
      <c r="KU168" s="51" t="n">
        <v>128.446973678158</v>
      </c>
      <c r="KV168" s="51" t="n">
        <v>128.831319531831</v>
      </c>
      <c r="KW168" s="51" t="n">
        <v>130.493317659165</v>
      </c>
      <c r="KX168" s="51" t="n">
        <v>133.476612042619</v>
      </c>
      <c r="KY168" s="51" t="n">
        <v>129.775998197311</v>
      </c>
      <c r="KZ168" s="51" t="n">
        <v>130.077568217778</v>
      </c>
      <c r="LA168" s="51" t="n">
        <v>131.23038789619</v>
      </c>
      <c r="LB168" s="51" t="n">
        <v>133.471685184238</v>
      </c>
      <c r="LC168" s="51" t="n">
        <v>134.666665837713</v>
      </c>
      <c r="LD168" s="51" t="n">
        <v>135.603349449495</v>
      </c>
      <c r="LE168" s="51" t="n">
        <v>140.474737383674</v>
      </c>
      <c r="LF168" s="51" t="n">
        <v>141.738300739481</v>
      </c>
      <c r="LG168" s="51" t="n">
        <v>141.768756479226</v>
      </c>
      <c r="LH168" s="51" t="n">
        <v>141.92250719046</v>
      </c>
      <c r="LI168" s="51" t="n">
        <v>142.514044706242</v>
      </c>
      <c r="LJ168" s="51" t="n">
        <v>145.576248384671</v>
      </c>
      <c r="LK168" s="51" t="n">
        <v>145.312994534656</v>
      </c>
      <c r="LL168" s="51" t="n">
        <v>143.962142601836</v>
      </c>
      <c r="LM168" s="51" t="n">
        <v>144.843860122595</v>
      </c>
      <c r="LN168" s="51" t="n">
        <v>148.141749820785</v>
      </c>
      <c r="LO168" s="51" t="n">
        <v>152.777770151696</v>
      </c>
      <c r="LP168" s="51" t="n">
        <v>165.750523712726</v>
      </c>
      <c r="LQ168" s="51" t="n">
        <v>172.5</v>
      </c>
      <c r="LR168" s="51" t="n">
        <v>182.344872425077</v>
      </c>
      <c r="LS168" s="51" t="n">
        <v>177.628123346546</v>
      </c>
      <c r="LT168" s="51" t="n">
        <v>180.058465622955</v>
      </c>
      <c r="LU168" s="51" t="n">
        <v>180.07449327961</v>
      </c>
      <c r="LV168" s="51" t="n">
        <v>187.28884719015</v>
      </c>
      <c r="LW168" s="51" t="n">
        <v>187.311212590541</v>
      </c>
      <c r="LX168" s="51" t="n">
        <v>185.599344058968</v>
      </c>
      <c r="LY168" s="51" t="n">
        <v>185.292293085002</v>
      </c>
      <c r="LZ168" s="51" t="n">
        <v>186.779132908366</v>
      </c>
      <c r="MA168" s="51" t="n">
        <v>189.005488484255</v>
      </c>
      <c r="MB168" s="51" t="n">
        <v>191.356621134713</v>
      </c>
      <c r="MC168" s="51" t="n">
        <v>193.600440608234</v>
      </c>
      <c r="MD168" s="51" t="n">
        <v>188.7</v>
      </c>
      <c r="ME168" s="51" t="n">
        <v>189.3</v>
      </c>
      <c r="MF168" s="51"/>
      <c r="MG168" s="51"/>
      <c r="MH168" s="51"/>
      <c r="MI168" s="51"/>
      <c r="MJ168" s="51"/>
      <c r="MK168" s="51"/>
      <c r="ML168" s="51"/>
      <c r="MM168" s="51"/>
      <c r="MN168" s="51"/>
      <c r="MO168" s="51"/>
      <c r="MP168" s="51"/>
      <c r="MQ168" s="51"/>
      <c r="MR168" s="51"/>
      <c r="MS168" s="51"/>
      <c r="MT168" s="51"/>
      <c r="MU168" s="51"/>
      <c r="MV168" s="51"/>
      <c r="MW168" s="51"/>
    </row>
    <row r="169" customFormat="false" ht="15" hidden="false" customHeight="false" outlineLevel="0" collapsed="false">
      <c r="A169" s="52" t="s">
        <v>818</v>
      </c>
      <c r="B169" s="402" t="n">
        <v>498.02002963329</v>
      </c>
      <c r="C169" s="51"/>
      <c r="D169" s="51"/>
      <c r="E169" s="51"/>
      <c r="F169" s="51"/>
      <c r="G169" s="51"/>
      <c r="H169" s="51"/>
      <c r="I169" s="5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c r="BW169" s="51"/>
      <c r="BX169" s="51"/>
      <c r="BY169" s="51"/>
      <c r="BZ169" s="51"/>
      <c r="CA169" s="51"/>
      <c r="CB169" s="51"/>
      <c r="CC169" s="51"/>
      <c r="CD169" s="51"/>
      <c r="CE169" s="51"/>
      <c r="CF169" s="51"/>
      <c r="CG169" s="51"/>
      <c r="CH169" s="51"/>
      <c r="CI169" s="51"/>
      <c r="CJ169" s="51"/>
      <c r="CK169" s="51"/>
      <c r="CL169" s="51"/>
      <c r="CM169" s="51"/>
      <c r="CN169" s="51"/>
      <c r="CO169" s="51"/>
      <c r="CP169" s="51"/>
      <c r="CQ169" s="51"/>
      <c r="CR169" s="51"/>
      <c r="CS169" s="51"/>
      <c r="CT169" s="51"/>
      <c r="CU169" s="51"/>
      <c r="CV169" s="51"/>
      <c r="CW169" s="51"/>
      <c r="CX169" s="51"/>
      <c r="CY169" s="51"/>
      <c r="CZ169" s="51"/>
      <c r="DA169" s="51"/>
      <c r="DB169" s="51"/>
      <c r="DC169" s="51"/>
      <c r="DD169" s="51"/>
      <c r="DE169" s="51"/>
      <c r="DF169" s="51"/>
      <c r="DG169" s="51"/>
      <c r="DH169" s="51"/>
      <c r="DI169" s="51"/>
      <c r="DJ169" s="51"/>
      <c r="DK169" s="51"/>
      <c r="DL169" s="51"/>
      <c r="DM169" s="51"/>
      <c r="DN169" s="51"/>
      <c r="DO169" s="51"/>
      <c r="DP169" s="51"/>
      <c r="DQ169" s="51"/>
      <c r="DR169" s="51"/>
      <c r="DS169" s="51"/>
      <c r="DT169" s="51"/>
      <c r="DU169" s="51"/>
      <c r="DV169" s="51"/>
      <c r="DW169" s="51"/>
      <c r="DX169" s="51"/>
      <c r="DY169" s="51"/>
      <c r="DZ169" s="51"/>
      <c r="EA169" s="51"/>
      <c r="EB169" s="51"/>
      <c r="EC169" s="51"/>
      <c r="ED169" s="51"/>
      <c r="EE169" s="51"/>
      <c r="EF169" s="51"/>
      <c r="EG169" s="51"/>
      <c r="EH169" s="51"/>
      <c r="EI169" s="51"/>
      <c r="EJ169" s="51"/>
      <c r="EK169" s="51"/>
      <c r="EL169" s="51"/>
      <c r="EM169" s="51"/>
      <c r="EN169" s="51"/>
      <c r="EO169" s="51"/>
      <c r="EP169" s="51"/>
      <c r="EQ169" s="51"/>
      <c r="ER169" s="51"/>
      <c r="ES169" s="51"/>
      <c r="ET169" s="51"/>
      <c r="EU169" s="51"/>
      <c r="EV169" s="51"/>
      <c r="EW169" s="51"/>
      <c r="EX169" s="51"/>
      <c r="EY169" s="51"/>
      <c r="EZ169" s="51"/>
      <c r="FA169" s="51"/>
      <c r="FB169" s="51"/>
      <c r="FC169" s="51"/>
      <c r="FD169" s="51"/>
      <c r="FE169" s="51"/>
      <c r="FF169" s="51"/>
      <c r="FG169" s="51"/>
      <c r="FH169" s="51"/>
      <c r="FI169" s="51"/>
      <c r="FJ169" s="51"/>
      <c r="FK169" s="51"/>
      <c r="FL169" s="51"/>
      <c r="FM169" s="51"/>
      <c r="FN169" s="51"/>
      <c r="FO169" s="51" t="n">
        <v>83.2626689563958</v>
      </c>
      <c r="FP169" s="51" t="n">
        <v>84.4566853030527</v>
      </c>
      <c r="FQ169" s="51" t="n">
        <v>83.4815172449698</v>
      </c>
      <c r="FR169" s="51" t="n">
        <v>81.7613752673842</v>
      </c>
      <c r="FS169" s="51" t="n">
        <v>83.0517181052156</v>
      </c>
      <c r="FT169" s="51" t="n">
        <v>81.3472412207737</v>
      </c>
      <c r="FU169" s="51" t="n">
        <v>80.0858022862047</v>
      </c>
      <c r="FV169" s="51" t="n">
        <v>78.2675488671847</v>
      </c>
      <c r="FW169" s="51" t="n">
        <v>78.2402004822421</v>
      </c>
      <c r="FX169" s="51" t="n">
        <v>77.4482543832633</v>
      </c>
      <c r="FY169" s="51" t="n">
        <v>79.2020761844562</v>
      </c>
      <c r="FZ169" s="51" t="n">
        <v>79.139036301333</v>
      </c>
      <c r="GA169" s="51" t="n">
        <v>78.8173251464528</v>
      </c>
      <c r="GB169" s="51" t="n">
        <v>78.8406285469281</v>
      </c>
      <c r="GC169" s="51" t="n">
        <v>79.007531046585</v>
      </c>
      <c r="GD169" s="51" t="n">
        <v>79.2778973451147</v>
      </c>
      <c r="GE169" s="51" t="n">
        <v>78.5065398041527</v>
      </c>
      <c r="GF169" s="51" t="n">
        <v>77.3630530907032</v>
      </c>
      <c r="GG169" s="51" t="n">
        <v>76.8295208447046</v>
      </c>
      <c r="GH169" s="51" t="n">
        <v>76.9809316429087</v>
      </c>
      <c r="GI169" s="51" t="n">
        <v>76.7493792296881</v>
      </c>
      <c r="GJ169" s="51" t="n">
        <v>76.8288842522255</v>
      </c>
      <c r="GK169" s="51" t="n">
        <v>77.9315458159452</v>
      </c>
      <c r="GL169" s="51" t="n">
        <v>78.6953689817307</v>
      </c>
      <c r="GM169" s="51" t="n">
        <v>80.2653906418859</v>
      </c>
      <c r="GN169" s="51" t="n">
        <v>83.5193520619117</v>
      </c>
      <c r="GO169" s="51" t="n">
        <v>84.7967325522648</v>
      </c>
      <c r="GP169" s="51" t="n">
        <v>85.9980259404965</v>
      </c>
      <c r="GQ169" s="51" t="n">
        <v>88.9279831306122</v>
      </c>
      <c r="GR169" s="51" t="n">
        <v>89.9346592131684</v>
      </c>
      <c r="GS169" s="51" t="n">
        <v>90.5538818260156</v>
      </c>
      <c r="GT169" s="51" t="n">
        <v>90.454739872503</v>
      </c>
      <c r="GU169" s="51" t="n">
        <v>90.3539010372522</v>
      </c>
      <c r="GV169" s="51" t="n">
        <v>90.5996078514868</v>
      </c>
      <c r="GW169" s="51" t="n">
        <v>90.3362497443314</v>
      </c>
      <c r="GX169" s="51" t="n">
        <v>90.8819881799971</v>
      </c>
      <c r="GY169" s="51" t="n">
        <v>90.2588090289866</v>
      </c>
      <c r="GZ169" s="51" t="n">
        <v>92.0889622197311</v>
      </c>
      <c r="HA169" s="51" t="n">
        <v>92.3326923086027</v>
      </c>
      <c r="HB169" s="51" t="n">
        <v>93.2774972763375</v>
      </c>
      <c r="HC169" s="51" t="n">
        <v>95.0279704238698</v>
      </c>
      <c r="HD169" s="51" t="n">
        <v>95.3460979932379</v>
      </c>
      <c r="HE169" s="51" t="n">
        <v>94.7331477587419</v>
      </c>
      <c r="HF169" s="51" t="n">
        <v>95.5225034058352</v>
      </c>
      <c r="HG169" s="51" t="n">
        <v>96.7338198311743</v>
      </c>
      <c r="HH169" s="51" t="n">
        <v>95.390109901204</v>
      </c>
      <c r="HI169" s="51" t="n">
        <v>95.0588504044226</v>
      </c>
      <c r="HJ169" s="51" t="n">
        <v>95.7261648673329</v>
      </c>
      <c r="HK169" s="51" t="n">
        <v>97.1883083656604</v>
      </c>
      <c r="HL169" s="51" t="n">
        <v>97.4643224987262</v>
      </c>
      <c r="HM169" s="51" t="n">
        <v>97.7880916596495</v>
      </c>
      <c r="HN169" s="51" t="n">
        <v>98.0491805623352</v>
      </c>
      <c r="HO169" s="51" t="n">
        <v>97.4059079989485</v>
      </c>
      <c r="HP169" s="51" t="n">
        <v>97.409941270155</v>
      </c>
      <c r="HQ169" s="51" t="n">
        <v>98.2186008171055</v>
      </c>
      <c r="HR169" s="51" t="n">
        <v>100.187939364328</v>
      </c>
      <c r="HS169" s="51" t="n">
        <v>99.7149071007066</v>
      </c>
      <c r="HT169" s="51" t="n">
        <v>99.8844335766796</v>
      </c>
      <c r="HU169" s="51" t="n">
        <v>98.9673731658496</v>
      </c>
      <c r="HV169" s="51" t="n">
        <v>99.9167533789167</v>
      </c>
      <c r="HW169" s="51" t="n">
        <v>100</v>
      </c>
      <c r="HX169" s="51" t="n">
        <v>99.6463044143011</v>
      </c>
      <c r="HY169" s="51" t="n">
        <v>100.864784664316</v>
      </c>
      <c r="HZ169" s="51" t="n">
        <v>101.28028914188</v>
      </c>
      <c r="IA169" s="51" t="n">
        <v>101.555336600275</v>
      </c>
      <c r="IB169" s="51" t="n">
        <v>103.385759119468</v>
      </c>
      <c r="IC169" s="51" t="n">
        <v>103.507134348607</v>
      </c>
      <c r="ID169" s="51" t="n">
        <v>104.205630906221</v>
      </c>
      <c r="IE169" s="51" t="n">
        <v>104.188253155003</v>
      </c>
      <c r="IF169" s="51" t="n">
        <v>104.400110683764</v>
      </c>
      <c r="IG169" s="51" t="n">
        <v>105.737227741779</v>
      </c>
      <c r="IH169" s="51" t="n">
        <v>106.146591306774</v>
      </c>
      <c r="II169" s="51" t="n">
        <v>106.396058487908</v>
      </c>
      <c r="IJ169" s="51" t="n">
        <v>106.609992239953</v>
      </c>
      <c r="IK169" s="51" t="n">
        <v>106.7470038447</v>
      </c>
      <c r="IL169" s="51" t="n">
        <v>106.993633245014</v>
      </c>
      <c r="IM169" s="51" t="n">
        <v>107.125435149581</v>
      </c>
      <c r="IN169" s="51" t="n">
        <v>106.807569611209</v>
      </c>
      <c r="IO169" s="51" t="n">
        <v>107.187637102404</v>
      </c>
      <c r="IP169" s="51" t="n">
        <v>107.209879345293</v>
      </c>
      <c r="IQ169" s="51" t="n">
        <v>107.282954902114</v>
      </c>
      <c r="IR169" s="51" t="n">
        <v>107.531649306576</v>
      </c>
      <c r="IS169" s="51" t="n">
        <v>107.256325110768</v>
      </c>
      <c r="IT169" s="51" t="n">
        <v>107.377286198409</v>
      </c>
      <c r="IU169" s="51" t="n">
        <v>107.408893577891</v>
      </c>
      <c r="IV169" s="51" t="n">
        <v>107.762138075358</v>
      </c>
      <c r="IW169" s="51" t="n">
        <v>108.733575896848</v>
      </c>
      <c r="IX169" s="51" t="n">
        <v>109.728824949854</v>
      </c>
      <c r="IY169" s="51" t="n">
        <v>109.874706271376</v>
      </c>
      <c r="IZ169" s="51" t="n">
        <v>110.297889887356</v>
      </c>
      <c r="JA169" s="51" t="n">
        <v>111.112462660992</v>
      </c>
      <c r="JB169" s="51" t="n">
        <v>111.428867804866</v>
      </c>
      <c r="JC169" s="51" t="n">
        <v>113.252734205333</v>
      </c>
      <c r="JD169" s="51" t="n">
        <v>114.559803304892</v>
      </c>
      <c r="JE169" s="51" t="n">
        <v>115.570719619456</v>
      </c>
      <c r="JF169" s="51" t="n">
        <v>114.395011326284</v>
      </c>
      <c r="JG169" s="51" t="n">
        <v>114.870624982903</v>
      </c>
      <c r="JH169" s="51" t="n">
        <v>115.84084085483</v>
      </c>
      <c r="JI169" s="51" t="n">
        <v>116.910404460375</v>
      </c>
      <c r="JJ169" s="51" t="n">
        <v>116.602508093228</v>
      </c>
      <c r="JK169" s="51" t="n">
        <v>116.730735822755</v>
      </c>
      <c r="JL169" s="51" t="n">
        <v>116.903780642675</v>
      </c>
      <c r="JM169" s="51" t="n">
        <v>116.958571661071</v>
      </c>
      <c r="JN169" s="51" t="n">
        <v>118.169248264241</v>
      </c>
      <c r="JO169" s="51" t="n">
        <v>120.113290517825</v>
      </c>
      <c r="JP169" s="51" t="n">
        <v>118.930118901614</v>
      </c>
      <c r="JQ169" s="51" t="n">
        <v>119.359471134822</v>
      </c>
      <c r="JR169" s="51" t="n">
        <v>118.729565557635</v>
      </c>
      <c r="JS169" s="51" t="n">
        <v>119.100428665799</v>
      </c>
      <c r="JT169" s="51" t="n">
        <v>120.144964525476</v>
      </c>
      <c r="JU169" s="51" t="n">
        <v>119.724826637549</v>
      </c>
      <c r="JV169" s="51" t="n">
        <v>120.009100718881</v>
      </c>
      <c r="JW169" s="51" t="n">
        <v>119.63593491322</v>
      </c>
      <c r="JX169" s="51" t="n">
        <v>118.83650217915</v>
      </c>
      <c r="JY169" s="51" t="n">
        <v>119.803993818885</v>
      </c>
      <c r="JZ169" s="51" t="n">
        <v>119.758652387854</v>
      </c>
      <c r="KA169" s="51" t="n">
        <v>119.083497457301</v>
      </c>
      <c r="KB169" s="51" t="n">
        <v>119.031213846693</v>
      </c>
      <c r="KC169" s="51" t="n">
        <v>119.303932507116</v>
      </c>
      <c r="KD169" s="51" t="n">
        <v>118.927313193484</v>
      </c>
      <c r="KE169" s="51" t="n">
        <v>119.044078695568</v>
      </c>
      <c r="KF169" s="51" t="n">
        <v>120.959832388015</v>
      </c>
      <c r="KG169" s="51" t="n">
        <v>120.912310359479</v>
      </c>
      <c r="KH169" s="51" t="n">
        <v>122.008125827887</v>
      </c>
      <c r="KI169" s="51" t="n">
        <v>123.695190528477</v>
      </c>
      <c r="KJ169" s="51" t="n">
        <v>125.468393276148</v>
      </c>
      <c r="KK169" s="51" t="n">
        <v>125.297691087548</v>
      </c>
      <c r="KL169" s="51" t="n">
        <v>126.116324221633</v>
      </c>
      <c r="KM169" s="51" t="n">
        <v>125.67555150396</v>
      </c>
      <c r="KN169" s="51" t="n">
        <v>124.004740999412</v>
      </c>
      <c r="KO169" s="51" t="n">
        <v>123.496907000272</v>
      </c>
      <c r="KP169" s="51" t="n">
        <v>124.281770490761</v>
      </c>
      <c r="KQ169" s="51" t="n">
        <v>126.494562315022</v>
      </c>
      <c r="KR169" s="51" t="n">
        <v>127.628265500824</v>
      </c>
      <c r="KS169" s="51" t="n">
        <v>129.61067880607</v>
      </c>
      <c r="KT169" s="51" t="n">
        <v>129.000901663639</v>
      </c>
      <c r="KU169" s="51" t="n">
        <v>128.446973678158</v>
      </c>
      <c r="KV169" s="51" t="n">
        <v>128.831319531831</v>
      </c>
      <c r="KW169" s="51" t="n">
        <v>130.493317659165</v>
      </c>
      <c r="KX169" s="51" t="n">
        <v>133.476612042619</v>
      </c>
      <c r="KY169" s="51" t="n">
        <v>129.775998197311</v>
      </c>
      <c r="KZ169" s="51" t="n">
        <v>130.077568217778</v>
      </c>
      <c r="LA169" s="51" t="n">
        <v>131.23038789619</v>
      </c>
      <c r="LB169" s="51" t="n">
        <v>133.471685184238</v>
      </c>
      <c r="LC169" s="51" t="n">
        <v>134.666665837713</v>
      </c>
      <c r="LD169" s="51" t="n">
        <v>135.603349449495</v>
      </c>
      <c r="LE169" s="51" t="n">
        <v>140.474737383674</v>
      </c>
      <c r="LF169" s="51" t="n">
        <v>141.738300739481</v>
      </c>
      <c r="LG169" s="51" t="n">
        <v>141.768756479226</v>
      </c>
      <c r="LH169" s="51" t="n">
        <v>141.92250719046</v>
      </c>
      <c r="LI169" s="51" t="n">
        <v>142.514044706242</v>
      </c>
      <c r="LJ169" s="51" t="n">
        <v>145.576248384671</v>
      </c>
      <c r="LK169" s="51" t="n">
        <v>145.312994534656</v>
      </c>
      <c r="LL169" s="51" t="n">
        <v>143.962142601836</v>
      </c>
      <c r="LM169" s="51" t="n">
        <v>144.843860122595</v>
      </c>
      <c r="LN169" s="51" t="n">
        <v>148.141749820785</v>
      </c>
      <c r="LO169" s="51" t="n">
        <v>152.777770151696</v>
      </c>
      <c r="LP169" s="51" t="n">
        <v>165.750523712726</v>
      </c>
      <c r="LQ169" s="51" t="n">
        <v>172.5</v>
      </c>
      <c r="LR169" s="51" t="n">
        <v>182.344872425076</v>
      </c>
      <c r="LS169" s="51" t="n">
        <v>177.628123346546</v>
      </c>
      <c r="LT169" s="51" t="n">
        <v>180.058465622955</v>
      </c>
      <c r="LU169" s="51" t="n">
        <v>180.07449327961</v>
      </c>
      <c r="LV169" s="51" t="n">
        <v>187.28884719015</v>
      </c>
      <c r="LW169" s="51" t="n">
        <v>187.311212590541</v>
      </c>
      <c r="LX169" s="51" t="n">
        <v>185.599344058968</v>
      </c>
      <c r="LY169" s="51" t="n">
        <v>185.292293085002</v>
      </c>
      <c r="LZ169" s="51" t="n">
        <v>186.779132908366</v>
      </c>
      <c r="MA169" s="51" t="n">
        <v>189.005488484255</v>
      </c>
      <c r="MB169" s="51" t="n">
        <v>191.356621134713</v>
      </c>
      <c r="MC169" s="51" t="n">
        <v>193.600440608234</v>
      </c>
      <c r="MD169" s="51" t="n">
        <v>188.7</v>
      </c>
      <c r="ME169" s="51" t="n">
        <v>189.3</v>
      </c>
      <c r="MF169" s="51"/>
      <c r="MG169" s="51"/>
      <c r="MH169" s="51"/>
      <c r="MI169" s="51"/>
      <c r="MJ169" s="51"/>
      <c r="MK169" s="51"/>
      <c r="ML169" s="51"/>
      <c r="MM169" s="51"/>
      <c r="MN169" s="51"/>
      <c r="MO169" s="51"/>
      <c r="MP169" s="51"/>
      <c r="MQ169" s="51"/>
      <c r="MR169" s="51"/>
      <c r="MS169" s="51"/>
      <c r="MT169" s="51"/>
      <c r="MU169" s="51"/>
      <c r="MV169" s="51"/>
      <c r="MW169" s="51"/>
    </row>
    <row r="170" customFormat="false" ht="15" hidden="false" customHeight="false" outlineLevel="0" collapsed="false">
      <c r="A170" s="50" t="s">
        <v>198</v>
      </c>
      <c r="B170" s="404" t="n">
        <v>4.0001</v>
      </c>
      <c r="C170" s="51"/>
      <c r="D170" s="51"/>
      <c r="E170" s="51"/>
      <c r="F170" s="51"/>
      <c r="G170" s="51"/>
      <c r="H170" s="51"/>
      <c r="I170" s="5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c r="BA170" s="51"/>
      <c r="BB170" s="51"/>
      <c r="BC170" s="51"/>
      <c r="BD170" s="51"/>
      <c r="BE170" s="51"/>
      <c r="BF170" s="51"/>
      <c r="BG170" s="51"/>
      <c r="BH170" s="51"/>
      <c r="BI170" s="51"/>
      <c r="BJ170" s="51"/>
      <c r="BK170" s="51"/>
      <c r="BL170" s="51"/>
      <c r="BM170" s="51"/>
      <c r="BN170" s="51"/>
      <c r="BO170" s="51"/>
      <c r="BP170" s="51"/>
      <c r="BQ170" s="51"/>
      <c r="BR170" s="51"/>
      <c r="BS170" s="51"/>
      <c r="BT170" s="51"/>
      <c r="BU170" s="51"/>
      <c r="BV170" s="51"/>
      <c r="BW170" s="51"/>
      <c r="BX170" s="51"/>
      <c r="BY170" s="51"/>
      <c r="BZ170" s="51"/>
      <c r="CA170" s="51"/>
      <c r="CB170" s="51"/>
      <c r="CC170" s="51"/>
      <c r="CD170" s="51"/>
      <c r="CE170" s="51"/>
      <c r="CF170" s="51"/>
      <c r="CG170" s="51"/>
      <c r="CH170" s="51"/>
      <c r="CI170" s="51"/>
      <c r="CJ170" s="51"/>
      <c r="CK170" s="51"/>
      <c r="CL170" s="51"/>
      <c r="CM170" s="51"/>
      <c r="CN170" s="51"/>
      <c r="CO170" s="51"/>
      <c r="CP170" s="51"/>
      <c r="CQ170" s="51"/>
      <c r="CR170" s="51"/>
      <c r="CS170" s="51"/>
      <c r="CT170" s="51"/>
      <c r="CU170" s="51"/>
      <c r="CV170" s="51"/>
      <c r="CW170" s="51"/>
      <c r="CX170" s="51"/>
      <c r="CY170" s="51"/>
      <c r="CZ170" s="51"/>
      <c r="DA170" s="51"/>
      <c r="DB170" s="51"/>
      <c r="DC170" s="51"/>
      <c r="DD170" s="51"/>
      <c r="DE170" s="51"/>
      <c r="DF170" s="51"/>
      <c r="DG170" s="51"/>
      <c r="DH170" s="51"/>
      <c r="DI170" s="51"/>
      <c r="DJ170" s="51"/>
      <c r="DK170" s="51"/>
      <c r="DL170" s="51"/>
      <c r="DM170" s="51"/>
      <c r="DN170" s="51"/>
      <c r="DO170" s="51"/>
      <c r="DP170" s="51"/>
      <c r="DQ170" s="51"/>
      <c r="DR170" s="51"/>
      <c r="DS170" s="51"/>
      <c r="DT170" s="51"/>
      <c r="DU170" s="51"/>
      <c r="DV170" s="51"/>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1"/>
      <c r="FA170" s="51"/>
      <c r="FB170" s="51"/>
      <c r="FC170" s="51"/>
      <c r="FD170" s="51"/>
      <c r="FE170" s="51"/>
      <c r="FF170" s="51"/>
      <c r="FG170" s="51"/>
      <c r="FH170" s="51"/>
      <c r="FI170" s="51"/>
      <c r="FJ170" s="51"/>
      <c r="FK170" s="51"/>
      <c r="FL170" s="51"/>
      <c r="FM170" s="51"/>
      <c r="FN170" s="51"/>
      <c r="FO170" s="51" t="n">
        <v>80.8100778291811</v>
      </c>
      <c r="FP170" s="51" t="n">
        <v>82.1241424672695</v>
      </c>
      <c r="FQ170" s="51" t="n">
        <v>82.4939376495864</v>
      </c>
      <c r="FR170" s="51" t="n">
        <v>82.5864888340341</v>
      </c>
      <c r="FS170" s="51" t="n">
        <v>82.594990185766</v>
      </c>
      <c r="FT170" s="51" t="n">
        <v>82.4650161999526</v>
      </c>
      <c r="FU170" s="51" t="n">
        <v>82.5624086966541</v>
      </c>
      <c r="FV170" s="51" t="n">
        <v>84.2882066352768</v>
      </c>
      <c r="FW170" s="51" t="n">
        <v>85.3100052650458</v>
      </c>
      <c r="FX170" s="51" t="n">
        <v>85.4794611324039</v>
      </c>
      <c r="FY170" s="51" t="n">
        <v>83.0779327549994</v>
      </c>
      <c r="FZ170" s="51" t="n">
        <v>83.5856046031479</v>
      </c>
      <c r="GA170" s="51" t="n">
        <v>82.7054789442244</v>
      </c>
      <c r="GB170" s="51" t="n">
        <v>83.459723174078</v>
      </c>
      <c r="GC170" s="51" t="n">
        <v>85.8774469879177</v>
      </c>
      <c r="GD170" s="51" t="n">
        <v>87.5212216700854</v>
      </c>
      <c r="GE170" s="51" t="n">
        <v>88.2217551024667</v>
      </c>
      <c r="GF170" s="51" t="n">
        <v>86.173290675979</v>
      </c>
      <c r="GG170" s="51" t="n">
        <v>86.1791865301157</v>
      </c>
      <c r="GH170" s="51" t="n">
        <v>88.0628150010023</v>
      </c>
      <c r="GI170" s="51" t="n">
        <v>88.5856469651102</v>
      </c>
      <c r="GJ170" s="51" t="n">
        <v>88.4283452018422</v>
      </c>
      <c r="GK170" s="51" t="n">
        <v>86.0788193048243</v>
      </c>
      <c r="GL170" s="51" t="n">
        <v>85.6279569056674</v>
      </c>
      <c r="GM170" s="51" t="n">
        <v>85.7283968117489</v>
      </c>
      <c r="GN170" s="51" t="n">
        <v>87.5900009294918</v>
      </c>
      <c r="GO170" s="51" t="n">
        <v>89.7362399312862</v>
      </c>
      <c r="GP170" s="51" t="n">
        <v>91.7628189801119</v>
      </c>
      <c r="GQ170" s="51" t="n">
        <v>92.6239308801116</v>
      </c>
      <c r="GR170" s="51" t="n">
        <v>91.3099282093773</v>
      </c>
      <c r="GS170" s="51" t="n">
        <v>92.4308889581321</v>
      </c>
      <c r="GT170" s="51" t="n">
        <v>94.4616542183135</v>
      </c>
      <c r="GU170" s="51" t="n">
        <v>95.0207539150191</v>
      </c>
      <c r="GV170" s="51" t="n">
        <v>94.349645315455</v>
      </c>
      <c r="GW170" s="51" t="n">
        <v>94.0858101265833</v>
      </c>
      <c r="GX170" s="51" t="n">
        <v>92.8274239071304</v>
      </c>
      <c r="GY170" s="51" t="n">
        <v>90.7002270988283</v>
      </c>
      <c r="GZ170" s="51" t="n">
        <v>94.8379100045228</v>
      </c>
      <c r="HA170" s="51" t="n">
        <v>95.9070025200501</v>
      </c>
      <c r="HB170" s="51" t="n">
        <v>101.706722705308</v>
      </c>
      <c r="HC170" s="51" t="n">
        <v>98.7753172424204</v>
      </c>
      <c r="HD170" s="51" t="n">
        <v>99.336934996858</v>
      </c>
      <c r="HE170" s="51" t="n">
        <v>97.4173798193609</v>
      </c>
      <c r="HF170" s="51" t="n">
        <v>97.0881877627618</v>
      </c>
      <c r="HG170" s="51" t="n">
        <v>100.286279859109</v>
      </c>
      <c r="HH170" s="51" t="n">
        <v>99.9055111652612</v>
      </c>
      <c r="HI170" s="51" t="n">
        <v>99.4302601265964</v>
      </c>
      <c r="HJ170" s="51" t="n">
        <v>97.9809037979185</v>
      </c>
      <c r="HK170" s="51" t="n">
        <v>98.4221240712736</v>
      </c>
      <c r="HL170" s="51" t="n">
        <v>99.2039006950562</v>
      </c>
      <c r="HM170" s="51" t="n">
        <v>102.014244970914</v>
      </c>
      <c r="HN170" s="51" t="n">
        <v>104.241970579581</v>
      </c>
      <c r="HO170" s="51" t="n">
        <v>99.7038353224115</v>
      </c>
      <c r="HP170" s="51" t="n">
        <v>98.4619692975536</v>
      </c>
      <c r="HQ170" s="51" t="n">
        <v>99.3964703431924</v>
      </c>
      <c r="HR170" s="51" t="n">
        <v>99.8299304744711</v>
      </c>
      <c r="HS170" s="51" t="n">
        <v>100.552064378377</v>
      </c>
      <c r="HT170" s="51" t="n">
        <v>100.141524896481</v>
      </c>
      <c r="HU170" s="51" t="n">
        <v>99.4673937228611</v>
      </c>
      <c r="HV170" s="51" t="n">
        <v>99.5035290268676</v>
      </c>
      <c r="HW170" s="51" t="n">
        <v>100</v>
      </c>
      <c r="HX170" s="51" t="n">
        <v>99.9440707202275</v>
      </c>
      <c r="HY170" s="51" t="n">
        <v>101.479597745076</v>
      </c>
      <c r="HZ170" s="51" t="n">
        <v>99.9153578683802</v>
      </c>
      <c r="IA170" s="51" t="n">
        <v>99.9106468317348</v>
      </c>
      <c r="IB170" s="51" t="n">
        <v>100.641674501815</v>
      </c>
      <c r="IC170" s="51" t="n">
        <v>100.191646803061</v>
      </c>
      <c r="ID170" s="51" t="n">
        <v>101.021162524747</v>
      </c>
      <c r="IE170" s="51" t="n">
        <v>101.317686280932</v>
      </c>
      <c r="IF170" s="51" t="n">
        <v>100.848996233447</v>
      </c>
      <c r="IG170" s="51" t="n">
        <v>101.458475790927</v>
      </c>
      <c r="IH170" s="51" t="n">
        <v>99.8349090102902</v>
      </c>
      <c r="II170" s="51" t="n">
        <v>99.6373906886124</v>
      </c>
      <c r="IJ170" s="51" t="n">
        <v>99.0542216694945</v>
      </c>
      <c r="IK170" s="51" t="n">
        <v>98.3225551094015</v>
      </c>
      <c r="IL170" s="51" t="n">
        <v>100.383650014067</v>
      </c>
      <c r="IM170" s="51" t="n">
        <v>100.788215189975</v>
      </c>
      <c r="IN170" s="51" t="n">
        <v>100.950423561218</v>
      </c>
      <c r="IO170" s="51" t="n">
        <v>102.080755205177</v>
      </c>
      <c r="IP170" s="51" t="n">
        <v>105.513926039822</v>
      </c>
      <c r="IQ170" s="51" t="n">
        <v>105.188059659478</v>
      </c>
      <c r="IR170" s="51" t="n">
        <v>104.241791141828</v>
      </c>
      <c r="IS170" s="51" t="n">
        <v>103.033376797982</v>
      </c>
      <c r="IT170" s="51" t="n">
        <v>103.822331535814</v>
      </c>
      <c r="IU170" s="51" t="n">
        <v>102.965666767884</v>
      </c>
      <c r="IV170" s="51" t="n">
        <v>104.219384642447</v>
      </c>
      <c r="IW170" s="51" t="n">
        <v>105.583954425571</v>
      </c>
      <c r="IX170" s="51" t="n">
        <v>107.521411345695</v>
      </c>
      <c r="IY170" s="51" t="n">
        <v>104.912411002974</v>
      </c>
      <c r="IZ170" s="51" t="n">
        <v>107.037349642342</v>
      </c>
      <c r="JA170" s="51" t="n">
        <v>108.206972047989</v>
      </c>
      <c r="JB170" s="51" t="n">
        <v>105.229342982527</v>
      </c>
      <c r="JC170" s="51" t="n">
        <v>105.894976021007</v>
      </c>
      <c r="JD170" s="51" t="n">
        <v>106.00150262102</v>
      </c>
      <c r="JE170" s="51" t="n">
        <v>105.799025917573</v>
      </c>
      <c r="JF170" s="51" t="n">
        <v>105.100538797412</v>
      </c>
      <c r="JG170" s="51" t="n">
        <v>107.710126587368</v>
      </c>
      <c r="JH170" s="51" t="n">
        <v>111.429699119773</v>
      </c>
      <c r="JI170" s="51" t="n">
        <v>112.053075292117</v>
      </c>
      <c r="JJ170" s="51" t="n">
        <v>111.846061949814</v>
      </c>
      <c r="JK170" s="51" t="n">
        <v>110.783092999743</v>
      </c>
      <c r="JL170" s="51" t="n">
        <v>110.225003857279</v>
      </c>
      <c r="JM170" s="51" t="n">
        <v>109.062910832026</v>
      </c>
      <c r="JN170" s="51" t="n">
        <v>112.468759669914</v>
      </c>
      <c r="JO170" s="51" t="n">
        <v>113.392027308078</v>
      </c>
      <c r="JP170" s="51" t="n">
        <v>111.59338820254</v>
      </c>
      <c r="JQ170" s="51" t="n">
        <v>112.832545323329</v>
      </c>
      <c r="JR170" s="51" t="n">
        <v>112.944602995908</v>
      </c>
      <c r="JS170" s="51" t="n">
        <v>116.973520433909</v>
      </c>
      <c r="JT170" s="51" t="n">
        <v>117.870870391739</v>
      </c>
      <c r="JU170" s="51" t="n">
        <v>123.993101064067</v>
      </c>
      <c r="JV170" s="51" t="n">
        <v>128.952399446711</v>
      </c>
      <c r="JW170" s="51" t="n">
        <v>124.151200077986</v>
      </c>
      <c r="JX170" s="51" t="n">
        <v>121.243560747983</v>
      </c>
      <c r="JY170" s="51" t="n">
        <v>121.465602448496</v>
      </c>
      <c r="JZ170" s="51" t="n">
        <v>125.427074527849</v>
      </c>
      <c r="KA170" s="51" t="n">
        <v>123.996649979806</v>
      </c>
      <c r="KB170" s="51" t="n">
        <v>121.441603082113</v>
      </c>
      <c r="KC170" s="51" t="n">
        <v>120.561049652396</v>
      </c>
      <c r="KD170" s="51" t="n">
        <v>118.28554352096</v>
      </c>
      <c r="KE170" s="51" t="n">
        <v>118.24718785568</v>
      </c>
      <c r="KF170" s="51" t="n">
        <v>118.063280156737</v>
      </c>
      <c r="KG170" s="51" t="n">
        <v>119.859606880016</v>
      </c>
      <c r="KH170" s="51" t="n">
        <v>121.29136695615</v>
      </c>
      <c r="KI170" s="51" t="n">
        <v>120.533918083349</v>
      </c>
      <c r="KJ170" s="51" t="n">
        <v>119.716269333439</v>
      </c>
      <c r="KK170" s="51" t="n">
        <v>120.138401905358</v>
      </c>
      <c r="KL170" s="51" t="n">
        <v>121.523863044082</v>
      </c>
      <c r="KM170" s="51" t="n">
        <v>121.050695625885</v>
      </c>
      <c r="KN170" s="51" t="n">
        <v>123.42948648488</v>
      </c>
      <c r="KO170" s="51" t="n">
        <v>123.528206173272</v>
      </c>
      <c r="KP170" s="51" t="n">
        <v>124.747956032262</v>
      </c>
      <c r="KQ170" s="51" t="n">
        <v>130.125522792503</v>
      </c>
      <c r="KR170" s="51" t="n">
        <v>132.240748724816</v>
      </c>
      <c r="KS170" s="51" t="n">
        <v>139.687203169933</v>
      </c>
      <c r="KT170" s="51" t="n">
        <v>132.011720878145</v>
      </c>
      <c r="KU170" s="51" t="n">
        <v>130.215343890111</v>
      </c>
      <c r="KV170" s="51" t="n">
        <v>125.755075654537</v>
      </c>
      <c r="KW170" s="51" t="n">
        <v>125.223768029157</v>
      </c>
      <c r="KX170" s="51" t="n">
        <v>129.381061246207</v>
      </c>
      <c r="KY170" s="51" t="n">
        <v>130.66246978101</v>
      </c>
      <c r="KZ170" s="51" t="n">
        <v>130.186367539135</v>
      </c>
      <c r="LA170" s="51" t="n">
        <v>128.204247216709</v>
      </c>
      <c r="LB170" s="51" t="n">
        <v>129.031241631772</v>
      </c>
      <c r="LC170" s="51" t="n">
        <v>129.53611112403</v>
      </c>
      <c r="LD170" s="51" t="n">
        <v>133.34737120774</v>
      </c>
      <c r="LE170" s="51" t="n">
        <v>130.92059524869</v>
      </c>
      <c r="LF170" s="51" t="n">
        <v>132.203548911436</v>
      </c>
      <c r="LG170" s="51" t="n">
        <v>132.499574950227</v>
      </c>
      <c r="LH170" s="51" t="n">
        <v>131.331538494483</v>
      </c>
      <c r="LI170" s="51" t="n">
        <v>131.786066816969</v>
      </c>
      <c r="LJ170" s="51" t="n">
        <v>131.951898088471</v>
      </c>
      <c r="LK170" s="51" t="n">
        <v>133.036220311034</v>
      </c>
      <c r="LL170" s="51" t="n">
        <v>133.980139953315</v>
      </c>
      <c r="LM170" s="51" t="n">
        <v>135.303197975404</v>
      </c>
      <c r="LN170" s="51" t="n">
        <v>137.485101239502</v>
      </c>
      <c r="LO170" s="51" t="n">
        <v>142.598616497035</v>
      </c>
      <c r="LP170" s="51" t="n">
        <v>154.531265462343</v>
      </c>
      <c r="LQ170" s="51" t="n">
        <v>157.5</v>
      </c>
      <c r="LR170" s="51" t="n">
        <v>155.523467229697</v>
      </c>
      <c r="LS170" s="51" t="n">
        <v>156.600441740681</v>
      </c>
      <c r="LT170" s="51" t="n">
        <v>154.773594063757</v>
      </c>
      <c r="LU170" s="51" t="n">
        <v>156.148016057589</v>
      </c>
      <c r="LV170" s="51" t="n">
        <v>158.781680141321</v>
      </c>
      <c r="LW170" s="51" t="n">
        <v>162.639914708806</v>
      </c>
      <c r="LX170" s="51" t="n">
        <v>162.90411914847</v>
      </c>
      <c r="LY170" s="51" t="n">
        <v>162.24181079702</v>
      </c>
      <c r="LZ170" s="51" t="n">
        <v>162.575211335836</v>
      </c>
      <c r="MA170" s="51" t="n">
        <v>164.523891799285</v>
      </c>
      <c r="MB170" s="51" t="n">
        <v>165.827669141754</v>
      </c>
      <c r="MC170" s="51" t="n">
        <v>164.381363770031</v>
      </c>
      <c r="MD170" s="51" t="n">
        <v>164.8</v>
      </c>
      <c r="ME170" s="51" t="n">
        <v>164.2</v>
      </c>
      <c r="MF170" s="51"/>
      <c r="MG170" s="51"/>
      <c r="MH170" s="51"/>
      <c r="MI170" s="51"/>
      <c r="MJ170" s="51"/>
      <c r="MK170" s="51"/>
      <c r="ML170" s="51"/>
      <c r="MM170" s="51"/>
      <c r="MN170" s="51"/>
      <c r="MO170" s="51"/>
      <c r="MP170" s="51"/>
      <c r="MQ170" s="51"/>
      <c r="MR170" s="51"/>
      <c r="MS170" s="51"/>
      <c r="MT170" s="51"/>
      <c r="MU170" s="51"/>
      <c r="MV170" s="51"/>
      <c r="MW170" s="51"/>
    </row>
    <row r="171" customFormat="false" ht="15" hidden="false" customHeight="false" outlineLevel="0" collapsed="false">
      <c r="A171" s="50" t="s">
        <v>199</v>
      </c>
      <c r="B171" s="405" t="n">
        <v>4</v>
      </c>
      <c r="C171" s="51"/>
      <c r="D171" s="51"/>
      <c r="E171" s="51"/>
      <c r="F171" s="51"/>
      <c r="G171" s="51"/>
      <c r="H171" s="51"/>
      <c r="I171" s="5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c r="BA171" s="51"/>
      <c r="BB171" s="51"/>
      <c r="BC171" s="51"/>
      <c r="BD171" s="51"/>
      <c r="BE171" s="51"/>
      <c r="BF171" s="51"/>
      <c r="BG171" s="51"/>
      <c r="BH171" s="51"/>
      <c r="BI171" s="51"/>
      <c r="BJ171" s="51"/>
      <c r="BK171" s="51"/>
      <c r="BL171" s="51"/>
      <c r="BM171" s="51"/>
      <c r="BN171" s="51"/>
      <c r="BO171" s="51"/>
      <c r="BP171" s="51"/>
      <c r="BQ171" s="51"/>
      <c r="BR171" s="51"/>
      <c r="BS171" s="51"/>
      <c r="BT171" s="51"/>
      <c r="BU171" s="51"/>
      <c r="BV171" s="51"/>
      <c r="BW171" s="51"/>
      <c r="BX171" s="51"/>
      <c r="BY171" s="51"/>
      <c r="BZ171" s="51"/>
      <c r="CA171" s="51"/>
      <c r="CB171" s="51"/>
      <c r="CC171" s="51"/>
      <c r="CD171" s="51"/>
      <c r="CE171" s="51"/>
      <c r="CF171" s="51"/>
      <c r="CG171" s="51"/>
      <c r="CH171" s="51"/>
      <c r="CI171" s="51"/>
      <c r="CJ171" s="51"/>
      <c r="CK171" s="51"/>
      <c r="CL171" s="51"/>
      <c r="CM171" s="51"/>
      <c r="CN171" s="51"/>
      <c r="CO171" s="51"/>
      <c r="CP171" s="51"/>
      <c r="CQ171" s="51"/>
      <c r="CR171" s="51"/>
      <c r="CS171" s="51"/>
      <c r="CT171" s="51"/>
      <c r="CU171" s="51"/>
      <c r="CV171" s="51"/>
      <c r="CW171" s="51"/>
      <c r="CX171" s="51"/>
      <c r="CY171" s="51"/>
      <c r="CZ171" s="51"/>
      <c r="DA171" s="51"/>
      <c r="DB171" s="51"/>
      <c r="DC171" s="51"/>
      <c r="DD171" s="51"/>
      <c r="DE171" s="51"/>
      <c r="DF171" s="51"/>
      <c r="DG171" s="51"/>
      <c r="DH171" s="51"/>
      <c r="DI171" s="51"/>
      <c r="DJ171" s="51"/>
      <c r="DK171" s="51"/>
      <c r="DL171" s="51"/>
      <c r="DM171" s="51"/>
      <c r="DN171" s="51"/>
      <c r="DO171" s="51"/>
      <c r="DP171" s="51"/>
      <c r="DQ171" s="51"/>
      <c r="DR171" s="51"/>
      <c r="DS171" s="51"/>
      <c r="DT171" s="51"/>
      <c r="DU171" s="51"/>
      <c r="DV171" s="51"/>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1"/>
      <c r="FA171" s="51"/>
      <c r="FB171" s="51"/>
      <c r="FC171" s="51"/>
      <c r="FD171" s="51"/>
      <c r="FE171" s="51"/>
      <c r="FF171" s="51"/>
      <c r="FG171" s="51"/>
      <c r="FH171" s="51"/>
      <c r="FI171" s="51"/>
      <c r="FJ171" s="51"/>
      <c r="FK171" s="51"/>
      <c r="FL171" s="51"/>
      <c r="FM171" s="51"/>
      <c r="FN171" s="51"/>
      <c r="FO171" s="51" t="n">
        <v>80.8100778291811</v>
      </c>
      <c r="FP171" s="51" t="n">
        <v>82.1241424672695</v>
      </c>
      <c r="FQ171" s="51" t="n">
        <v>82.4939376495864</v>
      </c>
      <c r="FR171" s="51" t="n">
        <v>82.5864888340341</v>
      </c>
      <c r="FS171" s="51" t="n">
        <v>82.594990185766</v>
      </c>
      <c r="FT171" s="51" t="n">
        <v>82.4650161999526</v>
      </c>
      <c r="FU171" s="51" t="n">
        <v>82.5624086966541</v>
      </c>
      <c r="FV171" s="51" t="n">
        <v>84.2882066352768</v>
      </c>
      <c r="FW171" s="51" t="n">
        <v>85.3100052650458</v>
      </c>
      <c r="FX171" s="51" t="n">
        <v>85.4794611324039</v>
      </c>
      <c r="FY171" s="51" t="n">
        <v>83.0779327549994</v>
      </c>
      <c r="FZ171" s="51" t="n">
        <v>83.5856046031479</v>
      </c>
      <c r="GA171" s="51" t="n">
        <v>82.7054789442244</v>
      </c>
      <c r="GB171" s="51" t="n">
        <v>83.459723174078</v>
      </c>
      <c r="GC171" s="51" t="n">
        <v>85.8774469879177</v>
      </c>
      <c r="GD171" s="51" t="n">
        <v>87.5212216700854</v>
      </c>
      <c r="GE171" s="51" t="n">
        <v>88.2217551024667</v>
      </c>
      <c r="GF171" s="51" t="n">
        <v>86.173290675979</v>
      </c>
      <c r="GG171" s="51" t="n">
        <v>86.1791865301157</v>
      </c>
      <c r="GH171" s="51" t="n">
        <v>88.0628150010023</v>
      </c>
      <c r="GI171" s="51" t="n">
        <v>88.5856469651102</v>
      </c>
      <c r="GJ171" s="51" t="n">
        <v>88.4283452018422</v>
      </c>
      <c r="GK171" s="51" t="n">
        <v>86.0788193048243</v>
      </c>
      <c r="GL171" s="51" t="n">
        <v>85.6279569056674</v>
      </c>
      <c r="GM171" s="51" t="n">
        <v>85.7283968117489</v>
      </c>
      <c r="GN171" s="51" t="n">
        <v>87.5900009294918</v>
      </c>
      <c r="GO171" s="51" t="n">
        <v>89.7362399312862</v>
      </c>
      <c r="GP171" s="51" t="n">
        <v>91.7628189801119</v>
      </c>
      <c r="GQ171" s="51" t="n">
        <v>92.6239308801116</v>
      </c>
      <c r="GR171" s="51" t="n">
        <v>91.3099282093773</v>
      </c>
      <c r="GS171" s="51" t="n">
        <v>92.4308889581321</v>
      </c>
      <c r="GT171" s="51" t="n">
        <v>94.4616542183135</v>
      </c>
      <c r="GU171" s="51" t="n">
        <v>95.0207539150191</v>
      </c>
      <c r="GV171" s="51" t="n">
        <v>94.349645315455</v>
      </c>
      <c r="GW171" s="51" t="n">
        <v>94.0858101265833</v>
      </c>
      <c r="GX171" s="51" t="n">
        <v>92.8274239071304</v>
      </c>
      <c r="GY171" s="51" t="n">
        <v>90.7002270988283</v>
      </c>
      <c r="GZ171" s="51" t="n">
        <v>94.8379100045228</v>
      </c>
      <c r="HA171" s="51" t="n">
        <v>95.9070025200501</v>
      </c>
      <c r="HB171" s="51" t="n">
        <v>101.706722705308</v>
      </c>
      <c r="HC171" s="51" t="n">
        <v>98.7753172424204</v>
      </c>
      <c r="HD171" s="51" t="n">
        <v>99.336934996858</v>
      </c>
      <c r="HE171" s="51" t="n">
        <v>97.4173798193609</v>
      </c>
      <c r="HF171" s="51" t="n">
        <v>97.0881877627618</v>
      </c>
      <c r="HG171" s="51" t="n">
        <v>100.286279859109</v>
      </c>
      <c r="HH171" s="51" t="n">
        <v>99.9055111652612</v>
      </c>
      <c r="HI171" s="51" t="n">
        <v>99.4302601265964</v>
      </c>
      <c r="HJ171" s="51" t="n">
        <v>97.9809037979185</v>
      </c>
      <c r="HK171" s="51" t="n">
        <v>98.4221240712736</v>
      </c>
      <c r="HL171" s="51" t="n">
        <v>99.2039006950562</v>
      </c>
      <c r="HM171" s="51" t="n">
        <v>102.014244970914</v>
      </c>
      <c r="HN171" s="51" t="n">
        <v>104.241970579581</v>
      </c>
      <c r="HO171" s="51" t="n">
        <v>99.7038353224115</v>
      </c>
      <c r="HP171" s="51" t="n">
        <v>98.4619692975536</v>
      </c>
      <c r="HQ171" s="51" t="n">
        <v>99.3964703431924</v>
      </c>
      <c r="HR171" s="51" t="n">
        <v>99.8299304744711</v>
      </c>
      <c r="HS171" s="51" t="n">
        <v>100.552064378377</v>
      </c>
      <c r="HT171" s="51" t="n">
        <v>100.141524896481</v>
      </c>
      <c r="HU171" s="51" t="n">
        <v>99.4673937228611</v>
      </c>
      <c r="HV171" s="51" t="n">
        <v>99.5035290268676</v>
      </c>
      <c r="HW171" s="51" t="n">
        <v>100</v>
      </c>
      <c r="HX171" s="51" t="n">
        <v>99.9440707202275</v>
      </c>
      <c r="HY171" s="51" t="n">
        <v>101.479597745076</v>
      </c>
      <c r="HZ171" s="51" t="n">
        <v>99.9153578683802</v>
      </c>
      <c r="IA171" s="51" t="n">
        <v>99.9106468317348</v>
      </c>
      <c r="IB171" s="51" t="n">
        <v>100.641674501815</v>
      </c>
      <c r="IC171" s="51" t="n">
        <v>100.191646803061</v>
      </c>
      <c r="ID171" s="51" t="n">
        <v>101.021162524747</v>
      </c>
      <c r="IE171" s="51" t="n">
        <v>101.317686280932</v>
      </c>
      <c r="IF171" s="51" t="n">
        <v>100.848996233447</v>
      </c>
      <c r="IG171" s="51" t="n">
        <v>101.458475790927</v>
      </c>
      <c r="IH171" s="51" t="n">
        <v>99.8349090102902</v>
      </c>
      <c r="II171" s="51" t="n">
        <v>99.6373906886124</v>
      </c>
      <c r="IJ171" s="51" t="n">
        <v>99.0542216694945</v>
      </c>
      <c r="IK171" s="51" t="n">
        <v>98.3225551094015</v>
      </c>
      <c r="IL171" s="51" t="n">
        <v>100.383650014067</v>
      </c>
      <c r="IM171" s="51" t="n">
        <v>100.788215189975</v>
      </c>
      <c r="IN171" s="51" t="n">
        <v>100.950423561218</v>
      </c>
      <c r="IO171" s="51" t="n">
        <v>102.080755205177</v>
      </c>
      <c r="IP171" s="51" t="n">
        <v>105.513926039822</v>
      </c>
      <c r="IQ171" s="51" t="n">
        <v>105.188059659478</v>
      </c>
      <c r="IR171" s="51" t="n">
        <v>104.241791141828</v>
      </c>
      <c r="IS171" s="51" t="n">
        <v>103.033376797982</v>
      </c>
      <c r="IT171" s="51" t="n">
        <v>103.822331535814</v>
      </c>
      <c r="IU171" s="51" t="n">
        <v>102.965666767884</v>
      </c>
      <c r="IV171" s="51" t="n">
        <v>104.219384642447</v>
      </c>
      <c r="IW171" s="51" t="n">
        <v>105.583954425571</v>
      </c>
      <c r="IX171" s="51" t="n">
        <v>107.521411345695</v>
      </c>
      <c r="IY171" s="51" t="n">
        <v>104.912411002974</v>
      </c>
      <c r="IZ171" s="51" t="n">
        <v>107.037349642342</v>
      </c>
      <c r="JA171" s="51" t="n">
        <v>108.206972047989</v>
      </c>
      <c r="JB171" s="51" t="n">
        <v>105.229342982527</v>
      </c>
      <c r="JC171" s="51" t="n">
        <v>105.894976021007</v>
      </c>
      <c r="JD171" s="51" t="n">
        <v>106.00150262102</v>
      </c>
      <c r="JE171" s="51" t="n">
        <v>105.799025917573</v>
      </c>
      <c r="JF171" s="51" t="n">
        <v>105.100538797412</v>
      </c>
      <c r="JG171" s="51" t="n">
        <v>107.710126587368</v>
      </c>
      <c r="JH171" s="51" t="n">
        <v>111.429699119773</v>
      </c>
      <c r="JI171" s="51" t="n">
        <v>112.053075292117</v>
      </c>
      <c r="JJ171" s="51" t="n">
        <v>111.846061949814</v>
      </c>
      <c r="JK171" s="51" t="n">
        <v>110.783092999743</v>
      </c>
      <c r="JL171" s="51" t="n">
        <v>110.225003857279</v>
      </c>
      <c r="JM171" s="51" t="n">
        <v>109.062910832026</v>
      </c>
      <c r="JN171" s="51" t="n">
        <v>112.468759669914</v>
      </c>
      <c r="JO171" s="51" t="n">
        <v>113.392027308078</v>
      </c>
      <c r="JP171" s="51" t="n">
        <v>111.59338820254</v>
      </c>
      <c r="JQ171" s="51" t="n">
        <v>112.832545323329</v>
      </c>
      <c r="JR171" s="51" t="n">
        <v>112.944602995908</v>
      </c>
      <c r="JS171" s="51" t="n">
        <v>116.973520433909</v>
      </c>
      <c r="JT171" s="51" t="n">
        <v>117.870870391739</v>
      </c>
      <c r="JU171" s="51" t="n">
        <v>123.993101064067</v>
      </c>
      <c r="JV171" s="51" t="n">
        <v>128.952399446711</v>
      </c>
      <c r="JW171" s="51" t="n">
        <v>124.151200077986</v>
      </c>
      <c r="JX171" s="51" t="n">
        <v>121.243560747983</v>
      </c>
      <c r="JY171" s="51" t="n">
        <v>121.465602448496</v>
      </c>
      <c r="JZ171" s="51" t="n">
        <v>125.427074527849</v>
      </c>
      <c r="KA171" s="51" t="n">
        <v>123.996649979806</v>
      </c>
      <c r="KB171" s="51" t="n">
        <v>121.441603082113</v>
      </c>
      <c r="KC171" s="51" t="n">
        <v>120.561049652396</v>
      </c>
      <c r="KD171" s="51" t="n">
        <v>118.28554352096</v>
      </c>
      <c r="KE171" s="51" t="n">
        <v>118.24718785568</v>
      </c>
      <c r="KF171" s="51" t="n">
        <v>118.063280156737</v>
      </c>
      <c r="KG171" s="51" t="n">
        <v>119.859606880016</v>
      </c>
      <c r="KH171" s="51" t="n">
        <v>121.29136695615</v>
      </c>
      <c r="KI171" s="51" t="n">
        <v>120.533918083349</v>
      </c>
      <c r="KJ171" s="51" t="n">
        <v>119.716269333439</v>
      </c>
      <c r="KK171" s="51" t="n">
        <v>120.138401905358</v>
      </c>
      <c r="KL171" s="51" t="n">
        <v>121.523863044082</v>
      </c>
      <c r="KM171" s="51" t="n">
        <v>121.050695625885</v>
      </c>
      <c r="KN171" s="51" t="n">
        <v>123.42948648488</v>
      </c>
      <c r="KO171" s="51" t="n">
        <v>123.528206173272</v>
      </c>
      <c r="KP171" s="51" t="n">
        <v>124.747956032262</v>
      </c>
      <c r="KQ171" s="51" t="n">
        <v>130.125522792503</v>
      </c>
      <c r="KR171" s="51" t="n">
        <v>132.240748724816</v>
      </c>
      <c r="KS171" s="51" t="n">
        <v>139.687203169933</v>
      </c>
      <c r="KT171" s="51" t="n">
        <v>132.011720878145</v>
      </c>
      <c r="KU171" s="51" t="n">
        <v>130.215343890111</v>
      </c>
      <c r="KV171" s="51" t="n">
        <v>125.755075654537</v>
      </c>
      <c r="KW171" s="51" t="n">
        <v>125.223768029157</v>
      </c>
      <c r="KX171" s="51" t="n">
        <v>129.381061246207</v>
      </c>
      <c r="KY171" s="51" t="n">
        <v>130.66246978101</v>
      </c>
      <c r="KZ171" s="51" t="n">
        <v>130.186367539135</v>
      </c>
      <c r="LA171" s="51" t="n">
        <v>128.204247216709</v>
      </c>
      <c r="LB171" s="51" t="n">
        <v>129.031241631772</v>
      </c>
      <c r="LC171" s="51" t="n">
        <v>129.53611112403</v>
      </c>
      <c r="LD171" s="51" t="n">
        <v>133.34737120774</v>
      </c>
      <c r="LE171" s="51" t="n">
        <v>130.92059524869</v>
      </c>
      <c r="LF171" s="51" t="n">
        <v>132.203548911436</v>
      </c>
      <c r="LG171" s="51" t="n">
        <v>132.499574950227</v>
      </c>
      <c r="LH171" s="51" t="n">
        <v>131.331538494483</v>
      </c>
      <c r="LI171" s="51" t="n">
        <v>131.786066816969</v>
      </c>
      <c r="LJ171" s="51" t="n">
        <v>131.951898088471</v>
      </c>
      <c r="LK171" s="51" t="n">
        <v>133.036220311034</v>
      </c>
      <c r="LL171" s="51" t="n">
        <v>133.980139953315</v>
      </c>
      <c r="LM171" s="51" t="n">
        <v>135.303197975404</v>
      </c>
      <c r="LN171" s="51" t="n">
        <v>137.485101239502</v>
      </c>
      <c r="LO171" s="51" t="n">
        <v>142.598616497035</v>
      </c>
      <c r="LP171" s="51" t="n">
        <v>154.531265462343</v>
      </c>
      <c r="LQ171" s="51" t="n">
        <v>157.5</v>
      </c>
      <c r="LR171" s="51" t="n">
        <v>155.523467229697</v>
      </c>
      <c r="LS171" s="51" t="n">
        <v>156.600441740681</v>
      </c>
      <c r="LT171" s="51" t="n">
        <v>154.773594063757</v>
      </c>
      <c r="LU171" s="51" t="n">
        <v>156.148016057589</v>
      </c>
      <c r="LV171" s="51" t="n">
        <v>158.781680141321</v>
      </c>
      <c r="LW171" s="51" t="n">
        <v>162.639914708806</v>
      </c>
      <c r="LX171" s="51" t="n">
        <v>162.90411914847</v>
      </c>
      <c r="LY171" s="51" t="n">
        <v>162.24181079702</v>
      </c>
      <c r="LZ171" s="51" t="n">
        <v>162.575211335836</v>
      </c>
      <c r="MA171" s="51" t="n">
        <v>164.523891799285</v>
      </c>
      <c r="MB171" s="51" t="n">
        <v>165.827669141754</v>
      </c>
      <c r="MC171" s="51" t="n">
        <v>164.381363770031</v>
      </c>
      <c r="MD171" s="51" t="n">
        <v>164.8</v>
      </c>
      <c r="ME171" s="51" t="n">
        <v>164.2</v>
      </c>
      <c r="MF171" s="51"/>
      <c r="MG171" s="51"/>
      <c r="MH171" s="51"/>
      <c r="MI171" s="51"/>
      <c r="MJ171" s="51"/>
      <c r="MK171" s="51"/>
      <c r="ML171" s="51"/>
      <c r="MM171" s="51"/>
      <c r="MN171" s="51"/>
      <c r="MO171" s="51"/>
      <c r="MP171" s="51"/>
      <c r="MQ171" s="51"/>
      <c r="MR171" s="51"/>
      <c r="MS171" s="51"/>
      <c r="MT171" s="51"/>
      <c r="MU171" s="51"/>
      <c r="MV171" s="51"/>
      <c r="MW171" s="51"/>
    </row>
    <row r="172" customFormat="false" ht="15" hidden="false" customHeight="false" outlineLevel="0" collapsed="false">
      <c r="A172" s="50" t="s">
        <v>818</v>
      </c>
      <c r="B172" s="404" t="n">
        <v>9.99999999997669E-005</v>
      </c>
      <c r="C172" s="51"/>
      <c r="D172" s="51"/>
      <c r="E172" s="51"/>
      <c r="F172" s="51"/>
      <c r="G172" s="51"/>
      <c r="H172" s="51"/>
      <c r="I172" s="5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c r="BA172" s="51"/>
      <c r="BB172" s="51"/>
      <c r="BC172" s="51"/>
      <c r="BD172" s="51"/>
      <c r="BE172" s="51"/>
      <c r="BF172" s="51"/>
      <c r="BG172" s="51"/>
      <c r="BH172" s="51"/>
      <c r="BI172" s="51"/>
      <c r="BJ172" s="51"/>
      <c r="BK172" s="51"/>
      <c r="BL172" s="51"/>
      <c r="BM172" s="51"/>
      <c r="BN172" s="51"/>
      <c r="BO172" s="51"/>
      <c r="BP172" s="51"/>
      <c r="BQ172" s="51"/>
      <c r="BR172" s="51"/>
      <c r="BS172" s="51"/>
      <c r="BT172" s="51"/>
      <c r="BU172" s="51"/>
      <c r="BV172" s="51"/>
      <c r="BW172" s="51"/>
      <c r="BX172" s="51"/>
      <c r="BY172" s="51"/>
      <c r="BZ172" s="51"/>
      <c r="CA172" s="51"/>
      <c r="CB172" s="51"/>
      <c r="CC172" s="51"/>
      <c r="CD172" s="51"/>
      <c r="CE172" s="51"/>
      <c r="CF172" s="51"/>
      <c r="CG172" s="51"/>
      <c r="CH172" s="51"/>
      <c r="CI172" s="51"/>
      <c r="CJ172" s="51"/>
      <c r="CK172" s="51"/>
      <c r="CL172" s="51"/>
      <c r="CM172" s="51"/>
      <c r="CN172" s="51"/>
      <c r="CO172" s="51"/>
      <c r="CP172" s="51"/>
      <c r="CQ172" s="51"/>
      <c r="CR172" s="51"/>
      <c r="CS172" s="51"/>
      <c r="CT172" s="51"/>
      <c r="CU172" s="51"/>
      <c r="CV172" s="51"/>
      <c r="CW172" s="51"/>
      <c r="CX172" s="51"/>
      <c r="CY172" s="51"/>
      <c r="CZ172" s="51"/>
      <c r="DA172" s="51"/>
      <c r="DB172" s="51"/>
      <c r="DC172" s="51"/>
      <c r="DD172" s="51"/>
      <c r="DE172" s="51"/>
      <c r="DF172" s="51"/>
      <c r="DG172" s="51"/>
      <c r="DH172" s="51"/>
      <c r="DI172" s="51"/>
      <c r="DJ172" s="51"/>
      <c r="DK172" s="51"/>
      <c r="DL172" s="51"/>
      <c r="DM172" s="51"/>
      <c r="DN172" s="51"/>
      <c r="DO172" s="51"/>
      <c r="DP172" s="51"/>
      <c r="DQ172" s="51"/>
      <c r="DR172" s="51"/>
      <c r="DS172" s="51"/>
      <c r="DT172" s="51"/>
      <c r="DU172" s="51"/>
      <c r="DV172" s="51"/>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1"/>
      <c r="FA172" s="51"/>
      <c r="FB172" s="51"/>
      <c r="FC172" s="51"/>
      <c r="FD172" s="51"/>
      <c r="FE172" s="51"/>
      <c r="FF172" s="51"/>
      <c r="FG172" s="51"/>
      <c r="FH172" s="51"/>
      <c r="FI172" s="51"/>
      <c r="FJ172" s="51"/>
      <c r="FK172" s="51"/>
      <c r="FL172" s="51"/>
      <c r="FM172" s="51"/>
      <c r="FN172" s="51"/>
      <c r="FO172" s="51" t="n">
        <v>80.8100778290796</v>
      </c>
      <c r="FP172" s="51" t="n">
        <v>82.1241424671513</v>
      </c>
      <c r="FQ172" s="51" t="n">
        <v>82.4939376493513</v>
      </c>
      <c r="FR172" s="51" t="n">
        <v>82.5864888342533</v>
      </c>
      <c r="FS172" s="51" t="n">
        <v>82.5949901858456</v>
      </c>
      <c r="FT172" s="51" t="n">
        <v>82.4650161998971</v>
      </c>
      <c r="FU172" s="51" t="n">
        <v>82.5624086966727</v>
      </c>
      <c r="FV172" s="51" t="n">
        <v>84.2882066355078</v>
      </c>
      <c r="FW172" s="51" t="n">
        <v>85.3100052650364</v>
      </c>
      <c r="FX172" s="51" t="n">
        <v>85.4794611324367</v>
      </c>
      <c r="FY172" s="51" t="n">
        <v>83.0779327549867</v>
      </c>
      <c r="FZ172" s="51" t="n">
        <v>83.5856046030635</v>
      </c>
      <c r="GA172" s="51" t="n">
        <v>82.70547894417</v>
      </c>
      <c r="GB172" s="51" t="n">
        <v>83.4597231738728</v>
      </c>
      <c r="GC172" s="51" t="n">
        <v>85.877446987861</v>
      </c>
      <c r="GD172" s="51" t="n">
        <v>87.5212216699122</v>
      </c>
      <c r="GE172" s="51" t="n">
        <v>88.2217551027143</v>
      </c>
      <c r="GF172" s="51" t="n">
        <v>86.173290675908</v>
      </c>
      <c r="GG172" s="51" t="n">
        <v>86.1791865300502</v>
      </c>
      <c r="GH172" s="51" t="n">
        <v>88.0628150009102</v>
      </c>
      <c r="GI172" s="51" t="n">
        <v>88.5856469653393</v>
      </c>
      <c r="GJ172" s="51" t="n">
        <v>88.4283452017416</v>
      </c>
      <c r="GK172" s="51" t="n">
        <v>86.0788193047141</v>
      </c>
      <c r="GL172" s="51" t="n">
        <v>85.6279569055549</v>
      </c>
      <c r="GM172" s="51" t="n">
        <v>85.7283968115664</v>
      </c>
      <c r="GN172" s="51" t="n">
        <v>87.5900009293873</v>
      </c>
      <c r="GO172" s="51" t="n">
        <v>89.7362399310133</v>
      </c>
      <c r="GP172" s="51" t="n">
        <v>91.7628189801821</v>
      </c>
      <c r="GQ172" s="51" t="n">
        <v>92.6239308802802</v>
      </c>
      <c r="GR172" s="51" t="n">
        <v>91.309928209337</v>
      </c>
      <c r="GS172" s="51" t="n">
        <v>92.4308889581424</v>
      </c>
      <c r="GT172" s="51" t="n">
        <v>94.4616542182165</v>
      </c>
      <c r="GU172" s="51" t="n">
        <v>95.0207539153031</v>
      </c>
      <c r="GV172" s="51" t="n">
        <v>94.3496453151823</v>
      </c>
      <c r="GW172" s="51" t="n">
        <v>94.0858101265744</v>
      </c>
      <c r="GX172" s="51" t="n">
        <v>92.8274239070088</v>
      </c>
      <c r="GY172" s="51" t="n">
        <v>90.700227099104</v>
      </c>
      <c r="GZ172" s="51" t="n">
        <v>94.8379100046328</v>
      </c>
      <c r="HA172" s="51" t="n">
        <v>95.9070025200636</v>
      </c>
      <c r="HB172" s="51" t="n">
        <v>101.706722705081</v>
      </c>
      <c r="HC172" s="51" t="n">
        <v>98.7753172422554</v>
      </c>
      <c r="HD172" s="51" t="n">
        <v>99.3369349969224</v>
      </c>
      <c r="HE172" s="51" t="n">
        <v>97.4173798192424</v>
      </c>
      <c r="HF172" s="51" t="n">
        <v>97.088187762498</v>
      </c>
      <c r="HG172" s="51" t="n">
        <v>100.286279859108</v>
      </c>
      <c r="HH172" s="51" t="n">
        <v>99.9055111653964</v>
      </c>
      <c r="HI172" s="51" t="n">
        <v>99.4302601265941</v>
      </c>
      <c r="HJ172" s="51" t="n">
        <v>97.9809037979716</v>
      </c>
      <c r="HK172" s="51" t="n">
        <v>98.4221240713531</v>
      </c>
      <c r="HL172" s="51" t="n">
        <v>99.2039006951171</v>
      </c>
      <c r="HM172" s="51" t="n">
        <v>102.014244971086</v>
      </c>
      <c r="HN172" s="51" t="n">
        <v>104.241970579531</v>
      </c>
      <c r="HO172" s="51" t="n">
        <v>99.7038353226781</v>
      </c>
      <c r="HP172" s="51" t="n">
        <v>98.461969297632</v>
      </c>
      <c r="HQ172" s="51" t="n">
        <v>99.3964703429349</v>
      </c>
      <c r="HR172" s="51" t="n">
        <v>99.8299304742557</v>
      </c>
      <c r="HS172" s="51" t="n">
        <v>100.552064378358</v>
      </c>
      <c r="HT172" s="51" t="n">
        <v>100.141524896542</v>
      </c>
      <c r="HU172" s="51" t="n">
        <v>99.4673937226959</v>
      </c>
      <c r="HV172" s="51" t="n">
        <v>99.5035290267721</v>
      </c>
      <c r="HW172" s="51" t="n">
        <v>99.9999999998935</v>
      </c>
      <c r="HX172" s="51" t="n">
        <v>99.9440707199927</v>
      </c>
      <c r="HY172" s="51" t="n">
        <v>101.479597745281</v>
      </c>
      <c r="HZ172" s="51" t="n">
        <v>99.9153578683633</v>
      </c>
      <c r="IA172" s="51" t="n">
        <v>99.9106468317886</v>
      </c>
      <c r="IB172" s="51" t="n">
        <v>100.641674501624</v>
      </c>
      <c r="IC172" s="51" t="n">
        <v>100.191646802999</v>
      </c>
      <c r="ID172" s="51" t="n">
        <v>101.021162524863</v>
      </c>
      <c r="IE172" s="51" t="n">
        <v>101.3176862807</v>
      </c>
      <c r="IF172" s="51" t="n">
        <v>100.848996233533</v>
      </c>
      <c r="IG172" s="51" t="n">
        <v>101.458475791002</v>
      </c>
      <c r="IH172" s="51" t="n">
        <v>99.8349090101414</v>
      </c>
      <c r="II172" s="51" t="n">
        <v>99.6373906887378</v>
      </c>
      <c r="IJ172" s="51" t="n">
        <v>99.0542216693699</v>
      </c>
      <c r="IK172" s="51" t="n">
        <v>98.3225551095777</v>
      </c>
      <c r="IL172" s="51" t="n">
        <v>100.383650014157</v>
      </c>
      <c r="IM172" s="51" t="n">
        <v>100.788215189698</v>
      </c>
      <c r="IN172" s="51" t="n">
        <v>100.950423561131</v>
      </c>
      <c r="IO172" s="51" t="n">
        <v>102.080755205108</v>
      </c>
      <c r="IP172" s="51" t="n">
        <v>105.513926039842</v>
      </c>
      <c r="IQ172" s="51" t="n">
        <v>105.188059659194</v>
      </c>
      <c r="IR172" s="51" t="n">
        <v>104.241791141973</v>
      </c>
      <c r="IS172" s="51" t="n">
        <v>103.03337679771</v>
      </c>
      <c r="IT172" s="51" t="n">
        <v>103.82233153604</v>
      </c>
      <c r="IU172" s="51" t="n">
        <v>102.965666768073</v>
      </c>
      <c r="IV172" s="51" t="n">
        <v>104.219384642676</v>
      </c>
      <c r="IW172" s="51" t="n">
        <v>105.583954425452</v>
      </c>
      <c r="IX172" s="51" t="n">
        <v>107.521411345546</v>
      </c>
      <c r="IY172" s="51" t="n">
        <v>104.912411003234</v>
      </c>
      <c r="IZ172" s="51" t="n">
        <v>107.037349642482</v>
      </c>
      <c r="JA172" s="51" t="n">
        <v>108.206972048169</v>
      </c>
      <c r="JB172" s="51" t="n">
        <v>105.229342982614</v>
      </c>
      <c r="JC172" s="51" t="n">
        <v>105.894976021149</v>
      </c>
      <c r="JD172" s="51" t="n">
        <v>106.001502620799</v>
      </c>
      <c r="JE172" s="51" t="n">
        <v>105.799025917848</v>
      </c>
      <c r="JF172" s="51" t="n">
        <v>105.100538797532</v>
      </c>
      <c r="JG172" s="51" t="n">
        <v>107.710126587495</v>
      </c>
      <c r="JH172" s="51" t="n">
        <v>111.429699119831</v>
      </c>
      <c r="JI172" s="51" t="n">
        <v>112.053075292026</v>
      </c>
      <c r="JJ172" s="51" t="n">
        <v>111.846061949627</v>
      </c>
      <c r="JK172" s="51" t="n">
        <v>110.783092999672</v>
      </c>
      <c r="JL172" s="51" t="n">
        <v>110.22500385718</v>
      </c>
      <c r="JM172" s="51" t="n">
        <v>109.062910831926</v>
      </c>
      <c r="JN172" s="51" t="n">
        <v>112.46875967013</v>
      </c>
      <c r="JO172" s="51" t="n">
        <v>113.392027308176</v>
      </c>
      <c r="JP172" s="51" t="n">
        <v>111.593388202709</v>
      </c>
      <c r="JQ172" s="51" t="n">
        <v>112.832545323288</v>
      </c>
      <c r="JR172" s="51" t="n">
        <v>112.944602995784</v>
      </c>
      <c r="JS172" s="51" t="n">
        <v>116.973520434103</v>
      </c>
      <c r="JT172" s="51" t="n">
        <v>117.870870391578</v>
      </c>
      <c r="JU172" s="51" t="n">
        <v>123.993101064136</v>
      </c>
      <c r="JV172" s="51" t="n">
        <v>128.952399446264</v>
      </c>
      <c r="JW172" s="51" t="n">
        <v>124.151200077751</v>
      </c>
      <c r="JX172" s="51" t="n">
        <v>121.243560747863</v>
      </c>
      <c r="JY172" s="51" t="n">
        <v>121.465602448233</v>
      </c>
      <c r="JZ172" s="51" t="n">
        <v>125.427074527627</v>
      </c>
      <c r="KA172" s="51" t="n">
        <v>123.996649979582</v>
      </c>
      <c r="KB172" s="51" t="n">
        <v>121.441603082054</v>
      </c>
      <c r="KC172" s="51" t="n">
        <v>120.561049652666</v>
      </c>
      <c r="KD172" s="51" t="n">
        <v>118.285543521013</v>
      </c>
      <c r="KE172" s="51" t="n">
        <v>118.247187855783</v>
      </c>
      <c r="KF172" s="51" t="n">
        <v>118.063280156462</v>
      </c>
      <c r="KG172" s="51" t="n">
        <v>119.859606879781</v>
      </c>
      <c r="KH172" s="51" t="n">
        <v>121.291366956411</v>
      </c>
      <c r="KI172" s="51" t="n">
        <v>120.533918083509</v>
      </c>
      <c r="KJ172" s="51" t="n">
        <v>119.716269333635</v>
      </c>
      <c r="KK172" s="51" t="n">
        <v>120.13840190559</v>
      </c>
      <c r="KL172" s="51" t="n">
        <v>121.523863044162</v>
      </c>
      <c r="KM172" s="51" t="n">
        <v>121.050695625683</v>
      </c>
      <c r="KN172" s="51" t="n">
        <v>123.429486484964</v>
      </c>
      <c r="KO172" s="51" t="n">
        <v>123.528206173461</v>
      </c>
      <c r="KP172" s="51" t="n">
        <v>124.747956032525</v>
      </c>
      <c r="KQ172" s="51" t="n">
        <v>130.125522792058</v>
      </c>
      <c r="KR172" s="51" t="n">
        <v>132.24074872527</v>
      </c>
      <c r="KS172" s="51" t="n">
        <v>139.687203170044</v>
      </c>
      <c r="KT172" s="51" t="n">
        <v>132.011720877631</v>
      </c>
      <c r="KU172" s="51" t="n">
        <v>130.215343889832</v>
      </c>
      <c r="KV172" s="51" t="n">
        <v>125.755075654278</v>
      </c>
      <c r="KW172" s="51" t="n">
        <v>125.223768029282</v>
      </c>
      <c r="KX172" s="51" t="n">
        <v>129.381061246663</v>
      </c>
      <c r="KY172" s="51" t="n">
        <v>130.662469781025</v>
      </c>
      <c r="KZ172" s="51" t="n">
        <v>130.186367539631</v>
      </c>
      <c r="LA172" s="51" t="n">
        <v>128.204247216666</v>
      </c>
      <c r="LB172" s="51" t="n">
        <v>129.031241631698</v>
      </c>
      <c r="LC172" s="51" t="n">
        <v>129.536111124096</v>
      </c>
      <c r="LD172" s="51" t="n">
        <v>133.347371207344</v>
      </c>
      <c r="LE172" s="51" t="n">
        <v>130.920595248235</v>
      </c>
      <c r="LF172" s="51" t="n">
        <v>132.203548911751</v>
      </c>
      <c r="LG172" s="51" t="n">
        <v>132.499574950654</v>
      </c>
      <c r="LH172" s="51" t="n">
        <v>131.331538494969</v>
      </c>
      <c r="LI172" s="51" t="n">
        <v>131.78606681672</v>
      </c>
      <c r="LJ172" s="51" t="n">
        <v>131.951898088864</v>
      </c>
      <c r="LK172" s="51" t="n">
        <v>133.036220310669</v>
      </c>
      <c r="LL172" s="51" t="n">
        <v>133.980139953628</v>
      </c>
      <c r="LM172" s="51" t="n">
        <v>135.303197975741</v>
      </c>
      <c r="LN172" s="51" t="n">
        <v>137.485101239519</v>
      </c>
      <c r="LO172" s="51" t="n">
        <v>142.598616497069</v>
      </c>
      <c r="LP172" s="51" t="n">
        <v>154.531265462571</v>
      </c>
      <c r="LQ172" s="51" t="n">
        <v>157.499999999534</v>
      </c>
      <c r="LR172" s="51" t="n">
        <v>155.523467229879</v>
      </c>
      <c r="LS172" s="51" t="n">
        <v>156.600441741106</v>
      </c>
      <c r="LT172" s="51" t="n">
        <v>154.77359406368</v>
      </c>
      <c r="LU172" s="51" t="n">
        <v>156.148016057688</v>
      </c>
      <c r="LV172" s="51" t="n">
        <v>158.781680140815</v>
      </c>
      <c r="LW172" s="51" t="n">
        <v>162.639914709042</v>
      </c>
      <c r="LX172" s="51" t="n">
        <v>162.904119148656</v>
      </c>
      <c r="LY172" s="51" t="n">
        <v>162.241810797117</v>
      </c>
      <c r="LZ172" s="51" t="n">
        <v>162.575211336007</v>
      </c>
      <c r="MA172" s="51" t="n">
        <v>164.523891799642</v>
      </c>
      <c r="MB172" s="51" t="n">
        <v>165.827669141193</v>
      </c>
      <c r="MC172" s="51" t="n">
        <v>164.381363769492</v>
      </c>
      <c r="MD172" s="51" t="n">
        <v>164.800000000088</v>
      </c>
      <c r="ME172" s="51" t="n">
        <v>164.199999999544</v>
      </c>
      <c r="MF172" s="51"/>
      <c r="MG172" s="51"/>
      <c r="MH172" s="51"/>
      <c r="MI172" s="51"/>
      <c r="MJ172" s="51"/>
      <c r="MK172" s="51"/>
      <c r="ML172" s="51"/>
      <c r="MM172" s="51"/>
      <c r="MN172" s="51"/>
      <c r="MO172" s="51"/>
      <c r="MP172" s="51"/>
      <c r="MQ172" s="51"/>
      <c r="MR172" s="51"/>
      <c r="MS172" s="51"/>
      <c r="MT172" s="51"/>
      <c r="MU172" s="51"/>
      <c r="MV172" s="51"/>
      <c r="MW172" s="51"/>
    </row>
    <row r="173" customFormat="false" ht="15" hidden="false" customHeight="false" outlineLevel="0" collapsed="false">
      <c r="A173" s="50" t="s">
        <v>200</v>
      </c>
      <c r="B173" s="397" t="n">
        <v>217.138949334406</v>
      </c>
      <c r="C173" s="51"/>
      <c r="D173" s="51"/>
      <c r="E173" s="51"/>
      <c r="F173" s="51"/>
      <c r="G173" s="51"/>
      <c r="H173" s="51"/>
      <c r="I173" s="5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c r="BA173" s="51"/>
      <c r="BB173" s="51"/>
      <c r="BC173" s="51"/>
      <c r="BD173" s="51"/>
      <c r="BE173" s="51"/>
      <c r="BF173" s="51"/>
      <c r="BG173" s="51"/>
      <c r="BH173" s="51"/>
      <c r="BI173" s="51"/>
      <c r="BJ173" s="51"/>
      <c r="BK173" s="51"/>
      <c r="BL173" s="51"/>
      <c r="BM173" s="51"/>
      <c r="BN173" s="51"/>
      <c r="BO173" s="51"/>
      <c r="BP173" s="51"/>
      <c r="BQ173" s="51"/>
      <c r="BR173" s="51"/>
      <c r="BS173" s="51"/>
      <c r="BT173" s="51"/>
      <c r="BU173" s="51"/>
      <c r="BV173" s="51"/>
      <c r="BW173" s="51"/>
      <c r="BX173" s="51"/>
      <c r="BY173" s="51"/>
      <c r="BZ173" s="51"/>
      <c r="CA173" s="51"/>
      <c r="CB173" s="51"/>
      <c r="CC173" s="51"/>
      <c r="CD173" s="51"/>
      <c r="CE173" s="51"/>
      <c r="CF173" s="51"/>
      <c r="CG173" s="51"/>
      <c r="CH173" s="51"/>
      <c r="CI173" s="51"/>
      <c r="CJ173" s="51"/>
      <c r="CK173" s="51"/>
      <c r="CL173" s="51"/>
      <c r="CM173" s="51"/>
      <c r="CN173" s="51"/>
      <c r="CO173" s="51"/>
      <c r="CP173" s="51"/>
      <c r="CQ173" s="51"/>
      <c r="CR173" s="51"/>
      <c r="CS173" s="51"/>
      <c r="CT173" s="51"/>
      <c r="CU173" s="51"/>
      <c r="CV173" s="51"/>
      <c r="CW173" s="51"/>
      <c r="CX173" s="51"/>
      <c r="CY173" s="51"/>
      <c r="CZ173" s="51"/>
      <c r="DA173" s="51"/>
      <c r="DB173" s="51"/>
      <c r="DC173" s="51"/>
      <c r="DD173" s="51"/>
      <c r="DE173" s="51"/>
      <c r="DF173" s="51"/>
      <c r="DG173" s="51"/>
      <c r="DH173" s="51"/>
      <c r="DI173" s="51"/>
      <c r="DJ173" s="51"/>
      <c r="DK173" s="51"/>
      <c r="DL173" s="51"/>
      <c r="DM173" s="51"/>
      <c r="DN173" s="51"/>
      <c r="DO173" s="51"/>
      <c r="DP173" s="51"/>
      <c r="DQ173" s="51"/>
      <c r="DR173" s="51"/>
      <c r="DS173" s="51"/>
      <c r="DT173" s="51"/>
      <c r="DU173" s="51"/>
      <c r="DV173" s="51"/>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1"/>
      <c r="FA173" s="51"/>
      <c r="FB173" s="51"/>
      <c r="FC173" s="51"/>
      <c r="FD173" s="51"/>
      <c r="FE173" s="51"/>
      <c r="FF173" s="51"/>
      <c r="FG173" s="51"/>
      <c r="FH173" s="51"/>
      <c r="FI173" s="51"/>
      <c r="FJ173" s="51"/>
      <c r="FK173" s="51"/>
      <c r="FL173" s="51"/>
      <c r="FM173" s="51"/>
      <c r="FN173" s="51"/>
      <c r="FO173" s="51" t="n">
        <v>100.004929847694</v>
      </c>
      <c r="FP173" s="51" t="n">
        <v>100.262692915248</v>
      </c>
      <c r="FQ173" s="51" t="n">
        <v>100.265576982944</v>
      </c>
      <c r="FR173" s="51" t="n">
        <v>100.266907544929</v>
      </c>
      <c r="FS173" s="51" t="n">
        <v>99.6024851397071</v>
      </c>
      <c r="FT173" s="51" t="n">
        <v>99.2421269497971</v>
      </c>
      <c r="FU173" s="51" t="n">
        <v>99.3698046889787</v>
      </c>
      <c r="FV173" s="51" t="n">
        <v>98.58302146886</v>
      </c>
      <c r="FW173" s="51" t="n">
        <v>96.8664381138278</v>
      </c>
      <c r="FX173" s="51" t="n">
        <v>97.2942750637146</v>
      </c>
      <c r="FY173" s="51" t="n">
        <v>96.4537567626161</v>
      </c>
      <c r="FZ173" s="51" t="n">
        <v>96.0903271407746</v>
      </c>
      <c r="GA173" s="51" t="n">
        <v>95.7152841150206</v>
      </c>
      <c r="GB173" s="51" t="n">
        <v>94.7276022608381</v>
      </c>
      <c r="GC173" s="51" t="n">
        <v>95.0800627396042</v>
      </c>
      <c r="GD173" s="51" t="n">
        <v>94.8594143660058</v>
      </c>
      <c r="GE173" s="51" t="n">
        <v>94.8081730956778</v>
      </c>
      <c r="GF173" s="51" t="n">
        <v>94.3966370045425</v>
      </c>
      <c r="GG173" s="51" t="n">
        <v>94.1703136423935</v>
      </c>
      <c r="GH173" s="51" t="n">
        <v>93.3640442699886</v>
      </c>
      <c r="GI173" s="51" t="n">
        <v>92.1567917497881</v>
      </c>
      <c r="GJ173" s="51" t="n">
        <v>93.9937060276609</v>
      </c>
      <c r="GK173" s="51" t="n">
        <v>92.789536665903</v>
      </c>
      <c r="GL173" s="51" t="n">
        <v>92.7143051718662</v>
      </c>
      <c r="GM173" s="51" t="n">
        <v>92.9003427025928</v>
      </c>
      <c r="GN173" s="51" t="n">
        <v>94.5282246813277</v>
      </c>
      <c r="GO173" s="51" t="n">
        <v>96.0190377926327</v>
      </c>
      <c r="GP173" s="51" t="n">
        <v>95.5489667548691</v>
      </c>
      <c r="GQ173" s="51" t="n">
        <v>94.5932919385652</v>
      </c>
      <c r="GR173" s="51" t="n">
        <v>95.4211196537109</v>
      </c>
      <c r="GS173" s="51" t="n">
        <v>96.9551046163024</v>
      </c>
      <c r="GT173" s="51" t="n">
        <v>97.8453004082826</v>
      </c>
      <c r="GU173" s="51" t="n">
        <v>97.1554191533256</v>
      </c>
      <c r="GV173" s="51" t="n">
        <v>97.3518704521229</v>
      </c>
      <c r="GW173" s="51" t="n">
        <v>96.9740975315477</v>
      </c>
      <c r="GX173" s="51" t="n">
        <v>96.1303943828527</v>
      </c>
      <c r="GY173" s="51" t="n">
        <v>97.0169026498903</v>
      </c>
      <c r="GZ173" s="51" t="n">
        <v>96.9729430836964</v>
      </c>
      <c r="HA173" s="51" t="n">
        <v>97.3991425079738</v>
      </c>
      <c r="HB173" s="51" t="n">
        <v>97.4251241145694</v>
      </c>
      <c r="HC173" s="51" t="n">
        <v>97.5786804258496</v>
      </c>
      <c r="HD173" s="51" t="n">
        <v>97.7330766891175</v>
      </c>
      <c r="HE173" s="51" t="n">
        <v>97.7179464268704</v>
      </c>
      <c r="HF173" s="51" t="n">
        <v>98.4670329981809</v>
      </c>
      <c r="HG173" s="51" t="n">
        <v>98.8801369254914</v>
      </c>
      <c r="HH173" s="51" t="n">
        <v>98.8193542218808</v>
      </c>
      <c r="HI173" s="51" t="n">
        <v>100.172102467598</v>
      </c>
      <c r="HJ173" s="51" t="n">
        <v>99.7038517890485</v>
      </c>
      <c r="HK173" s="51" t="n">
        <v>100.457398777432</v>
      </c>
      <c r="HL173" s="51" t="n">
        <v>100.626973228449</v>
      </c>
      <c r="HM173" s="51" t="n">
        <v>100.775028580936</v>
      </c>
      <c r="HN173" s="51" t="n">
        <v>101.034422915352</v>
      </c>
      <c r="HO173" s="51" t="n">
        <v>101.103860016442</v>
      </c>
      <c r="HP173" s="51" t="n">
        <v>101.018665252374</v>
      </c>
      <c r="HQ173" s="51" t="n">
        <v>99.6469599735269</v>
      </c>
      <c r="HR173" s="51" t="n">
        <v>100.75663981281</v>
      </c>
      <c r="HS173" s="51" t="n">
        <v>99.6180633306144</v>
      </c>
      <c r="HT173" s="51" t="n">
        <v>99.7537600986627</v>
      </c>
      <c r="HU173" s="51" t="n">
        <v>99.2762978512104</v>
      </c>
      <c r="HV173" s="51" t="n">
        <v>99.7664714857427</v>
      </c>
      <c r="HW173" s="51" t="n">
        <v>100</v>
      </c>
      <c r="HX173" s="51" t="n">
        <v>102.70597417355</v>
      </c>
      <c r="HY173" s="51" t="n">
        <v>101.566797186209</v>
      </c>
      <c r="HZ173" s="51" t="n">
        <v>101.400077437201</v>
      </c>
      <c r="IA173" s="51" t="n">
        <v>101.073638295206</v>
      </c>
      <c r="IB173" s="51" t="n">
        <v>102.249452878435</v>
      </c>
      <c r="IC173" s="51" t="n">
        <v>102.243587738761</v>
      </c>
      <c r="ID173" s="51" t="n">
        <v>102.694120547674</v>
      </c>
      <c r="IE173" s="51" t="n">
        <v>102.409955976009</v>
      </c>
      <c r="IF173" s="51" t="n">
        <v>102.261204051312</v>
      </c>
      <c r="IG173" s="51" t="n">
        <v>101.801616324248</v>
      </c>
      <c r="IH173" s="51" t="n">
        <v>101.340805185805</v>
      </c>
      <c r="II173" s="51" t="n">
        <v>101.33760187183</v>
      </c>
      <c r="IJ173" s="51" t="n">
        <v>102.052867636828</v>
      </c>
      <c r="IK173" s="51" t="n">
        <v>101.830073654185</v>
      </c>
      <c r="IL173" s="51" t="n">
        <v>101.596425724307</v>
      </c>
      <c r="IM173" s="51" t="n">
        <v>101.367570532918</v>
      </c>
      <c r="IN173" s="51" t="n">
        <v>102.261622957763</v>
      </c>
      <c r="IO173" s="51" t="n">
        <v>102.132851796573</v>
      </c>
      <c r="IP173" s="51" t="n">
        <v>101.945441808341</v>
      </c>
      <c r="IQ173" s="51" t="n">
        <v>101.962429168332</v>
      </c>
      <c r="IR173" s="51" t="n">
        <v>102.089727888307</v>
      </c>
      <c r="IS173" s="51" t="n">
        <v>101.774072972218</v>
      </c>
      <c r="IT173" s="51" t="n">
        <v>101.738488189437</v>
      </c>
      <c r="IU173" s="51" t="n">
        <v>101.412609966015</v>
      </c>
      <c r="IV173" s="51" t="n">
        <v>101.701030280223</v>
      </c>
      <c r="IW173" s="51" t="n">
        <v>101.14081202087</v>
      </c>
      <c r="IX173" s="51" t="n">
        <v>100.672068471427</v>
      </c>
      <c r="IY173" s="51" t="n">
        <v>100.872974448767</v>
      </c>
      <c r="IZ173" s="51" t="n">
        <v>100.996409267325</v>
      </c>
      <c r="JA173" s="51" t="n">
        <v>101.389781753242</v>
      </c>
      <c r="JB173" s="51" t="n">
        <v>101.952967048096</v>
      </c>
      <c r="JC173" s="51" t="n">
        <v>103.525639132961</v>
      </c>
      <c r="JD173" s="51" t="n">
        <v>103.421134508368</v>
      </c>
      <c r="JE173" s="51" t="n">
        <v>103.653447328244</v>
      </c>
      <c r="JF173" s="51" t="n">
        <v>103.594903033869</v>
      </c>
      <c r="JG173" s="51" t="n">
        <v>103.752642598889</v>
      </c>
      <c r="JH173" s="51" t="n">
        <v>103.216234118729</v>
      </c>
      <c r="JI173" s="51" t="n">
        <v>103.336470806449</v>
      </c>
      <c r="JJ173" s="51" t="n">
        <v>103.225138759699</v>
      </c>
      <c r="JK173" s="51" t="n">
        <v>103.816495474</v>
      </c>
      <c r="JL173" s="51" t="n">
        <v>103.650184951428</v>
      </c>
      <c r="JM173" s="51" t="n">
        <v>103.694468585696</v>
      </c>
      <c r="JN173" s="51" t="n">
        <v>102.88949394055</v>
      </c>
      <c r="JO173" s="51" t="n">
        <v>103.092732992837</v>
      </c>
      <c r="JP173" s="51" t="n">
        <v>104.032274614855</v>
      </c>
      <c r="JQ173" s="51" t="n">
        <v>104.043473776295</v>
      </c>
      <c r="JR173" s="51" t="n">
        <v>104.237643053215</v>
      </c>
      <c r="JS173" s="51" t="n">
        <v>104.442959321963</v>
      </c>
      <c r="JT173" s="51" t="n">
        <v>104.86016417641</v>
      </c>
      <c r="JU173" s="51" t="n">
        <v>104.976399311205</v>
      </c>
      <c r="JV173" s="51" t="n">
        <v>105.263099566623</v>
      </c>
      <c r="JW173" s="51" t="n">
        <v>105.265720297693</v>
      </c>
      <c r="JX173" s="51" t="n">
        <v>105.263134574435</v>
      </c>
      <c r="JY173" s="51" t="n">
        <v>105.314845933377</v>
      </c>
      <c r="JZ173" s="51" t="n">
        <v>105.36083373761</v>
      </c>
      <c r="KA173" s="51" t="n">
        <v>105.666575486332</v>
      </c>
      <c r="KB173" s="51" t="n">
        <v>106.380749376939</v>
      </c>
      <c r="KC173" s="51" t="n">
        <v>106.963004543021</v>
      </c>
      <c r="KD173" s="51" t="n">
        <v>107.183830479572</v>
      </c>
      <c r="KE173" s="51" t="n">
        <v>107.124908995968</v>
      </c>
      <c r="KF173" s="51" t="n">
        <v>107.306831035165</v>
      </c>
      <c r="KG173" s="51" t="n">
        <v>107.394667221356</v>
      </c>
      <c r="KH173" s="51" t="n">
        <v>107.717909719422</v>
      </c>
      <c r="KI173" s="51" t="n">
        <v>108.845972547428</v>
      </c>
      <c r="KJ173" s="51" t="n">
        <v>109.130098757182</v>
      </c>
      <c r="KK173" s="51" t="n">
        <v>109.532957861979</v>
      </c>
      <c r="KL173" s="51" t="n">
        <v>109.510654081719</v>
      </c>
      <c r="KM173" s="51" t="n">
        <v>109.876087209153</v>
      </c>
      <c r="KN173" s="51" t="n">
        <v>109.731843599734</v>
      </c>
      <c r="KO173" s="51" t="n">
        <v>109.604838441948</v>
      </c>
      <c r="KP173" s="51" t="n">
        <v>109.945729231941</v>
      </c>
      <c r="KQ173" s="51" t="n">
        <v>110.109917419814</v>
      </c>
      <c r="KR173" s="51" t="n">
        <v>110.467931102018</v>
      </c>
      <c r="KS173" s="51" t="n">
        <v>111.049065936205</v>
      </c>
      <c r="KT173" s="51" t="n">
        <v>110.985457553298</v>
      </c>
      <c r="KU173" s="51" t="n">
        <v>111.324562506396</v>
      </c>
      <c r="KV173" s="51" t="n">
        <v>111.579247302738</v>
      </c>
      <c r="KW173" s="51" t="n">
        <v>111.7199176248</v>
      </c>
      <c r="KX173" s="51" t="n">
        <v>112.291229326554</v>
      </c>
      <c r="KY173" s="51" t="n">
        <v>112.829121438338</v>
      </c>
      <c r="KZ173" s="51" t="n">
        <v>114.300841457852</v>
      </c>
      <c r="LA173" s="51" t="n">
        <v>114.192443790588</v>
      </c>
      <c r="LB173" s="51" t="n">
        <v>114.821819868143</v>
      </c>
      <c r="LC173" s="51" t="n">
        <v>114.85639246634</v>
      </c>
      <c r="LD173" s="51" t="n">
        <v>115.033177644322</v>
      </c>
      <c r="LE173" s="51" t="n">
        <v>115.629275116637</v>
      </c>
      <c r="LF173" s="51" t="n">
        <v>116.741243431834</v>
      </c>
      <c r="LG173" s="51" t="n">
        <v>116.602664521458</v>
      </c>
      <c r="LH173" s="51" t="n">
        <v>116.794090184302</v>
      </c>
      <c r="LI173" s="51" t="n">
        <v>117.838222251379</v>
      </c>
      <c r="LJ173" s="51" t="n">
        <v>118.748664761397</v>
      </c>
      <c r="LK173" s="51" t="n">
        <v>121.653382467451</v>
      </c>
      <c r="LL173" s="51" t="n">
        <v>123.801866464924</v>
      </c>
      <c r="LM173" s="51" t="n">
        <v>125.269722833143</v>
      </c>
      <c r="LN173" s="51" t="n">
        <v>127.067843009215</v>
      </c>
      <c r="LO173" s="51" t="n">
        <v>126.49754145297</v>
      </c>
      <c r="LP173" s="51" t="n">
        <v>127.825948388652</v>
      </c>
      <c r="LQ173" s="51" t="n">
        <v>129.4</v>
      </c>
      <c r="LR173" s="51" t="n">
        <v>131.045171814616</v>
      </c>
      <c r="LS173" s="51" t="n">
        <v>134.961736416033</v>
      </c>
      <c r="LT173" s="51" t="n">
        <v>143.938518365708</v>
      </c>
      <c r="LU173" s="51" t="n">
        <v>145.893267948183</v>
      </c>
      <c r="LV173" s="51" t="n">
        <v>146.007057214307</v>
      </c>
      <c r="LW173" s="51" t="n">
        <v>147.640478473074</v>
      </c>
      <c r="LX173" s="51" t="n">
        <v>148.034820582766</v>
      </c>
      <c r="LY173" s="51" t="n">
        <v>148.721538231807</v>
      </c>
      <c r="LZ173" s="51" t="n">
        <v>149.905248895438</v>
      </c>
      <c r="MA173" s="51" t="n">
        <v>150.027766181371</v>
      </c>
      <c r="MB173" s="51" t="n">
        <v>150.791775174655</v>
      </c>
      <c r="MC173" s="51" t="n">
        <v>151.159011301265</v>
      </c>
      <c r="MD173" s="51" t="n">
        <v>151.7</v>
      </c>
      <c r="ME173" s="51" t="n">
        <v>152.7</v>
      </c>
      <c r="MF173" s="51"/>
      <c r="MG173" s="51"/>
      <c r="MH173" s="51"/>
      <c r="MI173" s="51"/>
      <c r="MJ173" s="51"/>
      <c r="MK173" s="51"/>
      <c r="ML173" s="51"/>
      <c r="MM173" s="51"/>
      <c r="MN173" s="51"/>
      <c r="MO173" s="51"/>
      <c r="MP173" s="51"/>
      <c r="MQ173" s="51"/>
      <c r="MR173" s="51"/>
      <c r="MS173" s="51"/>
      <c r="MT173" s="51"/>
      <c r="MU173" s="51"/>
      <c r="MV173" s="51"/>
      <c r="MW173" s="51"/>
    </row>
    <row r="174" customFormat="false" ht="15" hidden="false" customHeight="false" outlineLevel="0" collapsed="false">
      <c r="A174" s="50" t="s">
        <v>201</v>
      </c>
      <c r="B174" s="402" t="n">
        <v>789.471785548962</v>
      </c>
      <c r="C174" s="51"/>
      <c r="D174" s="51"/>
      <c r="E174" s="51"/>
      <c r="F174" s="51"/>
      <c r="G174" s="51"/>
      <c r="H174" s="51"/>
      <c r="I174" s="5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c r="BA174" s="51"/>
      <c r="BB174" s="51"/>
      <c r="BC174" s="51"/>
      <c r="BD174" s="51"/>
      <c r="BE174" s="51"/>
      <c r="BF174" s="51"/>
      <c r="BG174" s="51"/>
      <c r="BH174" s="51"/>
      <c r="BI174" s="51"/>
      <c r="BJ174" s="51"/>
      <c r="BK174" s="51"/>
      <c r="BL174" s="51"/>
      <c r="BM174" s="51"/>
      <c r="BN174" s="51"/>
      <c r="BO174" s="51"/>
      <c r="BP174" s="51"/>
      <c r="BQ174" s="51"/>
      <c r="BR174" s="51"/>
      <c r="BS174" s="51"/>
      <c r="BT174" s="51"/>
      <c r="BU174" s="51"/>
      <c r="BV174" s="51"/>
      <c r="BW174" s="51"/>
      <c r="BX174" s="51"/>
      <c r="BY174" s="51"/>
      <c r="BZ174" s="51"/>
      <c r="CA174" s="51"/>
      <c r="CB174" s="51"/>
      <c r="CC174" s="51"/>
      <c r="CD174" s="51"/>
      <c r="CE174" s="51"/>
      <c r="CF174" s="51"/>
      <c r="CG174" s="51"/>
      <c r="CH174" s="51"/>
      <c r="CI174" s="51"/>
      <c r="CJ174" s="51"/>
      <c r="CK174" s="51"/>
      <c r="CL174" s="51"/>
      <c r="CM174" s="51"/>
      <c r="CN174" s="51"/>
      <c r="CO174" s="51"/>
      <c r="CP174" s="51"/>
      <c r="CQ174" s="51"/>
      <c r="CR174" s="51"/>
      <c r="CS174" s="51"/>
      <c r="CT174" s="51"/>
      <c r="CU174" s="51"/>
      <c r="CV174" s="51"/>
      <c r="CW174" s="51"/>
      <c r="CX174" s="51"/>
      <c r="CY174" s="51"/>
      <c r="CZ174" s="51"/>
      <c r="DA174" s="51"/>
      <c r="DB174" s="51"/>
      <c r="DC174" s="51"/>
      <c r="DD174" s="51"/>
      <c r="DE174" s="51"/>
      <c r="DF174" s="51"/>
      <c r="DG174" s="51"/>
      <c r="DH174" s="51"/>
      <c r="DI174" s="51"/>
      <c r="DJ174" s="51"/>
      <c r="DK174" s="51"/>
      <c r="DL174" s="51"/>
      <c r="DM174" s="51"/>
      <c r="DN174" s="51"/>
      <c r="DO174" s="51"/>
      <c r="DP174" s="51"/>
      <c r="DQ174" s="51"/>
      <c r="DR174" s="51"/>
      <c r="DS174" s="51"/>
      <c r="DT174" s="51"/>
      <c r="DU174" s="51"/>
      <c r="DV174" s="51"/>
      <c r="DW174" s="51"/>
      <c r="DX174" s="51"/>
      <c r="DY174" s="51"/>
      <c r="DZ174" s="51"/>
      <c r="EA174" s="51"/>
      <c r="EB174" s="51"/>
      <c r="EC174" s="51"/>
      <c r="ED174" s="51"/>
      <c r="EE174" s="51"/>
      <c r="EF174" s="51"/>
      <c r="EG174" s="51"/>
      <c r="EH174" s="51"/>
      <c r="EI174" s="51"/>
      <c r="EJ174" s="51"/>
      <c r="EK174" s="51"/>
      <c r="EL174" s="51"/>
      <c r="EM174" s="51"/>
      <c r="EN174" s="51"/>
      <c r="EO174" s="51"/>
      <c r="EP174" s="51"/>
      <c r="EQ174" s="51"/>
      <c r="ER174" s="51"/>
      <c r="ES174" s="51"/>
      <c r="ET174" s="51"/>
      <c r="EU174" s="51"/>
      <c r="EV174" s="51"/>
      <c r="EW174" s="51"/>
      <c r="EX174" s="51"/>
      <c r="EY174" s="51"/>
      <c r="EZ174" s="51"/>
      <c r="FA174" s="51"/>
      <c r="FB174" s="51"/>
      <c r="FC174" s="51"/>
      <c r="FD174" s="51"/>
      <c r="FE174" s="51"/>
      <c r="FF174" s="51"/>
      <c r="FG174" s="51"/>
      <c r="FH174" s="51"/>
      <c r="FI174" s="51"/>
      <c r="FJ174" s="51"/>
      <c r="FK174" s="51"/>
      <c r="FL174" s="51"/>
      <c r="FM174" s="51"/>
      <c r="FN174" s="51"/>
      <c r="FO174" s="51" t="n">
        <v>94.2626689563958</v>
      </c>
      <c r="FP174" s="51" t="n">
        <v>95.4566853030527</v>
      </c>
      <c r="FQ174" s="51" t="n">
        <v>94.4815172449698</v>
      </c>
      <c r="FR174" s="51" t="n">
        <v>92.7613752673842</v>
      </c>
      <c r="FS174" s="51" t="n">
        <v>94.0517181052156</v>
      </c>
      <c r="FT174" s="51" t="n">
        <v>92.3472412207737</v>
      </c>
      <c r="FU174" s="51" t="n">
        <v>91.0858022862047</v>
      </c>
      <c r="FV174" s="51" t="n">
        <v>89.2675488671847</v>
      </c>
      <c r="FW174" s="51" t="n">
        <v>89.2402004822421</v>
      </c>
      <c r="FX174" s="51" t="n">
        <v>88.4482543832633</v>
      </c>
      <c r="FY174" s="51" t="n">
        <v>90.2020761844562</v>
      </c>
      <c r="FZ174" s="51" t="n">
        <v>90.139036301333</v>
      </c>
      <c r="GA174" s="51" t="n">
        <v>89.8173251464528</v>
      </c>
      <c r="GB174" s="51" t="n">
        <v>89.8406285469281</v>
      </c>
      <c r="GC174" s="51" t="n">
        <v>90.007531046585</v>
      </c>
      <c r="GD174" s="51" t="n">
        <v>90.2778973451147</v>
      </c>
      <c r="GE174" s="51" t="n">
        <v>89.5065398041527</v>
      </c>
      <c r="GF174" s="51" t="n">
        <v>88.3630530907032</v>
      </c>
      <c r="GG174" s="51" t="n">
        <v>87.8295208447046</v>
      </c>
      <c r="GH174" s="51" t="n">
        <v>87.9809316429087</v>
      </c>
      <c r="GI174" s="51" t="n">
        <v>87.7493792296881</v>
      </c>
      <c r="GJ174" s="51" t="n">
        <v>87.8288842522255</v>
      </c>
      <c r="GK174" s="51" t="n">
        <v>88.9315458159452</v>
      </c>
      <c r="GL174" s="51" t="n">
        <v>89.6953689817307</v>
      </c>
      <c r="GM174" s="51" t="n">
        <v>91.2653906418859</v>
      </c>
      <c r="GN174" s="51" t="n">
        <v>94.5193520619117</v>
      </c>
      <c r="GO174" s="51" t="n">
        <v>95.7967325522648</v>
      </c>
      <c r="GP174" s="51" t="n">
        <v>96.9980259404965</v>
      </c>
      <c r="GQ174" s="51" t="n">
        <v>99.9279831306122</v>
      </c>
      <c r="GR174" s="51" t="n">
        <v>100.934659213168</v>
      </c>
      <c r="GS174" s="51" t="n">
        <v>101.553881826016</v>
      </c>
      <c r="GT174" s="51" t="n">
        <v>101.454739872503</v>
      </c>
      <c r="GU174" s="51" t="n">
        <v>101.353901037252</v>
      </c>
      <c r="GV174" s="51" t="n">
        <v>101.599607851487</v>
      </c>
      <c r="GW174" s="51" t="n">
        <v>101.336249744331</v>
      </c>
      <c r="GX174" s="51" t="n">
        <v>101.881988179997</v>
      </c>
      <c r="GY174" s="51" t="n">
        <v>101.258809028987</v>
      </c>
      <c r="GZ174" s="51" t="n">
        <v>103.088962219731</v>
      </c>
      <c r="HA174" s="51" t="n">
        <v>103.332692308603</v>
      </c>
      <c r="HB174" s="51" t="n">
        <v>104.277497276337</v>
      </c>
      <c r="HC174" s="51" t="n">
        <v>106.02797042387</v>
      </c>
      <c r="HD174" s="51" t="n">
        <v>106.346097993238</v>
      </c>
      <c r="HE174" s="51" t="n">
        <v>105.733147758742</v>
      </c>
      <c r="HF174" s="51" t="n">
        <v>106.522503405835</v>
      </c>
      <c r="HG174" s="51" t="n">
        <v>107.733819831174</v>
      </c>
      <c r="HH174" s="51" t="n">
        <v>106.390109901204</v>
      </c>
      <c r="HI174" s="51" t="n">
        <v>106.058850404423</v>
      </c>
      <c r="HJ174" s="51" t="n">
        <v>106.726164867333</v>
      </c>
      <c r="HK174" s="51" t="n">
        <v>108.18830836566</v>
      </c>
      <c r="HL174" s="51" t="n">
        <v>108.464322498726</v>
      </c>
      <c r="HM174" s="51" t="n">
        <v>108.78809165965</v>
      </c>
      <c r="HN174" s="51" t="n">
        <v>109.049180562335</v>
      </c>
      <c r="HO174" s="51" t="n">
        <v>108.405907998948</v>
      </c>
      <c r="HP174" s="51" t="n">
        <v>108.409941270155</v>
      </c>
      <c r="HQ174" s="51" t="n">
        <v>109.218600817105</v>
      </c>
      <c r="HR174" s="51" t="n">
        <v>111.187939364328</v>
      </c>
      <c r="HS174" s="51" t="n">
        <v>110.714907100707</v>
      </c>
      <c r="HT174" s="51" t="n">
        <v>110.88443357668</v>
      </c>
      <c r="HU174" s="51" t="n">
        <v>109.96737316585</v>
      </c>
      <c r="HV174" s="51" t="n">
        <v>110.916753378917</v>
      </c>
      <c r="HW174" s="51" t="n">
        <v>111</v>
      </c>
      <c r="HX174" s="51" t="n">
        <v>110.646304414301</v>
      </c>
      <c r="HY174" s="51" t="n">
        <v>111.864784664316</v>
      </c>
      <c r="HZ174" s="51" t="n">
        <v>112.28028914188</v>
      </c>
      <c r="IA174" s="51" t="n">
        <v>112.555336600275</v>
      </c>
      <c r="IB174" s="51" t="n">
        <v>114.385759119468</v>
      </c>
      <c r="IC174" s="51" t="n">
        <v>114.507134348607</v>
      </c>
      <c r="ID174" s="51" t="n">
        <v>115.205630906221</v>
      </c>
      <c r="IE174" s="51" t="n">
        <v>115.188253155003</v>
      </c>
      <c r="IF174" s="51" t="n">
        <v>115.400110683764</v>
      </c>
      <c r="IG174" s="51" t="n">
        <v>116.737227741779</v>
      </c>
      <c r="IH174" s="51" t="n">
        <v>117.146591306774</v>
      </c>
      <c r="II174" s="51" t="n">
        <v>117.396058487908</v>
      </c>
      <c r="IJ174" s="51" t="n">
        <v>117.609992239953</v>
      </c>
      <c r="IK174" s="51" t="n">
        <v>117.7470038447</v>
      </c>
      <c r="IL174" s="51" t="n">
        <v>117.993633245014</v>
      </c>
      <c r="IM174" s="51" t="n">
        <v>118.125435149581</v>
      </c>
      <c r="IN174" s="51" t="n">
        <v>117.807569611209</v>
      </c>
      <c r="IO174" s="51" t="n">
        <v>118.187637102404</v>
      </c>
      <c r="IP174" s="51" t="n">
        <v>118.209879345293</v>
      </c>
      <c r="IQ174" s="51" t="n">
        <v>118.282954902114</v>
      </c>
      <c r="IR174" s="51" t="n">
        <v>118.531649306576</v>
      </c>
      <c r="IS174" s="51" t="n">
        <v>118.256325110768</v>
      </c>
      <c r="IT174" s="51" t="n">
        <v>118.377286198409</v>
      </c>
      <c r="IU174" s="51" t="n">
        <v>118.408893577891</v>
      </c>
      <c r="IV174" s="51" t="n">
        <v>118.762138075358</v>
      </c>
      <c r="IW174" s="51" t="n">
        <v>119.733575896848</v>
      </c>
      <c r="IX174" s="51" t="n">
        <v>120.728824949854</v>
      </c>
      <c r="IY174" s="51" t="n">
        <v>120.874706271376</v>
      </c>
      <c r="IZ174" s="51" t="n">
        <v>121.297889887356</v>
      </c>
      <c r="JA174" s="51" t="n">
        <v>122.112462660992</v>
      </c>
      <c r="JB174" s="51" t="n">
        <v>122.428867804866</v>
      </c>
      <c r="JC174" s="51" t="n">
        <v>124.252734205333</v>
      </c>
      <c r="JD174" s="51" t="n">
        <v>125.559803304892</v>
      </c>
      <c r="JE174" s="51" t="n">
        <v>126.570719619456</v>
      </c>
      <c r="JF174" s="51" t="n">
        <v>125.395011326284</v>
      </c>
      <c r="JG174" s="51" t="n">
        <v>125.870624982903</v>
      </c>
      <c r="JH174" s="51" t="n">
        <v>126.84084085483</v>
      </c>
      <c r="JI174" s="51" t="n">
        <v>127.910404460375</v>
      </c>
      <c r="JJ174" s="51" t="n">
        <v>127.602508093228</v>
      </c>
      <c r="JK174" s="51" t="n">
        <v>127.730735822755</v>
      </c>
      <c r="JL174" s="51" t="n">
        <v>127.903780642675</v>
      </c>
      <c r="JM174" s="51" t="n">
        <v>127.958571661071</v>
      </c>
      <c r="JN174" s="51" t="n">
        <v>129.169248264241</v>
      </c>
      <c r="JO174" s="51" t="n">
        <v>131.113290517825</v>
      </c>
      <c r="JP174" s="51" t="n">
        <v>129.930118901614</v>
      </c>
      <c r="JQ174" s="51" t="n">
        <v>130.359471134822</v>
      </c>
      <c r="JR174" s="51" t="n">
        <v>129.729565557635</v>
      </c>
      <c r="JS174" s="51" t="n">
        <v>130.100428665799</v>
      </c>
      <c r="JT174" s="51" t="n">
        <v>131.144964525476</v>
      </c>
      <c r="JU174" s="51" t="n">
        <v>130.724826637549</v>
      </c>
      <c r="JV174" s="51" t="n">
        <v>131.009100718881</v>
      </c>
      <c r="JW174" s="51" t="n">
        <v>130.63593491322</v>
      </c>
      <c r="JX174" s="51" t="n">
        <v>129.83650217915</v>
      </c>
      <c r="JY174" s="51" t="n">
        <v>130.803993818885</v>
      </c>
      <c r="JZ174" s="51" t="n">
        <v>130.758652387854</v>
      </c>
      <c r="KA174" s="51" t="n">
        <v>130.083497457301</v>
      </c>
      <c r="KB174" s="51" t="n">
        <v>130.031213846693</v>
      </c>
      <c r="KC174" s="51" t="n">
        <v>130.303932507116</v>
      </c>
      <c r="KD174" s="51" t="n">
        <v>129.927313193484</v>
      </c>
      <c r="KE174" s="51" t="n">
        <v>130.044078695568</v>
      </c>
      <c r="KF174" s="51" t="n">
        <v>131.959832388015</v>
      </c>
      <c r="KG174" s="51" t="n">
        <v>131.912310359479</v>
      </c>
      <c r="KH174" s="51" t="n">
        <v>133.008125827887</v>
      </c>
      <c r="KI174" s="51" t="n">
        <v>134.695190528477</v>
      </c>
      <c r="KJ174" s="51" t="n">
        <v>136.468393276148</v>
      </c>
      <c r="KK174" s="51" t="n">
        <v>136.297691087548</v>
      </c>
      <c r="KL174" s="51" t="n">
        <v>137.116324221633</v>
      </c>
      <c r="KM174" s="51" t="n">
        <v>136.67555150396</v>
      </c>
      <c r="KN174" s="51" t="n">
        <v>135.004740999412</v>
      </c>
      <c r="KO174" s="51" t="n">
        <v>134.496907000272</v>
      </c>
      <c r="KP174" s="51" t="n">
        <v>135.281770490761</v>
      </c>
      <c r="KQ174" s="51" t="n">
        <v>137.494562315022</v>
      </c>
      <c r="KR174" s="51" t="n">
        <v>138.628265500824</v>
      </c>
      <c r="KS174" s="51" t="n">
        <v>140.61067880607</v>
      </c>
      <c r="KT174" s="51" t="n">
        <v>140.000901663639</v>
      </c>
      <c r="KU174" s="51" t="n">
        <v>139.446973678158</v>
      </c>
      <c r="KV174" s="51" t="n">
        <v>139.831319531831</v>
      </c>
      <c r="KW174" s="51" t="n">
        <v>141.493317659165</v>
      </c>
      <c r="KX174" s="51" t="n">
        <v>144.476612042619</v>
      </c>
      <c r="KY174" s="51" t="n">
        <v>140.775998197311</v>
      </c>
      <c r="KZ174" s="51" t="n">
        <v>141.077568217778</v>
      </c>
      <c r="LA174" s="51" t="n">
        <v>142.23038789619</v>
      </c>
      <c r="LB174" s="51" t="n">
        <v>144.471685184238</v>
      </c>
      <c r="LC174" s="51" t="n">
        <v>145.666665837713</v>
      </c>
      <c r="LD174" s="51" t="n">
        <v>146.603349449495</v>
      </c>
      <c r="LE174" s="51" t="n">
        <v>151.474737383674</v>
      </c>
      <c r="LF174" s="51" t="n">
        <v>152.738300739481</v>
      </c>
      <c r="LG174" s="51" t="n">
        <v>152.768756479226</v>
      </c>
      <c r="LH174" s="51" t="n">
        <v>152.92250719046</v>
      </c>
      <c r="LI174" s="51" t="n">
        <v>153.514044706242</v>
      </c>
      <c r="LJ174" s="51" t="n">
        <v>156.576248384671</v>
      </c>
      <c r="LK174" s="51" t="n">
        <v>156.312994534656</v>
      </c>
      <c r="LL174" s="51" t="n">
        <v>154.962142601836</v>
      </c>
      <c r="LM174" s="51" t="n">
        <v>155.843860122595</v>
      </c>
      <c r="LN174" s="51" t="n">
        <v>159.141749820785</v>
      </c>
      <c r="LO174" s="51" t="n">
        <v>163.777770151696</v>
      </c>
      <c r="LP174" s="51" t="n">
        <v>176.750523712726</v>
      </c>
      <c r="LQ174" s="51" t="n">
        <v>183.5</v>
      </c>
      <c r="LR174" s="51" t="n">
        <v>193.344872425077</v>
      </c>
      <c r="LS174" s="51" t="n">
        <v>188.628123346546</v>
      </c>
      <c r="LT174" s="51" t="n">
        <v>191.058465622955</v>
      </c>
      <c r="LU174" s="51" t="n">
        <v>191.07449327961</v>
      </c>
      <c r="LV174" s="51" t="n">
        <v>198.28884719015</v>
      </c>
      <c r="LW174" s="51" t="n">
        <v>198.311212590541</v>
      </c>
      <c r="LX174" s="51" t="n">
        <v>196.599344058968</v>
      </c>
      <c r="LY174" s="51" t="n">
        <v>196.292293085002</v>
      </c>
      <c r="LZ174" s="51" t="n">
        <v>197.779132908366</v>
      </c>
      <c r="MA174" s="51" t="n">
        <v>200.005488484255</v>
      </c>
      <c r="MB174" s="51" t="n">
        <v>202.356621134713</v>
      </c>
      <c r="MC174" s="51" t="n">
        <v>204.600440608234</v>
      </c>
      <c r="MD174" s="51" t="n">
        <v>199.7</v>
      </c>
      <c r="ME174" s="51" t="n">
        <v>200.3</v>
      </c>
      <c r="MF174" s="51"/>
      <c r="MG174" s="51"/>
      <c r="MH174" s="51"/>
      <c r="MI174" s="51"/>
      <c r="MJ174" s="51"/>
      <c r="MK174" s="51"/>
      <c r="ML174" s="51"/>
      <c r="MM174" s="51"/>
      <c r="MN174" s="51"/>
      <c r="MO174" s="51"/>
      <c r="MP174" s="51"/>
      <c r="MQ174" s="51"/>
      <c r="MR174" s="51"/>
      <c r="MS174" s="51"/>
      <c r="MT174" s="51"/>
      <c r="MU174" s="51"/>
      <c r="MV174" s="51"/>
      <c r="MW174" s="51"/>
    </row>
    <row r="175" customFormat="false" ht="15" hidden="false" customHeight="false" outlineLevel="0" collapsed="false">
      <c r="A175" s="50" t="s">
        <v>202</v>
      </c>
      <c r="B175" s="397" t="n">
        <v>602.617152646275</v>
      </c>
      <c r="C175" s="51"/>
      <c r="D175" s="51"/>
      <c r="E175" s="51"/>
      <c r="F175" s="51"/>
      <c r="G175" s="51"/>
      <c r="H175" s="51"/>
      <c r="I175" s="5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c r="BA175" s="51"/>
      <c r="BB175" s="51"/>
      <c r="BC175" s="51"/>
      <c r="BD175" s="51"/>
      <c r="BE175" s="51"/>
      <c r="BF175" s="51"/>
      <c r="BG175" s="51"/>
      <c r="BH175" s="51"/>
      <c r="BI175" s="51"/>
      <c r="BJ175" s="51"/>
      <c r="BK175" s="51"/>
      <c r="BL175" s="51"/>
      <c r="BM175" s="51"/>
      <c r="BN175" s="51"/>
      <c r="BO175" s="51"/>
      <c r="BP175" s="51"/>
      <c r="BQ175" s="51"/>
      <c r="BR175" s="51"/>
      <c r="BS175" s="51"/>
      <c r="BT175" s="51"/>
      <c r="BU175" s="51"/>
      <c r="BV175" s="51"/>
      <c r="BW175" s="51"/>
      <c r="BX175" s="51"/>
      <c r="BY175" s="51"/>
      <c r="BZ175" s="51"/>
      <c r="CA175" s="51"/>
      <c r="CB175" s="51"/>
      <c r="CC175" s="51"/>
      <c r="CD175" s="51"/>
      <c r="CE175" s="51"/>
      <c r="CF175" s="51"/>
      <c r="CG175" s="51"/>
      <c r="CH175" s="51"/>
      <c r="CI175" s="51"/>
      <c r="CJ175" s="51"/>
      <c r="CK175" s="51"/>
      <c r="CL175" s="51"/>
      <c r="CM175" s="51"/>
      <c r="CN175" s="51"/>
      <c r="CO175" s="51"/>
      <c r="CP175" s="51"/>
      <c r="CQ175" s="51"/>
      <c r="CR175" s="51"/>
      <c r="CS175" s="51"/>
      <c r="CT175" s="51"/>
      <c r="CU175" s="51"/>
      <c r="CV175" s="51"/>
      <c r="CW175" s="51"/>
      <c r="CX175" s="51"/>
      <c r="CY175" s="51"/>
      <c r="CZ175" s="51"/>
      <c r="DA175" s="51"/>
      <c r="DB175" s="51"/>
      <c r="DC175" s="51"/>
      <c r="DD175" s="51"/>
      <c r="DE175" s="51"/>
      <c r="DF175" s="51"/>
      <c r="DG175" s="51"/>
      <c r="DH175" s="51"/>
      <c r="DI175" s="51"/>
      <c r="DJ175" s="51"/>
      <c r="DK175" s="51"/>
      <c r="DL175" s="51"/>
      <c r="DM175" s="51"/>
      <c r="DN175" s="51"/>
      <c r="DO175" s="51"/>
      <c r="DP175" s="51"/>
      <c r="DQ175" s="51"/>
      <c r="DR175" s="51"/>
      <c r="DS175" s="51"/>
      <c r="DT175" s="51"/>
      <c r="DU175" s="51"/>
      <c r="DV175" s="51"/>
      <c r="DW175" s="51"/>
      <c r="DX175" s="51"/>
      <c r="DY175" s="51"/>
      <c r="DZ175" s="51"/>
      <c r="EA175" s="51"/>
      <c r="EB175" s="51"/>
      <c r="EC175" s="51"/>
      <c r="ED175" s="51"/>
      <c r="EE175" s="51"/>
      <c r="EF175" s="51"/>
      <c r="EG175" s="51"/>
      <c r="EH175" s="51"/>
      <c r="EI175" s="51"/>
      <c r="EJ175" s="51"/>
      <c r="EK175" s="51"/>
      <c r="EL175" s="51"/>
      <c r="EM175" s="51"/>
      <c r="EN175" s="51"/>
      <c r="EO175" s="51"/>
      <c r="EP175" s="51"/>
      <c r="EQ175" s="51"/>
      <c r="ER175" s="51"/>
      <c r="ES175" s="51"/>
      <c r="ET175" s="51"/>
      <c r="EU175" s="51"/>
      <c r="EV175" s="51"/>
      <c r="EW175" s="51"/>
      <c r="EX175" s="51"/>
      <c r="EY175" s="51"/>
      <c r="EZ175" s="51"/>
      <c r="FA175" s="51"/>
      <c r="FB175" s="51"/>
      <c r="FC175" s="51"/>
      <c r="FD175" s="51"/>
      <c r="FE175" s="51"/>
      <c r="FF175" s="51"/>
      <c r="FG175" s="51"/>
      <c r="FH175" s="51"/>
      <c r="FI175" s="51"/>
      <c r="FJ175" s="51"/>
      <c r="FK175" s="51"/>
      <c r="FL175" s="51"/>
      <c r="FM175" s="51"/>
      <c r="FN175" s="51"/>
      <c r="FO175" s="51" t="n">
        <v>76.8056103106165</v>
      </c>
      <c r="FP175" s="51" t="n">
        <v>77.7666156600535</v>
      </c>
      <c r="FQ175" s="51" t="n">
        <v>77.8015278993696</v>
      </c>
      <c r="FR175" s="51" t="n">
        <v>77.1677092003055</v>
      </c>
      <c r="FS175" s="51" t="n">
        <v>77.3564912577948</v>
      </c>
      <c r="FT175" s="51" t="n">
        <v>79.9245871140127</v>
      </c>
      <c r="FU175" s="51" t="n">
        <v>80.439911021816</v>
      </c>
      <c r="FV175" s="51" t="n">
        <v>82.379913011649</v>
      </c>
      <c r="FW175" s="51" t="n">
        <v>81.6242226386973</v>
      </c>
      <c r="FX175" s="51" t="n">
        <v>82.6910287131899</v>
      </c>
      <c r="FY175" s="51" t="n">
        <v>83.9335735492099</v>
      </c>
      <c r="FZ175" s="51" t="n">
        <v>83.8420110940101</v>
      </c>
      <c r="GA175" s="51" t="n">
        <v>84.3989590188422</v>
      </c>
      <c r="GB175" s="51" t="n">
        <v>85.3900869346786</v>
      </c>
      <c r="GC175" s="51" t="n">
        <v>85.9194295348983</v>
      </c>
      <c r="GD175" s="51" t="n">
        <v>86.664042170203</v>
      </c>
      <c r="GE175" s="51" t="n">
        <v>86.9429480893596</v>
      </c>
      <c r="GF175" s="51" t="n">
        <v>86.9135084027236</v>
      </c>
      <c r="GG175" s="51" t="n">
        <v>86.7352696315437</v>
      </c>
      <c r="GH175" s="51" t="n">
        <v>87.4206126134491</v>
      </c>
      <c r="GI175" s="51" t="n">
        <v>88.1531605701864</v>
      </c>
      <c r="GJ175" s="51" t="n">
        <v>89.4675937798138</v>
      </c>
      <c r="GK175" s="51" t="n">
        <v>90.5583275686324</v>
      </c>
      <c r="GL175" s="51" t="n">
        <v>90.4515386904748</v>
      </c>
      <c r="GM175" s="51" t="n">
        <v>90.6185611513672</v>
      </c>
      <c r="GN175" s="51" t="n">
        <v>93.1798987523555</v>
      </c>
      <c r="GO175" s="51" t="n">
        <v>95.8989233704799</v>
      </c>
      <c r="GP175" s="51" t="n">
        <v>97.6931753012098</v>
      </c>
      <c r="GQ175" s="51" t="n">
        <v>98.0905303612377</v>
      </c>
      <c r="GR175" s="51" t="n">
        <v>97.2481853928263</v>
      </c>
      <c r="GS175" s="51" t="n">
        <v>97.2257334479972</v>
      </c>
      <c r="GT175" s="51" t="n">
        <v>97.6135618893139</v>
      </c>
      <c r="GU175" s="51" t="n">
        <v>96.7178528388432</v>
      </c>
      <c r="GV175" s="51" t="n">
        <v>96.1734117663824</v>
      </c>
      <c r="GW175" s="51" t="n">
        <v>96.1921661244611</v>
      </c>
      <c r="GX175" s="51" t="n">
        <v>94.5723595375024</v>
      </c>
      <c r="GY175" s="51" t="n">
        <v>93.078144441503</v>
      </c>
      <c r="GZ175" s="51" t="n">
        <v>94.0453717840187</v>
      </c>
      <c r="HA175" s="51" t="n">
        <v>95.3218459949101</v>
      </c>
      <c r="HB175" s="51" t="n">
        <v>96.7686434654656</v>
      </c>
      <c r="HC175" s="51" t="n">
        <v>97.601115933092</v>
      </c>
      <c r="HD175" s="51" t="n">
        <v>97.3367092940248</v>
      </c>
      <c r="HE175" s="51" t="n">
        <v>95.3155015556144</v>
      </c>
      <c r="HF175" s="51" t="n">
        <v>95.1091080160679</v>
      </c>
      <c r="HG175" s="51" t="n">
        <v>97.6031626523124</v>
      </c>
      <c r="HH175" s="51" t="n">
        <v>98.5088756284592</v>
      </c>
      <c r="HI175" s="51" t="n">
        <v>99.6872378335071</v>
      </c>
      <c r="HJ175" s="51" t="n">
        <v>97.1687340011163</v>
      </c>
      <c r="HK175" s="51" t="n">
        <v>96.5564042468125</v>
      </c>
      <c r="HL175" s="51" t="n">
        <v>97.7850238953928</v>
      </c>
      <c r="HM175" s="51" t="n">
        <v>99.2309419986266</v>
      </c>
      <c r="HN175" s="51" t="n">
        <v>98.9778038223534</v>
      </c>
      <c r="HO175" s="51" t="n">
        <v>98.2103812740823</v>
      </c>
      <c r="HP175" s="51" t="n">
        <v>97.1151320645027</v>
      </c>
      <c r="HQ175" s="51" t="n">
        <v>97.7002362480212</v>
      </c>
      <c r="HR175" s="51" t="n">
        <v>97.3165843168651</v>
      </c>
      <c r="HS175" s="51" t="n">
        <v>97.6993271857164</v>
      </c>
      <c r="HT175" s="51" t="n">
        <v>100.012333297656</v>
      </c>
      <c r="HU175" s="51" t="n">
        <v>100.142578440815</v>
      </c>
      <c r="HV175" s="51" t="n">
        <v>100.086513482721</v>
      </c>
      <c r="HW175" s="51" t="n">
        <v>100</v>
      </c>
      <c r="HX175" s="51" t="n">
        <v>98.5266860008362</v>
      </c>
      <c r="HY175" s="51" t="n">
        <v>98.4721970466112</v>
      </c>
      <c r="HZ175" s="51" t="n">
        <v>98.0301051115142</v>
      </c>
      <c r="IA175" s="51" t="n">
        <v>93.4568206894451</v>
      </c>
      <c r="IB175" s="51" t="n">
        <v>93.6195550286211</v>
      </c>
      <c r="IC175" s="51" t="n">
        <v>95.1731063155613</v>
      </c>
      <c r="ID175" s="51" t="n">
        <v>97.4624314221259</v>
      </c>
      <c r="IE175" s="51" t="n">
        <v>99.8290555215361</v>
      </c>
      <c r="IF175" s="51" t="n">
        <v>97.3436060146407</v>
      </c>
      <c r="IG175" s="51" t="n">
        <v>97.0230978259106</v>
      </c>
      <c r="IH175" s="51" t="n">
        <v>94.3770836402654</v>
      </c>
      <c r="II175" s="51" t="n">
        <v>93.7337869014065</v>
      </c>
      <c r="IJ175" s="51" t="n">
        <v>93.7337869014065</v>
      </c>
      <c r="IK175" s="51" t="n">
        <v>93.7337869014065</v>
      </c>
      <c r="IL175" s="51" t="n">
        <v>94.7871665573464</v>
      </c>
      <c r="IM175" s="51" t="n">
        <v>95.7860582166107</v>
      </c>
      <c r="IN175" s="51" t="n">
        <v>97.7789399477325</v>
      </c>
      <c r="IO175" s="51" t="n">
        <v>98.3686177900412</v>
      </c>
      <c r="IP175" s="51" t="n">
        <v>98.1736009956363</v>
      </c>
      <c r="IQ175" s="51" t="n">
        <v>97.6569297574088</v>
      </c>
      <c r="IR175" s="51" t="n">
        <v>96.8740149399354</v>
      </c>
      <c r="IS175" s="51" t="n">
        <v>97.2685584532686</v>
      </c>
      <c r="IT175" s="51" t="n">
        <v>96.5397153867621</v>
      </c>
      <c r="IU175" s="51" t="n">
        <v>97.2555563228652</v>
      </c>
      <c r="IV175" s="51" t="n">
        <v>96.5493836368262</v>
      </c>
      <c r="IW175" s="51" t="n">
        <v>100.920497730121</v>
      </c>
      <c r="IX175" s="51" t="n">
        <v>101.916655161139</v>
      </c>
      <c r="IY175" s="51" t="n">
        <v>102.994885895718</v>
      </c>
      <c r="IZ175" s="51" t="n">
        <v>107.891596993011</v>
      </c>
      <c r="JA175" s="51" t="n">
        <v>108.134996778182</v>
      </c>
      <c r="JB175" s="51" t="n">
        <v>108.399671132328</v>
      </c>
      <c r="JC175" s="51" t="n">
        <v>106.535122405767</v>
      </c>
      <c r="JD175" s="51" t="n">
        <v>108.833968191462</v>
      </c>
      <c r="JE175" s="51" t="n">
        <v>109.655261354889</v>
      </c>
      <c r="JF175" s="51" t="n">
        <v>109.735189892755</v>
      </c>
      <c r="JG175" s="51" t="n">
        <v>110.356862635196</v>
      </c>
      <c r="JH175" s="51" t="n">
        <v>110.541401487868</v>
      </c>
      <c r="JI175" s="51" t="n">
        <v>110.865268456739</v>
      </c>
      <c r="JJ175" s="51" t="n">
        <v>110.709264049932</v>
      </c>
      <c r="JK175" s="51" t="n">
        <v>110.944759126341</v>
      </c>
      <c r="JL175" s="51" t="n">
        <v>109.68694410369</v>
      </c>
      <c r="JM175" s="51" t="n">
        <v>109.961667337911</v>
      </c>
      <c r="JN175" s="51" t="n">
        <v>111.206590176927</v>
      </c>
      <c r="JO175" s="51" t="n">
        <v>112.624850561769</v>
      </c>
      <c r="JP175" s="51" t="n">
        <v>114.812238927406</v>
      </c>
      <c r="JQ175" s="51" t="n">
        <v>114.506409691948</v>
      </c>
      <c r="JR175" s="51" t="n">
        <v>114.626964927673</v>
      </c>
      <c r="JS175" s="51" t="n">
        <v>115.397389933777</v>
      </c>
      <c r="JT175" s="51" t="n">
        <v>118.821915001117</v>
      </c>
      <c r="JU175" s="51" t="n">
        <v>120.039331487375</v>
      </c>
      <c r="JV175" s="51" t="n">
        <v>120.953980836428</v>
      </c>
      <c r="JW175" s="51" t="n">
        <v>120.863371882184</v>
      </c>
      <c r="JX175" s="51" t="n">
        <v>122.575547274568</v>
      </c>
      <c r="JY175" s="51" t="n">
        <v>122.767912601956</v>
      </c>
      <c r="JZ175" s="51" t="n">
        <v>122.745437063305</v>
      </c>
      <c r="KA175" s="51" t="n">
        <v>123.106017201104</v>
      </c>
      <c r="KB175" s="51" t="n">
        <v>124.628178481083</v>
      </c>
      <c r="KC175" s="51" t="n">
        <v>124.639705845903</v>
      </c>
      <c r="KD175" s="51" t="n">
        <v>121.505862964976</v>
      </c>
      <c r="KE175" s="51" t="n">
        <v>121.739820973117</v>
      </c>
      <c r="KF175" s="51" t="n">
        <v>122.149344395816</v>
      </c>
      <c r="KG175" s="51" t="n">
        <v>122.601239068983</v>
      </c>
      <c r="KH175" s="51" t="n">
        <v>124.736981920506</v>
      </c>
      <c r="KI175" s="51" t="n">
        <v>124.950937080312</v>
      </c>
      <c r="KJ175" s="51" t="n">
        <v>124.488287518946</v>
      </c>
      <c r="KK175" s="51" t="n">
        <v>124.018015947891</v>
      </c>
      <c r="KL175" s="51" t="n">
        <v>124.251025559276</v>
      </c>
      <c r="KM175" s="51" t="n">
        <v>125.132905672267</v>
      </c>
      <c r="KN175" s="51" t="n">
        <v>126.083526698536</v>
      </c>
      <c r="KO175" s="51" t="n">
        <v>125.955819810323</v>
      </c>
      <c r="KP175" s="51" t="n">
        <v>126.67320527812</v>
      </c>
      <c r="KQ175" s="51" t="n">
        <v>126.626797444644</v>
      </c>
      <c r="KR175" s="51" t="n">
        <v>127.383476817486</v>
      </c>
      <c r="KS175" s="51" t="n">
        <v>127.383476817486</v>
      </c>
      <c r="KT175" s="51" t="n">
        <v>137.231381895588</v>
      </c>
      <c r="KU175" s="51" t="n">
        <v>136.227782406135</v>
      </c>
      <c r="KV175" s="51" t="n">
        <v>134.588122801091</v>
      </c>
      <c r="KW175" s="51" t="n">
        <v>134.641839975609</v>
      </c>
      <c r="KX175" s="51" t="n">
        <v>137.153648009517</v>
      </c>
      <c r="KY175" s="51" t="n">
        <v>135.713706947329</v>
      </c>
      <c r="KZ175" s="51" t="n">
        <v>134.679177160343</v>
      </c>
      <c r="LA175" s="51" t="n">
        <v>134.310425659156</v>
      </c>
      <c r="LB175" s="51" t="n">
        <v>135.027247362829</v>
      </c>
      <c r="LC175" s="51" t="n">
        <v>135.397117286095</v>
      </c>
      <c r="LD175" s="51" t="n">
        <v>137.994822582974</v>
      </c>
      <c r="LE175" s="51" t="n">
        <v>138.586750437458</v>
      </c>
      <c r="LF175" s="51" t="n">
        <v>139.343572236346</v>
      </c>
      <c r="LG175" s="51" t="n">
        <v>139.183137981073</v>
      </c>
      <c r="LH175" s="51" t="n">
        <v>138.81030364076</v>
      </c>
      <c r="LI175" s="51" t="n">
        <v>142.052438721512</v>
      </c>
      <c r="LJ175" s="51" t="n">
        <v>142.545102125767</v>
      </c>
      <c r="LK175" s="51" t="n">
        <v>144.024434358395</v>
      </c>
      <c r="LL175" s="51" t="n">
        <v>144.915780763023</v>
      </c>
      <c r="LM175" s="51" t="n">
        <v>146.840138022266</v>
      </c>
      <c r="LN175" s="51" t="n">
        <v>149.196372480187</v>
      </c>
      <c r="LO175" s="51" t="n">
        <v>150.527391610087</v>
      </c>
      <c r="LP175" s="51" t="n">
        <v>151.058932592669</v>
      </c>
      <c r="LQ175" s="51" t="n">
        <v>156.3</v>
      </c>
      <c r="LR175" s="51" t="n">
        <v>158.349049612367</v>
      </c>
      <c r="LS175" s="51" t="n">
        <v>164.002138662168</v>
      </c>
      <c r="LT175" s="51" t="n">
        <v>165.948790176574</v>
      </c>
      <c r="LU175" s="51" t="n">
        <v>168.529537165864</v>
      </c>
      <c r="LV175" s="51" t="n">
        <v>172.546318696491</v>
      </c>
      <c r="LW175" s="51" t="n">
        <v>172.329610467968</v>
      </c>
      <c r="LX175" s="51" t="n">
        <v>172.287638081531</v>
      </c>
      <c r="LY175" s="51" t="n">
        <v>171.984647476448</v>
      </c>
      <c r="LZ175" s="51" t="n">
        <v>173.400132294745</v>
      </c>
      <c r="MA175" s="51" t="n">
        <v>173.087880250479</v>
      </c>
      <c r="MB175" s="51" t="n">
        <v>173.161881483218</v>
      </c>
      <c r="MC175" s="51" t="n">
        <v>173.064171895668</v>
      </c>
      <c r="MD175" s="51" t="n">
        <v>173.6</v>
      </c>
      <c r="ME175" s="51" t="n">
        <v>175.3</v>
      </c>
      <c r="MF175" s="51"/>
      <c r="MG175" s="51"/>
      <c r="MH175" s="51"/>
      <c r="MI175" s="51"/>
      <c r="MJ175" s="51"/>
      <c r="MK175" s="51"/>
      <c r="ML175" s="51"/>
      <c r="MM175" s="51"/>
      <c r="MN175" s="51"/>
      <c r="MO175" s="51"/>
      <c r="MP175" s="51"/>
      <c r="MQ175" s="51"/>
      <c r="MR175" s="51"/>
      <c r="MS175" s="51"/>
      <c r="MT175" s="51"/>
      <c r="MU175" s="51"/>
      <c r="MV175" s="51"/>
      <c r="MW175" s="51"/>
    </row>
    <row r="176" customFormat="false" ht="15" hidden="false" customHeight="false" outlineLevel="0" collapsed="false">
      <c r="A176" s="50" t="s">
        <v>199</v>
      </c>
      <c r="B176" s="403" t="n">
        <v>160.987539017171</v>
      </c>
      <c r="C176" s="51"/>
      <c r="D176" s="51"/>
      <c r="E176" s="51"/>
      <c r="F176" s="51"/>
      <c r="G176" s="51"/>
      <c r="H176" s="51"/>
      <c r="I176" s="5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c r="BA176" s="51"/>
      <c r="BB176" s="51"/>
      <c r="BC176" s="51"/>
      <c r="BD176" s="51"/>
      <c r="BE176" s="51"/>
      <c r="BF176" s="51"/>
      <c r="BG176" s="51"/>
      <c r="BH176" s="51"/>
      <c r="BI176" s="51"/>
      <c r="BJ176" s="51"/>
      <c r="BK176" s="51"/>
      <c r="BL176" s="51"/>
      <c r="BM176" s="51"/>
      <c r="BN176" s="51"/>
      <c r="BO176" s="51"/>
      <c r="BP176" s="51"/>
      <c r="BQ176" s="51"/>
      <c r="BR176" s="51"/>
      <c r="BS176" s="51"/>
      <c r="BT176" s="51"/>
      <c r="BU176" s="51"/>
      <c r="BV176" s="51"/>
      <c r="BW176" s="51"/>
      <c r="BX176" s="51"/>
      <c r="BY176" s="51"/>
      <c r="BZ176" s="51"/>
      <c r="CA176" s="51"/>
      <c r="CB176" s="51"/>
      <c r="CC176" s="51"/>
      <c r="CD176" s="51"/>
      <c r="CE176" s="51"/>
      <c r="CF176" s="51"/>
      <c r="CG176" s="51"/>
      <c r="CH176" s="51"/>
      <c r="CI176" s="51"/>
      <c r="CJ176" s="51"/>
      <c r="CK176" s="51"/>
      <c r="CL176" s="51"/>
      <c r="CM176" s="51"/>
      <c r="CN176" s="51"/>
      <c r="CO176" s="51"/>
      <c r="CP176" s="51"/>
      <c r="CQ176" s="51"/>
      <c r="CR176" s="51"/>
      <c r="CS176" s="51"/>
      <c r="CT176" s="51"/>
      <c r="CU176" s="51"/>
      <c r="CV176" s="51"/>
      <c r="CW176" s="51"/>
      <c r="CX176" s="51"/>
      <c r="CY176" s="51"/>
      <c r="CZ176" s="51"/>
      <c r="DA176" s="51"/>
      <c r="DB176" s="51"/>
      <c r="DC176" s="51"/>
      <c r="DD176" s="51"/>
      <c r="DE176" s="51"/>
      <c r="DF176" s="51"/>
      <c r="DG176" s="51"/>
      <c r="DH176" s="51"/>
      <c r="DI176" s="51"/>
      <c r="DJ176" s="51"/>
      <c r="DK176" s="51"/>
      <c r="DL176" s="51"/>
      <c r="DM176" s="51"/>
      <c r="DN176" s="51"/>
      <c r="DO176" s="51"/>
      <c r="DP176" s="51"/>
      <c r="DQ176" s="51"/>
      <c r="DR176" s="51"/>
      <c r="DS176" s="51"/>
      <c r="DT176" s="51"/>
      <c r="DU176" s="51"/>
      <c r="DV176" s="51"/>
      <c r="DW176" s="51"/>
      <c r="DX176" s="51"/>
      <c r="DY176" s="51"/>
      <c r="DZ176" s="51"/>
      <c r="EA176" s="51"/>
      <c r="EB176" s="51"/>
      <c r="EC176" s="51"/>
      <c r="ED176" s="51"/>
      <c r="EE176" s="51"/>
      <c r="EF176" s="51"/>
      <c r="EG176" s="51"/>
      <c r="EH176" s="51"/>
      <c r="EI176" s="51"/>
      <c r="EJ176" s="51"/>
      <c r="EK176" s="51"/>
      <c r="EL176" s="51"/>
      <c r="EM176" s="51"/>
      <c r="EN176" s="51"/>
      <c r="EO176" s="51"/>
      <c r="EP176" s="51"/>
      <c r="EQ176" s="51"/>
      <c r="ER176" s="51"/>
      <c r="ES176" s="51"/>
      <c r="ET176" s="51"/>
      <c r="EU176" s="51"/>
      <c r="EV176" s="51"/>
      <c r="EW176" s="51"/>
      <c r="EX176" s="51"/>
      <c r="EY176" s="51"/>
      <c r="EZ176" s="51"/>
      <c r="FA176" s="51"/>
      <c r="FB176" s="51"/>
      <c r="FC176" s="51"/>
      <c r="FD176" s="51"/>
      <c r="FE176" s="51"/>
      <c r="FF176" s="51"/>
      <c r="FG176" s="51"/>
      <c r="FH176" s="51"/>
      <c r="FI176" s="51"/>
      <c r="FJ176" s="51"/>
      <c r="FK176" s="51"/>
      <c r="FL176" s="51"/>
      <c r="FM176" s="51"/>
      <c r="FN176" s="51"/>
      <c r="FO176" s="51" t="n">
        <v>80.8100778291811</v>
      </c>
      <c r="FP176" s="51" t="n">
        <v>82.1241424672695</v>
      </c>
      <c r="FQ176" s="51" t="n">
        <v>82.4939376495864</v>
      </c>
      <c r="FR176" s="51" t="n">
        <v>82.5864888340341</v>
      </c>
      <c r="FS176" s="51" t="n">
        <v>82.594990185766</v>
      </c>
      <c r="FT176" s="51" t="n">
        <v>82.4650161999526</v>
      </c>
      <c r="FU176" s="51" t="n">
        <v>82.5624086966541</v>
      </c>
      <c r="FV176" s="51" t="n">
        <v>84.2882066352768</v>
      </c>
      <c r="FW176" s="51" t="n">
        <v>85.3100052650458</v>
      </c>
      <c r="FX176" s="51" t="n">
        <v>85.4794611324039</v>
      </c>
      <c r="FY176" s="51" t="n">
        <v>83.0779327549994</v>
      </c>
      <c r="FZ176" s="51" t="n">
        <v>83.5856046031479</v>
      </c>
      <c r="GA176" s="51" t="n">
        <v>82.7054789442244</v>
      </c>
      <c r="GB176" s="51" t="n">
        <v>83.459723174078</v>
      </c>
      <c r="GC176" s="51" t="n">
        <v>85.8774469879177</v>
      </c>
      <c r="GD176" s="51" t="n">
        <v>87.5212216700854</v>
      </c>
      <c r="GE176" s="51" t="n">
        <v>88.2217551024667</v>
      </c>
      <c r="GF176" s="51" t="n">
        <v>86.173290675979</v>
      </c>
      <c r="GG176" s="51" t="n">
        <v>86.1791865301157</v>
      </c>
      <c r="GH176" s="51" t="n">
        <v>88.0628150010023</v>
      </c>
      <c r="GI176" s="51" t="n">
        <v>88.5856469651102</v>
      </c>
      <c r="GJ176" s="51" t="n">
        <v>88.4283452018422</v>
      </c>
      <c r="GK176" s="51" t="n">
        <v>86.0788193048243</v>
      </c>
      <c r="GL176" s="51" t="n">
        <v>85.6279569056674</v>
      </c>
      <c r="GM176" s="51" t="n">
        <v>85.7283968117489</v>
      </c>
      <c r="GN176" s="51" t="n">
        <v>87.5900009294918</v>
      </c>
      <c r="GO176" s="51" t="n">
        <v>89.7362399312862</v>
      </c>
      <c r="GP176" s="51" t="n">
        <v>91.7628189801119</v>
      </c>
      <c r="GQ176" s="51" t="n">
        <v>92.6239308801116</v>
      </c>
      <c r="GR176" s="51" t="n">
        <v>91.3099282093773</v>
      </c>
      <c r="GS176" s="51" t="n">
        <v>92.4308889581321</v>
      </c>
      <c r="GT176" s="51" t="n">
        <v>94.4616542183135</v>
      </c>
      <c r="GU176" s="51" t="n">
        <v>95.0207539150191</v>
      </c>
      <c r="GV176" s="51" t="n">
        <v>94.349645315455</v>
      </c>
      <c r="GW176" s="51" t="n">
        <v>94.0858101265833</v>
      </c>
      <c r="GX176" s="51" t="n">
        <v>92.8274239071304</v>
      </c>
      <c r="GY176" s="51" t="n">
        <v>90.7002270988283</v>
      </c>
      <c r="GZ176" s="51" t="n">
        <v>94.8379100045228</v>
      </c>
      <c r="HA176" s="51" t="n">
        <v>95.9070025200501</v>
      </c>
      <c r="HB176" s="51" t="n">
        <v>101.706722705308</v>
      </c>
      <c r="HC176" s="51" t="n">
        <v>98.7753172424204</v>
      </c>
      <c r="HD176" s="51" t="n">
        <v>99.336934996858</v>
      </c>
      <c r="HE176" s="51" t="n">
        <v>97.4173798193609</v>
      </c>
      <c r="HF176" s="51" t="n">
        <v>97.0881877627618</v>
      </c>
      <c r="HG176" s="51" t="n">
        <v>100.286279859109</v>
      </c>
      <c r="HH176" s="51" t="n">
        <v>99.9055111652612</v>
      </c>
      <c r="HI176" s="51" t="n">
        <v>99.4302601265964</v>
      </c>
      <c r="HJ176" s="51" t="n">
        <v>97.9809037979185</v>
      </c>
      <c r="HK176" s="51" t="n">
        <v>98.4221240712736</v>
      </c>
      <c r="HL176" s="51" t="n">
        <v>99.2039006950562</v>
      </c>
      <c r="HM176" s="51" t="n">
        <v>102.014244970914</v>
      </c>
      <c r="HN176" s="51" t="n">
        <v>104.241970579581</v>
      </c>
      <c r="HO176" s="51" t="n">
        <v>99.7038353224115</v>
      </c>
      <c r="HP176" s="51" t="n">
        <v>98.4619692975536</v>
      </c>
      <c r="HQ176" s="51" t="n">
        <v>99.3964703431924</v>
      </c>
      <c r="HR176" s="51" t="n">
        <v>99.8299304744711</v>
      </c>
      <c r="HS176" s="51" t="n">
        <v>100.552064378377</v>
      </c>
      <c r="HT176" s="51" t="n">
        <v>100.141524896481</v>
      </c>
      <c r="HU176" s="51" t="n">
        <v>99.4673937228611</v>
      </c>
      <c r="HV176" s="51" t="n">
        <v>99.5035290268676</v>
      </c>
      <c r="HW176" s="51" t="n">
        <v>100</v>
      </c>
      <c r="HX176" s="51" t="n">
        <v>99.9440707202275</v>
      </c>
      <c r="HY176" s="51" t="n">
        <v>101.479597745076</v>
      </c>
      <c r="HZ176" s="51" t="n">
        <v>99.9153578683802</v>
      </c>
      <c r="IA176" s="51" t="n">
        <v>99.9106468317348</v>
      </c>
      <c r="IB176" s="51" t="n">
        <v>100.641674501815</v>
      </c>
      <c r="IC176" s="51" t="n">
        <v>100.191646803061</v>
      </c>
      <c r="ID176" s="51" t="n">
        <v>101.021162524747</v>
      </c>
      <c r="IE176" s="51" t="n">
        <v>101.317686280932</v>
      </c>
      <c r="IF176" s="51" t="n">
        <v>100.848996233447</v>
      </c>
      <c r="IG176" s="51" t="n">
        <v>101.458475790927</v>
      </c>
      <c r="IH176" s="51" t="n">
        <v>99.8349090102902</v>
      </c>
      <c r="II176" s="51" t="n">
        <v>99.6373906886124</v>
      </c>
      <c r="IJ176" s="51" t="n">
        <v>99.0542216694945</v>
      </c>
      <c r="IK176" s="51" t="n">
        <v>98.3225551094015</v>
      </c>
      <c r="IL176" s="51" t="n">
        <v>100.383650014067</v>
      </c>
      <c r="IM176" s="51" t="n">
        <v>100.788215189975</v>
      </c>
      <c r="IN176" s="51" t="n">
        <v>100.950423561218</v>
      </c>
      <c r="IO176" s="51" t="n">
        <v>102.080755205177</v>
      </c>
      <c r="IP176" s="51" t="n">
        <v>105.513926039822</v>
      </c>
      <c r="IQ176" s="51" t="n">
        <v>105.188059659478</v>
      </c>
      <c r="IR176" s="51" t="n">
        <v>104.241791141828</v>
      </c>
      <c r="IS176" s="51" t="n">
        <v>103.033376797982</v>
      </c>
      <c r="IT176" s="51" t="n">
        <v>103.822331535814</v>
      </c>
      <c r="IU176" s="51" t="n">
        <v>102.965666767884</v>
      </c>
      <c r="IV176" s="51" t="n">
        <v>104.219384642447</v>
      </c>
      <c r="IW176" s="51" t="n">
        <v>105.583954425571</v>
      </c>
      <c r="IX176" s="51" t="n">
        <v>107.521411345695</v>
      </c>
      <c r="IY176" s="51" t="n">
        <v>104.912411002974</v>
      </c>
      <c r="IZ176" s="51" t="n">
        <v>107.037349642342</v>
      </c>
      <c r="JA176" s="51" t="n">
        <v>108.206972047989</v>
      </c>
      <c r="JB176" s="51" t="n">
        <v>105.229342982527</v>
      </c>
      <c r="JC176" s="51" t="n">
        <v>105.894976021007</v>
      </c>
      <c r="JD176" s="51" t="n">
        <v>106.00150262102</v>
      </c>
      <c r="JE176" s="51" t="n">
        <v>105.799025917573</v>
      </c>
      <c r="JF176" s="51" t="n">
        <v>105.100538797412</v>
      </c>
      <c r="JG176" s="51" t="n">
        <v>107.710126587368</v>
      </c>
      <c r="JH176" s="51" t="n">
        <v>111.429699119773</v>
      </c>
      <c r="JI176" s="51" t="n">
        <v>112.053075292117</v>
      </c>
      <c r="JJ176" s="51" t="n">
        <v>111.846061949814</v>
      </c>
      <c r="JK176" s="51" t="n">
        <v>110.783092999743</v>
      </c>
      <c r="JL176" s="51" t="n">
        <v>110.225003857279</v>
      </c>
      <c r="JM176" s="51" t="n">
        <v>109.062910832026</v>
      </c>
      <c r="JN176" s="51" t="n">
        <v>112.468759669914</v>
      </c>
      <c r="JO176" s="51" t="n">
        <v>113.392027308078</v>
      </c>
      <c r="JP176" s="51" t="n">
        <v>111.59338820254</v>
      </c>
      <c r="JQ176" s="51" t="n">
        <v>112.832545323329</v>
      </c>
      <c r="JR176" s="51" t="n">
        <v>112.944602995908</v>
      </c>
      <c r="JS176" s="51" t="n">
        <v>116.973520433909</v>
      </c>
      <c r="JT176" s="51" t="n">
        <v>117.870870391739</v>
      </c>
      <c r="JU176" s="51" t="n">
        <v>123.993101064067</v>
      </c>
      <c r="JV176" s="51" t="n">
        <v>128.952399446711</v>
      </c>
      <c r="JW176" s="51" t="n">
        <v>124.151200077986</v>
      </c>
      <c r="JX176" s="51" t="n">
        <v>121.243560747983</v>
      </c>
      <c r="JY176" s="51" t="n">
        <v>121.465602448496</v>
      </c>
      <c r="JZ176" s="51" t="n">
        <v>125.427074527849</v>
      </c>
      <c r="KA176" s="51" t="n">
        <v>123.996649979806</v>
      </c>
      <c r="KB176" s="51" t="n">
        <v>121.441603082113</v>
      </c>
      <c r="KC176" s="51" t="n">
        <v>120.561049652396</v>
      </c>
      <c r="KD176" s="51" t="n">
        <v>118.28554352096</v>
      </c>
      <c r="KE176" s="51" t="n">
        <v>118.24718785568</v>
      </c>
      <c r="KF176" s="51" t="n">
        <v>118.063280156737</v>
      </c>
      <c r="KG176" s="51" t="n">
        <v>119.859606880016</v>
      </c>
      <c r="KH176" s="51" t="n">
        <v>121.29136695615</v>
      </c>
      <c r="KI176" s="51" t="n">
        <v>120.533918083349</v>
      </c>
      <c r="KJ176" s="51" t="n">
        <v>119.716269333439</v>
      </c>
      <c r="KK176" s="51" t="n">
        <v>120.138401905358</v>
      </c>
      <c r="KL176" s="51" t="n">
        <v>121.523863044082</v>
      </c>
      <c r="KM176" s="51" t="n">
        <v>121.050695625885</v>
      </c>
      <c r="KN176" s="51" t="n">
        <v>123.42948648488</v>
      </c>
      <c r="KO176" s="51" t="n">
        <v>123.528206173272</v>
      </c>
      <c r="KP176" s="51" t="n">
        <v>124.747956032262</v>
      </c>
      <c r="KQ176" s="51" t="n">
        <v>130.125522792503</v>
      </c>
      <c r="KR176" s="51" t="n">
        <v>132.240748724816</v>
      </c>
      <c r="KS176" s="51" t="n">
        <v>139.687203169933</v>
      </c>
      <c r="KT176" s="51" t="n">
        <v>132.011720878145</v>
      </c>
      <c r="KU176" s="51" t="n">
        <v>130.215343890111</v>
      </c>
      <c r="KV176" s="51" t="n">
        <v>125.755075654537</v>
      </c>
      <c r="KW176" s="51" t="n">
        <v>125.223768029157</v>
      </c>
      <c r="KX176" s="51" t="n">
        <v>129.381061246207</v>
      </c>
      <c r="KY176" s="51" t="n">
        <v>130.66246978101</v>
      </c>
      <c r="KZ176" s="51" t="n">
        <v>130.186367539135</v>
      </c>
      <c r="LA176" s="51" t="n">
        <v>128.204247216709</v>
      </c>
      <c r="LB176" s="51" t="n">
        <v>129.031241631772</v>
      </c>
      <c r="LC176" s="51" t="n">
        <v>129.53611112403</v>
      </c>
      <c r="LD176" s="51" t="n">
        <v>133.34737120774</v>
      </c>
      <c r="LE176" s="51" t="n">
        <v>130.92059524869</v>
      </c>
      <c r="LF176" s="51" t="n">
        <v>132.203548911436</v>
      </c>
      <c r="LG176" s="51" t="n">
        <v>132.499574950227</v>
      </c>
      <c r="LH176" s="51" t="n">
        <v>131.331538494483</v>
      </c>
      <c r="LI176" s="51" t="n">
        <v>131.786066816969</v>
      </c>
      <c r="LJ176" s="51" t="n">
        <v>131.951898088471</v>
      </c>
      <c r="LK176" s="51" t="n">
        <v>133.036220311034</v>
      </c>
      <c r="LL176" s="51" t="n">
        <v>133.980139953315</v>
      </c>
      <c r="LM176" s="51" t="n">
        <v>135.303197975404</v>
      </c>
      <c r="LN176" s="51" t="n">
        <v>137.485101239502</v>
      </c>
      <c r="LO176" s="51" t="n">
        <v>142.598616497035</v>
      </c>
      <c r="LP176" s="51" t="n">
        <v>154.531265462343</v>
      </c>
      <c r="LQ176" s="51" t="n">
        <v>157.5</v>
      </c>
      <c r="LR176" s="51" t="n">
        <v>155.523467229697</v>
      </c>
      <c r="LS176" s="51" t="n">
        <v>156.600441740681</v>
      </c>
      <c r="LT176" s="51" t="n">
        <v>154.773594063757</v>
      </c>
      <c r="LU176" s="51" t="n">
        <v>156.148016057589</v>
      </c>
      <c r="LV176" s="51" t="n">
        <v>158.781680141321</v>
      </c>
      <c r="LW176" s="51" t="n">
        <v>162.639914708806</v>
      </c>
      <c r="LX176" s="51" t="n">
        <v>162.90411914847</v>
      </c>
      <c r="LY176" s="51" t="n">
        <v>162.24181079702</v>
      </c>
      <c r="LZ176" s="51" t="n">
        <v>162.575211335836</v>
      </c>
      <c r="MA176" s="51" t="n">
        <v>164.523891799285</v>
      </c>
      <c r="MB176" s="51" t="n">
        <v>165.827669141754</v>
      </c>
      <c r="MC176" s="51" t="n">
        <v>164.381363770031</v>
      </c>
      <c r="MD176" s="51" t="n">
        <v>164.8</v>
      </c>
      <c r="ME176" s="51" t="n">
        <v>164.2</v>
      </c>
      <c r="MF176" s="51"/>
      <c r="MG176" s="51"/>
      <c r="MH176" s="51"/>
      <c r="MI176" s="51"/>
      <c r="MJ176" s="51"/>
      <c r="MK176" s="51"/>
      <c r="ML176" s="51"/>
      <c r="MM176" s="51"/>
      <c r="MN176" s="51"/>
      <c r="MO176" s="51"/>
      <c r="MP176" s="51"/>
      <c r="MQ176" s="51"/>
      <c r="MR176" s="51"/>
      <c r="MS176" s="51"/>
      <c r="MT176" s="51"/>
      <c r="MU176" s="51"/>
      <c r="MV176" s="51"/>
      <c r="MW176" s="51"/>
    </row>
    <row r="177" customFormat="false" ht="15.75" hidden="false" customHeight="false" outlineLevel="0" collapsed="false">
      <c r="A177" s="50" t="s">
        <v>818</v>
      </c>
      <c r="B177" s="402" t="n">
        <v>441.629613629104</v>
      </c>
      <c r="C177" s="51"/>
      <c r="D177" s="51"/>
      <c r="E177" s="51"/>
      <c r="F177" s="51"/>
      <c r="G177" s="51"/>
      <c r="H177" s="51"/>
      <c r="I177" s="5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c r="BA177" s="51"/>
      <c r="BB177" s="51"/>
      <c r="BC177" s="51"/>
      <c r="BD177" s="51"/>
      <c r="BE177" s="51"/>
      <c r="BF177" s="51"/>
      <c r="BG177" s="51"/>
      <c r="BH177" s="51"/>
      <c r="BI177" s="51"/>
      <c r="BJ177" s="51"/>
      <c r="BK177" s="51"/>
      <c r="BL177" s="51"/>
      <c r="BM177" s="51"/>
      <c r="BN177" s="51"/>
      <c r="BO177" s="51"/>
      <c r="BP177" s="51"/>
      <c r="BQ177" s="51"/>
      <c r="BR177" s="51"/>
      <c r="BS177" s="51"/>
      <c r="BT177" s="51"/>
      <c r="BU177" s="51"/>
      <c r="BV177" s="51"/>
      <c r="BW177" s="51"/>
      <c r="BX177" s="51"/>
      <c r="BY177" s="51"/>
      <c r="BZ177" s="51"/>
      <c r="CA177" s="51"/>
      <c r="CB177" s="51"/>
      <c r="CC177" s="51"/>
      <c r="CD177" s="51"/>
      <c r="CE177" s="51"/>
      <c r="CF177" s="51"/>
      <c r="CG177" s="51"/>
      <c r="CH177" s="51"/>
      <c r="CI177" s="51"/>
      <c r="CJ177" s="51"/>
      <c r="CK177" s="51"/>
      <c r="CL177" s="51"/>
      <c r="CM177" s="51"/>
      <c r="CN177" s="51"/>
      <c r="CO177" s="51"/>
      <c r="CP177" s="51"/>
      <c r="CQ177" s="51"/>
      <c r="CR177" s="51"/>
      <c r="CS177" s="51"/>
      <c r="CT177" s="51"/>
      <c r="CU177" s="51"/>
      <c r="CV177" s="51"/>
      <c r="CW177" s="51"/>
      <c r="CX177" s="51"/>
      <c r="CY177" s="51"/>
      <c r="CZ177" s="51"/>
      <c r="DA177" s="51"/>
      <c r="DB177" s="51"/>
      <c r="DC177" s="51"/>
      <c r="DD177" s="51"/>
      <c r="DE177" s="51"/>
      <c r="DF177" s="51"/>
      <c r="DG177" s="51"/>
      <c r="DH177" s="51"/>
      <c r="DI177" s="51"/>
      <c r="DJ177" s="51"/>
      <c r="DK177" s="51"/>
      <c r="DL177" s="51"/>
      <c r="DM177" s="51"/>
      <c r="DN177" s="51"/>
      <c r="DO177" s="51"/>
      <c r="DP177" s="51"/>
      <c r="DQ177" s="51"/>
      <c r="DR177" s="51"/>
      <c r="DS177" s="51"/>
      <c r="DT177" s="51"/>
      <c r="DU177" s="51"/>
      <c r="DV177" s="51"/>
      <c r="DW177" s="51"/>
      <c r="DX177" s="51"/>
      <c r="DY177" s="51"/>
      <c r="DZ177" s="51"/>
      <c r="EA177" s="51"/>
      <c r="EB177" s="51"/>
      <c r="EC177" s="51"/>
      <c r="ED177" s="51"/>
      <c r="EE177" s="51"/>
      <c r="EF177" s="51"/>
      <c r="EG177" s="51"/>
      <c r="EH177" s="51"/>
      <c r="EI177" s="51"/>
      <c r="EJ177" s="51"/>
      <c r="EK177" s="51"/>
      <c r="EL177" s="51"/>
      <c r="EM177" s="51"/>
      <c r="EN177" s="51"/>
      <c r="EO177" s="51"/>
      <c r="EP177" s="51"/>
      <c r="EQ177" s="51"/>
      <c r="ER177" s="51"/>
      <c r="ES177" s="51"/>
      <c r="ET177" s="51"/>
      <c r="EU177" s="51"/>
      <c r="EV177" s="51"/>
      <c r="EW177" s="51"/>
      <c r="EX177" s="51"/>
      <c r="EY177" s="51"/>
      <c r="EZ177" s="51"/>
      <c r="FA177" s="51"/>
      <c r="FB177" s="51"/>
      <c r="FC177" s="51"/>
      <c r="FD177" s="51"/>
      <c r="FE177" s="51"/>
      <c r="FF177" s="51"/>
      <c r="FG177" s="51"/>
      <c r="FH177" s="51"/>
      <c r="FI177" s="51"/>
      <c r="FJ177" s="51"/>
      <c r="FK177" s="51"/>
      <c r="FL177" s="51"/>
      <c r="FM177" s="51"/>
      <c r="FN177" s="51"/>
      <c r="FO177" s="51" t="n">
        <v>75.3458590824542</v>
      </c>
      <c r="FP177" s="51" t="n">
        <v>76.1781634927942</v>
      </c>
      <c r="FQ177" s="51" t="n">
        <v>76.0910006284742</v>
      </c>
      <c r="FR177" s="51" t="n">
        <v>75.192397828992</v>
      </c>
      <c r="FS177" s="51" t="n">
        <v>75.4468977329673</v>
      </c>
      <c r="FT177" s="51" t="n">
        <v>78.99852279683</v>
      </c>
      <c r="FU177" s="51" t="n">
        <v>79.6661955220016</v>
      </c>
      <c r="FV177" s="51" t="n">
        <v>81.6842814581726</v>
      </c>
      <c r="FW177" s="51" t="n">
        <v>80.2806418278633</v>
      </c>
      <c r="FX177" s="51" t="n">
        <v>81.6745595747277</v>
      </c>
      <c r="FY177" s="51" t="n">
        <v>84.2454808613367</v>
      </c>
      <c r="FZ177" s="51" t="n">
        <v>83.9354791239565</v>
      </c>
      <c r="GA177" s="51" t="n">
        <v>85.0162844453393</v>
      </c>
      <c r="GB177" s="51" t="n">
        <v>86.0937637299761</v>
      </c>
      <c r="GC177" s="51" t="n">
        <v>85.934733460884</v>
      </c>
      <c r="GD177" s="51" t="n">
        <v>86.3515739526664</v>
      </c>
      <c r="GE177" s="51" t="n">
        <v>86.4767837118709</v>
      </c>
      <c r="GF177" s="51" t="n">
        <v>87.1833404667156</v>
      </c>
      <c r="GG177" s="51" t="n">
        <v>86.9379789771699</v>
      </c>
      <c r="GH177" s="51" t="n">
        <v>87.1865101467381</v>
      </c>
      <c r="GI177" s="51" t="n">
        <v>87.9955060148113</v>
      </c>
      <c r="GJ177" s="51" t="n">
        <v>89.8464317604009</v>
      </c>
      <c r="GK177" s="51" t="n">
        <v>92.1912457180099</v>
      </c>
      <c r="GL177" s="51" t="n">
        <v>92.2098821910453</v>
      </c>
      <c r="GM177" s="51" t="n">
        <v>92.4011760352637</v>
      </c>
      <c r="GN177" s="51" t="n">
        <v>95.2175879518303</v>
      </c>
      <c r="GO177" s="51" t="n">
        <v>98.1454104945315</v>
      </c>
      <c r="GP177" s="51" t="n">
        <v>99.8549720652064</v>
      </c>
      <c r="GQ177" s="51" t="n">
        <v>100.08327353357</v>
      </c>
      <c r="GR177" s="51" t="n">
        <v>99.4128622634706</v>
      </c>
      <c r="GS177" s="51" t="n">
        <v>98.9736013231839</v>
      </c>
      <c r="GT177" s="51" t="n">
        <v>98.7625289048951</v>
      </c>
      <c r="GU177" s="51" t="n">
        <v>97.3364974468666</v>
      </c>
      <c r="GV177" s="51" t="n">
        <v>96.8382305729479</v>
      </c>
      <c r="GW177" s="51" t="n">
        <v>96.9599974879557</v>
      </c>
      <c r="GX177" s="51" t="n">
        <v>95.2084420922218</v>
      </c>
      <c r="GY177" s="51" t="n">
        <v>93.944968244005</v>
      </c>
      <c r="GZ177" s="51" t="n">
        <v>93.7564672953737</v>
      </c>
      <c r="HA177" s="51" t="n">
        <v>95.1085384946543</v>
      </c>
      <c r="HB177" s="51" t="n">
        <v>94.9685621308801</v>
      </c>
      <c r="HC177" s="51" t="n">
        <v>97.1730835429038</v>
      </c>
      <c r="HD177" s="51" t="n">
        <v>96.6075656781068</v>
      </c>
      <c r="HE177" s="51" t="n">
        <v>94.5493024635436</v>
      </c>
      <c r="HF177" s="51" t="n">
        <v>94.3876727497125</v>
      </c>
      <c r="HG177" s="51" t="n">
        <v>96.6250841388103</v>
      </c>
      <c r="HH177" s="51" t="n">
        <v>97.9997591402644</v>
      </c>
      <c r="HI177" s="51" t="n">
        <v>99.7809140892225</v>
      </c>
      <c r="HJ177" s="51" t="n">
        <v>96.8726732008071</v>
      </c>
      <c r="HK177" s="51" t="n">
        <v>95.8762921488774</v>
      </c>
      <c r="HL177" s="51" t="n">
        <v>97.267799784742</v>
      </c>
      <c r="HM177" s="51" t="n">
        <v>98.2163427008902</v>
      </c>
      <c r="HN177" s="51" t="n">
        <v>97.0588535865255</v>
      </c>
      <c r="HO177" s="51" t="n">
        <v>97.665971468997</v>
      </c>
      <c r="HP177" s="51" t="n">
        <v>96.6241685853469</v>
      </c>
      <c r="HQ177" s="51" t="n">
        <v>97.0819068965662</v>
      </c>
      <c r="HR177" s="51" t="n">
        <v>96.4003925576977</v>
      </c>
      <c r="HS177" s="51" t="n">
        <v>96.6594169850956</v>
      </c>
      <c r="HT177" s="51" t="n">
        <v>99.965238997558</v>
      </c>
      <c r="HU177" s="51" t="n">
        <v>100.388703978531</v>
      </c>
      <c r="HV177" s="51" t="n">
        <v>100.299029197105</v>
      </c>
      <c r="HW177" s="51" t="n">
        <v>100</v>
      </c>
      <c r="HX177" s="51" t="n">
        <v>98.010005799207</v>
      </c>
      <c r="HY177" s="51" t="n">
        <v>97.3759072545708</v>
      </c>
      <c r="HZ177" s="51" t="n">
        <v>97.3428726606394</v>
      </c>
      <c r="IA177" s="51" t="n">
        <v>91.1042031207227</v>
      </c>
      <c r="IB177" s="51" t="n">
        <v>91.0597771111389</v>
      </c>
      <c r="IC177" s="51" t="n">
        <v>93.3436943884454</v>
      </c>
      <c r="ID177" s="51" t="n">
        <v>96.1651647883806</v>
      </c>
      <c r="IE177" s="51" t="n">
        <v>99.286403953198</v>
      </c>
      <c r="IF177" s="51" t="n">
        <v>96.0657837690192</v>
      </c>
      <c r="IG177" s="51" t="n">
        <v>95.4062665239257</v>
      </c>
      <c r="IH177" s="51" t="n">
        <v>92.3875389005331</v>
      </c>
      <c r="II177" s="51" t="n">
        <v>91.5817422565179</v>
      </c>
      <c r="IJ177" s="51" t="n">
        <v>91.7943252498715</v>
      </c>
      <c r="IK177" s="51" t="n">
        <v>92.0610401513533</v>
      </c>
      <c r="IL177" s="51" t="n">
        <v>92.7470766923483</v>
      </c>
      <c r="IM177" s="51" t="n">
        <v>93.9626185828823</v>
      </c>
      <c r="IN177" s="51" t="n">
        <v>96.6228369007183</v>
      </c>
      <c r="IO177" s="51" t="n">
        <v>97.0154298503888</v>
      </c>
      <c r="IP177" s="51" t="n">
        <v>95.4978273881127</v>
      </c>
      <c r="IQ177" s="51" t="n">
        <v>94.911601927172</v>
      </c>
      <c r="IR177" s="51" t="n">
        <v>94.1882345434963</v>
      </c>
      <c r="IS177" s="51" t="n">
        <v>95.1671053587397</v>
      </c>
      <c r="IT177" s="51" t="n">
        <v>93.8849784414556</v>
      </c>
      <c r="IU177" s="51" t="n">
        <v>95.1740459356748</v>
      </c>
      <c r="IV177" s="51" t="n">
        <v>93.7534330301463</v>
      </c>
      <c r="IW177" s="51" t="n">
        <v>99.2205247356833</v>
      </c>
      <c r="IX177" s="51" t="n">
        <v>99.8735496331197</v>
      </c>
      <c r="IY177" s="51" t="n">
        <v>102.295889183329</v>
      </c>
      <c r="IZ177" s="51" t="n">
        <v>108.20299635223</v>
      </c>
      <c r="JA177" s="51" t="n">
        <v>108.108759584845</v>
      </c>
      <c r="JB177" s="51" t="n">
        <v>109.555352977392</v>
      </c>
      <c r="JC177" s="51" t="n">
        <v>106.768475396402</v>
      </c>
      <c r="JD177" s="51" t="n">
        <v>109.866488764051</v>
      </c>
      <c r="JE177" s="51" t="n">
        <v>111.060977443136</v>
      </c>
      <c r="JF177" s="51" t="n">
        <v>111.424662362482</v>
      </c>
      <c r="JG177" s="51" t="n">
        <v>111.321679100438</v>
      </c>
      <c r="JH177" s="51" t="n">
        <v>110.217589756811</v>
      </c>
      <c r="JI177" s="51" t="n">
        <v>110.432276435022</v>
      </c>
      <c r="JJ177" s="51" t="n">
        <v>110.294866349656</v>
      </c>
      <c r="JK177" s="51" t="n">
        <v>111.003691387811</v>
      </c>
      <c r="JL177" s="51" t="n">
        <v>109.49080482113</v>
      </c>
      <c r="JM177" s="51" t="n">
        <v>110.289291649309</v>
      </c>
      <c r="JN177" s="51" t="n">
        <v>110.746490685797</v>
      </c>
      <c r="JO177" s="51" t="n">
        <v>112.345191108308</v>
      </c>
      <c r="JP177" s="51" t="n">
        <v>115.985608739275</v>
      </c>
      <c r="JQ177" s="51" t="n">
        <v>115.116584591992</v>
      </c>
      <c r="JR177" s="51" t="n">
        <v>115.240237450105</v>
      </c>
      <c r="JS177" s="51" t="n">
        <v>114.82284202631</v>
      </c>
      <c r="JT177" s="51" t="n">
        <v>119.168599929923</v>
      </c>
      <c r="JU177" s="51" t="n">
        <v>118.598061213939</v>
      </c>
      <c r="JV177" s="51" t="n">
        <v>118.03831194023</v>
      </c>
      <c r="JW177" s="51" t="n">
        <v>119.664857666609</v>
      </c>
      <c r="JX177" s="51" t="n">
        <v>123.061097215744</v>
      </c>
      <c r="JY177" s="51" t="n">
        <v>123.242644594949</v>
      </c>
      <c r="JZ177" s="51" t="n">
        <v>121.767897961238</v>
      </c>
      <c r="KA177" s="51" t="n">
        <v>122.781354237421</v>
      </c>
      <c r="KB177" s="51" t="n">
        <v>125.789782946774</v>
      </c>
      <c r="KC177" s="51" t="n">
        <v>126.12650112146</v>
      </c>
      <c r="KD177" s="51" t="n">
        <v>122.679768170021</v>
      </c>
      <c r="KE177" s="51" t="n">
        <v>123.012992864027</v>
      </c>
      <c r="KF177" s="51" t="n">
        <v>123.638840131189</v>
      </c>
      <c r="KG177" s="51" t="n">
        <v>123.600648088149</v>
      </c>
      <c r="KH177" s="51" t="n">
        <v>125.993014252563</v>
      </c>
      <c r="KI177" s="51" t="n">
        <v>126.561075975369</v>
      </c>
      <c r="KJ177" s="51" t="n">
        <v>126.227834506108</v>
      </c>
      <c r="KK177" s="51" t="n">
        <v>125.432254254763</v>
      </c>
      <c r="KL177" s="51" t="n">
        <v>125.245159938565</v>
      </c>
      <c r="KM177" s="51" t="n">
        <v>126.620996436194</v>
      </c>
      <c r="KN177" s="51" t="n">
        <v>127.051005756242</v>
      </c>
      <c r="KO177" s="51" t="n">
        <v>126.840759436318</v>
      </c>
      <c r="KP177" s="51" t="n">
        <v>127.375017675931</v>
      </c>
      <c r="KQ177" s="51" t="n">
        <v>125.351404748895</v>
      </c>
      <c r="KR177" s="51" t="n">
        <v>125.612852233975</v>
      </c>
      <c r="KS177" s="51" t="n">
        <v>122.898391204806</v>
      </c>
      <c r="KT177" s="51" t="n">
        <v>139.134108424266</v>
      </c>
      <c r="KU177" s="51" t="n">
        <v>138.419500647656</v>
      </c>
      <c r="KV177" s="51" t="n">
        <v>137.808039396949</v>
      </c>
      <c r="KW177" s="51" t="n">
        <v>138.075016053831</v>
      </c>
      <c r="KX177" s="51" t="n">
        <v>139.986994271196</v>
      </c>
      <c r="KY177" s="51" t="n">
        <v>137.555037816687</v>
      </c>
      <c r="KZ177" s="51" t="n">
        <v>136.316944062448</v>
      </c>
      <c r="LA177" s="51" t="n">
        <v>136.536314978877</v>
      </c>
      <c r="LB177" s="51" t="n">
        <v>137.212975350234</v>
      </c>
      <c r="LC177" s="51" t="n">
        <v>137.533633790144</v>
      </c>
      <c r="LD177" s="51" t="n">
        <v>139.688961147307</v>
      </c>
      <c r="LE177" s="51" t="n">
        <v>141.381299125944</v>
      </c>
      <c r="LF177" s="51" t="n">
        <v>141.946329723909</v>
      </c>
      <c r="LG177" s="51" t="n">
        <v>141.61950169174</v>
      </c>
      <c r="LH177" s="51" t="n">
        <v>141.536542911476</v>
      </c>
      <c r="LI177" s="51" t="n">
        <v>145.794846151951</v>
      </c>
      <c r="LJ177" s="51" t="n">
        <v>146.406649892587</v>
      </c>
      <c r="LK177" s="51" t="n">
        <v>148.029975388903</v>
      </c>
      <c r="LL177" s="51" t="n">
        <v>148.902157235976</v>
      </c>
      <c r="LM177" s="51" t="n">
        <v>151.045706509104</v>
      </c>
      <c r="LN177" s="51" t="n">
        <v>153.465490033938</v>
      </c>
      <c r="LO177" s="51" t="n">
        <v>153.417673315568</v>
      </c>
      <c r="LP177" s="51" t="n">
        <v>149.793160764681</v>
      </c>
      <c r="LQ177" s="51" t="n">
        <v>155.862563195812</v>
      </c>
      <c r="LR177" s="51" t="n">
        <v>159.379061051905</v>
      </c>
      <c r="LS177" s="51" t="n">
        <v>166.700284201253</v>
      </c>
      <c r="LT177" s="51" t="n">
        <v>170.022491904709</v>
      </c>
      <c r="LU177" s="51" t="n">
        <v>173.042981353021</v>
      </c>
      <c r="LV177" s="51" t="n">
        <v>177.563951613468</v>
      </c>
      <c r="LW177" s="51" t="n">
        <v>175.861801756668</v>
      </c>
      <c r="LX177" s="51" t="n">
        <v>175.708218526626</v>
      </c>
      <c r="LY177" s="51" t="n">
        <v>175.536210260426</v>
      </c>
      <c r="LZ177" s="51" t="n">
        <v>177.346147986287</v>
      </c>
      <c r="MA177" s="51" t="n">
        <v>176.209716699805</v>
      </c>
      <c r="MB177" s="51" t="n">
        <v>175.835426823121</v>
      </c>
      <c r="MC177" s="51" t="n">
        <v>176.229321760546</v>
      </c>
      <c r="MD177" s="51" t="n">
        <v>176.807869897377</v>
      </c>
      <c r="ME177" s="51" t="n">
        <v>179.346290438737</v>
      </c>
      <c r="MF177" s="51"/>
      <c r="MG177" s="51"/>
      <c r="MH177" s="51"/>
      <c r="MI177" s="51"/>
      <c r="MJ177" s="51"/>
      <c r="MK177" s="51"/>
      <c r="ML177" s="51"/>
      <c r="MM177" s="51"/>
      <c r="MN177" s="51"/>
      <c r="MO177" s="51"/>
      <c r="MP177" s="51"/>
      <c r="MQ177" s="51"/>
      <c r="MR177" s="51"/>
      <c r="MS177" s="51"/>
      <c r="MT177" s="51"/>
      <c r="MU177" s="51"/>
      <c r="MV177" s="51"/>
      <c r="MW177" s="51"/>
    </row>
    <row r="178" customFormat="false" ht="15" hidden="false" customHeight="false" outlineLevel="0" collapsed="false">
      <c r="A178" s="48" t="s">
        <v>204</v>
      </c>
      <c r="B178" s="406" t="n">
        <v>1576.53740036727</v>
      </c>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t="n">
        <v>35.214571596719</v>
      </c>
      <c r="DG178" s="49" t="n">
        <v>35.214571596719</v>
      </c>
      <c r="DH178" s="49" t="n">
        <v>35.8917748966559</v>
      </c>
      <c r="DI178" s="49" t="n">
        <v>36.7624648537176</v>
      </c>
      <c r="DJ178" s="49" t="n">
        <v>37.1171903917798</v>
      </c>
      <c r="DK178" s="49" t="n">
        <v>36.6979693013427</v>
      </c>
      <c r="DL178" s="49" t="n">
        <v>37.8911370202791</v>
      </c>
      <c r="DM178" s="49" t="n">
        <v>41.0514190866513</v>
      </c>
      <c r="DN178" s="49" t="n">
        <v>42.7283034483999</v>
      </c>
      <c r="DO178" s="49" t="n">
        <v>45.5661077528974</v>
      </c>
      <c r="DP178" s="49" t="n">
        <v>45.5661077528974</v>
      </c>
      <c r="DQ178" s="49" t="n">
        <v>40.6644457724017</v>
      </c>
      <c r="DR178" s="49" t="n">
        <v>41.0326870344541</v>
      </c>
      <c r="DS178" s="49" t="n">
        <v>42.2452871113907</v>
      </c>
      <c r="DT178" s="49" t="n">
        <v>45.3905490912162</v>
      </c>
      <c r="DU178" s="49" t="n">
        <v>46.3669170481881</v>
      </c>
      <c r="DV178" s="49" t="n">
        <v>43.2799079300868</v>
      </c>
      <c r="DW178" s="49" t="n">
        <v>42.9182080998894</v>
      </c>
      <c r="DX178" s="49" t="n">
        <v>43.2350938869512</v>
      </c>
      <c r="DY178" s="49" t="n">
        <v>44.678569192688</v>
      </c>
      <c r="DZ178" s="49" t="n">
        <v>44.1929686791189</v>
      </c>
      <c r="EA178" s="49" t="n">
        <v>42.9171722383029</v>
      </c>
      <c r="EB178" s="49" t="n">
        <v>41.4332384722704</v>
      </c>
      <c r="EC178" s="49" t="n">
        <v>40.1306718982216</v>
      </c>
      <c r="ED178" s="49" t="n">
        <v>41.2715473486407</v>
      </c>
      <c r="EE178" s="49" t="n">
        <v>44.2293629428994</v>
      </c>
      <c r="EF178" s="49" t="n">
        <v>48.1943385780297</v>
      </c>
      <c r="EG178" s="49" t="n">
        <v>48.5953857155755</v>
      </c>
      <c r="EH178" s="49" t="n">
        <v>48.0111367952124</v>
      </c>
      <c r="EI178" s="49" t="n">
        <v>50.2395678892283</v>
      </c>
      <c r="EJ178" s="49" t="n">
        <v>51.2301593575084</v>
      </c>
      <c r="EK178" s="49" t="n">
        <v>53.1671037110175</v>
      </c>
      <c r="EL178" s="49" t="n">
        <v>53.0405192266033</v>
      </c>
      <c r="EM178" s="49" t="n">
        <v>53.5017466146874</v>
      </c>
      <c r="EN178" s="49" t="n">
        <v>52.3630886492867</v>
      </c>
      <c r="EO178" s="49" t="n">
        <v>53.8423691591863</v>
      </c>
      <c r="EP178" s="49" t="n">
        <v>55.8848423765946</v>
      </c>
      <c r="EQ178" s="49" t="n">
        <v>58.3465393787419</v>
      </c>
      <c r="ER178" s="49" t="n">
        <v>58.843518886114</v>
      </c>
      <c r="ES178" s="49" t="n">
        <v>58.1038819663749</v>
      </c>
      <c r="ET178" s="49" t="n">
        <v>53.6434697140693</v>
      </c>
      <c r="EU178" s="49" t="n">
        <v>52.2047473342183</v>
      </c>
      <c r="EV178" s="49" t="n">
        <v>53.1801520735224</v>
      </c>
      <c r="EW178" s="49" t="n">
        <v>55.6433598415194</v>
      </c>
      <c r="EX178" s="49" t="n">
        <v>56.8899141143737</v>
      </c>
      <c r="EY178" s="49" t="n">
        <v>56.6385547870764</v>
      </c>
      <c r="EZ178" s="49" t="n">
        <v>56.0809605211858</v>
      </c>
      <c r="FA178" s="49" t="n">
        <v>52.1510715493646</v>
      </c>
      <c r="FB178" s="49" t="n">
        <v>53.150802433707</v>
      </c>
      <c r="FC178" s="49" t="n">
        <v>53.6481291138822</v>
      </c>
      <c r="FD178" s="49" t="n">
        <v>53.943299271975</v>
      </c>
      <c r="FE178" s="49" t="n">
        <v>53.0073067828388</v>
      </c>
      <c r="FF178" s="49" t="n">
        <v>53.1264060930759</v>
      </c>
      <c r="FG178" s="49" t="n">
        <v>57.7226735897853</v>
      </c>
      <c r="FH178" s="49" t="n">
        <v>60.3839483889608</v>
      </c>
      <c r="FI178" s="49" t="n">
        <v>62.6855805867877</v>
      </c>
      <c r="FJ178" s="49" t="n">
        <v>64.5593532049916</v>
      </c>
      <c r="FK178" s="49" t="n">
        <v>66.822031575728</v>
      </c>
      <c r="FL178" s="49" t="n">
        <v>68.2086006255912</v>
      </c>
      <c r="FM178" s="49" t="n">
        <v>65.306717434185</v>
      </c>
      <c r="FN178" s="49" t="n">
        <v>66.2358546406474</v>
      </c>
      <c r="FO178" s="49" t="n">
        <v>68.3961030780352</v>
      </c>
      <c r="FP178" s="49" t="n">
        <v>70.543066093986</v>
      </c>
      <c r="FQ178" s="49" t="n">
        <v>70.9576687389368</v>
      </c>
      <c r="FR178" s="49" t="n">
        <v>68.6851689631983</v>
      </c>
      <c r="FS178" s="49" t="n">
        <v>67.5080166868896</v>
      </c>
      <c r="FT178" s="49" t="n">
        <v>68.1254148733501</v>
      </c>
      <c r="FU178" s="49" t="n">
        <v>73.7480250613535</v>
      </c>
      <c r="FV178" s="49" t="n">
        <v>82.0175006462191</v>
      </c>
      <c r="FW178" s="49" t="n">
        <v>84.2174813455717</v>
      </c>
      <c r="FX178" s="49" t="n">
        <v>84.920725212756</v>
      </c>
      <c r="FY178" s="49" t="n">
        <v>78.6869727820293</v>
      </c>
      <c r="FZ178" s="49" t="n">
        <v>73.8780076349566</v>
      </c>
      <c r="GA178" s="49" t="n">
        <v>71.6578908367851</v>
      </c>
      <c r="GB178" s="49" t="n">
        <v>73.8147746696965</v>
      </c>
      <c r="GC178" s="49" t="n">
        <v>75.7504754347563</v>
      </c>
      <c r="GD178" s="49" t="n">
        <v>77.3923731316871</v>
      </c>
      <c r="GE178" s="49" t="n">
        <v>77.3753155903272</v>
      </c>
      <c r="GF178" s="49" t="n">
        <v>76.9390727478732</v>
      </c>
      <c r="GG178" s="49" t="n">
        <v>78.512376632415</v>
      </c>
      <c r="GH178" s="49" t="n">
        <v>84.2976219144484</v>
      </c>
      <c r="GI178" s="49" t="n">
        <v>81.6438487260494</v>
      </c>
      <c r="GJ178" s="49" t="n">
        <v>82.6144088072351</v>
      </c>
      <c r="GK178" s="49" t="n">
        <v>77.8509229192561</v>
      </c>
      <c r="GL178" s="49" t="n">
        <v>75.4720579292969</v>
      </c>
      <c r="GM178" s="49" t="n">
        <v>76.9551697731694</v>
      </c>
      <c r="GN178" s="49" t="n">
        <v>81.7053886096413</v>
      </c>
      <c r="GO178" s="49" t="n">
        <v>84.8950258204229</v>
      </c>
      <c r="GP178" s="49" t="n">
        <v>81.6528614263429</v>
      </c>
      <c r="GQ178" s="49" t="n">
        <v>82.4097265879597</v>
      </c>
      <c r="GR178" s="49" t="n">
        <v>83.2859407815341</v>
      </c>
      <c r="GS178" s="49" t="n">
        <v>82.0941200330748</v>
      </c>
      <c r="GT178" s="49" t="n">
        <v>80.7057845709488</v>
      </c>
      <c r="GU178" s="49" t="n">
        <v>83.8581868317445</v>
      </c>
      <c r="GV178" s="49" t="n">
        <v>86.408313129579</v>
      </c>
      <c r="GW178" s="49" t="n">
        <v>84.2810103842086</v>
      </c>
      <c r="GX178" s="49" t="n">
        <v>84.068014764301</v>
      </c>
      <c r="GY178" s="49" t="n">
        <v>91.2669925463441</v>
      </c>
      <c r="GZ178" s="49" t="n">
        <v>99.963107589317</v>
      </c>
      <c r="HA178" s="49" t="n">
        <v>99.4697098805721</v>
      </c>
      <c r="HB178" s="49" t="n">
        <v>99.1172805743219</v>
      </c>
      <c r="HC178" s="49" t="n">
        <v>96.3326048864329</v>
      </c>
      <c r="HD178" s="49" t="n">
        <v>97.4006680937826</v>
      </c>
      <c r="HE178" s="49" t="n">
        <v>100.888577782539</v>
      </c>
      <c r="HF178" s="49" t="n">
        <v>101.46392422065</v>
      </c>
      <c r="HG178" s="49" t="n">
        <v>100.094127235913</v>
      </c>
      <c r="HH178" s="49" t="n">
        <v>96.9979918164974</v>
      </c>
      <c r="HI178" s="49" t="n">
        <v>92.7194509239596</v>
      </c>
      <c r="HJ178" s="49" t="n">
        <v>93.0535325723153</v>
      </c>
      <c r="HK178" s="49" t="n">
        <v>92.9339100895284</v>
      </c>
      <c r="HL178" s="49" t="n">
        <v>96.1285567979556</v>
      </c>
      <c r="HM178" s="49" t="n">
        <v>99.5112790136151</v>
      </c>
      <c r="HN178" s="49" t="n">
        <v>99.4843915392355</v>
      </c>
      <c r="HO178" s="49" t="n">
        <v>102.397551908845</v>
      </c>
      <c r="HP178" s="49" t="n">
        <v>102.340491038632</v>
      </c>
      <c r="HQ178" s="49" t="n">
        <v>107.935039340741</v>
      </c>
      <c r="HR178" s="49" t="n">
        <v>115.257099618475</v>
      </c>
      <c r="HS178" s="49" t="n">
        <v>115.455788676526</v>
      </c>
      <c r="HT178" s="49" t="n">
        <v>108.357599154173</v>
      </c>
      <c r="HU178" s="49" t="n">
        <v>97.2479234022921</v>
      </c>
      <c r="HV178" s="49" t="n">
        <v>94.5086531426121</v>
      </c>
      <c r="HW178" s="49" t="n">
        <v>100</v>
      </c>
      <c r="HX178" s="49" t="n">
        <v>104.109235937338</v>
      </c>
      <c r="HY178" s="49" t="n">
        <v>105.662317080693</v>
      </c>
      <c r="HZ178" s="49" t="n">
        <v>102.434447486414</v>
      </c>
      <c r="IA178" s="49" t="n">
        <v>101.911535244553</v>
      </c>
      <c r="IB178" s="49" t="n">
        <v>101.95405108431</v>
      </c>
      <c r="IC178" s="49" t="n">
        <v>101.921929127813</v>
      </c>
      <c r="ID178" s="49" t="n">
        <v>102.27944510472</v>
      </c>
      <c r="IE178" s="49" t="n">
        <v>102.502850226386</v>
      </c>
      <c r="IF178" s="49" t="n">
        <v>99.1794601110175</v>
      </c>
      <c r="IG178" s="49" t="n">
        <v>95.978521080085</v>
      </c>
      <c r="IH178" s="49" t="n">
        <v>95.0248213757979</v>
      </c>
      <c r="II178" s="49" t="n">
        <v>97.1387837870257</v>
      </c>
      <c r="IJ178" s="49" t="n">
        <v>101.524734139746</v>
      </c>
      <c r="IK178" s="49" t="n">
        <v>105.550805669808</v>
      </c>
      <c r="IL178" s="49" t="n">
        <v>106.461765836004</v>
      </c>
      <c r="IM178" s="49" t="n">
        <v>104.584960193313</v>
      </c>
      <c r="IN178" s="49" t="n">
        <v>102.021602949411</v>
      </c>
      <c r="IO178" s="49" t="n">
        <v>107.123810686187</v>
      </c>
      <c r="IP178" s="49" t="n">
        <v>111.434555641019</v>
      </c>
      <c r="IQ178" s="49" t="n">
        <v>111.999066261826</v>
      </c>
      <c r="IR178" s="49" t="n">
        <v>115.573530418629</v>
      </c>
      <c r="IS178" s="49" t="n">
        <v>111.506772281713</v>
      </c>
      <c r="IT178" s="49" t="n">
        <v>107.768007621568</v>
      </c>
      <c r="IU178" s="49" t="n">
        <v>108.84340546747</v>
      </c>
      <c r="IV178" s="49" t="n">
        <v>113.303462038628</v>
      </c>
      <c r="IW178" s="49" t="n">
        <v>113.674466161029</v>
      </c>
      <c r="IX178" s="49" t="n">
        <v>114.267769290089</v>
      </c>
      <c r="IY178" s="49" t="n">
        <v>117.17147856364</v>
      </c>
      <c r="IZ178" s="49" t="n">
        <v>121.358253393544</v>
      </c>
      <c r="JA178" s="49" t="n">
        <v>122.826595828761</v>
      </c>
      <c r="JB178" s="49" t="n">
        <v>125.303483949231</v>
      </c>
      <c r="JC178" s="49" t="n">
        <v>133.023012010954</v>
      </c>
      <c r="JD178" s="49" t="n">
        <v>131.463196278065</v>
      </c>
      <c r="JE178" s="49" t="n">
        <v>130.709584200083</v>
      </c>
      <c r="JF178" s="49" t="n">
        <v>126.969709022047</v>
      </c>
      <c r="JG178" s="49" t="n">
        <v>130.670286377332</v>
      </c>
      <c r="JH178" s="49" t="n">
        <v>132.946552466468</v>
      </c>
      <c r="JI178" s="49" t="n">
        <v>133.4656531057</v>
      </c>
      <c r="JJ178" s="49" t="n">
        <v>130.248851747262</v>
      </c>
      <c r="JK178" s="49" t="n">
        <v>125.252230907234</v>
      </c>
      <c r="JL178" s="49" t="n">
        <v>124.429946027232</v>
      </c>
      <c r="JM178" s="49" t="n">
        <v>127.479860306801</v>
      </c>
      <c r="JN178" s="49" t="n">
        <v>134.500125399064</v>
      </c>
      <c r="JO178" s="49" t="n">
        <v>140.288717944955</v>
      </c>
      <c r="JP178" s="49" t="n">
        <v>131.271481193693</v>
      </c>
      <c r="JQ178" s="49" t="n">
        <v>121.481413856421</v>
      </c>
      <c r="JR178" s="49" t="n">
        <v>121.747634748062</v>
      </c>
      <c r="JS178" s="49" t="n">
        <v>123.720498071902</v>
      </c>
      <c r="JT178" s="49" t="n">
        <v>127.595993840234</v>
      </c>
      <c r="JU178" s="49" t="n">
        <v>130.150500544052</v>
      </c>
      <c r="JV178" s="49" t="n">
        <v>135.003568995779</v>
      </c>
      <c r="JW178" s="49" t="n">
        <v>131.54942201389</v>
      </c>
      <c r="JX178" s="49" t="n">
        <v>126.241315535571</v>
      </c>
      <c r="JY178" s="49" t="n">
        <v>128.971660784841</v>
      </c>
      <c r="JZ178" s="49" t="n">
        <v>129.092468074208</v>
      </c>
      <c r="KA178" s="49" t="n">
        <v>123.969186320216</v>
      </c>
      <c r="KB178" s="49" t="n">
        <v>120.217906634928</v>
      </c>
      <c r="KC178" s="49" t="n">
        <v>118.430426817548</v>
      </c>
      <c r="KD178" s="49" t="n">
        <v>118.462567417842</v>
      </c>
      <c r="KE178" s="49" t="n">
        <v>119.933759358547</v>
      </c>
      <c r="KF178" s="49" t="n">
        <v>125.591484777345</v>
      </c>
      <c r="KG178" s="49" t="n">
        <v>126.391438093131</v>
      </c>
      <c r="KH178" s="49" t="n">
        <v>130.321192181993</v>
      </c>
      <c r="KI178" s="49" t="n">
        <v>127.463661109287</v>
      </c>
      <c r="KJ178" s="49" t="n">
        <v>126.444401775466</v>
      </c>
      <c r="KK178" s="49" t="n">
        <v>132.194918455002</v>
      </c>
      <c r="KL178" s="49" t="n">
        <v>137.92128112953</v>
      </c>
      <c r="KM178" s="49" t="n">
        <v>141.130210709116</v>
      </c>
      <c r="KN178" s="49" t="n">
        <v>150.589303323148</v>
      </c>
      <c r="KO178" s="49" t="n">
        <v>146.348942697591</v>
      </c>
      <c r="KP178" s="49" t="n">
        <v>146.805869574278</v>
      </c>
      <c r="KQ178" s="49" t="n">
        <v>152.994096358967</v>
      </c>
      <c r="KR178" s="49" t="n">
        <v>158.28462704167</v>
      </c>
      <c r="KS178" s="49" t="n">
        <v>151.321123068704</v>
      </c>
      <c r="KT178" s="49" t="n">
        <v>148.869051943796</v>
      </c>
      <c r="KU178" s="49" t="n">
        <v>149.286311225005</v>
      </c>
      <c r="KV178" s="49" t="n">
        <v>151.249756649172</v>
      </c>
      <c r="KW178" s="49" t="n">
        <v>155.933663273417</v>
      </c>
      <c r="KX178" s="49" t="n">
        <v>161.891517873989</v>
      </c>
      <c r="KY178" s="49" t="n">
        <v>162.791207356086</v>
      </c>
      <c r="KZ178" s="49" t="n">
        <v>159.030131104413</v>
      </c>
      <c r="LA178" s="49" t="n">
        <v>152.34263796339</v>
      </c>
      <c r="LB178" s="49" t="n">
        <v>147.103744797757</v>
      </c>
      <c r="LC178" s="49" t="n">
        <v>147.866992689035</v>
      </c>
      <c r="LD178" s="49" t="n">
        <v>154.334920141199</v>
      </c>
      <c r="LE178" s="49" t="n">
        <v>154.372198525969</v>
      </c>
      <c r="LF178" s="49" t="n">
        <v>147.674623429065</v>
      </c>
      <c r="LG178" s="49" t="n">
        <v>145.941391761046</v>
      </c>
      <c r="LH178" s="49" t="n">
        <v>145.975155889473</v>
      </c>
      <c r="LI178" s="49" t="n">
        <v>146.033761265051</v>
      </c>
      <c r="LJ178" s="49" t="n">
        <v>149.736208169762</v>
      </c>
      <c r="LK178" s="49" t="n">
        <v>150.549597995767</v>
      </c>
      <c r="LL178" s="49" t="n">
        <v>142.856974764404</v>
      </c>
      <c r="LM178" s="49" t="n">
        <v>139.792958241922</v>
      </c>
      <c r="LN178" s="49" t="n">
        <v>150.304046452426</v>
      </c>
      <c r="LO178" s="49" t="n">
        <v>156.817636983374</v>
      </c>
      <c r="LP178" s="49" t="n">
        <v>160.549170333512</v>
      </c>
      <c r="LQ178" s="49" t="n">
        <v>168.7</v>
      </c>
      <c r="LR178" s="49" t="n">
        <v>173.801222084855</v>
      </c>
      <c r="LS178" s="49" t="n">
        <v>178.286696510768</v>
      </c>
      <c r="LT178" s="49" t="n">
        <v>186.102088614149</v>
      </c>
      <c r="LU178" s="49" t="n">
        <v>187.470436889787</v>
      </c>
      <c r="LV178" s="49" t="n">
        <v>199.38383827605</v>
      </c>
      <c r="LW178" s="49" t="n">
        <v>214.365391394333</v>
      </c>
      <c r="LX178" s="49" t="n">
        <v>217.319737119519</v>
      </c>
      <c r="LY178" s="49" t="n">
        <v>209.782508237047</v>
      </c>
      <c r="LZ178" s="49" t="n">
        <v>217.364869268125</v>
      </c>
      <c r="MA178" s="49" t="n">
        <v>233.253296263884</v>
      </c>
      <c r="MB178" s="49" t="n">
        <v>245.701082880721</v>
      </c>
      <c r="MC178" s="49" t="n">
        <v>250.414715911898</v>
      </c>
      <c r="MD178" s="49" t="n">
        <v>240.4</v>
      </c>
      <c r="ME178" s="49" t="n">
        <v>240.5</v>
      </c>
      <c r="MF178" s="49"/>
      <c r="MG178" s="49"/>
      <c r="MH178" s="49"/>
      <c r="MI178" s="49"/>
      <c r="MJ178" s="49"/>
      <c r="MK178" s="49"/>
      <c r="ML178" s="49"/>
      <c r="MM178" s="49"/>
      <c r="MN178" s="49"/>
      <c r="MO178" s="49"/>
      <c r="MP178" s="49"/>
      <c r="MQ178" s="49"/>
      <c r="MR178" s="49"/>
      <c r="MS178" s="49"/>
      <c r="MT178" s="49"/>
      <c r="MU178" s="49"/>
      <c r="MV178" s="49"/>
      <c r="MW178" s="49"/>
    </row>
    <row r="179" customFormat="false" ht="15" hidden="false" customHeight="false" outlineLevel="0" collapsed="false">
      <c r="A179" s="48" t="s">
        <v>819</v>
      </c>
      <c r="B179" s="402" t="n">
        <v>1418.88366033055</v>
      </c>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t="n">
        <v>66.7442624248841</v>
      </c>
      <c r="FP179" s="49" t="n">
        <v>68.9971084040897</v>
      </c>
      <c r="FQ179" s="49" t="n">
        <v>69.5661300160442</v>
      </c>
      <c r="FR179" s="49" t="n">
        <v>67.2322571516221</v>
      </c>
      <c r="FS179" s="49" t="n">
        <v>65.7809387515201</v>
      </c>
      <c r="FT179" s="49" t="n">
        <v>66.6563230569697</v>
      </c>
      <c r="FU179" s="49" t="n">
        <v>73.0438275919257</v>
      </c>
      <c r="FV179" s="49" t="n">
        <v>82.4341619550007</v>
      </c>
      <c r="FW179" s="49" t="n">
        <v>84.8816236637194</v>
      </c>
      <c r="FX179" s="49" t="n">
        <v>85.7509997493663</v>
      </c>
      <c r="FY179" s="49" t="n">
        <v>78.6297390706485</v>
      </c>
      <c r="FZ179" s="49" t="n">
        <v>73.2934488942482</v>
      </c>
      <c r="GA179" s="49" t="n">
        <v>70.8623981357109</v>
      </c>
      <c r="GB179" s="49" t="n">
        <v>73.2563464611152</v>
      </c>
      <c r="GC179" s="49" t="n">
        <v>75.3885803667754</v>
      </c>
      <c r="GD179" s="49" t="n">
        <v>77.1828704413063</v>
      </c>
      <c r="GE179" s="49" t="n">
        <v>77.2496240110133</v>
      </c>
      <c r="GF179" s="49" t="n">
        <v>76.891963820892</v>
      </c>
      <c r="GG179" s="49" t="n">
        <v>78.6993606088273</v>
      </c>
      <c r="GH179" s="49" t="n">
        <v>85.1105875001751</v>
      </c>
      <c r="GI179" s="49" t="n">
        <v>82.1876786700895</v>
      </c>
      <c r="GJ179" s="49" t="n">
        <v>83.2572448689028</v>
      </c>
      <c r="GK179" s="49" t="n">
        <v>77.8419648196239</v>
      </c>
      <c r="GL179" s="49" t="n">
        <v>75.1139122568043</v>
      </c>
      <c r="GM179" s="49" t="n">
        <v>76.5873674544231</v>
      </c>
      <c r="GN179" s="49" t="n">
        <v>81.5038371149446</v>
      </c>
      <c r="GO179" s="49" t="n">
        <v>84.9059472946627</v>
      </c>
      <c r="GP179" s="49" t="n">
        <v>81.1700653692147</v>
      </c>
      <c r="GQ179" s="49" t="n">
        <v>81.6854758609983</v>
      </c>
      <c r="GR179" s="49" t="n">
        <v>82.5471942891303</v>
      </c>
      <c r="GS179" s="49" t="n">
        <v>81.1541465005258</v>
      </c>
      <c r="GT179" s="49" t="n">
        <v>79.6225673152205</v>
      </c>
      <c r="GU179" s="49" t="n">
        <v>83.1364408089104</v>
      </c>
      <c r="GV179" s="49" t="n">
        <v>85.9426137160337</v>
      </c>
      <c r="GW179" s="49" t="n">
        <v>83.6082060108616</v>
      </c>
      <c r="GX179" s="49" t="n">
        <v>83.3109066070014</v>
      </c>
      <c r="GY179" s="49" t="n">
        <v>91.3790129371616</v>
      </c>
      <c r="GZ179" s="49" t="n">
        <v>100.838012630382</v>
      </c>
      <c r="HA179" s="49" t="n">
        <v>100.262711833013</v>
      </c>
      <c r="HB179" s="49" t="n">
        <v>99.766145385209</v>
      </c>
      <c r="HC179" s="49" t="n">
        <v>96.4775642711621</v>
      </c>
      <c r="HD179" s="49" t="n">
        <v>97.6289536605098</v>
      </c>
      <c r="HE179" s="49" t="n">
        <v>101.572514451849</v>
      </c>
      <c r="HF179" s="49" t="n">
        <v>102.124082088963</v>
      </c>
      <c r="HG179" s="49" t="n">
        <v>100.467494725328</v>
      </c>
      <c r="HH179" s="49" t="n">
        <v>97.1766453626411</v>
      </c>
      <c r="HI179" s="49" t="n">
        <v>92.4595176483526</v>
      </c>
      <c r="HJ179" s="49" t="n">
        <v>92.7565734284244</v>
      </c>
      <c r="HK179" s="49" t="n">
        <v>92.4611991699582</v>
      </c>
      <c r="HL179" s="49" t="n">
        <v>95.9801383867588</v>
      </c>
      <c r="HM179" s="49" t="n">
        <v>99.7027442751669</v>
      </c>
      <c r="HN179" s="49" t="n">
        <v>99.6438594255577</v>
      </c>
      <c r="HO179" s="49" t="n">
        <v>102.952179009944</v>
      </c>
      <c r="HP179" s="49" t="n">
        <v>102.888329901796</v>
      </c>
      <c r="HQ179" s="49" t="n">
        <v>109.014643621145</v>
      </c>
      <c r="HR179" s="49" t="n">
        <v>116.931450757824</v>
      </c>
      <c r="HS179" s="49" t="n">
        <v>117.204775518284</v>
      </c>
      <c r="HT179" s="49" t="n">
        <v>109.299061996117</v>
      </c>
      <c r="HU179" s="49" t="n">
        <v>97.0568734285635</v>
      </c>
      <c r="HV179" s="49" t="n">
        <v>93.907753116356</v>
      </c>
      <c r="HW179" s="49" t="n">
        <v>100</v>
      </c>
      <c r="HX179" s="49" t="n">
        <v>104.605117217676</v>
      </c>
      <c r="HY179" s="49" t="n">
        <v>106.195376238069</v>
      </c>
      <c r="HZ179" s="49" t="n">
        <v>102.562687302474</v>
      </c>
      <c r="IA179" s="49" t="n">
        <v>101.951112871695</v>
      </c>
      <c r="IB179" s="49" t="n">
        <v>101.794972413737</v>
      </c>
      <c r="IC179" s="49" t="n">
        <v>101.745795214391</v>
      </c>
      <c r="ID179" s="49" t="n">
        <v>102.065424460109</v>
      </c>
      <c r="IE179" s="49" t="n">
        <v>102.315583234317</v>
      </c>
      <c r="IF179" s="49" t="n">
        <v>98.5993878251568</v>
      </c>
      <c r="IG179" s="49" t="n">
        <v>94.8942203398967</v>
      </c>
      <c r="IH179" s="49" t="n">
        <v>93.789069161245</v>
      </c>
      <c r="II179" s="49" t="n">
        <v>96.1101977091498</v>
      </c>
      <c r="IJ179" s="49" t="n">
        <v>100.959705461946</v>
      </c>
      <c r="IK179" s="49" t="n">
        <v>105.417894761487</v>
      </c>
      <c r="IL179" s="49" t="n">
        <v>106.402669457225</v>
      </c>
      <c r="IM179" s="49" t="n">
        <v>104.302685198172</v>
      </c>
      <c r="IN179" s="49" t="n">
        <v>101.489828875878</v>
      </c>
      <c r="IO179" s="49" t="n">
        <v>107.116718862162</v>
      </c>
      <c r="IP179" s="49" t="n">
        <v>111.903964118322</v>
      </c>
      <c r="IQ179" s="49" t="n">
        <v>112.523078635127</v>
      </c>
      <c r="IR179" s="49" t="n">
        <v>116.467072764413</v>
      </c>
      <c r="IS179" s="49" t="n">
        <v>111.979044189595</v>
      </c>
      <c r="IT179" s="49" t="n">
        <v>107.81142111303</v>
      </c>
      <c r="IU179" s="49" t="n">
        <v>109.002795677423</v>
      </c>
      <c r="IV179" s="49" t="n">
        <v>113.919164701213</v>
      </c>
      <c r="IW179" s="49" t="n">
        <v>114.22345396816</v>
      </c>
      <c r="IX179" s="49" t="n">
        <v>114.772096439004</v>
      </c>
      <c r="IY179" s="49" t="n">
        <v>117.982231040559</v>
      </c>
      <c r="IZ179" s="49" t="n">
        <v>122.587182672009</v>
      </c>
      <c r="JA179" s="49" t="n">
        <v>124.128166180735</v>
      </c>
      <c r="JB179" s="49" t="n">
        <v>126.845107965271</v>
      </c>
      <c r="JC179" s="49" t="n">
        <v>135.219709544912</v>
      </c>
      <c r="JD179" s="49" t="n">
        <v>133.341351052862</v>
      </c>
      <c r="JE179" s="49" t="n">
        <v>132.391680264597</v>
      </c>
      <c r="JF179" s="49" t="n">
        <v>128.36689765491</v>
      </c>
      <c r="JG179" s="49" t="n">
        <v>132.425804310046</v>
      </c>
      <c r="JH179" s="49" t="n">
        <v>134.847187089984</v>
      </c>
      <c r="JI179" s="49" t="n">
        <v>135.305125177402</v>
      </c>
      <c r="JJ179" s="49" t="n">
        <v>131.765112153265</v>
      </c>
      <c r="JK179" s="49" t="n">
        <v>126.199063694399</v>
      </c>
      <c r="JL179" s="49" t="n">
        <v>125.266186625516</v>
      </c>
      <c r="JM179" s="49" t="n">
        <v>128.648892378549</v>
      </c>
      <c r="JN179" s="49" t="n">
        <v>136.314667302934</v>
      </c>
      <c r="JO179" s="49" t="n">
        <v>142.530432103525</v>
      </c>
      <c r="JP179" s="49" t="n">
        <v>132.642743670591</v>
      </c>
      <c r="JQ179" s="49" t="n">
        <v>121.717185269932</v>
      </c>
      <c r="JR179" s="49" t="n">
        <v>122.08297576922</v>
      </c>
      <c r="JS179" s="49" t="n">
        <v>124.233839117024</v>
      </c>
      <c r="JT179" s="49" t="n">
        <v>128.423885986318</v>
      </c>
      <c r="JU179" s="49" t="n">
        <v>131.308908755886</v>
      </c>
      <c r="JV179" s="49" t="n">
        <v>136.669621026546</v>
      </c>
      <c r="JW179" s="49" t="n">
        <v>132.873142802854</v>
      </c>
      <c r="JX179" s="49" t="n">
        <v>127.064072575173</v>
      </c>
      <c r="JY179" s="49" t="n">
        <v>129.990290447725</v>
      </c>
      <c r="JZ179" s="49" t="n">
        <v>130.129558706025</v>
      </c>
      <c r="KA179" s="49" t="n">
        <v>124.512040638317</v>
      </c>
      <c r="KB179" s="49" t="n">
        <v>120.349761389176</v>
      </c>
      <c r="KC179" s="49" t="n">
        <v>118.333370629818</v>
      </c>
      <c r="KD179" s="49" t="n">
        <v>118.410928998326</v>
      </c>
      <c r="KE179" s="49" t="n">
        <v>120.032612765544</v>
      </c>
      <c r="KF179" s="49" t="n">
        <v>126.106112820603</v>
      </c>
      <c r="KG179" s="49" t="n">
        <v>127.000230063537</v>
      </c>
      <c r="KH179" s="49" t="n">
        <v>131.244866221338</v>
      </c>
      <c r="KI179" s="49" t="n">
        <v>127.88238006271</v>
      </c>
      <c r="KJ179" s="49" t="n">
        <v>126.552847164279</v>
      </c>
      <c r="KK179" s="49" t="n">
        <v>132.961277051386</v>
      </c>
      <c r="KL179" s="49" t="n">
        <v>139.232943008185</v>
      </c>
      <c r="KM179" s="49" t="n">
        <v>142.847395065245</v>
      </c>
      <c r="KN179" s="49" t="n">
        <v>153.543143581341</v>
      </c>
      <c r="KO179" s="49" t="n">
        <v>148.888057775071</v>
      </c>
      <c r="KP179" s="49" t="n">
        <v>149.308547250224</v>
      </c>
      <c r="KQ179" s="49" t="n">
        <v>155.938489030516</v>
      </c>
      <c r="KR179" s="49" t="n">
        <v>161.690889435098</v>
      </c>
      <c r="KS179" s="49" t="n">
        <v>153.733394653441</v>
      </c>
      <c r="KT179" s="49" t="n">
        <v>151.076624197147</v>
      </c>
      <c r="KU179" s="49" t="n">
        <v>151.601793174654</v>
      </c>
      <c r="KV179" s="49" t="n">
        <v>153.740694106654</v>
      </c>
      <c r="KW179" s="49" t="n">
        <v>158.760368341667</v>
      </c>
      <c r="KX179" s="49" t="n">
        <v>165.048729633031</v>
      </c>
      <c r="KY179" s="49" t="n">
        <v>166.459563929284</v>
      </c>
      <c r="KZ179" s="49" t="n">
        <v>162.247082536261</v>
      </c>
      <c r="LA179" s="49" t="n">
        <v>154.688443526412</v>
      </c>
      <c r="LB179" s="49" t="n">
        <v>148.618418088148</v>
      </c>
      <c r="LC179" s="49" t="n">
        <v>149.333695672515</v>
      </c>
      <c r="LD179" s="49" t="n">
        <v>156.416205773611</v>
      </c>
      <c r="LE179" s="49" t="n">
        <v>155.916360875113</v>
      </c>
      <c r="LF179" s="49" t="n">
        <v>148.334214839019</v>
      </c>
      <c r="LG179" s="49" t="n">
        <v>146.40501790347</v>
      </c>
      <c r="LH179" s="49" t="n">
        <v>146.425450189363</v>
      </c>
      <c r="LI179" s="49" t="n">
        <v>146.424840882697</v>
      </c>
      <c r="LJ179" s="49" t="n">
        <v>150.198425923661</v>
      </c>
      <c r="LK179" s="49" t="n">
        <v>151.131442824779</v>
      </c>
      <c r="LL179" s="49" t="n">
        <v>142.734178338022</v>
      </c>
      <c r="LM179" s="49" t="n">
        <v>139.231746921847</v>
      </c>
      <c r="LN179" s="49" t="n">
        <v>150.54430163372</v>
      </c>
      <c r="LO179" s="49" t="n">
        <v>157.266511075782</v>
      </c>
      <c r="LP179" s="49" t="n">
        <v>159.971242180266</v>
      </c>
      <c r="LQ179" s="49" t="n">
        <v>168.277777777778</v>
      </c>
      <c r="LR179" s="49" t="n">
        <v>172.851927602608</v>
      </c>
      <c r="LS179" s="49" t="n">
        <v>178.359871306792</v>
      </c>
      <c r="LT179" s="49" t="n">
        <v>186.773602279837</v>
      </c>
      <c r="LU179" s="49" t="n">
        <v>188.292208402029</v>
      </c>
      <c r="LV179" s="49" t="n">
        <v>200.727726174483</v>
      </c>
      <c r="LW179" s="49" t="n">
        <v>217.371411261421</v>
      </c>
      <c r="LX179" s="49" t="n">
        <v>220.844225237358</v>
      </c>
      <c r="LY179" s="49" t="n">
        <v>212.503643253941</v>
      </c>
      <c r="LZ179" s="49" t="n">
        <v>220.763284419209</v>
      </c>
      <c r="MA179" s="49" t="n">
        <v>238.16971935051</v>
      </c>
      <c r="MB179" s="49" t="n">
        <v>251.739356408055</v>
      </c>
      <c r="MC179" s="49" t="n">
        <v>256.727413167861</v>
      </c>
      <c r="MD179" s="49" t="n">
        <v>246.144444444444</v>
      </c>
      <c r="ME179" s="49" t="n">
        <v>246.188888888889</v>
      </c>
      <c r="MF179" s="49"/>
      <c r="MG179" s="49"/>
      <c r="MH179" s="49"/>
      <c r="MI179" s="49"/>
      <c r="MJ179" s="49"/>
      <c r="MK179" s="49"/>
      <c r="ML179" s="49"/>
      <c r="MM179" s="49"/>
      <c r="MN179" s="49"/>
      <c r="MO179" s="49"/>
      <c r="MP179" s="49"/>
      <c r="MQ179" s="49"/>
      <c r="MR179" s="49"/>
      <c r="MS179" s="49"/>
      <c r="MT179" s="49"/>
      <c r="MU179" s="49"/>
      <c r="MV179" s="49"/>
      <c r="MW179" s="49"/>
    </row>
    <row r="180" customFormat="false" ht="15" hidden="false" customHeight="false" outlineLevel="0" collapsed="false">
      <c r="A180" s="48" t="s">
        <v>820</v>
      </c>
      <c r="B180" s="402" t="n">
        <v>157.653740036727</v>
      </c>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9"/>
      <c r="AM180" s="49"/>
      <c r="AN180" s="49"/>
      <c r="AO180" s="49"/>
      <c r="AP180" s="49"/>
      <c r="AQ180" s="49"/>
      <c r="AR180" s="49"/>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c r="CH180" s="49"/>
      <c r="CI180" s="49"/>
      <c r="CJ180" s="49"/>
      <c r="CK180" s="49"/>
      <c r="CL180" s="49"/>
      <c r="CM180" s="49"/>
      <c r="CN180" s="49"/>
      <c r="CO180" s="49"/>
      <c r="CP180" s="49"/>
      <c r="CQ180" s="49"/>
      <c r="CR180" s="49"/>
      <c r="CS180" s="49"/>
      <c r="CT180" s="49"/>
      <c r="CU180" s="49"/>
      <c r="CV180" s="49"/>
      <c r="CW180" s="49"/>
      <c r="CX180" s="49"/>
      <c r="CY180" s="49"/>
      <c r="CZ180" s="49"/>
      <c r="DA180" s="49"/>
      <c r="DB180" s="49"/>
      <c r="DC180" s="49"/>
      <c r="DD180" s="49"/>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t="n">
        <v>83.2626689563958</v>
      </c>
      <c r="FP180" s="49" t="n">
        <v>84.4566853030527</v>
      </c>
      <c r="FQ180" s="49" t="n">
        <v>83.4815172449698</v>
      </c>
      <c r="FR180" s="49" t="n">
        <v>81.7613752673842</v>
      </c>
      <c r="FS180" s="49" t="n">
        <v>83.0517181052156</v>
      </c>
      <c r="FT180" s="49" t="n">
        <v>81.3472412207737</v>
      </c>
      <c r="FU180" s="49" t="n">
        <v>80.0858022862047</v>
      </c>
      <c r="FV180" s="49" t="n">
        <v>78.2675488671847</v>
      </c>
      <c r="FW180" s="49" t="n">
        <v>78.2402004822421</v>
      </c>
      <c r="FX180" s="49" t="n">
        <v>77.4482543832633</v>
      </c>
      <c r="FY180" s="49" t="n">
        <v>79.2020761844562</v>
      </c>
      <c r="FZ180" s="49" t="n">
        <v>79.139036301333</v>
      </c>
      <c r="GA180" s="49" t="n">
        <v>78.8173251464528</v>
      </c>
      <c r="GB180" s="49" t="n">
        <v>78.8406285469281</v>
      </c>
      <c r="GC180" s="49" t="n">
        <v>79.007531046585</v>
      </c>
      <c r="GD180" s="49" t="n">
        <v>79.2778973451147</v>
      </c>
      <c r="GE180" s="49" t="n">
        <v>78.5065398041527</v>
      </c>
      <c r="GF180" s="49" t="n">
        <v>77.3630530907032</v>
      </c>
      <c r="GG180" s="49" t="n">
        <v>76.8295208447046</v>
      </c>
      <c r="GH180" s="49" t="n">
        <v>76.9809316429087</v>
      </c>
      <c r="GI180" s="49" t="n">
        <v>76.7493792296881</v>
      </c>
      <c r="GJ180" s="49" t="n">
        <v>76.8288842522255</v>
      </c>
      <c r="GK180" s="49" t="n">
        <v>77.9315458159452</v>
      </c>
      <c r="GL180" s="49" t="n">
        <v>78.6953689817307</v>
      </c>
      <c r="GM180" s="49" t="n">
        <v>80.2653906418859</v>
      </c>
      <c r="GN180" s="49" t="n">
        <v>83.5193520619117</v>
      </c>
      <c r="GO180" s="49" t="n">
        <v>84.7967325522648</v>
      </c>
      <c r="GP180" s="49" t="n">
        <v>85.9980259404965</v>
      </c>
      <c r="GQ180" s="49" t="n">
        <v>88.9279831306122</v>
      </c>
      <c r="GR180" s="49" t="n">
        <v>89.9346592131684</v>
      </c>
      <c r="GS180" s="49" t="n">
        <v>90.5538818260156</v>
      </c>
      <c r="GT180" s="49" t="n">
        <v>90.454739872503</v>
      </c>
      <c r="GU180" s="49" t="n">
        <v>90.3539010372522</v>
      </c>
      <c r="GV180" s="49" t="n">
        <v>90.5996078514868</v>
      </c>
      <c r="GW180" s="49" t="n">
        <v>90.3362497443314</v>
      </c>
      <c r="GX180" s="49" t="n">
        <v>90.8819881799971</v>
      </c>
      <c r="GY180" s="49" t="n">
        <v>90.2588090289866</v>
      </c>
      <c r="GZ180" s="49" t="n">
        <v>92.0889622197311</v>
      </c>
      <c r="HA180" s="49" t="n">
        <v>92.3326923086027</v>
      </c>
      <c r="HB180" s="49" t="n">
        <v>93.2774972763375</v>
      </c>
      <c r="HC180" s="49" t="n">
        <v>95.0279704238698</v>
      </c>
      <c r="HD180" s="49" t="n">
        <v>95.3460979932379</v>
      </c>
      <c r="HE180" s="49" t="n">
        <v>94.7331477587419</v>
      </c>
      <c r="HF180" s="49" t="n">
        <v>95.5225034058352</v>
      </c>
      <c r="HG180" s="49" t="n">
        <v>96.7338198311743</v>
      </c>
      <c r="HH180" s="49" t="n">
        <v>95.390109901204</v>
      </c>
      <c r="HI180" s="49" t="n">
        <v>95.0588504044226</v>
      </c>
      <c r="HJ180" s="49" t="n">
        <v>95.7261648673329</v>
      </c>
      <c r="HK180" s="49" t="n">
        <v>97.1883083656604</v>
      </c>
      <c r="HL180" s="49" t="n">
        <v>97.4643224987262</v>
      </c>
      <c r="HM180" s="49" t="n">
        <v>97.7880916596495</v>
      </c>
      <c r="HN180" s="49" t="n">
        <v>98.0491805623352</v>
      </c>
      <c r="HO180" s="49" t="n">
        <v>97.4059079989485</v>
      </c>
      <c r="HP180" s="49" t="n">
        <v>97.409941270155</v>
      </c>
      <c r="HQ180" s="49" t="n">
        <v>98.2186008171055</v>
      </c>
      <c r="HR180" s="49" t="n">
        <v>100.187939364328</v>
      </c>
      <c r="HS180" s="49" t="n">
        <v>99.7149071007066</v>
      </c>
      <c r="HT180" s="49" t="n">
        <v>99.8844335766796</v>
      </c>
      <c r="HU180" s="49" t="n">
        <v>98.9673731658497</v>
      </c>
      <c r="HV180" s="49" t="n">
        <v>99.9167533789167</v>
      </c>
      <c r="HW180" s="49" t="n">
        <v>100</v>
      </c>
      <c r="HX180" s="49" t="n">
        <v>99.6463044143011</v>
      </c>
      <c r="HY180" s="49" t="n">
        <v>100.864784664316</v>
      </c>
      <c r="HZ180" s="49" t="n">
        <v>101.28028914188</v>
      </c>
      <c r="IA180" s="49" t="n">
        <v>101.555336600275</v>
      </c>
      <c r="IB180" s="49" t="n">
        <v>103.385759119468</v>
      </c>
      <c r="IC180" s="49" t="n">
        <v>103.507134348607</v>
      </c>
      <c r="ID180" s="49" t="n">
        <v>104.205630906221</v>
      </c>
      <c r="IE180" s="49" t="n">
        <v>104.188253155003</v>
      </c>
      <c r="IF180" s="49" t="n">
        <v>104.400110683764</v>
      </c>
      <c r="IG180" s="49" t="n">
        <v>105.737227741779</v>
      </c>
      <c r="IH180" s="49" t="n">
        <v>106.146591306774</v>
      </c>
      <c r="II180" s="49" t="n">
        <v>106.396058487908</v>
      </c>
      <c r="IJ180" s="49" t="n">
        <v>106.609992239953</v>
      </c>
      <c r="IK180" s="49" t="n">
        <v>106.7470038447</v>
      </c>
      <c r="IL180" s="49" t="n">
        <v>106.993633245014</v>
      </c>
      <c r="IM180" s="49" t="n">
        <v>107.125435149581</v>
      </c>
      <c r="IN180" s="49" t="n">
        <v>106.807569611209</v>
      </c>
      <c r="IO180" s="49" t="n">
        <v>107.187637102404</v>
      </c>
      <c r="IP180" s="49" t="n">
        <v>107.209879345293</v>
      </c>
      <c r="IQ180" s="49" t="n">
        <v>107.282954902114</v>
      </c>
      <c r="IR180" s="49" t="n">
        <v>107.531649306576</v>
      </c>
      <c r="IS180" s="49" t="n">
        <v>107.256325110768</v>
      </c>
      <c r="IT180" s="49" t="n">
        <v>107.377286198409</v>
      </c>
      <c r="IU180" s="49" t="n">
        <v>107.408893577891</v>
      </c>
      <c r="IV180" s="49" t="n">
        <v>107.762138075358</v>
      </c>
      <c r="IW180" s="49" t="n">
        <v>108.733575896848</v>
      </c>
      <c r="IX180" s="49" t="n">
        <v>109.728824949854</v>
      </c>
      <c r="IY180" s="49" t="n">
        <v>109.874706271376</v>
      </c>
      <c r="IZ180" s="49" t="n">
        <v>110.297889887356</v>
      </c>
      <c r="JA180" s="49" t="n">
        <v>111.112462660992</v>
      </c>
      <c r="JB180" s="49" t="n">
        <v>111.428867804866</v>
      </c>
      <c r="JC180" s="49" t="n">
        <v>113.252734205333</v>
      </c>
      <c r="JD180" s="49" t="n">
        <v>114.559803304892</v>
      </c>
      <c r="JE180" s="49" t="n">
        <v>115.570719619456</v>
      </c>
      <c r="JF180" s="49" t="n">
        <v>114.395011326284</v>
      </c>
      <c r="JG180" s="49" t="n">
        <v>114.870624982903</v>
      </c>
      <c r="JH180" s="49" t="n">
        <v>115.84084085483</v>
      </c>
      <c r="JI180" s="49" t="n">
        <v>116.910404460375</v>
      </c>
      <c r="JJ180" s="49" t="n">
        <v>116.602508093228</v>
      </c>
      <c r="JK180" s="49" t="n">
        <v>116.730735822755</v>
      </c>
      <c r="JL180" s="49" t="n">
        <v>116.903780642675</v>
      </c>
      <c r="JM180" s="49" t="n">
        <v>116.958571661071</v>
      </c>
      <c r="JN180" s="49" t="n">
        <v>118.169248264241</v>
      </c>
      <c r="JO180" s="49" t="n">
        <v>120.113290517825</v>
      </c>
      <c r="JP180" s="49" t="n">
        <v>118.930118901614</v>
      </c>
      <c r="JQ180" s="49" t="n">
        <v>119.359471134822</v>
      </c>
      <c r="JR180" s="49" t="n">
        <v>118.729565557635</v>
      </c>
      <c r="JS180" s="49" t="n">
        <v>119.100428665799</v>
      </c>
      <c r="JT180" s="49" t="n">
        <v>120.144964525476</v>
      </c>
      <c r="JU180" s="49" t="n">
        <v>119.724826637549</v>
      </c>
      <c r="JV180" s="49" t="n">
        <v>120.009100718881</v>
      </c>
      <c r="JW180" s="49" t="n">
        <v>119.63593491322</v>
      </c>
      <c r="JX180" s="49" t="n">
        <v>118.83650217915</v>
      </c>
      <c r="JY180" s="49" t="n">
        <v>119.803993818885</v>
      </c>
      <c r="JZ180" s="49" t="n">
        <v>119.758652387854</v>
      </c>
      <c r="KA180" s="49" t="n">
        <v>119.083497457301</v>
      </c>
      <c r="KB180" s="49" t="n">
        <v>119.031213846693</v>
      </c>
      <c r="KC180" s="49" t="n">
        <v>119.303932507116</v>
      </c>
      <c r="KD180" s="49" t="n">
        <v>118.927313193484</v>
      </c>
      <c r="KE180" s="49" t="n">
        <v>119.044078695568</v>
      </c>
      <c r="KF180" s="49" t="n">
        <v>120.959832388015</v>
      </c>
      <c r="KG180" s="49" t="n">
        <v>120.912310359479</v>
      </c>
      <c r="KH180" s="49" t="n">
        <v>122.008125827887</v>
      </c>
      <c r="KI180" s="49" t="n">
        <v>123.695190528477</v>
      </c>
      <c r="KJ180" s="49" t="n">
        <v>125.468393276148</v>
      </c>
      <c r="KK180" s="49" t="n">
        <v>125.297691087548</v>
      </c>
      <c r="KL180" s="49" t="n">
        <v>126.116324221633</v>
      </c>
      <c r="KM180" s="49" t="n">
        <v>125.67555150396</v>
      </c>
      <c r="KN180" s="49" t="n">
        <v>124.004740999412</v>
      </c>
      <c r="KO180" s="49" t="n">
        <v>123.496907000272</v>
      </c>
      <c r="KP180" s="49" t="n">
        <v>124.281770490761</v>
      </c>
      <c r="KQ180" s="49" t="n">
        <v>126.494562315022</v>
      </c>
      <c r="KR180" s="49" t="n">
        <v>127.628265500824</v>
      </c>
      <c r="KS180" s="49" t="n">
        <v>129.61067880607</v>
      </c>
      <c r="KT180" s="49" t="n">
        <v>129.000901663639</v>
      </c>
      <c r="KU180" s="49" t="n">
        <v>128.446973678158</v>
      </c>
      <c r="KV180" s="49" t="n">
        <v>128.831319531831</v>
      </c>
      <c r="KW180" s="49" t="n">
        <v>130.493317659165</v>
      </c>
      <c r="KX180" s="49" t="n">
        <v>133.476612042619</v>
      </c>
      <c r="KY180" s="49" t="n">
        <v>129.775998197311</v>
      </c>
      <c r="KZ180" s="49" t="n">
        <v>130.077568217778</v>
      </c>
      <c r="LA180" s="49" t="n">
        <v>131.23038789619</v>
      </c>
      <c r="LB180" s="49" t="n">
        <v>133.471685184238</v>
      </c>
      <c r="LC180" s="49" t="n">
        <v>134.666665837713</v>
      </c>
      <c r="LD180" s="49" t="n">
        <v>135.603349449495</v>
      </c>
      <c r="LE180" s="49" t="n">
        <v>140.474737383674</v>
      </c>
      <c r="LF180" s="49" t="n">
        <v>141.738300739481</v>
      </c>
      <c r="LG180" s="49" t="n">
        <v>141.768756479226</v>
      </c>
      <c r="LH180" s="49" t="n">
        <v>141.92250719046</v>
      </c>
      <c r="LI180" s="49" t="n">
        <v>142.514044706242</v>
      </c>
      <c r="LJ180" s="49" t="n">
        <v>145.576248384671</v>
      </c>
      <c r="LK180" s="49" t="n">
        <v>145.312994534656</v>
      </c>
      <c r="LL180" s="49" t="n">
        <v>143.962142601836</v>
      </c>
      <c r="LM180" s="49" t="n">
        <v>144.843860122595</v>
      </c>
      <c r="LN180" s="49" t="n">
        <v>148.141749820785</v>
      </c>
      <c r="LO180" s="49" t="n">
        <v>152.777770151696</v>
      </c>
      <c r="LP180" s="49" t="n">
        <v>165.750523712726</v>
      </c>
      <c r="LQ180" s="49" t="n">
        <v>172.5</v>
      </c>
      <c r="LR180" s="49" t="n">
        <v>182.344872425077</v>
      </c>
      <c r="LS180" s="49" t="n">
        <v>177.628123346546</v>
      </c>
      <c r="LT180" s="49" t="n">
        <v>180.058465622955</v>
      </c>
      <c r="LU180" s="49" t="n">
        <v>180.07449327961</v>
      </c>
      <c r="LV180" s="49" t="n">
        <v>187.28884719015</v>
      </c>
      <c r="LW180" s="49" t="n">
        <v>187.311212590541</v>
      </c>
      <c r="LX180" s="49" t="n">
        <v>185.599344058968</v>
      </c>
      <c r="LY180" s="49" t="n">
        <v>185.292293085002</v>
      </c>
      <c r="LZ180" s="49" t="n">
        <v>186.779132908366</v>
      </c>
      <c r="MA180" s="49" t="n">
        <v>189.005488484255</v>
      </c>
      <c r="MB180" s="49" t="n">
        <v>191.356621134713</v>
      </c>
      <c r="MC180" s="49" t="n">
        <v>193.600440608234</v>
      </c>
      <c r="MD180" s="49" t="n">
        <v>188.7</v>
      </c>
      <c r="ME180" s="49" t="n">
        <v>189.3</v>
      </c>
      <c r="MF180" s="49"/>
      <c r="MG180" s="49"/>
      <c r="MH180" s="49"/>
      <c r="MI180" s="49"/>
      <c r="MJ180" s="49"/>
      <c r="MK180" s="49"/>
      <c r="ML180" s="49"/>
      <c r="MM180" s="49"/>
      <c r="MN180" s="49"/>
      <c r="MO180" s="49"/>
      <c r="MP180" s="49"/>
      <c r="MQ180" s="49"/>
      <c r="MR180" s="49"/>
      <c r="MS180" s="49"/>
      <c r="MT180" s="49"/>
      <c r="MU180" s="49"/>
      <c r="MV180" s="49"/>
      <c r="MW180" s="49"/>
    </row>
    <row r="181" customFormat="false" ht="15" hidden="false" customHeight="false" outlineLevel="0" collapsed="false">
      <c r="A181" s="48" t="s">
        <v>205</v>
      </c>
      <c r="B181" s="397" t="n">
        <v>675.984508612983</v>
      </c>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c r="CH181" s="49"/>
      <c r="CI181" s="49"/>
      <c r="CJ181" s="49"/>
      <c r="CK181" s="49"/>
      <c r="CL181" s="49"/>
      <c r="CM181" s="49"/>
      <c r="CN181" s="49"/>
      <c r="CO181" s="49"/>
      <c r="CP181" s="49"/>
      <c r="CQ181" s="49"/>
      <c r="CR181" s="49"/>
      <c r="CS181" s="49"/>
      <c r="CT181" s="49"/>
      <c r="CU181" s="49"/>
      <c r="CV181" s="49"/>
      <c r="CW181" s="49"/>
      <c r="CX181" s="49"/>
      <c r="CY181" s="49"/>
      <c r="CZ181" s="49"/>
      <c r="DA181" s="49"/>
      <c r="DB181" s="49"/>
      <c r="DC181" s="49"/>
      <c r="DD181" s="49"/>
      <c r="DE181" s="49"/>
      <c r="DF181" s="49" t="n">
        <v>33.4246614362508</v>
      </c>
      <c r="DG181" s="49" t="n">
        <v>37.3499775479813</v>
      </c>
      <c r="DH181" s="49" t="n">
        <v>37.6473499806881</v>
      </c>
      <c r="DI181" s="49" t="n">
        <v>38.2420948461018</v>
      </c>
      <c r="DJ181" s="49" t="n">
        <v>38.1826203595605</v>
      </c>
      <c r="DK181" s="49" t="n">
        <v>37.6473499806881</v>
      </c>
      <c r="DL181" s="49" t="n">
        <v>38.5394672788087</v>
      </c>
      <c r="DM181" s="49" t="n">
        <v>39.2531611173052</v>
      </c>
      <c r="DN181" s="49" t="n">
        <v>38.7178907384328</v>
      </c>
      <c r="DO181" s="49" t="n">
        <v>39.1936866307638</v>
      </c>
      <c r="DP181" s="49" t="n">
        <v>39.6992197663654</v>
      </c>
      <c r="DQ181" s="49" t="n">
        <v>40.026329442343</v>
      </c>
      <c r="DR181" s="49" t="n">
        <v>45.8596247947247</v>
      </c>
      <c r="DS181" s="49" t="n">
        <v>46.8181155496042</v>
      </c>
      <c r="DT181" s="49" t="n">
        <v>47.8980338977664</v>
      </c>
      <c r="DU181" s="49" t="n">
        <v>48.7400421489068</v>
      </c>
      <c r="DV181" s="49" t="n">
        <v>50.3464724747169</v>
      </c>
      <c r="DW181" s="49" t="n">
        <v>50.4961356530954</v>
      </c>
      <c r="DX181" s="49" t="n">
        <v>50.12376300746</v>
      </c>
      <c r="DY181" s="49" t="n">
        <v>50.9566832289104</v>
      </c>
      <c r="DZ181" s="49" t="n">
        <v>56.173127652025</v>
      </c>
      <c r="EA181" s="49" t="n">
        <v>55.2416882169459</v>
      </c>
      <c r="EB181" s="49" t="n">
        <v>53.9580108042489</v>
      </c>
      <c r="EC181" s="49" t="n">
        <v>58.1824736351912</v>
      </c>
      <c r="ED181" s="49" t="n">
        <v>58.2333859897206</v>
      </c>
      <c r="EE181" s="49" t="n">
        <v>67.7320771171896</v>
      </c>
      <c r="EF181" s="49" t="n">
        <v>64.8423867283157</v>
      </c>
      <c r="EG181" s="49" t="n">
        <v>69.3715442475774</v>
      </c>
      <c r="EH181" s="49" t="n">
        <v>70.1468697548047</v>
      </c>
      <c r="EI181" s="49" t="n">
        <v>68.1800545616551</v>
      </c>
      <c r="EJ181" s="49" t="n">
        <v>65.239800720733</v>
      </c>
      <c r="EK181" s="49" t="n">
        <v>65.8216420225837</v>
      </c>
      <c r="EL181" s="49" t="n">
        <v>67.6643114556664</v>
      </c>
      <c r="EM181" s="49" t="n">
        <v>68.135924777466</v>
      </c>
      <c r="EN181" s="49" t="n">
        <v>67.3064305080257</v>
      </c>
      <c r="EO181" s="49" t="n">
        <v>66.9419754686283</v>
      </c>
      <c r="EP181" s="49" t="n">
        <v>66.3280087493262</v>
      </c>
      <c r="EQ181" s="49" t="n">
        <v>65.9838357445898</v>
      </c>
      <c r="ER181" s="49" t="n">
        <v>67.0008305120624</v>
      </c>
      <c r="ES181" s="49" t="n">
        <v>66.3521205929102</v>
      </c>
      <c r="ET181" s="49" t="n">
        <v>68.5346437115213</v>
      </c>
      <c r="EU181" s="49" t="n">
        <v>67.9386244549041</v>
      </c>
      <c r="EV181" s="49" t="n">
        <v>68.681879592954</v>
      </c>
      <c r="EW181" s="49" t="n">
        <v>68.2724369989738</v>
      </c>
      <c r="EX181" s="49" t="n">
        <v>68.1737770957901</v>
      </c>
      <c r="EY181" s="49" t="n">
        <v>68.3589075966456</v>
      </c>
      <c r="EZ181" s="49" t="n">
        <v>69.1109632832284</v>
      </c>
      <c r="FA181" s="49" t="n">
        <v>68.9461109549179</v>
      </c>
      <c r="FB181" s="49" t="n">
        <v>69.3864368968043</v>
      </c>
      <c r="FC181" s="49" t="n">
        <v>70.8359529711175</v>
      </c>
      <c r="FD181" s="49" t="n">
        <v>80.5662905583284</v>
      </c>
      <c r="FE181" s="49" t="n">
        <v>86.0918408309917</v>
      </c>
      <c r="FF181" s="49" t="n">
        <v>78.6004896358429</v>
      </c>
      <c r="FG181" s="49" t="n">
        <v>76.2362199488242</v>
      </c>
      <c r="FH181" s="49" t="n">
        <v>82.2678140095443</v>
      </c>
      <c r="FI181" s="49" t="n">
        <v>87.666908029081</v>
      </c>
      <c r="FJ181" s="49" t="n">
        <v>87.4593321264596</v>
      </c>
      <c r="FK181" s="49" t="n">
        <v>86.6308914089972</v>
      </c>
      <c r="FL181" s="49" t="n">
        <v>84.0670615823951</v>
      </c>
      <c r="FM181" s="49" t="n">
        <v>82.023866213359</v>
      </c>
      <c r="FN181" s="49" t="n">
        <v>82.0490597795489</v>
      </c>
      <c r="FO181" s="49" t="n">
        <v>80.8100778291811</v>
      </c>
      <c r="FP181" s="49" t="n">
        <v>82.1241424672695</v>
      </c>
      <c r="FQ181" s="49" t="n">
        <v>82.4939376495864</v>
      </c>
      <c r="FR181" s="49" t="n">
        <v>82.5864888340341</v>
      </c>
      <c r="FS181" s="49" t="n">
        <v>82.594990185766</v>
      </c>
      <c r="FT181" s="49" t="n">
        <v>82.4650161999526</v>
      </c>
      <c r="FU181" s="49" t="n">
        <v>82.5624086966541</v>
      </c>
      <c r="FV181" s="49" t="n">
        <v>84.2882066352768</v>
      </c>
      <c r="FW181" s="49" t="n">
        <v>85.3100052650458</v>
      </c>
      <c r="FX181" s="49" t="n">
        <v>85.4794611324039</v>
      </c>
      <c r="FY181" s="49" t="n">
        <v>83.0779327549994</v>
      </c>
      <c r="FZ181" s="49" t="n">
        <v>83.5856046031479</v>
      </c>
      <c r="GA181" s="49" t="n">
        <v>82.7054789442244</v>
      </c>
      <c r="GB181" s="49" t="n">
        <v>83.459723174078</v>
      </c>
      <c r="GC181" s="49" t="n">
        <v>85.8774469879177</v>
      </c>
      <c r="GD181" s="49" t="n">
        <v>87.5212216700854</v>
      </c>
      <c r="GE181" s="49" t="n">
        <v>88.2217551024667</v>
      </c>
      <c r="GF181" s="49" t="n">
        <v>86.173290675979</v>
      </c>
      <c r="GG181" s="49" t="n">
        <v>86.1791865301157</v>
      </c>
      <c r="GH181" s="49" t="n">
        <v>88.0628150010023</v>
      </c>
      <c r="GI181" s="49" t="n">
        <v>88.5856469651102</v>
      </c>
      <c r="GJ181" s="49" t="n">
        <v>88.4283452018422</v>
      </c>
      <c r="GK181" s="49" t="n">
        <v>86.0788193048243</v>
      </c>
      <c r="GL181" s="49" t="n">
        <v>85.6279569056674</v>
      </c>
      <c r="GM181" s="49" t="n">
        <v>85.7283968117489</v>
      </c>
      <c r="GN181" s="49" t="n">
        <v>87.5900009294918</v>
      </c>
      <c r="GO181" s="49" t="n">
        <v>89.7362399312862</v>
      </c>
      <c r="GP181" s="49" t="n">
        <v>91.7628189801119</v>
      </c>
      <c r="GQ181" s="49" t="n">
        <v>92.6239308801116</v>
      </c>
      <c r="GR181" s="49" t="n">
        <v>91.3099282093773</v>
      </c>
      <c r="GS181" s="49" t="n">
        <v>92.4308889581321</v>
      </c>
      <c r="GT181" s="49" t="n">
        <v>94.4616542183135</v>
      </c>
      <c r="GU181" s="49" t="n">
        <v>95.0207539150191</v>
      </c>
      <c r="GV181" s="49" t="n">
        <v>94.349645315455</v>
      </c>
      <c r="GW181" s="49" t="n">
        <v>94.0858101265833</v>
      </c>
      <c r="GX181" s="49" t="n">
        <v>92.8274239071304</v>
      </c>
      <c r="GY181" s="49" t="n">
        <v>90.7002270988283</v>
      </c>
      <c r="GZ181" s="49" t="n">
        <v>94.8379100045228</v>
      </c>
      <c r="HA181" s="49" t="n">
        <v>95.9070025200501</v>
      </c>
      <c r="HB181" s="49" t="n">
        <v>101.706722705308</v>
      </c>
      <c r="HC181" s="49" t="n">
        <v>98.7753172424204</v>
      </c>
      <c r="HD181" s="49" t="n">
        <v>99.336934996858</v>
      </c>
      <c r="HE181" s="49" t="n">
        <v>97.4173798193609</v>
      </c>
      <c r="HF181" s="49" t="n">
        <v>97.0881877627618</v>
      </c>
      <c r="HG181" s="49" t="n">
        <v>100.286279859109</v>
      </c>
      <c r="HH181" s="49" t="n">
        <v>99.9055111652612</v>
      </c>
      <c r="HI181" s="49" t="n">
        <v>99.4302601265964</v>
      </c>
      <c r="HJ181" s="49" t="n">
        <v>97.9809037979185</v>
      </c>
      <c r="HK181" s="49" t="n">
        <v>98.4221240712736</v>
      </c>
      <c r="HL181" s="49" t="n">
        <v>99.2039006950562</v>
      </c>
      <c r="HM181" s="49" t="n">
        <v>102.014244970914</v>
      </c>
      <c r="HN181" s="49" t="n">
        <v>104.241970579581</v>
      </c>
      <c r="HO181" s="49" t="n">
        <v>99.7038353224115</v>
      </c>
      <c r="HP181" s="49" t="n">
        <v>98.4619692975536</v>
      </c>
      <c r="HQ181" s="49" t="n">
        <v>99.3964703431924</v>
      </c>
      <c r="HR181" s="49" t="n">
        <v>99.8299304744711</v>
      </c>
      <c r="HS181" s="49" t="n">
        <v>100.552064378377</v>
      </c>
      <c r="HT181" s="49" t="n">
        <v>100.141524896481</v>
      </c>
      <c r="HU181" s="49" t="n">
        <v>99.4673937228611</v>
      </c>
      <c r="HV181" s="49" t="n">
        <v>99.5035290268676</v>
      </c>
      <c r="HW181" s="49" t="n">
        <v>100</v>
      </c>
      <c r="HX181" s="49" t="n">
        <v>99.9440707202275</v>
      </c>
      <c r="HY181" s="49" t="n">
        <v>101.479597745076</v>
      </c>
      <c r="HZ181" s="49" t="n">
        <v>99.9153578683802</v>
      </c>
      <c r="IA181" s="49" t="n">
        <v>99.9106468317348</v>
      </c>
      <c r="IB181" s="49" t="n">
        <v>100.641674501815</v>
      </c>
      <c r="IC181" s="49" t="n">
        <v>100.191646803061</v>
      </c>
      <c r="ID181" s="49" t="n">
        <v>101.021162524747</v>
      </c>
      <c r="IE181" s="49" t="n">
        <v>101.317686280932</v>
      </c>
      <c r="IF181" s="49" t="n">
        <v>100.848996233447</v>
      </c>
      <c r="IG181" s="49" t="n">
        <v>101.458475790927</v>
      </c>
      <c r="IH181" s="49" t="n">
        <v>99.8349090102902</v>
      </c>
      <c r="II181" s="49" t="n">
        <v>99.6373906886124</v>
      </c>
      <c r="IJ181" s="49" t="n">
        <v>99.0542216694945</v>
      </c>
      <c r="IK181" s="49" t="n">
        <v>98.3225551094015</v>
      </c>
      <c r="IL181" s="49" t="n">
        <v>100.383650014067</v>
      </c>
      <c r="IM181" s="49" t="n">
        <v>100.788215189975</v>
      </c>
      <c r="IN181" s="49" t="n">
        <v>100.950423561218</v>
      </c>
      <c r="IO181" s="49" t="n">
        <v>102.080755205177</v>
      </c>
      <c r="IP181" s="49" t="n">
        <v>105.513926039822</v>
      </c>
      <c r="IQ181" s="49" t="n">
        <v>105.188059659478</v>
      </c>
      <c r="IR181" s="49" t="n">
        <v>104.241791141828</v>
      </c>
      <c r="IS181" s="49" t="n">
        <v>103.033376797982</v>
      </c>
      <c r="IT181" s="49" t="n">
        <v>103.822331535814</v>
      </c>
      <c r="IU181" s="49" t="n">
        <v>102.965666767884</v>
      </c>
      <c r="IV181" s="49" t="n">
        <v>104.219384642447</v>
      </c>
      <c r="IW181" s="49" t="n">
        <v>105.583954425571</v>
      </c>
      <c r="IX181" s="49" t="n">
        <v>107.521411345695</v>
      </c>
      <c r="IY181" s="49" t="n">
        <v>104.912411002974</v>
      </c>
      <c r="IZ181" s="49" t="n">
        <v>107.037349642342</v>
      </c>
      <c r="JA181" s="49" t="n">
        <v>108.206972047989</v>
      </c>
      <c r="JB181" s="49" t="n">
        <v>105.229342982527</v>
      </c>
      <c r="JC181" s="49" t="n">
        <v>105.894976021007</v>
      </c>
      <c r="JD181" s="49" t="n">
        <v>106.00150262102</v>
      </c>
      <c r="JE181" s="49" t="n">
        <v>105.799025917573</v>
      </c>
      <c r="JF181" s="49" t="n">
        <v>105.100538797412</v>
      </c>
      <c r="JG181" s="49" t="n">
        <v>107.710126587368</v>
      </c>
      <c r="JH181" s="49" t="n">
        <v>111.429699119773</v>
      </c>
      <c r="JI181" s="49" t="n">
        <v>112.053075292117</v>
      </c>
      <c r="JJ181" s="49" t="n">
        <v>111.846061949814</v>
      </c>
      <c r="JK181" s="49" t="n">
        <v>110.783092999743</v>
      </c>
      <c r="JL181" s="49" t="n">
        <v>110.225003857279</v>
      </c>
      <c r="JM181" s="49" t="n">
        <v>109.062910832026</v>
      </c>
      <c r="JN181" s="49" t="n">
        <v>112.468759669914</v>
      </c>
      <c r="JO181" s="49" t="n">
        <v>113.392027308078</v>
      </c>
      <c r="JP181" s="49" t="n">
        <v>111.59338820254</v>
      </c>
      <c r="JQ181" s="49" t="n">
        <v>112.832545323329</v>
      </c>
      <c r="JR181" s="49" t="n">
        <v>112.944602995908</v>
      </c>
      <c r="JS181" s="49" t="n">
        <v>116.973520433909</v>
      </c>
      <c r="JT181" s="49" t="n">
        <v>117.870870391739</v>
      </c>
      <c r="JU181" s="49" t="n">
        <v>123.993101064067</v>
      </c>
      <c r="JV181" s="49" t="n">
        <v>128.952399446711</v>
      </c>
      <c r="JW181" s="49" t="n">
        <v>124.151200077986</v>
      </c>
      <c r="JX181" s="49" t="n">
        <v>121.243560747983</v>
      </c>
      <c r="JY181" s="49" t="n">
        <v>121.465602448496</v>
      </c>
      <c r="JZ181" s="49" t="n">
        <v>125.427074527849</v>
      </c>
      <c r="KA181" s="49" t="n">
        <v>123.996649979806</v>
      </c>
      <c r="KB181" s="49" t="n">
        <v>121.441603082113</v>
      </c>
      <c r="KC181" s="49" t="n">
        <v>120.561049652396</v>
      </c>
      <c r="KD181" s="49" t="n">
        <v>118.28554352096</v>
      </c>
      <c r="KE181" s="49" t="n">
        <v>118.24718785568</v>
      </c>
      <c r="KF181" s="49" t="n">
        <v>118.063280156737</v>
      </c>
      <c r="KG181" s="49" t="n">
        <v>119.859606880016</v>
      </c>
      <c r="KH181" s="49" t="n">
        <v>121.29136695615</v>
      </c>
      <c r="KI181" s="49" t="n">
        <v>120.533918083349</v>
      </c>
      <c r="KJ181" s="49" t="n">
        <v>119.716269333439</v>
      </c>
      <c r="KK181" s="49" t="n">
        <v>120.138401905358</v>
      </c>
      <c r="KL181" s="49" t="n">
        <v>121.523863044082</v>
      </c>
      <c r="KM181" s="49" t="n">
        <v>121.050695625885</v>
      </c>
      <c r="KN181" s="49" t="n">
        <v>123.42948648488</v>
      </c>
      <c r="KO181" s="49" t="n">
        <v>123.528206173272</v>
      </c>
      <c r="KP181" s="49" t="n">
        <v>124.747956032262</v>
      </c>
      <c r="KQ181" s="49" t="n">
        <v>130.125522792503</v>
      </c>
      <c r="KR181" s="49" t="n">
        <v>132.240748724816</v>
      </c>
      <c r="KS181" s="49" t="n">
        <v>139.687203169933</v>
      </c>
      <c r="KT181" s="49" t="n">
        <v>132.011720878145</v>
      </c>
      <c r="KU181" s="49" t="n">
        <v>130.215343890111</v>
      </c>
      <c r="KV181" s="49" t="n">
        <v>125.755075654537</v>
      </c>
      <c r="KW181" s="49" t="n">
        <v>125.223768029157</v>
      </c>
      <c r="KX181" s="49" t="n">
        <v>129.381061246207</v>
      </c>
      <c r="KY181" s="49" t="n">
        <v>130.66246978101</v>
      </c>
      <c r="KZ181" s="49" t="n">
        <v>130.186367539135</v>
      </c>
      <c r="LA181" s="49" t="n">
        <v>128.204247216709</v>
      </c>
      <c r="LB181" s="49" t="n">
        <v>129.031241631772</v>
      </c>
      <c r="LC181" s="49" t="n">
        <v>129.53611112403</v>
      </c>
      <c r="LD181" s="49" t="n">
        <v>133.34737120774</v>
      </c>
      <c r="LE181" s="49" t="n">
        <v>130.92059524869</v>
      </c>
      <c r="LF181" s="49" t="n">
        <v>132.203548911436</v>
      </c>
      <c r="LG181" s="49" t="n">
        <v>132.499574950227</v>
      </c>
      <c r="LH181" s="49" t="n">
        <v>131.331538494483</v>
      </c>
      <c r="LI181" s="49" t="n">
        <v>131.786066816969</v>
      </c>
      <c r="LJ181" s="49" t="n">
        <v>131.951898088471</v>
      </c>
      <c r="LK181" s="49" t="n">
        <v>133.036220311034</v>
      </c>
      <c r="LL181" s="49" t="n">
        <v>133.980139953315</v>
      </c>
      <c r="LM181" s="49" t="n">
        <v>135.303197975404</v>
      </c>
      <c r="LN181" s="49" t="n">
        <v>137.485101239502</v>
      </c>
      <c r="LO181" s="49" t="n">
        <v>142.598616497035</v>
      </c>
      <c r="LP181" s="49" t="n">
        <v>154.531265462343</v>
      </c>
      <c r="LQ181" s="49" t="n">
        <v>157.5</v>
      </c>
      <c r="LR181" s="49" t="n">
        <v>155.523467229697</v>
      </c>
      <c r="LS181" s="49" t="n">
        <v>156.600441740681</v>
      </c>
      <c r="LT181" s="49" t="n">
        <v>154.773594063757</v>
      </c>
      <c r="LU181" s="49" t="n">
        <v>156.148016057589</v>
      </c>
      <c r="LV181" s="49" t="n">
        <v>158.781680141321</v>
      </c>
      <c r="LW181" s="49" t="n">
        <v>162.639914708806</v>
      </c>
      <c r="LX181" s="49" t="n">
        <v>162.90411914847</v>
      </c>
      <c r="LY181" s="49" t="n">
        <v>162.24181079702</v>
      </c>
      <c r="LZ181" s="49" t="n">
        <v>162.575211335836</v>
      </c>
      <c r="MA181" s="49" t="n">
        <v>164.523891799285</v>
      </c>
      <c r="MB181" s="49" t="n">
        <v>165.827669141754</v>
      </c>
      <c r="MC181" s="49" t="n">
        <v>164.381363770031</v>
      </c>
      <c r="MD181" s="49" t="n">
        <v>164.8</v>
      </c>
      <c r="ME181" s="49" t="n">
        <v>164.2</v>
      </c>
      <c r="MF181" s="49"/>
      <c r="MG181" s="49"/>
      <c r="MH181" s="49"/>
      <c r="MI181" s="49"/>
      <c r="MJ181" s="49"/>
      <c r="MK181" s="49"/>
      <c r="ML181" s="49"/>
      <c r="MM181" s="49"/>
      <c r="MN181" s="49"/>
      <c r="MO181" s="49"/>
      <c r="MP181" s="49"/>
      <c r="MQ181" s="49"/>
      <c r="MR181" s="49"/>
      <c r="MS181" s="49"/>
      <c r="MT181" s="49"/>
      <c r="MU181" s="49"/>
      <c r="MV181" s="49"/>
      <c r="MW181" s="49"/>
    </row>
    <row r="182" customFormat="false" ht="15" hidden="false" customHeight="false" outlineLevel="0" collapsed="false">
      <c r="A182" s="48" t="s">
        <v>821</v>
      </c>
      <c r="B182" s="402" t="n">
        <v>510.996969595812</v>
      </c>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c r="CH182" s="49"/>
      <c r="CI182" s="49"/>
      <c r="CJ182" s="49"/>
      <c r="CK182" s="49"/>
      <c r="CL182" s="49"/>
      <c r="CM182" s="49"/>
      <c r="CN182" s="49"/>
      <c r="CO182" s="49"/>
      <c r="CP182" s="49"/>
      <c r="CQ182" s="49"/>
      <c r="CR182" s="49"/>
      <c r="CS182" s="49"/>
      <c r="CT182" s="49"/>
      <c r="CU182" s="49"/>
      <c r="CV182" s="49"/>
      <c r="CW182" s="49"/>
      <c r="CX182" s="49"/>
      <c r="CY182" s="49"/>
      <c r="CZ182" s="49"/>
      <c r="DA182" s="49"/>
      <c r="DB182" s="49"/>
      <c r="DC182" s="49"/>
      <c r="DD182" s="49"/>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t="n">
        <v>80.8100778291811</v>
      </c>
      <c r="FP182" s="49" t="n">
        <v>82.1241424672695</v>
      </c>
      <c r="FQ182" s="49" t="n">
        <v>82.4939376495864</v>
      </c>
      <c r="FR182" s="49" t="n">
        <v>82.5864888340341</v>
      </c>
      <c r="FS182" s="49" t="n">
        <v>82.594990185766</v>
      </c>
      <c r="FT182" s="49" t="n">
        <v>82.4650161999526</v>
      </c>
      <c r="FU182" s="49" t="n">
        <v>82.5624086966541</v>
      </c>
      <c r="FV182" s="49" t="n">
        <v>84.2882066352768</v>
      </c>
      <c r="FW182" s="49" t="n">
        <v>85.3100052650458</v>
      </c>
      <c r="FX182" s="49" t="n">
        <v>85.4794611324039</v>
      </c>
      <c r="FY182" s="49" t="n">
        <v>83.0779327549994</v>
      </c>
      <c r="FZ182" s="49" t="n">
        <v>83.5856046031479</v>
      </c>
      <c r="GA182" s="49" t="n">
        <v>82.7054789442244</v>
      </c>
      <c r="GB182" s="49" t="n">
        <v>83.459723174078</v>
      </c>
      <c r="GC182" s="49" t="n">
        <v>85.8774469879177</v>
      </c>
      <c r="GD182" s="49" t="n">
        <v>87.5212216700854</v>
      </c>
      <c r="GE182" s="49" t="n">
        <v>88.2217551024667</v>
      </c>
      <c r="GF182" s="49" t="n">
        <v>86.173290675979</v>
      </c>
      <c r="GG182" s="49" t="n">
        <v>86.1791865301157</v>
      </c>
      <c r="GH182" s="49" t="n">
        <v>88.0628150010023</v>
      </c>
      <c r="GI182" s="49" t="n">
        <v>88.5856469651102</v>
      </c>
      <c r="GJ182" s="49" t="n">
        <v>88.4283452018422</v>
      </c>
      <c r="GK182" s="49" t="n">
        <v>86.0788193048243</v>
      </c>
      <c r="GL182" s="49" t="n">
        <v>85.6279569056674</v>
      </c>
      <c r="GM182" s="49" t="n">
        <v>85.7283968117489</v>
      </c>
      <c r="GN182" s="49" t="n">
        <v>87.5900009294918</v>
      </c>
      <c r="GO182" s="49" t="n">
        <v>89.7362399312862</v>
      </c>
      <c r="GP182" s="49" t="n">
        <v>91.7628189801119</v>
      </c>
      <c r="GQ182" s="49" t="n">
        <v>92.6239308801116</v>
      </c>
      <c r="GR182" s="49" t="n">
        <v>91.3099282093773</v>
      </c>
      <c r="GS182" s="49" t="n">
        <v>92.4308889581321</v>
      </c>
      <c r="GT182" s="49" t="n">
        <v>94.4616542183135</v>
      </c>
      <c r="GU182" s="49" t="n">
        <v>95.0207539150191</v>
      </c>
      <c r="GV182" s="49" t="n">
        <v>94.349645315455</v>
      </c>
      <c r="GW182" s="49" t="n">
        <v>94.0858101265833</v>
      </c>
      <c r="GX182" s="49" t="n">
        <v>92.8274239071304</v>
      </c>
      <c r="GY182" s="49" t="n">
        <v>90.7002270988283</v>
      </c>
      <c r="GZ182" s="49" t="n">
        <v>94.8379100045228</v>
      </c>
      <c r="HA182" s="49" t="n">
        <v>95.9070025200501</v>
      </c>
      <c r="HB182" s="49" t="n">
        <v>101.706722705308</v>
      </c>
      <c r="HC182" s="49" t="n">
        <v>98.7753172424204</v>
      </c>
      <c r="HD182" s="49" t="n">
        <v>99.336934996858</v>
      </c>
      <c r="HE182" s="49" t="n">
        <v>97.4173798193609</v>
      </c>
      <c r="HF182" s="49" t="n">
        <v>97.0881877627618</v>
      </c>
      <c r="HG182" s="49" t="n">
        <v>100.286279859109</v>
      </c>
      <c r="HH182" s="49" t="n">
        <v>99.9055111652612</v>
      </c>
      <c r="HI182" s="49" t="n">
        <v>99.4302601265964</v>
      </c>
      <c r="HJ182" s="49" t="n">
        <v>97.9809037979185</v>
      </c>
      <c r="HK182" s="49" t="n">
        <v>98.4221240712736</v>
      </c>
      <c r="HL182" s="49" t="n">
        <v>99.2039006950562</v>
      </c>
      <c r="HM182" s="49" t="n">
        <v>102.014244970914</v>
      </c>
      <c r="HN182" s="49" t="n">
        <v>104.241970579581</v>
      </c>
      <c r="HO182" s="49" t="n">
        <v>99.7038353224115</v>
      </c>
      <c r="HP182" s="49" t="n">
        <v>98.4619692975537</v>
      </c>
      <c r="HQ182" s="49" t="n">
        <v>99.3964703431924</v>
      </c>
      <c r="HR182" s="49" t="n">
        <v>99.8299304744711</v>
      </c>
      <c r="HS182" s="49" t="n">
        <v>100.552064378377</v>
      </c>
      <c r="HT182" s="49" t="n">
        <v>100.141524896481</v>
      </c>
      <c r="HU182" s="49" t="n">
        <v>99.4673937228611</v>
      </c>
      <c r="HV182" s="49" t="n">
        <v>99.5035290268676</v>
      </c>
      <c r="HW182" s="49" t="n">
        <v>100</v>
      </c>
      <c r="HX182" s="49" t="n">
        <v>99.9440707202275</v>
      </c>
      <c r="HY182" s="49" t="n">
        <v>101.479597745076</v>
      </c>
      <c r="HZ182" s="49" t="n">
        <v>99.9153578683802</v>
      </c>
      <c r="IA182" s="49" t="n">
        <v>99.9106468317348</v>
      </c>
      <c r="IB182" s="49" t="n">
        <v>100.641674501815</v>
      </c>
      <c r="IC182" s="49" t="n">
        <v>100.191646803061</v>
      </c>
      <c r="ID182" s="49" t="n">
        <v>101.021162524747</v>
      </c>
      <c r="IE182" s="49" t="n">
        <v>101.317686280932</v>
      </c>
      <c r="IF182" s="49" t="n">
        <v>100.848996233447</v>
      </c>
      <c r="IG182" s="49" t="n">
        <v>101.458475790927</v>
      </c>
      <c r="IH182" s="49" t="n">
        <v>99.8349090102902</v>
      </c>
      <c r="II182" s="49" t="n">
        <v>99.6373906886124</v>
      </c>
      <c r="IJ182" s="49" t="n">
        <v>99.0542216694945</v>
      </c>
      <c r="IK182" s="49" t="n">
        <v>98.3225551094015</v>
      </c>
      <c r="IL182" s="49" t="n">
        <v>100.383650014067</v>
      </c>
      <c r="IM182" s="49" t="n">
        <v>100.788215189975</v>
      </c>
      <c r="IN182" s="49" t="n">
        <v>100.950423561218</v>
      </c>
      <c r="IO182" s="49" t="n">
        <v>102.080755205177</v>
      </c>
      <c r="IP182" s="49" t="n">
        <v>105.513926039822</v>
      </c>
      <c r="IQ182" s="49" t="n">
        <v>105.188059659478</v>
      </c>
      <c r="IR182" s="49" t="n">
        <v>104.241791141828</v>
      </c>
      <c r="IS182" s="49" t="n">
        <v>103.033376797982</v>
      </c>
      <c r="IT182" s="49" t="n">
        <v>103.822331535814</v>
      </c>
      <c r="IU182" s="49" t="n">
        <v>102.965666767884</v>
      </c>
      <c r="IV182" s="49" t="n">
        <v>104.219384642447</v>
      </c>
      <c r="IW182" s="49" t="n">
        <v>105.583954425571</v>
      </c>
      <c r="IX182" s="49" t="n">
        <v>107.521411345695</v>
      </c>
      <c r="IY182" s="49" t="n">
        <v>104.912411002974</v>
      </c>
      <c r="IZ182" s="49" t="n">
        <v>107.037349642342</v>
      </c>
      <c r="JA182" s="49" t="n">
        <v>108.206972047989</v>
      </c>
      <c r="JB182" s="49" t="n">
        <v>105.229342982527</v>
      </c>
      <c r="JC182" s="49" t="n">
        <v>105.894976021007</v>
      </c>
      <c r="JD182" s="49" t="n">
        <v>106.00150262102</v>
      </c>
      <c r="JE182" s="49" t="n">
        <v>105.799025917573</v>
      </c>
      <c r="JF182" s="49" t="n">
        <v>105.100538797412</v>
      </c>
      <c r="JG182" s="49" t="n">
        <v>107.710126587368</v>
      </c>
      <c r="JH182" s="49" t="n">
        <v>111.429699119773</v>
      </c>
      <c r="JI182" s="49" t="n">
        <v>112.053075292117</v>
      </c>
      <c r="JJ182" s="49" t="n">
        <v>111.846061949814</v>
      </c>
      <c r="JK182" s="49" t="n">
        <v>110.783092999743</v>
      </c>
      <c r="JL182" s="49" t="n">
        <v>110.225003857279</v>
      </c>
      <c r="JM182" s="49" t="n">
        <v>109.062910832026</v>
      </c>
      <c r="JN182" s="49" t="n">
        <v>112.468759669914</v>
      </c>
      <c r="JO182" s="49" t="n">
        <v>113.392027308078</v>
      </c>
      <c r="JP182" s="49" t="n">
        <v>111.59338820254</v>
      </c>
      <c r="JQ182" s="49" t="n">
        <v>112.832545323329</v>
      </c>
      <c r="JR182" s="49" t="n">
        <v>112.944602995908</v>
      </c>
      <c r="JS182" s="49" t="n">
        <v>116.973520433909</v>
      </c>
      <c r="JT182" s="49" t="n">
        <v>117.870870391739</v>
      </c>
      <c r="JU182" s="49" t="n">
        <v>123.993101064067</v>
      </c>
      <c r="JV182" s="49" t="n">
        <v>128.952399446711</v>
      </c>
      <c r="JW182" s="49" t="n">
        <v>124.151200077986</v>
      </c>
      <c r="JX182" s="49" t="n">
        <v>121.243560747983</v>
      </c>
      <c r="JY182" s="49" t="n">
        <v>121.465602448496</v>
      </c>
      <c r="JZ182" s="49" t="n">
        <v>125.427074527849</v>
      </c>
      <c r="KA182" s="49" t="n">
        <v>123.996649979806</v>
      </c>
      <c r="KB182" s="49" t="n">
        <v>121.441603082113</v>
      </c>
      <c r="KC182" s="49" t="n">
        <v>120.561049652396</v>
      </c>
      <c r="KD182" s="49" t="n">
        <v>118.28554352096</v>
      </c>
      <c r="KE182" s="49" t="n">
        <v>118.24718785568</v>
      </c>
      <c r="KF182" s="49" t="n">
        <v>118.063280156737</v>
      </c>
      <c r="KG182" s="49" t="n">
        <v>119.859606880016</v>
      </c>
      <c r="KH182" s="49" t="n">
        <v>121.29136695615</v>
      </c>
      <c r="KI182" s="49" t="n">
        <v>120.533918083349</v>
      </c>
      <c r="KJ182" s="49" t="n">
        <v>119.71626933344</v>
      </c>
      <c r="KK182" s="49" t="n">
        <v>120.138401905358</v>
      </c>
      <c r="KL182" s="49" t="n">
        <v>121.523863044082</v>
      </c>
      <c r="KM182" s="49" t="n">
        <v>121.050695625885</v>
      </c>
      <c r="KN182" s="49" t="n">
        <v>123.42948648488</v>
      </c>
      <c r="KO182" s="49" t="n">
        <v>123.528206173272</v>
      </c>
      <c r="KP182" s="49" t="n">
        <v>124.747956032262</v>
      </c>
      <c r="KQ182" s="49" t="n">
        <v>130.125522792503</v>
      </c>
      <c r="KR182" s="49" t="n">
        <v>132.240748724816</v>
      </c>
      <c r="KS182" s="49" t="n">
        <v>139.687203169933</v>
      </c>
      <c r="KT182" s="49" t="n">
        <v>132.011720878145</v>
      </c>
      <c r="KU182" s="49" t="n">
        <v>130.215343890111</v>
      </c>
      <c r="KV182" s="49" t="n">
        <v>125.755075654537</v>
      </c>
      <c r="KW182" s="49" t="n">
        <v>125.223768029157</v>
      </c>
      <c r="KX182" s="49" t="n">
        <v>129.381061246207</v>
      </c>
      <c r="KY182" s="49" t="n">
        <v>130.66246978101</v>
      </c>
      <c r="KZ182" s="49" t="n">
        <v>130.186367539135</v>
      </c>
      <c r="LA182" s="49" t="n">
        <v>128.204247216709</v>
      </c>
      <c r="LB182" s="49" t="n">
        <v>129.031241631772</v>
      </c>
      <c r="LC182" s="49" t="n">
        <v>129.53611112403</v>
      </c>
      <c r="LD182" s="49" t="n">
        <v>133.34737120774</v>
      </c>
      <c r="LE182" s="49" t="n">
        <v>130.92059524869</v>
      </c>
      <c r="LF182" s="49" t="n">
        <v>132.203548911436</v>
      </c>
      <c r="LG182" s="49" t="n">
        <v>132.499574950227</v>
      </c>
      <c r="LH182" s="49" t="n">
        <v>131.331538494483</v>
      </c>
      <c r="LI182" s="49" t="n">
        <v>131.786066816969</v>
      </c>
      <c r="LJ182" s="49" t="n">
        <v>131.951898088471</v>
      </c>
      <c r="LK182" s="49" t="n">
        <v>133.036220311034</v>
      </c>
      <c r="LL182" s="49" t="n">
        <v>133.980139953315</v>
      </c>
      <c r="LM182" s="49" t="n">
        <v>135.303197975404</v>
      </c>
      <c r="LN182" s="49" t="n">
        <v>137.485101239502</v>
      </c>
      <c r="LO182" s="49" t="n">
        <v>142.598616497035</v>
      </c>
      <c r="LP182" s="49" t="n">
        <v>154.531265462343</v>
      </c>
      <c r="LQ182" s="49" t="n">
        <v>157.5</v>
      </c>
      <c r="LR182" s="49" t="n">
        <v>155.523467229697</v>
      </c>
      <c r="LS182" s="49" t="n">
        <v>156.600441740681</v>
      </c>
      <c r="LT182" s="49" t="n">
        <v>154.773594063757</v>
      </c>
      <c r="LU182" s="49" t="n">
        <v>156.148016057589</v>
      </c>
      <c r="LV182" s="49" t="n">
        <v>158.781680141321</v>
      </c>
      <c r="LW182" s="49" t="n">
        <v>162.639914708806</v>
      </c>
      <c r="LX182" s="49" t="n">
        <v>162.90411914847</v>
      </c>
      <c r="LY182" s="49" t="n">
        <v>162.24181079702</v>
      </c>
      <c r="LZ182" s="49" t="n">
        <v>162.575211335836</v>
      </c>
      <c r="MA182" s="49" t="n">
        <v>164.523891799285</v>
      </c>
      <c r="MB182" s="49" t="n">
        <v>165.827669141754</v>
      </c>
      <c r="MC182" s="49" t="n">
        <v>164.381363770031</v>
      </c>
      <c r="MD182" s="49" t="n">
        <v>164.8</v>
      </c>
      <c r="ME182" s="49" t="n">
        <v>164.2</v>
      </c>
      <c r="MF182" s="49"/>
      <c r="MG182" s="49"/>
      <c r="MH182" s="49"/>
      <c r="MI182" s="49"/>
      <c r="MJ182" s="49"/>
      <c r="MK182" s="49"/>
      <c r="ML182" s="49"/>
      <c r="MM182" s="49"/>
      <c r="MN182" s="49"/>
      <c r="MO182" s="49"/>
      <c r="MP182" s="49"/>
      <c r="MQ182" s="49"/>
      <c r="MR182" s="49"/>
      <c r="MS182" s="49"/>
      <c r="MT182" s="49"/>
      <c r="MU182" s="49"/>
      <c r="MV182" s="49"/>
      <c r="MW182" s="49"/>
    </row>
    <row r="183" customFormat="false" ht="15" hidden="false" customHeight="false" outlineLevel="0" collapsed="false">
      <c r="A183" s="48" t="s">
        <v>822</v>
      </c>
      <c r="B183" s="402" t="n">
        <v>164.987539017171</v>
      </c>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c r="CH183" s="49"/>
      <c r="CI183" s="49"/>
      <c r="CJ183" s="49"/>
      <c r="CK183" s="49"/>
      <c r="CL183" s="49"/>
      <c r="CM183" s="49"/>
      <c r="CN183" s="49"/>
      <c r="CO183" s="49"/>
      <c r="CP183" s="49"/>
      <c r="CQ183" s="49"/>
      <c r="CR183" s="49"/>
      <c r="CS183" s="49"/>
      <c r="CT183" s="49"/>
      <c r="CU183" s="49"/>
      <c r="CV183" s="49"/>
      <c r="CW183" s="49"/>
      <c r="CX183" s="49"/>
      <c r="CY183" s="49"/>
      <c r="CZ183" s="49"/>
      <c r="DA183" s="49"/>
      <c r="DB183" s="49"/>
      <c r="DC183" s="49"/>
      <c r="DD183" s="49"/>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t="n">
        <v>80.8100778291811</v>
      </c>
      <c r="FP183" s="49" t="n">
        <v>82.1241424672695</v>
      </c>
      <c r="FQ183" s="49" t="n">
        <v>82.4939376495864</v>
      </c>
      <c r="FR183" s="49" t="n">
        <v>82.5864888340341</v>
      </c>
      <c r="FS183" s="49" t="n">
        <v>82.594990185766</v>
      </c>
      <c r="FT183" s="49" t="n">
        <v>82.4650161999526</v>
      </c>
      <c r="FU183" s="49" t="n">
        <v>82.5624086966541</v>
      </c>
      <c r="FV183" s="49" t="n">
        <v>84.2882066352768</v>
      </c>
      <c r="FW183" s="49" t="n">
        <v>85.3100052650458</v>
      </c>
      <c r="FX183" s="49" t="n">
        <v>85.4794611324039</v>
      </c>
      <c r="FY183" s="49" t="n">
        <v>83.0779327549994</v>
      </c>
      <c r="FZ183" s="49" t="n">
        <v>83.5856046031479</v>
      </c>
      <c r="GA183" s="49" t="n">
        <v>82.7054789442244</v>
      </c>
      <c r="GB183" s="49" t="n">
        <v>83.459723174078</v>
      </c>
      <c r="GC183" s="49" t="n">
        <v>85.8774469879177</v>
      </c>
      <c r="GD183" s="49" t="n">
        <v>87.5212216700854</v>
      </c>
      <c r="GE183" s="49" t="n">
        <v>88.2217551024667</v>
      </c>
      <c r="GF183" s="49" t="n">
        <v>86.173290675979</v>
      </c>
      <c r="GG183" s="49" t="n">
        <v>86.1791865301157</v>
      </c>
      <c r="GH183" s="49" t="n">
        <v>88.0628150010023</v>
      </c>
      <c r="GI183" s="49" t="n">
        <v>88.5856469651102</v>
      </c>
      <c r="GJ183" s="49" t="n">
        <v>88.4283452018422</v>
      </c>
      <c r="GK183" s="49" t="n">
        <v>86.0788193048243</v>
      </c>
      <c r="GL183" s="49" t="n">
        <v>85.6279569056674</v>
      </c>
      <c r="GM183" s="49" t="n">
        <v>85.7283968117489</v>
      </c>
      <c r="GN183" s="49" t="n">
        <v>87.5900009294918</v>
      </c>
      <c r="GO183" s="49" t="n">
        <v>89.7362399312862</v>
      </c>
      <c r="GP183" s="49" t="n">
        <v>91.7628189801119</v>
      </c>
      <c r="GQ183" s="49" t="n">
        <v>92.6239308801116</v>
      </c>
      <c r="GR183" s="49" t="n">
        <v>91.3099282093773</v>
      </c>
      <c r="GS183" s="49" t="n">
        <v>92.4308889581321</v>
      </c>
      <c r="GT183" s="49" t="n">
        <v>94.4616542183135</v>
      </c>
      <c r="GU183" s="49" t="n">
        <v>95.0207539150191</v>
      </c>
      <c r="GV183" s="49" t="n">
        <v>94.349645315455</v>
      </c>
      <c r="GW183" s="49" t="n">
        <v>94.0858101265833</v>
      </c>
      <c r="GX183" s="49" t="n">
        <v>92.8274239071304</v>
      </c>
      <c r="GY183" s="49" t="n">
        <v>90.7002270988283</v>
      </c>
      <c r="GZ183" s="49" t="n">
        <v>94.8379100045228</v>
      </c>
      <c r="HA183" s="49" t="n">
        <v>95.9070025200501</v>
      </c>
      <c r="HB183" s="49" t="n">
        <v>101.706722705308</v>
      </c>
      <c r="HC183" s="49" t="n">
        <v>98.7753172424204</v>
      </c>
      <c r="HD183" s="49" t="n">
        <v>99.336934996858</v>
      </c>
      <c r="HE183" s="49" t="n">
        <v>97.4173798193609</v>
      </c>
      <c r="HF183" s="49" t="n">
        <v>97.0881877627618</v>
      </c>
      <c r="HG183" s="49" t="n">
        <v>100.286279859109</v>
      </c>
      <c r="HH183" s="49" t="n">
        <v>99.9055111652612</v>
      </c>
      <c r="HI183" s="49" t="n">
        <v>99.4302601265964</v>
      </c>
      <c r="HJ183" s="49" t="n">
        <v>97.9809037979185</v>
      </c>
      <c r="HK183" s="49" t="n">
        <v>98.4221240712736</v>
      </c>
      <c r="HL183" s="49" t="n">
        <v>99.2039006950562</v>
      </c>
      <c r="HM183" s="49" t="n">
        <v>102.014244970914</v>
      </c>
      <c r="HN183" s="49" t="n">
        <v>104.241970579581</v>
      </c>
      <c r="HO183" s="49" t="n">
        <v>99.7038353224115</v>
      </c>
      <c r="HP183" s="49" t="n">
        <v>98.4619692975536</v>
      </c>
      <c r="HQ183" s="49" t="n">
        <v>99.3964703431924</v>
      </c>
      <c r="HR183" s="49" t="n">
        <v>99.8299304744711</v>
      </c>
      <c r="HS183" s="49" t="n">
        <v>100.552064378377</v>
      </c>
      <c r="HT183" s="49" t="n">
        <v>100.141524896481</v>
      </c>
      <c r="HU183" s="49" t="n">
        <v>99.4673937228611</v>
      </c>
      <c r="HV183" s="49" t="n">
        <v>99.5035290268676</v>
      </c>
      <c r="HW183" s="49" t="n">
        <v>100</v>
      </c>
      <c r="HX183" s="49" t="n">
        <v>99.9440707202275</v>
      </c>
      <c r="HY183" s="49" t="n">
        <v>101.479597745076</v>
      </c>
      <c r="HZ183" s="49" t="n">
        <v>99.9153578683802</v>
      </c>
      <c r="IA183" s="49" t="n">
        <v>99.9106468317348</v>
      </c>
      <c r="IB183" s="49" t="n">
        <v>100.641674501815</v>
      </c>
      <c r="IC183" s="49" t="n">
        <v>100.191646803061</v>
      </c>
      <c r="ID183" s="49" t="n">
        <v>101.021162524747</v>
      </c>
      <c r="IE183" s="49" t="n">
        <v>101.317686280932</v>
      </c>
      <c r="IF183" s="49" t="n">
        <v>100.848996233447</v>
      </c>
      <c r="IG183" s="49" t="n">
        <v>101.458475790927</v>
      </c>
      <c r="IH183" s="49" t="n">
        <v>99.8349090102902</v>
      </c>
      <c r="II183" s="49" t="n">
        <v>99.6373906886124</v>
      </c>
      <c r="IJ183" s="49" t="n">
        <v>99.0542216694945</v>
      </c>
      <c r="IK183" s="49" t="n">
        <v>98.3225551094015</v>
      </c>
      <c r="IL183" s="49" t="n">
        <v>100.383650014067</v>
      </c>
      <c r="IM183" s="49" t="n">
        <v>100.788215189975</v>
      </c>
      <c r="IN183" s="49" t="n">
        <v>100.950423561218</v>
      </c>
      <c r="IO183" s="49" t="n">
        <v>102.080755205177</v>
      </c>
      <c r="IP183" s="49" t="n">
        <v>105.513926039822</v>
      </c>
      <c r="IQ183" s="49" t="n">
        <v>105.188059659478</v>
      </c>
      <c r="IR183" s="49" t="n">
        <v>104.241791141828</v>
      </c>
      <c r="IS183" s="49" t="n">
        <v>103.033376797982</v>
      </c>
      <c r="IT183" s="49" t="n">
        <v>103.822331535814</v>
      </c>
      <c r="IU183" s="49" t="n">
        <v>102.965666767884</v>
      </c>
      <c r="IV183" s="49" t="n">
        <v>104.219384642447</v>
      </c>
      <c r="IW183" s="49" t="n">
        <v>105.583954425571</v>
      </c>
      <c r="IX183" s="49" t="n">
        <v>107.521411345695</v>
      </c>
      <c r="IY183" s="49" t="n">
        <v>104.912411002974</v>
      </c>
      <c r="IZ183" s="49" t="n">
        <v>107.037349642342</v>
      </c>
      <c r="JA183" s="49" t="n">
        <v>108.206972047989</v>
      </c>
      <c r="JB183" s="49" t="n">
        <v>105.229342982527</v>
      </c>
      <c r="JC183" s="49" t="n">
        <v>105.894976021007</v>
      </c>
      <c r="JD183" s="49" t="n">
        <v>106.00150262102</v>
      </c>
      <c r="JE183" s="49" t="n">
        <v>105.799025917573</v>
      </c>
      <c r="JF183" s="49" t="n">
        <v>105.100538797412</v>
      </c>
      <c r="JG183" s="49" t="n">
        <v>107.710126587368</v>
      </c>
      <c r="JH183" s="49" t="n">
        <v>111.429699119773</v>
      </c>
      <c r="JI183" s="49" t="n">
        <v>112.053075292117</v>
      </c>
      <c r="JJ183" s="49" t="n">
        <v>111.846061949814</v>
      </c>
      <c r="JK183" s="49" t="n">
        <v>110.783092999743</v>
      </c>
      <c r="JL183" s="49" t="n">
        <v>110.225003857279</v>
      </c>
      <c r="JM183" s="49" t="n">
        <v>109.062910832026</v>
      </c>
      <c r="JN183" s="49" t="n">
        <v>112.468759669914</v>
      </c>
      <c r="JO183" s="49" t="n">
        <v>113.392027308078</v>
      </c>
      <c r="JP183" s="49" t="n">
        <v>111.59338820254</v>
      </c>
      <c r="JQ183" s="49" t="n">
        <v>112.832545323329</v>
      </c>
      <c r="JR183" s="49" t="n">
        <v>112.944602995908</v>
      </c>
      <c r="JS183" s="49" t="n">
        <v>116.973520433909</v>
      </c>
      <c r="JT183" s="49" t="n">
        <v>117.870870391739</v>
      </c>
      <c r="JU183" s="49" t="n">
        <v>123.993101064067</v>
      </c>
      <c r="JV183" s="49" t="n">
        <v>128.952399446711</v>
      </c>
      <c r="JW183" s="49" t="n">
        <v>124.151200077986</v>
      </c>
      <c r="JX183" s="49" t="n">
        <v>121.243560747983</v>
      </c>
      <c r="JY183" s="49" t="n">
        <v>121.465602448496</v>
      </c>
      <c r="JZ183" s="49" t="n">
        <v>125.427074527849</v>
      </c>
      <c r="KA183" s="49" t="n">
        <v>123.996649979806</v>
      </c>
      <c r="KB183" s="49" t="n">
        <v>121.441603082113</v>
      </c>
      <c r="KC183" s="49" t="n">
        <v>120.561049652396</v>
      </c>
      <c r="KD183" s="49" t="n">
        <v>118.28554352096</v>
      </c>
      <c r="KE183" s="49" t="n">
        <v>118.24718785568</v>
      </c>
      <c r="KF183" s="49" t="n">
        <v>118.063280156737</v>
      </c>
      <c r="KG183" s="49" t="n">
        <v>119.859606880016</v>
      </c>
      <c r="KH183" s="49" t="n">
        <v>121.29136695615</v>
      </c>
      <c r="KI183" s="49" t="n">
        <v>120.533918083349</v>
      </c>
      <c r="KJ183" s="49" t="n">
        <v>119.716269333439</v>
      </c>
      <c r="KK183" s="49" t="n">
        <v>120.138401905358</v>
      </c>
      <c r="KL183" s="49" t="n">
        <v>121.523863044082</v>
      </c>
      <c r="KM183" s="49" t="n">
        <v>121.050695625885</v>
      </c>
      <c r="KN183" s="49" t="n">
        <v>123.42948648488</v>
      </c>
      <c r="KO183" s="49" t="n">
        <v>123.528206173272</v>
      </c>
      <c r="KP183" s="49" t="n">
        <v>124.747956032262</v>
      </c>
      <c r="KQ183" s="49" t="n">
        <v>130.125522792503</v>
      </c>
      <c r="KR183" s="49" t="n">
        <v>132.240748724816</v>
      </c>
      <c r="KS183" s="49" t="n">
        <v>139.687203169933</v>
      </c>
      <c r="KT183" s="49" t="n">
        <v>132.011720878145</v>
      </c>
      <c r="KU183" s="49" t="n">
        <v>130.215343890111</v>
      </c>
      <c r="KV183" s="49" t="n">
        <v>125.755075654537</v>
      </c>
      <c r="KW183" s="49" t="n">
        <v>125.223768029157</v>
      </c>
      <c r="KX183" s="49" t="n">
        <v>129.381061246207</v>
      </c>
      <c r="KY183" s="49" t="n">
        <v>130.66246978101</v>
      </c>
      <c r="KZ183" s="49" t="n">
        <v>130.186367539135</v>
      </c>
      <c r="LA183" s="49" t="n">
        <v>128.204247216709</v>
      </c>
      <c r="LB183" s="49" t="n">
        <v>129.031241631772</v>
      </c>
      <c r="LC183" s="49" t="n">
        <v>129.53611112403</v>
      </c>
      <c r="LD183" s="49" t="n">
        <v>133.34737120774</v>
      </c>
      <c r="LE183" s="49" t="n">
        <v>130.92059524869</v>
      </c>
      <c r="LF183" s="49" t="n">
        <v>132.203548911436</v>
      </c>
      <c r="LG183" s="49" t="n">
        <v>132.499574950227</v>
      </c>
      <c r="LH183" s="49" t="n">
        <v>131.331538494483</v>
      </c>
      <c r="LI183" s="49" t="n">
        <v>131.786066816969</v>
      </c>
      <c r="LJ183" s="49" t="n">
        <v>131.951898088471</v>
      </c>
      <c r="LK183" s="49" t="n">
        <v>133.036220311034</v>
      </c>
      <c r="LL183" s="49" t="n">
        <v>133.980139953315</v>
      </c>
      <c r="LM183" s="49" t="n">
        <v>135.303197975404</v>
      </c>
      <c r="LN183" s="49" t="n">
        <v>137.485101239502</v>
      </c>
      <c r="LO183" s="49" t="n">
        <v>142.598616497035</v>
      </c>
      <c r="LP183" s="49" t="n">
        <v>154.531265462343</v>
      </c>
      <c r="LQ183" s="49" t="n">
        <v>157.5</v>
      </c>
      <c r="LR183" s="49" t="n">
        <v>155.523467229697</v>
      </c>
      <c r="LS183" s="49" t="n">
        <v>156.600441740681</v>
      </c>
      <c r="LT183" s="49" t="n">
        <v>154.773594063757</v>
      </c>
      <c r="LU183" s="49" t="n">
        <v>156.148016057589</v>
      </c>
      <c r="LV183" s="49" t="n">
        <v>158.781680141321</v>
      </c>
      <c r="LW183" s="49" t="n">
        <v>162.639914708806</v>
      </c>
      <c r="LX183" s="49" t="n">
        <v>162.90411914847</v>
      </c>
      <c r="LY183" s="49" t="n">
        <v>162.24181079702</v>
      </c>
      <c r="LZ183" s="49" t="n">
        <v>162.575211335836</v>
      </c>
      <c r="MA183" s="49" t="n">
        <v>164.523891799285</v>
      </c>
      <c r="MB183" s="49" t="n">
        <v>165.827669141754</v>
      </c>
      <c r="MC183" s="49" t="n">
        <v>164.381363770031</v>
      </c>
      <c r="MD183" s="49" t="n">
        <v>164.8</v>
      </c>
      <c r="ME183" s="49" t="n">
        <v>164.2</v>
      </c>
      <c r="MF183" s="49"/>
      <c r="MG183" s="49"/>
      <c r="MH183" s="49"/>
      <c r="MI183" s="49"/>
      <c r="MJ183" s="49"/>
      <c r="MK183" s="49"/>
      <c r="ML183" s="49"/>
      <c r="MM183" s="49"/>
      <c r="MN183" s="49"/>
      <c r="MO183" s="49"/>
      <c r="MP183" s="49"/>
      <c r="MQ183" s="49"/>
      <c r="MR183" s="49"/>
      <c r="MS183" s="49"/>
      <c r="MT183" s="49"/>
      <c r="MU183" s="49"/>
      <c r="MV183" s="49"/>
      <c r="MW183" s="49"/>
    </row>
    <row r="184" customFormat="false" ht="15.75" hidden="false" customHeight="false" outlineLevel="0" collapsed="false">
      <c r="A184" s="53" t="s">
        <v>206</v>
      </c>
      <c r="B184" s="397" t="n">
        <v>7747.47809101974</v>
      </c>
      <c r="C184" s="54"/>
      <c r="D184" s="54"/>
      <c r="E184" s="54"/>
      <c r="F184" s="54"/>
      <c r="G184" s="54"/>
      <c r="H184" s="54"/>
      <c r="I184" s="54"/>
      <c r="J184" s="54"/>
      <c r="K184" s="54"/>
      <c r="L184" s="54"/>
      <c r="M184" s="54"/>
      <c r="N184" s="54"/>
      <c r="O184" s="54"/>
      <c r="P184" s="54"/>
      <c r="Q184" s="54"/>
      <c r="R184" s="54"/>
      <c r="S184" s="54"/>
      <c r="T184" s="54"/>
      <c r="U184" s="54"/>
      <c r="V184" s="54"/>
      <c r="W184" s="54"/>
      <c r="X184" s="54"/>
      <c r="Y184" s="54"/>
      <c r="Z184" s="54"/>
      <c r="AA184" s="54"/>
      <c r="AB184" s="54"/>
      <c r="AC184" s="54"/>
      <c r="AD184" s="54"/>
      <c r="AE184" s="54"/>
      <c r="AF184" s="54"/>
      <c r="AG184" s="54"/>
      <c r="AH184" s="54"/>
      <c r="AI184" s="54"/>
      <c r="AJ184" s="54"/>
      <c r="AK184" s="54"/>
      <c r="AL184" s="54"/>
      <c r="AM184" s="54"/>
      <c r="AN184" s="54"/>
      <c r="AO184" s="54"/>
      <c r="AP184" s="54"/>
      <c r="AQ184" s="54"/>
      <c r="AR184" s="54"/>
      <c r="AS184" s="54"/>
      <c r="AT184" s="54"/>
      <c r="AU184" s="54"/>
      <c r="AV184" s="54"/>
      <c r="AW184" s="54"/>
      <c r="AX184" s="54"/>
      <c r="AY184" s="54"/>
      <c r="AZ184" s="54"/>
      <c r="BA184" s="54"/>
      <c r="BB184" s="54"/>
      <c r="BC184" s="54"/>
      <c r="BD184" s="54"/>
      <c r="BE184" s="54"/>
      <c r="BF184" s="54"/>
      <c r="BG184" s="54"/>
      <c r="BH184" s="54"/>
      <c r="BI184" s="54"/>
      <c r="BJ184" s="54"/>
      <c r="BK184" s="54"/>
      <c r="BL184" s="54"/>
      <c r="BM184" s="54"/>
      <c r="BN184" s="54"/>
      <c r="BO184" s="54"/>
      <c r="BP184" s="54"/>
      <c r="BQ184" s="54"/>
      <c r="BR184" s="54"/>
      <c r="BS184" s="54"/>
      <c r="BT184" s="54"/>
      <c r="BU184" s="54"/>
      <c r="BV184" s="54"/>
      <c r="BW184" s="54"/>
      <c r="BX184" s="54"/>
      <c r="BY184" s="54"/>
      <c r="BZ184" s="54"/>
      <c r="CA184" s="54"/>
      <c r="CB184" s="54"/>
      <c r="CC184" s="54"/>
      <c r="CD184" s="54"/>
      <c r="CE184" s="54"/>
      <c r="CF184" s="54"/>
      <c r="CG184" s="54"/>
      <c r="CH184" s="54"/>
      <c r="CI184" s="54"/>
      <c r="CJ184" s="54"/>
      <c r="CK184" s="54"/>
      <c r="CL184" s="54"/>
      <c r="CM184" s="54"/>
      <c r="CN184" s="54"/>
      <c r="CO184" s="54"/>
      <c r="CP184" s="54"/>
      <c r="CQ184" s="54"/>
      <c r="CR184" s="54"/>
      <c r="CS184" s="54"/>
      <c r="CT184" s="54"/>
      <c r="CU184" s="54"/>
      <c r="CV184" s="54"/>
      <c r="CW184" s="54"/>
      <c r="CX184" s="54"/>
      <c r="CY184" s="54"/>
      <c r="CZ184" s="54"/>
      <c r="DA184" s="54"/>
      <c r="DB184" s="54"/>
      <c r="DC184" s="54"/>
      <c r="DD184" s="54"/>
      <c r="DE184" s="54"/>
      <c r="DF184" s="54"/>
      <c r="DG184" s="54"/>
      <c r="DH184" s="54"/>
      <c r="DI184" s="54"/>
      <c r="DJ184" s="54"/>
      <c r="DK184" s="54"/>
      <c r="DL184" s="54"/>
      <c r="DM184" s="54"/>
      <c r="DN184" s="54"/>
      <c r="DO184" s="54"/>
      <c r="DP184" s="54"/>
      <c r="DQ184" s="54"/>
      <c r="DR184" s="54"/>
      <c r="DS184" s="54"/>
      <c r="DT184" s="54"/>
      <c r="DU184" s="54"/>
      <c r="DV184" s="54"/>
      <c r="DW184" s="54"/>
      <c r="DX184" s="54"/>
      <c r="DY184" s="54"/>
      <c r="DZ184" s="54"/>
      <c r="EA184" s="54"/>
      <c r="EB184" s="54"/>
      <c r="EC184" s="54"/>
      <c r="ED184" s="54"/>
      <c r="EE184" s="54"/>
      <c r="EF184" s="54"/>
      <c r="EG184" s="54"/>
      <c r="EH184" s="54"/>
      <c r="EI184" s="54"/>
      <c r="EJ184" s="54"/>
      <c r="EK184" s="54"/>
      <c r="EL184" s="54"/>
      <c r="EM184" s="54"/>
      <c r="EN184" s="54"/>
      <c r="EO184" s="54"/>
      <c r="EP184" s="54"/>
      <c r="EQ184" s="54"/>
      <c r="ER184" s="54"/>
      <c r="ES184" s="54"/>
      <c r="ET184" s="54"/>
      <c r="EU184" s="54"/>
      <c r="EV184" s="54"/>
      <c r="EW184" s="54"/>
      <c r="EX184" s="54"/>
      <c r="EY184" s="54"/>
      <c r="EZ184" s="54"/>
      <c r="FA184" s="54"/>
      <c r="FB184" s="54"/>
      <c r="FC184" s="54"/>
      <c r="FD184" s="54"/>
      <c r="FE184" s="54"/>
      <c r="FF184" s="54"/>
      <c r="FG184" s="54"/>
      <c r="FH184" s="54"/>
      <c r="FI184" s="54"/>
      <c r="FJ184" s="54"/>
      <c r="FK184" s="54"/>
      <c r="FL184" s="54"/>
      <c r="FM184" s="54"/>
      <c r="FN184" s="54"/>
      <c r="FO184" s="54" t="n">
        <v>84.474263491463</v>
      </c>
      <c r="FP184" s="54" t="n">
        <v>84.6969630734704</v>
      </c>
      <c r="FQ184" s="54" t="n">
        <v>84.41078130866</v>
      </c>
      <c r="FR184" s="54" t="n">
        <v>83.8716025530755</v>
      </c>
      <c r="FS184" s="54" t="n">
        <v>83.8951645143215</v>
      </c>
      <c r="FT184" s="54" t="n">
        <v>84.7622601940816</v>
      </c>
      <c r="FU184" s="54" t="n">
        <v>84.6554590729812</v>
      </c>
      <c r="FV184" s="54" t="n">
        <v>84.3941524288323</v>
      </c>
      <c r="FW184" s="54" t="n">
        <v>84.8045102748843</v>
      </c>
      <c r="FX184" s="54" t="n">
        <v>85.2373584346596</v>
      </c>
      <c r="FY184" s="54" t="n">
        <v>85.8164394186015</v>
      </c>
      <c r="FZ184" s="54" t="n">
        <v>85.9385106258218</v>
      </c>
      <c r="GA184" s="54" t="n">
        <v>86.001676269432</v>
      </c>
      <c r="GB184" s="54" t="n">
        <v>85.8613457933487</v>
      </c>
      <c r="GC184" s="54" t="n">
        <v>85.7651753490071</v>
      </c>
      <c r="GD184" s="54" t="n">
        <v>85.9055269602483</v>
      </c>
      <c r="GE184" s="54" t="n">
        <v>86.0776843928573</v>
      </c>
      <c r="GF184" s="54" t="n">
        <v>85.5693652572872</v>
      </c>
      <c r="GG184" s="54" t="n">
        <v>85.2563990458687</v>
      </c>
      <c r="GH184" s="54" t="n">
        <v>85.148286169694</v>
      </c>
      <c r="GI184" s="54" t="n">
        <v>85.3212186409471</v>
      </c>
      <c r="GJ184" s="54" t="n">
        <v>85.7819994628617</v>
      </c>
      <c r="GK184" s="54" t="n">
        <v>85.876942430949</v>
      </c>
      <c r="GL184" s="54" t="n">
        <v>86.6052159303688</v>
      </c>
      <c r="GM184" s="54" t="n">
        <v>87.3590961353227</v>
      </c>
      <c r="GN184" s="54" t="n">
        <v>88.2871154984126</v>
      </c>
      <c r="GO184" s="54" t="n">
        <v>88.8504968413403</v>
      </c>
      <c r="GP184" s="54" t="n">
        <v>89.8143641794232</v>
      </c>
      <c r="GQ184" s="54" t="n">
        <v>91.3269542031845</v>
      </c>
      <c r="GR184" s="54" t="n">
        <v>91.6869042088587</v>
      </c>
      <c r="GS184" s="54" t="n">
        <v>92.4414716123294</v>
      </c>
      <c r="GT184" s="54" t="n">
        <v>92.7466593492228</v>
      </c>
      <c r="GU184" s="54" t="n">
        <v>92.7002895632507</v>
      </c>
      <c r="GV184" s="54" t="n">
        <v>92.7138253810541</v>
      </c>
      <c r="GW184" s="54" t="n">
        <v>93.0018368646517</v>
      </c>
      <c r="GX184" s="54" t="n">
        <v>92.6550713917869</v>
      </c>
      <c r="GY184" s="54" t="n">
        <v>92.47270212252</v>
      </c>
      <c r="GZ184" s="54" t="n">
        <v>92.9427570973273</v>
      </c>
      <c r="HA184" s="54" t="n">
        <v>93.0951259516451</v>
      </c>
      <c r="HB184" s="54" t="n">
        <v>94.4938583991841</v>
      </c>
      <c r="HC184" s="54" t="n">
        <v>94.5023992848513</v>
      </c>
      <c r="HD184" s="54" t="n">
        <v>94.2572012150019</v>
      </c>
      <c r="HE184" s="54" t="n">
        <v>94.5705106466537</v>
      </c>
      <c r="HF184" s="54" t="n">
        <v>94.6130933868612</v>
      </c>
      <c r="HG184" s="54" t="n">
        <v>95.0898830870115</v>
      </c>
      <c r="HH184" s="54" t="n">
        <v>95.2141605935895</v>
      </c>
      <c r="HI184" s="54" t="n">
        <v>95.0906913254892</v>
      </c>
      <c r="HJ184" s="54" t="n">
        <v>97.0378867485022</v>
      </c>
      <c r="HK184" s="54" t="n">
        <v>97.2859940095638</v>
      </c>
      <c r="HL184" s="54" t="n">
        <v>97.2627644355287</v>
      </c>
      <c r="HM184" s="54" t="n">
        <v>98.0914232231571</v>
      </c>
      <c r="HN184" s="54" t="n">
        <v>97.8552716337752</v>
      </c>
      <c r="HO184" s="54" t="n">
        <v>97.5999346792557</v>
      </c>
      <c r="HP184" s="54" t="n">
        <v>97.6245708472434</v>
      </c>
      <c r="HQ184" s="54" t="n">
        <v>97.917267049635</v>
      </c>
      <c r="HR184" s="54" t="n">
        <v>97.8576802428644</v>
      </c>
      <c r="HS184" s="54" t="n">
        <v>98.2281689760001</v>
      </c>
      <c r="HT184" s="54" t="n">
        <v>96.5785456083484</v>
      </c>
      <c r="HU184" s="54" t="n">
        <v>98.7959684694368</v>
      </c>
      <c r="HV184" s="54" t="n">
        <v>99.5273483007445</v>
      </c>
      <c r="HW184" s="54" t="n">
        <v>100.061820583196</v>
      </c>
      <c r="HX184" s="54" t="n">
        <v>99.9230185242445</v>
      </c>
      <c r="HY184" s="54" t="n">
        <v>100.182397346148</v>
      </c>
      <c r="HZ184" s="54" t="n">
        <v>100.118668331017</v>
      </c>
      <c r="IA184" s="54" t="n">
        <v>99.8314109148375</v>
      </c>
      <c r="IB184" s="54" t="n">
        <v>99.9260249315219</v>
      </c>
      <c r="IC184" s="54" t="n">
        <v>100.345360435249</v>
      </c>
      <c r="ID184" s="54" t="n">
        <v>101.074229819634</v>
      </c>
      <c r="IE184" s="54" t="n">
        <v>101.627685559774</v>
      </c>
      <c r="IF184" s="54" t="n">
        <v>101.404267546937</v>
      </c>
      <c r="IG184" s="54" t="n">
        <v>101.878013776737</v>
      </c>
      <c r="IH184" s="54" t="n">
        <v>101.58264099568</v>
      </c>
      <c r="II184" s="54" t="n">
        <v>101.629100598028</v>
      </c>
      <c r="IJ184" s="54" t="n">
        <v>101.591288126496</v>
      </c>
      <c r="IK184" s="54" t="n">
        <v>101.746308834841</v>
      </c>
      <c r="IL184" s="54" t="n">
        <v>102.249720406868</v>
      </c>
      <c r="IM184" s="54" t="n">
        <v>102.62345510673</v>
      </c>
      <c r="IN184" s="54" t="n">
        <v>102.971949812081</v>
      </c>
      <c r="IO184" s="54" t="n">
        <v>102.869130308297</v>
      </c>
      <c r="IP184" s="54" t="n">
        <v>103.054478215797</v>
      </c>
      <c r="IQ184" s="54" t="n">
        <v>102.818704752472</v>
      </c>
      <c r="IR184" s="54" t="n">
        <v>103.714834445473</v>
      </c>
      <c r="IS184" s="54" t="n">
        <v>103.928959819255</v>
      </c>
      <c r="IT184" s="54" t="n">
        <v>104.017258709061</v>
      </c>
      <c r="IU184" s="54" t="n">
        <v>104.486956589008</v>
      </c>
      <c r="IV184" s="54" t="n">
        <v>104.580763412624</v>
      </c>
      <c r="IW184" s="54" t="n">
        <v>105.467296604518</v>
      </c>
      <c r="IX184" s="54" t="n">
        <v>105.934208312336</v>
      </c>
      <c r="IY184" s="54" t="n">
        <v>106.873946569209</v>
      </c>
      <c r="IZ184" s="54" t="n">
        <v>107.277282941927</v>
      </c>
      <c r="JA184" s="54" t="n">
        <v>107.603685361187</v>
      </c>
      <c r="JB184" s="54" t="n">
        <v>108.137437729033</v>
      </c>
      <c r="JC184" s="54" t="n">
        <v>108.228864950166</v>
      </c>
      <c r="JD184" s="54" t="n">
        <v>108.897989335213</v>
      </c>
      <c r="JE184" s="54" t="n">
        <v>109.540235632324</v>
      </c>
      <c r="JF184" s="54" t="n">
        <v>109.896912950936</v>
      </c>
      <c r="JG184" s="54" t="n">
        <v>110.341085705529</v>
      </c>
      <c r="JH184" s="54" t="n">
        <v>110.292260972589</v>
      </c>
      <c r="JI184" s="54" t="n">
        <v>110.607224350805</v>
      </c>
      <c r="JJ184" s="54" t="n">
        <v>111.194906638211</v>
      </c>
      <c r="JK184" s="54" t="n">
        <v>111.214347490997</v>
      </c>
      <c r="JL184" s="54" t="n">
        <v>111.429164474633</v>
      </c>
      <c r="JM184" s="54" t="n">
        <v>111.285257039177</v>
      </c>
      <c r="JN184" s="54" t="n">
        <v>110.944152844314</v>
      </c>
      <c r="JO184" s="54" t="n">
        <v>111.450332163811</v>
      </c>
      <c r="JP184" s="54" t="n">
        <v>111.702145173609</v>
      </c>
      <c r="JQ184" s="54" t="n">
        <v>111.607540791894</v>
      </c>
      <c r="JR184" s="54" t="n">
        <v>111.858547366028</v>
      </c>
      <c r="JS184" s="54" t="n">
        <v>111.934510036454</v>
      </c>
      <c r="JT184" s="54" t="n">
        <v>112.054009052936</v>
      </c>
      <c r="JU184" s="54" t="n">
        <v>113.01058593824</v>
      </c>
      <c r="JV184" s="54" t="n">
        <v>113.376090571351</v>
      </c>
      <c r="JW184" s="54" t="n">
        <v>112.966061245617</v>
      </c>
      <c r="JX184" s="54" t="n">
        <v>112.737611082143</v>
      </c>
      <c r="JY184" s="54" t="n">
        <v>112.685810263955</v>
      </c>
      <c r="JZ184" s="54" t="n">
        <v>112.697209791237</v>
      </c>
      <c r="KA184" s="54" t="n">
        <v>112.832836880805</v>
      </c>
      <c r="KB184" s="54" t="n">
        <v>113.179462753927</v>
      </c>
      <c r="KC184" s="54" t="n">
        <v>113.192932509241</v>
      </c>
      <c r="KD184" s="54" t="n">
        <v>113.535452183623</v>
      </c>
      <c r="KE184" s="54" t="n">
        <v>113.663594240353</v>
      </c>
      <c r="KF184" s="54" t="n">
        <v>114.130353504444</v>
      </c>
      <c r="KG184" s="54" t="n">
        <v>114.287843399273</v>
      </c>
      <c r="KH184" s="54" t="n">
        <v>114.791578729263</v>
      </c>
      <c r="KI184" s="54" t="n">
        <v>115.375788163583</v>
      </c>
      <c r="KJ184" s="54" t="n">
        <v>115.624441924793</v>
      </c>
      <c r="KK184" s="54" t="n">
        <v>115.675723271218</v>
      </c>
      <c r="KL184" s="54" t="n">
        <v>115.828467731278</v>
      </c>
      <c r="KM184" s="54" t="n">
        <v>116.076961407</v>
      </c>
      <c r="KN184" s="54" t="n">
        <v>116.539226091094</v>
      </c>
      <c r="KO184" s="54" t="n">
        <v>116.749051718763</v>
      </c>
      <c r="KP184" s="54" t="n">
        <v>117.501380931416</v>
      </c>
      <c r="KQ184" s="54" t="n">
        <v>118.513829109124</v>
      </c>
      <c r="KR184" s="54" t="n">
        <v>118.906998723329</v>
      </c>
      <c r="KS184" s="54" t="n">
        <v>119.575098974901</v>
      </c>
      <c r="KT184" s="54" t="n">
        <v>124.09072087538</v>
      </c>
      <c r="KU184" s="54" t="n">
        <v>123.747042414248</v>
      </c>
      <c r="KV184" s="54" t="n">
        <v>123.999676079041</v>
      </c>
      <c r="KW184" s="54" t="n">
        <v>124.019714145975</v>
      </c>
      <c r="KX184" s="54" t="n">
        <v>124.374083881596</v>
      </c>
      <c r="KY184" s="54" t="n">
        <v>122.08923594591</v>
      </c>
      <c r="KZ184" s="54" t="n">
        <v>121.134534446097</v>
      </c>
      <c r="LA184" s="54" t="n">
        <v>121.469365330837</v>
      </c>
      <c r="LB184" s="54" t="n">
        <v>122.146520207947</v>
      </c>
      <c r="LC184" s="54" t="n">
        <v>122.601454308317</v>
      </c>
      <c r="LD184" s="54" t="n">
        <v>123.211812178613</v>
      </c>
      <c r="LE184" s="54" t="n">
        <v>124.159582109561</v>
      </c>
      <c r="LF184" s="54" t="n">
        <v>124.717280838133</v>
      </c>
      <c r="LG184" s="54" t="n">
        <v>124.678248573819</v>
      </c>
      <c r="LH184" s="54" t="n">
        <v>124.735480772032</v>
      </c>
      <c r="LI184" s="54" t="n">
        <v>125.149676795466</v>
      </c>
      <c r="LJ184" s="54" t="n">
        <v>125.677830695991</v>
      </c>
      <c r="LK184" s="54" t="n">
        <v>126.367903259573</v>
      </c>
      <c r="LL184" s="54" t="n">
        <v>126.748506761971</v>
      </c>
      <c r="LM184" s="54" t="n">
        <v>127.356280883784</v>
      </c>
      <c r="LN184" s="54" t="n">
        <v>128.753220933</v>
      </c>
      <c r="LO184" s="54" t="n">
        <v>130.377313220022</v>
      </c>
      <c r="LP184" s="54" t="n">
        <v>134.9229452084</v>
      </c>
      <c r="LQ184" s="54" t="n">
        <v>137.952276176492</v>
      </c>
      <c r="LR184" s="54" t="n">
        <v>141.504975719081</v>
      </c>
      <c r="LS184" s="54" t="n">
        <v>141.343026430077</v>
      </c>
      <c r="LT184" s="54" t="n">
        <v>143.133704188888</v>
      </c>
      <c r="LU184" s="54" t="n">
        <v>143.662594191724</v>
      </c>
      <c r="LV184" s="54" t="n">
        <v>145.771770890328</v>
      </c>
      <c r="LW184" s="54" t="n">
        <v>147.448241457747</v>
      </c>
      <c r="LX184" s="54" t="n">
        <v>148.183657900458</v>
      </c>
      <c r="LY184" s="54" t="n">
        <v>149.515997362498</v>
      </c>
      <c r="LZ184" s="54" t="n">
        <v>150.616779976352</v>
      </c>
      <c r="MA184" s="54" t="n">
        <v>151.211716440132</v>
      </c>
      <c r="MB184" s="54" t="n">
        <v>152.506609297249</v>
      </c>
      <c r="MC184" s="54" t="n">
        <v>154.164321155823</v>
      </c>
      <c r="MD184" s="54" t="n">
        <v>152.851917097077</v>
      </c>
      <c r="ME184" s="54" t="n">
        <v>153.745079634463</v>
      </c>
      <c r="MF184" s="54"/>
      <c r="MG184" s="54"/>
      <c r="MH184" s="54"/>
      <c r="MI184" s="54"/>
      <c r="MJ184" s="54"/>
      <c r="MK184" s="54"/>
      <c r="ML184" s="54"/>
      <c r="MM184" s="54"/>
      <c r="MN184" s="54"/>
      <c r="MO184" s="54"/>
      <c r="MP184" s="54"/>
      <c r="MQ184" s="54"/>
      <c r="MR184" s="54"/>
      <c r="MS184" s="54"/>
      <c r="MT184" s="54"/>
      <c r="MU184" s="54"/>
      <c r="MV184" s="54"/>
      <c r="MW184" s="54"/>
    </row>
    <row r="185" customFormat="false" ht="15.75" hidden="false" customHeight="false" outlineLevel="0" collapsed="false">
      <c r="A185" s="395" t="s">
        <v>823</v>
      </c>
    </row>
    <row r="186" customFormat="false" ht="15" hidden="false" customHeight="false" outlineLevel="0" collapsed="false">
      <c r="A186" s="19"/>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0"/>
      <c r="DC186" s="10"/>
      <c r="DD186" s="10"/>
      <c r="DE186" s="10"/>
      <c r="DF186" s="10"/>
      <c r="DG186" s="10"/>
      <c r="DH186" s="10"/>
      <c r="DI186" s="10"/>
      <c r="DJ186" s="10"/>
      <c r="DK186" s="10"/>
      <c r="DL186" s="10"/>
      <c r="DM186" s="10"/>
      <c r="DN186" s="10"/>
      <c r="DO186" s="10"/>
      <c r="DP186" s="10"/>
      <c r="DQ186" s="10"/>
      <c r="DR186" s="10"/>
      <c r="DS186" s="10"/>
      <c r="DT186" s="10"/>
      <c r="DU186" s="10"/>
      <c r="DV186" s="10"/>
      <c r="DW186" s="10"/>
      <c r="DX186" s="10"/>
      <c r="DY186" s="10"/>
      <c r="DZ186" s="10"/>
      <c r="EA186" s="10"/>
      <c r="EB186" s="10"/>
      <c r="EC186" s="10"/>
      <c r="ED186" s="10"/>
      <c r="EE186" s="10"/>
      <c r="EF186" s="10"/>
      <c r="EG186" s="10"/>
      <c r="EH186" s="10"/>
      <c r="EI186" s="10"/>
      <c r="EJ186" s="10"/>
      <c r="EK186" s="10"/>
      <c r="EL186" s="10"/>
      <c r="EM186" s="10"/>
      <c r="EN186" s="10"/>
      <c r="EO186" s="10"/>
      <c r="EP186" s="10"/>
      <c r="EQ186" s="10"/>
      <c r="ER186" s="10"/>
      <c r="ES186" s="10"/>
      <c r="ET186" s="10"/>
      <c r="EU186" s="10"/>
      <c r="EV186" s="10"/>
      <c r="EW186" s="10"/>
      <c r="EX186" s="10"/>
      <c r="EY186" s="10"/>
      <c r="EZ186" s="10"/>
      <c r="FA186" s="10"/>
      <c r="FB186" s="10"/>
      <c r="FC186" s="10"/>
      <c r="FD186" s="10"/>
      <c r="FE186" s="10"/>
      <c r="FF186" s="10"/>
      <c r="FG186" s="10"/>
      <c r="FH186" s="10"/>
      <c r="FI186" s="10"/>
      <c r="FJ186" s="10"/>
      <c r="FK186" s="10"/>
      <c r="FL186" s="10"/>
      <c r="FM186" s="10"/>
      <c r="FN186" s="10"/>
      <c r="FO186" s="10"/>
      <c r="FP186" s="10"/>
      <c r="FQ186" s="10"/>
      <c r="FR186" s="10"/>
      <c r="FS186" s="10"/>
      <c r="FT186" s="10"/>
      <c r="FU186" s="10"/>
      <c r="FV186" s="10"/>
      <c r="FW186" s="10"/>
      <c r="FX186" s="10"/>
      <c r="FY186" s="10"/>
      <c r="FZ186" s="10"/>
      <c r="GA186" s="10"/>
      <c r="GB186" s="10"/>
      <c r="GC186" s="10"/>
      <c r="GD186" s="10"/>
      <c r="GE186" s="10"/>
      <c r="GF186" s="10"/>
      <c r="GG186" s="10"/>
      <c r="GH186" s="10"/>
      <c r="GI186" s="10"/>
      <c r="GJ186" s="10"/>
      <c r="GK186" s="10"/>
      <c r="GL186" s="10"/>
      <c r="GM186" s="10"/>
      <c r="GN186" s="10"/>
      <c r="GO186" s="10"/>
      <c r="GP186" s="10"/>
      <c r="GQ186" s="10"/>
      <c r="GR186" s="10"/>
      <c r="GS186" s="10"/>
      <c r="GT186" s="10"/>
      <c r="GU186" s="10"/>
      <c r="GV186" s="10"/>
      <c r="GW186" s="10"/>
      <c r="GX186" s="10"/>
      <c r="GY186" s="10"/>
      <c r="GZ186" s="10"/>
      <c r="HA186" s="10"/>
      <c r="HB186" s="10"/>
      <c r="HC186" s="10"/>
      <c r="HD186" s="10"/>
      <c r="HE186" s="10"/>
      <c r="HF186" s="10"/>
      <c r="HG186" s="10"/>
      <c r="HH186" s="10"/>
      <c r="HI186" s="10"/>
      <c r="HJ186" s="10"/>
      <c r="HK186" s="10"/>
      <c r="HL186" s="10"/>
      <c r="HM186" s="10"/>
      <c r="HN186" s="10"/>
      <c r="HO186" s="10"/>
      <c r="HP186" s="10"/>
      <c r="HQ186" s="10"/>
      <c r="HR186" s="10"/>
      <c r="HS186" s="10"/>
      <c r="HT186" s="10"/>
      <c r="HU186" s="10"/>
      <c r="HV186" s="10"/>
      <c r="HW186" s="10"/>
      <c r="HX186" s="10"/>
      <c r="HY186" s="10"/>
      <c r="HZ186" s="10"/>
      <c r="IA186" s="10"/>
      <c r="IB186" s="10"/>
      <c r="IC186" s="10"/>
      <c r="ID186" s="10"/>
      <c r="IE186" s="10"/>
      <c r="IF186" s="10"/>
      <c r="IG186" s="10"/>
      <c r="IH186" s="10"/>
      <c r="II186" s="10"/>
      <c r="IJ186" s="10"/>
      <c r="IK186" s="10"/>
      <c r="IL186" s="10"/>
      <c r="IM186" s="10"/>
      <c r="IN186" s="10"/>
      <c r="IO186" s="10"/>
      <c r="IP186" s="10"/>
      <c r="IQ186" s="10"/>
      <c r="IR186" s="10"/>
      <c r="IS186" s="10"/>
      <c r="IT186" s="10"/>
      <c r="IU186" s="10"/>
      <c r="IV186" s="10"/>
      <c r="IW186" s="10"/>
      <c r="IX186" s="10"/>
      <c r="IY186" s="10"/>
      <c r="IZ186" s="10"/>
      <c r="JA186" s="10"/>
      <c r="JB186" s="10"/>
      <c r="JC186" s="10"/>
      <c r="JD186" s="10"/>
      <c r="JE186" s="10"/>
      <c r="JF186" s="10"/>
      <c r="JG186" s="10"/>
      <c r="JH186" s="10"/>
      <c r="JI186" s="10"/>
      <c r="JJ186" s="10"/>
      <c r="JK186" s="10"/>
      <c r="JL186" s="10"/>
      <c r="JM186" s="10"/>
      <c r="JN186" s="10"/>
      <c r="JO186" s="10"/>
      <c r="JP186" s="10"/>
      <c r="JQ186" s="10"/>
      <c r="JR186" s="10"/>
      <c r="JS186" s="10"/>
      <c r="JT186" s="10"/>
      <c r="JU186" s="10"/>
      <c r="JV186" s="10"/>
      <c r="JW186" s="10"/>
      <c r="JX186" s="10"/>
      <c r="JY186" s="10"/>
      <c r="JZ186" s="10"/>
      <c r="KA186" s="10"/>
      <c r="KB186" s="10"/>
      <c r="KC186" s="10"/>
      <c r="KD186" s="10"/>
      <c r="KE186" s="10"/>
      <c r="KF186" s="10"/>
      <c r="KG186" s="10"/>
      <c r="KH186" s="10"/>
      <c r="KI186" s="10"/>
      <c r="KJ186" s="10"/>
      <c r="KK186" s="10"/>
      <c r="KL186" s="10"/>
      <c r="KM186" s="10"/>
      <c r="KN186" s="10"/>
      <c r="KO186" s="10"/>
      <c r="KP186" s="10"/>
      <c r="KQ186" s="10"/>
      <c r="KR186" s="10"/>
      <c r="KS186" s="10"/>
      <c r="KT186" s="10"/>
      <c r="KU186" s="10"/>
      <c r="KV186" s="10"/>
      <c r="KW186" s="10"/>
      <c r="KX186" s="10"/>
      <c r="KY186" s="10"/>
      <c r="KZ186" s="10"/>
      <c r="LA186" s="10"/>
      <c r="LB186" s="10"/>
      <c r="LC186" s="10"/>
      <c r="LD186" s="10"/>
      <c r="LE186" s="10"/>
      <c r="LF186" s="10"/>
      <c r="LG186" s="10"/>
      <c r="LH186" s="10"/>
      <c r="LI186" s="10"/>
      <c r="LJ186" s="10"/>
      <c r="LK186" s="10"/>
      <c r="LL186" s="10"/>
      <c r="LM186" s="10"/>
      <c r="LN186" s="10"/>
      <c r="LO186" s="10"/>
      <c r="LP186" s="10"/>
      <c r="LQ186" s="10"/>
      <c r="LR186" s="10"/>
      <c r="LS186" s="10"/>
      <c r="LT186" s="10"/>
      <c r="LU186" s="10"/>
      <c r="LV186" s="10"/>
      <c r="LW186" s="10"/>
      <c r="LX186" s="10"/>
      <c r="LY186" s="10"/>
      <c r="LZ186" s="10"/>
      <c r="MA186" s="10"/>
      <c r="MB186" s="10"/>
      <c r="MC186" s="10"/>
      <c r="MD186" s="10"/>
      <c r="ME186" s="10"/>
      <c r="MF186" s="10"/>
      <c r="MG186" s="10"/>
      <c r="MH186" s="10"/>
      <c r="MI186" s="10"/>
      <c r="MJ186" s="10"/>
      <c r="MK186" s="10"/>
      <c r="ML186" s="10"/>
      <c r="MM186" s="10"/>
      <c r="MN186" s="10"/>
      <c r="MO186" s="10"/>
      <c r="MP186" s="10"/>
      <c r="MQ186" s="10"/>
      <c r="MR186" s="10"/>
      <c r="MS186" s="10"/>
      <c r="MT186" s="10"/>
      <c r="MU186" s="10"/>
      <c r="MV186" s="10"/>
      <c r="MW186" s="10"/>
    </row>
    <row r="187" customFormat="false" ht="16.5" hidden="false" customHeight="false" outlineLevel="0" collapsed="false">
      <c r="A187" s="407" t="s">
        <v>824</v>
      </c>
      <c r="B187" s="24" t="n">
        <v>34700</v>
      </c>
      <c r="C187" s="24" t="n">
        <v>34731</v>
      </c>
      <c r="D187" s="24" t="n">
        <v>34759</v>
      </c>
      <c r="E187" s="24" t="n">
        <v>34790</v>
      </c>
      <c r="F187" s="24" t="n">
        <v>34820</v>
      </c>
      <c r="G187" s="24" t="n">
        <v>34851</v>
      </c>
      <c r="H187" s="24" t="n">
        <v>34881</v>
      </c>
      <c r="I187" s="24" t="n">
        <v>34912</v>
      </c>
      <c r="J187" s="24" t="n">
        <v>34943</v>
      </c>
      <c r="K187" s="24" t="n">
        <v>34973</v>
      </c>
      <c r="L187" s="24" t="n">
        <v>35004</v>
      </c>
      <c r="M187" s="24" t="n">
        <v>35034</v>
      </c>
      <c r="N187" s="24" t="n">
        <v>35065</v>
      </c>
      <c r="O187" s="24" t="n">
        <v>35096</v>
      </c>
      <c r="P187" s="24" t="n">
        <v>35125</v>
      </c>
      <c r="Q187" s="24" t="n">
        <v>35156</v>
      </c>
      <c r="R187" s="24" t="n">
        <v>35186</v>
      </c>
      <c r="S187" s="24" t="n">
        <v>35217</v>
      </c>
      <c r="T187" s="24" t="n">
        <v>35247</v>
      </c>
      <c r="U187" s="24" t="n">
        <v>35278</v>
      </c>
      <c r="V187" s="24" t="n">
        <v>35309</v>
      </c>
      <c r="W187" s="24" t="n">
        <v>35339</v>
      </c>
      <c r="X187" s="24" t="n">
        <v>35370</v>
      </c>
      <c r="Y187" s="24" t="n">
        <v>35400</v>
      </c>
      <c r="Z187" s="24" t="n">
        <v>35431</v>
      </c>
      <c r="AA187" s="24" t="n">
        <v>35462</v>
      </c>
      <c r="AB187" s="24" t="n">
        <v>35490</v>
      </c>
      <c r="AC187" s="24" t="n">
        <v>35521</v>
      </c>
      <c r="AD187" s="24" t="n">
        <v>35551</v>
      </c>
      <c r="AE187" s="24" t="n">
        <v>35582</v>
      </c>
      <c r="AF187" s="24" t="n">
        <v>35612</v>
      </c>
      <c r="AG187" s="24" t="n">
        <v>35643</v>
      </c>
      <c r="AH187" s="24" t="n">
        <v>35674</v>
      </c>
      <c r="AI187" s="24" t="n">
        <v>35704</v>
      </c>
      <c r="AJ187" s="24" t="n">
        <v>35735</v>
      </c>
      <c r="AK187" s="24" t="n">
        <v>35765</v>
      </c>
      <c r="AL187" s="24" t="n">
        <v>35796</v>
      </c>
      <c r="AM187" s="24" t="n">
        <v>35827</v>
      </c>
      <c r="AN187" s="24" t="n">
        <v>35855</v>
      </c>
      <c r="AO187" s="24" t="n">
        <v>35886</v>
      </c>
      <c r="AP187" s="24" t="n">
        <v>35916</v>
      </c>
      <c r="AQ187" s="24" t="n">
        <v>35947</v>
      </c>
      <c r="AR187" s="24" t="n">
        <v>35977</v>
      </c>
      <c r="AS187" s="24" t="n">
        <v>36008</v>
      </c>
      <c r="AT187" s="24" t="n">
        <v>36039</v>
      </c>
      <c r="AU187" s="24" t="n">
        <v>36069</v>
      </c>
      <c r="AV187" s="24" t="n">
        <v>36100</v>
      </c>
      <c r="AW187" s="24" t="n">
        <v>36130</v>
      </c>
      <c r="AX187" s="24" t="n">
        <v>36161</v>
      </c>
      <c r="AY187" s="24" t="n">
        <v>36192</v>
      </c>
      <c r="AZ187" s="24" t="n">
        <v>36220</v>
      </c>
      <c r="BA187" s="24" t="n">
        <v>36251</v>
      </c>
      <c r="BB187" s="24" t="n">
        <v>36281</v>
      </c>
      <c r="BC187" s="24" t="n">
        <v>36312</v>
      </c>
      <c r="BD187" s="24" t="n">
        <v>36342</v>
      </c>
      <c r="BE187" s="24" t="n">
        <v>36373</v>
      </c>
      <c r="BF187" s="24" t="n">
        <v>36404</v>
      </c>
      <c r="BG187" s="24" t="n">
        <v>36434</v>
      </c>
      <c r="BH187" s="24" t="n">
        <v>36465</v>
      </c>
      <c r="BI187" s="24" t="n">
        <v>36495</v>
      </c>
      <c r="BJ187" s="24" t="n">
        <v>36526</v>
      </c>
      <c r="BK187" s="24" t="n">
        <v>36557</v>
      </c>
      <c r="BL187" s="24" t="n">
        <v>36586</v>
      </c>
      <c r="BM187" s="24" t="n">
        <v>36617</v>
      </c>
      <c r="BN187" s="24" t="n">
        <v>36647</v>
      </c>
      <c r="BO187" s="24" t="n">
        <v>36678</v>
      </c>
      <c r="BP187" s="24" t="n">
        <v>36708</v>
      </c>
      <c r="BQ187" s="24" t="n">
        <v>36739</v>
      </c>
      <c r="BR187" s="24" t="n">
        <v>36770</v>
      </c>
      <c r="BS187" s="24" t="n">
        <v>36800</v>
      </c>
      <c r="BT187" s="24" t="n">
        <v>36831</v>
      </c>
      <c r="BU187" s="24" t="n">
        <v>36861</v>
      </c>
      <c r="BV187" s="24" t="n">
        <v>36892</v>
      </c>
      <c r="BW187" s="24" t="n">
        <v>36923</v>
      </c>
      <c r="BX187" s="24" t="n">
        <v>36951</v>
      </c>
      <c r="BY187" s="24" t="n">
        <v>36982</v>
      </c>
      <c r="BZ187" s="24" t="n">
        <v>37012</v>
      </c>
      <c r="CA187" s="24" t="n">
        <v>37043</v>
      </c>
      <c r="CB187" s="24" t="n">
        <v>37073</v>
      </c>
      <c r="CC187" s="24" t="n">
        <v>37104</v>
      </c>
      <c r="CD187" s="24" t="n">
        <v>37135</v>
      </c>
      <c r="CE187" s="24" t="n">
        <v>37165</v>
      </c>
      <c r="CF187" s="24" t="n">
        <v>37196</v>
      </c>
      <c r="CG187" s="24" t="n">
        <v>37226</v>
      </c>
      <c r="CH187" s="24" t="n">
        <v>37257</v>
      </c>
      <c r="CI187" s="24" t="n">
        <v>37288</v>
      </c>
      <c r="CJ187" s="24" t="n">
        <v>37316</v>
      </c>
      <c r="CK187" s="24" t="n">
        <v>37347</v>
      </c>
      <c r="CL187" s="24" t="n">
        <v>37377</v>
      </c>
      <c r="CM187" s="24" t="n">
        <v>37408</v>
      </c>
      <c r="CN187" s="24" t="n">
        <v>37438</v>
      </c>
      <c r="CO187" s="24" t="n">
        <v>37469</v>
      </c>
      <c r="CP187" s="24" t="n">
        <v>37500</v>
      </c>
      <c r="CQ187" s="24" t="n">
        <v>37530</v>
      </c>
      <c r="CR187" s="24" t="n">
        <v>37561</v>
      </c>
      <c r="CS187" s="24" t="n">
        <v>37591</v>
      </c>
      <c r="CT187" s="24" t="n">
        <v>37622</v>
      </c>
      <c r="CU187" s="24" t="n">
        <v>37653</v>
      </c>
      <c r="CV187" s="24" t="n">
        <v>37681</v>
      </c>
      <c r="CW187" s="24" t="n">
        <v>37712</v>
      </c>
      <c r="CX187" s="24" t="n">
        <v>37742</v>
      </c>
      <c r="CY187" s="24" t="n">
        <v>37773</v>
      </c>
      <c r="CZ187" s="24" t="n">
        <v>37803</v>
      </c>
      <c r="DA187" s="24" t="n">
        <v>37834</v>
      </c>
      <c r="DB187" s="24" t="n">
        <v>37865</v>
      </c>
      <c r="DC187" s="24" t="n">
        <v>37895</v>
      </c>
      <c r="DD187" s="24" t="n">
        <v>37926</v>
      </c>
      <c r="DE187" s="24" t="n">
        <v>37956</v>
      </c>
      <c r="DF187" s="24" t="n">
        <v>37987</v>
      </c>
      <c r="DG187" s="24" t="n">
        <v>38018</v>
      </c>
      <c r="DH187" s="24" t="n">
        <v>38047</v>
      </c>
      <c r="DI187" s="24" t="n">
        <v>38078</v>
      </c>
      <c r="DJ187" s="24" t="n">
        <v>38108</v>
      </c>
      <c r="DK187" s="24" t="n">
        <v>38139</v>
      </c>
      <c r="DL187" s="24" t="n">
        <v>38169</v>
      </c>
      <c r="DM187" s="24" t="n">
        <v>38200</v>
      </c>
      <c r="DN187" s="24" t="n">
        <v>38231</v>
      </c>
      <c r="DO187" s="24" t="n">
        <v>38261</v>
      </c>
      <c r="DP187" s="24" t="n">
        <v>38292</v>
      </c>
      <c r="DQ187" s="24" t="n">
        <v>38322</v>
      </c>
      <c r="DR187" s="24" t="n">
        <v>38353</v>
      </c>
      <c r="DS187" s="24" t="n">
        <v>38384</v>
      </c>
      <c r="DT187" s="24" t="n">
        <v>38412</v>
      </c>
      <c r="DU187" s="24" t="n">
        <v>38443</v>
      </c>
      <c r="DV187" s="24" t="n">
        <v>38473</v>
      </c>
      <c r="DW187" s="24" t="n">
        <v>38504</v>
      </c>
      <c r="DX187" s="24" t="n">
        <v>38534</v>
      </c>
      <c r="DY187" s="24" t="n">
        <v>38565</v>
      </c>
      <c r="DZ187" s="24" t="n">
        <v>38596</v>
      </c>
      <c r="EA187" s="24" t="n">
        <v>38626</v>
      </c>
      <c r="EB187" s="24" t="n">
        <v>38657</v>
      </c>
      <c r="EC187" s="24" t="n">
        <v>38687</v>
      </c>
      <c r="ED187" s="24" t="n">
        <v>38718</v>
      </c>
      <c r="EE187" s="24" t="n">
        <v>38749</v>
      </c>
      <c r="EF187" s="24" t="n">
        <v>38777</v>
      </c>
      <c r="EG187" s="24" t="n">
        <v>38808</v>
      </c>
      <c r="EH187" s="24" t="n">
        <v>38838</v>
      </c>
      <c r="EI187" s="24" t="n">
        <v>38869</v>
      </c>
      <c r="EJ187" s="24" t="n">
        <v>38899</v>
      </c>
      <c r="EK187" s="24" t="n">
        <v>38930</v>
      </c>
      <c r="EL187" s="24" t="n">
        <v>38961</v>
      </c>
      <c r="EM187" s="24" t="n">
        <v>38991</v>
      </c>
      <c r="EN187" s="24" t="n">
        <v>39022</v>
      </c>
      <c r="EO187" s="24" t="n">
        <v>39052</v>
      </c>
      <c r="EP187" s="24" t="n">
        <v>39083</v>
      </c>
      <c r="EQ187" s="24" t="n">
        <v>39114</v>
      </c>
      <c r="ER187" s="24" t="n">
        <v>39142</v>
      </c>
      <c r="ES187" s="24" t="n">
        <v>39173</v>
      </c>
      <c r="ET187" s="24" t="n">
        <v>39203</v>
      </c>
      <c r="EU187" s="24" t="n">
        <v>39234</v>
      </c>
      <c r="EV187" s="24" t="n">
        <v>39264</v>
      </c>
      <c r="EW187" s="24" t="n">
        <v>39295</v>
      </c>
      <c r="EX187" s="24" t="n">
        <v>39326</v>
      </c>
      <c r="EY187" s="24" t="n">
        <v>39356</v>
      </c>
      <c r="EZ187" s="24" t="n">
        <v>39387</v>
      </c>
      <c r="FA187" s="24" t="n">
        <v>39417</v>
      </c>
      <c r="FB187" s="24" t="n">
        <v>39448</v>
      </c>
      <c r="FC187" s="24" t="n">
        <v>39479</v>
      </c>
      <c r="FD187" s="24" t="n">
        <v>39508</v>
      </c>
      <c r="FE187" s="24" t="n">
        <v>39539</v>
      </c>
      <c r="FF187" s="24" t="n">
        <v>39569</v>
      </c>
      <c r="FG187" s="24" t="n">
        <v>39600</v>
      </c>
      <c r="FH187" s="24" t="n">
        <v>39630</v>
      </c>
      <c r="FI187" s="24" t="n">
        <v>39661</v>
      </c>
      <c r="FJ187" s="24" t="n">
        <v>39692</v>
      </c>
      <c r="FK187" s="24" t="n">
        <v>39722</v>
      </c>
      <c r="FL187" s="24" t="n">
        <v>39753</v>
      </c>
      <c r="FM187" s="24" t="n">
        <v>39783</v>
      </c>
      <c r="FN187" s="24" t="n">
        <v>39814</v>
      </c>
      <c r="FO187" s="24" t="n">
        <v>39845</v>
      </c>
      <c r="FP187" s="24" t="n">
        <v>39873</v>
      </c>
      <c r="FQ187" s="24" t="n">
        <v>39904</v>
      </c>
      <c r="FR187" s="24" t="n">
        <v>39934</v>
      </c>
      <c r="FS187" s="24" t="n">
        <v>39965</v>
      </c>
      <c r="FT187" s="24" t="n">
        <v>39995</v>
      </c>
      <c r="FU187" s="24" t="n">
        <v>40026</v>
      </c>
      <c r="FV187" s="24" t="n">
        <v>40057</v>
      </c>
      <c r="FW187" s="24" t="n">
        <v>40087</v>
      </c>
      <c r="FX187" s="24" t="n">
        <v>40118</v>
      </c>
      <c r="FY187" s="24" t="n">
        <v>40148</v>
      </c>
      <c r="FZ187" s="24" t="n">
        <v>40179</v>
      </c>
      <c r="GA187" s="24" t="n">
        <v>40210</v>
      </c>
      <c r="GB187" s="24" t="n">
        <v>40238</v>
      </c>
      <c r="GC187" s="24" t="n">
        <v>40269</v>
      </c>
      <c r="GD187" s="24" t="n">
        <v>40299</v>
      </c>
      <c r="GE187" s="24" t="n">
        <v>40330</v>
      </c>
      <c r="GF187" s="24" t="n">
        <v>40360</v>
      </c>
      <c r="GG187" s="24" t="n">
        <v>40391</v>
      </c>
      <c r="GH187" s="24" t="n">
        <v>40422</v>
      </c>
      <c r="GI187" s="24" t="n">
        <v>40452</v>
      </c>
      <c r="GJ187" s="24" t="n">
        <v>40483</v>
      </c>
      <c r="GK187" s="24" t="n">
        <v>40513</v>
      </c>
      <c r="GL187" s="24" t="n">
        <v>40544</v>
      </c>
      <c r="GM187" s="24" t="n">
        <v>40575</v>
      </c>
      <c r="GN187" s="24" t="n">
        <v>40603</v>
      </c>
      <c r="GO187" s="24" t="n">
        <v>40634</v>
      </c>
      <c r="GP187" s="24" t="n">
        <v>40664</v>
      </c>
      <c r="GQ187" s="24" t="n">
        <v>40695</v>
      </c>
      <c r="GR187" s="24" t="n">
        <v>40725</v>
      </c>
      <c r="GS187" s="24" t="n">
        <v>40756</v>
      </c>
      <c r="GT187" s="24" t="n">
        <v>40787</v>
      </c>
      <c r="GU187" s="24" t="n">
        <v>40817</v>
      </c>
      <c r="GV187" s="24" t="n">
        <v>40848</v>
      </c>
      <c r="GW187" s="24" t="n">
        <v>40878</v>
      </c>
      <c r="GX187" s="24" t="n">
        <v>40909</v>
      </c>
      <c r="GY187" s="24" t="n">
        <v>40940</v>
      </c>
      <c r="GZ187" s="24" t="n">
        <v>40969</v>
      </c>
      <c r="HA187" s="24" t="n">
        <v>41000</v>
      </c>
      <c r="HB187" s="24" t="n">
        <v>41030</v>
      </c>
      <c r="HC187" s="24" t="n">
        <v>41061</v>
      </c>
      <c r="HD187" s="24" t="n">
        <v>41091</v>
      </c>
      <c r="HE187" s="24" t="n">
        <v>41122</v>
      </c>
      <c r="HF187" s="24" t="n">
        <v>41153</v>
      </c>
      <c r="HG187" s="24" t="n">
        <v>41183</v>
      </c>
      <c r="HH187" s="24" t="n">
        <v>41214</v>
      </c>
      <c r="HI187" s="24" t="n">
        <v>41244</v>
      </c>
      <c r="HJ187" s="24" t="n">
        <v>41275</v>
      </c>
      <c r="HK187" s="24" t="n">
        <v>41306</v>
      </c>
      <c r="HL187" s="24" t="n">
        <v>41334</v>
      </c>
      <c r="HM187" s="24" t="n">
        <v>41365</v>
      </c>
      <c r="HN187" s="24" t="n">
        <v>41395</v>
      </c>
      <c r="HO187" s="24" t="n">
        <v>41426</v>
      </c>
      <c r="HP187" s="24" t="n">
        <v>41456</v>
      </c>
      <c r="HQ187" s="24" t="n">
        <v>41487</v>
      </c>
      <c r="HR187" s="24" t="n">
        <v>41518</v>
      </c>
      <c r="HS187" s="24" t="n">
        <v>41548</v>
      </c>
      <c r="HT187" s="24" t="n">
        <v>41579</v>
      </c>
      <c r="HU187" s="24" t="n">
        <v>41609</v>
      </c>
      <c r="HV187" s="24" t="n">
        <v>41640</v>
      </c>
      <c r="HW187" s="24" t="n">
        <v>41671</v>
      </c>
      <c r="HX187" s="24" t="n">
        <v>41699</v>
      </c>
      <c r="HY187" s="24" t="n">
        <v>41730</v>
      </c>
      <c r="HZ187" s="24" t="n">
        <v>41760</v>
      </c>
      <c r="IA187" s="24" t="n">
        <v>41791</v>
      </c>
      <c r="IB187" s="24" t="n">
        <v>41821</v>
      </c>
      <c r="IC187" s="24" t="n">
        <v>41852</v>
      </c>
      <c r="ID187" s="24" t="n">
        <v>41883</v>
      </c>
      <c r="IE187" s="24" t="n">
        <v>41913</v>
      </c>
      <c r="IF187" s="24" t="n">
        <v>41944</v>
      </c>
      <c r="IG187" s="24" t="n">
        <v>41974</v>
      </c>
      <c r="IH187" s="24" t="n">
        <v>42005</v>
      </c>
      <c r="II187" s="24" t="n">
        <v>42036</v>
      </c>
      <c r="IJ187" s="24" t="n">
        <v>42064</v>
      </c>
      <c r="IK187" s="24" t="n">
        <v>42095</v>
      </c>
      <c r="IL187" s="24" t="n">
        <v>42125</v>
      </c>
      <c r="IM187" s="24" t="n">
        <v>42156</v>
      </c>
      <c r="IN187" s="24" t="n">
        <v>42186</v>
      </c>
      <c r="IO187" s="24" t="n">
        <v>42217</v>
      </c>
      <c r="IP187" s="24" t="n">
        <v>42248</v>
      </c>
      <c r="IQ187" s="24" t="n">
        <v>42278</v>
      </c>
      <c r="IR187" s="24" t="n">
        <v>42309</v>
      </c>
      <c r="IS187" s="24" t="n">
        <v>42339</v>
      </c>
      <c r="IT187" s="24" t="n">
        <v>42370</v>
      </c>
      <c r="IU187" s="24" t="n">
        <v>42401</v>
      </c>
      <c r="IV187" s="24" t="n">
        <v>42430</v>
      </c>
      <c r="IW187" s="24" t="n">
        <v>42461</v>
      </c>
      <c r="IX187" s="24" t="n">
        <v>42491</v>
      </c>
      <c r="IY187" s="24" t="n">
        <v>42522</v>
      </c>
      <c r="IZ187" s="24" t="n">
        <v>42552</v>
      </c>
      <c r="JA187" s="24" t="n">
        <v>42583</v>
      </c>
      <c r="JB187" s="24" t="n">
        <v>42614</v>
      </c>
      <c r="JC187" s="24" t="n">
        <v>42644</v>
      </c>
      <c r="JD187" s="24" t="n">
        <v>42675</v>
      </c>
      <c r="JE187" s="24" t="n">
        <v>42705</v>
      </c>
      <c r="JF187" s="24" t="n">
        <v>42736</v>
      </c>
      <c r="JG187" s="24" t="n">
        <v>42767</v>
      </c>
      <c r="JH187" s="24" t="n">
        <v>42795</v>
      </c>
      <c r="JI187" s="24" t="n">
        <v>42826</v>
      </c>
      <c r="JJ187" s="24" t="n">
        <v>42856</v>
      </c>
      <c r="JK187" s="24" t="n">
        <v>42887</v>
      </c>
      <c r="JL187" s="24" t="n">
        <v>42917</v>
      </c>
      <c r="JM187" s="24" t="n">
        <v>42948</v>
      </c>
      <c r="JN187" s="24" t="n">
        <v>42979</v>
      </c>
      <c r="JO187" s="24" t="n">
        <v>43009</v>
      </c>
      <c r="JP187" s="24" t="n">
        <v>43040</v>
      </c>
      <c r="JQ187" s="24" t="n">
        <v>43070</v>
      </c>
      <c r="JR187" s="24" t="n">
        <v>43101</v>
      </c>
      <c r="JS187" s="24" t="n">
        <v>43132</v>
      </c>
      <c r="JT187" s="24" t="n">
        <v>43160</v>
      </c>
      <c r="JU187" s="24" t="n">
        <v>43191</v>
      </c>
      <c r="JV187" s="24" t="n">
        <v>43221</v>
      </c>
      <c r="JW187" s="24" t="n">
        <v>43252</v>
      </c>
      <c r="JX187" s="24" t="n">
        <v>43282</v>
      </c>
      <c r="JY187" s="24" t="n">
        <v>43313</v>
      </c>
      <c r="JZ187" s="24" t="n">
        <v>43344</v>
      </c>
      <c r="KA187" s="24" t="n">
        <v>43374</v>
      </c>
      <c r="KB187" s="24" t="n">
        <v>43405</v>
      </c>
      <c r="KC187" s="24" t="n">
        <v>43435</v>
      </c>
      <c r="KD187" s="24" t="n">
        <v>43466</v>
      </c>
      <c r="KE187" s="24" t="n">
        <v>43497</v>
      </c>
      <c r="KF187" s="24" t="n">
        <v>43525</v>
      </c>
      <c r="KG187" s="24" t="n">
        <v>43556</v>
      </c>
      <c r="KH187" s="24" t="n">
        <v>43586</v>
      </c>
      <c r="KI187" s="24" t="n">
        <v>43617</v>
      </c>
      <c r="KJ187" s="24" t="n">
        <v>43647</v>
      </c>
      <c r="KK187" s="24" t="n">
        <v>43678</v>
      </c>
      <c r="KL187" s="24" t="n">
        <v>43709</v>
      </c>
      <c r="KM187" s="24" t="n">
        <v>43739</v>
      </c>
      <c r="KN187" s="24" t="n">
        <v>43770</v>
      </c>
      <c r="KO187" s="24" t="n">
        <v>43800</v>
      </c>
      <c r="KP187" s="24" t="n">
        <v>43831</v>
      </c>
      <c r="KQ187" s="24" t="n">
        <v>43862</v>
      </c>
      <c r="KR187" s="24" t="n">
        <v>43891</v>
      </c>
      <c r="KS187" s="24" t="n">
        <v>43922</v>
      </c>
      <c r="KT187" s="24" t="n">
        <v>43952</v>
      </c>
      <c r="KU187" s="24" t="n">
        <v>43983</v>
      </c>
      <c r="KV187" s="24" t="n">
        <v>44013</v>
      </c>
      <c r="KW187" s="24" t="n">
        <v>44044</v>
      </c>
      <c r="KX187" s="24" t="n">
        <v>44075</v>
      </c>
      <c r="KY187" s="24" t="n">
        <v>44105</v>
      </c>
      <c r="KZ187" s="24" t="n">
        <v>44136</v>
      </c>
      <c r="LA187" s="24" t="n">
        <v>44166</v>
      </c>
      <c r="LB187" s="24" t="n">
        <v>44197</v>
      </c>
      <c r="LC187" s="24" t="n">
        <v>44228</v>
      </c>
      <c r="LD187" s="24" t="n">
        <v>44256</v>
      </c>
      <c r="LE187" s="24" t="n">
        <v>44287</v>
      </c>
      <c r="LF187" s="24" t="n">
        <v>44317</v>
      </c>
      <c r="LG187" s="24" t="n">
        <v>44348</v>
      </c>
      <c r="LH187" s="24" t="n">
        <v>44378</v>
      </c>
      <c r="LI187" s="24" t="n">
        <v>44409</v>
      </c>
      <c r="LJ187" s="24" t="n">
        <v>44440</v>
      </c>
      <c r="LK187" s="24" t="n">
        <v>44470</v>
      </c>
      <c r="LL187" s="24" t="n">
        <v>44501</v>
      </c>
      <c r="LM187" s="24" t="n">
        <v>44531</v>
      </c>
      <c r="LN187" s="24" t="n">
        <v>44562</v>
      </c>
      <c r="LO187" s="24" t="n">
        <v>44593</v>
      </c>
      <c r="LP187" s="24" t="n">
        <v>44621</v>
      </c>
      <c r="LQ187" s="24" t="n">
        <v>44652</v>
      </c>
      <c r="LR187" s="24" t="n">
        <v>44682</v>
      </c>
      <c r="LS187" s="24" t="n">
        <v>44713</v>
      </c>
      <c r="LT187" s="24" t="n">
        <v>44743</v>
      </c>
      <c r="LU187" s="24" t="n">
        <v>44774</v>
      </c>
      <c r="LV187" s="24" t="n">
        <v>44805</v>
      </c>
      <c r="LW187" s="24" t="n">
        <v>44835</v>
      </c>
      <c r="LX187" s="24" t="n">
        <v>44866</v>
      </c>
      <c r="LY187" s="24" t="n">
        <v>44896</v>
      </c>
      <c r="LZ187" s="24" t="n">
        <v>44927</v>
      </c>
      <c r="MA187" s="24" t="n">
        <v>44958</v>
      </c>
      <c r="MB187" s="24" t="n">
        <v>44986</v>
      </c>
      <c r="MC187" s="24" t="n">
        <v>45017</v>
      </c>
      <c r="MD187" s="24" t="n">
        <v>45047</v>
      </c>
      <c r="ME187" s="24" t="n">
        <v>45078</v>
      </c>
      <c r="MF187" s="24" t="n">
        <v>45108</v>
      </c>
      <c r="MG187" s="24" t="n">
        <v>45139</v>
      </c>
      <c r="MH187" s="24" t="n">
        <v>45170</v>
      </c>
      <c r="MI187" s="24" t="n">
        <v>45200</v>
      </c>
      <c r="MJ187" s="24" t="n">
        <v>45231</v>
      </c>
      <c r="MK187" s="24" t="n">
        <v>45261</v>
      </c>
      <c r="ML187" s="24" t="n">
        <v>45292</v>
      </c>
      <c r="MM187" s="24" t="n">
        <v>45323</v>
      </c>
      <c r="MN187" s="24" t="n">
        <v>45352</v>
      </c>
      <c r="MO187" s="24" t="n">
        <v>45383</v>
      </c>
      <c r="MP187" s="24" t="n">
        <v>45413</v>
      </c>
      <c r="MQ187" s="24" t="n">
        <v>45444</v>
      </c>
      <c r="MR187" s="24" t="n">
        <v>45474</v>
      </c>
      <c r="MS187" s="24" t="n">
        <v>45505</v>
      </c>
      <c r="MT187" s="24" t="n">
        <v>45536</v>
      </c>
      <c r="MU187" s="24" t="n">
        <v>45566</v>
      </c>
      <c r="MV187" s="24" t="n">
        <v>45597</v>
      </c>
      <c r="MW187" s="24" t="n">
        <v>45627</v>
      </c>
    </row>
    <row r="188" s="1" customFormat="true" ht="15" hidden="false" customHeight="false" outlineLevel="0" collapsed="false">
      <c r="A188" s="408" t="s">
        <v>825</v>
      </c>
      <c r="B188" s="409"/>
      <c r="C188" s="409"/>
      <c r="D188" s="409"/>
      <c r="E188" s="409"/>
      <c r="F188" s="409"/>
      <c r="G188" s="409"/>
      <c r="H188" s="409"/>
      <c r="I188" s="409"/>
      <c r="J188" s="409"/>
      <c r="K188" s="409"/>
      <c r="L188" s="409"/>
      <c r="M188" s="409"/>
      <c r="N188" s="409"/>
      <c r="O188" s="409"/>
      <c r="P188" s="409"/>
      <c r="Q188" s="409"/>
      <c r="R188" s="409"/>
      <c r="S188" s="409"/>
      <c r="T188" s="409"/>
      <c r="U188" s="409"/>
      <c r="V188" s="409"/>
      <c r="W188" s="409"/>
      <c r="X188" s="409"/>
      <c r="Y188" s="409"/>
      <c r="Z188" s="409"/>
      <c r="AA188" s="409"/>
      <c r="AB188" s="409"/>
      <c r="AC188" s="409"/>
      <c r="AD188" s="409"/>
      <c r="AE188" s="409"/>
      <c r="AF188" s="409"/>
      <c r="AG188" s="409"/>
      <c r="AH188" s="409"/>
      <c r="AI188" s="409"/>
      <c r="AJ188" s="409"/>
      <c r="AK188" s="409"/>
      <c r="AL188" s="409"/>
      <c r="AM188" s="409"/>
      <c r="AN188" s="409"/>
      <c r="AO188" s="409"/>
      <c r="AP188" s="409"/>
      <c r="AQ188" s="409"/>
      <c r="AR188" s="409"/>
      <c r="AS188" s="409"/>
      <c r="AT188" s="409"/>
      <c r="AU188" s="409"/>
      <c r="AV188" s="409"/>
      <c r="AW188" s="409"/>
      <c r="AX188" s="409"/>
      <c r="AY188" s="409"/>
      <c r="AZ188" s="409"/>
      <c r="BA188" s="409"/>
      <c r="BB188" s="409"/>
      <c r="BC188" s="409"/>
      <c r="BD188" s="409"/>
      <c r="BE188" s="409"/>
      <c r="BF188" s="409"/>
      <c r="BG188" s="409"/>
      <c r="BH188" s="409"/>
      <c r="BI188" s="409"/>
      <c r="BJ188" s="409"/>
      <c r="BK188" s="409"/>
      <c r="BL188" s="409"/>
      <c r="BM188" s="409"/>
      <c r="BN188" s="409"/>
      <c r="BO188" s="409"/>
      <c r="BP188" s="409"/>
      <c r="BQ188" s="409"/>
      <c r="BR188" s="409"/>
      <c r="BS188" s="409"/>
      <c r="BT188" s="409"/>
      <c r="BU188" s="409"/>
      <c r="BV188" s="409"/>
      <c r="BW188" s="409"/>
      <c r="BX188" s="409"/>
      <c r="BY188" s="409"/>
      <c r="BZ188" s="409"/>
      <c r="CA188" s="409"/>
      <c r="CB188" s="409"/>
      <c r="CC188" s="409"/>
      <c r="CD188" s="409"/>
      <c r="CE188" s="409"/>
      <c r="CF188" s="409"/>
      <c r="CG188" s="409"/>
      <c r="CH188" s="409"/>
      <c r="CI188" s="409"/>
      <c r="CJ188" s="409"/>
      <c r="CK188" s="409"/>
      <c r="CL188" s="409"/>
      <c r="CM188" s="409"/>
      <c r="CN188" s="409"/>
      <c r="CO188" s="409"/>
      <c r="CP188" s="409"/>
      <c r="CQ188" s="409"/>
      <c r="CR188" s="409"/>
      <c r="CS188" s="409"/>
      <c r="CT188" s="409"/>
      <c r="CU188" s="409"/>
      <c r="CV188" s="409"/>
      <c r="CW188" s="409"/>
      <c r="CX188" s="409"/>
      <c r="CY188" s="409"/>
      <c r="CZ188" s="409"/>
      <c r="DA188" s="409"/>
      <c r="DB188" s="409"/>
      <c r="DC188" s="409"/>
      <c r="DD188" s="409"/>
      <c r="DE188" s="409"/>
      <c r="DF188" s="409"/>
      <c r="DG188" s="409"/>
      <c r="DH188" s="409"/>
      <c r="DI188" s="409"/>
      <c r="DJ188" s="409"/>
      <c r="DK188" s="409"/>
      <c r="DL188" s="409"/>
      <c r="DM188" s="409"/>
      <c r="DN188" s="409"/>
      <c r="DO188" s="409"/>
      <c r="DP188" s="409"/>
      <c r="DQ188" s="409"/>
      <c r="DR188" s="409"/>
      <c r="DS188" s="409"/>
      <c r="DT188" s="409"/>
      <c r="DU188" s="409"/>
      <c r="DV188" s="409"/>
      <c r="DW188" s="409"/>
      <c r="DX188" s="409"/>
      <c r="DY188" s="409"/>
      <c r="DZ188" s="409"/>
      <c r="EA188" s="409"/>
      <c r="EB188" s="409"/>
      <c r="EC188" s="409"/>
      <c r="ED188" s="409"/>
      <c r="EE188" s="409"/>
      <c r="EF188" s="409"/>
      <c r="EG188" s="409"/>
      <c r="EH188" s="409"/>
      <c r="EI188" s="409"/>
      <c r="EJ188" s="409"/>
      <c r="EK188" s="409"/>
      <c r="EL188" s="409"/>
      <c r="EM188" s="409"/>
      <c r="EN188" s="409"/>
      <c r="EO188" s="409"/>
      <c r="EP188" s="409"/>
      <c r="EQ188" s="409"/>
      <c r="ER188" s="409"/>
      <c r="ES188" s="409"/>
      <c r="ET188" s="409"/>
      <c r="EU188" s="409"/>
      <c r="EV188" s="409"/>
      <c r="EW188" s="409"/>
      <c r="EX188" s="409"/>
      <c r="EY188" s="409"/>
      <c r="EZ188" s="409"/>
      <c r="FA188" s="409"/>
      <c r="FB188" s="409"/>
      <c r="FC188" s="409"/>
      <c r="FD188" s="409"/>
      <c r="FE188" s="409"/>
      <c r="FF188" s="409"/>
      <c r="FG188" s="409"/>
      <c r="FH188" s="409"/>
      <c r="FI188" s="409"/>
      <c r="FJ188" s="409"/>
      <c r="FK188" s="409"/>
      <c r="FL188" s="409"/>
      <c r="FM188" s="409"/>
      <c r="FN188" s="409"/>
      <c r="FO188" s="409"/>
      <c r="FP188" s="409"/>
      <c r="FQ188" s="409"/>
      <c r="FR188" s="409"/>
      <c r="FS188" s="409"/>
      <c r="FT188" s="409"/>
      <c r="FU188" s="409"/>
      <c r="FV188" s="409"/>
      <c r="FW188" s="409"/>
      <c r="FX188" s="409"/>
      <c r="FY188" s="409"/>
      <c r="FZ188" s="409"/>
      <c r="GA188" s="409"/>
      <c r="GB188" s="409"/>
      <c r="GC188" s="409"/>
      <c r="GD188" s="409"/>
      <c r="GE188" s="409"/>
      <c r="GF188" s="409"/>
      <c r="GG188" s="409"/>
      <c r="GH188" s="409"/>
      <c r="GI188" s="409"/>
      <c r="GJ188" s="409"/>
      <c r="GK188" s="409"/>
      <c r="GL188" s="409"/>
      <c r="GM188" s="409"/>
      <c r="GN188" s="409"/>
      <c r="GO188" s="409"/>
      <c r="GP188" s="409"/>
      <c r="GQ188" s="409"/>
      <c r="GR188" s="409"/>
      <c r="GS188" s="409"/>
      <c r="GT188" s="409"/>
      <c r="GU188" s="409"/>
      <c r="GV188" s="409"/>
      <c r="GW188" s="409"/>
      <c r="GX188" s="409"/>
      <c r="GY188" s="409"/>
      <c r="GZ188" s="409"/>
      <c r="HA188" s="409"/>
      <c r="HB188" s="409"/>
      <c r="HC188" s="409"/>
      <c r="HD188" s="409"/>
      <c r="HE188" s="409"/>
      <c r="HF188" s="409"/>
      <c r="HG188" s="409"/>
      <c r="HH188" s="409"/>
      <c r="HI188" s="409"/>
      <c r="HJ188" s="409"/>
      <c r="HK188" s="409"/>
      <c r="HL188" s="409"/>
      <c r="HM188" s="409"/>
      <c r="HN188" s="409"/>
      <c r="HO188" s="409"/>
      <c r="HP188" s="409"/>
      <c r="HQ188" s="409"/>
      <c r="HR188" s="409"/>
      <c r="HS188" s="409"/>
      <c r="HT188" s="409"/>
      <c r="HU188" s="409"/>
      <c r="HV188" s="409"/>
      <c r="HW188" s="409"/>
      <c r="HX188" s="409"/>
      <c r="HY188" s="409"/>
      <c r="HZ188" s="409"/>
      <c r="IA188" s="409"/>
      <c r="IB188" s="409"/>
      <c r="IC188" s="409"/>
      <c r="ID188" s="409"/>
      <c r="IE188" s="409"/>
      <c r="IF188" s="409"/>
      <c r="IG188" s="409"/>
      <c r="IH188" s="409"/>
      <c r="II188" s="409"/>
      <c r="IJ188" s="409"/>
      <c r="IK188" s="409"/>
      <c r="IL188" s="409"/>
      <c r="IM188" s="409"/>
      <c r="IN188" s="409"/>
      <c r="IO188" s="409"/>
      <c r="IP188" s="409"/>
      <c r="IQ188" s="409"/>
      <c r="IR188" s="409"/>
      <c r="IS188" s="409"/>
      <c r="IT188" s="409"/>
      <c r="IU188" s="409"/>
      <c r="IV188" s="409"/>
      <c r="IW188" s="409"/>
      <c r="IX188" s="409"/>
      <c r="IY188" s="409"/>
      <c r="IZ188" s="409"/>
      <c r="JA188" s="409"/>
      <c r="JB188" s="409"/>
      <c r="JC188" s="409"/>
      <c r="JD188" s="409"/>
      <c r="JE188" s="409"/>
      <c r="JF188" s="409"/>
      <c r="JG188" s="409"/>
      <c r="JH188" s="409"/>
      <c r="JI188" s="409"/>
      <c r="JJ188" s="409"/>
      <c r="JK188" s="409"/>
      <c r="JL188" s="409"/>
      <c r="JM188" s="409"/>
      <c r="JN188" s="409"/>
      <c r="JO188" s="409"/>
      <c r="JP188" s="409"/>
      <c r="JQ188" s="409"/>
      <c r="JR188" s="409"/>
      <c r="JS188" s="409"/>
      <c r="JT188" s="409"/>
      <c r="JU188" s="409"/>
      <c r="JV188" s="409"/>
      <c r="JW188" s="409"/>
      <c r="JX188" s="409"/>
      <c r="JY188" s="409"/>
      <c r="JZ188" s="409"/>
      <c r="KA188" s="409"/>
      <c r="KB188" s="409"/>
      <c r="KC188" s="409"/>
      <c r="KD188" s="409"/>
      <c r="KE188" s="409"/>
      <c r="KF188" s="409"/>
      <c r="KG188" s="409"/>
      <c r="KH188" s="409"/>
      <c r="KI188" s="409"/>
      <c r="KJ188" s="409"/>
      <c r="KK188" s="409"/>
      <c r="KL188" s="409"/>
      <c r="KM188" s="409"/>
      <c r="KN188" s="409"/>
      <c r="KO188" s="409"/>
      <c r="KP188" s="409"/>
      <c r="KQ188" s="409"/>
      <c r="KR188" s="409"/>
      <c r="KS188" s="409"/>
      <c r="KT188" s="409"/>
      <c r="KU188" s="409"/>
      <c r="KV188" s="409"/>
      <c r="KW188" s="409"/>
      <c r="KX188" s="409"/>
      <c r="KY188" s="409"/>
      <c r="KZ188" s="409"/>
      <c r="LA188" s="409"/>
      <c r="LB188" s="409"/>
      <c r="LC188" s="409"/>
      <c r="LD188" s="409"/>
      <c r="LE188" s="409"/>
      <c r="LF188" s="409"/>
      <c r="LG188" s="409"/>
      <c r="LH188" s="409"/>
      <c r="LI188" s="409"/>
      <c r="LJ188" s="409"/>
      <c r="LK188" s="409"/>
      <c r="LL188" s="409"/>
      <c r="LM188" s="409"/>
      <c r="LN188" s="409"/>
      <c r="LO188" s="409"/>
      <c r="LP188" s="409"/>
      <c r="LQ188" s="409"/>
      <c r="LR188" s="409"/>
      <c r="LS188" s="409"/>
      <c r="LT188" s="409"/>
      <c r="LU188" s="409"/>
      <c r="LV188" s="409"/>
      <c r="LW188" s="409"/>
      <c r="LX188" s="409"/>
      <c r="LY188" s="409"/>
      <c r="LZ188" s="409"/>
      <c r="MA188" s="409"/>
      <c r="MB188" s="409"/>
      <c r="MC188" s="409"/>
      <c r="MD188" s="409"/>
      <c r="ME188" s="409"/>
      <c r="MF188" s="409"/>
      <c r="MG188" s="409"/>
      <c r="MH188" s="409"/>
      <c r="MI188" s="409"/>
      <c r="MJ188" s="409"/>
      <c r="MK188" s="409"/>
      <c r="ML188" s="409"/>
      <c r="MM188" s="409"/>
      <c r="MN188" s="409"/>
      <c r="MO188" s="409"/>
      <c r="MP188" s="409"/>
      <c r="MQ188" s="409"/>
      <c r="MR188" s="409"/>
      <c r="MS188" s="409"/>
      <c r="MT188" s="409"/>
      <c r="MU188" s="409"/>
      <c r="MV188" s="409"/>
      <c r="MW188" s="409"/>
    </row>
    <row r="189" s="1" customFormat="true" ht="15" hidden="false" customHeight="false" outlineLevel="0" collapsed="false">
      <c r="A189" s="410" t="s">
        <v>826</v>
      </c>
      <c r="B189" s="411"/>
      <c r="C189" s="411"/>
      <c r="D189" s="411"/>
      <c r="E189" s="411"/>
      <c r="F189" s="411"/>
      <c r="G189" s="411"/>
      <c r="H189" s="411"/>
      <c r="I189" s="411"/>
      <c r="J189" s="411"/>
      <c r="K189" s="411"/>
      <c r="L189" s="411"/>
      <c r="M189" s="411"/>
      <c r="N189" s="411"/>
      <c r="O189" s="411"/>
      <c r="P189" s="411"/>
      <c r="Q189" s="411"/>
      <c r="R189" s="411"/>
      <c r="S189" s="411"/>
      <c r="T189" s="411"/>
      <c r="U189" s="411"/>
      <c r="V189" s="411"/>
      <c r="W189" s="411"/>
      <c r="X189" s="411"/>
      <c r="Y189" s="411"/>
      <c r="Z189" s="411"/>
      <c r="AA189" s="411"/>
      <c r="AB189" s="411"/>
      <c r="AC189" s="411"/>
      <c r="AD189" s="411"/>
      <c r="AE189" s="411"/>
      <c r="AF189" s="411"/>
      <c r="AG189" s="411"/>
      <c r="AH189" s="411"/>
      <c r="AI189" s="411"/>
      <c r="AJ189" s="411"/>
      <c r="AK189" s="411"/>
      <c r="AL189" s="411"/>
      <c r="AM189" s="411"/>
      <c r="AN189" s="411"/>
      <c r="AO189" s="411"/>
      <c r="AP189" s="411"/>
      <c r="AQ189" s="411"/>
      <c r="AR189" s="411"/>
      <c r="AS189" s="411"/>
      <c r="AT189" s="411"/>
      <c r="AU189" s="411"/>
      <c r="AV189" s="411"/>
      <c r="AW189" s="411"/>
      <c r="AX189" s="411"/>
      <c r="AY189" s="411"/>
      <c r="AZ189" s="411"/>
      <c r="BA189" s="411"/>
      <c r="BB189" s="411"/>
      <c r="BC189" s="411"/>
      <c r="BD189" s="411"/>
      <c r="BE189" s="411"/>
      <c r="BF189" s="411"/>
      <c r="BG189" s="411"/>
      <c r="BH189" s="411"/>
      <c r="BI189" s="411"/>
      <c r="BJ189" s="411"/>
      <c r="BK189" s="411"/>
      <c r="BL189" s="411"/>
      <c r="BM189" s="411"/>
      <c r="BN189" s="411"/>
      <c r="BO189" s="411"/>
      <c r="BP189" s="411"/>
      <c r="BQ189" s="411"/>
      <c r="BR189" s="411"/>
      <c r="BS189" s="411"/>
      <c r="BT189" s="411"/>
      <c r="BU189" s="411"/>
      <c r="BV189" s="411"/>
      <c r="BW189" s="411"/>
      <c r="BX189" s="411"/>
      <c r="BY189" s="411"/>
      <c r="BZ189" s="411"/>
      <c r="CA189" s="411"/>
      <c r="CB189" s="411"/>
      <c r="CC189" s="411"/>
      <c r="CD189" s="411"/>
      <c r="CE189" s="411"/>
      <c r="CF189" s="411"/>
      <c r="CG189" s="411"/>
      <c r="CH189" s="411"/>
      <c r="CI189" s="411"/>
      <c r="CJ189" s="411"/>
      <c r="CK189" s="411"/>
      <c r="CL189" s="411"/>
      <c r="CM189" s="411"/>
      <c r="CN189" s="411"/>
      <c r="CO189" s="411"/>
      <c r="CP189" s="411"/>
      <c r="CQ189" s="411"/>
      <c r="CR189" s="411"/>
      <c r="CS189" s="411"/>
      <c r="CT189" s="411"/>
      <c r="CU189" s="411"/>
      <c r="CV189" s="411"/>
      <c r="CW189" s="411"/>
      <c r="CX189" s="411"/>
      <c r="CY189" s="411"/>
      <c r="CZ189" s="411"/>
      <c r="DA189" s="411"/>
      <c r="DB189" s="411"/>
      <c r="DC189" s="411"/>
      <c r="DD189" s="411"/>
      <c r="DE189" s="411"/>
      <c r="DF189" s="411"/>
      <c r="DG189" s="411"/>
      <c r="DH189" s="411"/>
      <c r="DI189" s="411"/>
      <c r="DJ189" s="411"/>
      <c r="DK189" s="411"/>
      <c r="DL189" s="411"/>
      <c r="DM189" s="411"/>
      <c r="DN189" s="411"/>
      <c r="DO189" s="411"/>
      <c r="DP189" s="411"/>
      <c r="DQ189" s="411"/>
      <c r="DR189" s="411"/>
      <c r="DS189" s="411"/>
      <c r="DT189" s="411"/>
      <c r="DU189" s="411"/>
      <c r="DV189" s="411"/>
      <c r="DW189" s="411"/>
      <c r="DX189" s="411"/>
      <c r="DY189" s="411"/>
      <c r="DZ189" s="411"/>
      <c r="EA189" s="411"/>
      <c r="EB189" s="411"/>
      <c r="EC189" s="411"/>
      <c r="ED189" s="411"/>
      <c r="EE189" s="411"/>
      <c r="EF189" s="411"/>
      <c r="EG189" s="411"/>
      <c r="EH189" s="411"/>
      <c r="EI189" s="411"/>
      <c r="EJ189" s="411"/>
      <c r="EK189" s="411"/>
      <c r="EL189" s="411"/>
      <c r="EM189" s="411"/>
      <c r="EN189" s="411"/>
      <c r="EO189" s="411"/>
      <c r="EP189" s="411"/>
      <c r="EQ189" s="411"/>
      <c r="ER189" s="411"/>
      <c r="ES189" s="411"/>
      <c r="ET189" s="411"/>
      <c r="EU189" s="411"/>
      <c r="EV189" s="411"/>
      <c r="EW189" s="411"/>
      <c r="EX189" s="411"/>
      <c r="EY189" s="411"/>
      <c r="EZ189" s="411"/>
      <c r="FA189" s="411"/>
      <c r="FB189" s="411"/>
      <c r="FC189" s="411"/>
      <c r="FD189" s="411"/>
      <c r="FE189" s="411"/>
      <c r="FF189" s="411"/>
      <c r="FG189" s="411"/>
      <c r="FH189" s="411"/>
      <c r="FI189" s="411"/>
      <c r="FJ189" s="411"/>
      <c r="FK189" s="411"/>
      <c r="FL189" s="411"/>
      <c r="FM189" s="411"/>
      <c r="FN189" s="411"/>
      <c r="FO189" s="411"/>
      <c r="FP189" s="411"/>
      <c r="FQ189" s="411"/>
      <c r="FR189" s="411"/>
      <c r="FS189" s="411"/>
      <c r="FT189" s="411"/>
      <c r="FU189" s="411"/>
      <c r="FV189" s="411"/>
      <c r="FW189" s="411"/>
      <c r="FX189" s="411"/>
      <c r="FY189" s="411"/>
      <c r="FZ189" s="411"/>
      <c r="GA189" s="411"/>
      <c r="GB189" s="411"/>
      <c r="GC189" s="411"/>
      <c r="GD189" s="411"/>
      <c r="GE189" s="411"/>
      <c r="GF189" s="411"/>
      <c r="GG189" s="411"/>
      <c r="GH189" s="411"/>
      <c r="GI189" s="411"/>
      <c r="GJ189" s="411"/>
      <c r="GK189" s="411"/>
      <c r="GL189" s="411"/>
      <c r="GM189" s="411"/>
      <c r="GN189" s="411"/>
      <c r="GO189" s="411"/>
      <c r="GP189" s="411"/>
      <c r="GQ189" s="411"/>
      <c r="GR189" s="411"/>
      <c r="GS189" s="411"/>
      <c r="GT189" s="411"/>
      <c r="GU189" s="411"/>
      <c r="GV189" s="411"/>
      <c r="GW189" s="411"/>
      <c r="GX189" s="411"/>
      <c r="GY189" s="411"/>
      <c r="GZ189" s="411"/>
      <c r="HA189" s="411"/>
      <c r="HB189" s="411"/>
      <c r="HC189" s="411"/>
      <c r="HD189" s="411"/>
      <c r="HE189" s="411"/>
      <c r="HF189" s="411"/>
      <c r="HG189" s="411"/>
      <c r="HH189" s="411"/>
      <c r="HI189" s="411"/>
      <c r="HJ189" s="411"/>
      <c r="HK189" s="411"/>
      <c r="HL189" s="411"/>
      <c r="HM189" s="411"/>
      <c r="HN189" s="411"/>
      <c r="HO189" s="411"/>
      <c r="HP189" s="411"/>
      <c r="HQ189" s="411"/>
      <c r="HR189" s="411"/>
      <c r="HS189" s="411"/>
      <c r="HT189" s="411"/>
      <c r="HU189" s="411"/>
      <c r="HV189" s="411"/>
      <c r="HW189" s="411"/>
      <c r="HX189" s="411"/>
      <c r="HY189" s="411"/>
      <c r="HZ189" s="411"/>
      <c r="IA189" s="411"/>
      <c r="IB189" s="411"/>
      <c r="IC189" s="411"/>
      <c r="ID189" s="411"/>
      <c r="IE189" s="411"/>
      <c r="IF189" s="411"/>
      <c r="IG189" s="411"/>
      <c r="IH189" s="411"/>
      <c r="II189" s="411"/>
      <c r="IJ189" s="411"/>
      <c r="IK189" s="411"/>
      <c r="IL189" s="411"/>
      <c r="IM189" s="411"/>
      <c r="IN189" s="411"/>
      <c r="IO189" s="411"/>
      <c r="IP189" s="411"/>
      <c r="IQ189" s="411"/>
      <c r="IR189" s="411"/>
      <c r="IS189" s="411"/>
      <c r="IT189" s="411"/>
      <c r="IU189" s="411"/>
      <c r="IV189" s="411"/>
      <c r="IW189" s="411"/>
      <c r="IX189" s="411"/>
      <c r="IY189" s="411"/>
      <c r="IZ189" s="411"/>
      <c r="JA189" s="411"/>
      <c r="JB189" s="411"/>
      <c r="JC189" s="411"/>
      <c r="JD189" s="411"/>
      <c r="JE189" s="411"/>
      <c r="JF189" s="411"/>
      <c r="JG189" s="411"/>
      <c r="JH189" s="411"/>
      <c r="JI189" s="411"/>
      <c r="JJ189" s="411"/>
      <c r="JK189" s="411"/>
      <c r="JL189" s="411"/>
      <c r="JM189" s="411"/>
      <c r="JN189" s="411"/>
      <c r="JO189" s="411"/>
      <c r="JP189" s="411"/>
      <c r="JQ189" s="411"/>
      <c r="JR189" s="411"/>
      <c r="JS189" s="411"/>
      <c r="JT189" s="411"/>
      <c r="JU189" s="411"/>
      <c r="JV189" s="411"/>
      <c r="JW189" s="411"/>
      <c r="JX189" s="411"/>
      <c r="JY189" s="411"/>
      <c r="JZ189" s="411"/>
      <c r="KA189" s="411"/>
      <c r="KB189" s="411"/>
      <c r="KC189" s="411"/>
      <c r="KD189" s="411"/>
      <c r="KE189" s="411"/>
      <c r="KF189" s="411"/>
      <c r="KG189" s="411"/>
      <c r="KH189" s="411"/>
      <c r="KI189" s="411"/>
      <c r="KJ189" s="411"/>
      <c r="KK189" s="411"/>
      <c r="KL189" s="411"/>
      <c r="KM189" s="411"/>
      <c r="KN189" s="411"/>
      <c r="KO189" s="411"/>
      <c r="KP189" s="411"/>
      <c r="KQ189" s="411"/>
      <c r="KR189" s="411"/>
      <c r="KS189" s="411"/>
      <c r="KT189" s="411"/>
      <c r="KU189" s="411"/>
      <c r="KV189" s="411"/>
      <c r="KW189" s="411"/>
      <c r="KX189" s="411"/>
      <c r="KY189" s="411"/>
      <c r="KZ189" s="411"/>
      <c r="LA189" s="411"/>
      <c r="LB189" s="411"/>
      <c r="LC189" s="411"/>
      <c r="LD189" s="411"/>
      <c r="LE189" s="411"/>
      <c r="LF189" s="411"/>
      <c r="LG189" s="411"/>
      <c r="LH189" s="411"/>
      <c r="LI189" s="411"/>
      <c r="LJ189" s="411"/>
      <c r="LK189" s="411"/>
      <c r="LL189" s="411"/>
      <c r="LM189" s="411"/>
      <c r="LN189" s="411"/>
      <c r="LO189" s="411"/>
      <c r="LP189" s="411"/>
      <c r="LQ189" s="411"/>
      <c r="LR189" s="411"/>
      <c r="LS189" s="411"/>
      <c r="LT189" s="411"/>
      <c r="LU189" s="411"/>
      <c r="LV189" s="411"/>
      <c r="LW189" s="411"/>
      <c r="LX189" s="411"/>
      <c r="LY189" s="411"/>
      <c r="LZ189" s="411"/>
      <c r="MA189" s="411"/>
      <c r="MB189" s="411"/>
      <c r="MC189" s="411"/>
      <c r="MD189" s="411"/>
      <c r="ME189" s="411"/>
      <c r="MF189" s="411"/>
      <c r="MG189" s="411"/>
      <c r="MH189" s="411"/>
      <c r="MI189" s="411"/>
      <c r="MJ189" s="411"/>
      <c r="MK189" s="411"/>
      <c r="ML189" s="411"/>
      <c r="MM189" s="411"/>
      <c r="MN189" s="411"/>
      <c r="MO189" s="411"/>
      <c r="MP189" s="411"/>
      <c r="MQ189" s="411"/>
      <c r="MR189" s="411"/>
      <c r="MS189" s="411"/>
      <c r="MT189" s="411"/>
      <c r="MU189" s="411"/>
      <c r="MV189" s="411"/>
      <c r="MW189" s="411"/>
    </row>
    <row r="190" s="1" customFormat="true" ht="15" hidden="false" customHeight="false" outlineLevel="0" collapsed="false">
      <c r="A190" s="410" t="s">
        <v>827</v>
      </c>
      <c r="B190" s="411"/>
      <c r="C190" s="411"/>
      <c r="D190" s="411"/>
      <c r="E190" s="411"/>
      <c r="F190" s="411"/>
      <c r="G190" s="411"/>
      <c r="H190" s="411"/>
      <c r="I190" s="411"/>
      <c r="J190" s="411"/>
      <c r="K190" s="411"/>
      <c r="L190" s="411"/>
      <c r="M190" s="411"/>
      <c r="N190" s="411"/>
      <c r="O190" s="411"/>
      <c r="P190" s="411"/>
      <c r="Q190" s="411"/>
      <c r="R190" s="411"/>
      <c r="S190" s="411"/>
      <c r="T190" s="411"/>
      <c r="U190" s="411"/>
      <c r="V190" s="411"/>
      <c r="W190" s="411"/>
      <c r="X190" s="411"/>
      <c r="Y190" s="411"/>
      <c r="Z190" s="411"/>
      <c r="AA190" s="411"/>
      <c r="AB190" s="411"/>
      <c r="AC190" s="411"/>
      <c r="AD190" s="411"/>
      <c r="AE190" s="411"/>
      <c r="AF190" s="411"/>
      <c r="AG190" s="411"/>
      <c r="AH190" s="411"/>
      <c r="AI190" s="411"/>
      <c r="AJ190" s="411"/>
      <c r="AK190" s="411"/>
      <c r="AL190" s="411"/>
      <c r="AM190" s="411"/>
      <c r="AN190" s="411"/>
      <c r="AO190" s="411"/>
      <c r="AP190" s="411"/>
      <c r="AQ190" s="411"/>
      <c r="AR190" s="411"/>
      <c r="AS190" s="411"/>
      <c r="AT190" s="411"/>
      <c r="AU190" s="411"/>
      <c r="AV190" s="411"/>
      <c r="AW190" s="411"/>
      <c r="AX190" s="411"/>
      <c r="AY190" s="411"/>
      <c r="AZ190" s="411"/>
      <c r="BA190" s="411"/>
      <c r="BB190" s="411"/>
      <c r="BC190" s="411"/>
      <c r="BD190" s="411"/>
      <c r="BE190" s="411"/>
      <c r="BF190" s="411"/>
      <c r="BG190" s="411"/>
      <c r="BH190" s="411"/>
      <c r="BI190" s="411"/>
      <c r="BJ190" s="411"/>
      <c r="BK190" s="411"/>
      <c r="BL190" s="411"/>
      <c r="BM190" s="411"/>
      <c r="BN190" s="411"/>
      <c r="BO190" s="411"/>
      <c r="BP190" s="411"/>
      <c r="BQ190" s="411"/>
      <c r="BR190" s="411"/>
      <c r="BS190" s="411"/>
      <c r="BT190" s="411"/>
      <c r="BU190" s="411"/>
      <c r="BV190" s="411"/>
      <c r="BW190" s="411"/>
      <c r="BX190" s="411"/>
      <c r="BY190" s="411"/>
      <c r="BZ190" s="411"/>
      <c r="CA190" s="411"/>
      <c r="CB190" s="411"/>
      <c r="CC190" s="411"/>
      <c r="CD190" s="411"/>
      <c r="CE190" s="411"/>
      <c r="CF190" s="411"/>
      <c r="CG190" s="411"/>
      <c r="CH190" s="411"/>
      <c r="CI190" s="411"/>
      <c r="CJ190" s="411"/>
      <c r="CK190" s="411"/>
      <c r="CL190" s="411"/>
      <c r="CM190" s="411"/>
      <c r="CN190" s="411"/>
      <c r="CO190" s="411"/>
      <c r="CP190" s="411"/>
      <c r="CQ190" s="411"/>
      <c r="CR190" s="411"/>
      <c r="CS190" s="411"/>
      <c r="CT190" s="411"/>
      <c r="CU190" s="411"/>
      <c r="CV190" s="411"/>
      <c r="CW190" s="411"/>
      <c r="CX190" s="411"/>
      <c r="CY190" s="411"/>
      <c r="CZ190" s="411"/>
      <c r="DA190" s="411"/>
      <c r="DB190" s="411"/>
      <c r="DC190" s="411"/>
      <c r="DD190" s="411"/>
      <c r="DE190" s="411"/>
      <c r="DF190" s="411"/>
      <c r="DG190" s="411"/>
      <c r="DH190" s="411"/>
      <c r="DI190" s="411"/>
      <c r="DJ190" s="411"/>
      <c r="DK190" s="411"/>
      <c r="DL190" s="411"/>
      <c r="DM190" s="411"/>
      <c r="DN190" s="411"/>
      <c r="DO190" s="411"/>
      <c r="DP190" s="411"/>
      <c r="DQ190" s="411"/>
      <c r="DR190" s="411"/>
      <c r="DS190" s="411"/>
      <c r="DT190" s="411"/>
      <c r="DU190" s="411"/>
      <c r="DV190" s="411"/>
      <c r="DW190" s="411"/>
      <c r="DX190" s="411"/>
      <c r="DY190" s="411"/>
      <c r="DZ190" s="411"/>
      <c r="EA190" s="411"/>
      <c r="EB190" s="411"/>
      <c r="EC190" s="411"/>
      <c r="ED190" s="411"/>
      <c r="EE190" s="411"/>
      <c r="EF190" s="411"/>
      <c r="EG190" s="411"/>
      <c r="EH190" s="411"/>
      <c r="EI190" s="411"/>
      <c r="EJ190" s="411"/>
      <c r="EK190" s="411"/>
      <c r="EL190" s="411"/>
      <c r="EM190" s="411"/>
      <c r="EN190" s="411"/>
      <c r="EO190" s="411"/>
      <c r="EP190" s="411"/>
      <c r="EQ190" s="411"/>
      <c r="ER190" s="411"/>
      <c r="ES190" s="411"/>
      <c r="ET190" s="411"/>
      <c r="EU190" s="411"/>
      <c r="EV190" s="411"/>
      <c r="EW190" s="411"/>
      <c r="EX190" s="411"/>
      <c r="EY190" s="411"/>
      <c r="EZ190" s="411"/>
      <c r="FA190" s="411"/>
      <c r="FB190" s="411"/>
      <c r="FC190" s="411"/>
      <c r="FD190" s="411"/>
      <c r="FE190" s="411"/>
      <c r="FF190" s="411"/>
      <c r="FG190" s="411"/>
      <c r="FH190" s="411"/>
      <c r="FI190" s="411"/>
      <c r="FJ190" s="411"/>
      <c r="FK190" s="411"/>
      <c r="FL190" s="411"/>
      <c r="FM190" s="411"/>
      <c r="FN190" s="411"/>
      <c r="FO190" s="411"/>
      <c r="FP190" s="411"/>
      <c r="FQ190" s="411"/>
      <c r="FR190" s="411"/>
      <c r="FS190" s="411"/>
      <c r="FT190" s="411"/>
      <c r="FU190" s="411"/>
      <c r="FV190" s="411"/>
      <c r="FW190" s="411"/>
      <c r="FX190" s="411"/>
      <c r="FY190" s="411"/>
      <c r="FZ190" s="411"/>
      <c r="GA190" s="411"/>
      <c r="GB190" s="411"/>
      <c r="GC190" s="411"/>
      <c r="GD190" s="411"/>
      <c r="GE190" s="411"/>
      <c r="GF190" s="411"/>
      <c r="GG190" s="411"/>
      <c r="GH190" s="411"/>
      <c r="GI190" s="411"/>
      <c r="GJ190" s="411"/>
      <c r="GK190" s="411"/>
      <c r="GL190" s="411"/>
      <c r="GM190" s="411"/>
      <c r="GN190" s="411"/>
      <c r="GO190" s="411"/>
      <c r="GP190" s="411"/>
      <c r="GQ190" s="411"/>
      <c r="GR190" s="411"/>
      <c r="GS190" s="411"/>
      <c r="GT190" s="411"/>
      <c r="GU190" s="411"/>
      <c r="GV190" s="411"/>
      <c r="GW190" s="411"/>
      <c r="GX190" s="411"/>
      <c r="GY190" s="411"/>
      <c r="GZ190" s="411"/>
      <c r="HA190" s="411"/>
      <c r="HB190" s="411"/>
      <c r="HC190" s="411"/>
      <c r="HD190" s="411"/>
      <c r="HE190" s="411"/>
      <c r="HF190" s="411"/>
      <c r="HG190" s="411"/>
      <c r="HH190" s="411"/>
      <c r="HI190" s="411"/>
      <c r="HJ190" s="411"/>
      <c r="HK190" s="411"/>
      <c r="HL190" s="411"/>
      <c r="HM190" s="411"/>
      <c r="HN190" s="411"/>
      <c r="HO190" s="411"/>
      <c r="HP190" s="411"/>
      <c r="HQ190" s="411"/>
      <c r="HR190" s="411"/>
      <c r="HS190" s="411"/>
      <c r="HT190" s="411"/>
      <c r="HU190" s="411"/>
      <c r="HV190" s="411"/>
      <c r="HW190" s="411"/>
      <c r="HX190" s="411"/>
      <c r="HY190" s="411"/>
      <c r="HZ190" s="411"/>
      <c r="IA190" s="411"/>
      <c r="IB190" s="411"/>
      <c r="IC190" s="411"/>
      <c r="ID190" s="411"/>
      <c r="IE190" s="411"/>
      <c r="IF190" s="411"/>
      <c r="IG190" s="411"/>
      <c r="IH190" s="411"/>
      <c r="II190" s="411"/>
      <c r="IJ190" s="411"/>
      <c r="IK190" s="411"/>
      <c r="IL190" s="411"/>
      <c r="IM190" s="411"/>
      <c r="IN190" s="411"/>
      <c r="IO190" s="411"/>
      <c r="IP190" s="411"/>
      <c r="IQ190" s="411"/>
      <c r="IR190" s="411"/>
      <c r="IS190" s="411"/>
      <c r="IT190" s="411"/>
      <c r="IU190" s="411"/>
      <c r="IV190" s="411"/>
      <c r="IW190" s="411"/>
      <c r="IX190" s="411"/>
      <c r="IY190" s="411"/>
      <c r="IZ190" s="411"/>
      <c r="JA190" s="411"/>
      <c r="JB190" s="411"/>
      <c r="JC190" s="411"/>
      <c r="JD190" s="411"/>
      <c r="JE190" s="411"/>
      <c r="JF190" s="411"/>
      <c r="JG190" s="411"/>
      <c r="JH190" s="411"/>
      <c r="JI190" s="411"/>
      <c r="JJ190" s="411"/>
      <c r="JK190" s="411"/>
      <c r="JL190" s="411"/>
      <c r="JM190" s="411"/>
      <c r="JN190" s="411"/>
      <c r="JO190" s="411"/>
      <c r="JP190" s="411"/>
      <c r="JQ190" s="411"/>
      <c r="JR190" s="411"/>
      <c r="JS190" s="411"/>
      <c r="JT190" s="411"/>
      <c r="JU190" s="411"/>
      <c r="JV190" s="411"/>
      <c r="JW190" s="411"/>
      <c r="JX190" s="411"/>
      <c r="JY190" s="411"/>
      <c r="JZ190" s="411"/>
      <c r="KA190" s="411"/>
      <c r="KB190" s="411"/>
      <c r="KC190" s="411"/>
      <c r="KD190" s="411"/>
      <c r="KE190" s="411"/>
      <c r="KF190" s="411"/>
      <c r="KG190" s="411"/>
      <c r="KH190" s="411"/>
      <c r="KI190" s="411"/>
      <c r="KJ190" s="411"/>
      <c r="KK190" s="411"/>
      <c r="KL190" s="411"/>
      <c r="KM190" s="411"/>
      <c r="KN190" s="411"/>
      <c r="KO190" s="411"/>
      <c r="KP190" s="411"/>
      <c r="KQ190" s="411"/>
      <c r="KR190" s="411"/>
      <c r="KS190" s="411"/>
      <c r="KT190" s="411"/>
      <c r="KU190" s="411"/>
      <c r="KV190" s="411"/>
      <c r="KW190" s="411"/>
      <c r="KX190" s="411"/>
      <c r="KY190" s="411"/>
      <c r="KZ190" s="411"/>
      <c r="LA190" s="411"/>
      <c r="LB190" s="411"/>
      <c r="LC190" s="411"/>
      <c r="LD190" s="411"/>
      <c r="LE190" s="411"/>
      <c r="LF190" s="411"/>
      <c r="LG190" s="411"/>
      <c r="LH190" s="411"/>
      <c r="LI190" s="411"/>
      <c r="LJ190" s="411"/>
      <c r="LK190" s="411"/>
      <c r="LL190" s="411"/>
      <c r="LM190" s="411"/>
      <c r="LN190" s="411"/>
      <c r="LO190" s="411"/>
      <c r="LP190" s="411"/>
      <c r="LQ190" s="411"/>
      <c r="LR190" s="411"/>
      <c r="LS190" s="411"/>
      <c r="LT190" s="411"/>
      <c r="LU190" s="411"/>
      <c r="LV190" s="411"/>
      <c r="LW190" s="411"/>
      <c r="LX190" s="411"/>
      <c r="LY190" s="411"/>
      <c r="LZ190" s="411"/>
      <c r="MA190" s="411"/>
      <c r="MB190" s="411"/>
      <c r="MC190" s="411"/>
      <c r="MD190" s="411"/>
      <c r="ME190" s="411"/>
      <c r="MF190" s="411"/>
      <c r="MG190" s="411"/>
      <c r="MH190" s="411"/>
      <c r="MI190" s="411"/>
      <c r="MJ190" s="411"/>
      <c r="MK190" s="411"/>
      <c r="ML190" s="411"/>
      <c r="MM190" s="411"/>
      <c r="MN190" s="411"/>
      <c r="MO190" s="411"/>
      <c r="MP190" s="411"/>
      <c r="MQ190" s="411"/>
      <c r="MR190" s="411"/>
      <c r="MS190" s="411"/>
      <c r="MT190" s="411"/>
      <c r="MU190" s="411"/>
      <c r="MV190" s="411"/>
      <c r="MW190" s="411"/>
    </row>
    <row r="191" s="1" customFormat="true" ht="15" hidden="false" customHeight="false" outlineLevel="0" collapsed="false">
      <c r="A191" s="410" t="s">
        <v>828</v>
      </c>
      <c r="B191" s="411"/>
      <c r="C191" s="411"/>
      <c r="D191" s="411"/>
      <c r="E191" s="411"/>
      <c r="F191" s="411"/>
      <c r="G191" s="411"/>
      <c r="H191" s="411"/>
      <c r="I191" s="411"/>
      <c r="J191" s="411"/>
      <c r="K191" s="411"/>
      <c r="L191" s="411"/>
      <c r="M191" s="411"/>
      <c r="N191" s="411"/>
      <c r="O191" s="411"/>
      <c r="P191" s="411"/>
      <c r="Q191" s="411"/>
      <c r="R191" s="411"/>
      <c r="S191" s="411"/>
      <c r="T191" s="411"/>
      <c r="U191" s="411"/>
      <c r="V191" s="411"/>
      <c r="W191" s="411"/>
      <c r="X191" s="411"/>
      <c r="Y191" s="411"/>
      <c r="Z191" s="411"/>
      <c r="AA191" s="411"/>
      <c r="AB191" s="411"/>
      <c r="AC191" s="411"/>
      <c r="AD191" s="411"/>
      <c r="AE191" s="411"/>
      <c r="AF191" s="411"/>
      <c r="AG191" s="411"/>
      <c r="AH191" s="411"/>
      <c r="AI191" s="411"/>
      <c r="AJ191" s="411"/>
      <c r="AK191" s="411"/>
      <c r="AL191" s="411"/>
      <c r="AM191" s="411"/>
      <c r="AN191" s="411"/>
      <c r="AO191" s="411"/>
      <c r="AP191" s="411"/>
      <c r="AQ191" s="411"/>
      <c r="AR191" s="411"/>
      <c r="AS191" s="411"/>
      <c r="AT191" s="411"/>
      <c r="AU191" s="411"/>
      <c r="AV191" s="411"/>
      <c r="AW191" s="411"/>
      <c r="AX191" s="411"/>
      <c r="AY191" s="411"/>
      <c r="AZ191" s="411"/>
      <c r="BA191" s="411"/>
      <c r="BB191" s="411"/>
      <c r="BC191" s="411"/>
      <c r="BD191" s="411"/>
      <c r="BE191" s="411"/>
      <c r="BF191" s="411"/>
      <c r="BG191" s="411"/>
      <c r="BH191" s="411"/>
      <c r="BI191" s="411"/>
      <c r="BJ191" s="411"/>
      <c r="BK191" s="411"/>
      <c r="BL191" s="411"/>
      <c r="BM191" s="411"/>
      <c r="BN191" s="411"/>
      <c r="BO191" s="411"/>
      <c r="BP191" s="411"/>
      <c r="BQ191" s="411"/>
      <c r="BR191" s="411"/>
      <c r="BS191" s="411"/>
      <c r="BT191" s="411"/>
      <c r="BU191" s="411"/>
      <c r="BV191" s="411"/>
      <c r="BW191" s="411"/>
      <c r="BX191" s="411"/>
      <c r="BY191" s="411"/>
      <c r="BZ191" s="411"/>
      <c r="CA191" s="411"/>
      <c r="CB191" s="411"/>
      <c r="CC191" s="411"/>
      <c r="CD191" s="411"/>
      <c r="CE191" s="411"/>
      <c r="CF191" s="411"/>
      <c r="CG191" s="411"/>
      <c r="CH191" s="411"/>
      <c r="CI191" s="411"/>
      <c r="CJ191" s="411"/>
      <c r="CK191" s="411"/>
      <c r="CL191" s="411"/>
      <c r="CM191" s="411"/>
      <c r="CN191" s="411"/>
      <c r="CO191" s="411"/>
      <c r="CP191" s="411"/>
      <c r="CQ191" s="411"/>
      <c r="CR191" s="411"/>
      <c r="CS191" s="411"/>
      <c r="CT191" s="411"/>
      <c r="CU191" s="411"/>
      <c r="CV191" s="411"/>
      <c r="CW191" s="411"/>
      <c r="CX191" s="411"/>
      <c r="CY191" s="411"/>
      <c r="CZ191" s="411"/>
      <c r="DA191" s="411"/>
      <c r="DB191" s="411"/>
      <c r="DC191" s="411"/>
      <c r="DD191" s="411"/>
      <c r="DE191" s="411"/>
      <c r="DF191" s="411"/>
      <c r="DG191" s="411"/>
      <c r="DH191" s="411"/>
      <c r="DI191" s="411"/>
      <c r="DJ191" s="411"/>
      <c r="DK191" s="411"/>
      <c r="DL191" s="411"/>
      <c r="DM191" s="411"/>
      <c r="DN191" s="411"/>
      <c r="DO191" s="411"/>
      <c r="DP191" s="411"/>
      <c r="DQ191" s="411"/>
      <c r="DR191" s="411"/>
      <c r="DS191" s="411"/>
      <c r="DT191" s="411"/>
      <c r="DU191" s="411"/>
      <c r="DV191" s="411"/>
      <c r="DW191" s="411"/>
      <c r="DX191" s="411"/>
      <c r="DY191" s="411"/>
      <c r="DZ191" s="411"/>
      <c r="EA191" s="411"/>
      <c r="EB191" s="411"/>
      <c r="EC191" s="411"/>
      <c r="ED191" s="411"/>
      <c r="EE191" s="411"/>
      <c r="EF191" s="411"/>
      <c r="EG191" s="411"/>
      <c r="EH191" s="411"/>
      <c r="EI191" s="411"/>
      <c r="EJ191" s="411"/>
      <c r="EK191" s="411"/>
      <c r="EL191" s="411"/>
      <c r="EM191" s="411"/>
      <c r="EN191" s="411"/>
      <c r="EO191" s="411"/>
      <c r="EP191" s="411"/>
      <c r="EQ191" s="411"/>
      <c r="ER191" s="411"/>
      <c r="ES191" s="411"/>
      <c r="ET191" s="411"/>
      <c r="EU191" s="411"/>
      <c r="EV191" s="411"/>
      <c r="EW191" s="411"/>
      <c r="EX191" s="411"/>
      <c r="EY191" s="411"/>
      <c r="EZ191" s="411"/>
      <c r="FA191" s="411"/>
      <c r="FB191" s="411"/>
      <c r="FC191" s="411"/>
      <c r="FD191" s="411"/>
      <c r="FE191" s="411"/>
      <c r="FF191" s="411"/>
      <c r="FG191" s="411"/>
      <c r="FH191" s="411"/>
      <c r="FI191" s="411"/>
      <c r="FJ191" s="411"/>
      <c r="FK191" s="411"/>
      <c r="FL191" s="411"/>
      <c r="FM191" s="411"/>
      <c r="FN191" s="411"/>
      <c r="FO191" s="411"/>
      <c r="FP191" s="411"/>
      <c r="FQ191" s="411"/>
      <c r="FR191" s="411"/>
      <c r="FS191" s="411"/>
      <c r="FT191" s="411"/>
      <c r="FU191" s="411"/>
      <c r="FV191" s="411"/>
      <c r="FW191" s="411"/>
      <c r="FX191" s="411"/>
      <c r="FY191" s="411"/>
      <c r="FZ191" s="411"/>
      <c r="GA191" s="411"/>
      <c r="GB191" s="411"/>
      <c r="GC191" s="411"/>
      <c r="GD191" s="411"/>
      <c r="GE191" s="411"/>
      <c r="GF191" s="411"/>
      <c r="GG191" s="411"/>
      <c r="GH191" s="411"/>
      <c r="GI191" s="411"/>
      <c r="GJ191" s="411"/>
      <c r="GK191" s="411"/>
      <c r="GL191" s="411"/>
      <c r="GM191" s="411"/>
      <c r="GN191" s="411"/>
      <c r="GO191" s="411"/>
      <c r="GP191" s="411"/>
      <c r="GQ191" s="411"/>
      <c r="GR191" s="411"/>
      <c r="GS191" s="411"/>
      <c r="GT191" s="411"/>
      <c r="GU191" s="411"/>
      <c r="GV191" s="411"/>
      <c r="GW191" s="411"/>
      <c r="GX191" s="411"/>
      <c r="GY191" s="411"/>
      <c r="GZ191" s="411"/>
      <c r="HA191" s="411"/>
      <c r="HB191" s="411"/>
      <c r="HC191" s="411"/>
      <c r="HD191" s="411"/>
      <c r="HE191" s="411"/>
      <c r="HF191" s="411"/>
      <c r="HG191" s="411"/>
      <c r="HH191" s="411"/>
      <c r="HI191" s="411"/>
      <c r="HJ191" s="411"/>
      <c r="HK191" s="411"/>
      <c r="HL191" s="411"/>
      <c r="HM191" s="411"/>
      <c r="HN191" s="411"/>
      <c r="HO191" s="411"/>
      <c r="HP191" s="411"/>
      <c r="HQ191" s="411"/>
      <c r="HR191" s="411"/>
      <c r="HS191" s="411"/>
      <c r="HT191" s="411"/>
      <c r="HU191" s="411"/>
      <c r="HV191" s="411"/>
      <c r="HW191" s="411"/>
      <c r="HX191" s="411"/>
      <c r="HY191" s="411"/>
      <c r="HZ191" s="411"/>
      <c r="IA191" s="411"/>
      <c r="IB191" s="411"/>
      <c r="IC191" s="411"/>
      <c r="ID191" s="411"/>
      <c r="IE191" s="411"/>
      <c r="IF191" s="411"/>
      <c r="IG191" s="411"/>
      <c r="IH191" s="411"/>
      <c r="II191" s="411"/>
      <c r="IJ191" s="411"/>
      <c r="IK191" s="411"/>
      <c r="IL191" s="411"/>
      <c r="IM191" s="411"/>
      <c r="IN191" s="411"/>
      <c r="IO191" s="411"/>
      <c r="IP191" s="411"/>
      <c r="IQ191" s="411"/>
      <c r="IR191" s="411"/>
      <c r="IS191" s="411"/>
      <c r="IT191" s="411"/>
      <c r="IU191" s="411"/>
      <c r="IV191" s="411"/>
      <c r="IW191" s="411"/>
      <c r="IX191" s="411"/>
      <c r="IY191" s="411"/>
      <c r="IZ191" s="411"/>
      <c r="JA191" s="411"/>
      <c r="JB191" s="411"/>
      <c r="JC191" s="411"/>
      <c r="JD191" s="411"/>
      <c r="JE191" s="411"/>
      <c r="JF191" s="411"/>
      <c r="JG191" s="411"/>
      <c r="JH191" s="411"/>
      <c r="JI191" s="411"/>
      <c r="JJ191" s="411"/>
      <c r="JK191" s="411"/>
      <c r="JL191" s="411"/>
      <c r="JM191" s="411"/>
      <c r="JN191" s="411"/>
      <c r="JO191" s="411"/>
      <c r="JP191" s="411"/>
      <c r="JQ191" s="411"/>
      <c r="JR191" s="411"/>
      <c r="JS191" s="411"/>
      <c r="JT191" s="411"/>
      <c r="JU191" s="411"/>
      <c r="JV191" s="411"/>
      <c r="JW191" s="411"/>
      <c r="JX191" s="411"/>
      <c r="JY191" s="411"/>
      <c r="JZ191" s="411"/>
      <c r="KA191" s="411"/>
      <c r="KB191" s="411"/>
      <c r="KC191" s="411"/>
      <c r="KD191" s="411"/>
      <c r="KE191" s="411"/>
      <c r="KF191" s="411"/>
      <c r="KG191" s="411"/>
      <c r="KH191" s="411"/>
      <c r="KI191" s="411"/>
      <c r="KJ191" s="411"/>
      <c r="KK191" s="411"/>
      <c r="KL191" s="411"/>
      <c r="KM191" s="411"/>
      <c r="KN191" s="411"/>
      <c r="KO191" s="411"/>
      <c r="KP191" s="411"/>
      <c r="KQ191" s="411"/>
      <c r="KR191" s="411"/>
      <c r="KS191" s="411"/>
      <c r="KT191" s="411"/>
      <c r="KU191" s="411"/>
      <c r="KV191" s="411"/>
      <c r="KW191" s="411"/>
      <c r="KX191" s="411"/>
      <c r="KY191" s="411"/>
      <c r="KZ191" s="411"/>
      <c r="LA191" s="411"/>
      <c r="LB191" s="411"/>
      <c r="LC191" s="411"/>
      <c r="LD191" s="411"/>
      <c r="LE191" s="411"/>
      <c r="LF191" s="411"/>
      <c r="LG191" s="411"/>
      <c r="LH191" s="411"/>
      <c r="LI191" s="411"/>
      <c r="LJ191" s="411"/>
      <c r="LK191" s="411"/>
      <c r="LL191" s="411"/>
      <c r="LM191" s="411"/>
      <c r="LN191" s="411"/>
      <c r="LO191" s="411"/>
      <c r="LP191" s="411"/>
      <c r="LQ191" s="411"/>
      <c r="LR191" s="411"/>
      <c r="LS191" s="411"/>
      <c r="LT191" s="411"/>
      <c r="LU191" s="411"/>
      <c r="LV191" s="411"/>
      <c r="LW191" s="411"/>
      <c r="LX191" s="411"/>
      <c r="LY191" s="411"/>
      <c r="LZ191" s="411"/>
      <c r="MA191" s="411"/>
      <c r="MB191" s="411"/>
      <c r="MC191" s="411"/>
      <c r="MD191" s="411"/>
      <c r="ME191" s="411"/>
      <c r="MF191" s="411"/>
      <c r="MG191" s="411"/>
      <c r="MH191" s="411"/>
      <c r="MI191" s="411"/>
      <c r="MJ191" s="411"/>
      <c r="MK191" s="411"/>
      <c r="ML191" s="411"/>
      <c r="MM191" s="411"/>
      <c r="MN191" s="411"/>
      <c r="MO191" s="411"/>
      <c r="MP191" s="411"/>
      <c r="MQ191" s="411"/>
      <c r="MR191" s="411"/>
      <c r="MS191" s="411"/>
      <c r="MT191" s="411"/>
      <c r="MU191" s="411"/>
      <c r="MV191" s="411"/>
      <c r="MW191" s="411"/>
    </row>
    <row r="192" s="1" customFormat="true" ht="15" hidden="false" customHeight="false" outlineLevel="0" collapsed="false">
      <c r="A192" s="410" t="s">
        <v>829</v>
      </c>
      <c r="B192" s="411"/>
      <c r="C192" s="411"/>
      <c r="D192" s="411"/>
      <c r="E192" s="411"/>
      <c r="F192" s="411"/>
      <c r="G192" s="411"/>
      <c r="H192" s="411"/>
      <c r="I192" s="411"/>
      <c r="J192" s="411"/>
      <c r="K192" s="411"/>
      <c r="L192" s="411"/>
      <c r="M192" s="411"/>
      <c r="N192" s="411"/>
      <c r="O192" s="411"/>
      <c r="P192" s="411"/>
      <c r="Q192" s="411"/>
      <c r="R192" s="411"/>
      <c r="S192" s="411"/>
      <c r="T192" s="411"/>
      <c r="U192" s="411"/>
      <c r="V192" s="411"/>
      <c r="W192" s="411"/>
      <c r="X192" s="411"/>
      <c r="Y192" s="411"/>
      <c r="Z192" s="411"/>
      <c r="AA192" s="411"/>
      <c r="AB192" s="411"/>
      <c r="AC192" s="411"/>
      <c r="AD192" s="411"/>
      <c r="AE192" s="411"/>
      <c r="AF192" s="411"/>
      <c r="AG192" s="411"/>
      <c r="AH192" s="411"/>
      <c r="AI192" s="411"/>
      <c r="AJ192" s="411"/>
      <c r="AK192" s="411"/>
      <c r="AL192" s="411"/>
      <c r="AM192" s="411"/>
      <c r="AN192" s="411"/>
      <c r="AO192" s="411"/>
      <c r="AP192" s="411"/>
      <c r="AQ192" s="411"/>
      <c r="AR192" s="411"/>
      <c r="AS192" s="411"/>
      <c r="AT192" s="411"/>
      <c r="AU192" s="411"/>
      <c r="AV192" s="411"/>
      <c r="AW192" s="411"/>
      <c r="AX192" s="411"/>
      <c r="AY192" s="411"/>
      <c r="AZ192" s="411"/>
      <c r="BA192" s="411"/>
      <c r="BB192" s="411"/>
      <c r="BC192" s="411"/>
      <c r="BD192" s="411"/>
      <c r="BE192" s="411"/>
      <c r="BF192" s="411"/>
      <c r="BG192" s="411"/>
      <c r="BH192" s="411"/>
      <c r="BI192" s="411"/>
      <c r="BJ192" s="411"/>
      <c r="BK192" s="411"/>
      <c r="BL192" s="411"/>
      <c r="BM192" s="411"/>
      <c r="BN192" s="411"/>
      <c r="BO192" s="411"/>
      <c r="BP192" s="411"/>
      <c r="BQ192" s="411"/>
      <c r="BR192" s="411"/>
      <c r="BS192" s="411"/>
      <c r="BT192" s="411"/>
      <c r="BU192" s="411"/>
      <c r="BV192" s="411"/>
      <c r="BW192" s="411"/>
      <c r="BX192" s="411"/>
      <c r="BY192" s="411"/>
      <c r="BZ192" s="411"/>
      <c r="CA192" s="411"/>
      <c r="CB192" s="411"/>
      <c r="CC192" s="411"/>
      <c r="CD192" s="411"/>
      <c r="CE192" s="411"/>
      <c r="CF192" s="411"/>
      <c r="CG192" s="411"/>
      <c r="CH192" s="411"/>
      <c r="CI192" s="411"/>
      <c r="CJ192" s="411"/>
      <c r="CK192" s="411"/>
      <c r="CL192" s="411"/>
      <c r="CM192" s="411"/>
      <c r="CN192" s="411"/>
      <c r="CO192" s="411"/>
      <c r="CP192" s="411"/>
      <c r="CQ192" s="411"/>
      <c r="CR192" s="411"/>
      <c r="CS192" s="411"/>
      <c r="CT192" s="411"/>
      <c r="CU192" s="411"/>
      <c r="CV192" s="411"/>
      <c r="CW192" s="411"/>
      <c r="CX192" s="411"/>
      <c r="CY192" s="411"/>
      <c r="CZ192" s="411"/>
      <c r="DA192" s="411"/>
      <c r="DB192" s="411"/>
      <c r="DC192" s="411"/>
      <c r="DD192" s="411"/>
      <c r="DE192" s="411"/>
      <c r="DF192" s="411"/>
      <c r="DG192" s="411"/>
      <c r="DH192" s="411"/>
      <c r="DI192" s="411"/>
      <c r="DJ192" s="411"/>
      <c r="DK192" s="411"/>
      <c r="DL192" s="411"/>
      <c r="DM192" s="411"/>
      <c r="DN192" s="411"/>
      <c r="DO192" s="411"/>
      <c r="DP192" s="411"/>
      <c r="DQ192" s="411"/>
      <c r="DR192" s="411"/>
      <c r="DS192" s="411"/>
      <c r="DT192" s="411"/>
      <c r="DU192" s="411"/>
      <c r="DV192" s="411"/>
      <c r="DW192" s="411"/>
      <c r="DX192" s="411"/>
      <c r="DY192" s="411"/>
      <c r="DZ192" s="411"/>
      <c r="EA192" s="411"/>
      <c r="EB192" s="411"/>
      <c r="EC192" s="411"/>
      <c r="ED192" s="411"/>
      <c r="EE192" s="411"/>
      <c r="EF192" s="411"/>
      <c r="EG192" s="411"/>
      <c r="EH192" s="411"/>
      <c r="EI192" s="411"/>
      <c r="EJ192" s="411"/>
      <c r="EK192" s="411"/>
      <c r="EL192" s="411"/>
      <c r="EM192" s="411"/>
      <c r="EN192" s="411"/>
      <c r="EO192" s="411"/>
      <c r="EP192" s="411"/>
      <c r="EQ192" s="411"/>
      <c r="ER192" s="411"/>
      <c r="ES192" s="411"/>
      <c r="ET192" s="411"/>
      <c r="EU192" s="411"/>
      <c r="EV192" s="411"/>
      <c r="EW192" s="411"/>
      <c r="EX192" s="411"/>
      <c r="EY192" s="411"/>
      <c r="EZ192" s="411"/>
      <c r="FA192" s="411"/>
      <c r="FB192" s="411"/>
      <c r="FC192" s="411"/>
      <c r="FD192" s="411"/>
      <c r="FE192" s="411"/>
      <c r="FF192" s="411"/>
      <c r="FG192" s="411"/>
      <c r="FH192" s="411"/>
      <c r="FI192" s="411"/>
      <c r="FJ192" s="411"/>
      <c r="FK192" s="411"/>
      <c r="FL192" s="411"/>
      <c r="FM192" s="411"/>
      <c r="FN192" s="411"/>
      <c r="FO192" s="411"/>
      <c r="FP192" s="411"/>
      <c r="FQ192" s="411"/>
      <c r="FR192" s="411"/>
      <c r="FS192" s="411"/>
      <c r="FT192" s="411"/>
      <c r="FU192" s="411"/>
      <c r="FV192" s="411"/>
      <c r="FW192" s="411"/>
      <c r="FX192" s="411"/>
      <c r="FY192" s="411"/>
      <c r="FZ192" s="411"/>
      <c r="GA192" s="411"/>
      <c r="GB192" s="411"/>
      <c r="GC192" s="411"/>
      <c r="GD192" s="411"/>
      <c r="GE192" s="411"/>
      <c r="GF192" s="411"/>
      <c r="GG192" s="411"/>
      <c r="GH192" s="411"/>
      <c r="GI192" s="411"/>
      <c r="GJ192" s="411"/>
      <c r="GK192" s="411"/>
      <c r="GL192" s="411"/>
      <c r="GM192" s="411"/>
      <c r="GN192" s="411"/>
      <c r="GO192" s="411"/>
      <c r="GP192" s="411"/>
      <c r="GQ192" s="411"/>
      <c r="GR192" s="411"/>
      <c r="GS192" s="411"/>
      <c r="GT192" s="411"/>
      <c r="GU192" s="411"/>
      <c r="GV192" s="411"/>
      <c r="GW192" s="411"/>
      <c r="GX192" s="411"/>
      <c r="GY192" s="411"/>
      <c r="GZ192" s="411"/>
      <c r="HA192" s="411"/>
      <c r="HB192" s="411"/>
      <c r="HC192" s="411"/>
      <c r="HD192" s="411"/>
      <c r="HE192" s="411"/>
      <c r="HF192" s="411"/>
      <c r="HG192" s="411"/>
      <c r="HH192" s="411"/>
      <c r="HI192" s="411"/>
      <c r="HJ192" s="411"/>
      <c r="HK192" s="411"/>
      <c r="HL192" s="411"/>
      <c r="HM192" s="411"/>
      <c r="HN192" s="411"/>
      <c r="HO192" s="411"/>
      <c r="HP192" s="411"/>
      <c r="HQ192" s="411"/>
      <c r="HR192" s="411"/>
      <c r="HS192" s="411"/>
      <c r="HT192" s="411"/>
      <c r="HU192" s="411"/>
      <c r="HV192" s="411"/>
      <c r="HW192" s="411"/>
      <c r="HX192" s="411"/>
      <c r="HY192" s="411"/>
      <c r="HZ192" s="411"/>
      <c r="IA192" s="411"/>
      <c r="IB192" s="411"/>
      <c r="IC192" s="411"/>
      <c r="ID192" s="411"/>
      <c r="IE192" s="411"/>
      <c r="IF192" s="411"/>
      <c r="IG192" s="411"/>
      <c r="IH192" s="411"/>
      <c r="II192" s="411"/>
      <c r="IJ192" s="411"/>
      <c r="IK192" s="411"/>
      <c r="IL192" s="411"/>
      <c r="IM192" s="411"/>
      <c r="IN192" s="411"/>
      <c r="IO192" s="411"/>
      <c r="IP192" s="411"/>
      <c r="IQ192" s="411"/>
      <c r="IR192" s="411"/>
      <c r="IS192" s="411"/>
      <c r="IT192" s="411"/>
      <c r="IU192" s="411"/>
      <c r="IV192" s="411"/>
      <c r="IW192" s="411"/>
      <c r="IX192" s="411"/>
      <c r="IY192" s="411"/>
      <c r="IZ192" s="411"/>
      <c r="JA192" s="411"/>
      <c r="JB192" s="411"/>
      <c r="JC192" s="411"/>
      <c r="JD192" s="411"/>
      <c r="JE192" s="411"/>
      <c r="JF192" s="411"/>
      <c r="JG192" s="411"/>
      <c r="JH192" s="411"/>
      <c r="JI192" s="411"/>
      <c r="JJ192" s="411"/>
      <c r="JK192" s="411"/>
      <c r="JL192" s="411"/>
      <c r="JM192" s="411"/>
      <c r="JN192" s="411"/>
      <c r="JO192" s="411"/>
      <c r="JP192" s="411"/>
      <c r="JQ192" s="411"/>
      <c r="JR192" s="411"/>
      <c r="JS192" s="411"/>
      <c r="JT192" s="411"/>
      <c r="JU192" s="411"/>
      <c r="JV192" s="411"/>
      <c r="JW192" s="411"/>
      <c r="JX192" s="411"/>
      <c r="JY192" s="411"/>
      <c r="JZ192" s="411"/>
      <c r="KA192" s="411"/>
      <c r="KB192" s="411"/>
      <c r="KC192" s="411"/>
      <c r="KD192" s="411"/>
      <c r="KE192" s="411"/>
      <c r="KF192" s="411"/>
      <c r="KG192" s="411"/>
      <c r="KH192" s="411"/>
      <c r="KI192" s="411"/>
      <c r="KJ192" s="411"/>
      <c r="KK192" s="411"/>
      <c r="KL192" s="411"/>
      <c r="KM192" s="411"/>
      <c r="KN192" s="411"/>
      <c r="KO192" s="411"/>
      <c r="KP192" s="411"/>
      <c r="KQ192" s="411"/>
      <c r="KR192" s="411"/>
      <c r="KS192" s="411"/>
      <c r="KT192" s="411"/>
      <c r="KU192" s="411"/>
      <c r="KV192" s="411"/>
      <c r="KW192" s="411"/>
      <c r="KX192" s="411"/>
      <c r="KY192" s="411"/>
      <c r="KZ192" s="411"/>
      <c r="LA192" s="411"/>
      <c r="LB192" s="411"/>
      <c r="LC192" s="411"/>
      <c r="LD192" s="411"/>
      <c r="LE192" s="411"/>
      <c r="LF192" s="411"/>
      <c r="LG192" s="411"/>
      <c r="LH192" s="411"/>
      <c r="LI192" s="411"/>
      <c r="LJ192" s="411"/>
      <c r="LK192" s="411"/>
      <c r="LL192" s="411"/>
      <c r="LM192" s="411"/>
      <c r="LN192" s="411"/>
      <c r="LO192" s="411"/>
      <c r="LP192" s="411"/>
      <c r="LQ192" s="411"/>
      <c r="LR192" s="411"/>
      <c r="LS192" s="411"/>
      <c r="LT192" s="411"/>
      <c r="LU192" s="411"/>
      <c r="LV192" s="411"/>
      <c r="LW192" s="411"/>
      <c r="LX192" s="411"/>
      <c r="LY192" s="411"/>
      <c r="LZ192" s="411"/>
      <c r="MA192" s="411"/>
      <c r="MB192" s="411"/>
      <c r="MC192" s="411"/>
      <c r="MD192" s="411"/>
      <c r="ME192" s="411"/>
      <c r="MF192" s="411"/>
      <c r="MG192" s="411"/>
      <c r="MH192" s="411"/>
      <c r="MI192" s="411"/>
      <c r="MJ192" s="411"/>
      <c r="MK192" s="411"/>
      <c r="ML192" s="411"/>
      <c r="MM192" s="411"/>
      <c r="MN192" s="411"/>
      <c r="MO192" s="411"/>
      <c r="MP192" s="411"/>
      <c r="MQ192" s="411"/>
      <c r="MR192" s="411"/>
      <c r="MS192" s="411"/>
      <c r="MT192" s="411"/>
      <c r="MU192" s="411"/>
      <c r="MV192" s="411"/>
      <c r="MW192" s="411"/>
    </row>
    <row r="193" s="1" customFormat="true" ht="15" hidden="false" customHeight="false" outlineLevel="0" collapsed="false">
      <c r="A193" s="410" t="s">
        <v>830</v>
      </c>
      <c r="B193" s="411"/>
      <c r="C193" s="411"/>
      <c r="D193" s="411"/>
      <c r="E193" s="411"/>
      <c r="F193" s="411"/>
      <c r="G193" s="411"/>
      <c r="H193" s="411"/>
      <c r="I193" s="411"/>
      <c r="J193" s="411"/>
      <c r="K193" s="411"/>
      <c r="L193" s="411"/>
      <c r="M193" s="411"/>
      <c r="N193" s="411"/>
      <c r="O193" s="411"/>
      <c r="P193" s="411"/>
      <c r="Q193" s="411"/>
      <c r="R193" s="411"/>
      <c r="S193" s="411"/>
      <c r="T193" s="411"/>
      <c r="U193" s="411"/>
      <c r="V193" s="411"/>
      <c r="W193" s="411"/>
      <c r="X193" s="411"/>
      <c r="Y193" s="411"/>
      <c r="Z193" s="411"/>
      <c r="AA193" s="411"/>
      <c r="AB193" s="411"/>
      <c r="AC193" s="411"/>
      <c r="AD193" s="411"/>
      <c r="AE193" s="411"/>
      <c r="AF193" s="411"/>
      <c r="AG193" s="411"/>
      <c r="AH193" s="411"/>
      <c r="AI193" s="411"/>
      <c r="AJ193" s="411"/>
      <c r="AK193" s="411"/>
      <c r="AL193" s="411"/>
      <c r="AM193" s="411"/>
      <c r="AN193" s="411"/>
      <c r="AO193" s="411"/>
      <c r="AP193" s="411"/>
      <c r="AQ193" s="411"/>
      <c r="AR193" s="411"/>
      <c r="AS193" s="411"/>
      <c r="AT193" s="411"/>
      <c r="AU193" s="411"/>
      <c r="AV193" s="411"/>
      <c r="AW193" s="411"/>
      <c r="AX193" s="411"/>
      <c r="AY193" s="411"/>
      <c r="AZ193" s="411"/>
      <c r="BA193" s="411"/>
      <c r="BB193" s="411"/>
      <c r="BC193" s="411"/>
      <c r="BD193" s="411"/>
      <c r="BE193" s="411"/>
      <c r="BF193" s="411"/>
      <c r="BG193" s="411"/>
      <c r="BH193" s="411"/>
      <c r="BI193" s="411"/>
      <c r="BJ193" s="411"/>
      <c r="BK193" s="411"/>
      <c r="BL193" s="411"/>
      <c r="BM193" s="411"/>
      <c r="BN193" s="411"/>
      <c r="BO193" s="411"/>
      <c r="BP193" s="411"/>
      <c r="BQ193" s="411"/>
      <c r="BR193" s="411"/>
      <c r="BS193" s="411"/>
      <c r="BT193" s="411"/>
      <c r="BU193" s="411"/>
      <c r="BV193" s="411"/>
      <c r="BW193" s="411"/>
      <c r="BX193" s="411"/>
      <c r="BY193" s="411"/>
      <c r="BZ193" s="411"/>
      <c r="CA193" s="411"/>
      <c r="CB193" s="411"/>
      <c r="CC193" s="411"/>
      <c r="CD193" s="411"/>
      <c r="CE193" s="411"/>
      <c r="CF193" s="411"/>
      <c r="CG193" s="411"/>
      <c r="CH193" s="411"/>
      <c r="CI193" s="411"/>
      <c r="CJ193" s="411"/>
      <c r="CK193" s="411"/>
      <c r="CL193" s="411"/>
      <c r="CM193" s="411"/>
      <c r="CN193" s="411"/>
      <c r="CO193" s="411"/>
      <c r="CP193" s="411"/>
      <c r="CQ193" s="411"/>
      <c r="CR193" s="411"/>
      <c r="CS193" s="411"/>
      <c r="CT193" s="411"/>
      <c r="CU193" s="411"/>
      <c r="CV193" s="411"/>
      <c r="CW193" s="411"/>
      <c r="CX193" s="411"/>
      <c r="CY193" s="411"/>
      <c r="CZ193" s="411"/>
      <c r="DA193" s="411"/>
      <c r="DB193" s="411"/>
      <c r="DC193" s="411"/>
      <c r="DD193" s="411"/>
      <c r="DE193" s="411"/>
      <c r="DF193" s="411"/>
      <c r="DG193" s="411"/>
      <c r="DH193" s="411"/>
      <c r="DI193" s="411"/>
      <c r="DJ193" s="411"/>
      <c r="DK193" s="411"/>
      <c r="DL193" s="411"/>
      <c r="DM193" s="411"/>
      <c r="DN193" s="411"/>
      <c r="DO193" s="411"/>
      <c r="DP193" s="411"/>
      <c r="DQ193" s="411"/>
      <c r="DR193" s="411"/>
      <c r="DS193" s="411"/>
      <c r="DT193" s="411"/>
      <c r="DU193" s="411"/>
      <c r="DV193" s="411"/>
      <c r="DW193" s="411"/>
      <c r="DX193" s="411"/>
      <c r="DY193" s="411"/>
      <c r="DZ193" s="411"/>
      <c r="EA193" s="411"/>
      <c r="EB193" s="411"/>
      <c r="EC193" s="411"/>
      <c r="ED193" s="411"/>
      <c r="EE193" s="411"/>
      <c r="EF193" s="411"/>
      <c r="EG193" s="411"/>
      <c r="EH193" s="411"/>
      <c r="EI193" s="411"/>
      <c r="EJ193" s="411"/>
      <c r="EK193" s="411"/>
      <c r="EL193" s="411"/>
      <c r="EM193" s="411"/>
      <c r="EN193" s="411"/>
      <c r="EO193" s="411"/>
      <c r="EP193" s="411"/>
      <c r="EQ193" s="411"/>
      <c r="ER193" s="411"/>
      <c r="ES193" s="411"/>
      <c r="ET193" s="411"/>
      <c r="EU193" s="411"/>
      <c r="EV193" s="411"/>
      <c r="EW193" s="411"/>
      <c r="EX193" s="411"/>
      <c r="EY193" s="411"/>
      <c r="EZ193" s="411"/>
      <c r="FA193" s="411"/>
      <c r="FB193" s="411"/>
      <c r="FC193" s="411"/>
      <c r="FD193" s="411"/>
      <c r="FE193" s="411"/>
      <c r="FF193" s="411"/>
      <c r="FG193" s="411"/>
      <c r="FH193" s="411"/>
      <c r="FI193" s="411"/>
      <c r="FJ193" s="411"/>
      <c r="FK193" s="411"/>
      <c r="FL193" s="411"/>
      <c r="FM193" s="411"/>
      <c r="FN193" s="411"/>
      <c r="FO193" s="411"/>
      <c r="FP193" s="411"/>
      <c r="FQ193" s="411"/>
      <c r="FR193" s="411"/>
      <c r="FS193" s="411"/>
      <c r="FT193" s="411"/>
      <c r="FU193" s="411"/>
      <c r="FV193" s="411"/>
      <c r="FW193" s="411"/>
      <c r="FX193" s="411"/>
      <c r="FY193" s="411"/>
      <c r="FZ193" s="411"/>
      <c r="GA193" s="411"/>
      <c r="GB193" s="411"/>
      <c r="GC193" s="411"/>
      <c r="GD193" s="411"/>
      <c r="GE193" s="411"/>
      <c r="GF193" s="411"/>
      <c r="GG193" s="411"/>
      <c r="GH193" s="411"/>
      <c r="GI193" s="411"/>
      <c r="GJ193" s="411"/>
      <c r="GK193" s="411"/>
      <c r="GL193" s="411"/>
      <c r="GM193" s="411"/>
      <c r="GN193" s="411"/>
      <c r="GO193" s="411"/>
      <c r="GP193" s="411"/>
      <c r="GQ193" s="411"/>
      <c r="GR193" s="411"/>
      <c r="GS193" s="411"/>
      <c r="GT193" s="411"/>
      <c r="GU193" s="411"/>
      <c r="GV193" s="411"/>
      <c r="GW193" s="411"/>
      <c r="GX193" s="411"/>
      <c r="GY193" s="411"/>
      <c r="GZ193" s="411"/>
      <c r="HA193" s="411"/>
      <c r="HB193" s="411"/>
      <c r="HC193" s="411"/>
      <c r="HD193" s="411"/>
      <c r="HE193" s="411"/>
      <c r="HF193" s="411"/>
      <c r="HG193" s="411"/>
      <c r="HH193" s="411"/>
      <c r="HI193" s="411"/>
      <c r="HJ193" s="411"/>
      <c r="HK193" s="411"/>
      <c r="HL193" s="411"/>
      <c r="HM193" s="411"/>
      <c r="HN193" s="411"/>
      <c r="HO193" s="411"/>
      <c r="HP193" s="411"/>
      <c r="HQ193" s="411"/>
      <c r="HR193" s="411"/>
      <c r="HS193" s="411"/>
      <c r="HT193" s="411"/>
      <c r="HU193" s="411"/>
      <c r="HV193" s="411"/>
      <c r="HW193" s="411"/>
      <c r="HX193" s="411"/>
      <c r="HY193" s="411"/>
      <c r="HZ193" s="411"/>
      <c r="IA193" s="411"/>
      <c r="IB193" s="411"/>
      <c r="IC193" s="411"/>
      <c r="ID193" s="411"/>
      <c r="IE193" s="411"/>
      <c r="IF193" s="411"/>
      <c r="IG193" s="411"/>
      <c r="IH193" s="411"/>
      <c r="II193" s="411"/>
      <c r="IJ193" s="411"/>
      <c r="IK193" s="411"/>
      <c r="IL193" s="411"/>
      <c r="IM193" s="411"/>
      <c r="IN193" s="411"/>
      <c r="IO193" s="411"/>
      <c r="IP193" s="411"/>
      <c r="IQ193" s="411"/>
      <c r="IR193" s="411"/>
      <c r="IS193" s="411"/>
      <c r="IT193" s="411"/>
      <c r="IU193" s="411"/>
      <c r="IV193" s="411"/>
      <c r="IW193" s="411"/>
      <c r="IX193" s="411"/>
      <c r="IY193" s="411"/>
      <c r="IZ193" s="411"/>
      <c r="JA193" s="411"/>
      <c r="JB193" s="411"/>
      <c r="JC193" s="411"/>
      <c r="JD193" s="411"/>
      <c r="JE193" s="411"/>
      <c r="JF193" s="411"/>
      <c r="JG193" s="411"/>
      <c r="JH193" s="411"/>
      <c r="JI193" s="411"/>
      <c r="JJ193" s="411"/>
      <c r="JK193" s="411"/>
      <c r="JL193" s="411"/>
      <c r="JM193" s="411"/>
      <c r="JN193" s="411"/>
      <c r="JO193" s="411"/>
      <c r="JP193" s="411"/>
      <c r="JQ193" s="411"/>
      <c r="JR193" s="411"/>
      <c r="JS193" s="411"/>
      <c r="JT193" s="411"/>
      <c r="JU193" s="411"/>
      <c r="JV193" s="411"/>
      <c r="JW193" s="411"/>
      <c r="JX193" s="411"/>
      <c r="JY193" s="411"/>
      <c r="JZ193" s="411"/>
      <c r="KA193" s="411"/>
      <c r="KB193" s="411"/>
      <c r="KC193" s="411"/>
      <c r="KD193" s="411"/>
      <c r="KE193" s="411"/>
      <c r="KF193" s="411"/>
      <c r="KG193" s="411"/>
      <c r="KH193" s="411"/>
      <c r="KI193" s="411"/>
      <c r="KJ193" s="411"/>
      <c r="KK193" s="411"/>
      <c r="KL193" s="411"/>
      <c r="KM193" s="411"/>
      <c r="KN193" s="411"/>
      <c r="KO193" s="411"/>
      <c r="KP193" s="411"/>
      <c r="KQ193" s="411"/>
      <c r="KR193" s="411"/>
      <c r="KS193" s="411"/>
      <c r="KT193" s="411"/>
      <c r="KU193" s="411"/>
      <c r="KV193" s="411"/>
      <c r="KW193" s="411"/>
      <c r="KX193" s="411"/>
      <c r="KY193" s="411"/>
      <c r="KZ193" s="411"/>
      <c r="LA193" s="411"/>
      <c r="LB193" s="411"/>
      <c r="LC193" s="411"/>
      <c r="LD193" s="411"/>
      <c r="LE193" s="411"/>
      <c r="LF193" s="411"/>
      <c r="LG193" s="411"/>
      <c r="LH193" s="411"/>
      <c r="LI193" s="411"/>
      <c r="LJ193" s="411"/>
      <c r="LK193" s="411"/>
      <c r="LL193" s="411"/>
      <c r="LM193" s="411"/>
      <c r="LN193" s="411"/>
      <c r="LO193" s="411"/>
      <c r="LP193" s="411"/>
      <c r="LQ193" s="411"/>
      <c r="LR193" s="411"/>
      <c r="LS193" s="411"/>
      <c r="LT193" s="411"/>
      <c r="LU193" s="411"/>
      <c r="LV193" s="411"/>
      <c r="LW193" s="411"/>
      <c r="LX193" s="411"/>
      <c r="LY193" s="411"/>
      <c r="LZ193" s="411"/>
      <c r="MA193" s="411"/>
      <c r="MB193" s="411"/>
      <c r="MC193" s="411"/>
      <c r="MD193" s="411"/>
      <c r="ME193" s="411"/>
      <c r="MF193" s="411"/>
      <c r="MG193" s="411"/>
      <c r="MH193" s="411"/>
      <c r="MI193" s="411"/>
      <c r="MJ193" s="411"/>
      <c r="MK193" s="411"/>
      <c r="ML193" s="411"/>
      <c r="MM193" s="411"/>
      <c r="MN193" s="411"/>
      <c r="MO193" s="411"/>
      <c r="MP193" s="411"/>
      <c r="MQ193" s="411"/>
      <c r="MR193" s="411"/>
      <c r="MS193" s="411"/>
      <c r="MT193" s="411"/>
      <c r="MU193" s="411"/>
      <c r="MV193" s="411"/>
      <c r="MW193" s="411"/>
    </row>
    <row r="194" s="1" customFormat="true" ht="15" hidden="false" customHeight="false" outlineLevel="0" collapsed="false">
      <c r="A194" s="410" t="s">
        <v>831</v>
      </c>
      <c r="B194" s="411"/>
      <c r="C194" s="411"/>
      <c r="D194" s="411"/>
      <c r="E194" s="411"/>
      <c r="F194" s="411"/>
      <c r="G194" s="411"/>
      <c r="H194" s="411"/>
      <c r="I194" s="411"/>
      <c r="J194" s="411"/>
      <c r="K194" s="411"/>
      <c r="L194" s="411"/>
      <c r="M194" s="411"/>
      <c r="N194" s="411"/>
      <c r="O194" s="411"/>
      <c r="P194" s="411"/>
      <c r="Q194" s="411"/>
      <c r="R194" s="411"/>
      <c r="S194" s="411"/>
      <c r="T194" s="411"/>
      <c r="U194" s="411"/>
      <c r="V194" s="411"/>
      <c r="W194" s="411"/>
      <c r="X194" s="411"/>
      <c r="Y194" s="411"/>
      <c r="Z194" s="411"/>
      <c r="AA194" s="411"/>
      <c r="AB194" s="411"/>
      <c r="AC194" s="411"/>
      <c r="AD194" s="411"/>
      <c r="AE194" s="411"/>
      <c r="AF194" s="411"/>
      <c r="AG194" s="411"/>
      <c r="AH194" s="411"/>
      <c r="AI194" s="411"/>
      <c r="AJ194" s="411"/>
      <c r="AK194" s="411"/>
      <c r="AL194" s="411"/>
      <c r="AM194" s="411"/>
      <c r="AN194" s="411"/>
      <c r="AO194" s="411"/>
      <c r="AP194" s="411"/>
      <c r="AQ194" s="411"/>
      <c r="AR194" s="411"/>
      <c r="AS194" s="411"/>
      <c r="AT194" s="411"/>
      <c r="AU194" s="411"/>
      <c r="AV194" s="411"/>
      <c r="AW194" s="411"/>
      <c r="AX194" s="411"/>
      <c r="AY194" s="411"/>
      <c r="AZ194" s="411"/>
      <c r="BA194" s="411"/>
      <c r="BB194" s="411"/>
      <c r="BC194" s="411"/>
      <c r="BD194" s="411"/>
      <c r="BE194" s="411"/>
      <c r="BF194" s="411"/>
      <c r="BG194" s="411"/>
      <c r="BH194" s="411"/>
      <c r="BI194" s="411"/>
      <c r="BJ194" s="411"/>
      <c r="BK194" s="411"/>
      <c r="BL194" s="411"/>
      <c r="BM194" s="411"/>
      <c r="BN194" s="411"/>
      <c r="BO194" s="411"/>
      <c r="BP194" s="411"/>
      <c r="BQ194" s="411"/>
      <c r="BR194" s="411"/>
      <c r="BS194" s="411"/>
      <c r="BT194" s="411"/>
      <c r="BU194" s="411"/>
      <c r="BV194" s="411"/>
      <c r="BW194" s="411"/>
      <c r="BX194" s="411"/>
      <c r="BY194" s="411"/>
      <c r="BZ194" s="411"/>
      <c r="CA194" s="411"/>
      <c r="CB194" s="411"/>
      <c r="CC194" s="411"/>
      <c r="CD194" s="411"/>
      <c r="CE194" s="411"/>
      <c r="CF194" s="411"/>
      <c r="CG194" s="411"/>
      <c r="CH194" s="411"/>
      <c r="CI194" s="411"/>
      <c r="CJ194" s="411"/>
      <c r="CK194" s="411"/>
      <c r="CL194" s="411"/>
      <c r="CM194" s="411"/>
      <c r="CN194" s="411"/>
      <c r="CO194" s="411"/>
      <c r="CP194" s="411"/>
      <c r="CQ194" s="411"/>
      <c r="CR194" s="411"/>
      <c r="CS194" s="411"/>
      <c r="CT194" s="411"/>
      <c r="CU194" s="411"/>
      <c r="CV194" s="411"/>
      <c r="CW194" s="411"/>
      <c r="CX194" s="411"/>
      <c r="CY194" s="411"/>
      <c r="CZ194" s="411"/>
      <c r="DA194" s="411"/>
      <c r="DB194" s="411"/>
      <c r="DC194" s="411"/>
      <c r="DD194" s="411"/>
      <c r="DE194" s="411"/>
      <c r="DF194" s="411"/>
      <c r="DG194" s="411"/>
      <c r="DH194" s="411"/>
      <c r="DI194" s="411"/>
      <c r="DJ194" s="411"/>
      <c r="DK194" s="411"/>
      <c r="DL194" s="411"/>
      <c r="DM194" s="411"/>
      <c r="DN194" s="411"/>
      <c r="DO194" s="411"/>
      <c r="DP194" s="411"/>
      <c r="DQ194" s="411"/>
      <c r="DR194" s="411"/>
      <c r="DS194" s="411"/>
      <c r="DT194" s="411"/>
      <c r="DU194" s="411"/>
      <c r="DV194" s="411"/>
      <c r="DW194" s="411"/>
      <c r="DX194" s="411"/>
      <c r="DY194" s="411"/>
      <c r="DZ194" s="411"/>
      <c r="EA194" s="411"/>
      <c r="EB194" s="411"/>
      <c r="EC194" s="411"/>
      <c r="ED194" s="411"/>
      <c r="EE194" s="411"/>
      <c r="EF194" s="411"/>
      <c r="EG194" s="411"/>
      <c r="EH194" s="411"/>
      <c r="EI194" s="411"/>
      <c r="EJ194" s="411"/>
      <c r="EK194" s="411"/>
      <c r="EL194" s="411"/>
      <c r="EM194" s="411"/>
      <c r="EN194" s="411"/>
      <c r="EO194" s="411"/>
      <c r="EP194" s="411"/>
      <c r="EQ194" s="411"/>
      <c r="ER194" s="411"/>
      <c r="ES194" s="411"/>
      <c r="ET194" s="411"/>
      <c r="EU194" s="411"/>
      <c r="EV194" s="411"/>
      <c r="EW194" s="411"/>
      <c r="EX194" s="411"/>
      <c r="EY194" s="411"/>
      <c r="EZ194" s="411"/>
      <c r="FA194" s="411"/>
      <c r="FB194" s="411"/>
      <c r="FC194" s="411"/>
      <c r="FD194" s="411"/>
      <c r="FE194" s="411"/>
      <c r="FF194" s="411"/>
      <c r="FG194" s="411"/>
      <c r="FH194" s="411"/>
      <c r="FI194" s="411"/>
      <c r="FJ194" s="411"/>
      <c r="FK194" s="411"/>
      <c r="FL194" s="411"/>
      <c r="FM194" s="411"/>
      <c r="FN194" s="411"/>
      <c r="FO194" s="411"/>
      <c r="FP194" s="411"/>
      <c r="FQ194" s="411"/>
      <c r="FR194" s="411"/>
      <c r="FS194" s="411"/>
      <c r="FT194" s="411"/>
      <c r="FU194" s="411"/>
      <c r="FV194" s="411"/>
      <c r="FW194" s="411"/>
      <c r="FX194" s="411"/>
      <c r="FY194" s="411"/>
      <c r="FZ194" s="411"/>
      <c r="GA194" s="411"/>
      <c r="GB194" s="411"/>
      <c r="GC194" s="411"/>
      <c r="GD194" s="411"/>
      <c r="GE194" s="411"/>
      <c r="GF194" s="411"/>
      <c r="GG194" s="411"/>
      <c r="GH194" s="411"/>
      <c r="GI194" s="411"/>
      <c r="GJ194" s="411"/>
      <c r="GK194" s="411"/>
      <c r="GL194" s="411"/>
      <c r="GM194" s="411"/>
      <c r="GN194" s="411"/>
      <c r="GO194" s="411"/>
      <c r="GP194" s="411"/>
      <c r="GQ194" s="411"/>
      <c r="GR194" s="411"/>
      <c r="GS194" s="411"/>
      <c r="GT194" s="411"/>
      <c r="GU194" s="411"/>
      <c r="GV194" s="411"/>
      <c r="GW194" s="411"/>
      <c r="GX194" s="411"/>
      <c r="GY194" s="411"/>
      <c r="GZ194" s="411"/>
      <c r="HA194" s="411"/>
      <c r="HB194" s="411"/>
      <c r="HC194" s="411"/>
      <c r="HD194" s="411"/>
      <c r="HE194" s="411"/>
      <c r="HF194" s="411"/>
      <c r="HG194" s="411"/>
      <c r="HH194" s="411"/>
      <c r="HI194" s="411"/>
      <c r="HJ194" s="411"/>
      <c r="HK194" s="411"/>
      <c r="HL194" s="411"/>
      <c r="HM194" s="411"/>
      <c r="HN194" s="411"/>
      <c r="HO194" s="411"/>
      <c r="HP194" s="411"/>
      <c r="HQ194" s="411"/>
      <c r="HR194" s="411"/>
      <c r="HS194" s="411"/>
      <c r="HT194" s="411"/>
      <c r="HU194" s="411"/>
      <c r="HV194" s="411"/>
      <c r="HW194" s="411"/>
      <c r="HX194" s="411"/>
      <c r="HY194" s="411"/>
      <c r="HZ194" s="411"/>
      <c r="IA194" s="411"/>
      <c r="IB194" s="411"/>
      <c r="IC194" s="411"/>
      <c r="ID194" s="411"/>
      <c r="IE194" s="411"/>
      <c r="IF194" s="411"/>
      <c r="IG194" s="411"/>
      <c r="IH194" s="411"/>
      <c r="II194" s="411"/>
      <c r="IJ194" s="411"/>
      <c r="IK194" s="411"/>
      <c r="IL194" s="411"/>
      <c r="IM194" s="411"/>
      <c r="IN194" s="411"/>
      <c r="IO194" s="411"/>
      <c r="IP194" s="411"/>
      <c r="IQ194" s="411"/>
      <c r="IR194" s="411"/>
      <c r="IS194" s="411"/>
      <c r="IT194" s="411"/>
      <c r="IU194" s="411"/>
      <c r="IV194" s="411"/>
      <c r="IW194" s="411"/>
      <c r="IX194" s="411"/>
      <c r="IY194" s="411"/>
      <c r="IZ194" s="411"/>
      <c r="JA194" s="411"/>
      <c r="JB194" s="411"/>
      <c r="JC194" s="411"/>
      <c r="JD194" s="411"/>
      <c r="JE194" s="411"/>
      <c r="JF194" s="411"/>
      <c r="JG194" s="411"/>
      <c r="JH194" s="411"/>
      <c r="JI194" s="411"/>
      <c r="JJ194" s="411"/>
      <c r="JK194" s="411"/>
      <c r="JL194" s="411"/>
      <c r="JM194" s="411"/>
      <c r="JN194" s="411"/>
      <c r="JO194" s="411"/>
      <c r="JP194" s="411"/>
      <c r="JQ194" s="411"/>
      <c r="JR194" s="411"/>
      <c r="JS194" s="411"/>
      <c r="JT194" s="411"/>
      <c r="JU194" s="411"/>
      <c r="JV194" s="411"/>
      <c r="JW194" s="411"/>
      <c r="JX194" s="411"/>
      <c r="JY194" s="411"/>
      <c r="JZ194" s="411"/>
      <c r="KA194" s="411"/>
      <c r="KB194" s="411"/>
      <c r="KC194" s="411"/>
      <c r="KD194" s="411"/>
      <c r="KE194" s="411"/>
      <c r="KF194" s="411"/>
      <c r="KG194" s="411"/>
      <c r="KH194" s="411"/>
      <c r="KI194" s="411"/>
      <c r="KJ194" s="411"/>
      <c r="KK194" s="411"/>
      <c r="KL194" s="411"/>
      <c r="KM194" s="411"/>
      <c r="KN194" s="411"/>
      <c r="KO194" s="411"/>
      <c r="KP194" s="411"/>
      <c r="KQ194" s="411"/>
      <c r="KR194" s="411"/>
      <c r="KS194" s="411"/>
      <c r="KT194" s="411"/>
      <c r="KU194" s="411"/>
      <c r="KV194" s="411"/>
      <c r="KW194" s="411"/>
      <c r="KX194" s="411"/>
      <c r="KY194" s="411"/>
      <c r="KZ194" s="411"/>
      <c r="LA194" s="411"/>
      <c r="LB194" s="411"/>
      <c r="LC194" s="411"/>
      <c r="LD194" s="411"/>
      <c r="LE194" s="411"/>
      <c r="LF194" s="411"/>
      <c r="LG194" s="411"/>
      <c r="LH194" s="411"/>
      <c r="LI194" s="411"/>
      <c r="LJ194" s="411"/>
      <c r="LK194" s="411"/>
      <c r="LL194" s="411"/>
      <c r="LM194" s="411"/>
      <c r="LN194" s="411"/>
      <c r="LO194" s="411"/>
      <c r="LP194" s="411"/>
      <c r="LQ194" s="411"/>
      <c r="LR194" s="411"/>
      <c r="LS194" s="411"/>
      <c r="LT194" s="411"/>
      <c r="LU194" s="411"/>
      <c r="LV194" s="411"/>
      <c r="LW194" s="411"/>
      <c r="LX194" s="411"/>
      <c r="LY194" s="411"/>
      <c r="LZ194" s="411"/>
      <c r="MA194" s="411"/>
      <c r="MB194" s="411"/>
      <c r="MC194" s="411"/>
      <c r="MD194" s="411"/>
      <c r="ME194" s="411"/>
      <c r="MF194" s="411"/>
      <c r="MG194" s="411"/>
      <c r="MH194" s="411"/>
      <c r="MI194" s="411"/>
      <c r="MJ194" s="411"/>
      <c r="MK194" s="411"/>
      <c r="ML194" s="411"/>
      <c r="MM194" s="411"/>
      <c r="MN194" s="411"/>
      <c r="MO194" s="411"/>
      <c r="MP194" s="411"/>
      <c r="MQ194" s="411"/>
      <c r="MR194" s="411"/>
      <c r="MS194" s="411"/>
      <c r="MT194" s="411"/>
      <c r="MU194" s="411"/>
      <c r="MV194" s="411"/>
      <c r="MW194" s="411"/>
    </row>
    <row r="195" s="1" customFormat="true" ht="15" hidden="false" customHeight="false" outlineLevel="0" collapsed="false">
      <c r="A195" s="410" t="s">
        <v>832</v>
      </c>
      <c r="B195" s="411"/>
      <c r="C195" s="411"/>
      <c r="D195" s="411"/>
      <c r="E195" s="411"/>
      <c r="F195" s="411"/>
      <c r="G195" s="411"/>
      <c r="H195" s="411"/>
      <c r="I195" s="411"/>
      <c r="J195" s="411"/>
      <c r="K195" s="411"/>
      <c r="L195" s="411"/>
      <c r="M195" s="411"/>
      <c r="N195" s="411"/>
      <c r="O195" s="411"/>
      <c r="P195" s="411"/>
      <c r="Q195" s="411"/>
      <c r="R195" s="411"/>
      <c r="S195" s="411"/>
      <c r="T195" s="411"/>
      <c r="U195" s="411"/>
      <c r="V195" s="411"/>
      <c r="W195" s="411"/>
      <c r="X195" s="411"/>
      <c r="Y195" s="411"/>
      <c r="Z195" s="411"/>
      <c r="AA195" s="411"/>
      <c r="AB195" s="411"/>
      <c r="AC195" s="411"/>
      <c r="AD195" s="411"/>
      <c r="AE195" s="411"/>
      <c r="AF195" s="411"/>
      <c r="AG195" s="411"/>
      <c r="AH195" s="411"/>
      <c r="AI195" s="411"/>
      <c r="AJ195" s="411"/>
      <c r="AK195" s="411"/>
      <c r="AL195" s="411"/>
      <c r="AM195" s="411"/>
      <c r="AN195" s="411"/>
      <c r="AO195" s="411"/>
      <c r="AP195" s="411"/>
      <c r="AQ195" s="411"/>
      <c r="AR195" s="411"/>
      <c r="AS195" s="411"/>
      <c r="AT195" s="411"/>
      <c r="AU195" s="411"/>
      <c r="AV195" s="411"/>
      <c r="AW195" s="411"/>
      <c r="AX195" s="411"/>
      <c r="AY195" s="411"/>
      <c r="AZ195" s="411"/>
      <c r="BA195" s="411"/>
      <c r="BB195" s="411"/>
      <c r="BC195" s="411"/>
      <c r="BD195" s="411"/>
      <c r="BE195" s="411"/>
      <c r="BF195" s="411"/>
      <c r="BG195" s="411"/>
      <c r="BH195" s="411"/>
      <c r="BI195" s="411"/>
      <c r="BJ195" s="411"/>
      <c r="BK195" s="411"/>
      <c r="BL195" s="411"/>
      <c r="BM195" s="411"/>
      <c r="BN195" s="411"/>
      <c r="BO195" s="411"/>
      <c r="BP195" s="411"/>
      <c r="BQ195" s="411"/>
      <c r="BR195" s="411"/>
      <c r="BS195" s="411"/>
      <c r="BT195" s="411"/>
      <c r="BU195" s="411"/>
      <c r="BV195" s="411"/>
      <c r="BW195" s="411"/>
      <c r="BX195" s="411"/>
      <c r="BY195" s="411"/>
      <c r="BZ195" s="411"/>
      <c r="CA195" s="411"/>
      <c r="CB195" s="411"/>
      <c r="CC195" s="411"/>
      <c r="CD195" s="411"/>
      <c r="CE195" s="411"/>
      <c r="CF195" s="411"/>
      <c r="CG195" s="411"/>
      <c r="CH195" s="411"/>
      <c r="CI195" s="411"/>
      <c r="CJ195" s="411"/>
      <c r="CK195" s="411"/>
      <c r="CL195" s="411"/>
      <c r="CM195" s="411"/>
      <c r="CN195" s="411"/>
      <c r="CO195" s="411"/>
      <c r="CP195" s="411"/>
      <c r="CQ195" s="411"/>
      <c r="CR195" s="411"/>
      <c r="CS195" s="411"/>
      <c r="CT195" s="411"/>
      <c r="CU195" s="411"/>
      <c r="CV195" s="411"/>
      <c r="CW195" s="411"/>
      <c r="CX195" s="411"/>
      <c r="CY195" s="411"/>
      <c r="CZ195" s="411"/>
      <c r="DA195" s="411"/>
      <c r="DB195" s="411"/>
      <c r="DC195" s="411"/>
      <c r="DD195" s="411"/>
      <c r="DE195" s="411"/>
      <c r="DF195" s="411"/>
      <c r="DG195" s="411"/>
      <c r="DH195" s="411"/>
      <c r="DI195" s="411"/>
      <c r="DJ195" s="411"/>
      <c r="DK195" s="411"/>
      <c r="DL195" s="411"/>
      <c r="DM195" s="411"/>
      <c r="DN195" s="411"/>
      <c r="DO195" s="411"/>
      <c r="DP195" s="411"/>
      <c r="DQ195" s="411"/>
      <c r="DR195" s="411"/>
      <c r="DS195" s="411"/>
      <c r="DT195" s="411"/>
      <c r="DU195" s="411"/>
      <c r="DV195" s="411"/>
      <c r="DW195" s="411"/>
      <c r="DX195" s="411"/>
      <c r="DY195" s="411"/>
      <c r="DZ195" s="411"/>
      <c r="EA195" s="411"/>
      <c r="EB195" s="411"/>
      <c r="EC195" s="411"/>
      <c r="ED195" s="411"/>
      <c r="EE195" s="411"/>
      <c r="EF195" s="411"/>
      <c r="EG195" s="411"/>
      <c r="EH195" s="411"/>
      <c r="EI195" s="411"/>
      <c r="EJ195" s="411"/>
      <c r="EK195" s="411"/>
      <c r="EL195" s="411"/>
      <c r="EM195" s="411"/>
      <c r="EN195" s="411"/>
      <c r="EO195" s="411"/>
      <c r="EP195" s="411"/>
      <c r="EQ195" s="411"/>
      <c r="ER195" s="411"/>
      <c r="ES195" s="411"/>
      <c r="ET195" s="411"/>
      <c r="EU195" s="411"/>
      <c r="EV195" s="411"/>
      <c r="EW195" s="411"/>
      <c r="EX195" s="411"/>
      <c r="EY195" s="411"/>
      <c r="EZ195" s="411"/>
      <c r="FA195" s="411"/>
      <c r="FB195" s="411"/>
      <c r="FC195" s="411"/>
      <c r="FD195" s="411"/>
      <c r="FE195" s="411"/>
      <c r="FF195" s="411"/>
      <c r="FG195" s="411"/>
      <c r="FH195" s="411"/>
      <c r="FI195" s="411"/>
      <c r="FJ195" s="411"/>
      <c r="FK195" s="411"/>
      <c r="FL195" s="411"/>
      <c r="FM195" s="411"/>
      <c r="FN195" s="411"/>
      <c r="FO195" s="411"/>
      <c r="FP195" s="411"/>
      <c r="FQ195" s="411"/>
      <c r="FR195" s="411"/>
      <c r="FS195" s="411"/>
      <c r="FT195" s="411"/>
      <c r="FU195" s="411"/>
      <c r="FV195" s="411"/>
      <c r="FW195" s="411"/>
      <c r="FX195" s="411"/>
      <c r="FY195" s="411"/>
      <c r="FZ195" s="411"/>
      <c r="GA195" s="411"/>
      <c r="GB195" s="411"/>
      <c r="GC195" s="411"/>
      <c r="GD195" s="411"/>
      <c r="GE195" s="411"/>
      <c r="GF195" s="411"/>
      <c r="GG195" s="411"/>
      <c r="GH195" s="411"/>
      <c r="GI195" s="411"/>
      <c r="GJ195" s="411"/>
      <c r="GK195" s="411"/>
      <c r="GL195" s="411"/>
      <c r="GM195" s="411"/>
      <c r="GN195" s="411"/>
      <c r="GO195" s="411"/>
      <c r="GP195" s="411"/>
      <c r="GQ195" s="411"/>
      <c r="GR195" s="411"/>
      <c r="GS195" s="411"/>
      <c r="GT195" s="411"/>
      <c r="GU195" s="411"/>
      <c r="GV195" s="411"/>
      <c r="GW195" s="411"/>
      <c r="GX195" s="411"/>
      <c r="GY195" s="411"/>
      <c r="GZ195" s="411"/>
      <c r="HA195" s="411"/>
      <c r="HB195" s="411"/>
      <c r="HC195" s="411"/>
      <c r="HD195" s="411"/>
      <c r="HE195" s="411"/>
      <c r="HF195" s="411"/>
      <c r="HG195" s="411"/>
      <c r="HH195" s="411"/>
      <c r="HI195" s="411"/>
      <c r="HJ195" s="411"/>
      <c r="HK195" s="411"/>
      <c r="HL195" s="411"/>
      <c r="HM195" s="411"/>
      <c r="HN195" s="411"/>
      <c r="HO195" s="411"/>
      <c r="HP195" s="411"/>
      <c r="HQ195" s="411"/>
      <c r="HR195" s="411"/>
      <c r="HS195" s="411"/>
      <c r="HT195" s="411"/>
      <c r="HU195" s="411"/>
      <c r="HV195" s="411"/>
      <c r="HW195" s="411"/>
      <c r="HX195" s="411"/>
      <c r="HY195" s="411"/>
      <c r="HZ195" s="411"/>
      <c r="IA195" s="411"/>
      <c r="IB195" s="411"/>
      <c r="IC195" s="411"/>
      <c r="ID195" s="411"/>
      <c r="IE195" s="411"/>
      <c r="IF195" s="411"/>
      <c r="IG195" s="411"/>
      <c r="IH195" s="411"/>
      <c r="II195" s="411"/>
      <c r="IJ195" s="411"/>
      <c r="IK195" s="411"/>
      <c r="IL195" s="411"/>
      <c r="IM195" s="411"/>
      <c r="IN195" s="411"/>
      <c r="IO195" s="411"/>
      <c r="IP195" s="411"/>
      <c r="IQ195" s="411"/>
      <c r="IR195" s="411"/>
      <c r="IS195" s="411"/>
      <c r="IT195" s="411"/>
      <c r="IU195" s="411"/>
      <c r="IV195" s="411"/>
      <c r="IW195" s="411"/>
      <c r="IX195" s="411"/>
      <c r="IY195" s="411"/>
      <c r="IZ195" s="411"/>
      <c r="JA195" s="411"/>
      <c r="JB195" s="411"/>
      <c r="JC195" s="411"/>
      <c r="JD195" s="411"/>
      <c r="JE195" s="411"/>
      <c r="JF195" s="411"/>
      <c r="JG195" s="411"/>
      <c r="JH195" s="411"/>
      <c r="JI195" s="411"/>
      <c r="JJ195" s="411"/>
      <c r="JK195" s="411"/>
      <c r="JL195" s="411"/>
      <c r="JM195" s="411"/>
      <c r="JN195" s="411"/>
      <c r="JO195" s="411"/>
      <c r="JP195" s="411"/>
      <c r="JQ195" s="411"/>
      <c r="JR195" s="411"/>
      <c r="JS195" s="411"/>
      <c r="JT195" s="411"/>
      <c r="JU195" s="411"/>
      <c r="JV195" s="411"/>
      <c r="JW195" s="411"/>
      <c r="JX195" s="411"/>
      <c r="JY195" s="411"/>
      <c r="JZ195" s="411"/>
      <c r="KA195" s="411"/>
      <c r="KB195" s="411"/>
      <c r="KC195" s="411"/>
      <c r="KD195" s="411"/>
      <c r="KE195" s="411"/>
      <c r="KF195" s="411"/>
      <c r="KG195" s="411"/>
      <c r="KH195" s="411"/>
      <c r="KI195" s="411"/>
      <c r="KJ195" s="411"/>
      <c r="KK195" s="411"/>
      <c r="KL195" s="411"/>
      <c r="KM195" s="411"/>
      <c r="KN195" s="411"/>
      <c r="KO195" s="411"/>
      <c r="KP195" s="411"/>
      <c r="KQ195" s="411"/>
      <c r="KR195" s="411"/>
      <c r="KS195" s="411"/>
      <c r="KT195" s="411"/>
      <c r="KU195" s="411"/>
      <c r="KV195" s="411"/>
      <c r="KW195" s="411"/>
      <c r="KX195" s="411"/>
      <c r="KY195" s="411"/>
      <c r="KZ195" s="411"/>
      <c r="LA195" s="411"/>
      <c r="LB195" s="411"/>
      <c r="LC195" s="411"/>
      <c r="LD195" s="411"/>
      <c r="LE195" s="411"/>
      <c r="LF195" s="411"/>
      <c r="LG195" s="411"/>
      <c r="LH195" s="411"/>
      <c r="LI195" s="411"/>
      <c r="LJ195" s="411"/>
      <c r="LK195" s="411"/>
      <c r="LL195" s="411"/>
      <c r="LM195" s="411"/>
      <c r="LN195" s="411"/>
      <c r="LO195" s="411"/>
      <c r="LP195" s="411"/>
      <c r="LQ195" s="411"/>
      <c r="LR195" s="411"/>
      <c r="LS195" s="411"/>
      <c r="LT195" s="411"/>
      <c r="LU195" s="411"/>
      <c r="LV195" s="411"/>
      <c r="LW195" s="411"/>
      <c r="LX195" s="411"/>
      <c r="LY195" s="411"/>
      <c r="LZ195" s="411"/>
      <c r="MA195" s="411"/>
      <c r="MB195" s="411"/>
      <c r="MC195" s="411"/>
      <c r="MD195" s="411"/>
      <c r="ME195" s="411"/>
      <c r="MF195" s="411"/>
      <c r="MG195" s="411"/>
      <c r="MH195" s="411"/>
      <c r="MI195" s="411"/>
      <c r="MJ195" s="411"/>
      <c r="MK195" s="411"/>
      <c r="ML195" s="411"/>
      <c r="MM195" s="411"/>
      <c r="MN195" s="411"/>
      <c r="MO195" s="411"/>
      <c r="MP195" s="411"/>
      <c r="MQ195" s="411"/>
      <c r="MR195" s="411"/>
      <c r="MS195" s="411"/>
      <c r="MT195" s="411"/>
      <c r="MU195" s="411"/>
      <c r="MV195" s="411"/>
      <c r="MW195" s="411"/>
    </row>
    <row r="196" s="1" customFormat="true" ht="15" hidden="false" customHeight="false" outlineLevel="0" collapsed="false">
      <c r="A196" s="410" t="s">
        <v>833</v>
      </c>
      <c r="B196" s="411"/>
      <c r="C196" s="411"/>
      <c r="D196" s="411"/>
      <c r="E196" s="411"/>
      <c r="F196" s="411"/>
      <c r="G196" s="411"/>
      <c r="H196" s="411"/>
      <c r="I196" s="411"/>
      <c r="J196" s="411"/>
      <c r="K196" s="411"/>
      <c r="L196" s="411"/>
      <c r="M196" s="411"/>
      <c r="N196" s="411"/>
      <c r="O196" s="411"/>
      <c r="P196" s="411"/>
      <c r="Q196" s="411"/>
      <c r="R196" s="411"/>
      <c r="S196" s="411"/>
      <c r="T196" s="411"/>
      <c r="U196" s="411"/>
      <c r="V196" s="411"/>
      <c r="W196" s="411"/>
      <c r="X196" s="411"/>
      <c r="Y196" s="411"/>
      <c r="Z196" s="411"/>
      <c r="AA196" s="411"/>
      <c r="AB196" s="411"/>
      <c r="AC196" s="411"/>
      <c r="AD196" s="411"/>
      <c r="AE196" s="411"/>
      <c r="AF196" s="411"/>
      <c r="AG196" s="411"/>
      <c r="AH196" s="411"/>
      <c r="AI196" s="411"/>
      <c r="AJ196" s="411"/>
      <c r="AK196" s="411"/>
      <c r="AL196" s="411"/>
      <c r="AM196" s="411"/>
      <c r="AN196" s="411"/>
      <c r="AO196" s="411"/>
      <c r="AP196" s="411"/>
      <c r="AQ196" s="411"/>
      <c r="AR196" s="411"/>
      <c r="AS196" s="411"/>
      <c r="AT196" s="411"/>
      <c r="AU196" s="411"/>
      <c r="AV196" s="411"/>
      <c r="AW196" s="411"/>
      <c r="AX196" s="411"/>
      <c r="AY196" s="411"/>
      <c r="AZ196" s="411"/>
      <c r="BA196" s="411"/>
      <c r="BB196" s="411"/>
      <c r="BC196" s="411"/>
      <c r="BD196" s="411"/>
      <c r="BE196" s="411"/>
      <c r="BF196" s="411"/>
      <c r="BG196" s="411"/>
      <c r="BH196" s="411"/>
      <c r="BI196" s="411"/>
      <c r="BJ196" s="411"/>
      <c r="BK196" s="411"/>
      <c r="BL196" s="411"/>
      <c r="BM196" s="411"/>
      <c r="BN196" s="411"/>
      <c r="BO196" s="411"/>
      <c r="BP196" s="411"/>
      <c r="BQ196" s="411"/>
      <c r="BR196" s="411"/>
      <c r="BS196" s="411"/>
      <c r="BT196" s="411"/>
      <c r="BU196" s="411"/>
      <c r="BV196" s="411"/>
      <c r="BW196" s="411"/>
      <c r="BX196" s="411"/>
      <c r="BY196" s="411"/>
      <c r="BZ196" s="411"/>
      <c r="CA196" s="411"/>
      <c r="CB196" s="411"/>
      <c r="CC196" s="411"/>
      <c r="CD196" s="411"/>
      <c r="CE196" s="411"/>
      <c r="CF196" s="411"/>
      <c r="CG196" s="411"/>
      <c r="CH196" s="411"/>
      <c r="CI196" s="411"/>
      <c r="CJ196" s="411"/>
      <c r="CK196" s="411"/>
      <c r="CL196" s="411"/>
      <c r="CM196" s="411"/>
      <c r="CN196" s="411"/>
      <c r="CO196" s="411"/>
      <c r="CP196" s="411"/>
      <c r="CQ196" s="411"/>
      <c r="CR196" s="411"/>
      <c r="CS196" s="411"/>
      <c r="CT196" s="411"/>
      <c r="CU196" s="411"/>
      <c r="CV196" s="411"/>
      <c r="CW196" s="411"/>
      <c r="CX196" s="411"/>
      <c r="CY196" s="411"/>
      <c r="CZ196" s="411"/>
      <c r="DA196" s="411"/>
      <c r="DB196" s="411"/>
      <c r="DC196" s="411"/>
      <c r="DD196" s="411"/>
      <c r="DE196" s="411"/>
      <c r="DF196" s="411"/>
      <c r="DG196" s="411"/>
      <c r="DH196" s="411"/>
      <c r="DI196" s="411"/>
      <c r="DJ196" s="411"/>
      <c r="DK196" s="411"/>
      <c r="DL196" s="411"/>
      <c r="DM196" s="411"/>
      <c r="DN196" s="411"/>
      <c r="DO196" s="411"/>
      <c r="DP196" s="411"/>
      <c r="DQ196" s="411"/>
      <c r="DR196" s="411"/>
      <c r="DS196" s="411"/>
      <c r="DT196" s="411"/>
      <c r="DU196" s="411"/>
      <c r="DV196" s="411"/>
      <c r="DW196" s="411"/>
      <c r="DX196" s="411"/>
      <c r="DY196" s="411"/>
      <c r="DZ196" s="411"/>
      <c r="EA196" s="411"/>
      <c r="EB196" s="411"/>
      <c r="EC196" s="411"/>
      <c r="ED196" s="411"/>
      <c r="EE196" s="411"/>
      <c r="EF196" s="411"/>
      <c r="EG196" s="411"/>
      <c r="EH196" s="411"/>
      <c r="EI196" s="411"/>
      <c r="EJ196" s="411"/>
      <c r="EK196" s="411"/>
      <c r="EL196" s="411"/>
      <c r="EM196" s="411"/>
      <c r="EN196" s="411"/>
      <c r="EO196" s="411"/>
      <c r="EP196" s="411"/>
      <c r="EQ196" s="411"/>
      <c r="ER196" s="411"/>
      <c r="ES196" s="411"/>
      <c r="ET196" s="411"/>
      <c r="EU196" s="411"/>
      <c r="EV196" s="411"/>
      <c r="EW196" s="411"/>
      <c r="EX196" s="411"/>
      <c r="EY196" s="411"/>
      <c r="EZ196" s="411"/>
      <c r="FA196" s="411"/>
      <c r="FB196" s="411"/>
      <c r="FC196" s="411"/>
      <c r="FD196" s="411"/>
      <c r="FE196" s="411"/>
      <c r="FF196" s="411"/>
      <c r="FG196" s="411"/>
      <c r="FH196" s="411"/>
      <c r="FI196" s="411"/>
      <c r="FJ196" s="411"/>
      <c r="FK196" s="411"/>
      <c r="FL196" s="411"/>
      <c r="FM196" s="411"/>
      <c r="FN196" s="411"/>
      <c r="FO196" s="411"/>
      <c r="FP196" s="411"/>
      <c r="FQ196" s="411"/>
      <c r="FR196" s="411"/>
      <c r="FS196" s="411"/>
      <c r="FT196" s="411"/>
      <c r="FU196" s="411"/>
      <c r="FV196" s="411"/>
      <c r="FW196" s="411"/>
      <c r="FX196" s="411"/>
      <c r="FY196" s="411"/>
      <c r="FZ196" s="411"/>
      <c r="GA196" s="411"/>
      <c r="GB196" s="411"/>
      <c r="GC196" s="411"/>
      <c r="GD196" s="411"/>
      <c r="GE196" s="411"/>
      <c r="GF196" s="411"/>
      <c r="GG196" s="411"/>
      <c r="GH196" s="411"/>
      <c r="GI196" s="411"/>
      <c r="GJ196" s="411"/>
      <c r="GK196" s="411"/>
      <c r="GL196" s="411"/>
      <c r="GM196" s="411"/>
      <c r="GN196" s="411"/>
      <c r="GO196" s="411"/>
      <c r="GP196" s="411"/>
      <c r="GQ196" s="411"/>
      <c r="GR196" s="411"/>
      <c r="GS196" s="411"/>
      <c r="GT196" s="411"/>
      <c r="GU196" s="411"/>
      <c r="GV196" s="411"/>
      <c r="GW196" s="411"/>
      <c r="GX196" s="411"/>
      <c r="GY196" s="411"/>
      <c r="GZ196" s="411"/>
      <c r="HA196" s="411"/>
      <c r="HB196" s="411"/>
      <c r="HC196" s="411"/>
      <c r="HD196" s="411"/>
      <c r="HE196" s="411"/>
      <c r="HF196" s="411"/>
      <c r="HG196" s="411"/>
      <c r="HH196" s="411"/>
      <c r="HI196" s="411"/>
      <c r="HJ196" s="411"/>
      <c r="HK196" s="411"/>
      <c r="HL196" s="411"/>
      <c r="HM196" s="411"/>
      <c r="HN196" s="411"/>
      <c r="HO196" s="411"/>
      <c r="HP196" s="411"/>
      <c r="HQ196" s="411"/>
      <c r="HR196" s="411"/>
      <c r="HS196" s="411"/>
      <c r="HT196" s="411"/>
      <c r="HU196" s="411"/>
      <c r="HV196" s="411"/>
      <c r="HW196" s="411"/>
      <c r="HX196" s="411"/>
      <c r="HY196" s="411"/>
      <c r="HZ196" s="411"/>
      <c r="IA196" s="411"/>
      <c r="IB196" s="411"/>
      <c r="IC196" s="411"/>
      <c r="ID196" s="411"/>
      <c r="IE196" s="411"/>
      <c r="IF196" s="411"/>
      <c r="IG196" s="411"/>
      <c r="IH196" s="411"/>
      <c r="II196" s="411"/>
      <c r="IJ196" s="411"/>
      <c r="IK196" s="411"/>
      <c r="IL196" s="411"/>
      <c r="IM196" s="411"/>
      <c r="IN196" s="411"/>
      <c r="IO196" s="411"/>
      <c r="IP196" s="411"/>
      <c r="IQ196" s="411"/>
      <c r="IR196" s="411"/>
      <c r="IS196" s="411"/>
      <c r="IT196" s="411"/>
      <c r="IU196" s="411"/>
      <c r="IV196" s="411"/>
      <c r="IW196" s="411"/>
      <c r="IX196" s="411"/>
      <c r="IY196" s="411"/>
      <c r="IZ196" s="411"/>
      <c r="JA196" s="411"/>
      <c r="JB196" s="411"/>
      <c r="JC196" s="411"/>
      <c r="JD196" s="411"/>
      <c r="JE196" s="411"/>
      <c r="JF196" s="411"/>
      <c r="JG196" s="411"/>
      <c r="JH196" s="411"/>
      <c r="JI196" s="411"/>
      <c r="JJ196" s="411"/>
      <c r="JK196" s="411"/>
      <c r="JL196" s="411"/>
      <c r="JM196" s="411"/>
      <c r="JN196" s="411"/>
      <c r="JO196" s="411"/>
      <c r="JP196" s="411"/>
      <c r="JQ196" s="411"/>
      <c r="JR196" s="411"/>
      <c r="JS196" s="411"/>
      <c r="JT196" s="411"/>
      <c r="JU196" s="411"/>
      <c r="JV196" s="411"/>
      <c r="JW196" s="411"/>
      <c r="JX196" s="411"/>
      <c r="JY196" s="411"/>
      <c r="JZ196" s="411"/>
      <c r="KA196" s="411"/>
      <c r="KB196" s="411"/>
      <c r="KC196" s="411"/>
      <c r="KD196" s="411"/>
      <c r="KE196" s="411"/>
      <c r="KF196" s="411"/>
      <c r="KG196" s="411"/>
      <c r="KH196" s="411"/>
      <c r="KI196" s="411"/>
      <c r="KJ196" s="411"/>
      <c r="KK196" s="411"/>
      <c r="KL196" s="411"/>
      <c r="KM196" s="411"/>
      <c r="KN196" s="411"/>
      <c r="KO196" s="411"/>
      <c r="KP196" s="411"/>
      <c r="KQ196" s="411"/>
      <c r="KR196" s="411"/>
      <c r="KS196" s="411"/>
      <c r="KT196" s="411"/>
      <c r="KU196" s="411"/>
      <c r="KV196" s="411"/>
      <c r="KW196" s="411"/>
      <c r="KX196" s="411"/>
      <c r="KY196" s="411"/>
      <c r="KZ196" s="411"/>
      <c r="LA196" s="411"/>
      <c r="LB196" s="411"/>
      <c r="LC196" s="411"/>
      <c r="LD196" s="411"/>
      <c r="LE196" s="411"/>
      <c r="LF196" s="411"/>
      <c r="LG196" s="411"/>
      <c r="LH196" s="411"/>
      <c r="LI196" s="411"/>
      <c r="LJ196" s="411"/>
      <c r="LK196" s="411"/>
      <c r="LL196" s="411"/>
      <c r="LM196" s="411"/>
      <c r="LN196" s="411"/>
      <c r="LO196" s="411"/>
      <c r="LP196" s="411"/>
      <c r="LQ196" s="411"/>
      <c r="LR196" s="411"/>
      <c r="LS196" s="411"/>
      <c r="LT196" s="411"/>
      <c r="LU196" s="411"/>
      <c r="LV196" s="411"/>
      <c r="LW196" s="411"/>
      <c r="LX196" s="411"/>
      <c r="LY196" s="411"/>
      <c r="LZ196" s="411"/>
      <c r="MA196" s="411"/>
      <c r="MB196" s="411"/>
      <c r="MC196" s="411"/>
      <c r="MD196" s="411"/>
      <c r="ME196" s="411"/>
      <c r="MF196" s="411"/>
      <c r="MG196" s="411"/>
      <c r="MH196" s="411"/>
      <c r="MI196" s="411"/>
      <c r="MJ196" s="411"/>
      <c r="MK196" s="411"/>
      <c r="ML196" s="411"/>
      <c r="MM196" s="411"/>
      <c r="MN196" s="411"/>
      <c r="MO196" s="411"/>
      <c r="MP196" s="411"/>
      <c r="MQ196" s="411"/>
      <c r="MR196" s="411"/>
      <c r="MS196" s="411"/>
      <c r="MT196" s="411"/>
      <c r="MU196" s="411"/>
      <c r="MV196" s="411"/>
      <c r="MW196" s="411"/>
    </row>
    <row r="197" s="1" customFormat="true" ht="15" hidden="false" customHeight="false" outlineLevel="0" collapsed="false">
      <c r="A197" s="410" t="s">
        <v>834</v>
      </c>
      <c r="B197" s="411"/>
      <c r="C197" s="411"/>
      <c r="D197" s="411"/>
      <c r="E197" s="411"/>
      <c r="F197" s="411"/>
      <c r="G197" s="411"/>
      <c r="H197" s="411"/>
      <c r="I197" s="411"/>
      <c r="J197" s="411"/>
      <c r="K197" s="411"/>
      <c r="L197" s="411"/>
      <c r="M197" s="411"/>
      <c r="N197" s="411"/>
      <c r="O197" s="411"/>
      <c r="P197" s="411"/>
      <c r="Q197" s="411"/>
      <c r="R197" s="411"/>
      <c r="S197" s="411"/>
      <c r="T197" s="411"/>
      <c r="U197" s="411"/>
      <c r="V197" s="411"/>
      <c r="W197" s="411"/>
      <c r="X197" s="411"/>
      <c r="Y197" s="411"/>
      <c r="Z197" s="411"/>
      <c r="AA197" s="411"/>
      <c r="AB197" s="411"/>
      <c r="AC197" s="411"/>
      <c r="AD197" s="411"/>
      <c r="AE197" s="411"/>
      <c r="AF197" s="411"/>
      <c r="AG197" s="411"/>
      <c r="AH197" s="411"/>
      <c r="AI197" s="411"/>
      <c r="AJ197" s="411"/>
      <c r="AK197" s="411"/>
      <c r="AL197" s="411"/>
      <c r="AM197" s="411"/>
      <c r="AN197" s="411"/>
      <c r="AO197" s="411"/>
      <c r="AP197" s="411"/>
      <c r="AQ197" s="411"/>
      <c r="AR197" s="411"/>
      <c r="AS197" s="411"/>
      <c r="AT197" s="411"/>
      <c r="AU197" s="411"/>
      <c r="AV197" s="411"/>
      <c r="AW197" s="411"/>
      <c r="AX197" s="411"/>
      <c r="AY197" s="411"/>
      <c r="AZ197" s="411"/>
      <c r="BA197" s="411"/>
      <c r="BB197" s="411"/>
      <c r="BC197" s="411"/>
      <c r="BD197" s="411"/>
      <c r="BE197" s="411"/>
      <c r="BF197" s="411"/>
      <c r="BG197" s="411"/>
      <c r="BH197" s="411"/>
      <c r="BI197" s="411"/>
      <c r="BJ197" s="411"/>
      <c r="BK197" s="411"/>
      <c r="BL197" s="411"/>
      <c r="BM197" s="411"/>
      <c r="BN197" s="411"/>
      <c r="BO197" s="411"/>
      <c r="BP197" s="411"/>
      <c r="BQ197" s="411"/>
      <c r="BR197" s="411"/>
      <c r="BS197" s="411"/>
      <c r="BT197" s="411"/>
      <c r="BU197" s="411"/>
      <c r="BV197" s="411"/>
      <c r="BW197" s="411"/>
      <c r="BX197" s="411"/>
      <c r="BY197" s="411"/>
      <c r="BZ197" s="411"/>
      <c r="CA197" s="411"/>
      <c r="CB197" s="411"/>
      <c r="CC197" s="411"/>
      <c r="CD197" s="411"/>
      <c r="CE197" s="411"/>
      <c r="CF197" s="411"/>
      <c r="CG197" s="411"/>
      <c r="CH197" s="411"/>
      <c r="CI197" s="411"/>
      <c r="CJ197" s="411"/>
      <c r="CK197" s="411"/>
      <c r="CL197" s="411"/>
      <c r="CM197" s="411"/>
      <c r="CN197" s="411"/>
      <c r="CO197" s="411"/>
      <c r="CP197" s="411"/>
      <c r="CQ197" s="411"/>
      <c r="CR197" s="411"/>
      <c r="CS197" s="411"/>
      <c r="CT197" s="411"/>
      <c r="CU197" s="411"/>
      <c r="CV197" s="411"/>
      <c r="CW197" s="411"/>
      <c r="CX197" s="411"/>
      <c r="CY197" s="411"/>
      <c r="CZ197" s="411"/>
      <c r="DA197" s="411"/>
      <c r="DB197" s="411"/>
      <c r="DC197" s="411"/>
      <c r="DD197" s="411"/>
      <c r="DE197" s="411"/>
      <c r="DF197" s="411"/>
      <c r="DG197" s="411"/>
      <c r="DH197" s="411"/>
      <c r="DI197" s="411"/>
      <c r="DJ197" s="411"/>
      <c r="DK197" s="411"/>
      <c r="DL197" s="411"/>
      <c r="DM197" s="411"/>
      <c r="DN197" s="411"/>
      <c r="DO197" s="411"/>
      <c r="DP197" s="411"/>
      <c r="DQ197" s="411"/>
      <c r="DR197" s="411"/>
      <c r="DS197" s="411"/>
      <c r="DT197" s="411"/>
      <c r="DU197" s="411"/>
      <c r="DV197" s="411"/>
      <c r="DW197" s="411"/>
      <c r="DX197" s="411"/>
      <c r="DY197" s="411"/>
      <c r="DZ197" s="411"/>
      <c r="EA197" s="411"/>
      <c r="EB197" s="411"/>
      <c r="EC197" s="411"/>
      <c r="ED197" s="411"/>
      <c r="EE197" s="411"/>
      <c r="EF197" s="411"/>
      <c r="EG197" s="411"/>
      <c r="EH197" s="411"/>
      <c r="EI197" s="411"/>
      <c r="EJ197" s="411"/>
      <c r="EK197" s="411"/>
      <c r="EL197" s="411"/>
      <c r="EM197" s="411"/>
      <c r="EN197" s="411"/>
      <c r="EO197" s="411"/>
      <c r="EP197" s="411"/>
      <c r="EQ197" s="411"/>
      <c r="ER197" s="411"/>
      <c r="ES197" s="411"/>
      <c r="ET197" s="411"/>
      <c r="EU197" s="411"/>
      <c r="EV197" s="411"/>
      <c r="EW197" s="411"/>
      <c r="EX197" s="411"/>
      <c r="EY197" s="411"/>
      <c r="EZ197" s="411"/>
      <c r="FA197" s="411"/>
      <c r="FB197" s="411"/>
      <c r="FC197" s="411"/>
      <c r="FD197" s="411"/>
      <c r="FE197" s="411"/>
      <c r="FF197" s="411"/>
      <c r="FG197" s="411"/>
      <c r="FH197" s="411"/>
      <c r="FI197" s="411"/>
      <c r="FJ197" s="411"/>
      <c r="FK197" s="411"/>
      <c r="FL197" s="411"/>
      <c r="FM197" s="411"/>
      <c r="FN197" s="411"/>
      <c r="FO197" s="411"/>
      <c r="FP197" s="411"/>
      <c r="FQ197" s="411"/>
      <c r="FR197" s="411"/>
      <c r="FS197" s="411"/>
      <c r="FT197" s="411"/>
      <c r="FU197" s="411"/>
      <c r="FV197" s="411"/>
      <c r="FW197" s="411"/>
      <c r="FX197" s="411"/>
      <c r="FY197" s="411"/>
      <c r="FZ197" s="411"/>
      <c r="GA197" s="411"/>
      <c r="GB197" s="411"/>
      <c r="GC197" s="411"/>
      <c r="GD197" s="411"/>
      <c r="GE197" s="411"/>
      <c r="GF197" s="411"/>
      <c r="GG197" s="411"/>
      <c r="GH197" s="411"/>
      <c r="GI197" s="411"/>
      <c r="GJ197" s="411"/>
      <c r="GK197" s="411"/>
      <c r="GL197" s="411"/>
      <c r="GM197" s="411"/>
      <c r="GN197" s="411"/>
      <c r="GO197" s="411"/>
      <c r="GP197" s="411"/>
      <c r="GQ197" s="411"/>
      <c r="GR197" s="411"/>
      <c r="GS197" s="411"/>
      <c r="GT197" s="411"/>
      <c r="GU197" s="411"/>
      <c r="GV197" s="411"/>
      <c r="GW197" s="411"/>
      <c r="GX197" s="411"/>
      <c r="GY197" s="411"/>
      <c r="GZ197" s="411"/>
      <c r="HA197" s="411"/>
      <c r="HB197" s="411"/>
      <c r="HC197" s="411"/>
      <c r="HD197" s="411"/>
      <c r="HE197" s="411"/>
      <c r="HF197" s="411"/>
      <c r="HG197" s="411"/>
      <c r="HH197" s="411"/>
      <c r="HI197" s="411"/>
      <c r="HJ197" s="411"/>
      <c r="HK197" s="411"/>
      <c r="HL197" s="411"/>
      <c r="HM197" s="411"/>
      <c r="HN197" s="411"/>
      <c r="HO197" s="411"/>
      <c r="HP197" s="411"/>
      <c r="HQ197" s="411"/>
      <c r="HR197" s="411"/>
      <c r="HS197" s="411"/>
      <c r="HT197" s="411"/>
      <c r="HU197" s="411"/>
      <c r="HV197" s="411"/>
      <c r="HW197" s="411"/>
      <c r="HX197" s="411"/>
      <c r="HY197" s="411"/>
      <c r="HZ197" s="411"/>
      <c r="IA197" s="411"/>
      <c r="IB197" s="411"/>
      <c r="IC197" s="411"/>
      <c r="ID197" s="411"/>
      <c r="IE197" s="411"/>
      <c r="IF197" s="411"/>
      <c r="IG197" s="411"/>
      <c r="IH197" s="411"/>
      <c r="II197" s="411"/>
      <c r="IJ197" s="411"/>
      <c r="IK197" s="411"/>
      <c r="IL197" s="411"/>
      <c r="IM197" s="411"/>
      <c r="IN197" s="411"/>
      <c r="IO197" s="411"/>
      <c r="IP197" s="411"/>
      <c r="IQ197" s="411"/>
      <c r="IR197" s="411"/>
      <c r="IS197" s="411"/>
      <c r="IT197" s="411"/>
      <c r="IU197" s="411"/>
      <c r="IV197" s="411"/>
      <c r="IW197" s="411"/>
      <c r="IX197" s="411"/>
      <c r="IY197" s="411"/>
      <c r="IZ197" s="411"/>
      <c r="JA197" s="411"/>
      <c r="JB197" s="411"/>
      <c r="JC197" s="411"/>
      <c r="JD197" s="411"/>
      <c r="JE197" s="411"/>
      <c r="JF197" s="411"/>
      <c r="JG197" s="411"/>
      <c r="JH197" s="411"/>
      <c r="JI197" s="411"/>
      <c r="JJ197" s="411"/>
      <c r="JK197" s="411"/>
      <c r="JL197" s="411"/>
      <c r="JM197" s="411"/>
      <c r="JN197" s="411"/>
      <c r="JO197" s="411"/>
      <c r="JP197" s="411"/>
      <c r="JQ197" s="411"/>
      <c r="JR197" s="411"/>
      <c r="JS197" s="411"/>
      <c r="JT197" s="411"/>
      <c r="JU197" s="411"/>
      <c r="JV197" s="411"/>
      <c r="JW197" s="411"/>
      <c r="JX197" s="411"/>
      <c r="JY197" s="411"/>
      <c r="JZ197" s="411"/>
      <c r="KA197" s="411"/>
      <c r="KB197" s="411"/>
      <c r="KC197" s="411"/>
      <c r="KD197" s="411"/>
      <c r="KE197" s="411"/>
      <c r="KF197" s="411"/>
      <c r="KG197" s="411"/>
      <c r="KH197" s="411"/>
      <c r="KI197" s="411"/>
      <c r="KJ197" s="411"/>
      <c r="KK197" s="411"/>
      <c r="KL197" s="411"/>
      <c r="KM197" s="411"/>
      <c r="KN197" s="411"/>
      <c r="KO197" s="411"/>
      <c r="KP197" s="411"/>
      <c r="KQ197" s="411"/>
      <c r="KR197" s="411"/>
      <c r="KS197" s="411"/>
      <c r="KT197" s="411"/>
      <c r="KU197" s="411"/>
      <c r="KV197" s="411"/>
      <c r="KW197" s="411"/>
      <c r="KX197" s="411"/>
      <c r="KY197" s="411"/>
      <c r="KZ197" s="411"/>
      <c r="LA197" s="411"/>
      <c r="LB197" s="411"/>
      <c r="LC197" s="411"/>
      <c r="LD197" s="411"/>
      <c r="LE197" s="411"/>
      <c r="LF197" s="411"/>
      <c r="LG197" s="411"/>
      <c r="LH197" s="411"/>
      <c r="LI197" s="411"/>
      <c r="LJ197" s="411"/>
      <c r="LK197" s="411"/>
      <c r="LL197" s="411"/>
      <c r="LM197" s="411"/>
      <c r="LN197" s="411"/>
      <c r="LO197" s="411"/>
      <c r="LP197" s="411"/>
      <c r="LQ197" s="411"/>
      <c r="LR197" s="411"/>
      <c r="LS197" s="411"/>
      <c r="LT197" s="411"/>
      <c r="LU197" s="411"/>
      <c r="LV197" s="411"/>
      <c r="LW197" s="411"/>
      <c r="LX197" s="411"/>
      <c r="LY197" s="411"/>
      <c r="LZ197" s="411"/>
      <c r="MA197" s="411"/>
      <c r="MB197" s="411"/>
      <c r="MC197" s="411"/>
      <c r="MD197" s="411"/>
      <c r="ME197" s="411"/>
      <c r="MF197" s="411"/>
      <c r="MG197" s="411"/>
      <c r="MH197" s="411"/>
      <c r="MI197" s="411"/>
      <c r="MJ197" s="411"/>
      <c r="MK197" s="411"/>
      <c r="ML197" s="411"/>
      <c r="MM197" s="411"/>
      <c r="MN197" s="411"/>
      <c r="MO197" s="411"/>
      <c r="MP197" s="411"/>
      <c r="MQ197" s="411"/>
      <c r="MR197" s="411"/>
      <c r="MS197" s="411"/>
      <c r="MT197" s="411"/>
      <c r="MU197" s="411"/>
      <c r="MV197" s="411"/>
      <c r="MW197" s="411"/>
    </row>
    <row r="198" s="1" customFormat="true" ht="15" hidden="false" customHeight="false" outlineLevel="0" collapsed="false">
      <c r="A198" s="410" t="s">
        <v>835</v>
      </c>
      <c r="B198" s="411"/>
      <c r="C198" s="411"/>
      <c r="D198" s="411"/>
      <c r="E198" s="411"/>
      <c r="F198" s="411"/>
      <c r="G198" s="411"/>
      <c r="H198" s="411"/>
      <c r="I198" s="411"/>
      <c r="J198" s="411"/>
      <c r="K198" s="411"/>
      <c r="L198" s="411"/>
      <c r="M198" s="411"/>
      <c r="N198" s="411"/>
      <c r="O198" s="411"/>
      <c r="P198" s="411"/>
      <c r="Q198" s="411"/>
      <c r="R198" s="411"/>
      <c r="S198" s="411"/>
      <c r="T198" s="411"/>
      <c r="U198" s="411"/>
      <c r="V198" s="411"/>
      <c r="W198" s="411"/>
      <c r="X198" s="411"/>
      <c r="Y198" s="411"/>
      <c r="Z198" s="411"/>
      <c r="AA198" s="411"/>
      <c r="AB198" s="411"/>
      <c r="AC198" s="411"/>
      <c r="AD198" s="411"/>
      <c r="AE198" s="411"/>
      <c r="AF198" s="411"/>
      <c r="AG198" s="411"/>
      <c r="AH198" s="411"/>
      <c r="AI198" s="411"/>
      <c r="AJ198" s="411"/>
      <c r="AK198" s="411"/>
      <c r="AL198" s="411"/>
      <c r="AM198" s="411"/>
      <c r="AN198" s="411"/>
      <c r="AO198" s="411"/>
      <c r="AP198" s="411"/>
      <c r="AQ198" s="411"/>
      <c r="AR198" s="411"/>
      <c r="AS198" s="411"/>
      <c r="AT198" s="411"/>
      <c r="AU198" s="411"/>
      <c r="AV198" s="411"/>
      <c r="AW198" s="411"/>
      <c r="AX198" s="411"/>
      <c r="AY198" s="411"/>
      <c r="AZ198" s="411"/>
      <c r="BA198" s="411"/>
      <c r="BB198" s="411"/>
      <c r="BC198" s="411"/>
      <c r="BD198" s="411"/>
      <c r="BE198" s="411"/>
      <c r="BF198" s="411"/>
      <c r="BG198" s="411"/>
      <c r="BH198" s="411"/>
      <c r="BI198" s="411"/>
      <c r="BJ198" s="411"/>
      <c r="BK198" s="411"/>
      <c r="BL198" s="411"/>
      <c r="BM198" s="411"/>
      <c r="BN198" s="411"/>
      <c r="BO198" s="411"/>
      <c r="BP198" s="411"/>
      <c r="BQ198" s="411"/>
      <c r="BR198" s="411"/>
      <c r="BS198" s="411"/>
      <c r="BT198" s="411"/>
      <c r="BU198" s="411"/>
      <c r="BV198" s="411"/>
      <c r="BW198" s="411"/>
      <c r="BX198" s="411"/>
      <c r="BY198" s="411"/>
      <c r="BZ198" s="411"/>
      <c r="CA198" s="411"/>
      <c r="CB198" s="411"/>
      <c r="CC198" s="411"/>
      <c r="CD198" s="411"/>
      <c r="CE198" s="411"/>
      <c r="CF198" s="411"/>
      <c r="CG198" s="411"/>
      <c r="CH198" s="411"/>
      <c r="CI198" s="411"/>
      <c r="CJ198" s="411"/>
      <c r="CK198" s="411"/>
      <c r="CL198" s="411"/>
      <c r="CM198" s="411"/>
      <c r="CN198" s="411"/>
      <c r="CO198" s="411"/>
      <c r="CP198" s="411"/>
      <c r="CQ198" s="411"/>
      <c r="CR198" s="411"/>
      <c r="CS198" s="411"/>
      <c r="CT198" s="411"/>
      <c r="CU198" s="411"/>
      <c r="CV198" s="411"/>
      <c r="CW198" s="411"/>
      <c r="CX198" s="411"/>
      <c r="CY198" s="411"/>
      <c r="CZ198" s="411"/>
      <c r="DA198" s="411"/>
      <c r="DB198" s="411"/>
      <c r="DC198" s="411"/>
      <c r="DD198" s="411"/>
      <c r="DE198" s="411"/>
      <c r="DF198" s="411"/>
      <c r="DG198" s="411"/>
      <c r="DH198" s="411"/>
      <c r="DI198" s="411"/>
      <c r="DJ198" s="411"/>
      <c r="DK198" s="411"/>
      <c r="DL198" s="411"/>
      <c r="DM198" s="411"/>
      <c r="DN198" s="411"/>
      <c r="DO198" s="411"/>
      <c r="DP198" s="411"/>
      <c r="DQ198" s="411"/>
      <c r="DR198" s="411"/>
      <c r="DS198" s="411"/>
      <c r="DT198" s="411"/>
      <c r="DU198" s="411"/>
      <c r="DV198" s="411"/>
      <c r="DW198" s="411"/>
      <c r="DX198" s="411"/>
      <c r="DY198" s="411"/>
      <c r="DZ198" s="411"/>
      <c r="EA198" s="411"/>
      <c r="EB198" s="411"/>
      <c r="EC198" s="411"/>
      <c r="ED198" s="411"/>
      <c r="EE198" s="411"/>
      <c r="EF198" s="411"/>
      <c r="EG198" s="411"/>
      <c r="EH198" s="411"/>
      <c r="EI198" s="411"/>
      <c r="EJ198" s="411"/>
      <c r="EK198" s="411"/>
      <c r="EL198" s="411"/>
      <c r="EM198" s="411"/>
      <c r="EN198" s="411"/>
      <c r="EO198" s="411"/>
      <c r="EP198" s="411"/>
      <c r="EQ198" s="411"/>
      <c r="ER198" s="411"/>
      <c r="ES198" s="411"/>
      <c r="ET198" s="411"/>
      <c r="EU198" s="411"/>
      <c r="EV198" s="411"/>
      <c r="EW198" s="411"/>
      <c r="EX198" s="411"/>
      <c r="EY198" s="411"/>
      <c r="EZ198" s="411"/>
      <c r="FA198" s="411"/>
      <c r="FB198" s="411"/>
      <c r="FC198" s="411"/>
      <c r="FD198" s="411"/>
      <c r="FE198" s="411"/>
      <c r="FF198" s="411"/>
      <c r="FG198" s="411"/>
      <c r="FH198" s="411"/>
      <c r="FI198" s="411"/>
      <c r="FJ198" s="411"/>
      <c r="FK198" s="411"/>
      <c r="FL198" s="411"/>
      <c r="FM198" s="411"/>
      <c r="FN198" s="411"/>
      <c r="FO198" s="411"/>
      <c r="FP198" s="411"/>
      <c r="FQ198" s="411"/>
      <c r="FR198" s="411"/>
      <c r="FS198" s="411"/>
      <c r="FT198" s="411"/>
      <c r="FU198" s="411"/>
      <c r="FV198" s="411"/>
      <c r="FW198" s="411"/>
      <c r="FX198" s="411"/>
      <c r="FY198" s="411"/>
      <c r="FZ198" s="411"/>
      <c r="GA198" s="411"/>
      <c r="GB198" s="411"/>
      <c r="GC198" s="411"/>
      <c r="GD198" s="411"/>
      <c r="GE198" s="411"/>
      <c r="GF198" s="411"/>
      <c r="GG198" s="411"/>
      <c r="GH198" s="411"/>
      <c r="GI198" s="411"/>
      <c r="GJ198" s="411"/>
      <c r="GK198" s="411"/>
      <c r="GL198" s="411"/>
      <c r="GM198" s="411"/>
      <c r="GN198" s="411"/>
      <c r="GO198" s="411"/>
      <c r="GP198" s="411"/>
      <c r="GQ198" s="411"/>
      <c r="GR198" s="411"/>
      <c r="GS198" s="411"/>
      <c r="GT198" s="411"/>
      <c r="GU198" s="411"/>
      <c r="GV198" s="411"/>
      <c r="GW198" s="411"/>
      <c r="GX198" s="411"/>
      <c r="GY198" s="411"/>
      <c r="GZ198" s="411"/>
      <c r="HA198" s="411"/>
      <c r="HB198" s="411"/>
      <c r="HC198" s="411"/>
      <c r="HD198" s="411"/>
      <c r="HE198" s="411"/>
      <c r="HF198" s="411"/>
      <c r="HG198" s="411"/>
      <c r="HH198" s="411"/>
      <c r="HI198" s="411"/>
      <c r="HJ198" s="411"/>
      <c r="HK198" s="411"/>
      <c r="HL198" s="411"/>
      <c r="HM198" s="411"/>
      <c r="HN198" s="411"/>
      <c r="HO198" s="411"/>
      <c r="HP198" s="411"/>
      <c r="HQ198" s="411"/>
      <c r="HR198" s="411"/>
      <c r="HS198" s="411"/>
      <c r="HT198" s="411"/>
      <c r="HU198" s="411"/>
      <c r="HV198" s="411"/>
      <c r="HW198" s="411"/>
      <c r="HX198" s="411"/>
      <c r="HY198" s="411"/>
      <c r="HZ198" s="411"/>
      <c r="IA198" s="411"/>
      <c r="IB198" s="411"/>
      <c r="IC198" s="411"/>
      <c r="ID198" s="411"/>
      <c r="IE198" s="411"/>
      <c r="IF198" s="411"/>
      <c r="IG198" s="411"/>
      <c r="IH198" s="411"/>
      <c r="II198" s="411"/>
      <c r="IJ198" s="411"/>
      <c r="IK198" s="411"/>
      <c r="IL198" s="411"/>
      <c r="IM198" s="411"/>
      <c r="IN198" s="411"/>
      <c r="IO198" s="411"/>
      <c r="IP198" s="411"/>
      <c r="IQ198" s="411"/>
      <c r="IR198" s="411"/>
      <c r="IS198" s="411"/>
      <c r="IT198" s="411"/>
      <c r="IU198" s="411"/>
      <c r="IV198" s="411"/>
      <c r="IW198" s="411"/>
      <c r="IX198" s="411"/>
      <c r="IY198" s="411"/>
      <c r="IZ198" s="411"/>
      <c r="JA198" s="411"/>
      <c r="JB198" s="411"/>
      <c r="JC198" s="411"/>
      <c r="JD198" s="411"/>
      <c r="JE198" s="411"/>
      <c r="JF198" s="411"/>
      <c r="JG198" s="411"/>
      <c r="JH198" s="411"/>
      <c r="JI198" s="411"/>
      <c r="JJ198" s="411"/>
      <c r="JK198" s="411"/>
      <c r="JL198" s="411"/>
      <c r="JM198" s="411"/>
      <c r="JN198" s="411"/>
      <c r="JO198" s="411"/>
      <c r="JP198" s="411"/>
      <c r="JQ198" s="411"/>
      <c r="JR198" s="411"/>
      <c r="JS198" s="411"/>
      <c r="JT198" s="411"/>
      <c r="JU198" s="411"/>
      <c r="JV198" s="411"/>
      <c r="JW198" s="411"/>
      <c r="JX198" s="411"/>
      <c r="JY198" s="411"/>
      <c r="JZ198" s="411"/>
      <c r="KA198" s="411"/>
      <c r="KB198" s="411"/>
      <c r="KC198" s="411"/>
      <c r="KD198" s="411"/>
      <c r="KE198" s="411"/>
      <c r="KF198" s="411"/>
      <c r="KG198" s="411"/>
      <c r="KH198" s="411"/>
      <c r="KI198" s="411"/>
      <c r="KJ198" s="411"/>
      <c r="KK198" s="411"/>
      <c r="KL198" s="411"/>
      <c r="KM198" s="411"/>
      <c r="KN198" s="411"/>
      <c r="KO198" s="411"/>
      <c r="KP198" s="411"/>
      <c r="KQ198" s="411"/>
      <c r="KR198" s="411"/>
      <c r="KS198" s="411"/>
      <c r="KT198" s="411"/>
      <c r="KU198" s="411"/>
      <c r="KV198" s="411"/>
      <c r="KW198" s="411"/>
      <c r="KX198" s="411"/>
      <c r="KY198" s="411"/>
      <c r="KZ198" s="411"/>
      <c r="LA198" s="411"/>
      <c r="LB198" s="411"/>
      <c r="LC198" s="411"/>
      <c r="LD198" s="411"/>
      <c r="LE198" s="411"/>
      <c r="LF198" s="411"/>
      <c r="LG198" s="411"/>
      <c r="LH198" s="411"/>
      <c r="LI198" s="411"/>
      <c r="LJ198" s="411"/>
      <c r="LK198" s="411"/>
      <c r="LL198" s="411"/>
      <c r="LM198" s="411"/>
      <c r="LN198" s="411"/>
      <c r="LO198" s="411"/>
      <c r="LP198" s="411"/>
      <c r="LQ198" s="411"/>
      <c r="LR198" s="411"/>
      <c r="LS198" s="411"/>
      <c r="LT198" s="411"/>
      <c r="LU198" s="411"/>
      <c r="LV198" s="411"/>
      <c r="LW198" s="411"/>
      <c r="LX198" s="411"/>
      <c r="LY198" s="411"/>
      <c r="LZ198" s="411"/>
      <c r="MA198" s="411"/>
      <c r="MB198" s="411"/>
      <c r="MC198" s="411"/>
      <c r="MD198" s="411"/>
      <c r="ME198" s="411"/>
      <c r="MF198" s="411"/>
      <c r="MG198" s="411"/>
      <c r="MH198" s="411"/>
      <c r="MI198" s="411"/>
      <c r="MJ198" s="411"/>
      <c r="MK198" s="411"/>
      <c r="ML198" s="411"/>
      <c r="MM198" s="411"/>
      <c r="MN198" s="411"/>
      <c r="MO198" s="411"/>
      <c r="MP198" s="411"/>
      <c r="MQ198" s="411"/>
      <c r="MR198" s="411"/>
      <c r="MS198" s="411"/>
      <c r="MT198" s="411"/>
      <c r="MU198" s="411"/>
      <c r="MV198" s="411"/>
      <c r="MW198" s="411"/>
    </row>
    <row r="199" s="1" customFormat="true" ht="15" hidden="false" customHeight="false" outlineLevel="0" collapsed="false">
      <c r="A199" s="410" t="s">
        <v>836</v>
      </c>
      <c r="B199" s="411"/>
      <c r="C199" s="411"/>
      <c r="D199" s="411"/>
      <c r="E199" s="411"/>
      <c r="F199" s="411"/>
      <c r="G199" s="411"/>
      <c r="H199" s="411"/>
      <c r="I199" s="411"/>
      <c r="J199" s="411"/>
      <c r="K199" s="411"/>
      <c r="L199" s="411"/>
      <c r="M199" s="411"/>
      <c r="N199" s="411"/>
      <c r="O199" s="411"/>
      <c r="P199" s="411"/>
      <c r="Q199" s="411"/>
      <c r="R199" s="411"/>
      <c r="S199" s="411"/>
      <c r="T199" s="411"/>
      <c r="U199" s="411"/>
      <c r="V199" s="411"/>
      <c r="W199" s="411"/>
      <c r="X199" s="411"/>
      <c r="Y199" s="411"/>
      <c r="Z199" s="411"/>
      <c r="AA199" s="411"/>
      <c r="AB199" s="411"/>
      <c r="AC199" s="411"/>
      <c r="AD199" s="411"/>
      <c r="AE199" s="411"/>
      <c r="AF199" s="411"/>
      <c r="AG199" s="411"/>
      <c r="AH199" s="411"/>
      <c r="AI199" s="411"/>
      <c r="AJ199" s="411"/>
      <c r="AK199" s="411"/>
      <c r="AL199" s="411"/>
      <c r="AM199" s="411"/>
      <c r="AN199" s="411"/>
      <c r="AO199" s="411"/>
      <c r="AP199" s="411"/>
      <c r="AQ199" s="411"/>
      <c r="AR199" s="411"/>
      <c r="AS199" s="411"/>
      <c r="AT199" s="411"/>
      <c r="AU199" s="411"/>
      <c r="AV199" s="411"/>
      <c r="AW199" s="411"/>
      <c r="AX199" s="411"/>
      <c r="AY199" s="411"/>
      <c r="AZ199" s="411"/>
      <c r="BA199" s="411"/>
      <c r="BB199" s="411"/>
      <c r="BC199" s="411"/>
      <c r="BD199" s="411"/>
      <c r="BE199" s="411"/>
      <c r="BF199" s="411"/>
      <c r="BG199" s="411"/>
      <c r="BH199" s="411"/>
      <c r="BI199" s="411"/>
      <c r="BJ199" s="411"/>
      <c r="BK199" s="411"/>
      <c r="BL199" s="411"/>
      <c r="BM199" s="411"/>
      <c r="BN199" s="411"/>
      <c r="BO199" s="411"/>
      <c r="BP199" s="411"/>
      <c r="BQ199" s="411"/>
      <c r="BR199" s="411"/>
      <c r="BS199" s="411"/>
      <c r="BT199" s="411"/>
      <c r="BU199" s="411"/>
      <c r="BV199" s="411"/>
      <c r="BW199" s="411"/>
      <c r="BX199" s="411"/>
      <c r="BY199" s="411"/>
      <c r="BZ199" s="411"/>
      <c r="CA199" s="411"/>
      <c r="CB199" s="411"/>
      <c r="CC199" s="411"/>
      <c r="CD199" s="411"/>
      <c r="CE199" s="411"/>
      <c r="CF199" s="411"/>
      <c r="CG199" s="411"/>
      <c r="CH199" s="411"/>
      <c r="CI199" s="411"/>
      <c r="CJ199" s="411"/>
      <c r="CK199" s="411"/>
      <c r="CL199" s="411"/>
      <c r="CM199" s="411"/>
      <c r="CN199" s="411"/>
      <c r="CO199" s="411"/>
      <c r="CP199" s="411"/>
      <c r="CQ199" s="411"/>
      <c r="CR199" s="411"/>
      <c r="CS199" s="411"/>
      <c r="CT199" s="411"/>
      <c r="CU199" s="411"/>
      <c r="CV199" s="411"/>
      <c r="CW199" s="411"/>
      <c r="CX199" s="411"/>
      <c r="CY199" s="411"/>
      <c r="CZ199" s="411"/>
      <c r="DA199" s="411"/>
      <c r="DB199" s="411"/>
      <c r="DC199" s="411"/>
      <c r="DD199" s="411"/>
      <c r="DE199" s="411"/>
      <c r="DF199" s="411"/>
      <c r="DG199" s="411"/>
      <c r="DH199" s="411"/>
      <c r="DI199" s="411"/>
      <c r="DJ199" s="411"/>
      <c r="DK199" s="411"/>
      <c r="DL199" s="411"/>
      <c r="DM199" s="411"/>
      <c r="DN199" s="411"/>
      <c r="DO199" s="411"/>
      <c r="DP199" s="411"/>
      <c r="DQ199" s="411"/>
      <c r="DR199" s="411"/>
      <c r="DS199" s="411"/>
      <c r="DT199" s="411"/>
      <c r="DU199" s="411"/>
      <c r="DV199" s="411"/>
      <c r="DW199" s="411"/>
      <c r="DX199" s="411"/>
      <c r="DY199" s="411"/>
      <c r="DZ199" s="411"/>
      <c r="EA199" s="411"/>
      <c r="EB199" s="411"/>
      <c r="EC199" s="411"/>
      <c r="ED199" s="411"/>
      <c r="EE199" s="411"/>
      <c r="EF199" s="411"/>
      <c r="EG199" s="411"/>
      <c r="EH199" s="411"/>
      <c r="EI199" s="411"/>
      <c r="EJ199" s="411"/>
      <c r="EK199" s="411"/>
      <c r="EL199" s="411"/>
      <c r="EM199" s="411"/>
      <c r="EN199" s="411"/>
      <c r="EO199" s="411"/>
      <c r="EP199" s="411"/>
      <c r="EQ199" s="411"/>
      <c r="ER199" s="411"/>
      <c r="ES199" s="411"/>
      <c r="ET199" s="411"/>
      <c r="EU199" s="411"/>
      <c r="EV199" s="411"/>
      <c r="EW199" s="411"/>
      <c r="EX199" s="411"/>
      <c r="EY199" s="411"/>
      <c r="EZ199" s="411"/>
      <c r="FA199" s="411"/>
      <c r="FB199" s="411"/>
      <c r="FC199" s="411"/>
      <c r="FD199" s="411"/>
      <c r="FE199" s="411"/>
      <c r="FF199" s="411"/>
      <c r="FG199" s="411"/>
      <c r="FH199" s="411"/>
      <c r="FI199" s="411"/>
      <c r="FJ199" s="411"/>
      <c r="FK199" s="411"/>
      <c r="FL199" s="411"/>
      <c r="FM199" s="411"/>
      <c r="FN199" s="411"/>
      <c r="FO199" s="411"/>
      <c r="FP199" s="411"/>
      <c r="FQ199" s="411"/>
      <c r="FR199" s="411"/>
      <c r="FS199" s="411"/>
      <c r="FT199" s="411"/>
      <c r="FU199" s="411"/>
      <c r="FV199" s="411"/>
      <c r="FW199" s="411"/>
      <c r="FX199" s="411"/>
      <c r="FY199" s="411"/>
      <c r="FZ199" s="411"/>
      <c r="GA199" s="411"/>
      <c r="GB199" s="411"/>
      <c r="GC199" s="411"/>
      <c r="GD199" s="411"/>
      <c r="GE199" s="411"/>
      <c r="GF199" s="411"/>
      <c r="GG199" s="411"/>
      <c r="GH199" s="411"/>
      <c r="GI199" s="411"/>
      <c r="GJ199" s="411"/>
      <c r="GK199" s="411"/>
      <c r="GL199" s="411"/>
      <c r="GM199" s="411"/>
      <c r="GN199" s="411"/>
      <c r="GO199" s="411"/>
      <c r="GP199" s="411"/>
      <c r="GQ199" s="411"/>
      <c r="GR199" s="411"/>
      <c r="GS199" s="411"/>
      <c r="GT199" s="411"/>
      <c r="GU199" s="411"/>
      <c r="GV199" s="411"/>
      <c r="GW199" s="411"/>
      <c r="GX199" s="411"/>
      <c r="GY199" s="411"/>
      <c r="GZ199" s="411"/>
      <c r="HA199" s="411"/>
      <c r="HB199" s="411"/>
      <c r="HC199" s="411"/>
      <c r="HD199" s="411"/>
      <c r="HE199" s="411"/>
      <c r="HF199" s="411"/>
      <c r="HG199" s="411"/>
      <c r="HH199" s="411"/>
      <c r="HI199" s="411"/>
      <c r="HJ199" s="411"/>
      <c r="HK199" s="411"/>
      <c r="HL199" s="411"/>
      <c r="HM199" s="411"/>
      <c r="HN199" s="411"/>
      <c r="HO199" s="411"/>
      <c r="HP199" s="411"/>
      <c r="HQ199" s="411"/>
      <c r="HR199" s="411"/>
      <c r="HS199" s="411"/>
      <c r="HT199" s="411"/>
      <c r="HU199" s="411"/>
      <c r="HV199" s="411"/>
      <c r="HW199" s="411"/>
      <c r="HX199" s="411"/>
      <c r="HY199" s="411"/>
      <c r="HZ199" s="411"/>
      <c r="IA199" s="411"/>
      <c r="IB199" s="411"/>
      <c r="IC199" s="411"/>
      <c r="ID199" s="411"/>
      <c r="IE199" s="411"/>
      <c r="IF199" s="411"/>
      <c r="IG199" s="411"/>
      <c r="IH199" s="411"/>
      <c r="II199" s="411"/>
      <c r="IJ199" s="411"/>
      <c r="IK199" s="411"/>
      <c r="IL199" s="411"/>
      <c r="IM199" s="411"/>
      <c r="IN199" s="411"/>
      <c r="IO199" s="411"/>
      <c r="IP199" s="411"/>
      <c r="IQ199" s="411"/>
      <c r="IR199" s="411"/>
      <c r="IS199" s="411"/>
      <c r="IT199" s="411"/>
      <c r="IU199" s="411"/>
      <c r="IV199" s="411"/>
      <c r="IW199" s="411"/>
      <c r="IX199" s="411"/>
      <c r="IY199" s="411"/>
      <c r="IZ199" s="411"/>
      <c r="JA199" s="411"/>
      <c r="JB199" s="411"/>
      <c r="JC199" s="411"/>
      <c r="JD199" s="411"/>
      <c r="JE199" s="411"/>
      <c r="JF199" s="411"/>
      <c r="JG199" s="411"/>
      <c r="JH199" s="411"/>
      <c r="JI199" s="411"/>
      <c r="JJ199" s="411"/>
      <c r="JK199" s="411"/>
      <c r="JL199" s="411"/>
      <c r="JM199" s="411"/>
      <c r="JN199" s="411"/>
      <c r="JO199" s="411"/>
      <c r="JP199" s="411"/>
      <c r="JQ199" s="411"/>
      <c r="JR199" s="411"/>
      <c r="JS199" s="411"/>
      <c r="JT199" s="411"/>
      <c r="JU199" s="411"/>
      <c r="JV199" s="411"/>
      <c r="JW199" s="411"/>
      <c r="JX199" s="411"/>
      <c r="JY199" s="411"/>
      <c r="JZ199" s="411"/>
      <c r="KA199" s="411"/>
      <c r="KB199" s="411"/>
      <c r="KC199" s="411"/>
      <c r="KD199" s="411"/>
      <c r="KE199" s="411"/>
      <c r="KF199" s="411"/>
      <c r="KG199" s="411"/>
      <c r="KH199" s="411"/>
      <c r="KI199" s="411"/>
      <c r="KJ199" s="411"/>
      <c r="KK199" s="411"/>
      <c r="KL199" s="411"/>
      <c r="KM199" s="411"/>
      <c r="KN199" s="411"/>
      <c r="KO199" s="411"/>
      <c r="KP199" s="411"/>
      <c r="KQ199" s="411"/>
      <c r="KR199" s="411"/>
      <c r="KS199" s="411"/>
      <c r="KT199" s="411"/>
      <c r="KU199" s="411"/>
      <c r="KV199" s="411"/>
      <c r="KW199" s="411"/>
      <c r="KX199" s="411"/>
      <c r="KY199" s="411"/>
      <c r="KZ199" s="411"/>
      <c r="LA199" s="411"/>
      <c r="LB199" s="411"/>
      <c r="LC199" s="411"/>
      <c r="LD199" s="411"/>
      <c r="LE199" s="411"/>
      <c r="LF199" s="411"/>
      <c r="LG199" s="411"/>
      <c r="LH199" s="411"/>
      <c r="LI199" s="411"/>
      <c r="LJ199" s="411"/>
      <c r="LK199" s="411"/>
      <c r="LL199" s="411"/>
      <c r="LM199" s="411"/>
      <c r="LN199" s="411"/>
      <c r="LO199" s="411"/>
      <c r="LP199" s="411"/>
      <c r="LQ199" s="411"/>
      <c r="LR199" s="411"/>
      <c r="LS199" s="411"/>
      <c r="LT199" s="411"/>
      <c r="LU199" s="411"/>
      <c r="LV199" s="411"/>
      <c r="LW199" s="411"/>
      <c r="LX199" s="411"/>
      <c r="LY199" s="411"/>
      <c r="LZ199" s="411"/>
      <c r="MA199" s="411"/>
      <c r="MB199" s="411"/>
      <c r="MC199" s="411"/>
      <c r="MD199" s="411"/>
      <c r="ME199" s="411"/>
      <c r="MF199" s="411"/>
      <c r="MG199" s="411"/>
      <c r="MH199" s="411"/>
      <c r="MI199" s="411"/>
      <c r="MJ199" s="411"/>
      <c r="MK199" s="411"/>
      <c r="ML199" s="411"/>
      <c r="MM199" s="411"/>
      <c r="MN199" s="411"/>
      <c r="MO199" s="411"/>
      <c r="MP199" s="411"/>
      <c r="MQ199" s="411"/>
      <c r="MR199" s="411"/>
      <c r="MS199" s="411"/>
      <c r="MT199" s="411"/>
      <c r="MU199" s="411"/>
      <c r="MV199" s="411"/>
      <c r="MW199" s="411"/>
    </row>
    <row r="200" s="1" customFormat="true" ht="15" hidden="false" customHeight="false" outlineLevel="0" collapsed="false">
      <c r="A200" s="410" t="s">
        <v>837</v>
      </c>
      <c r="B200" s="411"/>
      <c r="C200" s="411"/>
      <c r="D200" s="411"/>
      <c r="E200" s="411"/>
      <c r="F200" s="411"/>
      <c r="G200" s="411"/>
      <c r="H200" s="411"/>
      <c r="I200" s="411"/>
      <c r="J200" s="411"/>
      <c r="K200" s="411"/>
      <c r="L200" s="411"/>
      <c r="M200" s="411"/>
      <c r="N200" s="411"/>
      <c r="O200" s="411"/>
      <c r="P200" s="411"/>
      <c r="Q200" s="411"/>
      <c r="R200" s="411"/>
      <c r="S200" s="411"/>
      <c r="T200" s="411"/>
      <c r="U200" s="411"/>
      <c r="V200" s="411"/>
      <c r="W200" s="411"/>
      <c r="X200" s="411"/>
      <c r="Y200" s="411"/>
      <c r="Z200" s="411"/>
      <c r="AA200" s="411"/>
      <c r="AB200" s="411"/>
      <c r="AC200" s="411"/>
      <c r="AD200" s="411"/>
      <c r="AE200" s="411"/>
      <c r="AF200" s="411"/>
      <c r="AG200" s="411"/>
      <c r="AH200" s="411"/>
      <c r="AI200" s="411"/>
      <c r="AJ200" s="411"/>
      <c r="AK200" s="411"/>
      <c r="AL200" s="411"/>
      <c r="AM200" s="411"/>
      <c r="AN200" s="411"/>
      <c r="AO200" s="411"/>
      <c r="AP200" s="411"/>
      <c r="AQ200" s="411"/>
      <c r="AR200" s="411"/>
      <c r="AS200" s="411"/>
      <c r="AT200" s="411"/>
      <c r="AU200" s="411"/>
      <c r="AV200" s="411"/>
      <c r="AW200" s="411"/>
      <c r="AX200" s="411"/>
      <c r="AY200" s="411"/>
      <c r="AZ200" s="411"/>
      <c r="BA200" s="411"/>
      <c r="BB200" s="411"/>
      <c r="BC200" s="411"/>
      <c r="BD200" s="411"/>
      <c r="BE200" s="411"/>
      <c r="BF200" s="411"/>
      <c r="BG200" s="411"/>
      <c r="BH200" s="411"/>
      <c r="BI200" s="411"/>
      <c r="BJ200" s="411"/>
      <c r="BK200" s="411"/>
      <c r="BL200" s="411"/>
      <c r="BM200" s="411"/>
      <c r="BN200" s="411"/>
      <c r="BO200" s="411"/>
      <c r="BP200" s="411"/>
      <c r="BQ200" s="411"/>
      <c r="BR200" s="411"/>
      <c r="BS200" s="411"/>
      <c r="BT200" s="411"/>
      <c r="BU200" s="411"/>
      <c r="BV200" s="411"/>
      <c r="BW200" s="411"/>
      <c r="BX200" s="411"/>
      <c r="BY200" s="411"/>
      <c r="BZ200" s="411"/>
      <c r="CA200" s="411"/>
      <c r="CB200" s="411"/>
      <c r="CC200" s="411"/>
      <c r="CD200" s="411"/>
      <c r="CE200" s="411"/>
      <c r="CF200" s="411"/>
      <c r="CG200" s="411"/>
      <c r="CH200" s="411"/>
      <c r="CI200" s="411"/>
      <c r="CJ200" s="411"/>
      <c r="CK200" s="411"/>
      <c r="CL200" s="411"/>
      <c r="CM200" s="411"/>
      <c r="CN200" s="411"/>
      <c r="CO200" s="411"/>
      <c r="CP200" s="411"/>
      <c r="CQ200" s="411"/>
      <c r="CR200" s="411"/>
      <c r="CS200" s="411"/>
      <c r="CT200" s="411"/>
      <c r="CU200" s="411"/>
      <c r="CV200" s="411"/>
      <c r="CW200" s="411"/>
      <c r="CX200" s="411"/>
      <c r="CY200" s="411"/>
      <c r="CZ200" s="411"/>
      <c r="DA200" s="411"/>
      <c r="DB200" s="411"/>
      <c r="DC200" s="411"/>
      <c r="DD200" s="411"/>
      <c r="DE200" s="411"/>
      <c r="DF200" s="411"/>
      <c r="DG200" s="411"/>
      <c r="DH200" s="411"/>
      <c r="DI200" s="411"/>
      <c r="DJ200" s="411"/>
      <c r="DK200" s="411"/>
      <c r="DL200" s="411"/>
      <c r="DM200" s="411"/>
      <c r="DN200" s="411"/>
      <c r="DO200" s="411"/>
      <c r="DP200" s="411"/>
      <c r="DQ200" s="411"/>
      <c r="DR200" s="411"/>
      <c r="DS200" s="411"/>
      <c r="DT200" s="411"/>
      <c r="DU200" s="411"/>
      <c r="DV200" s="411"/>
      <c r="DW200" s="411"/>
      <c r="DX200" s="411"/>
      <c r="DY200" s="411"/>
      <c r="DZ200" s="411"/>
      <c r="EA200" s="411"/>
      <c r="EB200" s="411"/>
      <c r="EC200" s="411"/>
      <c r="ED200" s="411"/>
      <c r="EE200" s="411"/>
      <c r="EF200" s="411"/>
      <c r="EG200" s="411"/>
      <c r="EH200" s="411"/>
      <c r="EI200" s="411"/>
      <c r="EJ200" s="411"/>
      <c r="EK200" s="411"/>
      <c r="EL200" s="411"/>
      <c r="EM200" s="411"/>
      <c r="EN200" s="411"/>
      <c r="EO200" s="411"/>
      <c r="EP200" s="411"/>
      <c r="EQ200" s="411"/>
      <c r="ER200" s="411"/>
      <c r="ES200" s="411"/>
      <c r="ET200" s="411"/>
      <c r="EU200" s="411"/>
      <c r="EV200" s="411"/>
      <c r="EW200" s="411"/>
      <c r="EX200" s="411"/>
      <c r="EY200" s="411"/>
      <c r="EZ200" s="411"/>
      <c r="FA200" s="411"/>
      <c r="FB200" s="411"/>
      <c r="FC200" s="411"/>
      <c r="FD200" s="411"/>
      <c r="FE200" s="411"/>
      <c r="FF200" s="411"/>
      <c r="FG200" s="411"/>
      <c r="FH200" s="411"/>
      <c r="FI200" s="411"/>
      <c r="FJ200" s="411"/>
      <c r="FK200" s="411"/>
      <c r="FL200" s="411"/>
      <c r="FM200" s="411"/>
      <c r="FN200" s="411"/>
      <c r="FO200" s="411"/>
      <c r="FP200" s="411"/>
      <c r="FQ200" s="411"/>
      <c r="FR200" s="411"/>
      <c r="FS200" s="411"/>
      <c r="FT200" s="411"/>
      <c r="FU200" s="411"/>
      <c r="FV200" s="411"/>
      <c r="FW200" s="411"/>
      <c r="FX200" s="411"/>
      <c r="FY200" s="411"/>
      <c r="FZ200" s="411"/>
      <c r="GA200" s="411"/>
      <c r="GB200" s="411"/>
      <c r="GC200" s="411"/>
      <c r="GD200" s="411"/>
      <c r="GE200" s="411"/>
      <c r="GF200" s="411"/>
      <c r="GG200" s="411"/>
      <c r="GH200" s="411"/>
      <c r="GI200" s="411"/>
      <c r="GJ200" s="411"/>
      <c r="GK200" s="411"/>
      <c r="GL200" s="411"/>
      <c r="GM200" s="411"/>
      <c r="GN200" s="411"/>
      <c r="GO200" s="411"/>
      <c r="GP200" s="411"/>
      <c r="GQ200" s="411"/>
      <c r="GR200" s="411"/>
      <c r="GS200" s="411"/>
      <c r="GT200" s="411"/>
      <c r="GU200" s="411"/>
      <c r="GV200" s="411"/>
      <c r="GW200" s="411"/>
      <c r="GX200" s="411"/>
      <c r="GY200" s="411"/>
      <c r="GZ200" s="411"/>
      <c r="HA200" s="411"/>
      <c r="HB200" s="411"/>
      <c r="HC200" s="411"/>
      <c r="HD200" s="411"/>
      <c r="HE200" s="411"/>
      <c r="HF200" s="411"/>
      <c r="HG200" s="411"/>
      <c r="HH200" s="411"/>
      <c r="HI200" s="411"/>
      <c r="HJ200" s="411"/>
      <c r="HK200" s="411"/>
      <c r="HL200" s="411"/>
      <c r="HM200" s="411"/>
      <c r="HN200" s="411"/>
      <c r="HO200" s="411"/>
      <c r="HP200" s="411"/>
      <c r="HQ200" s="411"/>
      <c r="HR200" s="411"/>
      <c r="HS200" s="411"/>
      <c r="HT200" s="411"/>
      <c r="HU200" s="411"/>
      <c r="HV200" s="411"/>
      <c r="HW200" s="411"/>
      <c r="HX200" s="411"/>
      <c r="HY200" s="411"/>
      <c r="HZ200" s="411"/>
      <c r="IA200" s="411"/>
      <c r="IB200" s="411"/>
      <c r="IC200" s="411"/>
      <c r="ID200" s="411"/>
      <c r="IE200" s="411"/>
      <c r="IF200" s="411"/>
      <c r="IG200" s="411"/>
      <c r="IH200" s="411"/>
      <c r="II200" s="411"/>
      <c r="IJ200" s="411"/>
      <c r="IK200" s="411"/>
      <c r="IL200" s="411"/>
      <c r="IM200" s="411"/>
      <c r="IN200" s="411"/>
      <c r="IO200" s="411"/>
      <c r="IP200" s="411"/>
      <c r="IQ200" s="411"/>
      <c r="IR200" s="411"/>
      <c r="IS200" s="411"/>
      <c r="IT200" s="411"/>
      <c r="IU200" s="411"/>
      <c r="IV200" s="411"/>
      <c r="IW200" s="411"/>
      <c r="IX200" s="411"/>
      <c r="IY200" s="411"/>
      <c r="IZ200" s="411"/>
      <c r="JA200" s="411"/>
      <c r="JB200" s="411"/>
      <c r="JC200" s="411"/>
      <c r="JD200" s="411"/>
      <c r="JE200" s="411"/>
      <c r="JF200" s="411"/>
      <c r="JG200" s="411"/>
      <c r="JH200" s="411"/>
      <c r="JI200" s="411"/>
      <c r="JJ200" s="411"/>
      <c r="JK200" s="411"/>
      <c r="JL200" s="411"/>
      <c r="JM200" s="411"/>
      <c r="JN200" s="411"/>
      <c r="JO200" s="411"/>
      <c r="JP200" s="411"/>
      <c r="JQ200" s="411"/>
      <c r="JR200" s="411"/>
      <c r="JS200" s="411"/>
      <c r="JT200" s="411"/>
      <c r="JU200" s="411"/>
      <c r="JV200" s="411"/>
      <c r="JW200" s="411"/>
      <c r="JX200" s="411"/>
      <c r="JY200" s="411"/>
      <c r="JZ200" s="411"/>
      <c r="KA200" s="411"/>
      <c r="KB200" s="411"/>
      <c r="KC200" s="411"/>
      <c r="KD200" s="411"/>
      <c r="KE200" s="411"/>
      <c r="KF200" s="411"/>
      <c r="KG200" s="411"/>
      <c r="KH200" s="411"/>
      <c r="KI200" s="411"/>
      <c r="KJ200" s="411"/>
      <c r="KK200" s="411"/>
      <c r="KL200" s="411"/>
      <c r="KM200" s="411"/>
      <c r="KN200" s="411"/>
      <c r="KO200" s="411"/>
      <c r="KP200" s="411"/>
      <c r="KQ200" s="411"/>
      <c r="KR200" s="411"/>
      <c r="KS200" s="411"/>
      <c r="KT200" s="411"/>
      <c r="KU200" s="411"/>
      <c r="KV200" s="411"/>
      <c r="KW200" s="411"/>
      <c r="KX200" s="411"/>
      <c r="KY200" s="411"/>
      <c r="KZ200" s="411"/>
      <c r="LA200" s="411"/>
      <c r="LB200" s="411"/>
      <c r="LC200" s="411"/>
      <c r="LD200" s="411"/>
      <c r="LE200" s="411"/>
      <c r="LF200" s="411"/>
      <c r="LG200" s="411"/>
      <c r="LH200" s="411"/>
      <c r="LI200" s="411"/>
      <c r="LJ200" s="411"/>
      <c r="LK200" s="411"/>
      <c r="LL200" s="411"/>
      <c r="LM200" s="411"/>
      <c r="LN200" s="411"/>
      <c r="LO200" s="411"/>
      <c r="LP200" s="411"/>
      <c r="LQ200" s="411"/>
      <c r="LR200" s="411"/>
      <c r="LS200" s="411"/>
      <c r="LT200" s="411"/>
      <c r="LU200" s="411"/>
      <c r="LV200" s="411"/>
      <c r="LW200" s="411"/>
      <c r="LX200" s="411"/>
      <c r="LY200" s="411"/>
      <c r="LZ200" s="411"/>
      <c r="MA200" s="411"/>
      <c r="MB200" s="411"/>
      <c r="MC200" s="411"/>
      <c r="MD200" s="411"/>
      <c r="ME200" s="411"/>
      <c r="MF200" s="411"/>
      <c r="MG200" s="411"/>
      <c r="MH200" s="411"/>
      <c r="MI200" s="411"/>
      <c r="MJ200" s="411"/>
      <c r="MK200" s="411"/>
      <c r="ML200" s="411"/>
      <c r="MM200" s="411"/>
      <c r="MN200" s="411"/>
      <c r="MO200" s="411"/>
      <c r="MP200" s="411"/>
      <c r="MQ200" s="411"/>
      <c r="MR200" s="411"/>
      <c r="MS200" s="411"/>
      <c r="MT200" s="411"/>
      <c r="MU200" s="411"/>
      <c r="MV200" s="411"/>
      <c r="MW200" s="411"/>
    </row>
    <row r="201" s="1" customFormat="true" ht="15" hidden="false" customHeight="false" outlineLevel="0" collapsed="false">
      <c r="A201" s="412" t="s">
        <v>838</v>
      </c>
      <c r="B201" s="413"/>
      <c r="C201" s="413"/>
      <c r="D201" s="413"/>
      <c r="E201" s="413"/>
      <c r="F201" s="413"/>
      <c r="G201" s="413"/>
      <c r="H201" s="413"/>
      <c r="I201" s="413"/>
      <c r="J201" s="413"/>
      <c r="K201" s="413"/>
      <c r="L201" s="413"/>
      <c r="M201" s="413"/>
      <c r="N201" s="413"/>
      <c r="O201" s="413"/>
      <c r="P201" s="413"/>
      <c r="Q201" s="413"/>
      <c r="R201" s="413"/>
      <c r="S201" s="413"/>
      <c r="T201" s="413"/>
      <c r="U201" s="413"/>
      <c r="V201" s="413"/>
      <c r="W201" s="413"/>
      <c r="X201" s="413"/>
      <c r="Y201" s="413"/>
      <c r="Z201" s="413"/>
      <c r="AA201" s="413"/>
      <c r="AB201" s="413"/>
      <c r="AC201" s="413"/>
      <c r="AD201" s="413"/>
      <c r="AE201" s="413"/>
      <c r="AF201" s="413"/>
      <c r="AG201" s="413"/>
      <c r="AH201" s="413"/>
      <c r="AI201" s="413"/>
      <c r="AJ201" s="413"/>
      <c r="AK201" s="413"/>
      <c r="AL201" s="413"/>
      <c r="AM201" s="413"/>
      <c r="AN201" s="413"/>
      <c r="AO201" s="413"/>
      <c r="AP201" s="413"/>
      <c r="AQ201" s="413"/>
      <c r="AR201" s="413"/>
      <c r="AS201" s="413"/>
      <c r="AT201" s="413"/>
      <c r="AU201" s="413"/>
      <c r="AV201" s="413"/>
      <c r="AW201" s="413"/>
      <c r="AX201" s="413"/>
      <c r="AY201" s="413"/>
      <c r="AZ201" s="413"/>
      <c r="BA201" s="413"/>
      <c r="BB201" s="413"/>
      <c r="BC201" s="413"/>
      <c r="BD201" s="413"/>
      <c r="BE201" s="413"/>
      <c r="BF201" s="413"/>
      <c r="BG201" s="413"/>
      <c r="BH201" s="413"/>
      <c r="BI201" s="413"/>
      <c r="BJ201" s="413"/>
      <c r="BK201" s="413"/>
      <c r="BL201" s="413"/>
      <c r="BM201" s="413"/>
      <c r="BN201" s="413"/>
      <c r="BO201" s="413"/>
      <c r="BP201" s="413"/>
      <c r="BQ201" s="413"/>
      <c r="BR201" s="413"/>
      <c r="BS201" s="413"/>
      <c r="BT201" s="413"/>
      <c r="BU201" s="413"/>
      <c r="BV201" s="413"/>
      <c r="BW201" s="413"/>
      <c r="BX201" s="413"/>
      <c r="BY201" s="413"/>
      <c r="BZ201" s="413"/>
      <c r="CA201" s="413"/>
      <c r="CB201" s="413"/>
      <c r="CC201" s="413"/>
      <c r="CD201" s="413"/>
      <c r="CE201" s="413"/>
      <c r="CF201" s="413"/>
      <c r="CG201" s="413"/>
      <c r="CH201" s="413"/>
      <c r="CI201" s="413"/>
      <c r="CJ201" s="413"/>
      <c r="CK201" s="413"/>
      <c r="CL201" s="413"/>
      <c r="CM201" s="413"/>
      <c r="CN201" s="413"/>
      <c r="CO201" s="413"/>
      <c r="CP201" s="413"/>
      <c r="CQ201" s="413"/>
      <c r="CR201" s="413"/>
      <c r="CS201" s="413"/>
      <c r="CT201" s="413"/>
      <c r="CU201" s="413"/>
      <c r="CV201" s="413"/>
      <c r="CW201" s="413"/>
      <c r="CX201" s="413"/>
      <c r="CY201" s="413"/>
      <c r="CZ201" s="413"/>
      <c r="DA201" s="413"/>
      <c r="DB201" s="413"/>
      <c r="DC201" s="413"/>
      <c r="DD201" s="413"/>
      <c r="DE201" s="413"/>
      <c r="DF201" s="413"/>
      <c r="DG201" s="413"/>
      <c r="DH201" s="413"/>
      <c r="DI201" s="413"/>
      <c r="DJ201" s="413"/>
      <c r="DK201" s="413"/>
      <c r="DL201" s="413"/>
      <c r="DM201" s="413"/>
      <c r="DN201" s="413"/>
      <c r="DO201" s="413"/>
      <c r="DP201" s="413"/>
      <c r="DQ201" s="413"/>
      <c r="DR201" s="413"/>
      <c r="DS201" s="413"/>
      <c r="DT201" s="413"/>
      <c r="DU201" s="413"/>
      <c r="DV201" s="413"/>
      <c r="DW201" s="413"/>
      <c r="DX201" s="413"/>
      <c r="DY201" s="413"/>
      <c r="DZ201" s="413"/>
      <c r="EA201" s="413"/>
      <c r="EB201" s="413"/>
      <c r="EC201" s="413"/>
      <c r="ED201" s="413"/>
      <c r="EE201" s="413"/>
      <c r="EF201" s="413"/>
      <c r="EG201" s="413"/>
      <c r="EH201" s="413"/>
      <c r="EI201" s="413"/>
      <c r="EJ201" s="413"/>
      <c r="EK201" s="413"/>
      <c r="EL201" s="413"/>
      <c r="EM201" s="413"/>
      <c r="EN201" s="413"/>
      <c r="EO201" s="413"/>
      <c r="EP201" s="413"/>
      <c r="EQ201" s="413"/>
      <c r="ER201" s="413"/>
      <c r="ES201" s="413"/>
      <c r="ET201" s="413"/>
      <c r="EU201" s="413"/>
      <c r="EV201" s="413"/>
      <c r="EW201" s="413"/>
      <c r="EX201" s="413"/>
      <c r="EY201" s="413"/>
      <c r="EZ201" s="413"/>
      <c r="FA201" s="413"/>
      <c r="FB201" s="413"/>
      <c r="FC201" s="413"/>
      <c r="FD201" s="413"/>
      <c r="FE201" s="413"/>
      <c r="FF201" s="413"/>
      <c r="FG201" s="413"/>
      <c r="FH201" s="413"/>
      <c r="FI201" s="413"/>
      <c r="FJ201" s="413"/>
      <c r="FK201" s="413"/>
      <c r="FL201" s="413"/>
      <c r="FM201" s="413"/>
      <c r="FN201" s="413"/>
      <c r="FO201" s="413"/>
      <c r="FP201" s="413"/>
      <c r="FQ201" s="413"/>
      <c r="FR201" s="413"/>
      <c r="FS201" s="413"/>
      <c r="FT201" s="413"/>
      <c r="FU201" s="413"/>
      <c r="FV201" s="413"/>
      <c r="FW201" s="413"/>
      <c r="FX201" s="413"/>
      <c r="FY201" s="413"/>
      <c r="FZ201" s="413"/>
      <c r="GA201" s="413"/>
      <c r="GB201" s="413"/>
      <c r="GC201" s="413"/>
      <c r="GD201" s="413"/>
      <c r="GE201" s="413"/>
      <c r="GF201" s="413"/>
      <c r="GG201" s="413"/>
      <c r="GH201" s="413"/>
      <c r="GI201" s="413"/>
      <c r="GJ201" s="413"/>
      <c r="GK201" s="413"/>
      <c r="GL201" s="413"/>
      <c r="GM201" s="413"/>
      <c r="GN201" s="413"/>
      <c r="GO201" s="413"/>
      <c r="GP201" s="413"/>
      <c r="GQ201" s="413"/>
      <c r="GR201" s="413"/>
      <c r="GS201" s="413"/>
      <c r="GT201" s="413"/>
      <c r="GU201" s="413"/>
      <c r="GV201" s="413"/>
      <c r="GW201" s="413"/>
      <c r="GX201" s="413"/>
      <c r="GY201" s="413"/>
      <c r="GZ201" s="413"/>
      <c r="HA201" s="413"/>
      <c r="HB201" s="413"/>
      <c r="HC201" s="413"/>
      <c r="HD201" s="413"/>
      <c r="HE201" s="413"/>
      <c r="HF201" s="413"/>
      <c r="HG201" s="413"/>
      <c r="HH201" s="413"/>
      <c r="HI201" s="413"/>
      <c r="HJ201" s="413"/>
      <c r="HK201" s="413"/>
      <c r="HL201" s="413"/>
      <c r="HM201" s="413"/>
      <c r="HN201" s="413"/>
      <c r="HO201" s="413"/>
      <c r="HP201" s="413"/>
      <c r="HQ201" s="413"/>
      <c r="HR201" s="413"/>
      <c r="HS201" s="413"/>
      <c r="HT201" s="413"/>
      <c r="HU201" s="413"/>
      <c r="HV201" s="413"/>
      <c r="HW201" s="413"/>
      <c r="HX201" s="413"/>
      <c r="HY201" s="413"/>
      <c r="HZ201" s="413"/>
      <c r="IA201" s="413"/>
      <c r="IB201" s="413"/>
      <c r="IC201" s="413"/>
      <c r="ID201" s="413"/>
      <c r="IE201" s="413"/>
      <c r="IF201" s="413"/>
      <c r="IG201" s="413"/>
      <c r="IH201" s="413"/>
      <c r="II201" s="413"/>
      <c r="IJ201" s="413"/>
      <c r="IK201" s="413"/>
      <c r="IL201" s="413"/>
      <c r="IM201" s="413"/>
      <c r="IN201" s="413"/>
      <c r="IO201" s="413"/>
      <c r="IP201" s="413"/>
      <c r="IQ201" s="413"/>
      <c r="IR201" s="413"/>
      <c r="IS201" s="413"/>
      <c r="IT201" s="413"/>
      <c r="IU201" s="413"/>
      <c r="IV201" s="413"/>
      <c r="IW201" s="413"/>
      <c r="IX201" s="413"/>
      <c r="IY201" s="413"/>
      <c r="IZ201" s="413"/>
      <c r="JA201" s="413"/>
      <c r="JB201" s="413"/>
      <c r="JC201" s="413"/>
      <c r="JD201" s="413"/>
      <c r="JE201" s="413"/>
      <c r="JF201" s="413"/>
      <c r="JG201" s="413"/>
      <c r="JH201" s="413"/>
      <c r="JI201" s="413"/>
      <c r="JJ201" s="413"/>
      <c r="JK201" s="413"/>
      <c r="JL201" s="413"/>
      <c r="JM201" s="413"/>
      <c r="JN201" s="413"/>
      <c r="JO201" s="413"/>
      <c r="JP201" s="413"/>
      <c r="JQ201" s="413"/>
      <c r="JR201" s="413"/>
      <c r="JS201" s="413"/>
      <c r="JT201" s="413"/>
      <c r="JU201" s="413"/>
      <c r="JV201" s="413"/>
      <c r="JW201" s="413"/>
      <c r="JX201" s="413"/>
      <c r="JY201" s="413"/>
      <c r="JZ201" s="413"/>
      <c r="KA201" s="413"/>
      <c r="KB201" s="413"/>
      <c r="KC201" s="413"/>
      <c r="KD201" s="413"/>
      <c r="KE201" s="413"/>
      <c r="KF201" s="413"/>
      <c r="KG201" s="413"/>
      <c r="KH201" s="413"/>
      <c r="KI201" s="413"/>
      <c r="KJ201" s="413"/>
      <c r="KK201" s="413"/>
      <c r="KL201" s="413"/>
      <c r="KM201" s="413"/>
      <c r="KN201" s="413"/>
      <c r="KO201" s="413"/>
      <c r="KP201" s="413"/>
      <c r="KQ201" s="413"/>
      <c r="KR201" s="413"/>
      <c r="KS201" s="413"/>
      <c r="KT201" s="413"/>
      <c r="KU201" s="413"/>
      <c r="KV201" s="413"/>
      <c r="KW201" s="413"/>
      <c r="KX201" s="413"/>
      <c r="KY201" s="413"/>
      <c r="KZ201" s="413"/>
      <c r="LA201" s="413"/>
      <c r="LB201" s="413"/>
      <c r="LC201" s="413"/>
      <c r="LD201" s="413"/>
      <c r="LE201" s="413"/>
      <c r="LF201" s="413"/>
      <c r="LG201" s="413"/>
      <c r="LH201" s="413"/>
      <c r="LI201" s="413"/>
      <c r="LJ201" s="413"/>
      <c r="LK201" s="413"/>
      <c r="LL201" s="413"/>
      <c r="LM201" s="413"/>
      <c r="LN201" s="413"/>
      <c r="LO201" s="413"/>
      <c r="LP201" s="413"/>
      <c r="LQ201" s="413"/>
      <c r="LR201" s="413"/>
      <c r="LS201" s="413"/>
      <c r="LT201" s="413"/>
      <c r="LU201" s="413"/>
      <c r="LV201" s="413"/>
      <c r="LW201" s="413"/>
      <c r="LX201" s="413"/>
      <c r="LY201" s="413"/>
      <c r="LZ201" s="413"/>
      <c r="MA201" s="413"/>
      <c r="MB201" s="413"/>
      <c r="MC201" s="413"/>
      <c r="MD201" s="413"/>
      <c r="ME201" s="413"/>
      <c r="MF201" s="413"/>
      <c r="MG201" s="413"/>
      <c r="MH201" s="413"/>
      <c r="MI201" s="413"/>
      <c r="MJ201" s="413"/>
      <c r="MK201" s="413"/>
      <c r="ML201" s="413"/>
      <c r="MM201" s="413"/>
      <c r="MN201" s="413"/>
      <c r="MO201" s="413"/>
      <c r="MP201" s="413"/>
      <c r="MQ201" s="413"/>
      <c r="MR201" s="413"/>
      <c r="MS201" s="413"/>
      <c r="MT201" s="413"/>
      <c r="MU201" s="413"/>
      <c r="MV201" s="413"/>
      <c r="MW201" s="413"/>
    </row>
    <row r="202" s="1" customFormat="true" ht="15" hidden="false" customHeight="false" outlineLevel="0" collapsed="false">
      <c r="A202" s="410" t="s">
        <v>839</v>
      </c>
      <c r="B202" s="411"/>
      <c r="C202" s="411"/>
      <c r="D202" s="411"/>
      <c r="E202" s="411"/>
      <c r="F202" s="411"/>
      <c r="G202" s="411"/>
      <c r="H202" s="411"/>
      <c r="I202" s="411"/>
      <c r="J202" s="411"/>
      <c r="K202" s="411"/>
      <c r="L202" s="411"/>
      <c r="M202" s="411"/>
      <c r="N202" s="411"/>
      <c r="O202" s="411"/>
      <c r="P202" s="411"/>
      <c r="Q202" s="411"/>
      <c r="R202" s="411"/>
      <c r="S202" s="411"/>
      <c r="T202" s="411"/>
      <c r="U202" s="411"/>
      <c r="V202" s="411"/>
      <c r="W202" s="411"/>
      <c r="X202" s="411"/>
      <c r="Y202" s="411"/>
      <c r="Z202" s="411"/>
      <c r="AA202" s="411"/>
      <c r="AB202" s="411"/>
      <c r="AC202" s="411"/>
      <c r="AD202" s="411"/>
      <c r="AE202" s="411"/>
      <c r="AF202" s="411"/>
      <c r="AG202" s="411"/>
      <c r="AH202" s="411"/>
      <c r="AI202" s="411"/>
      <c r="AJ202" s="411"/>
      <c r="AK202" s="411"/>
      <c r="AL202" s="411"/>
      <c r="AM202" s="411"/>
      <c r="AN202" s="411"/>
      <c r="AO202" s="411"/>
      <c r="AP202" s="411"/>
      <c r="AQ202" s="411"/>
      <c r="AR202" s="411"/>
      <c r="AS202" s="411"/>
      <c r="AT202" s="411"/>
      <c r="AU202" s="411"/>
      <c r="AV202" s="411"/>
      <c r="AW202" s="411"/>
      <c r="AX202" s="411"/>
      <c r="AY202" s="411"/>
      <c r="AZ202" s="411"/>
      <c r="BA202" s="411"/>
      <c r="BB202" s="411"/>
      <c r="BC202" s="411"/>
      <c r="BD202" s="411"/>
      <c r="BE202" s="411"/>
      <c r="BF202" s="411"/>
      <c r="BG202" s="411"/>
      <c r="BH202" s="411"/>
      <c r="BI202" s="411"/>
      <c r="BJ202" s="411"/>
      <c r="BK202" s="411"/>
      <c r="BL202" s="411"/>
      <c r="BM202" s="411"/>
      <c r="BN202" s="411"/>
      <c r="BO202" s="411"/>
      <c r="BP202" s="411"/>
      <c r="BQ202" s="411"/>
      <c r="BR202" s="411"/>
      <c r="BS202" s="411"/>
      <c r="BT202" s="411"/>
      <c r="BU202" s="411"/>
      <c r="BV202" s="411"/>
      <c r="BW202" s="411"/>
      <c r="BX202" s="411"/>
      <c r="BY202" s="411"/>
      <c r="BZ202" s="411"/>
      <c r="CA202" s="411"/>
      <c r="CB202" s="411"/>
      <c r="CC202" s="411"/>
      <c r="CD202" s="411"/>
      <c r="CE202" s="411"/>
      <c r="CF202" s="411"/>
      <c r="CG202" s="411"/>
      <c r="CH202" s="411"/>
      <c r="CI202" s="411"/>
      <c r="CJ202" s="411"/>
      <c r="CK202" s="411"/>
      <c r="CL202" s="411"/>
      <c r="CM202" s="411"/>
      <c r="CN202" s="411"/>
      <c r="CO202" s="411"/>
      <c r="CP202" s="411"/>
      <c r="CQ202" s="411"/>
      <c r="CR202" s="411"/>
      <c r="CS202" s="411"/>
      <c r="CT202" s="411"/>
      <c r="CU202" s="411"/>
      <c r="CV202" s="411"/>
      <c r="CW202" s="411"/>
      <c r="CX202" s="411"/>
      <c r="CY202" s="411"/>
      <c r="CZ202" s="411"/>
      <c r="DA202" s="411"/>
      <c r="DB202" s="411"/>
      <c r="DC202" s="411"/>
      <c r="DD202" s="411"/>
      <c r="DE202" s="411"/>
      <c r="DF202" s="411"/>
      <c r="DG202" s="411"/>
      <c r="DH202" s="411"/>
      <c r="DI202" s="411"/>
      <c r="DJ202" s="411"/>
      <c r="DK202" s="411"/>
      <c r="DL202" s="411"/>
      <c r="DM202" s="411"/>
      <c r="DN202" s="411"/>
      <c r="DO202" s="411"/>
      <c r="DP202" s="411"/>
      <c r="DQ202" s="411"/>
      <c r="DR202" s="411"/>
      <c r="DS202" s="411"/>
      <c r="DT202" s="411"/>
      <c r="DU202" s="411"/>
      <c r="DV202" s="411"/>
      <c r="DW202" s="411"/>
      <c r="DX202" s="411"/>
      <c r="DY202" s="411"/>
      <c r="DZ202" s="411"/>
      <c r="EA202" s="411"/>
      <c r="EB202" s="411"/>
      <c r="EC202" s="411"/>
      <c r="ED202" s="411"/>
      <c r="EE202" s="411"/>
      <c r="EF202" s="411"/>
      <c r="EG202" s="411"/>
      <c r="EH202" s="411"/>
      <c r="EI202" s="411"/>
      <c r="EJ202" s="411"/>
      <c r="EK202" s="411"/>
      <c r="EL202" s="411"/>
      <c r="EM202" s="411"/>
      <c r="EN202" s="411"/>
      <c r="EO202" s="411"/>
      <c r="EP202" s="411"/>
      <c r="EQ202" s="411"/>
      <c r="ER202" s="411"/>
      <c r="ES202" s="411"/>
      <c r="ET202" s="411"/>
      <c r="EU202" s="411"/>
      <c r="EV202" s="411"/>
      <c r="EW202" s="411"/>
      <c r="EX202" s="411"/>
      <c r="EY202" s="411"/>
      <c r="EZ202" s="411"/>
      <c r="FA202" s="411"/>
      <c r="FB202" s="411"/>
      <c r="FC202" s="411"/>
      <c r="FD202" s="411"/>
      <c r="FE202" s="411"/>
      <c r="FF202" s="411"/>
      <c r="FG202" s="411"/>
      <c r="FH202" s="411"/>
      <c r="FI202" s="411"/>
      <c r="FJ202" s="411"/>
      <c r="FK202" s="411"/>
      <c r="FL202" s="411"/>
      <c r="FM202" s="411"/>
      <c r="FN202" s="411"/>
      <c r="FO202" s="411"/>
      <c r="FP202" s="411"/>
      <c r="FQ202" s="411"/>
      <c r="FR202" s="411"/>
      <c r="FS202" s="411"/>
      <c r="FT202" s="411"/>
      <c r="FU202" s="411"/>
      <c r="FV202" s="411"/>
      <c r="FW202" s="411"/>
      <c r="FX202" s="411"/>
      <c r="FY202" s="411"/>
      <c r="FZ202" s="411"/>
      <c r="GA202" s="411"/>
      <c r="GB202" s="411"/>
      <c r="GC202" s="411"/>
      <c r="GD202" s="411"/>
      <c r="GE202" s="411"/>
      <c r="GF202" s="411"/>
      <c r="GG202" s="411"/>
      <c r="GH202" s="411"/>
      <c r="GI202" s="411"/>
      <c r="GJ202" s="411"/>
      <c r="GK202" s="411"/>
      <c r="GL202" s="411"/>
      <c r="GM202" s="411"/>
      <c r="GN202" s="411"/>
      <c r="GO202" s="411"/>
      <c r="GP202" s="411"/>
      <c r="GQ202" s="411"/>
      <c r="GR202" s="411"/>
      <c r="GS202" s="411"/>
      <c r="GT202" s="411"/>
      <c r="GU202" s="411"/>
      <c r="GV202" s="411"/>
      <c r="GW202" s="411"/>
      <c r="GX202" s="411"/>
      <c r="GY202" s="411"/>
      <c r="GZ202" s="411"/>
      <c r="HA202" s="411"/>
      <c r="HB202" s="411"/>
      <c r="HC202" s="411"/>
      <c r="HD202" s="411"/>
      <c r="HE202" s="411"/>
      <c r="HF202" s="411"/>
      <c r="HG202" s="411"/>
      <c r="HH202" s="411"/>
      <c r="HI202" s="411"/>
      <c r="HJ202" s="411"/>
      <c r="HK202" s="411"/>
      <c r="HL202" s="411"/>
      <c r="HM202" s="411"/>
      <c r="HN202" s="411"/>
      <c r="HO202" s="411"/>
      <c r="HP202" s="411"/>
      <c r="HQ202" s="411"/>
      <c r="HR202" s="411"/>
      <c r="HS202" s="411"/>
      <c r="HT202" s="411"/>
      <c r="HU202" s="411"/>
      <c r="HV202" s="411"/>
      <c r="HW202" s="411"/>
      <c r="HX202" s="411"/>
      <c r="HY202" s="411"/>
      <c r="HZ202" s="411"/>
      <c r="IA202" s="411"/>
      <c r="IB202" s="411"/>
      <c r="IC202" s="411"/>
      <c r="ID202" s="411"/>
      <c r="IE202" s="411"/>
      <c r="IF202" s="411"/>
      <c r="IG202" s="411"/>
      <c r="IH202" s="411"/>
      <c r="II202" s="411"/>
      <c r="IJ202" s="411"/>
      <c r="IK202" s="411"/>
      <c r="IL202" s="411"/>
      <c r="IM202" s="411"/>
      <c r="IN202" s="411"/>
      <c r="IO202" s="411"/>
      <c r="IP202" s="411"/>
      <c r="IQ202" s="411"/>
      <c r="IR202" s="411"/>
      <c r="IS202" s="411"/>
      <c r="IT202" s="411"/>
      <c r="IU202" s="411"/>
      <c r="IV202" s="411"/>
      <c r="IW202" s="411"/>
      <c r="IX202" s="411"/>
      <c r="IY202" s="411"/>
      <c r="IZ202" s="411"/>
      <c r="JA202" s="411"/>
      <c r="JB202" s="411"/>
      <c r="JC202" s="411"/>
      <c r="JD202" s="411"/>
      <c r="JE202" s="411"/>
      <c r="JF202" s="411"/>
      <c r="JG202" s="411"/>
      <c r="JH202" s="411"/>
      <c r="JI202" s="411"/>
      <c r="JJ202" s="411"/>
      <c r="JK202" s="411"/>
      <c r="JL202" s="411"/>
      <c r="JM202" s="411"/>
      <c r="JN202" s="411"/>
      <c r="JO202" s="411"/>
      <c r="JP202" s="411"/>
      <c r="JQ202" s="411"/>
      <c r="JR202" s="411"/>
      <c r="JS202" s="411"/>
      <c r="JT202" s="411"/>
      <c r="JU202" s="411"/>
      <c r="JV202" s="411"/>
      <c r="JW202" s="411"/>
      <c r="JX202" s="411"/>
      <c r="JY202" s="411"/>
      <c r="JZ202" s="411"/>
      <c r="KA202" s="411"/>
      <c r="KB202" s="411"/>
      <c r="KC202" s="411"/>
      <c r="KD202" s="411"/>
      <c r="KE202" s="411"/>
      <c r="KF202" s="411"/>
      <c r="KG202" s="411"/>
      <c r="KH202" s="411"/>
      <c r="KI202" s="411"/>
      <c r="KJ202" s="411"/>
      <c r="KK202" s="411"/>
      <c r="KL202" s="411"/>
      <c r="KM202" s="411"/>
      <c r="KN202" s="411"/>
      <c r="KO202" s="411"/>
      <c r="KP202" s="411"/>
      <c r="KQ202" s="411"/>
      <c r="KR202" s="411"/>
      <c r="KS202" s="411"/>
      <c r="KT202" s="411"/>
      <c r="KU202" s="411"/>
      <c r="KV202" s="411"/>
      <c r="KW202" s="411"/>
      <c r="KX202" s="411"/>
      <c r="KY202" s="411"/>
      <c r="KZ202" s="411"/>
      <c r="LA202" s="411"/>
      <c r="LB202" s="411"/>
      <c r="LC202" s="411"/>
      <c r="LD202" s="411"/>
      <c r="LE202" s="411"/>
      <c r="LF202" s="411"/>
      <c r="LG202" s="411"/>
      <c r="LH202" s="411"/>
      <c r="LI202" s="411"/>
      <c r="LJ202" s="411"/>
      <c r="LK202" s="411"/>
      <c r="LL202" s="411"/>
      <c r="LM202" s="411"/>
      <c r="LN202" s="411"/>
      <c r="LO202" s="411"/>
      <c r="LP202" s="411"/>
      <c r="LQ202" s="411"/>
      <c r="LR202" s="411"/>
      <c r="LS202" s="411"/>
      <c r="LT202" s="411"/>
      <c r="LU202" s="411"/>
      <c r="LV202" s="411"/>
      <c r="LW202" s="411"/>
      <c r="LX202" s="411"/>
      <c r="LY202" s="411"/>
      <c r="LZ202" s="411"/>
      <c r="MA202" s="411"/>
      <c r="MB202" s="411"/>
      <c r="MC202" s="411"/>
      <c r="MD202" s="411"/>
      <c r="ME202" s="411"/>
      <c r="MF202" s="411"/>
      <c r="MG202" s="411"/>
      <c r="MH202" s="411"/>
      <c r="MI202" s="411"/>
      <c r="MJ202" s="411"/>
      <c r="MK202" s="411"/>
      <c r="ML202" s="411"/>
      <c r="MM202" s="411"/>
      <c r="MN202" s="411"/>
      <c r="MO202" s="411"/>
      <c r="MP202" s="411"/>
      <c r="MQ202" s="411"/>
      <c r="MR202" s="411"/>
      <c r="MS202" s="411"/>
      <c r="MT202" s="411"/>
      <c r="MU202" s="411"/>
      <c r="MV202" s="411"/>
      <c r="MW202" s="411"/>
    </row>
    <row r="203" s="1" customFormat="true" ht="15" hidden="false" customHeight="false" outlineLevel="0" collapsed="false">
      <c r="A203" s="410" t="s">
        <v>840</v>
      </c>
      <c r="B203" s="411"/>
      <c r="C203" s="411"/>
      <c r="D203" s="411"/>
      <c r="E203" s="411"/>
      <c r="F203" s="411"/>
      <c r="G203" s="411"/>
      <c r="H203" s="411"/>
      <c r="I203" s="411"/>
      <c r="J203" s="411"/>
      <c r="K203" s="411"/>
      <c r="L203" s="411"/>
      <c r="M203" s="411"/>
      <c r="N203" s="411"/>
      <c r="O203" s="411"/>
      <c r="P203" s="411"/>
      <c r="Q203" s="411"/>
      <c r="R203" s="411"/>
      <c r="S203" s="411"/>
      <c r="T203" s="411"/>
      <c r="U203" s="411"/>
      <c r="V203" s="411"/>
      <c r="W203" s="411"/>
      <c r="X203" s="411"/>
      <c r="Y203" s="411"/>
      <c r="Z203" s="411"/>
      <c r="AA203" s="411"/>
      <c r="AB203" s="411"/>
      <c r="AC203" s="411"/>
      <c r="AD203" s="411"/>
      <c r="AE203" s="411"/>
      <c r="AF203" s="411"/>
      <c r="AG203" s="411"/>
      <c r="AH203" s="411"/>
      <c r="AI203" s="411"/>
      <c r="AJ203" s="411"/>
      <c r="AK203" s="411"/>
      <c r="AL203" s="411"/>
      <c r="AM203" s="411"/>
      <c r="AN203" s="411"/>
      <c r="AO203" s="411"/>
      <c r="AP203" s="411"/>
      <c r="AQ203" s="411"/>
      <c r="AR203" s="411"/>
      <c r="AS203" s="411"/>
      <c r="AT203" s="411"/>
      <c r="AU203" s="411"/>
      <c r="AV203" s="411"/>
      <c r="AW203" s="411"/>
      <c r="AX203" s="411"/>
      <c r="AY203" s="411"/>
      <c r="AZ203" s="411"/>
      <c r="BA203" s="411"/>
      <c r="BB203" s="411"/>
      <c r="BC203" s="411"/>
      <c r="BD203" s="411"/>
      <c r="BE203" s="411"/>
      <c r="BF203" s="411"/>
      <c r="BG203" s="411"/>
      <c r="BH203" s="411"/>
      <c r="BI203" s="411"/>
      <c r="BJ203" s="411"/>
      <c r="BK203" s="411"/>
      <c r="BL203" s="411"/>
      <c r="BM203" s="411"/>
      <c r="BN203" s="411"/>
      <c r="BO203" s="411"/>
      <c r="BP203" s="411"/>
      <c r="BQ203" s="411"/>
      <c r="BR203" s="411"/>
      <c r="BS203" s="411"/>
      <c r="BT203" s="411"/>
      <c r="BU203" s="411"/>
      <c r="BV203" s="411"/>
      <c r="BW203" s="411"/>
      <c r="BX203" s="411"/>
      <c r="BY203" s="411"/>
      <c r="BZ203" s="411"/>
      <c r="CA203" s="411"/>
      <c r="CB203" s="411"/>
      <c r="CC203" s="411"/>
      <c r="CD203" s="411"/>
      <c r="CE203" s="411"/>
      <c r="CF203" s="411"/>
      <c r="CG203" s="411"/>
      <c r="CH203" s="411"/>
      <c r="CI203" s="411"/>
      <c r="CJ203" s="411"/>
      <c r="CK203" s="411"/>
      <c r="CL203" s="411"/>
      <c r="CM203" s="411"/>
      <c r="CN203" s="411"/>
      <c r="CO203" s="411"/>
      <c r="CP203" s="411"/>
      <c r="CQ203" s="411"/>
      <c r="CR203" s="411"/>
      <c r="CS203" s="411"/>
      <c r="CT203" s="411"/>
      <c r="CU203" s="411"/>
      <c r="CV203" s="411"/>
      <c r="CW203" s="411"/>
      <c r="CX203" s="411"/>
      <c r="CY203" s="411"/>
      <c r="CZ203" s="411"/>
      <c r="DA203" s="411"/>
      <c r="DB203" s="411"/>
      <c r="DC203" s="411"/>
      <c r="DD203" s="411"/>
      <c r="DE203" s="411"/>
      <c r="DF203" s="411"/>
      <c r="DG203" s="411"/>
      <c r="DH203" s="411"/>
      <c r="DI203" s="411"/>
      <c r="DJ203" s="411"/>
      <c r="DK203" s="411"/>
      <c r="DL203" s="411"/>
      <c r="DM203" s="411"/>
      <c r="DN203" s="411"/>
      <c r="DO203" s="411"/>
      <c r="DP203" s="411"/>
      <c r="DQ203" s="411"/>
      <c r="DR203" s="411"/>
      <c r="DS203" s="411"/>
      <c r="DT203" s="411"/>
      <c r="DU203" s="411"/>
      <c r="DV203" s="411"/>
      <c r="DW203" s="411"/>
      <c r="DX203" s="411"/>
      <c r="DY203" s="411"/>
      <c r="DZ203" s="411"/>
      <c r="EA203" s="411"/>
      <c r="EB203" s="411"/>
      <c r="EC203" s="411"/>
      <c r="ED203" s="411"/>
      <c r="EE203" s="411"/>
      <c r="EF203" s="411"/>
      <c r="EG203" s="411"/>
      <c r="EH203" s="411"/>
      <c r="EI203" s="411"/>
      <c r="EJ203" s="411"/>
      <c r="EK203" s="411"/>
      <c r="EL203" s="411"/>
      <c r="EM203" s="411"/>
      <c r="EN203" s="411"/>
      <c r="EO203" s="411"/>
      <c r="EP203" s="411"/>
      <c r="EQ203" s="411"/>
      <c r="ER203" s="411"/>
      <c r="ES203" s="411"/>
      <c r="ET203" s="411"/>
      <c r="EU203" s="411"/>
      <c r="EV203" s="411"/>
      <c r="EW203" s="411"/>
      <c r="EX203" s="411"/>
      <c r="EY203" s="411"/>
      <c r="EZ203" s="411"/>
      <c r="FA203" s="411"/>
      <c r="FB203" s="411"/>
      <c r="FC203" s="411"/>
      <c r="FD203" s="411"/>
      <c r="FE203" s="411"/>
      <c r="FF203" s="411"/>
      <c r="FG203" s="411"/>
      <c r="FH203" s="411"/>
      <c r="FI203" s="411"/>
      <c r="FJ203" s="411"/>
      <c r="FK203" s="411"/>
      <c r="FL203" s="411"/>
      <c r="FM203" s="411"/>
      <c r="FN203" s="411"/>
      <c r="FO203" s="411"/>
      <c r="FP203" s="411"/>
      <c r="FQ203" s="411"/>
      <c r="FR203" s="411"/>
      <c r="FS203" s="411"/>
      <c r="FT203" s="411"/>
      <c r="FU203" s="411"/>
      <c r="FV203" s="411"/>
      <c r="FW203" s="411"/>
      <c r="FX203" s="411"/>
      <c r="FY203" s="411"/>
      <c r="FZ203" s="411"/>
      <c r="GA203" s="411"/>
      <c r="GB203" s="411"/>
      <c r="GC203" s="411"/>
      <c r="GD203" s="411"/>
      <c r="GE203" s="411"/>
      <c r="GF203" s="411"/>
      <c r="GG203" s="411"/>
      <c r="GH203" s="411"/>
      <c r="GI203" s="411"/>
      <c r="GJ203" s="411"/>
      <c r="GK203" s="411"/>
      <c r="GL203" s="411"/>
      <c r="GM203" s="411"/>
      <c r="GN203" s="411"/>
      <c r="GO203" s="411"/>
      <c r="GP203" s="411"/>
      <c r="GQ203" s="411"/>
      <c r="GR203" s="411"/>
      <c r="GS203" s="411"/>
      <c r="GT203" s="411"/>
      <c r="GU203" s="411"/>
      <c r="GV203" s="411"/>
      <c r="GW203" s="411"/>
      <c r="GX203" s="411"/>
      <c r="GY203" s="411"/>
      <c r="GZ203" s="411"/>
      <c r="HA203" s="411"/>
      <c r="HB203" s="411"/>
      <c r="HC203" s="411"/>
      <c r="HD203" s="411"/>
      <c r="HE203" s="411"/>
      <c r="HF203" s="411"/>
      <c r="HG203" s="411"/>
      <c r="HH203" s="411"/>
      <c r="HI203" s="411"/>
      <c r="HJ203" s="411"/>
      <c r="HK203" s="411"/>
      <c r="HL203" s="411"/>
      <c r="HM203" s="411"/>
      <c r="HN203" s="411"/>
      <c r="HO203" s="411"/>
      <c r="HP203" s="411"/>
      <c r="HQ203" s="411"/>
      <c r="HR203" s="411"/>
      <c r="HS203" s="411"/>
      <c r="HT203" s="411"/>
      <c r="HU203" s="411"/>
      <c r="HV203" s="411"/>
      <c r="HW203" s="411"/>
      <c r="HX203" s="411"/>
      <c r="HY203" s="411"/>
      <c r="HZ203" s="411"/>
      <c r="IA203" s="411"/>
      <c r="IB203" s="411"/>
      <c r="IC203" s="411"/>
      <c r="ID203" s="411"/>
      <c r="IE203" s="411"/>
      <c r="IF203" s="411"/>
      <c r="IG203" s="411"/>
      <c r="IH203" s="411"/>
      <c r="II203" s="411"/>
      <c r="IJ203" s="411"/>
      <c r="IK203" s="411"/>
      <c r="IL203" s="411"/>
      <c r="IM203" s="411"/>
      <c r="IN203" s="411"/>
      <c r="IO203" s="411"/>
      <c r="IP203" s="411"/>
      <c r="IQ203" s="411"/>
      <c r="IR203" s="411"/>
      <c r="IS203" s="411"/>
      <c r="IT203" s="411"/>
      <c r="IU203" s="411"/>
      <c r="IV203" s="411"/>
      <c r="IW203" s="411"/>
      <c r="IX203" s="411"/>
      <c r="IY203" s="411"/>
      <c r="IZ203" s="411"/>
      <c r="JA203" s="411"/>
      <c r="JB203" s="411"/>
      <c r="JC203" s="411"/>
      <c r="JD203" s="411"/>
      <c r="JE203" s="411"/>
      <c r="JF203" s="411"/>
      <c r="JG203" s="411"/>
      <c r="JH203" s="411"/>
      <c r="JI203" s="411"/>
      <c r="JJ203" s="411"/>
      <c r="JK203" s="411"/>
      <c r="JL203" s="411"/>
      <c r="JM203" s="411"/>
      <c r="JN203" s="411"/>
      <c r="JO203" s="411"/>
      <c r="JP203" s="411"/>
      <c r="JQ203" s="411"/>
      <c r="JR203" s="411"/>
      <c r="JS203" s="411"/>
      <c r="JT203" s="411"/>
      <c r="JU203" s="411"/>
      <c r="JV203" s="411"/>
      <c r="JW203" s="411"/>
      <c r="JX203" s="411"/>
      <c r="JY203" s="411"/>
      <c r="JZ203" s="411"/>
      <c r="KA203" s="411"/>
      <c r="KB203" s="411"/>
      <c r="KC203" s="411"/>
      <c r="KD203" s="411"/>
      <c r="KE203" s="411"/>
      <c r="KF203" s="411"/>
      <c r="KG203" s="411"/>
      <c r="KH203" s="411"/>
      <c r="KI203" s="411"/>
      <c r="KJ203" s="411"/>
      <c r="KK203" s="411"/>
      <c r="KL203" s="411"/>
      <c r="KM203" s="411"/>
      <c r="KN203" s="411"/>
      <c r="KO203" s="411"/>
      <c r="KP203" s="411"/>
      <c r="KQ203" s="411"/>
      <c r="KR203" s="411"/>
      <c r="KS203" s="411"/>
      <c r="KT203" s="411"/>
      <c r="KU203" s="411"/>
      <c r="KV203" s="411"/>
      <c r="KW203" s="411"/>
      <c r="KX203" s="411"/>
      <c r="KY203" s="411"/>
      <c r="KZ203" s="411"/>
      <c r="LA203" s="411"/>
      <c r="LB203" s="411"/>
      <c r="LC203" s="411"/>
      <c r="LD203" s="411"/>
      <c r="LE203" s="411"/>
      <c r="LF203" s="411"/>
      <c r="LG203" s="411"/>
      <c r="LH203" s="411"/>
      <c r="LI203" s="411"/>
      <c r="LJ203" s="411"/>
      <c r="LK203" s="411"/>
      <c r="LL203" s="411"/>
      <c r="LM203" s="411"/>
      <c r="LN203" s="411"/>
      <c r="LO203" s="411"/>
      <c r="LP203" s="411"/>
      <c r="LQ203" s="411"/>
      <c r="LR203" s="411"/>
      <c r="LS203" s="411"/>
      <c r="LT203" s="411"/>
      <c r="LU203" s="411"/>
      <c r="LV203" s="411"/>
      <c r="LW203" s="411"/>
      <c r="LX203" s="411"/>
      <c r="LY203" s="411"/>
      <c r="LZ203" s="411"/>
      <c r="MA203" s="411"/>
      <c r="MB203" s="411"/>
      <c r="MC203" s="411"/>
      <c r="MD203" s="411"/>
      <c r="ME203" s="411"/>
      <c r="MF203" s="411"/>
      <c r="MG203" s="411"/>
      <c r="MH203" s="411"/>
      <c r="MI203" s="411"/>
      <c r="MJ203" s="411"/>
      <c r="MK203" s="411"/>
      <c r="ML203" s="411"/>
      <c r="MM203" s="411"/>
      <c r="MN203" s="411"/>
      <c r="MO203" s="411"/>
      <c r="MP203" s="411"/>
      <c r="MQ203" s="411"/>
      <c r="MR203" s="411"/>
      <c r="MS203" s="411"/>
      <c r="MT203" s="411"/>
      <c r="MU203" s="411"/>
      <c r="MV203" s="411"/>
      <c r="MW203" s="411"/>
    </row>
    <row r="204" s="1" customFormat="true" ht="15" hidden="false" customHeight="false" outlineLevel="0" collapsed="false">
      <c r="A204" s="410" t="s">
        <v>841</v>
      </c>
      <c r="B204" s="411"/>
      <c r="C204" s="411"/>
      <c r="D204" s="411"/>
      <c r="E204" s="411"/>
      <c r="F204" s="411"/>
      <c r="G204" s="411"/>
      <c r="H204" s="411"/>
      <c r="I204" s="411"/>
      <c r="J204" s="411"/>
      <c r="K204" s="411"/>
      <c r="L204" s="411"/>
      <c r="M204" s="411"/>
      <c r="N204" s="411"/>
      <c r="O204" s="411"/>
      <c r="P204" s="411"/>
      <c r="Q204" s="411"/>
      <c r="R204" s="411"/>
      <c r="S204" s="411"/>
      <c r="T204" s="411"/>
      <c r="U204" s="411"/>
      <c r="V204" s="411"/>
      <c r="W204" s="411"/>
      <c r="X204" s="411"/>
      <c r="Y204" s="411"/>
      <c r="Z204" s="411"/>
      <c r="AA204" s="411"/>
      <c r="AB204" s="411"/>
      <c r="AC204" s="411"/>
      <c r="AD204" s="411"/>
      <c r="AE204" s="411"/>
      <c r="AF204" s="411"/>
      <c r="AG204" s="411"/>
      <c r="AH204" s="411"/>
      <c r="AI204" s="411"/>
      <c r="AJ204" s="411"/>
      <c r="AK204" s="411"/>
      <c r="AL204" s="411"/>
      <c r="AM204" s="411"/>
      <c r="AN204" s="411"/>
      <c r="AO204" s="411"/>
      <c r="AP204" s="411"/>
      <c r="AQ204" s="411"/>
      <c r="AR204" s="411"/>
      <c r="AS204" s="411"/>
      <c r="AT204" s="411"/>
      <c r="AU204" s="411"/>
      <c r="AV204" s="411"/>
      <c r="AW204" s="411"/>
      <c r="AX204" s="411"/>
      <c r="AY204" s="411"/>
      <c r="AZ204" s="411"/>
      <c r="BA204" s="411"/>
      <c r="BB204" s="411"/>
      <c r="BC204" s="411"/>
      <c r="BD204" s="411"/>
      <c r="BE204" s="411"/>
      <c r="BF204" s="411"/>
      <c r="BG204" s="411"/>
      <c r="BH204" s="411"/>
      <c r="BI204" s="411"/>
      <c r="BJ204" s="411"/>
      <c r="BK204" s="411"/>
      <c r="BL204" s="411"/>
      <c r="BM204" s="411"/>
      <c r="BN204" s="411"/>
      <c r="BO204" s="411"/>
      <c r="BP204" s="411"/>
      <c r="BQ204" s="411"/>
      <c r="BR204" s="411"/>
      <c r="BS204" s="411"/>
      <c r="BT204" s="411"/>
      <c r="BU204" s="411"/>
      <c r="BV204" s="411"/>
      <c r="BW204" s="411"/>
      <c r="BX204" s="411"/>
      <c r="BY204" s="411"/>
      <c r="BZ204" s="411"/>
      <c r="CA204" s="411"/>
      <c r="CB204" s="411"/>
      <c r="CC204" s="411"/>
      <c r="CD204" s="411"/>
      <c r="CE204" s="411"/>
      <c r="CF204" s="411"/>
      <c r="CG204" s="411"/>
      <c r="CH204" s="411"/>
      <c r="CI204" s="411"/>
      <c r="CJ204" s="411"/>
      <c r="CK204" s="411"/>
      <c r="CL204" s="411"/>
      <c r="CM204" s="411"/>
      <c r="CN204" s="411"/>
      <c r="CO204" s="411"/>
      <c r="CP204" s="411"/>
      <c r="CQ204" s="411"/>
      <c r="CR204" s="411"/>
      <c r="CS204" s="411"/>
      <c r="CT204" s="411"/>
      <c r="CU204" s="411"/>
      <c r="CV204" s="411"/>
      <c r="CW204" s="411"/>
      <c r="CX204" s="411"/>
      <c r="CY204" s="411"/>
      <c r="CZ204" s="411"/>
      <c r="DA204" s="411"/>
      <c r="DB204" s="411"/>
      <c r="DC204" s="411"/>
      <c r="DD204" s="411"/>
      <c r="DE204" s="411"/>
      <c r="DF204" s="411"/>
      <c r="DG204" s="411"/>
      <c r="DH204" s="411"/>
      <c r="DI204" s="411"/>
      <c r="DJ204" s="411"/>
      <c r="DK204" s="411"/>
      <c r="DL204" s="411"/>
      <c r="DM204" s="411"/>
      <c r="DN204" s="411"/>
      <c r="DO204" s="411"/>
      <c r="DP204" s="411"/>
      <c r="DQ204" s="411"/>
      <c r="DR204" s="411"/>
      <c r="DS204" s="411"/>
      <c r="DT204" s="411"/>
      <c r="DU204" s="411"/>
      <c r="DV204" s="411"/>
      <c r="DW204" s="411"/>
      <c r="DX204" s="411"/>
      <c r="DY204" s="411"/>
      <c r="DZ204" s="411"/>
      <c r="EA204" s="411"/>
      <c r="EB204" s="411"/>
      <c r="EC204" s="411"/>
      <c r="ED204" s="411"/>
      <c r="EE204" s="411"/>
      <c r="EF204" s="411"/>
      <c r="EG204" s="411"/>
      <c r="EH204" s="411"/>
      <c r="EI204" s="411"/>
      <c r="EJ204" s="411"/>
      <c r="EK204" s="411"/>
      <c r="EL204" s="411"/>
      <c r="EM204" s="411"/>
      <c r="EN204" s="411"/>
      <c r="EO204" s="411"/>
      <c r="EP204" s="411"/>
      <c r="EQ204" s="411"/>
      <c r="ER204" s="411"/>
      <c r="ES204" s="411"/>
      <c r="ET204" s="411"/>
      <c r="EU204" s="411"/>
      <c r="EV204" s="411"/>
      <c r="EW204" s="411"/>
      <c r="EX204" s="411"/>
      <c r="EY204" s="411"/>
      <c r="EZ204" s="411"/>
      <c r="FA204" s="411"/>
      <c r="FB204" s="411"/>
      <c r="FC204" s="411"/>
      <c r="FD204" s="411"/>
      <c r="FE204" s="411"/>
      <c r="FF204" s="411"/>
      <c r="FG204" s="411"/>
      <c r="FH204" s="411"/>
      <c r="FI204" s="411"/>
      <c r="FJ204" s="411"/>
      <c r="FK204" s="411"/>
      <c r="FL204" s="411"/>
      <c r="FM204" s="411"/>
      <c r="FN204" s="411"/>
      <c r="FO204" s="411"/>
      <c r="FP204" s="411"/>
      <c r="FQ204" s="411"/>
      <c r="FR204" s="411"/>
      <c r="FS204" s="411"/>
      <c r="FT204" s="411"/>
      <c r="FU204" s="411"/>
      <c r="FV204" s="411"/>
      <c r="FW204" s="411"/>
      <c r="FX204" s="411"/>
      <c r="FY204" s="411"/>
      <c r="FZ204" s="411"/>
      <c r="GA204" s="411"/>
      <c r="GB204" s="411"/>
      <c r="GC204" s="411"/>
      <c r="GD204" s="411"/>
      <c r="GE204" s="411"/>
      <c r="GF204" s="411"/>
      <c r="GG204" s="411"/>
      <c r="GH204" s="411"/>
      <c r="GI204" s="411"/>
      <c r="GJ204" s="411"/>
      <c r="GK204" s="411"/>
      <c r="GL204" s="411"/>
      <c r="GM204" s="411"/>
      <c r="GN204" s="411"/>
      <c r="GO204" s="411"/>
      <c r="GP204" s="411"/>
      <c r="GQ204" s="411"/>
      <c r="GR204" s="411"/>
      <c r="GS204" s="411"/>
      <c r="GT204" s="411"/>
      <c r="GU204" s="411"/>
      <c r="GV204" s="411"/>
      <c r="GW204" s="411"/>
      <c r="GX204" s="411"/>
      <c r="GY204" s="411"/>
      <c r="GZ204" s="411"/>
      <c r="HA204" s="411"/>
      <c r="HB204" s="411"/>
      <c r="HC204" s="411"/>
      <c r="HD204" s="411"/>
      <c r="HE204" s="411"/>
      <c r="HF204" s="411"/>
      <c r="HG204" s="411"/>
      <c r="HH204" s="411"/>
      <c r="HI204" s="411"/>
      <c r="HJ204" s="411"/>
      <c r="HK204" s="411"/>
      <c r="HL204" s="411"/>
      <c r="HM204" s="411"/>
      <c r="HN204" s="411"/>
      <c r="HO204" s="411"/>
      <c r="HP204" s="411"/>
      <c r="HQ204" s="411"/>
      <c r="HR204" s="411"/>
      <c r="HS204" s="411"/>
      <c r="HT204" s="411"/>
      <c r="HU204" s="411"/>
      <c r="HV204" s="411"/>
      <c r="HW204" s="411"/>
      <c r="HX204" s="411"/>
      <c r="HY204" s="411"/>
      <c r="HZ204" s="411"/>
      <c r="IA204" s="411"/>
      <c r="IB204" s="411"/>
      <c r="IC204" s="411"/>
      <c r="ID204" s="411"/>
      <c r="IE204" s="411"/>
      <c r="IF204" s="411"/>
      <c r="IG204" s="411"/>
      <c r="IH204" s="411"/>
      <c r="II204" s="411"/>
      <c r="IJ204" s="411"/>
      <c r="IK204" s="411"/>
      <c r="IL204" s="411"/>
      <c r="IM204" s="411"/>
      <c r="IN204" s="411"/>
      <c r="IO204" s="411"/>
      <c r="IP204" s="411"/>
      <c r="IQ204" s="411"/>
      <c r="IR204" s="411"/>
      <c r="IS204" s="411"/>
      <c r="IT204" s="411"/>
      <c r="IU204" s="411"/>
      <c r="IV204" s="411"/>
      <c r="IW204" s="411"/>
      <c r="IX204" s="411"/>
      <c r="IY204" s="411"/>
      <c r="IZ204" s="411"/>
      <c r="JA204" s="411"/>
      <c r="JB204" s="411"/>
      <c r="JC204" s="411"/>
      <c r="JD204" s="411"/>
      <c r="JE204" s="411"/>
      <c r="JF204" s="411"/>
      <c r="JG204" s="411"/>
      <c r="JH204" s="411"/>
      <c r="JI204" s="411"/>
      <c r="JJ204" s="411"/>
      <c r="JK204" s="411"/>
      <c r="JL204" s="411"/>
      <c r="JM204" s="411"/>
      <c r="JN204" s="411"/>
      <c r="JO204" s="411"/>
      <c r="JP204" s="411"/>
      <c r="JQ204" s="411"/>
      <c r="JR204" s="411"/>
      <c r="JS204" s="411"/>
      <c r="JT204" s="411"/>
      <c r="JU204" s="411"/>
      <c r="JV204" s="411"/>
      <c r="JW204" s="411"/>
      <c r="JX204" s="411"/>
      <c r="JY204" s="411"/>
      <c r="JZ204" s="411"/>
      <c r="KA204" s="411"/>
      <c r="KB204" s="411"/>
      <c r="KC204" s="411"/>
      <c r="KD204" s="411"/>
      <c r="KE204" s="411"/>
      <c r="KF204" s="411"/>
      <c r="KG204" s="411"/>
      <c r="KH204" s="411"/>
      <c r="KI204" s="411"/>
      <c r="KJ204" s="411"/>
      <c r="KK204" s="411"/>
      <c r="KL204" s="411"/>
      <c r="KM204" s="411"/>
      <c r="KN204" s="411"/>
      <c r="KO204" s="411"/>
      <c r="KP204" s="411"/>
      <c r="KQ204" s="411"/>
      <c r="KR204" s="411"/>
      <c r="KS204" s="411"/>
      <c r="KT204" s="411"/>
      <c r="KU204" s="411"/>
      <c r="KV204" s="411"/>
      <c r="KW204" s="411"/>
      <c r="KX204" s="411"/>
      <c r="KY204" s="411"/>
      <c r="KZ204" s="411"/>
      <c r="LA204" s="411"/>
      <c r="LB204" s="411"/>
      <c r="LC204" s="411"/>
      <c r="LD204" s="411"/>
      <c r="LE204" s="411"/>
      <c r="LF204" s="411"/>
      <c r="LG204" s="411"/>
      <c r="LH204" s="411"/>
      <c r="LI204" s="411"/>
      <c r="LJ204" s="411"/>
      <c r="LK204" s="411"/>
      <c r="LL204" s="411"/>
      <c r="LM204" s="411"/>
      <c r="LN204" s="411"/>
      <c r="LO204" s="411"/>
      <c r="LP204" s="411"/>
      <c r="LQ204" s="411"/>
      <c r="LR204" s="411"/>
      <c r="LS204" s="411"/>
      <c r="LT204" s="411"/>
      <c r="LU204" s="411"/>
      <c r="LV204" s="411"/>
      <c r="LW204" s="411"/>
      <c r="LX204" s="411"/>
      <c r="LY204" s="411"/>
      <c r="LZ204" s="411"/>
      <c r="MA204" s="411"/>
      <c r="MB204" s="411"/>
      <c r="MC204" s="411"/>
      <c r="MD204" s="411"/>
      <c r="ME204" s="411"/>
      <c r="MF204" s="411"/>
      <c r="MG204" s="411"/>
      <c r="MH204" s="411"/>
      <c r="MI204" s="411"/>
      <c r="MJ204" s="411"/>
      <c r="MK204" s="411"/>
      <c r="ML204" s="411"/>
      <c r="MM204" s="411"/>
      <c r="MN204" s="411"/>
      <c r="MO204" s="411"/>
      <c r="MP204" s="411"/>
      <c r="MQ204" s="411"/>
      <c r="MR204" s="411"/>
      <c r="MS204" s="411"/>
      <c r="MT204" s="411"/>
      <c r="MU204" s="411"/>
      <c r="MV204" s="411"/>
      <c r="MW204" s="411"/>
    </row>
    <row r="205" s="1" customFormat="true" ht="15" hidden="false" customHeight="false" outlineLevel="0" collapsed="false">
      <c r="A205" s="410" t="s">
        <v>842</v>
      </c>
      <c r="B205" s="411"/>
      <c r="C205" s="411"/>
      <c r="D205" s="411"/>
      <c r="E205" s="411"/>
      <c r="F205" s="411"/>
      <c r="G205" s="411"/>
      <c r="H205" s="411"/>
      <c r="I205" s="411"/>
      <c r="J205" s="411"/>
      <c r="K205" s="411"/>
      <c r="L205" s="411"/>
      <c r="M205" s="411"/>
      <c r="N205" s="411"/>
      <c r="O205" s="411"/>
      <c r="P205" s="411"/>
      <c r="Q205" s="411"/>
      <c r="R205" s="411"/>
      <c r="S205" s="411"/>
      <c r="T205" s="411"/>
      <c r="U205" s="411"/>
      <c r="V205" s="411"/>
      <c r="W205" s="411"/>
      <c r="X205" s="411"/>
      <c r="Y205" s="411"/>
      <c r="Z205" s="411"/>
      <c r="AA205" s="411"/>
      <c r="AB205" s="411"/>
      <c r="AC205" s="411"/>
      <c r="AD205" s="411"/>
      <c r="AE205" s="411"/>
      <c r="AF205" s="411"/>
      <c r="AG205" s="411"/>
      <c r="AH205" s="411"/>
      <c r="AI205" s="411"/>
      <c r="AJ205" s="411"/>
      <c r="AK205" s="411"/>
      <c r="AL205" s="411"/>
      <c r="AM205" s="411"/>
      <c r="AN205" s="411"/>
      <c r="AO205" s="411"/>
      <c r="AP205" s="411"/>
      <c r="AQ205" s="411"/>
      <c r="AR205" s="411"/>
      <c r="AS205" s="411"/>
      <c r="AT205" s="411"/>
      <c r="AU205" s="411"/>
      <c r="AV205" s="411"/>
      <c r="AW205" s="411"/>
      <c r="AX205" s="411"/>
      <c r="AY205" s="411"/>
      <c r="AZ205" s="411"/>
      <c r="BA205" s="411"/>
      <c r="BB205" s="411"/>
      <c r="BC205" s="411"/>
      <c r="BD205" s="411"/>
      <c r="BE205" s="411"/>
      <c r="BF205" s="411"/>
      <c r="BG205" s="411"/>
      <c r="BH205" s="411"/>
      <c r="BI205" s="411"/>
      <c r="BJ205" s="411"/>
      <c r="BK205" s="411"/>
      <c r="BL205" s="411"/>
      <c r="BM205" s="411"/>
      <c r="BN205" s="411"/>
      <c r="BO205" s="411"/>
      <c r="BP205" s="411"/>
      <c r="BQ205" s="411"/>
      <c r="BR205" s="411"/>
      <c r="BS205" s="411"/>
      <c r="BT205" s="411"/>
      <c r="BU205" s="411"/>
      <c r="BV205" s="411"/>
      <c r="BW205" s="411"/>
      <c r="BX205" s="411"/>
      <c r="BY205" s="411"/>
      <c r="BZ205" s="411"/>
      <c r="CA205" s="411"/>
      <c r="CB205" s="411"/>
      <c r="CC205" s="411"/>
      <c r="CD205" s="411"/>
      <c r="CE205" s="411"/>
      <c r="CF205" s="411"/>
      <c r="CG205" s="411"/>
      <c r="CH205" s="411"/>
      <c r="CI205" s="411"/>
      <c r="CJ205" s="411"/>
      <c r="CK205" s="411"/>
      <c r="CL205" s="411"/>
      <c r="CM205" s="411"/>
      <c r="CN205" s="411"/>
      <c r="CO205" s="411"/>
      <c r="CP205" s="411"/>
      <c r="CQ205" s="411"/>
      <c r="CR205" s="411"/>
      <c r="CS205" s="411"/>
      <c r="CT205" s="411"/>
      <c r="CU205" s="411"/>
      <c r="CV205" s="411"/>
      <c r="CW205" s="411"/>
      <c r="CX205" s="411"/>
      <c r="CY205" s="411"/>
      <c r="CZ205" s="411"/>
      <c r="DA205" s="411"/>
      <c r="DB205" s="411"/>
      <c r="DC205" s="411"/>
      <c r="DD205" s="411"/>
      <c r="DE205" s="411"/>
      <c r="DF205" s="411"/>
      <c r="DG205" s="411"/>
      <c r="DH205" s="411"/>
      <c r="DI205" s="411"/>
      <c r="DJ205" s="411"/>
      <c r="DK205" s="411"/>
      <c r="DL205" s="411"/>
      <c r="DM205" s="411"/>
      <c r="DN205" s="411"/>
      <c r="DO205" s="411"/>
      <c r="DP205" s="411"/>
      <c r="DQ205" s="411"/>
      <c r="DR205" s="411"/>
      <c r="DS205" s="411"/>
      <c r="DT205" s="411"/>
      <c r="DU205" s="411"/>
      <c r="DV205" s="411"/>
      <c r="DW205" s="411"/>
      <c r="DX205" s="411"/>
      <c r="DY205" s="411"/>
      <c r="DZ205" s="411"/>
      <c r="EA205" s="411"/>
      <c r="EB205" s="411"/>
      <c r="EC205" s="411"/>
      <c r="ED205" s="411"/>
      <c r="EE205" s="411"/>
      <c r="EF205" s="411"/>
      <c r="EG205" s="411"/>
      <c r="EH205" s="411"/>
      <c r="EI205" s="411"/>
      <c r="EJ205" s="411"/>
      <c r="EK205" s="411"/>
      <c r="EL205" s="411"/>
      <c r="EM205" s="411"/>
      <c r="EN205" s="411"/>
      <c r="EO205" s="411"/>
      <c r="EP205" s="411"/>
      <c r="EQ205" s="411"/>
      <c r="ER205" s="411"/>
      <c r="ES205" s="411"/>
      <c r="ET205" s="411"/>
      <c r="EU205" s="411"/>
      <c r="EV205" s="411"/>
      <c r="EW205" s="411"/>
      <c r="EX205" s="411"/>
      <c r="EY205" s="411"/>
      <c r="EZ205" s="411"/>
      <c r="FA205" s="411"/>
      <c r="FB205" s="411"/>
      <c r="FC205" s="411"/>
      <c r="FD205" s="411"/>
      <c r="FE205" s="411"/>
      <c r="FF205" s="411"/>
      <c r="FG205" s="411"/>
      <c r="FH205" s="411"/>
      <c r="FI205" s="411"/>
      <c r="FJ205" s="411"/>
      <c r="FK205" s="411"/>
      <c r="FL205" s="411"/>
      <c r="FM205" s="411"/>
      <c r="FN205" s="411"/>
      <c r="FO205" s="411"/>
      <c r="FP205" s="411"/>
      <c r="FQ205" s="411"/>
      <c r="FR205" s="411"/>
      <c r="FS205" s="411"/>
      <c r="FT205" s="411"/>
      <c r="FU205" s="411"/>
      <c r="FV205" s="411"/>
      <c r="FW205" s="411"/>
      <c r="FX205" s="411"/>
      <c r="FY205" s="411"/>
      <c r="FZ205" s="411"/>
      <c r="GA205" s="411"/>
      <c r="GB205" s="411"/>
      <c r="GC205" s="411"/>
      <c r="GD205" s="411"/>
      <c r="GE205" s="411"/>
      <c r="GF205" s="411"/>
      <c r="GG205" s="411"/>
      <c r="GH205" s="411"/>
      <c r="GI205" s="411"/>
      <c r="GJ205" s="411"/>
      <c r="GK205" s="411"/>
      <c r="GL205" s="411"/>
      <c r="GM205" s="411"/>
      <c r="GN205" s="411"/>
      <c r="GO205" s="411"/>
      <c r="GP205" s="411"/>
      <c r="GQ205" s="411"/>
      <c r="GR205" s="411"/>
      <c r="GS205" s="411"/>
      <c r="GT205" s="411"/>
      <c r="GU205" s="411"/>
      <c r="GV205" s="411"/>
      <c r="GW205" s="411"/>
      <c r="GX205" s="411"/>
      <c r="GY205" s="411"/>
      <c r="GZ205" s="411"/>
      <c r="HA205" s="411"/>
      <c r="HB205" s="411"/>
      <c r="HC205" s="411"/>
      <c r="HD205" s="411"/>
      <c r="HE205" s="411"/>
      <c r="HF205" s="411"/>
      <c r="HG205" s="411"/>
      <c r="HH205" s="411"/>
      <c r="HI205" s="411"/>
      <c r="HJ205" s="411"/>
      <c r="HK205" s="411"/>
      <c r="HL205" s="411"/>
      <c r="HM205" s="411"/>
      <c r="HN205" s="411"/>
      <c r="HO205" s="411"/>
      <c r="HP205" s="411"/>
      <c r="HQ205" s="411"/>
      <c r="HR205" s="411"/>
      <c r="HS205" s="411"/>
      <c r="HT205" s="411"/>
      <c r="HU205" s="411"/>
      <c r="HV205" s="411"/>
      <c r="HW205" s="411"/>
      <c r="HX205" s="411"/>
      <c r="HY205" s="411"/>
      <c r="HZ205" s="411"/>
      <c r="IA205" s="411"/>
      <c r="IB205" s="411"/>
      <c r="IC205" s="411"/>
      <c r="ID205" s="411"/>
      <c r="IE205" s="411"/>
      <c r="IF205" s="411"/>
      <c r="IG205" s="411"/>
      <c r="IH205" s="411"/>
      <c r="II205" s="411"/>
      <c r="IJ205" s="411"/>
      <c r="IK205" s="411"/>
      <c r="IL205" s="411"/>
      <c r="IM205" s="411"/>
      <c r="IN205" s="411"/>
      <c r="IO205" s="411"/>
      <c r="IP205" s="411"/>
      <c r="IQ205" s="411"/>
      <c r="IR205" s="411"/>
      <c r="IS205" s="411"/>
      <c r="IT205" s="411"/>
      <c r="IU205" s="411"/>
      <c r="IV205" s="411"/>
      <c r="IW205" s="411"/>
      <c r="IX205" s="411"/>
      <c r="IY205" s="411"/>
      <c r="IZ205" s="411"/>
      <c r="JA205" s="411"/>
      <c r="JB205" s="411"/>
      <c r="JC205" s="411"/>
      <c r="JD205" s="411"/>
      <c r="JE205" s="411"/>
      <c r="JF205" s="411"/>
      <c r="JG205" s="411"/>
      <c r="JH205" s="411"/>
      <c r="JI205" s="411"/>
      <c r="JJ205" s="411"/>
      <c r="JK205" s="411"/>
      <c r="JL205" s="411"/>
      <c r="JM205" s="411"/>
      <c r="JN205" s="411"/>
      <c r="JO205" s="411"/>
      <c r="JP205" s="411"/>
      <c r="JQ205" s="411"/>
      <c r="JR205" s="411"/>
      <c r="JS205" s="411"/>
      <c r="JT205" s="411"/>
      <c r="JU205" s="411"/>
      <c r="JV205" s="411"/>
      <c r="JW205" s="411"/>
      <c r="JX205" s="411"/>
      <c r="JY205" s="411"/>
      <c r="JZ205" s="411"/>
      <c r="KA205" s="411"/>
      <c r="KB205" s="411"/>
      <c r="KC205" s="411"/>
      <c r="KD205" s="411"/>
      <c r="KE205" s="411"/>
      <c r="KF205" s="411"/>
      <c r="KG205" s="411"/>
      <c r="KH205" s="411"/>
      <c r="KI205" s="411"/>
      <c r="KJ205" s="411"/>
      <c r="KK205" s="411"/>
      <c r="KL205" s="411"/>
      <c r="KM205" s="411"/>
      <c r="KN205" s="411"/>
      <c r="KO205" s="411"/>
      <c r="KP205" s="411"/>
      <c r="KQ205" s="411"/>
      <c r="KR205" s="411"/>
      <c r="KS205" s="411"/>
      <c r="KT205" s="411"/>
      <c r="KU205" s="411"/>
      <c r="KV205" s="411"/>
      <c r="KW205" s="411"/>
      <c r="KX205" s="411"/>
      <c r="KY205" s="411"/>
      <c r="KZ205" s="411"/>
      <c r="LA205" s="411"/>
      <c r="LB205" s="411"/>
      <c r="LC205" s="411"/>
      <c r="LD205" s="411"/>
      <c r="LE205" s="411"/>
      <c r="LF205" s="411"/>
      <c r="LG205" s="411"/>
      <c r="LH205" s="411"/>
      <c r="LI205" s="411"/>
      <c r="LJ205" s="411"/>
      <c r="LK205" s="411"/>
      <c r="LL205" s="411"/>
      <c r="LM205" s="411"/>
      <c r="LN205" s="411"/>
      <c r="LO205" s="411"/>
      <c r="LP205" s="411"/>
      <c r="LQ205" s="411"/>
      <c r="LR205" s="411"/>
      <c r="LS205" s="411"/>
      <c r="LT205" s="411"/>
      <c r="LU205" s="411"/>
      <c r="LV205" s="411"/>
      <c r="LW205" s="411"/>
      <c r="LX205" s="411"/>
      <c r="LY205" s="411"/>
      <c r="LZ205" s="411"/>
      <c r="MA205" s="411"/>
      <c r="MB205" s="411"/>
      <c r="MC205" s="411"/>
      <c r="MD205" s="411"/>
      <c r="ME205" s="411"/>
      <c r="MF205" s="411"/>
      <c r="MG205" s="411"/>
      <c r="MH205" s="411"/>
      <c r="MI205" s="411"/>
      <c r="MJ205" s="411"/>
      <c r="MK205" s="411"/>
      <c r="ML205" s="411"/>
      <c r="MM205" s="411"/>
      <c r="MN205" s="411"/>
      <c r="MO205" s="411"/>
      <c r="MP205" s="411"/>
      <c r="MQ205" s="411"/>
      <c r="MR205" s="411"/>
      <c r="MS205" s="411"/>
      <c r="MT205" s="411"/>
      <c r="MU205" s="411"/>
      <c r="MV205" s="411"/>
      <c r="MW205" s="411"/>
    </row>
    <row r="206" s="1" customFormat="true" ht="15" hidden="false" customHeight="false" outlineLevel="0" collapsed="false">
      <c r="A206" s="410" t="s">
        <v>843</v>
      </c>
      <c r="B206" s="411"/>
      <c r="C206" s="411"/>
      <c r="D206" s="411"/>
      <c r="E206" s="411"/>
      <c r="F206" s="411"/>
      <c r="G206" s="411"/>
      <c r="H206" s="411"/>
      <c r="I206" s="411"/>
      <c r="J206" s="411"/>
      <c r="K206" s="411"/>
      <c r="L206" s="411"/>
      <c r="M206" s="411"/>
      <c r="N206" s="411"/>
      <c r="O206" s="411"/>
      <c r="P206" s="411"/>
      <c r="Q206" s="411"/>
      <c r="R206" s="411"/>
      <c r="S206" s="411"/>
      <c r="T206" s="411"/>
      <c r="U206" s="411"/>
      <c r="V206" s="411"/>
      <c r="W206" s="411"/>
      <c r="X206" s="411"/>
      <c r="Y206" s="411"/>
      <c r="Z206" s="411"/>
      <c r="AA206" s="411"/>
      <c r="AB206" s="411"/>
      <c r="AC206" s="411"/>
      <c r="AD206" s="411"/>
      <c r="AE206" s="411"/>
      <c r="AF206" s="411"/>
      <c r="AG206" s="411"/>
      <c r="AH206" s="411"/>
      <c r="AI206" s="411"/>
      <c r="AJ206" s="411"/>
      <c r="AK206" s="411"/>
      <c r="AL206" s="411"/>
      <c r="AM206" s="411"/>
      <c r="AN206" s="411"/>
      <c r="AO206" s="411"/>
      <c r="AP206" s="411"/>
      <c r="AQ206" s="411"/>
      <c r="AR206" s="411"/>
      <c r="AS206" s="411"/>
      <c r="AT206" s="411"/>
      <c r="AU206" s="411"/>
      <c r="AV206" s="411"/>
      <c r="AW206" s="411"/>
      <c r="AX206" s="411"/>
      <c r="AY206" s="411"/>
      <c r="AZ206" s="411"/>
      <c r="BA206" s="411"/>
      <c r="BB206" s="411"/>
      <c r="BC206" s="411"/>
      <c r="BD206" s="411"/>
      <c r="BE206" s="411"/>
      <c r="BF206" s="411"/>
      <c r="BG206" s="411"/>
      <c r="BH206" s="411"/>
      <c r="BI206" s="411"/>
      <c r="BJ206" s="411"/>
      <c r="BK206" s="411"/>
      <c r="BL206" s="411"/>
      <c r="BM206" s="411"/>
      <c r="BN206" s="411"/>
      <c r="BO206" s="411"/>
      <c r="BP206" s="411"/>
      <c r="BQ206" s="411"/>
      <c r="BR206" s="411"/>
      <c r="BS206" s="411"/>
      <c r="BT206" s="411"/>
      <c r="BU206" s="411"/>
      <c r="BV206" s="411"/>
      <c r="BW206" s="411"/>
      <c r="BX206" s="411"/>
      <c r="BY206" s="411"/>
      <c r="BZ206" s="411"/>
      <c r="CA206" s="411"/>
      <c r="CB206" s="411"/>
      <c r="CC206" s="411"/>
      <c r="CD206" s="411"/>
      <c r="CE206" s="411"/>
      <c r="CF206" s="411"/>
      <c r="CG206" s="411"/>
      <c r="CH206" s="411"/>
      <c r="CI206" s="411"/>
      <c r="CJ206" s="411"/>
      <c r="CK206" s="411"/>
      <c r="CL206" s="411"/>
      <c r="CM206" s="411"/>
      <c r="CN206" s="411"/>
      <c r="CO206" s="411"/>
      <c r="CP206" s="411"/>
      <c r="CQ206" s="411"/>
      <c r="CR206" s="411"/>
      <c r="CS206" s="411"/>
      <c r="CT206" s="411"/>
      <c r="CU206" s="411"/>
      <c r="CV206" s="411"/>
      <c r="CW206" s="411"/>
      <c r="CX206" s="411"/>
      <c r="CY206" s="411"/>
      <c r="CZ206" s="411"/>
      <c r="DA206" s="411"/>
      <c r="DB206" s="411"/>
      <c r="DC206" s="411"/>
      <c r="DD206" s="411"/>
      <c r="DE206" s="411"/>
      <c r="DF206" s="411"/>
      <c r="DG206" s="411"/>
      <c r="DH206" s="411"/>
      <c r="DI206" s="411"/>
      <c r="DJ206" s="411"/>
      <c r="DK206" s="411"/>
      <c r="DL206" s="411"/>
      <c r="DM206" s="411"/>
      <c r="DN206" s="411"/>
      <c r="DO206" s="411"/>
      <c r="DP206" s="411"/>
      <c r="DQ206" s="411"/>
      <c r="DR206" s="411"/>
      <c r="DS206" s="411"/>
      <c r="DT206" s="411"/>
      <c r="DU206" s="411"/>
      <c r="DV206" s="411"/>
      <c r="DW206" s="411"/>
      <c r="DX206" s="411"/>
      <c r="DY206" s="411"/>
      <c r="DZ206" s="411"/>
      <c r="EA206" s="411"/>
      <c r="EB206" s="411"/>
      <c r="EC206" s="411"/>
      <c r="ED206" s="411"/>
      <c r="EE206" s="411"/>
      <c r="EF206" s="411"/>
      <c r="EG206" s="411"/>
      <c r="EH206" s="411"/>
      <c r="EI206" s="411"/>
      <c r="EJ206" s="411"/>
      <c r="EK206" s="411"/>
      <c r="EL206" s="411"/>
      <c r="EM206" s="411"/>
      <c r="EN206" s="411"/>
      <c r="EO206" s="411"/>
      <c r="EP206" s="411"/>
      <c r="EQ206" s="411"/>
      <c r="ER206" s="411"/>
      <c r="ES206" s="411"/>
      <c r="ET206" s="411"/>
      <c r="EU206" s="411"/>
      <c r="EV206" s="411"/>
      <c r="EW206" s="411"/>
      <c r="EX206" s="411"/>
      <c r="EY206" s="411"/>
      <c r="EZ206" s="411"/>
      <c r="FA206" s="411"/>
      <c r="FB206" s="411"/>
      <c r="FC206" s="411"/>
      <c r="FD206" s="411"/>
      <c r="FE206" s="411"/>
      <c r="FF206" s="411"/>
      <c r="FG206" s="411"/>
      <c r="FH206" s="411"/>
      <c r="FI206" s="411"/>
      <c r="FJ206" s="411"/>
      <c r="FK206" s="411"/>
      <c r="FL206" s="411"/>
      <c r="FM206" s="411"/>
      <c r="FN206" s="411"/>
      <c r="FO206" s="411"/>
      <c r="FP206" s="411"/>
      <c r="FQ206" s="411"/>
      <c r="FR206" s="411"/>
      <c r="FS206" s="411"/>
      <c r="FT206" s="411"/>
      <c r="FU206" s="411"/>
      <c r="FV206" s="411"/>
      <c r="FW206" s="411"/>
      <c r="FX206" s="411"/>
      <c r="FY206" s="411"/>
      <c r="FZ206" s="411"/>
      <c r="GA206" s="411"/>
      <c r="GB206" s="411"/>
      <c r="GC206" s="411"/>
      <c r="GD206" s="411"/>
      <c r="GE206" s="411"/>
      <c r="GF206" s="411"/>
      <c r="GG206" s="411"/>
      <c r="GH206" s="411"/>
      <c r="GI206" s="411"/>
      <c r="GJ206" s="411"/>
      <c r="GK206" s="411"/>
      <c r="GL206" s="411"/>
      <c r="GM206" s="411"/>
      <c r="GN206" s="411"/>
      <c r="GO206" s="411"/>
      <c r="GP206" s="411"/>
      <c r="GQ206" s="411"/>
      <c r="GR206" s="411"/>
      <c r="GS206" s="411"/>
      <c r="GT206" s="411"/>
      <c r="GU206" s="411"/>
      <c r="GV206" s="411"/>
      <c r="GW206" s="411"/>
      <c r="GX206" s="411"/>
      <c r="GY206" s="411"/>
      <c r="GZ206" s="411"/>
      <c r="HA206" s="411"/>
      <c r="HB206" s="411"/>
      <c r="HC206" s="411"/>
      <c r="HD206" s="411"/>
      <c r="HE206" s="411"/>
      <c r="HF206" s="411"/>
      <c r="HG206" s="411"/>
      <c r="HH206" s="411"/>
      <c r="HI206" s="411"/>
      <c r="HJ206" s="411"/>
      <c r="HK206" s="411"/>
      <c r="HL206" s="411"/>
      <c r="HM206" s="411"/>
      <c r="HN206" s="411"/>
      <c r="HO206" s="411"/>
      <c r="HP206" s="411"/>
      <c r="HQ206" s="411"/>
      <c r="HR206" s="411"/>
      <c r="HS206" s="411"/>
      <c r="HT206" s="411"/>
      <c r="HU206" s="411"/>
      <c r="HV206" s="411"/>
      <c r="HW206" s="411"/>
      <c r="HX206" s="411"/>
      <c r="HY206" s="411"/>
      <c r="HZ206" s="411"/>
      <c r="IA206" s="411"/>
      <c r="IB206" s="411"/>
      <c r="IC206" s="411"/>
      <c r="ID206" s="411"/>
      <c r="IE206" s="411"/>
      <c r="IF206" s="411"/>
      <c r="IG206" s="411"/>
      <c r="IH206" s="411"/>
      <c r="II206" s="411"/>
      <c r="IJ206" s="411"/>
      <c r="IK206" s="411"/>
      <c r="IL206" s="411"/>
      <c r="IM206" s="411"/>
      <c r="IN206" s="411"/>
      <c r="IO206" s="411"/>
      <c r="IP206" s="411"/>
      <c r="IQ206" s="411"/>
      <c r="IR206" s="411"/>
      <c r="IS206" s="411"/>
      <c r="IT206" s="411"/>
      <c r="IU206" s="411"/>
      <c r="IV206" s="411"/>
      <c r="IW206" s="411"/>
      <c r="IX206" s="411"/>
      <c r="IY206" s="411"/>
      <c r="IZ206" s="411"/>
      <c r="JA206" s="411"/>
      <c r="JB206" s="411"/>
      <c r="JC206" s="411"/>
      <c r="JD206" s="411"/>
      <c r="JE206" s="411"/>
      <c r="JF206" s="411"/>
      <c r="JG206" s="411"/>
      <c r="JH206" s="411"/>
      <c r="JI206" s="411"/>
      <c r="JJ206" s="411"/>
      <c r="JK206" s="411"/>
      <c r="JL206" s="411"/>
      <c r="JM206" s="411"/>
      <c r="JN206" s="411"/>
      <c r="JO206" s="411"/>
      <c r="JP206" s="411"/>
      <c r="JQ206" s="411"/>
      <c r="JR206" s="411"/>
      <c r="JS206" s="411"/>
      <c r="JT206" s="411"/>
      <c r="JU206" s="411"/>
      <c r="JV206" s="411"/>
      <c r="JW206" s="411"/>
      <c r="JX206" s="411"/>
      <c r="JY206" s="411"/>
      <c r="JZ206" s="411"/>
      <c r="KA206" s="411"/>
      <c r="KB206" s="411"/>
      <c r="KC206" s="411"/>
      <c r="KD206" s="411"/>
      <c r="KE206" s="411"/>
      <c r="KF206" s="411"/>
      <c r="KG206" s="411"/>
      <c r="KH206" s="411"/>
      <c r="KI206" s="411"/>
      <c r="KJ206" s="411"/>
      <c r="KK206" s="411"/>
      <c r="KL206" s="411"/>
      <c r="KM206" s="411"/>
      <c r="KN206" s="411"/>
      <c r="KO206" s="411"/>
      <c r="KP206" s="411"/>
      <c r="KQ206" s="411"/>
      <c r="KR206" s="411"/>
      <c r="KS206" s="411"/>
      <c r="KT206" s="411"/>
      <c r="KU206" s="411"/>
      <c r="KV206" s="411"/>
      <c r="KW206" s="411"/>
      <c r="KX206" s="411"/>
      <c r="KY206" s="411"/>
      <c r="KZ206" s="411"/>
      <c r="LA206" s="411"/>
      <c r="LB206" s="411"/>
      <c r="LC206" s="411"/>
      <c r="LD206" s="411"/>
      <c r="LE206" s="411"/>
      <c r="LF206" s="411"/>
      <c r="LG206" s="411"/>
      <c r="LH206" s="411"/>
      <c r="LI206" s="411"/>
      <c r="LJ206" s="411"/>
      <c r="LK206" s="411"/>
      <c r="LL206" s="411"/>
      <c r="LM206" s="411"/>
      <c r="LN206" s="411"/>
      <c r="LO206" s="411"/>
      <c r="LP206" s="411"/>
      <c r="LQ206" s="411"/>
      <c r="LR206" s="411"/>
      <c r="LS206" s="411"/>
      <c r="LT206" s="411"/>
      <c r="LU206" s="411"/>
      <c r="LV206" s="411"/>
      <c r="LW206" s="411"/>
      <c r="LX206" s="411"/>
      <c r="LY206" s="411"/>
      <c r="LZ206" s="411"/>
      <c r="MA206" s="411"/>
      <c r="MB206" s="411"/>
      <c r="MC206" s="411"/>
      <c r="MD206" s="411"/>
      <c r="ME206" s="411"/>
      <c r="MF206" s="411"/>
      <c r="MG206" s="411"/>
      <c r="MH206" s="411"/>
      <c r="MI206" s="411"/>
      <c r="MJ206" s="411"/>
      <c r="MK206" s="411"/>
      <c r="ML206" s="411"/>
      <c r="MM206" s="411"/>
      <c r="MN206" s="411"/>
      <c r="MO206" s="411"/>
      <c r="MP206" s="411"/>
      <c r="MQ206" s="411"/>
      <c r="MR206" s="411"/>
      <c r="MS206" s="411"/>
      <c r="MT206" s="411"/>
      <c r="MU206" s="411"/>
      <c r="MV206" s="411"/>
      <c r="MW206" s="411"/>
    </row>
    <row r="207" s="1" customFormat="true" ht="15" hidden="false" customHeight="false" outlineLevel="0" collapsed="false">
      <c r="A207" s="410" t="s">
        <v>844</v>
      </c>
      <c r="B207" s="411"/>
      <c r="C207" s="411"/>
      <c r="D207" s="411"/>
      <c r="E207" s="411"/>
      <c r="F207" s="411"/>
      <c r="G207" s="411"/>
      <c r="H207" s="411"/>
      <c r="I207" s="411"/>
      <c r="J207" s="411"/>
      <c r="K207" s="411"/>
      <c r="L207" s="411"/>
      <c r="M207" s="411"/>
      <c r="N207" s="411"/>
      <c r="O207" s="411"/>
      <c r="P207" s="411"/>
      <c r="Q207" s="411"/>
      <c r="R207" s="411"/>
      <c r="S207" s="411"/>
      <c r="T207" s="411"/>
      <c r="U207" s="411"/>
      <c r="V207" s="411"/>
      <c r="W207" s="411"/>
      <c r="X207" s="411"/>
      <c r="Y207" s="411"/>
      <c r="Z207" s="411"/>
      <c r="AA207" s="411"/>
      <c r="AB207" s="411"/>
      <c r="AC207" s="411"/>
      <c r="AD207" s="411"/>
      <c r="AE207" s="411"/>
      <c r="AF207" s="411"/>
      <c r="AG207" s="411"/>
      <c r="AH207" s="411"/>
      <c r="AI207" s="411"/>
      <c r="AJ207" s="411"/>
      <c r="AK207" s="411"/>
      <c r="AL207" s="411"/>
      <c r="AM207" s="411"/>
      <c r="AN207" s="411"/>
      <c r="AO207" s="411"/>
      <c r="AP207" s="411"/>
      <c r="AQ207" s="411"/>
      <c r="AR207" s="411"/>
      <c r="AS207" s="411"/>
      <c r="AT207" s="411"/>
      <c r="AU207" s="411"/>
      <c r="AV207" s="411"/>
      <c r="AW207" s="411"/>
      <c r="AX207" s="411"/>
      <c r="AY207" s="411"/>
      <c r="AZ207" s="411"/>
      <c r="BA207" s="411"/>
      <c r="BB207" s="411"/>
      <c r="BC207" s="411"/>
      <c r="BD207" s="411"/>
      <c r="BE207" s="411"/>
      <c r="BF207" s="411"/>
      <c r="BG207" s="411"/>
      <c r="BH207" s="411"/>
      <c r="BI207" s="411"/>
      <c r="BJ207" s="411"/>
      <c r="BK207" s="411"/>
      <c r="BL207" s="411"/>
      <c r="BM207" s="411"/>
      <c r="BN207" s="411"/>
      <c r="BO207" s="411"/>
      <c r="BP207" s="411"/>
      <c r="BQ207" s="411"/>
      <c r="BR207" s="411"/>
      <c r="BS207" s="411"/>
      <c r="BT207" s="411"/>
      <c r="BU207" s="411"/>
      <c r="BV207" s="411"/>
      <c r="BW207" s="411"/>
      <c r="BX207" s="411"/>
      <c r="BY207" s="411"/>
      <c r="BZ207" s="411"/>
      <c r="CA207" s="411"/>
      <c r="CB207" s="411"/>
      <c r="CC207" s="411"/>
      <c r="CD207" s="411"/>
      <c r="CE207" s="411"/>
      <c r="CF207" s="411"/>
      <c r="CG207" s="411"/>
      <c r="CH207" s="411"/>
      <c r="CI207" s="411"/>
      <c r="CJ207" s="411"/>
      <c r="CK207" s="411"/>
      <c r="CL207" s="411"/>
      <c r="CM207" s="411"/>
      <c r="CN207" s="411"/>
      <c r="CO207" s="411"/>
      <c r="CP207" s="411"/>
      <c r="CQ207" s="411"/>
      <c r="CR207" s="411"/>
      <c r="CS207" s="411"/>
      <c r="CT207" s="411"/>
      <c r="CU207" s="411"/>
      <c r="CV207" s="411"/>
      <c r="CW207" s="411"/>
      <c r="CX207" s="411"/>
      <c r="CY207" s="411"/>
      <c r="CZ207" s="411"/>
      <c r="DA207" s="411"/>
      <c r="DB207" s="411"/>
      <c r="DC207" s="411"/>
      <c r="DD207" s="411"/>
      <c r="DE207" s="411"/>
      <c r="DF207" s="411"/>
      <c r="DG207" s="411"/>
      <c r="DH207" s="411"/>
      <c r="DI207" s="411"/>
      <c r="DJ207" s="411"/>
      <c r="DK207" s="411"/>
      <c r="DL207" s="411"/>
      <c r="DM207" s="411"/>
      <c r="DN207" s="411"/>
      <c r="DO207" s="411"/>
      <c r="DP207" s="411"/>
      <c r="DQ207" s="411"/>
      <c r="DR207" s="411"/>
      <c r="DS207" s="411"/>
      <c r="DT207" s="411"/>
      <c r="DU207" s="411"/>
      <c r="DV207" s="411"/>
      <c r="DW207" s="411"/>
      <c r="DX207" s="411"/>
      <c r="DY207" s="411"/>
      <c r="DZ207" s="411"/>
      <c r="EA207" s="411"/>
      <c r="EB207" s="411"/>
      <c r="EC207" s="411"/>
      <c r="ED207" s="411"/>
      <c r="EE207" s="411"/>
      <c r="EF207" s="411"/>
      <c r="EG207" s="411"/>
      <c r="EH207" s="411"/>
      <c r="EI207" s="411"/>
      <c r="EJ207" s="411"/>
      <c r="EK207" s="411"/>
      <c r="EL207" s="411"/>
      <c r="EM207" s="411"/>
      <c r="EN207" s="411"/>
      <c r="EO207" s="411"/>
      <c r="EP207" s="411"/>
      <c r="EQ207" s="411"/>
      <c r="ER207" s="411"/>
      <c r="ES207" s="411"/>
      <c r="ET207" s="411"/>
      <c r="EU207" s="411"/>
      <c r="EV207" s="411"/>
      <c r="EW207" s="411"/>
      <c r="EX207" s="411"/>
      <c r="EY207" s="411"/>
      <c r="EZ207" s="411"/>
      <c r="FA207" s="411"/>
      <c r="FB207" s="411"/>
      <c r="FC207" s="411"/>
      <c r="FD207" s="411"/>
      <c r="FE207" s="411"/>
      <c r="FF207" s="411"/>
      <c r="FG207" s="411"/>
      <c r="FH207" s="411"/>
      <c r="FI207" s="411"/>
      <c r="FJ207" s="411"/>
      <c r="FK207" s="411"/>
      <c r="FL207" s="411"/>
      <c r="FM207" s="411"/>
      <c r="FN207" s="411"/>
      <c r="FO207" s="411"/>
      <c r="FP207" s="411"/>
      <c r="FQ207" s="411"/>
      <c r="FR207" s="411"/>
      <c r="FS207" s="411"/>
      <c r="FT207" s="411"/>
      <c r="FU207" s="411"/>
      <c r="FV207" s="411"/>
      <c r="FW207" s="411"/>
      <c r="FX207" s="411"/>
      <c r="FY207" s="411"/>
      <c r="FZ207" s="411"/>
      <c r="GA207" s="411"/>
      <c r="GB207" s="411"/>
      <c r="GC207" s="411"/>
      <c r="GD207" s="411"/>
      <c r="GE207" s="411"/>
      <c r="GF207" s="411"/>
      <c r="GG207" s="411"/>
      <c r="GH207" s="411"/>
      <c r="GI207" s="411"/>
      <c r="GJ207" s="411"/>
      <c r="GK207" s="411"/>
      <c r="GL207" s="411"/>
      <c r="GM207" s="411"/>
      <c r="GN207" s="411"/>
      <c r="GO207" s="411"/>
      <c r="GP207" s="411"/>
      <c r="GQ207" s="411"/>
      <c r="GR207" s="411"/>
      <c r="GS207" s="411"/>
      <c r="GT207" s="411"/>
      <c r="GU207" s="411"/>
      <c r="GV207" s="411"/>
      <c r="GW207" s="411"/>
      <c r="GX207" s="411"/>
      <c r="GY207" s="411"/>
      <c r="GZ207" s="411"/>
      <c r="HA207" s="411"/>
      <c r="HB207" s="411"/>
      <c r="HC207" s="411"/>
      <c r="HD207" s="411"/>
      <c r="HE207" s="411"/>
      <c r="HF207" s="411"/>
      <c r="HG207" s="411"/>
      <c r="HH207" s="411"/>
      <c r="HI207" s="411"/>
      <c r="HJ207" s="411"/>
      <c r="HK207" s="411"/>
      <c r="HL207" s="411"/>
      <c r="HM207" s="411"/>
      <c r="HN207" s="411"/>
      <c r="HO207" s="411"/>
      <c r="HP207" s="411"/>
      <c r="HQ207" s="411"/>
      <c r="HR207" s="411"/>
      <c r="HS207" s="411"/>
      <c r="HT207" s="411"/>
      <c r="HU207" s="411"/>
      <c r="HV207" s="411"/>
      <c r="HW207" s="411"/>
      <c r="HX207" s="411"/>
      <c r="HY207" s="411"/>
      <c r="HZ207" s="411"/>
      <c r="IA207" s="411"/>
      <c r="IB207" s="411"/>
      <c r="IC207" s="411"/>
      <c r="ID207" s="411"/>
      <c r="IE207" s="411"/>
      <c r="IF207" s="411"/>
      <c r="IG207" s="411"/>
      <c r="IH207" s="411"/>
      <c r="II207" s="411"/>
      <c r="IJ207" s="411"/>
      <c r="IK207" s="411"/>
      <c r="IL207" s="411"/>
      <c r="IM207" s="411"/>
      <c r="IN207" s="411"/>
      <c r="IO207" s="411"/>
      <c r="IP207" s="411"/>
      <c r="IQ207" s="411"/>
      <c r="IR207" s="411"/>
      <c r="IS207" s="411"/>
      <c r="IT207" s="411"/>
      <c r="IU207" s="411"/>
      <c r="IV207" s="411"/>
      <c r="IW207" s="411"/>
      <c r="IX207" s="411"/>
      <c r="IY207" s="411"/>
      <c r="IZ207" s="411"/>
      <c r="JA207" s="411"/>
      <c r="JB207" s="411"/>
      <c r="JC207" s="411"/>
      <c r="JD207" s="411"/>
      <c r="JE207" s="411"/>
      <c r="JF207" s="411"/>
      <c r="JG207" s="411"/>
      <c r="JH207" s="411"/>
      <c r="JI207" s="411"/>
      <c r="JJ207" s="411"/>
      <c r="JK207" s="411"/>
      <c r="JL207" s="411"/>
      <c r="JM207" s="411"/>
      <c r="JN207" s="411"/>
      <c r="JO207" s="411"/>
      <c r="JP207" s="411"/>
      <c r="JQ207" s="411"/>
      <c r="JR207" s="411"/>
      <c r="JS207" s="411"/>
      <c r="JT207" s="411"/>
      <c r="JU207" s="411"/>
      <c r="JV207" s="411"/>
      <c r="JW207" s="411"/>
      <c r="JX207" s="411"/>
      <c r="JY207" s="411"/>
      <c r="JZ207" s="411"/>
      <c r="KA207" s="411"/>
      <c r="KB207" s="411"/>
      <c r="KC207" s="411"/>
      <c r="KD207" s="411"/>
      <c r="KE207" s="411"/>
      <c r="KF207" s="411"/>
      <c r="KG207" s="411"/>
      <c r="KH207" s="411"/>
      <c r="KI207" s="411"/>
      <c r="KJ207" s="411"/>
      <c r="KK207" s="411"/>
      <c r="KL207" s="411"/>
      <c r="KM207" s="411"/>
      <c r="KN207" s="411"/>
      <c r="KO207" s="411"/>
      <c r="KP207" s="411"/>
      <c r="KQ207" s="411"/>
      <c r="KR207" s="411"/>
      <c r="KS207" s="411"/>
      <c r="KT207" s="411"/>
      <c r="KU207" s="411"/>
      <c r="KV207" s="411"/>
      <c r="KW207" s="411"/>
      <c r="KX207" s="411"/>
      <c r="KY207" s="411"/>
      <c r="KZ207" s="411"/>
      <c r="LA207" s="411"/>
      <c r="LB207" s="411"/>
      <c r="LC207" s="411"/>
      <c r="LD207" s="411"/>
      <c r="LE207" s="411"/>
      <c r="LF207" s="411"/>
      <c r="LG207" s="411"/>
      <c r="LH207" s="411"/>
      <c r="LI207" s="411"/>
      <c r="LJ207" s="411"/>
      <c r="LK207" s="411"/>
      <c r="LL207" s="411"/>
      <c r="LM207" s="411"/>
      <c r="LN207" s="411"/>
      <c r="LO207" s="411"/>
      <c r="LP207" s="411"/>
      <c r="LQ207" s="411"/>
      <c r="LR207" s="411"/>
      <c r="LS207" s="411"/>
      <c r="LT207" s="411"/>
      <c r="LU207" s="411"/>
      <c r="LV207" s="411"/>
      <c r="LW207" s="411"/>
      <c r="LX207" s="411"/>
      <c r="LY207" s="411"/>
      <c r="LZ207" s="411"/>
      <c r="MA207" s="411"/>
      <c r="MB207" s="411"/>
      <c r="MC207" s="411"/>
      <c r="MD207" s="411"/>
      <c r="ME207" s="411"/>
      <c r="MF207" s="411"/>
      <c r="MG207" s="411"/>
      <c r="MH207" s="411"/>
      <c r="MI207" s="411"/>
      <c r="MJ207" s="411"/>
      <c r="MK207" s="411"/>
      <c r="ML207" s="411"/>
      <c r="MM207" s="411"/>
      <c r="MN207" s="411"/>
      <c r="MO207" s="411"/>
      <c r="MP207" s="411"/>
      <c r="MQ207" s="411"/>
      <c r="MR207" s="411"/>
      <c r="MS207" s="411"/>
      <c r="MT207" s="411"/>
      <c r="MU207" s="411"/>
      <c r="MV207" s="411"/>
      <c r="MW207" s="411"/>
    </row>
    <row r="208" s="1" customFormat="true" ht="15" hidden="false" customHeight="false" outlineLevel="0" collapsed="false">
      <c r="A208" s="410" t="s">
        <v>282</v>
      </c>
      <c r="B208" s="411"/>
      <c r="C208" s="411"/>
      <c r="D208" s="411"/>
      <c r="E208" s="411"/>
      <c r="F208" s="411"/>
      <c r="G208" s="411"/>
      <c r="H208" s="411"/>
      <c r="I208" s="411"/>
      <c r="J208" s="411"/>
      <c r="K208" s="411"/>
      <c r="L208" s="411"/>
      <c r="M208" s="411"/>
      <c r="N208" s="411"/>
      <c r="O208" s="411"/>
      <c r="P208" s="411"/>
      <c r="Q208" s="411"/>
      <c r="R208" s="411"/>
      <c r="S208" s="411"/>
      <c r="T208" s="411"/>
      <c r="U208" s="411"/>
      <c r="V208" s="411"/>
      <c r="W208" s="411"/>
      <c r="X208" s="411"/>
      <c r="Y208" s="411"/>
      <c r="Z208" s="411"/>
      <c r="AA208" s="411"/>
      <c r="AB208" s="411"/>
      <c r="AC208" s="411"/>
      <c r="AD208" s="411"/>
      <c r="AE208" s="411"/>
      <c r="AF208" s="411"/>
      <c r="AG208" s="411"/>
      <c r="AH208" s="411"/>
      <c r="AI208" s="411"/>
      <c r="AJ208" s="411"/>
      <c r="AK208" s="411"/>
      <c r="AL208" s="411"/>
      <c r="AM208" s="411"/>
      <c r="AN208" s="411"/>
      <c r="AO208" s="411"/>
      <c r="AP208" s="411"/>
      <c r="AQ208" s="411"/>
      <c r="AR208" s="411"/>
      <c r="AS208" s="411"/>
      <c r="AT208" s="411"/>
      <c r="AU208" s="411"/>
      <c r="AV208" s="411"/>
      <c r="AW208" s="411"/>
      <c r="AX208" s="411"/>
      <c r="AY208" s="411"/>
      <c r="AZ208" s="411"/>
      <c r="BA208" s="411"/>
      <c r="BB208" s="411"/>
      <c r="BC208" s="411"/>
      <c r="BD208" s="411"/>
      <c r="BE208" s="411"/>
      <c r="BF208" s="411"/>
      <c r="BG208" s="411"/>
      <c r="BH208" s="411"/>
      <c r="BI208" s="411"/>
      <c r="BJ208" s="411"/>
      <c r="BK208" s="411"/>
      <c r="BL208" s="411"/>
      <c r="BM208" s="411"/>
      <c r="BN208" s="411"/>
      <c r="BO208" s="411"/>
      <c r="BP208" s="411"/>
      <c r="BQ208" s="411"/>
      <c r="BR208" s="411"/>
      <c r="BS208" s="411"/>
      <c r="BT208" s="411"/>
      <c r="BU208" s="411"/>
      <c r="BV208" s="411"/>
      <c r="BW208" s="411"/>
      <c r="BX208" s="411"/>
      <c r="BY208" s="411"/>
      <c r="BZ208" s="411"/>
      <c r="CA208" s="411"/>
      <c r="CB208" s="411"/>
      <c r="CC208" s="411"/>
      <c r="CD208" s="411"/>
      <c r="CE208" s="411"/>
      <c r="CF208" s="411"/>
      <c r="CG208" s="411"/>
      <c r="CH208" s="411"/>
      <c r="CI208" s="411"/>
      <c r="CJ208" s="411"/>
      <c r="CK208" s="411"/>
      <c r="CL208" s="411"/>
      <c r="CM208" s="411"/>
      <c r="CN208" s="411"/>
      <c r="CO208" s="411"/>
      <c r="CP208" s="411"/>
      <c r="CQ208" s="411"/>
      <c r="CR208" s="411"/>
      <c r="CS208" s="411"/>
      <c r="CT208" s="411"/>
      <c r="CU208" s="411"/>
      <c r="CV208" s="411"/>
      <c r="CW208" s="411"/>
      <c r="CX208" s="411"/>
      <c r="CY208" s="411"/>
      <c r="CZ208" s="411"/>
      <c r="DA208" s="411"/>
      <c r="DB208" s="411"/>
      <c r="DC208" s="411"/>
      <c r="DD208" s="411"/>
      <c r="DE208" s="411"/>
      <c r="DF208" s="411"/>
      <c r="DG208" s="411"/>
      <c r="DH208" s="411"/>
      <c r="DI208" s="411"/>
      <c r="DJ208" s="411"/>
      <c r="DK208" s="411"/>
      <c r="DL208" s="411"/>
      <c r="DM208" s="411"/>
      <c r="DN208" s="411"/>
      <c r="DO208" s="411"/>
      <c r="DP208" s="411"/>
      <c r="DQ208" s="411"/>
      <c r="DR208" s="411"/>
      <c r="DS208" s="411"/>
      <c r="DT208" s="411"/>
      <c r="DU208" s="411"/>
      <c r="DV208" s="411"/>
      <c r="DW208" s="411"/>
      <c r="DX208" s="411"/>
      <c r="DY208" s="411"/>
      <c r="DZ208" s="411"/>
      <c r="EA208" s="411"/>
      <c r="EB208" s="411"/>
      <c r="EC208" s="411"/>
      <c r="ED208" s="411"/>
      <c r="EE208" s="411"/>
      <c r="EF208" s="411"/>
      <c r="EG208" s="411"/>
      <c r="EH208" s="411"/>
      <c r="EI208" s="411"/>
      <c r="EJ208" s="411"/>
      <c r="EK208" s="411"/>
      <c r="EL208" s="411"/>
      <c r="EM208" s="411"/>
      <c r="EN208" s="411"/>
      <c r="EO208" s="411"/>
      <c r="EP208" s="411"/>
      <c r="EQ208" s="411"/>
      <c r="ER208" s="411"/>
      <c r="ES208" s="411"/>
      <c r="ET208" s="411"/>
      <c r="EU208" s="411"/>
      <c r="EV208" s="411"/>
      <c r="EW208" s="411"/>
      <c r="EX208" s="411"/>
      <c r="EY208" s="411"/>
      <c r="EZ208" s="411"/>
      <c r="FA208" s="411"/>
      <c r="FB208" s="411"/>
      <c r="FC208" s="411"/>
      <c r="FD208" s="411"/>
      <c r="FE208" s="411"/>
      <c r="FF208" s="411"/>
      <c r="FG208" s="411"/>
      <c r="FH208" s="411"/>
      <c r="FI208" s="411"/>
      <c r="FJ208" s="411"/>
      <c r="FK208" s="411"/>
      <c r="FL208" s="411"/>
      <c r="FM208" s="411"/>
      <c r="FN208" s="411"/>
      <c r="FO208" s="411"/>
      <c r="FP208" s="411"/>
      <c r="FQ208" s="411"/>
      <c r="FR208" s="411"/>
      <c r="FS208" s="411"/>
      <c r="FT208" s="411"/>
      <c r="FU208" s="411"/>
      <c r="FV208" s="411"/>
      <c r="FW208" s="411"/>
      <c r="FX208" s="411"/>
      <c r="FY208" s="411"/>
      <c r="FZ208" s="411"/>
      <c r="GA208" s="411"/>
      <c r="GB208" s="411"/>
      <c r="GC208" s="411"/>
      <c r="GD208" s="411"/>
      <c r="GE208" s="411"/>
      <c r="GF208" s="411"/>
      <c r="GG208" s="411"/>
      <c r="GH208" s="411"/>
      <c r="GI208" s="411"/>
      <c r="GJ208" s="411"/>
      <c r="GK208" s="411"/>
      <c r="GL208" s="411"/>
      <c r="GM208" s="411"/>
      <c r="GN208" s="411"/>
      <c r="GO208" s="411"/>
      <c r="GP208" s="411"/>
      <c r="GQ208" s="411"/>
      <c r="GR208" s="411"/>
      <c r="GS208" s="411"/>
      <c r="GT208" s="411"/>
      <c r="GU208" s="411"/>
      <c r="GV208" s="411"/>
      <c r="GW208" s="411"/>
      <c r="GX208" s="411"/>
      <c r="GY208" s="411"/>
      <c r="GZ208" s="411"/>
      <c r="HA208" s="411"/>
      <c r="HB208" s="411"/>
      <c r="HC208" s="411"/>
      <c r="HD208" s="411"/>
      <c r="HE208" s="411"/>
      <c r="HF208" s="411"/>
      <c r="HG208" s="411"/>
      <c r="HH208" s="411"/>
      <c r="HI208" s="411"/>
      <c r="HJ208" s="411"/>
      <c r="HK208" s="411"/>
      <c r="HL208" s="411"/>
      <c r="HM208" s="411"/>
      <c r="HN208" s="411"/>
      <c r="HO208" s="411"/>
      <c r="HP208" s="411"/>
      <c r="HQ208" s="411"/>
      <c r="HR208" s="411"/>
      <c r="HS208" s="411"/>
      <c r="HT208" s="411"/>
      <c r="HU208" s="411"/>
      <c r="HV208" s="411"/>
      <c r="HW208" s="411"/>
      <c r="HX208" s="411"/>
      <c r="HY208" s="411"/>
      <c r="HZ208" s="411"/>
      <c r="IA208" s="411"/>
      <c r="IB208" s="411"/>
      <c r="IC208" s="411"/>
      <c r="ID208" s="411"/>
      <c r="IE208" s="411"/>
      <c r="IF208" s="411"/>
      <c r="IG208" s="411"/>
      <c r="IH208" s="411"/>
      <c r="II208" s="411"/>
      <c r="IJ208" s="411"/>
      <c r="IK208" s="411"/>
      <c r="IL208" s="411"/>
      <c r="IM208" s="411"/>
      <c r="IN208" s="411"/>
      <c r="IO208" s="411"/>
      <c r="IP208" s="411"/>
      <c r="IQ208" s="411"/>
      <c r="IR208" s="411"/>
      <c r="IS208" s="411"/>
      <c r="IT208" s="411"/>
      <c r="IU208" s="411"/>
      <c r="IV208" s="411"/>
      <c r="IW208" s="411"/>
      <c r="IX208" s="411"/>
      <c r="IY208" s="411"/>
      <c r="IZ208" s="411"/>
      <c r="JA208" s="411"/>
      <c r="JB208" s="411"/>
      <c r="JC208" s="411"/>
      <c r="JD208" s="411"/>
      <c r="JE208" s="411"/>
      <c r="JF208" s="411"/>
      <c r="JG208" s="411"/>
      <c r="JH208" s="411"/>
      <c r="JI208" s="411"/>
      <c r="JJ208" s="411"/>
      <c r="JK208" s="411"/>
      <c r="JL208" s="411"/>
      <c r="JM208" s="411"/>
      <c r="JN208" s="411"/>
      <c r="JO208" s="411"/>
      <c r="JP208" s="411"/>
      <c r="JQ208" s="411"/>
      <c r="JR208" s="411"/>
      <c r="JS208" s="411"/>
      <c r="JT208" s="411"/>
      <c r="JU208" s="411"/>
      <c r="JV208" s="411"/>
      <c r="JW208" s="411"/>
      <c r="JX208" s="411"/>
      <c r="JY208" s="411"/>
      <c r="JZ208" s="411"/>
      <c r="KA208" s="411"/>
      <c r="KB208" s="411"/>
      <c r="KC208" s="411"/>
      <c r="KD208" s="411"/>
      <c r="KE208" s="411"/>
      <c r="KF208" s="411"/>
      <c r="KG208" s="411"/>
      <c r="KH208" s="411"/>
      <c r="KI208" s="411"/>
      <c r="KJ208" s="411"/>
      <c r="KK208" s="411"/>
      <c r="KL208" s="411"/>
      <c r="KM208" s="411"/>
      <c r="KN208" s="411"/>
      <c r="KO208" s="411"/>
      <c r="KP208" s="411"/>
      <c r="KQ208" s="411"/>
      <c r="KR208" s="411"/>
      <c r="KS208" s="411"/>
      <c r="KT208" s="411"/>
      <c r="KU208" s="411"/>
      <c r="KV208" s="411"/>
      <c r="KW208" s="411"/>
      <c r="KX208" s="411"/>
      <c r="KY208" s="411"/>
      <c r="KZ208" s="411"/>
      <c r="LA208" s="411"/>
      <c r="LB208" s="411"/>
      <c r="LC208" s="411"/>
      <c r="LD208" s="411"/>
      <c r="LE208" s="411"/>
      <c r="LF208" s="411"/>
      <c r="LG208" s="411"/>
      <c r="LH208" s="411"/>
      <c r="LI208" s="411"/>
      <c r="LJ208" s="411"/>
      <c r="LK208" s="411"/>
      <c r="LL208" s="411"/>
      <c r="LM208" s="411"/>
      <c r="LN208" s="411"/>
      <c r="LO208" s="411"/>
      <c r="LP208" s="411"/>
      <c r="LQ208" s="411"/>
      <c r="LR208" s="411"/>
      <c r="LS208" s="411"/>
      <c r="LT208" s="411"/>
      <c r="LU208" s="411"/>
      <c r="LV208" s="411"/>
      <c r="LW208" s="411"/>
      <c r="LX208" s="411"/>
      <c r="LY208" s="411"/>
      <c r="LZ208" s="411"/>
      <c r="MA208" s="411"/>
      <c r="MB208" s="411"/>
      <c r="MC208" s="411"/>
      <c r="MD208" s="411"/>
      <c r="ME208" s="411"/>
      <c r="MF208" s="411"/>
      <c r="MG208" s="411"/>
      <c r="MH208" s="411"/>
      <c r="MI208" s="411"/>
      <c r="MJ208" s="411"/>
      <c r="MK208" s="411"/>
      <c r="ML208" s="411"/>
      <c r="MM208" s="411"/>
      <c r="MN208" s="411"/>
      <c r="MO208" s="411"/>
      <c r="MP208" s="411"/>
      <c r="MQ208" s="411"/>
      <c r="MR208" s="411"/>
      <c r="MS208" s="411"/>
      <c r="MT208" s="411"/>
      <c r="MU208" s="411"/>
      <c r="MV208" s="411"/>
      <c r="MW208" s="411"/>
    </row>
    <row r="209" s="1" customFormat="true" ht="15" hidden="false" customHeight="false" outlineLevel="0" collapsed="false">
      <c r="A209" s="410" t="s">
        <v>283</v>
      </c>
      <c r="B209" s="411"/>
      <c r="C209" s="411"/>
      <c r="D209" s="411"/>
      <c r="E209" s="411"/>
      <c r="F209" s="411"/>
      <c r="G209" s="411"/>
      <c r="H209" s="411"/>
      <c r="I209" s="411"/>
      <c r="J209" s="411"/>
      <c r="K209" s="411"/>
      <c r="L209" s="411"/>
      <c r="M209" s="411"/>
      <c r="N209" s="411"/>
      <c r="O209" s="411"/>
      <c r="P209" s="411"/>
      <c r="Q209" s="411"/>
      <c r="R209" s="411"/>
      <c r="S209" s="411"/>
      <c r="T209" s="411"/>
      <c r="U209" s="411"/>
      <c r="V209" s="411"/>
      <c r="W209" s="411"/>
      <c r="X209" s="411"/>
      <c r="Y209" s="411"/>
      <c r="Z209" s="411"/>
      <c r="AA209" s="411"/>
      <c r="AB209" s="411"/>
      <c r="AC209" s="411"/>
      <c r="AD209" s="411"/>
      <c r="AE209" s="411"/>
      <c r="AF209" s="411"/>
      <c r="AG209" s="411"/>
      <c r="AH209" s="411"/>
      <c r="AI209" s="411"/>
      <c r="AJ209" s="411"/>
      <c r="AK209" s="411"/>
      <c r="AL209" s="411"/>
      <c r="AM209" s="411"/>
      <c r="AN209" s="411"/>
      <c r="AO209" s="411"/>
      <c r="AP209" s="411"/>
      <c r="AQ209" s="411"/>
      <c r="AR209" s="411"/>
      <c r="AS209" s="411"/>
      <c r="AT209" s="411"/>
      <c r="AU209" s="411"/>
      <c r="AV209" s="411"/>
      <c r="AW209" s="411"/>
      <c r="AX209" s="411"/>
      <c r="AY209" s="411"/>
      <c r="AZ209" s="411"/>
      <c r="BA209" s="411"/>
      <c r="BB209" s="411"/>
      <c r="BC209" s="411"/>
      <c r="BD209" s="411"/>
      <c r="BE209" s="411"/>
      <c r="BF209" s="411"/>
      <c r="BG209" s="411"/>
      <c r="BH209" s="411"/>
      <c r="BI209" s="411"/>
      <c r="BJ209" s="411"/>
      <c r="BK209" s="411"/>
      <c r="BL209" s="411"/>
      <c r="BM209" s="411"/>
      <c r="BN209" s="411"/>
      <c r="BO209" s="411"/>
      <c r="BP209" s="411"/>
      <c r="BQ209" s="411"/>
      <c r="BR209" s="411"/>
      <c r="BS209" s="411"/>
      <c r="BT209" s="411"/>
      <c r="BU209" s="411"/>
      <c r="BV209" s="411"/>
      <c r="BW209" s="411"/>
      <c r="BX209" s="411"/>
      <c r="BY209" s="411"/>
      <c r="BZ209" s="411"/>
      <c r="CA209" s="411"/>
      <c r="CB209" s="411"/>
      <c r="CC209" s="411"/>
      <c r="CD209" s="411"/>
      <c r="CE209" s="411"/>
      <c r="CF209" s="411"/>
      <c r="CG209" s="411"/>
      <c r="CH209" s="411"/>
      <c r="CI209" s="411"/>
      <c r="CJ209" s="411"/>
      <c r="CK209" s="411"/>
      <c r="CL209" s="411"/>
      <c r="CM209" s="411"/>
      <c r="CN209" s="411"/>
      <c r="CO209" s="411"/>
      <c r="CP209" s="411"/>
      <c r="CQ209" s="411"/>
      <c r="CR209" s="411"/>
      <c r="CS209" s="411"/>
      <c r="CT209" s="411"/>
      <c r="CU209" s="411"/>
      <c r="CV209" s="411"/>
      <c r="CW209" s="411"/>
      <c r="CX209" s="411"/>
      <c r="CY209" s="411"/>
      <c r="CZ209" s="411"/>
      <c r="DA209" s="411"/>
      <c r="DB209" s="411"/>
      <c r="DC209" s="411"/>
      <c r="DD209" s="411"/>
      <c r="DE209" s="411"/>
      <c r="DF209" s="411"/>
      <c r="DG209" s="411"/>
      <c r="DH209" s="411"/>
      <c r="DI209" s="411"/>
      <c r="DJ209" s="411"/>
      <c r="DK209" s="411"/>
      <c r="DL209" s="411"/>
      <c r="DM209" s="411"/>
      <c r="DN209" s="411"/>
      <c r="DO209" s="411"/>
      <c r="DP209" s="411"/>
      <c r="DQ209" s="411"/>
      <c r="DR209" s="411"/>
      <c r="DS209" s="411"/>
      <c r="DT209" s="411"/>
      <c r="DU209" s="411"/>
      <c r="DV209" s="411"/>
      <c r="DW209" s="411"/>
      <c r="DX209" s="411"/>
      <c r="DY209" s="411"/>
      <c r="DZ209" s="411"/>
      <c r="EA209" s="411"/>
      <c r="EB209" s="411"/>
      <c r="EC209" s="411"/>
      <c r="ED209" s="411"/>
      <c r="EE209" s="411"/>
      <c r="EF209" s="411"/>
      <c r="EG209" s="411"/>
      <c r="EH209" s="411"/>
      <c r="EI209" s="411"/>
      <c r="EJ209" s="411"/>
      <c r="EK209" s="411"/>
      <c r="EL209" s="411"/>
      <c r="EM209" s="411"/>
      <c r="EN209" s="411"/>
      <c r="EO209" s="411"/>
      <c r="EP209" s="411"/>
      <c r="EQ209" s="411"/>
      <c r="ER209" s="411"/>
      <c r="ES209" s="411"/>
      <c r="ET209" s="411"/>
      <c r="EU209" s="411"/>
      <c r="EV209" s="411"/>
      <c r="EW209" s="411"/>
      <c r="EX209" s="411"/>
      <c r="EY209" s="411"/>
      <c r="EZ209" s="411"/>
      <c r="FA209" s="411"/>
      <c r="FB209" s="411"/>
      <c r="FC209" s="411"/>
      <c r="FD209" s="411"/>
      <c r="FE209" s="411"/>
      <c r="FF209" s="411"/>
      <c r="FG209" s="411"/>
      <c r="FH209" s="411"/>
      <c r="FI209" s="411"/>
      <c r="FJ209" s="411"/>
      <c r="FK209" s="411"/>
      <c r="FL209" s="411"/>
      <c r="FM209" s="411"/>
      <c r="FN209" s="411"/>
      <c r="FO209" s="411"/>
      <c r="FP209" s="411"/>
      <c r="FQ209" s="411"/>
      <c r="FR209" s="411"/>
      <c r="FS209" s="411"/>
      <c r="FT209" s="411"/>
      <c r="FU209" s="411"/>
      <c r="FV209" s="411"/>
      <c r="FW209" s="411"/>
      <c r="FX209" s="411"/>
      <c r="FY209" s="411"/>
      <c r="FZ209" s="411"/>
      <c r="GA209" s="411"/>
      <c r="GB209" s="411"/>
      <c r="GC209" s="411"/>
      <c r="GD209" s="411"/>
      <c r="GE209" s="411"/>
      <c r="GF209" s="411"/>
      <c r="GG209" s="411"/>
      <c r="GH209" s="411"/>
      <c r="GI209" s="411"/>
      <c r="GJ209" s="411"/>
      <c r="GK209" s="411"/>
      <c r="GL209" s="411"/>
      <c r="GM209" s="411"/>
      <c r="GN209" s="411"/>
      <c r="GO209" s="411"/>
      <c r="GP209" s="411"/>
      <c r="GQ209" s="411"/>
      <c r="GR209" s="411"/>
      <c r="GS209" s="411"/>
      <c r="GT209" s="411"/>
      <c r="GU209" s="411"/>
      <c r="GV209" s="411"/>
      <c r="GW209" s="411"/>
      <c r="GX209" s="411"/>
      <c r="GY209" s="411"/>
      <c r="GZ209" s="411"/>
      <c r="HA209" s="411"/>
      <c r="HB209" s="411"/>
      <c r="HC209" s="411"/>
      <c r="HD209" s="411"/>
      <c r="HE209" s="411"/>
      <c r="HF209" s="411"/>
      <c r="HG209" s="411"/>
      <c r="HH209" s="411"/>
      <c r="HI209" s="411"/>
      <c r="HJ209" s="411"/>
      <c r="HK209" s="411"/>
      <c r="HL209" s="411"/>
      <c r="HM209" s="411"/>
      <c r="HN209" s="411"/>
      <c r="HO209" s="411"/>
      <c r="HP209" s="411"/>
      <c r="HQ209" s="411"/>
      <c r="HR209" s="411"/>
      <c r="HS209" s="411"/>
      <c r="HT209" s="411"/>
      <c r="HU209" s="411"/>
      <c r="HV209" s="411"/>
      <c r="HW209" s="411"/>
      <c r="HX209" s="411"/>
      <c r="HY209" s="411"/>
      <c r="HZ209" s="411"/>
      <c r="IA209" s="411"/>
      <c r="IB209" s="411"/>
      <c r="IC209" s="411"/>
      <c r="ID209" s="411"/>
      <c r="IE209" s="411"/>
      <c r="IF209" s="411"/>
      <c r="IG209" s="411"/>
      <c r="IH209" s="411"/>
      <c r="II209" s="411"/>
      <c r="IJ209" s="411"/>
      <c r="IK209" s="411"/>
      <c r="IL209" s="411"/>
      <c r="IM209" s="411"/>
      <c r="IN209" s="411"/>
      <c r="IO209" s="411"/>
      <c r="IP209" s="411"/>
      <c r="IQ209" s="411"/>
      <c r="IR209" s="411"/>
      <c r="IS209" s="411"/>
      <c r="IT209" s="411"/>
      <c r="IU209" s="411"/>
      <c r="IV209" s="411"/>
      <c r="IW209" s="411"/>
      <c r="IX209" s="411"/>
      <c r="IY209" s="411"/>
      <c r="IZ209" s="411"/>
      <c r="JA209" s="411"/>
      <c r="JB209" s="411"/>
      <c r="JC209" s="411"/>
      <c r="JD209" s="411"/>
      <c r="JE209" s="411"/>
      <c r="JF209" s="411"/>
      <c r="JG209" s="411"/>
      <c r="JH209" s="411"/>
      <c r="JI209" s="411"/>
      <c r="JJ209" s="411"/>
      <c r="JK209" s="411"/>
      <c r="JL209" s="411"/>
      <c r="JM209" s="411"/>
      <c r="JN209" s="411"/>
      <c r="JO209" s="411"/>
      <c r="JP209" s="411"/>
      <c r="JQ209" s="411"/>
      <c r="JR209" s="411"/>
      <c r="JS209" s="411"/>
      <c r="JT209" s="411"/>
      <c r="JU209" s="411"/>
      <c r="JV209" s="411"/>
      <c r="JW209" s="411"/>
      <c r="JX209" s="411"/>
      <c r="JY209" s="411"/>
      <c r="JZ209" s="411"/>
      <c r="KA209" s="411"/>
      <c r="KB209" s="411"/>
      <c r="KC209" s="411"/>
      <c r="KD209" s="411"/>
      <c r="KE209" s="411"/>
      <c r="KF209" s="411"/>
      <c r="KG209" s="411"/>
      <c r="KH209" s="411"/>
      <c r="KI209" s="411"/>
      <c r="KJ209" s="411"/>
      <c r="KK209" s="411"/>
      <c r="KL209" s="411"/>
      <c r="KM209" s="411"/>
      <c r="KN209" s="411"/>
      <c r="KO209" s="411"/>
      <c r="KP209" s="411"/>
      <c r="KQ209" s="411"/>
      <c r="KR209" s="411"/>
      <c r="KS209" s="411"/>
      <c r="KT209" s="411"/>
      <c r="KU209" s="411"/>
      <c r="KV209" s="411"/>
      <c r="KW209" s="411"/>
      <c r="KX209" s="411"/>
      <c r="KY209" s="411"/>
      <c r="KZ209" s="411"/>
      <c r="LA209" s="411"/>
      <c r="LB209" s="411"/>
      <c r="LC209" s="411"/>
      <c r="LD209" s="411"/>
      <c r="LE209" s="411"/>
      <c r="LF209" s="411"/>
      <c r="LG209" s="411"/>
      <c r="LH209" s="411"/>
      <c r="LI209" s="411"/>
      <c r="LJ209" s="411"/>
      <c r="LK209" s="411"/>
      <c r="LL209" s="411"/>
      <c r="LM209" s="411"/>
      <c r="LN209" s="411"/>
      <c r="LO209" s="411"/>
      <c r="LP209" s="411"/>
      <c r="LQ209" s="411"/>
      <c r="LR209" s="411"/>
      <c r="LS209" s="411"/>
      <c r="LT209" s="411"/>
      <c r="LU209" s="411"/>
      <c r="LV209" s="411"/>
      <c r="LW209" s="411"/>
      <c r="LX209" s="411"/>
      <c r="LY209" s="411"/>
      <c r="LZ209" s="411"/>
      <c r="MA209" s="411"/>
      <c r="MB209" s="411"/>
      <c r="MC209" s="411"/>
      <c r="MD209" s="411"/>
      <c r="ME209" s="411"/>
      <c r="MF209" s="411"/>
      <c r="MG209" s="411"/>
      <c r="MH209" s="411"/>
      <c r="MI209" s="411"/>
      <c r="MJ209" s="411"/>
      <c r="MK209" s="411"/>
      <c r="ML209" s="411"/>
      <c r="MM209" s="411"/>
      <c r="MN209" s="411"/>
      <c r="MO209" s="411"/>
      <c r="MP209" s="411"/>
      <c r="MQ209" s="411"/>
      <c r="MR209" s="411"/>
      <c r="MS209" s="411"/>
      <c r="MT209" s="411"/>
      <c r="MU209" s="411"/>
      <c r="MV209" s="411"/>
      <c r="MW209" s="411"/>
    </row>
    <row r="210" s="1" customFormat="true" ht="15" hidden="false" customHeight="false" outlineLevel="0" collapsed="false">
      <c r="A210" s="410" t="s">
        <v>284</v>
      </c>
      <c r="B210" s="411"/>
      <c r="C210" s="411"/>
      <c r="D210" s="411"/>
      <c r="E210" s="411"/>
      <c r="F210" s="411"/>
      <c r="G210" s="411"/>
      <c r="H210" s="411"/>
      <c r="I210" s="411"/>
      <c r="J210" s="411"/>
      <c r="K210" s="411"/>
      <c r="L210" s="411"/>
      <c r="M210" s="411"/>
      <c r="N210" s="411"/>
      <c r="O210" s="411"/>
      <c r="P210" s="411"/>
      <c r="Q210" s="411"/>
      <c r="R210" s="411"/>
      <c r="S210" s="411"/>
      <c r="T210" s="411"/>
      <c r="U210" s="411"/>
      <c r="V210" s="411"/>
      <c r="W210" s="411"/>
      <c r="X210" s="411"/>
      <c r="Y210" s="411"/>
      <c r="Z210" s="411"/>
      <c r="AA210" s="411"/>
      <c r="AB210" s="411"/>
      <c r="AC210" s="411"/>
      <c r="AD210" s="411"/>
      <c r="AE210" s="411"/>
      <c r="AF210" s="411"/>
      <c r="AG210" s="411"/>
      <c r="AH210" s="411"/>
      <c r="AI210" s="411"/>
      <c r="AJ210" s="411"/>
      <c r="AK210" s="411"/>
      <c r="AL210" s="411"/>
      <c r="AM210" s="411"/>
      <c r="AN210" s="411"/>
      <c r="AO210" s="411"/>
      <c r="AP210" s="411"/>
      <c r="AQ210" s="411"/>
      <c r="AR210" s="411"/>
      <c r="AS210" s="411"/>
      <c r="AT210" s="411"/>
      <c r="AU210" s="411"/>
      <c r="AV210" s="411"/>
      <c r="AW210" s="411"/>
      <c r="AX210" s="411"/>
      <c r="AY210" s="411"/>
      <c r="AZ210" s="411"/>
      <c r="BA210" s="411"/>
      <c r="BB210" s="411"/>
      <c r="BC210" s="411"/>
      <c r="BD210" s="411"/>
      <c r="BE210" s="411"/>
      <c r="BF210" s="411"/>
      <c r="BG210" s="411"/>
      <c r="BH210" s="411"/>
      <c r="BI210" s="411"/>
      <c r="BJ210" s="411"/>
      <c r="BK210" s="411"/>
      <c r="BL210" s="411"/>
      <c r="BM210" s="411"/>
      <c r="BN210" s="411"/>
      <c r="BO210" s="411"/>
      <c r="BP210" s="411"/>
      <c r="BQ210" s="411"/>
      <c r="BR210" s="411"/>
      <c r="BS210" s="411"/>
      <c r="BT210" s="411"/>
      <c r="BU210" s="411"/>
      <c r="BV210" s="411"/>
      <c r="BW210" s="411"/>
      <c r="BX210" s="411"/>
      <c r="BY210" s="411"/>
      <c r="BZ210" s="411"/>
      <c r="CA210" s="411"/>
      <c r="CB210" s="411"/>
      <c r="CC210" s="411"/>
      <c r="CD210" s="411"/>
      <c r="CE210" s="411"/>
      <c r="CF210" s="411"/>
      <c r="CG210" s="411"/>
      <c r="CH210" s="411"/>
      <c r="CI210" s="411"/>
      <c r="CJ210" s="411"/>
      <c r="CK210" s="411"/>
      <c r="CL210" s="411"/>
      <c r="CM210" s="411"/>
      <c r="CN210" s="411"/>
      <c r="CO210" s="411"/>
      <c r="CP210" s="411"/>
      <c r="CQ210" s="411"/>
      <c r="CR210" s="411"/>
      <c r="CS210" s="411"/>
      <c r="CT210" s="411"/>
      <c r="CU210" s="411"/>
      <c r="CV210" s="411"/>
      <c r="CW210" s="411"/>
      <c r="CX210" s="411"/>
      <c r="CY210" s="411"/>
      <c r="CZ210" s="411"/>
      <c r="DA210" s="411"/>
      <c r="DB210" s="411"/>
      <c r="DC210" s="411"/>
      <c r="DD210" s="411"/>
      <c r="DE210" s="411"/>
      <c r="DF210" s="411"/>
      <c r="DG210" s="411"/>
      <c r="DH210" s="411"/>
      <c r="DI210" s="411"/>
      <c r="DJ210" s="411"/>
      <c r="DK210" s="411"/>
      <c r="DL210" s="411"/>
      <c r="DM210" s="411"/>
      <c r="DN210" s="411"/>
      <c r="DO210" s="411"/>
      <c r="DP210" s="411"/>
      <c r="DQ210" s="411"/>
      <c r="DR210" s="411"/>
      <c r="DS210" s="411"/>
      <c r="DT210" s="411"/>
      <c r="DU210" s="411"/>
      <c r="DV210" s="411"/>
      <c r="DW210" s="411"/>
      <c r="DX210" s="411"/>
      <c r="DY210" s="411"/>
      <c r="DZ210" s="411"/>
      <c r="EA210" s="411"/>
      <c r="EB210" s="411"/>
      <c r="EC210" s="411"/>
      <c r="ED210" s="411"/>
      <c r="EE210" s="411"/>
      <c r="EF210" s="411"/>
      <c r="EG210" s="411"/>
      <c r="EH210" s="411"/>
      <c r="EI210" s="411"/>
      <c r="EJ210" s="411"/>
      <c r="EK210" s="411"/>
      <c r="EL210" s="411"/>
      <c r="EM210" s="411"/>
      <c r="EN210" s="411"/>
      <c r="EO210" s="411"/>
      <c r="EP210" s="411"/>
      <c r="EQ210" s="411"/>
      <c r="ER210" s="411"/>
      <c r="ES210" s="411"/>
      <c r="ET210" s="411"/>
      <c r="EU210" s="411"/>
      <c r="EV210" s="411"/>
      <c r="EW210" s="411"/>
      <c r="EX210" s="411"/>
      <c r="EY210" s="411"/>
      <c r="EZ210" s="411"/>
      <c r="FA210" s="411"/>
      <c r="FB210" s="411"/>
      <c r="FC210" s="411"/>
      <c r="FD210" s="411"/>
      <c r="FE210" s="411"/>
      <c r="FF210" s="411"/>
      <c r="FG210" s="411"/>
      <c r="FH210" s="411"/>
      <c r="FI210" s="411"/>
      <c r="FJ210" s="411"/>
      <c r="FK210" s="411"/>
      <c r="FL210" s="411"/>
      <c r="FM210" s="411"/>
      <c r="FN210" s="411"/>
      <c r="FO210" s="411"/>
      <c r="FP210" s="411"/>
      <c r="FQ210" s="411"/>
      <c r="FR210" s="411"/>
      <c r="FS210" s="411"/>
      <c r="FT210" s="411"/>
      <c r="FU210" s="411"/>
      <c r="FV210" s="411"/>
      <c r="FW210" s="411"/>
      <c r="FX210" s="411"/>
      <c r="FY210" s="411"/>
      <c r="FZ210" s="411"/>
      <c r="GA210" s="411"/>
      <c r="GB210" s="411"/>
      <c r="GC210" s="411"/>
      <c r="GD210" s="411"/>
      <c r="GE210" s="411"/>
      <c r="GF210" s="411"/>
      <c r="GG210" s="411"/>
      <c r="GH210" s="411"/>
      <c r="GI210" s="411"/>
      <c r="GJ210" s="411"/>
      <c r="GK210" s="411"/>
      <c r="GL210" s="411"/>
      <c r="GM210" s="411"/>
      <c r="GN210" s="411"/>
      <c r="GO210" s="411"/>
      <c r="GP210" s="411"/>
      <c r="GQ210" s="411"/>
      <c r="GR210" s="411"/>
      <c r="GS210" s="411"/>
      <c r="GT210" s="411"/>
      <c r="GU210" s="411"/>
      <c r="GV210" s="411"/>
      <c r="GW210" s="411"/>
      <c r="GX210" s="411"/>
      <c r="GY210" s="411"/>
      <c r="GZ210" s="411"/>
      <c r="HA210" s="411"/>
      <c r="HB210" s="411"/>
      <c r="HC210" s="411"/>
      <c r="HD210" s="411"/>
      <c r="HE210" s="411"/>
      <c r="HF210" s="411"/>
      <c r="HG210" s="411"/>
      <c r="HH210" s="411"/>
      <c r="HI210" s="411"/>
      <c r="HJ210" s="411"/>
      <c r="HK210" s="411"/>
      <c r="HL210" s="411"/>
      <c r="HM210" s="411"/>
      <c r="HN210" s="411"/>
      <c r="HO210" s="411"/>
      <c r="HP210" s="411"/>
      <c r="HQ210" s="411"/>
      <c r="HR210" s="411"/>
      <c r="HS210" s="411"/>
      <c r="HT210" s="411"/>
      <c r="HU210" s="411"/>
      <c r="HV210" s="411"/>
      <c r="HW210" s="411"/>
      <c r="HX210" s="411"/>
      <c r="HY210" s="411"/>
      <c r="HZ210" s="411"/>
      <c r="IA210" s="411"/>
      <c r="IB210" s="411"/>
      <c r="IC210" s="411"/>
      <c r="ID210" s="411"/>
      <c r="IE210" s="411"/>
      <c r="IF210" s="411"/>
      <c r="IG210" s="411"/>
      <c r="IH210" s="411"/>
      <c r="II210" s="411"/>
      <c r="IJ210" s="411"/>
      <c r="IK210" s="411"/>
      <c r="IL210" s="411"/>
      <c r="IM210" s="411"/>
      <c r="IN210" s="411"/>
      <c r="IO210" s="411"/>
      <c r="IP210" s="411"/>
      <c r="IQ210" s="411"/>
      <c r="IR210" s="411"/>
      <c r="IS210" s="411"/>
      <c r="IT210" s="411"/>
      <c r="IU210" s="411"/>
      <c r="IV210" s="411"/>
      <c r="IW210" s="411"/>
      <c r="IX210" s="411"/>
      <c r="IY210" s="411"/>
      <c r="IZ210" s="411"/>
      <c r="JA210" s="411"/>
      <c r="JB210" s="411"/>
      <c r="JC210" s="411"/>
      <c r="JD210" s="411"/>
      <c r="JE210" s="411"/>
      <c r="JF210" s="411"/>
      <c r="JG210" s="411"/>
      <c r="JH210" s="411"/>
      <c r="JI210" s="411"/>
      <c r="JJ210" s="411"/>
      <c r="JK210" s="411"/>
      <c r="JL210" s="411"/>
      <c r="JM210" s="411"/>
      <c r="JN210" s="411"/>
      <c r="JO210" s="411"/>
      <c r="JP210" s="411"/>
      <c r="JQ210" s="411"/>
      <c r="JR210" s="411"/>
      <c r="JS210" s="411"/>
      <c r="JT210" s="411"/>
      <c r="JU210" s="411"/>
      <c r="JV210" s="411"/>
      <c r="JW210" s="411"/>
      <c r="JX210" s="411"/>
      <c r="JY210" s="411"/>
      <c r="JZ210" s="411"/>
      <c r="KA210" s="411"/>
      <c r="KB210" s="411"/>
      <c r="KC210" s="411"/>
      <c r="KD210" s="411"/>
      <c r="KE210" s="411"/>
      <c r="KF210" s="411"/>
      <c r="KG210" s="411"/>
      <c r="KH210" s="411"/>
      <c r="KI210" s="411"/>
      <c r="KJ210" s="411"/>
      <c r="KK210" s="411"/>
      <c r="KL210" s="411"/>
      <c r="KM210" s="411"/>
      <c r="KN210" s="411"/>
      <c r="KO210" s="411"/>
      <c r="KP210" s="411"/>
      <c r="KQ210" s="411"/>
      <c r="KR210" s="411"/>
      <c r="KS210" s="411"/>
      <c r="KT210" s="411"/>
      <c r="KU210" s="411"/>
      <c r="KV210" s="411"/>
      <c r="KW210" s="411"/>
      <c r="KX210" s="411"/>
      <c r="KY210" s="411"/>
      <c r="KZ210" s="411"/>
      <c r="LA210" s="411"/>
      <c r="LB210" s="411"/>
      <c r="LC210" s="411"/>
      <c r="LD210" s="411"/>
      <c r="LE210" s="411"/>
      <c r="LF210" s="411"/>
      <c r="LG210" s="411"/>
      <c r="LH210" s="411"/>
      <c r="LI210" s="411"/>
      <c r="LJ210" s="411"/>
      <c r="LK210" s="411"/>
      <c r="LL210" s="411"/>
      <c r="LM210" s="411"/>
      <c r="LN210" s="411"/>
      <c r="LO210" s="411"/>
      <c r="LP210" s="411"/>
      <c r="LQ210" s="411"/>
      <c r="LR210" s="411"/>
      <c r="LS210" s="411"/>
      <c r="LT210" s="411"/>
      <c r="LU210" s="411"/>
      <c r="LV210" s="411"/>
      <c r="LW210" s="411"/>
      <c r="LX210" s="411"/>
      <c r="LY210" s="411"/>
      <c r="LZ210" s="411"/>
      <c r="MA210" s="411"/>
      <c r="MB210" s="411"/>
      <c r="MC210" s="411"/>
      <c r="MD210" s="411"/>
      <c r="ME210" s="411"/>
      <c r="MF210" s="411"/>
      <c r="MG210" s="411"/>
      <c r="MH210" s="411"/>
      <c r="MI210" s="411"/>
      <c r="MJ210" s="411"/>
      <c r="MK210" s="411"/>
      <c r="ML210" s="411"/>
      <c r="MM210" s="411"/>
      <c r="MN210" s="411"/>
      <c r="MO210" s="411"/>
      <c r="MP210" s="411"/>
      <c r="MQ210" s="411"/>
      <c r="MR210" s="411"/>
      <c r="MS210" s="411"/>
      <c r="MT210" s="411"/>
      <c r="MU210" s="411"/>
      <c r="MV210" s="411"/>
      <c r="MW210" s="411"/>
    </row>
    <row r="211" s="1" customFormat="true" ht="15" hidden="false" customHeight="false" outlineLevel="0" collapsed="false">
      <c r="A211" s="410" t="s">
        <v>845</v>
      </c>
      <c r="B211" s="411"/>
      <c r="C211" s="411"/>
      <c r="D211" s="411"/>
      <c r="E211" s="411"/>
      <c r="F211" s="411"/>
      <c r="G211" s="411"/>
      <c r="H211" s="411"/>
      <c r="I211" s="411"/>
      <c r="J211" s="411"/>
      <c r="K211" s="411"/>
      <c r="L211" s="411"/>
      <c r="M211" s="411"/>
      <c r="N211" s="411"/>
      <c r="O211" s="411"/>
      <c r="P211" s="411"/>
      <c r="Q211" s="411"/>
      <c r="R211" s="411"/>
      <c r="S211" s="411"/>
      <c r="T211" s="411"/>
      <c r="U211" s="411"/>
      <c r="V211" s="411"/>
      <c r="W211" s="411"/>
      <c r="X211" s="411"/>
      <c r="Y211" s="411"/>
      <c r="Z211" s="411"/>
      <c r="AA211" s="411"/>
      <c r="AB211" s="411"/>
      <c r="AC211" s="411"/>
      <c r="AD211" s="411"/>
      <c r="AE211" s="411"/>
      <c r="AF211" s="411"/>
      <c r="AG211" s="411"/>
      <c r="AH211" s="411"/>
      <c r="AI211" s="411"/>
      <c r="AJ211" s="411"/>
      <c r="AK211" s="411"/>
      <c r="AL211" s="411"/>
      <c r="AM211" s="411"/>
      <c r="AN211" s="411"/>
      <c r="AO211" s="411"/>
      <c r="AP211" s="411"/>
      <c r="AQ211" s="411"/>
      <c r="AR211" s="411"/>
      <c r="AS211" s="411"/>
      <c r="AT211" s="411"/>
      <c r="AU211" s="411"/>
      <c r="AV211" s="411"/>
      <c r="AW211" s="411"/>
      <c r="AX211" s="411"/>
      <c r="AY211" s="411"/>
      <c r="AZ211" s="411"/>
      <c r="BA211" s="411"/>
      <c r="BB211" s="411"/>
      <c r="BC211" s="411"/>
      <c r="BD211" s="411"/>
      <c r="BE211" s="411"/>
      <c r="BF211" s="411"/>
      <c r="BG211" s="411"/>
      <c r="BH211" s="411"/>
      <c r="BI211" s="411"/>
      <c r="BJ211" s="411"/>
      <c r="BK211" s="411"/>
      <c r="BL211" s="411"/>
      <c r="BM211" s="411"/>
      <c r="BN211" s="411"/>
      <c r="BO211" s="411"/>
      <c r="BP211" s="411"/>
      <c r="BQ211" s="411"/>
      <c r="BR211" s="411"/>
      <c r="BS211" s="411"/>
      <c r="BT211" s="411"/>
      <c r="BU211" s="411"/>
      <c r="BV211" s="411"/>
      <c r="BW211" s="411"/>
      <c r="BX211" s="411"/>
      <c r="BY211" s="411"/>
      <c r="BZ211" s="411"/>
      <c r="CA211" s="411"/>
      <c r="CB211" s="411"/>
      <c r="CC211" s="411"/>
      <c r="CD211" s="411"/>
      <c r="CE211" s="411"/>
      <c r="CF211" s="411"/>
      <c r="CG211" s="411"/>
      <c r="CH211" s="411"/>
      <c r="CI211" s="411"/>
      <c r="CJ211" s="411"/>
      <c r="CK211" s="411"/>
      <c r="CL211" s="411"/>
      <c r="CM211" s="411"/>
      <c r="CN211" s="411"/>
      <c r="CO211" s="411"/>
      <c r="CP211" s="411"/>
      <c r="CQ211" s="411"/>
      <c r="CR211" s="411"/>
      <c r="CS211" s="411"/>
      <c r="CT211" s="411"/>
      <c r="CU211" s="411"/>
      <c r="CV211" s="411"/>
      <c r="CW211" s="411"/>
      <c r="CX211" s="411"/>
      <c r="CY211" s="411"/>
      <c r="CZ211" s="411"/>
      <c r="DA211" s="411"/>
      <c r="DB211" s="411"/>
      <c r="DC211" s="411"/>
      <c r="DD211" s="411"/>
      <c r="DE211" s="411"/>
      <c r="DF211" s="411"/>
      <c r="DG211" s="411"/>
      <c r="DH211" s="411"/>
      <c r="DI211" s="411"/>
      <c r="DJ211" s="411"/>
      <c r="DK211" s="411"/>
      <c r="DL211" s="411"/>
      <c r="DM211" s="411"/>
      <c r="DN211" s="411"/>
      <c r="DO211" s="411"/>
      <c r="DP211" s="411"/>
      <c r="DQ211" s="411"/>
      <c r="DR211" s="411"/>
      <c r="DS211" s="411"/>
      <c r="DT211" s="411"/>
      <c r="DU211" s="411"/>
      <c r="DV211" s="411"/>
      <c r="DW211" s="411"/>
      <c r="DX211" s="411"/>
      <c r="DY211" s="411"/>
      <c r="DZ211" s="411"/>
      <c r="EA211" s="411"/>
      <c r="EB211" s="411"/>
      <c r="EC211" s="411"/>
      <c r="ED211" s="411"/>
      <c r="EE211" s="411"/>
      <c r="EF211" s="411"/>
      <c r="EG211" s="411"/>
      <c r="EH211" s="411"/>
      <c r="EI211" s="411"/>
      <c r="EJ211" s="411"/>
      <c r="EK211" s="411"/>
      <c r="EL211" s="411"/>
      <c r="EM211" s="411"/>
      <c r="EN211" s="411"/>
      <c r="EO211" s="411"/>
      <c r="EP211" s="411"/>
      <c r="EQ211" s="411"/>
      <c r="ER211" s="411"/>
      <c r="ES211" s="411"/>
      <c r="ET211" s="411"/>
      <c r="EU211" s="411"/>
      <c r="EV211" s="411"/>
      <c r="EW211" s="411"/>
      <c r="EX211" s="411"/>
      <c r="EY211" s="411"/>
      <c r="EZ211" s="411"/>
      <c r="FA211" s="411"/>
      <c r="FB211" s="411"/>
      <c r="FC211" s="411"/>
      <c r="FD211" s="411"/>
      <c r="FE211" s="411"/>
      <c r="FF211" s="411"/>
      <c r="FG211" s="411"/>
      <c r="FH211" s="411"/>
      <c r="FI211" s="411"/>
      <c r="FJ211" s="411"/>
      <c r="FK211" s="411"/>
      <c r="FL211" s="411"/>
      <c r="FM211" s="411"/>
      <c r="FN211" s="411"/>
      <c r="FO211" s="411"/>
      <c r="FP211" s="411"/>
      <c r="FQ211" s="411"/>
      <c r="FR211" s="411"/>
      <c r="FS211" s="411"/>
      <c r="FT211" s="411"/>
      <c r="FU211" s="411"/>
      <c r="FV211" s="411"/>
      <c r="FW211" s="411"/>
      <c r="FX211" s="411"/>
      <c r="FY211" s="411"/>
      <c r="FZ211" s="411"/>
      <c r="GA211" s="411"/>
      <c r="GB211" s="411"/>
      <c r="GC211" s="411"/>
      <c r="GD211" s="411"/>
      <c r="GE211" s="411"/>
      <c r="GF211" s="411"/>
      <c r="GG211" s="411"/>
      <c r="GH211" s="411"/>
      <c r="GI211" s="411"/>
      <c r="GJ211" s="411"/>
      <c r="GK211" s="411"/>
      <c r="GL211" s="411"/>
      <c r="GM211" s="411"/>
      <c r="GN211" s="411"/>
      <c r="GO211" s="411"/>
      <c r="GP211" s="411"/>
      <c r="GQ211" s="411"/>
      <c r="GR211" s="411"/>
      <c r="GS211" s="411"/>
      <c r="GT211" s="411"/>
      <c r="GU211" s="411"/>
      <c r="GV211" s="411"/>
      <c r="GW211" s="411"/>
      <c r="GX211" s="411"/>
      <c r="GY211" s="411"/>
      <c r="GZ211" s="411"/>
      <c r="HA211" s="411"/>
      <c r="HB211" s="411"/>
      <c r="HC211" s="411"/>
      <c r="HD211" s="411"/>
      <c r="HE211" s="411"/>
      <c r="HF211" s="411"/>
      <c r="HG211" s="411"/>
      <c r="HH211" s="411"/>
      <c r="HI211" s="411"/>
      <c r="HJ211" s="411"/>
      <c r="HK211" s="411"/>
      <c r="HL211" s="411"/>
      <c r="HM211" s="411"/>
      <c r="HN211" s="411"/>
      <c r="HO211" s="411"/>
      <c r="HP211" s="411"/>
      <c r="HQ211" s="411"/>
      <c r="HR211" s="411"/>
      <c r="HS211" s="411"/>
      <c r="HT211" s="411"/>
      <c r="HU211" s="411"/>
      <c r="HV211" s="411"/>
      <c r="HW211" s="411"/>
      <c r="HX211" s="411"/>
      <c r="HY211" s="411"/>
      <c r="HZ211" s="411"/>
      <c r="IA211" s="411"/>
      <c r="IB211" s="411"/>
      <c r="IC211" s="411"/>
      <c r="ID211" s="411"/>
      <c r="IE211" s="411"/>
      <c r="IF211" s="411"/>
      <c r="IG211" s="411"/>
      <c r="IH211" s="411"/>
      <c r="II211" s="411"/>
      <c r="IJ211" s="411"/>
      <c r="IK211" s="411"/>
      <c r="IL211" s="411"/>
      <c r="IM211" s="411"/>
      <c r="IN211" s="411"/>
      <c r="IO211" s="411"/>
      <c r="IP211" s="411"/>
      <c r="IQ211" s="411"/>
      <c r="IR211" s="411"/>
      <c r="IS211" s="411"/>
      <c r="IT211" s="411"/>
      <c r="IU211" s="411"/>
      <c r="IV211" s="411"/>
      <c r="IW211" s="411"/>
      <c r="IX211" s="411"/>
      <c r="IY211" s="411"/>
      <c r="IZ211" s="411"/>
      <c r="JA211" s="411"/>
      <c r="JB211" s="411"/>
      <c r="JC211" s="411"/>
      <c r="JD211" s="411"/>
      <c r="JE211" s="411"/>
      <c r="JF211" s="411"/>
      <c r="JG211" s="411"/>
      <c r="JH211" s="411"/>
      <c r="JI211" s="411"/>
      <c r="JJ211" s="411"/>
      <c r="JK211" s="411"/>
      <c r="JL211" s="411"/>
      <c r="JM211" s="411"/>
      <c r="JN211" s="411"/>
      <c r="JO211" s="411"/>
      <c r="JP211" s="411"/>
      <c r="JQ211" s="411"/>
      <c r="JR211" s="411"/>
      <c r="JS211" s="411"/>
      <c r="JT211" s="411"/>
      <c r="JU211" s="411"/>
      <c r="JV211" s="411"/>
      <c r="JW211" s="411"/>
      <c r="JX211" s="411"/>
      <c r="JY211" s="411"/>
      <c r="JZ211" s="411"/>
      <c r="KA211" s="411"/>
      <c r="KB211" s="411"/>
      <c r="KC211" s="411"/>
      <c r="KD211" s="411"/>
      <c r="KE211" s="411"/>
      <c r="KF211" s="411"/>
      <c r="KG211" s="411"/>
      <c r="KH211" s="411"/>
      <c r="KI211" s="411"/>
      <c r="KJ211" s="411"/>
      <c r="KK211" s="411"/>
      <c r="KL211" s="411"/>
      <c r="KM211" s="411"/>
      <c r="KN211" s="411"/>
      <c r="KO211" s="411"/>
      <c r="KP211" s="411"/>
      <c r="KQ211" s="411"/>
      <c r="KR211" s="411"/>
      <c r="KS211" s="411"/>
      <c r="KT211" s="411"/>
      <c r="KU211" s="411"/>
      <c r="KV211" s="411"/>
      <c r="KW211" s="411"/>
      <c r="KX211" s="411"/>
      <c r="KY211" s="411"/>
      <c r="KZ211" s="411"/>
      <c r="LA211" s="411"/>
      <c r="LB211" s="411"/>
      <c r="LC211" s="411"/>
      <c r="LD211" s="411"/>
      <c r="LE211" s="411"/>
      <c r="LF211" s="411"/>
      <c r="LG211" s="411"/>
      <c r="LH211" s="411"/>
      <c r="LI211" s="411"/>
      <c r="LJ211" s="411"/>
      <c r="LK211" s="411"/>
      <c r="LL211" s="411"/>
      <c r="LM211" s="411"/>
      <c r="LN211" s="411"/>
      <c r="LO211" s="411"/>
      <c r="LP211" s="411"/>
      <c r="LQ211" s="411"/>
      <c r="LR211" s="411"/>
      <c r="LS211" s="411"/>
      <c r="LT211" s="411"/>
      <c r="LU211" s="411"/>
      <c r="LV211" s="411"/>
      <c r="LW211" s="411"/>
      <c r="LX211" s="411"/>
      <c r="LY211" s="411"/>
      <c r="LZ211" s="411"/>
      <c r="MA211" s="411"/>
      <c r="MB211" s="411"/>
      <c r="MC211" s="411"/>
      <c r="MD211" s="411"/>
      <c r="ME211" s="411"/>
      <c r="MF211" s="411"/>
      <c r="MG211" s="411"/>
      <c r="MH211" s="411"/>
      <c r="MI211" s="411"/>
      <c r="MJ211" s="411"/>
      <c r="MK211" s="411"/>
      <c r="ML211" s="411"/>
      <c r="MM211" s="411"/>
      <c r="MN211" s="411"/>
      <c r="MO211" s="411"/>
      <c r="MP211" s="411"/>
      <c r="MQ211" s="411"/>
      <c r="MR211" s="411"/>
      <c r="MS211" s="411"/>
      <c r="MT211" s="411"/>
      <c r="MU211" s="411"/>
      <c r="MV211" s="411"/>
      <c r="MW211" s="411"/>
    </row>
    <row r="212" s="1" customFormat="true" ht="15" hidden="false" customHeight="false" outlineLevel="0" collapsed="false">
      <c r="A212" s="410" t="s">
        <v>846</v>
      </c>
      <c r="B212" s="411"/>
      <c r="C212" s="411"/>
      <c r="D212" s="411"/>
      <c r="E212" s="411"/>
      <c r="F212" s="411"/>
      <c r="G212" s="411"/>
      <c r="H212" s="411"/>
      <c r="I212" s="411"/>
      <c r="J212" s="411"/>
      <c r="K212" s="411"/>
      <c r="L212" s="411"/>
      <c r="M212" s="411"/>
      <c r="N212" s="411"/>
      <c r="O212" s="411"/>
      <c r="P212" s="411"/>
      <c r="Q212" s="411"/>
      <c r="R212" s="411"/>
      <c r="S212" s="411"/>
      <c r="T212" s="411"/>
      <c r="U212" s="411"/>
      <c r="V212" s="411"/>
      <c r="W212" s="411"/>
      <c r="X212" s="411"/>
      <c r="Y212" s="411"/>
      <c r="Z212" s="411"/>
      <c r="AA212" s="411"/>
      <c r="AB212" s="411"/>
      <c r="AC212" s="411"/>
      <c r="AD212" s="411"/>
      <c r="AE212" s="411"/>
      <c r="AF212" s="411"/>
      <c r="AG212" s="411"/>
      <c r="AH212" s="411"/>
      <c r="AI212" s="411"/>
      <c r="AJ212" s="411"/>
      <c r="AK212" s="411"/>
      <c r="AL212" s="411"/>
      <c r="AM212" s="411"/>
      <c r="AN212" s="411"/>
      <c r="AO212" s="411"/>
      <c r="AP212" s="411"/>
      <c r="AQ212" s="411"/>
      <c r="AR212" s="411"/>
      <c r="AS212" s="411"/>
      <c r="AT212" s="411"/>
      <c r="AU212" s="411"/>
      <c r="AV212" s="411"/>
      <c r="AW212" s="411"/>
      <c r="AX212" s="411"/>
      <c r="AY212" s="411"/>
      <c r="AZ212" s="411"/>
      <c r="BA212" s="411"/>
      <c r="BB212" s="411"/>
      <c r="BC212" s="411"/>
      <c r="BD212" s="411"/>
      <c r="BE212" s="411"/>
      <c r="BF212" s="411"/>
      <c r="BG212" s="411"/>
      <c r="BH212" s="411"/>
      <c r="BI212" s="411"/>
      <c r="BJ212" s="411"/>
      <c r="BK212" s="411"/>
      <c r="BL212" s="411"/>
      <c r="BM212" s="411"/>
      <c r="BN212" s="411"/>
      <c r="BO212" s="411"/>
      <c r="BP212" s="411"/>
      <c r="BQ212" s="411"/>
      <c r="BR212" s="411"/>
      <c r="BS212" s="411"/>
      <c r="BT212" s="411"/>
      <c r="BU212" s="411"/>
      <c r="BV212" s="411"/>
      <c r="BW212" s="411"/>
      <c r="BX212" s="411"/>
      <c r="BY212" s="411"/>
      <c r="BZ212" s="411"/>
      <c r="CA212" s="411"/>
      <c r="CB212" s="411"/>
      <c r="CC212" s="411"/>
      <c r="CD212" s="411"/>
      <c r="CE212" s="411"/>
      <c r="CF212" s="411"/>
      <c r="CG212" s="411"/>
      <c r="CH212" s="411"/>
      <c r="CI212" s="411"/>
      <c r="CJ212" s="411"/>
      <c r="CK212" s="411"/>
      <c r="CL212" s="411"/>
      <c r="CM212" s="411"/>
      <c r="CN212" s="411"/>
      <c r="CO212" s="411"/>
      <c r="CP212" s="411"/>
      <c r="CQ212" s="411"/>
      <c r="CR212" s="411"/>
      <c r="CS212" s="411"/>
      <c r="CT212" s="411"/>
      <c r="CU212" s="411"/>
      <c r="CV212" s="411"/>
      <c r="CW212" s="411"/>
      <c r="CX212" s="411"/>
      <c r="CY212" s="411"/>
      <c r="CZ212" s="411"/>
      <c r="DA212" s="411"/>
      <c r="DB212" s="411"/>
      <c r="DC212" s="411"/>
      <c r="DD212" s="411"/>
      <c r="DE212" s="411"/>
      <c r="DF212" s="411"/>
      <c r="DG212" s="411"/>
      <c r="DH212" s="411"/>
      <c r="DI212" s="411"/>
      <c r="DJ212" s="411"/>
      <c r="DK212" s="411"/>
      <c r="DL212" s="411"/>
      <c r="DM212" s="411"/>
      <c r="DN212" s="411"/>
      <c r="DO212" s="411"/>
      <c r="DP212" s="411"/>
      <c r="DQ212" s="411"/>
      <c r="DR212" s="411"/>
      <c r="DS212" s="411"/>
      <c r="DT212" s="411"/>
      <c r="DU212" s="411"/>
      <c r="DV212" s="411"/>
      <c r="DW212" s="411"/>
      <c r="DX212" s="411"/>
      <c r="DY212" s="411"/>
      <c r="DZ212" s="411"/>
      <c r="EA212" s="411"/>
      <c r="EB212" s="411"/>
      <c r="EC212" s="411"/>
      <c r="ED212" s="411"/>
      <c r="EE212" s="411"/>
      <c r="EF212" s="411"/>
      <c r="EG212" s="411"/>
      <c r="EH212" s="411"/>
      <c r="EI212" s="411"/>
      <c r="EJ212" s="411"/>
      <c r="EK212" s="411"/>
      <c r="EL212" s="411"/>
      <c r="EM212" s="411"/>
      <c r="EN212" s="411"/>
      <c r="EO212" s="411"/>
      <c r="EP212" s="411"/>
      <c r="EQ212" s="411"/>
      <c r="ER212" s="411"/>
      <c r="ES212" s="411"/>
      <c r="ET212" s="411"/>
      <c r="EU212" s="411"/>
      <c r="EV212" s="411"/>
      <c r="EW212" s="411"/>
      <c r="EX212" s="411"/>
      <c r="EY212" s="411"/>
      <c r="EZ212" s="411"/>
      <c r="FA212" s="411"/>
      <c r="FB212" s="411"/>
      <c r="FC212" s="411"/>
      <c r="FD212" s="411"/>
      <c r="FE212" s="411"/>
      <c r="FF212" s="411"/>
      <c r="FG212" s="411"/>
      <c r="FH212" s="411"/>
      <c r="FI212" s="411"/>
      <c r="FJ212" s="411"/>
      <c r="FK212" s="411"/>
      <c r="FL212" s="411"/>
      <c r="FM212" s="411"/>
      <c r="FN212" s="411"/>
      <c r="FO212" s="411"/>
      <c r="FP212" s="411"/>
      <c r="FQ212" s="411"/>
      <c r="FR212" s="411"/>
      <c r="FS212" s="411"/>
      <c r="FT212" s="411"/>
      <c r="FU212" s="411"/>
      <c r="FV212" s="411"/>
      <c r="FW212" s="411"/>
      <c r="FX212" s="411"/>
      <c r="FY212" s="411"/>
      <c r="FZ212" s="411"/>
      <c r="GA212" s="411"/>
      <c r="GB212" s="411"/>
      <c r="GC212" s="411"/>
      <c r="GD212" s="411"/>
      <c r="GE212" s="411"/>
      <c r="GF212" s="411"/>
      <c r="GG212" s="411"/>
      <c r="GH212" s="411"/>
      <c r="GI212" s="411"/>
      <c r="GJ212" s="411"/>
      <c r="GK212" s="411"/>
      <c r="GL212" s="411"/>
      <c r="GM212" s="411"/>
      <c r="GN212" s="411"/>
      <c r="GO212" s="411"/>
      <c r="GP212" s="411"/>
      <c r="GQ212" s="411"/>
      <c r="GR212" s="411"/>
      <c r="GS212" s="411"/>
      <c r="GT212" s="411"/>
      <c r="GU212" s="411"/>
      <c r="GV212" s="411"/>
      <c r="GW212" s="411"/>
      <c r="GX212" s="411"/>
      <c r="GY212" s="411"/>
      <c r="GZ212" s="411"/>
      <c r="HA212" s="411"/>
      <c r="HB212" s="411"/>
      <c r="HC212" s="411"/>
      <c r="HD212" s="411"/>
      <c r="HE212" s="411"/>
      <c r="HF212" s="411"/>
      <c r="HG212" s="411"/>
      <c r="HH212" s="411"/>
      <c r="HI212" s="411"/>
      <c r="HJ212" s="411"/>
      <c r="HK212" s="411"/>
      <c r="HL212" s="411"/>
      <c r="HM212" s="411"/>
      <c r="HN212" s="411"/>
      <c r="HO212" s="411"/>
      <c r="HP212" s="411"/>
      <c r="HQ212" s="411"/>
      <c r="HR212" s="411"/>
      <c r="HS212" s="411"/>
      <c r="HT212" s="411"/>
      <c r="HU212" s="411"/>
      <c r="HV212" s="411"/>
      <c r="HW212" s="411"/>
      <c r="HX212" s="411"/>
      <c r="HY212" s="411"/>
      <c r="HZ212" s="411"/>
      <c r="IA212" s="411"/>
      <c r="IB212" s="411"/>
      <c r="IC212" s="411"/>
      <c r="ID212" s="411"/>
      <c r="IE212" s="411"/>
      <c r="IF212" s="411"/>
      <c r="IG212" s="411"/>
      <c r="IH212" s="411"/>
      <c r="II212" s="411"/>
      <c r="IJ212" s="411"/>
      <c r="IK212" s="411"/>
      <c r="IL212" s="411"/>
      <c r="IM212" s="411"/>
      <c r="IN212" s="411"/>
      <c r="IO212" s="411"/>
      <c r="IP212" s="411"/>
      <c r="IQ212" s="411"/>
      <c r="IR212" s="411"/>
      <c r="IS212" s="411"/>
      <c r="IT212" s="411"/>
      <c r="IU212" s="411"/>
      <c r="IV212" s="411"/>
      <c r="IW212" s="411"/>
      <c r="IX212" s="411"/>
      <c r="IY212" s="411"/>
      <c r="IZ212" s="411"/>
      <c r="JA212" s="411"/>
      <c r="JB212" s="411"/>
      <c r="JC212" s="411"/>
      <c r="JD212" s="411"/>
      <c r="JE212" s="411"/>
      <c r="JF212" s="411"/>
      <c r="JG212" s="411"/>
      <c r="JH212" s="411"/>
      <c r="JI212" s="411"/>
      <c r="JJ212" s="411"/>
      <c r="JK212" s="411"/>
      <c r="JL212" s="411"/>
      <c r="JM212" s="411"/>
      <c r="JN212" s="411"/>
      <c r="JO212" s="411"/>
      <c r="JP212" s="411"/>
      <c r="JQ212" s="411"/>
      <c r="JR212" s="411"/>
      <c r="JS212" s="411"/>
      <c r="JT212" s="411"/>
      <c r="JU212" s="411"/>
      <c r="JV212" s="411"/>
      <c r="JW212" s="411"/>
      <c r="JX212" s="411"/>
      <c r="JY212" s="411"/>
      <c r="JZ212" s="411"/>
      <c r="KA212" s="411"/>
      <c r="KB212" s="411"/>
      <c r="KC212" s="411"/>
      <c r="KD212" s="411"/>
      <c r="KE212" s="411"/>
      <c r="KF212" s="411"/>
      <c r="KG212" s="411"/>
      <c r="KH212" s="411"/>
      <c r="KI212" s="411"/>
      <c r="KJ212" s="411"/>
      <c r="KK212" s="411"/>
      <c r="KL212" s="411"/>
      <c r="KM212" s="411"/>
      <c r="KN212" s="411"/>
      <c r="KO212" s="411"/>
      <c r="KP212" s="411"/>
      <c r="KQ212" s="411"/>
      <c r="KR212" s="411"/>
      <c r="KS212" s="411"/>
      <c r="KT212" s="411"/>
      <c r="KU212" s="411"/>
      <c r="KV212" s="411"/>
      <c r="KW212" s="411"/>
      <c r="KX212" s="411"/>
      <c r="KY212" s="411"/>
      <c r="KZ212" s="411"/>
      <c r="LA212" s="411"/>
      <c r="LB212" s="411"/>
      <c r="LC212" s="411"/>
      <c r="LD212" s="411"/>
      <c r="LE212" s="411"/>
      <c r="LF212" s="411"/>
      <c r="LG212" s="411"/>
      <c r="LH212" s="411"/>
      <c r="LI212" s="411"/>
      <c r="LJ212" s="411"/>
      <c r="LK212" s="411"/>
      <c r="LL212" s="411"/>
      <c r="LM212" s="411"/>
      <c r="LN212" s="411"/>
      <c r="LO212" s="411"/>
      <c r="LP212" s="411"/>
      <c r="LQ212" s="411"/>
      <c r="LR212" s="411"/>
      <c r="LS212" s="411"/>
      <c r="LT212" s="411"/>
      <c r="LU212" s="411"/>
      <c r="LV212" s="411"/>
      <c r="LW212" s="411"/>
      <c r="LX212" s="411"/>
      <c r="LY212" s="411"/>
      <c r="LZ212" s="411"/>
      <c r="MA212" s="411"/>
      <c r="MB212" s="411"/>
      <c r="MC212" s="411"/>
      <c r="MD212" s="411"/>
      <c r="ME212" s="411"/>
      <c r="MF212" s="411"/>
      <c r="MG212" s="411"/>
      <c r="MH212" s="411"/>
      <c r="MI212" s="411"/>
      <c r="MJ212" s="411"/>
      <c r="MK212" s="411"/>
      <c r="ML212" s="411"/>
      <c r="MM212" s="411"/>
      <c r="MN212" s="411"/>
      <c r="MO212" s="411"/>
      <c r="MP212" s="411"/>
      <c r="MQ212" s="411"/>
      <c r="MR212" s="411"/>
      <c r="MS212" s="411"/>
      <c r="MT212" s="411"/>
      <c r="MU212" s="411"/>
      <c r="MV212" s="411"/>
      <c r="MW212" s="411"/>
    </row>
    <row r="213" s="1" customFormat="true" ht="15" hidden="false" customHeight="false" outlineLevel="0" collapsed="false">
      <c r="A213" s="410" t="s">
        <v>847</v>
      </c>
      <c r="B213" s="411"/>
      <c r="C213" s="411"/>
      <c r="D213" s="411"/>
      <c r="E213" s="411"/>
      <c r="F213" s="411"/>
      <c r="G213" s="411"/>
      <c r="H213" s="411"/>
      <c r="I213" s="411"/>
      <c r="J213" s="411"/>
      <c r="K213" s="411"/>
      <c r="L213" s="411"/>
      <c r="M213" s="411"/>
      <c r="N213" s="411"/>
      <c r="O213" s="411"/>
      <c r="P213" s="411"/>
      <c r="Q213" s="411"/>
      <c r="R213" s="411"/>
      <c r="S213" s="411"/>
      <c r="T213" s="411"/>
      <c r="U213" s="411"/>
      <c r="V213" s="411"/>
      <c r="W213" s="411"/>
      <c r="X213" s="411"/>
      <c r="Y213" s="411"/>
      <c r="Z213" s="411"/>
      <c r="AA213" s="411"/>
      <c r="AB213" s="411"/>
      <c r="AC213" s="411"/>
      <c r="AD213" s="411"/>
      <c r="AE213" s="411"/>
      <c r="AF213" s="411"/>
      <c r="AG213" s="411"/>
      <c r="AH213" s="411"/>
      <c r="AI213" s="411"/>
      <c r="AJ213" s="411"/>
      <c r="AK213" s="411"/>
      <c r="AL213" s="411"/>
      <c r="AM213" s="411"/>
      <c r="AN213" s="411"/>
      <c r="AO213" s="411"/>
      <c r="AP213" s="411"/>
      <c r="AQ213" s="411"/>
      <c r="AR213" s="411"/>
      <c r="AS213" s="411"/>
      <c r="AT213" s="411"/>
      <c r="AU213" s="411"/>
      <c r="AV213" s="411"/>
      <c r="AW213" s="411"/>
      <c r="AX213" s="411"/>
      <c r="AY213" s="411"/>
      <c r="AZ213" s="411"/>
      <c r="BA213" s="411"/>
      <c r="BB213" s="411"/>
      <c r="BC213" s="411"/>
      <c r="BD213" s="411"/>
      <c r="BE213" s="411"/>
      <c r="BF213" s="411"/>
      <c r="BG213" s="411"/>
      <c r="BH213" s="411"/>
      <c r="BI213" s="411"/>
      <c r="BJ213" s="411"/>
      <c r="BK213" s="411"/>
      <c r="BL213" s="411"/>
      <c r="BM213" s="411"/>
      <c r="BN213" s="411"/>
      <c r="BO213" s="411"/>
      <c r="BP213" s="411"/>
      <c r="BQ213" s="411"/>
      <c r="BR213" s="411"/>
      <c r="BS213" s="411"/>
      <c r="BT213" s="411"/>
      <c r="BU213" s="411"/>
      <c r="BV213" s="411"/>
      <c r="BW213" s="411"/>
      <c r="BX213" s="411"/>
      <c r="BY213" s="411"/>
      <c r="BZ213" s="411"/>
      <c r="CA213" s="411"/>
      <c r="CB213" s="411"/>
      <c r="CC213" s="411"/>
      <c r="CD213" s="411"/>
      <c r="CE213" s="411"/>
      <c r="CF213" s="411"/>
      <c r="CG213" s="411"/>
      <c r="CH213" s="411"/>
      <c r="CI213" s="411"/>
      <c r="CJ213" s="411"/>
      <c r="CK213" s="411"/>
      <c r="CL213" s="411"/>
      <c r="CM213" s="411"/>
      <c r="CN213" s="411"/>
      <c r="CO213" s="411"/>
      <c r="CP213" s="411"/>
      <c r="CQ213" s="411"/>
      <c r="CR213" s="411"/>
      <c r="CS213" s="411"/>
      <c r="CT213" s="411"/>
      <c r="CU213" s="411"/>
      <c r="CV213" s="411"/>
      <c r="CW213" s="411"/>
      <c r="CX213" s="411"/>
      <c r="CY213" s="411"/>
      <c r="CZ213" s="411"/>
      <c r="DA213" s="411"/>
      <c r="DB213" s="411"/>
      <c r="DC213" s="411"/>
      <c r="DD213" s="411"/>
      <c r="DE213" s="411"/>
      <c r="DF213" s="411"/>
      <c r="DG213" s="411"/>
      <c r="DH213" s="411"/>
      <c r="DI213" s="411"/>
      <c r="DJ213" s="411"/>
      <c r="DK213" s="411"/>
      <c r="DL213" s="411"/>
      <c r="DM213" s="411"/>
      <c r="DN213" s="411"/>
      <c r="DO213" s="411"/>
      <c r="DP213" s="411"/>
      <c r="DQ213" s="411"/>
      <c r="DR213" s="411"/>
      <c r="DS213" s="411"/>
      <c r="DT213" s="411"/>
      <c r="DU213" s="411"/>
      <c r="DV213" s="411"/>
      <c r="DW213" s="411"/>
      <c r="DX213" s="411"/>
      <c r="DY213" s="411"/>
      <c r="DZ213" s="411"/>
      <c r="EA213" s="411"/>
      <c r="EB213" s="411"/>
      <c r="EC213" s="411"/>
      <c r="ED213" s="411"/>
      <c r="EE213" s="411"/>
      <c r="EF213" s="411"/>
      <c r="EG213" s="411"/>
      <c r="EH213" s="411"/>
      <c r="EI213" s="411"/>
      <c r="EJ213" s="411"/>
      <c r="EK213" s="411"/>
      <c r="EL213" s="411"/>
      <c r="EM213" s="411"/>
      <c r="EN213" s="411"/>
      <c r="EO213" s="411"/>
      <c r="EP213" s="411"/>
      <c r="EQ213" s="411"/>
      <c r="ER213" s="411"/>
      <c r="ES213" s="411"/>
      <c r="ET213" s="411"/>
      <c r="EU213" s="411"/>
      <c r="EV213" s="411"/>
      <c r="EW213" s="411"/>
      <c r="EX213" s="411"/>
      <c r="EY213" s="411"/>
      <c r="EZ213" s="411"/>
      <c r="FA213" s="411"/>
      <c r="FB213" s="411"/>
      <c r="FC213" s="411"/>
      <c r="FD213" s="411"/>
      <c r="FE213" s="411"/>
      <c r="FF213" s="411"/>
      <c r="FG213" s="411"/>
      <c r="FH213" s="411"/>
      <c r="FI213" s="411"/>
      <c r="FJ213" s="411"/>
      <c r="FK213" s="411"/>
      <c r="FL213" s="411"/>
      <c r="FM213" s="411"/>
      <c r="FN213" s="411"/>
      <c r="FO213" s="411"/>
      <c r="FP213" s="411"/>
      <c r="FQ213" s="411"/>
      <c r="FR213" s="411"/>
      <c r="FS213" s="411"/>
      <c r="FT213" s="411"/>
      <c r="FU213" s="411"/>
      <c r="FV213" s="411"/>
      <c r="FW213" s="411"/>
      <c r="FX213" s="411"/>
      <c r="FY213" s="411"/>
      <c r="FZ213" s="411"/>
      <c r="GA213" s="411"/>
      <c r="GB213" s="411"/>
      <c r="GC213" s="411"/>
      <c r="GD213" s="411"/>
      <c r="GE213" s="411"/>
      <c r="GF213" s="411"/>
      <c r="GG213" s="411"/>
      <c r="GH213" s="411"/>
      <c r="GI213" s="411"/>
      <c r="GJ213" s="411"/>
      <c r="GK213" s="411"/>
      <c r="GL213" s="411"/>
      <c r="GM213" s="411"/>
      <c r="GN213" s="411"/>
      <c r="GO213" s="411"/>
      <c r="GP213" s="411"/>
      <c r="GQ213" s="411"/>
      <c r="GR213" s="411"/>
      <c r="GS213" s="411"/>
      <c r="GT213" s="411"/>
      <c r="GU213" s="411"/>
      <c r="GV213" s="411"/>
      <c r="GW213" s="411"/>
      <c r="GX213" s="411"/>
      <c r="GY213" s="411"/>
      <c r="GZ213" s="411"/>
      <c r="HA213" s="411"/>
      <c r="HB213" s="411"/>
      <c r="HC213" s="411"/>
      <c r="HD213" s="411"/>
      <c r="HE213" s="411"/>
      <c r="HF213" s="411"/>
      <c r="HG213" s="411"/>
      <c r="HH213" s="411"/>
      <c r="HI213" s="411"/>
      <c r="HJ213" s="411"/>
      <c r="HK213" s="411"/>
      <c r="HL213" s="411"/>
      <c r="HM213" s="411"/>
      <c r="HN213" s="411"/>
      <c r="HO213" s="411"/>
      <c r="HP213" s="411"/>
      <c r="HQ213" s="411"/>
      <c r="HR213" s="411"/>
      <c r="HS213" s="411"/>
      <c r="HT213" s="411"/>
      <c r="HU213" s="411"/>
      <c r="HV213" s="411"/>
      <c r="HW213" s="411"/>
      <c r="HX213" s="411"/>
      <c r="HY213" s="411"/>
      <c r="HZ213" s="411"/>
      <c r="IA213" s="411"/>
      <c r="IB213" s="411"/>
      <c r="IC213" s="411"/>
      <c r="ID213" s="411"/>
      <c r="IE213" s="411"/>
      <c r="IF213" s="411"/>
      <c r="IG213" s="411"/>
      <c r="IH213" s="411"/>
      <c r="II213" s="411"/>
      <c r="IJ213" s="411"/>
      <c r="IK213" s="411"/>
      <c r="IL213" s="411"/>
      <c r="IM213" s="411"/>
      <c r="IN213" s="411"/>
      <c r="IO213" s="411"/>
      <c r="IP213" s="411"/>
      <c r="IQ213" s="411"/>
      <c r="IR213" s="411"/>
      <c r="IS213" s="411"/>
      <c r="IT213" s="411"/>
      <c r="IU213" s="411"/>
      <c r="IV213" s="411"/>
      <c r="IW213" s="411"/>
      <c r="IX213" s="411"/>
      <c r="IY213" s="411"/>
      <c r="IZ213" s="411"/>
      <c r="JA213" s="411"/>
      <c r="JB213" s="411"/>
      <c r="JC213" s="411"/>
      <c r="JD213" s="411"/>
      <c r="JE213" s="411"/>
      <c r="JF213" s="411"/>
      <c r="JG213" s="411"/>
      <c r="JH213" s="411"/>
      <c r="JI213" s="411"/>
      <c r="JJ213" s="411"/>
      <c r="JK213" s="411"/>
      <c r="JL213" s="411"/>
      <c r="JM213" s="411"/>
      <c r="JN213" s="411"/>
      <c r="JO213" s="411"/>
      <c r="JP213" s="411"/>
      <c r="JQ213" s="411"/>
      <c r="JR213" s="411"/>
      <c r="JS213" s="411"/>
      <c r="JT213" s="411"/>
      <c r="JU213" s="411"/>
      <c r="JV213" s="411"/>
      <c r="JW213" s="411"/>
      <c r="JX213" s="411"/>
      <c r="JY213" s="411"/>
      <c r="JZ213" s="411"/>
      <c r="KA213" s="411"/>
      <c r="KB213" s="411"/>
      <c r="KC213" s="411"/>
      <c r="KD213" s="411"/>
      <c r="KE213" s="411"/>
      <c r="KF213" s="411"/>
      <c r="KG213" s="411"/>
      <c r="KH213" s="411"/>
      <c r="KI213" s="411"/>
      <c r="KJ213" s="411"/>
      <c r="KK213" s="411"/>
      <c r="KL213" s="411"/>
      <c r="KM213" s="411"/>
      <c r="KN213" s="411"/>
      <c r="KO213" s="411"/>
      <c r="KP213" s="411"/>
      <c r="KQ213" s="411"/>
      <c r="KR213" s="411"/>
      <c r="KS213" s="411"/>
      <c r="KT213" s="411"/>
      <c r="KU213" s="411"/>
      <c r="KV213" s="411"/>
      <c r="KW213" s="411"/>
      <c r="KX213" s="411"/>
      <c r="KY213" s="411"/>
      <c r="KZ213" s="411"/>
      <c r="LA213" s="411"/>
      <c r="LB213" s="411"/>
      <c r="LC213" s="411"/>
      <c r="LD213" s="411"/>
      <c r="LE213" s="411"/>
      <c r="LF213" s="411"/>
      <c r="LG213" s="411"/>
      <c r="LH213" s="411"/>
      <c r="LI213" s="411"/>
      <c r="LJ213" s="411"/>
      <c r="LK213" s="411"/>
      <c r="LL213" s="411"/>
      <c r="LM213" s="411"/>
      <c r="LN213" s="411"/>
      <c r="LO213" s="411"/>
      <c r="LP213" s="411"/>
      <c r="LQ213" s="411"/>
      <c r="LR213" s="411"/>
      <c r="LS213" s="411"/>
      <c r="LT213" s="411"/>
      <c r="LU213" s="411"/>
      <c r="LV213" s="411"/>
      <c r="LW213" s="411"/>
      <c r="LX213" s="411"/>
      <c r="LY213" s="411"/>
      <c r="LZ213" s="411"/>
      <c r="MA213" s="411"/>
      <c r="MB213" s="411"/>
      <c r="MC213" s="411"/>
      <c r="MD213" s="411"/>
      <c r="ME213" s="411"/>
      <c r="MF213" s="411"/>
      <c r="MG213" s="411"/>
      <c r="MH213" s="411"/>
      <c r="MI213" s="411"/>
      <c r="MJ213" s="411"/>
      <c r="MK213" s="411"/>
      <c r="ML213" s="411"/>
      <c r="MM213" s="411"/>
      <c r="MN213" s="411"/>
      <c r="MO213" s="411"/>
      <c r="MP213" s="411"/>
      <c r="MQ213" s="411"/>
      <c r="MR213" s="411"/>
      <c r="MS213" s="411"/>
      <c r="MT213" s="411"/>
      <c r="MU213" s="411"/>
      <c r="MV213" s="411"/>
      <c r="MW213" s="411"/>
    </row>
    <row r="214" s="1" customFormat="true" ht="15" hidden="false" customHeight="false" outlineLevel="0" collapsed="false">
      <c r="A214" s="410" t="s">
        <v>848</v>
      </c>
      <c r="B214" s="411"/>
      <c r="C214" s="411"/>
      <c r="D214" s="411"/>
      <c r="E214" s="411"/>
      <c r="F214" s="411"/>
      <c r="G214" s="411"/>
      <c r="H214" s="411"/>
      <c r="I214" s="411"/>
      <c r="J214" s="411"/>
      <c r="K214" s="411"/>
      <c r="L214" s="411"/>
      <c r="M214" s="411"/>
      <c r="N214" s="411"/>
      <c r="O214" s="411"/>
      <c r="P214" s="411"/>
      <c r="Q214" s="411"/>
      <c r="R214" s="411"/>
      <c r="S214" s="411"/>
      <c r="T214" s="411"/>
      <c r="U214" s="411"/>
      <c r="V214" s="411"/>
      <c r="W214" s="411"/>
      <c r="X214" s="411"/>
      <c r="Y214" s="411"/>
      <c r="Z214" s="411"/>
      <c r="AA214" s="411"/>
      <c r="AB214" s="411"/>
      <c r="AC214" s="411"/>
      <c r="AD214" s="411"/>
      <c r="AE214" s="411"/>
      <c r="AF214" s="411"/>
      <c r="AG214" s="411"/>
      <c r="AH214" s="411"/>
      <c r="AI214" s="411"/>
      <c r="AJ214" s="411"/>
      <c r="AK214" s="411"/>
      <c r="AL214" s="411"/>
      <c r="AM214" s="411"/>
      <c r="AN214" s="411"/>
      <c r="AO214" s="411"/>
      <c r="AP214" s="411"/>
      <c r="AQ214" s="411"/>
      <c r="AR214" s="411"/>
      <c r="AS214" s="411"/>
      <c r="AT214" s="411"/>
      <c r="AU214" s="411"/>
      <c r="AV214" s="411"/>
      <c r="AW214" s="411"/>
      <c r="AX214" s="411"/>
      <c r="AY214" s="411"/>
      <c r="AZ214" s="411"/>
      <c r="BA214" s="411"/>
      <c r="BB214" s="411"/>
      <c r="BC214" s="411"/>
      <c r="BD214" s="411"/>
      <c r="BE214" s="411"/>
      <c r="BF214" s="411"/>
      <c r="BG214" s="411"/>
      <c r="BH214" s="411"/>
      <c r="BI214" s="411"/>
      <c r="BJ214" s="411"/>
      <c r="BK214" s="411"/>
      <c r="BL214" s="411"/>
      <c r="BM214" s="411"/>
      <c r="BN214" s="411"/>
      <c r="BO214" s="411"/>
      <c r="BP214" s="411"/>
      <c r="BQ214" s="411"/>
      <c r="BR214" s="411"/>
      <c r="BS214" s="411"/>
      <c r="BT214" s="411"/>
      <c r="BU214" s="411"/>
      <c r="BV214" s="411"/>
      <c r="BW214" s="411"/>
      <c r="BX214" s="411"/>
      <c r="BY214" s="411"/>
      <c r="BZ214" s="411"/>
      <c r="CA214" s="411"/>
      <c r="CB214" s="411"/>
      <c r="CC214" s="411"/>
      <c r="CD214" s="411"/>
      <c r="CE214" s="411"/>
      <c r="CF214" s="411"/>
      <c r="CG214" s="411"/>
      <c r="CH214" s="411"/>
      <c r="CI214" s="411"/>
      <c r="CJ214" s="411"/>
      <c r="CK214" s="411"/>
      <c r="CL214" s="411"/>
      <c r="CM214" s="411"/>
      <c r="CN214" s="411"/>
      <c r="CO214" s="411"/>
      <c r="CP214" s="411"/>
      <c r="CQ214" s="411"/>
      <c r="CR214" s="411"/>
      <c r="CS214" s="411"/>
      <c r="CT214" s="411"/>
      <c r="CU214" s="411"/>
      <c r="CV214" s="411"/>
      <c r="CW214" s="411"/>
      <c r="CX214" s="411"/>
      <c r="CY214" s="411"/>
      <c r="CZ214" s="411"/>
      <c r="DA214" s="411"/>
      <c r="DB214" s="411"/>
      <c r="DC214" s="411"/>
      <c r="DD214" s="411"/>
      <c r="DE214" s="411"/>
      <c r="DF214" s="411"/>
      <c r="DG214" s="411"/>
      <c r="DH214" s="411"/>
      <c r="DI214" s="411"/>
      <c r="DJ214" s="411"/>
      <c r="DK214" s="411"/>
      <c r="DL214" s="411"/>
      <c r="DM214" s="411"/>
      <c r="DN214" s="411"/>
      <c r="DO214" s="411"/>
      <c r="DP214" s="411"/>
      <c r="DQ214" s="411"/>
      <c r="DR214" s="411"/>
      <c r="DS214" s="411"/>
      <c r="DT214" s="411"/>
      <c r="DU214" s="411"/>
      <c r="DV214" s="411"/>
      <c r="DW214" s="411"/>
      <c r="DX214" s="411"/>
      <c r="DY214" s="411"/>
      <c r="DZ214" s="411"/>
      <c r="EA214" s="411"/>
      <c r="EB214" s="411"/>
      <c r="EC214" s="411"/>
      <c r="ED214" s="411"/>
      <c r="EE214" s="411"/>
      <c r="EF214" s="411"/>
      <c r="EG214" s="411"/>
      <c r="EH214" s="411"/>
      <c r="EI214" s="411"/>
      <c r="EJ214" s="411"/>
      <c r="EK214" s="411"/>
      <c r="EL214" s="411"/>
      <c r="EM214" s="411"/>
      <c r="EN214" s="411"/>
      <c r="EO214" s="411"/>
      <c r="EP214" s="411"/>
      <c r="EQ214" s="411"/>
      <c r="ER214" s="411"/>
      <c r="ES214" s="411"/>
      <c r="ET214" s="411"/>
      <c r="EU214" s="411"/>
      <c r="EV214" s="411"/>
      <c r="EW214" s="411"/>
      <c r="EX214" s="411"/>
      <c r="EY214" s="411"/>
      <c r="EZ214" s="411"/>
      <c r="FA214" s="411"/>
      <c r="FB214" s="411"/>
      <c r="FC214" s="411"/>
      <c r="FD214" s="411"/>
      <c r="FE214" s="411"/>
      <c r="FF214" s="411"/>
      <c r="FG214" s="411"/>
      <c r="FH214" s="411"/>
      <c r="FI214" s="411"/>
      <c r="FJ214" s="411"/>
      <c r="FK214" s="411"/>
      <c r="FL214" s="411"/>
      <c r="FM214" s="411"/>
      <c r="FN214" s="411"/>
      <c r="FO214" s="411"/>
      <c r="FP214" s="411"/>
      <c r="FQ214" s="411"/>
      <c r="FR214" s="411"/>
      <c r="FS214" s="411"/>
      <c r="FT214" s="411"/>
      <c r="FU214" s="411"/>
      <c r="FV214" s="411"/>
      <c r="FW214" s="411"/>
      <c r="FX214" s="411"/>
      <c r="FY214" s="411"/>
      <c r="FZ214" s="411"/>
      <c r="GA214" s="411"/>
      <c r="GB214" s="411"/>
      <c r="GC214" s="411"/>
      <c r="GD214" s="411"/>
      <c r="GE214" s="411"/>
      <c r="GF214" s="411"/>
      <c r="GG214" s="411"/>
      <c r="GH214" s="411"/>
      <c r="GI214" s="411"/>
      <c r="GJ214" s="411"/>
      <c r="GK214" s="411"/>
      <c r="GL214" s="411"/>
      <c r="GM214" s="411"/>
      <c r="GN214" s="411"/>
      <c r="GO214" s="411"/>
      <c r="GP214" s="411"/>
      <c r="GQ214" s="411"/>
      <c r="GR214" s="411"/>
      <c r="GS214" s="411"/>
      <c r="GT214" s="411"/>
      <c r="GU214" s="411"/>
      <c r="GV214" s="411"/>
      <c r="GW214" s="411"/>
      <c r="GX214" s="411"/>
      <c r="GY214" s="411"/>
      <c r="GZ214" s="411"/>
      <c r="HA214" s="411"/>
      <c r="HB214" s="411"/>
      <c r="HC214" s="411"/>
      <c r="HD214" s="411"/>
      <c r="HE214" s="411"/>
      <c r="HF214" s="411"/>
      <c r="HG214" s="411"/>
      <c r="HH214" s="411"/>
      <c r="HI214" s="411"/>
      <c r="HJ214" s="411"/>
      <c r="HK214" s="411"/>
      <c r="HL214" s="411"/>
      <c r="HM214" s="411"/>
      <c r="HN214" s="411"/>
      <c r="HO214" s="411"/>
      <c r="HP214" s="411"/>
      <c r="HQ214" s="411"/>
      <c r="HR214" s="411"/>
      <c r="HS214" s="411"/>
      <c r="HT214" s="411"/>
      <c r="HU214" s="411"/>
      <c r="HV214" s="411"/>
      <c r="HW214" s="411"/>
      <c r="HX214" s="411"/>
      <c r="HY214" s="411"/>
      <c r="HZ214" s="411"/>
      <c r="IA214" s="411"/>
      <c r="IB214" s="411"/>
      <c r="IC214" s="411"/>
      <c r="ID214" s="411"/>
      <c r="IE214" s="411"/>
      <c r="IF214" s="411"/>
      <c r="IG214" s="411"/>
      <c r="IH214" s="411"/>
      <c r="II214" s="411"/>
      <c r="IJ214" s="411"/>
      <c r="IK214" s="411"/>
      <c r="IL214" s="411"/>
      <c r="IM214" s="411"/>
      <c r="IN214" s="411"/>
      <c r="IO214" s="411"/>
      <c r="IP214" s="411"/>
      <c r="IQ214" s="411"/>
      <c r="IR214" s="411"/>
      <c r="IS214" s="411"/>
      <c r="IT214" s="411"/>
      <c r="IU214" s="411"/>
      <c r="IV214" s="411"/>
      <c r="IW214" s="411"/>
      <c r="IX214" s="411"/>
      <c r="IY214" s="411"/>
      <c r="IZ214" s="411"/>
      <c r="JA214" s="411"/>
      <c r="JB214" s="411"/>
      <c r="JC214" s="411"/>
      <c r="JD214" s="411"/>
      <c r="JE214" s="411"/>
      <c r="JF214" s="411"/>
      <c r="JG214" s="411"/>
      <c r="JH214" s="411"/>
      <c r="JI214" s="411"/>
      <c r="JJ214" s="411"/>
      <c r="JK214" s="411"/>
      <c r="JL214" s="411"/>
      <c r="JM214" s="411"/>
      <c r="JN214" s="411"/>
      <c r="JO214" s="411"/>
      <c r="JP214" s="411"/>
      <c r="JQ214" s="411"/>
      <c r="JR214" s="411"/>
      <c r="JS214" s="411"/>
      <c r="JT214" s="411"/>
      <c r="JU214" s="411"/>
      <c r="JV214" s="411"/>
      <c r="JW214" s="411"/>
      <c r="JX214" s="411"/>
      <c r="JY214" s="411"/>
      <c r="JZ214" s="411"/>
      <c r="KA214" s="411"/>
      <c r="KB214" s="411"/>
      <c r="KC214" s="411"/>
      <c r="KD214" s="411"/>
      <c r="KE214" s="411"/>
      <c r="KF214" s="411"/>
      <c r="KG214" s="411"/>
      <c r="KH214" s="411"/>
      <c r="KI214" s="411"/>
      <c r="KJ214" s="411"/>
      <c r="KK214" s="411"/>
      <c r="KL214" s="411"/>
      <c r="KM214" s="411"/>
      <c r="KN214" s="411"/>
      <c r="KO214" s="411"/>
      <c r="KP214" s="411"/>
      <c r="KQ214" s="411"/>
      <c r="KR214" s="411"/>
      <c r="KS214" s="411"/>
      <c r="KT214" s="411"/>
      <c r="KU214" s="411"/>
      <c r="KV214" s="411"/>
      <c r="KW214" s="411"/>
      <c r="KX214" s="411"/>
      <c r="KY214" s="411"/>
      <c r="KZ214" s="411"/>
      <c r="LA214" s="411"/>
      <c r="LB214" s="411"/>
      <c r="LC214" s="411"/>
      <c r="LD214" s="411"/>
      <c r="LE214" s="411"/>
      <c r="LF214" s="411"/>
      <c r="LG214" s="411"/>
      <c r="LH214" s="411"/>
      <c r="LI214" s="411"/>
      <c r="LJ214" s="411"/>
      <c r="LK214" s="411"/>
      <c r="LL214" s="411"/>
      <c r="LM214" s="411"/>
      <c r="LN214" s="411"/>
      <c r="LO214" s="411"/>
      <c r="LP214" s="411"/>
      <c r="LQ214" s="411"/>
      <c r="LR214" s="411"/>
      <c r="LS214" s="411"/>
      <c r="LT214" s="411"/>
      <c r="LU214" s="411"/>
      <c r="LV214" s="411"/>
      <c r="LW214" s="411"/>
      <c r="LX214" s="411"/>
      <c r="LY214" s="411"/>
      <c r="LZ214" s="411"/>
      <c r="MA214" s="411"/>
      <c r="MB214" s="411"/>
      <c r="MC214" s="411"/>
      <c r="MD214" s="411"/>
      <c r="ME214" s="411"/>
      <c r="MF214" s="411"/>
      <c r="MG214" s="411"/>
      <c r="MH214" s="411"/>
      <c r="MI214" s="411"/>
      <c r="MJ214" s="411"/>
      <c r="MK214" s="411"/>
      <c r="ML214" s="411"/>
      <c r="MM214" s="411"/>
      <c r="MN214" s="411"/>
      <c r="MO214" s="411"/>
      <c r="MP214" s="411"/>
      <c r="MQ214" s="411"/>
      <c r="MR214" s="411"/>
      <c r="MS214" s="411"/>
      <c r="MT214" s="411"/>
      <c r="MU214" s="411"/>
      <c r="MV214" s="411"/>
      <c r="MW214" s="411"/>
    </row>
    <row r="215" s="1" customFormat="true" ht="15" hidden="false" customHeight="false" outlineLevel="0" collapsed="false">
      <c r="A215" s="412" t="s">
        <v>849</v>
      </c>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413"/>
      <c r="AJ215" s="413"/>
      <c r="AK215" s="413"/>
      <c r="AL215" s="413"/>
      <c r="AM215" s="413"/>
      <c r="AN215" s="413"/>
      <c r="AO215" s="413"/>
      <c r="AP215" s="413"/>
      <c r="AQ215" s="413"/>
      <c r="AR215" s="413"/>
      <c r="AS215" s="413"/>
      <c r="AT215" s="413"/>
      <c r="AU215" s="413"/>
      <c r="AV215" s="413"/>
      <c r="AW215" s="413"/>
      <c r="AX215" s="413"/>
      <c r="AY215" s="413"/>
      <c r="AZ215" s="413"/>
      <c r="BA215" s="413"/>
      <c r="BB215" s="413"/>
      <c r="BC215" s="413"/>
      <c r="BD215" s="413"/>
      <c r="BE215" s="413"/>
      <c r="BF215" s="413"/>
      <c r="BG215" s="413"/>
      <c r="BH215" s="413"/>
      <c r="BI215" s="413"/>
      <c r="BJ215" s="413"/>
      <c r="BK215" s="413"/>
      <c r="BL215" s="413"/>
      <c r="BM215" s="413"/>
      <c r="BN215" s="413"/>
      <c r="BO215" s="413"/>
      <c r="BP215" s="413"/>
      <c r="BQ215" s="413"/>
      <c r="BR215" s="413"/>
      <c r="BS215" s="413"/>
      <c r="BT215" s="413"/>
      <c r="BU215" s="413"/>
      <c r="BV215" s="413"/>
      <c r="BW215" s="413"/>
      <c r="BX215" s="413"/>
      <c r="BY215" s="413"/>
      <c r="BZ215" s="413"/>
      <c r="CA215" s="413"/>
      <c r="CB215" s="413"/>
      <c r="CC215" s="413"/>
      <c r="CD215" s="413"/>
      <c r="CE215" s="413"/>
      <c r="CF215" s="413"/>
      <c r="CG215" s="413"/>
      <c r="CH215" s="413"/>
      <c r="CI215" s="413"/>
      <c r="CJ215" s="413"/>
      <c r="CK215" s="413"/>
      <c r="CL215" s="413"/>
      <c r="CM215" s="413"/>
      <c r="CN215" s="413"/>
      <c r="CO215" s="413"/>
      <c r="CP215" s="413"/>
      <c r="CQ215" s="413"/>
      <c r="CR215" s="413"/>
      <c r="CS215" s="413"/>
      <c r="CT215" s="413"/>
      <c r="CU215" s="413"/>
      <c r="CV215" s="413"/>
      <c r="CW215" s="413"/>
      <c r="CX215" s="413"/>
      <c r="CY215" s="413"/>
      <c r="CZ215" s="413"/>
      <c r="DA215" s="413"/>
      <c r="DB215" s="413"/>
      <c r="DC215" s="413"/>
      <c r="DD215" s="413"/>
      <c r="DE215" s="413"/>
      <c r="DF215" s="413"/>
      <c r="DG215" s="413"/>
      <c r="DH215" s="413"/>
      <c r="DI215" s="413"/>
      <c r="DJ215" s="413"/>
      <c r="DK215" s="413"/>
      <c r="DL215" s="413"/>
      <c r="DM215" s="413"/>
      <c r="DN215" s="413"/>
      <c r="DO215" s="413"/>
      <c r="DP215" s="413"/>
      <c r="DQ215" s="413"/>
      <c r="DR215" s="413"/>
      <c r="DS215" s="413"/>
      <c r="DT215" s="413"/>
      <c r="DU215" s="413"/>
      <c r="DV215" s="413"/>
      <c r="DW215" s="413"/>
      <c r="DX215" s="413"/>
      <c r="DY215" s="413"/>
      <c r="DZ215" s="413"/>
      <c r="EA215" s="413"/>
      <c r="EB215" s="413"/>
      <c r="EC215" s="413"/>
      <c r="ED215" s="413"/>
      <c r="EE215" s="413"/>
      <c r="EF215" s="413"/>
      <c r="EG215" s="413"/>
      <c r="EH215" s="413"/>
      <c r="EI215" s="413"/>
      <c r="EJ215" s="413"/>
      <c r="EK215" s="413"/>
      <c r="EL215" s="413"/>
      <c r="EM215" s="413"/>
      <c r="EN215" s="413"/>
      <c r="EO215" s="413"/>
      <c r="EP215" s="413"/>
      <c r="EQ215" s="413"/>
      <c r="ER215" s="413"/>
      <c r="ES215" s="413"/>
      <c r="ET215" s="413"/>
      <c r="EU215" s="413"/>
      <c r="EV215" s="413"/>
      <c r="EW215" s="413"/>
      <c r="EX215" s="413"/>
      <c r="EY215" s="413"/>
      <c r="EZ215" s="413"/>
      <c r="FA215" s="413"/>
      <c r="FB215" s="413"/>
      <c r="FC215" s="413"/>
      <c r="FD215" s="413"/>
      <c r="FE215" s="413"/>
      <c r="FF215" s="413"/>
      <c r="FG215" s="413"/>
      <c r="FH215" s="413"/>
      <c r="FI215" s="413"/>
      <c r="FJ215" s="413"/>
      <c r="FK215" s="413"/>
      <c r="FL215" s="413"/>
      <c r="FM215" s="413"/>
      <c r="FN215" s="413"/>
      <c r="FO215" s="413"/>
      <c r="FP215" s="413"/>
      <c r="FQ215" s="413"/>
      <c r="FR215" s="413"/>
      <c r="FS215" s="413"/>
      <c r="FT215" s="413"/>
      <c r="FU215" s="413"/>
      <c r="FV215" s="413"/>
      <c r="FW215" s="413"/>
      <c r="FX215" s="413"/>
      <c r="FY215" s="413"/>
      <c r="FZ215" s="413"/>
      <c r="GA215" s="413"/>
      <c r="GB215" s="413"/>
      <c r="GC215" s="413"/>
      <c r="GD215" s="413"/>
      <c r="GE215" s="413"/>
      <c r="GF215" s="413"/>
      <c r="GG215" s="413"/>
      <c r="GH215" s="413"/>
      <c r="GI215" s="413"/>
      <c r="GJ215" s="413"/>
      <c r="GK215" s="413"/>
      <c r="GL215" s="413"/>
      <c r="GM215" s="413"/>
      <c r="GN215" s="413"/>
      <c r="GO215" s="413"/>
      <c r="GP215" s="413"/>
      <c r="GQ215" s="413"/>
      <c r="GR215" s="413"/>
      <c r="GS215" s="413"/>
      <c r="GT215" s="413"/>
      <c r="GU215" s="413"/>
      <c r="GV215" s="413"/>
      <c r="GW215" s="413"/>
      <c r="GX215" s="413"/>
      <c r="GY215" s="413"/>
      <c r="GZ215" s="413"/>
      <c r="HA215" s="413"/>
      <c r="HB215" s="413"/>
      <c r="HC215" s="413"/>
      <c r="HD215" s="413"/>
      <c r="HE215" s="413"/>
      <c r="HF215" s="413"/>
      <c r="HG215" s="413"/>
      <c r="HH215" s="413"/>
      <c r="HI215" s="413"/>
      <c r="HJ215" s="413"/>
      <c r="HK215" s="413"/>
      <c r="HL215" s="413"/>
      <c r="HM215" s="413"/>
      <c r="HN215" s="413"/>
      <c r="HO215" s="413"/>
      <c r="HP215" s="413"/>
      <c r="HQ215" s="413"/>
      <c r="HR215" s="413"/>
      <c r="HS215" s="413"/>
      <c r="HT215" s="413"/>
      <c r="HU215" s="413"/>
      <c r="HV215" s="413"/>
      <c r="HW215" s="413"/>
      <c r="HX215" s="413"/>
      <c r="HY215" s="413"/>
      <c r="HZ215" s="413"/>
      <c r="IA215" s="413"/>
      <c r="IB215" s="413"/>
      <c r="IC215" s="413"/>
      <c r="ID215" s="413"/>
      <c r="IE215" s="413"/>
      <c r="IF215" s="413"/>
      <c r="IG215" s="413"/>
      <c r="IH215" s="413"/>
      <c r="II215" s="413"/>
      <c r="IJ215" s="413"/>
      <c r="IK215" s="413"/>
      <c r="IL215" s="413"/>
      <c r="IM215" s="413"/>
      <c r="IN215" s="413"/>
      <c r="IO215" s="413"/>
      <c r="IP215" s="413"/>
      <c r="IQ215" s="413"/>
      <c r="IR215" s="413"/>
      <c r="IS215" s="413"/>
      <c r="IT215" s="413"/>
      <c r="IU215" s="413"/>
      <c r="IV215" s="413"/>
      <c r="IW215" s="413"/>
      <c r="IX215" s="413"/>
      <c r="IY215" s="413"/>
      <c r="IZ215" s="413"/>
      <c r="JA215" s="413"/>
      <c r="JB215" s="413"/>
      <c r="JC215" s="413"/>
      <c r="JD215" s="413"/>
      <c r="JE215" s="413"/>
      <c r="JF215" s="413"/>
      <c r="JG215" s="413"/>
      <c r="JH215" s="413"/>
      <c r="JI215" s="413"/>
      <c r="JJ215" s="413"/>
      <c r="JK215" s="413"/>
      <c r="JL215" s="413"/>
      <c r="JM215" s="413"/>
      <c r="JN215" s="413"/>
      <c r="JO215" s="413"/>
      <c r="JP215" s="413"/>
      <c r="JQ215" s="413"/>
      <c r="JR215" s="413"/>
      <c r="JS215" s="413"/>
      <c r="JT215" s="413"/>
      <c r="JU215" s="413"/>
      <c r="JV215" s="413"/>
      <c r="JW215" s="413"/>
      <c r="JX215" s="413"/>
      <c r="JY215" s="413"/>
      <c r="JZ215" s="413"/>
      <c r="KA215" s="413"/>
      <c r="KB215" s="413"/>
      <c r="KC215" s="413"/>
      <c r="KD215" s="413"/>
      <c r="KE215" s="413"/>
      <c r="KF215" s="413"/>
      <c r="KG215" s="413"/>
      <c r="KH215" s="413"/>
      <c r="KI215" s="413"/>
      <c r="KJ215" s="413"/>
      <c r="KK215" s="413"/>
      <c r="KL215" s="413"/>
      <c r="KM215" s="413"/>
      <c r="KN215" s="413"/>
      <c r="KO215" s="413"/>
      <c r="KP215" s="413"/>
      <c r="KQ215" s="413"/>
      <c r="KR215" s="413"/>
      <c r="KS215" s="413"/>
      <c r="KT215" s="413"/>
      <c r="KU215" s="413"/>
      <c r="KV215" s="413"/>
      <c r="KW215" s="413"/>
      <c r="KX215" s="413"/>
      <c r="KY215" s="413"/>
      <c r="KZ215" s="413"/>
      <c r="LA215" s="413"/>
      <c r="LB215" s="413"/>
      <c r="LC215" s="413"/>
      <c r="LD215" s="413"/>
      <c r="LE215" s="413"/>
      <c r="LF215" s="413"/>
      <c r="LG215" s="413"/>
      <c r="LH215" s="413"/>
      <c r="LI215" s="413"/>
      <c r="LJ215" s="413"/>
      <c r="LK215" s="413"/>
      <c r="LL215" s="413"/>
      <c r="LM215" s="413"/>
      <c r="LN215" s="413"/>
      <c r="LO215" s="413"/>
      <c r="LP215" s="413"/>
      <c r="LQ215" s="413"/>
      <c r="LR215" s="413"/>
      <c r="LS215" s="413"/>
      <c r="LT215" s="413"/>
      <c r="LU215" s="413"/>
      <c r="LV215" s="413"/>
      <c r="LW215" s="413"/>
      <c r="LX215" s="413"/>
      <c r="LY215" s="413"/>
      <c r="LZ215" s="413"/>
      <c r="MA215" s="413"/>
      <c r="MB215" s="413"/>
      <c r="MC215" s="413"/>
      <c r="MD215" s="413"/>
      <c r="ME215" s="413"/>
      <c r="MF215" s="413"/>
      <c r="MG215" s="413"/>
      <c r="MH215" s="413"/>
      <c r="MI215" s="413"/>
      <c r="MJ215" s="413"/>
      <c r="MK215" s="413"/>
      <c r="ML215" s="413"/>
      <c r="MM215" s="413"/>
      <c r="MN215" s="413"/>
      <c r="MO215" s="413"/>
      <c r="MP215" s="413"/>
      <c r="MQ215" s="413"/>
      <c r="MR215" s="413"/>
      <c r="MS215" s="413"/>
      <c r="MT215" s="413"/>
      <c r="MU215" s="413"/>
      <c r="MV215" s="413"/>
      <c r="MW215" s="413"/>
    </row>
    <row r="216" s="1" customFormat="true" ht="15" hidden="false" customHeight="false" outlineLevel="0" collapsed="false">
      <c r="A216" s="410" t="s">
        <v>850</v>
      </c>
      <c r="B216" s="411"/>
      <c r="C216" s="411"/>
      <c r="D216" s="411"/>
      <c r="E216" s="411"/>
      <c r="F216" s="411"/>
      <c r="G216" s="411"/>
      <c r="H216" s="411"/>
      <c r="I216" s="411"/>
      <c r="J216" s="411"/>
      <c r="K216" s="411"/>
      <c r="L216" s="411"/>
      <c r="M216" s="411"/>
      <c r="N216" s="411"/>
      <c r="O216" s="411"/>
      <c r="P216" s="411"/>
      <c r="Q216" s="411"/>
      <c r="R216" s="411"/>
      <c r="S216" s="411"/>
      <c r="T216" s="411"/>
      <c r="U216" s="411"/>
      <c r="V216" s="411"/>
      <c r="W216" s="411"/>
      <c r="X216" s="411"/>
      <c r="Y216" s="411"/>
      <c r="Z216" s="411"/>
      <c r="AA216" s="411"/>
      <c r="AB216" s="411"/>
      <c r="AC216" s="411"/>
      <c r="AD216" s="411"/>
      <c r="AE216" s="411"/>
      <c r="AF216" s="411"/>
      <c r="AG216" s="411"/>
      <c r="AH216" s="411"/>
      <c r="AI216" s="411"/>
      <c r="AJ216" s="411"/>
      <c r="AK216" s="411"/>
      <c r="AL216" s="411"/>
      <c r="AM216" s="411"/>
      <c r="AN216" s="411"/>
      <c r="AO216" s="411"/>
      <c r="AP216" s="411"/>
      <c r="AQ216" s="411"/>
      <c r="AR216" s="411"/>
      <c r="AS216" s="411"/>
      <c r="AT216" s="411"/>
      <c r="AU216" s="411"/>
      <c r="AV216" s="411"/>
      <c r="AW216" s="411"/>
      <c r="AX216" s="411"/>
      <c r="AY216" s="411"/>
      <c r="AZ216" s="411"/>
      <c r="BA216" s="411"/>
      <c r="BB216" s="411"/>
      <c r="BC216" s="411"/>
      <c r="BD216" s="411"/>
      <c r="BE216" s="411"/>
      <c r="BF216" s="411"/>
      <c r="BG216" s="411"/>
      <c r="BH216" s="411"/>
      <c r="BI216" s="411"/>
      <c r="BJ216" s="411"/>
      <c r="BK216" s="411"/>
      <c r="BL216" s="411"/>
      <c r="BM216" s="411"/>
      <c r="BN216" s="411"/>
      <c r="BO216" s="411"/>
      <c r="BP216" s="411"/>
      <c r="BQ216" s="411"/>
      <c r="BR216" s="411"/>
      <c r="BS216" s="411"/>
      <c r="BT216" s="411"/>
      <c r="BU216" s="411"/>
      <c r="BV216" s="411"/>
      <c r="BW216" s="411"/>
      <c r="BX216" s="411"/>
      <c r="BY216" s="411"/>
      <c r="BZ216" s="411"/>
      <c r="CA216" s="411"/>
      <c r="CB216" s="411"/>
      <c r="CC216" s="411"/>
      <c r="CD216" s="411"/>
      <c r="CE216" s="411"/>
      <c r="CF216" s="411"/>
      <c r="CG216" s="411"/>
      <c r="CH216" s="411"/>
      <c r="CI216" s="411"/>
      <c r="CJ216" s="411"/>
      <c r="CK216" s="411"/>
      <c r="CL216" s="411"/>
      <c r="CM216" s="411"/>
      <c r="CN216" s="411"/>
      <c r="CO216" s="411"/>
      <c r="CP216" s="411"/>
      <c r="CQ216" s="411"/>
      <c r="CR216" s="411"/>
      <c r="CS216" s="411"/>
      <c r="CT216" s="411"/>
      <c r="CU216" s="411"/>
      <c r="CV216" s="411"/>
      <c r="CW216" s="411"/>
      <c r="CX216" s="411"/>
      <c r="CY216" s="411"/>
      <c r="CZ216" s="411"/>
      <c r="DA216" s="411"/>
      <c r="DB216" s="411"/>
      <c r="DC216" s="411"/>
      <c r="DD216" s="411"/>
      <c r="DE216" s="411"/>
      <c r="DF216" s="411"/>
      <c r="DG216" s="411"/>
      <c r="DH216" s="411"/>
      <c r="DI216" s="411"/>
      <c r="DJ216" s="411"/>
      <c r="DK216" s="411"/>
      <c r="DL216" s="411"/>
      <c r="DM216" s="411"/>
      <c r="DN216" s="411"/>
      <c r="DO216" s="411"/>
      <c r="DP216" s="411"/>
      <c r="DQ216" s="411"/>
      <c r="DR216" s="411"/>
      <c r="DS216" s="411"/>
      <c r="DT216" s="411"/>
      <c r="DU216" s="411"/>
      <c r="DV216" s="411"/>
      <c r="DW216" s="411"/>
      <c r="DX216" s="411"/>
      <c r="DY216" s="411"/>
      <c r="DZ216" s="411"/>
      <c r="EA216" s="411"/>
      <c r="EB216" s="411"/>
      <c r="EC216" s="411"/>
      <c r="ED216" s="411"/>
      <c r="EE216" s="411"/>
      <c r="EF216" s="411"/>
      <c r="EG216" s="411"/>
      <c r="EH216" s="411"/>
      <c r="EI216" s="411"/>
      <c r="EJ216" s="411"/>
      <c r="EK216" s="411"/>
      <c r="EL216" s="411"/>
      <c r="EM216" s="411"/>
      <c r="EN216" s="411"/>
      <c r="EO216" s="411"/>
      <c r="EP216" s="411"/>
      <c r="EQ216" s="411"/>
      <c r="ER216" s="411"/>
      <c r="ES216" s="411"/>
      <c r="ET216" s="411"/>
      <c r="EU216" s="411"/>
      <c r="EV216" s="411"/>
      <c r="EW216" s="411"/>
      <c r="EX216" s="411"/>
      <c r="EY216" s="411"/>
      <c r="EZ216" s="411"/>
      <c r="FA216" s="411"/>
      <c r="FB216" s="411"/>
      <c r="FC216" s="411"/>
      <c r="FD216" s="411"/>
      <c r="FE216" s="411"/>
      <c r="FF216" s="411"/>
      <c r="FG216" s="411"/>
      <c r="FH216" s="411"/>
      <c r="FI216" s="411"/>
      <c r="FJ216" s="411"/>
      <c r="FK216" s="411"/>
      <c r="FL216" s="411"/>
      <c r="FM216" s="411"/>
      <c r="FN216" s="411"/>
      <c r="FO216" s="411"/>
      <c r="FP216" s="411"/>
      <c r="FQ216" s="411"/>
      <c r="FR216" s="411"/>
      <c r="FS216" s="411"/>
      <c r="FT216" s="411"/>
      <c r="FU216" s="411"/>
      <c r="FV216" s="411"/>
      <c r="FW216" s="411"/>
      <c r="FX216" s="411"/>
      <c r="FY216" s="411"/>
      <c r="FZ216" s="411"/>
      <c r="GA216" s="411"/>
      <c r="GB216" s="411"/>
      <c r="GC216" s="411"/>
      <c r="GD216" s="411"/>
      <c r="GE216" s="411"/>
      <c r="GF216" s="411"/>
      <c r="GG216" s="411"/>
      <c r="GH216" s="411"/>
      <c r="GI216" s="411"/>
      <c r="GJ216" s="411"/>
      <c r="GK216" s="411"/>
      <c r="GL216" s="411"/>
      <c r="GM216" s="411"/>
      <c r="GN216" s="411"/>
      <c r="GO216" s="411"/>
      <c r="GP216" s="411"/>
      <c r="GQ216" s="411"/>
      <c r="GR216" s="411"/>
      <c r="GS216" s="411"/>
      <c r="GT216" s="411"/>
      <c r="GU216" s="411"/>
      <c r="GV216" s="411"/>
      <c r="GW216" s="411"/>
      <c r="GX216" s="411"/>
      <c r="GY216" s="411"/>
      <c r="GZ216" s="411"/>
      <c r="HA216" s="411"/>
      <c r="HB216" s="411"/>
      <c r="HC216" s="411"/>
      <c r="HD216" s="411"/>
      <c r="HE216" s="411"/>
      <c r="HF216" s="411"/>
      <c r="HG216" s="411"/>
      <c r="HH216" s="411"/>
      <c r="HI216" s="411"/>
      <c r="HJ216" s="411"/>
      <c r="HK216" s="411"/>
      <c r="HL216" s="411"/>
      <c r="HM216" s="411"/>
      <c r="HN216" s="411"/>
      <c r="HO216" s="411"/>
      <c r="HP216" s="411"/>
      <c r="HQ216" s="411"/>
      <c r="HR216" s="411"/>
      <c r="HS216" s="411"/>
      <c r="HT216" s="411"/>
      <c r="HU216" s="411"/>
      <c r="HV216" s="411"/>
      <c r="HW216" s="411"/>
      <c r="HX216" s="411"/>
      <c r="HY216" s="411"/>
      <c r="HZ216" s="411"/>
      <c r="IA216" s="411"/>
      <c r="IB216" s="411"/>
      <c r="IC216" s="411"/>
      <c r="ID216" s="411"/>
      <c r="IE216" s="411"/>
      <c r="IF216" s="411"/>
      <c r="IG216" s="411"/>
      <c r="IH216" s="411"/>
      <c r="II216" s="411"/>
      <c r="IJ216" s="411"/>
      <c r="IK216" s="411"/>
      <c r="IL216" s="411"/>
      <c r="IM216" s="411"/>
      <c r="IN216" s="411"/>
      <c r="IO216" s="411"/>
      <c r="IP216" s="411"/>
      <c r="IQ216" s="411"/>
      <c r="IR216" s="411"/>
      <c r="IS216" s="411"/>
      <c r="IT216" s="411"/>
      <c r="IU216" s="411"/>
      <c r="IV216" s="411"/>
      <c r="IW216" s="411"/>
      <c r="IX216" s="411"/>
      <c r="IY216" s="411"/>
      <c r="IZ216" s="411"/>
      <c r="JA216" s="411"/>
      <c r="JB216" s="411"/>
      <c r="JC216" s="411"/>
      <c r="JD216" s="411"/>
      <c r="JE216" s="411"/>
      <c r="JF216" s="411"/>
      <c r="JG216" s="411"/>
      <c r="JH216" s="411"/>
      <c r="JI216" s="411"/>
      <c r="JJ216" s="411"/>
      <c r="JK216" s="411"/>
      <c r="JL216" s="411"/>
      <c r="JM216" s="411"/>
      <c r="JN216" s="411"/>
      <c r="JO216" s="411"/>
      <c r="JP216" s="411"/>
      <c r="JQ216" s="411"/>
      <c r="JR216" s="411"/>
      <c r="JS216" s="411"/>
      <c r="JT216" s="411"/>
      <c r="JU216" s="411"/>
      <c r="JV216" s="411"/>
      <c r="JW216" s="411"/>
      <c r="JX216" s="411"/>
      <c r="JY216" s="411"/>
      <c r="JZ216" s="411"/>
      <c r="KA216" s="411"/>
      <c r="KB216" s="411"/>
      <c r="KC216" s="411"/>
      <c r="KD216" s="411"/>
      <c r="KE216" s="411"/>
      <c r="KF216" s="411"/>
      <c r="KG216" s="411"/>
      <c r="KH216" s="411"/>
      <c r="KI216" s="411"/>
      <c r="KJ216" s="411"/>
      <c r="KK216" s="411"/>
      <c r="KL216" s="411"/>
      <c r="KM216" s="411"/>
      <c r="KN216" s="411"/>
      <c r="KO216" s="411"/>
      <c r="KP216" s="411"/>
      <c r="KQ216" s="411"/>
      <c r="KR216" s="411"/>
      <c r="KS216" s="411"/>
      <c r="KT216" s="411"/>
      <c r="KU216" s="411"/>
      <c r="KV216" s="411"/>
      <c r="KW216" s="411"/>
      <c r="KX216" s="411"/>
      <c r="KY216" s="411"/>
      <c r="KZ216" s="411"/>
      <c r="LA216" s="411"/>
      <c r="LB216" s="411"/>
      <c r="LC216" s="411"/>
      <c r="LD216" s="411"/>
      <c r="LE216" s="411"/>
      <c r="LF216" s="411"/>
      <c r="LG216" s="411"/>
      <c r="LH216" s="411"/>
      <c r="LI216" s="411"/>
      <c r="LJ216" s="411"/>
      <c r="LK216" s="411"/>
      <c r="LL216" s="411"/>
      <c r="LM216" s="411"/>
      <c r="LN216" s="411"/>
      <c r="LO216" s="411"/>
      <c r="LP216" s="411"/>
      <c r="LQ216" s="411"/>
      <c r="LR216" s="411"/>
      <c r="LS216" s="411"/>
      <c r="LT216" s="411"/>
      <c r="LU216" s="411"/>
      <c r="LV216" s="411"/>
      <c r="LW216" s="411"/>
      <c r="LX216" s="411"/>
      <c r="LY216" s="411"/>
      <c r="LZ216" s="411"/>
      <c r="MA216" s="411"/>
      <c r="MB216" s="411"/>
      <c r="MC216" s="411"/>
      <c r="MD216" s="411"/>
      <c r="ME216" s="411"/>
      <c r="MF216" s="411"/>
      <c r="MG216" s="411"/>
      <c r="MH216" s="411"/>
      <c r="MI216" s="411"/>
      <c r="MJ216" s="411"/>
      <c r="MK216" s="411"/>
      <c r="ML216" s="411"/>
      <c r="MM216" s="411"/>
      <c r="MN216" s="411"/>
      <c r="MO216" s="411"/>
      <c r="MP216" s="411"/>
      <c r="MQ216" s="411"/>
      <c r="MR216" s="411"/>
      <c r="MS216" s="411"/>
      <c r="MT216" s="411"/>
      <c r="MU216" s="411"/>
      <c r="MV216" s="411"/>
      <c r="MW216" s="411"/>
    </row>
    <row r="217" s="1" customFormat="true" ht="15" hidden="false" customHeight="false" outlineLevel="0" collapsed="false">
      <c r="A217" s="410" t="s">
        <v>851</v>
      </c>
      <c r="B217" s="411"/>
      <c r="C217" s="411"/>
      <c r="D217" s="411"/>
      <c r="E217" s="411"/>
      <c r="F217" s="411"/>
      <c r="G217" s="411"/>
      <c r="H217" s="411"/>
      <c r="I217" s="411"/>
      <c r="J217" s="411"/>
      <c r="K217" s="411"/>
      <c r="L217" s="411"/>
      <c r="M217" s="411"/>
      <c r="N217" s="411"/>
      <c r="O217" s="411"/>
      <c r="P217" s="411"/>
      <c r="Q217" s="411"/>
      <c r="R217" s="411"/>
      <c r="S217" s="411"/>
      <c r="T217" s="411"/>
      <c r="U217" s="411"/>
      <c r="V217" s="411"/>
      <c r="W217" s="411"/>
      <c r="X217" s="411"/>
      <c r="Y217" s="411"/>
      <c r="Z217" s="411"/>
      <c r="AA217" s="411"/>
      <c r="AB217" s="411"/>
      <c r="AC217" s="411"/>
      <c r="AD217" s="411"/>
      <c r="AE217" s="411"/>
      <c r="AF217" s="411"/>
      <c r="AG217" s="411"/>
      <c r="AH217" s="411"/>
      <c r="AI217" s="411"/>
      <c r="AJ217" s="411"/>
      <c r="AK217" s="411"/>
      <c r="AL217" s="411"/>
      <c r="AM217" s="411"/>
      <c r="AN217" s="411"/>
      <c r="AO217" s="411"/>
      <c r="AP217" s="411"/>
      <c r="AQ217" s="411"/>
      <c r="AR217" s="411"/>
      <c r="AS217" s="411"/>
      <c r="AT217" s="411"/>
      <c r="AU217" s="411"/>
      <c r="AV217" s="411"/>
      <c r="AW217" s="411"/>
      <c r="AX217" s="411"/>
      <c r="AY217" s="411"/>
      <c r="AZ217" s="411"/>
      <c r="BA217" s="411"/>
      <c r="BB217" s="411"/>
      <c r="BC217" s="411"/>
      <c r="BD217" s="411"/>
      <c r="BE217" s="411"/>
      <c r="BF217" s="411"/>
      <c r="BG217" s="411"/>
      <c r="BH217" s="411"/>
      <c r="BI217" s="411"/>
      <c r="BJ217" s="411"/>
      <c r="BK217" s="411"/>
      <c r="BL217" s="411"/>
      <c r="BM217" s="411"/>
      <c r="BN217" s="411"/>
      <c r="BO217" s="411"/>
      <c r="BP217" s="411"/>
      <c r="BQ217" s="411"/>
      <c r="BR217" s="411"/>
      <c r="BS217" s="411"/>
      <c r="BT217" s="411"/>
      <c r="BU217" s="411"/>
      <c r="BV217" s="411"/>
      <c r="BW217" s="411"/>
      <c r="BX217" s="411"/>
      <c r="BY217" s="411"/>
      <c r="BZ217" s="411"/>
      <c r="CA217" s="411"/>
      <c r="CB217" s="411"/>
      <c r="CC217" s="411"/>
      <c r="CD217" s="411"/>
      <c r="CE217" s="411"/>
      <c r="CF217" s="411"/>
      <c r="CG217" s="411"/>
      <c r="CH217" s="411"/>
      <c r="CI217" s="411"/>
      <c r="CJ217" s="411"/>
      <c r="CK217" s="411"/>
      <c r="CL217" s="411"/>
      <c r="CM217" s="411"/>
      <c r="CN217" s="411"/>
      <c r="CO217" s="411"/>
      <c r="CP217" s="411"/>
      <c r="CQ217" s="411"/>
      <c r="CR217" s="411"/>
      <c r="CS217" s="411"/>
      <c r="CT217" s="411"/>
      <c r="CU217" s="411"/>
      <c r="CV217" s="411"/>
      <c r="CW217" s="411"/>
      <c r="CX217" s="411"/>
      <c r="CY217" s="411"/>
      <c r="CZ217" s="411"/>
      <c r="DA217" s="411"/>
      <c r="DB217" s="411"/>
      <c r="DC217" s="411"/>
      <c r="DD217" s="411"/>
      <c r="DE217" s="411"/>
      <c r="DF217" s="411"/>
      <c r="DG217" s="411"/>
      <c r="DH217" s="411"/>
      <c r="DI217" s="411"/>
      <c r="DJ217" s="411"/>
      <c r="DK217" s="411"/>
      <c r="DL217" s="411"/>
      <c r="DM217" s="411"/>
      <c r="DN217" s="411"/>
      <c r="DO217" s="411"/>
      <c r="DP217" s="411"/>
      <c r="DQ217" s="411"/>
      <c r="DR217" s="411"/>
      <c r="DS217" s="411"/>
      <c r="DT217" s="411"/>
      <c r="DU217" s="411"/>
      <c r="DV217" s="411"/>
      <c r="DW217" s="411"/>
      <c r="DX217" s="411"/>
      <c r="DY217" s="411"/>
      <c r="DZ217" s="411"/>
      <c r="EA217" s="411"/>
      <c r="EB217" s="411"/>
      <c r="EC217" s="411"/>
      <c r="ED217" s="411"/>
      <c r="EE217" s="411"/>
      <c r="EF217" s="411"/>
      <c r="EG217" s="411"/>
      <c r="EH217" s="411"/>
      <c r="EI217" s="411"/>
      <c r="EJ217" s="411"/>
      <c r="EK217" s="411"/>
      <c r="EL217" s="411"/>
      <c r="EM217" s="411"/>
      <c r="EN217" s="411"/>
      <c r="EO217" s="411"/>
      <c r="EP217" s="411"/>
      <c r="EQ217" s="411"/>
      <c r="ER217" s="411"/>
      <c r="ES217" s="411"/>
      <c r="ET217" s="411"/>
      <c r="EU217" s="411"/>
      <c r="EV217" s="411"/>
      <c r="EW217" s="411"/>
      <c r="EX217" s="411"/>
      <c r="EY217" s="411"/>
      <c r="EZ217" s="411"/>
      <c r="FA217" s="411"/>
      <c r="FB217" s="411"/>
      <c r="FC217" s="411"/>
      <c r="FD217" s="411"/>
      <c r="FE217" s="411"/>
      <c r="FF217" s="411"/>
      <c r="FG217" s="411"/>
      <c r="FH217" s="411"/>
      <c r="FI217" s="411"/>
      <c r="FJ217" s="411"/>
      <c r="FK217" s="411"/>
      <c r="FL217" s="411"/>
      <c r="FM217" s="411"/>
      <c r="FN217" s="411"/>
      <c r="FO217" s="411"/>
      <c r="FP217" s="411"/>
      <c r="FQ217" s="411"/>
      <c r="FR217" s="411"/>
      <c r="FS217" s="411"/>
      <c r="FT217" s="411"/>
      <c r="FU217" s="411"/>
      <c r="FV217" s="411"/>
      <c r="FW217" s="411"/>
      <c r="FX217" s="411"/>
      <c r="FY217" s="411"/>
      <c r="FZ217" s="411"/>
      <c r="GA217" s="411"/>
      <c r="GB217" s="411"/>
      <c r="GC217" s="411"/>
      <c r="GD217" s="411"/>
      <c r="GE217" s="411"/>
      <c r="GF217" s="411"/>
      <c r="GG217" s="411"/>
      <c r="GH217" s="411"/>
      <c r="GI217" s="411"/>
      <c r="GJ217" s="411"/>
      <c r="GK217" s="411"/>
      <c r="GL217" s="411"/>
      <c r="GM217" s="411"/>
      <c r="GN217" s="411"/>
      <c r="GO217" s="411"/>
      <c r="GP217" s="411"/>
      <c r="GQ217" s="411"/>
      <c r="GR217" s="411"/>
      <c r="GS217" s="411"/>
      <c r="GT217" s="411"/>
      <c r="GU217" s="411"/>
      <c r="GV217" s="411"/>
      <c r="GW217" s="411"/>
      <c r="GX217" s="411"/>
      <c r="GY217" s="411"/>
      <c r="GZ217" s="411"/>
      <c r="HA217" s="411"/>
      <c r="HB217" s="411"/>
      <c r="HC217" s="411"/>
      <c r="HD217" s="411"/>
      <c r="HE217" s="411"/>
      <c r="HF217" s="411"/>
      <c r="HG217" s="411"/>
      <c r="HH217" s="411"/>
      <c r="HI217" s="411"/>
      <c r="HJ217" s="411"/>
      <c r="HK217" s="411"/>
      <c r="HL217" s="411"/>
      <c r="HM217" s="411"/>
      <c r="HN217" s="411"/>
      <c r="HO217" s="411"/>
      <c r="HP217" s="411"/>
      <c r="HQ217" s="411"/>
      <c r="HR217" s="411"/>
      <c r="HS217" s="411"/>
      <c r="HT217" s="411"/>
      <c r="HU217" s="411"/>
      <c r="HV217" s="411"/>
      <c r="HW217" s="411"/>
      <c r="HX217" s="411"/>
      <c r="HY217" s="411"/>
      <c r="HZ217" s="411"/>
      <c r="IA217" s="411"/>
      <c r="IB217" s="411"/>
      <c r="IC217" s="411"/>
      <c r="ID217" s="411"/>
      <c r="IE217" s="411"/>
      <c r="IF217" s="411"/>
      <c r="IG217" s="411"/>
      <c r="IH217" s="411"/>
      <c r="II217" s="411"/>
      <c r="IJ217" s="411"/>
      <c r="IK217" s="411"/>
      <c r="IL217" s="411"/>
      <c r="IM217" s="411"/>
      <c r="IN217" s="411"/>
      <c r="IO217" s="411"/>
      <c r="IP217" s="411"/>
      <c r="IQ217" s="411"/>
      <c r="IR217" s="411"/>
      <c r="IS217" s="411"/>
      <c r="IT217" s="411"/>
      <c r="IU217" s="411"/>
      <c r="IV217" s="411"/>
      <c r="IW217" s="411"/>
      <c r="IX217" s="411"/>
      <c r="IY217" s="411"/>
      <c r="IZ217" s="411"/>
      <c r="JA217" s="411"/>
      <c r="JB217" s="411"/>
      <c r="JC217" s="411"/>
      <c r="JD217" s="411"/>
      <c r="JE217" s="411"/>
      <c r="JF217" s="411"/>
      <c r="JG217" s="411"/>
      <c r="JH217" s="411"/>
      <c r="JI217" s="411"/>
      <c r="JJ217" s="411"/>
      <c r="JK217" s="411"/>
      <c r="JL217" s="411"/>
      <c r="JM217" s="411"/>
      <c r="JN217" s="411"/>
      <c r="JO217" s="411"/>
      <c r="JP217" s="411"/>
      <c r="JQ217" s="411"/>
      <c r="JR217" s="411"/>
      <c r="JS217" s="411"/>
      <c r="JT217" s="411"/>
      <c r="JU217" s="411"/>
      <c r="JV217" s="411"/>
      <c r="JW217" s="411"/>
      <c r="JX217" s="411"/>
      <c r="JY217" s="411"/>
      <c r="JZ217" s="411"/>
      <c r="KA217" s="411"/>
      <c r="KB217" s="411"/>
      <c r="KC217" s="411"/>
      <c r="KD217" s="411"/>
      <c r="KE217" s="411"/>
      <c r="KF217" s="411"/>
      <c r="KG217" s="411"/>
      <c r="KH217" s="411"/>
      <c r="KI217" s="411"/>
      <c r="KJ217" s="411"/>
      <c r="KK217" s="411"/>
      <c r="KL217" s="411"/>
      <c r="KM217" s="411"/>
      <c r="KN217" s="411"/>
      <c r="KO217" s="411"/>
      <c r="KP217" s="411"/>
      <c r="KQ217" s="411"/>
      <c r="KR217" s="411"/>
      <c r="KS217" s="411"/>
      <c r="KT217" s="411"/>
      <c r="KU217" s="411"/>
      <c r="KV217" s="411"/>
      <c r="KW217" s="411"/>
      <c r="KX217" s="411"/>
      <c r="KY217" s="411"/>
      <c r="KZ217" s="411"/>
      <c r="LA217" s="411"/>
      <c r="LB217" s="411"/>
      <c r="LC217" s="411"/>
      <c r="LD217" s="411"/>
      <c r="LE217" s="411"/>
      <c r="LF217" s="411"/>
      <c r="LG217" s="411"/>
      <c r="LH217" s="411"/>
      <c r="LI217" s="411"/>
      <c r="LJ217" s="411"/>
      <c r="LK217" s="411"/>
      <c r="LL217" s="411"/>
      <c r="LM217" s="411"/>
      <c r="LN217" s="411"/>
      <c r="LO217" s="411"/>
      <c r="LP217" s="411"/>
      <c r="LQ217" s="411"/>
      <c r="LR217" s="411"/>
      <c r="LS217" s="411"/>
      <c r="LT217" s="411"/>
      <c r="LU217" s="411"/>
      <c r="LV217" s="411"/>
      <c r="LW217" s="411"/>
      <c r="LX217" s="411"/>
      <c r="LY217" s="411"/>
      <c r="LZ217" s="411"/>
      <c r="MA217" s="411"/>
      <c r="MB217" s="411"/>
      <c r="MC217" s="411"/>
      <c r="MD217" s="411"/>
      <c r="ME217" s="411"/>
      <c r="MF217" s="411"/>
      <c r="MG217" s="411"/>
      <c r="MH217" s="411"/>
      <c r="MI217" s="411"/>
      <c r="MJ217" s="411"/>
      <c r="MK217" s="411"/>
      <c r="ML217" s="411"/>
      <c r="MM217" s="411"/>
      <c r="MN217" s="411"/>
      <c r="MO217" s="411"/>
      <c r="MP217" s="411"/>
      <c r="MQ217" s="411"/>
      <c r="MR217" s="411"/>
      <c r="MS217" s="411"/>
      <c r="MT217" s="411"/>
      <c r="MU217" s="411"/>
      <c r="MV217" s="411"/>
      <c r="MW217" s="411"/>
    </row>
    <row r="218" s="1" customFormat="true" ht="15" hidden="false" customHeight="false" outlineLevel="0" collapsed="false">
      <c r="A218" s="410" t="s">
        <v>852</v>
      </c>
      <c r="B218" s="411"/>
      <c r="C218" s="411"/>
      <c r="D218" s="411"/>
      <c r="E218" s="411"/>
      <c r="F218" s="411"/>
      <c r="G218" s="411"/>
      <c r="H218" s="411"/>
      <c r="I218" s="411"/>
      <c r="J218" s="411"/>
      <c r="K218" s="411"/>
      <c r="L218" s="411"/>
      <c r="M218" s="411"/>
      <c r="N218" s="411"/>
      <c r="O218" s="411"/>
      <c r="P218" s="411"/>
      <c r="Q218" s="411"/>
      <c r="R218" s="411"/>
      <c r="S218" s="411"/>
      <c r="T218" s="411"/>
      <c r="U218" s="411"/>
      <c r="V218" s="411"/>
      <c r="W218" s="411"/>
      <c r="X218" s="411"/>
      <c r="Y218" s="411"/>
      <c r="Z218" s="411"/>
      <c r="AA218" s="411"/>
      <c r="AB218" s="411"/>
      <c r="AC218" s="411"/>
      <c r="AD218" s="411"/>
      <c r="AE218" s="411"/>
      <c r="AF218" s="411"/>
      <c r="AG218" s="411"/>
      <c r="AH218" s="411"/>
      <c r="AI218" s="411"/>
      <c r="AJ218" s="411"/>
      <c r="AK218" s="411"/>
      <c r="AL218" s="411"/>
      <c r="AM218" s="411"/>
      <c r="AN218" s="411"/>
      <c r="AO218" s="411"/>
      <c r="AP218" s="411"/>
      <c r="AQ218" s="411"/>
      <c r="AR218" s="411"/>
      <c r="AS218" s="411"/>
      <c r="AT218" s="411"/>
      <c r="AU218" s="411"/>
      <c r="AV218" s="411"/>
      <c r="AW218" s="411"/>
      <c r="AX218" s="411"/>
      <c r="AY218" s="411"/>
      <c r="AZ218" s="411"/>
      <c r="BA218" s="411"/>
      <c r="BB218" s="411"/>
      <c r="BC218" s="411"/>
      <c r="BD218" s="411"/>
      <c r="BE218" s="411"/>
      <c r="BF218" s="411"/>
      <c r="BG218" s="411"/>
      <c r="BH218" s="411"/>
      <c r="BI218" s="411"/>
      <c r="BJ218" s="411"/>
      <c r="BK218" s="411"/>
      <c r="BL218" s="411"/>
      <c r="BM218" s="411"/>
      <c r="BN218" s="411"/>
      <c r="BO218" s="411"/>
      <c r="BP218" s="411"/>
      <c r="BQ218" s="411"/>
      <c r="BR218" s="411"/>
      <c r="BS218" s="411"/>
      <c r="BT218" s="411"/>
      <c r="BU218" s="411"/>
      <c r="BV218" s="411"/>
      <c r="BW218" s="411"/>
      <c r="BX218" s="411"/>
      <c r="BY218" s="411"/>
      <c r="BZ218" s="411"/>
      <c r="CA218" s="411"/>
      <c r="CB218" s="411"/>
      <c r="CC218" s="411"/>
      <c r="CD218" s="411"/>
      <c r="CE218" s="411"/>
      <c r="CF218" s="411"/>
      <c r="CG218" s="411"/>
      <c r="CH218" s="411"/>
      <c r="CI218" s="411"/>
      <c r="CJ218" s="411"/>
      <c r="CK218" s="411"/>
      <c r="CL218" s="411"/>
      <c r="CM218" s="411"/>
      <c r="CN218" s="411"/>
      <c r="CO218" s="411"/>
      <c r="CP218" s="411"/>
      <c r="CQ218" s="411"/>
      <c r="CR218" s="411"/>
      <c r="CS218" s="411"/>
      <c r="CT218" s="411"/>
      <c r="CU218" s="411"/>
      <c r="CV218" s="411"/>
      <c r="CW218" s="411"/>
      <c r="CX218" s="411"/>
      <c r="CY218" s="411"/>
      <c r="CZ218" s="411"/>
      <c r="DA218" s="411"/>
      <c r="DB218" s="411"/>
      <c r="DC218" s="411"/>
      <c r="DD218" s="411"/>
      <c r="DE218" s="411"/>
      <c r="DF218" s="411"/>
      <c r="DG218" s="411"/>
      <c r="DH218" s="411"/>
      <c r="DI218" s="411"/>
      <c r="DJ218" s="411"/>
      <c r="DK218" s="411"/>
      <c r="DL218" s="411"/>
      <c r="DM218" s="411"/>
      <c r="DN218" s="411"/>
      <c r="DO218" s="411"/>
      <c r="DP218" s="411"/>
      <c r="DQ218" s="411"/>
      <c r="DR218" s="411"/>
      <c r="DS218" s="411"/>
      <c r="DT218" s="411"/>
      <c r="DU218" s="411"/>
      <c r="DV218" s="411"/>
      <c r="DW218" s="411"/>
      <c r="DX218" s="411"/>
      <c r="DY218" s="411"/>
      <c r="DZ218" s="411"/>
      <c r="EA218" s="411"/>
      <c r="EB218" s="411"/>
      <c r="EC218" s="411"/>
      <c r="ED218" s="411"/>
      <c r="EE218" s="411"/>
      <c r="EF218" s="411"/>
      <c r="EG218" s="411"/>
      <c r="EH218" s="411"/>
      <c r="EI218" s="411"/>
      <c r="EJ218" s="411"/>
      <c r="EK218" s="411"/>
      <c r="EL218" s="411"/>
      <c r="EM218" s="411"/>
      <c r="EN218" s="411"/>
      <c r="EO218" s="411"/>
      <c r="EP218" s="411"/>
      <c r="EQ218" s="411"/>
      <c r="ER218" s="411"/>
      <c r="ES218" s="411"/>
      <c r="ET218" s="411"/>
      <c r="EU218" s="411"/>
      <c r="EV218" s="411"/>
      <c r="EW218" s="411"/>
      <c r="EX218" s="411"/>
      <c r="EY218" s="411"/>
      <c r="EZ218" s="411"/>
      <c r="FA218" s="411"/>
      <c r="FB218" s="411"/>
      <c r="FC218" s="411"/>
      <c r="FD218" s="411"/>
      <c r="FE218" s="411"/>
      <c r="FF218" s="411"/>
      <c r="FG218" s="411"/>
      <c r="FH218" s="411"/>
      <c r="FI218" s="411"/>
      <c r="FJ218" s="411"/>
      <c r="FK218" s="411"/>
      <c r="FL218" s="411"/>
      <c r="FM218" s="411"/>
      <c r="FN218" s="411"/>
      <c r="FO218" s="411"/>
      <c r="FP218" s="411"/>
      <c r="FQ218" s="411"/>
      <c r="FR218" s="411"/>
      <c r="FS218" s="411"/>
      <c r="FT218" s="411"/>
      <c r="FU218" s="411"/>
      <c r="FV218" s="411"/>
      <c r="FW218" s="411"/>
      <c r="FX218" s="411"/>
      <c r="FY218" s="411"/>
      <c r="FZ218" s="411"/>
      <c r="GA218" s="411"/>
      <c r="GB218" s="411"/>
      <c r="GC218" s="411"/>
      <c r="GD218" s="411"/>
      <c r="GE218" s="411"/>
      <c r="GF218" s="411"/>
      <c r="GG218" s="411"/>
      <c r="GH218" s="411"/>
      <c r="GI218" s="411"/>
      <c r="GJ218" s="411"/>
      <c r="GK218" s="411"/>
      <c r="GL218" s="411"/>
      <c r="GM218" s="411"/>
      <c r="GN218" s="411"/>
      <c r="GO218" s="411"/>
      <c r="GP218" s="411"/>
      <c r="GQ218" s="411"/>
      <c r="GR218" s="411"/>
      <c r="GS218" s="411"/>
      <c r="GT218" s="411"/>
      <c r="GU218" s="411"/>
      <c r="GV218" s="411"/>
      <c r="GW218" s="411"/>
      <c r="GX218" s="411"/>
      <c r="GY218" s="411"/>
      <c r="GZ218" s="411"/>
      <c r="HA218" s="411"/>
      <c r="HB218" s="411"/>
      <c r="HC218" s="411"/>
      <c r="HD218" s="411"/>
      <c r="HE218" s="411"/>
      <c r="HF218" s="411"/>
      <c r="HG218" s="411"/>
      <c r="HH218" s="411"/>
      <c r="HI218" s="411"/>
      <c r="HJ218" s="411"/>
      <c r="HK218" s="411"/>
      <c r="HL218" s="411"/>
      <c r="HM218" s="411"/>
      <c r="HN218" s="411"/>
      <c r="HO218" s="411"/>
      <c r="HP218" s="411"/>
      <c r="HQ218" s="411"/>
      <c r="HR218" s="411"/>
      <c r="HS218" s="411"/>
      <c r="HT218" s="411"/>
      <c r="HU218" s="411"/>
      <c r="HV218" s="411"/>
      <c r="HW218" s="411"/>
      <c r="HX218" s="411"/>
      <c r="HY218" s="411"/>
      <c r="HZ218" s="411"/>
      <c r="IA218" s="411"/>
      <c r="IB218" s="411"/>
      <c r="IC218" s="411"/>
      <c r="ID218" s="411"/>
      <c r="IE218" s="411"/>
      <c r="IF218" s="411"/>
      <c r="IG218" s="411"/>
      <c r="IH218" s="411"/>
      <c r="II218" s="411"/>
      <c r="IJ218" s="411"/>
      <c r="IK218" s="411"/>
      <c r="IL218" s="411"/>
      <c r="IM218" s="411"/>
      <c r="IN218" s="411"/>
      <c r="IO218" s="411"/>
      <c r="IP218" s="411"/>
      <c r="IQ218" s="411"/>
      <c r="IR218" s="411"/>
      <c r="IS218" s="411"/>
      <c r="IT218" s="411"/>
      <c r="IU218" s="411"/>
      <c r="IV218" s="411"/>
      <c r="IW218" s="411"/>
      <c r="IX218" s="411"/>
      <c r="IY218" s="411"/>
      <c r="IZ218" s="411"/>
      <c r="JA218" s="411"/>
      <c r="JB218" s="411"/>
      <c r="JC218" s="411"/>
      <c r="JD218" s="411"/>
      <c r="JE218" s="411"/>
      <c r="JF218" s="411"/>
      <c r="JG218" s="411"/>
      <c r="JH218" s="411"/>
      <c r="JI218" s="411"/>
      <c r="JJ218" s="411"/>
      <c r="JK218" s="411"/>
      <c r="JL218" s="411"/>
      <c r="JM218" s="411"/>
      <c r="JN218" s="411"/>
      <c r="JO218" s="411"/>
      <c r="JP218" s="411"/>
      <c r="JQ218" s="411"/>
      <c r="JR218" s="411"/>
      <c r="JS218" s="411"/>
      <c r="JT218" s="411"/>
      <c r="JU218" s="411"/>
      <c r="JV218" s="411"/>
      <c r="JW218" s="411"/>
      <c r="JX218" s="411"/>
      <c r="JY218" s="411"/>
      <c r="JZ218" s="411"/>
      <c r="KA218" s="411"/>
      <c r="KB218" s="411"/>
      <c r="KC218" s="411"/>
      <c r="KD218" s="411"/>
      <c r="KE218" s="411"/>
      <c r="KF218" s="411"/>
      <c r="KG218" s="411"/>
      <c r="KH218" s="411"/>
      <c r="KI218" s="411"/>
      <c r="KJ218" s="411"/>
      <c r="KK218" s="411"/>
      <c r="KL218" s="411"/>
      <c r="KM218" s="411"/>
      <c r="KN218" s="411"/>
      <c r="KO218" s="411"/>
      <c r="KP218" s="411"/>
      <c r="KQ218" s="411"/>
      <c r="KR218" s="411"/>
      <c r="KS218" s="411"/>
      <c r="KT218" s="411"/>
      <c r="KU218" s="411"/>
      <c r="KV218" s="411"/>
      <c r="KW218" s="411"/>
      <c r="KX218" s="411"/>
      <c r="KY218" s="411"/>
      <c r="KZ218" s="411"/>
      <c r="LA218" s="411"/>
      <c r="LB218" s="411"/>
      <c r="LC218" s="411"/>
      <c r="LD218" s="411"/>
      <c r="LE218" s="411"/>
      <c r="LF218" s="411"/>
      <c r="LG218" s="411"/>
      <c r="LH218" s="411"/>
      <c r="LI218" s="411"/>
      <c r="LJ218" s="411"/>
      <c r="LK218" s="411"/>
      <c r="LL218" s="411"/>
      <c r="LM218" s="411"/>
      <c r="LN218" s="411"/>
      <c r="LO218" s="411"/>
      <c r="LP218" s="411"/>
      <c r="LQ218" s="411"/>
      <c r="LR218" s="411"/>
      <c r="LS218" s="411"/>
      <c r="LT218" s="411"/>
      <c r="LU218" s="411"/>
      <c r="LV218" s="411"/>
      <c r="LW218" s="411"/>
      <c r="LX218" s="411"/>
      <c r="LY218" s="411"/>
      <c r="LZ218" s="411"/>
      <c r="MA218" s="411"/>
      <c r="MB218" s="411"/>
      <c r="MC218" s="411"/>
      <c r="MD218" s="411"/>
      <c r="ME218" s="411"/>
      <c r="MF218" s="411"/>
      <c r="MG218" s="411"/>
      <c r="MH218" s="411"/>
      <c r="MI218" s="411"/>
      <c r="MJ218" s="411"/>
      <c r="MK218" s="411"/>
      <c r="ML218" s="411"/>
      <c r="MM218" s="411"/>
      <c r="MN218" s="411"/>
      <c r="MO218" s="411"/>
      <c r="MP218" s="411"/>
      <c r="MQ218" s="411"/>
      <c r="MR218" s="411"/>
      <c r="MS218" s="411"/>
      <c r="MT218" s="411"/>
      <c r="MU218" s="411"/>
      <c r="MV218" s="411"/>
      <c r="MW218" s="411"/>
    </row>
    <row r="219" s="1" customFormat="true" ht="15" hidden="false" customHeight="false" outlineLevel="0" collapsed="false">
      <c r="A219" s="412" t="s">
        <v>853</v>
      </c>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413"/>
      <c r="AJ219" s="413"/>
      <c r="AK219" s="413"/>
      <c r="AL219" s="413"/>
      <c r="AM219" s="413"/>
      <c r="AN219" s="413"/>
      <c r="AO219" s="413"/>
      <c r="AP219" s="413"/>
      <c r="AQ219" s="413"/>
      <c r="AR219" s="413"/>
      <c r="AS219" s="413"/>
      <c r="AT219" s="413"/>
      <c r="AU219" s="413"/>
      <c r="AV219" s="413"/>
      <c r="AW219" s="413"/>
      <c r="AX219" s="413"/>
      <c r="AY219" s="413"/>
      <c r="AZ219" s="413"/>
      <c r="BA219" s="413"/>
      <c r="BB219" s="413"/>
      <c r="BC219" s="413"/>
      <c r="BD219" s="413"/>
      <c r="BE219" s="413"/>
      <c r="BF219" s="413"/>
      <c r="BG219" s="413"/>
      <c r="BH219" s="413"/>
      <c r="BI219" s="413"/>
      <c r="BJ219" s="413"/>
      <c r="BK219" s="413"/>
      <c r="BL219" s="413"/>
      <c r="BM219" s="413"/>
      <c r="BN219" s="413"/>
      <c r="BO219" s="413"/>
      <c r="BP219" s="413"/>
      <c r="BQ219" s="413"/>
      <c r="BR219" s="413"/>
      <c r="BS219" s="413"/>
      <c r="BT219" s="413"/>
      <c r="BU219" s="413"/>
      <c r="BV219" s="413"/>
      <c r="BW219" s="413"/>
      <c r="BX219" s="413"/>
      <c r="BY219" s="413"/>
      <c r="BZ219" s="413"/>
      <c r="CA219" s="413"/>
      <c r="CB219" s="413"/>
      <c r="CC219" s="413"/>
      <c r="CD219" s="413"/>
      <c r="CE219" s="413"/>
      <c r="CF219" s="413"/>
      <c r="CG219" s="413"/>
      <c r="CH219" s="413"/>
      <c r="CI219" s="413"/>
      <c r="CJ219" s="413"/>
      <c r="CK219" s="413"/>
      <c r="CL219" s="413"/>
      <c r="CM219" s="413"/>
      <c r="CN219" s="413"/>
      <c r="CO219" s="413"/>
      <c r="CP219" s="413"/>
      <c r="CQ219" s="413"/>
      <c r="CR219" s="413"/>
      <c r="CS219" s="413"/>
      <c r="CT219" s="413"/>
      <c r="CU219" s="413"/>
      <c r="CV219" s="413"/>
      <c r="CW219" s="413"/>
      <c r="CX219" s="413"/>
      <c r="CY219" s="413"/>
      <c r="CZ219" s="413"/>
      <c r="DA219" s="413"/>
      <c r="DB219" s="413"/>
      <c r="DC219" s="413"/>
      <c r="DD219" s="413"/>
      <c r="DE219" s="413"/>
      <c r="DF219" s="413"/>
      <c r="DG219" s="413"/>
      <c r="DH219" s="413"/>
      <c r="DI219" s="413"/>
      <c r="DJ219" s="413"/>
      <c r="DK219" s="413"/>
      <c r="DL219" s="413"/>
      <c r="DM219" s="413"/>
      <c r="DN219" s="413"/>
      <c r="DO219" s="413"/>
      <c r="DP219" s="413"/>
      <c r="DQ219" s="413"/>
      <c r="DR219" s="413"/>
      <c r="DS219" s="413"/>
      <c r="DT219" s="413"/>
      <c r="DU219" s="413"/>
      <c r="DV219" s="413"/>
      <c r="DW219" s="413"/>
      <c r="DX219" s="413"/>
      <c r="DY219" s="413"/>
      <c r="DZ219" s="413"/>
      <c r="EA219" s="413"/>
      <c r="EB219" s="413"/>
      <c r="EC219" s="413"/>
      <c r="ED219" s="413"/>
      <c r="EE219" s="413"/>
      <c r="EF219" s="413"/>
      <c r="EG219" s="413"/>
      <c r="EH219" s="413"/>
      <c r="EI219" s="413"/>
      <c r="EJ219" s="413"/>
      <c r="EK219" s="413"/>
      <c r="EL219" s="413"/>
      <c r="EM219" s="413"/>
      <c r="EN219" s="413"/>
      <c r="EO219" s="413"/>
      <c r="EP219" s="413"/>
      <c r="EQ219" s="413"/>
      <c r="ER219" s="413"/>
      <c r="ES219" s="413"/>
      <c r="ET219" s="413"/>
      <c r="EU219" s="413"/>
      <c r="EV219" s="413"/>
      <c r="EW219" s="413"/>
      <c r="EX219" s="413"/>
      <c r="EY219" s="413"/>
      <c r="EZ219" s="413"/>
      <c r="FA219" s="413"/>
      <c r="FB219" s="413"/>
      <c r="FC219" s="413"/>
      <c r="FD219" s="413"/>
      <c r="FE219" s="413"/>
      <c r="FF219" s="413"/>
      <c r="FG219" s="413"/>
      <c r="FH219" s="413"/>
      <c r="FI219" s="413"/>
      <c r="FJ219" s="413"/>
      <c r="FK219" s="413"/>
      <c r="FL219" s="413"/>
      <c r="FM219" s="413"/>
      <c r="FN219" s="413"/>
      <c r="FO219" s="413"/>
      <c r="FP219" s="413"/>
      <c r="FQ219" s="413"/>
      <c r="FR219" s="413"/>
      <c r="FS219" s="413"/>
      <c r="FT219" s="413"/>
      <c r="FU219" s="413"/>
      <c r="FV219" s="413"/>
      <c r="FW219" s="413"/>
      <c r="FX219" s="413"/>
      <c r="FY219" s="413"/>
      <c r="FZ219" s="413"/>
      <c r="GA219" s="413"/>
      <c r="GB219" s="413"/>
      <c r="GC219" s="413"/>
      <c r="GD219" s="413"/>
      <c r="GE219" s="413"/>
      <c r="GF219" s="413"/>
      <c r="GG219" s="413"/>
      <c r="GH219" s="413"/>
      <c r="GI219" s="413"/>
      <c r="GJ219" s="413"/>
      <c r="GK219" s="413"/>
      <c r="GL219" s="413"/>
      <c r="GM219" s="413"/>
      <c r="GN219" s="413"/>
      <c r="GO219" s="413"/>
      <c r="GP219" s="413"/>
      <c r="GQ219" s="413"/>
      <c r="GR219" s="413"/>
      <c r="GS219" s="413"/>
      <c r="GT219" s="413"/>
      <c r="GU219" s="413"/>
      <c r="GV219" s="413"/>
      <c r="GW219" s="413"/>
      <c r="GX219" s="413"/>
      <c r="GY219" s="413"/>
      <c r="GZ219" s="413"/>
      <c r="HA219" s="413"/>
      <c r="HB219" s="413"/>
      <c r="HC219" s="413"/>
      <c r="HD219" s="413"/>
      <c r="HE219" s="413"/>
      <c r="HF219" s="413"/>
      <c r="HG219" s="413"/>
      <c r="HH219" s="413"/>
      <c r="HI219" s="413"/>
      <c r="HJ219" s="413"/>
      <c r="HK219" s="413"/>
      <c r="HL219" s="413"/>
      <c r="HM219" s="413"/>
      <c r="HN219" s="413"/>
      <c r="HO219" s="413"/>
      <c r="HP219" s="413"/>
      <c r="HQ219" s="413"/>
      <c r="HR219" s="413"/>
      <c r="HS219" s="413"/>
      <c r="HT219" s="413"/>
      <c r="HU219" s="413"/>
      <c r="HV219" s="413"/>
      <c r="HW219" s="413"/>
      <c r="HX219" s="413"/>
      <c r="HY219" s="413"/>
      <c r="HZ219" s="413"/>
      <c r="IA219" s="413"/>
      <c r="IB219" s="413"/>
      <c r="IC219" s="413"/>
      <c r="ID219" s="413"/>
      <c r="IE219" s="413"/>
      <c r="IF219" s="413"/>
      <c r="IG219" s="413"/>
      <c r="IH219" s="413"/>
      <c r="II219" s="413"/>
      <c r="IJ219" s="413"/>
      <c r="IK219" s="413"/>
      <c r="IL219" s="413"/>
      <c r="IM219" s="413"/>
      <c r="IN219" s="413"/>
      <c r="IO219" s="413"/>
      <c r="IP219" s="413"/>
      <c r="IQ219" s="413"/>
      <c r="IR219" s="413"/>
      <c r="IS219" s="413"/>
      <c r="IT219" s="413"/>
      <c r="IU219" s="413"/>
      <c r="IV219" s="413"/>
      <c r="IW219" s="413"/>
      <c r="IX219" s="413"/>
      <c r="IY219" s="413"/>
      <c r="IZ219" s="413"/>
      <c r="JA219" s="413"/>
      <c r="JB219" s="413"/>
      <c r="JC219" s="413"/>
      <c r="JD219" s="413"/>
      <c r="JE219" s="413"/>
      <c r="JF219" s="413"/>
      <c r="JG219" s="413"/>
      <c r="JH219" s="413"/>
      <c r="JI219" s="413"/>
      <c r="JJ219" s="413"/>
      <c r="JK219" s="413"/>
      <c r="JL219" s="413"/>
      <c r="JM219" s="413"/>
      <c r="JN219" s="413"/>
      <c r="JO219" s="413"/>
      <c r="JP219" s="413"/>
      <c r="JQ219" s="413"/>
      <c r="JR219" s="413"/>
      <c r="JS219" s="413"/>
      <c r="JT219" s="413"/>
      <c r="JU219" s="413"/>
      <c r="JV219" s="413"/>
      <c r="JW219" s="413"/>
      <c r="JX219" s="413"/>
      <c r="JY219" s="413"/>
      <c r="JZ219" s="413"/>
      <c r="KA219" s="413"/>
      <c r="KB219" s="413"/>
      <c r="KC219" s="413"/>
      <c r="KD219" s="413"/>
      <c r="KE219" s="413"/>
      <c r="KF219" s="413"/>
      <c r="KG219" s="413"/>
      <c r="KH219" s="413"/>
      <c r="KI219" s="413"/>
      <c r="KJ219" s="413"/>
      <c r="KK219" s="413"/>
      <c r="KL219" s="413"/>
      <c r="KM219" s="413"/>
      <c r="KN219" s="413"/>
      <c r="KO219" s="413"/>
      <c r="KP219" s="413"/>
      <c r="KQ219" s="413"/>
      <c r="KR219" s="413"/>
      <c r="KS219" s="413"/>
      <c r="KT219" s="413"/>
      <c r="KU219" s="413"/>
      <c r="KV219" s="413"/>
      <c r="KW219" s="413"/>
      <c r="KX219" s="413"/>
      <c r="KY219" s="413"/>
      <c r="KZ219" s="413"/>
      <c r="LA219" s="413"/>
      <c r="LB219" s="413"/>
      <c r="LC219" s="413"/>
      <c r="LD219" s="413"/>
      <c r="LE219" s="413"/>
      <c r="LF219" s="413"/>
      <c r="LG219" s="413"/>
      <c r="LH219" s="413"/>
      <c r="LI219" s="413"/>
      <c r="LJ219" s="413"/>
      <c r="LK219" s="413"/>
      <c r="LL219" s="413"/>
      <c r="LM219" s="413"/>
      <c r="LN219" s="413"/>
      <c r="LO219" s="413"/>
      <c r="LP219" s="413"/>
      <c r="LQ219" s="413"/>
      <c r="LR219" s="413"/>
      <c r="LS219" s="413"/>
      <c r="LT219" s="413"/>
      <c r="LU219" s="413"/>
      <c r="LV219" s="413"/>
      <c r="LW219" s="413"/>
      <c r="LX219" s="413"/>
      <c r="LY219" s="413"/>
      <c r="LZ219" s="413"/>
      <c r="MA219" s="413"/>
      <c r="MB219" s="413"/>
      <c r="MC219" s="413"/>
      <c r="MD219" s="413"/>
      <c r="ME219" s="413"/>
      <c r="MF219" s="413"/>
      <c r="MG219" s="413"/>
      <c r="MH219" s="413"/>
      <c r="MI219" s="413"/>
      <c r="MJ219" s="413"/>
      <c r="MK219" s="413"/>
      <c r="ML219" s="413"/>
      <c r="MM219" s="413"/>
      <c r="MN219" s="413"/>
      <c r="MO219" s="413"/>
      <c r="MP219" s="413"/>
      <c r="MQ219" s="413"/>
      <c r="MR219" s="413"/>
      <c r="MS219" s="413"/>
      <c r="MT219" s="413"/>
      <c r="MU219" s="413"/>
      <c r="MV219" s="413"/>
      <c r="MW219" s="413"/>
    </row>
    <row r="220" s="1" customFormat="true" ht="15" hidden="false" customHeight="false" outlineLevel="0" collapsed="false">
      <c r="A220" s="410" t="s">
        <v>202</v>
      </c>
      <c r="B220" s="411"/>
      <c r="C220" s="411"/>
      <c r="D220" s="411"/>
      <c r="E220" s="411"/>
      <c r="F220" s="411"/>
      <c r="G220" s="411"/>
      <c r="H220" s="411"/>
      <c r="I220" s="411"/>
      <c r="J220" s="411"/>
      <c r="K220" s="411"/>
      <c r="L220" s="411"/>
      <c r="M220" s="411"/>
      <c r="N220" s="411"/>
      <c r="O220" s="411"/>
      <c r="P220" s="411"/>
      <c r="Q220" s="411"/>
      <c r="R220" s="411"/>
      <c r="S220" s="411"/>
      <c r="T220" s="411"/>
      <c r="U220" s="411"/>
      <c r="V220" s="411"/>
      <c r="W220" s="411"/>
      <c r="X220" s="411"/>
      <c r="Y220" s="411"/>
      <c r="Z220" s="411"/>
      <c r="AA220" s="411"/>
      <c r="AB220" s="411"/>
      <c r="AC220" s="411"/>
      <c r="AD220" s="411"/>
      <c r="AE220" s="411"/>
      <c r="AF220" s="411"/>
      <c r="AG220" s="411"/>
      <c r="AH220" s="411"/>
      <c r="AI220" s="411"/>
      <c r="AJ220" s="411"/>
      <c r="AK220" s="411"/>
      <c r="AL220" s="411"/>
      <c r="AM220" s="411"/>
      <c r="AN220" s="411"/>
      <c r="AO220" s="411"/>
      <c r="AP220" s="411"/>
      <c r="AQ220" s="411"/>
      <c r="AR220" s="411"/>
      <c r="AS220" s="411"/>
      <c r="AT220" s="411"/>
      <c r="AU220" s="411"/>
      <c r="AV220" s="411"/>
      <c r="AW220" s="411"/>
      <c r="AX220" s="411"/>
      <c r="AY220" s="411"/>
      <c r="AZ220" s="411"/>
      <c r="BA220" s="411"/>
      <c r="BB220" s="411"/>
      <c r="BC220" s="411"/>
      <c r="BD220" s="411"/>
      <c r="BE220" s="411"/>
      <c r="BF220" s="411"/>
      <c r="BG220" s="411"/>
      <c r="BH220" s="411"/>
      <c r="BI220" s="411"/>
      <c r="BJ220" s="411"/>
      <c r="BK220" s="411"/>
      <c r="BL220" s="411"/>
      <c r="BM220" s="411"/>
      <c r="BN220" s="411"/>
      <c r="BO220" s="411"/>
      <c r="BP220" s="411"/>
      <c r="BQ220" s="411"/>
      <c r="BR220" s="411"/>
      <c r="BS220" s="411"/>
      <c r="BT220" s="411"/>
      <c r="BU220" s="411"/>
      <c r="BV220" s="411"/>
      <c r="BW220" s="411"/>
      <c r="BX220" s="411"/>
      <c r="BY220" s="411"/>
      <c r="BZ220" s="411"/>
      <c r="CA220" s="411"/>
      <c r="CB220" s="411"/>
      <c r="CC220" s="411"/>
      <c r="CD220" s="411"/>
      <c r="CE220" s="411"/>
      <c r="CF220" s="411"/>
      <c r="CG220" s="411"/>
      <c r="CH220" s="411"/>
      <c r="CI220" s="411"/>
      <c r="CJ220" s="411"/>
      <c r="CK220" s="411"/>
      <c r="CL220" s="411"/>
      <c r="CM220" s="411"/>
      <c r="CN220" s="411"/>
      <c r="CO220" s="411"/>
      <c r="CP220" s="411"/>
      <c r="CQ220" s="411"/>
      <c r="CR220" s="411"/>
      <c r="CS220" s="411"/>
      <c r="CT220" s="411"/>
      <c r="CU220" s="411"/>
      <c r="CV220" s="411"/>
      <c r="CW220" s="411"/>
      <c r="CX220" s="411"/>
      <c r="CY220" s="411"/>
      <c r="CZ220" s="411"/>
      <c r="DA220" s="411"/>
      <c r="DB220" s="411"/>
      <c r="DC220" s="411"/>
      <c r="DD220" s="411"/>
      <c r="DE220" s="411"/>
      <c r="DF220" s="411"/>
      <c r="DG220" s="411"/>
      <c r="DH220" s="411"/>
      <c r="DI220" s="411"/>
      <c r="DJ220" s="411"/>
      <c r="DK220" s="411"/>
      <c r="DL220" s="411"/>
      <c r="DM220" s="411"/>
      <c r="DN220" s="411"/>
      <c r="DO220" s="411"/>
      <c r="DP220" s="411"/>
      <c r="DQ220" s="411"/>
      <c r="DR220" s="411"/>
      <c r="DS220" s="411"/>
      <c r="DT220" s="411"/>
      <c r="DU220" s="411"/>
      <c r="DV220" s="411"/>
      <c r="DW220" s="411"/>
      <c r="DX220" s="411"/>
      <c r="DY220" s="411"/>
      <c r="DZ220" s="411"/>
      <c r="EA220" s="411"/>
      <c r="EB220" s="411"/>
      <c r="EC220" s="411"/>
      <c r="ED220" s="411"/>
      <c r="EE220" s="411"/>
      <c r="EF220" s="411"/>
      <c r="EG220" s="411"/>
      <c r="EH220" s="411"/>
      <c r="EI220" s="411"/>
      <c r="EJ220" s="411"/>
      <c r="EK220" s="411"/>
      <c r="EL220" s="411"/>
      <c r="EM220" s="411"/>
      <c r="EN220" s="411"/>
      <c r="EO220" s="411"/>
      <c r="EP220" s="411"/>
      <c r="EQ220" s="411"/>
      <c r="ER220" s="411"/>
      <c r="ES220" s="411"/>
      <c r="ET220" s="411"/>
      <c r="EU220" s="411"/>
      <c r="EV220" s="411"/>
      <c r="EW220" s="411"/>
      <c r="EX220" s="411"/>
      <c r="EY220" s="411"/>
      <c r="EZ220" s="411"/>
      <c r="FA220" s="411"/>
      <c r="FB220" s="411"/>
      <c r="FC220" s="411"/>
      <c r="FD220" s="411"/>
      <c r="FE220" s="411"/>
      <c r="FF220" s="411"/>
      <c r="FG220" s="411"/>
      <c r="FH220" s="411"/>
      <c r="FI220" s="411"/>
      <c r="FJ220" s="411"/>
      <c r="FK220" s="411"/>
      <c r="FL220" s="411"/>
      <c r="FM220" s="411"/>
      <c r="FN220" s="411"/>
      <c r="FO220" s="411"/>
      <c r="FP220" s="411"/>
      <c r="FQ220" s="411"/>
      <c r="FR220" s="411"/>
      <c r="FS220" s="411"/>
      <c r="FT220" s="411"/>
      <c r="FU220" s="411"/>
      <c r="FV220" s="411"/>
      <c r="FW220" s="411"/>
      <c r="FX220" s="411"/>
      <c r="FY220" s="411"/>
      <c r="FZ220" s="411"/>
      <c r="GA220" s="411"/>
      <c r="GB220" s="411"/>
      <c r="GC220" s="411"/>
      <c r="GD220" s="411"/>
      <c r="GE220" s="411"/>
      <c r="GF220" s="411"/>
      <c r="GG220" s="411"/>
      <c r="GH220" s="411"/>
      <c r="GI220" s="411"/>
      <c r="GJ220" s="411"/>
      <c r="GK220" s="411"/>
      <c r="GL220" s="411"/>
      <c r="GM220" s="411"/>
      <c r="GN220" s="411"/>
      <c r="GO220" s="411"/>
      <c r="GP220" s="411"/>
      <c r="GQ220" s="411"/>
      <c r="GR220" s="411"/>
      <c r="GS220" s="411"/>
      <c r="GT220" s="411"/>
      <c r="GU220" s="411"/>
      <c r="GV220" s="411"/>
      <c r="GW220" s="411"/>
      <c r="GX220" s="411"/>
      <c r="GY220" s="411"/>
      <c r="GZ220" s="411"/>
      <c r="HA220" s="411"/>
      <c r="HB220" s="411"/>
      <c r="HC220" s="411"/>
      <c r="HD220" s="411"/>
      <c r="HE220" s="411"/>
      <c r="HF220" s="411"/>
      <c r="HG220" s="411"/>
      <c r="HH220" s="411"/>
      <c r="HI220" s="411"/>
      <c r="HJ220" s="411"/>
      <c r="HK220" s="411"/>
      <c r="HL220" s="411"/>
      <c r="HM220" s="411"/>
      <c r="HN220" s="411"/>
      <c r="HO220" s="411"/>
      <c r="HP220" s="411"/>
      <c r="HQ220" s="411"/>
      <c r="HR220" s="411"/>
      <c r="HS220" s="411"/>
      <c r="HT220" s="411"/>
      <c r="HU220" s="411"/>
      <c r="HV220" s="411"/>
      <c r="HW220" s="411"/>
      <c r="HX220" s="411"/>
      <c r="HY220" s="411"/>
      <c r="HZ220" s="411"/>
      <c r="IA220" s="411"/>
      <c r="IB220" s="411"/>
      <c r="IC220" s="411"/>
      <c r="ID220" s="411"/>
      <c r="IE220" s="411"/>
      <c r="IF220" s="411"/>
      <c r="IG220" s="411"/>
      <c r="IH220" s="411"/>
      <c r="II220" s="411"/>
      <c r="IJ220" s="411"/>
      <c r="IK220" s="411"/>
      <c r="IL220" s="411"/>
      <c r="IM220" s="411"/>
      <c r="IN220" s="411"/>
      <c r="IO220" s="411"/>
      <c r="IP220" s="411"/>
      <c r="IQ220" s="411"/>
      <c r="IR220" s="411"/>
      <c r="IS220" s="411"/>
      <c r="IT220" s="411"/>
      <c r="IU220" s="411"/>
      <c r="IV220" s="411"/>
      <c r="IW220" s="411"/>
      <c r="IX220" s="411"/>
      <c r="IY220" s="411"/>
      <c r="IZ220" s="411"/>
      <c r="JA220" s="411"/>
      <c r="JB220" s="411"/>
      <c r="JC220" s="411"/>
      <c r="JD220" s="411"/>
      <c r="JE220" s="411"/>
      <c r="JF220" s="411"/>
      <c r="JG220" s="411"/>
      <c r="JH220" s="411"/>
      <c r="JI220" s="411"/>
      <c r="JJ220" s="411"/>
      <c r="JK220" s="411"/>
      <c r="JL220" s="411"/>
      <c r="JM220" s="411"/>
      <c r="JN220" s="411"/>
      <c r="JO220" s="411"/>
      <c r="JP220" s="411"/>
      <c r="JQ220" s="411"/>
      <c r="JR220" s="411"/>
      <c r="JS220" s="411"/>
      <c r="JT220" s="411"/>
      <c r="JU220" s="411"/>
      <c r="JV220" s="411"/>
      <c r="JW220" s="411"/>
      <c r="JX220" s="411"/>
      <c r="JY220" s="411"/>
      <c r="JZ220" s="411"/>
      <c r="KA220" s="411"/>
      <c r="KB220" s="411"/>
      <c r="KC220" s="411"/>
      <c r="KD220" s="411"/>
      <c r="KE220" s="411"/>
      <c r="KF220" s="411"/>
      <c r="KG220" s="411"/>
      <c r="KH220" s="411"/>
      <c r="KI220" s="411"/>
      <c r="KJ220" s="411"/>
      <c r="KK220" s="411"/>
      <c r="KL220" s="411"/>
      <c r="KM220" s="411"/>
      <c r="KN220" s="411"/>
      <c r="KO220" s="411"/>
      <c r="KP220" s="411"/>
      <c r="KQ220" s="411"/>
      <c r="KR220" s="411"/>
      <c r="KS220" s="411"/>
      <c r="KT220" s="411"/>
      <c r="KU220" s="411"/>
      <c r="KV220" s="411"/>
      <c r="KW220" s="411"/>
      <c r="KX220" s="411"/>
      <c r="KY220" s="411"/>
      <c r="KZ220" s="411"/>
      <c r="LA220" s="411"/>
      <c r="LB220" s="411"/>
      <c r="LC220" s="411"/>
      <c r="LD220" s="411"/>
      <c r="LE220" s="411"/>
      <c r="LF220" s="411"/>
      <c r="LG220" s="411"/>
      <c r="LH220" s="411"/>
      <c r="LI220" s="411"/>
      <c r="LJ220" s="411"/>
      <c r="LK220" s="411"/>
      <c r="LL220" s="411"/>
      <c r="LM220" s="411"/>
      <c r="LN220" s="411"/>
      <c r="LO220" s="411"/>
      <c r="LP220" s="411"/>
      <c r="LQ220" s="411"/>
      <c r="LR220" s="411"/>
      <c r="LS220" s="411"/>
      <c r="LT220" s="411"/>
      <c r="LU220" s="411"/>
      <c r="LV220" s="411"/>
      <c r="LW220" s="411"/>
      <c r="LX220" s="411"/>
      <c r="LY220" s="411"/>
      <c r="LZ220" s="411"/>
      <c r="MA220" s="411"/>
      <c r="MB220" s="411"/>
      <c r="MC220" s="411"/>
      <c r="MD220" s="411"/>
      <c r="ME220" s="411"/>
      <c r="MF220" s="411"/>
      <c r="MG220" s="411"/>
      <c r="MH220" s="411"/>
      <c r="MI220" s="411"/>
      <c r="MJ220" s="411"/>
      <c r="MK220" s="411"/>
      <c r="ML220" s="411"/>
      <c r="MM220" s="411"/>
      <c r="MN220" s="411"/>
      <c r="MO220" s="411"/>
      <c r="MP220" s="411"/>
      <c r="MQ220" s="411"/>
      <c r="MR220" s="411"/>
      <c r="MS220" s="411"/>
      <c r="MT220" s="411"/>
      <c r="MU220" s="411"/>
      <c r="MV220" s="411"/>
      <c r="MW220" s="411"/>
    </row>
    <row r="221" s="1" customFormat="true" ht="15" hidden="false" customHeight="false" outlineLevel="0" collapsed="false">
      <c r="A221" s="410" t="s">
        <v>384</v>
      </c>
      <c r="B221" s="411"/>
      <c r="C221" s="411"/>
      <c r="D221" s="411"/>
      <c r="E221" s="411"/>
      <c r="F221" s="411"/>
      <c r="G221" s="411"/>
      <c r="H221" s="411"/>
      <c r="I221" s="411"/>
      <c r="J221" s="411"/>
      <c r="K221" s="411"/>
      <c r="L221" s="411"/>
      <c r="M221" s="411"/>
      <c r="N221" s="411"/>
      <c r="O221" s="411"/>
      <c r="P221" s="411"/>
      <c r="Q221" s="411"/>
      <c r="R221" s="411"/>
      <c r="S221" s="411"/>
      <c r="T221" s="411"/>
      <c r="U221" s="411"/>
      <c r="V221" s="411"/>
      <c r="W221" s="411"/>
      <c r="X221" s="411"/>
      <c r="Y221" s="411"/>
      <c r="Z221" s="411"/>
      <c r="AA221" s="411"/>
      <c r="AB221" s="411"/>
      <c r="AC221" s="411"/>
      <c r="AD221" s="411"/>
      <c r="AE221" s="411"/>
      <c r="AF221" s="411"/>
      <c r="AG221" s="411"/>
      <c r="AH221" s="411"/>
      <c r="AI221" s="411"/>
      <c r="AJ221" s="411"/>
      <c r="AK221" s="411"/>
      <c r="AL221" s="411"/>
      <c r="AM221" s="411"/>
      <c r="AN221" s="411"/>
      <c r="AO221" s="411"/>
      <c r="AP221" s="411"/>
      <c r="AQ221" s="411"/>
      <c r="AR221" s="411"/>
      <c r="AS221" s="411"/>
      <c r="AT221" s="411"/>
      <c r="AU221" s="411"/>
      <c r="AV221" s="411"/>
      <c r="AW221" s="411"/>
      <c r="AX221" s="411"/>
      <c r="AY221" s="411"/>
      <c r="AZ221" s="411"/>
      <c r="BA221" s="411"/>
      <c r="BB221" s="411"/>
      <c r="BC221" s="411"/>
      <c r="BD221" s="411"/>
      <c r="BE221" s="411"/>
      <c r="BF221" s="411"/>
      <c r="BG221" s="411"/>
      <c r="BH221" s="411"/>
      <c r="BI221" s="411"/>
      <c r="BJ221" s="411"/>
      <c r="BK221" s="411"/>
      <c r="BL221" s="411"/>
      <c r="BM221" s="411"/>
      <c r="BN221" s="411"/>
      <c r="BO221" s="411"/>
      <c r="BP221" s="411"/>
      <c r="BQ221" s="411"/>
      <c r="BR221" s="411"/>
      <c r="BS221" s="411"/>
      <c r="BT221" s="411"/>
      <c r="BU221" s="411"/>
      <c r="BV221" s="411"/>
      <c r="BW221" s="411"/>
      <c r="BX221" s="411"/>
      <c r="BY221" s="411"/>
      <c r="BZ221" s="411"/>
      <c r="CA221" s="411"/>
      <c r="CB221" s="411"/>
      <c r="CC221" s="411"/>
      <c r="CD221" s="411"/>
      <c r="CE221" s="411"/>
      <c r="CF221" s="411"/>
      <c r="CG221" s="411"/>
      <c r="CH221" s="411"/>
      <c r="CI221" s="411"/>
      <c r="CJ221" s="411"/>
      <c r="CK221" s="411"/>
      <c r="CL221" s="411"/>
      <c r="CM221" s="411"/>
      <c r="CN221" s="411"/>
      <c r="CO221" s="411"/>
      <c r="CP221" s="411"/>
      <c r="CQ221" s="411"/>
      <c r="CR221" s="411"/>
      <c r="CS221" s="411"/>
      <c r="CT221" s="411"/>
      <c r="CU221" s="411"/>
      <c r="CV221" s="411"/>
      <c r="CW221" s="411"/>
      <c r="CX221" s="411"/>
      <c r="CY221" s="411"/>
      <c r="CZ221" s="411"/>
      <c r="DA221" s="411"/>
      <c r="DB221" s="411"/>
      <c r="DC221" s="411"/>
      <c r="DD221" s="411"/>
      <c r="DE221" s="411"/>
      <c r="DF221" s="411"/>
      <c r="DG221" s="411"/>
      <c r="DH221" s="411"/>
      <c r="DI221" s="411"/>
      <c r="DJ221" s="411"/>
      <c r="DK221" s="411"/>
      <c r="DL221" s="411"/>
      <c r="DM221" s="411"/>
      <c r="DN221" s="411"/>
      <c r="DO221" s="411"/>
      <c r="DP221" s="411"/>
      <c r="DQ221" s="411"/>
      <c r="DR221" s="411"/>
      <c r="DS221" s="411"/>
      <c r="DT221" s="411"/>
      <c r="DU221" s="411"/>
      <c r="DV221" s="411"/>
      <c r="DW221" s="411"/>
      <c r="DX221" s="411"/>
      <c r="DY221" s="411"/>
      <c r="DZ221" s="411"/>
      <c r="EA221" s="411"/>
      <c r="EB221" s="411"/>
      <c r="EC221" s="411"/>
      <c r="ED221" s="411"/>
      <c r="EE221" s="411"/>
      <c r="EF221" s="411"/>
      <c r="EG221" s="411"/>
      <c r="EH221" s="411"/>
      <c r="EI221" s="411"/>
      <c r="EJ221" s="411"/>
      <c r="EK221" s="411"/>
      <c r="EL221" s="411"/>
      <c r="EM221" s="411"/>
      <c r="EN221" s="411"/>
      <c r="EO221" s="411"/>
      <c r="EP221" s="411"/>
      <c r="EQ221" s="411"/>
      <c r="ER221" s="411"/>
      <c r="ES221" s="411"/>
      <c r="ET221" s="411"/>
      <c r="EU221" s="411"/>
      <c r="EV221" s="411"/>
      <c r="EW221" s="411"/>
      <c r="EX221" s="411"/>
      <c r="EY221" s="411"/>
      <c r="EZ221" s="411"/>
      <c r="FA221" s="411"/>
      <c r="FB221" s="411"/>
      <c r="FC221" s="411"/>
      <c r="FD221" s="411"/>
      <c r="FE221" s="411"/>
      <c r="FF221" s="411"/>
      <c r="FG221" s="411"/>
      <c r="FH221" s="411"/>
      <c r="FI221" s="411"/>
      <c r="FJ221" s="411"/>
      <c r="FK221" s="411"/>
      <c r="FL221" s="411"/>
      <c r="FM221" s="411"/>
      <c r="FN221" s="411"/>
      <c r="FO221" s="411"/>
      <c r="FP221" s="411"/>
      <c r="FQ221" s="411"/>
      <c r="FR221" s="411"/>
      <c r="FS221" s="411"/>
      <c r="FT221" s="411"/>
      <c r="FU221" s="411"/>
      <c r="FV221" s="411"/>
      <c r="FW221" s="411"/>
      <c r="FX221" s="411"/>
      <c r="FY221" s="411"/>
      <c r="FZ221" s="411"/>
      <c r="GA221" s="411"/>
      <c r="GB221" s="411"/>
      <c r="GC221" s="411"/>
      <c r="GD221" s="411"/>
      <c r="GE221" s="411"/>
      <c r="GF221" s="411"/>
      <c r="GG221" s="411"/>
      <c r="GH221" s="411"/>
      <c r="GI221" s="411"/>
      <c r="GJ221" s="411"/>
      <c r="GK221" s="411"/>
      <c r="GL221" s="411"/>
      <c r="GM221" s="411"/>
      <c r="GN221" s="411"/>
      <c r="GO221" s="411"/>
      <c r="GP221" s="411"/>
      <c r="GQ221" s="411"/>
      <c r="GR221" s="411"/>
      <c r="GS221" s="411"/>
      <c r="GT221" s="411"/>
      <c r="GU221" s="411"/>
      <c r="GV221" s="411"/>
      <c r="GW221" s="411"/>
      <c r="GX221" s="411"/>
      <c r="GY221" s="411"/>
      <c r="GZ221" s="411"/>
      <c r="HA221" s="411"/>
      <c r="HB221" s="411"/>
      <c r="HC221" s="411"/>
      <c r="HD221" s="411"/>
      <c r="HE221" s="411"/>
      <c r="HF221" s="411"/>
      <c r="HG221" s="411"/>
      <c r="HH221" s="411"/>
      <c r="HI221" s="411"/>
      <c r="HJ221" s="411"/>
      <c r="HK221" s="411"/>
      <c r="HL221" s="411"/>
      <c r="HM221" s="411"/>
      <c r="HN221" s="411"/>
      <c r="HO221" s="411"/>
      <c r="HP221" s="411"/>
      <c r="HQ221" s="411"/>
      <c r="HR221" s="411"/>
      <c r="HS221" s="411"/>
      <c r="HT221" s="411"/>
      <c r="HU221" s="411"/>
      <c r="HV221" s="411"/>
      <c r="HW221" s="411"/>
      <c r="HX221" s="411"/>
      <c r="HY221" s="411"/>
      <c r="HZ221" s="411"/>
      <c r="IA221" s="411"/>
      <c r="IB221" s="411"/>
      <c r="IC221" s="411"/>
      <c r="ID221" s="411"/>
      <c r="IE221" s="411"/>
      <c r="IF221" s="411"/>
      <c r="IG221" s="411"/>
      <c r="IH221" s="411"/>
      <c r="II221" s="411"/>
      <c r="IJ221" s="411"/>
      <c r="IK221" s="411"/>
      <c r="IL221" s="411"/>
      <c r="IM221" s="411"/>
      <c r="IN221" s="411"/>
      <c r="IO221" s="411"/>
      <c r="IP221" s="411"/>
      <c r="IQ221" s="411"/>
      <c r="IR221" s="411"/>
      <c r="IS221" s="411"/>
      <c r="IT221" s="411"/>
      <c r="IU221" s="411"/>
      <c r="IV221" s="411"/>
      <c r="IW221" s="411"/>
      <c r="IX221" s="411"/>
      <c r="IY221" s="411"/>
      <c r="IZ221" s="411"/>
      <c r="JA221" s="411"/>
      <c r="JB221" s="411"/>
      <c r="JC221" s="411"/>
      <c r="JD221" s="411"/>
      <c r="JE221" s="411"/>
      <c r="JF221" s="411"/>
      <c r="JG221" s="411"/>
      <c r="JH221" s="411"/>
      <c r="JI221" s="411"/>
      <c r="JJ221" s="411"/>
      <c r="JK221" s="411"/>
      <c r="JL221" s="411"/>
      <c r="JM221" s="411"/>
      <c r="JN221" s="411"/>
      <c r="JO221" s="411"/>
      <c r="JP221" s="411"/>
      <c r="JQ221" s="411"/>
      <c r="JR221" s="411"/>
      <c r="JS221" s="411"/>
      <c r="JT221" s="411"/>
      <c r="JU221" s="411"/>
      <c r="JV221" s="411"/>
      <c r="JW221" s="411"/>
      <c r="JX221" s="411"/>
      <c r="JY221" s="411"/>
      <c r="JZ221" s="411"/>
      <c r="KA221" s="411"/>
      <c r="KB221" s="411"/>
      <c r="KC221" s="411"/>
      <c r="KD221" s="411"/>
      <c r="KE221" s="411"/>
      <c r="KF221" s="411"/>
      <c r="KG221" s="411"/>
      <c r="KH221" s="411"/>
      <c r="KI221" s="411"/>
      <c r="KJ221" s="411"/>
      <c r="KK221" s="411"/>
      <c r="KL221" s="411"/>
      <c r="KM221" s="411"/>
      <c r="KN221" s="411"/>
      <c r="KO221" s="411"/>
      <c r="KP221" s="411"/>
      <c r="KQ221" s="411"/>
      <c r="KR221" s="411"/>
      <c r="KS221" s="411"/>
      <c r="KT221" s="411"/>
      <c r="KU221" s="411"/>
      <c r="KV221" s="411"/>
      <c r="KW221" s="411"/>
      <c r="KX221" s="411"/>
      <c r="KY221" s="411"/>
      <c r="KZ221" s="411"/>
      <c r="LA221" s="411"/>
      <c r="LB221" s="411"/>
      <c r="LC221" s="411"/>
      <c r="LD221" s="411"/>
      <c r="LE221" s="411"/>
      <c r="LF221" s="411"/>
      <c r="LG221" s="411"/>
      <c r="LH221" s="411"/>
      <c r="LI221" s="411"/>
      <c r="LJ221" s="411"/>
      <c r="LK221" s="411"/>
      <c r="LL221" s="411"/>
      <c r="LM221" s="411"/>
      <c r="LN221" s="411"/>
      <c r="LO221" s="411"/>
      <c r="LP221" s="411"/>
      <c r="LQ221" s="411"/>
      <c r="LR221" s="411"/>
      <c r="LS221" s="411"/>
      <c r="LT221" s="411"/>
      <c r="LU221" s="411"/>
      <c r="LV221" s="411"/>
      <c r="LW221" s="411"/>
      <c r="LX221" s="411"/>
      <c r="LY221" s="411"/>
      <c r="LZ221" s="411"/>
      <c r="MA221" s="411"/>
      <c r="MB221" s="411"/>
      <c r="MC221" s="411"/>
      <c r="MD221" s="411"/>
      <c r="ME221" s="411"/>
      <c r="MF221" s="411"/>
      <c r="MG221" s="411"/>
      <c r="MH221" s="411"/>
      <c r="MI221" s="411"/>
      <c r="MJ221" s="411"/>
      <c r="MK221" s="411"/>
      <c r="ML221" s="411"/>
      <c r="MM221" s="411"/>
      <c r="MN221" s="411"/>
      <c r="MO221" s="411"/>
      <c r="MP221" s="411"/>
      <c r="MQ221" s="411"/>
      <c r="MR221" s="411"/>
      <c r="MS221" s="411"/>
      <c r="MT221" s="411"/>
      <c r="MU221" s="411"/>
      <c r="MV221" s="411"/>
      <c r="MW221" s="411"/>
    </row>
    <row r="222" s="1" customFormat="true" ht="15" hidden="false" customHeight="false" outlineLevel="0" collapsed="false">
      <c r="A222" s="410" t="s">
        <v>410</v>
      </c>
      <c r="B222" s="411"/>
      <c r="C222" s="411"/>
      <c r="D222" s="411"/>
      <c r="E222" s="411"/>
      <c r="F222" s="411"/>
      <c r="G222" s="411"/>
      <c r="H222" s="411"/>
      <c r="I222" s="411"/>
      <c r="J222" s="411"/>
      <c r="K222" s="411"/>
      <c r="L222" s="411"/>
      <c r="M222" s="411"/>
      <c r="N222" s="411"/>
      <c r="O222" s="411"/>
      <c r="P222" s="411"/>
      <c r="Q222" s="411"/>
      <c r="R222" s="411"/>
      <c r="S222" s="411"/>
      <c r="T222" s="411"/>
      <c r="U222" s="411"/>
      <c r="V222" s="411"/>
      <c r="W222" s="411"/>
      <c r="X222" s="411"/>
      <c r="Y222" s="411"/>
      <c r="Z222" s="411"/>
      <c r="AA222" s="411"/>
      <c r="AB222" s="411"/>
      <c r="AC222" s="411"/>
      <c r="AD222" s="411"/>
      <c r="AE222" s="411"/>
      <c r="AF222" s="411"/>
      <c r="AG222" s="411"/>
      <c r="AH222" s="411"/>
      <c r="AI222" s="411"/>
      <c r="AJ222" s="411"/>
      <c r="AK222" s="411"/>
      <c r="AL222" s="411"/>
      <c r="AM222" s="411"/>
      <c r="AN222" s="411"/>
      <c r="AO222" s="411"/>
      <c r="AP222" s="411"/>
      <c r="AQ222" s="411"/>
      <c r="AR222" s="411"/>
      <c r="AS222" s="411"/>
      <c r="AT222" s="411"/>
      <c r="AU222" s="411"/>
      <c r="AV222" s="411"/>
      <c r="AW222" s="411"/>
      <c r="AX222" s="411"/>
      <c r="AY222" s="411"/>
      <c r="AZ222" s="411"/>
      <c r="BA222" s="411"/>
      <c r="BB222" s="411"/>
      <c r="BC222" s="411"/>
      <c r="BD222" s="411"/>
      <c r="BE222" s="411"/>
      <c r="BF222" s="411"/>
      <c r="BG222" s="411"/>
      <c r="BH222" s="411"/>
      <c r="BI222" s="411"/>
      <c r="BJ222" s="411"/>
      <c r="BK222" s="411"/>
      <c r="BL222" s="411"/>
      <c r="BM222" s="411"/>
      <c r="BN222" s="411"/>
      <c r="BO222" s="411"/>
      <c r="BP222" s="411"/>
      <c r="BQ222" s="411"/>
      <c r="BR222" s="411"/>
      <c r="BS222" s="411"/>
      <c r="BT222" s="411"/>
      <c r="BU222" s="411"/>
      <c r="BV222" s="411"/>
      <c r="BW222" s="411"/>
      <c r="BX222" s="411"/>
      <c r="BY222" s="411"/>
      <c r="BZ222" s="411"/>
      <c r="CA222" s="411"/>
      <c r="CB222" s="411"/>
      <c r="CC222" s="411"/>
      <c r="CD222" s="411"/>
      <c r="CE222" s="411"/>
      <c r="CF222" s="411"/>
      <c r="CG222" s="411"/>
      <c r="CH222" s="411"/>
      <c r="CI222" s="411"/>
      <c r="CJ222" s="411"/>
      <c r="CK222" s="411"/>
      <c r="CL222" s="411"/>
      <c r="CM222" s="411"/>
      <c r="CN222" s="411"/>
      <c r="CO222" s="411"/>
      <c r="CP222" s="411"/>
      <c r="CQ222" s="411"/>
      <c r="CR222" s="411"/>
      <c r="CS222" s="411"/>
      <c r="CT222" s="411"/>
      <c r="CU222" s="411"/>
      <c r="CV222" s="411"/>
      <c r="CW222" s="411"/>
      <c r="CX222" s="411"/>
      <c r="CY222" s="411"/>
      <c r="CZ222" s="411"/>
      <c r="DA222" s="411"/>
      <c r="DB222" s="411"/>
      <c r="DC222" s="411"/>
      <c r="DD222" s="411"/>
      <c r="DE222" s="411"/>
      <c r="DF222" s="411"/>
      <c r="DG222" s="411"/>
      <c r="DH222" s="411"/>
      <c r="DI222" s="411"/>
      <c r="DJ222" s="411"/>
      <c r="DK222" s="411"/>
      <c r="DL222" s="411"/>
      <c r="DM222" s="411"/>
      <c r="DN222" s="411"/>
      <c r="DO222" s="411"/>
      <c r="DP222" s="411"/>
      <c r="DQ222" s="411"/>
      <c r="DR222" s="411"/>
      <c r="DS222" s="411"/>
      <c r="DT222" s="411"/>
      <c r="DU222" s="411"/>
      <c r="DV222" s="411"/>
      <c r="DW222" s="411"/>
      <c r="DX222" s="411"/>
      <c r="DY222" s="411"/>
      <c r="DZ222" s="411"/>
      <c r="EA222" s="411"/>
      <c r="EB222" s="411"/>
      <c r="EC222" s="411"/>
      <c r="ED222" s="411"/>
      <c r="EE222" s="411"/>
      <c r="EF222" s="411"/>
      <c r="EG222" s="411"/>
      <c r="EH222" s="411"/>
      <c r="EI222" s="411"/>
      <c r="EJ222" s="411"/>
      <c r="EK222" s="411"/>
      <c r="EL222" s="411"/>
      <c r="EM222" s="411"/>
      <c r="EN222" s="411"/>
      <c r="EO222" s="411"/>
      <c r="EP222" s="411"/>
      <c r="EQ222" s="411"/>
      <c r="ER222" s="411"/>
      <c r="ES222" s="411"/>
      <c r="ET222" s="411"/>
      <c r="EU222" s="411"/>
      <c r="EV222" s="411"/>
      <c r="EW222" s="411"/>
      <c r="EX222" s="411"/>
      <c r="EY222" s="411"/>
      <c r="EZ222" s="411"/>
      <c r="FA222" s="411"/>
      <c r="FB222" s="411"/>
      <c r="FC222" s="411"/>
      <c r="FD222" s="411"/>
      <c r="FE222" s="411"/>
      <c r="FF222" s="411"/>
      <c r="FG222" s="411"/>
      <c r="FH222" s="411"/>
      <c r="FI222" s="411"/>
      <c r="FJ222" s="411"/>
      <c r="FK222" s="411"/>
      <c r="FL222" s="411"/>
      <c r="FM222" s="411"/>
      <c r="FN222" s="411"/>
      <c r="FO222" s="411"/>
      <c r="FP222" s="411"/>
      <c r="FQ222" s="411"/>
      <c r="FR222" s="411"/>
      <c r="FS222" s="411"/>
      <c r="FT222" s="411"/>
      <c r="FU222" s="411"/>
      <c r="FV222" s="411"/>
      <c r="FW222" s="411"/>
      <c r="FX222" s="411"/>
      <c r="FY222" s="411"/>
      <c r="FZ222" s="411"/>
      <c r="GA222" s="411"/>
      <c r="GB222" s="411"/>
      <c r="GC222" s="411"/>
      <c r="GD222" s="411"/>
      <c r="GE222" s="411"/>
      <c r="GF222" s="411"/>
      <c r="GG222" s="411"/>
      <c r="GH222" s="411"/>
      <c r="GI222" s="411"/>
      <c r="GJ222" s="411"/>
      <c r="GK222" s="411"/>
      <c r="GL222" s="411"/>
      <c r="GM222" s="411"/>
      <c r="GN222" s="411"/>
      <c r="GO222" s="411"/>
      <c r="GP222" s="411"/>
      <c r="GQ222" s="411"/>
      <c r="GR222" s="411"/>
      <c r="GS222" s="411"/>
      <c r="GT222" s="411"/>
      <c r="GU222" s="411"/>
      <c r="GV222" s="411"/>
      <c r="GW222" s="411"/>
      <c r="GX222" s="411"/>
      <c r="GY222" s="411"/>
      <c r="GZ222" s="411"/>
      <c r="HA222" s="411"/>
      <c r="HB222" s="411"/>
      <c r="HC222" s="411"/>
      <c r="HD222" s="411"/>
      <c r="HE222" s="411"/>
      <c r="HF222" s="411"/>
      <c r="HG222" s="411"/>
      <c r="HH222" s="411"/>
      <c r="HI222" s="411"/>
      <c r="HJ222" s="411"/>
      <c r="HK222" s="411"/>
      <c r="HL222" s="411"/>
      <c r="HM222" s="411"/>
      <c r="HN222" s="411"/>
      <c r="HO222" s="411"/>
      <c r="HP222" s="411"/>
      <c r="HQ222" s="411"/>
      <c r="HR222" s="411"/>
      <c r="HS222" s="411"/>
      <c r="HT222" s="411"/>
      <c r="HU222" s="411"/>
      <c r="HV222" s="411"/>
      <c r="HW222" s="411"/>
      <c r="HX222" s="411"/>
      <c r="HY222" s="411"/>
      <c r="HZ222" s="411"/>
      <c r="IA222" s="411"/>
      <c r="IB222" s="411"/>
      <c r="IC222" s="411"/>
      <c r="ID222" s="411"/>
      <c r="IE222" s="411"/>
      <c r="IF222" s="411"/>
      <c r="IG222" s="411"/>
      <c r="IH222" s="411"/>
      <c r="II222" s="411"/>
      <c r="IJ222" s="411"/>
      <c r="IK222" s="411"/>
      <c r="IL222" s="411"/>
      <c r="IM222" s="411"/>
      <c r="IN222" s="411"/>
      <c r="IO222" s="411"/>
      <c r="IP222" s="411"/>
      <c r="IQ222" s="411"/>
      <c r="IR222" s="411"/>
      <c r="IS222" s="411"/>
      <c r="IT222" s="411"/>
      <c r="IU222" s="411"/>
      <c r="IV222" s="411"/>
      <c r="IW222" s="411"/>
      <c r="IX222" s="411"/>
      <c r="IY222" s="411"/>
      <c r="IZ222" s="411"/>
      <c r="JA222" s="411"/>
      <c r="JB222" s="411"/>
      <c r="JC222" s="411"/>
      <c r="JD222" s="411"/>
      <c r="JE222" s="411"/>
      <c r="JF222" s="411"/>
      <c r="JG222" s="411"/>
      <c r="JH222" s="411"/>
      <c r="JI222" s="411"/>
      <c r="JJ222" s="411"/>
      <c r="JK222" s="411"/>
      <c r="JL222" s="411"/>
      <c r="JM222" s="411"/>
      <c r="JN222" s="411"/>
      <c r="JO222" s="411"/>
      <c r="JP222" s="411"/>
      <c r="JQ222" s="411"/>
      <c r="JR222" s="411"/>
      <c r="JS222" s="411"/>
      <c r="JT222" s="411"/>
      <c r="JU222" s="411"/>
      <c r="JV222" s="411"/>
      <c r="JW222" s="411"/>
      <c r="JX222" s="411"/>
      <c r="JY222" s="411"/>
      <c r="JZ222" s="411"/>
      <c r="KA222" s="411"/>
      <c r="KB222" s="411"/>
      <c r="KC222" s="411"/>
      <c r="KD222" s="411"/>
      <c r="KE222" s="411"/>
      <c r="KF222" s="411"/>
      <c r="KG222" s="411"/>
      <c r="KH222" s="411"/>
      <c r="KI222" s="411"/>
      <c r="KJ222" s="411"/>
      <c r="KK222" s="411"/>
      <c r="KL222" s="411"/>
      <c r="KM222" s="411"/>
      <c r="KN222" s="411"/>
      <c r="KO222" s="411"/>
      <c r="KP222" s="411"/>
      <c r="KQ222" s="411"/>
      <c r="KR222" s="411"/>
      <c r="KS222" s="411"/>
      <c r="KT222" s="411"/>
      <c r="KU222" s="411"/>
      <c r="KV222" s="411"/>
      <c r="KW222" s="411"/>
      <c r="KX222" s="411"/>
      <c r="KY222" s="411"/>
      <c r="KZ222" s="411"/>
      <c r="LA222" s="411"/>
      <c r="LB222" s="411"/>
      <c r="LC222" s="411"/>
      <c r="LD222" s="411"/>
      <c r="LE222" s="411"/>
      <c r="LF222" s="411"/>
      <c r="LG222" s="411"/>
      <c r="LH222" s="411"/>
      <c r="LI222" s="411"/>
      <c r="LJ222" s="411"/>
      <c r="LK222" s="411"/>
      <c r="LL222" s="411"/>
      <c r="LM222" s="411"/>
      <c r="LN222" s="411"/>
      <c r="LO222" s="411"/>
      <c r="LP222" s="411"/>
      <c r="LQ222" s="411"/>
      <c r="LR222" s="411"/>
      <c r="LS222" s="411"/>
      <c r="LT222" s="411"/>
      <c r="LU222" s="411"/>
      <c r="LV222" s="411"/>
      <c r="LW222" s="411"/>
      <c r="LX222" s="411"/>
      <c r="LY222" s="411"/>
      <c r="LZ222" s="411"/>
      <c r="MA222" s="411"/>
      <c r="MB222" s="411"/>
      <c r="MC222" s="411"/>
      <c r="MD222" s="411"/>
      <c r="ME222" s="411"/>
      <c r="MF222" s="411"/>
      <c r="MG222" s="411"/>
      <c r="MH222" s="411"/>
      <c r="MI222" s="411"/>
      <c r="MJ222" s="411"/>
      <c r="MK222" s="411"/>
      <c r="ML222" s="411"/>
      <c r="MM222" s="411"/>
      <c r="MN222" s="411"/>
      <c r="MO222" s="411"/>
      <c r="MP222" s="411"/>
      <c r="MQ222" s="411"/>
      <c r="MR222" s="411"/>
      <c r="MS222" s="411"/>
      <c r="MT222" s="411"/>
      <c r="MU222" s="411"/>
      <c r="MV222" s="411"/>
      <c r="MW222" s="411"/>
    </row>
    <row r="223" s="1" customFormat="true" ht="15" hidden="false" customHeight="false" outlineLevel="0" collapsed="false">
      <c r="A223" s="412" t="s">
        <v>854</v>
      </c>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413"/>
      <c r="AJ223" s="413"/>
      <c r="AK223" s="413"/>
      <c r="AL223" s="413"/>
      <c r="AM223" s="413"/>
      <c r="AN223" s="413"/>
      <c r="AO223" s="413"/>
      <c r="AP223" s="413"/>
      <c r="AQ223" s="413"/>
      <c r="AR223" s="413"/>
      <c r="AS223" s="413"/>
      <c r="AT223" s="413"/>
      <c r="AU223" s="413"/>
      <c r="AV223" s="413"/>
      <c r="AW223" s="413"/>
      <c r="AX223" s="413"/>
      <c r="AY223" s="413"/>
      <c r="AZ223" s="413"/>
      <c r="BA223" s="413"/>
      <c r="BB223" s="413"/>
      <c r="BC223" s="413"/>
      <c r="BD223" s="413"/>
      <c r="BE223" s="413"/>
      <c r="BF223" s="413"/>
      <c r="BG223" s="413"/>
      <c r="BH223" s="413"/>
      <c r="BI223" s="413"/>
      <c r="BJ223" s="413"/>
      <c r="BK223" s="413"/>
      <c r="BL223" s="413"/>
      <c r="BM223" s="413"/>
      <c r="BN223" s="413"/>
      <c r="BO223" s="413"/>
      <c r="BP223" s="413"/>
      <c r="BQ223" s="413"/>
      <c r="BR223" s="413"/>
      <c r="BS223" s="413"/>
      <c r="BT223" s="413"/>
      <c r="BU223" s="413"/>
      <c r="BV223" s="413"/>
      <c r="BW223" s="413"/>
      <c r="BX223" s="413"/>
      <c r="BY223" s="413"/>
      <c r="BZ223" s="413"/>
      <c r="CA223" s="413"/>
      <c r="CB223" s="413"/>
      <c r="CC223" s="413"/>
      <c r="CD223" s="413"/>
      <c r="CE223" s="413"/>
      <c r="CF223" s="413"/>
      <c r="CG223" s="413"/>
      <c r="CH223" s="413"/>
      <c r="CI223" s="413"/>
      <c r="CJ223" s="413"/>
      <c r="CK223" s="413"/>
      <c r="CL223" s="413"/>
      <c r="CM223" s="413"/>
      <c r="CN223" s="413"/>
      <c r="CO223" s="413"/>
      <c r="CP223" s="413"/>
      <c r="CQ223" s="413"/>
      <c r="CR223" s="413"/>
      <c r="CS223" s="413"/>
      <c r="CT223" s="413"/>
      <c r="CU223" s="413"/>
      <c r="CV223" s="413"/>
      <c r="CW223" s="413"/>
      <c r="CX223" s="413"/>
      <c r="CY223" s="413"/>
      <c r="CZ223" s="413"/>
      <c r="DA223" s="413"/>
      <c r="DB223" s="413"/>
      <c r="DC223" s="413"/>
      <c r="DD223" s="413"/>
      <c r="DE223" s="413"/>
      <c r="DF223" s="413"/>
      <c r="DG223" s="413"/>
      <c r="DH223" s="413"/>
      <c r="DI223" s="413"/>
      <c r="DJ223" s="413"/>
      <c r="DK223" s="413"/>
      <c r="DL223" s="413"/>
      <c r="DM223" s="413"/>
      <c r="DN223" s="413"/>
      <c r="DO223" s="413"/>
      <c r="DP223" s="413"/>
      <c r="DQ223" s="413"/>
      <c r="DR223" s="413"/>
      <c r="DS223" s="413"/>
      <c r="DT223" s="413"/>
      <c r="DU223" s="413"/>
      <c r="DV223" s="413"/>
      <c r="DW223" s="413"/>
      <c r="DX223" s="413"/>
      <c r="DY223" s="413"/>
      <c r="DZ223" s="413"/>
      <c r="EA223" s="413"/>
      <c r="EB223" s="413"/>
      <c r="EC223" s="413"/>
      <c r="ED223" s="413"/>
      <c r="EE223" s="413"/>
      <c r="EF223" s="413"/>
      <c r="EG223" s="413"/>
      <c r="EH223" s="413"/>
      <c r="EI223" s="413"/>
      <c r="EJ223" s="413"/>
      <c r="EK223" s="413"/>
      <c r="EL223" s="413"/>
      <c r="EM223" s="413"/>
      <c r="EN223" s="413"/>
      <c r="EO223" s="413"/>
      <c r="EP223" s="413"/>
      <c r="EQ223" s="413"/>
      <c r="ER223" s="413"/>
      <c r="ES223" s="413"/>
      <c r="ET223" s="413"/>
      <c r="EU223" s="413"/>
      <c r="EV223" s="413"/>
      <c r="EW223" s="413"/>
      <c r="EX223" s="413"/>
      <c r="EY223" s="413"/>
      <c r="EZ223" s="413"/>
      <c r="FA223" s="413"/>
      <c r="FB223" s="413"/>
      <c r="FC223" s="413"/>
      <c r="FD223" s="413"/>
      <c r="FE223" s="413"/>
      <c r="FF223" s="413"/>
      <c r="FG223" s="413"/>
      <c r="FH223" s="413"/>
      <c r="FI223" s="413"/>
      <c r="FJ223" s="413"/>
      <c r="FK223" s="413"/>
      <c r="FL223" s="413"/>
      <c r="FM223" s="413"/>
      <c r="FN223" s="413"/>
      <c r="FO223" s="413"/>
      <c r="FP223" s="413"/>
      <c r="FQ223" s="413"/>
      <c r="FR223" s="413"/>
      <c r="FS223" s="413"/>
      <c r="FT223" s="413"/>
      <c r="FU223" s="413"/>
      <c r="FV223" s="413"/>
      <c r="FW223" s="413"/>
      <c r="FX223" s="413"/>
      <c r="FY223" s="413"/>
      <c r="FZ223" s="413"/>
      <c r="GA223" s="413"/>
      <c r="GB223" s="413"/>
      <c r="GC223" s="413"/>
      <c r="GD223" s="413"/>
      <c r="GE223" s="413"/>
      <c r="GF223" s="413"/>
      <c r="GG223" s="413"/>
      <c r="GH223" s="413"/>
      <c r="GI223" s="413"/>
      <c r="GJ223" s="413"/>
      <c r="GK223" s="413"/>
      <c r="GL223" s="413"/>
      <c r="GM223" s="413"/>
      <c r="GN223" s="413"/>
      <c r="GO223" s="413"/>
      <c r="GP223" s="413"/>
      <c r="GQ223" s="413"/>
      <c r="GR223" s="413"/>
      <c r="GS223" s="413"/>
      <c r="GT223" s="413"/>
      <c r="GU223" s="413"/>
      <c r="GV223" s="413"/>
      <c r="GW223" s="413"/>
      <c r="GX223" s="413"/>
      <c r="GY223" s="413"/>
      <c r="GZ223" s="413"/>
      <c r="HA223" s="413"/>
      <c r="HB223" s="413"/>
      <c r="HC223" s="413"/>
      <c r="HD223" s="413"/>
      <c r="HE223" s="413"/>
      <c r="HF223" s="413"/>
      <c r="HG223" s="413"/>
      <c r="HH223" s="413"/>
      <c r="HI223" s="413"/>
      <c r="HJ223" s="413"/>
      <c r="HK223" s="413"/>
      <c r="HL223" s="413"/>
      <c r="HM223" s="413"/>
      <c r="HN223" s="413"/>
      <c r="HO223" s="413"/>
      <c r="HP223" s="413"/>
      <c r="HQ223" s="413"/>
      <c r="HR223" s="413"/>
      <c r="HS223" s="413"/>
      <c r="HT223" s="413"/>
      <c r="HU223" s="413"/>
      <c r="HV223" s="413"/>
      <c r="HW223" s="413"/>
      <c r="HX223" s="413"/>
      <c r="HY223" s="413"/>
      <c r="HZ223" s="413"/>
      <c r="IA223" s="413"/>
      <c r="IB223" s="413"/>
      <c r="IC223" s="413"/>
      <c r="ID223" s="413"/>
      <c r="IE223" s="413"/>
      <c r="IF223" s="413"/>
      <c r="IG223" s="413"/>
      <c r="IH223" s="413"/>
      <c r="II223" s="413"/>
      <c r="IJ223" s="413"/>
      <c r="IK223" s="413"/>
      <c r="IL223" s="413"/>
      <c r="IM223" s="413"/>
      <c r="IN223" s="413"/>
      <c r="IO223" s="413"/>
      <c r="IP223" s="413"/>
      <c r="IQ223" s="413"/>
      <c r="IR223" s="413"/>
      <c r="IS223" s="413"/>
      <c r="IT223" s="413"/>
      <c r="IU223" s="413"/>
      <c r="IV223" s="413"/>
      <c r="IW223" s="413"/>
      <c r="IX223" s="413"/>
      <c r="IY223" s="413"/>
      <c r="IZ223" s="413"/>
      <c r="JA223" s="413"/>
      <c r="JB223" s="413"/>
      <c r="JC223" s="413"/>
      <c r="JD223" s="413"/>
      <c r="JE223" s="413"/>
      <c r="JF223" s="413"/>
      <c r="JG223" s="413"/>
      <c r="JH223" s="413"/>
      <c r="JI223" s="413"/>
      <c r="JJ223" s="413"/>
      <c r="JK223" s="413"/>
      <c r="JL223" s="413"/>
      <c r="JM223" s="413"/>
      <c r="JN223" s="413"/>
      <c r="JO223" s="413"/>
      <c r="JP223" s="413"/>
      <c r="JQ223" s="413"/>
      <c r="JR223" s="413"/>
      <c r="JS223" s="413"/>
      <c r="JT223" s="413"/>
      <c r="JU223" s="413"/>
      <c r="JV223" s="413"/>
      <c r="JW223" s="413"/>
      <c r="JX223" s="413"/>
      <c r="JY223" s="413"/>
      <c r="JZ223" s="413"/>
      <c r="KA223" s="413"/>
      <c r="KB223" s="413"/>
      <c r="KC223" s="413"/>
      <c r="KD223" s="413"/>
      <c r="KE223" s="413"/>
      <c r="KF223" s="413"/>
      <c r="KG223" s="413"/>
      <c r="KH223" s="413"/>
      <c r="KI223" s="413"/>
      <c r="KJ223" s="413"/>
      <c r="KK223" s="413"/>
      <c r="KL223" s="413"/>
      <c r="KM223" s="413"/>
      <c r="KN223" s="413"/>
      <c r="KO223" s="413"/>
      <c r="KP223" s="413"/>
      <c r="KQ223" s="413"/>
      <c r="KR223" s="413"/>
      <c r="KS223" s="413"/>
      <c r="KT223" s="413"/>
      <c r="KU223" s="413"/>
      <c r="KV223" s="413"/>
      <c r="KW223" s="413"/>
      <c r="KX223" s="413"/>
      <c r="KY223" s="413"/>
      <c r="KZ223" s="413"/>
      <c r="LA223" s="413"/>
      <c r="LB223" s="413"/>
      <c r="LC223" s="413"/>
      <c r="LD223" s="413"/>
      <c r="LE223" s="413"/>
      <c r="LF223" s="413"/>
      <c r="LG223" s="413"/>
      <c r="LH223" s="413"/>
      <c r="LI223" s="413"/>
      <c r="LJ223" s="413"/>
      <c r="LK223" s="413"/>
      <c r="LL223" s="413"/>
      <c r="LM223" s="413"/>
      <c r="LN223" s="413"/>
      <c r="LO223" s="413"/>
      <c r="LP223" s="413"/>
      <c r="LQ223" s="413"/>
      <c r="LR223" s="413"/>
      <c r="LS223" s="413"/>
      <c r="LT223" s="413"/>
      <c r="LU223" s="413"/>
      <c r="LV223" s="413"/>
      <c r="LW223" s="413"/>
      <c r="LX223" s="413"/>
      <c r="LY223" s="413"/>
      <c r="LZ223" s="413"/>
      <c r="MA223" s="413"/>
      <c r="MB223" s="413"/>
      <c r="MC223" s="413"/>
      <c r="MD223" s="413"/>
      <c r="ME223" s="413"/>
      <c r="MF223" s="413"/>
      <c r="MG223" s="413"/>
      <c r="MH223" s="413"/>
      <c r="MI223" s="413"/>
      <c r="MJ223" s="413"/>
      <c r="MK223" s="413"/>
      <c r="ML223" s="413"/>
      <c r="MM223" s="413"/>
      <c r="MN223" s="413"/>
      <c r="MO223" s="413"/>
      <c r="MP223" s="413"/>
      <c r="MQ223" s="413"/>
      <c r="MR223" s="413"/>
      <c r="MS223" s="413"/>
      <c r="MT223" s="413"/>
      <c r="MU223" s="413"/>
      <c r="MV223" s="413"/>
      <c r="MW223" s="413"/>
    </row>
    <row r="224" s="1" customFormat="true" ht="15" hidden="false" customHeight="false" outlineLevel="0" collapsed="false">
      <c r="A224" s="410" t="s">
        <v>855</v>
      </c>
      <c r="B224" s="411"/>
      <c r="C224" s="411"/>
      <c r="D224" s="411"/>
      <c r="E224" s="411"/>
      <c r="F224" s="411"/>
      <c r="G224" s="411"/>
      <c r="H224" s="411"/>
      <c r="I224" s="411"/>
      <c r="J224" s="411"/>
      <c r="K224" s="411"/>
      <c r="L224" s="411"/>
      <c r="M224" s="411"/>
      <c r="N224" s="411"/>
      <c r="O224" s="411"/>
      <c r="P224" s="411"/>
      <c r="Q224" s="411"/>
      <c r="R224" s="411"/>
      <c r="S224" s="411"/>
      <c r="T224" s="411"/>
      <c r="U224" s="411"/>
      <c r="V224" s="411"/>
      <c r="W224" s="411"/>
      <c r="X224" s="411"/>
      <c r="Y224" s="411"/>
      <c r="Z224" s="411"/>
      <c r="AA224" s="411"/>
      <c r="AB224" s="411"/>
      <c r="AC224" s="411"/>
      <c r="AD224" s="411"/>
      <c r="AE224" s="411"/>
      <c r="AF224" s="411"/>
      <c r="AG224" s="411"/>
      <c r="AH224" s="411"/>
      <c r="AI224" s="411"/>
      <c r="AJ224" s="411"/>
      <c r="AK224" s="411"/>
      <c r="AL224" s="411"/>
      <c r="AM224" s="411"/>
      <c r="AN224" s="411"/>
      <c r="AO224" s="411"/>
      <c r="AP224" s="411"/>
      <c r="AQ224" s="411"/>
      <c r="AR224" s="411"/>
      <c r="AS224" s="411"/>
      <c r="AT224" s="411"/>
      <c r="AU224" s="411"/>
      <c r="AV224" s="411"/>
      <c r="AW224" s="411"/>
      <c r="AX224" s="411"/>
      <c r="AY224" s="411"/>
      <c r="AZ224" s="411"/>
      <c r="BA224" s="411"/>
      <c r="BB224" s="411"/>
      <c r="BC224" s="411"/>
      <c r="BD224" s="411"/>
      <c r="BE224" s="411"/>
      <c r="BF224" s="411"/>
      <c r="BG224" s="411"/>
      <c r="BH224" s="411"/>
      <c r="BI224" s="411"/>
      <c r="BJ224" s="411"/>
      <c r="BK224" s="411"/>
      <c r="BL224" s="411"/>
      <c r="BM224" s="411"/>
      <c r="BN224" s="411"/>
      <c r="BO224" s="411"/>
      <c r="BP224" s="411"/>
      <c r="BQ224" s="411"/>
      <c r="BR224" s="411"/>
      <c r="BS224" s="411"/>
      <c r="BT224" s="411"/>
      <c r="BU224" s="411"/>
      <c r="BV224" s="411"/>
      <c r="BW224" s="411"/>
      <c r="BX224" s="411"/>
      <c r="BY224" s="411"/>
      <c r="BZ224" s="411"/>
      <c r="CA224" s="411"/>
      <c r="CB224" s="411"/>
      <c r="CC224" s="411"/>
      <c r="CD224" s="411"/>
      <c r="CE224" s="411"/>
      <c r="CF224" s="411"/>
      <c r="CG224" s="411"/>
      <c r="CH224" s="411"/>
      <c r="CI224" s="411"/>
      <c r="CJ224" s="411"/>
      <c r="CK224" s="411"/>
      <c r="CL224" s="411"/>
      <c r="CM224" s="411"/>
      <c r="CN224" s="411"/>
      <c r="CO224" s="411"/>
      <c r="CP224" s="411"/>
      <c r="CQ224" s="411"/>
      <c r="CR224" s="411"/>
      <c r="CS224" s="411"/>
      <c r="CT224" s="411"/>
      <c r="CU224" s="411"/>
      <c r="CV224" s="411"/>
      <c r="CW224" s="411"/>
      <c r="CX224" s="411"/>
      <c r="CY224" s="411"/>
      <c r="CZ224" s="411"/>
      <c r="DA224" s="411"/>
      <c r="DB224" s="411"/>
      <c r="DC224" s="411"/>
      <c r="DD224" s="411"/>
      <c r="DE224" s="411"/>
      <c r="DF224" s="411"/>
      <c r="DG224" s="411"/>
      <c r="DH224" s="411"/>
      <c r="DI224" s="411"/>
      <c r="DJ224" s="411"/>
      <c r="DK224" s="411"/>
      <c r="DL224" s="411"/>
      <c r="DM224" s="411"/>
      <c r="DN224" s="411"/>
      <c r="DO224" s="411"/>
      <c r="DP224" s="411"/>
      <c r="DQ224" s="411"/>
      <c r="DR224" s="411"/>
      <c r="DS224" s="411"/>
      <c r="DT224" s="411"/>
      <c r="DU224" s="411"/>
      <c r="DV224" s="411"/>
      <c r="DW224" s="411"/>
      <c r="DX224" s="411"/>
      <c r="DY224" s="411"/>
      <c r="DZ224" s="411"/>
      <c r="EA224" s="411"/>
      <c r="EB224" s="411"/>
      <c r="EC224" s="411"/>
      <c r="ED224" s="411"/>
      <c r="EE224" s="411"/>
      <c r="EF224" s="411"/>
      <c r="EG224" s="411"/>
      <c r="EH224" s="411"/>
      <c r="EI224" s="411"/>
      <c r="EJ224" s="411"/>
      <c r="EK224" s="411"/>
      <c r="EL224" s="411"/>
      <c r="EM224" s="411"/>
      <c r="EN224" s="411"/>
      <c r="EO224" s="411"/>
      <c r="EP224" s="411"/>
      <c r="EQ224" s="411"/>
      <c r="ER224" s="411"/>
      <c r="ES224" s="411"/>
      <c r="ET224" s="411"/>
      <c r="EU224" s="411"/>
      <c r="EV224" s="411"/>
      <c r="EW224" s="411"/>
      <c r="EX224" s="411"/>
      <c r="EY224" s="411"/>
      <c r="EZ224" s="411"/>
      <c r="FA224" s="411"/>
      <c r="FB224" s="411"/>
      <c r="FC224" s="411"/>
      <c r="FD224" s="411"/>
      <c r="FE224" s="411"/>
      <c r="FF224" s="411"/>
      <c r="FG224" s="411"/>
      <c r="FH224" s="411"/>
      <c r="FI224" s="411"/>
      <c r="FJ224" s="411"/>
      <c r="FK224" s="411"/>
      <c r="FL224" s="411"/>
      <c r="FM224" s="411"/>
      <c r="FN224" s="411"/>
      <c r="FO224" s="411"/>
      <c r="FP224" s="411"/>
      <c r="FQ224" s="411"/>
      <c r="FR224" s="411"/>
      <c r="FS224" s="411"/>
      <c r="FT224" s="411"/>
      <c r="FU224" s="411"/>
      <c r="FV224" s="411"/>
      <c r="FW224" s="411"/>
      <c r="FX224" s="411"/>
      <c r="FY224" s="411"/>
      <c r="FZ224" s="411"/>
      <c r="GA224" s="411"/>
      <c r="GB224" s="411"/>
      <c r="GC224" s="411"/>
      <c r="GD224" s="411"/>
      <c r="GE224" s="411"/>
      <c r="GF224" s="411"/>
      <c r="GG224" s="411"/>
      <c r="GH224" s="411"/>
      <c r="GI224" s="411"/>
      <c r="GJ224" s="411"/>
      <c r="GK224" s="411"/>
      <c r="GL224" s="411"/>
      <c r="GM224" s="411"/>
      <c r="GN224" s="411"/>
      <c r="GO224" s="411"/>
      <c r="GP224" s="411"/>
      <c r="GQ224" s="411"/>
      <c r="GR224" s="411"/>
      <c r="GS224" s="411"/>
      <c r="GT224" s="411"/>
      <c r="GU224" s="411"/>
      <c r="GV224" s="411"/>
      <c r="GW224" s="411"/>
      <c r="GX224" s="411"/>
      <c r="GY224" s="411"/>
      <c r="GZ224" s="411"/>
      <c r="HA224" s="411"/>
      <c r="HB224" s="411"/>
      <c r="HC224" s="411"/>
      <c r="HD224" s="411"/>
      <c r="HE224" s="411"/>
      <c r="HF224" s="411"/>
      <c r="HG224" s="411"/>
      <c r="HH224" s="411"/>
      <c r="HI224" s="411"/>
      <c r="HJ224" s="411"/>
      <c r="HK224" s="411"/>
      <c r="HL224" s="411"/>
      <c r="HM224" s="411"/>
      <c r="HN224" s="411"/>
      <c r="HO224" s="411"/>
      <c r="HP224" s="411"/>
      <c r="HQ224" s="411"/>
      <c r="HR224" s="411"/>
      <c r="HS224" s="411"/>
      <c r="HT224" s="411"/>
      <c r="HU224" s="411"/>
      <c r="HV224" s="411"/>
      <c r="HW224" s="411"/>
      <c r="HX224" s="411"/>
      <c r="HY224" s="411"/>
      <c r="HZ224" s="411"/>
      <c r="IA224" s="411"/>
      <c r="IB224" s="411"/>
      <c r="IC224" s="411"/>
      <c r="ID224" s="411"/>
      <c r="IE224" s="411"/>
      <c r="IF224" s="411"/>
      <c r="IG224" s="411"/>
      <c r="IH224" s="411"/>
      <c r="II224" s="411"/>
      <c r="IJ224" s="411"/>
      <c r="IK224" s="411"/>
      <c r="IL224" s="411"/>
      <c r="IM224" s="411"/>
      <c r="IN224" s="411"/>
      <c r="IO224" s="411"/>
      <c r="IP224" s="411"/>
      <c r="IQ224" s="411"/>
      <c r="IR224" s="411"/>
      <c r="IS224" s="411"/>
      <c r="IT224" s="411"/>
      <c r="IU224" s="411"/>
      <c r="IV224" s="411"/>
      <c r="IW224" s="411"/>
      <c r="IX224" s="411"/>
      <c r="IY224" s="411"/>
      <c r="IZ224" s="411"/>
      <c r="JA224" s="411"/>
      <c r="JB224" s="411"/>
      <c r="JC224" s="411"/>
      <c r="JD224" s="411"/>
      <c r="JE224" s="411"/>
      <c r="JF224" s="411"/>
      <c r="JG224" s="411"/>
      <c r="JH224" s="411"/>
      <c r="JI224" s="411"/>
      <c r="JJ224" s="411"/>
      <c r="JK224" s="411"/>
      <c r="JL224" s="411"/>
      <c r="JM224" s="411"/>
      <c r="JN224" s="411"/>
      <c r="JO224" s="411"/>
      <c r="JP224" s="411"/>
      <c r="JQ224" s="411"/>
      <c r="JR224" s="411"/>
      <c r="JS224" s="411"/>
      <c r="JT224" s="411"/>
      <c r="JU224" s="411"/>
      <c r="JV224" s="411"/>
      <c r="JW224" s="411"/>
      <c r="JX224" s="411"/>
      <c r="JY224" s="411"/>
      <c r="JZ224" s="411"/>
      <c r="KA224" s="411"/>
      <c r="KB224" s="411"/>
      <c r="KC224" s="411"/>
      <c r="KD224" s="411"/>
      <c r="KE224" s="411"/>
      <c r="KF224" s="411"/>
      <c r="KG224" s="411"/>
      <c r="KH224" s="411"/>
      <c r="KI224" s="411"/>
      <c r="KJ224" s="411"/>
      <c r="KK224" s="411"/>
      <c r="KL224" s="411"/>
      <c r="KM224" s="411"/>
      <c r="KN224" s="411"/>
      <c r="KO224" s="411"/>
      <c r="KP224" s="411"/>
      <c r="KQ224" s="411"/>
      <c r="KR224" s="411"/>
      <c r="KS224" s="411"/>
      <c r="KT224" s="411"/>
      <c r="KU224" s="411"/>
      <c r="KV224" s="411"/>
      <c r="KW224" s="411"/>
      <c r="KX224" s="411"/>
      <c r="KY224" s="411"/>
      <c r="KZ224" s="411"/>
      <c r="LA224" s="411"/>
      <c r="LB224" s="411"/>
      <c r="LC224" s="411"/>
      <c r="LD224" s="411"/>
      <c r="LE224" s="411"/>
      <c r="LF224" s="411"/>
      <c r="LG224" s="411"/>
      <c r="LH224" s="411"/>
      <c r="LI224" s="411"/>
      <c r="LJ224" s="411"/>
      <c r="LK224" s="411"/>
      <c r="LL224" s="411"/>
      <c r="LM224" s="411"/>
      <c r="LN224" s="411"/>
      <c r="LO224" s="411"/>
      <c r="LP224" s="411"/>
      <c r="LQ224" s="411"/>
      <c r="LR224" s="411"/>
      <c r="LS224" s="411"/>
      <c r="LT224" s="411"/>
      <c r="LU224" s="411"/>
      <c r="LV224" s="411"/>
      <c r="LW224" s="411"/>
      <c r="LX224" s="411"/>
      <c r="LY224" s="411"/>
      <c r="LZ224" s="411"/>
      <c r="MA224" s="411"/>
      <c r="MB224" s="411"/>
      <c r="MC224" s="411"/>
      <c r="MD224" s="411"/>
      <c r="ME224" s="411"/>
      <c r="MF224" s="411"/>
      <c r="MG224" s="411"/>
      <c r="MH224" s="411"/>
      <c r="MI224" s="411"/>
      <c r="MJ224" s="411"/>
      <c r="MK224" s="411"/>
      <c r="ML224" s="411"/>
      <c r="MM224" s="411"/>
      <c r="MN224" s="411"/>
      <c r="MO224" s="411"/>
      <c r="MP224" s="411"/>
      <c r="MQ224" s="411"/>
      <c r="MR224" s="411"/>
      <c r="MS224" s="411"/>
      <c r="MT224" s="411"/>
      <c r="MU224" s="411"/>
      <c r="MV224" s="411"/>
      <c r="MW224" s="411"/>
    </row>
    <row r="225" s="1" customFormat="true" ht="15" hidden="false" customHeight="false" outlineLevel="0" collapsed="false">
      <c r="A225" s="410" t="s">
        <v>856</v>
      </c>
      <c r="B225" s="411"/>
      <c r="C225" s="411"/>
      <c r="D225" s="411"/>
      <c r="E225" s="411"/>
      <c r="F225" s="411"/>
      <c r="G225" s="411"/>
      <c r="H225" s="411"/>
      <c r="I225" s="411"/>
      <c r="J225" s="411"/>
      <c r="K225" s="411"/>
      <c r="L225" s="411"/>
      <c r="M225" s="411"/>
      <c r="N225" s="411"/>
      <c r="O225" s="411"/>
      <c r="P225" s="411"/>
      <c r="Q225" s="411"/>
      <c r="R225" s="411"/>
      <c r="S225" s="411"/>
      <c r="T225" s="411"/>
      <c r="U225" s="411"/>
      <c r="V225" s="411"/>
      <c r="W225" s="411"/>
      <c r="X225" s="411"/>
      <c r="Y225" s="411"/>
      <c r="Z225" s="411"/>
      <c r="AA225" s="411"/>
      <c r="AB225" s="411"/>
      <c r="AC225" s="411"/>
      <c r="AD225" s="411"/>
      <c r="AE225" s="411"/>
      <c r="AF225" s="411"/>
      <c r="AG225" s="411"/>
      <c r="AH225" s="411"/>
      <c r="AI225" s="411"/>
      <c r="AJ225" s="411"/>
      <c r="AK225" s="411"/>
      <c r="AL225" s="411"/>
      <c r="AM225" s="411"/>
      <c r="AN225" s="411"/>
      <c r="AO225" s="411"/>
      <c r="AP225" s="411"/>
      <c r="AQ225" s="411"/>
      <c r="AR225" s="411"/>
      <c r="AS225" s="411"/>
      <c r="AT225" s="411"/>
      <c r="AU225" s="411"/>
      <c r="AV225" s="411"/>
      <c r="AW225" s="411"/>
      <c r="AX225" s="411"/>
      <c r="AY225" s="411"/>
      <c r="AZ225" s="411"/>
      <c r="BA225" s="411"/>
      <c r="BB225" s="411"/>
      <c r="BC225" s="411"/>
      <c r="BD225" s="411"/>
      <c r="BE225" s="411"/>
      <c r="BF225" s="411"/>
      <c r="BG225" s="411"/>
      <c r="BH225" s="411"/>
      <c r="BI225" s="411"/>
      <c r="BJ225" s="411"/>
      <c r="BK225" s="411"/>
      <c r="BL225" s="411"/>
      <c r="BM225" s="411"/>
      <c r="BN225" s="411"/>
      <c r="BO225" s="411"/>
      <c r="BP225" s="411"/>
      <c r="BQ225" s="411"/>
      <c r="BR225" s="411"/>
      <c r="BS225" s="411"/>
      <c r="BT225" s="411"/>
      <c r="BU225" s="411"/>
      <c r="BV225" s="411"/>
      <c r="BW225" s="411"/>
      <c r="BX225" s="411"/>
      <c r="BY225" s="411"/>
      <c r="BZ225" s="411"/>
      <c r="CA225" s="411"/>
      <c r="CB225" s="411"/>
      <c r="CC225" s="411"/>
      <c r="CD225" s="411"/>
      <c r="CE225" s="411"/>
      <c r="CF225" s="411"/>
      <c r="CG225" s="411"/>
      <c r="CH225" s="411"/>
      <c r="CI225" s="411"/>
      <c r="CJ225" s="411"/>
      <c r="CK225" s="411"/>
      <c r="CL225" s="411"/>
      <c r="CM225" s="411"/>
      <c r="CN225" s="411"/>
      <c r="CO225" s="411"/>
      <c r="CP225" s="411"/>
      <c r="CQ225" s="411"/>
      <c r="CR225" s="411"/>
      <c r="CS225" s="411"/>
      <c r="CT225" s="411"/>
      <c r="CU225" s="411"/>
      <c r="CV225" s="411"/>
      <c r="CW225" s="411"/>
      <c r="CX225" s="411"/>
      <c r="CY225" s="411"/>
      <c r="CZ225" s="411"/>
      <c r="DA225" s="411"/>
      <c r="DB225" s="411"/>
      <c r="DC225" s="411"/>
      <c r="DD225" s="411"/>
      <c r="DE225" s="411"/>
      <c r="DF225" s="411"/>
      <c r="DG225" s="411"/>
      <c r="DH225" s="411"/>
      <c r="DI225" s="411"/>
      <c r="DJ225" s="411"/>
      <c r="DK225" s="411"/>
      <c r="DL225" s="411"/>
      <c r="DM225" s="411"/>
      <c r="DN225" s="411"/>
      <c r="DO225" s="411"/>
      <c r="DP225" s="411"/>
      <c r="DQ225" s="411"/>
      <c r="DR225" s="411"/>
      <c r="DS225" s="411"/>
      <c r="DT225" s="411"/>
      <c r="DU225" s="411"/>
      <c r="DV225" s="411"/>
      <c r="DW225" s="411"/>
      <c r="DX225" s="411"/>
      <c r="DY225" s="411"/>
      <c r="DZ225" s="411"/>
      <c r="EA225" s="411"/>
      <c r="EB225" s="411"/>
      <c r="EC225" s="411"/>
      <c r="ED225" s="411"/>
      <c r="EE225" s="411"/>
      <c r="EF225" s="411"/>
      <c r="EG225" s="411"/>
      <c r="EH225" s="411"/>
      <c r="EI225" s="411"/>
      <c r="EJ225" s="411"/>
      <c r="EK225" s="411"/>
      <c r="EL225" s="411"/>
      <c r="EM225" s="411"/>
      <c r="EN225" s="411"/>
      <c r="EO225" s="411"/>
      <c r="EP225" s="411"/>
      <c r="EQ225" s="411"/>
      <c r="ER225" s="411"/>
      <c r="ES225" s="411"/>
      <c r="ET225" s="411"/>
      <c r="EU225" s="411"/>
      <c r="EV225" s="411"/>
      <c r="EW225" s="411"/>
      <c r="EX225" s="411"/>
      <c r="EY225" s="411"/>
      <c r="EZ225" s="411"/>
      <c r="FA225" s="411"/>
      <c r="FB225" s="411"/>
      <c r="FC225" s="411"/>
      <c r="FD225" s="411"/>
      <c r="FE225" s="411"/>
      <c r="FF225" s="411"/>
      <c r="FG225" s="411"/>
      <c r="FH225" s="411"/>
      <c r="FI225" s="411"/>
      <c r="FJ225" s="411"/>
      <c r="FK225" s="411"/>
      <c r="FL225" s="411"/>
      <c r="FM225" s="411"/>
      <c r="FN225" s="411"/>
      <c r="FO225" s="411"/>
      <c r="FP225" s="411"/>
      <c r="FQ225" s="411"/>
      <c r="FR225" s="411"/>
      <c r="FS225" s="411"/>
      <c r="FT225" s="411"/>
      <c r="FU225" s="411"/>
      <c r="FV225" s="411"/>
      <c r="FW225" s="411"/>
      <c r="FX225" s="411"/>
      <c r="FY225" s="411"/>
      <c r="FZ225" s="411"/>
      <c r="GA225" s="411"/>
      <c r="GB225" s="411"/>
      <c r="GC225" s="411"/>
      <c r="GD225" s="411"/>
      <c r="GE225" s="411"/>
      <c r="GF225" s="411"/>
      <c r="GG225" s="411"/>
      <c r="GH225" s="411"/>
      <c r="GI225" s="411"/>
      <c r="GJ225" s="411"/>
      <c r="GK225" s="411"/>
      <c r="GL225" s="411"/>
      <c r="GM225" s="411"/>
      <c r="GN225" s="411"/>
      <c r="GO225" s="411"/>
      <c r="GP225" s="411"/>
      <c r="GQ225" s="411"/>
      <c r="GR225" s="411"/>
      <c r="GS225" s="411"/>
      <c r="GT225" s="411"/>
      <c r="GU225" s="411"/>
      <c r="GV225" s="411"/>
      <c r="GW225" s="411"/>
      <c r="GX225" s="411"/>
      <c r="GY225" s="411"/>
      <c r="GZ225" s="411"/>
      <c r="HA225" s="411"/>
      <c r="HB225" s="411"/>
      <c r="HC225" s="411"/>
      <c r="HD225" s="411"/>
      <c r="HE225" s="411"/>
      <c r="HF225" s="411"/>
      <c r="HG225" s="411"/>
      <c r="HH225" s="411"/>
      <c r="HI225" s="411"/>
      <c r="HJ225" s="411"/>
      <c r="HK225" s="411"/>
      <c r="HL225" s="411"/>
      <c r="HM225" s="411"/>
      <c r="HN225" s="411"/>
      <c r="HO225" s="411"/>
      <c r="HP225" s="411"/>
      <c r="HQ225" s="411"/>
      <c r="HR225" s="411"/>
      <c r="HS225" s="411"/>
      <c r="HT225" s="411"/>
      <c r="HU225" s="411"/>
      <c r="HV225" s="411"/>
      <c r="HW225" s="411"/>
      <c r="HX225" s="411"/>
      <c r="HY225" s="411"/>
      <c r="HZ225" s="411"/>
      <c r="IA225" s="411"/>
      <c r="IB225" s="411"/>
      <c r="IC225" s="411"/>
      <c r="ID225" s="411"/>
      <c r="IE225" s="411"/>
      <c r="IF225" s="411"/>
      <c r="IG225" s="411"/>
      <c r="IH225" s="411"/>
      <c r="II225" s="411"/>
      <c r="IJ225" s="411"/>
      <c r="IK225" s="411"/>
      <c r="IL225" s="411"/>
      <c r="IM225" s="411"/>
      <c r="IN225" s="411"/>
      <c r="IO225" s="411"/>
      <c r="IP225" s="411"/>
      <c r="IQ225" s="411"/>
      <c r="IR225" s="411"/>
      <c r="IS225" s="411"/>
      <c r="IT225" s="411"/>
      <c r="IU225" s="411"/>
      <c r="IV225" s="411"/>
      <c r="IW225" s="411"/>
      <c r="IX225" s="411"/>
      <c r="IY225" s="411"/>
      <c r="IZ225" s="411"/>
      <c r="JA225" s="411"/>
      <c r="JB225" s="411"/>
      <c r="JC225" s="411"/>
      <c r="JD225" s="411"/>
      <c r="JE225" s="411"/>
      <c r="JF225" s="411"/>
      <c r="JG225" s="411"/>
      <c r="JH225" s="411"/>
      <c r="JI225" s="411"/>
      <c r="JJ225" s="411"/>
      <c r="JK225" s="411"/>
      <c r="JL225" s="411"/>
      <c r="JM225" s="411"/>
      <c r="JN225" s="411"/>
      <c r="JO225" s="411"/>
      <c r="JP225" s="411"/>
      <c r="JQ225" s="411"/>
      <c r="JR225" s="411"/>
      <c r="JS225" s="411"/>
      <c r="JT225" s="411"/>
      <c r="JU225" s="411"/>
      <c r="JV225" s="411"/>
      <c r="JW225" s="411"/>
      <c r="JX225" s="411"/>
      <c r="JY225" s="411"/>
      <c r="JZ225" s="411"/>
      <c r="KA225" s="411"/>
      <c r="KB225" s="411"/>
      <c r="KC225" s="411"/>
      <c r="KD225" s="411"/>
      <c r="KE225" s="411"/>
      <c r="KF225" s="411"/>
      <c r="KG225" s="411"/>
      <c r="KH225" s="411"/>
      <c r="KI225" s="411"/>
      <c r="KJ225" s="411"/>
      <c r="KK225" s="411"/>
      <c r="KL225" s="411"/>
      <c r="KM225" s="411"/>
      <c r="KN225" s="411"/>
      <c r="KO225" s="411"/>
      <c r="KP225" s="411"/>
      <c r="KQ225" s="411"/>
      <c r="KR225" s="411"/>
      <c r="KS225" s="411"/>
      <c r="KT225" s="411"/>
      <c r="KU225" s="411"/>
      <c r="KV225" s="411"/>
      <c r="KW225" s="411"/>
      <c r="KX225" s="411"/>
      <c r="KY225" s="411"/>
      <c r="KZ225" s="411"/>
      <c r="LA225" s="411"/>
      <c r="LB225" s="411"/>
      <c r="LC225" s="411"/>
      <c r="LD225" s="411"/>
      <c r="LE225" s="411"/>
      <c r="LF225" s="411"/>
      <c r="LG225" s="411"/>
      <c r="LH225" s="411"/>
      <c r="LI225" s="411"/>
      <c r="LJ225" s="411"/>
      <c r="LK225" s="411"/>
      <c r="LL225" s="411"/>
      <c r="LM225" s="411"/>
      <c r="LN225" s="411"/>
      <c r="LO225" s="411"/>
      <c r="LP225" s="411"/>
      <c r="LQ225" s="411"/>
      <c r="LR225" s="411"/>
      <c r="LS225" s="411"/>
      <c r="LT225" s="411"/>
      <c r="LU225" s="411"/>
      <c r="LV225" s="411"/>
      <c r="LW225" s="411"/>
      <c r="LX225" s="411"/>
      <c r="LY225" s="411"/>
      <c r="LZ225" s="411"/>
      <c r="MA225" s="411"/>
      <c r="MB225" s="411"/>
      <c r="MC225" s="411"/>
      <c r="MD225" s="411"/>
      <c r="ME225" s="411"/>
      <c r="MF225" s="411"/>
      <c r="MG225" s="411"/>
      <c r="MH225" s="411"/>
      <c r="MI225" s="411"/>
      <c r="MJ225" s="411"/>
      <c r="MK225" s="411"/>
      <c r="ML225" s="411"/>
      <c r="MM225" s="411"/>
      <c r="MN225" s="411"/>
      <c r="MO225" s="411"/>
      <c r="MP225" s="411"/>
      <c r="MQ225" s="411"/>
      <c r="MR225" s="411"/>
      <c r="MS225" s="411"/>
      <c r="MT225" s="411"/>
      <c r="MU225" s="411"/>
      <c r="MV225" s="411"/>
      <c r="MW225" s="411"/>
    </row>
    <row r="226" s="1" customFormat="true" ht="15" hidden="false" customHeight="false" outlineLevel="0" collapsed="false">
      <c r="A226" s="410" t="s">
        <v>857</v>
      </c>
      <c r="B226" s="411"/>
      <c r="C226" s="411"/>
      <c r="D226" s="411"/>
      <c r="E226" s="411"/>
      <c r="F226" s="411"/>
      <c r="G226" s="411"/>
      <c r="H226" s="411"/>
      <c r="I226" s="411"/>
      <c r="J226" s="411"/>
      <c r="K226" s="411"/>
      <c r="L226" s="411"/>
      <c r="M226" s="411"/>
      <c r="N226" s="411"/>
      <c r="O226" s="411"/>
      <c r="P226" s="411"/>
      <c r="Q226" s="411"/>
      <c r="R226" s="411"/>
      <c r="S226" s="411"/>
      <c r="T226" s="411"/>
      <c r="U226" s="411"/>
      <c r="V226" s="411"/>
      <c r="W226" s="411"/>
      <c r="X226" s="411"/>
      <c r="Y226" s="411"/>
      <c r="Z226" s="411"/>
      <c r="AA226" s="411"/>
      <c r="AB226" s="411"/>
      <c r="AC226" s="411"/>
      <c r="AD226" s="411"/>
      <c r="AE226" s="411"/>
      <c r="AF226" s="411"/>
      <c r="AG226" s="411"/>
      <c r="AH226" s="411"/>
      <c r="AI226" s="411"/>
      <c r="AJ226" s="411"/>
      <c r="AK226" s="411"/>
      <c r="AL226" s="411"/>
      <c r="AM226" s="411"/>
      <c r="AN226" s="411"/>
      <c r="AO226" s="411"/>
      <c r="AP226" s="411"/>
      <c r="AQ226" s="411"/>
      <c r="AR226" s="411"/>
      <c r="AS226" s="411"/>
      <c r="AT226" s="411"/>
      <c r="AU226" s="411"/>
      <c r="AV226" s="411"/>
      <c r="AW226" s="411"/>
      <c r="AX226" s="411"/>
      <c r="AY226" s="411"/>
      <c r="AZ226" s="411"/>
      <c r="BA226" s="411"/>
      <c r="BB226" s="411"/>
      <c r="BC226" s="411"/>
      <c r="BD226" s="411"/>
      <c r="BE226" s="411"/>
      <c r="BF226" s="411"/>
      <c r="BG226" s="411"/>
      <c r="BH226" s="411"/>
      <c r="BI226" s="411"/>
      <c r="BJ226" s="411"/>
      <c r="BK226" s="411"/>
      <c r="BL226" s="411"/>
      <c r="BM226" s="411"/>
      <c r="BN226" s="411"/>
      <c r="BO226" s="411"/>
      <c r="BP226" s="411"/>
      <c r="BQ226" s="411"/>
      <c r="BR226" s="411"/>
      <c r="BS226" s="411"/>
      <c r="BT226" s="411"/>
      <c r="BU226" s="411"/>
      <c r="BV226" s="411"/>
      <c r="BW226" s="411"/>
      <c r="BX226" s="411"/>
      <c r="BY226" s="411"/>
      <c r="BZ226" s="411"/>
      <c r="CA226" s="411"/>
      <c r="CB226" s="411"/>
      <c r="CC226" s="411"/>
      <c r="CD226" s="411"/>
      <c r="CE226" s="411"/>
      <c r="CF226" s="411"/>
      <c r="CG226" s="411"/>
      <c r="CH226" s="411"/>
      <c r="CI226" s="411"/>
      <c r="CJ226" s="411"/>
      <c r="CK226" s="411"/>
      <c r="CL226" s="411"/>
      <c r="CM226" s="411"/>
      <c r="CN226" s="411"/>
      <c r="CO226" s="411"/>
      <c r="CP226" s="411"/>
      <c r="CQ226" s="411"/>
      <c r="CR226" s="411"/>
      <c r="CS226" s="411"/>
      <c r="CT226" s="411"/>
      <c r="CU226" s="411"/>
      <c r="CV226" s="411"/>
      <c r="CW226" s="411"/>
      <c r="CX226" s="411"/>
      <c r="CY226" s="411"/>
      <c r="CZ226" s="411"/>
      <c r="DA226" s="411"/>
      <c r="DB226" s="411"/>
      <c r="DC226" s="411"/>
      <c r="DD226" s="411"/>
      <c r="DE226" s="411"/>
      <c r="DF226" s="411"/>
      <c r="DG226" s="411"/>
      <c r="DH226" s="411"/>
      <c r="DI226" s="411"/>
      <c r="DJ226" s="411"/>
      <c r="DK226" s="411"/>
      <c r="DL226" s="411"/>
      <c r="DM226" s="411"/>
      <c r="DN226" s="411"/>
      <c r="DO226" s="411"/>
      <c r="DP226" s="411"/>
      <c r="DQ226" s="411"/>
      <c r="DR226" s="411"/>
      <c r="DS226" s="411"/>
      <c r="DT226" s="411"/>
      <c r="DU226" s="411"/>
      <c r="DV226" s="411"/>
      <c r="DW226" s="411"/>
      <c r="DX226" s="411"/>
      <c r="DY226" s="411"/>
      <c r="DZ226" s="411"/>
      <c r="EA226" s="411"/>
      <c r="EB226" s="411"/>
      <c r="EC226" s="411"/>
      <c r="ED226" s="411"/>
      <c r="EE226" s="411"/>
      <c r="EF226" s="411"/>
      <c r="EG226" s="411"/>
      <c r="EH226" s="411"/>
      <c r="EI226" s="411"/>
      <c r="EJ226" s="411"/>
      <c r="EK226" s="411"/>
      <c r="EL226" s="411"/>
      <c r="EM226" s="411"/>
      <c r="EN226" s="411"/>
      <c r="EO226" s="411"/>
      <c r="EP226" s="411"/>
      <c r="EQ226" s="411"/>
      <c r="ER226" s="411"/>
      <c r="ES226" s="411"/>
      <c r="ET226" s="411"/>
      <c r="EU226" s="411"/>
      <c r="EV226" s="411"/>
      <c r="EW226" s="411"/>
      <c r="EX226" s="411"/>
      <c r="EY226" s="411"/>
      <c r="EZ226" s="411"/>
      <c r="FA226" s="411"/>
      <c r="FB226" s="411"/>
      <c r="FC226" s="411"/>
      <c r="FD226" s="411"/>
      <c r="FE226" s="411"/>
      <c r="FF226" s="411"/>
      <c r="FG226" s="411"/>
      <c r="FH226" s="411"/>
      <c r="FI226" s="411"/>
      <c r="FJ226" s="411"/>
      <c r="FK226" s="411"/>
      <c r="FL226" s="411"/>
      <c r="FM226" s="411"/>
      <c r="FN226" s="411"/>
      <c r="FO226" s="411"/>
      <c r="FP226" s="411"/>
      <c r="FQ226" s="411"/>
      <c r="FR226" s="411"/>
      <c r="FS226" s="411"/>
      <c r="FT226" s="411"/>
      <c r="FU226" s="411"/>
      <c r="FV226" s="411"/>
      <c r="FW226" s="411"/>
      <c r="FX226" s="411"/>
      <c r="FY226" s="411"/>
      <c r="FZ226" s="411"/>
      <c r="GA226" s="411"/>
      <c r="GB226" s="411"/>
      <c r="GC226" s="411"/>
      <c r="GD226" s="411"/>
      <c r="GE226" s="411"/>
      <c r="GF226" s="411"/>
      <c r="GG226" s="411"/>
      <c r="GH226" s="411"/>
      <c r="GI226" s="411"/>
      <c r="GJ226" s="411"/>
      <c r="GK226" s="411"/>
      <c r="GL226" s="411"/>
      <c r="GM226" s="411"/>
      <c r="GN226" s="411"/>
      <c r="GO226" s="411"/>
      <c r="GP226" s="411"/>
      <c r="GQ226" s="411"/>
      <c r="GR226" s="411"/>
      <c r="GS226" s="411"/>
      <c r="GT226" s="411"/>
      <c r="GU226" s="411"/>
      <c r="GV226" s="411"/>
      <c r="GW226" s="411"/>
      <c r="GX226" s="411"/>
      <c r="GY226" s="411"/>
      <c r="GZ226" s="411"/>
      <c r="HA226" s="411"/>
      <c r="HB226" s="411"/>
      <c r="HC226" s="411"/>
      <c r="HD226" s="411"/>
      <c r="HE226" s="411"/>
      <c r="HF226" s="411"/>
      <c r="HG226" s="411"/>
      <c r="HH226" s="411"/>
      <c r="HI226" s="411"/>
      <c r="HJ226" s="411"/>
      <c r="HK226" s="411"/>
      <c r="HL226" s="411"/>
      <c r="HM226" s="411"/>
      <c r="HN226" s="411"/>
      <c r="HO226" s="411"/>
      <c r="HP226" s="411"/>
      <c r="HQ226" s="411"/>
      <c r="HR226" s="411"/>
      <c r="HS226" s="411"/>
      <c r="HT226" s="411"/>
      <c r="HU226" s="411"/>
      <c r="HV226" s="411"/>
      <c r="HW226" s="411"/>
      <c r="HX226" s="411"/>
      <c r="HY226" s="411"/>
      <c r="HZ226" s="411"/>
      <c r="IA226" s="411"/>
      <c r="IB226" s="411"/>
      <c r="IC226" s="411"/>
      <c r="ID226" s="411"/>
      <c r="IE226" s="411"/>
      <c r="IF226" s="411"/>
      <c r="IG226" s="411"/>
      <c r="IH226" s="411"/>
      <c r="II226" s="411"/>
      <c r="IJ226" s="411"/>
      <c r="IK226" s="411"/>
      <c r="IL226" s="411"/>
      <c r="IM226" s="411"/>
      <c r="IN226" s="411"/>
      <c r="IO226" s="411"/>
      <c r="IP226" s="411"/>
      <c r="IQ226" s="411"/>
      <c r="IR226" s="411"/>
      <c r="IS226" s="411"/>
      <c r="IT226" s="411"/>
      <c r="IU226" s="411"/>
      <c r="IV226" s="411"/>
      <c r="IW226" s="411"/>
      <c r="IX226" s="411"/>
      <c r="IY226" s="411"/>
      <c r="IZ226" s="411"/>
      <c r="JA226" s="411"/>
      <c r="JB226" s="411"/>
      <c r="JC226" s="411"/>
      <c r="JD226" s="411"/>
      <c r="JE226" s="411"/>
      <c r="JF226" s="411"/>
      <c r="JG226" s="411"/>
      <c r="JH226" s="411"/>
      <c r="JI226" s="411"/>
      <c r="JJ226" s="411"/>
      <c r="JK226" s="411"/>
      <c r="JL226" s="411"/>
      <c r="JM226" s="411"/>
      <c r="JN226" s="411"/>
      <c r="JO226" s="411"/>
      <c r="JP226" s="411"/>
      <c r="JQ226" s="411"/>
      <c r="JR226" s="411"/>
      <c r="JS226" s="411"/>
      <c r="JT226" s="411"/>
      <c r="JU226" s="411"/>
      <c r="JV226" s="411"/>
      <c r="JW226" s="411"/>
      <c r="JX226" s="411"/>
      <c r="JY226" s="411"/>
      <c r="JZ226" s="411"/>
      <c r="KA226" s="411"/>
      <c r="KB226" s="411"/>
      <c r="KC226" s="411"/>
      <c r="KD226" s="411"/>
      <c r="KE226" s="411"/>
      <c r="KF226" s="411"/>
      <c r="KG226" s="411"/>
      <c r="KH226" s="411"/>
      <c r="KI226" s="411"/>
      <c r="KJ226" s="411"/>
      <c r="KK226" s="411"/>
      <c r="KL226" s="411"/>
      <c r="KM226" s="411"/>
      <c r="KN226" s="411"/>
      <c r="KO226" s="411"/>
      <c r="KP226" s="411"/>
      <c r="KQ226" s="411"/>
      <c r="KR226" s="411"/>
      <c r="KS226" s="411"/>
      <c r="KT226" s="411"/>
      <c r="KU226" s="411"/>
      <c r="KV226" s="411"/>
      <c r="KW226" s="411"/>
      <c r="KX226" s="411"/>
      <c r="KY226" s="411"/>
      <c r="KZ226" s="411"/>
      <c r="LA226" s="411"/>
      <c r="LB226" s="411"/>
      <c r="LC226" s="411"/>
      <c r="LD226" s="411"/>
      <c r="LE226" s="411"/>
      <c r="LF226" s="411"/>
      <c r="LG226" s="411"/>
      <c r="LH226" s="411"/>
      <c r="LI226" s="411"/>
      <c r="LJ226" s="411"/>
      <c r="LK226" s="411"/>
      <c r="LL226" s="411"/>
      <c r="LM226" s="411"/>
      <c r="LN226" s="411"/>
      <c r="LO226" s="411"/>
      <c r="LP226" s="411"/>
      <c r="LQ226" s="411"/>
      <c r="LR226" s="411"/>
      <c r="LS226" s="411"/>
      <c r="LT226" s="411"/>
      <c r="LU226" s="411"/>
      <c r="LV226" s="411"/>
      <c r="LW226" s="411"/>
      <c r="LX226" s="411"/>
      <c r="LY226" s="411"/>
      <c r="LZ226" s="411"/>
      <c r="MA226" s="411"/>
      <c r="MB226" s="411"/>
      <c r="MC226" s="411"/>
      <c r="MD226" s="411"/>
      <c r="ME226" s="411"/>
      <c r="MF226" s="411"/>
      <c r="MG226" s="411"/>
      <c r="MH226" s="411"/>
      <c r="MI226" s="411"/>
      <c r="MJ226" s="411"/>
      <c r="MK226" s="411"/>
      <c r="ML226" s="411"/>
      <c r="MM226" s="411"/>
      <c r="MN226" s="411"/>
      <c r="MO226" s="411"/>
      <c r="MP226" s="411"/>
      <c r="MQ226" s="411"/>
      <c r="MR226" s="411"/>
      <c r="MS226" s="411"/>
      <c r="MT226" s="411"/>
      <c r="MU226" s="411"/>
      <c r="MV226" s="411"/>
      <c r="MW226" s="411"/>
    </row>
    <row r="227" s="1" customFormat="true" ht="15" hidden="false" customHeight="false" outlineLevel="0" collapsed="false">
      <c r="A227" s="412" t="s">
        <v>858</v>
      </c>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413"/>
      <c r="AJ227" s="413"/>
      <c r="AK227" s="413"/>
      <c r="AL227" s="413"/>
      <c r="AM227" s="413"/>
      <c r="AN227" s="413"/>
      <c r="AO227" s="413"/>
      <c r="AP227" s="413"/>
      <c r="AQ227" s="413"/>
      <c r="AR227" s="413"/>
      <c r="AS227" s="413"/>
      <c r="AT227" s="413"/>
      <c r="AU227" s="413"/>
      <c r="AV227" s="413"/>
      <c r="AW227" s="413"/>
      <c r="AX227" s="413"/>
      <c r="AY227" s="413"/>
      <c r="AZ227" s="413"/>
      <c r="BA227" s="413"/>
      <c r="BB227" s="413"/>
      <c r="BC227" s="413"/>
      <c r="BD227" s="413"/>
      <c r="BE227" s="413"/>
      <c r="BF227" s="413"/>
      <c r="BG227" s="413"/>
      <c r="BH227" s="413"/>
      <c r="BI227" s="413"/>
      <c r="BJ227" s="413"/>
      <c r="BK227" s="413"/>
      <c r="BL227" s="413"/>
      <c r="BM227" s="413"/>
      <c r="BN227" s="413"/>
      <c r="BO227" s="413"/>
      <c r="BP227" s="413"/>
      <c r="BQ227" s="413"/>
      <c r="BR227" s="413"/>
      <c r="BS227" s="413"/>
      <c r="BT227" s="413"/>
      <c r="BU227" s="413"/>
      <c r="BV227" s="413"/>
      <c r="BW227" s="413"/>
      <c r="BX227" s="413"/>
      <c r="BY227" s="413"/>
      <c r="BZ227" s="413"/>
      <c r="CA227" s="413"/>
      <c r="CB227" s="413"/>
      <c r="CC227" s="413"/>
      <c r="CD227" s="413"/>
      <c r="CE227" s="413"/>
      <c r="CF227" s="413"/>
      <c r="CG227" s="413"/>
      <c r="CH227" s="413"/>
      <c r="CI227" s="413"/>
      <c r="CJ227" s="413"/>
      <c r="CK227" s="413"/>
      <c r="CL227" s="413"/>
      <c r="CM227" s="413"/>
      <c r="CN227" s="413"/>
      <c r="CO227" s="413"/>
      <c r="CP227" s="413"/>
      <c r="CQ227" s="413"/>
      <c r="CR227" s="413"/>
      <c r="CS227" s="413"/>
      <c r="CT227" s="413"/>
      <c r="CU227" s="413"/>
      <c r="CV227" s="413"/>
      <c r="CW227" s="413"/>
      <c r="CX227" s="413"/>
      <c r="CY227" s="413"/>
      <c r="CZ227" s="413"/>
      <c r="DA227" s="413"/>
      <c r="DB227" s="413"/>
      <c r="DC227" s="413"/>
      <c r="DD227" s="413"/>
      <c r="DE227" s="413"/>
      <c r="DF227" s="413"/>
      <c r="DG227" s="413"/>
      <c r="DH227" s="413"/>
      <c r="DI227" s="413"/>
      <c r="DJ227" s="413"/>
      <c r="DK227" s="413"/>
      <c r="DL227" s="413"/>
      <c r="DM227" s="413"/>
      <c r="DN227" s="413"/>
      <c r="DO227" s="413"/>
      <c r="DP227" s="413"/>
      <c r="DQ227" s="413"/>
      <c r="DR227" s="413"/>
      <c r="DS227" s="413"/>
      <c r="DT227" s="413"/>
      <c r="DU227" s="413"/>
      <c r="DV227" s="413"/>
      <c r="DW227" s="413"/>
      <c r="DX227" s="413"/>
      <c r="DY227" s="413"/>
      <c r="DZ227" s="413"/>
      <c r="EA227" s="413"/>
      <c r="EB227" s="413"/>
      <c r="EC227" s="413"/>
      <c r="ED227" s="413"/>
      <c r="EE227" s="413"/>
      <c r="EF227" s="413"/>
      <c r="EG227" s="413"/>
      <c r="EH227" s="413"/>
      <c r="EI227" s="413"/>
      <c r="EJ227" s="413"/>
      <c r="EK227" s="413"/>
      <c r="EL227" s="413"/>
      <c r="EM227" s="413"/>
      <c r="EN227" s="413"/>
      <c r="EO227" s="413"/>
      <c r="EP227" s="413"/>
      <c r="EQ227" s="413"/>
      <c r="ER227" s="413"/>
      <c r="ES227" s="413"/>
      <c r="ET227" s="413"/>
      <c r="EU227" s="413"/>
      <c r="EV227" s="413"/>
      <c r="EW227" s="413"/>
      <c r="EX227" s="413"/>
      <c r="EY227" s="413"/>
      <c r="EZ227" s="413"/>
      <c r="FA227" s="413"/>
      <c r="FB227" s="413"/>
      <c r="FC227" s="413"/>
      <c r="FD227" s="413"/>
      <c r="FE227" s="413"/>
      <c r="FF227" s="413"/>
      <c r="FG227" s="413"/>
      <c r="FH227" s="413"/>
      <c r="FI227" s="413"/>
      <c r="FJ227" s="413"/>
      <c r="FK227" s="413"/>
      <c r="FL227" s="413"/>
      <c r="FM227" s="413"/>
      <c r="FN227" s="413"/>
      <c r="FO227" s="413"/>
      <c r="FP227" s="413"/>
      <c r="FQ227" s="413"/>
      <c r="FR227" s="413"/>
      <c r="FS227" s="413"/>
      <c r="FT227" s="413"/>
      <c r="FU227" s="413"/>
      <c r="FV227" s="413"/>
      <c r="FW227" s="413"/>
      <c r="FX227" s="413"/>
      <c r="FY227" s="413"/>
      <c r="FZ227" s="413"/>
      <c r="GA227" s="413"/>
      <c r="GB227" s="413"/>
      <c r="GC227" s="413"/>
      <c r="GD227" s="413"/>
      <c r="GE227" s="413"/>
      <c r="GF227" s="413"/>
      <c r="GG227" s="413"/>
      <c r="GH227" s="413"/>
      <c r="GI227" s="413"/>
      <c r="GJ227" s="413"/>
      <c r="GK227" s="413"/>
      <c r="GL227" s="413"/>
      <c r="GM227" s="413"/>
      <c r="GN227" s="413"/>
      <c r="GO227" s="413"/>
      <c r="GP227" s="413"/>
      <c r="GQ227" s="413"/>
      <c r="GR227" s="413"/>
      <c r="GS227" s="413"/>
      <c r="GT227" s="413"/>
      <c r="GU227" s="413"/>
      <c r="GV227" s="413"/>
      <c r="GW227" s="413"/>
      <c r="GX227" s="413"/>
      <c r="GY227" s="413"/>
      <c r="GZ227" s="413"/>
      <c r="HA227" s="413"/>
      <c r="HB227" s="413"/>
      <c r="HC227" s="413"/>
      <c r="HD227" s="413"/>
      <c r="HE227" s="413"/>
      <c r="HF227" s="413"/>
      <c r="HG227" s="413"/>
      <c r="HH227" s="413"/>
      <c r="HI227" s="413"/>
      <c r="HJ227" s="413"/>
      <c r="HK227" s="413"/>
      <c r="HL227" s="413"/>
      <c r="HM227" s="413"/>
      <c r="HN227" s="413"/>
      <c r="HO227" s="413"/>
      <c r="HP227" s="413"/>
      <c r="HQ227" s="413"/>
      <c r="HR227" s="413"/>
      <c r="HS227" s="413"/>
      <c r="HT227" s="413"/>
      <c r="HU227" s="413"/>
      <c r="HV227" s="413"/>
      <c r="HW227" s="413"/>
      <c r="HX227" s="413"/>
      <c r="HY227" s="413"/>
      <c r="HZ227" s="413"/>
      <c r="IA227" s="413"/>
      <c r="IB227" s="413"/>
      <c r="IC227" s="413"/>
      <c r="ID227" s="413"/>
      <c r="IE227" s="413"/>
      <c r="IF227" s="413"/>
      <c r="IG227" s="413"/>
      <c r="IH227" s="413"/>
      <c r="II227" s="413"/>
      <c r="IJ227" s="413"/>
      <c r="IK227" s="413"/>
      <c r="IL227" s="413"/>
      <c r="IM227" s="413"/>
      <c r="IN227" s="413"/>
      <c r="IO227" s="413"/>
      <c r="IP227" s="413"/>
      <c r="IQ227" s="413"/>
      <c r="IR227" s="413"/>
      <c r="IS227" s="413"/>
      <c r="IT227" s="413"/>
      <c r="IU227" s="413"/>
      <c r="IV227" s="413"/>
      <c r="IW227" s="413"/>
      <c r="IX227" s="413"/>
      <c r="IY227" s="413"/>
      <c r="IZ227" s="413"/>
      <c r="JA227" s="413"/>
      <c r="JB227" s="413"/>
      <c r="JC227" s="413"/>
      <c r="JD227" s="413"/>
      <c r="JE227" s="413"/>
      <c r="JF227" s="413"/>
      <c r="JG227" s="413"/>
      <c r="JH227" s="413"/>
      <c r="JI227" s="413"/>
      <c r="JJ227" s="413"/>
      <c r="JK227" s="413"/>
      <c r="JL227" s="413"/>
      <c r="JM227" s="413"/>
      <c r="JN227" s="413"/>
      <c r="JO227" s="413"/>
      <c r="JP227" s="413"/>
      <c r="JQ227" s="413"/>
      <c r="JR227" s="413"/>
      <c r="JS227" s="413"/>
      <c r="JT227" s="413"/>
      <c r="JU227" s="413"/>
      <c r="JV227" s="413"/>
      <c r="JW227" s="413"/>
      <c r="JX227" s="413"/>
      <c r="JY227" s="413"/>
      <c r="JZ227" s="413"/>
      <c r="KA227" s="413"/>
      <c r="KB227" s="413"/>
      <c r="KC227" s="413"/>
      <c r="KD227" s="413"/>
      <c r="KE227" s="413"/>
      <c r="KF227" s="413"/>
      <c r="KG227" s="413"/>
      <c r="KH227" s="413"/>
      <c r="KI227" s="413"/>
      <c r="KJ227" s="413"/>
      <c r="KK227" s="413"/>
      <c r="KL227" s="413"/>
      <c r="KM227" s="413"/>
      <c r="KN227" s="413"/>
      <c r="KO227" s="413"/>
      <c r="KP227" s="413"/>
      <c r="KQ227" s="413"/>
      <c r="KR227" s="413"/>
      <c r="KS227" s="413"/>
      <c r="KT227" s="413"/>
      <c r="KU227" s="413"/>
      <c r="KV227" s="413"/>
      <c r="KW227" s="413"/>
      <c r="KX227" s="413"/>
      <c r="KY227" s="413"/>
      <c r="KZ227" s="413"/>
      <c r="LA227" s="413"/>
      <c r="LB227" s="413"/>
      <c r="LC227" s="413"/>
      <c r="LD227" s="413"/>
      <c r="LE227" s="413"/>
      <c r="LF227" s="413"/>
      <c r="LG227" s="413"/>
      <c r="LH227" s="413"/>
      <c r="LI227" s="413"/>
      <c r="LJ227" s="413"/>
      <c r="LK227" s="413"/>
      <c r="LL227" s="413"/>
      <c r="LM227" s="413"/>
      <c r="LN227" s="413"/>
      <c r="LO227" s="413"/>
      <c r="LP227" s="413"/>
      <c r="LQ227" s="413"/>
      <c r="LR227" s="413"/>
      <c r="LS227" s="413"/>
      <c r="LT227" s="413"/>
      <c r="LU227" s="413"/>
      <c r="LV227" s="413"/>
      <c r="LW227" s="413"/>
      <c r="LX227" s="413"/>
      <c r="LY227" s="413"/>
      <c r="LZ227" s="413"/>
      <c r="MA227" s="413"/>
      <c r="MB227" s="413"/>
      <c r="MC227" s="413"/>
      <c r="MD227" s="413"/>
      <c r="ME227" s="413"/>
      <c r="MF227" s="413"/>
      <c r="MG227" s="413"/>
      <c r="MH227" s="413"/>
      <c r="MI227" s="413"/>
      <c r="MJ227" s="413"/>
      <c r="MK227" s="413"/>
      <c r="ML227" s="413"/>
      <c r="MM227" s="413"/>
      <c r="MN227" s="413"/>
      <c r="MO227" s="413"/>
      <c r="MP227" s="413"/>
      <c r="MQ227" s="413"/>
      <c r="MR227" s="413"/>
      <c r="MS227" s="413"/>
      <c r="MT227" s="413"/>
      <c r="MU227" s="413"/>
      <c r="MV227" s="413"/>
      <c r="MW227" s="413"/>
    </row>
    <row r="228" s="1" customFormat="true" ht="15" hidden="false" customHeight="false" outlineLevel="0" collapsed="false">
      <c r="A228" s="414" t="s">
        <v>859</v>
      </c>
      <c r="B228" s="411"/>
      <c r="C228" s="411"/>
      <c r="D228" s="411"/>
      <c r="E228" s="411"/>
      <c r="F228" s="411"/>
      <c r="G228" s="411"/>
      <c r="H228" s="411"/>
      <c r="I228" s="411"/>
      <c r="J228" s="411"/>
      <c r="K228" s="411"/>
      <c r="L228" s="411"/>
      <c r="M228" s="411"/>
      <c r="N228" s="411"/>
      <c r="O228" s="411"/>
      <c r="P228" s="411"/>
      <c r="Q228" s="411"/>
      <c r="R228" s="411"/>
      <c r="S228" s="411"/>
      <c r="T228" s="411"/>
      <c r="U228" s="411"/>
      <c r="V228" s="411"/>
      <c r="W228" s="411"/>
      <c r="X228" s="411"/>
      <c r="Y228" s="411"/>
      <c r="Z228" s="411"/>
      <c r="AA228" s="411"/>
      <c r="AB228" s="411"/>
      <c r="AC228" s="411"/>
      <c r="AD228" s="411"/>
      <c r="AE228" s="411"/>
      <c r="AF228" s="411"/>
      <c r="AG228" s="411"/>
      <c r="AH228" s="411"/>
      <c r="AI228" s="411"/>
      <c r="AJ228" s="411"/>
      <c r="AK228" s="411"/>
      <c r="AL228" s="411"/>
      <c r="AM228" s="411"/>
      <c r="AN228" s="411"/>
      <c r="AO228" s="411"/>
      <c r="AP228" s="411"/>
      <c r="AQ228" s="411"/>
      <c r="AR228" s="411"/>
      <c r="AS228" s="411"/>
      <c r="AT228" s="411"/>
      <c r="AU228" s="411"/>
      <c r="AV228" s="411"/>
      <c r="AW228" s="411"/>
      <c r="AX228" s="411"/>
      <c r="AY228" s="411"/>
      <c r="AZ228" s="411"/>
      <c r="BA228" s="411"/>
      <c r="BB228" s="411"/>
      <c r="BC228" s="411"/>
      <c r="BD228" s="411"/>
      <c r="BE228" s="411"/>
      <c r="BF228" s="411"/>
      <c r="BG228" s="411"/>
      <c r="BH228" s="411"/>
      <c r="BI228" s="411"/>
      <c r="BJ228" s="411"/>
      <c r="BK228" s="411"/>
      <c r="BL228" s="411"/>
      <c r="BM228" s="411"/>
      <c r="BN228" s="411"/>
      <c r="BO228" s="411"/>
      <c r="BP228" s="411"/>
      <c r="BQ228" s="411"/>
      <c r="BR228" s="411"/>
      <c r="BS228" s="411"/>
      <c r="BT228" s="411"/>
      <c r="BU228" s="411"/>
      <c r="BV228" s="411"/>
      <c r="BW228" s="411"/>
      <c r="BX228" s="411"/>
      <c r="BY228" s="411"/>
      <c r="BZ228" s="411"/>
      <c r="CA228" s="411"/>
      <c r="CB228" s="411"/>
      <c r="CC228" s="411"/>
      <c r="CD228" s="411"/>
      <c r="CE228" s="411"/>
      <c r="CF228" s="411"/>
      <c r="CG228" s="411"/>
      <c r="CH228" s="411"/>
      <c r="CI228" s="411"/>
      <c r="CJ228" s="411"/>
      <c r="CK228" s="411"/>
      <c r="CL228" s="411"/>
      <c r="CM228" s="411"/>
      <c r="CN228" s="411"/>
      <c r="CO228" s="411"/>
      <c r="CP228" s="411"/>
      <c r="CQ228" s="411"/>
      <c r="CR228" s="411"/>
      <c r="CS228" s="411"/>
      <c r="CT228" s="411"/>
      <c r="CU228" s="411"/>
      <c r="CV228" s="411"/>
      <c r="CW228" s="411"/>
      <c r="CX228" s="411"/>
      <c r="CY228" s="411"/>
      <c r="CZ228" s="411"/>
      <c r="DA228" s="411"/>
      <c r="DB228" s="411"/>
      <c r="DC228" s="411"/>
      <c r="DD228" s="411"/>
      <c r="DE228" s="411"/>
      <c r="DF228" s="411"/>
      <c r="DG228" s="411"/>
      <c r="DH228" s="411"/>
      <c r="DI228" s="411"/>
      <c r="DJ228" s="411"/>
      <c r="DK228" s="411"/>
      <c r="DL228" s="411"/>
      <c r="DM228" s="411"/>
      <c r="DN228" s="411"/>
      <c r="DO228" s="411"/>
      <c r="DP228" s="411"/>
      <c r="DQ228" s="411"/>
      <c r="DR228" s="411"/>
      <c r="DS228" s="411"/>
      <c r="DT228" s="411"/>
      <c r="DU228" s="411"/>
      <c r="DV228" s="411"/>
      <c r="DW228" s="411"/>
      <c r="DX228" s="411"/>
      <c r="DY228" s="411"/>
      <c r="DZ228" s="411"/>
      <c r="EA228" s="411"/>
      <c r="EB228" s="411"/>
      <c r="EC228" s="411"/>
      <c r="ED228" s="411"/>
      <c r="EE228" s="411"/>
      <c r="EF228" s="411"/>
      <c r="EG228" s="411"/>
      <c r="EH228" s="411"/>
      <c r="EI228" s="411"/>
      <c r="EJ228" s="411"/>
      <c r="EK228" s="411"/>
      <c r="EL228" s="411"/>
      <c r="EM228" s="411"/>
      <c r="EN228" s="411"/>
      <c r="EO228" s="411"/>
      <c r="EP228" s="411"/>
      <c r="EQ228" s="411"/>
      <c r="ER228" s="411"/>
      <c r="ES228" s="411"/>
      <c r="ET228" s="411"/>
      <c r="EU228" s="411"/>
      <c r="EV228" s="411"/>
      <c r="EW228" s="411"/>
      <c r="EX228" s="411"/>
      <c r="EY228" s="411"/>
      <c r="EZ228" s="411"/>
      <c r="FA228" s="411"/>
      <c r="FB228" s="411"/>
      <c r="FC228" s="411"/>
      <c r="FD228" s="411"/>
      <c r="FE228" s="411"/>
      <c r="FF228" s="411"/>
      <c r="FG228" s="411"/>
      <c r="FH228" s="411"/>
      <c r="FI228" s="411"/>
      <c r="FJ228" s="411"/>
      <c r="FK228" s="411"/>
      <c r="FL228" s="411"/>
      <c r="FM228" s="411"/>
      <c r="FN228" s="411"/>
      <c r="FO228" s="411"/>
      <c r="FP228" s="411"/>
      <c r="FQ228" s="411"/>
      <c r="FR228" s="411"/>
      <c r="FS228" s="411"/>
      <c r="FT228" s="411"/>
      <c r="FU228" s="411"/>
      <c r="FV228" s="411"/>
      <c r="FW228" s="411"/>
      <c r="FX228" s="411"/>
      <c r="FY228" s="411"/>
      <c r="FZ228" s="411"/>
      <c r="GA228" s="411"/>
      <c r="GB228" s="411"/>
      <c r="GC228" s="411"/>
      <c r="GD228" s="411"/>
      <c r="GE228" s="411"/>
      <c r="GF228" s="411"/>
      <c r="GG228" s="411"/>
      <c r="GH228" s="411"/>
      <c r="GI228" s="411"/>
      <c r="GJ228" s="411"/>
      <c r="GK228" s="411"/>
      <c r="GL228" s="411"/>
      <c r="GM228" s="411"/>
      <c r="GN228" s="411"/>
      <c r="GO228" s="411"/>
      <c r="GP228" s="411"/>
      <c r="GQ228" s="411"/>
      <c r="GR228" s="411"/>
      <c r="GS228" s="411"/>
      <c r="GT228" s="411"/>
      <c r="GU228" s="411"/>
      <c r="GV228" s="411"/>
      <c r="GW228" s="411"/>
      <c r="GX228" s="411"/>
      <c r="GY228" s="411"/>
      <c r="GZ228" s="411"/>
      <c r="HA228" s="411"/>
      <c r="HB228" s="411"/>
      <c r="HC228" s="411"/>
      <c r="HD228" s="411"/>
      <c r="HE228" s="411"/>
      <c r="HF228" s="411"/>
      <c r="HG228" s="411"/>
      <c r="HH228" s="411"/>
      <c r="HI228" s="411"/>
      <c r="HJ228" s="411"/>
      <c r="HK228" s="411"/>
      <c r="HL228" s="411"/>
      <c r="HM228" s="411"/>
      <c r="HN228" s="411"/>
      <c r="HO228" s="411"/>
      <c r="HP228" s="411"/>
      <c r="HQ228" s="411"/>
      <c r="HR228" s="411"/>
      <c r="HS228" s="411"/>
      <c r="HT228" s="411"/>
      <c r="HU228" s="411"/>
      <c r="HV228" s="411"/>
      <c r="HW228" s="411"/>
      <c r="HX228" s="411"/>
      <c r="HY228" s="411"/>
      <c r="HZ228" s="411"/>
      <c r="IA228" s="411"/>
      <c r="IB228" s="411"/>
      <c r="IC228" s="411"/>
      <c r="ID228" s="411"/>
      <c r="IE228" s="411"/>
      <c r="IF228" s="411"/>
      <c r="IG228" s="411"/>
      <c r="IH228" s="411"/>
      <c r="II228" s="411"/>
      <c r="IJ228" s="411"/>
      <c r="IK228" s="411"/>
      <c r="IL228" s="411"/>
      <c r="IM228" s="411"/>
      <c r="IN228" s="411"/>
      <c r="IO228" s="411"/>
      <c r="IP228" s="411"/>
      <c r="IQ228" s="411"/>
      <c r="IR228" s="411"/>
      <c r="IS228" s="411"/>
      <c r="IT228" s="411"/>
      <c r="IU228" s="411"/>
      <c r="IV228" s="411"/>
      <c r="IW228" s="411"/>
      <c r="IX228" s="411"/>
      <c r="IY228" s="411"/>
      <c r="IZ228" s="411"/>
      <c r="JA228" s="411"/>
      <c r="JB228" s="411"/>
      <c r="JC228" s="411"/>
      <c r="JD228" s="411"/>
      <c r="JE228" s="411"/>
      <c r="JF228" s="411"/>
      <c r="JG228" s="411"/>
      <c r="JH228" s="411"/>
      <c r="JI228" s="411"/>
      <c r="JJ228" s="411"/>
      <c r="JK228" s="411"/>
      <c r="JL228" s="411"/>
      <c r="JM228" s="411"/>
      <c r="JN228" s="411"/>
      <c r="JO228" s="411"/>
      <c r="JP228" s="411"/>
      <c r="JQ228" s="411"/>
      <c r="JR228" s="411"/>
      <c r="JS228" s="411"/>
      <c r="JT228" s="411"/>
      <c r="JU228" s="411"/>
      <c r="JV228" s="411"/>
      <c r="JW228" s="411"/>
      <c r="JX228" s="411"/>
      <c r="JY228" s="411"/>
      <c r="JZ228" s="411"/>
      <c r="KA228" s="411"/>
      <c r="KB228" s="411"/>
      <c r="KC228" s="411"/>
      <c r="KD228" s="411"/>
      <c r="KE228" s="411"/>
      <c r="KF228" s="411"/>
      <c r="KG228" s="411"/>
      <c r="KH228" s="411"/>
      <c r="KI228" s="411"/>
      <c r="KJ228" s="411"/>
      <c r="KK228" s="411"/>
      <c r="KL228" s="411"/>
      <c r="KM228" s="411"/>
      <c r="KN228" s="411"/>
      <c r="KO228" s="411"/>
      <c r="KP228" s="411"/>
      <c r="KQ228" s="411"/>
      <c r="KR228" s="411"/>
      <c r="KS228" s="411"/>
      <c r="KT228" s="411"/>
      <c r="KU228" s="411"/>
      <c r="KV228" s="411"/>
      <c r="KW228" s="411"/>
      <c r="KX228" s="411"/>
      <c r="KY228" s="411"/>
      <c r="KZ228" s="411"/>
      <c r="LA228" s="411"/>
      <c r="LB228" s="411"/>
      <c r="LC228" s="411"/>
      <c r="LD228" s="411"/>
      <c r="LE228" s="411"/>
      <c r="LF228" s="411"/>
      <c r="LG228" s="411"/>
      <c r="LH228" s="411"/>
      <c r="LI228" s="411"/>
      <c r="LJ228" s="411"/>
      <c r="LK228" s="411"/>
      <c r="LL228" s="411"/>
      <c r="LM228" s="411"/>
      <c r="LN228" s="411"/>
      <c r="LO228" s="411"/>
      <c r="LP228" s="411"/>
      <c r="LQ228" s="411"/>
      <c r="LR228" s="411"/>
      <c r="LS228" s="411"/>
      <c r="LT228" s="411"/>
      <c r="LU228" s="411"/>
      <c r="LV228" s="411"/>
      <c r="LW228" s="411"/>
      <c r="LX228" s="411"/>
      <c r="LY228" s="411"/>
      <c r="LZ228" s="411"/>
      <c r="MA228" s="411"/>
      <c r="MB228" s="411"/>
      <c r="MC228" s="411"/>
      <c r="MD228" s="411"/>
      <c r="ME228" s="411"/>
      <c r="MF228" s="411"/>
      <c r="MG228" s="411"/>
      <c r="MH228" s="411"/>
      <c r="MI228" s="411"/>
      <c r="MJ228" s="411"/>
      <c r="MK228" s="411"/>
      <c r="ML228" s="411"/>
      <c r="MM228" s="411"/>
      <c r="MN228" s="411"/>
      <c r="MO228" s="411"/>
      <c r="MP228" s="411"/>
      <c r="MQ228" s="411"/>
      <c r="MR228" s="411"/>
      <c r="MS228" s="411"/>
      <c r="MT228" s="411"/>
      <c r="MU228" s="411"/>
      <c r="MV228" s="411"/>
      <c r="MW228" s="411"/>
    </row>
    <row r="229" s="1" customFormat="true" ht="15" hidden="false" customHeight="false" outlineLevel="0" collapsed="false">
      <c r="A229" s="410" t="s">
        <v>860</v>
      </c>
      <c r="B229" s="411"/>
      <c r="C229" s="411"/>
      <c r="D229" s="411"/>
      <c r="E229" s="411"/>
      <c r="F229" s="411"/>
      <c r="G229" s="411"/>
      <c r="H229" s="411"/>
      <c r="I229" s="411"/>
      <c r="J229" s="411"/>
      <c r="K229" s="411"/>
      <c r="L229" s="411"/>
      <c r="M229" s="411"/>
      <c r="N229" s="411"/>
      <c r="O229" s="411"/>
      <c r="P229" s="411"/>
      <c r="Q229" s="411"/>
      <c r="R229" s="411"/>
      <c r="S229" s="411"/>
      <c r="T229" s="411"/>
      <c r="U229" s="411"/>
      <c r="V229" s="411"/>
      <c r="W229" s="411"/>
      <c r="X229" s="411"/>
      <c r="Y229" s="411"/>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411"/>
      <c r="BA229" s="411"/>
      <c r="BB229" s="411"/>
      <c r="BC229" s="411"/>
      <c r="BD229" s="411"/>
      <c r="BE229" s="411"/>
      <c r="BF229" s="411"/>
      <c r="BG229" s="411"/>
      <c r="BH229" s="411"/>
      <c r="BI229" s="411"/>
      <c r="BJ229" s="411"/>
      <c r="BK229" s="411"/>
      <c r="BL229" s="411"/>
      <c r="BM229" s="411"/>
      <c r="BN229" s="411"/>
      <c r="BO229" s="411"/>
      <c r="BP229" s="411"/>
      <c r="BQ229" s="411"/>
      <c r="BR229" s="411"/>
      <c r="BS229" s="411"/>
      <c r="BT229" s="411"/>
      <c r="BU229" s="411"/>
      <c r="BV229" s="411"/>
      <c r="BW229" s="411"/>
      <c r="BX229" s="411"/>
      <c r="BY229" s="411"/>
      <c r="BZ229" s="411"/>
      <c r="CA229" s="411"/>
      <c r="CB229" s="411"/>
      <c r="CC229" s="411"/>
      <c r="CD229" s="411"/>
      <c r="CE229" s="411"/>
      <c r="CF229" s="411"/>
      <c r="CG229" s="411"/>
      <c r="CH229" s="411"/>
      <c r="CI229" s="411"/>
      <c r="CJ229" s="411"/>
      <c r="CK229" s="411"/>
      <c r="CL229" s="411"/>
      <c r="CM229" s="411"/>
      <c r="CN229" s="411"/>
      <c r="CO229" s="411"/>
      <c r="CP229" s="411"/>
      <c r="CQ229" s="411"/>
      <c r="CR229" s="411"/>
      <c r="CS229" s="411"/>
      <c r="CT229" s="411"/>
      <c r="CU229" s="411"/>
      <c r="CV229" s="411"/>
      <c r="CW229" s="411"/>
      <c r="CX229" s="411"/>
      <c r="CY229" s="411"/>
      <c r="CZ229" s="411"/>
      <c r="DA229" s="411"/>
      <c r="DB229" s="411"/>
      <c r="DC229" s="411"/>
      <c r="DD229" s="411"/>
      <c r="DE229" s="411"/>
      <c r="DF229" s="411"/>
      <c r="DG229" s="411"/>
      <c r="DH229" s="411"/>
      <c r="DI229" s="411"/>
      <c r="DJ229" s="411"/>
      <c r="DK229" s="411"/>
      <c r="DL229" s="411"/>
      <c r="DM229" s="411"/>
      <c r="DN229" s="411"/>
      <c r="DO229" s="411"/>
      <c r="DP229" s="411"/>
      <c r="DQ229" s="411"/>
      <c r="DR229" s="411"/>
      <c r="DS229" s="411"/>
      <c r="DT229" s="411"/>
      <c r="DU229" s="411"/>
      <c r="DV229" s="411"/>
      <c r="DW229" s="411"/>
      <c r="DX229" s="411"/>
      <c r="DY229" s="411"/>
      <c r="DZ229" s="411"/>
      <c r="EA229" s="411"/>
      <c r="EB229" s="411"/>
      <c r="EC229" s="411"/>
      <c r="ED229" s="411"/>
      <c r="EE229" s="411"/>
      <c r="EF229" s="411"/>
      <c r="EG229" s="411"/>
      <c r="EH229" s="411"/>
      <c r="EI229" s="411"/>
      <c r="EJ229" s="411"/>
      <c r="EK229" s="411"/>
      <c r="EL229" s="411"/>
      <c r="EM229" s="411"/>
      <c r="EN229" s="411"/>
      <c r="EO229" s="411"/>
      <c r="EP229" s="411"/>
      <c r="EQ229" s="411"/>
      <c r="ER229" s="411"/>
      <c r="ES229" s="411"/>
      <c r="ET229" s="411"/>
      <c r="EU229" s="411"/>
      <c r="EV229" s="411"/>
      <c r="EW229" s="411"/>
      <c r="EX229" s="411"/>
      <c r="EY229" s="411"/>
      <c r="EZ229" s="411"/>
      <c r="FA229" s="411"/>
      <c r="FB229" s="411"/>
      <c r="FC229" s="411"/>
      <c r="FD229" s="411"/>
      <c r="FE229" s="411"/>
      <c r="FF229" s="411"/>
      <c r="FG229" s="411"/>
      <c r="FH229" s="411"/>
      <c r="FI229" s="411"/>
      <c r="FJ229" s="411"/>
      <c r="FK229" s="411"/>
      <c r="FL229" s="411"/>
      <c r="FM229" s="411"/>
      <c r="FN229" s="411"/>
      <c r="FO229" s="411"/>
      <c r="FP229" s="411"/>
      <c r="FQ229" s="411"/>
      <c r="FR229" s="411"/>
      <c r="FS229" s="411"/>
      <c r="FT229" s="411"/>
      <c r="FU229" s="411"/>
      <c r="FV229" s="411"/>
      <c r="FW229" s="411"/>
      <c r="FX229" s="411"/>
      <c r="FY229" s="411"/>
      <c r="FZ229" s="411"/>
      <c r="GA229" s="411"/>
      <c r="GB229" s="411"/>
      <c r="GC229" s="411"/>
      <c r="GD229" s="411"/>
      <c r="GE229" s="411"/>
      <c r="GF229" s="411"/>
      <c r="GG229" s="411"/>
      <c r="GH229" s="411"/>
      <c r="GI229" s="411"/>
      <c r="GJ229" s="411"/>
      <c r="GK229" s="411"/>
      <c r="GL229" s="411"/>
      <c r="GM229" s="411"/>
      <c r="GN229" s="411"/>
      <c r="GO229" s="411"/>
      <c r="GP229" s="411"/>
      <c r="GQ229" s="411"/>
      <c r="GR229" s="411"/>
      <c r="GS229" s="411"/>
      <c r="GT229" s="411"/>
      <c r="GU229" s="411"/>
      <c r="GV229" s="411"/>
      <c r="GW229" s="411"/>
      <c r="GX229" s="411"/>
      <c r="GY229" s="411"/>
      <c r="GZ229" s="411"/>
      <c r="HA229" s="411"/>
      <c r="HB229" s="411"/>
      <c r="HC229" s="411"/>
      <c r="HD229" s="411"/>
      <c r="HE229" s="411"/>
      <c r="HF229" s="411"/>
      <c r="HG229" s="411"/>
      <c r="HH229" s="411"/>
      <c r="HI229" s="411"/>
      <c r="HJ229" s="411"/>
      <c r="HK229" s="411"/>
      <c r="HL229" s="411"/>
      <c r="HM229" s="411"/>
      <c r="HN229" s="411"/>
      <c r="HO229" s="411"/>
      <c r="HP229" s="411"/>
      <c r="HQ229" s="411"/>
      <c r="HR229" s="411"/>
      <c r="HS229" s="411"/>
      <c r="HT229" s="411"/>
      <c r="HU229" s="411"/>
      <c r="HV229" s="411"/>
      <c r="HW229" s="411"/>
      <c r="HX229" s="411"/>
      <c r="HY229" s="411"/>
      <c r="HZ229" s="411"/>
      <c r="IA229" s="411"/>
      <c r="IB229" s="411"/>
      <c r="IC229" s="411"/>
      <c r="ID229" s="411"/>
      <c r="IE229" s="411"/>
      <c r="IF229" s="411"/>
      <c r="IG229" s="411"/>
      <c r="IH229" s="411"/>
      <c r="II229" s="411"/>
      <c r="IJ229" s="411"/>
      <c r="IK229" s="411"/>
      <c r="IL229" s="411"/>
      <c r="IM229" s="411"/>
      <c r="IN229" s="411"/>
      <c r="IO229" s="411"/>
      <c r="IP229" s="411"/>
      <c r="IQ229" s="411"/>
      <c r="IR229" s="411"/>
      <c r="IS229" s="411"/>
      <c r="IT229" s="411"/>
      <c r="IU229" s="411"/>
      <c r="IV229" s="411"/>
      <c r="IW229" s="411"/>
      <c r="IX229" s="411"/>
      <c r="IY229" s="411"/>
      <c r="IZ229" s="411"/>
      <c r="JA229" s="411"/>
      <c r="JB229" s="411"/>
      <c r="JC229" s="411"/>
      <c r="JD229" s="411"/>
      <c r="JE229" s="411"/>
      <c r="JF229" s="411"/>
      <c r="JG229" s="411"/>
      <c r="JH229" s="411"/>
      <c r="JI229" s="411"/>
      <c r="JJ229" s="411"/>
      <c r="JK229" s="411"/>
      <c r="JL229" s="411"/>
      <c r="JM229" s="411"/>
      <c r="JN229" s="411"/>
      <c r="JO229" s="411"/>
      <c r="JP229" s="411"/>
      <c r="JQ229" s="411"/>
      <c r="JR229" s="411"/>
      <c r="JS229" s="411"/>
      <c r="JT229" s="411"/>
      <c r="JU229" s="411"/>
      <c r="JV229" s="411"/>
      <c r="JW229" s="411"/>
      <c r="JX229" s="411"/>
      <c r="JY229" s="411"/>
      <c r="JZ229" s="411"/>
      <c r="KA229" s="411"/>
      <c r="KB229" s="411"/>
      <c r="KC229" s="411"/>
      <c r="KD229" s="411"/>
      <c r="KE229" s="411"/>
      <c r="KF229" s="411"/>
      <c r="KG229" s="411"/>
      <c r="KH229" s="411"/>
      <c r="KI229" s="411"/>
      <c r="KJ229" s="411"/>
      <c r="KK229" s="411"/>
      <c r="KL229" s="411"/>
      <c r="KM229" s="411"/>
      <c r="KN229" s="411"/>
      <c r="KO229" s="411"/>
      <c r="KP229" s="411"/>
      <c r="KQ229" s="411"/>
      <c r="KR229" s="411"/>
      <c r="KS229" s="411"/>
      <c r="KT229" s="411"/>
      <c r="KU229" s="411"/>
      <c r="KV229" s="411"/>
      <c r="KW229" s="411"/>
      <c r="KX229" s="411"/>
      <c r="KY229" s="411"/>
      <c r="KZ229" s="411"/>
      <c r="LA229" s="411"/>
      <c r="LB229" s="411"/>
      <c r="LC229" s="411"/>
      <c r="LD229" s="411"/>
      <c r="LE229" s="411"/>
      <c r="LF229" s="411"/>
      <c r="LG229" s="411"/>
      <c r="LH229" s="411"/>
      <c r="LI229" s="411"/>
      <c r="LJ229" s="411"/>
      <c r="LK229" s="411"/>
      <c r="LL229" s="411"/>
      <c r="LM229" s="411"/>
      <c r="LN229" s="411"/>
      <c r="LO229" s="411"/>
      <c r="LP229" s="411"/>
      <c r="LQ229" s="411"/>
      <c r="LR229" s="411"/>
      <c r="LS229" s="411"/>
      <c r="LT229" s="411"/>
      <c r="LU229" s="411"/>
      <c r="LV229" s="411"/>
      <c r="LW229" s="411"/>
      <c r="LX229" s="411"/>
      <c r="LY229" s="411"/>
      <c r="LZ229" s="411"/>
      <c r="MA229" s="411"/>
      <c r="MB229" s="411"/>
      <c r="MC229" s="411"/>
      <c r="MD229" s="411"/>
      <c r="ME229" s="411"/>
      <c r="MF229" s="411"/>
      <c r="MG229" s="411"/>
      <c r="MH229" s="411"/>
      <c r="MI229" s="411"/>
      <c r="MJ229" s="411"/>
      <c r="MK229" s="411"/>
      <c r="ML229" s="411"/>
      <c r="MM229" s="411"/>
      <c r="MN229" s="411"/>
      <c r="MO229" s="411"/>
      <c r="MP229" s="411"/>
      <c r="MQ229" s="411"/>
      <c r="MR229" s="411"/>
      <c r="MS229" s="411"/>
      <c r="MT229" s="411"/>
      <c r="MU229" s="411"/>
      <c r="MV229" s="411"/>
      <c r="MW229" s="411"/>
    </row>
    <row r="230" s="1" customFormat="true" ht="15" hidden="false" customHeight="false" outlineLevel="0" collapsed="false">
      <c r="A230" s="410" t="s">
        <v>861</v>
      </c>
      <c r="B230" s="411"/>
      <c r="C230" s="411"/>
      <c r="D230" s="411"/>
      <c r="E230" s="411"/>
      <c r="F230" s="411"/>
      <c r="G230" s="411"/>
      <c r="H230" s="411"/>
      <c r="I230" s="411"/>
      <c r="J230" s="411"/>
      <c r="K230" s="411"/>
      <c r="L230" s="411"/>
      <c r="M230" s="411"/>
      <c r="N230" s="411"/>
      <c r="O230" s="411"/>
      <c r="P230" s="411"/>
      <c r="Q230" s="411"/>
      <c r="R230" s="411"/>
      <c r="S230" s="411"/>
      <c r="T230" s="411"/>
      <c r="U230" s="411"/>
      <c r="V230" s="411"/>
      <c r="W230" s="411"/>
      <c r="X230" s="411"/>
      <c r="Y230" s="411"/>
      <c r="Z230" s="411"/>
      <c r="AA230" s="411"/>
      <c r="AB230" s="411"/>
      <c r="AC230" s="411"/>
      <c r="AD230" s="411"/>
      <c r="AE230" s="411"/>
      <c r="AF230" s="411"/>
      <c r="AG230" s="411"/>
      <c r="AH230" s="411"/>
      <c r="AI230" s="411"/>
      <c r="AJ230" s="411"/>
      <c r="AK230" s="411"/>
      <c r="AL230" s="411"/>
      <c r="AM230" s="411"/>
      <c r="AN230" s="411"/>
      <c r="AO230" s="411"/>
      <c r="AP230" s="411"/>
      <c r="AQ230" s="411"/>
      <c r="AR230" s="411"/>
      <c r="AS230" s="411"/>
      <c r="AT230" s="411"/>
      <c r="AU230" s="411"/>
      <c r="AV230" s="411"/>
      <c r="AW230" s="411"/>
      <c r="AX230" s="411"/>
      <c r="AY230" s="411"/>
      <c r="AZ230" s="411"/>
      <c r="BA230" s="411"/>
      <c r="BB230" s="411"/>
      <c r="BC230" s="411"/>
      <c r="BD230" s="411"/>
      <c r="BE230" s="411"/>
      <c r="BF230" s="411"/>
      <c r="BG230" s="411"/>
      <c r="BH230" s="411"/>
      <c r="BI230" s="411"/>
      <c r="BJ230" s="411"/>
      <c r="BK230" s="411"/>
      <c r="BL230" s="411"/>
      <c r="BM230" s="411"/>
      <c r="BN230" s="411"/>
      <c r="BO230" s="411"/>
      <c r="BP230" s="411"/>
      <c r="BQ230" s="411"/>
      <c r="BR230" s="411"/>
      <c r="BS230" s="411"/>
      <c r="BT230" s="411"/>
      <c r="BU230" s="411"/>
      <c r="BV230" s="411"/>
      <c r="BW230" s="411"/>
      <c r="BX230" s="411"/>
      <c r="BY230" s="411"/>
      <c r="BZ230" s="411"/>
      <c r="CA230" s="411"/>
      <c r="CB230" s="411"/>
      <c r="CC230" s="411"/>
      <c r="CD230" s="411"/>
      <c r="CE230" s="411"/>
      <c r="CF230" s="411"/>
      <c r="CG230" s="411"/>
      <c r="CH230" s="411"/>
      <c r="CI230" s="411"/>
      <c r="CJ230" s="411"/>
      <c r="CK230" s="411"/>
      <c r="CL230" s="411"/>
      <c r="CM230" s="411"/>
      <c r="CN230" s="411"/>
      <c r="CO230" s="411"/>
      <c r="CP230" s="411"/>
      <c r="CQ230" s="411"/>
      <c r="CR230" s="411"/>
      <c r="CS230" s="411"/>
      <c r="CT230" s="411"/>
      <c r="CU230" s="411"/>
      <c r="CV230" s="411"/>
      <c r="CW230" s="411"/>
      <c r="CX230" s="411"/>
      <c r="CY230" s="411"/>
      <c r="CZ230" s="411"/>
      <c r="DA230" s="411"/>
      <c r="DB230" s="411"/>
      <c r="DC230" s="411"/>
      <c r="DD230" s="411"/>
      <c r="DE230" s="411"/>
      <c r="DF230" s="411"/>
      <c r="DG230" s="411"/>
      <c r="DH230" s="411"/>
      <c r="DI230" s="411"/>
      <c r="DJ230" s="411"/>
      <c r="DK230" s="411"/>
      <c r="DL230" s="411"/>
      <c r="DM230" s="411"/>
      <c r="DN230" s="411"/>
      <c r="DO230" s="411"/>
      <c r="DP230" s="411"/>
      <c r="DQ230" s="411"/>
      <c r="DR230" s="411"/>
      <c r="DS230" s="411"/>
      <c r="DT230" s="411"/>
      <c r="DU230" s="411"/>
      <c r="DV230" s="411"/>
      <c r="DW230" s="411"/>
      <c r="DX230" s="411"/>
      <c r="DY230" s="411"/>
      <c r="DZ230" s="411"/>
      <c r="EA230" s="411"/>
      <c r="EB230" s="411"/>
      <c r="EC230" s="411"/>
      <c r="ED230" s="411"/>
      <c r="EE230" s="411"/>
      <c r="EF230" s="411"/>
      <c r="EG230" s="411"/>
      <c r="EH230" s="411"/>
      <c r="EI230" s="411"/>
      <c r="EJ230" s="411"/>
      <c r="EK230" s="411"/>
      <c r="EL230" s="411"/>
      <c r="EM230" s="411"/>
      <c r="EN230" s="411"/>
      <c r="EO230" s="411"/>
      <c r="EP230" s="411"/>
      <c r="EQ230" s="411"/>
      <c r="ER230" s="411"/>
      <c r="ES230" s="411"/>
      <c r="ET230" s="411"/>
      <c r="EU230" s="411"/>
      <c r="EV230" s="411"/>
      <c r="EW230" s="411"/>
      <c r="EX230" s="411"/>
      <c r="EY230" s="411"/>
      <c r="EZ230" s="411"/>
      <c r="FA230" s="411"/>
      <c r="FB230" s="411"/>
      <c r="FC230" s="411"/>
      <c r="FD230" s="411"/>
      <c r="FE230" s="411"/>
      <c r="FF230" s="411"/>
      <c r="FG230" s="411"/>
      <c r="FH230" s="411"/>
      <c r="FI230" s="411"/>
      <c r="FJ230" s="411"/>
      <c r="FK230" s="411"/>
      <c r="FL230" s="411"/>
      <c r="FM230" s="411"/>
      <c r="FN230" s="411"/>
      <c r="FO230" s="411"/>
      <c r="FP230" s="411"/>
      <c r="FQ230" s="411"/>
      <c r="FR230" s="411"/>
      <c r="FS230" s="411"/>
      <c r="FT230" s="411"/>
      <c r="FU230" s="411"/>
      <c r="FV230" s="411"/>
      <c r="FW230" s="411"/>
      <c r="FX230" s="411"/>
      <c r="FY230" s="411"/>
      <c r="FZ230" s="411"/>
      <c r="GA230" s="411"/>
      <c r="GB230" s="411"/>
      <c r="GC230" s="411"/>
      <c r="GD230" s="411"/>
      <c r="GE230" s="411"/>
      <c r="GF230" s="411"/>
      <c r="GG230" s="411"/>
      <c r="GH230" s="411"/>
      <c r="GI230" s="411"/>
      <c r="GJ230" s="411"/>
      <c r="GK230" s="411"/>
      <c r="GL230" s="411"/>
      <c r="GM230" s="411"/>
      <c r="GN230" s="411"/>
      <c r="GO230" s="411"/>
      <c r="GP230" s="411"/>
      <c r="GQ230" s="411"/>
      <c r="GR230" s="411"/>
      <c r="GS230" s="411"/>
      <c r="GT230" s="411"/>
      <c r="GU230" s="411"/>
      <c r="GV230" s="411"/>
      <c r="GW230" s="411"/>
      <c r="GX230" s="411"/>
      <c r="GY230" s="411"/>
      <c r="GZ230" s="411"/>
      <c r="HA230" s="411"/>
      <c r="HB230" s="411"/>
      <c r="HC230" s="411"/>
      <c r="HD230" s="411"/>
      <c r="HE230" s="411"/>
      <c r="HF230" s="411"/>
      <c r="HG230" s="411"/>
      <c r="HH230" s="411"/>
      <c r="HI230" s="411"/>
      <c r="HJ230" s="411"/>
      <c r="HK230" s="411"/>
      <c r="HL230" s="411"/>
      <c r="HM230" s="411"/>
      <c r="HN230" s="411"/>
      <c r="HO230" s="411"/>
      <c r="HP230" s="411"/>
      <c r="HQ230" s="411"/>
      <c r="HR230" s="411"/>
      <c r="HS230" s="411"/>
      <c r="HT230" s="411"/>
      <c r="HU230" s="411"/>
      <c r="HV230" s="411"/>
      <c r="HW230" s="411"/>
      <c r="HX230" s="411"/>
      <c r="HY230" s="411"/>
      <c r="HZ230" s="411"/>
      <c r="IA230" s="411"/>
      <c r="IB230" s="411"/>
      <c r="IC230" s="411"/>
      <c r="ID230" s="411"/>
      <c r="IE230" s="411"/>
      <c r="IF230" s="411"/>
      <c r="IG230" s="411"/>
      <c r="IH230" s="411"/>
      <c r="II230" s="411"/>
      <c r="IJ230" s="411"/>
      <c r="IK230" s="411"/>
      <c r="IL230" s="411"/>
      <c r="IM230" s="411"/>
      <c r="IN230" s="411"/>
      <c r="IO230" s="411"/>
      <c r="IP230" s="411"/>
      <c r="IQ230" s="411"/>
      <c r="IR230" s="411"/>
      <c r="IS230" s="411"/>
      <c r="IT230" s="411"/>
      <c r="IU230" s="411"/>
      <c r="IV230" s="411"/>
      <c r="IW230" s="411"/>
      <c r="IX230" s="411"/>
      <c r="IY230" s="411"/>
      <c r="IZ230" s="411"/>
      <c r="JA230" s="411"/>
      <c r="JB230" s="411"/>
      <c r="JC230" s="411"/>
      <c r="JD230" s="411"/>
      <c r="JE230" s="411"/>
      <c r="JF230" s="411"/>
      <c r="JG230" s="411"/>
      <c r="JH230" s="411"/>
      <c r="JI230" s="411"/>
      <c r="JJ230" s="411"/>
      <c r="JK230" s="411"/>
      <c r="JL230" s="411"/>
      <c r="JM230" s="411"/>
      <c r="JN230" s="411"/>
      <c r="JO230" s="411"/>
      <c r="JP230" s="411"/>
      <c r="JQ230" s="411"/>
      <c r="JR230" s="411"/>
      <c r="JS230" s="411"/>
      <c r="JT230" s="411"/>
      <c r="JU230" s="411"/>
      <c r="JV230" s="411"/>
      <c r="JW230" s="411"/>
      <c r="JX230" s="411"/>
      <c r="JY230" s="411"/>
      <c r="JZ230" s="411"/>
      <c r="KA230" s="411"/>
      <c r="KB230" s="411"/>
      <c r="KC230" s="411"/>
      <c r="KD230" s="411"/>
      <c r="KE230" s="411"/>
      <c r="KF230" s="411"/>
      <c r="KG230" s="411"/>
      <c r="KH230" s="411"/>
      <c r="KI230" s="411"/>
      <c r="KJ230" s="411"/>
      <c r="KK230" s="411"/>
      <c r="KL230" s="411"/>
      <c r="KM230" s="411"/>
      <c r="KN230" s="411"/>
      <c r="KO230" s="411"/>
      <c r="KP230" s="411"/>
      <c r="KQ230" s="411"/>
      <c r="KR230" s="411"/>
      <c r="KS230" s="411"/>
      <c r="KT230" s="411"/>
      <c r="KU230" s="411"/>
      <c r="KV230" s="411"/>
      <c r="KW230" s="411"/>
      <c r="KX230" s="411"/>
      <c r="KY230" s="411"/>
      <c r="KZ230" s="411"/>
      <c r="LA230" s="411"/>
      <c r="LB230" s="411"/>
      <c r="LC230" s="411"/>
      <c r="LD230" s="411"/>
      <c r="LE230" s="411"/>
      <c r="LF230" s="411"/>
      <c r="LG230" s="411"/>
      <c r="LH230" s="411"/>
      <c r="LI230" s="411"/>
      <c r="LJ230" s="411"/>
      <c r="LK230" s="411"/>
      <c r="LL230" s="411"/>
      <c r="LM230" s="411"/>
      <c r="LN230" s="411"/>
      <c r="LO230" s="411"/>
      <c r="LP230" s="411"/>
      <c r="LQ230" s="411"/>
      <c r="LR230" s="411"/>
      <c r="LS230" s="411"/>
      <c r="LT230" s="411"/>
      <c r="LU230" s="411"/>
      <c r="LV230" s="411"/>
      <c r="LW230" s="411"/>
      <c r="LX230" s="411"/>
      <c r="LY230" s="411"/>
      <c r="LZ230" s="411"/>
      <c r="MA230" s="411"/>
      <c r="MB230" s="411"/>
      <c r="MC230" s="411"/>
      <c r="MD230" s="411"/>
      <c r="ME230" s="411"/>
      <c r="MF230" s="411"/>
      <c r="MG230" s="411"/>
      <c r="MH230" s="411"/>
      <c r="MI230" s="411"/>
      <c r="MJ230" s="411"/>
      <c r="MK230" s="411"/>
      <c r="ML230" s="411"/>
      <c r="MM230" s="411"/>
      <c r="MN230" s="411"/>
      <c r="MO230" s="411"/>
      <c r="MP230" s="411"/>
      <c r="MQ230" s="411"/>
      <c r="MR230" s="411"/>
      <c r="MS230" s="411"/>
      <c r="MT230" s="411"/>
      <c r="MU230" s="411"/>
      <c r="MV230" s="411"/>
      <c r="MW230" s="411"/>
    </row>
    <row r="231" s="1" customFormat="true" ht="15" hidden="false" customHeight="false" outlineLevel="0" collapsed="false">
      <c r="A231" s="412" t="s">
        <v>862</v>
      </c>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413"/>
      <c r="AJ231" s="413"/>
      <c r="AK231" s="413"/>
      <c r="AL231" s="413"/>
      <c r="AM231" s="413"/>
      <c r="AN231" s="413"/>
      <c r="AO231" s="413"/>
      <c r="AP231" s="413"/>
      <c r="AQ231" s="413"/>
      <c r="AR231" s="413"/>
      <c r="AS231" s="413"/>
      <c r="AT231" s="413"/>
      <c r="AU231" s="413"/>
      <c r="AV231" s="413"/>
      <c r="AW231" s="413"/>
      <c r="AX231" s="413"/>
      <c r="AY231" s="413"/>
      <c r="AZ231" s="413"/>
      <c r="BA231" s="413"/>
      <c r="BB231" s="413"/>
      <c r="BC231" s="413"/>
      <c r="BD231" s="413"/>
      <c r="BE231" s="413"/>
      <c r="BF231" s="413"/>
      <c r="BG231" s="413"/>
      <c r="BH231" s="413"/>
      <c r="BI231" s="413"/>
      <c r="BJ231" s="413"/>
      <c r="BK231" s="413"/>
      <c r="BL231" s="413"/>
      <c r="BM231" s="413"/>
      <c r="BN231" s="413"/>
      <c r="BO231" s="413"/>
      <c r="BP231" s="413"/>
      <c r="BQ231" s="413"/>
      <c r="BR231" s="413"/>
      <c r="BS231" s="413"/>
      <c r="BT231" s="413"/>
      <c r="BU231" s="413"/>
      <c r="BV231" s="413"/>
      <c r="BW231" s="413"/>
      <c r="BX231" s="413"/>
      <c r="BY231" s="413"/>
      <c r="BZ231" s="413"/>
      <c r="CA231" s="413"/>
      <c r="CB231" s="413"/>
      <c r="CC231" s="413"/>
      <c r="CD231" s="413"/>
      <c r="CE231" s="413"/>
      <c r="CF231" s="413"/>
      <c r="CG231" s="413"/>
      <c r="CH231" s="413"/>
      <c r="CI231" s="413"/>
      <c r="CJ231" s="413"/>
      <c r="CK231" s="413"/>
      <c r="CL231" s="413"/>
      <c r="CM231" s="413"/>
      <c r="CN231" s="413"/>
      <c r="CO231" s="413"/>
      <c r="CP231" s="413"/>
      <c r="CQ231" s="413"/>
      <c r="CR231" s="413"/>
      <c r="CS231" s="413"/>
      <c r="CT231" s="413"/>
      <c r="CU231" s="413"/>
      <c r="CV231" s="413"/>
      <c r="CW231" s="413"/>
      <c r="CX231" s="413"/>
      <c r="CY231" s="413"/>
      <c r="CZ231" s="413"/>
      <c r="DA231" s="413"/>
      <c r="DB231" s="413"/>
      <c r="DC231" s="413"/>
      <c r="DD231" s="413"/>
      <c r="DE231" s="413"/>
      <c r="DF231" s="413"/>
      <c r="DG231" s="413"/>
      <c r="DH231" s="413"/>
      <c r="DI231" s="413"/>
      <c r="DJ231" s="413"/>
      <c r="DK231" s="413"/>
      <c r="DL231" s="413"/>
      <c r="DM231" s="413"/>
      <c r="DN231" s="413"/>
      <c r="DO231" s="413"/>
      <c r="DP231" s="413"/>
      <c r="DQ231" s="413"/>
      <c r="DR231" s="413"/>
      <c r="DS231" s="413"/>
      <c r="DT231" s="413"/>
      <c r="DU231" s="413"/>
      <c r="DV231" s="413"/>
      <c r="DW231" s="413"/>
      <c r="DX231" s="413"/>
      <c r="DY231" s="413"/>
      <c r="DZ231" s="413"/>
      <c r="EA231" s="413"/>
      <c r="EB231" s="413"/>
      <c r="EC231" s="413"/>
      <c r="ED231" s="413"/>
      <c r="EE231" s="413"/>
      <c r="EF231" s="413"/>
      <c r="EG231" s="413"/>
      <c r="EH231" s="413"/>
      <c r="EI231" s="413"/>
      <c r="EJ231" s="413"/>
      <c r="EK231" s="413"/>
      <c r="EL231" s="413"/>
      <c r="EM231" s="413"/>
      <c r="EN231" s="413"/>
      <c r="EO231" s="413"/>
      <c r="EP231" s="413"/>
      <c r="EQ231" s="413"/>
      <c r="ER231" s="413"/>
      <c r="ES231" s="413"/>
      <c r="ET231" s="413"/>
      <c r="EU231" s="413"/>
      <c r="EV231" s="413"/>
      <c r="EW231" s="413"/>
      <c r="EX231" s="413"/>
      <c r="EY231" s="413"/>
      <c r="EZ231" s="413"/>
      <c r="FA231" s="413"/>
      <c r="FB231" s="413"/>
      <c r="FC231" s="413"/>
      <c r="FD231" s="413"/>
      <c r="FE231" s="413"/>
      <c r="FF231" s="413"/>
      <c r="FG231" s="413"/>
      <c r="FH231" s="413"/>
      <c r="FI231" s="413"/>
      <c r="FJ231" s="413"/>
      <c r="FK231" s="413"/>
      <c r="FL231" s="413"/>
      <c r="FM231" s="413"/>
      <c r="FN231" s="413"/>
      <c r="FO231" s="413"/>
      <c r="FP231" s="413"/>
      <c r="FQ231" s="413"/>
      <c r="FR231" s="413"/>
      <c r="FS231" s="413"/>
      <c r="FT231" s="413"/>
      <c r="FU231" s="413"/>
      <c r="FV231" s="413"/>
      <c r="FW231" s="413"/>
      <c r="FX231" s="413"/>
      <c r="FY231" s="413"/>
      <c r="FZ231" s="413"/>
      <c r="GA231" s="413"/>
      <c r="GB231" s="413"/>
      <c r="GC231" s="413"/>
      <c r="GD231" s="413"/>
      <c r="GE231" s="413"/>
      <c r="GF231" s="413"/>
      <c r="GG231" s="413"/>
      <c r="GH231" s="413"/>
      <c r="GI231" s="413"/>
      <c r="GJ231" s="413"/>
      <c r="GK231" s="413"/>
      <c r="GL231" s="413"/>
      <c r="GM231" s="413"/>
      <c r="GN231" s="413"/>
      <c r="GO231" s="413"/>
      <c r="GP231" s="413"/>
      <c r="GQ231" s="413"/>
      <c r="GR231" s="413"/>
      <c r="GS231" s="413"/>
      <c r="GT231" s="413"/>
      <c r="GU231" s="413"/>
      <c r="GV231" s="413"/>
      <c r="GW231" s="413"/>
      <c r="GX231" s="413"/>
      <c r="GY231" s="413"/>
      <c r="GZ231" s="413"/>
      <c r="HA231" s="413"/>
      <c r="HB231" s="413"/>
      <c r="HC231" s="413"/>
      <c r="HD231" s="413"/>
      <c r="HE231" s="413"/>
      <c r="HF231" s="413"/>
      <c r="HG231" s="413"/>
      <c r="HH231" s="413"/>
      <c r="HI231" s="413"/>
      <c r="HJ231" s="413"/>
      <c r="HK231" s="413"/>
      <c r="HL231" s="413"/>
      <c r="HM231" s="413"/>
      <c r="HN231" s="413"/>
      <c r="HO231" s="413"/>
      <c r="HP231" s="413"/>
      <c r="HQ231" s="413"/>
      <c r="HR231" s="413"/>
      <c r="HS231" s="413"/>
      <c r="HT231" s="413"/>
      <c r="HU231" s="413"/>
      <c r="HV231" s="413"/>
      <c r="HW231" s="413"/>
      <c r="HX231" s="413"/>
      <c r="HY231" s="413"/>
      <c r="HZ231" s="413"/>
      <c r="IA231" s="413"/>
      <c r="IB231" s="413"/>
      <c r="IC231" s="413"/>
      <c r="ID231" s="413"/>
      <c r="IE231" s="413"/>
      <c r="IF231" s="413"/>
      <c r="IG231" s="413"/>
      <c r="IH231" s="413"/>
      <c r="II231" s="413"/>
      <c r="IJ231" s="413"/>
      <c r="IK231" s="413"/>
      <c r="IL231" s="413"/>
      <c r="IM231" s="413"/>
      <c r="IN231" s="413"/>
      <c r="IO231" s="413"/>
      <c r="IP231" s="413"/>
      <c r="IQ231" s="413"/>
      <c r="IR231" s="413"/>
      <c r="IS231" s="413"/>
      <c r="IT231" s="413"/>
      <c r="IU231" s="413"/>
      <c r="IV231" s="413"/>
      <c r="IW231" s="413"/>
      <c r="IX231" s="413"/>
      <c r="IY231" s="413"/>
      <c r="IZ231" s="413"/>
      <c r="JA231" s="413"/>
      <c r="JB231" s="413"/>
      <c r="JC231" s="413"/>
      <c r="JD231" s="413"/>
      <c r="JE231" s="413"/>
      <c r="JF231" s="413"/>
      <c r="JG231" s="413"/>
      <c r="JH231" s="413"/>
      <c r="JI231" s="413"/>
      <c r="JJ231" s="413"/>
      <c r="JK231" s="413"/>
      <c r="JL231" s="413"/>
      <c r="JM231" s="413"/>
      <c r="JN231" s="413"/>
      <c r="JO231" s="413"/>
      <c r="JP231" s="413"/>
      <c r="JQ231" s="413"/>
      <c r="JR231" s="413"/>
      <c r="JS231" s="413"/>
      <c r="JT231" s="413"/>
      <c r="JU231" s="413"/>
      <c r="JV231" s="413"/>
      <c r="JW231" s="413"/>
      <c r="JX231" s="413"/>
      <c r="JY231" s="413"/>
      <c r="JZ231" s="413"/>
      <c r="KA231" s="413"/>
      <c r="KB231" s="413"/>
      <c r="KC231" s="413"/>
      <c r="KD231" s="413"/>
      <c r="KE231" s="413"/>
      <c r="KF231" s="413"/>
      <c r="KG231" s="413"/>
      <c r="KH231" s="413"/>
      <c r="KI231" s="413"/>
      <c r="KJ231" s="413"/>
      <c r="KK231" s="413"/>
      <c r="KL231" s="413"/>
      <c r="KM231" s="413"/>
      <c r="KN231" s="413"/>
      <c r="KO231" s="413"/>
      <c r="KP231" s="413"/>
      <c r="KQ231" s="413"/>
      <c r="KR231" s="413"/>
      <c r="KS231" s="413"/>
      <c r="KT231" s="413"/>
      <c r="KU231" s="413"/>
      <c r="KV231" s="413"/>
      <c r="KW231" s="413"/>
      <c r="KX231" s="413"/>
      <c r="KY231" s="413"/>
      <c r="KZ231" s="413"/>
      <c r="LA231" s="413"/>
      <c r="LB231" s="413"/>
      <c r="LC231" s="413"/>
      <c r="LD231" s="413"/>
      <c r="LE231" s="413"/>
      <c r="LF231" s="413"/>
      <c r="LG231" s="413"/>
      <c r="LH231" s="413"/>
      <c r="LI231" s="413"/>
      <c r="LJ231" s="413"/>
      <c r="LK231" s="413"/>
      <c r="LL231" s="413"/>
      <c r="LM231" s="413"/>
      <c r="LN231" s="413"/>
      <c r="LO231" s="413"/>
      <c r="LP231" s="413"/>
      <c r="LQ231" s="413"/>
      <c r="LR231" s="413"/>
      <c r="LS231" s="413"/>
      <c r="LT231" s="413"/>
      <c r="LU231" s="413"/>
      <c r="LV231" s="413"/>
      <c r="LW231" s="413"/>
      <c r="LX231" s="413"/>
      <c r="LY231" s="413"/>
      <c r="LZ231" s="413"/>
      <c r="MA231" s="413"/>
      <c r="MB231" s="413"/>
      <c r="MC231" s="413"/>
      <c r="MD231" s="413"/>
      <c r="ME231" s="413"/>
      <c r="MF231" s="413"/>
      <c r="MG231" s="413"/>
      <c r="MH231" s="413"/>
      <c r="MI231" s="413"/>
      <c r="MJ231" s="413"/>
      <c r="MK231" s="413"/>
      <c r="ML231" s="413"/>
      <c r="MM231" s="413"/>
      <c r="MN231" s="413"/>
      <c r="MO231" s="413"/>
      <c r="MP231" s="413"/>
      <c r="MQ231" s="413"/>
      <c r="MR231" s="413"/>
      <c r="MS231" s="413"/>
      <c r="MT231" s="413"/>
      <c r="MU231" s="413"/>
      <c r="MV231" s="413"/>
      <c r="MW231" s="413"/>
    </row>
    <row r="232" s="1" customFormat="true" ht="15" hidden="false" customHeight="false" outlineLevel="0" collapsed="false">
      <c r="A232" s="410" t="s">
        <v>863</v>
      </c>
      <c r="B232" s="411"/>
      <c r="C232" s="411"/>
      <c r="D232" s="411"/>
      <c r="E232" s="411"/>
      <c r="F232" s="411"/>
      <c r="G232" s="411"/>
      <c r="H232" s="411"/>
      <c r="I232" s="411"/>
      <c r="J232" s="411"/>
      <c r="K232" s="411"/>
      <c r="L232" s="411"/>
      <c r="M232" s="411"/>
      <c r="N232" s="411"/>
      <c r="O232" s="411"/>
      <c r="P232" s="411"/>
      <c r="Q232" s="411"/>
      <c r="R232" s="411"/>
      <c r="S232" s="411"/>
      <c r="T232" s="411"/>
      <c r="U232" s="411"/>
      <c r="V232" s="411"/>
      <c r="W232" s="411"/>
      <c r="X232" s="411"/>
      <c r="Y232" s="411"/>
      <c r="Z232" s="411"/>
      <c r="AA232" s="411"/>
      <c r="AB232" s="411"/>
      <c r="AC232" s="411"/>
      <c r="AD232" s="411"/>
      <c r="AE232" s="411"/>
      <c r="AF232" s="411"/>
      <c r="AG232" s="411"/>
      <c r="AH232" s="411"/>
      <c r="AI232" s="411"/>
      <c r="AJ232" s="411"/>
      <c r="AK232" s="411"/>
      <c r="AL232" s="411"/>
      <c r="AM232" s="411"/>
      <c r="AN232" s="411"/>
      <c r="AO232" s="411"/>
      <c r="AP232" s="411"/>
      <c r="AQ232" s="411"/>
      <c r="AR232" s="411"/>
      <c r="AS232" s="411"/>
      <c r="AT232" s="411"/>
      <c r="AU232" s="411"/>
      <c r="AV232" s="411"/>
      <c r="AW232" s="411"/>
      <c r="AX232" s="411"/>
      <c r="AY232" s="411"/>
      <c r="AZ232" s="411"/>
      <c r="BA232" s="411"/>
      <c r="BB232" s="411"/>
      <c r="BC232" s="411"/>
      <c r="BD232" s="411"/>
      <c r="BE232" s="411"/>
      <c r="BF232" s="411"/>
      <c r="BG232" s="411"/>
      <c r="BH232" s="411"/>
      <c r="BI232" s="411"/>
      <c r="BJ232" s="411"/>
      <c r="BK232" s="411"/>
      <c r="BL232" s="411"/>
      <c r="BM232" s="411"/>
      <c r="BN232" s="411"/>
      <c r="BO232" s="411"/>
      <c r="BP232" s="411"/>
      <c r="BQ232" s="411"/>
      <c r="BR232" s="411"/>
      <c r="BS232" s="411"/>
      <c r="BT232" s="411"/>
      <c r="BU232" s="411"/>
      <c r="BV232" s="411"/>
      <c r="BW232" s="411"/>
      <c r="BX232" s="411"/>
      <c r="BY232" s="411"/>
      <c r="BZ232" s="411"/>
      <c r="CA232" s="411"/>
      <c r="CB232" s="411"/>
      <c r="CC232" s="411"/>
      <c r="CD232" s="411"/>
      <c r="CE232" s="411"/>
      <c r="CF232" s="411"/>
      <c r="CG232" s="411"/>
      <c r="CH232" s="411"/>
      <c r="CI232" s="411"/>
      <c r="CJ232" s="411"/>
      <c r="CK232" s="411"/>
      <c r="CL232" s="411"/>
      <c r="CM232" s="411"/>
      <c r="CN232" s="411"/>
      <c r="CO232" s="411"/>
      <c r="CP232" s="411"/>
      <c r="CQ232" s="411"/>
      <c r="CR232" s="411"/>
      <c r="CS232" s="411"/>
      <c r="CT232" s="411"/>
      <c r="CU232" s="411"/>
      <c r="CV232" s="411"/>
      <c r="CW232" s="411"/>
      <c r="CX232" s="411"/>
      <c r="CY232" s="411"/>
      <c r="CZ232" s="411"/>
      <c r="DA232" s="411"/>
      <c r="DB232" s="411"/>
      <c r="DC232" s="411"/>
      <c r="DD232" s="411"/>
      <c r="DE232" s="411"/>
      <c r="DF232" s="411"/>
      <c r="DG232" s="411"/>
      <c r="DH232" s="411"/>
      <c r="DI232" s="411"/>
      <c r="DJ232" s="411"/>
      <c r="DK232" s="411"/>
      <c r="DL232" s="411"/>
      <c r="DM232" s="411"/>
      <c r="DN232" s="411"/>
      <c r="DO232" s="411"/>
      <c r="DP232" s="411"/>
      <c r="DQ232" s="411"/>
      <c r="DR232" s="411"/>
      <c r="DS232" s="411"/>
      <c r="DT232" s="411"/>
      <c r="DU232" s="411"/>
      <c r="DV232" s="411"/>
      <c r="DW232" s="411"/>
      <c r="DX232" s="411"/>
      <c r="DY232" s="411"/>
      <c r="DZ232" s="411"/>
      <c r="EA232" s="411"/>
      <c r="EB232" s="411"/>
      <c r="EC232" s="411"/>
      <c r="ED232" s="411"/>
      <c r="EE232" s="411"/>
      <c r="EF232" s="411"/>
      <c r="EG232" s="411"/>
      <c r="EH232" s="411"/>
      <c r="EI232" s="411"/>
      <c r="EJ232" s="411"/>
      <c r="EK232" s="411"/>
      <c r="EL232" s="411"/>
      <c r="EM232" s="411"/>
      <c r="EN232" s="411"/>
      <c r="EO232" s="411"/>
      <c r="EP232" s="411"/>
      <c r="EQ232" s="411"/>
      <c r="ER232" s="411"/>
      <c r="ES232" s="411"/>
      <c r="ET232" s="411"/>
      <c r="EU232" s="411"/>
      <c r="EV232" s="411"/>
      <c r="EW232" s="411"/>
      <c r="EX232" s="411"/>
      <c r="EY232" s="411"/>
      <c r="EZ232" s="411"/>
      <c r="FA232" s="411"/>
      <c r="FB232" s="411"/>
      <c r="FC232" s="411"/>
      <c r="FD232" s="411"/>
      <c r="FE232" s="411"/>
      <c r="FF232" s="411"/>
      <c r="FG232" s="411"/>
      <c r="FH232" s="411"/>
      <c r="FI232" s="411"/>
      <c r="FJ232" s="411"/>
      <c r="FK232" s="411"/>
      <c r="FL232" s="411"/>
      <c r="FM232" s="411"/>
      <c r="FN232" s="411"/>
      <c r="FO232" s="411"/>
      <c r="FP232" s="411"/>
      <c r="FQ232" s="411"/>
      <c r="FR232" s="411"/>
      <c r="FS232" s="411"/>
      <c r="FT232" s="411"/>
      <c r="FU232" s="411"/>
      <c r="FV232" s="411"/>
      <c r="FW232" s="411"/>
      <c r="FX232" s="411"/>
      <c r="FY232" s="411"/>
      <c r="FZ232" s="411"/>
      <c r="GA232" s="411"/>
      <c r="GB232" s="411"/>
      <c r="GC232" s="411"/>
      <c r="GD232" s="411"/>
      <c r="GE232" s="411"/>
      <c r="GF232" s="411"/>
      <c r="GG232" s="411"/>
      <c r="GH232" s="411"/>
      <c r="GI232" s="411"/>
      <c r="GJ232" s="411"/>
      <c r="GK232" s="411"/>
      <c r="GL232" s="411"/>
      <c r="GM232" s="411"/>
      <c r="GN232" s="411"/>
      <c r="GO232" s="411"/>
      <c r="GP232" s="411"/>
      <c r="GQ232" s="411"/>
      <c r="GR232" s="411"/>
      <c r="GS232" s="411"/>
      <c r="GT232" s="411"/>
      <c r="GU232" s="411"/>
      <c r="GV232" s="411"/>
      <c r="GW232" s="411"/>
      <c r="GX232" s="411"/>
      <c r="GY232" s="411"/>
      <c r="GZ232" s="411"/>
      <c r="HA232" s="411"/>
      <c r="HB232" s="411"/>
      <c r="HC232" s="411"/>
      <c r="HD232" s="411"/>
      <c r="HE232" s="411"/>
      <c r="HF232" s="411"/>
      <c r="HG232" s="411"/>
      <c r="HH232" s="411"/>
      <c r="HI232" s="411"/>
      <c r="HJ232" s="411"/>
      <c r="HK232" s="411"/>
      <c r="HL232" s="411"/>
      <c r="HM232" s="411"/>
      <c r="HN232" s="411"/>
      <c r="HO232" s="411"/>
      <c r="HP232" s="411"/>
      <c r="HQ232" s="411"/>
      <c r="HR232" s="411"/>
      <c r="HS232" s="411"/>
      <c r="HT232" s="411"/>
      <c r="HU232" s="411"/>
      <c r="HV232" s="411"/>
      <c r="HW232" s="411"/>
      <c r="HX232" s="411"/>
      <c r="HY232" s="411"/>
      <c r="HZ232" s="411"/>
      <c r="IA232" s="411"/>
      <c r="IB232" s="411"/>
      <c r="IC232" s="411"/>
      <c r="ID232" s="411"/>
      <c r="IE232" s="411"/>
      <c r="IF232" s="411"/>
      <c r="IG232" s="411"/>
      <c r="IH232" s="411"/>
      <c r="II232" s="411"/>
      <c r="IJ232" s="411"/>
      <c r="IK232" s="411"/>
      <c r="IL232" s="411"/>
      <c r="IM232" s="411"/>
      <c r="IN232" s="411"/>
      <c r="IO232" s="411"/>
      <c r="IP232" s="411"/>
      <c r="IQ232" s="411"/>
      <c r="IR232" s="411"/>
      <c r="IS232" s="411"/>
      <c r="IT232" s="411"/>
      <c r="IU232" s="411"/>
      <c r="IV232" s="411"/>
      <c r="IW232" s="411"/>
      <c r="IX232" s="411"/>
      <c r="IY232" s="411"/>
      <c r="IZ232" s="411"/>
      <c r="JA232" s="411"/>
      <c r="JB232" s="411"/>
      <c r="JC232" s="411"/>
      <c r="JD232" s="411"/>
      <c r="JE232" s="411"/>
      <c r="JF232" s="411"/>
      <c r="JG232" s="411"/>
      <c r="JH232" s="411"/>
      <c r="JI232" s="411"/>
      <c r="JJ232" s="411"/>
      <c r="JK232" s="411"/>
      <c r="JL232" s="411"/>
      <c r="JM232" s="411"/>
      <c r="JN232" s="411"/>
      <c r="JO232" s="411"/>
      <c r="JP232" s="411"/>
      <c r="JQ232" s="411"/>
      <c r="JR232" s="411"/>
      <c r="JS232" s="411"/>
      <c r="JT232" s="411"/>
      <c r="JU232" s="411"/>
      <c r="JV232" s="411"/>
      <c r="JW232" s="411"/>
      <c r="JX232" s="411"/>
      <c r="JY232" s="411"/>
      <c r="JZ232" s="411"/>
      <c r="KA232" s="411"/>
      <c r="KB232" s="411"/>
      <c r="KC232" s="411"/>
      <c r="KD232" s="411"/>
      <c r="KE232" s="411"/>
      <c r="KF232" s="411"/>
      <c r="KG232" s="411"/>
      <c r="KH232" s="411"/>
      <c r="KI232" s="411"/>
      <c r="KJ232" s="411"/>
      <c r="KK232" s="411"/>
      <c r="KL232" s="411"/>
      <c r="KM232" s="411"/>
      <c r="KN232" s="411"/>
      <c r="KO232" s="411"/>
      <c r="KP232" s="411"/>
      <c r="KQ232" s="411"/>
      <c r="KR232" s="411"/>
      <c r="KS232" s="411"/>
      <c r="KT232" s="411"/>
      <c r="KU232" s="411"/>
      <c r="KV232" s="411"/>
      <c r="KW232" s="411"/>
      <c r="KX232" s="411"/>
      <c r="KY232" s="411"/>
      <c r="KZ232" s="411"/>
      <c r="LA232" s="411"/>
      <c r="LB232" s="411"/>
      <c r="LC232" s="411"/>
      <c r="LD232" s="411"/>
      <c r="LE232" s="411"/>
      <c r="LF232" s="411"/>
      <c r="LG232" s="411"/>
      <c r="LH232" s="411"/>
      <c r="LI232" s="411"/>
      <c r="LJ232" s="411"/>
      <c r="LK232" s="411"/>
      <c r="LL232" s="411"/>
      <c r="LM232" s="411"/>
      <c r="LN232" s="411"/>
      <c r="LO232" s="411"/>
      <c r="LP232" s="411"/>
      <c r="LQ232" s="411"/>
      <c r="LR232" s="411"/>
      <c r="LS232" s="411"/>
      <c r="LT232" s="411"/>
      <c r="LU232" s="411"/>
      <c r="LV232" s="411"/>
      <c r="LW232" s="411"/>
      <c r="LX232" s="411"/>
      <c r="LY232" s="411"/>
      <c r="LZ232" s="411"/>
      <c r="MA232" s="411"/>
      <c r="MB232" s="411"/>
      <c r="MC232" s="411"/>
      <c r="MD232" s="411"/>
      <c r="ME232" s="411"/>
      <c r="MF232" s="411"/>
      <c r="MG232" s="411"/>
      <c r="MH232" s="411"/>
      <c r="MI232" s="411"/>
      <c r="MJ232" s="411"/>
      <c r="MK232" s="411"/>
      <c r="ML232" s="411"/>
      <c r="MM232" s="411"/>
      <c r="MN232" s="411"/>
      <c r="MO232" s="411"/>
      <c r="MP232" s="411"/>
      <c r="MQ232" s="411"/>
      <c r="MR232" s="411"/>
      <c r="MS232" s="411"/>
      <c r="MT232" s="411"/>
      <c r="MU232" s="411"/>
      <c r="MV232" s="411"/>
      <c r="MW232" s="411"/>
    </row>
    <row r="233" s="1" customFormat="true" ht="15" hidden="false" customHeight="false" outlineLevel="0" collapsed="false">
      <c r="A233" s="410" t="s">
        <v>864</v>
      </c>
      <c r="B233" s="411"/>
      <c r="C233" s="411"/>
      <c r="D233" s="411"/>
      <c r="E233" s="411"/>
      <c r="F233" s="411"/>
      <c r="G233" s="411"/>
      <c r="H233" s="411"/>
      <c r="I233" s="411"/>
      <c r="J233" s="411"/>
      <c r="K233" s="411"/>
      <c r="L233" s="411"/>
      <c r="M233" s="411"/>
      <c r="N233" s="411"/>
      <c r="O233" s="411"/>
      <c r="P233" s="411"/>
      <c r="Q233" s="411"/>
      <c r="R233" s="411"/>
      <c r="S233" s="411"/>
      <c r="T233" s="411"/>
      <c r="U233" s="411"/>
      <c r="V233" s="411"/>
      <c r="W233" s="411"/>
      <c r="X233" s="411"/>
      <c r="Y233" s="411"/>
      <c r="Z233" s="411"/>
      <c r="AA233" s="411"/>
      <c r="AB233" s="411"/>
      <c r="AC233" s="411"/>
      <c r="AD233" s="411"/>
      <c r="AE233" s="411"/>
      <c r="AF233" s="411"/>
      <c r="AG233" s="411"/>
      <c r="AH233" s="411"/>
      <c r="AI233" s="411"/>
      <c r="AJ233" s="411"/>
      <c r="AK233" s="411"/>
      <c r="AL233" s="411"/>
      <c r="AM233" s="411"/>
      <c r="AN233" s="411"/>
      <c r="AO233" s="411"/>
      <c r="AP233" s="411"/>
      <c r="AQ233" s="411"/>
      <c r="AR233" s="411"/>
      <c r="AS233" s="411"/>
      <c r="AT233" s="411"/>
      <c r="AU233" s="411"/>
      <c r="AV233" s="411"/>
      <c r="AW233" s="411"/>
      <c r="AX233" s="411"/>
      <c r="AY233" s="411"/>
      <c r="AZ233" s="411"/>
      <c r="BA233" s="411"/>
      <c r="BB233" s="411"/>
      <c r="BC233" s="411"/>
      <c r="BD233" s="411"/>
      <c r="BE233" s="411"/>
      <c r="BF233" s="411"/>
      <c r="BG233" s="411"/>
      <c r="BH233" s="411"/>
      <c r="BI233" s="411"/>
      <c r="BJ233" s="411"/>
      <c r="BK233" s="411"/>
      <c r="BL233" s="411"/>
      <c r="BM233" s="411"/>
      <c r="BN233" s="411"/>
      <c r="BO233" s="411"/>
      <c r="BP233" s="411"/>
      <c r="BQ233" s="411"/>
      <c r="BR233" s="411"/>
      <c r="BS233" s="411"/>
      <c r="BT233" s="411"/>
      <c r="BU233" s="411"/>
      <c r="BV233" s="411"/>
      <c r="BW233" s="411"/>
      <c r="BX233" s="411"/>
      <c r="BY233" s="411"/>
      <c r="BZ233" s="411"/>
      <c r="CA233" s="411"/>
      <c r="CB233" s="411"/>
      <c r="CC233" s="411"/>
      <c r="CD233" s="411"/>
      <c r="CE233" s="411"/>
      <c r="CF233" s="411"/>
      <c r="CG233" s="411"/>
      <c r="CH233" s="411"/>
      <c r="CI233" s="411"/>
      <c r="CJ233" s="411"/>
      <c r="CK233" s="411"/>
      <c r="CL233" s="411"/>
      <c r="CM233" s="411"/>
      <c r="CN233" s="411"/>
      <c r="CO233" s="411"/>
      <c r="CP233" s="411"/>
      <c r="CQ233" s="411"/>
      <c r="CR233" s="411"/>
      <c r="CS233" s="411"/>
      <c r="CT233" s="411"/>
      <c r="CU233" s="411"/>
      <c r="CV233" s="411"/>
      <c r="CW233" s="411"/>
      <c r="CX233" s="411"/>
      <c r="CY233" s="411"/>
      <c r="CZ233" s="411"/>
      <c r="DA233" s="411"/>
      <c r="DB233" s="411"/>
      <c r="DC233" s="411"/>
      <c r="DD233" s="411"/>
      <c r="DE233" s="411"/>
      <c r="DF233" s="411"/>
      <c r="DG233" s="411"/>
      <c r="DH233" s="411"/>
      <c r="DI233" s="411"/>
      <c r="DJ233" s="411"/>
      <c r="DK233" s="411"/>
      <c r="DL233" s="411"/>
      <c r="DM233" s="411"/>
      <c r="DN233" s="411"/>
      <c r="DO233" s="411"/>
      <c r="DP233" s="411"/>
      <c r="DQ233" s="411"/>
      <c r="DR233" s="411"/>
      <c r="DS233" s="411"/>
      <c r="DT233" s="411"/>
      <c r="DU233" s="411"/>
      <c r="DV233" s="411"/>
      <c r="DW233" s="411"/>
      <c r="DX233" s="411"/>
      <c r="DY233" s="411"/>
      <c r="DZ233" s="411"/>
      <c r="EA233" s="411"/>
      <c r="EB233" s="411"/>
      <c r="EC233" s="411"/>
      <c r="ED233" s="411"/>
      <c r="EE233" s="411"/>
      <c r="EF233" s="411"/>
      <c r="EG233" s="411"/>
      <c r="EH233" s="411"/>
      <c r="EI233" s="411"/>
      <c r="EJ233" s="411"/>
      <c r="EK233" s="411"/>
      <c r="EL233" s="411"/>
      <c r="EM233" s="411"/>
      <c r="EN233" s="411"/>
      <c r="EO233" s="411"/>
      <c r="EP233" s="411"/>
      <c r="EQ233" s="411"/>
      <c r="ER233" s="411"/>
      <c r="ES233" s="411"/>
      <c r="ET233" s="411"/>
      <c r="EU233" s="411"/>
      <c r="EV233" s="411"/>
      <c r="EW233" s="411"/>
      <c r="EX233" s="411"/>
      <c r="EY233" s="411"/>
      <c r="EZ233" s="411"/>
      <c r="FA233" s="411"/>
      <c r="FB233" s="411"/>
      <c r="FC233" s="411"/>
      <c r="FD233" s="411"/>
      <c r="FE233" s="411"/>
      <c r="FF233" s="411"/>
      <c r="FG233" s="411"/>
      <c r="FH233" s="411"/>
      <c r="FI233" s="411"/>
      <c r="FJ233" s="411"/>
      <c r="FK233" s="411"/>
      <c r="FL233" s="411"/>
      <c r="FM233" s="411"/>
      <c r="FN233" s="411"/>
      <c r="FO233" s="411"/>
      <c r="FP233" s="411"/>
      <c r="FQ233" s="411"/>
      <c r="FR233" s="411"/>
      <c r="FS233" s="411"/>
      <c r="FT233" s="411"/>
      <c r="FU233" s="411"/>
      <c r="FV233" s="411"/>
      <c r="FW233" s="411"/>
      <c r="FX233" s="411"/>
      <c r="FY233" s="411"/>
      <c r="FZ233" s="411"/>
      <c r="GA233" s="411"/>
      <c r="GB233" s="411"/>
      <c r="GC233" s="411"/>
      <c r="GD233" s="411"/>
      <c r="GE233" s="411"/>
      <c r="GF233" s="411"/>
      <c r="GG233" s="411"/>
      <c r="GH233" s="411"/>
      <c r="GI233" s="411"/>
      <c r="GJ233" s="411"/>
      <c r="GK233" s="411"/>
      <c r="GL233" s="411"/>
      <c r="GM233" s="411"/>
      <c r="GN233" s="411"/>
      <c r="GO233" s="411"/>
      <c r="GP233" s="411"/>
      <c r="GQ233" s="411"/>
      <c r="GR233" s="411"/>
      <c r="GS233" s="411"/>
      <c r="GT233" s="411"/>
      <c r="GU233" s="411"/>
      <c r="GV233" s="411"/>
      <c r="GW233" s="411"/>
      <c r="GX233" s="411"/>
      <c r="GY233" s="411"/>
      <c r="GZ233" s="411"/>
      <c r="HA233" s="411"/>
      <c r="HB233" s="411"/>
      <c r="HC233" s="411"/>
      <c r="HD233" s="411"/>
      <c r="HE233" s="411"/>
      <c r="HF233" s="411"/>
      <c r="HG233" s="411"/>
      <c r="HH233" s="411"/>
      <c r="HI233" s="411"/>
      <c r="HJ233" s="411"/>
      <c r="HK233" s="411"/>
      <c r="HL233" s="411"/>
      <c r="HM233" s="411"/>
      <c r="HN233" s="411"/>
      <c r="HO233" s="411"/>
      <c r="HP233" s="411"/>
      <c r="HQ233" s="411"/>
      <c r="HR233" s="411"/>
      <c r="HS233" s="411"/>
      <c r="HT233" s="411"/>
      <c r="HU233" s="411"/>
      <c r="HV233" s="411"/>
      <c r="HW233" s="411"/>
      <c r="HX233" s="411"/>
      <c r="HY233" s="411"/>
      <c r="HZ233" s="411"/>
      <c r="IA233" s="411"/>
      <c r="IB233" s="411"/>
      <c r="IC233" s="411"/>
      <c r="ID233" s="411"/>
      <c r="IE233" s="411"/>
      <c r="IF233" s="411"/>
      <c r="IG233" s="411"/>
      <c r="IH233" s="411"/>
      <c r="II233" s="411"/>
      <c r="IJ233" s="411"/>
      <c r="IK233" s="411"/>
      <c r="IL233" s="411"/>
      <c r="IM233" s="411"/>
      <c r="IN233" s="411"/>
      <c r="IO233" s="411"/>
      <c r="IP233" s="411"/>
      <c r="IQ233" s="411"/>
      <c r="IR233" s="411"/>
      <c r="IS233" s="411"/>
      <c r="IT233" s="411"/>
      <c r="IU233" s="411"/>
      <c r="IV233" s="411"/>
      <c r="IW233" s="411"/>
      <c r="IX233" s="411"/>
      <c r="IY233" s="411"/>
      <c r="IZ233" s="411"/>
      <c r="JA233" s="411"/>
      <c r="JB233" s="411"/>
      <c r="JC233" s="411"/>
      <c r="JD233" s="411"/>
      <c r="JE233" s="411"/>
      <c r="JF233" s="411"/>
      <c r="JG233" s="411"/>
      <c r="JH233" s="411"/>
      <c r="JI233" s="411"/>
      <c r="JJ233" s="411"/>
      <c r="JK233" s="411"/>
      <c r="JL233" s="411"/>
      <c r="JM233" s="411"/>
      <c r="JN233" s="411"/>
      <c r="JO233" s="411"/>
      <c r="JP233" s="411"/>
      <c r="JQ233" s="411"/>
      <c r="JR233" s="411"/>
      <c r="JS233" s="411"/>
      <c r="JT233" s="411"/>
      <c r="JU233" s="411"/>
      <c r="JV233" s="411"/>
      <c r="JW233" s="411"/>
      <c r="JX233" s="411"/>
      <c r="JY233" s="411"/>
      <c r="JZ233" s="411"/>
      <c r="KA233" s="411"/>
      <c r="KB233" s="411"/>
      <c r="KC233" s="411"/>
      <c r="KD233" s="411"/>
      <c r="KE233" s="411"/>
      <c r="KF233" s="411"/>
      <c r="KG233" s="411"/>
      <c r="KH233" s="411"/>
      <c r="KI233" s="411"/>
      <c r="KJ233" s="411"/>
      <c r="KK233" s="411"/>
      <c r="KL233" s="411"/>
      <c r="KM233" s="411"/>
      <c r="KN233" s="411"/>
      <c r="KO233" s="411"/>
      <c r="KP233" s="411"/>
      <c r="KQ233" s="411"/>
      <c r="KR233" s="411"/>
      <c r="KS233" s="411"/>
      <c r="KT233" s="411"/>
      <c r="KU233" s="411"/>
      <c r="KV233" s="411"/>
      <c r="KW233" s="411"/>
      <c r="KX233" s="411"/>
      <c r="KY233" s="411"/>
      <c r="KZ233" s="411"/>
      <c r="LA233" s="411"/>
      <c r="LB233" s="411"/>
      <c r="LC233" s="411"/>
      <c r="LD233" s="411"/>
      <c r="LE233" s="411"/>
      <c r="LF233" s="411"/>
      <c r="LG233" s="411"/>
      <c r="LH233" s="411"/>
      <c r="LI233" s="411"/>
      <c r="LJ233" s="411"/>
      <c r="LK233" s="411"/>
      <c r="LL233" s="411"/>
      <c r="LM233" s="411"/>
      <c r="LN233" s="411"/>
      <c r="LO233" s="411"/>
      <c r="LP233" s="411"/>
      <c r="LQ233" s="411"/>
      <c r="LR233" s="411"/>
      <c r="LS233" s="411"/>
      <c r="LT233" s="411"/>
      <c r="LU233" s="411"/>
      <c r="LV233" s="411"/>
      <c r="LW233" s="411"/>
      <c r="LX233" s="411"/>
      <c r="LY233" s="411"/>
      <c r="LZ233" s="411"/>
      <c r="MA233" s="411"/>
      <c r="MB233" s="411"/>
      <c r="MC233" s="411"/>
      <c r="MD233" s="411"/>
      <c r="ME233" s="411"/>
      <c r="MF233" s="411"/>
      <c r="MG233" s="411"/>
      <c r="MH233" s="411"/>
      <c r="MI233" s="411"/>
      <c r="MJ233" s="411"/>
      <c r="MK233" s="411"/>
      <c r="ML233" s="411"/>
      <c r="MM233" s="411"/>
      <c r="MN233" s="411"/>
      <c r="MO233" s="411"/>
      <c r="MP233" s="411"/>
      <c r="MQ233" s="411"/>
      <c r="MR233" s="411"/>
      <c r="MS233" s="411"/>
      <c r="MT233" s="411"/>
      <c r="MU233" s="411"/>
      <c r="MV233" s="411"/>
      <c r="MW233" s="411"/>
    </row>
    <row r="234" s="1" customFormat="true" ht="15" hidden="false" customHeight="false" outlineLevel="0" collapsed="false">
      <c r="A234" s="410" t="s">
        <v>865</v>
      </c>
      <c r="B234" s="411"/>
      <c r="C234" s="411"/>
      <c r="D234" s="411"/>
      <c r="E234" s="411"/>
      <c r="F234" s="411"/>
      <c r="G234" s="411"/>
      <c r="H234" s="411"/>
      <c r="I234" s="411"/>
      <c r="J234" s="411"/>
      <c r="K234" s="411"/>
      <c r="L234" s="411"/>
      <c r="M234" s="411"/>
      <c r="N234" s="411"/>
      <c r="O234" s="411"/>
      <c r="P234" s="411"/>
      <c r="Q234" s="411"/>
      <c r="R234" s="411"/>
      <c r="S234" s="411"/>
      <c r="T234" s="411"/>
      <c r="U234" s="411"/>
      <c r="V234" s="411"/>
      <c r="W234" s="411"/>
      <c r="X234" s="411"/>
      <c r="Y234" s="411"/>
      <c r="Z234" s="411"/>
      <c r="AA234" s="411"/>
      <c r="AB234" s="411"/>
      <c r="AC234" s="411"/>
      <c r="AD234" s="411"/>
      <c r="AE234" s="411"/>
      <c r="AF234" s="411"/>
      <c r="AG234" s="411"/>
      <c r="AH234" s="411"/>
      <c r="AI234" s="411"/>
      <c r="AJ234" s="411"/>
      <c r="AK234" s="411"/>
      <c r="AL234" s="411"/>
      <c r="AM234" s="411"/>
      <c r="AN234" s="411"/>
      <c r="AO234" s="411"/>
      <c r="AP234" s="411"/>
      <c r="AQ234" s="411"/>
      <c r="AR234" s="411"/>
      <c r="AS234" s="411"/>
      <c r="AT234" s="411"/>
      <c r="AU234" s="411"/>
      <c r="AV234" s="411"/>
      <c r="AW234" s="411"/>
      <c r="AX234" s="411"/>
      <c r="AY234" s="411"/>
      <c r="AZ234" s="411"/>
      <c r="BA234" s="411"/>
      <c r="BB234" s="411"/>
      <c r="BC234" s="411"/>
      <c r="BD234" s="411"/>
      <c r="BE234" s="411"/>
      <c r="BF234" s="411"/>
      <c r="BG234" s="411"/>
      <c r="BH234" s="411"/>
      <c r="BI234" s="411"/>
      <c r="BJ234" s="411"/>
      <c r="BK234" s="411"/>
      <c r="BL234" s="411"/>
      <c r="BM234" s="411"/>
      <c r="BN234" s="411"/>
      <c r="BO234" s="411"/>
      <c r="BP234" s="411"/>
      <c r="BQ234" s="411"/>
      <c r="BR234" s="411"/>
      <c r="BS234" s="411"/>
      <c r="BT234" s="411"/>
      <c r="BU234" s="411"/>
      <c r="BV234" s="411"/>
      <c r="BW234" s="411"/>
      <c r="BX234" s="411"/>
      <c r="BY234" s="411"/>
      <c r="BZ234" s="411"/>
      <c r="CA234" s="411"/>
      <c r="CB234" s="411"/>
      <c r="CC234" s="411"/>
      <c r="CD234" s="411"/>
      <c r="CE234" s="411"/>
      <c r="CF234" s="411"/>
      <c r="CG234" s="411"/>
      <c r="CH234" s="411"/>
      <c r="CI234" s="411"/>
      <c r="CJ234" s="411"/>
      <c r="CK234" s="411"/>
      <c r="CL234" s="411"/>
      <c r="CM234" s="411"/>
      <c r="CN234" s="411"/>
      <c r="CO234" s="411"/>
      <c r="CP234" s="411"/>
      <c r="CQ234" s="411"/>
      <c r="CR234" s="411"/>
      <c r="CS234" s="411"/>
      <c r="CT234" s="411"/>
      <c r="CU234" s="411"/>
      <c r="CV234" s="411"/>
      <c r="CW234" s="411"/>
      <c r="CX234" s="411"/>
      <c r="CY234" s="411"/>
      <c r="CZ234" s="411"/>
      <c r="DA234" s="411"/>
      <c r="DB234" s="411"/>
      <c r="DC234" s="411"/>
      <c r="DD234" s="411"/>
      <c r="DE234" s="411"/>
      <c r="DF234" s="411"/>
      <c r="DG234" s="411"/>
      <c r="DH234" s="411"/>
      <c r="DI234" s="411"/>
      <c r="DJ234" s="411"/>
      <c r="DK234" s="411"/>
      <c r="DL234" s="411"/>
      <c r="DM234" s="411"/>
      <c r="DN234" s="411"/>
      <c r="DO234" s="411"/>
      <c r="DP234" s="411"/>
      <c r="DQ234" s="411"/>
      <c r="DR234" s="411"/>
      <c r="DS234" s="411"/>
      <c r="DT234" s="411"/>
      <c r="DU234" s="411"/>
      <c r="DV234" s="411"/>
      <c r="DW234" s="411"/>
      <c r="DX234" s="411"/>
      <c r="DY234" s="411"/>
      <c r="DZ234" s="411"/>
      <c r="EA234" s="411"/>
      <c r="EB234" s="411"/>
      <c r="EC234" s="411"/>
      <c r="ED234" s="411"/>
      <c r="EE234" s="411"/>
      <c r="EF234" s="411"/>
      <c r="EG234" s="411"/>
      <c r="EH234" s="411"/>
      <c r="EI234" s="411"/>
      <c r="EJ234" s="411"/>
      <c r="EK234" s="411"/>
      <c r="EL234" s="411"/>
      <c r="EM234" s="411"/>
      <c r="EN234" s="411"/>
      <c r="EO234" s="411"/>
      <c r="EP234" s="411"/>
      <c r="EQ234" s="411"/>
      <c r="ER234" s="411"/>
      <c r="ES234" s="411"/>
      <c r="ET234" s="411"/>
      <c r="EU234" s="411"/>
      <c r="EV234" s="411"/>
      <c r="EW234" s="411"/>
      <c r="EX234" s="411"/>
      <c r="EY234" s="411"/>
      <c r="EZ234" s="411"/>
      <c r="FA234" s="411"/>
      <c r="FB234" s="411"/>
      <c r="FC234" s="411"/>
      <c r="FD234" s="411"/>
      <c r="FE234" s="411"/>
      <c r="FF234" s="411"/>
      <c r="FG234" s="411"/>
      <c r="FH234" s="411"/>
      <c r="FI234" s="411"/>
      <c r="FJ234" s="411"/>
      <c r="FK234" s="411"/>
      <c r="FL234" s="411"/>
      <c r="FM234" s="411"/>
      <c r="FN234" s="411"/>
      <c r="FO234" s="411"/>
      <c r="FP234" s="411"/>
      <c r="FQ234" s="411"/>
      <c r="FR234" s="411"/>
      <c r="FS234" s="411"/>
      <c r="FT234" s="411"/>
      <c r="FU234" s="411"/>
      <c r="FV234" s="411"/>
      <c r="FW234" s="411"/>
      <c r="FX234" s="411"/>
      <c r="FY234" s="411"/>
      <c r="FZ234" s="411"/>
      <c r="GA234" s="411"/>
      <c r="GB234" s="411"/>
      <c r="GC234" s="411"/>
      <c r="GD234" s="411"/>
      <c r="GE234" s="411"/>
      <c r="GF234" s="411"/>
      <c r="GG234" s="411"/>
      <c r="GH234" s="411"/>
      <c r="GI234" s="411"/>
      <c r="GJ234" s="411"/>
      <c r="GK234" s="411"/>
      <c r="GL234" s="411"/>
      <c r="GM234" s="411"/>
      <c r="GN234" s="411"/>
      <c r="GO234" s="411"/>
      <c r="GP234" s="411"/>
      <c r="GQ234" s="411"/>
      <c r="GR234" s="411"/>
      <c r="GS234" s="411"/>
      <c r="GT234" s="411"/>
      <c r="GU234" s="411"/>
      <c r="GV234" s="411"/>
      <c r="GW234" s="411"/>
      <c r="GX234" s="411"/>
      <c r="GY234" s="411"/>
      <c r="GZ234" s="411"/>
      <c r="HA234" s="411"/>
      <c r="HB234" s="411"/>
      <c r="HC234" s="411"/>
      <c r="HD234" s="411"/>
      <c r="HE234" s="411"/>
      <c r="HF234" s="411"/>
      <c r="HG234" s="411"/>
      <c r="HH234" s="411"/>
      <c r="HI234" s="411"/>
      <c r="HJ234" s="411"/>
      <c r="HK234" s="411"/>
      <c r="HL234" s="411"/>
      <c r="HM234" s="411"/>
      <c r="HN234" s="411"/>
      <c r="HO234" s="411"/>
      <c r="HP234" s="411"/>
      <c r="HQ234" s="411"/>
      <c r="HR234" s="411"/>
      <c r="HS234" s="411"/>
      <c r="HT234" s="411"/>
      <c r="HU234" s="411"/>
      <c r="HV234" s="411"/>
      <c r="HW234" s="411"/>
      <c r="HX234" s="411"/>
      <c r="HY234" s="411"/>
      <c r="HZ234" s="411"/>
      <c r="IA234" s="411"/>
      <c r="IB234" s="411"/>
      <c r="IC234" s="411"/>
      <c r="ID234" s="411"/>
      <c r="IE234" s="411"/>
      <c r="IF234" s="411"/>
      <c r="IG234" s="411"/>
      <c r="IH234" s="411"/>
      <c r="II234" s="411"/>
      <c r="IJ234" s="411"/>
      <c r="IK234" s="411"/>
      <c r="IL234" s="411"/>
      <c r="IM234" s="411"/>
      <c r="IN234" s="411"/>
      <c r="IO234" s="411"/>
      <c r="IP234" s="411"/>
      <c r="IQ234" s="411"/>
      <c r="IR234" s="411"/>
      <c r="IS234" s="411"/>
      <c r="IT234" s="411"/>
      <c r="IU234" s="411"/>
      <c r="IV234" s="411"/>
      <c r="IW234" s="411"/>
      <c r="IX234" s="411"/>
      <c r="IY234" s="411"/>
      <c r="IZ234" s="411"/>
      <c r="JA234" s="411"/>
      <c r="JB234" s="411"/>
      <c r="JC234" s="411"/>
      <c r="JD234" s="411"/>
      <c r="JE234" s="411"/>
      <c r="JF234" s="411"/>
      <c r="JG234" s="411"/>
      <c r="JH234" s="411"/>
      <c r="JI234" s="411"/>
      <c r="JJ234" s="411"/>
      <c r="JK234" s="411"/>
      <c r="JL234" s="411"/>
      <c r="JM234" s="411"/>
      <c r="JN234" s="411"/>
      <c r="JO234" s="411"/>
      <c r="JP234" s="411"/>
      <c r="JQ234" s="411"/>
      <c r="JR234" s="411"/>
      <c r="JS234" s="411"/>
      <c r="JT234" s="411"/>
      <c r="JU234" s="411"/>
      <c r="JV234" s="411"/>
      <c r="JW234" s="411"/>
      <c r="JX234" s="411"/>
      <c r="JY234" s="411"/>
      <c r="JZ234" s="411"/>
      <c r="KA234" s="411"/>
      <c r="KB234" s="411"/>
      <c r="KC234" s="411"/>
      <c r="KD234" s="411"/>
      <c r="KE234" s="411"/>
      <c r="KF234" s="411"/>
      <c r="KG234" s="411"/>
      <c r="KH234" s="411"/>
      <c r="KI234" s="411"/>
      <c r="KJ234" s="411"/>
      <c r="KK234" s="411"/>
      <c r="KL234" s="411"/>
      <c r="KM234" s="411"/>
      <c r="KN234" s="411"/>
      <c r="KO234" s="411"/>
      <c r="KP234" s="411"/>
      <c r="KQ234" s="411"/>
      <c r="KR234" s="411"/>
      <c r="KS234" s="411"/>
      <c r="KT234" s="411"/>
      <c r="KU234" s="411"/>
      <c r="KV234" s="411"/>
      <c r="KW234" s="411"/>
      <c r="KX234" s="411"/>
      <c r="KY234" s="411"/>
      <c r="KZ234" s="411"/>
      <c r="LA234" s="411"/>
      <c r="LB234" s="411"/>
      <c r="LC234" s="411"/>
      <c r="LD234" s="411"/>
      <c r="LE234" s="411"/>
      <c r="LF234" s="411"/>
      <c r="LG234" s="411"/>
      <c r="LH234" s="411"/>
      <c r="LI234" s="411"/>
      <c r="LJ234" s="411"/>
      <c r="LK234" s="411"/>
      <c r="LL234" s="411"/>
      <c r="LM234" s="411"/>
      <c r="LN234" s="411"/>
      <c r="LO234" s="411"/>
      <c r="LP234" s="411"/>
      <c r="LQ234" s="411"/>
      <c r="LR234" s="411"/>
      <c r="LS234" s="411"/>
      <c r="LT234" s="411"/>
      <c r="LU234" s="411"/>
      <c r="LV234" s="411"/>
      <c r="LW234" s="411"/>
      <c r="LX234" s="411"/>
      <c r="LY234" s="411"/>
      <c r="LZ234" s="411"/>
      <c r="MA234" s="411"/>
      <c r="MB234" s="411"/>
      <c r="MC234" s="411"/>
      <c r="MD234" s="411"/>
      <c r="ME234" s="411"/>
      <c r="MF234" s="411"/>
      <c r="MG234" s="411"/>
      <c r="MH234" s="411"/>
      <c r="MI234" s="411"/>
      <c r="MJ234" s="411"/>
      <c r="MK234" s="411"/>
      <c r="ML234" s="411"/>
      <c r="MM234" s="411"/>
      <c r="MN234" s="411"/>
      <c r="MO234" s="411"/>
      <c r="MP234" s="411"/>
      <c r="MQ234" s="411"/>
      <c r="MR234" s="411"/>
      <c r="MS234" s="411"/>
      <c r="MT234" s="411"/>
      <c r="MU234" s="411"/>
      <c r="MV234" s="411"/>
      <c r="MW234" s="411"/>
    </row>
    <row r="235" s="1" customFormat="true" ht="15" hidden="false" customHeight="false" outlineLevel="0" collapsed="false">
      <c r="A235" s="410" t="s">
        <v>866</v>
      </c>
      <c r="B235" s="411"/>
      <c r="C235" s="411"/>
      <c r="D235" s="411"/>
      <c r="E235" s="411"/>
      <c r="F235" s="411"/>
      <c r="G235" s="411"/>
      <c r="H235" s="411"/>
      <c r="I235" s="411"/>
      <c r="J235" s="411"/>
      <c r="K235" s="411"/>
      <c r="L235" s="411"/>
      <c r="M235" s="411"/>
      <c r="N235" s="411"/>
      <c r="O235" s="411"/>
      <c r="P235" s="411"/>
      <c r="Q235" s="411"/>
      <c r="R235" s="411"/>
      <c r="S235" s="411"/>
      <c r="T235" s="411"/>
      <c r="U235" s="411"/>
      <c r="V235" s="411"/>
      <c r="W235" s="411"/>
      <c r="X235" s="411"/>
      <c r="Y235" s="411"/>
      <c r="Z235" s="411"/>
      <c r="AA235" s="411"/>
      <c r="AB235" s="411"/>
      <c r="AC235" s="411"/>
      <c r="AD235" s="411"/>
      <c r="AE235" s="411"/>
      <c r="AF235" s="411"/>
      <c r="AG235" s="411"/>
      <c r="AH235" s="411"/>
      <c r="AI235" s="411"/>
      <c r="AJ235" s="411"/>
      <c r="AK235" s="411"/>
      <c r="AL235" s="411"/>
      <c r="AM235" s="411"/>
      <c r="AN235" s="411"/>
      <c r="AO235" s="411"/>
      <c r="AP235" s="411"/>
      <c r="AQ235" s="411"/>
      <c r="AR235" s="411"/>
      <c r="AS235" s="411"/>
      <c r="AT235" s="411"/>
      <c r="AU235" s="411"/>
      <c r="AV235" s="411"/>
      <c r="AW235" s="411"/>
      <c r="AX235" s="411"/>
      <c r="AY235" s="411"/>
      <c r="AZ235" s="411"/>
      <c r="BA235" s="411"/>
      <c r="BB235" s="411"/>
      <c r="BC235" s="411"/>
      <c r="BD235" s="411"/>
      <c r="BE235" s="411"/>
      <c r="BF235" s="411"/>
      <c r="BG235" s="411"/>
      <c r="BH235" s="411"/>
      <c r="BI235" s="411"/>
      <c r="BJ235" s="411"/>
      <c r="BK235" s="411"/>
      <c r="BL235" s="411"/>
      <c r="BM235" s="411"/>
      <c r="BN235" s="411"/>
      <c r="BO235" s="411"/>
      <c r="BP235" s="411"/>
      <c r="BQ235" s="411"/>
      <c r="BR235" s="411"/>
      <c r="BS235" s="411"/>
      <c r="BT235" s="411"/>
      <c r="BU235" s="411"/>
      <c r="BV235" s="411"/>
      <c r="BW235" s="411"/>
      <c r="BX235" s="411"/>
      <c r="BY235" s="411"/>
      <c r="BZ235" s="411"/>
      <c r="CA235" s="411"/>
      <c r="CB235" s="411"/>
      <c r="CC235" s="411"/>
      <c r="CD235" s="411"/>
      <c r="CE235" s="411"/>
      <c r="CF235" s="411"/>
      <c r="CG235" s="411"/>
      <c r="CH235" s="411"/>
      <c r="CI235" s="411"/>
      <c r="CJ235" s="411"/>
      <c r="CK235" s="411"/>
      <c r="CL235" s="411"/>
      <c r="CM235" s="411"/>
      <c r="CN235" s="411"/>
      <c r="CO235" s="411"/>
      <c r="CP235" s="411"/>
      <c r="CQ235" s="411"/>
      <c r="CR235" s="411"/>
      <c r="CS235" s="411"/>
      <c r="CT235" s="411"/>
      <c r="CU235" s="411"/>
      <c r="CV235" s="411"/>
      <c r="CW235" s="411"/>
      <c r="CX235" s="411"/>
      <c r="CY235" s="411"/>
      <c r="CZ235" s="411"/>
      <c r="DA235" s="411"/>
      <c r="DB235" s="411"/>
      <c r="DC235" s="411"/>
      <c r="DD235" s="411"/>
      <c r="DE235" s="411"/>
      <c r="DF235" s="411"/>
      <c r="DG235" s="411"/>
      <c r="DH235" s="411"/>
      <c r="DI235" s="411"/>
      <c r="DJ235" s="411"/>
      <c r="DK235" s="411"/>
      <c r="DL235" s="411"/>
      <c r="DM235" s="411"/>
      <c r="DN235" s="411"/>
      <c r="DO235" s="411"/>
      <c r="DP235" s="411"/>
      <c r="DQ235" s="411"/>
      <c r="DR235" s="411"/>
      <c r="DS235" s="411"/>
      <c r="DT235" s="411"/>
      <c r="DU235" s="411"/>
      <c r="DV235" s="411"/>
      <c r="DW235" s="411"/>
      <c r="DX235" s="411"/>
      <c r="DY235" s="411"/>
      <c r="DZ235" s="411"/>
      <c r="EA235" s="411"/>
      <c r="EB235" s="411"/>
      <c r="EC235" s="411"/>
      <c r="ED235" s="411"/>
      <c r="EE235" s="411"/>
      <c r="EF235" s="411"/>
      <c r="EG235" s="411"/>
      <c r="EH235" s="411"/>
      <c r="EI235" s="411"/>
      <c r="EJ235" s="411"/>
      <c r="EK235" s="411"/>
      <c r="EL235" s="411"/>
      <c r="EM235" s="411"/>
      <c r="EN235" s="411"/>
      <c r="EO235" s="411"/>
      <c r="EP235" s="411"/>
      <c r="EQ235" s="411"/>
      <c r="ER235" s="411"/>
      <c r="ES235" s="411"/>
      <c r="ET235" s="411"/>
      <c r="EU235" s="411"/>
      <c r="EV235" s="411"/>
      <c r="EW235" s="411"/>
      <c r="EX235" s="411"/>
      <c r="EY235" s="411"/>
      <c r="EZ235" s="411"/>
      <c r="FA235" s="411"/>
      <c r="FB235" s="411"/>
      <c r="FC235" s="411"/>
      <c r="FD235" s="411"/>
      <c r="FE235" s="411"/>
      <c r="FF235" s="411"/>
      <c r="FG235" s="411"/>
      <c r="FH235" s="411"/>
      <c r="FI235" s="411"/>
      <c r="FJ235" s="411"/>
      <c r="FK235" s="411"/>
      <c r="FL235" s="411"/>
      <c r="FM235" s="411"/>
      <c r="FN235" s="411"/>
      <c r="FO235" s="411"/>
      <c r="FP235" s="411"/>
      <c r="FQ235" s="411"/>
      <c r="FR235" s="411"/>
      <c r="FS235" s="411"/>
      <c r="FT235" s="411"/>
      <c r="FU235" s="411"/>
      <c r="FV235" s="411"/>
      <c r="FW235" s="411"/>
      <c r="FX235" s="411"/>
      <c r="FY235" s="411"/>
      <c r="FZ235" s="411"/>
      <c r="GA235" s="411"/>
      <c r="GB235" s="411"/>
      <c r="GC235" s="411"/>
      <c r="GD235" s="411"/>
      <c r="GE235" s="411"/>
      <c r="GF235" s="411"/>
      <c r="GG235" s="411"/>
      <c r="GH235" s="411"/>
      <c r="GI235" s="411"/>
      <c r="GJ235" s="411"/>
      <c r="GK235" s="411"/>
      <c r="GL235" s="411"/>
      <c r="GM235" s="411"/>
      <c r="GN235" s="411"/>
      <c r="GO235" s="411"/>
      <c r="GP235" s="411"/>
      <c r="GQ235" s="411"/>
      <c r="GR235" s="411"/>
      <c r="GS235" s="411"/>
      <c r="GT235" s="411"/>
      <c r="GU235" s="411"/>
      <c r="GV235" s="411"/>
      <c r="GW235" s="411"/>
      <c r="GX235" s="411"/>
      <c r="GY235" s="411"/>
      <c r="GZ235" s="411"/>
      <c r="HA235" s="411"/>
      <c r="HB235" s="411"/>
      <c r="HC235" s="411"/>
      <c r="HD235" s="411"/>
      <c r="HE235" s="411"/>
      <c r="HF235" s="411"/>
      <c r="HG235" s="411"/>
      <c r="HH235" s="411"/>
      <c r="HI235" s="411"/>
      <c r="HJ235" s="411"/>
      <c r="HK235" s="411"/>
      <c r="HL235" s="411"/>
      <c r="HM235" s="411"/>
      <c r="HN235" s="411"/>
      <c r="HO235" s="411"/>
      <c r="HP235" s="411"/>
      <c r="HQ235" s="411"/>
      <c r="HR235" s="411"/>
      <c r="HS235" s="411"/>
      <c r="HT235" s="411"/>
      <c r="HU235" s="411"/>
      <c r="HV235" s="411"/>
      <c r="HW235" s="411"/>
      <c r="HX235" s="411"/>
      <c r="HY235" s="411"/>
      <c r="HZ235" s="411"/>
      <c r="IA235" s="411"/>
      <c r="IB235" s="411"/>
      <c r="IC235" s="411"/>
      <c r="ID235" s="411"/>
      <c r="IE235" s="411"/>
      <c r="IF235" s="411"/>
      <c r="IG235" s="411"/>
      <c r="IH235" s="411"/>
      <c r="II235" s="411"/>
      <c r="IJ235" s="411"/>
      <c r="IK235" s="411"/>
      <c r="IL235" s="411"/>
      <c r="IM235" s="411"/>
      <c r="IN235" s="411"/>
      <c r="IO235" s="411"/>
      <c r="IP235" s="411"/>
      <c r="IQ235" s="411"/>
      <c r="IR235" s="411"/>
      <c r="IS235" s="411"/>
      <c r="IT235" s="411"/>
      <c r="IU235" s="411"/>
      <c r="IV235" s="411"/>
      <c r="IW235" s="411"/>
      <c r="IX235" s="411"/>
      <c r="IY235" s="411"/>
      <c r="IZ235" s="411"/>
      <c r="JA235" s="411"/>
      <c r="JB235" s="411"/>
      <c r="JC235" s="411"/>
      <c r="JD235" s="411"/>
      <c r="JE235" s="411"/>
      <c r="JF235" s="411"/>
      <c r="JG235" s="411"/>
      <c r="JH235" s="411"/>
      <c r="JI235" s="411"/>
      <c r="JJ235" s="411"/>
      <c r="JK235" s="411"/>
      <c r="JL235" s="411"/>
      <c r="JM235" s="411"/>
      <c r="JN235" s="411"/>
      <c r="JO235" s="411"/>
      <c r="JP235" s="411"/>
      <c r="JQ235" s="411"/>
      <c r="JR235" s="411"/>
      <c r="JS235" s="411"/>
      <c r="JT235" s="411"/>
      <c r="JU235" s="411"/>
      <c r="JV235" s="411"/>
      <c r="JW235" s="411"/>
      <c r="JX235" s="411"/>
      <c r="JY235" s="411"/>
      <c r="JZ235" s="411"/>
      <c r="KA235" s="411"/>
      <c r="KB235" s="411"/>
      <c r="KC235" s="411"/>
      <c r="KD235" s="411"/>
      <c r="KE235" s="411"/>
      <c r="KF235" s="411"/>
      <c r="KG235" s="411"/>
      <c r="KH235" s="411"/>
      <c r="KI235" s="411"/>
      <c r="KJ235" s="411"/>
      <c r="KK235" s="411"/>
      <c r="KL235" s="411"/>
      <c r="KM235" s="411"/>
      <c r="KN235" s="411"/>
      <c r="KO235" s="411"/>
      <c r="KP235" s="411"/>
      <c r="KQ235" s="411"/>
      <c r="KR235" s="411"/>
      <c r="KS235" s="411"/>
      <c r="KT235" s="411"/>
      <c r="KU235" s="411"/>
      <c r="KV235" s="411"/>
      <c r="KW235" s="411"/>
      <c r="KX235" s="411"/>
      <c r="KY235" s="411"/>
      <c r="KZ235" s="411"/>
      <c r="LA235" s="411"/>
      <c r="LB235" s="411"/>
      <c r="LC235" s="411"/>
      <c r="LD235" s="411"/>
      <c r="LE235" s="411"/>
      <c r="LF235" s="411"/>
      <c r="LG235" s="411"/>
      <c r="LH235" s="411"/>
      <c r="LI235" s="411"/>
      <c r="LJ235" s="411"/>
      <c r="LK235" s="411"/>
      <c r="LL235" s="411"/>
      <c r="LM235" s="411"/>
      <c r="LN235" s="411"/>
      <c r="LO235" s="411"/>
      <c r="LP235" s="411"/>
      <c r="LQ235" s="411"/>
      <c r="LR235" s="411"/>
      <c r="LS235" s="411"/>
      <c r="LT235" s="411"/>
      <c r="LU235" s="411"/>
      <c r="LV235" s="411"/>
      <c r="LW235" s="411"/>
      <c r="LX235" s="411"/>
      <c r="LY235" s="411"/>
      <c r="LZ235" s="411"/>
      <c r="MA235" s="411"/>
      <c r="MB235" s="411"/>
      <c r="MC235" s="411"/>
      <c r="MD235" s="411"/>
      <c r="ME235" s="411"/>
      <c r="MF235" s="411"/>
      <c r="MG235" s="411"/>
      <c r="MH235" s="411"/>
      <c r="MI235" s="411"/>
      <c r="MJ235" s="411"/>
      <c r="MK235" s="411"/>
      <c r="ML235" s="411"/>
      <c r="MM235" s="411"/>
      <c r="MN235" s="411"/>
      <c r="MO235" s="411"/>
      <c r="MP235" s="411"/>
      <c r="MQ235" s="411"/>
      <c r="MR235" s="411"/>
      <c r="MS235" s="411"/>
      <c r="MT235" s="411"/>
      <c r="MU235" s="411"/>
      <c r="MV235" s="411"/>
      <c r="MW235" s="411"/>
    </row>
    <row r="236" s="1" customFormat="true" ht="15" hidden="false" customHeight="false" outlineLevel="0" collapsed="false">
      <c r="A236" s="410" t="s">
        <v>867</v>
      </c>
      <c r="B236" s="411"/>
      <c r="C236" s="411"/>
      <c r="D236" s="411"/>
      <c r="E236" s="411"/>
      <c r="F236" s="411"/>
      <c r="G236" s="411"/>
      <c r="H236" s="411"/>
      <c r="I236" s="411"/>
      <c r="J236" s="411"/>
      <c r="K236" s="411"/>
      <c r="L236" s="411"/>
      <c r="M236" s="411"/>
      <c r="N236" s="411"/>
      <c r="O236" s="411"/>
      <c r="P236" s="411"/>
      <c r="Q236" s="411"/>
      <c r="R236" s="411"/>
      <c r="S236" s="411"/>
      <c r="T236" s="411"/>
      <c r="U236" s="411"/>
      <c r="V236" s="411"/>
      <c r="W236" s="411"/>
      <c r="X236" s="411"/>
      <c r="Y236" s="411"/>
      <c r="Z236" s="411"/>
      <c r="AA236" s="411"/>
      <c r="AB236" s="411"/>
      <c r="AC236" s="411"/>
      <c r="AD236" s="411"/>
      <c r="AE236" s="411"/>
      <c r="AF236" s="411"/>
      <c r="AG236" s="411"/>
      <c r="AH236" s="411"/>
      <c r="AI236" s="411"/>
      <c r="AJ236" s="411"/>
      <c r="AK236" s="411"/>
      <c r="AL236" s="411"/>
      <c r="AM236" s="411"/>
      <c r="AN236" s="411"/>
      <c r="AO236" s="411"/>
      <c r="AP236" s="411"/>
      <c r="AQ236" s="411"/>
      <c r="AR236" s="411"/>
      <c r="AS236" s="411"/>
      <c r="AT236" s="411"/>
      <c r="AU236" s="411"/>
      <c r="AV236" s="411"/>
      <c r="AW236" s="411"/>
      <c r="AX236" s="411"/>
      <c r="AY236" s="411"/>
      <c r="AZ236" s="411"/>
      <c r="BA236" s="411"/>
      <c r="BB236" s="411"/>
      <c r="BC236" s="411"/>
      <c r="BD236" s="411"/>
      <c r="BE236" s="411"/>
      <c r="BF236" s="411"/>
      <c r="BG236" s="411"/>
      <c r="BH236" s="411"/>
      <c r="BI236" s="411"/>
      <c r="BJ236" s="411"/>
      <c r="BK236" s="411"/>
      <c r="BL236" s="411"/>
      <c r="BM236" s="411"/>
      <c r="BN236" s="411"/>
      <c r="BO236" s="411"/>
      <c r="BP236" s="411"/>
      <c r="BQ236" s="411"/>
      <c r="BR236" s="411"/>
      <c r="BS236" s="411"/>
      <c r="BT236" s="411"/>
      <c r="BU236" s="411"/>
      <c r="BV236" s="411"/>
      <c r="BW236" s="411"/>
      <c r="BX236" s="411"/>
      <c r="BY236" s="411"/>
      <c r="BZ236" s="411"/>
      <c r="CA236" s="411"/>
      <c r="CB236" s="411"/>
      <c r="CC236" s="411"/>
      <c r="CD236" s="411"/>
      <c r="CE236" s="411"/>
      <c r="CF236" s="411"/>
      <c r="CG236" s="411"/>
      <c r="CH236" s="411"/>
      <c r="CI236" s="411"/>
      <c r="CJ236" s="411"/>
      <c r="CK236" s="411"/>
      <c r="CL236" s="411"/>
      <c r="CM236" s="411"/>
      <c r="CN236" s="411"/>
      <c r="CO236" s="411"/>
      <c r="CP236" s="411"/>
      <c r="CQ236" s="411"/>
      <c r="CR236" s="411"/>
      <c r="CS236" s="411"/>
      <c r="CT236" s="411"/>
      <c r="CU236" s="411"/>
      <c r="CV236" s="411"/>
      <c r="CW236" s="411"/>
      <c r="CX236" s="411"/>
      <c r="CY236" s="411"/>
      <c r="CZ236" s="411"/>
      <c r="DA236" s="411"/>
      <c r="DB236" s="411"/>
      <c r="DC236" s="411"/>
      <c r="DD236" s="411"/>
      <c r="DE236" s="411"/>
      <c r="DF236" s="411"/>
      <c r="DG236" s="411"/>
      <c r="DH236" s="411"/>
      <c r="DI236" s="411"/>
      <c r="DJ236" s="411"/>
      <c r="DK236" s="411"/>
      <c r="DL236" s="411"/>
      <c r="DM236" s="411"/>
      <c r="DN236" s="411"/>
      <c r="DO236" s="411"/>
      <c r="DP236" s="411"/>
      <c r="DQ236" s="411"/>
      <c r="DR236" s="411"/>
      <c r="DS236" s="411"/>
      <c r="DT236" s="411"/>
      <c r="DU236" s="411"/>
      <c r="DV236" s="411"/>
      <c r="DW236" s="411"/>
      <c r="DX236" s="411"/>
      <c r="DY236" s="411"/>
      <c r="DZ236" s="411"/>
      <c r="EA236" s="411"/>
      <c r="EB236" s="411"/>
      <c r="EC236" s="411"/>
      <c r="ED236" s="411"/>
      <c r="EE236" s="411"/>
      <c r="EF236" s="411"/>
      <c r="EG236" s="411"/>
      <c r="EH236" s="411"/>
      <c r="EI236" s="411"/>
      <c r="EJ236" s="411"/>
      <c r="EK236" s="411"/>
      <c r="EL236" s="411"/>
      <c r="EM236" s="411"/>
      <c r="EN236" s="411"/>
      <c r="EO236" s="411"/>
      <c r="EP236" s="411"/>
      <c r="EQ236" s="411"/>
      <c r="ER236" s="411"/>
      <c r="ES236" s="411"/>
      <c r="ET236" s="411"/>
      <c r="EU236" s="411"/>
      <c r="EV236" s="411"/>
      <c r="EW236" s="411"/>
      <c r="EX236" s="411"/>
      <c r="EY236" s="411"/>
      <c r="EZ236" s="411"/>
      <c r="FA236" s="411"/>
      <c r="FB236" s="411"/>
      <c r="FC236" s="411"/>
      <c r="FD236" s="411"/>
      <c r="FE236" s="411"/>
      <c r="FF236" s="411"/>
      <c r="FG236" s="411"/>
      <c r="FH236" s="411"/>
      <c r="FI236" s="411"/>
      <c r="FJ236" s="411"/>
      <c r="FK236" s="411"/>
      <c r="FL236" s="411"/>
      <c r="FM236" s="411"/>
      <c r="FN236" s="411"/>
      <c r="FO236" s="411"/>
      <c r="FP236" s="411"/>
      <c r="FQ236" s="411"/>
      <c r="FR236" s="411"/>
      <c r="FS236" s="411"/>
      <c r="FT236" s="411"/>
      <c r="FU236" s="411"/>
      <c r="FV236" s="411"/>
      <c r="FW236" s="411"/>
      <c r="FX236" s="411"/>
      <c r="FY236" s="411"/>
      <c r="FZ236" s="411"/>
      <c r="GA236" s="411"/>
      <c r="GB236" s="411"/>
      <c r="GC236" s="411"/>
      <c r="GD236" s="411"/>
      <c r="GE236" s="411"/>
      <c r="GF236" s="411"/>
      <c r="GG236" s="411"/>
      <c r="GH236" s="411"/>
      <c r="GI236" s="411"/>
      <c r="GJ236" s="411"/>
      <c r="GK236" s="411"/>
      <c r="GL236" s="411"/>
      <c r="GM236" s="411"/>
      <c r="GN236" s="411"/>
      <c r="GO236" s="411"/>
      <c r="GP236" s="411"/>
      <c r="GQ236" s="411"/>
      <c r="GR236" s="411"/>
      <c r="GS236" s="411"/>
      <c r="GT236" s="411"/>
      <c r="GU236" s="411"/>
      <c r="GV236" s="411"/>
      <c r="GW236" s="411"/>
      <c r="GX236" s="411"/>
      <c r="GY236" s="411"/>
      <c r="GZ236" s="411"/>
      <c r="HA236" s="411"/>
      <c r="HB236" s="411"/>
      <c r="HC236" s="411"/>
      <c r="HD236" s="411"/>
      <c r="HE236" s="411"/>
      <c r="HF236" s="411"/>
      <c r="HG236" s="411"/>
      <c r="HH236" s="411"/>
      <c r="HI236" s="411"/>
      <c r="HJ236" s="411"/>
      <c r="HK236" s="411"/>
      <c r="HL236" s="411"/>
      <c r="HM236" s="411"/>
      <c r="HN236" s="411"/>
      <c r="HO236" s="411"/>
      <c r="HP236" s="411"/>
      <c r="HQ236" s="411"/>
      <c r="HR236" s="411"/>
      <c r="HS236" s="411"/>
      <c r="HT236" s="411"/>
      <c r="HU236" s="411"/>
      <c r="HV236" s="411"/>
      <c r="HW236" s="411"/>
      <c r="HX236" s="411"/>
      <c r="HY236" s="411"/>
      <c r="HZ236" s="411"/>
      <c r="IA236" s="411"/>
      <c r="IB236" s="411"/>
      <c r="IC236" s="411"/>
      <c r="ID236" s="411"/>
      <c r="IE236" s="411"/>
      <c r="IF236" s="411"/>
      <c r="IG236" s="411"/>
      <c r="IH236" s="411"/>
      <c r="II236" s="411"/>
      <c r="IJ236" s="411"/>
      <c r="IK236" s="411"/>
      <c r="IL236" s="411"/>
      <c r="IM236" s="411"/>
      <c r="IN236" s="411"/>
      <c r="IO236" s="411"/>
      <c r="IP236" s="411"/>
      <c r="IQ236" s="411"/>
      <c r="IR236" s="411"/>
      <c r="IS236" s="411"/>
      <c r="IT236" s="411"/>
      <c r="IU236" s="411"/>
      <c r="IV236" s="411"/>
      <c r="IW236" s="411"/>
      <c r="IX236" s="411"/>
      <c r="IY236" s="411"/>
      <c r="IZ236" s="411"/>
      <c r="JA236" s="411"/>
      <c r="JB236" s="411"/>
      <c r="JC236" s="411"/>
      <c r="JD236" s="411"/>
      <c r="JE236" s="411"/>
      <c r="JF236" s="411"/>
      <c r="JG236" s="411"/>
      <c r="JH236" s="411"/>
      <c r="JI236" s="411"/>
      <c r="JJ236" s="411"/>
      <c r="JK236" s="411"/>
      <c r="JL236" s="411"/>
      <c r="JM236" s="411"/>
      <c r="JN236" s="411"/>
      <c r="JO236" s="411"/>
      <c r="JP236" s="411"/>
      <c r="JQ236" s="411"/>
      <c r="JR236" s="411"/>
      <c r="JS236" s="411"/>
      <c r="JT236" s="411"/>
      <c r="JU236" s="411"/>
      <c r="JV236" s="411"/>
      <c r="JW236" s="411"/>
      <c r="JX236" s="411"/>
      <c r="JY236" s="411"/>
      <c r="JZ236" s="411"/>
      <c r="KA236" s="411"/>
      <c r="KB236" s="411"/>
      <c r="KC236" s="411"/>
      <c r="KD236" s="411"/>
      <c r="KE236" s="411"/>
      <c r="KF236" s="411"/>
      <c r="KG236" s="411"/>
      <c r="KH236" s="411"/>
      <c r="KI236" s="411"/>
      <c r="KJ236" s="411"/>
      <c r="KK236" s="411"/>
      <c r="KL236" s="411"/>
      <c r="KM236" s="411"/>
      <c r="KN236" s="411"/>
      <c r="KO236" s="411"/>
      <c r="KP236" s="411"/>
      <c r="KQ236" s="411"/>
      <c r="KR236" s="411"/>
      <c r="KS236" s="411"/>
      <c r="KT236" s="411"/>
      <c r="KU236" s="411"/>
      <c r="KV236" s="411"/>
      <c r="KW236" s="411"/>
      <c r="KX236" s="411"/>
      <c r="KY236" s="411"/>
      <c r="KZ236" s="411"/>
      <c r="LA236" s="411"/>
      <c r="LB236" s="411"/>
      <c r="LC236" s="411"/>
      <c r="LD236" s="411"/>
      <c r="LE236" s="411"/>
      <c r="LF236" s="411"/>
      <c r="LG236" s="411"/>
      <c r="LH236" s="411"/>
      <c r="LI236" s="411"/>
      <c r="LJ236" s="411"/>
      <c r="LK236" s="411"/>
      <c r="LL236" s="411"/>
      <c r="LM236" s="411"/>
      <c r="LN236" s="411"/>
      <c r="LO236" s="411"/>
      <c r="LP236" s="411"/>
      <c r="LQ236" s="411"/>
      <c r="LR236" s="411"/>
      <c r="LS236" s="411"/>
      <c r="LT236" s="411"/>
      <c r="LU236" s="411"/>
      <c r="LV236" s="411"/>
      <c r="LW236" s="411"/>
      <c r="LX236" s="411"/>
      <c r="LY236" s="411"/>
      <c r="LZ236" s="411"/>
      <c r="MA236" s="411"/>
      <c r="MB236" s="411"/>
      <c r="MC236" s="411"/>
      <c r="MD236" s="411"/>
      <c r="ME236" s="411"/>
      <c r="MF236" s="411"/>
      <c r="MG236" s="411"/>
      <c r="MH236" s="411"/>
      <c r="MI236" s="411"/>
      <c r="MJ236" s="411"/>
      <c r="MK236" s="411"/>
      <c r="ML236" s="411"/>
      <c r="MM236" s="411"/>
      <c r="MN236" s="411"/>
      <c r="MO236" s="411"/>
      <c r="MP236" s="411"/>
      <c r="MQ236" s="411"/>
      <c r="MR236" s="411"/>
      <c r="MS236" s="411"/>
      <c r="MT236" s="411"/>
      <c r="MU236" s="411"/>
      <c r="MV236" s="411"/>
      <c r="MW236" s="411"/>
    </row>
    <row r="237" s="1" customFormat="true" ht="15" hidden="false" customHeight="false" outlineLevel="0" collapsed="false">
      <c r="A237" s="410" t="s">
        <v>868</v>
      </c>
      <c r="B237" s="411"/>
      <c r="C237" s="411"/>
      <c r="D237" s="411"/>
      <c r="E237" s="411"/>
      <c r="F237" s="411"/>
      <c r="G237" s="411"/>
      <c r="H237" s="411"/>
      <c r="I237" s="411"/>
      <c r="J237" s="411"/>
      <c r="K237" s="411"/>
      <c r="L237" s="411"/>
      <c r="M237" s="411"/>
      <c r="N237" s="411"/>
      <c r="O237" s="411"/>
      <c r="P237" s="411"/>
      <c r="Q237" s="411"/>
      <c r="R237" s="411"/>
      <c r="S237" s="411"/>
      <c r="T237" s="411"/>
      <c r="U237" s="411"/>
      <c r="V237" s="411"/>
      <c r="W237" s="411"/>
      <c r="X237" s="411"/>
      <c r="Y237" s="411"/>
      <c r="Z237" s="411"/>
      <c r="AA237" s="411"/>
      <c r="AB237" s="411"/>
      <c r="AC237" s="411"/>
      <c r="AD237" s="411"/>
      <c r="AE237" s="411"/>
      <c r="AF237" s="411"/>
      <c r="AG237" s="411"/>
      <c r="AH237" s="411"/>
      <c r="AI237" s="411"/>
      <c r="AJ237" s="411"/>
      <c r="AK237" s="411"/>
      <c r="AL237" s="411"/>
      <c r="AM237" s="411"/>
      <c r="AN237" s="411"/>
      <c r="AO237" s="411"/>
      <c r="AP237" s="411"/>
      <c r="AQ237" s="411"/>
      <c r="AR237" s="411"/>
      <c r="AS237" s="411"/>
      <c r="AT237" s="411"/>
      <c r="AU237" s="411"/>
      <c r="AV237" s="411"/>
      <c r="AW237" s="411"/>
      <c r="AX237" s="411"/>
      <c r="AY237" s="411"/>
      <c r="AZ237" s="411"/>
      <c r="BA237" s="411"/>
      <c r="BB237" s="411"/>
      <c r="BC237" s="411"/>
      <c r="BD237" s="411"/>
      <c r="BE237" s="411"/>
      <c r="BF237" s="411"/>
      <c r="BG237" s="411"/>
      <c r="BH237" s="411"/>
      <c r="BI237" s="411"/>
      <c r="BJ237" s="411"/>
      <c r="BK237" s="411"/>
      <c r="BL237" s="411"/>
      <c r="BM237" s="411"/>
      <c r="BN237" s="411"/>
      <c r="BO237" s="411"/>
      <c r="BP237" s="411"/>
      <c r="BQ237" s="411"/>
      <c r="BR237" s="411"/>
      <c r="BS237" s="411"/>
      <c r="BT237" s="411"/>
      <c r="BU237" s="411"/>
      <c r="BV237" s="411"/>
      <c r="BW237" s="411"/>
      <c r="BX237" s="411"/>
      <c r="BY237" s="411"/>
      <c r="BZ237" s="411"/>
      <c r="CA237" s="411"/>
      <c r="CB237" s="411"/>
      <c r="CC237" s="411"/>
      <c r="CD237" s="411"/>
      <c r="CE237" s="411"/>
      <c r="CF237" s="411"/>
      <c r="CG237" s="411"/>
      <c r="CH237" s="411"/>
      <c r="CI237" s="411"/>
      <c r="CJ237" s="411"/>
      <c r="CK237" s="411"/>
      <c r="CL237" s="411"/>
      <c r="CM237" s="411"/>
      <c r="CN237" s="411"/>
      <c r="CO237" s="411"/>
      <c r="CP237" s="411"/>
      <c r="CQ237" s="411"/>
      <c r="CR237" s="411"/>
      <c r="CS237" s="411"/>
      <c r="CT237" s="411"/>
      <c r="CU237" s="411"/>
      <c r="CV237" s="411"/>
      <c r="CW237" s="411"/>
      <c r="CX237" s="411"/>
      <c r="CY237" s="411"/>
      <c r="CZ237" s="411"/>
      <c r="DA237" s="411"/>
      <c r="DB237" s="411"/>
      <c r="DC237" s="411"/>
      <c r="DD237" s="411"/>
      <c r="DE237" s="411"/>
      <c r="DF237" s="411"/>
      <c r="DG237" s="411"/>
      <c r="DH237" s="411"/>
      <c r="DI237" s="411"/>
      <c r="DJ237" s="411"/>
      <c r="DK237" s="411"/>
      <c r="DL237" s="411"/>
      <c r="DM237" s="411"/>
      <c r="DN237" s="411"/>
      <c r="DO237" s="411"/>
      <c r="DP237" s="411"/>
      <c r="DQ237" s="411"/>
      <c r="DR237" s="411"/>
      <c r="DS237" s="411"/>
      <c r="DT237" s="411"/>
      <c r="DU237" s="411"/>
      <c r="DV237" s="411"/>
      <c r="DW237" s="411"/>
      <c r="DX237" s="411"/>
      <c r="DY237" s="411"/>
      <c r="DZ237" s="411"/>
      <c r="EA237" s="411"/>
      <c r="EB237" s="411"/>
      <c r="EC237" s="411"/>
      <c r="ED237" s="411"/>
      <c r="EE237" s="411"/>
      <c r="EF237" s="411"/>
      <c r="EG237" s="411"/>
      <c r="EH237" s="411"/>
      <c r="EI237" s="411"/>
      <c r="EJ237" s="411"/>
      <c r="EK237" s="411"/>
      <c r="EL237" s="411"/>
      <c r="EM237" s="411"/>
      <c r="EN237" s="411"/>
      <c r="EO237" s="411"/>
      <c r="EP237" s="411"/>
      <c r="EQ237" s="411"/>
      <c r="ER237" s="411"/>
      <c r="ES237" s="411"/>
      <c r="ET237" s="411"/>
      <c r="EU237" s="411"/>
      <c r="EV237" s="411"/>
      <c r="EW237" s="411"/>
      <c r="EX237" s="411"/>
      <c r="EY237" s="411"/>
      <c r="EZ237" s="411"/>
      <c r="FA237" s="411"/>
      <c r="FB237" s="411"/>
      <c r="FC237" s="411"/>
      <c r="FD237" s="411"/>
      <c r="FE237" s="411"/>
      <c r="FF237" s="411"/>
      <c r="FG237" s="411"/>
      <c r="FH237" s="411"/>
      <c r="FI237" s="411"/>
      <c r="FJ237" s="411"/>
      <c r="FK237" s="411"/>
      <c r="FL237" s="411"/>
      <c r="FM237" s="411"/>
      <c r="FN237" s="411"/>
      <c r="FO237" s="411"/>
      <c r="FP237" s="411"/>
      <c r="FQ237" s="411"/>
      <c r="FR237" s="411"/>
      <c r="FS237" s="411"/>
      <c r="FT237" s="411"/>
      <c r="FU237" s="411"/>
      <c r="FV237" s="411"/>
      <c r="FW237" s="411"/>
      <c r="FX237" s="411"/>
      <c r="FY237" s="411"/>
      <c r="FZ237" s="411"/>
      <c r="GA237" s="411"/>
      <c r="GB237" s="411"/>
      <c r="GC237" s="411"/>
      <c r="GD237" s="411"/>
      <c r="GE237" s="411"/>
      <c r="GF237" s="411"/>
      <c r="GG237" s="411"/>
      <c r="GH237" s="411"/>
      <c r="GI237" s="411"/>
      <c r="GJ237" s="411"/>
      <c r="GK237" s="411"/>
      <c r="GL237" s="411"/>
      <c r="GM237" s="411"/>
      <c r="GN237" s="411"/>
      <c r="GO237" s="411"/>
      <c r="GP237" s="411"/>
      <c r="GQ237" s="411"/>
      <c r="GR237" s="411"/>
      <c r="GS237" s="411"/>
      <c r="GT237" s="411"/>
      <c r="GU237" s="411"/>
      <c r="GV237" s="411"/>
      <c r="GW237" s="411"/>
      <c r="GX237" s="411"/>
      <c r="GY237" s="411"/>
      <c r="GZ237" s="411"/>
      <c r="HA237" s="411"/>
      <c r="HB237" s="411"/>
      <c r="HC237" s="411"/>
      <c r="HD237" s="411"/>
      <c r="HE237" s="411"/>
      <c r="HF237" s="411"/>
      <c r="HG237" s="411"/>
      <c r="HH237" s="411"/>
      <c r="HI237" s="411"/>
      <c r="HJ237" s="411"/>
      <c r="HK237" s="411"/>
      <c r="HL237" s="411"/>
      <c r="HM237" s="411"/>
      <c r="HN237" s="411"/>
      <c r="HO237" s="411"/>
      <c r="HP237" s="411"/>
      <c r="HQ237" s="411"/>
      <c r="HR237" s="411"/>
      <c r="HS237" s="411"/>
      <c r="HT237" s="411"/>
      <c r="HU237" s="411"/>
      <c r="HV237" s="411"/>
      <c r="HW237" s="411"/>
      <c r="HX237" s="411"/>
      <c r="HY237" s="411"/>
      <c r="HZ237" s="411"/>
      <c r="IA237" s="411"/>
      <c r="IB237" s="411"/>
      <c r="IC237" s="411"/>
      <c r="ID237" s="411"/>
      <c r="IE237" s="411"/>
      <c r="IF237" s="411"/>
      <c r="IG237" s="411"/>
      <c r="IH237" s="411"/>
      <c r="II237" s="411"/>
      <c r="IJ237" s="411"/>
      <c r="IK237" s="411"/>
      <c r="IL237" s="411"/>
      <c r="IM237" s="411"/>
      <c r="IN237" s="411"/>
      <c r="IO237" s="411"/>
      <c r="IP237" s="411"/>
      <c r="IQ237" s="411"/>
      <c r="IR237" s="411"/>
      <c r="IS237" s="411"/>
      <c r="IT237" s="411"/>
      <c r="IU237" s="411"/>
      <c r="IV237" s="411"/>
      <c r="IW237" s="411"/>
      <c r="IX237" s="411"/>
      <c r="IY237" s="411"/>
      <c r="IZ237" s="411"/>
      <c r="JA237" s="411"/>
      <c r="JB237" s="411"/>
      <c r="JC237" s="411"/>
      <c r="JD237" s="411"/>
      <c r="JE237" s="411"/>
      <c r="JF237" s="411"/>
      <c r="JG237" s="411"/>
      <c r="JH237" s="411"/>
      <c r="JI237" s="411"/>
      <c r="JJ237" s="411"/>
      <c r="JK237" s="411"/>
      <c r="JL237" s="411"/>
      <c r="JM237" s="411"/>
      <c r="JN237" s="411"/>
      <c r="JO237" s="411"/>
      <c r="JP237" s="411"/>
      <c r="JQ237" s="411"/>
      <c r="JR237" s="411"/>
      <c r="JS237" s="411"/>
      <c r="JT237" s="411"/>
      <c r="JU237" s="411"/>
      <c r="JV237" s="411"/>
      <c r="JW237" s="411"/>
      <c r="JX237" s="411"/>
      <c r="JY237" s="411"/>
      <c r="JZ237" s="411"/>
      <c r="KA237" s="411"/>
      <c r="KB237" s="411"/>
      <c r="KC237" s="411"/>
      <c r="KD237" s="411"/>
      <c r="KE237" s="411"/>
      <c r="KF237" s="411"/>
      <c r="KG237" s="411"/>
      <c r="KH237" s="411"/>
      <c r="KI237" s="411"/>
      <c r="KJ237" s="411"/>
      <c r="KK237" s="411"/>
      <c r="KL237" s="411"/>
      <c r="KM237" s="411"/>
      <c r="KN237" s="411"/>
      <c r="KO237" s="411"/>
      <c r="KP237" s="411"/>
      <c r="KQ237" s="411"/>
      <c r="KR237" s="411"/>
      <c r="KS237" s="411"/>
      <c r="KT237" s="411"/>
      <c r="KU237" s="411"/>
      <c r="KV237" s="411"/>
      <c r="KW237" s="411"/>
      <c r="KX237" s="411"/>
      <c r="KY237" s="411"/>
      <c r="KZ237" s="411"/>
      <c r="LA237" s="411"/>
      <c r="LB237" s="411"/>
      <c r="LC237" s="411"/>
      <c r="LD237" s="411"/>
      <c r="LE237" s="411"/>
      <c r="LF237" s="411"/>
      <c r="LG237" s="411"/>
      <c r="LH237" s="411"/>
      <c r="LI237" s="411"/>
      <c r="LJ237" s="411"/>
      <c r="LK237" s="411"/>
      <c r="LL237" s="411"/>
      <c r="LM237" s="411"/>
      <c r="LN237" s="411"/>
      <c r="LO237" s="411"/>
      <c r="LP237" s="411"/>
      <c r="LQ237" s="411"/>
      <c r="LR237" s="411"/>
      <c r="LS237" s="411"/>
      <c r="LT237" s="411"/>
      <c r="LU237" s="411"/>
      <c r="LV237" s="411"/>
      <c r="LW237" s="411"/>
      <c r="LX237" s="411"/>
      <c r="LY237" s="411"/>
      <c r="LZ237" s="411"/>
      <c r="MA237" s="411"/>
      <c r="MB237" s="411"/>
      <c r="MC237" s="411"/>
      <c r="MD237" s="411"/>
      <c r="ME237" s="411"/>
      <c r="MF237" s="411"/>
      <c r="MG237" s="411"/>
      <c r="MH237" s="411"/>
      <c r="MI237" s="411"/>
      <c r="MJ237" s="411"/>
      <c r="MK237" s="411"/>
      <c r="ML237" s="411"/>
      <c r="MM237" s="411"/>
      <c r="MN237" s="411"/>
      <c r="MO237" s="411"/>
      <c r="MP237" s="411"/>
      <c r="MQ237" s="411"/>
      <c r="MR237" s="411"/>
      <c r="MS237" s="411"/>
      <c r="MT237" s="411"/>
      <c r="MU237" s="411"/>
      <c r="MV237" s="411"/>
      <c r="MW237" s="411"/>
    </row>
    <row r="238" s="1" customFormat="true" ht="15" hidden="false" customHeight="false" outlineLevel="0" collapsed="false">
      <c r="A238" s="412" t="s">
        <v>677</v>
      </c>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413"/>
      <c r="AJ238" s="413"/>
      <c r="AK238" s="413"/>
      <c r="AL238" s="413"/>
      <c r="AM238" s="413"/>
      <c r="AN238" s="413"/>
      <c r="AO238" s="413"/>
      <c r="AP238" s="413"/>
      <c r="AQ238" s="413"/>
      <c r="AR238" s="413"/>
      <c r="AS238" s="413"/>
      <c r="AT238" s="413"/>
      <c r="AU238" s="413"/>
      <c r="AV238" s="413"/>
      <c r="AW238" s="413"/>
      <c r="AX238" s="413"/>
      <c r="AY238" s="413"/>
      <c r="AZ238" s="413"/>
      <c r="BA238" s="413"/>
      <c r="BB238" s="413"/>
      <c r="BC238" s="413"/>
      <c r="BD238" s="413"/>
      <c r="BE238" s="413"/>
      <c r="BF238" s="413"/>
      <c r="BG238" s="413"/>
      <c r="BH238" s="413"/>
      <c r="BI238" s="413"/>
      <c r="BJ238" s="413"/>
      <c r="BK238" s="413"/>
      <c r="BL238" s="413"/>
      <c r="BM238" s="413"/>
      <c r="BN238" s="413"/>
      <c r="BO238" s="413"/>
      <c r="BP238" s="413"/>
      <c r="BQ238" s="413"/>
      <c r="BR238" s="413"/>
      <c r="BS238" s="413"/>
      <c r="BT238" s="413"/>
      <c r="BU238" s="413"/>
      <c r="BV238" s="413"/>
      <c r="BW238" s="413"/>
      <c r="BX238" s="413"/>
      <c r="BY238" s="413"/>
      <c r="BZ238" s="413"/>
      <c r="CA238" s="413"/>
      <c r="CB238" s="413"/>
      <c r="CC238" s="413"/>
      <c r="CD238" s="413"/>
      <c r="CE238" s="413"/>
      <c r="CF238" s="413"/>
      <c r="CG238" s="413"/>
      <c r="CH238" s="413"/>
      <c r="CI238" s="413"/>
      <c r="CJ238" s="413"/>
      <c r="CK238" s="413"/>
      <c r="CL238" s="413"/>
      <c r="CM238" s="413"/>
      <c r="CN238" s="413"/>
      <c r="CO238" s="413"/>
      <c r="CP238" s="413"/>
      <c r="CQ238" s="413"/>
      <c r="CR238" s="413"/>
      <c r="CS238" s="413"/>
      <c r="CT238" s="413"/>
      <c r="CU238" s="413"/>
      <c r="CV238" s="413"/>
      <c r="CW238" s="413"/>
      <c r="CX238" s="413"/>
      <c r="CY238" s="413"/>
      <c r="CZ238" s="413"/>
      <c r="DA238" s="413"/>
      <c r="DB238" s="413"/>
      <c r="DC238" s="413"/>
      <c r="DD238" s="413"/>
      <c r="DE238" s="413"/>
      <c r="DF238" s="413"/>
      <c r="DG238" s="413"/>
      <c r="DH238" s="413"/>
      <c r="DI238" s="413"/>
      <c r="DJ238" s="413"/>
      <c r="DK238" s="413"/>
      <c r="DL238" s="413"/>
      <c r="DM238" s="413"/>
      <c r="DN238" s="413"/>
      <c r="DO238" s="413"/>
      <c r="DP238" s="413"/>
      <c r="DQ238" s="413"/>
      <c r="DR238" s="413"/>
      <c r="DS238" s="413"/>
      <c r="DT238" s="413"/>
      <c r="DU238" s="413"/>
      <c r="DV238" s="413"/>
      <c r="DW238" s="413"/>
      <c r="DX238" s="413"/>
      <c r="DY238" s="413"/>
      <c r="DZ238" s="413"/>
      <c r="EA238" s="413"/>
      <c r="EB238" s="413"/>
      <c r="EC238" s="413"/>
      <c r="ED238" s="413"/>
      <c r="EE238" s="413"/>
      <c r="EF238" s="413"/>
      <c r="EG238" s="413"/>
      <c r="EH238" s="413"/>
      <c r="EI238" s="413"/>
      <c r="EJ238" s="413"/>
      <c r="EK238" s="413"/>
      <c r="EL238" s="413"/>
      <c r="EM238" s="413"/>
      <c r="EN238" s="413"/>
      <c r="EO238" s="413"/>
      <c r="EP238" s="413"/>
      <c r="EQ238" s="413"/>
      <c r="ER238" s="413"/>
      <c r="ES238" s="413"/>
      <c r="ET238" s="413"/>
      <c r="EU238" s="413"/>
      <c r="EV238" s="413"/>
      <c r="EW238" s="413"/>
      <c r="EX238" s="413"/>
      <c r="EY238" s="413"/>
      <c r="EZ238" s="413"/>
      <c r="FA238" s="413"/>
      <c r="FB238" s="413"/>
      <c r="FC238" s="413"/>
      <c r="FD238" s="413"/>
      <c r="FE238" s="413"/>
      <c r="FF238" s="413"/>
      <c r="FG238" s="413"/>
      <c r="FH238" s="413"/>
      <c r="FI238" s="413"/>
      <c r="FJ238" s="413"/>
      <c r="FK238" s="413"/>
      <c r="FL238" s="413"/>
      <c r="FM238" s="413"/>
      <c r="FN238" s="413"/>
      <c r="FO238" s="413"/>
      <c r="FP238" s="413"/>
      <c r="FQ238" s="413"/>
      <c r="FR238" s="413"/>
      <c r="FS238" s="413"/>
      <c r="FT238" s="413"/>
      <c r="FU238" s="413"/>
      <c r="FV238" s="413"/>
      <c r="FW238" s="413"/>
      <c r="FX238" s="413"/>
      <c r="FY238" s="413"/>
      <c r="FZ238" s="413"/>
      <c r="GA238" s="413"/>
      <c r="GB238" s="413"/>
      <c r="GC238" s="413"/>
      <c r="GD238" s="413"/>
      <c r="GE238" s="413"/>
      <c r="GF238" s="413"/>
      <c r="GG238" s="413"/>
      <c r="GH238" s="413"/>
      <c r="GI238" s="413"/>
      <c r="GJ238" s="413"/>
      <c r="GK238" s="413"/>
      <c r="GL238" s="413"/>
      <c r="GM238" s="413"/>
      <c r="GN238" s="413"/>
      <c r="GO238" s="413"/>
      <c r="GP238" s="413"/>
      <c r="GQ238" s="413"/>
      <c r="GR238" s="413"/>
      <c r="GS238" s="413"/>
      <c r="GT238" s="413"/>
      <c r="GU238" s="413"/>
      <c r="GV238" s="413"/>
      <c r="GW238" s="413"/>
      <c r="GX238" s="413"/>
      <c r="GY238" s="413"/>
      <c r="GZ238" s="413"/>
      <c r="HA238" s="413"/>
      <c r="HB238" s="413"/>
      <c r="HC238" s="413"/>
      <c r="HD238" s="413"/>
      <c r="HE238" s="413"/>
      <c r="HF238" s="413"/>
      <c r="HG238" s="413"/>
      <c r="HH238" s="413"/>
      <c r="HI238" s="413"/>
      <c r="HJ238" s="413"/>
      <c r="HK238" s="413"/>
      <c r="HL238" s="413"/>
      <c r="HM238" s="413"/>
      <c r="HN238" s="413"/>
      <c r="HO238" s="413"/>
      <c r="HP238" s="413"/>
      <c r="HQ238" s="413"/>
      <c r="HR238" s="413"/>
      <c r="HS238" s="413"/>
      <c r="HT238" s="413"/>
      <c r="HU238" s="413"/>
      <c r="HV238" s="413"/>
      <c r="HW238" s="413"/>
      <c r="HX238" s="413"/>
      <c r="HY238" s="413"/>
      <c r="HZ238" s="413"/>
      <c r="IA238" s="413"/>
      <c r="IB238" s="413"/>
      <c r="IC238" s="413"/>
      <c r="ID238" s="413"/>
      <c r="IE238" s="413"/>
      <c r="IF238" s="413"/>
      <c r="IG238" s="413"/>
      <c r="IH238" s="413"/>
      <c r="II238" s="413"/>
      <c r="IJ238" s="413"/>
      <c r="IK238" s="413"/>
      <c r="IL238" s="413"/>
      <c r="IM238" s="413"/>
      <c r="IN238" s="413"/>
      <c r="IO238" s="413"/>
      <c r="IP238" s="413"/>
      <c r="IQ238" s="413"/>
      <c r="IR238" s="413"/>
      <c r="IS238" s="413"/>
      <c r="IT238" s="413"/>
      <c r="IU238" s="413"/>
      <c r="IV238" s="413"/>
      <c r="IW238" s="413"/>
      <c r="IX238" s="413"/>
      <c r="IY238" s="413"/>
      <c r="IZ238" s="413"/>
      <c r="JA238" s="413"/>
      <c r="JB238" s="413"/>
      <c r="JC238" s="413"/>
      <c r="JD238" s="413"/>
      <c r="JE238" s="413"/>
      <c r="JF238" s="413"/>
      <c r="JG238" s="413"/>
      <c r="JH238" s="413"/>
      <c r="JI238" s="413"/>
      <c r="JJ238" s="413"/>
      <c r="JK238" s="413"/>
      <c r="JL238" s="413"/>
      <c r="JM238" s="413"/>
      <c r="JN238" s="413"/>
      <c r="JO238" s="413"/>
      <c r="JP238" s="413"/>
      <c r="JQ238" s="413"/>
      <c r="JR238" s="413"/>
      <c r="JS238" s="413"/>
      <c r="JT238" s="413"/>
      <c r="JU238" s="413"/>
      <c r="JV238" s="413"/>
      <c r="JW238" s="413"/>
      <c r="JX238" s="413"/>
      <c r="JY238" s="413"/>
      <c r="JZ238" s="413"/>
      <c r="KA238" s="413"/>
      <c r="KB238" s="413"/>
      <c r="KC238" s="413"/>
      <c r="KD238" s="413"/>
      <c r="KE238" s="413"/>
      <c r="KF238" s="413"/>
      <c r="KG238" s="413"/>
      <c r="KH238" s="413"/>
      <c r="KI238" s="413"/>
      <c r="KJ238" s="413"/>
      <c r="KK238" s="413"/>
      <c r="KL238" s="413"/>
      <c r="KM238" s="413"/>
      <c r="KN238" s="413"/>
      <c r="KO238" s="413"/>
      <c r="KP238" s="413"/>
      <c r="KQ238" s="413"/>
      <c r="KR238" s="413"/>
      <c r="KS238" s="413"/>
      <c r="KT238" s="413"/>
      <c r="KU238" s="413"/>
      <c r="KV238" s="413"/>
      <c r="KW238" s="413"/>
      <c r="KX238" s="413"/>
      <c r="KY238" s="413"/>
      <c r="KZ238" s="413"/>
      <c r="LA238" s="413"/>
      <c r="LB238" s="413"/>
      <c r="LC238" s="413"/>
      <c r="LD238" s="413"/>
      <c r="LE238" s="413"/>
      <c r="LF238" s="413"/>
      <c r="LG238" s="413"/>
      <c r="LH238" s="413"/>
      <c r="LI238" s="413"/>
      <c r="LJ238" s="413"/>
      <c r="LK238" s="413"/>
      <c r="LL238" s="413"/>
      <c r="LM238" s="413"/>
      <c r="LN238" s="413"/>
      <c r="LO238" s="413"/>
      <c r="LP238" s="413"/>
      <c r="LQ238" s="413"/>
      <c r="LR238" s="413"/>
      <c r="LS238" s="413"/>
      <c r="LT238" s="413"/>
      <c r="LU238" s="413"/>
      <c r="LV238" s="413"/>
      <c r="LW238" s="413"/>
      <c r="LX238" s="413"/>
      <c r="LY238" s="413"/>
      <c r="LZ238" s="413"/>
      <c r="MA238" s="413"/>
      <c r="MB238" s="413"/>
      <c r="MC238" s="413"/>
      <c r="MD238" s="413"/>
      <c r="ME238" s="413"/>
      <c r="MF238" s="413"/>
      <c r="MG238" s="413"/>
      <c r="MH238" s="413"/>
      <c r="MI238" s="413"/>
      <c r="MJ238" s="413"/>
      <c r="MK238" s="413"/>
      <c r="ML238" s="413"/>
      <c r="MM238" s="413"/>
      <c r="MN238" s="413"/>
      <c r="MO238" s="413"/>
      <c r="MP238" s="413"/>
      <c r="MQ238" s="413"/>
      <c r="MR238" s="413"/>
      <c r="MS238" s="413"/>
      <c r="MT238" s="413"/>
      <c r="MU238" s="413"/>
      <c r="MV238" s="413"/>
      <c r="MW238" s="413"/>
    </row>
    <row r="239" s="1" customFormat="true" ht="15.75" hidden="false" customHeight="false" outlineLevel="0" collapsed="false">
      <c r="A239" s="415" t="s">
        <v>869</v>
      </c>
      <c r="B239" s="416"/>
      <c r="C239" s="416"/>
      <c r="D239" s="416"/>
      <c r="E239" s="416"/>
      <c r="F239" s="416"/>
      <c r="G239" s="416"/>
      <c r="H239" s="416"/>
      <c r="I239" s="416"/>
      <c r="J239" s="416"/>
      <c r="K239" s="416"/>
      <c r="L239" s="416"/>
      <c r="M239" s="416"/>
      <c r="N239" s="416"/>
      <c r="O239" s="416"/>
      <c r="P239" s="416"/>
      <c r="Q239" s="416"/>
      <c r="R239" s="416"/>
      <c r="S239" s="416"/>
      <c r="T239" s="416"/>
      <c r="U239" s="416"/>
      <c r="V239" s="416"/>
      <c r="W239" s="416"/>
      <c r="X239" s="416"/>
      <c r="Y239" s="416"/>
      <c r="Z239" s="416"/>
      <c r="AA239" s="416"/>
      <c r="AB239" s="416"/>
      <c r="AC239" s="416"/>
      <c r="AD239" s="416"/>
      <c r="AE239" s="416"/>
      <c r="AF239" s="416"/>
      <c r="AG239" s="416"/>
      <c r="AH239" s="416"/>
      <c r="AI239" s="416"/>
      <c r="AJ239" s="416"/>
      <c r="AK239" s="416"/>
      <c r="AL239" s="416"/>
      <c r="AM239" s="416"/>
      <c r="AN239" s="416"/>
      <c r="AO239" s="416"/>
      <c r="AP239" s="416"/>
      <c r="AQ239" s="416"/>
      <c r="AR239" s="416"/>
      <c r="AS239" s="416"/>
      <c r="AT239" s="416"/>
      <c r="AU239" s="416"/>
      <c r="AV239" s="416"/>
      <c r="AW239" s="416"/>
      <c r="AX239" s="416"/>
      <c r="AY239" s="416"/>
      <c r="AZ239" s="416"/>
      <c r="BA239" s="416"/>
      <c r="BB239" s="416"/>
      <c r="BC239" s="416"/>
      <c r="BD239" s="416"/>
      <c r="BE239" s="416"/>
      <c r="BF239" s="416"/>
      <c r="BG239" s="416"/>
      <c r="BH239" s="416"/>
      <c r="BI239" s="416"/>
      <c r="BJ239" s="416"/>
      <c r="BK239" s="416"/>
      <c r="BL239" s="416"/>
      <c r="BM239" s="416"/>
      <c r="BN239" s="416"/>
      <c r="BO239" s="416"/>
      <c r="BP239" s="416"/>
      <c r="BQ239" s="416"/>
      <c r="BR239" s="416"/>
      <c r="BS239" s="416"/>
      <c r="BT239" s="416"/>
      <c r="BU239" s="416"/>
      <c r="BV239" s="416"/>
      <c r="BW239" s="416"/>
      <c r="BX239" s="416"/>
      <c r="BY239" s="416"/>
      <c r="BZ239" s="416"/>
      <c r="CA239" s="416"/>
      <c r="CB239" s="416"/>
      <c r="CC239" s="416"/>
      <c r="CD239" s="416"/>
      <c r="CE239" s="416"/>
      <c r="CF239" s="416"/>
      <c r="CG239" s="416"/>
      <c r="CH239" s="416"/>
      <c r="CI239" s="416"/>
      <c r="CJ239" s="416"/>
      <c r="CK239" s="416"/>
      <c r="CL239" s="416"/>
      <c r="CM239" s="416"/>
      <c r="CN239" s="416"/>
      <c r="CO239" s="416"/>
      <c r="CP239" s="416"/>
      <c r="CQ239" s="416"/>
      <c r="CR239" s="416"/>
      <c r="CS239" s="416"/>
      <c r="CT239" s="416"/>
      <c r="CU239" s="416"/>
      <c r="CV239" s="416"/>
      <c r="CW239" s="416"/>
      <c r="CX239" s="416"/>
      <c r="CY239" s="416"/>
      <c r="CZ239" s="416"/>
      <c r="DA239" s="416"/>
      <c r="DB239" s="416"/>
      <c r="DC239" s="416"/>
      <c r="DD239" s="416"/>
      <c r="DE239" s="416"/>
      <c r="DF239" s="416"/>
      <c r="DG239" s="416"/>
      <c r="DH239" s="416"/>
      <c r="DI239" s="416"/>
      <c r="DJ239" s="416"/>
      <c r="DK239" s="416"/>
      <c r="DL239" s="416"/>
      <c r="DM239" s="416"/>
      <c r="DN239" s="416"/>
      <c r="DO239" s="416"/>
      <c r="DP239" s="416"/>
      <c r="DQ239" s="416"/>
      <c r="DR239" s="416"/>
      <c r="DS239" s="416"/>
      <c r="DT239" s="416"/>
      <c r="DU239" s="416"/>
      <c r="DV239" s="416"/>
      <c r="DW239" s="416"/>
      <c r="DX239" s="416"/>
      <c r="DY239" s="416"/>
      <c r="DZ239" s="416"/>
      <c r="EA239" s="416"/>
      <c r="EB239" s="416"/>
      <c r="EC239" s="416"/>
      <c r="ED239" s="416"/>
      <c r="EE239" s="416"/>
      <c r="EF239" s="416"/>
      <c r="EG239" s="416"/>
      <c r="EH239" s="416"/>
      <c r="EI239" s="416"/>
      <c r="EJ239" s="416"/>
      <c r="EK239" s="416"/>
      <c r="EL239" s="416"/>
      <c r="EM239" s="416"/>
      <c r="EN239" s="416"/>
      <c r="EO239" s="416"/>
      <c r="EP239" s="416"/>
      <c r="EQ239" s="416"/>
      <c r="ER239" s="416"/>
      <c r="ES239" s="416"/>
      <c r="ET239" s="416"/>
      <c r="EU239" s="416"/>
      <c r="EV239" s="416"/>
      <c r="EW239" s="416"/>
      <c r="EX239" s="416"/>
      <c r="EY239" s="416"/>
      <c r="EZ239" s="416"/>
      <c r="FA239" s="416"/>
      <c r="FB239" s="416"/>
      <c r="FC239" s="416"/>
      <c r="FD239" s="416"/>
      <c r="FE239" s="416"/>
      <c r="FF239" s="416"/>
      <c r="FG239" s="416"/>
      <c r="FH239" s="416"/>
      <c r="FI239" s="416"/>
      <c r="FJ239" s="416"/>
      <c r="FK239" s="416"/>
      <c r="FL239" s="416"/>
      <c r="FM239" s="416"/>
      <c r="FN239" s="416"/>
      <c r="FO239" s="416"/>
      <c r="FP239" s="416"/>
      <c r="FQ239" s="416"/>
      <c r="FR239" s="416"/>
      <c r="FS239" s="416"/>
      <c r="FT239" s="416"/>
      <c r="FU239" s="416"/>
      <c r="FV239" s="416"/>
      <c r="FW239" s="416"/>
      <c r="FX239" s="416"/>
      <c r="FY239" s="416"/>
      <c r="FZ239" s="416"/>
      <c r="GA239" s="416"/>
      <c r="GB239" s="416"/>
      <c r="GC239" s="416"/>
      <c r="GD239" s="416"/>
      <c r="GE239" s="416"/>
      <c r="GF239" s="416"/>
      <c r="GG239" s="416"/>
      <c r="GH239" s="416"/>
      <c r="GI239" s="416"/>
      <c r="GJ239" s="416"/>
      <c r="GK239" s="416"/>
      <c r="GL239" s="416"/>
      <c r="GM239" s="416"/>
      <c r="GN239" s="416"/>
      <c r="GO239" s="416"/>
      <c r="GP239" s="416"/>
      <c r="GQ239" s="416"/>
      <c r="GR239" s="416"/>
      <c r="GS239" s="416"/>
      <c r="GT239" s="416"/>
      <c r="GU239" s="416"/>
      <c r="GV239" s="416"/>
      <c r="GW239" s="416"/>
      <c r="GX239" s="416"/>
      <c r="GY239" s="416"/>
      <c r="GZ239" s="416"/>
      <c r="HA239" s="416"/>
      <c r="HB239" s="416"/>
      <c r="HC239" s="416"/>
      <c r="HD239" s="416"/>
      <c r="HE239" s="416"/>
      <c r="HF239" s="416"/>
      <c r="HG239" s="416"/>
      <c r="HH239" s="416"/>
      <c r="HI239" s="416"/>
      <c r="HJ239" s="416"/>
      <c r="HK239" s="416"/>
      <c r="HL239" s="416"/>
      <c r="HM239" s="416"/>
      <c r="HN239" s="416"/>
      <c r="HO239" s="416"/>
      <c r="HP239" s="416"/>
      <c r="HQ239" s="416"/>
      <c r="HR239" s="416"/>
      <c r="HS239" s="416"/>
      <c r="HT239" s="416"/>
      <c r="HU239" s="416"/>
      <c r="HV239" s="416"/>
      <c r="HW239" s="416"/>
      <c r="HX239" s="416"/>
      <c r="HY239" s="416"/>
      <c r="HZ239" s="416"/>
      <c r="IA239" s="416"/>
      <c r="IB239" s="416"/>
      <c r="IC239" s="416"/>
      <c r="ID239" s="416"/>
      <c r="IE239" s="416"/>
      <c r="IF239" s="416"/>
      <c r="IG239" s="416"/>
      <c r="IH239" s="416"/>
      <c r="II239" s="416"/>
      <c r="IJ239" s="416"/>
      <c r="IK239" s="416"/>
      <c r="IL239" s="416"/>
      <c r="IM239" s="416"/>
      <c r="IN239" s="416"/>
      <c r="IO239" s="416"/>
      <c r="IP239" s="416"/>
      <c r="IQ239" s="416"/>
      <c r="IR239" s="416"/>
      <c r="IS239" s="416"/>
      <c r="IT239" s="416"/>
      <c r="IU239" s="416"/>
      <c r="IV239" s="416"/>
      <c r="IW239" s="416"/>
      <c r="IX239" s="416"/>
      <c r="IY239" s="416"/>
      <c r="IZ239" s="416"/>
      <c r="JA239" s="416"/>
      <c r="JB239" s="416"/>
      <c r="JC239" s="416"/>
      <c r="JD239" s="416"/>
      <c r="JE239" s="416"/>
      <c r="JF239" s="416"/>
      <c r="JG239" s="416"/>
      <c r="JH239" s="416"/>
      <c r="JI239" s="416"/>
      <c r="JJ239" s="416"/>
      <c r="JK239" s="416"/>
      <c r="JL239" s="416"/>
      <c r="JM239" s="416"/>
      <c r="JN239" s="416"/>
      <c r="JO239" s="416"/>
      <c r="JP239" s="416"/>
      <c r="JQ239" s="416"/>
      <c r="JR239" s="416"/>
      <c r="JS239" s="416"/>
      <c r="JT239" s="416"/>
      <c r="JU239" s="416"/>
      <c r="JV239" s="416"/>
      <c r="JW239" s="416"/>
      <c r="JX239" s="416"/>
      <c r="JY239" s="416"/>
      <c r="JZ239" s="416"/>
      <c r="KA239" s="416"/>
      <c r="KB239" s="416"/>
      <c r="KC239" s="416"/>
      <c r="KD239" s="416"/>
      <c r="KE239" s="416"/>
      <c r="KF239" s="416"/>
      <c r="KG239" s="416"/>
      <c r="KH239" s="416"/>
      <c r="KI239" s="416"/>
      <c r="KJ239" s="416"/>
      <c r="KK239" s="416"/>
      <c r="KL239" s="416"/>
      <c r="KM239" s="416"/>
      <c r="KN239" s="416"/>
      <c r="KO239" s="416"/>
      <c r="KP239" s="416"/>
      <c r="KQ239" s="416"/>
      <c r="KR239" s="416"/>
      <c r="KS239" s="416"/>
      <c r="KT239" s="416"/>
      <c r="KU239" s="416"/>
      <c r="KV239" s="416"/>
      <c r="KW239" s="416"/>
      <c r="KX239" s="416"/>
      <c r="KY239" s="416"/>
      <c r="KZ239" s="416"/>
      <c r="LA239" s="416"/>
      <c r="LB239" s="416"/>
      <c r="LC239" s="416"/>
      <c r="LD239" s="416"/>
      <c r="LE239" s="416"/>
      <c r="LF239" s="416"/>
      <c r="LG239" s="416"/>
      <c r="LH239" s="416"/>
      <c r="LI239" s="416"/>
      <c r="LJ239" s="416"/>
      <c r="LK239" s="416"/>
      <c r="LL239" s="416"/>
      <c r="LM239" s="416"/>
      <c r="LN239" s="416"/>
      <c r="LO239" s="416"/>
      <c r="LP239" s="416"/>
      <c r="LQ239" s="416"/>
      <c r="LR239" s="416"/>
      <c r="LS239" s="416"/>
      <c r="LT239" s="416"/>
      <c r="LU239" s="416"/>
      <c r="LV239" s="416"/>
      <c r="LW239" s="416"/>
      <c r="LX239" s="416"/>
      <c r="LY239" s="416"/>
      <c r="LZ239" s="416"/>
      <c r="MA239" s="416"/>
      <c r="MB239" s="416"/>
      <c r="MC239" s="416"/>
      <c r="MD239" s="416"/>
      <c r="ME239" s="416"/>
      <c r="MF239" s="416"/>
      <c r="MG239" s="416"/>
      <c r="MH239" s="416"/>
      <c r="MI239" s="416"/>
      <c r="MJ239" s="416"/>
      <c r="MK239" s="416"/>
      <c r="ML239" s="416"/>
      <c r="MM239" s="416"/>
      <c r="MN239" s="416"/>
      <c r="MO239" s="416"/>
      <c r="MP239" s="416"/>
      <c r="MQ239" s="416"/>
      <c r="MR239" s="416"/>
      <c r="MS239" s="416"/>
      <c r="MT239" s="416"/>
      <c r="MU239" s="416"/>
      <c r="MV239" s="416"/>
      <c r="MW239" s="416"/>
    </row>
    <row r="240" s="1" customFormat="true" ht="15" hidden="false" customHeight="false" outlineLevel="0" collapsed="false">
      <c r="A240" s="417" t="s">
        <v>870</v>
      </c>
      <c r="B240" s="418"/>
      <c r="C240" s="418"/>
      <c r="D240" s="418"/>
      <c r="E240" s="418"/>
      <c r="F240" s="418"/>
      <c r="G240" s="418"/>
      <c r="H240" s="418"/>
      <c r="I240" s="418"/>
      <c r="J240" s="418"/>
      <c r="K240" s="418"/>
      <c r="L240" s="418"/>
      <c r="M240" s="418"/>
      <c r="N240" s="418"/>
      <c r="O240" s="418"/>
      <c r="P240" s="418"/>
      <c r="Q240" s="418"/>
      <c r="R240" s="418"/>
      <c r="S240" s="418"/>
      <c r="T240" s="418"/>
      <c r="U240" s="418"/>
      <c r="V240" s="418"/>
      <c r="W240" s="418"/>
      <c r="X240" s="418"/>
      <c r="Y240" s="418"/>
      <c r="Z240" s="418"/>
      <c r="AA240" s="418"/>
      <c r="AB240" s="418"/>
      <c r="AC240" s="418"/>
      <c r="AD240" s="418"/>
      <c r="AE240" s="418"/>
      <c r="AF240" s="418"/>
      <c r="AG240" s="418"/>
      <c r="AH240" s="418"/>
      <c r="AI240" s="418"/>
      <c r="AJ240" s="418"/>
      <c r="AK240" s="418"/>
      <c r="AL240" s="418"/>
      <c r="AM240" s="418"/>
      <c r="AN240" s="418"/>
      <c r="AO240" s="418"/>
      <c r="AP240" s="418"/>
      <c r="AQ240" s="418"/>
      <c r="AR240" s="418"/>
      <c r="AS240" s="418"/>
      <c r="AT240" s="418"/>
      <c r="AU240" s="418"/>
      <c r="AV240" s="418"/>
      <c r="AW240" s="418"/>
      <c r="AX240" s="418"/>
      <c r="AY240" s="418"/>
      <c r="AZ240" s="418"/>
      <c r="BA240" s="418"/>
      <c r="BB240" s="418"/>
      <c r="BC240" s="418"/>
      <c r="BD240" s="418"/>
      <c r="BE240" s="418"/>
      <c r="BF240" s="418"/>
      <c r="BG240" s="418"/>
      <c r="BH240" s="418"/>
      <c r="BI240" s="418"/>
      <c r="BJ240" s="418"/>
      <c r="BK240" s="418"/>
      <c r="BL240" s="418"/>
      <c r="BM240" s="418"/>
      <c r="BN240" s="418"/>
      <c r="BO240" s="418"/>
      <c r="BP240" s="418"/>
      <c r="BQ240" s="418"/>
      <c r="BR240" s="418"/>
      <c r="BS240" s="418"/>
      <c r="BT240" s="418"/>
      <c r="BU240" s="418"/>
      <c r="BV240" s="418"/>
      <c r="BW240" s="418"/>
      <c r="BX240" s="418"/>
      <c r="BY240" s="418"/>
      <c r="BZ240" s="418"/>
      <c r="CA240" s="418"/>
      <c r="CB240" s="418"/>
      <c r="CC240" s="418"/>
      <c r="CD240" s="418"/>
      <c r="CE240" s="418"/>
      <c r="CF240" s="418"/>
      <c r="CG240" s="418"/>
      <c r="CH240" s="418"/>
      <c r="CI240" s="418"/>
      <c r="CJ240" s="418"/>
      <c r="CK240" s="418"/>
      <c r="CL240" s="418"/>
      <c r="CM240" s="418"/>
      <c r="CN240" s="418"/>
      <c r="CO240" s="418"/>
      <c r="CP240" s="418"/>
      <c r="CQ240" s="418"/>
      <c r="CR240" s="418"/>
      <c r="CS240" s="418"/>
      <c r="CT240" s="418"/>
      <c r="CU240" s="418"/>
      <c r="CV240" s="418"/>
      <c r="CW240" s="418"/>
      <c r="CX240" s="418"/>
      <c r="CY240" s="418"/>
      <c r="CZ240" s="418"/>
      <c r="DA240" s="418"/>
      <c r="DB240" s="418"/>
      <c r="DC240" s="418"/>
      <c r="DD240" s="418"/>
      <c r="DE240" s="418"/>
      <c r="DF240" s="418"/>
      <c r="DG240" s="418"/>
      <c r="DH240" s="418"/>
      <c r="DI240" s="418"/>
      <c r="DJ240" s="418"/>
      <c r="DK240" s="418"/>
      <c r="DL240" s="418"/>
      <c r="DM240" s="418"/>
      <c r="DN240" s="418"/>
      <c r="DO240" s="418"/>
      <c r="DP240" s="418"/>
      <c r="DQ240" s="418"/>
      <c r="DR240" s="418"/>
      <c r="DS240" s="418"/>
      <c r="DT240" s="418"/>
      <c r="DU240" s="418"/>
      <c r="DV240" s="418"/>
      <c r="DW240" s="418"/>
      <c r="DX240" s="418"/>
      <c r="DY240" s="418"/>
      <c r="DZ240" s="418"/>
      <c r="EA240" s="418"/>
      <c r="EB240" s="418"/>
      <c r="EC240" s="418"/>
      <c r="ED240" s="418"/>
      <c r="EE240" s="418"/>
      <c r="EF240" s="418"/>
      <c r="EG240" s="418"/>
      <c r="EH240" s="418"/>
      <c r="EI240" s="418"/>
      <c r="EJ240" s="418"/>
      <c r="EK240" s="418"/>
      <c r="EL240" s="418"/>
      <c r="EM240" s="418"/>
      <c r="EN240" s="418"/>
      <c r="EO240" s="418"/>
      <c r="EP240" s="418"/>
      <c r="EQ240" s="418"/>
      <c r="ER240" s="418"/>
      <c r="ES240" s="418"/>
      <c r="ET240" s="418"/>
      <c r="EU240" s="418"/>
      <c r="EV240" s="418"/>
      <c r="EW240" s="418"/>
      <c r="EX240" s="418"/>
      <c r="EY240" s="418"/>
      <c r="EZ240" s="418"/>
      <c r="FA240" s="418"/>
      <c r="FB240" s="418"/>
      <c r="FC240" s="418"/>
      <c r="FD240" s="418"/>
      <c r="FE240" s="418"/>
      <c r="FF240" s="418"/>
      <c r="FG240" s="418"/>
      <c r="FH240" s="418"/>
      <c r="FI240" s="418"/>
      <c r="FJ240" s="418"/>
      <c r="FK240" s="418"/>
      <c r="FL240" s="418"/>
      <c r="FM240" s="418"/>
      <c r="FN240" s="418"/>
      <c r="FO240" s="418"/>
      <c r="FP240" s="418"/>
      <c r="FQ240" s="418"/>
      <c r="FR240" s="418"/>
      <c r="FS240" s="418"/>
      <c r="FT240" s="418"/>
      <c r="FU240" s="418"/>
      <c r="FV240" s="418"/>
      <c r="FW240" s="418"/>
      <c r="FX240" s="418"/>
      <c r="FY240" s="418"/>
      <c r="FZ240" s="418"/>
      <c r="GA240" s="418"/>
      <c r="GB240" s="418"/>
      <c r="GC240" s="418"/>
      <c r="GD240" s="418"/>
      <c r="GE240" s="418"/>
      <c r="GF240" s="418"/>
      <c r="GG240" s="418"/>
      <c r="GH240" s="418"/>
      <c r="GI240" s="418"/>
      <c r="GJ240" s="418"/>
      <c r="GK240" s="418"/>
      <c r="GL240" s="418"/>
      <c r="GM240" s="418"/>
      <c r="GN240" s="418"/>
      <c r="GO240" s="418"/>
      <c r="GP240" s="418"/>
      <c r="GQ240" s="418"/>
      <c r="GR240" s="418"/>
      <c r="GS240" s="418"/>
      <c r="GT240" s="418"/>
      <c r="GU240" s="418"/>
      <c r="GV240" s="418"/>
      <c r="GW240" s="418"/>
      <c r="GX240" s="418"/>
      <c r="GY240" s="418"/>
      <c r="GZ240" s="418"/>
      <c r="HA240" s="418"/>
      <c r="HB240" s="418"/>
      <c r="HC240" s="418"/>
      <c r="HD240" s="418"/>
      <c r="HE240" s="418"/>
      <c r="HF240" s="418"/>
      <c r="HG240" s="418"/>
      <c r="HH240" s="418"/>
      <c r="HI240" s="418"/>
      <c r="HJ240" s="418"/>
      <c r="HK240" s="418"/>
      <c r="HL240" s="418"/>
      <c r="HM240" s="418"/>
      <c r="HN240" s="418"/>
      <c r="HO240" s="418"/>
      <c r="HP240" s="418"/>
      <c r="HQ240" s="418"/>
      <c r="HR240" s="418"/>
      <c r="HS240" s="418"/>
      <c r="HT240" s="418"/>
      <c r="HU240" s="418"/>
      <c r="HV240" s="418"/>
      <c r="HW240" s="418"/>
      <c r="HX240" s="418"/>
      <c r="HY240" s="418"/>
      <c r="HZ240" s="418"/>
      <c r="IA240" s="418"/>
      <c r="IB240" s="418"/>
      <c r="IC240" s="418"/>
      <c r="ID240" s="418"/>
      <c r="IE240" s="418"/>
      <c r="IF240" s="418"/>
      <c r="IG240" s="418"/>
      <c r="IH240" s="418"/>
      <c r="II240" s="418"/>
      <c r="IJ240" s="418"/>
      <c r="IK240" s="418"/>
      <c r="IL240" s="418"/>
      <c r="IM240" s="418"/>
      <c r="IN240" s="418"/>
      <c r="IO240" s="418"/>
      <c r="IP240" s="418"/>
      <c r="IQ240" s="418"/>
      <c r="IR240" s="418"/>
      <c r="IS240" s="418"/>
      <c r="IT240" s="418"/>
      <c r="IU240" s="418"/>
      <c r="IV240" s="418"/>
      <c r="IW240" s="418"/>
      <c r="IX240" s="418"/>
      <c r="IY240" s="418"/>
      <c r="IZ240" s="418"/>
      <c r="JA240" s="418"/>
      <c r="JB240" s="418"/>
      <c r="JC240" s="418"/>
      <c r="JD240" s="418"/>
      <c r="JE240" s="418"/>
      <c r="JF240" s="418"/>
      <c r="JG240" s="418"/>
      <c r="JH240" s="418"/>
      <c r="JI240" s="418"/>
      <c r="JJ240" s="418"/>
      <c r="JK240" s="418"/>
      <c r="JL240" s="418"/>
      <c r="JM240" s="418"/>
      <c r="JN240" s="418"/>
      <c r="JO240" s="418"/>
      <c r="JP240" s="418"/>
      <c r="JQ240" s="418"/>
      <c r="JR240" s="418"/>
      <c r="JS240" s="418"/>
      <c r="JT240" s="418"/>
      <c r="JU240" s="418"/>
      <c r="JV240" s="418"/>
      <c r="JW240" s="418"/>
      <c r="JX240" s="418"/>
      <c r="JY240" s="418"/>
      <c r="JZ240" s="418"/>
      <c r="KA240" s="418"/>
      <c r="KB240" s="418"/>
      <c r="KC240" s="418"/>
      <c r="KD240" s="418"/>
      <c r="KE240" s="418"/>
      <c r="KF240" s="418"/>
      <c r="KG240" s="418"/>
      <c r="KH240" s="418"/>
      <c r="KI240" s="418"/>
      <c r="KJ240" s="418"/>
      <c r="KK240" s="418"/>
      <c r="KL240" s="418"/>
      <c r="KM240" s="418"/>
      <c r="KN240" s="418"/>
      <c r="KO240" s="418"/>
      <c r="KP240" s="418"/>
      <c r="KQ240" s="418"/>
      <c r="KR240" s="418"/>
      <c r="KS240" s="418"/>
      <c r="KT240" s="418"/>
      <c r="KU240" s="418"/>
      <c r="KV240" s="418"/>
      <c r="KW240" s="418"/>
      <c r="KX240" s="418"/>
      <c r="KY240" s="418"/>
      <c r="KZ240" s="418"/>
      <c r="LA240" s="418"/>
      <c r="LB240" s="418"/>
      <c r="LC240" s="418"/>
      <c r="LD240" s="418"/>
      <c r="LE240" s="418"/>
      <c r="LF240" s="418"/>
      <c r="LG240" s="418"/>
      <c r="LH240" s="418"/>
      <c r="LI240" s="418"/>
      <c r="LJ240" s="418"/>
      <c r="LK240" s="418"/>
      <c r="LL240" s="418"/>
      <c r="LM240" s="418"/>
      <c r="LN240" s="418"/>
      <c r="LO240" s="418"/>
      <c r="LP240" s="418"/>
      <c r="LQ240" s="418"/>
      <c r="LR240" s="418"/>
      <c r="LS240" s="418"/>
      <c r="LT240" s="418"/>
      <c r="LU240" s="418"/>
      <c r="LV240" s="418"/>
      <c r="LW240" s="418"/>
      <c r="LX240" s="418"/>
      <c r="LY240" s="418"/>
      <c r="LZ240" s="418"/>
      <c r="MA240" s="418"/>
      <c r="MB240" s="418"/>
      <c r="MC240" s="418"/>
      <c r="MD240" s="418"/>
      <c r="ME240" s="418"/>
      <c r="MF240" s="418"/>
      <c r="MG240" s="418"/>
      <c r="MH240" s="418"/>
      <c r="MI240" s="418"/>
      <c r="MJ240" s="418"/>
      <c r="MK240" s="418"/>
      <c r="ML240" s="418"/>
      <c r="MM240" s="418"/>
      <c r="MN240" s="418"/>
      <c r="MO240" s="418"/>
      <c r="MP240" s="418"/>
      <c r="MQ240" s="418"/>
      <c r="MR240" s="418"/>
      <c r="MS240" s="418"/>
      <c r="MT240" s="418"/>
      <c r="MU240" s="418"/>
      <c r="MV240" s="418"/>
      <c r="MW240" s="418"/>
    </row>
    <row r="241" s="1" customFormat="true" ht="15" hidden="false" customHeight="false" outlineLevel="0" collapsed="false">
      <c r="A241" s="417"/>
      <c r="B241" s="418"/>
      <c r="C241" s="418"/>
      <c r="D241" s="418"/>
      <c r="E241" s="418"/>
      <c r="F241" s="418"/>
      <c r="G241" s="418"/>
      <c r="H241" s="418"/>
      <c r="I241" s="418"/>
      <c r="J241" s="418"/>
      <c r="K241" s="418"/>
      <c r="L241" s="418"/>
      <c r="M241" s="418"/>
      <c r="N241" s="418"/>
      <c r="O241" s="418"/>
      <c r="P241" s="418"/>
      <c r="Q241" s="418"/>
      <c r="R241" s="418"/>
      <c r="S241" s="418"/>
      <c r="T241" s="418"/>
      <c r="U241" s="418"/>
      <c r="V241" s="418"/>
      <c r="W241" s="418"/>
      <c r="X241" s="418"/>
      <c r="Y241" s="418"/>
      <c r="Z241" s="418"/>
      <c r="AA241" s="418"/>
      <c r="AB241" s="418"/>
      <c r="AC241" s="418"/>
      <c r="AD241" s="418"/>
      <c r="AE241" s="418"/>
      <c r="AF241" s="418"/>
      <c r="AG241" s="418"/>
      <c r="AH241" s="418"/>
      <c r="AI241" s="418"/>
      <c r="AJ241" s="418"/>
      <c r="AK241" s="418"/>
      <c r="AL241" s="418"/>
      <c r="AM241" s="418"/>
      <c r="AN241" s="418"/>
      <c r="AO241" s="418"/>
      <c r="AP241" s="418"/>
      <c r="AQ241" s="418"/>
      <c r="AR241" s="418"/>
      <c r="AS241" s="418"/>
      <c r="AT241" s="418"/>
      <c r="AU241" s="418"/>
      <c r="AV241" s="418"/>
      <c r="AW241" s="418"/>
      <c r="AX241" s="418"/>
      <c r="AY241" s="418"/>
      <c r="AZ241" s="418"/>
      <c r="BA241" s="418"/>
      <c r="BB241" s="418"/>
      <c r="BC241" s="418"/>
      <c r="BD241" s="418"/>
      <c r="BE241" s="418"/>
      <c r="BF241" s="418"/>
      <c r="BG241" s="418"/>
      <c r="BH241" s="418"/>
      <c r="BI241" s="418"/>
      <c r="BJ241" s="418"/>
      <c r="BK241" s="418"/>
      <c r="BL241" s="418"/>
      <c r="BM241" s="418"/>
      <c r="BN241" s="418"/>
      <c r="BO241" s="418"/>
      <c r="BP241" s="418"/>
      <c r="BQ241" s="418"/>
      <c r="BR241" s="418"/>
      <c r="BS241" s="418"/>
      <c r="BT241" s="418"/>
      <c r="BU241" s="418"/>
      <c r="BV241" s="418"/>
      <c r="BW241" s="418"/>
      <c r="BX241" s="418"/>
      <c r="BY241" s="418"/>
      <c r="BZ241" s="418"/>
      <c r="CA241" s="418"/>
      <c r="CB241" s="418"/>
      <c r="CC241" s="418"/>
      <c r="CD241" s="418"/>
      <c r="CE241" s="418"/>
      <c r="CF241" s="418"/>
      <c r="CG241" s="418"/>
      <c r="CH241" s="418"/>
      <c r="CI241" s="418"/>
      <c r="CJ241" s="418"/>
      <c r="CK241" s="418"/>
      <c r="CL241" s="418"/>
      <c r="CM241" s="418"/>
      <c r="CN241" s="418"/>
      <c r="CO241" s="418"/>
      <c r="CP241" s="418"/>
      <c r="CQ241" s="418"/>
      <c r="CR241" s="418"/>
      <c r="CS241" s="418"/>
      <c r="CT241" s="418"/>
      <c r="CU241" s="418"/>
      <c r="CV241" s="418"/>
      <c r="CW241" s="418"/>
      <c r="CX241" s="418"/>
      <c r="CY241" s="418"/>
      <c r="CZ241" s="418"/>
      <c r="DA241" s="418"/>
      <c r="DB241" s="418"/>
      <c r="DC241" s="418"/>
      <c r="DD241" s="418"/>
      <c r="DE241" s="418"/>
      <c r="DF241" s="418"/>
      <c r="DG241" s="418"/>
      <c r="DH241" s="418"/>
      <c r="DI241" s="418"/>
      <c r="DJ241" s="418"/>
      <c r="DK241" s="418"/>
      <c r="DL241" s="418"/>
      <c r="DM241" s="418"/>
      <c r="DN241" s="418"/>
      <c r="DO241" s="418"/>
      <c r="DP241" s="418"/>
      <c r="DQ241" s="418"/>
      <c r="DR241" s="418"/>
      <c r="DS241" s="418"/>
      <c r="DT241" s="418"/>
      <c r="DU241" s="418"/>
      <c r="DV241" s="418"/>
      <c r="DW241" s="418"/>
      <c r="DX241" s="418"/>
      <c r="DY241" s="418"/>
      <c r="DZ241" s="418"/>
      <c r="EA241" s="418"/>
      <c r="EB241" s="418"/>
      <c r="EC241" s="418"/>
      <c r="ED241" s="418"/>
      <c r="EE241" s="418"/>
      <c r="EF241" s="418"/>
      <c r="EG241" s="418"/>
      <c r="EH241" s="418"/>
      <c r="EI241" s="418"/>
      <c r="EJ241" s="418"/>
      <c r="EK241" s="418"/>
      <c r="EL241" s="418"/>
      <c r="EM241" s="418"/>
      <c r="EN241" s="418"/>
      <c r="EO241" s="418"/>
      <c r="EP241" s="418"/>
      <c r="EQ241" s="418"/>
      <c r="ER241" s="418"/>
      <c r="ES241" s="418"/>
      <c r="ET241" s="418"/>
      <c r="EU241" s="418"/>
      <c r="EV241" s="418"/>
      <c r="EW241" s="418"/>
      <c r="EX241" s="418"/>
      <c r="EY241" s="418"/>
      <c r="EZ241" s="418"/>
      <c r="FA241" s="418"/>
      <c r="FB241" s="418"/>
      <c r="FC241" s="418"/>
      <c r="FD241" s="418"/>
      <c r="FE241" s="418"/>
      <c r="FF241" s="418"/>
      <c r="FG241" s="418"/>
      <c r="FH241" s="418"/>
      <c r="FI241" s="418"/>
      <c r="FJ241" s="418"/>
      <c r="FK241" s="418"/>
      <c r="FL241" s="418"/>
      <c r="FM241" s="418"/>
      <c r="FN241" s="418"/>
      <c r="FO241" s="418"/>
      <c r="FP241" s="418"/>
      <c r="FQ241" s="418"/>
      <c r="FR241" s="418"/>
      <c r="FS241" s="418"/>
      <c r="FT241" s="418"/>
      <c r="FU241" s="418"/>
      <c r="FV241" s="418"/>
      <c r="FW241" s="418"/>
      <c r="FX241" s="418"/>
      <c r="FY241" s="418"/>
      <c r="FZ241" s="418"/>
      <c r="GA241" s="418"/>
      <c r="GB241" s="418"/>
      <c r="GC241" s="418"/>
      <c r="GD241" s="418"/>
      <c r="GE241" s="418"/>
      <c r="GF241" s="418"/>
      <c r="GG241" s="418"/>
      <c r="GH241" s="418"/>
      <c r="GI241" s="418"/>
      <c r="GJ241" s="418"/>
      <c r="GK241" s="418"/>
      <c r="GL241" s="418"/>
      <c r="GM241" s="418"/>
      <c r="GN241" s="418"/>
      <c r="GO241" s="418"/>
      <c r="GP241" s="418"/>
      <c r="GQ241" s="418"/>
      <c r="GR241" s="418"/>
      <c r="GS241" s="418"/>
      <c r="GT241" s="418"/>
      <c r="GU241" s="418"/>
      <c r="GV241" s="418"/>
      <c r="GW241" s="418"/>
      <c r="GX241" s="418"/>
      <c r="GY241" s="418"/>
      <c r="GZ241" s="418"/>
      <c r="HA241" s="418"/>
      <c r="HB241" s="418"/>
      <c r="HC241" s="418"/>
      <c r="HD241" s="418"/>
      <c r="HE241" s="418"/>
      <c r="HF241" s="418"/>
      <c r="HG241" s="418"/>
      <c r="HH241" s="418"/>
      <c r="HI241" s="418"/>
      <c r="HJ241" s="418"/>
      <c r="HK241" s="418"/>
      <c r="HL241" s="418"/>
      <c r="HM241" s="418"/>
      <c r="HN241" s="418"/>
      <c r="HO241" s="418"/>
      <c r="HP241" s="418"/>
      <c r="HQ241" s="418"/>
      <c r="HR241" s="418"/>
      <c r="HS241" s="418"/>
      <c r="HT241" s="418"/>
      <c r="HU241" s="418"/>
      <c r="HV241" s="418"/>
      <c r="HW241" s="418"/>
      <c r="HX241" s="418"/>
      <c r="HY241" s="418"/>
      <c r="HZ241" s="418"/>
      <c r="IA241" s="418"/>
      <c r="IB241" s="418"/>
      <c r="IC241" s="418"/>
      <c r="ID241" s="418"/>
      <c r="IE241" s="418"/>
      <c r="IF241" s="418"/>
      <c r="IG241" s="418"/>
      <c r="IH241" s="418"/>
      <c r="II241" s="418"/>
      <c r="IJ241" s="418"/>
      <c r="IK241" s="418"/>
      <c r="IL241" s="418"/>
      <c r="IM241" s="418"/>
      <c r="IN241" s="418"/>
      <c r="IO241" s="418"/>
      <c r="IP241" s="418"/>
      <c r="IQ241" s="418"/>
      <c r="IR241" s="418"/>
      <c r="IS241" s="418"/>
      <c r="IT241" s="418"/>
      <c r="IU241" s="418"/>
      <c r="IV241" s="418"/>
      <c r="IW241" s="418"/>
      <c r="IX241" s="418"/>
      <c r="IY241" s="418"/>
      <c r="IZ241" s="418"/>
      <c r="JA241" s="418"/>
      <c r="JB241" s="418"/>
      <c r="JC241" s="418"/>
      <c r="JD241" s="418"/>
      <c r="JE241" s="418"/>
      <c r="JF241" s="418"/>
      <c r="JG241" s="418"/>
      <c r="JH241" s="418"/>
      <c r="JI241" s="418"/>
      <c r="JJ241" s="418"/>
      <c r="JK241" s="418"/>
      <c r="JL241" s="418"/>
      <c r="JM241" s="418"/>
      <c r="JN241" s="418"/>
      <c r="JO241" s="418"/>
      <c r="JP241" s="418"/>
      <c r="JQ241" s="418"/>
      <c r="JR241" s="418"/>
      <c r="JS241" s="418"/>
      <c r="JT241" s="418"/>
      <c r="JU241" s="418"/>
      <c r="JV241" s="418"/>
      <c r="JW241" s="418"/>
      <c r="JX241" s="418"/>
      <c r="JY241" s="418"/>
      <c r="JZ241" s="418"/>
      <c r="KA241" s="418"/>
      <c r="KB241" s="418"/>
      <c r="KC241" s="418"/>
      <c r="KD241" s="418"/>
      <c r="KE241" s="418"/>
      <c r="KF241" s="418"/>
      <c r="KG241" s="418"/>
      <c r="KH241" s="418"/>
      <c r="KI241" s="418"/>
      <c r="KJ241" s="418"/>
      <c r="KK241" s="418"/>
      <c r="KL241" s="418"/>
      <c r="KM241" s="418"/>
      <c r="KN241" s="418"/>
      <c r="KO241" s="418"/>
      <c r="KP241" s="418"/>
      <c r="KQ241" s="418"/>
      <c r="KR241" s="418"/>
      <c r="KS241" s="418"/>
      <c r="KT241" s="418"/>
      <c r="KU241" s="418"/>
      <c r="KV241" s="418"/>
      <c r="KW241" s="418"/>
      <c r="KX241" s="418"/>
      <c r="KY241" s="418"/>
      <c r="KZ241" s="418"/>
      <c r="LA241" s="418"/>
      <c r="LB241" s="418"/>
      <c r="LC241" s="418"/>
      <c r="LD241" s="418"/>
      <c r="LE241" s="418"/>
      <c r="LF241" s="418"/>
      <c r="LG241" s="418"/>
      <c r="LH241" s="418"/>
      <c r="LI241" s="418"/>
      <c r="LJ241" s="418"/>
      <c r="LK241" s="418"/>
      <c r="LL241" s="418"/>
      <c r="LM241" s="418"/>
      <c r="LN241" s="418"/>
      <c r="LO241" s="418"/>
      <c r="LP241" s="418"/>
      <c r="LQ241" s="418"/>
      <c r="LR241" s="418"/>
      <c r="LS241" s="418"/>
      <c r="LT241" s="418"/>
      <c r="LU241" s="418"/>
      <c r="LV241" s="418"/>
      <c r="LW241" s="418"/>
      <c r="LX241" s="418"/>
      <c r="LY241" s="418"/>
      <c r="LZ241" s="418"/>
      <c r="MA241" s="418"/>
      <c r="MB241" s="418"/>
      <c r="MC241" s="418"/>
      <c r="MD241" s="418"/>
      <c r="ME241" s="418"/>
      <c r="MF241" s="418"/>
      <c r="MG241" s="418"/>
      <c r="MH241" s="418"/>
      <c r="MI241" s="418"/>
      <c r="MJ241" s="418"/>
      <c r="MK241" s="418"/>
      <c r="ML241" s="418"/>
      <c r="MM241" s="418"/>
      <c r="MN241" s="418"/>
      <c r="MO241" s="418"/>
      <c r="MP241" s="418"/>
      <c r="MQ241" s="418"/>
      <c r="MR241" s="418"/>
      <c r="MS241" s="418"/>
      <c r="MT241" s="418"/>
      <c r="MU241" s="418"/>
      <c r="MV241" s="418"/>
      <c r="MW241" s="418"/>
    </row>
    <row r="243" customFormat="false" ht="15.75" hidden="false" customHeight="true" outlineLevel="0" collapsed="false">
      <c r="A243" s="407" t="s">
        <v>871</v>
      </c>
      <c r="B243" s="24" t="n">
        <v>34700</v>
      </c>
      <c r="C243" s="24" t="n">
        <v>34731</v>
      </c>
      <c r="D243" s="24" t="n">
        <v>34759</v>
      </c>
      <c r="E243" s="24" t="n">
        <v>34790</v>
      </c>
      <c r="F243" s="24" t="n">
        <v>34820</v>
      </c>
      <c r="G243" s="24" t="n">
        <v>34851</v>
      </c>
      <c r="H243" s="24" t="n">
        <v>34881</v>
      </c>
      <c r="I243" s="24" t="n">
        <v>34912</v>
      </c>
      <c r="J243" s="24" t="n">
        <v>34943</v>
      </c>
      <c r="K243" s="24" t="n">
        <v>34973</v>
      </c>
      <c r="L243" s="24" t="n">
        <v>35004</v>
      </c>
      <c r="M243" s="24" t="n">
        <v>35034</v>
      </c>
      <c r="N243" s="24" t="n">
        <v>35065</v>
      </c>
      <c r="O243" s="24" t="n">
        <v>35096</v>
      </c>
      <c r="P243" s="24" t="n">
        <v>35125</v>
      </c>
      <c r="Q243" s="24" t="n">
        <v>35156</v>
      </c>
      <c r="R243" s="24" t="n">
        <v>35186</v>
      </c>
      <c r="S243" s="24" t="n">
        <v>35217</v>
      </c>
      <c r="T243" s="24" t="n">
        <v>35247</v>
      </c>
      <c r="U243" s="24" t="n">
        <v>35278</v>
      </c>
      <c r="V243" s="24" t="n">
        <v>35309</v>
      </c>
      <c r="W243" s="24" t="n">
        <v>35339</v>
      </c>
      <c r="X243" s="24" t="n">
        <v>35370</v>
      </c>
      <c r="Y243" s="24" t="n">
        <v>35400</v>
      </c>
      <c r="Z243" s="24" t="n">
        <v>35431</v>
      </c>
      <c r="AA243" s="24" t="n">
        <v>35462</v>
      </c>
      <c r="AB243" s="24" t="n">
        <v>35490</v>
      </c>
      <c r="AC243" s="24" t="n">
        <v>35521</v>
      </c>
      <c r="AD243" s="24" t="n">
        <v>35551</v>
      </c>
      <c r="AE243" s="24" t="n">
        <v>35582</v>
      </c>
      <c r="AF243" s="24" t="n">
        <v>35612</v>
      </c>
      <c r="AG243" s="24" t="n">
        <v>35643</v>
      </c>
      <c r="AH243" s="24" t="n">
        <v>35674</v>
      </c>
      <c r="AI243" s="24" t="n">
        <v>35704</v>
      </c>
      <c r="AJ243" s="24" t="n">
        <v>35735</v>
      </c>
      <c r="AK243" s="24" t="n">
        <v>35765</v>
      </c>
      <c r="AL243" s="24" t="n">
        <v>35796</v>
      </c>
      <c r="AM243" s="24" t="n">
        <v>35827</v>
      </c>
      <c r="AN243" s="24" t="n">
        <v>35855</v>
      </c>
      <c r="AO243" s="24" t="n">
        <v>35886</v>
      </c>
      <c r="AP243" s="24" t="n">
        <v>35916</v>
      </c>
      <c r="AQ243" s="24" t="n">
        <v>35947</v>
      </c>
      <c r="AR243" s="24" t="n">
        <v>35977</v>
      </c>
      <c r="AS243" s="24" t="n">
        <v>36008</v>
      </c>
      <c r="AT243" s="24" t="n">
        <v>36039</v>
      </c>
      <c r="AU243" s="24" t="n">
        <v>36069</v>
      </c>
      <c r="AV243" s="24" t="n">
        <v>36100</v>
      </c>
      <c r="AW243" s="24" t="n">
        <v>36130</v>
      </c>
      <c r="AX243" s="24" t="n">
        <v>36161</v>
      </c>
      <c r="AY243" s="24" t="n">
        <v>36192</v>
      </c>
      <c r="AZ243" s="24" t="n">
        <v>36220</v>
      </c>
      <c r="BA243" s="24" t="n">
        <v>36251</v>
      </c>
      <c r="BB243" s="24" t="n">
        <v>36281</v>
      </c>
      <c r="BC243" s="24" t="n">
        <v>36312</v>
      </c>
      <c r="BD243" s="24" t="n">
        <v>36342</v>
      </c>
      <c r="BE243" s="24" t="n">
        <v>36373</v>
      </c>
      <c r="BF243" s="24" t="n">
        <v>36404</v>
      </c>
      <c r="BG243" s="24" t="n">
        <v>36434</v>
      </c>
      <c r="BH243" s="24" t="n">
        <v>36465</v>
      </c>
      <c r="BI243" s="24" t="n">
        <v>36495</v>
      </c>
      <c r="BJ243" s="24" t="n">
        <v>36526</v>
      </c>
      <c r="BK243" s="24" t="n">
        <v>36557</v>
      </c>
      <c r="BL243" s="24" t="n">
        <v>36586</v>
      </c>
      <c r="BM243" s="24" t="n">
        <v>36617</v>
      </c>
      <c r="BN243" s="24" t="n">
        <v>36647</v>
      </c>
      <c r="BO243" s="24" t="n">
        <v>36678</v>
      </c>
      <c r="BP243" s="24" t="n">
        <v>36708</v>
      </c>
      <c r="BQ243" s="24" t="n">
        <v>36739</v>
      </c>
      <c r="BR243" s="24" t="n">
        <v>36770</v>
      </c>
      <c r="BS243" s="24" t="n">
        <v>36800</v>
      </c>
      <c r="BT243" s="24" t="n">
        <v>36831</v>
      </c>
      <c r="BU243" s="24" t="n">
        <v>36861</v>
      </c>
      <c r="BV243" s="24" t="n">
        <v>36892</v>
      </c>
      <c r="BW243" s="24" t="n">
        <v>36923</v>
      </c>
      <c r="BX243" s="24" t="n">
        <v>36951</v>
      </c>
      <c r="BY243" s="24" t="n">
        <v>36982</v>
      </c>
      <c r="BZ243" s="24" t="n">
        <v>37012</v>
      </c>
      <c r="CA243" s="24" t="n">
        <v>37043</v>
      </c>
      <c r="CB243" s="24" t="n">
        <v>37073</v>
      </c>
      <c r="CC243" s="24" t="n">
        <v>37104</v>
      </c>
      <c r="CD243" s="24" t="n">
        <v>37135</v>
      </c>
      <c r="CE243" s="24" t="n">
        <v>37165</v>
      </c>
      <c r="CF243" s="24" t="n">
        <v>37196</v>
      </c>
      <c r="CG243" s="24" t="n">
        <v>37226</v>
      </c>
      <c r="CH243" s="24" t="n">
        <v>37257</v>
      </c>
      <c r="CI243" s="24" t="n">
        <v>37288</v>
      </c>
      <c r="CJ243" s="24" t="n">
        <v>37316</v>
      </c>
      <c r="CK243" s="24" t="n">
        <v>37347</v>
      </c>
      <c r="CL243" s="24" t="n">
        <v>37377</v>
      </c>
      <c r="CM243" s="24" t="n">
        <v>37408</v>
      </c>
      <c r="CN243" s="24" t="n">
        <v>37438</v>
      </c>
      <c r="CO243" s="24" t="n">
        <v>37469</v>
      </c>
      <c r="CP243" s="24" t="n">
        <v>37500</v>
      </c>
      <c r="CQ243" s="24" t="n">
        <v>37530</v>
      </c>
      <c r="CR243" s="24" t="n">
        <v>37561</v>
      </c>
      <c r="CS243" s="24" t="n">
        <v>37591</v>
      </c>
      <c r="CT243" s="24" t="n">
        <v>37622</v>
      </c>
      <c r="CU243" s="24" t="n">
        <v>37653</v>
      </c>
      <c r="CV243" s="24" t="n">
        <v>37681</v>
      </c>
      <c r="CW243" s="24" t="n">
        <v>37712</v>
      </c>
      <c r="CX243" s="24" t="n">
        <v>37742</v>
      </c>
      <c r="CY243" s="24" t="n">
        <v>37773</v>
      </c>
      <c r="CZ243" s="24" t="n">
        <v>37803</v>
      </c>
      <c r="DA243" s="24" t="n">
        <v>37834</v>
      </c>
      <c r="DB243" s="24" t="n">
        <v>37865</v>
      </c>
      <c r="DC243" s="24" t="n">
        <v>37895</v>
      </c>
      <c r="DD243" s="24" t="n">
        <v>37926</v>
      </c>
      <c r="DE243" s="24" t="n">
        <v>37956</v>
      </c>
      <c r="DF243" s="24" t="n">
        <v>37987</v>
      </c>
      <c r="DG243" s="24" t="n">
        <v>38018</v>
      </c>
      <c r="DH243" s="24" t="n">
        <v>38047</v>
      </c>
      <c r="DI243" s="24" t="n">
        <v>38078</v>
      </c>
      <c r="DJ243" s="24" t="n">
        <v>38108</v>
      </c>
      <c r="DK243" s="24" t="n">
        <v>38139</v>
      </c>
      <c r="DL243" s="24" t="n">
        <v>38169</v>
      </c>
      <c r="DM243" s="24" t="n">
        <v>38200</v>
      </c>
      <c r="DN243" s="24" t="n">
        <v>38231</v>
      </c>
      <c r="DO243" s="24" t="n">
        <v>38261</v>
      </c>
      <c r="DP243" s="24" t="n">
        <v>38292</v>
      </c>
      <c r="DQ243" s="24" t="n">
        <v>38322</v>
      </c>
      <c r="DR243" s="24" t="n">
        <v>38353</v>
      </c>
      <c r="DS243" s="24" t="n">
        <v>38384</v>
      </c>
      <c r="DT243" s="24" t="n">
        <v>38412</v>
      </c>
      <c r="DU243" s="24" t="n">
        <v>38443</v>
      </c>
      <c r="DV243" s="24" t="n">
        <v>38473</v>
      </c>
      <c r="DW243" s="24" t="n">
        <v>38504</v>
      </c>
      <c r="DX243" s="24" t="n">
        <v>38534</v>
      </c>
      <c r="DY243" s="24" t="n">
        <v>38565</v>
      </c>
      <c r="DZ243" s="24" t="n">
        <v>38596</v>
      </c>
      <c r="EA243" s="24" t="n">
        <v>38626</v>
      </c>
      <c r="EB243" s="24" t="n">
        <v>38657</v>
      </c>
      <c r="EC243" s="24" t="n">
        <v>38687</v>
      </c>
      <c r="ED243" s="24" t="n">
        <v>38718</v>
      </c>
      <c r="EE243" s="24" t="n">
        <v>38749</v>
      </c>
      <c r="EF243" s="24" t="n">
        <v>38777</v>
      </c>
      <c r="EG243" s="24" t="n">
        <v>38808</v>
      </c>
      <c r="EH243" s="24" t="n">
        <v>38838</v>
      </c>
      <c r="EI243" s="24" t="n">
        <v>38869</v>
      </c>
      <c r="EJ243" s="24" t="n">
        <v>38899</v>
      </c>
      <c r="EK243" s="24" t="n">
        <v>38930</v>
      </c>
      <c r="EL243" s="24" t="n">
        <v>38961</v>
      </c>
      <c r="EM243" s="24" t="n">
        <v>38991</v>
      </c>
      <c r="EN243" s="24" t="n">
        <v>39022</v>
      </c>
      <c r="EO243" s="24" t="n">
        <v>39052</v>
      </c>
      <c r="EP243" s="24" t="n">
        <v>39083</v>
      </c>
      <c r="EQ243" s="24" t="n">
        <v>39114</v>
      </c>
      <c r="ER243" s="24" t="n">
        <v>39142</v>
      </c>
      <c r="ES243" s="24" t="n">
        <v>39173</v>
      </c>
      <c r="ET243" s="24" t="n">
        <v>39203</v>
      </c>
      <c r="EU243" s="24" t="n">
        <v>39234</v>
      </c>
      <c r="EV243" s="24" t="n">
        <v>39264</v>
      </c>
      <c r="EW243" s="24" t="n">
        <v>39295</v>
      </c>
      <c r="EX243" s="24" t="n">
        <v>39326</v>
      </c>
      <c r="EY243" s="24" t="n">
        <v>39356</v>
      </c>
      <c r="EZ243" s="24" t="n">
        <v>39387</v>
      </c>
      <c r="FA243" s="24" t="n">
        <v>39417</v>
      </c>
      <c r="FB243" s="24" t="n">
        <v>39448</v>
      </c>
      <c r="FC243" s="24" t="n">
        <v>39479</v>
      </c>
      <c r="FD243" s="24" t="n">
        <v>39508</v>
      </c>
      <c r="FE243" s="24" t="n">
        <v>39539</v>
      </c>
      <c r="FF243" s="24" t="n">
        <v>39569</v>
      </c>
      <c r="FG243" s="24" t="n">
        <v>39600</v>
      </c>
      <c r="FH243" s="24" t="n">
        <v>39630</v>
      </c>
      <c r="FI243" s="24" t="n">
        <v>39661</v>
      </c>
      <c r="FJ243" s="24" t="n">
        <v>39692</v>
      </c>
      <c r="FK243" s="24" t="n">
        <v>39722</v>
      </c>
      <c r="FL243" s="24" t="n">
        <v>39753</v>
      </c>
      <c r="FM243" s="24" t="n">
        <v>39783</v>
      </c>
      <c r="FN243" s="24" t="n">
        <v>39814</v>
      </c>
      <c r="FO243" s="24" t="n">
        <v>39845</v>
      </c>
      <c r="FP243" s="24" t="n">
        <v>39873</v>
      </c>
      <c r="FQ243" s="24" t="n">
        <v>39904</v>
      </c>
      <c r="FR243" s="24" t="n">
        <v>39934</v>
      </c>
      <c r="FS243" s="24" t="n">
        <v>39965</v>
      </c>
      <c r="FT243" s="24" t="n">
        <v>39995</v>
      </c>
      <c r="FU243" s="24" t="n">
        <v>40026</v>
      </c>
      <c r="FV243" s="24" t="n">
        <v>40057</v>
      </c>
      <c r="FW243" s="24" t="n">
        <v>40087</v>
      </c>
      <c r="FX243" s="24" t="n">
        <v>40118</v>
      </c>
      <c r="FY243" s="24" t="n">
        <v>40148</v>
      </c>
      <c r="FZ243" s="24" t="n">
        <v>40179</v>
      </c>
      <c r="GA243" s="24" t="n">
        <v>40210</v>
      </c>
      <c r="GB243" s="24" t="n">
        <v>40238</v>
      </c>
      <c r="GC243" s="24" t="n">
        <v>40269</v>
      </c>
      <c r="GD243" s="24" t="n">
        <v>40299</v>
      </c>
      <c r="GE243" s="24" t="n">
        <v>40330</v>
      </c>
      <c r="GF243" s="24" t="n">
        <v>40360</v>
      </c>
      <c r="GG243" s="24" t="n">
        <v>40391</v>
      </c>
      <c r="GH243" s="24" t="n">
        <v>40422</v>
      </c>
      <c r="GI243" s="24" t="n">
        <v>40452</v>
      </c>
      <c r="GJ243" s="24" t="n">
        <v>40483</v>
      </c>
      <c r="GK243" s="24" t="n">
        <v>40513</v>
      </c>
      <c r="GL243" s="24" t="n">
        <v>40544</v>
      </c>
      <c r="GM243" s="24" t="n">
        <v>40575</v>
      </c>
      <c r="GN243" s="24" t="n">
        <v>40603</v>
      </c>
      <c r="GO243" s="24" t="n">
        <v>40634</v>
      </c>
      <c r="GP243" s="24" t="n">
        <v>40664</v>
      </c>
      <c r="GQ243" s="24" t="n">
        <v>40695</v>
      </c>
      <c r="GR243" s="24" t="n">
        <v>40725</v>
      </c>
      <c r="GS243" s="24" t="n">
        <v>40756</v>
      </c>
      <c r="GT243" s="24" t="n">
        <v>40787</v>
      </c>
      <c r="GU243" s="24" t="n">
        <v>40817</v>
      </c>
      <c r="GV243" s="24" t="n">
        <v>40848</v>
      </c>
      <c r="GW243" s="24" t="n">
        <v>40878</v>
      </c>
      <c r="GX243" s="24" t="n">
        <v>40909</v>
      </c>
      <c r="GY243" s="24" t="n">
        <v>40940</v>
      </c>
      <c r="GZ243" s="24" t="n">
        <v>40969</v>
      </c>
      <c r="HA243" s="24" t="n">
        <v>41000</v>
      </c>
      <c r="HB243" s="24" t="n">
        <v>41030</v>
      </c>
      <c r="HC243" s="24" t="n">
        <v>41061</v>
      </c>
      <c r="HD243" s="24" t="n">
        <v>41091</v>
      </c>
      <c r="HE243" s="24" t="n">
        <v>41122</v>
      </c>
      <c r="HF243" s="24" t="n">
        <v>41153</v>
      </c>
      <c r="HG243" s="24" t="n">
        <v>41183</v>
      </c>
      <c r="HH243" s="24" t="n">
        <v>41214</v>
      </c>
      <c r="HI243" s="24" t="n">
        <v>41244</v>
      </c>
      <c r="HJ243" s="24" t="n">
        <v>41275</v>
      </c>
      <c r="HK243" s="24" t="n">
        <v>41306</v>
      </c>
      <c r="HL243" s="24" t="n">
        <v>41334</v>
      </c>
      <c r="HM243" s="24" t="n">
        <v>41365</v>
      </c>
      <c r="HN243" s="24" t="n">
        <v>41395</v>
      </c>
      <c r="HO243" s="24" t="n">
        <v>41426</v>
      </c>
      <c r="HP243" s="24" t="n">
        <v>41456</v>
      </c>
      <c r="HQ243" s="24" t="n">
        <v>41487</v>
      </c>
      <c r="HR243" s="24" t="n">
        <v>41518</v>
      </c>
      <c r="HS243" s="24" t="n">
        <v>41548</v>
      </c>
      <c r="HT243" s="24" t="n">
        <v>41579</v>
      </c>
      <c r="HU243" s="24" t="n">
        <v>41609</v>
      </c>
      <c r="HV243" s="24" t="n">
        <v>41640</v>
      </c>
      <c r="HW243" s="24" t="n">
        <v>41671</v>
      </c>
      <c r="HX243" s="24" t="n">
        <v>41699</v>
      </c>
      <c r="HY243" s="24" t="n">
        <v>41730</v>
      </c>
      <c r="HZ243" s="24" t="n">
        <v>41760</v>
      </c>
      <c r="IA243" s="24" t="n">
        <v>41791</v>
      </c>
      <c r="IB243" s="24" t="n">
        <v>41821</v>
      </c>
      <c r="IC243" s="24" t="n">
        <v>41852</v>
      </c>
      <c r="ID243" s="24" t="n">
        <v>41883</v>
      </c>
      <c r="IE243" s="24" t="n">
        <v>41913</v>
      </c>
      <c r="IF243" s="24" t="n">
        <v>41944</v>
      </c>
      <c r="IG243" s="24" t="n">
        <v>41974</v>
      </c>
      <c r="IH243" s="24" t="n">
        <v>42005</v>
      </c>
      <c r="II243" s="24" t="n">
        <v>42036</v>
      </c>
      <c r="IJ243" s="24" t="n">
        <v>42064</v>
      </c>
      <c r="IK243" s="24" t="n">
        <v>42095</v>
      </c>
      <c r="IL243" s="24" t="n">
        <v>42125</v>
      </c>
      <c r="IM243" s="24" t="n">
        <v>42156</v>
      </c>
      <c r="IN243" s="24" t="n">
        <v>42186</v>
      </c>
      <c r="IO243" s="24" t="n">
        <v>42217</v>
      </c>
      <c r="IP243" s="24" t="n">
        <v>42248</v>
      </c>
      <c r="IQ243" s="24" t="n">
        <v>42278</v>
      </c>
      <c r="IR243" s="24" t="n">
        <v>42309</v>
      </c>
      <c r="IS243" s="24" t="n">
        <v>42339</v>
      </c>
      <c r="IT243" s="24" t="n">
        <v>42370</v>
      </c>
      <c r="IU243" s="24" t="n">
        <v>42401</v>
      </c>
      <c r="IV243" s="24" t="n">
        <v>42430</v>
      </c>
      <c r="IW243" s="24" t="n">
        <v>42461</v>
      </c>
      <c r="IX243" s="24" t="n">
        <v>42491</v>
      </c>
      <c r="IY243" s="24" t="n">
        <v>42522</v>
      </c>
      <c r="IZ243" s="24" t="n">
        <v>42552</v>
      </c>
      <c r="JA243" s="24" t="n">
        <v>42583</v>
      </c>
      <c r="JB243" s="24" t="n">
        <v>42614</v>
      </c>
      <c r="JC243" s="24" t="n">
        <v>42644</v>
      </c>
      <c r="JD243" s="24" t="n">
        <v>42675</v>
      </c>
      <c r="JE243" s="24" t="n">
        <v>42705</v>
      </c>
      <c r="JF243" s="24" t="n">
        <v>42736</v>
      </c>
      <c r="JG243" s="24" t="n">
        <v>42767</v>
      </c>
      <c r="JH243" s="24" t="n">
        <v>42795</v>
      </c>
      <c r="JI243" s="24" t="n">
        <v>42826</v>
      </c>
      <c r="JJ243" s="24" t="n">
        <v>42856</v>
      </c>
      <c r="JK243" s="24" t="n">
        <v>42887</v>
      </c>
      <c r="JL243" s="24" t="n">
        <v>42917</v>
      </c>
      <c r="JM243" s="24" t="n">
        <v>42948</v>
      </c>
      <c r="JN243" s="24" t="n">
        <v>42979</v>
      </c>
      <c r="JO243" s="24" t="n">
        <v>43009</v>
      </c>
      <c r="JP243" s="24" t="n">
        <v>43040</v>
      </c>
      <c r="JQ243" s="24" t="n">
        <v>43070</v>
      </c>
      <c r="JR243" s="24" t="n">
        <v>43101</v>
      </c>
      <c r="JS243" s="24" t="n">
        <v>43132</v>
      </c>
      <c r="JT243" s="24" t="n">
        <v>43160</v>
      </c>
      <c r="JU243" s="24" t="n">
        <v>43191</v>
      </c>
      <c r="JV243" s="24" t="n">
        <v>43221</v>
      </c>
      <c r="JW243" s="24" t="n">
        <v>43252</v>
      </c>
      <c r="JX243" s="24" t="n">
        <v>43282</v>
      </c>
      <c r="JY243" s="24" t="n">
        <v>43313</v>
      </c>
      <c r="JZ243" s="24" t="n">
        <v>43344</v>
      </c>
      <c r="KA243" s="24" t="n">
        <v>43374</v>
      </c>
      <c r="KB243" s="24" t="n">
        <v>43405</v>
      </c>
      <c r="KC243" s="24" t="n">
        <v>43435</v>
      </c>
      <c r="KD243" s="24" t="n">
        <v>43466</v>
      </c>
      <c r="KE243" s="24" t="n">
        <v>43497</v>
      </c>
      <c r="KF243" s="24" t="n">
        <v>43525</v>
      </c>
      <c r="KG243" s="24" t="n">
        <v>43556</v>
      </c>
      <c r="KH243" s="24" t="n">
        <v>43586</v>
      </c>
      <c r="KI243" s="24" t="n">
        <v>43617</v>
      </c>
      <c r="KJ243" s="24" t="n">
        <v>43647</v>
      </c>
      <c r="KK243" s="24" t="n">
        <v>43678</v>
      </c>
      <c r="KL243" s="24" t="n">
        <v>43709</v>
      </c>
      <c r="KM243" s="24" t="n">
        <v>43739</v>
      </c>
      <c r="KN243" s="24" t="n">
        <v>43770</v>
      </c>
      <c r="KO243" s="24" t="n">
        <v>43800</v>
      </c>
      <c r="KP243" s="24" t="n">
        <v>43831</v>
      </c>
      <c r="KQ243" s="24" t="n">
        <v>43862</v>
      </c>
      <c r="KR243" s="24" t="n">
        <v>43891</v>
      </c>
      <c r="KS243" s="24" t="n">
        <v>43922</v>
      </c>
      <c r="KT243" s="24" t="n">
        <v>43952</v>
      </c>
      <c r="KU243" s="24" t="n">
        <v>43983</v>
      </c>
      <c r="KV243" s="24" t="n">
        <v>44013</v>
      </c>
      <c r="KW243" s="24" t="n">
        <v>44044</v>
      </c>
      <c r="KX243" s="24" t="n">
        <v>44075</v>
      </c>
      <c r="KY243" s="24" t="n">
        <v>44105</v>
      </c>
      <c r="KZ243" s="24" t="n">
        <v>44136</v>
      </c>
      <c r="LA243" s="24" t="n">
        <v>44166</v>
      </c>
      <c r="LB243" s="24" t="n">
        <v>44197</v>
      </c>
      <c r="LC243" s="24" t="n">
        <v>44228</v>
      </c>
      <c r="LD243" s="24" t="n">
        <v>44256</v>
      </c>
      <c r="LE243" s="24" t="n">
        <v>44287</v>
      </c>
      <c r="LF243" s="24" t="n">
        <v>44317</v>
      </c>
      <c r="LG243" s="24" t="n">
        <v>44348</v>
      </c>
      <c r="LH243" s="24" t="n">
        <v>44378</v>
      </c>
      <c r="LI243" s="24" t="n">
        <v>44409</v>
      </c>
      <c r="LJ243" s="24" t="n">
        <v>44440</v>
      </c>
      <c r="LK243" s="24" t="n">
        <v>44470</v>
      </c>
      <c r="LL243" s="24" t="n">
        <v>44501</v>
      </c>
      <c r="LM243" s="24" t="n">
        <v>44531</v>
      </c>
      <c r="LN243" s="24" t="n">
        <v>44562</v>
      </c>
      <c r="LO243" s="24" t="n">
        <v>44593</v>
      </c>
      <c r="LP243" s="24" t="n">
        <v>44621</v>
      </c>
      <c r="LQ243" s="24" t="n">
        <v>44652</v>
      </c>
      <c r="LR243" s="24" t="n">
        <v>44682</v>
      </c>
      <c r="LS243" s="24" t="n">
        <v>44713</v>
      </c>
      <c r="LT243" s="24" t="n">
        <v>44743</v>
      </c>
      <c r="LU243" s="24" t="n">
        <v>44774</v>
      </c>
      <c r="LV243" s="24" t="n">
        <v>44805</v>
      </c>
      <c r="LW243" s="24" t="n">
        <v>44835</v>
      </c>
      <c r="LX243" s="24" t="n">
        <v>44866</v>
      </c>
      <c r="LY243" s="24" t="n">
        <v>44896</v>
      </c>
      <c r="LZ243" s="24" t="n">
        <v>44927</v>
      </c>
      <c r="MA243" s="24" t="n">
        <v>44958</v>
      </c>
      <c r="MB243" s="24" t="n">
        <v>44986</v>
      </c>
      <c r="MC243" s="24" t="n">
        <v>45017</v>
      </c>
      <c r="MD243" s="24" t="n">
        <v>45047</v>
      </c>
      <c r="ME243" s="24" t="n">
        <v>45078</v>
      </c>
      <c r="MF243" s="24" t="n">
        <v>45108</v>
      </c>
      <c r="MG243" s="24" t="n">
        <v>45139</v>
      </c>
      <c r="MH243" s="24" t="n">
        <v>45170</v>
      </c>
      <c r="MI243" s="24" t="n">
        <v>45200</v>
      </c>
      <c r="MJ243" s="24" t="n">
        <v>45231</v>
      </c>
      <c r="MK243" s="24" t="n">
        <v>45261</v>
      </c>
      <c r="ML243" s="24" t="n">
        <v>45292</v>
      </c>
      <c r="MM243" s="24" t="n">
        <v>45323</v>
      </c>
      <c r="MN243" s="24" t="n">
        <v>45352</v>
      </c>
      <c r="MO243" s="24" t="n">
        <v>45383</v>
      </c>
      <c r="MP243" s="24" t="n">
        <v>45413</v>
      </c>
      <c r="MQ243" s="24" t="n">
        <v>45444</v>
      </c>
      <c r="MR243" s="24" t="n">
        <v>45474</v>
      </c>
      <c r="MS243" s="24" t="n">
        <v>45505</v>
      </c>
      <c r="MT243" s="24" t="n">
        <v>45536</v>
      </c>
      <c r="MU243" s="24" t="n">
        <v>45566</v>
      </c>
      <c r="MV243" s="24" t="n">
        <v>45597</v>
      </c>
      <c r="MW243" s="24" t="n">
        <v>45627</v>
      </c>
    </row>
    <row r="244" s="335" customFormat="true" ht="15" hidden="false" customHeight="true" outlineLevel="0" collapsed="false">
      <c r="A244" s="419" t="s">
        <v>680</v>
      </c>
      <c r="B244" s="420" t="n">
        <v>2.9623</v>
      </c>
      <c r="C244" s="420" t="n">
        <v>2.2238</v>
      </c>
      <c r="D244" s="420" t="n">
        <v>1.302</v>
      </c>
      <c r="E244" s="420" t="n">
        <v>2.7677</v>
      </c>
      <c r="F244" s="420" t="n">
        <v>3.6186</v>
      </c>
      <c r="G244" s="420" t="n">
        <v>6.2487</v>
      </c>
      <c r="H244" s="420" t="n">
        <v>10.44</v>
      </c>
      <c r="I244" s="420" t="n">
        <v>12.1052</v>
      </c>
      <c r="J244" s="420" t="n">
        <v>16.9978</v>
      </c>
      <c r="K244" s="420" t="n">
        <v>18.256</v>
      </c>
      <c r="L244" s="420" t="n">
        <v>23.781</v>
      </c>
      <c r="M244" s="420" t="n">
        <v>31.6913</v>
      </c>
      <c r="N244" s="420" t="n">
        <v>32.269</v>
      </c>
      <c r="O244" s="420" t="n">
        <v>32.963</v>
      </c>
      <c r="P244" s="420" t="n">
        <v>33.3325</v>
      </c>
      <c r="Q244" s="420" t="n">
        <v>32.431</v>
      </c>
      <c r="R244" s="420" t="n">
        <v>33.711</v>
      </c>
      <c r="S244" s="420" t="n">
        <v>35.082</v>
      </c>
      <c r="T244" s="420" t="n">
        <v>35.068</v>
      </c>
      <c r="U244" s="420" t="n">
        <v>35.791</v>
      </c>
      <c r="V244" s="420" t="n">
        <v>37.624</v>
      </c>
      <c r="W244" s="420" t="n">
        <v>37.154</v>
      </c>
      <c r="X244" s="420" t="n">
        <v>38.433</v>
      </c>
      <c r="Y244" s="420" t="n">
        <v>41.507</v>
      </c>
      <c r="Z244" s="420" t="n">
        <v>42.083</v>
      </c>
      <c r="AA244" s="420" t="n">
        <v>43.986</v>
      </c>
      <c r="AB244" s="420" t="n">
        <v>44.673</v>
      </c>
      <c r="AC244" s="420" t="n">
        <v>49.418</v>
      </c>
      <c r="AD244" s="420" t="n">
        <v>49.351</v>
      </c>
      <c r="AE244" s="420" t="n">
        <v>50.274</v>
      </c>
      <c r="AF244" s="420" t="n">
        <v>48.807</v>
      </c>
      <c r="AG244" s="420" t="n">
        <v>48.367</v>
      </c>
      <c r="AH244" s="420" t="n">
        <v>50.508</v>
      </c>
      <c r="AI244" s="420" t="n">
        <v>52.236</v>
      </c>
      <c r="AJ244" s="420" t="n">
        <v>54.657</v>
      </c>
      <c r="AK244" s="420" t="n">
        <v>55.9323</v>
      </c>
      <c r="AL244" s="420" t="n">
        <v>47.157129</v>
      </c>
      <c r="AM244" s="420" t="n">
        <v>47.664178</v>
      </c>
      <c r="AN244" s="420" t="n">
        <v>46.925031</v>
      </c>
      <c r="AO244" s="420" t="n">
        <v>45.607866</v>
      </c>
      <c r="AP244" s="420" t="n">
        <v>44.499998</v>
      </c>
      <c r="AQ244" s="420" t="n">
        <v>43.972665</v>
      </c>
      <c r="AR244" s="420" t="n">
        <v>42.281167</v>
      </c>
      <c r="AS244" s="420" t="n">
        <v>43.84995</v>
      </c>
      <c r="AT244" s="420" t="n">
        <v>44.978903</v>
      </c>
      <c r="AU244" s="420" t="n">
        <v>41.703034</v>
      </c>
      <c r="AV244" s="420" t="n">
        <v>40.584551</v>
      </c>
      <c r="AW244" s="420" t="n">
        <v>48.238362</v>
      </c>
      <c r="AX244" s="420" t="n">
        <v>41.564234</v>
      </c>
      <c r="AY244" s="420" t="n">
        <v>38.799141</v>
      </c>
      <c r="AZ244" s="420" t="n">
        <v>38.611093</v>
      </c>
      <c r="BA244" s="420" t="n">
        <v>32.2129</v>
      </c>
      <c r="BB244" s="420" t="n">
        <v>32.800114</v>
      </c>
      <c r="BC244" s="420" t="n">
        <v>44.114899</v>
      </c>
      <c r="BD244" s="420" t="n">
        <v>42.292759</v>
      </c>
      <c r="BE244" s="420" t="n">
        <v>42.831423</v>
      </c>
      <c r="BF244" s="420" t="n">
        <v>44.267556</v>
      </c>
      <c r="BG244" s="420" t="n">
        <v>41.261921</v>
      </c>
      <c r="BH244" s="420" t="n">
        <v>38.565139</v>
      </c>
      <c r="BI244" s="420" t="n">
        <v>44.79356</v>
      </c>
      <c r="BJ244" s="420" t="n">
        <v>44.1</v>
      </c>
      <c r="BK244" s="420" t="n">
        <v>41.29</v>
      </c>
      <c r="BL244" s="420" t="n">
        <v>42.342411</v>
      </c>
      <c r="BM244" s="420" t="n">
        <v>41.41</v>
      </c>
      <c r="BN244" s="420" t="n">
        <v>37.2</v>
      </c>
      <c r="BO244" s="420" t="n">
        <v>36.116081</v>
      </c>
      <c r="BP244" s="420" t="n">
        <v>38.2645</v>
      </c>
      <c r="BQ244" s="420" t="n">
        <v>46.4974</v>
      </c>
      <c r="BR244" s="420" t="n">
        <v>42.286365</v>
      </c>
      <c r="BS244" s="420" t="n">
        <v>42.6157</v>
      </c>
      <c r="BT244" s="420" t="n">
        <v>45.0925</v>
      </c>
      <c r="BU244" s="420" t="n">
        <v>66.882192</v>
      </c>
      <c r="BV244" s="420" t="n">
        <v>68.534616</v>
      </c>
      <c r="BW244" s="420" t="n">
        <v>68.614753</v>
      </c>
      <c r="BX244" s="420" t="n">
        <v>81.741359</v>
      </c>
      <c r="BY244" s="420" t="n">
        <v>80.486159</v>
      </c>
      <c r="BZ244" s="420" t="n">
        <v>79.389306</v>
      </c>
      <c r="CA244" s="420" t="n">
        <v>75.84339</v>
      </c>
      <c r="CB244" s="420" t="n">
        <v>71.2842</v>
      </c>
      <c r="CC244" s="420" t="n">
        <v>74.79281</v>
      </c>
      <c r="CD244" s="420" t="n">
        <v>77.7546</v>
      </c>
      <c r="CE244" s="420" t="n">
        <v>72.6557</v>
      </c>
      <c r="CF244" s="420" t="n">
        <v>81.65859</v>
      </c>
      <c r="CG244" s="420" t="n">
        <v>80.9877</v>
      </c>
      <c r="CH244" s="420" t="n">
        <v>71.10044</v>
      </c>
      <c r="CI244" s="420" t="n">
        <v>69.02471</v>
      </c>
      <c r="CJ244" s="420" t="n">
        <v>69.30416</v>
      </c>
      <c r="CK244" s="420" t="n">
        <v>66.07915</v>
      </c>
      <c r="CL244" s="420" t="n">
        <v>61.79842</v>
      </c>
      <c r="CM244" s="420" t="n">
        <v>70.72845</v>
      </c>
      <c r="CN244" s="420" t="n">
        <v>75.1398</v>
      </c>
      <c r="CO244" s="420" t="n">
        <v>75.25423</v>
      </c>
      <c r="CP244" s="420" t="n">
        <v>73.38214</v>
      </c>
      <c r="CQ244" s="420" t="n">
        <v>75.49595</v>
      </c>
      <c r="CR244" s="420" t="n">
        <v>75.09485</v>
      </c>
      <c r="CS244" s="420" t="n">
        <v>103.71884</v>
      </c>
      <c r="CT244" s="420" t="n">
        <v>100.61412</v>
      </c>
      <c r="CU244" s="420" t="n">
        <v>97.15482</v>
      </c>
      <c r="CV244" s="420" t="n">
        <v>97.98124</v>
      </c>
      <c r="CW244" s="420" t="n">
        <v>91.67694</v>
      </c>
      <c r="CX244" s="420" t="n">
        <v>98.05972</v>
      </c>
      <c r="CY244" s="420" t="n">
        <v>98.14032</v>
      </c>
      <c r="CZ244" s="420" t="n">
        <v>96.6182</v>
      </c>
      <c r="DA244" s="420" t="n">
        <v>89.93484</v>
      </c>
      <c r="DB244" s="420" t="n">
        <v>86.65493</v>
      </c>
      <c r="DC244" s="420" t="n">
        <v>89.88241</v>
      </c>
      <c r="DD244" s="420" t="n">
        <v>91.26629</v>
      </c>
      <c r="DE244" s="420" t="n">
        <v>99.33958</v>
      </c>
      <c r="DF244" s="420" t="n">
        <v>112.928333</v>
      </c>
      <c r="DG244" s="420" t="n">
        <v>107.1631326</v>
      </c>
      <c r="DH244" s="420" t="n">
        <v>103.968667</v>
      </c>
      <c r="DI244" s="420" t="n">
        <v>97.690192492</v>
      </c>
      <c r="DJ244" s="420" t="n">
        <v>106.622671595</v>
      </c>
      <c r="DK244" s="420" t="n">
        <v>109.216321686</v>
      </c>
      <c r="DL244" s="420" t="n">
        <v>106.858043813</v>
      </c>
      <c r="DM244" s="420" t="n">
        <v>105.868610972</v>
      </c>
      <c r="DN244" s="420" t="n">
        <v>111.803849</v>
      </c>
      <c r="DO244" s="420" t="n">
        <v>127.338792</v>
      </c>
      <c r="DP244" s="420" t="n">
        <v>127.091259</v>
      </c>
      <c r="DQ244" s="420" t="n">
        <v>172.804547</v>
      </c>
      <c r="DR244" s="420" t="n">
        <v>168.484197</v>
      </c>
      <c r="DS244" s="420" t="n">
        <v>168.780858</v>
      </c>
      <c r="DT244" s="420" t="n">
        <v>174.056363</v>
      </c>
      <c r="DU244" s="420" t="n">
        <v>178.947878</v>
      </c>
      <c r="DV244" s="420" t="n">
        <v>172.605075</v>
      </c>
      <c r="DW244" s="420" t="n">
        <v>180.535994</v>
      </c>
      <c r="DX244" s="420" t="n">
        <v>182.101728</v>
      </c>
      <c r="DY244" s="420" t="n">
        <v>174.753852</v>
      </c>
      <c r="DZ244" s="420" t="n">
        <v>178.204094</v>
      </c>
      <c r="EA244" s="420" t="n">
        <v>192.052603</v>
      </c>
      <c r="EB244" s="420" t="n">
        <v>195.459858</v>
      </c>
      <c r="EC244" s="420" t="n">
        <v>222.522698</v>
      </c>
      <c r="ED244" s="420" t="n">
        <v>255.806517</v>
      </c>
      <c r="EE244" s="420" t="n">
        <v>261.750684</v>
      </c>
      <c r="EF244" s="420" t="n">
        <v>264.431495</v>
      </c>
      <c r="EG244" s="420" t="n">
        <v>285.113467</v>
      </c>
      <c r="EH244" s="420" t="n">
        <v>281.995416</v>
      </c>
      <c r="EI244" s="420" t="n">
        <v>278.858826</v>
      </c>
      <c r="EJ244" s="420" t="n">
        <v>282.470258</v>
      </c>
      <c r="EK244" s="420" t="n">
        <v>282.386477</v>
      </c>
      <c r="EL244" s="420" t="n">
        <v>280.09626</v>
      </c>
      <c r="EM244" s="420" t="n">
        <v>277.683881</v>
      </c>
      <c r="EN244" s="420" t="n">
        <v>277.586093</v>
      </c>
      <c r="EO244" s="420" t="n">
        <v>285.141032</v>
      </c>
      <c r="EP244" s="420" t="n">
        <v>274.394152</v>
      </c>
      <c r="EQ244" s="420" t="n">
        <v>269.826145</v>
      </c>
      <c r="ER244" s="420" t="n">
        <v>261.17283</v>
      </c>
      <c r="ES244" s="420" t="n">
        <v>255.893743</v>
      </c>
      <c r="ET244" s="420" t="n">
        <v>284.504474</v>
      </c>
      <c r="EU244" s="420" t="n">
        <v>347.698614</v>
      </c>
      <c r="EV244" s="420" t="n">
        <v>340.213708</v>
      </c>
      <c r="EW244" s="420" t="n">
        <v>332.886019</v>
      </c>
      <c r="EX244" s="420" t="n">
        <v>319.398938</v>
      </c>
      <c r="EY244" s="420" t="n">
        <v>316.734028</v>
      </c>
      <c r="EZ244" s="420" t="n">
        <v>323.066988</v>
      </c>
      <c r="FA244" s="420" t="n">
        <v>351.55373</v>
      </c>
      <c r="FB244" s="420" t="n">
        <v>350.496504</v>
      </c>
      <c r="FC244" s="420" t="n">
        <v>326.349082</v>
      </c>
      <c r="FD244" s="420" t="n">
        <v>367.144549</v>
      </c>
      <c r="FE244" s="420" t="n">
        <v>358.132299</v>
      </c>
      <c r="FF244" s="420" t="n">
        <v>370.277891</v>
      </c>
      <c r="FG244" s="420" t="n">
        <v>404.988557</v>
      </c>
      <c r="FH244" s="420" t="n">
        <v>402.818596</v>
      </c>
      <c r="FI244" s="420" t="n">
        <v>388.386093</v>
      </c>
      <c r="FJ244" s="420" t="n">
        <v>393.632059</v>
      </c>
      <c r="FK244" s="420" t="n">
        <v>371.466503</v>
      </c>
      <c r="FL244" s="420" t="n">
        <v>359.113628</v>
      </c>
      <c r="FM244" s="420" t="n">
        <v>403.769154</v>
      </c>
      <c r="FN244" s="420" t="n">
        <v>381.513775</v>
      </c>
      <c r="FO244" s="420" t="n">
        <v>371.573917</v>
      </c>
      <c r="FP244" s="420" t="n">
        <v>348.679863</v>
      </c>
      <c r="FQ244" s="420" t="n">
        <v>383.004809992562</v>
      </c>
      <c r="FR244" s="420" t="n">
        <v>364.262357</v>
      </c>
      <c r="FS244" s="420" t="n">
        <v>390.242157</v>
      </c>
      <c r="FT244" s="420" t="n">
        <v>419.533131</v>
      </c>
      <c r="FU244" s="420" t="n">
        <v>400.335747326</v>
      </c>
      <c r="FV244" s="420" t="n">
        <v>424.033779</v>
      </c>
      <c r="FW244" s="420" t="n">
        <v>452.73285325209</v>
      </c>
      <c r="FX244" s="420" t="n">
        <v>451.817191</v>
      </c>
      <c r="FY244" s="420" t="n">
        <v>442.9058796</v>
      </c>
      <c r="FZ244" s="420" t="n">
        <v>434.9909081344</v>
      </c>
      <c r="GA244" s="420" t="n">
        <v>426.574691385617</v>
      </c>
      <c r="GB244" s="420" t="n">
        <v>407.717236734825</v>
      </c>
      <c r="GC244" s="420" t="n">
        <v>405.858038305424</v>
      </c>
      <c r="GD244" s="420" t="n">
        <v>401.603416260938</v>
      </c>
      <c r="GE244" s="420" t="n">
        <v>474.428257</v>
      </c>
      <c r="GF244" s="420" t="n">
        <v>462.567777</v>
      </c>
      <c r="GG244" s="420" t="n">
        <v>427.773839</v>
      </c>
      <c r="GH244" s="420" t="n">
        <v>484.813298</v>
      </c>
      <c r="GI244" s="420" t="n">
        <v>485.212098</v>
      </c>
      <c r="GJ244" s="420" t="n">
        <v>450.235202</v>
      </c>
      <c r="GK244" s="420" t="n">
        <v>518.8819249024</v>
      </c>
      <c r="GL244" s="420" t="n">
        <v>498.0334728988</v>
      </c>
      <c r="GM244" s="420" t="n">
        <v>493.175810454</v>
      </c>
      <c r="GN244" s="420" t="n">
        <v>464.3968798316</v>
      </c>
      <c r="GO244" s="420" t="n">
        <v>528.282593274421</v>
      </c>
      <c r="GP244" s="420" t="n">
        <v>499.816843</v>
      </c>
      <c r="GQ244" s="420" t="n">
        <v>461.26513049</v>
      </c>
      <c r="GR244" s="420" t="n">
        <v>459.08156528</v>
      </c>
      <c r="GS244" s="420" t="n">
        <v>500.56305283072</v>
      </c>
      <c r="GT244" s="420" t="n">
        <v>519.91157436464</v>
      </c>
      <c r="GU244" s="420" t="n">
        <v>571.4039255872</v>
      </c>
      <c r="GV244" s="420" t="n">
        <v>553.91478419033</v>
      </c>
      <c r="GW244" s="420" t="n">
        <v>672.99143188944</v>
      </c>
      <c r="GX244" s="420" t="n">
        <v>623.50944015984</v>
      </c>
      <c r="GY244" s="420" t="n">
        <v>605.38596434336</v>
      </c>
      <c r="GZ244" s="420" t="n">
        <v>579.17261553232</v>
      </c>
      <c r="HA244" s="420" t="n">
        <v>543.69696555312</v>
      </c>
      <c r="HB244" s="420" t="n">
        <v>489.71049797632</v>
      </c>
      <c r="HC244" s="420" t="n">
        <v>513.69478564672</v>
      </c>
      <c r="HD244" s="420" t="n">
        <v>509.77221151744</v>
      </c>
      <c r="HE244" s="420" t="n">
        <v>462.36599608144</v>
      </c>
      <c r="HF244" s="420" t="n">
        <v>468.79424994544</v>
      </c>
      <c r="HG244" s="420" t="n">
        <v>481.73450698112</v>
      </c>
      <c r="HH244" s="420" t="n">
        <v>495.8248472256</v>
      </c>
      <c r="HI244" s="420" t="n">
        <v>555.828443368</v>
      </c>
      <c r="HJ244" s="420" t="n">
        <v>488.3238675184</v>
      </c>
      <c r="HK244" s="420" t="n">
        <v>471.1514412824</v>
      </c>
      <c r="HL244" s="420" t="n">
        <v>475.57208709856</v>
      </c>
      <c r="HM244" s="420" t="n">
        <v>468.31573926016</v>
      </c>
      <c r="HN244" s="420" t="n">
        <v>626.07672625952</v>
      </c>
      <c r="HO244" s="420" t="n">
        <v>642.77570954368</v>
      </c>
      <c r="HP244" s="420" t="n">
        <v>672.69939201792</v>
      </c>
      <c r="HQ244" s="420" t="n">
        <v>669.22905296896</v>
      </c>
      <c r="HR244" s="420" t="n">
        <v>683.46748112992</v>
      </c>
      <c r="HS244" s="420" t="n">
        <v>687.166884198275</v>
      </c>
      <c r="HT244" s="420" t="n">
        <v>686.509926938837</v>
      </c>
      <c r="HU244" s="420" t="n">
        <v>743.985651511578</v>
      </c>
      <c r="HV244" s="420" t="n">
        <v>701.967893262487</v>
      </c>
      <c r="HW244" s="420" t="n">
        <v>681.83332170594</v>
      </c>
      <c r="HX244" s="420" t="n">
        <v>669.618409315782</v>
      </c>
      <c r="HY244" s="420" t="n">
        <v>723.632764572585</v>
      </c>
      <c r="HZ244" s="420" t="n">
        <v>745.632894026436</v>
      </c>
      <c r="IA244" s="420" t="n">
        <v>733.026771697086</v>
      </c>
      <c r="IB244" s="420" t="n">
        <v>709.705279673821</v>
      </c>
      <c r="IC244" s="420" t="n">
        <v>683.841383602676</v>
      </c>
      <c r="ID244" s="420" t="n">
        <v>658.976286185685</v>
      </c>
      <c r="IE244" s="420" t="n">
        <v>603.230411454109</v>
      </c>
      <c r="IF244" s="420" t="n">
        <v>595.72014542014</v>
      </c>
      <c r="IG244" s="420" t="n">
        <v>690.371180898215</v>
      </c>
      <c r="IH244" s="420" t="n">
        <v>675.748824629321</v>
      </c>
      <c r="II244" s="420" t="n">
        <v>647.177071268157</v>
      </c>
      <c r="IJ244" s="420" t="n">
        <v>659.689453396293</v>
      </c>
      <c r="IK244" s="420" t="n">
        <v>636.153038138914</v>
      </c>
      <c r="IL244" s="420" t="n">
        <v>624.51960376183</v>
      </c>
      <c r="IM244" s="420" t="n">
        <v>599.057844516215</v>
      </c>
      <c r="IN244" s="420" t="n">
        <v>567.546267177035</v>
      </c>
      <c r="IO244" s="420" t="n">
        <v>518.229642825118</v>
      </c>
      <c r="IP244" s="420" t="n">
        <v>558.703362657244</v>
      </c>
      <c r="IQ244" s="420" t="n">
        <v>520.023336793312</v>
      </c>
      <c r="IR244" s="420" t="n">
        <v>529.244957908835</v>
      </c>
      <c r="IS244" s="420" t="n">
        <v>642.07921663514</v>
      </c>
      <c r="IT244" s="420" t="n">
        <v>575.705440786396</v>
      </c>
      <c r="IU244" s="420" t="n">
        <v>584.506588830963</v>
      </c>
      <c r="IV244" s="420" t="n">
        <v>555.686832410964</v>
      </c>
      <c r="IW244" s="420" t="n">
        <v>561.200169937523</v>
      </c>
      <c r="IX244" s="420" t="n">
        <v>541.98937123835</v>
      </c>
      <c r="IY244" s="420" t="n">
        <v>564.833445637287</v>
      </c>
      <c r="IZ244" s="420" t="n">
        <v>564.607046818726</v>
      </c>
      <c r="JA244" s="420" t="n">
        <v>533.996387119937</v>
      </c>
      <c r="JB244" s="420" t="n">
        <v>539.591616326395</v>
      </c>
      <c r="JC244" s="420" t="n">
        <v>561.168611924814</v>
      </c>
      <c r="JD244" s="420" t="n">
        <v>632.248020916768</v>
      </c>
      <c r="JE244" s="420" t="n">
        <v>726.734271259646</v>
      </c>
      <c r="JF244" s="420" t="n">
        <v>724.281513374225</v>
      </c>
      <c r="JG244" s="420" t="n">
        <v>675.740025072447</v>
      </c>
      <c r="JH244" s="420" t="n">
        <v>684.021652661998</v>
      </c>
      <c r="JI244" s="420" t="n">
        <v>678.740630244281</v>
      </c>
      <c r="JJ244" s="420" t="n">
        <v>671.893152689733</v>
      </c>
      <c r="JK244" s="420" t="n">
        <v>723.183242634979</v>
      </c>
      <c r="JL244" s="420" t="n">
        <v>676.597896370567</v>
      </c>
      <c r="JM244" s="420" t="n">
        <v>671.172457260438</v>
      </c>
      <c r="JN244" s="420" t="n">
        <v>654.79563008627</v>
      </c>
      <c r="JO244" s="420" t="n">
        <v>671.454830894432</v>
      </c>
      <c r="JP244" s="420" t="n">
        <v>654.33516227205</v>
      </c>
      <c r="JQ244" s="420" t="n">
        <v>792.326920119538</v>
      </c>
      <c r="JR244" s="420" t="n">
        <v>740.261403377732</v>
      </c>
      <c r="JS244" s="420" t="n">
        <v>768.444142002144</v>
      </c>
      <c r="JT244" s="420" t="n">
        <v>749.422943842265</v>
      </c>
      <c r="JU244" s="420" t="n">
        <v>733.992443644736</v>
      </c>
      <c r="JV244" s="420" t="n">
        <v>721.16554735289</v>
      </c>
      <c r="JW244" s="420" t="n">
        <v>744.837196190981</v>
      </c>
      <c r="JX244" s="420" t="n">
        <v>742.370089605227</v>
      </c>
      <c r="JY244" s="420" t="n">
        <v>770.724635645425</v>
      </c>
      <c r="JZ244" s="420" t="n">
        <v>775.955451557116</v>
      </c>
      <c r="KA244" s="420" t="n">
        <v>731.047871795808</v>
      </c>
      <c r="KB244" s="420" t="n">
        <v>745.369934159258</v>
      </c>
      <c r="KC244" s="420" t="n">
        <v>1005.9420532414</v>
      </c>
      <c r="KD244" s="420" t="n">
        <v>903.109768074825</v>
      </c>
      <c r="KE244" s="420" t="n">
        <v>919.104339329854</v>
      </c>
      <c r="KF244" s="420" t="n">
        <v>906.071916510882</v>
      </c>
      <c r="KG244" s="420" t="n">
        <v>839.009834630557</v>
      </c>
      <c r="KH244" s="420" t="n">
        <v>771.336747983078</v>
      </c>
      <c r="KI244" s="420" t="n">
        <v>847.650457012728</v>
      </c>
      <c r="KJ244" s="420" t="n">
        <v>803.159554344098</v>
      </c>
      <c r="KK244" s="420" t="n">
        <v>785.011103312333</v>
      </c>
      <c r="KL244" s="420" t="n">
        <v>810.545612977101</v>
      </c>
      <c r="KM244" s="420" t="n">
        <v>853.231085425391</v>
      </c>
      <c r="KN244" s="420" t="n">
        <v>867.875274757473</v>
      </c>
      <c r="KO244" s="420" t="n">
        <v>1084.44082530872</v>
      </c>
      <c r="KP244" s="420" t="n">
        <v>1079.54904364612</v>
      </c>
      <c r="KQ244" s="420" t="n">
        <v>1098.12087214905</v>
      </c>
      <c r="KR244" s="420" t="n">
        <v>1048.20406042934</v>
      </c>
      <c r="KS244" s="420" t="n">
        <v>1110.92293289777</v>
      </c>
      <c r="KT244" s="420" t="n">
        <v>1064.45821639627</v>
      </c>
      <c r="KU244" s="420" t="n">
        <v>1247.48309006396</v>
      </c>
      <c r="KV244" s="420" t="n">
        <v>1325.32320461946</v>
      </c>
      <c r="KW244" s="420" t="n">
        <v>1302.84435119863</v>
      </c>
      <c r="KX244" s="420" t="n">
        <v>1416.60876909194</v>
      </c>
      <c r="KY244" s="420" t="n">
        <v>1383.98040328845</v>
      </c>
      <c r="KZ244" s="420" t="n">
        <v>1324.54048553793</v>
      </c>
      <c r="LA244" s="420" t="n">
        <v>1468.87475062849</v>
      </c>
      <c r="LB244" s="420" t="n">
        <v>1385.30102801226</v>
      </c>
      <c r="LC244" s="420" t="n">
        <v>1319.65167011752</v>
      </c>
      <c r="LD244" s="420" t="n">
        <v>1391.83502380768</v>
      </c>
      <c r="LE244" s="420" t="n">
        <v>1387.7227684521</v>
      </c>
      <c r="LF244" s="420" t="n">
        <v>1369.0912463181</v>
      </c>
      <c r="LG244" s="420" t="n">
        <v>1340.37294213463</v>
      </c>
      <c r="LH244" s="420" t="n">
        <v>1319.30155672485</v>
      </c>
      <c r="LI244" s="420" t="n">
        <v>1493.10713736573</v>
      </c>
      <c r="LJ244" s="420" t="n">
        <v>1365.83358366111</v>
      </c>
      <c r="LK244" s="420" t="n">
        <v>1319.29591972662</v>
      </c>
      <c r="LL244" s="420" t="n">
        <v>1365.89953309757</v>
      </c>
      <c r="LM244" s="420" t="n">
        <v>1464.91937582847</v>
      </c>
      <c r="LN244" s="420" t="n">
        <v>1387.37302588644</v>
      </c>
      <c r="LO244" s="420" t="n">
        <v>1409.35800738395</v>
      </c>
      <c r="LP244" s="420" t="n">
        <v>1687.24838077618</v>
      </c>
      <c r="LQ244" s="420" t="n">
        <v>1628.07047929752</v>
      </c>
      <c r="LR244" s="420" t="n">
        <v>1718.25826307821</v>
      </c>
      <c r="LS244" s="420" t="n">
        <v>1731.75433272238</v>
      </c>
      <c r="LT244" s="420" t="n">
        <v>1726.32145032483</v>
      </c>
      <c r="LU244" s="420" t="n">
        <v>1560.78420216965</v>
      </c>
      <c r="LV244" s="420" t="n">
        <v>1564.3961548133</v>
      </c>
      <c r="LW244" s="420" t="n">
        <v>1482.00817528063</v>
      </c>
      <c r="LX244" s="420" t="n">
        <v>1388.7285339038</v>
      </c>
      <c r="LY244" s="420" t="n">
        <v>1650.13445742276</v>
      </c>
      <c r="LZ244" s="420" t="n">
        <v>1406.3759122776</v>
      </c>
      <c r="MA244" s="420" t="n">
        <v>1379.20835823982</v>
      </c>
      <c r="MB244" s="420" t="n">
        <v>1656.93056599527</v>
      </c>
      <c r="MC244" s="420" t="n">
        <v>1838.8172902869</v>
      </c>
      <c r="MD244" s="420" t="n">
        <v>1937.78240735545</v>
      </c>
      <c r="ME244" s="420"/>
      <c r="MF244" s="420"/>
      <c r="MG244" s="420"/>
      <c r="MH244" s="420"/>
      <c r="MI244" s="420"/>
      <c r="MJ244" s="420"/>
      <c r="MK244" s="420"/>
      <c r="ML244" s="420"/>
      <c r="MM244" s="420"/>
      <c r="MN244" s="420"/>
      <c r="MO244" s="420"/>
      <c r="MP244" s="420"/>
      <c r="MQ244" s="420"/>
      <c r="MR244" s="420"/>
      <c r="MS244" s="420"/>
      <c r="MT244" s="420"/>
      <c r="MU244" s="420"/>
      <c r="MV244" s="420"/>
      <c r="MW244" s="420"/>
    </row>
    <row r="245" customFormat="false" ht="15" hidden="false" customHeight="true" outlineLevel="0" collapsed="false">
      <c r="A245" s="419" t="s">
        <v>681</v>
      </c>
      <c r="B245" s="421" t="n">
        <v>11.2378</v>
      </c>
      <c r="C245" s="421" t="n">
        <v>10.6388</v>
      </c>
      <c r="D245" s="421" t="n">
        <v>16.771</v>
      </c>
      <c r="E245" s="421" t="n">
        <v>18.4357</v>
      </c>
      <c r="F245" s="421" t="n">
        <v>20.5266</v>
      </c>
      <c r="G245" s="421" t="n">
        <v>23.8147</v>
      </c>
      <c r="H245" s="421" t="n">
        <v>27.395</v>
      </c>
      <c r="I245" s="421" t="n">
        <v>28.2012</v>
      </c>
      <c r="J245" s="421" t="n">
        <v>33.6658</v>
      </c>
      <c r="K245" s="421" t="n">
        <v>34.348</v>
      </c>
      <c r="L245" s="421" t="n">
        <v>37.633</v>
      </c>
      <c r="M245" s="421" t="n">
        <v>45.271</v>
      </c>
      <c r="N245" s="421" t="n">
        <v>45.4</v>
      </c>
      <c r="O245" s="421" t="n">
        <v>46.184</v>
      </c>
      <c r="P245" s="421" t="n">
        <v>46.048</v>
      </c>
      <c r="Q245" s="421" t="n">
        <v>44.95</v>
      </c>
      <c r="R245" s="421" t="n">
        <v>46.227</v>
      </c>
      <c r="S245" s="421" t="n">
        <v>47.436</v>
      </c>
      <c r="T245" s="421" t="n">
        <v>47.787</v>
      </c>
      <c r="U245" s="421" t="n">
        <v>48.572</v>
      </c>
      <c r="V245" s="421" t="n">
        <v>50.256</v>
      </c>
      <c r="W245" s="421" t="n">
        <v>49.213</v>
      </c>
      <c r="X245" s="421" t="n">
        <v>50.185</v>
      </c>
      <c r="Y245" s="421" t="n">
        <v>52.582</v>
      </c>
      <c r="Z245" s="421" t="n">
        <v>54.93</v>
      </c>
      <c r="AA245" s="421" t="n">
        <v>56.014</v>
      </c>
      <c r="AB245" s="421" t="n">
        <v>56.708</v>
      </c>
      <c r="AC245" s="421" t="n">
        <v>61.862</v>
      </c>
      <c r="AD245" s="421" t="n">
        <v>61.038</v>
      </c>
      <c r="AE245" s="421" t="n">
        <v>62.81</v>
      </c>
      <c r="AF245" s="421" t="n">
        <v>60.474</v>
      </c>
      <c r="AG245" s="421" t="n">
        <v>60.69</v>
      </c>
      <c r="AH245" s="421" t="n">
        <v>63.938</v>
      </c>
      <c r="AI245" s="421" t="n">
        <v>66.154</v>
      </c>
      <c r="AJ245" s="421" t="n">
        <v>67.897</v>
      </c>
      <c r="AK245" s="421" t="n">
        <v>69.0173</v>
      </c>
      <c r="AL245" s="421" t="n">
        <v>68.8402</v>
      </c>
      <c r="AM245" s="421" t="n">
        <v>69.536031</v>
      </c>
      <c r="AN245" s="421" t="n">
        <v>68.799673</v>
      </c>
      <c r="AO245" s="421" t="n">
        <v>68.928412</v>
      </c>
      <c r="AP245" s="421" t="n">
        <v>67.727586</v>
      </c>
      <c r="AQ245" s="421" t="n">
        <v>67.246195</v>
      </c>
      <c r="AR245" s="421" t="n">
        <v>69.36124</v>
      </c>
      <c r="AS245" s="421" t="n">
        <v>71.530472</v>
      </c>
      <c r="AT245" s="421" t="n">
        <v>73.414288</v>
      </c>
      <c r="AU245" s="421" t="n">
        <v>70.790697</v>
      </c>
      <c r="AV245" s="421" t="n">
        <v>69.350329</v>
      </c>
      <c r="AW245" s="421" t="n">
        <v>78.392104</v>
      </c>
      <c r="AX245" s="421" t="n">
        <v>71.865366</v>
      </c>
      <c r="AY245" s="421" t="n">
        <v>67.482577</v>
      </c>
      <c r="AZ245" s="421" t="n">
        <v>74.103173</v>
      </c>
      <c r="BA245" s="421" t="n">
        <v>63.583269</v>
      </c>
      <c r="BB245" s="421" t="n">
        <v>63.726174</v>
      </c>
      <c r="BC245" s="421" t="n">
        <v>74.926693</v>
      </c>
      <c r="BD245" s="421" t="n">
        <v>74.205018</v>
      </c>
      <c r="BE245" s="421" t="n">
        <v>74.116971</v>
      </c>
      <c r="BF245" s="421" t="n">
        <v>75.616919</v>
      </c>
      <c r="BG245" s="421" t="n">
        <v>71.873677</v>
      </c>
      <c r="BH245" s="421" t="n">
        <v>73.451597</v>
      </c>
      <c r="BI245" s="421" t="n">
        <v>80.556647</v>
      </c>
      <c r="BJ245" s="421" t="n">
        <v>81.04</v>
      </c>
      <c r="BK245" s="421" t="n">
        <v>77.94</v>
      </c>
      <c r="BL245" s="421" t="n">
        <v>79.160266</v>
      </c>
      <c r="BM245" s="421" t="n">
        <v>78.91</v>
      </c>
      <c r="BN245" s="421" t="n">
        <v>73.29</v>
      </c>
      <c r="BO245" s="421" t="n">
        <v>73.349492</v>
      </c>
      <c r="BP245" s="421" t="n">
        <v>73.8832</v>
      </c>
      <c r="BQ245" s="421" t="n">
        <v>87.4258</v>
      </c>
      <c r="BR245" s="421" t="n">
        <v>83.901558</v>
      </c>
      <c r="BS245" s="421" t="n">
        <v>82.7725</v>
      </c>
      <c r="BT245" s="421" t="n">
        <v>86.9353</v>
      </c>
      <c r="BU245" s="421" t="n">
        <v>115.018441</v>
      </c>
      <c r="BV245" s="421" t="n">
        <v>116.655911</v>
      </c>
      <c r="BW245" s="421" t="n">
        <v>116.076609</v>
      </c>
      <c r="BX245" s="421" t="n">
        <v>128.29368</v>
      </c>
      <c r="BY245" s="421" t="n">
        <v>126.359414</v>
      </c>
      <c r="BZ245" s="421" t="n">
        <v>125.625127</v>
      </c>
      <c r="CA245" s="421" t="n">
        <v>122.86079</v>
      </c>
      <c r="CB245" s="421" t="n">
        <v>119.9512</v>
      </c>
      <c r="CC245" s="421" t="n">
        <v>123.20763</v>
      </c>
      <c r="CD245" s="421" t="n">
        <v>124.3747</v>
      </c>
      <c r="CE245" s="421" t="n">
        <v>125.1867</v>
      </c>
      <c r="CF245" s="421" t="n">
        <v>132.57203</v>
      </c>
      <c r="CG245" s="421" t="n">
        <v>131.38051</v>
      </c>
      <c r="CH245" s="421" t="n">
        <v>123.40616</v>
      </c>
      <c r="CI245" s="421" t="n">
        <v>121.00673</v>
      </c>
      <c r="CJ245" s="421" t="n">
        <v>121.16053</v>
      </c>
      <c r="CK245" s="421" t="n">
        <v>119.72225</v>
      </c>
      <c r="CL245" s="421" t="n">
        <v>115.89643</v>
      </c>
      <c r="CM245" s="421" t="n">
        <v>130.10147</v>
      </c>
      <c r="CN245" s="421" t="n">
        <v>132.35154</v>
      </c>
      <c r="CO245" s="421" t="n">
        <v>136.79743</v>
      </c>
      <c r="CP245" s="421" t="n">
        <v>131.52046</v>
      </c>
      <c r="CQ245" s="421" t="n">
        <v>134.52318</v>
      </c>
      <c r="CR245" s="421" t="n">
        <v>134.71703</v>
      </c>
      <c r="CS245" s="421" t="n">
        <v>163.80562</v>
      </c>
      <c r="CT245" s="421" t="n">
        <v>165.58559</v>
      </c>
      <c r="CU245" s="421" t="n">
        <v>162.97158</v>
      </c>
      <c r="CV245" s="421" t="n">
        <v>162.9294</v>
      </c>
      <c r="CW245" s="421" t="n">
        <v>160.79672</v>
      </c>
      <c r="CX245" s="421" t="n">
        <v>169.16165</v>
      </c>
      <c r="CY245" s="421" t="n">
        <v>172.64902</v>
      </c>
      <c r="CZ245" s="421" t="n">
        <v>170.58032</v>
      </c>
      <c r="DA245" s="421" t="n">
        <v>158.21049</v>
      </c>
      <c r="DB245" s="421" t="n">
        <v>156.30041</v>
      </c>
      <c r="DC245" s="421" t="n">
        <v>161.35587</v>
      </c>
      <c r="DD245" s="421" t="n">
        <v>163.80157</v>
      </c>
      <c r="DE245" s="421" t="n">
        <v>174.12057</v>
      </c>
      <c r="DF245" s="421" t="n">
        <v>184.140931</v>
      </c>
      <c r="DG245" s="421" t="n">
        <v>180.5767346</v>
      </c>
      <c r="DH245" s="421" t="n">
        <v>174.97828</v>
      </c>
      <c r="DI245" s="421" t="n">
        <v>167.917369492</v>
      </c>
      <c r="DJ245" s="421" t="n">
        <v>175.297344595</v>
      </c>
      <c r="DK245" s="421" t="n">
        <v>178.719080686</v>
      </c>
      <c r="DL245" s="421" t="n">
        <v>173.646244813</v>
      </c>
      <c r="DM245" s="421" t="n">
        <v>174.308592972</v>
      </c>
      <c r="DN245" s="421" t="n">
        <v>190.511735</v>
      </c>
      <c r="DO245" s="421" t="n">
        <v>193.868649</v>
      </c>
      <c r="DP245" s="421" t="n">
        <v>198.629406</v>
      </c>
      <c r="DQ245" s="421" t="n">
        <v>239.031371</v>
      </c>
      <c r="DR245" s="421" t="n">
        <v>233.030225</v>
      </c>
      <c r="DS245" s="421" t="n">
        <v>232.500798</v>
      </c>
      <c r="DT245" s="421" t="n">
        <v>236.905883</v>
      </c>
      <c r="DU245" s="421" t="n">
        <v>240.178901</v>
      </c>
      <c r="DV245" s="421" t="n">
        <v>233.816808</v>
      </c>
      <c r="DW245" s="421" t="n">
        <v>239.249141</v>
      </c>
      <c r="DX245" s="421" t="n">
        <v>240.111861</v>
      </c>
      <c r="DY245" s="421" t="n">
        <v>242.313811</v>
      </c>
      <c r="DZ245" s="421" t="n">
        <v>237.029035</v>
      </c>
      <c r="EA245" s="421" t="n">
        <v>249.002843</v>
      </c>
      <c r="EB245" s="421" t="n">
        <v>250.825116</v>
      </c>
      <c r="EC245" s="421" t="n">
        <v>277.290587</v>
      </c>
      <c r="ED245" s="421" t="n">
        <v>273.746128</v>
      </c>
      <c r="EE245" s="421" t="n">
        <v>275.571437</v>
      </c>
      <c r="EF245" s="421" t="n">
        <v>278.720932</v>
      </c>
      <c r="EG245" s="421" t="n">
        <v>301.276697</v>
      </c>
      <c r="EH245" s="421" t="n">
        <v>294.757541</v>
      </c>
      <c r="EI245" s="421" t="n">
        <v>294.44952</v>
      </c>
      <c r="EJ245" s="421" t="n">
        <v>298.253968</v>
      </c>
      <c r="EK245" s="421" t="n">
        <v>300.883581</v>
      </c>
      <c r="EL245" s="421" t="n">
        <v>295.760156</v>
      </c>
      <c r="EM245" s="421" t="n">
        <v>290.99888</v>
      </c>
      <c r="EN245" s="421" t="n">
        <v>293.444963</v>
      </c>
      <c r="EO245" s="421" t="n">
        <v>312.193986</v>
      </c>
      <c r="EP245" s="421" t="n">
        <v>303.727829</v>
      </c>
      <c r="EQ245" s="421" t="n">
        <v>302.420124</v>
      </c>
      <c r="ER245" s="421" t="n">
        <v>290.281063</v>
      </c>
      <c r="ES245" s="421" t="n">
        <v>284.950824</v>
      </c>
      <c r="ET245" s="421" t="n">
        <v>315.434141</v>
      </c>
      <c r="EU245" s="421" t="n">
        <v>378.179248</v>
      </c>
      <c r="EV245" s="421" t="n">
        <v>373.217481</v>
      </c>
      <c r="EW245" s="421" t="n">
        <v>362.160788</v>
      </c>
      <c r="EX245" s="421" t="n">
        <v>350.432758</v>
      </c>
      <c r="EY245" s="421" t="n">
        <v>347.930838</v>
      </c>
      <c r="EZ245" s="421" t="n">
        <v>363.453653</v>
      </c>
      <c r="FA245" s="421" t="n">
        <v>387.495548</v>
      </c>
      <c r="FB245" s="421" t="n">
        <v>387.617718</v>
      </c>
      <c r="FC245" s="421" t="n">
        <v>360.896943</v>
      </c>
      <c r="FD245" s="421" t="n">
        <v>405.328795</v>
      </c>
      <c r="FE245" s="421" t="n">
        <v>394.351901</v>
      </c>
      <c r="FF245" s="421" t="n">
        <v>418.280063</v>
      </c>
      <c r="FG245" s="421" t="n">
        <v>450.596138</v>
      </c>
      <c r="FH245" s="421" t="n">
        <v>450.815852</v>
      </c>
      <c r="FI245" s="421" t="n">
        <v>415.112852</v>
      </c>
      <c r="FJ245" s="421" t="n">
        <v>435.906613</v>
      </c>
      <c r="FK245" s="421" t="n">
        <v>413.728876</v>
      </c>
      <c r="FL245" s="421" t="n">
        <v>404.558367</v>
      </c>
      <c r="FM245" s="421" t="n">
        <v>430.10422</v>
      </c>
      <c r="FN245" s="421" t="n">
        <v>408.985591</v>
      </c>
      <c r="FO245" s="421" t="n">
        <v>398.500754</v>
      </c>
      <c r="FP245" s="421" t="n">
        <v>377.899766</v>
      </c>
      <c r="FQ245" s="421" t="n">
        <v>413.250179992562</v>
      </c>
      <c r="FR245" s="421" t="n">
        <v>399.59652</v>
      </c>
      <c r="FS245" s="421" t="n">
        <v>424.363889</v>
      </c>
      <c r="FT245" s="421" t="n">
        <v>450.835339</v>
      </c>
      <c r="FU245" s="421" t="n">
        <v>487.318703</v>
      </c>
      <c r="FV245" s="421" t="n">
        <v>513.426721</v>
      </c>
      <c r="FW245" s="421" t="n">
        <v>542.092823</v>
      </c>
      <c r="FX245" s="421" t="n">
        <v>541.990194</v>
      </c>
      <c r="FY245" s="421" t="n">
        <v>532.6682196</v>
      </c>
      <c r="FZ245" s="421" t="n">
        <v>525.130788</v>
      </c>
      <c r="GA245" s="421" t="n">
        <v>512.981178</v>
      </c>
      <c r="GB245" s="421" t="n">
        <v>494.653108</v>
      </c>
      <c r="GC245" s="421" t="n">
        <v>490.8957116</v>
      </c>
      <c r="GD245" s="421" t="n">
        <v>484.929403</v>
      </c>
      <c r="GE245" s="421" t="n">
        <v>559.737002</v>
      </c>
      <c r="GF245" s="421" t="n">
        <v>548.649963</v>
      </c>
      <c r="GG245" s="421" t="n">
        <v>515.172162</v>
      </c>
      <c r="GH245" s="421" t="n">
        <v>572.432456</v>
      </c>
      <c r="GI245" s="421" t="n">
        <v>575.444356</v>
      </c>
      <c r="GJ245" s="421" t="n">
        <v>544.558573</v>
      </c>
      <c r="GK245" s="421" t="n">
        <v>630.230803</v>
      </c>
      <c r="GL245" s="421" t="n">
        <v>598.249428</v>
      </c>
      <c r="GM245" s="421" t="n">
        <v>596.183352</v>
      </c>
      <c r="GN245" s="421" t="n">
        <v>556.211219</v>
      </c>
      <c r="GO245" s="421" t="n">
        <v>625.209154</v>
      </c>
      <c r="GP245" s="421" t="n">
        <v>598.007187</v>
      </c>
      <c r="GQ245" s="421" t="n">
        <v>558.4205</v>
      </c>
      <c r="GR245" s="421" t="n">
        <v>569.470223</v>
      </c>
      <c r="GS245" s="421" t="n">
        <v>601.734766</v>
      </c>
      <c r="GT245" s="421" t="n">
        <v>624.027793</v>
      </c>
      <c r="GU245" s="421" t="n">
        <v>670.763235</v>
      </c>
      <c r="GV245" s="421" t="n">
        <v>658.65677818297</v>
      </c>
      <c r="GW245" s="421" t="n">
        <v>791.698808</v>
      </c>
      <c r="GX245" s="421" t="n">
        <v>741.76482</v>
      </c>
      <c r="GY245" s="421" t="n">
        <v>726.95106642</v>
      </c>
      <c r="GZ245" s="421" t="n">
        <v>698.534377</v>
      </c>
      <c r="HA245" s="421" t="n">
        <v>662.950319</v>
      </c>
      <c r="HB245" s="421" t="n">
        <v>610.263497</v>
      </c>
      <c r="HC245" s="421" t="n">
        <v>635.816241</v>
      </c>
      <c r="HD245" s="421" t="n">
        <v>630.408387</v>
      </c>
      <c r="HE245" s="421" t="n">
        <v>591.452495</v>
      </c>
      <c r="HF245" s="421" t="n">
        <v>597.578277</v>
      </c>
      <c r="HG245" s="421" t="n">
        <v>609.554586</v>
      </c>
      <c r="HH245" s="421" t="n">
        <v>642.473413</v>
      </c>
      <c r="HI245" s="421" t="n">
        <v>685.42446</v>
      </c>
      <c r="HJ245" s="421" t="n">
        <v>630.811141</v>
      </c>
      <c r="HK245" s="421" t="n">
        <v>613.692267</v>
      </c>
      <c r="HL245" s="421" t="n">
        <v>618.666989</v>
      </c>
      <c r="HM245" s="421" t="n">
        <v>615.740765</v>
      </c>
      <c r="HN245" s="421" t="n">
        <v>781.08760868</v>
      </c>
      <c r="HO245" s="421" t="n">
        <v>799.1248796</v>
      </c>
      <c r="HP245" s="421" t="n">
        <v>830.266945</v>
      </c>
      <c r="HQ245" s="421" t="n">
        <v>834.008832</v>
      </c>
      <c r="HR245" s="421" t="n">
        <v>859.507057</v>
      </c>
      <c r="HS245" s="421" t="n">
        <v>866.741142</v>
      </c>
      <c r="HT245" s="421" t="n">
        <v>865.568929</v>
      </c>
      <c r="HU245" s="421" t="n">
        <v>923.074554</v>
      </c>
      <c r="HV245" s="421" t="n">
        <v>885.727783442015</v>
      </c>
      <c r="HW245" s="421" t="n">
        <v>865.584435683274</v>
      </c>
      <c r="HX245" s="421" t="n">
        <v>857.966572775133</v>
      </c>
      <c r="HY245" s="421" t="n">
        <v>935.111847718474</v>
      </c>
      <c r="HZ245" s="421" t="n">
        <v>943.635985391223</v>
      </c>
      <c r="IA245" s="421" t="n">
        <v>943.745242377963</v>
      </c>
      <c r="IB245" s="421" t="n">
        <v>916.162485469851</v>
      </c>
      <c r="IC245" s="421" t="n">
        <v>879.981940282026</v>
      </c>
      <c r="ID245" s="421" t="n">
        <v>861.696938699541</v>
      </c>
      <c r="IE245" s="421" t="n">
        <v>811.46097897406</v>
      </c>
      <c r="IF245" s="421" t="n">
        <v>803.462206840193</v>
      </c>
      <c r="IG245" s="421" t="n">
        <v>890.852364460835</v>
      </c>
      <c r="IH245" s="421" t="n">
        <v>866.038615563013</v>
      </c>
      <c r="II245" s="421" t="n">
        <v>846.544509931159</v>
      </c>
      <c r="IJ245" s="421" t="n">
        <v>869.89660246577</v>
      </c>
      <c r="IK245" s="421" t="n">
        <v>859.256366268502</v>
      </c>
      <c r="IL245" s="421" t="n">
        <v>845.476020993579</v>
      </c>
      <c r="IM245" s="421" t="n">
        <v>818.601218403384</v>
      </c>
      <c r="IN245" s="421" t="n">
        <v>796.321168265971</v>
      </c>
      <c r="IO245" s="421" t="n">
        <v>744.445109440331</v>
      </c>
      <c r="IP245" s="421" t="n">
        <v>780.791126699593</v>
      </c>
      <c r="IQ245" s="421" t="n">
        <v>742.513702293658</v>
      </c>
      <c r="IR245" s="421" t="n">
        <v>751.396562676746</v>
      </c>
      <c r="IS245" s="421" t="n">
        <v>860.770853504995</v>
      </c>
      <c r="IT245" s="421" t="n">
        <v>793.207827316669</v>
      </c>
      <c r="IU245" s="421" t="n">
        <v>796.556044947885</v>
      </c>
      <c r="IV245" s="421" t="n">
        <v>766.944032250651</v>
      </c>
      <c r="IW245" s="421" t="n">
        <v>789.252630220687</v>
      </c>
      <c r="IX245" s="421" t="n">
        <v>777.4389401795</v>
      </c>
      <c r="IY245" s="421" t="n">
        <v>890.08327813944</v>
      </c>
      <c r="IZ245" s="421" t="n">
        <v>887.762260728413</v>
      </c>
      <c r="JA245" s="421" t="n">
        <v>863.915282048429</v>
      </c>
      <c r="JB245" s="421" t="n">
        <v>872.596123889593</v>
      </c>
      <c r="JC245" s="421" t="n">
        <v>894.924640782423</v>
      </c>
      <c r="JD245" s="421" t="n">
        <v>958.205557875478</v>
      </c>
      <c r="JE245" s="421" t="n">
        <v>1078.1830434769</v>
      </c>
      <c r="JF245" s="421" t="n">
        <v>1099.52433214197</v>
      </c>
      <c r="JG245" s="421" t="n">
        <v>1044.5504655544</v>
      </c>
      <c r="JH245" s="421" t="n">
        <v>1049.00015810816</v>
      </c>
      <c r="JI245" s="421" t="n">
        <v>1054.58466684762</v>
      </c>
      <c r="JJ245" s="421" t="n">
        <v>1044.61762393529</v>
      </c>
      <c r="JK245" s="421" t="n">
        <v>1101.82331136741</v>
      </c>
      <c r="JL245" s="421" t="n">
        <v>1081.98699029126</v>
      </c>
      <c r="JM245" s="421" t="n">
        <v>1075.36693851434</v>
      </c>
      <c r="JN245" s="421" t="n">
        <v>1084.2802733034</v>
      </c>
      <c r="JO245" s="421" t="n">
        <v>1105.52670935666</v>
      </c>
      <c r="JP245" s="421" t="n">
        <v>1075.48054921863</v>
      </c>
      <c r="JQ245" s="421" t="n">
        <v>1204.37562834238</v>
      </c>
      <c r="JR245" s="421" t="n">
        <v>1204.08735951499</v>
      </c>
      <c r="JS245" s="421" t="n">
        <v>1223.42047784066</v>
      </c>
      <c r="JT245" s="421" t="n">
        <v>1204.31834720484</v>
      </c>
      <c r="JU245" s="421" t="n">
        <v>1172.39473488543</v>
      </c>
      <c r="JV245" s="421" t="n">
        <v>1151.01803793397</v>
      </c>
      <c r="JW245" s="421" t="n">
        <v>1179.14985252923</v>
      </c>
      <c r="JX245" s="421" t="n">
        <v>1168.87116897447</v>
      </c>
      <c r="JY245" s="421" t="n">
        <v>1190.67125078232</v>
      </c>
      <c r="JZ245" s="421" t="n">
        <v>1202.89400837629</v>
      </c>
      <c r="KA245" s="421" t="n">
        <v>1153.4133310863</v>
      </c>
      <c r="KB245" s="421" t="n">
        <v>1168.33866316649</v>
      </c>
      <c r="KC245" s="421" t="n">
        <v>1432.90142084779</v>
      </c>
      <c r="KD245" s="421" t="n">
        <v>1354.94895764139</v>
      </c>
      <c r="KE245" s="421" t="n">
        <v>1371.90632232556</v>
      </c>
      <c r="KF245" s="421" t="n">
        <v>1344.61399064243</v>
      </c>
      <c r="KG245" s="421" t="n">
        <v>1295.13461414057</v>
      </c>
      <c r="KH245" s="421" t="n">
        <v>1221.75092777079</v>
      </c>
      <c r="KI245" s="421" t="n">
        <v>1298.54547520443</v>
      </c>
      <c r="KJ245" s="421" t="n">
        <v>1269.80597805277</v>
      </c>
      <c r="KK245" s="421" t="n">
        <v>1241.95472004851</v>
      </c>
      <c r="KL245" s="421" t="n">
        <v>1259.98306935103</v>
      </c>
      <c r="KM245" s="421" t="n">
        <v>1310.13261736878</v>
      </c>
      <c r="KN245" s="421" t="n">
        <v>1322.17246221627</v>
      </c>
      <c r="KO245" s="421" t="n">
        <v>1553.67519090191</v>
      </c>
      <c r="KP245" s="421" t="n">
        <v>1573.0351966085</v>
      </c>
      <c r="KQ245" s="421" t="n">
        <v>1593.09687221534</v>
      </c>
      <c r="KR245" s="421" t="n">
        <v>1543.72525971696</v>
      </c>
      <c r="KS245" s="421" t="n">
        <v>1615.34754157527</v>
      </c>
      <c r="KT245" s="421" t="n">
        <v>1573.57901831622</v>
      </c>
      <c r="KU245" s="421" t="n">
        <v>1760.21460426937</v>
      </c>
      <c r="KV245" s="421" t="n">
        <v>1856.48136129442</v>
      </c>
      <c r="KW245" s="421" t="n">
        <v>1833.60464384394</v>
      </c>
      <c r="KX245" s="421" t="n">
        <v>1932.50428945619</v>
      </c>
      <c r="KY245" s="421" t="n">
        <v>1885.95378630627</v>
      </c>
      <c r="KZ245" s="421" t="n">
        <v>1854.64303266242</v>
      </c>
      <c r="LA245" s="421" t="n">
        <v>2012.03623830986</v>
      </c>
      <c r="LB245" s="421" t="n">
        <v>1950.04351950064</v>
      </c>
      <c r="LC245" s="421" t="n">
        <v>1919.40179511609</v>
      </c>
      <c r="LD245" s="421" t="n">
        <v>1995.90503869709</v>
      </c>
      <c r="LE245" s="421" t="n">
        <v>1932.00766951705</v>
      </c>
      <c r="LF245" s="421" t="n">
        <v>1889.76316703929</v>
      </c>
      <c r="LG245" s="421" t="n">
        <v>1856.64178097152</v>
      </c>
      <c r="LH245" s="421" t="n">
        <v>1884.92275063418</v>
      </c>
      <c r="LI245" s="421" t="n">
        <v>2265.46501656034</v>
      </c>
      <c r="LJ245" s="421" t="n">
        <v>2153.81916099576</v>
      </c>
      <c r="LK245" s="421" t="n">
        <v>2142.04211016602</v>
      </c>
      <c r="LL245" s="421" t="n">
        <v>2167.8710378022</v>
      </c>
      <c r="LM245" s="421" t="n">
        <v>2249.3090479381</v>
      </c>
      <c r="LN245" s="421" t="n">
        <v>2135.2063587645</v>
      </c>
      <c r="LO245" s="421" t="n">
        <v>2181.75460684393</v>
      </c>
      <c r="LP245" s="421" t="n">
        <v>2302.48579263574</v>
      </c>
      <c r="LQ245" s="421" t="n">
        <v>2249.0126115134</v>
      </c>
      <c r="LR245" s="421" t="n">
        <v>2343.16865303574</v>
      </c>
      <c r="LS245" s="421" t="n">
        <v>2351.69291801006</v>
      </c>
      <c r="LT245" s="421" t="n">
        <v>2314.30681430444</v>
      </c>
      <c r="LU245" s="421" t="n">
        <v>2160.2885513051</v>
      </c>
      <c r="LV245" s="421" t="n">
        <v>2143.75291443505</v>
      </c>
      <c r="LW245" s="421" t="n">
        <v>2044.35648289686</v>
      </c>
      <c r="LX245" s="421" t="n">
        <v>2021.01117905315</v>
      </c>
      <c r="LY245" s="421" t="n">
        <v>2239.01321751065</v>
      </c>
      <c r="LZ245" s="421" t="n">
        <v>1997.40721559427</v>
      </c>
      <c r="MA245" s="421" t="n">
        <v>1982.32939931054</v>
      </c>
      <c r="MB245" s="421" t="n">
        <v>2268.76000803409</v>
      </c>
      <c r="MC245" s="421" t="n">
        <v>2404.1330920602</v>
      </c>
      <c r="MD245" s="421" t="n">
        <v>2497.40365306278</v>
      </c>
      <c r="ME245" s="421"/>
      <c r="MF245" s="421"/>
      <c r="MG245" s="421"/>
      <c r="MH245" s="421"/>
      <c r="MI245" s="421"/>
      <c r="MJ245" s="421"/>
      <c r="MK245" s="421"/>
      <c r="ML245" s="421"/>
      <c r="MM245" s="421"/>
      <c r="MN245" s="421"/>
      <c r="MO245" s="421"/>
      <c r="MP245" s="421"/>
      <c r="MQ245" s="421"/>
      <c r="MR245" s="421"/>
      <c r="MS245" s="421"/>
      <c r="MT245" s="421"/>
      <c r="MU245" s="421"/>
      <c r="MV245" s="421"/>
      <c r="MW245" s="421"/>
    </row>
    <row r="246" customFormat="false" ht="15" hidden="false" customHeight="false" outlineLevel="0" collapsed="false">
      <c r="A246" s="419" t="s">
        <v>682</v>
      </c>
      <c r="B246" s="421" t="n">
        <v>8.2755</v>
      </c>
      <c r="C246" s="421" t="n">
        <v>8.415</v>
      </c>
      <c r="D246" s="421" t="n">
        <v>15.469</v>
      </c>
      <c r="E246" s="421" t="n">
        <v>15.668</v>
      </c>
      <c r="F246" s="421" t="n">
        <v>16.908</v>
      </c>
      <c r="G246" s="421" t="n">
        <v>17.566</v>
      </c>
      <c r="H246" s="421" t="n">
        <v>16.955</v>
      </c>
      <c r="I246" s="421" t="n">
        <v>16.096</v>
      </c>
      <c r="J246" s="421" t="n">
        <v>16.668</v>
      </c>
      <c r="K246" s="421" t="n">
        <v>16.092</v>
      </c>
      <c r="L246" s="421" t="n">
        <v>13.852</v>
      </c>
      <c r="M246" s="421" t="n">
        <v>13.5797</v>
      </c>
      <c r="N246" s="421" t="n">
        <v>13.131</v>
      </c>
      <c r="O246" s="421" t="n">
        <v>13.221</v>
      </c>
      <c r="P246" s="421" t="n">
        <v>12.7155</v>
      </c>
      <c r="Q246" s="421" t="n">
        <v>12.519</v>
      </c>
      <c r="R246" s="421" t="n">
        <v>12.516</v>
      </c>
      <c r="S246" s="421" t="n">
        <v>12.354</v>
      </c>
      <c r="T246" s="421" t="n">
        <v>12.719</v>
      </c>
      <c r="U246" s="421" t="n">
        <v>12.781</v>
      </c>
      <c r="V246" s="421" t="n">
        <v>12.632</v>
      </c>
      <c r="W246" s="421" t="n">
        <v>12.059</v>
      </c>
      <c r="X246" s="421" t="n">
        <v>11.752</v>
      </c>
      <c r="Y246" s="421" t="n">
        <v>11.075</v>
      </c>
      <c r="Z246" s="421" t="n">
        <v>12.847</v>
      </c>
      <c r="AA246" s="421" t="n">
        <v>12.028</v>
      </c>
      <c r="AB246" s="421" t="n">
        <v>12.035</v>
      </c>
      <c r="AC246" s="421" t="n">
        <v>12.444</v>
      </c>
      <c r="AD246" s="421" t="n">
        <v>11.687</v>
      </c>
      <c r="AE246" s="421" t="n">
        <v>12.536</v>
      </c>
      <c r="AF246" s="421" t="n">
        <v>11.667</v>
      </c>
      <c r="AG246" s="421" t="n">
        <v>12.323</v>
      </c>
      <c r="AH246" s="421" t="n">
        <v>13.43</v>
      </c>
      <c r="AI246" s="421" t="n">
        <v>13.918</v>
      </c>
      <c r="AJ246" s="421" t="n">
        <v>13.24</v>
      </c>
      <c r="AK246" s="421" t="n">
        <v>13.085</v>
      </c>
      <c r="AL246" s="421" t="n">
        <v>21.683071</v>
      </c>
      <c r="AM246" s="421" t="n">
        <v>21.871853</v>
      </c>
      <c r="AN246" s="421" t="n">
        <v>21.874642</v>
      </c>
      <c r="AO246" s="421" t="n">
        <v>23.320546</v>
      </c>
      <c r="AP246" s="421" t="n">
        <v>23.227588</v>
      </c>
      <c r="AQ246" s="421" t="n">
        <v>23.27353</v>
      </c>
      <c r="AR246" s="421" t="n">
        <v>27.080073</v>
      </c>
      <c r="AS246" s="421" t="n">
        <v>27.680522</v>
      </c>
      <c r="AT246" s="421" t="n">
        <v>28.435385</v>
      </c>
      <c r="AU246" s="421" t="n">
        <v>29.087663</v>
      </c>
      <c r="AV246" s="421" t="n">
        <v>28.765778</v>
      </c>
      <c r="AW246" s="421" t="n">
        <v>30.153742</v>
      </c>
      <c r="AX246" s="421" t="n">
        <v>30.301132</v>
      </c>
      <c r="AY246" s="421" t="n">
        <v>28.683436</v>
      </c>
      <c r="AZ246" s="421" t="n">
        <v>35.49208</v>
      </c>
      <c r="BA246" s="421" t="n">
        <v>31.370369</v>
      </c>
      <c r="BB246" s="421" t="n">
        <v>30.92606</v>
      </c>
      <c r="BC246" s="421" t="n">
        <v>30.811794</v>
      </c>
      <c r="BD246" s="421" t="n">
        <v>31.912259</v>
      </c>
      <c r="BE246" s="421" t="n">
        <v>31.285548</v>
      </c>
      <c r="BF246" s="421" t="n">
        <v>31.349363</v>
      </c>
      <c r="BG246" s="421" t="n">
        <v>30.611756</v>
      </c>
      <c r="BH246" s="421" t="n">
        <v>34.886458</v>
      </c>
      <c r="BI246" s="421" t="n">
        <v>35.763087</v>
      </c>
      <c r="BJ246" s="421" t="n">
        <v>36.94</v>
      </c>
      <c r="BK246" s="421" t="n">
        <v>36.65</v>
      </c>
      <c r="BL246" s="421" t="n">
        <v>36.817855</v>
      </c>
      <c r="BM246" s="421" t="n">
        <v>37.5</v>
      </c>
      <c r="BN246" s="421" t="n">
        <v>36.09</v>
      </c>
      <c r="BO246" s="421" t="n">
        <v>37.233411</v>
      </c>
      <c r="BP246" s="421" t="n">
        <v>35.6187</v>
      </c>
      <c r="BQ246" s="421" t="n">
        <v>40.9284</v>
      </c>
      <c r="BR246" s="421" t="n">
        <v>41.615193</v>
      </c>
      <c r="BS246" s="421" t="n">
        <v>40.1568</v>
      </c>
      <c r="BT246" s="421" t="n">
        <v>41.8428</v>
      </c>
      <c r="BU246" s="421" t="n">
        <v>48.136249</v>
      </c>
      <c r="BV246" s="421" t="n">
        <v>48.121295</v>
      </c>
      <c r="BW246" s="421" t="n">
        <v>47.461856</v>
      </c>
      <c r="BX246" s="421" t="n">
        <v>46.552321</v>
      </c>
      <c r="BY246" s="421" t="n">
        <v>45.873255</v>
      </c>
      <c r="BZ246" s="421" t="n">
        <v>46.235821</v>
      </c>
      <c r="CA246" s="421" t="n">
        <v>47.0174</v>
      </c>
      <c r="CB246" s="421" t="n">
        <v>48.667</v>
      </c>
      <c r="CC246" s="421" t="n">
        <v>48.41482</v>
      </c>
      <c r="CD246" s="421" t="n">
        <v>46.6201</v>
      </c>
      <c r="CE246" s="421" t="n">
        <v>52.531</v>
      </c>
      <c r="CF246" s="421" t="n">
        <v>50.91344</v>
      </c>
      <c r="CG246" s="421" t="n">
        <v>50.39281</v>
      </c>
      <c r="CH246" s="421" t="n">
        <v>52.30572</v>
      </c>
      <c r="CI246" s="421" t="n">
        <v>51.98202</v>
      </c>
      <c r="CJ246" s="421" t="n">
        <v>51.85637</v>
      </c>
      <c r="CK246" s="421" t="n">
        <v>53.6431</v>
      </c>
      <c r="CL246" s="421" t="n">
        <v>54.09801</v>
      </c>
      <c r="CM246" s="421" t="n">
        <v>59.37302</v>
      </c>
      <c r="CN246" s="421" t="n">
        <v>57.21174</v>
      </c>
      <c r="CO246" s="421" t="n">
        <v>61.5432</v>
      </c>
      <c r="CP246" s="421" t="n">
        <v>58.13832</v>
      </c>
      <c r="CQ246" s="421" t="n">
        <v>59.02723</v>
      </c>
      <c r="CR246" s="421" t="n">
        <v>59.62218</v>
      </c>
      <c r="CS246" s="421" t="n">
        <v>60.08678</v>
      </c>
      <c r="CT246" s="421" t="n">
        <v>64.97147</v>
      </c>
      <c r="CU246" s="421" t="n">
        <v>65.81676</v>
      </c>
      <c r="CV246" s="421" t="n">
        <v>64.94816</v>
      </c>
      <c r="CW246" s="421" t="n">
        <v>69.11978</v>
      </c>
      <c r="CX246" s="421" t="n">
        <v>71.10193</v>
      </c>
      <c r="CY246" s="421" t="n">
        <v>74.5087</v>
      </c>
      <c r="CZ246" s="421" t="n">
        <v>73.96212</v>
      </c>
      <c r="DA246" s="421" t="n">
        <v>68.27565</v>
      </c>
      <c r="DB246" s="421" t="n">
        <v>69.64548</v>
      </c>
      <c r="DC246" s="421" t="n">
        <v>71.47346</v>
      </c>
      <c r="DD246" s="421" t="n">
        <v>72.53528</v>
      </c>
      <c r="DE246" s="421" t="n">
        <v>74.78099</v>
      </c>
      <c r="DF246" s="421" t="n">
        <v>71.212598</v>
      </c>
      <c r="DG246" s="421" t="n">
        <v>73.413602</v>
      </c>
      <c r="DH246" s="421" t="n">
        <v>71.009613</v>
      </c>
      <c r="DI246" s="421" t="n">
        <v>70.227177</v>
      </c>
      <c r="DJ246" s="421" t="n">
        <v>68.674673</v>
      </c>
      <c r="DK246" s="421" t="n">
        <v>69.502759</v>
      </c>
      <c r="DL246" s="421" t="n">
        <v>66.788201</v>
      </c>
      <c r="DM246" s="421" t="n">
        <v>68.439982</v>
      </c>
      <c r="DN246" s="421" t="n">
        <v>78.707886</v>
      </c>
      <c r="DO246" s="421" t="n">
        <v>66.529857</v>
      </c>
      <c r="DP246" s="421" t="n">
        <v>71.538147</v>
      </c>
      <c r="DQ246" s="421" t="n">
        <v>66.226824</v>
      </c>
      <c r="DR246" s="421" t="n">
        <v>64.546028</v>
      </c>
      <c r="DS246" s="421" t="n">
        <v>63.71994</v>
      </c>
      <c r="DT246" s="421" t="n">
        <v>62.84952</v>
      </c>
      <c r="DU246" s="421" t="n">
        <v>61.231023</v>
      </c>
      <c r="DV246" s="421" t="n">
        <v>61.211733</v>
      </c>
      <c r="DW246" s="421" t="n">
        <v>58.713147</v>
      </c>
      <c r="DX246" s="421" t="n">
        <v>58.010133</v>
      </c>
      <c r="DY246" s="421" t="n">
        <v>67.559959</v>
      </c>
      <c r="DZ246" s="421" t="n">
        <v>58.824941</v>
      </c>
      <c r="EA246" s="421" t="n">
        <v>56.95024</v>
      </c>
      <c r="EB246" s="421" t="n">
        <v>55.365258</v>
      </c>
      <c r="EC246" s="421" t="n">
        <v>54.767889</v>
      </c>
      <c r="ED246" s="421" t="n">
        <v>17.939611</v>
      </c>
      <c r="EE246" s="421" t="n">
        <v>13.820753</v>
      </c>
      <c r="EF246" s="421" t="n">
        <v>14.289437</v>
      </c>
      <c r="EG246" s="421" t="n">
        <v>16.16323</v>
      </c>
      <c r="EH246" s="421" t="n">
        <v>12.762125</v>
      </c>
      <c r="EI246" s="421" t="n">
        <v>15.590694</v>
      </c>
      <c r="EJ246" s="421" t="n">
        <v>15.78371</v>
      </c>
      <c r="EK246" s="421" t="n">
        <v>18.497104</v>
      </c>
      <c r="EL246" s="421" t="n">
        <v>15.663896</v>
      </c>
      <c r="EM246" s="421" t="n">
        <v>13.314999</v>
      </c>
      <c r="EN246" s="421" t="n">
        <v>15.85887</v>
      </c>
      <c r="EO246" s="421" t="n">
        <v>27.052954</v>
      </c>
      <c r="EP246" s="421" t="n">
        <v>29.333677</v>
      </c>
      <c r="EQ246" s="421" t="n">
        <v>32.593979</v>
      </c>
      <c r="ER246" s="421" t="n">
        <v>29.108233</v>
      </c>
      <c r="ES246" s="421" t="n">
        <v>29.057081</v>
      </c>
      <c r="ET246" s="421" t="n">
        <v>30.929667</v>
      </c>
      <c r="EU246" s="421" t="n">
        <v>30.480634</v>
      </c>
      <c r="EV246" s="421" t="n">
        <v>33.003773</v>
      </c>
      <c r="EW246" s="421" t="n">
        <v>29.274769</v>
      </c>
      <c r="EX246" s="421" t="n">
        <v>31.03382</v>
      </c>
      <c r="EY246" s="421" t="n">
        <v>31.19681</v>
      </c>
      <c r="EZ246" s="421" t="n">
        <v>40.386665</v>
      </c>
      <c r="FA246" s="421" t="n">
        <v>35.941818</v>
      </c>
      <c r="FB246" s="421" t="n">
        <v>37.121214</v>
      </c>
      <c r="FC246" s="421" t="n">
        <v>34.547861</v>
      </c>
      <c r="FD246" s="421" t="n">
        <v>38.184246</v>
      </c>
      <c r="FE246" s="421" t="n">
        <v>36.219602</v>
      </c>
      <c r="FF246" s="421" t="n">
        <v>45.543154</v>
      </c>
      <c r="FG246" s="421" t="n">
        <v>45.607581</v>
      </c>
      <c r="FH246" s="421" t="n">
        <v>47.997256</v>
      </c>
      <c r="FI246" s="421" t="n">
        <v>26.726759</v>
      </c>
      <c r="FJ246" s="421" t="n">
        <v>42.274554</v>
      </c>
      <c r="FK246" s="421" t="n">
        <v>42.262373</v>
      </c>
      <c r="FL246" s="421" t="n">
        <v>45.444739</v>
      </c>
      <c r="FM246" s="421" t="n">
        <v>26.335066</v>
      </c>
      <c r="FN246" s="421" t="n">
        <v>27.471816</v>
      </c>
      <c r="FO246" s="421" t="n">
        <v>26.926837</v>
      </c>
      <c r="FP246" s="421" t="n">
        <v>29.219903</v>
      </c>
      <c r="FQ246" s="421" t="n">
        <v>30.24537</v>
      </c>
      <c r="FR246" s="421" t="n">
        <v>35.334163</v>
      </c>
      <c r="FS246" s="421" t="n">
        <v>34.121732</v>
      </c>
      <c r="FT246" s="421" t="n">
        <v>31.302208</v>
      </c>
      <c r="FU246" s="421" t="n">
        <v>86.982955674</v>
      </c>
      <c r="FV246" s="421" t="n">
        <v>89.392942</v>
      </c>
      <c r="FW246" s="421" t="n">
        <v>89.35996974791</v>
      </c>
      <c r="FX246" s="421" t="n">
        <v>90.173003</v>
      </c>
      <c r="FY246" s="421" t="n">
        <v>89.76234</v>
      </c>
      <c r="FZ246" s="421" t="n">
        <v>90.1398798656</v>
      </c>
      <c r="GA246" s="421" t="n">
        <v>86.4064866143834</v>
      </c>
      <c r="GB246" s="421" t="n">
        <v>86.9358712651748</v>
      </c>
      <c r="GC246" s="421" t="n">
        <v>85.037673294576</v>
      </c>
      <c r="GD246" s="421" t="n">
        <v>83.3259867390624</v>
      </c>
      <c r="GE246" s="421" t="n">
        <v>85.308745</v>
      </c>
      <c r="GF246" s="421" t="n">
        <v>86.082186</v>
      </c>
      <c r="GG246" s="421" t="n">
        <v>87.398323</v>
      </c>
      <c r="GH246" s="421" t="n">
        <v>87.619158</v>
      </c>
      <c r="GI246" s="421" t="n">
        <v>90.232258</v>
      </c>
      <c r="GJ246" s="421" t="n">
        <v>94.323371</v>
      </c>
      <c r="GK246" s="421" t="n">
        <v>111.3488780976</v>
      </c>
      <c r="GL246" s="421" t="n">
        <v>100.2159551012</v>
      </c>
      <c r="GM246" s="421" t="n">
        <v>103.007541546</v>
      </c>
      <c r="GN246" s="421" t="n">
        <v>91.8143391684</v>
      </c>
      <c r="GO246" s="421" t="n">
        <v>96.926560725579</v>
      </c>
      <c r="GP246" s="421" t="n">
        <v>98.190344</v>
      </c>
      <c r="GQ246" s="421" t="n">
        <v>97.15536951</v>
      </c>
      <c r="GR246" s="421" t="n">
        <v>110.38865772</v>
      </c>
      <c r="GS246" s="421" t="n">
        <v>101.17171316928</v>
      </c>
      <c r="GT246" s="421" t="n">
        <v>104.11621863536</v>
      </c>
      <c r="GU246" s="421" t="n">
        <v>99.3593094128</v>
      </c>
      <c r="GV246" s="421" t="n">
        <v>104.74199399264</v>
      </c>
      <c r="GW246" s="421" t="n">
        <v>118.70737611056</v>
      </c>
      <c r="GX246" s="421" t="n">
        <v>118.25537984016</v>
      </c>
      <c r="GY246" s="421" t="n">
        <v>121.56510207664</v>
      </c>
      <c r="GZ246" s="421" t="n">
        <v>119.36176146768</v>
      </c>
      <c r="HA246" s="421" t="n">
        <v>119.25335344688</v>
      </c>
      <c r="HB246" s="421" t="n">
        <v>120.55299902368</v>
      </c>
      <c r="HC246" s="421" t="n">
        <v>122.12145535328</v>
      </c>
      <c r="HD246" s="421" t="n">
        <v>120.63617548256</v>
      </c>
      <c r="HE246" s="421" t="n">
        <v>129.08649891856</v>
      </c>
      <c r="HF246" s="421" t="n">
        <v>128.78402705456</v>
      </c>
      <c r="HG246" s="421" t="n">
        <v>127.82007901888</v>
      </c>
      <c r="HH246" s="421" t="n">
        <v>146.6485657744</v>
      </c>
      <c r="HI246" s="421" t="n">
        <v>129.596016632</v>
      </c>
      <c r="HJ246" s="421" t="n">
        <v>142.4872734816</v>
      </c>
      <c r="HK246" s="421" t="n">
        <v>142.5408257176</v>
      </c>
      <c r="HL246" s="421" t="n">
        <v>143.09490190144</v>
      </c>
      <c r="HM246" s="421" t="n">
        <v>147.42502573984</v>
      </c>
      <c r="HN246" s="421" t="n">
        <v>155.01088242048</v>
      </c>
      <c r="HO246" s="421" t="n">
        <v>156.34917005632</v>
      </c>
      <c r="HP246" s="421" t="n">
        <v>157.56755298208</v>
      </c>
      <c r="HQ246" s="421" t="n">
        <v>164.77977903104</v>
      </c>
      <c r="HR246" s="421" t="n">
        <v>176.03957587008</v>
      </c>
      <c r="HS246" s="421" t="n">
        <v>179.574257801725</v>
      </c>
      <c r="HT246" s="421" t="n">
        <v>179.059002061163</v>
      </c>
      <c r="HU246" s="421" t="n">
        <v>179.088902488422</v>
      </c>
      <c r="HV246" s="421" t="n">
        <v>183.759890179528</v>
      </c>
      <c r="HW246" s="421" t="n">
        <v>183.751113977334</v>
      </c>
      <c r="HX246" s="421" t="n">
        <v>188.348163459351</v>
      </c>
      <c r="HY246" s="421" t="n">
        <v>211.479083145889</v>
      </c>
      <c r="HZ246" s="421" t="n">
        <v>198.003091364787</v>
      </c>
      <c r="IA246" s="421" t="n">
        <v>210.718470680877</v>
      </c>
      <c r="IB246" s="421" t="n">
        <v>206.45720579603</v>
      </c>
      <c r="IC246" s="421" t="n">
        <v>196.14055667935</v>
      </c>
      <c r="ID246" s="421" t="n">
        <v>202.720652513856</v>
      </c>
      <c r="IE246" s="421" t="n">
        <v>208.230567519951</v>
      </c>
      <c r="IF246" s="421" t="n">
        <v>207.742061420053</v>
      </c>
      <c r="IG246" s="421" t="n">
        <v>200.48118356262</v>
      </c>
      <c r="IH246" s="421" t="n">
        <v>190.289790933692</v>
      </c>
      <c r="II246" s="421" t="n">
        <v>199.367438663002</v>
      </c>
      <c r="IJ246" s="421" t="n">
        <v>210.207149069477</v>
      </c>
      <c r="IK246" s="421" t="n">
        <v>223.103328129588</v>
      </c>
      <c r="IL246" s="421" t="n">
        <v>220.956417231749</v>
      </c>
      <c r="IM246" s="421" t="n">
        <v>219.543373887169</v>
      </c>
      <c r="IN246" s="421" t="n">
        <v>228.774901088937</v>
      </c>
      <c r="IO246" s="421" t="n">
        <v>226.215466615213</v>
      </c>
      <c r="IP246" s="421" t="n">
        <v>222.087764042349</v>
      </c>
      <c r="IQ246" s="421" t="n">
        <v>222.490365500346</v>
      </c>
      <c r="IR246" s="421" t="n">
        <v>222.151604767911</v>
      </c>
      <c r="IS246" s="421" t="n">
        <v>218.691636869855</v>
      </c>
      <c r="IT246" s="421" t="n">
        <v>217.502386530273</v>
      </c>
      <c r="IU246" s="421" t="n">
        <v>212.049456116922</v>
      </c>
      <c r="IV246" s="421" t="n">
        <v>211.257199839687</v>
      </c>
      <c r="IW246" s="421" t="n">
        <v>228.052460283163</v>
      </c>
      <c r="IX246" s="421" t="n">
        <v>235.44956894115</v>
      </c>
      <c r="IY246" s="421" t="n">
        <v>325.249832502153</v>
      </c>
      <c r="IZ246" s="421" t="n">
        <v>323.155213909688</v>
      </c>
      <c r="JA246" s="421" t="n">
        <v>329.918894928492</v>
      </c>
      <c r="JB246" s="421" t="n">
        <v>333.004507563198</v>
      </c>
      <c r="JC246" s="421" t="n">
        <v>333.756028857609</v>
      </c>
      <c r="JD246" s="421" t="n">
        <v>325.957536958711</v>
      </c>
      <c r="JE246" s="421" t="n">
        <v>351.448772217258</v>
      </c>
      <c r="JF246" s="421" t="n">
        <v>375.242818767749</v>
      </c>
      <c r="JG246" s="421" t="n">
        <v>368.810440481954</v>
      </c>
      <c r="JH246" s="421" t="n">
        <v>364.978505446166</v>
      </c>
      <c r="JI246" s="421" t="n">
        <v>375.844036603341</v>
      </c>
      <c r="JJ246" s="421" t="n">
        <v>372.724471245554</v>
      </c>
      <c r="JK246" s="421" t="n">
        <v>378.64006873243</v>
      </c>
      <c r="JL246" s="421" t="n">
        <v>405.389093920692</v>
      </c>
      <c r="JM246" s="421" t="n">
        <v>404.194481253905</v>
      </c>
      <c r="JN246" s="421" t="n">
        <v>429.484643217127</v>
      </c>
      <c r="JO246" s="421" t="n">
        <v>434.071878462228</v>
      </c>
      <c r="JP246" s="421" t="n">
        <v>421.145386946577</v>
      </c>
      <c r="JQ246" s="421" t="n">
        <v>412.048708222842</v>
      </c>
      <c r="JR246" s="421" t="n">
        <v>463.825956137253</v>
      </c>
      <c r="JS246" s="421" t="n">
        <v>454.97633583852</v>
      </c>
      <c r="JT246" s="421" t="n">
        <v>454.895403362575</v>
      </c>
      <c r="JU246" s="421" t="n">
        <v>438.402291240698</v>
      </c>
      <c r="JV246" s="421" t="n">
        <v>429.85249058108</v>
      </c>
      <c r="JW246" s="421" t="n">
        <v>434.312656338246</v>
      </c>
      <c r="JX246" s="421" t="n">
        <v>426.501079369248</v>
      </c>
      <c r="JY246" s="421" t="n">
        <v>419.946615136894</v>
      </c>
      <c r="JZ246" s="421" t="n">
        <v>426.938556819176</v>
      </c>
      <c r="KA246" s="421" t="n">
        <v>422.36545929049</v>
      </c>
      <c r="KB246" s="421" t="n">
        <v>422.968729007234</v>
      </c>
      <c r="KC246" s="421" t="n">
        <v>426.959367606388</v>
      </c>
      <c r="KD246" s="421" t="n">
        <v>451.839189566567</v>
      </c>
      <c r="KE246" s="421" t="n">
        <v>452.801982995705</v>
      </c>
      <c r="KF246" s="421" t="n">
        <v>438.542074131552</v>
      </c>
      <c r="KG246" s="421" t="n">
        <v>456.124779510018</v>
      </c>
      <c r="KH246" s="421" t="n">
        <v>450.414179787712</v>
      </c>
      <c r="KI246" s="421" t="n">
        <v>450.895018191698</v>
      </c>
      <c r="KJ246" s="421" t="n">
        <v>466.646423708668</v>
      </c>
      <c r="KK246" s="421" t="n">
        <v>456.94361673618</v>
      </c>
      <c r="KL246" s="421" t="n">
        <v>449.437456373932</v>
      </c>
      <c r="KM246" s="421" t="n">
        <v>456.901531943388</v>
      </c>
      <c r="KN246" s="421" t="n">
        <v>454.297187458793</v>
      </c>
      <c r="KO246" s="421" t="n">
        <v>469.234365593195</v>
      </c>
      <c r="KP246" s="421" t="n">
        <v>493.486152962379</v>
      </c>
      <c r="KQ246" s="421" t="n">
        <v>494.976000066289</v>
      </c>
      <c r="KR246" s="421" t="n">
        <v>495.521199287619</v>
      </c>
      <c r="KS246" s="421" t="n">
        <v>504.424608677505</v>
      </c>
      <c r="KT246" s="421" t="n">
        <v>509.120801919948</v>
      </c>
      <c r="KU246" s="421" t="n">
        <v>512.731514205416</v>
      </c>
      <c r="KV246" s="421" t="n">
        <v>531.158156674958</v>
      </c>
      <c r="KW246" s="421" t="n">
        <v>530.760292645309</v>
      </c>
      <c r="KX246" s="421" t="n">
        <v>515.895520364253</v>
      </c>
      <c r="KY246" s="421" t="n">
        <v>501.973383017825</v>
      </c>
      <c r="KZ246" s="421" t="n">
        <v>530.10254712449</v>
      </c>
      <c r="LA246" s="421" t="n">
        <v>543.161487681366</v>
      </c>
      <c r="LB246" s="421" t="n">
        <v>564.74249148838</v>
      </c>
      <c r="LC246" s="421" t="n">
        <v>599.750124998563</v>
      </c>
      <c r="LD246" s="421" t="n">
        <v>604.070014889416</v>
      </c>
      <c r="LE246" s="421" t="n">
        <v>544.284901064949</v>
      </c>
      <c r="LF246" s="421" t="n">
        <v>520.671920721199</v>
      </c>
      <c r="LG246" s="421" t="n">
        <v>516.268838836888</v>
      </c>
      <c r="LH246" s="421" t="n">
        <v>565.621193909327</v>
      </c>
      <c r="LI246" s="421" t="n">
        <v>772.357879194619</v>
      </c>
      <c r="LJ246" s="421" t="n">
        <v>787.985577334649</v>
      </c>
      <c r="LK246" s="421" t="n">
        <v>822.7461904394</v>
      </c>
      <c r="LL246" s="421" t="n">
        <v>801.971504704634</v>
      </c>
      <c r="LM246" s="421" t="n">
        <v>784.389672109634</v>
      </c>
      <c r="LN246" s="421" t="n">
        <v>747.833332878063</v>
      </c>
      <c r="LO246" s="421" t="n">
        <v>772.396599459979</v>
      </c>
      <c r="LP246" s="421" t="n">
        <v>615.237411859564</v>
      </c>
      <c r="LQ246" s="421" t="n">
        <v>620.942132215884</v>
      </c>
      <c r="LR246" s="421" t="n">
        <v>624.910389957529</v>
      </c>
      <c r="LS246" s="421" t="n">
        <v>619.938585287684</v>
      </c>
      <c r="LT246" s="421" t="n">
        <v>587.98536397961</v>
      </c>
      <c r="LU246" s="421" t="n">
        <v>599.504349135454</v>
      </c>
      <c r="LV246" s="421" t="n">
        <v>579.356759621745</v>
      </c>
      <c r="LW246" s="421" t="n">
        <v>562.348307616235</v>
      </c>
      <c r="LX246" s="421" t="n">
        <v>632.282645149348</v>
      </c>
      <c r="LY246" s="421" t="n">
        <v>588.87876008789</v>
      </c>
      <c r="LZ246" s="421" t="n">
        <v>591.031303316665</v>
      </c>
      <c r="MA246" s="421" t="n">
        <v>603.121041070719</v>
      </c>
      <c r="MB246" s="421" t="n">
        <v>611.829442038814</v>
      </c>
      <c r="MC246" s="421" t="n">
        <v>565.3158017733</v>
      </c>
      <c r="MD246" s="421" t="n">
        <v>559.62124570733</v>
      </c>
      <c r="ME246" s="421"/>
      <c r="MF246" s="421"/>
      <c r="MG246" s="421"/>
      <c r="MH246" s="421"/>
      <c r="MI246" s="421"/>
      <c r="MJ246" s="421"/>
      <c r="MK246" s="421"/>
      <c r="ML246" s="421"/>
      <c r="MM246" s="421"/>
      <c r="MN246" s="421"/>
      <c r="MO246" s="421"/>
      <c r="MP246" s="421"/>
      <c r="MQ246" s="421"/>
      <c r="MR246" s="421"/>
      <c r="MS246" s="421"/>
      <c r="MT246" s="421"/>
      <c r="MU246" s="421"/>
      <c r="MV246" s="421"/>
      <c r="MW246" s="421"/>
    </row>
    <row r="247" s="335" customFormat="true" ht="15" hidden="false" customHeight="false" outlineLevel="0" collapsed="false">
      <c r="A247" s="422" t="s">
        <v>683</v>
      </c>
      <c r="B247" s="420" t="n">
        <v>33.6711</v>
      </c>
      <c r="C247" s="420" t="n">
        <v>36.00885</v>
      </c>
      <c r="D247" s="420" t="n">
        <v>38.5535</v>
      </c>
      <c r="E247" s="420" t="n">
        <v>38.6637</v>
      </c>
      <c r="F247" s="420" t="n">
        <v>40.3638</v>
      </c>
      <c r="G247" s="420" t="n">
        <v>43.5782</v>
      </c>
      <c r="H247" s="420" t="n">
        <v>44.0468</v>
      </c>
      <c r="I247" s="420" t="n">
        <v>43.8583</v>
      </c>
      <c r="J247" s="420" t="n">
        <v>42.2947</v>
      </c>
      <c r="K247" s="420" t="n">
        <v>42.1929</v>
      </c>
      <c r="L247" s="420" t="n">
        <v>34.7154</v>
      </c>
      <c r="M247" s="420" t="n">
        <v>31.0032</v>
      </c>
      <c r="N247" s="420" t="n">
        <v>29.7555</v>
      </c>
      <c r="O247" s="420" t="n">
        <v>26.9953</v>
      </c>
      <c r="P247" s="420" t="n">
        <v>28.8703</v>
      </c>
      <c r="Q247" s="420" t="n">
        <v>27.688</v>
      </c>
      <c r="R247" s="420" t="n">
        <v>26.1789</v>
      </c>
      <c r="S247" s="420" t="n">
        <v>28.5108</v>
      </c>
      <c r="T247" s="420" t="n">
        <v>29.8831</v>
      </c>
      <c r="U247" s="420" t="n">
        <v>29.8396</v>
      </c>
      <c r="V247" s="420" t="n">
        <v>28.044</v>
      </c>
      <c r="W247" s="420" t="n">
        <v>26.6615</v>
      </c>
      <c r="X247" s="420" t="n">
        <v>26.7585</v>
      </c>
      <c r="Y247" s="420" t="n">
        <v>27.3832</v>
      </c>
      <c r="Z247" s="420" t="n">
        <v>26.5408</v>
      </c>
      <c r="AA247" s="420" t="n">
        <v>27.20567</v>
      </c>
      <c r="AB247" s="420" t="n">
        <v>28.8587</v>
      </c>
      <c r="AC247" s="420" t="n">
        <v>29.29861</v>
      </c>
      <c r="AD247" s="420" t="n">
        <v>37.3727</v>
      </c>
      <c r="AE247" s="420" t="n">
        <v>33.9421</v>
      </c>
      <c r="AF247" s="420" t="n">
        <v>33.7946</v>
      </c>
      <c r="AG247" s="420" t="n">
        <v>33.204</v>
      </c>
      <c r="AH247" s="420" t="n">
        <v>30.6854</v>
      </c>
      <c r="AI247" s="420" t="n">
        <v>28.9023</v>
      </c>
      <c r="AJ247" s="420" t="n">
        <v>29.7658</v>
      </c>
      <c r="AK247" s="420" t="n">
        <v>34.2342</v>
      </c>
      <c r="AL247" s="420" t="n">
        <v>38.123141</v>
      </c>
      <c r="AM247" s="420" t="n">
        <v>39.832482</v>
      </c>
      <c r="AN247" s="420" t="n">
        <v>38.479009</v>
      </c>
      <c r="AO247" s="420" t="n">
        <v>34.971244</v>
      </c>
      <c r="AP247" s="420" t="n">
        <v>36.296062</v>
      </c>
      <c r="AQ247" s="420" t="n">
        <v>37.964855</v>
      </c>
      <c r="AR247" s="420" t="n">
        <v>41.555545</v>
      </c>
      <c r="AS247" s="420" t="n">
        <v>38.383911</v>
      </c>
      <c r="AT247" s="420" t="n">
        <v>37.465905</v>
      </c>
      <c r="AU247" s="420" t="n">
        <v>40.693788</v>
      </c>
      <c r="AV247" s="420" t="n">
        <v>41.880479</v>
      </c>
      <c r="AW247" s="420" t="n">
        <v>44.184926</v>
      </c>
      <c r="AX247" s="420" t="n">
        <v>47.680638</v>
      </c>
      <c r="AY247" s="420" t="n">
        <v>51.807881</v>
      </c>
      <c r="AZ247" s="420" t="n">
        <v>53.830522</v>
      </c>
      <c r="BA247" s="420" t="n">
        <v>57.259114</v>
      </c>
      <c r="BB247" s="420" t="n">
        <v>60.363357</v>
      </c>
      <c r="BC247" s="420" t="n">
        <v>49.621435</v>
      </c>
      <c r="BD247" s="420" t="n">
        <v>52.857291</v>
      </c>
      <c r="BE247" s="420" t="n">
        <v>51.329173</v>
      </c>
      <c r="BF247" s="420" t="n">
        <v>53.349711</v>
      </c>
      <c r="BG247" s="420" t="n">
        <v>54.472182</v>
      </c>
      <c r="BH247" s="420" t="n">
        <v>54.859138</v>
      </c>
      <c r="BI247" s="420" t="n">
        <v>52.937879</v>
      </c>
      <c r="BJ247" s="420" t="n">
        <v>51.41132</v>
      </c>
      <c r="BK247" s="420" t="n">
        <v>53.43872</v>
      </c>
      <c r="BL247" s="420" t="n">
        <v>54.14689</v>
      </c>
      <c r="BM247" s="420" t="n">
        <v>58.7191</v>
      </c>
      <c r="BN247" s="420" t="n">
        <v>61.96766</v>
      </c>
      <c r="BO247" s="420" t="n">
        <v>66.199909</v>
      </c>
      <c r="BP247" s="420" t="n">
        <v>64.35</v>
      </c>
      <c r="BQ247" s="420" t="n">
        <v>57.3137</v>
      </c>
      <c r="BR247" s="420" t="n">
        <v>57.783234</v>
      </c>
      <c r="BS247" s="420" t="n">
        <v>58.09578</v>
      </c>
      <c r="BT247" s="420" t="n">
        <v>59.64048</v>
      </c>
      <c r="BU247" s="420" t="n">
        <v>45.994465</v>
      </c>
      <c r="BV247" s="420" t="n">
        <v>55.000672</v>
      </c>
      <c r="BW247" s="420" t="n">
        <v>56.613044</v>
      </c>
      <c r="BX247" s="420" t="n">
        <v>40.426138</v>
      </c>
      <c r="BY247" s="420" t="n">
        <v>42.899233</v>
      </c>
      <c r="BZ247" s="420" t="n">
        <v>48.162666</v>
      </c>
      <c r="CA247" s="420" t="n">
        <v>52.09938</v>
      </c>
      <c r="CB247" s="420" t="n">
        <v>55.48421</v>
      </c>
      <c r="CC247" s="420" t="n">
        <v>50.38488</v>
      </c>
      <c r="CD247" s="420" t="n">
        <v>49.964475</v>
      </c>
      <c r="CE247" s="420" t="n">
        <v>47.609041</v>
      </c>
      <c r="CF247" s="420" t="n">
        <v>41.87247</v>
      </c>
      <c r="CG247" s="420" t="n">
        <v>49.49971</v>
      </c>
      <c r="CH247" s="420" t="n">
        <v>56.61555</v>
      </c>
      <c r="CI247" s="420" t="n">
        <v>60.17446</v>
      </c>
      <c r="CJ247" s="420" t="n">
        <v>60.19955</v>
      </c>
      <c r="CK247" s="420" t="n">
        <v>63.06595</v>
      </c>
      <c r="CL247" s="420" t="n">
        <v>72.16743</v>
      </c>
      <c r="CM247" s="420" t="n">
        <v>64.86833</v>
      </c>
      <c r="CN247" s="420" t="n">
        <v>68.68281</v>
      </c>
      <c r="CO247" s="420" t="n">
        <v>67.84131</v>
      </c>
      <c r="CP247" s="420" t="n">
        <v>61.91892</v>
      </c>
      <c r="CQ247" s="420" t="n">
        <v>67.57697</v>
      </c>
      <c r="CR247" s="420" t="n">
        <v>67.06621</v>
      </c>
      <c r="CS247" s="420" t="n">
        <v>43.07574</v>
      </c>
      <c r="CT247" s="420" t="n">
        <v>47.97578</v>
      </c>
      <c r="CU247" s="420" t="n">
        <v>54.30408</v>
      </c>
      <c r="CV247" s="420" t="n">
        <v>51.94461</v>
      </c>
      <c r="CW247" s="420" t="n">
        <v>59.16009</v>
      </c>
      <c r="CX247" s="420" t="n">
        <v>57.61545</v>
      </c>
      <c r="CY247" s="420" t="n">
        <v>62.23571</v>
      </c>
      <c r="CZ247" s="420" t="n">
        <v>70.42192</v>
      </c>
      <c r="DA247" s="420" t="n">
        <v>78.23613</v>
      </c>
      <c r="DB247" s="420" t="n">
        <v>83.48666</v>
      </c>
      <c r="DC247" s="420" t="n">
        <v>82.86879</v>
      </c>
      <c r="DD247" s="420" t="n">
        <v>80.46778</v>
      </c>
      <c r="DE247" s="420" t="n">
        <v>81.71933</v>
      </c>
      <c r="DF247" s="420" t="n">
        <v>58.4307284852</v>
      </c>
      <c r="DG247" s="420" t="n">
        <v>65.346331204</v>
      </c>
      <c r="DH247" s="420" t="n">
        <v>66.00634419</v>
      </c>
      <c r="DI247" s="420" t="n">
        <v>74.416029879</v>
      </c>
      <c r="DJ247" s="420" t="n">
        <v>66.2180856107</v>
      </c>
      <c r="DK247" s="420" t="n">
        <v>64.954493091</v>
      </c>
      <c r="DL247" s="420" t="n">
        <v>75.499070783</v>
      </c>
      <c r="DM247" s="420" t="n">
        <v>75.304317917</v>
      </c>
      <c r="DN247" s="420" t="n">
        <v>68.519940743</v>
      </c>
      <c r="DO247" s="420" t="n">
        <v>57.042786212</v>
      </c>
      <c r="DP247" s="420" t="n">
        <v>60.264224989</v>
      </c>
      <c r="DQ247" s="420" t="n">
        <v>31.104664212</v>
      </c>
      <c r="DR247" s="420" t="n">
        <v>34.2366326309999</v>
      </c>
      <c r="DS247" s="420" t="n">
        <v>35.91875053</v>
      </c>
      <c r="DT247" s="420" t="n">
        <v>33.859837023</v>
      </c>
      <c r="DU247" s="420" t="n">
        <v>32.5031060969999</v>
      </c>
      <c r="DV247" s="420" t="n">
        <v>48.638486952</v>
      </c>
      <c r="DW247" s="420" t="n">
        <v>44.125444022</v>
      </c>
      <c r="DX247" s="420" t="n">
        <v>53.31989593234</v>
      </c>
      <c r="DY247" s="420" t="n">
        <v>55.30462011348</v>
      </c>
      <c r="DZ247" s="420" t="n">
        <v>46.30266913328</v>
      </c>
      <c r="EA247" s="420" t="n">
        <v>38.05343828799</v>
      </c>
      <c r="EB247" s="420" t="n">
        <v>44.440319539</v>
      </c>
      <c r="EC247" s="420" t="n">
        <v>23.70447694</v>
      </c>
      <c r="ED247" s="420" t="n">
        <v>-20.4646947059999</v>
      </c>
      <c r="EE247" s="420" t="n">
        <v>-18.994787698</v>
      </c>
      <c r="EF247" s="420" t="n">
        <v>-19.860356106</v>
      </c>
      <c r="EG247" s="420" t="n">
        <v>-25.8029081540001</v>
      </c>
      <c r="EH247" s="420" t="n">
        <v>-10.0555039380001</v>
      </c>
      <c r="EI247" s="420" t="n">
        <v>-9.02663393269997</v>
      </c>
      <c r="EJ247" s="420" t="n">
        <v>4.60210475999998</v>
      </c>
      <c r="EK247" s="420" t="n">
        <v>5.61544512199997</v>
      </c>
      <c r="EL247" s="420" t="n">
        <v>7.30185175700005</v>
      </c>
      <c r="EM247" s="420" t="n">
        <v>19.027312234</v>
      </c>
      <c r="EN247" s="420" t="n">
        <v>31.535361826</v>
      </c>
      <c r="EO247" s="420" t="n">
        <v>35.831472066</v>
      </c>
      <c r="EP247" s="420" t="n">
        <v>22.002069412</v>
      </c>
      <c r="EQ247" s="420" t="n">
        <v>36.2009025379999</v>
      </c>
      <c r="ER247" s="420" t="n">
        <v>52.003213711</v>
      </c>
      <c r="ES247" s="420" t="n">
        <v>70.7826631389999</v>
      </c>
      <c r="ET247" s="420" t="n">
        <v>59.200729358</v>
      </c>
      <c r="EU247" s="420" t="n">
        <v>-5.86129373400011</v>
      </c>
      <c r="EV247" s="420" t="n">
        <v>12.407745483</v>
      </c>
      <c r="EW247" s="420" t="n">
        <v>32.8038732119999</v>
      </c>
      <c r="EX247" s="420" t="n">
        <v>54.7945490510002</v>
      </c>
      <c r="EY247" s="420" t="n">
        <v>72.3030011309999</v>
      </c>
      <c r="EZ247" s="420" t="n">
        <v>82.4265618099999</v>
      </c>
      <c r="FA247" s="420" t="n">
        <v>74.0983160640001</v>
      </c>
      <c r="FB247" s="420" t="n">
        <v>74.329608777</v>
      </c>
      <c r="FC247" s="420" t="n">
        <v>90.382950227</v>
      </c>
      <c r="FD247" s="420" t="n">
        <v>54.9001723789999</v>
      </c>
      <c r="FE247" s="420" t="n">
        <v>74.8315893669999</v>
      </c>
      <c r="FF247" s="420" t="n">
        <v>74.6451442979999</v>
      </c>
      <c r="FG247" s="420" t="n">
        <v>48.9615702570002</v>
      </c>
      <c r="FH247" s="420" t="n">
        <v>64.469114133</v>
      </c>
      <c r="FI247" s="420" t="n">
        <v>75.077173788</v>
      </c>
      <c r="FJ247" s="420" t="n">
        <v>72.913492947</v>
      </c>
      <c r="FK247" s="420" t="n">
        <v>93.8844882010001</v>
      </c>
      <c r="FL247" s="420" t="n">
        <v>115.616328752</v>
      </c>
      <c r="FM247" s="420" t="n">
        <v>62.644958657</v>
      </c>
      <c r="FN247" s="420" t="n">
        <v>57.2036626842383</v>
      </c>
      <c r="FO247" s="420" t="n">
        <v>56.3432920339999</v>
      </c>
      <c r="FP247" s="420" t="n">
        <v>84.178213993</v>
      </c>
      <c r="FQ247" s="420" t="n">
        <v>59.7579058684379</v>
      </c>
      <c r="FR247" s="420" t="n">
        <v>71.660606571</v>
      </c>
      <c r="FS247" s="420" t="n">
        <v>46.8241087500001</v>
      </c>
      <c r="FT247" s="420" t="n">
        <v>46.484348278</v>
      </c>
      <c r="FU247" s="420" t="n">
        <v>67.52132738</v>
      </c>
      <c r="FV247" s="420" t="n">
        <v>36.2989278250001</v>
      </c>
      <c r="FW247" s="420" t="n">
        <v>16.00915457291</v>
      </c>
      <c r="FX247" s="420" t="n">
        <v>34.988169897</v>
      </c>
      <c r="FY247" s="420" t="n">
        <v>81.567115174</v>
      </c>
      <c r="FZ247" s="420" t="n">
        <v>76.2391930355999</v>
      </c>
      <c r="GA247" s="420" t="n">
        <v>83.7407709253999</v>
      </c>
      <c r="GB247" s="420" t="n">
        <v>95.0145569538001</v>
      </c>
      <c r="GC247" s="420" t="n">
        <v>114.179921524</v>
      </c>
      <c r="GD247" s="420" t="n">
        <v>126.742140101062</v>
      </c>
      <c r="GE247" s="420" t="n">
        <v>80.512249488</v>
      </c>
      <c r="GF247" s="420" t="n">
        <v>106.356125747</v>
      </c>
      <c r="GG247" s="420" t="n">
        <v>144.3043353626</v>
      </c>
      <c r="GH247" s="420" t="n">
        <v>86.0855950940001</v>
      </c>
      <c r="GI247" s="420" t="n">
        <v>99.722836529</v>
      </c>
      <c r="GJ247" s="420" t="n">
        <v>134.9287092038</v>
      </c>
      <c r="GK247" s="420" t="n">
        <v>96.9782312656001</v>
      </c>
      <c r="GL247" s="420" t="n">
        <v>112.1764359232</v>
      </c>
      <c r="GM247" s="420" t="n">
        <v>126.313099163</v>
      </c>
      <c r="GN247" s="420" t="n">
        <v>162.0229150704</v>
      </c>
      <c r="GO247" s="420" t="n">
        <v>119.532717354</v>
      </c>
      <c r="GP247" s="420" t="n">
        <v>170.292414172</v>
      </c>
      <c r="GQ247" s="420" t="n">
        <v>258.957934188852</v>
      </c>
      <c r="GR247" s="420" t="n">
        <v>254.716359059</v>
      </c>
      <c r="GS247" s="420" t="n">
        <v>234.94535785928</v>
      </c>
      <c r="GT247" s="420" t="n">
        <v>201.84377855336</v>
      </c>
      <c r="GU247" s="420" t="n">
        <v>152.2678343628</v>
      </c>
      <c r="GV247" s="420" t="n">
        <v>191.6036699567</v>
      </c>
      <c r="GW247" s="420" t="n">
        <v>107.36291689556</v>
      </c>
      <c r="GX247" s="420" t="n">
        <v>136.80851284416</v>
      </c>
      <c r="GY247" s="420" t="n">
        <v>191.19736768064</v>
      </c>
      <c r="GZ247" s="420" t="n">
        <v>237.74827846768</v>
      </c>
      <c r="HA247" s="420" t="n">
        <v>288.63303733188</v>
      </c>
      <c r="HB247" s="420" t="n">
        <v>376.46815401568</v>
      </c>
      <c r="HC247" s="420" t="n">
        <v>367.12638638528</v>
      </c>
      <c r="HD247" s="420" t="n">
        <v>353.56511561456</v>
      </c>
      <c r="HE247" s="420" t="n">
        <v>381.17906961356</v>
      </c>
      <c r="HF247" s="420" t="n">
        <v>367.19781928856</v>
      </c>
      <c r="HG247" s="420" t="n">
        <v>343.17392238288</v>
      </c>
      <c r="HH247" s="420" t="n">
        <v>351.2723088064</v>
      </c>
      <c r="HI247" s="420" t="n">
        <v>334.328240882</v>
      </c>
      <c r="HJ247" s="420" t="n">
        <v>379.8754510556</v>
      </c>
      <c r="HK247" s="420" t="n">
        <v>416.1038951556</v>
      </c>
      <c r="HL247" s="420" t="n">
        <v>410.05197238744</v>
      </c>
      <c r="HM247" s="420" t="n">
        <v>431.21976269584</v>
      </c>
      <c r="HN247" s="420" t="n">
        <v>266.22310790248</v>
      </c>
      <c r="HO247" s="420" t="n">
        <v>319.11293201232</v>
      </c>
      <c r="HP247" s="420" t="n">
        <v>283.40367220908</v>
      </c>
      <c r="HQ247" s="420" t="n">
        <v>314.26629379504</v>
      </c>
      <c r="HR247" s="420" t="n">
        <v>292.29562635608</v>
      </c>
      <c r="HS247" s="420" t="n">
        <v>290.963233641725</v>
      </c>
      <c r="HT247" s="420" t="n">
        <v>314.274709308163</v>
      </c>
      <c r="HU247" s="420" t="n">
        <v>284.667993568819</v>
      </c>
      <c r="HV247" s="420" t="n">
        <v>315.711322016061</v>
      </c>
      <c r="HW247" s="420" t="n">
        <v>347.633759684059</v>
      </c>
      <c r="HX247" s="420" t="n">
        <v>376.986643328823</v>
      </c>
      <c r="HY247" s="420" t="n">
        <v>406.925848220559</v>
      </c>
      <c r="HZ247" s="420" t="n">
        <v>417.084752192454</v>
      </c>
      <c r="IA247" s="420" t="n">
        <v>490.923491474815</v>
      </c>
      <c r="IB247" s="420" t="n">
        <v>509.288664659053</v>
      </c>
      <c r="IC247" s="420" t="n">
        <v>532.39178862138</v>
      </c>
      <c r="ID247" s="420" t="n">
        <v>549.734014496634</v>
      </c>
      <c r="IE247" s="420" t="n">
        <v>606.860327549074</v>
      </c>
      <c r="IF247" s="420" t="n">
        <v>617.781801993341</v>
      </c>
      <c r="IG247" s="420" t="n">
        <v>533.499964662305</v>
      </c>
      <c r="IH247" s="420" t="n">
        <v>567.56511899502</v>
      </c>
      <c r="II247" s="420" t="n">
        <v>584.586405803761</v>
      </c>
      <c r="IJ247" s="420" t="n">
        <v>615.203920852166</v>
      </c>
      <c r="IK247" s="420" t="n">
        <v>690.556780945525</v>
      </c>
      <c r="IL247" s="420" t="n">
        <v>735.751596889314</v>
      </c>
      <c r="IM247" s="420" t="n">
        <v>828.739287237979</v>
      </c>
      <c r="IN247" s="420" t="n">
        <v>865.566929257082</v>
      </c>
      <c r="IO247" s="420" t="n">
        <v>893.462618932461</v>
      </c>
      <c r="IP247" s="420" t="n">
        <v>859.23332585985</v>
      </c>
      <c r="IQ247" s="420" t="n">
        <v>938.717853873716</v>
      </c>
      <c r="IR247" s="420" t="n">
        <v>915.402032154171</v>
      </c>
      <c r="IS247" s="420" t="n">
        <v>840.021951173975</v>
      </c>
      <c r="IT247" s="420" t="n">
        <v>914.772159289262</v>
      </c>
      <c r="IU247" s="420" t="n">
        <v>914.145163994436</v>
      </c>
      <c r="IV247" s="420" t="n">
        <v>924.246561017076</v>
      </c>
      <c r="IW247" s="420" t="n">
        <v>918.251077852589</v>
      </c>
      <c r="IX247" s="420" t="n">
        <v>958.420874081842</v>
      </c>
      <c r="IY247" s="420" t="n">
        <v>1007.58195128622</v>
      </c>
      <c r="IZ247" s="420" t="n">
        <v>999.00855870825</v>
      </c>
      <c r="JA247" s="420" t="n">
        <v>991.907666663305</v>
      </c>
      <c r="JB247" s="420" t="n">
        <v>961.179131024832</v>
      </c>
      <c r="JC247" s="420" t="n">
        <v>957.291422418015</v>
      </c>
      <c r="JD247" s="420" t="n">
        <v>910.892036978372</v>
      </c>
      <c r="JE247" s="420" t="n">
        <v>867.948416590288</v>
      </c>
      <c r="JF247" s="420" t="n">
        <v>873.587719763198</v>
      </c>
      <c r="JG247" s="420" t="n">
        <v>925.713752937589</v>
      </c>
      <c r="JH247" s="420" t="n">
        <v>940.496303638951</v>
      </c>
      <c r="JI247" s="420" t="n">
        <v>976.562582203844</v>
      </c>
      <c r="JJ247" s="420" t="n">
        <v>1011.73147064204</v>
      </c>
      <c r="JK247" s="420" t="n">
        <v>1048.99839618486</v>
      </c>
      <c r="JL247" s="420" t="n">
        <v>1066.31569064576</v>
      </c>
      <c r="JM247" s="420" t="n">
        <v>1098.75769993981</v>
      </c>
      <c r="JN247" s="420" t="n">
        <v>1094.08454708491</v>
      </c>
      <c r="JO247" s="420" t="n">
        <v>1093.13834235247</v>
      </c>
      <c r="JP247" s="420" t="n">
        <v>1092.30458552058</v>
      </c>
      <c r="JQ247" s="420" t="n">
        <v>999.3496554512</v>
      </c>
      <c r="JR247" s="420" t="n">
        <v>1083.66571502279</v>
      </c>
      <c r="JS247" s="420" t="n">
        <v>1090.3402606733</v>
      </c>
      <c r="JT247" s="420" t="n">
        <v>1128.15469788873</v>
      </c>
      <c r="JU247" s="420" t="n">
        <v>1140.52596477529</v>
      </c>
      <c r="JV247" s="420" t="n">
        <v>1176.08433815086</v>
      </c>
      <c r="JW247" s="420" t="n">
        <v>1197.1733277342</v>
      </c>
      <c r="JX247" s="420" t="n">
        <v>1191.45813553428</v>
      </c>
      <c r="JY247" s="420" t="n">
        <v>1175.08221618376</v>
      </c>
      <c r="JZ247" s="420" t="n">
        <v>1186.33797860337</v>
      </c>
      <c r="KA247" s="420" t="n">
        <v>1237.75206848581</v>
      </c>
      <c r="KB247" s="420" t="n">
        <v>1289.43323972066</v>
      </c>
      <c r="KC247" s="420" t="n">
        <v>1065.34560115152</v>
      </c>
      <c r="KD247" s="420" t="n">
        <v>1139.27188626518</v>
      </c>
      <c r="KE247" s="420" t="n">
        <v>1145.49546051058</v>
      </c>
      <c r="KF247" s="420" t="n">
        <v>1233.5518270926</v>
      </c>
      <c r="KG247" s="420" t="n">
        <v>1299.27500802341</v>
      </c>
      <c r="KH247" s="420" t="n">
        <v>1368.63058322462</v>
      </c>
      <c r="KI247" s="420" t="n">
        <v>1372.17486321273</v>
      </c>
      <c r="KJ247" s="420" t="n">
        <v>1403.16597358326</v>
      </c>
      <c r="KK247" s="420" t="n">
        <v>1458.61002391192</v>
      </c>
      <c r="KL247" s="420" t="n">
        <v>1394.03073830399</v>
      </c>
      <c r="KM247" s="420" t="n">
        <v>1398.01987252974</v>
      </c>
      <c r="KN247" s="420" t="n">
        <v>1432.91342847982</v>
      </c>
      <c r="KO247" s="420" t="n">
        <v>1306.82103571717</v>
      </c>
      <c r="KP247" s="420" t="n">
        <v>1315.23168491762</v>
      </c>
      <c r="KQ247" s="420" t="n">
        <v>1389.65616795896</v>
      </c>
      <c r="KR247" s="420" t="n">
        <v>1353.77556666383</v>
      </c>
      <c r="KS247" s="420" t="n">
        <v>1357.41414327489</v>
      </c>
      <c r="KT247" s="420" t="n">
        <v>1466.32269184596</v>
      </c>
      <c r="KU247" s="420" t="n">
        <v>1392.98050223004</v>
      </c>
      <c r="KV247" s="420" t="n">
        <v>1317.80096608705</v>
      </c>
      <c r="KW247" s="420" t="n">
        <v>1372.13582537886</v>
      </c>
      <c r="KX247" s="420" t="n">
        <v>1305.77128512521</v>
      </c>
      <c r="KY247" s="420" t="n">
        <v>1336.95885753157</v>
      </c>
      <c r="KZ247" s="420" t="n">
        <v>1417.00154234055</v>
      </c>
      <c r="LA247" s="420" t="n">
        <v>1352.05459808097</v>
      </c>
      <c r="LB247" s="420" t="n">
        <v>1408.79972796606</v>
      </c>
      <c r="LC247" s="420" t="n">
        <v>1543.422346953</v>
      </c>
      <c r="LD247" s="420" t="n">
        <v>1549.72068215451</v>
      </c>
      <c r="LE247" s="420" t="n">
        <v>1537.5615787635</v>
      </c>
      <c r="LF247" s="420" t="n">
        <v>1618.51746337703</v>
      </c>
      <c r="LG247" s="420" t="n">
        <v>1757.1440269478</v>
      </c>
      <c r="LH247" s="420" t="n">
        <v>1778.50074992474</v>
      </c>
      <c r="LI247" s="420" t="n">
        <v>1673.40823340714</v>
      </c>
      <c r="LJ247" s="420" t="n">
        <v>1786.32129724341</v>
      </c>
      <c r="LK247" s="420" t="n">
        <v>1901.38159462278</v>
      </c>
      <c r="LL247" s="420" t="n">
        <v>1874.58853168153</v>
      </c>
      <c r="LM247" s="420" t="n">
        <v>1858.63682350804</v>
      </c>
      <c r="LN247" s="420" t="n">
        <v>1975.63203404702</v>
      </c>
      <c r="LO247" s="420" t="n">
        <v>2034.08393057711</v>
      </c>
      <c r="LP247" s="420" t="n">
        <v>1865.84885526155</v>
      </c>
      <c r="LQ247" s="420" t="n">
        <v>1987.44004077042</v>
      </c>
      <c r="LR247" s="420" t="n">
        <v>1915.0665927298</v>
      </c>
      <c r="LS247" s="420" t="n">
        <v>1993.79859790816</v>
      </c>
      <c r="LT247" s="420" t="n">
        <v>1973.45199061861</v>
      </c>
      <c r="LU247" s="420" t="n">
        <v>2232.57999388843</v>
      </c>
      <c r="LV247" s="420" t="n">
        <v>2271.69719306253</v>
      </c>
      <c r="LW247" s="420" t="n">
        <v>2314.52371711927</v>
      </c>
      <c r="LX247" s="420" t="n">
        <v>2401.59738450106</v>
      </c>
      <c r="LY247" s="420" t="n">
        <v>2350.26696675675</v>
      </c>
      <c r="LZ247" s="420" t="n">
        <v>2499.13175874742</v>
      </c>
      <c r="MA247" s="420" t="n">
        <v>2531.65448505637</v>
      </c>
      <c r="MB247" s="420" t="n">
        <v>2308.91435878786</v>
      </c>
      <c r="MC247" s="420" t="n">
        <v>2181.58620484497</v>
      </c>
      <c r="MD247" s="420" t="n">
        <v>2200.96227754944</v>
      </c>
      <c r="ME247" s="420"/>
      <c r="MF247" s="420"/>
      <c r="MG247" s="420"/>
      <c r="MH247" s="420"/>
      <c r="MI247" s="420"/>
      <c r="MJ247" s="420"/>
      <c r="MK247" s="420"/>
      <c r="ML247" s="420"/>
      <c r="MM247" s="420"/>
      <c r="MN247" s="420"/>
      <c r="MO247" s="420"/>
      <c r="MP247" s="420"/>
      <c r="MQ247" s="420"/>
      <c r="MR247" s="420"/>
      <c r="MS247" s="420"/>
      <c r="MT247" s="420"/>
      <c r="MU247" s="420"/>
      <c r="MV247" s="420"/>
      <c r="MW247" s="420"/>
    </row>
    <row r="248" customFormat="false" ht="15" hidden="false" customHeight="false" outlineLevel="0" collapsed="false">
      <c r="A248" s="422" t="s">
        <v>684</v>
      </c>
      <c r="B248" s="421" t="n">
        <v>44.513</v>
      </c>
      <c r="C248" s="421" t="n">
        <v>46.14655</v>
      </c>
      <c r="D248" s="421" t="n">
        <v>43.1121</v>
      </c>
      <c r="E248" s="421" t="n">
        <v>42.5722</v>
      </c>
      <c r="F248" s="421" t="n">
        <v>42.5976</v>
      </c>
      <c r="G248" s="421" t="n">
        <v>45.1248</v>
      </c>
      <c r="H248" s="421" t="n">
        <v>46.6142</v>
      </c>
      <c r="I248" s="421" t="n">
        <v>47.3797</v>
      </c>
      <c r="J248" s="421" t="n">
        <v>47.633</v>
      </c>
      <c r="K248" s="421" t="n">
        <v>47.7722</v>
      </c>
      <c r="L248" s="421" t="n">
        <v>47.2983</v>
      </c>
      <c r="M248" s="421" t="n">
        <v>41.7176</v>
      </c>
      <c r="N248" s="421" t="n">
        <v>41.0301</v>
      </c>
      <c r="O248" s="421" t="n">
        <v>39.1557</v>
      </c>
      <c r="P248" s="421" t="n">
        <v>40.6423</v>
      </c>
      <c r="Q248" s="421" t="n">
        <v>39.9376</v>
      </c>
      <c r="R248" s="421" t="n">
        <v>38.9243</v>
      </c>
      <c r="S248" s="421" t="n">
        <v>41.3162</v>
      </c>
      <c r="T248" s="421" t="n">
        <v>42.695</v>
      </c>
      <c r="U248" s="421" t="n">
        <v>42.8085</v>
      </c>
      <c r="V248" s="421" t="n">
        <v>42.3766</v>
      </c>
      <c r="W248" s="421" t="n">
        <v>42.0578</v>
      </c>
      <c r="X248" s="421" t="n">
        <v>41.0672</v>
      </c>
      <c r="Y248" s="421" t="n">
        <v>42.0785</v>
      </c>
      <c r="Z248" s="421" t="n">
        <v>42.3575</v>
      </c>
      <c r="AA248" s="421" t="n">
        <v>42.75727</v>
      </c>
      <c r="AB248" s="421" t="n">
        <v>45.0212</v>
      </c>
      <c r="AC248" s="421" t="n">
        <v>45.03251</v>
      </c>
      <c r="AD248" s="421" t="n">
        <v>52.8873</v>
      </c>
      <c r="AE248" s="421" t="n">
        <v>53.7747</v>
      </c>
      <c r="AF248" s="421" t="n">
        <v>54.2198</v>
      </c>
      <c r="AG248" s="421" t="n">
        <v>53.812</v>
      </c>
      <c r="AH248" s="421" t="n">
        <v>60.7103</v>
      </c>
      <c r="AI248" s="421" t="n">
        <v>59.8363</v>
      </c>
      <c r="AJ248" s="421" t="n">
        <v>60.7034</v>
      </c>
      <c r="AK248" s="421" t="n">
        <v>70.8325</v>
      </c>
      <c r="AL248" s="421" t="n">
        <v>63.23717</v>
      </c>
      <c r="AM248" s="421" t="n">
        <v>65.840906</v>
      </c>
      <c r="AN248" s="421" t="n">
        <v>64.667194</v>
      </c>
      <c r="AO248" s="421" t="n">
        <v>63.159637</v>
      </c>
      <c r="AP248" s="421" t="n">
        <v>62.075085</v>
      </c>
      <c r="AQ248" s="421" t="n">
        <v>66.450761</v>
      </c>
      <c r="AR248" s="421" t="n">
        <v>71.601381</v>
      </c>
      <c r="AS248" s="421" t="n">
        <v>69.037005</v>
      </c>
      <c r="AT248" s="421" t="n">
        <v>66.877334</v>
      </c>
      <c r="AU248" s="421" t="n">
        <v>70.556101</v>
      </c>
      <c r="AV248" s="421" t="n">
        <v>72.01382</v>
      </c>
      <c r="AW248" s="421" t="n">
        <v>75.965111</v>
      </c>
      <c r="AX248" s="421" t="n">
        <v>76.924774</v>
      </c>
      <c r="AY248" s="421" t="n">
        <v>82.344341</v>
      </c>
      <c r="AZ248" s="421" t="n">
        <v>83.358466</v>
      </c>
      <c r="BA248" s="421" t="n">
        <v>86.086464</v>
      </c>
      <c r="BB248" s="421" t="n">
        <v>89.08289</v>
      </c>
      <c r="BC248" s="421" t="n">
        <v>78.837953</v>
      </c>
      <c r="BD248" s="421" t="n">
        <v>81.965715</v>
      </c>
      <c r="BE248" s="421" t="n">
        <v>82.941655</v>
      </c>
      <c r="BF248" s="421" t="n">
        <v>84.983709</v>
      </c>
      <c r="BG248" s="421" t="n">
        <v>84.476257</v>
      </c>
      <c r="BH248" s="421" t="n">
        <v>86.025829</v>
      </c>
      <c r="BI248" s="421" t="n">
        <v>88.38941</v>
      </c>
      <c r="BJ248" s="421" t="n">
        <v>83.29632</v>
      </c>
      <c r="BK248" s="421" t="n">
        <v>86.04372</v>
      </c>
      <c r="BL248" s="421" t="n">
        <v>85.178157</v>
      </c>
      <c r="BM248" s="421" t="n">
        <v>90.6821</v>
      </c>
      <c r="BN248" s="421" t="n">
        <v>91.04196</v>
      </c>
      <c r="BO248" s="421" t="n">
        <v>96.294257</v>
      </c>
      <c r="BP248" s="421" t="n">
        <v>96.7148</v>
      </c>
      <c r="BQ248" s="421" t="n">
        <v>91.3178</v>
      </c>
      <c r="BR248" s="421" t="n">
        <v>95.160543</v>
      </c>
      <c r="BS248" s="421" t="n">
        <v>95.53998</v>
      </c>
      <c r="BT248" s="421" t="n">
        <v>98.4284</v>
      </c>
      <c r="BU248" s="421" t="n">
        <v>88.611604</v>
      </c>
      <c r="BV248" s="421" t="n">
        <v>94.194592</v>
      </c>
      <c r="BW248" s="421" t="n">
        <v>95.975764</v>
      </c>
      <c r="BX248" s="421" t="n">
        <v>79.025768</v>
      </c>
      <c r="BY248" s="421" t="n">
        <v>83.049493</v>
      </c>
      <c r="BZ248" s="421" t="n">
        <v>88.771926</v>
      </c>
      <c r="CA248" s="421" t="n">
        <v>93.23048</v>
      </c>
      <c r="CB248" s="421" t="n">
        <v>97.50068</v>
      </c>
      <c r="CC248" s="421" t="n">
        <v>90.09517</v>
      </c>
      <c r="CD248" s="421" t="n">
        <v>92.154305</v>
      </c>
      <c r="CE248" s="421" t="n">
        <v>94.46445</v>
      </c>
      <c r="CF248" s="421" t="n">
        <v>88.22072</v>
      </c>
      <c r="CG248" s="421" t="n">
        <v>94.85935</v>
      </c>
      <c r="CH248" s="421" t="n">
        <v>100.44563</v>
      </c>
      <c r="CI248" s="421" t="n">
        <v>102.67115</v>
      </c>
      <c r="CJ248" s="421" t="n">
        <v>100.48049</v>
      </c>
      <c r="CK248" s="421" t="n">
        <v>103.95173</v>
      </c>
      <c r="CL248" s="421" t="n">
        <v>114.88735</v>
      </c>
      <c r="CM248" s="421" t="n">
        <v>103.9989</v>
      </c>
      <c r="CN248" s="421" t="n">
        <v>110.82404</v>
      </c>
      <c r="CO248" s="421" t="n">
        <v>109.70438</v>
      </c>
      <c r="CP248" s="421" t="n">
        <v>104.54432</v>
      </c>
      <c r="CQ248" s="421" t="n">
        <v>113.22391</v>
      </c>
      <c r="CR248" s="421" t="n">
        <v>112.83664</v>
      </c>
      <c r="CS248" s="421" t="n">
        <v>91.69921</v>
      </c>
      <c r="CT248" s="421" t="n">
        <v>102.95859</v>
      </c>
      <c r="CU248" s="421" t="n">
        <v>107.40712</v>
      </c>
      <c r="CV248" s="421" t="n">
        <v>105.09768</v>
      </c>
      <c r="CW248" s="421" t="n">
        <v>115.40759</v>
      </c>
      <c r="CX248" s="421" t="n">
        <v>116.07506</v>
      </c>
      <c r="CY248" s="421" t="n">
        <v>124.22446</v>
      </c>
      <c r="CZ248" s="421" t="n">
        <v>130.76705</v>
      </c>
      <c r="DA248" s="421" t="n">
        <v>137.63553</v>
      </c>
      <c r="DB248" s="421" t="n">
        <v>144.9864</v>
      </c>
      <c r="DC248" s="421" t="n">
        <v>145.46092</v>
      </c>
      <c r="DD248" s="421" t="n">
        <v>139.72157</v>
      </c>
      <c r="DE248" s="421" t="n">
        <v>147.44958</v>
      </c>
      <c r="DF248" s="421" t="n">
        <v>119.2927110302</v>
      </c>
      <c r="DG248" s="421" t="n">
        <v>126.443809004</v>
      </c>
      <c r="DH248" s="421" t="n">
        <v>126.96676819</v>
      </c>
      <c r="DI248" s="421" t="n">
        <v>132.26609392</v>
      </c>
      <c r="DJ248" s="421" t="n">
        <v>125.4734109947</v>
      </c>
      <c r="DK248" s="421" t="n">
        <v>126.67425049</v>
      </c>
      <c r="DL248" s="421" t="n">
        <v>137.656420487</v>
      </c>
      <c r="DM248" s="421" t="n">
        <v>133.73249832</v>
      </c>
      <c r="DN248" s="421" t="n">
        <v>129.540623743</v>
      </c>
      <c r="DO248" s="421" t="n">
        <v>119.485047212</v>
      </c>
      <c r="DP248" s="421" t="n">
        <v>128.816665989</v>
      </c>
      <c r="DQ248" s="421" t="n">
        <v>108.009733212</v>
      </c>
      <c r="DR248" s="421" t="n">
        <v>112.041775631</v>
      </c>
      <c r="DS248" s="421" t="n">
        <v>105.74597153</v>
      </c>
      <c r="DT248" s="421" t="n">
        <v>106.116997023</v>
      </c>
      <c r="DU248" s="421" t="n">
        <v>102.543037097</v>
      </c>
      <c r="DV248" s="421" t="n">
        <v>120.425184952</v>
      </c>
      <c r="DW248" s="421" t="n">
        <v>117.769763348</v>
      </c>
      <c r="DX248" s="421" t="n">
        <v>126.40557393234</v>
      </c>
      <c r="DY248" s="421" t="n">
        <v>132.42181211348</v>
      </c>
      <c r="DZ248" s="421" t="n">
        <v>124.72204113328</v>
      </c>
      <c r="EA248" s="421" t="n">
        <v>118.78853328799</v>
      </c>
      <c r="EB248" s="421" t="n">
        <v>126.250847539</v>
      </c>
      <c r="EC248" s="421" t="n">
        <v>107.30945294</v>
      </c>
      <c r="ED248" s="421" t="n">
        <v>68.459805294</v>
      </c>
      <c r="EE248" s="421" t="n">
        <v>69.601354302</v>
      </c>
      <c r="EF248" s="421" t="n">
        <v>69.371693894</v>
      </c>
      <c r="EG248" s="421" t="n">
        <v>64.541604846</v>
      </c>
      <c r="EH248" s="421" t="n">
        <v>80.3908990620001</v>
      </c>
      <c r="EI248" s="421" t="n">
        <v>85.6860170673</v>
      </c>
      <c r="EJ248" s="421" t="n">
        <v>96.53408276</v>
      </c>
      <c r="EK248" s="421" t="n">
        <v>105.528200122</v>
      </c>
      <c r="EL248" s="421" t="n">
        <v>115.834312757</v>
      </c>
      <c r="EM248" s="421" t="n">
        <v>126.160486234</v>
      </c>
      <c r="EN248" s="421" t="n">
        <v>141.085945826</v>
      </c>
      <c r="EO248" s="421" t="n">
        <v>142.221648066</v>
      </c>
      <c r="EP248" s="421" t="n">
        <v>127.403792412</v>
      </c>
      <c r="EQ248" s="421" t="n">
        <v>145.742197538</v>
      </c>
      <c r="ER248" s="421" t="n">
        <v>164.084751711</v>
      </c>
      <c r="ES248" s="421" t="n">
        <v>174.466887139</v>
      </c>
      <c r="ET248" s="421" t="n">
        <v>157.260170358</v>
      </c>
      <c r="EU248" s="421" t="n">
        <v>106.165613895</v>
      </c>
      <c r="EV248" s="421" t="n">
        <v>129.164451483</v>
      </c>
      <c r="EW248" s="421" t="n">
        <v>149.582795212</v>
      </c>
      <c r="EX248" s="421" t="n">
        <v>176.136092351</v>
      </c>
      <c r="EY248" s="421" t="n">
        <v>187.350034131</v>
      </c>
      <c r="EZ248" s="421" t="n">
        <v>194.97331581</v>
      </c>
      <c r="FA248" s="421" t="n">
        <v>183.732592064</v>
      </c>
      <c r="FB248" s="421" t="n">
        <v>197.558008524</v>
      </c>
      <c r="FC248" s="421" t="n">
        <v>199.765041227</v>
      </c>
      <c r="FD248" s="421" t="n">
        <v>170.428930379</v>
      </c>
      <c r="FE248" s="421" t="n">
        <v>194.388206</v>
      </c>
      <c r="FF248" s="421" t="n">
        <v>197.254584298</v>
      </c>
      <c r="FG248" s="421" t="n">
        <v>153.895201257</v>
      </c>
      <c r="FH248" s="421" t="n">
        <v>179.4065131</v>
      </c>
      <c r="FI248" s="421" t="n">
        <v>203.270595788</v>
      </c>
      <c r="FJ248" s="421" t="n">
        <v>202.667916947</v>
      </c>
      <c r="FK248" s="421" t="n">
        <v>227.963976201</v>
      </c>
      <c r="FL248" s="421" t="n">
        <v>249.205834752</v>
      </c>
      <c r="FM248" s="421" t="n">
        <v>200.367939937</v>
      </c>
      <c r="FN248" s="421" t="n">
        <v>193.699866112238</v>
      </c>
      <c r="FO248" s="421" t="n">
        <v>198.597622964</v>
      </c>
      <c r="FP248" s="421" t="n">
        <v>221.821751834</v>
      </c>
      <c r="FQ248" s="421" t="n">
        <v>197.810797414</v>
      </c>
      <c r="FR248" s="421" t="n">
        <v>214.220364821</v>
      </c>
      <c r="FS248" s="421" t="n">
        <v>191.818241796</v>
      </c>
      <c r="FT248" s="421" t="n">
        <v>188.97462352</v>
      </c>
      <c r="FU248" s="421" t="n">
        <v>206.701772255</v>
      </c>
      <c r="FV248" s="421" t="n">
        <v>177.481307648</v>
      </c>
      <c r="FW248" s="421" t="n">
        <v>155.544699648</v>
      </c>
      <c r="FX248" s="421" t="n">
        <v>181.897692897</v>
      </c>
      <c r="FY248" s="421" t="n">
        <v>217.03482</v>
      </c>
      <c r="FZ248" s="421" t="n">
        <v>216.821871491</v>
      </c>
      <c r="GA248" s="421" t="n">
        <v>233.358687539</v>
      </c>
      <c r="GB248" s="421" t="n">
        <v>246.820337888</v>
      </c>
      <c r="GC248" s="421" t="n">
        <v>257.133511961</v>
      </c>
      <c r="GD248" s="421" t="n">
        <v>272.669205052</v>
      </c>
      <c r="GE248" s="421" t="n">
        <v>244.016260503</v>
      </c>
      <c r="GF248" s="421" t="n">
        <v>263.948844572</v>
      </c>
      <c r="GG248" s="421" t="n">
        <v>299.898795357</v>
      </c>
      <c r="GH248" s="421" t="n">
        <v>243.981495022</v>
      </c>
      <c r="GI248" s="421" t="n">
        <v>261.913421361</v>
      </c>
      <c r="GJ248" s="421" t="n">
        <v>305.941520428</v>
      </c>
      <c r="GK248" s="421" t="n">
        <v>268.200926595</v>
      </c>
      <c r="GL248" s="421" t="n">
        <v>286.221574261</v>
      </c>
      <c r="GM248" s="421" t="n">
        <v>294.508792423</v>
      </c>
      <c r="GN248" s="421" t="n">
        <v>323.396000433</v>
      </c>
      <c r="GO248" s="421" t="n">
        <v>289.466482681</v>
      </c>
      <c r="GP248" s="421" t="n">
        <v>352.436675246</v>
      </c>
      <c r="GQ248" s="421" t="n">
        <v>400.880192412604</v>
      </c>
      <c r="GR248" s="421" t="n">
        <v>409.16597514</v>
      </c>
      <c r="GS248" s="421" t="n">
        <v>397.656426357</v>
      </c>
      <c r="GT248" s="421" t="n">
        <v>379.315925583</v>
      </c>
      <c r="GU248" s="421" t="n">
        <v>325.085006061</v>
      </c>
      <c r="GV248" s="421" t="n">
        <v>362.64064705938</v>
      </c>
      <c r="GW248" s="421" t="n">
        <v>289.776710907</v>
      </c>
      <c r="GX248" s="421" t="n">
        <v>312.763679</v>
      </c>
      <c r="GY248" s="421" t="n">
        <v>384.084120364</v>
      </c>
      <c r="GZ248" s="421" t="n">
        <v>421.458548833</v>
      </c>
      <c r="HA248" s="421" t="n">
        <v>469.754033349</v>
      </c>
      <c r="HB248" s="421" t="n">
        <v>549.205557858</v>
      </c>
      <c r="HC248" s="421" t="n">
        <v>554.241356032</v>
      </c>
      <c r="HD248" s="421" t="n">
        <v>540.201204132</v>
      </c>
      <c r="HE248" s="421" t="n">
        <v>572.477297695</v>
      </c>
      <c r="HF248" s="421" t="n">
        <v>572.083065434</v>
      </c>
      <c r="HG248" s="421" t="n">
        <v>556.696062364</v>
      </c>
      <c r="HH248" s="421" t="n">
        <v>564.801347504</v>
      </c>
      <c r="HI248" s="421" t="n">
        <v>544.418681</v>
      </c>
      <c r="HJ248" s="421" t="n">
        <v>593.674708032</v>
      </c>
      <c r="HK248" s="421" t="n">
        <v>631.009113438</v>
      </c>
      <c r="HL248" s="421" t="n">
        <v>627.116386486</v>
      </c>
      <c r="HM248" s="421" t="n">
        <v>646.740810956</v>
      </c>
      <c r="HN248" s="421" t="n">
        <v>493.818111082</v>
      </c>
      <c r="HO248" s="421" t="n">
        <v>551.069474556</v>
      </c>
      <c r="HP248" s="421" t="n">
        <v>522.764066227</v>
      </c>
      <c r="HQ248" s="421" t="n">
        <v>557.524266379</v>
      </c>
      <c r="HR248" s="421" t="n">
        <v>540.820752486</v>
      </c>
      <c r="HS248" s="421" t="n">
        <v>546.82125884</v>
      </c>
      <c r="HT248" s="421" t="n">
        <v>581.904156247</v>
      </c>
      <c r="HU248" s="421" t="n">
        <v>567.134322632</v>
      </c>
      <c r="HV248" s="421" t="n">
        <v>617.971728212803</v>
      </c>
      <c r="HW248" s="421" t="n">
        <v>656.804729543489</v>
      </c>
      <c r="HX248" s="421" t="n">
        <v>679.923739071065</v>
      </c>
      <c r="HY248" s="421" t="n">
        <v>720.351358167748</v>
      </c>
      <c r="HZ248" s="421" t="n">
        <v>744.08886049737</v>
      </c>
      <c r="IA248" s="421" t="n">
        <v>802.310351266952</v>
      </c>
      <c r="IB248" s="421" t="n">
        <v>850.71693858652</v>
      </c>
      <c r="IC248" s="421" t="n">
        <v>872.20135405762</v>
      </c>
      <c r="ID248" s="421" t="n">
        <v>921.300060102668</v>
      </c>
      <c r="IE248" s="421" t="n">
        <v>968.58380918812</v>
      </c>
      <c r="IF248" s="421" t="n">
        <v>974.248771691819</v>
      </c>
      <c r="IG248" s="421" t="n">
        <v>897.010126810591</v>
      </c>
      <c r="IH248" s="421" t="n">
        <v>924.349739568446</v>
      </c>
      <c r="II248" s="421" t="n">
        <v>925.063795493639</v>
      </c>
      <c r="IJ248" s="421" t="n">
        <v>1004.23676638606</v>
      </c>
      <c r="IK248" s="421" t="n">
        <v>1045.16955779972</v>
      </c>
      <c r="IL248" s="421" t="n">
        <v>1107.23728509843</v>
      </c>
      <c r="IM248" s="421" t="n">
        <v>1181.84365937187</v>
      </c>
      <c r="IN248" s="421" t="n">
        <v>1196.22169654795</v>
      </c>
      <c r="IO248" s="421" t="n">
        <v>1230.59092480203</v>
      </c>
      <c r="IP248" s="421" t="n">
        <v>1204.66623569105</v>
      </c>
      <c r="IQ248" s="421" t="n">
        <v>1279.44858279619</v>
      </c>
      <c r="IR248" s="421" t="n">
        <v>1284.76577765957</v>
      </c>
      <c r="IS248" s="421" t="n">
        <v>1223.70675146608</v>
      </c>
      <c r="IT248" s="421" t="n">
        <v>1310.13542508019</v>
      </c>
      <c r="IU248" s="421" t="n">
        <v>1321.92899943268</v>
      </c>
      <c r="IV248" s="421" t="n">
        <v>1344.16907040639</v>
      </c>
      <c r="IW248" s="421" t="n">
        <v>1339.04838392475</v>
      </c>
      <c r="IX248" s="421" t="n">
        <v>1385.35374745506</v>
      </c>
      <c r="IY248" s="421" t="n">
        <v>1454.37289150776</v>
      </c>
      <c r="IZ248" s="421" t="n">
        <v>1438.09600308266</v>
      </c>
      <c r="JA248" s="421" t="n">
        <v>1445.4167791981</v>
      </c>
      <c r="JB248" s="421" t="n">
        <v>1416.37982366268</v>
      </c>
      <c r="JC248" s="421" t="n">
        <v>1431.01379633343</v>
      </c>
      <c r="JD248" s="421" t="n">
        <v>1394.64428289545</v>
      </c>
      <c r="JE248" s="421" t="n">
        <v>1353.69151399028</v>
      </c>
      <c r="JF248" s="421" t="n">
        <v>1360.36329987674</v>
      </c>
      <c r="JG248" s="421" t="n">
        <v>1431.02828176819</v>
      </c>
      <c r="JH248" s="421" t="n">
        <v>1451.25459261317</v>
      </c>
      <c r="JI248" s="421" t="n">
        <v>1474.85827742046</v>
      </c>
      <c r="JJ248" s="421" t="n">
        <v>1520.3586452027</v>
      </c>
      <c r="JK248" s="421" t="n">
        <v>1584.64044613366</v>
      </c>
      <c r="JL248" s="421" t="n">
        <v>1590.96755452616</v>
      </c>
      <c r="JM248" s="421" t="n">
        <v>1634.52127698945</v>
      </c>
      <c r="JN248" s="421" t="n">
        <v>1627.21976767604</v>
      </c>
      <c r="JO248" s="421" t="n">
        <v>1640.56259776674</v>
      </c>
      <c r="JP248" s="421" t="n">
        <v>1656.68882904153</v>
      </c>
      <c r="JQ248" s="421" t="n">
        <v>1579.6745026524</v>
      </c>
      <c r="JR248" s="421" t="n">
        <v>1671.10310461529</v>
      </c>
      <c r="JS248" s="421" t="n">
        <v>1710.5188130222</v>
      </c>
      <c r="JT248" s="421" t="n">
        <v>1717.22058329039</v>
      </c>
      <c r="JU248" s="421" t="n">
        <v>1724.782528467</v>
      </c>
      <c r="JV248" s="421" t="n">
        <v>1780.42827397752</v>
      </c>
      <c r="JW248" s="421" t="n">
        <v>1826.46788643379</v>
      </c>
      <c r="JX248" s="421" t="n">
        <v>1802.34417322941</v>
      </c>
      <c r="JY248" s="421" t="n">
        <v>1812.41158297013</v>
      </c>
      <c r="JZ248" s="421" t="n">
        <v>1826.49717183037</v>
      </c>
      <c r="KA248" s="421" t="n">
        <v>1884.10171803294</v>
      </c>
      <c r="KB248" s="421" t="n">
        <v>1933.88925747546</v>
      </c>
      <c r="KC248" s="421" t="n">
        <v>1777.10640414858</v>
      </c>
      <c r="KD248" s="421" t="n">
        <v>1847.68663323726</v>
      </c>
      <c r="KE248" s="421" t="n">
        <v>1871.82465390505</v>
      </c>
      <c r="KF248" s="421" t="n">
        <v>1953.32698868555</v>
      </c>
      <c r="KG248" s="421" t="n">
        <v>2037.29391361455</v>
      </c>
      <c r="KH248" s="421" t="n">
        <v>2112.57894821475</v>
      </c>
      <c r="KI248" s="421" t="n">
        <v>2134.18054915716</v>
      </c>
      <c r="KJ248" s="421" t="n">
        <v>2143.30156135325</v>
      </c>
      <c r="KK248" s="421" t="n">
        <v>2189.20337449207</v>
      </c>
      <c r="KL248" s="421" t="n">
        <v>2152.68369304315</v>
      </c>
      <c r="KM248" s="421" t="n">
        <v>2149.47800950616</v>
      </c>
      <c r="KN248" s="421" t="n">
        <v>2192.91808669517</v>
      </c>
      <c r="KO248" s="421" t="n">
        <v>2078.56191147466</v>
      </c>
      <c r="KP248" s="421" t="n">
        <v>2123.62204335039</v>
      </c>
      <c r="KQ248" s="421" t="n">
        <v>2223.43377990625</v>
      </c>
      <c r="KR248" s="421" t="n">
        <v>2240.64483348407</v>
      </c>
      <c r="KS248" s="421" t="n">
        <v>2221.5568657818</v>
      </c>
      <c r="KT248" s="421" t="n">
        <v>2318.84559330023</v>
      </c>
      <c r="KU248" s="421" t="n">
        <v>2305.00125423132</v>
      </c>
      <c r="KV248" s="421" t="n">
        <v>2192.70149615381</v>
      </c>
      <c r="KW248" s="421" t="n">
        <v>2274.98868775548</v>
      </c>
      <c r="KX248" s="421" t="n">
        <v>2222.41690675503</v>
      </c>
      <c r="KY248" s="421" t="n">
        <v>2271.85628631669</v>
      </c>
      <c r="KZ248" s="421" t="n">
        <v>2397.25781030748</v>
      </c>
      <c r="LA248" s="421" t="n">
        <v>2314.28400944318</v>
      </c>
      <c r="LB248" s="421" t="n">
        <v>2371.03432632323</v>
      </c>
      <c r="LC248" s="421" t="n">
        <v>2513.57432443108</v>
      </c>
      <c r="LD248" s="421" t="n">
        <v>2513.93452381238</v>
      </c>
      <c r="LE248" s="421" t="n">
        <v>2549.68968356281</v>
      </c>
      <c r="LF248" s="421" t="n">
        <v>2640.44197556799</v>
      </c>
      <c r="LG248" s="421" t="n">
        <v>2817.86233628497</v>
      </c>
      <c r="LH248" s="421" t="n">
        <v>2850.32433333197</v>
      </c>
      <c r="LI248" s="421" t="n">
        <v>2774.06718258747</v>
      </c>
      <c r="LJ248" s="421" t="n">
        <v>2894.02325701455</v>
      </c>
      <c r="LK248" s="421" t="n">
        <v>2998.9280121574</v>
      </c>
      <c r="LL248" s="421" t="n">
        <v>2963.9877055648</v>
      </c>
      <c r="LM248" s="421" t="n">
        <v>2980.42897193594</v>
      </c>
      <c r="LN248" s="421" t="n">
        <v>3076.77291862583</v>
      </c>
      <c r="LO248" s="421" t="n">
        <v>3131.17449784482</v>
      </c>
      <c r="LP248" s="421" t="n">
        <v>3028.29397839454</v>
      </c>
      <c r="LQ248" s="421" t="n">
        <v>3087.63296002484</v>
      </c>
      <c r="LR248" s="421" t="n">
        <v>3080.85883122826</v>
      </c>
      <c r="LS248" s="421" t="n">
        <v>3203.68389051875</v>
      </c>
      <c r="LT248" s="421" t="n">
        <v>3245.15455639926</v>
      </c>
      <c r="LU248" s="421" t="n">
        <v>3494.07679112682</v>
      </c>
      <c r="LV248" s="421" t="n">
        <v>3853.89762623102</v>
      </c>
      <c r="LW248" s="421" t="n">
        <v>3940.94205791833</v>
      </c>
      <c r="LX248" s="421" t="n">
        <v>4072.79599842685</v>
      </c>
      <c r="LY248" s="421" t="n">
        <v>4031.50287199901</v>
      </c>
      <c r="LZ248" s="421" t="n">
        <v>4118.77977106781</v>
      </c>
      <c r="MA248" s="421" t="n">
        <v>4238.53234740918</v>
      </c>
      <c r="MB248" s="421" t="n">
        <v>4040.44614504816</v>
      </c>
      <c r="MC248" s="421" t="n">
        <v>3983.94598615201</v>
      </c>
      <c r="MD248" s="421" t="n">
        <v>4097.71073155599</v>
      </c>
      <c r="ME248" s="421"/>
      <c r="MF248" s="421"/>
      <c r="MG248" s="421"/>
      <c r="MH248" s="421"/>
      <c r="MI248" s="421"/>
      <c r="MJ248" s="421"/>
      <c r="MK248" s="421"/>
      <c r="ML248" s="421"/>
      <c r="MM248" s="421"/>
      <c r="MN248" s="421"/>
      <c r="MO248" s="421"/>
      <c r="MP248" s="421"/>
      <c r="MQ248" s="421"/>
      <c r="MR248" s="421"/>
      <c r="MS248" s="421"/>
      <c r="MT248" s="421"/>
      <c r="MU248" s="421"/>
      <c r="MV248" s="421"/>
      <c r="MW248" s="421"/>
    </row>
    <row r="249" customFormat="false" ht="15.75" hidden="false" customHeight="false" outlineLevel="0" collapsed="false">
      <c r="A249" s="423" t="s">
        <v>685</v>
      </c>
      <c r="B249" s="421" t="n">
        <v>26.3972</v>
      </c>
      <c r="C249" s="421" t="n">
        <v>27.47285</v>
      </c>
      <c r="D249" s="421" t="n">
        <v>24.7989</v>
      </c>
      <c r="E249" s="421" t="n">
        <v>24.3697</v>
      </c>
      <c r="F249" s="421" t="n">
        <v>23.4699</v>
      </c>
      <c r="G249" s="421" t="n">
        <v>23.4351</v>
      </c>
      <c r="H249" s="421" t="n">
        <v>20.8644</v>
      </c>
      <c r="I249" s="421" t="n">
        <v>20.1934</v>
      </c>
      <c r="J249" s="421" t="n">
        <v>19.4752</v>
      </c>
      <c r="K249" s="421" t="n">
        <v>19.2795</v>
      </c>
      <c r="L249" s="421" t="n">
        <v>17.3828</v>
      </c>
      <c r="M249" s="421" t="n">
        <v>11.9164</v>
      </c>
      <c r="N249" s="421" t="n">
        <v>12.8661</v>
      </c>
      <c r="O249" s="421" t="n">
        <v>13.259</v>
      </c>
      <c r="P249" s="421" t="n">
        <v>14.0701</v>
      </c>
      <c r="Q249" s="421" t="n">
        <v>13.0484</v>
      </c>
      <c r="R249" s="421" t="n">
        <v>11.2209</v>
      </c>
      <c r="S249" s="421" t="n">
        <v>11.5278</v>
      </c>
      <c r="T249" s="421" t="n">
        <v>9.8442</v>
      </c>
      <c r="U249" s="421" t="n">
        <v>10.976</v>
      </c>
      <c r="V249" s="421" t="n">
        <v>10.8486</v>
      </c>
      <c r="W249" s="421" t="n">
        <v>11.1132</v>
      </c>
      <c r="X249" s="421" t="n">
        <v>11.1678</v>
      </c>
      <c r="Y249" s="421" t="n">
        <v>12.1872</v>
      </c>
      <c r="Z249" s="421" t="n">
        <v>12.5358</v>
      </c>
      <c r="AA249" s="421" t="n">
        <v>11.76367</v>
      </c>
      <c r="AB249" s="421" t="n">
        <v>13.7882</v>
      </c>
      <c r="AC249" s="421" t="n">
        <v>12.46991</v>
      </c>
      <c r="AD249" s="421" t="n">
        <v>15.6519</v>
      </c>
      <c r="AE249" s="421" t="n">
        <v>14.2366</v>
      </c>
      <c r="AF249" s="421" t="n">
        <v>13.3616</v>
      </c>
      <c r="AG249" s="421" t="n">
        <v>12.6019</v>
      </c>
      <c r="AH249" s="421" t="n">
        <v>21.0884</v>
      </c>
      <c r="AI249" s="421" t="n">
        <v>17.4226</v>
      </c>
      <c r="AJ249" s="421" t="n">
        <v>17.2563</v>
      </c>
      <c r="AK249" s="421" t="n">
        <v>24.8171</v>
      </c>
      <c r="AL249" s="421" t="n">
        <v>18.08508</v>
      </c>
      <c r="AM249" s="421" t="n">
        <v>19.207633</v>
      </c>
      <c r="AN249" s="421" t="n">
        <v>17.247373</v>
      </c>
      <c r="AO249" s="421" t="n">
        <v>16.399747</v>
      </c>
      <c r="AP249" s="421" t="n">
        <v>14.404891</v>
      </c>
      <c r="AQ249" s="421" t="n">
        <v>14.339148</v>
      </c>
      <c r="AR249" s="421" t="n">
        <v>15.810908</v>
      </c>
      <c r="AS249" s="421" t="n">
        <v>12.914447</v>
      </c>
      <c r="AT249" s="421" t="n">
        <v>13.294998</v>
      </c>
      <c r="AU249" s="421" t="n">
        <v>16.997261</v>
      </c>
      <c r="AV249" s="421" t="n">
        <v>18.870987</v>
      </c>
      <c r="AW249" s="421" t="n">
        <v>19.858306</v>
      </c>
      <c r="AX249" s="421" t="n">
        <v>21.396452</v>
      </c>
      <c r="AY249" s="421" t="n">
        <v>26.909031</v>
      </c>
      <c r="AZ249" s="421" t="n">
        <v>25.828526</v>
      </c>
      <c r="BA249" s="421" t="n">
        <v>28.076184</v>
      </c>
      <c r="BB249" s="421" t="n">
        <v>29.725068</v>
      </c>
      <c r="BC249" s="421" t="n">
        <v>16.723917</v>
      </c>
      <c r="BD249" s="421" t="n">
        <v>19.554966</v>
      </c>
      <c r="BE249" s="421" t="n">
        <v>21.011706</v>
      </c>
      <c r="BF249" s="421" t="n">
        <v>23.259936</v>
      </c>
      <c r="BG249" s="421" t="n">
        <v>24.094303</v>
      </c>
      <c r="BH249" s="421" t="n">
        <v>26.537817</v>
      </c>
      <c r="BI249" s="421" t="n">
        <v>28.495668</v>
      </c>
      <c r="BJ249" s="421" t="n">
        <v>24.391</v>
      </c>
      <c r="BK249" s="421" t="n">
        <v>27.002</v>
      </c>
      <c r="BL249" s="421" t="n">
        <v>22.479519</v>
      </c>
      <c r="BM249" s="421" t="n">
        <v>28.403</v>
      </c>
      <c r="BN249" s="421" t="n">
        <v>25.667</v>
      </c>
      <c r="BO249" s="421" t="n">
        <v>29.107164</v>
      </c>
      <c r="BP249" s="421" t="n">
        <v>30.59102</v>
      </c>
      <c r="BQ249" s="421" t="n">
        <v>24.50737</v>
      </c>
      <c r="BR249" s="421" t="n">
        <v>28.607519</v>
      </c>
      <c r="BS249" s="421" t="n">
        <v>29.05025</v>
      </c>
      <c r="BT249" s="421" t="n">
        <v>29.8381</v>
      </c>
      <c r="BU249" s="421" t="n">
        <v>18.04282</v>
      </c>
      <c r="BV249" s="421" t="n">
        <v>25.89341</v>
      </c>
      <c r="BW249" s="421" t="n">
        <v>27.35319</v>
      </c>
      <c r="BX249" s="421" t="n">
        <v>9.43767</v>
      </c>
      <c r="BY249" s="421" t="n">
        <v>12.228965</v>
      </c>
      <c r="BZ249" s="421" t="n">
        <v>15.874978</v>
      </c>
      <c r="CA249" s="421" t="n">
        <v>17.59812</v>
      </c>
      <c r="CB249" s="421" t="n">
        <v>21.37241</v>
      </c>
      <c r="CC249" s="421" t="n">
        <v>14.298003</v>
      </c>
      <c r="CD249" s="421" t="n">
        <v>14.993</v>
      </c>
      <c r="CE249" s="421" t="n">
        <v>17.55439</v>
      </c>
      <c r="CF249" s="421" t="n">
        <v>11.53046</v>
      </c>
      <c r="CG249" s="421" t="n">
        <v>18.68677</v>
      </c>
      <c r="CH249" s="421" t="n">
        <v>23.7108</v>
      </c>
      <c r="CI249" s="421" t="n">
        <v>25.94626</v>
      </c>
      <c r="CJ249" s="421" t="n">
        <v>23.47502</v>
      </c>
      <c r="CK249" s="421" t="n">
        <v>26.53057</v>
      </c>
      <c r="CL249" s="421" t="n">
        <v>35.18089</v>
      </c>
      <c r="CM249" s="421" t="n">
        <v>21.74057</v>
      </c>
      <c r="CN249" s="421" t="n">
        <v>28.93048</v>
      </c>
      <c r="CO249" s="421" t="n">
        <v>26.50676</v>
      </c>
      <c r="CP249" s="421" t="n">
        <v>22.123</v>
      </c>
      <c r="CQ249" s="421" t="n">
        <v>29.81143</v>
      </c>
      <c r="CR249" s="421" t="n">
        <v>28.25855</v>
      </c>
      <c r="CS249" s="421" t="n">
        <v>3.26319</v>
      </c>
      <c r="CT249" s="421" t="n">
        <v>3.40610999999999</v>
      </c>
      <c r="CU249" s="421" t="n">
        <v>6.54126</v>
      </c>
      <c r="CV249" s="421" t="n">
        <v>5.7633</v>
      </c>
      <c r="CW249" s="421" t="n">
        <v>16.8192</v>
      </c>
      <c r="CX249" s="421" t="n">
        <v>14.70535</v>
      </c>
      <c r="CY249" s="421" t="n">
        <v>15.85358</v>
      </c>
      <c r="CZ249" s="421" t="n">
        <v>19.83169</v>
      </c>
      <c r="DA249" s="421" t="n">
        <v>23.05619</v>
      </c>
      <c r="DB249" s="421" t="n">
        <v>22.88962</v>
      </c>
      <c r="DC249" s="421" t="n">
        <v>24.49481</v>
      </c>
      <c r="DD249" s="421" t="n">
        <v>16.68842</v>
      </c>
      <c r="DE249" s="421" t="n">
        <v>22.82867</v>
      </c>
      <c r="DF249" s="421" t="n">
        <v>3.7510966852</v>
      </c>
      <c r="DG249" s="421" t="n">
        <v>10.607999004</v>
      </c>
      <c r="DH249" s="421" t="n">
        <v>9.22739058500001</v>
      </c>
      <c r="DI249" s="421" t="n">
        <v>15.718482309</v>
      </c>
      <c r="DJ249" s="421" t="n">
        <v>6.7223849697</v>
      </c>
      <c r="DK249" s="421" t="n">
        <v>5.188755412</v>
      </c>
      <c r="DL249" s="421" t="n">
        <v>15.321748251</v>
      </c>
      <c r="DM249" s="421" t="n">
        <v>9.667937734</v>
      </c>
      <c r="DN249" s="421" t="n">
        <v>0.727822619999996</v>
      </c>
      <c r="DO249" s="421" t="n">
        <v>-9.732273911</v>
      </c>
      <c r="DP249" s="421" t="n">
        <v>-1.385974134</v>
      </c>
      <c r="DQ249" s="421" t="n">
        <v>-27.446970788</v>
      </c>
      <c r="DR249" s="421" t="n">
        <v>-21.778503369</v>
      </c>
      <c r="DS249" s="421" t="n">
        <v>-28.17973247</v>
      </c>
      <c r="DT249" s="421" t="n">
        <v>-29.771967977</v>
      </c>
      <c r="DU249" s="421" t="n">
        <v>-38.912719903</v>
      </c>
      <c r="DV249" s="421" t="n">
        <v>-26.155468048</v>
      </c>
      <c r="DW249" s="421" t="n">
        <v>-36.463109652</v>
      </c>
      <c r="DX249" s="421" t="n">
        <v>-32.22532406766</v>
      </c>
      <c r="DY249" s="421" t="n">
        <v>-27.88392688652</v>
      </c>
      <c r="DZ249" s="421" t="n">
        <v>-36.46965186672</v>
      </c>
      <c r="EA249" s="421" t="n">
        <v>-43.43749471201</v>
      </c>
      <c r="EB249" s="421" t="n">
        <v>-37.150334461</v>
      </c>
      <c r="EC249" s="421" t="n">
        <v>-60.08924506</v>
      </c>
      <c r="ED249" s="421" t="n">
        <v>-99.119008706</v>
      </c>
      <c r="EE249" s="421" t="n">
        <v>-103.159091698</v>
      </c>
      <c r="EF249" s="421" t="n">
        <v>-108.574687106</v>
      </c>
      <c r="EG249" s="421" t="n">
        <v>-116.755816154</v>
      </c>
      <c r="EH249" s="421" t="n">
        <v>-106.361040938</v>
      </c>
      <c r="EI249" s="421" t="n">
        <v>-105.8174759327</v>
      </c>
      <c r="EJ249" s="421" t="n">
        <v>-100.38762024</v>
      </c>
      <c r="EK249" s="421" t="n">
        <v>-94.437411878</v>
      </c>
      <c r="EL249" s="421" t="n">
        <v>-87.406641243</v>
      </c>
      <c r="EM249" s="421" t="n">
        <v>-80.093701766</v>
      </c>
      <c r="EN249" s="421" t="n">
        <v>-67.209023174</v>
      </c>
      <c r="EO249" s="421" t="n">
        <v>-69.523528934</v>
      </c>
      <c r="EP249" s="421" t="n">
        <v>-77.807282588</v>
      </c>
      <c r="EQ249" s="421" t="n">
        <v>-70.210804462</v>
      </c>
      <c r="ER249" s="421" t="n">
        <v>-59.926227289</v>
      </c>
      <c r="ES249" s="421" t="n">
        <v>-50.582722861</v>
      </c>
      <c r="ET249" s="421" t="n">
        <v>-71.239248642</v>
      </c>
      <c r="EU249" s="421" t="n">
        <v>-125.571231105</v>
      </c>
      <c r="EV249" s="421" t="n">
        <v>-108.636130517</v>
      </c>
      <c r="EW249" s="421" t="n">
        <v>-96.624058788</v>
      </c>
      <c r="EX249" s="421" t="n">
        <v>-73.813008949</v>
      </c>
      <c r="EY249" s="421" t="n">
        <v>-63.786316869</v>
      </c>
      <c r="EZ249" s="421" t="n">
        <v>-56.38556219</v>
      </c>
      <c r="FA249" s="421" t="n">
        <v>-75.376032936</v>
      </c>
      <c r="FB249" s="421" t="n">
        <v>-64.024760476</v>
      </c>
      <c r="FC249" s="421" t="n">
        <v>-63.871262773</v>
      </c>
      <c r="FD249" s="421" t="n">
        <v>-99.757373621</v>
      </c>
      <c r="FE249" s="421" t="n">
        <v>-85.960632</v>
      </c>
      <c r="FF249" s="421" t="n">
        <v>-111.676022053</v>
      </c>
      <c r="FG249" s="421" t="n">
        <v>-141.182153743</v>
      </c>
      <c r="FH249" s="421" t="n">
        <v>-131.58468</v>
      </c>
      <c r="FI249" s="421" t="n">
        <v>-120.179964212</v>
      </c>
      <c r="FJ249" s="421" t="n">
        <v>-126.622862053</v>
      </c>
      <c r="FK249" s="421" t="n">
        <v>-111.421641799</v>
      </c>
      <c r="FL249" s="421" t="n">
        <v>-94.362062248</v>
      </c>
      <c r="FM249" s="421" t="n">
        <v>-141.803828063</v>
      </c>
      <c r="FN249" s="421" t="n">
        <v>-141.198647653762</v>
      </c>
      <c r="FO249" s="421" t="n">
        <v>-139.139081141</v>
      </c>
      <c r="FP249" s="421" t="n">
        <v>-116.57357466</v>
      </c>
      <c r="FQ249" s="421" t="n">
        <v>-141.397436098</v>
      </c>
      <c r="FR249" s="421" t="n">
        <v>-124.294071673</v>
      </c>
      <c r="FS249" s="421" t="n">
        <v>-136.453679655</v>
      </c>
      <c r="FT249" s="421" t="n">
        <v>-139.607722371</v>
      </c>
      <c r="FU249" s="421" t="n">
        <v>-117.840489973</v>
      </c>
      <c r="FV249" s="421" t="n">
        <v>-145.298101683</v>
      </c>
      <c r="FW249" s="421" t="n">
        <v>-165.211793683</v>
      </c>
      <c r="FX249" s="421" t="n">
        <v>-151.004776561</v>
      </c>
      <c r="FY249" s="421" t="n">
        <v>-141.32597844</v>
      </c>
      <c r="FZ249" s="421" t="n">
        <v>-149.396873635</v>
      </c>
      <c r="GA249" s="421" t="n">
        <v>-127.449631691</v>
      </c>
      <c r="GB249" s="421" t="n">
        <v>-119.936446428</v>
      </c>
      <c r="GC249" s="421" t="n">
        <v>-112.97846162</v>
      </c>
      <c r="GD249" s="421" t="n">
        <v>-96.735058648</v>
      </c>
      <c r="GE249" s="421" t="n">
        <v>-125.783013149</v>
      </c>
      <c r="GF249" s="421" t="n">
        <v>-111.324823637</v>
      </c>
      <c r="GG249" s="421" t="n">
        <v>-77.350114066</v>
      </c>
      <c r="GH249" s="421" t="n">
        <v>-132.476705118</v>
      </c>
      <c r="GI249" s="421" t="n">
        <v>-123.864019898</v>
      </c>
      <c r="GJ249" s="421" t="n">
        <v>-89.113117831</v>
      </c>
      <c r="GK249" s="421" t="n">
        <v>-131.32492378</v>
      </c>
      <c r="GL249" s="421" t="n">
        <v>-122.513392114</v>
      </c>
      <c r="GM249" s="421" t="n">
        <v>-123.09314102</v>
      </c>
      <c r="GN249" s="421" t="n">
        <v>-98.57708501</v>
      </c>
      <c r="GO249" s="421" t="n">
        <v>-146.853175979</v>
      </c>
      <c r="GP249" s="421" t="n">
        <v>-90.455977816</v>
      </c>
      <c r="GQ249" s="421" t="n">
        <v>-48.1766013514184</v>
      </c>
      <c r="GR249" s="421" t="n">
        <v>-65.32857676</v>
      </c>
      <c r="GS249" s="421" t="n">
        <v>-88.864516417</v>
      </c>
      <c r="GT249" s="421" t="n">
        <v>-114.574346094</v>
      </c>
      <c r="GU249" s="421" t="n">
        <v>-180.960994862</v>
      </c>
      <c r="GV249" s="421" t="n">
        <v>-146.05822945762</v>
      </c>
      <c r="GW249" s="421" t="n">
        <v>-218.257482093</v>
      </c>
      <c r="GX249" s="421" t="n">
        <v>-204.942618</v>
      </c>
      <c r="GY249" s="421" t="n">
        <v>-155.759472636</v>
      </c>
      <c r="GZ249" s="421" t="n">
        <v>-138.207933167</v>
      </c>
      <c r="HA249" s="421" t="n">
        <v>-105.515284651</v>
      </c>
      <c r="HB249" s="421" t="n">
        <v>-44.250424142</v>
      </c>
      <c r="HC249" s="421" t="n">
        <v>-52.246035968</v>
      </c>
      <c r="HD249" s="421" t="n">
        <v>-88.214713868</v>
      </c>
      <c r="HE249" s="421" t="n">
        <v>-78.474909305</v>
      </c>
      <c r="HF249" s="421" t="n">
        <v>-101.289004566</v>
      </c>
      <c r="HG249" s="421" t="n">
        <v>-115.407386636</v>
      </c>
      <c r="HH249" s="421" t="n">
        <v>-116.517426496</v>
      </c>
      <c r="HI249" s="421" t="n">
        <v>-136.946261</v>
      </c>
      <c r="HJ249" s="421" t="n">
        <v>-94.637540968</v>
      </c>
      <c r="HK249" s="421" t="n">
        <v>-62.130464562</v>
      </c>
      <c r="HL249" s="421" t="n">
        <v>-76.411260514</v>
      </c>
      <c r="HM249" s="421" t="n">
        <v>-67.515485044</v>
      </c>
      <c r="HN249" s="421" t="n">
        <v>-214.005395518</v>
      </c>
      <c r="HO249" s="421" t="n">
        <v>-163.972881444</v>
      </c>
      <c r="HP249" s="421" t="n">
        <v>-199.162896773</v>
      </c>
      <c r="HQ249" s="421" t="n">
        <v>-173.056935621</v>
      </c>
      <c r="HR249" s="421" t="n">
        <v>-192.181889514</v>
      </c>
      <c r="HS249" s="421" t="n">
        <v>-197.87399016</v>
      </c>
      <c r="HT249" s="421" t="n">
        <v>-174.419882753</v>
      </c>
      <c r="HU249" s="421" t="n">
        <v>-187.308064368</v>
      </c>
      <c r="HV249" s="421" t="n">
        <v>-153.719241118698</v>
      </c>
      <c r="HW249" s="421" t="n">
        <v>-126.321830130187</v>
      </c>
      <c r="HX249" s="421" t="n">
        <v>-105.142380193543</v>
      </c>
      <c r="HY249" s="421" t="n">
        <v>-87.8319105696141</v>
      </c>
      <c r="HZ249" s="421" t="n">
        <v>-80.697893689141</v>
      </c>
      <c r="IA249" s="421" t="n">
        <v>-18.2167170649524</v>
      </c>
      <c r="IB249" s="421" t="n">
        <v>19.9930953575436</v>
      </c>
      <c r="IC249" s="421" t="n">
        <v>22.0286709716119</v>
      </c>
      <c r="ID249" s="421" t="n">
        <v>54.0225314514145</v>
      </c>
      <c r="IE249" s="421" t="n">
        <v>81.8307281126651</v>
      </c>
      <c r="IF249" s="421" t="n">
        <v>66.5842001213275</v>
      </c>
      <c r="IG249" s="421" t="n">
        <v>-21.2270042412837</v>
      </c>
      <c r="IH249" s="421" t="n">
        <v>-6.93728485479429</v>
      </c>
      <c r="II249" s="421" t="n">
        <v>-23.2954664884535</v>
      </c>
      <c r="IJ249" s="421" t="n">
        <v>-3.44306161714744</v>
      </c>
      <c r="IK249" s="421" t="n">
        <v>23.331601189129</v>
      </c>
      <c r="IL249" s="421" t="n">
        <v>64.6114539920229</v>
      </c>
      <c r="IM249" s="421" t="n">
        <v>125.452372054193</v>
      </c>
      <c r="IN249" s="421" t="n">
        <v>129.619435682477</v>
      </c>
      <c r="IO249" s="421" t="n">
        <v>142.203544962399</v>
      </c>
      <c r="IP249" s="421" t="n">
        <v>100.006774695838</v>
      </c>
      <c r="IQ249" s="421" t="n">
        <v>142.009929934907</v>
      </c>
      <c r="IR249" s="421" t="n">
        <v>124.719050076093</v>
      </c>
      <c r="IS249" s="421" t="n">
        <v>40.062842995581</v>
      </c>
      <c r="IT249" s="421" t="n">
        <v>86.5894395390555</v>
      </c>
      <c r="IU249" s="421" t="n">
        <v>88.1455612658104</v>
      </c>
      <c r="IV249" s="421" t="n">
        <v>73.9767638006017</v>
      </c>
      <c r="IW249" s="421" t="n">
        <v>41.7949878887304</v>
      </c>
      <c r="IX249" s="421" t="n">
        <v>73.074744064682</v>
      </c>
      <c r="IY249" s="421" t="n">
        <v>127.077783507618</v>
      </c>
      <c r="IZ249" s="421" t="n">
        <v>103.232203875913</v>
      </c>
      <c r="JA249" s="421" t="n">
        <v>102.910073219149</v>
      </c>
      <c r="JB249" s="421" t="n">
        <v>54.8482612869117</v>
      </c>
      <c r="JC249" s="421" t="n">
        <v>52.8908645223713</v>
      </c>
      <c r="JD249" s="421" t="n">
        <v>70.123580768932</v>
      </c>
      <c r="JE249" s="421" t="n">
        <v>24.9460909616187</v>
      </c>
      <c r="JF249" s="421" t="n">
        <v>16.6845930731572</v>
      </c>
      <c r="JG249" s="421" t="n">
        <v>72.2280616797115</v>
      </c>
      <c r="JH249" s="421" t="n">
        <v>56.2302628487353</v>
      </c>
      <c r="JI249" s="421" t="n">
        <v>64.7775243028367</v>
      </c>
      <c r="JJ249" s="421" t="n">
        <v>105.052606986784</v>
      </c>
      <c r="JK249" s="421" t="n">
        <v>150.449099990583</v>
      </c>
      <c r="JL249" s="421" t="n">
        <v>166.225310503181</v>
      </c>
      <c r="JM249" s="421" t="n">
        <v>193.085505859764</v>
      </c>
      <c r="JN249" s="421" t="n">
        <v>175.192556115861</v>
      </c>
      <c r="JO249" s="421" t="n">
        <v>166.729334504462</v>
      </c>
      <c r="JP249" s="421" t="n">
        <v>169.093974314064</v>
      </c>
      <c r="JQ249" s="421" t="n">
        <v>69.3268111938157</v>
      </c>
      <c r="JR249" s="421" t="n">
        <v>172.733980921614</v>
      </c>
      <c r="JS249" s="421" t="n">
        <v>194.275876692975</v>
      </c>
      <c r="JT249" s="421" t="n">
        <v>183.670765006505</v>
      </c>
      <c r="JU249" s="421" t="n">
        <v>182.082112610443</v>
      </c>
      <c r="JV249" s="421" t="n">
        <v>230.137967262554</v>
      </c>
      <c r="JW249" s="421" t="n">
        <v>249.68717160962</v>
      </c>
      <c r="JX249" s="421" t="n">
        <v>251.291875377</v>
      </c>
      <c r="JY249" s="421" t="n">
        <v>232.98114640944</v>
      </c>
      <c r="JZ249" s="421" t="n">
        <v>231.118628597436</v>
      </c>
      <c r="KA249" s="421" t="n">
        <v>277.871035886443</v>
      </c>
      <c r="KB249" s="421" t="n">
        <v>283.540003351659</v>
      </c>
      <c r="KC249" s="421" t="n">
        <v>59.8380188816611</v>
      </c>
      <c r="KD249" s="421" t="n">
        <v>110.124748982009</v>
      </c>
      <c r="KE249" s="421" t="n">
        <v>131.572053064261</v>
      </c>
      <c r="KF249" s="421" t="n">
        <v>173.091157417695</v>
      </c>
      <c r="KG249" s="421" t="n">
        <v>217.183020587596</v>
      </c>
      <c r="KH249" s="421" t="n">
        <v>247.869005567524</v>
      </c>
      <c r="KI249" s="421" t="n">
        <v>253.491919897542</v>
      </c>
      <c r="KJ249" s="421" t="n">
        <v>255.373017901507</v>
      </c>
      <c r="KK249" s="421" t="n">
        <v>245.862796333955</v>
      </c>
      <c r="KL249" s="421" t="n">
        <v>215.114521280417</v>
      </c>
      <c r="KM249" s="421" t="n">
        <v>204.384487449871</v>
      </c>
      <c r="KN249" s="421" t="n">
        <v>232.653199590257</v>
      </c>
      <c r="KO249" s="421" t="n">
        <v>123.568633399904</v>
      </c>
      <c r="KP249" s="421" t="n">
        <v>144.587894224432</v>
      </c>
      <c r="KQ249" s="421" t="n">
        <v>224.73073161582</v>
      </c>
      <c r="KR249" s="421" t="n">
        <v>239.234370626375</v>
      </c>
      <c r="KS249" s="421" t="n">
        <v>176.80640997735</v>
      </c>
      <c r="KT249" s="421" t="n">
        <v>261.245070567658</v>
      </c>
      <c r="KU249" s="421" t="n">
        <v>155.366681064773</v>
      </c>
      <c r="KV249" s="421" t="n">
        <v>38.4357992534569</v>
      </c>
      <c r="KW249" s="421" t="n">
        <v>49.2219177816618</v>
      </c>
      <c r="KX249" s="421" t="n">
        <v>-46.331095306908</v>
      </c>
      <c r="KY249" s="421" t="n">
        <v>-22.8374905750759</v>
      </c>
      <c r="KZ249" s="421" t="n">
        <v>65.7639319767834</v>
      </c>
      <c r="LA249" s="421" t="n">
        <v>-49.9734607557288</v>
      </c>
      <c r="LB249" s="421" t="n">
        <v>-11.619645625834</v>
      </c>
      <c r="LC249" s="421" t="n">
        <v>90.9077425966125</v>
      </c>
      <c r="LD249" s="421" t="n">
        <v>74.8495896331606</v>
      </c>
      <c r="LE249" s="421" t="n">
        <v>49.7399749625748</v>
      </c>
      <c r="LF249" s="421" t="n">
        <v>141.566232844734</v>
      </c>
      <c r="LG249" s="421" t="n">
        <v>297.77276245873</v>
      </c>
      <c r="LH249" s="421" t="n">
        <v>220.960291030972</v>
      </c>
      <c r="LI249" s="421" t="n">
        <v>143.801516542707</v>
      </c>
      <c r="LJ249" s="421" t="n">
        <v>230.474760378651</v>
      </c>
      <c r="LK249" s="421" t="n">
        <v>258.664177250879</v>
      </c>
      <c r="LL249" s="421" t="n">
        <v>299.154424147366</v>
      </c>
      <c r="LM249" s="421" t="n">
        <v>308.59344442809</v>
      </c>
      <c r="LN249" s="421" t="n">
        <v>413.92804222384</v>
      </c>
      <c r="LO249" s="421" t="n">
        <v>451.068904802515</v>
      </c>
      <c r="LP249" s="421" t="n">
        <v>284.186093455371</v>
      </c>
      <c r="LQ249" s="421" t="n">
        <v>279.178439847926</v>
      </c>
      <c r="LR249" s="421" t="n">
        <v>224.234834519082</v>
      </c>
      <c r="LS249" s="421" t="n">
        <v>306.299392867498</v>
      </c>
      <c r="LT249" s="421" t="n">
        <v>309.289457650741</v>
      </c>
      <c r="LU249" s="421" t="n">
        <v>534.891586025479</v>
      </c>
      <c r="LV249" s="421" t="n">
        <v>616.766095357522</v>
      </c>
      <c r="LW249" s="421" t="n">
        <v>618.762607537689</v>
      </c>
      <c r="LX249" s="421" t="n">
        <v>749.919410752033</v>
      </c>
      <c r="LY249" s="421" t="n">
        <v>695.370097813645</v>
      </c>
      <c r="LZ249" s="421" t="n">
        <v>774.757932834004</v>
      </c>
      <c r="MA249" s="421" t="n">
        <v>809.251596882704</v>
      </c>
      <c r="MB249" s="421" t="n">
        <v>554.823779277555</v>
      </c>
      <c r="MC249" s="421" t="n">
        <v>449.21835170799</v>
      </c>
      <c r="MD249" s="421" t="n">
        <v>474.021269603035</v>
      </c>
      <c r="ME249" s="421"/>
      <c r="MF249" s="421"/>
      <c r="MG249" s="421"/>
      <c r="MH249" s="421"/>
      <c r="MI249" s="421"/>
      <c r="MJ249" s="421"/>
      <c r="MK249" s="421"/>
      <c r="ML249" s="421"/>
      <c r="MM249" s="421"/>
      <c r="MN249" s="421"/>
      <c r="MO249" s="421"/>
      <c r="MP249" s="421"/>
      <c r="MQ249" s="421"/>
      <c r="MR249" s="421"/>
      <c r="MS249" s="421"/>
      <c r="MT249" s="421"/>
      <c r="MU249" s="421"/>
      <c r="MV249" s="421"/>
      <c r="MW249" s="421"/>
    </row>
    <row r="250" customFormat="false" ht="15.75" hidden="false" customHeight="false" outlineLevel="0" collapsed="false">
      <c r="A250" s="423" t="s">
        <v>686</v>
      </c>
      <c r="B250" s="421" t="n">
        <v>38.013</v>
      </c>
      <c r="C250" s="421" t="n">
        <v>38.987</v>
      </c>
      <c r="D250" s="421" t="n">
        <v>38.6249</v>
      </c>
      <c r="E250" s="421" t="n">
        <v>39.29</v>
      </c>
      <c r="F250" s="421" t="n">
        <v>38.198</v>
      </c>
      <c r="G250" s="421" t="n">
        <v>37.978</v>
      </c>
      <c r="H250" s="421" t="n">
        <v>36.773</v>
      </c>
      <c r="I250" s="421" t="n">
        <v>37.778</v>
      </c>
      <c r="J250" s="421" t="n">
        <v>39.187</v>
      </c>
      <c r="K250" s="421" t="n">
        <v>38.989</v>
      </c>
      <c r="L250" s="421" t="n">
        <v>36.97</v>
      </c>
      <c r="M250" s="421" t="n">
        <v>38.859</v>
      </c>
      <c r="N250" s="421" t="n">
        <v>38.25</v>
      </c>
      <c r="O250" s="421" t="n">
        <v>39.365</v>
      </c>
      <c r="P250" s="421" t="n">
        <v>39.482</v>
      </c>
      <c r="Q250" s="421" t="n">
        <v>38.24</v>
      </c>
      <c r="R250" s="421" t="n">
        <v>38.951</v>
      </c>
      <c r="S250" s="421" t="n">
        <v>38.74</v>
      </c>
      <c r="T250" s="421" t="n">
        <v>39.116</v>
      </c>
      <c r="U250" s="421" t="n">
        <v>39.4</v>
      </c>
      <c r="V250" s="421" t="n">
        <v>38.59</v>
      </c>
      <c r="W250" s="421" t="n">
        <v>39.346</v>
      </c>
      <c r="X250" s="421" t="n">
        <v>39.556</v>
      </c>
      <c r="Y250" s="421" t="n">
        <v>42.0928</v>
      </c>
      <c r="Z250" s="421" t="n">
        <v>41.403</v>
      </c>
      <c r="AA250" s="421" t="n">
        <v>40.598</v>
      </c>
      <c r="AB250" s="421" t="n">
        <v>41.6846</v>
      </c>
      <c r="AC250" s="421" t="n">
        <v>40.25</v>
      </c>
      <c r="AD250" s="421" t="n">
        <v>41.348</v>
      </c>
      <c r="AE250" s="421" t="n">
        <v>41.857</v>
      </c>
      <c r="AF250" s="421" t="n">
        <v>40.546</v>
      </c>
      <c r="AG250" s="421" t="n">
        <v>40.882</v>
      </c>
      <c r="AH250" s="421" t="n">
        <v>49.411</v>
      </c>
      <c r="AI250" s="421" t="n">
        <v>48.727</v>
      </c>
      <c r="AJ250" s="421" t="n">
        <v>48.76</v>
      </c>
      <c r="AK250" s="421" t="n">
        <v>49.6988</v>
      </c>
      <c r="AL250" s="421" t="n">
        <v>49.9627</v>
      </c>
      <c r="AM250" s="421" t="n">
        <v>49.959653</v>
      </c>
      <c r="AN250" s="421" t="n">
        <v>49.963603</v>
      </c>
      <c r="AO250" s="421" t="n">
        <v>50.171947</v>
      </c>
      <c r="AP250" s="421" t="n">
        <v>50.159561</v>
      </c>
      <c r="AQ250" s="421" t="n">
        <v>50.204148</v>
      </c>
      <c r="AR250" s="421" t="n">
        <v>52.421448</v>
      </c>
      <c r="AS250" s="421" t="n">
        <v>50.245947</v>
      </c>
      <c r="AT250" s="421" t="n">
        <v>50.148348</v>
      </c>
      <c r="AU250" s="421" t="n">
        <v>52.683861</v>
      </c>
      <c r="AV250" s="421" t="n">
        <v>52.757737</v>
      </c>
      <c r="AW250" s="421" t="n">
        <v>51.440906</v>
      </c>
      <c r="AX250" s="421" t="n">
        <v>51.253076</v>
      </c>
      <c r="AY250" s="421" t="n">
        <v>56.731112</v>
      </c>
      <c r="AZ250" s="421" t="n">
        <v>55.103214</v>
      </c>
      <c r="BA250" s="421" t="n">
        <v>56.152249</v>
      </c>
      <c r="BB250" s="421" t="n">
        <v>56.643244</v>
      </c>
      <c r="BC250" s="421" t="n">
        <v>55.181537</v>
      </c>
      <c r="BD250" s="421" t="n">
        <v>56.327949</v>
      </c>
      <c r="BE250" s="421" t="n">
        <v>52.607074</v>
      </c>
      <c r="BF250" s="421" t="n">
        <v>55.132551</v>
      </c>
      <c r="BG250" s="421" t="n">
        <v>55.504355</v>
      </c>
      <c r="BH250" s="421" t="n">
        <v>54.595196</v>
      </c>
      <c r="BI250" s="421" t="n">
        <v>58.4628</v>
      </c>
      <c r="BJ250" s="421" t="n">
        <v>53.52</v>
      </c>
      <c r="BK250" s="421" t="n">
        <v>55.96</v>
      </c>
      <c r="BL250" s="421" t="n">
        <v>54.384096</v>
      </c>
      <c r="BM250" s="421" t="n">
        <v>56.13</v>
      </c>
      <c r="BN250" s="421" t="n">
        <v>52.65</v>
      </c>
      <c r="BO250" s="421" t="n">
        <v>56.455006</v>
      </c>
      <c r="BP250" s="421" t="n">
        <v>56.7372</v>
      </c>
      <c r="BQ250" s="421" t="n">
        <v>52.6751</v>
      </c>
      <c r="BR250" s="421" t="n">
        <v>55.910318</v>
      </c>
      <c r="BS250" s="421" t="n">
        <v>56.87628</v>
      </c>
      <c r="BT250" s="421" t="n">
        <v>55.1128</v>
      </c>
      <c r="BU250" s="421" t="n">
        <v>50.734884</v>
      </c>
      <c r="BV250" s="421" t="n">
        <v>50.79911</v>
      </c>
      <c r="BW250" s="421" t="n">
        <v>50.74648</v>
      </c>
      <c r="BX250" s="421" t="n">
        <v>50.83831</v>
      </c>
      <c r="BY250" s="421" t="n">
        <v>51.478945</v>
      </c>
      <c r="BZ250" s="421" t="n">
        <v>50.828678</v>
      </c>
      <c r="CA250" s="421" t="n">
        <v>52.42502</v>
      </c>
      <c r="CB250" s="421" t="n">
        <v>56.48587</v>
      </c>
      <c r="CC250" s="421" t="n">
        <v>50.97184</v>
      </c>
      <c r="CD250" s="421" t="n">
        <v>53.8726</v>
      </c>
      <c r="CE250" s="421" t="n">
        <v>57.93477</v>
      </c>
      <c r="CF250" s="421" t="n">
        <v>51.08539</v>
      </c>
      <c r="CG250" s="421" t="n">
        <v>50.72664</v>
      </c>
      <c r="CH250" s="421" t="n">
        <v>54.25778</v>
      </c>
      <c r="CI250" s="421" t="n">
        <v>54.7128</v>
      </c>
      <c r="CJ250" s="421" t="n">
        <v>54.86196</v>
      </c>
      <c r="CK250" s="421" t="n">
        <v>57.81926</v>
      </c>
      <c r="CL250" s="421" t="n">
        <v>64.17223</v>
      </c>
      <c r="CM250" s="421" t="n">
        <v>53.38051</v>
      </c>
      <c r="CN250" s="421" t="n">
        <v>58.33317</v>
      </c>
      <c r="CO250" s="421" t="n">
        <v>54.19247</v>
      </c>
      <c r="CP250" s="421" t="n">
        <v>55.70661</v>
      </c>
      <c r="CQ250" s="421" t="n">
        <v>59.54528</v>
      </c>
      <c r="CR250" s="421" t="n">
        <v>63.25098</v>
      </c>
      <c r="CS250" s="421" t="n">
        <v>57.42183</v>
      </c>
      <c r="CT250" s="421" t="n">
        <v>58.08437</v>
      </c>
      <c r="CU250" s="421" t="n">
        <v>62.89364</v>
      </c>
      <c r="CV250" s="421" t="n">
        <v>57.30902</v>
      </c>
      <c r="CW250" s="421" t="n">
        <v>63.39858</v>
      </c>
      <c r="CX250" s="421" t="n">
        <v>60.64487</v>
      </c>
      <c r="CY250" s="421" t="n">
        <v>73.35709</v>
      </c>
      <c r="CZ250" s="421" t="n">
        <v>67.42684</v>
      </c>
      <c r="DA250" s="421" t="n">
        <v>70.00594</v>
      </c>
      <c r="DB250" s="421" t="n">
        <v>69.89662</v>
      </c>
      <c r="DC250" s="421" t="n">
        <v>69.98983</v>
      </c>
      <c r="DD250" s="421" t="n">
        <v>61.45056</v>
      </c>
      <c r="DE250" s="421" t="n">
        <v>64.91346</v>
      </c>
      <c r="DF250" s="421" t="n">
        <v>54.266198273</v>
      </c>
      <c r="DG250" s="421" t="n">
        <v>56.629231</v>
      </c>
      <c r="DH250" s="421" t="n">
        <v>56.151533395</v>
      </c>
      <c r="DI250" s="421" t="n">
        <v>61.933634223</v>
      </c>
      <c r="DJ250" s="421" t="n">
        <v>68.222302761</v>
      </c>
      <c r="DK250" s="421" t="n">
        <v>56.921333103</v>
      </c>
      <c r="DL250" s="421" t="n">
        <v>63.248170877</v>
      </c>
      <c r="DM250" s="421" t="n">
        <v>65.929032381</v>
      </c>
      <c r="DN250" s="421" t="n">
        <v>56.252699877</v>
      </c>
      <c r="DO250" s="421" t="n">
        <v>56.687547877</v>
      </c>
      <c r="DP250" s="421" t="n">
        <v>57.477042877</v>
      </c>
      <c r="DQ250" s="421" t="n">
        <v>63.450394</v>
      </c>
      <c r="DR250" s="421" t="n">
        <v>66.737448</v>
      </c>
      <c r="DS250" s="421" t="n">
        <v>62.237244</v>
      </c>
      <c r="DT250" s="421" t="n">
        <v>68.502904</v>
      </c>
      <c r="DU250" s="421" t="n">
        <v>68.68353</v>
      </c>
      <c r="DV250" s="421" t="n">
        <v>68.450879</v>
      </c>
      <c r="DW250" s="421" t="n">
        <v>73.3886</v>
      </c>
      <c r="DX250" s="421" t="n">
        <v>69.297093</v>
      </c>
      <c r="DY250" s="421" t="n">
        <v>66.967393</v>
      </c>
      <c r="DZ250" s="421" t="n">
        <v>60.572174</v>
      </c>
      <c r="EA250" s="421" t="n">
        <v>60.714906</v>
      </c>
      <c r="EB250" s="421" t="n">
        <v>61.487066</v>
      </c>
      <c r="EC250" s="421" t="n">
        <v>67.147775</v>
      </c>
      <c r="ED250" s="421" t="n">
        <v>65.737709</v>
      </c>
      <c r="EE250" s="421" t="n">
        <v>61.190271</v>
      </c>
      <c r="EF250" s="421" t="n">
        <v>59.424445</v>
      </c>
      <c r="EG250" s="421" t="n">
        <v>58.845985</v>
      </c>
      <c r="EH250" s="421" t="n">
        <v>55.626434</v>
      </c>
      <c r="EI250" s="421" t="n">
        <v>57.403389</v>
      </c>
      <c r="EJ250" s="421" t="n">
        <v>56.386615</v>
      </c>
      <c r="EK250" s="421" t="n">
        <v>55.620248</v>
      </c>
      <c r="EL250" s="421" t="n">
        <v>55.581317</v>
      </c>
      <c r="EM250" s="421" t="n">
        <v>55.72802</v>
      </c>
      <c r="EN250" s="421" t="n">
        <v>56.88389</v>
      </c>
      <c r="EO250" s="421" t="n">
        <v>68.160783</v>
      </c>
      <c r="EP250" s="421" t="n">
        <v>60.929757</v>
      </c>
      <c r="EQ250" s="421" t="n">
        <v>62.586229</v>
      </c>
      <c r="ER250" s="421" t="n">
        <v>60.195179</v>
      </c>
      <c r="ES250" s="421" t="n">
        <v>65.348969</v>
      </c>
      <c r="ET250" s="421" t="n">
        <v>60.962487</v>
      </c>
      <c r="EU250" s="421" t="n">
        <v>64.819144</v>
      </c>
      <c r="EV250" s="421" t="n">
        <v>68.317399</v>
      </c>
      <c r="EW250" s="421" t="n">
        <v>67.985478</v>
      </c>
      <c r="EX250" s="421" t="n">
        <v>73.493624</v>
      </c>
      <c r="EY250" s="421" t="n">
        <v>73.137583</v>
      </c>
      <c r="EZ250" s="421" t="n">
        <v>90.738806</v>
      </c>
      <c r="FA250" s="421" t="n">
        <v>88.173921</v>
      </c>
      <c r="FB250" s="421" t="n">
        <v>95.393031</v>
      </c>
      <c r="FC250" s="421" t="n">
        <v>77.29945</v>
      </c>
      <c r="FD250" s="421" t="n">
        <v>81.081586</v>
      </c>
      <c r="FE250" s="421" t="n">
        <v>82.173268</v>
      </c>
      <c r="FF250" s="421" t="n">
        <v>67.58231</v>
      </c>
      <c r="FG250" s="421" t="n">
        <v>74.603739</v>
      </c>
      <c r="FH250" s="421" t="n">
        <v>73.896694</v>
      </c>
      <c r="FI250" s="421" t="n">
        <v>74.172727</v>
      </c>
      <c r="FJ250" s="421" t="n">
        <v>66.12298</v>
      </c>
      <c r="FK250" s="421" t="n">
        <v>74.798374</v>
      </c>
      <c r="FL250" s="421" t="n">
        <v>82.445438</v>
      </c>
      <c r="FM250" s="421" t="n">
        <v>69.307619009</v>
      </c>
      <c r="FN250" s="421" t="n">
        <v>68.557165088</v>
      </c>
      <c r="FO250" s="421" t="n">
        <v>68.242725181</v>
      </c>
      <c r="FP250" s="421" t="n">
        <v>71.513632506</v>
      </c>
      <c r="FQ250" s="421" t="n">
        <v>68.333038488</v>
      </c>
      <c r="FR250" s="421" t="n">
        <v>68.028139506</v>
      </c>
      <c r="FS250" s="421" t="n">
        <v>65.915849345</v>
      </c>
      <c r="FT250" s="421" t="n">
        <v>66.625360629</v>
      </c>
      <c r="FU250" s="421" t="n">
        <v>83.466740924</v>
      </c>
      <c r="FV250" s="421" t="n">
        <v>71.573606764</v>
      </c>
      <c r="FW250" s="421" t="n">
        <v>69.693404764</v>
      </c>
      <c r="FX250" s="421" t="n">
        <v>69.763593542</v>
      </c>
      <c r="FY250" s="421" t="n">
        <v>84.34703156</v>
      </c>
      <c r="FZ250" s="421" t="n">
        <v>71.14863356</v>
      </c>
      <c r="GA250" s="421" t="n">
        <v>81.855825384</v>
      </c>
      <c r="GB250" s="421" t="n">
        <v>92.481823166</v>
      </c>
      <c r="GC250" s="421" t="n">
        <v>102.07795087</v>
      </c>
      <c r="GD250" s="421" t="n">
        <v>125.999129197</v>
      </c>
      <c r="GE250" s="421" t="n">
        <v>97.811308844</v>
      </c>
      <c r="GF250" s="421" t="n">
        <v>100.609786294</v>
      </c>
      <c r="GG250" s="421" t="n">
        <v>122.510197028</v>
      </c>
      <c r="GH250" s="421" t="n">
        <v>100.871927181</v>
      </c>
      <c r="GI250" s="421" t="n">
        <v>92.695393607</v>
      </c>
      <c r="GJ250" s="421" t="n">
        <v>128.264294247</v>
      </c>
      <c r="GK250" s="421" t="n">
        <v>143.901982296</v>
      </c>
      <c r="GL250" s="421" t="n">
        <v>130.716688857</v>
      </c>
      <c r="GM250" s="421" t="n">
        <v>148.489104006</v>
      </c>
      <c r="GN250" s="421" t="n">
        <v>156.974220006</v>
      </c>
      <c r="GO250" s="421" t="n">
        <v>126.085018021</v>
      </c>
      <c r="GP250" s="421" t="n">
        <v>144.439602799</v>
      </c>
      <c r="GQ250" s="421" t="n">
        <v>175.315266472453</v>
      </c>
      <c r="GR250" s="421" t="n">
        <v>138.468635707</v>
      </c>
      <c r="GS250" s="421" t="n">
        <v>132.994054147</v>
      </c>
      <c r="GT250" s="421" t="n">
        <v>129.251400012</v>
      </c>
      <c r="GU250" s="421" t="n">
        <v>127.088929012</v>
      </c>
      <c r="GV250" s="421" t="n">
        <v>142.19910441638</v>
      </c>
      <c r="GW250" s="421" t="n">
        <v>118.816936</v>
      </c>
      <c r="GX250" s="421" t="n">
        <v>116.642921</v>
      </c>
      <c r="GY250" s="421" t="n">
        <v>108.151728</v>
      </c>
      <c r="GZ250" s="421" t="n">
        <v>95.617459</v>
      </c>
      <c r="HA250" s="421" t="n">
        <v>119.667727</v>
      </c>
      <c r="HB250" s="421" t="n">
        <v>158.726944</v>
      </c>
      <c r="HC250" s="421" t="n">
        <v>142.678169</v>
      </c>
      <c r="HD250" s="421" t="n">
        <v>124.895913</v>
      </c>
      <c r="HE250" s="421" t="n">
        <v>130.250302</v>
      </c>
      <c r="HF250" s="421" t="n">
        <v>116.9328332</v>
      </c>
      <c r="HG250" s="421" t="n">
        <v>108.187103</v>
      </c>
      <c r="HH250" s="421" t="n">
        <v>99.904562</v>
      </c>
      <c r="HI250" s="421" t="n">
        <v>106.465629</v>
      </c>
      <c r="HJ250" s="421" t="n">
        <v>124.019331</v>
      </c>
      <c r="HK250" s="421" t="n">
        <v>121.499537</v>
      </c>
      <c r="HL250" s="421" t="n">
        <v>127.889055</v>
      </c>
      <c r="HM250" s="421" t="n">
        <v>131.965597</v>
      </c>
      <c r="HN250" s="421" t="n">
        <v>122.767412</v>
      </c>
      <c r="HO250" s="421" t="n">
        <v>150.31939</v>
      </c>
      <c r="HP250" s="421" t="n">
        <v>154.546658</v>
      </c>
      <c r="HQ250" s="421" t="n">
        <v>167.302821</v>
      </c>
      <c r="HR250" s="421" t="n">
        <v>165.628342</v>
      </c>
      <c r="HS250" s="421" t="n">
        <v>175.571566</v>
      </c>
      <c r="HT250" s="421" t="n">
        <v>190.644586</v>
      </c>
      <c r="HU250" s="421" t="n">
        <v>193.725521</v>
      </c>
      <c r="HV250" s="421" t="n">
        <v>193.20894940336</v>
      </c>
      <c r="HW250" s="421" t="n">
        <v>192.093491706619</v>
      </c>
      <c r="HX250" s="421" t="n">
        <v>195.458501894884</v>
      </c>
      <c r="HY250" s="421" t="n">
        <v>196.170353395974</v>
      </c>
      <c r="HZ250" s="421" t="n">
        <v>207.2208</v>
      </c>
      <c r="IA250" s="421" t="n">
        <v>204.741859757919</v>
      </c>
      <c r="IB250" s="421" t="n">
        <v>204.194668296454</v>
      </c>
      <c r="IC250" s="421" t="n">
        <v>211.110236389203</v>
      </c>
      <c r="ID250" s="421" t="n">
        <v>217.823746206288</v>
      </c>
      <c r="IE250" s="421" t="n">
        <v>239.892721707589</v>
      </c>
      <c r="IF250" s="421" t="n">
        <v>224.850680302747</v>
      </c>
      <c r="IG250" s="421" t="n">
        <v>222.345803345996</v>
      </c>
      <c r="IH250" s="421" t="n">
        <v>225.061151978079</v>
      </c>
      <c r="II250" s="421" t="n">
        <v>232.651690591297</v>
      </c>
      <c r="IJ250" s="421" t="n">
        <v>231.40109748305</v>
      </c>
      <c r="IK250" s="421" t="n">
        <v>233.129402513548</v>
      </c>
      <c r="IL250" s="421" t="n">
        <v>265.839764424992</v>
      </c>
      <c r="IM250" s="421" t="n">
        <v>287.026450698058</v>
      </c>
      <c r="IN250" s="421" t="n">
        <v>304.519990261174</v>
      </c>
      <c r="IO250" s="421" t="n">
        <v>332.91196703111</v>
      </c>
      <c r="IP250" s="421" t="n">
        <v>323.028196176666</v>
      </c>
      <c r="IQ250" s="421" t="n">
        <v>320.122045750427</v>
      </c>
      <c r="IR250" s="421" t="n">
        <v>317.081136022905</v>
      </c>
      <c r="IS250" s="421" t="n">
        <v>304.053681278345</v>
      </c>
      <c r="IT250" s="421" t="n">
        <v>300.776382044128</v>
      </c>
      <c r="IU250" s="421" t="n">
        <v>305.223111114618</v>
      </c>
      <c r="IV250" s="421" t="n">
        <v>315.707978314502</v>
      </c>
      <c r="IW250" s="421" t="n">
        <v>285.86461109436</v>
      </c>
      <c r="IX250" s="421" t="n">
        <v>299.694319516158</v>
      </c>
      <c r="IY250" s="421" t="n">
        <v>318.26759736566</v>
      </c>
      <c r="IZ250" s="421" t="n">
        <v>317.906718069027</v>
      </c>
      <c r="JA250" s="421" t="n">
        <v>335.61974912186</v>
      </c>
      <c r="JB250" s="421" t="n">
        <v>299.948773182693</v>
      </c>
      <c r="JC250" s="421" t="n">
        <v>290.398251314597</v>
      </c>
      <c r="JD250" s="421" t="n">
        <v>311.531125234605</v>
      </c>
      <c r="JE250" s="421" t="n">
        <v>284.503781825272</v>
      </c>
      <c r="JF250" s="421" t="n">
        <v>291.676299894139</v>
      </c>
      <c r="JG250" s="421" t="n">
        <v>299.236470328895</v>
      </c>
      <c r="JH250" s="421" t="n">
        <v>319.672911969866</v>
      </c>
      <c r="JI250" s="421" t="n">
        <v>317.413565034378</v>
      </c>
      <c r="JJ250" s="421" t="n">
        <v>317.194141014599</v>
      </c>
      <c r="JK250" s="421" t="n">
        <v>344.443867040529</v>
      </c>
      <c r="JL250" s="421" t="n">
        <v>360.4393934184</v>
      </c>
      <c r="JM250" s="421" t="n">
        <v>395.715201176956</v>
      </c>
      <c r="JN250" s="421" t="n">
        <v>408.091148787887</v>
      </c>
      <c r="JO250" s="421" t="n">
        <v>393.81612339361</v>
      </c>
      <c r="JP250" s="421" t="n">
        <v>403.727943889306</v>
      </c>
      <c r="JQ250" s="421" t="n">
        <v>379.382296512474</v>
      </c>
      <c r="JR250" s="421" t="n">
        <v>479.000986120489</v>
      </c>
      <c r="JS250" s="421" t="n">
        <v>483.593951684549</v>
      </c>
      <c r="JT250" s="421" t="n">
        <v>474.580377763983</v>
      </c>
      <c r="JU250" s="421" t="n">
        <v>450.268927017453</v>
      </c>
      <c r="JV250" s="421" t="n">
        <v>476.525655541776</v>
      </c>
      <c r="JW250" s="421" t="n">
        <v>491.868271242354</v>
      </c>
      <c r="JX250" s="421" t="n">
        <v>506.3914637388</v>
      </c>
      <c r="JY250" s="421" t="n">
        <v>523.293419699039</v>
      </c>
      <c r="JZ250" s="421" t="n">
        <v>523.339829111174</v>
      </c>
      <c r="KA250" s="421" t="n">
        <v>534.281919651482</v>
      </c>
      <c r="KB250" s="421" t="n">
        <v>533.826166709801</v>
      </c>
      <c r="KC250" s="421" t="n">
        <v>443.149194938921</v>
      </c>
      <c r="KD250" s="421" t="n">
        <v>455.081233333916</v>
      </c>
      <c r="KE250" s="421" t="n">
        <v>456.405397321111</v>
      </c>
      <c r="KF250" s="421" t="n">
        <v>469.577415964036</v>
      </c>
      <c r="KG250" s="421" t="n">
        <v>498.708300952981</v>
      </c>
      <c r="KH250" s="421" t="n">
        <v>504.48585424776</v>
      </c>
      <c r="KI250" s="421" t="n">
        <v>534.308858970137</v>
      </c>
      <c r="KJ250" s="421" t="n">
        <v>527.359304724256</v>
      </c>
      <c r="KK250" s="421" t="n">
        <v>536.981077872068</v>
      </c>
      <c r="KL250" s="421" t="n">
        <v>529.027475307116</v>
      </c>
      <c r="KM250" s="421" t="n">
        <v>542.737261860112</v>
      </c>
      <c r="KN250" s="421" t="n">
        <v>556.737758068413</v>
      </c>
      <c r="KO250" s="421" t="n">
        <v>577.331983732786</v>
      </c>
      <c r="KP250" s="421" t="n">
        <v>612.48512479593</v>
      </c>
      <c r="KQ250" s="421" t="n">
        <v>646.801370438361</v>
      </c>
      <c r="KR250" s="421" t="n">
        <v>667.252065672846</v>
      </c>
      <c r="KS250" s="421" t="n">
        <v>688.594834716874</v>
      </c>
      <c r="KT250" s="421" t="n">
        <v>704.211527882275</v>
      </c>
      <c r="KU250" s="421" t="n">
        <v>743.726078109003</v>
      </c>
      <c r="KV250" s="421" t="n">
        <v>746.022764390611</v>
      </c>
      <c r="KW250" s="421" t="n">
        <v>762.739523462938</v>
      </c>
      <c r="KX250" s="421" t="n">
        <v>765.881027350837</v>
      </c>
      <c r="KY250" s="421" t="n">
        <v>780.316798019755</v>
      </c>
      <c r="KZ250" s="421" t="n">
        <v>792.89591094642</v>
      </c>
      <c r="LA250" s="421" t="n">
        <v>823.403998684359</v>
      </c>
      <c r="LB250" s="421" t="n">
        <v>825.633434701159</v>
      </c>
      <c r="LC250" s="421" t="n">
        <v>837.387977737105</v>
      </c>
      <c r="LD250" s="421" t="n">
        <v>858.539197575297</v>
      </c>
      <c r="LE250" s="421" t="n">
        <v>869.23595679126</v>
      </c>
      <c r="LF250" s="421" t="n">
        <v>863.767125965125</v>
      </c>
      <c r="LG250" s="421" t="n">
        <v>929.296180505918</v>
      </c>
      <c r="LH250" s="421" t="n">
        <v>931.005953694316</v>
      </c>
      <c r="LI250" s="421" t="n">
        <v>1004.62098057571</v>
      </c>
      <c r="LJ250" s="421" t="n">
        <v>981.846034717133</v>
      </c>
      <c r="LK250" s="421" t="n">
        <v>992.906860152943</v>
      </c>
      <c r="LL250" s="421" t="n">
        <v>1037.67569104945</v>
      </c>
      <c r="LM250" s="421" t="n">
        <v>1082.1884397564</v>
      </c>
      <c r="LN250" s="421" t="n">
        <v>1079.03607059823</v>
      </c>
      <c r="LO250" s="421" t="n">
        <v>1080.88836589122</v>
      </c>
      <c r="LP250" s="421" t="n">
        <v>1103.94382926679</v>
      </c>
      <c r="LQ250" s="421" t="n">
        <v>1121.7656320382</v>
      </c>
      <c r="LR250" s="421" t="n">
        <v>1130.82201179566</v>
      </c>
      <c r="LS250" s="421" t="n">
        <v>1146.53236218231</v>
      </c>
      <c r="LT250" s="421" t="n">
        <v>1168.40636950028</v>
      </c>
      <c r="LU250" s="421" t="n">
        <v>1243.20756646092</v>
      </c>
      <c r="LV250" s="421" t="n">
        <v>1292.43826675843</v>
      </c>
      <c r="LW250" s="421" t="n">
        <v>1264.72362668395</v>
      </c>
      <c r="LX250" s="421" t="n">
        <v>1377.57281747432</v>
      </c>
      <c r="LY250" s="421" t="n">
        <v>1398.68978754074</v>
      </c>
      <c r="LZ250" s="421" t="n">
        <v>1334.63104263917</v>
      </c>
      <c r="MA250" s="421" t="n">
        <v>1305.62550007378</v>
      </c>
      <c r="MB250" s="421" t="n">
        <v>1258.9971092774</v>
      </c>
      <c r="MC250" s="421" t="n">
        <v>1280.03164821122</v>
      </c>
      <c r="MD250" s="421" t="n">
        <v>1285.065603684</v>
      </c>
      <c r="ME250" s="421"/>
      <c r="MF250" s="421"/>
      <c r="MG250" s="421"/>
      <c r="MH250" s="421"/>
      <c r="MI250" s="421"/>
      <c r="MJ250" s="421"/>
      <c r="MK250" s="421"/>
      <c r="ML250" s="421"/>
      <c r="MM250" s="421"/>
      <c r="MN250" s="421"/>
      <c r="MO250" s="421"/>
      <c r="MP250" s="421"/>
      <c r="MQ250" s="421"/>
      <c r="MR250" s="421"/>
      <c r="MS250" s="421"/>
      <c r="MT250" s="421"/>
      <c r="MU250" s="421"/>
      <c r="MV250" s="421"/>
      <c r="MW250" s="421"/>
    </row>
    <row r="251" customFormat="false" ht="15.75" hidden="false" customHeight="false" outlineLevel="0" collapsed="false">
      <c r="A251" s="423" t="s">
        <v>687</v>
      </c>
      <c r="B251" s="421" t="n">
        <v>11.6358</v>
      </c>
      <c r="C251" s="421" t="n">
        <v>11.51415</v>
      </c>
      <c r="D251" s="421" t="n">
        <v>13.826</v>
      </c>
      <c r="E251" s="421" t="n">
        <v>14.9203</v>
      </c>
      <c r="F251" s="421" t="n">
        <v>14.7281</v>
      </c>
      <c r="G251" s="421" t="n">
        <v>14.5429</v>
      </c>
      <c r="H251" s="421" t="n">
        <v>15.9086</v>
      </c>
      <c r="I251" s="421" t="n">
        <v>17.5846</v>
      </c>
      <c r="J251" s="421" t="n">
        <v>19.7118</v>
      </c>
      <c r="K251" s="421" t="n">
        <v>19.7095</v>
      </c>
      <c r="L251" s="421" t="n">
        <v>19.5872</v>
      </c>
      <c r="M251" s="421" t="n">
        <v>26.9426</v>
      </c>
      <c r="N251" s="421" t="n">
        <v>25.3839</v>
      </c>
      <c r="O251" s="421" t="n">
        <v>26.106</v>
      </c>
      <c r="P251" s="421" t="n">
        <v>25.4119</v>
      </c>
      <c r="Q251" s="421" t="n">
        <v>25.1916</v>
      </c>
      <c r="R251" s="421" t="n">
        <v>27.7301</v>
      </c>
      <c r="S251" s="421" t="n">
        <v>27.2122</v>
      </c>
      <c r="T251" s="421" t="n">
        <v>29.2718</v>
      </c>
      <c r="U251" s="421" t="n">
        <v>28.424</v>
      </c>
      <c r="V251" s="421" t="n">
        <v>27.7414</v>
      </c>
      <c r="W251" s="421" t="n">
        <v>28.2328</v>
      </c>
      <c r="X251" s="421" t="n">
        <v>28.3882</v>
      </c>
      <c r="Y251" s="421" t="n">
        <v>29.9056</v>
      </c>
      <c r="Z251" s="421" t="n">
        <v>28.8672</v>
      </c>
      <c r="AA251" s="421" t="n">
        <v>28.83433</v>
      </c>
      <c r="AB251" s="421" t="n">
        <v>27.8964</v>
      </c>
      <c r="AC251" s="421" t="n">
        <v>27.78009</v>
      </c>
      <c r="AD251" s="421" t="n">
        <v>25.6961</v>
      </c>
      <c r="AE251" s="421" t="n">
        <v>27.6204</v>
      </c>
      <c r="AF251" s="421" t="n">
        <v>27.1844</v>
      </c>
      <c r="AG251" s="421" t="n">
        <v>28.2801</v>
      </c>
      <c r="AH251" s="421" t="n">
        <v>28.3226</v>
      </c>
      <c r="AI251" s="421" t="n">
        <v>31.3044</v>
      </c>
      <c r="AJ251" s="421" t="n">
        <v>31.5037</v>
      </c>
      <c r="AK251" s="421" t="n">
        <v>24.8817</v>
      </c>
      <c r="AL251" s="421" t="n">
        <v>31.87762</v>
      </c>
      <c r="AM251" s="421" t="n">
        <v>30.75202</v>
      </c>
      <c r="AN251" s="421" t="n">
        <v>32.71623</v>
      </c>
      <c r="AO251" s="421" t="n">
        <v>33.7722</v>
      </c>
      <c r="AP251" s="421" t="n">
        <v>35.75467</v>
      </c>
      <c r="AQ251" s="421" t="n">
        <v>35.865</v>
      </c>
      <c r="AR251" s="421" t="n">
        <v>36.61054</v>
      </c>
      <c r="AS251" s="421" t="n">
        <v>37.3315</v>
      </c>
      <c r="AT251" s="421" t="n">
        <v>36.85335</v>
      </c>
      <c r="AU251" s="421" t="n">
        <v>35.6866</v>
      </c>
      <c r="AV251" s="421" t="n">
        <v>33.88675</v>
      </c>
      <c r="AW251" s="421" t="n">
        <v>31.5826</v>
      </c>
      <c r="AX251" s="421" t="n">
        <v>29.856624</v>
      </c>
      <c r="AY251" s="421" t="n">
        <v>29.822081</v>
      </c>
      <c r="AZ251" s="421" t="n">
        <v>29.274688</v>
      </c>
      <c r="BA251" s="421" t="n">
        <v>28.076065</v>
      </c>
      <c r="BB251" s="421" t="n">
        <v>26.918176</v>
      </c>
      <c r="BC251" s="421" t="n">
        <v>38.45762</v>
      </c>
      <c r="BD251" s="421" t="n">
        <v>36.772983</v>
      </c>
      <c r="BE251" s="421" t="n">
        <v>31.595368</v>
      </c>
      <c r="BF251" s="421" t="n">
        <v>31.872615</v>
      </c>
      <c r="BG251" s="421" t="n">
        <v>31.410052</v>
      </c>
      <c r="BH251" s="421" t="n">
        <v>28.057379</v>
      </c>
      <c r="BI251" s="421" t="n">
        <v>29.967132</v>
      </c>
      <c r="BJ251" s="421" t="n">
        <v>29.129</v>
      </c>
      <c r="BK251" s="421" t="n">
        <v>28.958</v>
      </c>
      <c r="BL251" s="421" t="n">
        <v>31.904577</v>
      </c>
      <c r="BM251" s="421" t="n">
        <v>27.727</v>
      </c>
      <c r="BN251" s="421" t="n">
        <v>26.983</v>
      </c>
      <c r="BO251" s="421" t="n">
        <v>27.347842</v>
      </c>
      <c r="BP251" s="421" t="n">
        <v>26.14618</v>
      </c>
      <c r="BQ251" s="421" t="n">
        <v>28.16773</v>
      </c>
      <c r="BR251" s="421" t="n">
        <v>27.302799</v>
      </c>
      <c r="BS251" s="421" t="n">
        <v>27.82603</v>
      </c>
      <c r="BT251" s="421" t="n">
        <v>25.2747</v>
      </c>
      <c r="BU251" s="421" t="n">
        <v>32.692064</v>
      </c>
      <c r="BV251" s="421" t="n">
        <v>24.9057</v>
      </c>
      <c r="BW251" s="421" t="n">
        <v>23.39329</v>
      </c>
      <c r="BX251" s="421" t="n">
        <v>41.40064</v>
      </c>
      <c r="BY251" s="421" t="n">
        <v>39.24998</v>
      </c>
      <c r="BZ251" s="421" t="n">
        <v>34.9537</v>
      </c>
      <c r="CA251" s="421" t="n">
        <v>34.8269</v>
      </c>
      <c r="CB251" s="421" t="n">
        <v>35.11346</v>
      </c>
      <c r="CC251" s="421" t="n">
        <v>36.673837</v>
      </c>
      <c r="CD251" s="421" t="n">
        <v>38.8796</v>
      </c>
      <c r="CE251" s="421" t="n">
        <v>40.38038</v>
      </c>
      <c r="CF251" s="421" t="n">
        <v>39.55493</v>
      </c>
      <c r="CG251" s="421" t="n">
        <v>32.03987</v>
      </c>
      <c r="CH251" s="421" t="n">
        <v>30.54698</v>
      </c>
      <c r="CI251" s="421" t="n">
        <v>28.76654</v>
      </c>
      <c r="CJ251" s="421" t="n">
        <v>31.38694</v>
      </c>
      <c r="CK251" s="421" t="n">
        <v>31.28869</v>
      </c>
      <c r="CL251" s="421" t="n">
        <v>28.99134</v>
      </c>
      <c r="CM251" s="421" t="n">
        <v>31.63994</v>
      </c>
      <c r="CN251" s="421" t="n">
        <v>29.40269</v>
      </c>
      <c r="CO251" s="421" t="n">
        <v>27.68571</v>
      </c>
      <c r="CP251" s="421" t="n">
        <v>33.58361</v>
      </c>
      <c r="CQ251" s="421" t="n">
        <v>29.73385</v>
      </c>
      <c r="CR251" s="421" t="n">
        <v>34.99243</v>
      </c>
      <c r="CS251" s="421" t="n">
        <v>54.15864</v>
      </c>
      <c r="CT251" s="421" t="n">
        <v>54.67826</v>
      </c>
      <c r="CU251" s="421" t="n">
        <v>56.35238</v>
      </c>
      <c r="CV251" s="421" t="n">
        <v>51.54572</v>
      </c>
      <c r="CW251" s="421" t="n">
        <v>46.57938</v>
      </c>
      <c r="CX251" s="421" t="n">
        <v>45.93952</v>
      </c>
      <c r="CY251" s="421" t="n">
        <v>57.50351</v>
      </c>
      <c r="CZ251" s="421" t="n">
        <v>47.59515</v>
      </c>
      <c r="DA251" s="421" t="n">
        <v>46.94975</v>
      </c>
      <c r="DB251" s="421" t="n">
        <v>47.007</v>
      </c>
      <c r="DC251" s="421" t="n">
        <v>45.49502</v>
      </c>
      <c r="DD251" s="421" t="n">
        <v>44.76214</v>
      </c>
      <c r="DE251" s="421" t="n">
        <v>42.08479</v>
      </c>
      <c r="DF251" s="421" t="n">
        <v>50.5151015878</v>
      </c>
      <c r="DG251" s="421" t="n">
        <v>46.021231996</v>
      </c>
      <c r="DH251" s="421" t="n">
        <v>46.92414281</v>
      </c>
      <c r="DI251" s="421" t="n">
        <v>46.215151914</v>
      </c>
      <c r="DJ251" s="421" t="n">
        <v>61.4999177913</v>
      </c>
      <c r="DK251" s="421" t="n">
        <v>51.732577691</v>
      </c>
      <c r="DL251" s="421" t="n">
        <v>47.926422626</v>
      </c>
      <c r="DM251" s="421" t="n">
        <v>56.261094647</v>
      </c>
      <c r="DN251" s="421" t="n">
        <v>55.524877257</v>
      </c>
      <c r="DO251" s="421" t="n">
        <v>66.419821788</v>
      </c>
      <c r="DP251" s="421" t="n">
        <v>58.863017011</v>
      </c>
      <c r="DQ251" s="421" t="n">
        <v>90.897364788</v>
      </c>
      <c r="DR251" s="421" t="n">
        <v>88.515951369</v>
      </c>
      <c r="DS251" s="421" t="n">
        <v>90.41697647</v>
      </c>
      <c r="DT251" s="421" t="n">
        <v>98.274871977</v>
      </c>
      <c r="DU251" s="421" t="n">
        <v>107.596249903</v>
      </c>
      <c r="DV251" s="421" t="n">
        <v>94.606347048</v>
      </c>
      <c r="DW251" s="421" t="n">
        <v>109.851709652</v>
      </c>
      <c r="DX251" s="421" t="n">
        <v>101.52241706766</v>
      </c>
      <c r="DY251" s="421" t="n">
        <v>94.85131988652</v>
      </c>
      <c r="DZ251" s="421" t="n">
        <v>97.04182586672</v>
      </c>
      <c r="EA251" s="421" t="n">
        <v>104.15240071201</v>
      </c>
      <c r="EB251" s="421" t="n">
        <v>98.637400461</v>
      </c>
      <c r="EC251" s="421" t="n">
        <v>127.23702006</v>
      </c>
      <c r="ED251" s="421" t="n">
        <v>164.856717706</v>
      </c>
      <c r="EE251" s="421" t="n">
        <v>164.349362698</v>
      </c>
      <c r="EF251" s="421" t="n">
        <v>167.999132106</v>
      </c>
      <c r="EG251" s="421" t="n">
        <v>175.601801154</v>
      </c>
      <c r="EH251" s="421" t="n">
        <v>161.987474938</v>
      </c>
      <c r="EI251" s="421" t="n">
        <v>163.2208649327</v>
      </c>
      <c r="EJ251" s="421" t="n">
        <v>156.77423524</v>
      </c>
      <c r="EK251" s="421" t="n">
        <v>150.057659878</v>
      </c>
      <c r="EL251" s="421" t="n">
        <v>142.987958243</v>
      </c>
      <c r="EM251" s="421" t="n">
        <v>135.821721766</v>
      </c>
      <c r="EN251" s="421" t="n">
        <v>124.092913174</v>
      </c>
      <c r="EO251" s="421" t="n">
        <v>137.684311934</v>
      </c>
      <c r="EP251" s="421" t="n">
        <v>138.737039588</v>
      </c>
      <c r="EQ251" s="421" t="n">
        <v>132.797033462</v>
      </c>
      <c r="ER251" s="421" t="n">
        <v>120.121406289</v>
      </c>
      <c r="ES251" s="421" t="n">
        <v>115.931691861</v>
      </c>
      <c r="ET251" s="421" t="n">
        <v>132.201735642</v>
      </c>
      <c r="EU251" s="421" t="n">
        <v>190.390375105</v>
      </c>
      <c r="EV251" s="421" t="n">
        <v>176.953529517</v>
      </c>
      <c r="EW251" s="421" t="n">
        <v>164.609536788</v>
      </c>
      <c r="EX251" s="421" t="n">
        <v>147.306632949</v>
      </c>
      <c r="EY251" s="421" t="n">
        <v>136.923899869</v>
      </c>
      <c r="EZ251" s="421" t="n">
        <v>147.12436819</v>
      </c>
      <c r="FA251" s="421" t="n">
        <v>163.549953936</v>
      </c>
      <c r="FB251" s="421" t="n">
        <v>159.417791476</v>
      </c>
      <c r="FC251" s="421" t="n">
        <v>141.170712773</v>
      </c>
      <c r="FD251" s="421" t="n">
        <v>180.838959621</v>
      </c>
      <c r="FE251" s="421" t="n">
        <v>168.1339</v>
      </c>
      <c r="FF251" s="421" t="n">
        <v>179.258332053</v>
      </c>
      <c r="FG251" s="421" t="n">
        <v>215.785892743</v>
      </c>
      <c r="FH251" s="421" t="n">
        <v>205.481374</v>
      </c>
      <c r="FI251" s="421" t="n">
        <v>194.352691212</v>
      </c>
      <c r="FJ251" s="421" t="n">
        <v>192.745842053</v>
      </c>
      <c r="FK251" s="421" t="n">
        <v>186.220015799</v>
      </c>
      <c r="FL251" s="421" t="n">
        <v>176.807500248</v>
      </c>
      <c r="FM251" s="421" t="n">
        <v>211.111447072</v>
      </c>
      <c r="FN251" s="421" t="n">
        <v>209.755812741762</v>
      </c>
      <c r="FO251" s="421" t="n">
        <v>207.381806322</v>
      </c>
      <c r="FP251" s="421" t="n">
        <v>188.087207166</v>
      </c>
      <c r="FQ251" s="421" t="n">
        <v>209.730474586</v>
      </c>
      <c r="FR251" s="421" t="n">
        <v>192.322211179</v>
      </c>
      <c r="FS251" s="421" t="n">
        <v>202.369529</v>
      </c>
      <c r="FT251" s="421" t="n">
        <v>206.233083</v>
      </c>
      <c r="FU251" s="421" t="n">
        <v>201.307230897</v>
      </c>
      <c r="FV251" s="421" t="n">
        <v>216.871708447</v>
      </c>
      <c r="FW251" s="421" t="n">
        <v>234.905198447</v>
      </c>
      <c r="FX251" s="421" t="n">
        <v>220.768370103</v>
      </c>
      <c r="FY251" s="421" t="n">
        <v>225.67301</v>
      </c>
      <c r="FZ251" s="421" t="n">
        <v>220.545507195</v>
      </c>
      <c r="GA251" s="421" t="n">
        <v>209.305457075</v>
      </c>
      <c r="GB251" s="421" t="n">
        <v>212.418269594</v>
      </c>
      <c r="GC251" s="421" t="n">
        <v>215.05641249</v>
      </c>
      <c r="GD251" s="421" t="n">
        <v>222.734187845</v>
      </c>
      <c r="GE251" s="421" t="n">
        <v>223.594321993</v>
      </c>
      <c r="GF251" s="421" t="n">
        <v>211.934609931</v>
      </c>
      <c r="GG251" s="421" t="n">
        <v>199.860311094</v>
      </c>
      <c r="GH251" s="421" t="n">
        <v>233.348632299</v>
      </c>
      <c r="GI251" s="421" t="n">
        <v>216.559413505</v>
      </c>
      <c r="GJ251" s="421" t="n">
        <v>217.377412078</v>
      </c>
      <c r="GK251" s="421" t="n">
        <v>275.226906076</v>
      </c>
      <c r="GL251" s="421" t="n">
        <v>253.230080971</v>
      </c>
      <c r="GM251" s="421" t="n">
        <v>271.582245026</v>
      </c>
      <c r="GN251" s="421" t="n">
        <v>255.551305016</v>
      </c>
      <c r="GO251" s="421" t="n">
        <v>272.938194</v>
      </c>
      <c r="GP251" s="421" t="n">
        <v>234.895580615</v>
      </c>
      <c r="GQ251" s="421" t="n">
        <v>223.491867823871</v>
      </c>
      <c r="GR251" s="421" t="n">
        <v>203.797212467</v>
      </c>
      <c r="GS251" s="421" t="n">
        <v>221.858570564</v>
      </c>
      <c r="GT251" s="421" t="n">
        <v>243.825746106</v>
      </c>
      <c r="GU251" s="421" t="n">
        <v>308.049923874</v>
      </c>
      <c r="GV251" s="421" t="n">
        <v>288.257333874</v>
      </c>
      <c r="GW251" s="421" t="n">
        <v>337.074418093</v>
      </c>
      <c r="GX251" s="421" t="n">
        <v>321.585539</v>
      </c>
      <c r="GY251" s="421" t="n">
        <v>263.911200636</v>
      </c>
      <c r="GZ251" s="421" t="n">
        <v>233.825392167</v>
      </c>
      <c r="HA251" s="421" t="n">
        <v>225.183011651</v>
      </c>
      <c r="HB251" s="421" t="n">
        <v>202.977368142</v>
      </c>
      <c r="HC251" s="421" t="n">
        <v>194.924204968</v>
      </c>
      <c r="HD251" s="421" t="n">
        <v>213.110626868</v>
      </c>
      <c r="HE251" s="421" t="n">
        <v>208.725211305</v>
      </c>
      <c r="HF251" s="421" t="n">
        <v>218.221837766</v>
      </c>
      <c r="HG251" s="421" t="n">
        <v>223.594489636</v>
      </c>
      <c r="HH251" s="421" t="n">
        <v>216.421988496</v>
      </c>
      <c r="HI251" s="421" t="n">
        <v>243.41189</v>
      </c>
      <c r="HJ251" s="421" t="n">
        <v>218.656871968</v>
      </c>
      <c r="HK251" s="421" t="n">
        <v>183.630001562</v>
      </c>
      <c r="HL251" s="421" t="n">
        <v>204.300315514</v>
      </c>
      <c r="HM251" s="421" t="n">
        <v>199.481082044</v>
      </c>
      <c r="HN251" s="421" t="n">
        <v>336.772807518</v>
      </c>
      <c r="HO251" s="421" t="n">
        <v>314.292271444</v>
      </c>
      <c r="HP251" s="421" t="n">
        <v>353.709554773</v>
      </c>
      <c r="HQ251" s="421" t="n">
        <v>340.359756621</v>
      </c>
      <c r="HR251" s="421" t="n">
        <v>357.810231514</v>
      </c>
      <c r="HS251" s="421" t="n">
        <v>373.44555616</v>
      </c>
      <c r="HT251" s="421" t="n">
        <v>365.064468753</v>
      </c>
      <c r="HU251" s="421" t="n">
        <v>381.033585368</v>
      </c>
      <c r="HV251" s="421" t="n">
        <v>346.928190522057</v>
      </c>
      <c r="HW251" s="421" t="n">
        <v>318.415321836805</v>
      </c>
      <c r="HX251" s="421" t="n">
        <v>300.600882088427</v>
      </c>
      <c r="HY251" s="421" t="n">
        <v>284.002263965588</v>
      </c>
      <c r="HZ251" s="421" t="n">
        <v>287.918693689141</v>
      </c>
      <c r="IA251" s="421" t="n">
        <v>222.958576822871</v>
      </c>
      <c r="IB251" s="421" t="n">
        <v>184.20157293891</v>
      </c>
      <c r="IC251" s="421" t="n">
        <v>189.081565417591</v>
      </c>
      <c r="ID251" s="421" t="n">
        <v>163.801214754874</v>
      </c>
      <c r="IE251" s="421" t="n">
        <v>158.061993594924</v>
      </c>
      <c r="IF251" s="421" t="n">
        <v>158.266480181419</v>
      </c>
      <c r="IG251" s="421" t="n">
        <v>243.57280758728</v>
      </c>
      <c r="IH251" s="421" t="n">
        <v>231.998436832873</v>
      </c>
      <c r="II251" s="421" t="n">
        <v>255.94715707975</v>
      </c>
      <c r="IJ251" s="421" t="n">
        <v>234.844159100197</v>
      </c>
      <c r="IK251" s="421" t="n">
        <v>209.797801324419</v>
      </c>
      <c r="IL251" s="421" t="n">
        <v>201.228310432969</v>
      </c>
      <c r="IM251" s="421" t="n">
        <v>161.574078643865</v>
      </c>
      <c r="IN251" s="421" t="n">
        <v>174.900554578697</v>
      </c>
      <c r="IO251" s="421" t="n">
        <v>190.70842206871</v>
      </c>
      <c r="IP251" s="421" t="n">
        <v>223.021421480828</v>
      </c>
      <c r="IQ251" s="421" t="n">
        <v>178.112115815519</v>
      </c>
      <c r="IR251" s="421" t="n">
        <v>192.362085946812</v>
      </c>
      <c r="IS251" s="421" t="n">
        <v>263.990838282764</v>
      </c>
      <c r="IT251" s="421" t="n">
        <v>214.186942505072</v>
      </c>
      <c r="IU251" s="421" t="n">
        <v>217.077549848807</v>
      </c>
      <c r="IV251" s="421" t="n">
        <v>241.7312145139</v>
      </c>
      <c r="IW251" s="421" t="n">
        <v>244.06962320563</v>
      </c>
      <c r="IX251" s="421" t="n">
        <v>226.619575451476</v>
      </c>
      <c r="IY251" s="421" t="n">
        <v>191.189813858042</v>
      </c>
      <c r="IZ251" s="421" t="n">
        <v>214.674514193114</v>
      </c>
      <c r="JA251" s="421" t="n">
        <v>232.709675902711</v>
      </c>
      <c r="JB251" s="421" t="n">
        <v>245.100511895781</v>
      </c>
      <c r="JC251" s="421" t="n">
        <v>237.507386792225</v>
      </c>
      <c r="JD251" s="421" t="n">
        <v>241.407544465673</v>
      </c>
      <c r="JE251" s="421" t="n">
        <v>259.557690863654</v>
      </c>
      <c r="JF251" s="421" t="n">
        <v>274.991706820982</v>
      </c>
      <c r="JG251" s="421" t="n">
        <v>227.008408649183</v>
      </c>
      <c r="JH251" s="421" t="n">
        <v>263.442649121131</v>
      </c>
      <c r="JI251" s="421" t="n">
        <v>252.636040731541</v>
      </c>
      <c r="JJ251" s="421" t="n">
        <v>212.141534027815</v>
      </c>
      <c r="JK251" s="421" t="n">
        <v>193.994767049946</v>
      </c>
      <c r="JL251" s="421" t="n">
        <v>194.214082915219</v>
      </c>
      <c r="JM251" s="421" t="n">
        <v>202.629695317192</v>
      </c>
      <c r="JN251" s="421" t="n">
        <v>232.898592672026</v>
      </c>
      <c r="JO251" s="421" t="n">
        <v>227.086788889148</v>
      </c>
      <c r="JP251" s="421" t="n">
        <v>234.633969575242</v>
      </c>
      <c r="JQ251" s="421" t="n">
        <v>310.055485318659</v>
      </c>
      <c r="JR251" s="421" t="n">
        <v>306.267005198875</v>
      </c>
      <c r="JS251" s="421" t="n">
        <v>289.318074991575</v>
      </c>
      <c r="JT251" s="421" t="n">
        <v>290.909612757478</v>
      </c>
      <c r="JU251" s="421" t="n">
        <v>268.18681440701</v>
      </c>
      <c r="JV251" s="421" t="n">
        <v>246.387688279222</v>
      </c>
      <c r="JW251" s="421" t="n">
        <v>242.181099632733</v>
      </c>
      <c r="JX251" s="421" t="n">
        <v>255.0995883618</v>
      </c>
      <c r="JY251" s="421" t="n">
        <v>290.312273289598</v>
      </c>
      <c r="JZ251" s="421" t="n">
        <v>292.221200513738</v>
      </c>
      <c r="KA251" s="421" t="n">
        <v>256.41088376504</v>
      </c>
      <c r="KB251" s="421" t="n">
        <v>250.286163358141</v>
      </c>
      <c r="KC251" s="421" t="n">
        <v>383.31117605726</v>
      </c>
      <c r="KD251" s="421" t="n">
        <v>344.956484351907</v>
      </c>
      <c r="KE251" s="421" t="n">
        <v>324.833344256851</v>
      </c>
      <c r="KF251" s="421" t="n">
        <v>296.486258546341</v>
      </c>
      <c r="KG251" s="421" t="n">
        <v>281.525280365385</v>
      </c>
      <c r="KH251" s="421" t="n">
        <v>256.616848680236</v>
      </c>
      <c r="KI251" s="421" t="n">
        <v>280.816939072595</v>
      </c>
      <c r="KJ251" s="421" t="n">
        <v>271.986286822749</v>
      </c>
      <c r="KK251" s="421" t="n">
        <v>291.118281538113</v>
      </c>
      <c r="KL251" s="421" t="n">
        <v>313.912954026699</v>
      </c>
      <c r="KM251" s="421" t="n">
        <v>338.352774410242</v>
      </c>
      <c r="KN251" s="421" t="n">
        <v>324.084558478156</v>
      </c>
      <c r="KO251" s="421" t="n">
        <v>453.763350332882</v>
      </c>
      <c r="KP251" s="421" t="n">
        <v>467.897230571499</v>
      </c>
      <c r="KQ251" s="421" t="n">
        <v>422.070638822541</v>
      </c>
      <c r="KR251" s="421" t="n">
        <v>428.017695046471</v>
      </c>
      <c r="KS251" s="421" t="n">
        <v>511.788424739524</v>
      </c>
      <c r="KT251" s="421" t="n">
        <v>442.966457314616</v>
      </c>
      <c r="KU251" s="421" t="n">
        <v>588.359397044229</v>
      </c>
      <c r="KV251" s="421" t="n">
        <v>707.586965137154</v>
      </c>
      <c r="KW251" s="421" t="n">
        <v>713.517605681277</v>
      </c>
      <c r="KX251" s="421" t="n">
        <v>812.212122657745</v>
      </c>
      <c r="KY251" s="421" t="n">
        <v>803.154288594831</v>
      </c>
      <c r="KZ251" s="421" t="n">
        <v>727.131978969637</v>
      </c>
      <c r="LA251" s="421" t="n">
        <v>873.377459440087</v>
      </c>
      <c r="LB251" s="421" t="n">
        <v>837.253080326993</v>
      </c>
      <c r="LC251" s="421" t="n">
        <v>746.480235140492</v>
      </c>
      <c r="LD251" s="421" t="n">
        <v>783.689607942137</v>
      </c>
      <c r="LE251" s="421" t="n">
        <v>819.495981828685</v>
      </c>
      <c r="LF251" s="421" t="n">
        <v>722.200893120392</v>
      </c>
      <c r="LG251" s="421" t="n">
        <v>631.523418047188</v>
      </c>
      <c r="LH251" s="421" t="n">
        <v>710.045662663344</v>
      </c>
      <c r="LI251" s="421" t="n">
        <v>860.819464033002</v>
      </c>
      <c r="LJ251" s="421" t="n">
        <v>751.371274338482</v>
      </c>
      <c r="LK251" s="421" t="n">
        <v>734.242682902064</v>
      </c>
      <c r="LL251" s="421" t="n">
        <v>738.521266902088</v>
      </c>
      <c r="LM251" s="421" t="n">
        <v>773.594995328313</v>
      </c>
      <c r="LN251" s="421" t="n">
        <v>665.108028374386</v>
      </c>
      <c r="LO251" s="421" t="n">
        <v>629.819461088707</v>
      </c>
      <c r="LP251" s="421" t="n">
        <v>819.757735811421</v>
      </c>
      <c r="LQ251" s="421" t="n">
        <v>842.587192190276</v>
      </c>
      <c r="LR251" s="421" t="n">
        <v>906.587177276575</v>
      </c>
      <c r="LS251" s="421" t="n">
        <v>840.232969314807</v>
      </c>
      <c r="LT251" s="421" t="n">
        <v>859.116911849536</v>
      </c>
      <c r="LU251" s="421" t="n">
        <v>708.31598043544</v>
      </c>
      <c r="LV251" s="421" t="n">
        <v>675.672171400907</v>
      </c>
      <c r="LW251" s="421" t="n">
        <v>645.96101914626</v>
      </c>
      <c r="LX251" s="421" t="n">
        <v>627.653406722287</v>
      </c>
      <c r="LY251" s="421" t="n">
        <v>703.319689727095</v>
      </c>
      <c r="LZ251" s="421" t="n">
        <v>559.873109805166</v>
      </c>
      <c r="MA251" s="421" t="n">
        <v>496.373903191076</v>
      </c>
      <c r="MB251" s="421" t="n">
        <v>704.173329999846</v>
      </c>
      <c r="MC251" s="421" t="n">
        <v>830.81329650323</v>
      </c>
      <c r="MD251" s="421" t="n">
        <v>811.044334080968</v>
      </c>
      <c r="ME251" s="421"/>
      <c r="MF251" s="421"/>
      <c r="MG251" s="421"/>
      <c r="MH251" s="421"/>
      <c r="MI251" s="421"/>
      <c r="MJ251" s="421"/>
      <c r="MK251" s="421"/>
      <c r="ML251" s="421"/>
      <c r="MM251" s="421"/>
      <c r="MN251" s="421"/>
      <c r="MO251" s="421"/>
      <c r="MP251" s="421"/>
      <c r="MQ251" s="421"/>
      <c r="MR251" s="421"/>
      <c r="MS251" s="421"/>
      <c r="MT251" s="421"/>
      <c r="MU251" s="421"/>
      <c r="MV251" s="421"/>
      <c r="MW251" s="421"/>
    </row>
    <row r="252" customFormat="false" ht="15.75" hidden="false" customHeight="false" outlineLevel="0" collapsed="false">
      <c r="A252" s="423" t="s">
        <v>688</v>
      </c>
      <c r="B252" s="421" t="n">
        <v>2.800124</v>
      </c>
      <c r="C252" s="421" t="n">
        <v>3.032951</v>
      </c>
      <c r="D252" s="421" t="n">
        <v>2.255037</v>
      </c>
      <c r="E252" s="421" t="n">
        <v>2.229351</v>
      </c>
      <c r="F252" s="421" t="n">
        <v>2.335649</v>
      </c>
      <c r="G252" s="421" t="n">
        <v>3.246436</v>
      </c>
      <c r="H252" s="421" t="n">
        <v>2.576536</v>
      </c>
      <c r="I252" s="421" t="n">
        <v>2.80542</v>
      </c>
      <c r="J252" s="421" t="n">
        <v>2.864356</v>
      </c>
      <c r="K252" s="421" t="n">
        <v>5.038613</v>
      </c>
      <c r="L252" s="421" t="n">
        <v>5.363392</v>
      </c>
      <c r="M252" s="421" t="n">
        <v>4.594821</v>
      </c>
      <c r="N252" s="421" t="n">
        <v>1.023415</v>
      </c>
      <c r="O252" s="421" t="n">
        <v>0.815644</v>
      </c>
      <c r="P252" s="421" t="n">
        <v>0.882576</v>
      </c>
      <c r="Q252" s="421" t="n">
        <v>0.803547</v>
      </c>
      <c r="R252" s="421" t="n">
        <v>0.874846</v>
      </c>
      <c r="S252" s="421" t="n">
        <v>1.045396</v>
      </c>
      <c r="T252" s="421" t="n">
        <v>0.998138</v>
      </c>
      <c r="U252" s="421" t="n">
        <v>0.964576</v>
      </c>
      <c r="V252" s="421" t="n">
        <v>0.777431</v>
      </c>
      <c r="W252" s="421" t="n">
        <v>1.034908</v>
      </c>
      <c r="X252" s="421" t="n">
        <v>1.07981</v>
      </c>
      <c r="Y252" s="421" t="n">
        <v>1.187454</v>
      </c>
      <c r="Z252" s="421" t="n">
        <v>1.253395</v>
      </c>
      <c r="AA252" s="421" t="n">
        <v>2.38009760224073</v>
      </c>
      <c r="AB252" s="421" t="n">
        <v>2.88951967912924</v>
      </c>
      <c r="AC252" s="421" t="n">
        <v>2.52759061252209</v>
      </c>
      <c r="AD252" s="421" t="n">
        <v>2.62861110053747</v>
      </c>
      <c r="AE252" s="421" t="n">
        <v>2.69322368016642</v>
      </c>
      <c r="AF252" s="421" t="n">
        <v>2.72056248965089</v>
      </c>
      <c r="AG252" s="421" t="n">
        <v>2.40233623878233</v>
      </c>
      <c r="AH252" s="421" t="n">
        <v>2.17071342548967</v>
      </c>
      <c r="AI252" s="421" t="n">
        <v>8.54245364060119</v>
      </c>
      <c r="AJ252" s="421" t="n">
        <v>8.3826380672596</v>
      </c>
      <c r="AK252" s="421" t="n">
        <v>12.1648393281355</v>
      </c>
      <c r="AL252" s="421" t="n">
        <v>11.9351992458767</v>
      </c>
      <c r="AM252" s="421" t="n">
        <v>11.5570774758245</v>
      </c>
      <c r="AN252" s="421" t="n">
        <v>11.6902171448245</v>
      </c>
      <c r="AO252" s="421" t="n">
        <v>12.2882018158069</v>
      </c>
      <c r="AP252" s="421" t="n">
        <v>12.7159154394444</v>
      </c>
      <c r="AQ252" s="421" t="n">
        <v>13.2483254938976</v>
      </c>
      <c r="AR252" s="421" t="n">
        <v>13.7707546558017</v>
      </c>
      <c r="AS252" s="421" t="n">
        <v>12.0776326978636</v>
      </c>
      <c r="AT252" s="421" t="n">
        <v>11.3910424364663</v>
      </c>
      <c r="AU252" s="421" t="n">
        <v>8.791619139</v>
      </c>
      <c r="AV252" s="421" t="n">
        <v>10.0482301530789</v>
      </c>
      <c r="AW252" s="421" t="n">
        <v>9.44239177296906</v>
      </c>
      <c r="AX252" s="421" t="n">
        <v>5.08756609382071</v>
      </c>
      <c r="AY252" s="421" t="n">
        <v>4.33264420935571</v>
      </c>
      <c r="AZ252" s="421" t="n">
        <v>11.3780283938695</v>
      </c>
      <c r="BA252" s="421" t="n">
        <v>34.8980068688974</v>
      </c>
      <c r="BB252" s="421" t="n">
        <v>39.7560430329812</v>
      </c>
      <c r="BC252" s="421" t="n">
        <v>40.0837608853565</v>
      </c>
      <c r="BD252" s="421" t="n">
        <v>39.8518976440472</v>
      </c>
      <c r="BE252" s="421" t="n">
        <v>38.3118233173907</v>
      </c>
      <c r="BF252" s="421" t="n">
        <v>38.8761815777774</v>
      </c>
      <c r="BG252" s="421" t="n">
        <v>40.126534400784</v>
      </c>
      <c r="BH252" s="421" t="n">
        <v>39.2270594101687</v>
      </c>
      <c r="BI252" s="421" t="n">
        <v>41.7924681693167</v>
      </c>
      <c r="BJ252" s="421" t="n">
        <v>43.2984164603173</v>
      </c>
      <c r="BK252" s="421" t="n">
        <v>45.3539440084319</v>
      </c>
      <c r="BL252" s="421" t="n">
        <v>45.5221428832812</v>
      </c>
      <c r="BM252" s="421" t="n">
        <v>44.9864056342006</v>
      </c>
      <c r="BN252" s="421" t="n">
        <v>44.9082367112561</v>
      </c>
      <c r="BO252" s="421" t="n">
        <v>44.3870191352927</v>
      </c>
      <c r="BP252" s="421" t="n">
        <v>43.8666748648581</v>
      </c>
      <c r="BQ252" s="421" t="n">
        <v>43.6466387706069</v>
      </c>
      <c r="BR252" s="421" t="n">
        <v>43.481725870804</v>
      </c>
      <c r="BS252" s="421" t="n">
        <v>43.0995480186801</v>
      </c>
      <c r="BT252" s="421" t="n">
        <v>41.4637501738933</v>
      </c>
      <c r="BU252" s="421" t="n">
        <v>45.4282558044666</v>
      </c>
      <c r="BV252" s="421" t="n">
        <v>46.101545802327</v>
      </c>
      <c r="BW252" s="421" t="n">
        <v>68.8432433190503</v>
      </c>
      <c r="BX252" s="421" t="n">
        <v>80.2474604278534</v>
      </c>
      <c r="BY252" s="421" t="n">
        <v>84.9264917168093</v>
      </c>
      <c r="BZ252" s="421" t="n">
        <v>79.1004484543642</v>
      </c>
      <c r="CA252" s="421" t="n">
        <v>78.7439237108854</v>
      </c>
      <c r="CB252" s="421" t="n">
        <v>85.4467697796769</v>
      </c>
      <c r="CC252" s="421" t="n">
        <v>71.5520216618063</v>
      </c>
      <c r="CD252" s="421" t="n">
        <v>82.9487869836136</v>
      </c>
      <c r="CE252" s="421" t="n">
        <v>84.9429577683245</v>
      </c>
      <c r="CF252" s="421" t="n">
        <v>88.7021295046856</v>
      </c>
      <c r="CG252" s="421" t="n">
        <v>83.70267489529</v>
      </c>
      <c r="CH252" s="421" t="n">
        <v>95.1678529944356</v>
      </c>
      <c r="CI252" s="421" t="n">
        <v>95.0456231844</v>
      </c>
      <c r="CJ252" s="421" t="n">
        <v>94.01127537615</v>
      </c>
      <c r="CK252" s="421" t="n">
        <v>104.381501045</v>
      </c>
      <c r="CL252" s="421" t="n">
        <v>104.893139978</v>
      </c>
      <c r="CM252" s="421" t="n">
        <v>126.08474957633</v>
      </c>
      <c r="CN252" s="421" t="n">
        <v>126.30616427458</v>
      </c>
      <c r="CO252" s="421" t="n">
        <v>0.175607834408193</v>
      </c>
      <c r="CP252" s="421" t="n">
        <v>47.8185361485967</v>
      </c>
      <c r="CQ252" s="421" t="n">
        <v>32.7193587964678</v>
      </c>
      <c r="CR252" s="421" t="n">
        <v>0</v>
      </c>
      <c r="CS252" s="421" t="n">
        <v>0</v>
      </c>
      <c r="CT252" s="421" t="n">
        <v>0</v>
      </c>
      <c r="CU252" s="421" t="n">
        <v>0</v>
      </c>
      <c r="CV252" s="421" t="n">
        <v>0</v>
      </c>
      <c r="CW252" s="421" t="n">
        <v>0</v>
      </c>
      <c r="CX252" s="421" t="n">
        <v>0</v>
      </c>
      <c r="CY252" s="421" t="n">
        <v>0</v>
      </c>
      <c r="CZ252" s="421" t="n">
        <v>0</v>
      </c>
      <c r="DA252" s="421" t="n">
        <v>0</v>
      </c>
      <c r="DB252" s="421" t="n">
        <v>0</v>
      </c>
      <c r="DC252" s="421" t="n">
        <v>0</v>
      </c>
      <c r="DD252" s="421" t="n">
        <v>0</v>
      </c>
      <c r="DE252" s="421" t="n">
        <v>0</v>
      </c>
      <c r="DF252" s="421" t="n">
        <v>0</v>
      </c>
      <c r="DG252" s="421" t="n">
        <v>0</v>
      </c>
      <c r="DH252" s="421" t="n">
        <v>0</v>
      </c>
      <c r="DI252" s="421" t="n">
        <v>0</v>
      </c>
      <c r="DJ252" s="421" t="n">
        <v>0</v>
      </c>
      <c r="DK252" s="421" t="n">
        <v>0</v>
      </c>
      <c r="DL252" s="421" t="n">
        <v>0</v>
      </c>
      <c r="DM252" s="421" t="n">
        <v>0</v>
      </c>
      <c r="DN252" s="421" t="n">
        <v>0</v>
      </c>
      <c r="DO252" s="421" t="n">
        <v>0</v>
      </c>
      <c r="DP252" s="421" t="n">
        <v>0</v>
      </c>
      <c r="DQ252" s="421" t="n">
        <v>0</v>
      </c>
      <c r="DR252" s="421" t="n">
        <v>0</v>
      </c>
      <c r="DS252" s="421" t="n">
        <v>0</v>
      </c>
      <c r="DT252" s="421" t="n">
        <v>0</v>
      </c>
      <c r="DU252" s="421" t="n">
        <v>0</v>
      </c>
      <c r="DV252" s="421" t="n">
        <v>0</v>
      </c>
      <c r="DW252" s="421" t="n">
        <v>0</v>
      </c>
      <c r="DX252" s="421" t="n">
        <v>0</v>
      </c>
      <c r="DY252" s="421" t="n">
        <v>0</v>
      </c>
      <c r="DZ252" s="421" t="n">
        <v>0</v>
      </c>
      <c r="EA252" s="421" t="n">
        <v>0</v>
      </c>
      <c r="EB252" s="421" t="n">
        <v>0</v>
      </c>
      <c r="EC252" s="421" t="n">
        <v>0</v>
      </c>
      <c r="ED252" s="421" t="n">
        <v>0</v>
      </c>
      <c r="EE252" s="421" t="n">
        <v>0</v>
      </c>
      <c r="EF252" s="421" t="n">
        <v>0</v>
      </c>
      <c r="EG252" s="421" t="n">
        <v>0</v>
      </c>
      <c r="EH252" s="421" t="n">
        <v>0</v>
      </c>
      <c r="EI252" s="421" t="n">
        <v>0</v>
      </c>
      <c r="EJ252" s="421" t="n">
        <v>0</v>
      </c>
      <c r="EK252" s="421" t="n">
        <v>0</v>
      </c>
      <c r="EL252" s="421" t="n">
        <v>0</v>
      </c>
      <c r="EM252" s="421" t="n">
        <v>0</v>
      </c>
      <c r="EN252" s="421" t="n">
        <v>0</v>
      </c>
      <c r="EO252" s="421" t="n">
        <v>0</v>
      </c>
      <c r="EP252" s="421" t="n">
        <v>0</v>
      </c>
      <c r="EQ252" s="421" t="n">
        <v>0</v>
      </c>
      <c r="ER252" s="421" t="n">
        <v>0</v>
      </c>
      <c r="ES252" s="421" t="n">
        <v>0</v>
      </c>
      <c r="ET252" s="421" t="n">
        <v>0</v>
      </c>
      <c r="EU252" s="421" t="n">
        <v>0</v>
      </c>
      <c r="EV252" s="421" t="n">
        <v>0</v>
      </c>
      <c r="EW252" s="421" t="n">
        <v>0</v>
      </c>
      <c r="EX252" s="421" t="n">
        <v>0</v>
      </c>
      <c r="EY252" s="421" t="n">
        <v>0</v>
      </c>
      <c r="EZ252" s="421" t="n">
        <v>0</v>
      </c>
      <c r="FA252" s="421" t="n">
        <v>0</v>
      </c>
      <c r="FB252" s="421" t="n">
        <v>0</v>
      </c>
      <c r="FC252" s="421" t="n">
        <v>0</v>
      </c>
      <c r="FD252" s="421" t="n">
        <v>0</v>
      </c>
      <c r="FE252" s="421" t="n">
        <v>0</v>
      </c>
      <c r="FF252" s="421" t="n">
        <v>0</v>
      </c>
      <c r="FG252" s="421" t="n">
        <v>0</v>
      </c>
      <c r="FH252" s="421" t="n">
        <v>0</v>
      </c>
      <c r="FI252" s="421" t="n">
        <v>0</v>
      </c>
      <c r="FJ252" s="421" t="n">
        <v>0</v>
      </c>
      <c r="FK252" s="421" t="n">
        <v>0</v>
      </c>
      <c r="FL252" s="421" t="n">
        <v>0</v>
      </c>
      <c r="FM252" s="421" t="n">
        <v>0</v>
      </c>
      <c r="FN252" s="421" t="n">
        <v>0</v>
      </c>
      <c r="FO252" s="421" t="n">
        <v>0</v>
      </c>
      <c r="FP252" s="421" t="n">
        <v>0</v>
      </c>
      <c r="FQ252" s="421" t="n">
        <v>0</v>
      </c>
      <c r="FR252" s="421" t="n">
        <v>0</v>
      </c>
      <c r="FS252" s="421" t="n">
        <v>0</v>
      </c>
      <c r="FT252" s="421" t="n">
        <v>0</v>
      </c>
      <c r="FU252" s="421" t="n">
        <v>0</v>
      </c>
      <c r="FV252" s="421" t="n">
        <v>0</v>
      </c>
      <c r="FW252" s="421" t="n">
        <v>0</v>
      </c>
      <c r="FX252" s="421" t="n">
        <v>0</v>
      </c>
      <c r="FY252" s="421" t="n">
        <v>6.774805563</v>
      </c>
      <c r="FZ252" s="421" t="n">
        <v>6.986031726</v>
      </c>
      <c r="GA252" s="421" t="n">
        <v>8.049671021</v>
      </c>
      <c r="GB252" s="421" t="n">
        <v>9.147261818</v>
      </c>
      <c r="GC252" s="421" t="n">
        <v>9.147261818</v>
      </c>
      <c r="GD252" s="421" t="n">
        <v>10.512392055</v>
      </c>
      <c r="GE252" s="421" t="n">
        <v>10.512392055</v>
      </c>
      <c r="GF252" s="421" t="n">
        <v>11.644383902</v>
      </c>
      <c r="GG252" s="421" t="n">
        <v>11.97545401</v>
      </c>
      <c r="GH252" s="421" t="n">
        <v>12.355142481</v>
      </c>
      <c r="GI252" s="421" t="n">
        <v>12.355142654</v>
      </c>
      <c r="GJ252" s="421" t="n">
        <v>13.032138269</v>
      </c>
      <c r="GK252" s="421" t="n">
        <v>13.032138269</v>
      </c>
      <c r="GL252" s="421" t="n">
        <v>14.740480298</v>
      </c>
      <c r="GM252" s="421" t="n">
        <v>15.822079298</v>
      </c>
      <c r="GN252" s="421" t="n">
        <v>17.097424503</v>
      </c>
      <c r="GO252" s="421" t="n">
        <v>17.097424503</v>
      </c>
      <c r="GP252" s="421" t="n">
        <v>19.205372925</v>
      </c>
      <c r="GQ252" s="421" t="n">
        <v>19.205372925</v>
      </c>
      <c r="GR252" s="421" t="n">
        <v>19.205372925</v>
      </c>
      <c r="GS252" s="421" t="n">
        <v>20.288555751</v>
      </c>
      <c r="GT252" s="421" t="n">
        <v>20.681005947</v>
      </c>
      <c r="GU252" s="421" t="n">
        <v>20.681005947</v>
      </c>
      <c r="GV252" s="421" t="n">
        <v>20.681005947</v>
      </c>
      <c r="GW252" s="421" t="n">
        <v>20.681005947</v>
      </c>
      <c r="GX252" s="421" t="n">
        <v>20.681005947</v>
      </c>
      <c r="GY252" s="421" t="n">
        <v>21.582481121</v>
      </c>
      <c r="GZ252" s="421" t="n">
        <v>21.582481121</v>
      </c>
      <c r="HA252" s="421" t="n">
        <v>21.582481121</v>
      </c>
      <c r="HB252" s="421" t="n">
        <v>22.352122221</v>
      </c>
      <c r="HC252" s="421" t="n">
        <v>22.352122221</v>
      </c>
      <c r="HD252" s="421" t="n">
        <v>22.352122221</v>
      </c>
      <c r="HE252" s="421" t="n">
        <v>22.352122221</v>
      </c>
      <c r="HF252" s="421" t="n">
        <v>22.352122221</v>
      </c>
      <c r="HG252" s="421" t="n">
        <v>22.352122221</v>
      </c>
      <c r="HH252" s="421" t="n">
        <v>22.352122221</v>
      </c>
      <c r="HI252" s="421" t="n">
        <v>22.352122221</v>
      </c>
      <c r="HJ252" s="421" t="n">
        <v>22.352122221</v>
      </c>
      <c r="HK252" s="421" t="n">
        <v>22.352122221</v>
      </c>
      <c r="HL252" s="421" t="n">
        <v>22.352122221</v>
      </c>
      <c r="HM252" s="421" t="n">
        <v>22.352122221</v>
      </c>
      <c r="HN252" s="421" t="n">
        <v>22.352122221</v>
      </c>
      <c r="HO252" s="421" t="n">
        <v>22.352122221</v>
      </c>
      <c r="HP252" s="421" t="n">
        <v>22.352122221</v>
      </c>
      <c r="HQ252" s="421" t="n">
        <v>21.652122221</v>
      </c>
      <c r="HR252" s="421" t="n">
        <v>21.652122209</v>
      </c>
      <c r="HS252" s="421" t="n">
        <v>21.652122209</v>
      </c>
      <c r="HT252" s="421" t="n">
        <v>21.652122209</v>
      </c>
      <c r="HU252" s="421" t="n">
        <v>21.652122209</v>
      </c>
      <c r="HV252" s="421" t="n">
        <v>21.652122209</v>
      </c>
      <c r="HW252" s="421" t="n">
        <v>21.652122209</v>
      </c>
      <c r="HX252" s="421" t="n">
        <v>21.652122209</v>
      </c>
      <c r="HY252" s="421" t="n">
        <v>21.652122209</v>
      </c>
      <c r="HZ252" s="421" t="n">
        <v>21.652122209</v>
      </c>
      <c r="IA252" s="421" t="n">
        <v>21.652122209</v>
      </c>
      <c r="IB252" s="421" t="n">
        <v>21.652122209</v>
      </c>
      <c r="IC252" s="421" t="n">
        <v>20.047908</v>
      </c>
      <c r="ID252" s="421" t="n">
        <v>18.387908</v>
      </c>
      <c r="IE252" s="421" t="n">
        <v>17.893337295</v>
      </c>
      <c r="IF252" s="421" t="n">
        <v>16.843337357</v>
      </c>
      <c r="IG252" s="421" t="n">
        <v>14.877317062</v>
      </c>
      <c r="IH252" s="421" t="n">
        <v>14.666091062</v>
      </c>
      <c r="II252" s="421" t="n">
        <v>13.204861062</v>
      </c>
      <c r="IJ252" s="421" t="n">
        <v>13.204860639</v>
      </c>
      <c r="IK252" s="421" t="n">
        <v>13.204860639</v>
      </c>
      <c r="IL252" s="421" t="n">
        <v>13.204860639</v>
      </c>
      <c r="IM252" s="421" t="n">
        <v>11.839730402</v>
      </c>
      <c r="IN252" s="421" t="n">
        <v>11.839730402</v>
      </c>
      <c r="IO252" s="421" t="n">
        <v>10.376668273</v>
      </c>
      <c r="IP252" s="421" t="n">
        <v>10.140152178</v>
      </c>
      <c r="IQ252" s="421" t="n">
        <v>9.996979973</v>
      </c>
      <c r="IR252" s="421" t="n">
        <v>9.319984406</v>
      </c>
      <c r="IS252" s="421" t="n">
        <v>9.319984358</v>
      </c>
      <c r="IT252" s="421" t="n">
        <v>7.611642329</v>
      </c>
      <c r="IU252" s="421" t="n">
        <v>6.015143702</v>
      </c>
      <c r="IV252" s="421" t="n">
        <v>5.254698132</v>
      </c>
      <c r="IW252" s="421" t="n">
        <v>5.719594132</v>
      </c>
      <c r="IX252" s="421" t="n">
        <v>4.194990374</v>
      </c>
      <c r="IY252" s="421" t="n">
        <v>3.146749296</v>
      </c>
      <c r="IZ252" s="421" t="n">
        <v>3.146749296</v>
      </c>
      <c r="JA252" s="421" t="n">
        <v>3.146749296</v>
      </c>
      <c r="JB252" s="421" t="n">
        <v>1.6711161</v>
      </c>
      <c r="JC252" s="421" t="n">
        <v>1.6711161</v>
      </c>
      <c r="JD252" s="421" t="n">
        <v>0.7696411</v>
      </c>
      <c r="JE252" s="421" t="n">
        <v>1.67111593</v>
      </c>
      <c r="JF252" s="421" t="n">
        <v>1.67111593</v>
      </c>
      <c r="JG252" s="421" t="n">
        <v>1.67111593</v>
      </c>
      <c r="JH252" s="421" t="n">
        <v>1.67111593</v>
      </c>
      <c r="JI252" s="421" t="n">
        <v>1.67111593</v>
      </c>
      <c r="JJ252" s="421" t="n">
        <v>0.90147483</v>
      </c>
      <c r="JK252" s="421" t="n">
        <v>0.90147483</v>
      </c>
      <c r="JL252" s="421" t="n">
        <v>0.90147483</v>
      </c>
      <c r="JM252" s="421" t="n">
        <v>0</v>
      </c>
      <c r="JN252" s="421" t="n">
        <v>0</v>
      </c>
      <c r="JO252" s="421" t="n">
        <v>0</v>
      </c>
      <c r="JP252" s="421" t="n">
        <v>0</v>
      </c>
      <c r="JQ252" s="421" t="n">
        <v>0</v>
      </c>
      <c r="JR252" s="421" t="n">
        <v>0</v>
      </c>
      <c r="JS252" s="421" t="n">
        <v>0</v>
      </c>
      <c r="JT252" s="421" t="n">
        <v>0</v>
      </c>
      <c r="JU252" s="421" t="n">
        <v>0</v>
      </c>
      <c r="JV252" s="421" t="n">
        <v>0</v>
      </c>
      <c r="JW252" s="421" t="n">
        <v>0</v>
      </c>
      <c r="JX252" s="421" t="n">
        <v>0</v>
      </c>
      <c r="JY252" s="421" t="n">
        <v>0</v>
      </c>
      <c r="JZ252" s="421" t="n">
        <v>0</v>
      </c>
      <c r="KA252" s="421" t="n">
        <v>0</v>
      </c>
      <c r="KB252" s="421" t="n">
        <v>0</v>
      </c>
      <c r="KC252" s="421" t="n">
        <v>0</v>
      </c>
      <c r="KD252" s="421" t="n">
        <v>0</v>
      </c>
      <c r="KE252" s="421" t="n">
        <v>0</v>
      </c>
      <c r="KF252" s="421" t="n">
        <v>0</v>
      </c>
      <c r="KG252" s="421" t="n">
        <v>0</v>
      </c>
      <c r="KH252" s="421" t="n">
        <v>0</v>
      </c>
      <c r="KI252" s="421" t="n">
        <v>0</v>
      </c>
      <c r="KJ252" s="421" t="n">
        <v>0</v>
      </c>
      <c r="KK252" s="421" t="n">
        <v>0</v>
      </c>
      <c r="KL252" s="421" t="n">
        <v>0</v>
      </c>
      <c r="KM252" s="421" t="n">
        <v>0</v>
      </c>
      <c r="KN252" s="421" t="n">
        <v>0</v>
      </c>
      <c r="KO252" s="421" t="n">
        <v>0</v>
      </c>
      <c r="KP252" s="421" t="n">
        <v>0</v>
      </c>
      <c r="KQ252" s="421" t="n">
        <v>0</v>
      </c>
      <c r="KR252" s="421" t="n">
        <v>0</v>
      </c>
      <c r="KS252" s="421" t="n">
        <v>0</v>
      </c>
      <c r="KT252" s="421" t="n">
        <v>0</v>
      </c>
      <c r="KU252" s="421" t="n">
        <v>0</v>
      </c>
      <c r="KV252" s="421" t="n">
        <v>0</v>
      </c>
      <c r="KW252" s="421" t="n">
        <v>0</v>
      </c>
      <c r="KX252" s="421" t="n">
        <v>0</v>
      </c>
      <c r="KY252" s="421" t="n">
        <v>0</v>
      </c>
      <c r="KZ252" s="421" t="n">
        <v>0</v>
      </c>
      <c r="LA252" s="421" t="n">
        <v>0</v>
      </c>
      <c r="LB252" s="421" t="n">
        <v>0</v>
      </c>
      <c r="LC252" s="421" t="n">
        <v>0</v>
      </c>
      <c r="LD252" s="421" t="n">
        <v>0</v>
      </c>
      <c r="LE252" s="421" t="n">
        <v>0</v>
      </c>
      <c r="LF252" s="421" t="n">
        <v>0</v>
      </c>
      <c r="LG252" s="421" t="n">
        <v>0</v>
      </c>
      <c r="LH252" s="421" t="n">
        <v>0</v>
      </c>
      <c r="LI252" s="421" t="n">
        <v>0</v>
      </c>
      <c r="LJ252" s="421" t="n">
        <v>0</v>
      </c>
      <c r="LK252" s="421" t="n">
        <v>0</v>
      </c>
      <c r="LL252" s="421" t="n">
        <v>0</v>
      </c>
      <c r="LM252" s="421" t="n">
        <v>0</v>
      </c>
      <c r="LN252" s="421" t="n">
        <v>0</v>
      </c>
      <c r="LO252" s="421" t="n">
        <v>0</v>
      </c>
      <c r="LP252" s="421" t="n">
        <v>0</v>
      </c>
      <c r="LQ252" s="421" t="n">
        <v>0</v>
      </c>
      <c r="LR252" s="421" t="n">
        <v>0</v>
      </c>
      <c r="LS252" s="421" t="n">
        <v>0</v>
      </c>
      <c r="LT252" s="421" t="n">
        <v>0</v>
      </c>
      <c r="LU252" s="421" t="n">
        <v>0</v>
      </c>
      <c r="LV252" s="421" t="n">
        <v>0</v>
      </c>
      <c r="LW252" s="421" t="n">
        <v>0</v>
      </c>
      <c r="LX252" s="421" t="n">
        <v>0</v>
      </c>
      <c r="LY252" s="421" t="n">
        <v>0</v>
      </c>
      <c r="LZ252" s="421" t="n">
        <v>0</v>
      </c>
      <c r="MA252" s="421" t="n">
        <v>0</v>
      </c>
      <c r="MB252" s="421" t="n">
        <v>0</v>
      </c>
      <c r="MC252" s="421" t="n">
        <v>0</v>
      </c>
      <c r="MD252" s="421" t="n">
        <v>0</v>
      </c>
      <c r="ME252" s="421"/>
      <c r="MF252" s="421"/>
      <c r="MG252" s="421"/>
      <c r="MH252" s="421"/>
      <c r="MI252" s="421"/>
      <c r="MJ252" s="421"/>
      <c r="MK252" s="421"/>
      <c r="ML252" s="421"/>
      <c r="MM252" s="421"/>
      <c r="MN252" s="421"/>
      <c r="MO252" s="421"/>
      <c r="MP252" s="421"/>
      <c r="MQ252" s="421"/>
      <c r="MR252" s="421"/>
      <c r="MS252" s="421"/>
      <c r="MT252" s="421"/>
      <c r="MU252" s="421"/>
      <c r="MV252" s="421"/>
      <c r="MW252" s="421"/>
    </row>
    <row r="253" customFormat="false" ht="15" hidden="false" customHeight="false" outlineLevel="0" collapsed="false">
      <c r="A253" s="424" t="s">
        <v>689</v>
      </c>
      <c r="B253" s="425" t="n">
        <v>0</v>
      </c>
      <c r="C253" s="425" t="n">
        <v>0</v>
      </c>
      <c r="D253" s="425" t="n">
        <v>0</v>
      </c>
      <c r="E253" s="425" t="n">
        <v>0</v>
      </c>
      <c r="F253" s="425" t="n">
        <v>0</v>
      </c>
      <c r="G253" s="425" t="n">
        <v>0</v>
      </c>
      <c r="H253" s="425" t="n">
        <v>0</v>
      </c>
      <c r="I253" s="425" t="n">
        <v>0</v>
      </c>
      <c r="J253" s="425" t="n">
        <v>0</v>
      </c>
      <c r="K253" s="425" t="n">
        <v>0</v>
      </c>
      <c r="L253" s="425" t="n">
        <v>0</v>
      </c>
      <c r="M253" s="425" t="n">
        <v>0</v>
      </c>
      <c r="N253" s="425" t="n">
        <v>0</v>
      </c>
      <c r="O253" s="425" t="n">
        <v>0</v>
      </c>
      <c r="P253" s="425" t="n">
        <v>0</v>
      </c>
      <c r="Q253" s="425" t="n">
        <v>0</v>
      </c>
      <c r="R253" s="425" t="n">
        <v>0</v>
      </c>
      <c r="S253" s="425" t="n">
        <v>0</v>
      </c>
      <c r="T253" s="425" t="n">
        <v>0</v>
      </c>
      <c r="U253" s="425" t="n">
        <v>0</v>
      </c>
      <c r="V253" s="425" t="n">
        <v>0</v>
      </c>
      <c r="W253" s="425" t="n">
        <v>0</v>
      </c>
      <c r="X253" s="425" t="n">
        <v>0</v>
      </c>
      <c r="Y253" s="425" t="n">
        <v>0</v>
      </c>
      <c r="Z253" s="425" t="n">
        <v>0</v>
      </c>
      <c r="AA253" s="425" t="n">
        <v>0</v>
      </c>
      <c r="AB253" s="425" t="n">
        <v>0</v>
      </c>
      <c r="AC253" s="425" t="n">
        <v>0</v>
      </c>
      <c r="AD253" s="425" t="n">
        <v>0</v>
      </c>
      <c r="AE253" s="425" t="n">
        <v>0</v>
      </c>
      <c r="AF253" s="425" t="n">
        <v>0</v>
      </c>
      <c r="AG253" s="425" t="n">
        <v>0</v>
      </c>
      <c r="AH253" s="425" t="n">
        <v>0</v>
      </c>
      <c r="AI253" s="425" t="n">
        <v>0</v>
      </c>
      <c r="AJ253" s="425" t="n">
        <v>0</v>
      </c>
      <c r="AK253" s="425" t="n">
        <v>0</v>
      </c>
      <c r="AL253" s="425" t="n">
        <v>0</v>
      </c>
      <c r="AM253" s="425" t="n">
        <v>0</v>
      </c>
      <c r="AN253" s="425" t="n">
        <v>0</v>
      </c>
      <c r="AO253" s="425" t="n">
        <v>0</v>
      </c>
      <c r="AP253" s="425" t="n">
        <v>0</v>
      </c>
      <c r="AQ253" s="425" t="n">
        <v>0</v>
      </c>
      <c r="AR253" s="425" t="n">
        <v>0</v>
      </c>
      <c r="AS253" s="425" t="n">
        <v>0</v>
      </c>
      <c r="AT253" s="425" t="n">
        <v>0</v>
      </c>
      <c r="AU253" s="425" t="n">
        <v>0</v>
      </c>
      <c r="AV253" s="425" t="n">
        <v>0</v>
      </c>
      <c r="AW253" s="425" t="n">
        <v>0</v>
      </c>
      <c r="AX253" s="425" t="n">
        <v>-0.979676</v>
      </c>
      <c r="AY253" s="425" t="n">
        <v>-1.244219</v>
      </c>
      <c r="AZ253" s="425" t="n">
        <v>-1.214912</v>
      </c>
      <c r="BA253" s="425" t="n">
        <v>-1.508635</v>
      </c>
      <c r="BB253" s="425" t="n">
        <v>-1.062824</v>
      </c>
      <c r="BC253" s="425" t="n">
        <v>-1.14238</v>
      </c>
      <c r="BD253" s="425" t="n">
        <v>-1.846017</v>
      </c>
      <c r="BE253" s="425" t="n">
        <v>-1.845532</v>
      </c>
      <c r="BF253" s="425" t="n">
        <v>-1.885685</v>
      </c>
      <c r="BG253" s="425" t="n">
        <v>-1.797948</v>
      </c>
      <c r="BH253" s="425" t="n">
        <v>-2.310621</v>
      </c>
      <c r="BI253" s="425" t="n">
        <v>-1.759318</v>
      </c>
      <c r="BJ253" s="425" t="n">
        <v>-1.48468</v>
      </c>
      <c r="BK253" s="425" t="n">
        <v>-1.44828</v>
      </c>
      <c r="BL253" s="425" t="n">
        <v>-1.409093</v>
      </c>
      <c r="BM253" s="425" t="n">
        <v>-1.6709</v>
      </c>
      <c r="BN253" s="425" t="n">
        <v>-0.75504</v>
      </c>
      <c r="BO253" s="425" t="n">
        <v>-0.640418</v>
      </c>
      <c r="BP253" s="425" t="n">
        <v>-1.11272</v>
      </c>
      <c r="BQ253" s="425" t="n">
        <v>-1.18557</v>
      </c>
      <c r="BR253" s="425" t="n">
        <v>-1.412301</v>
      </c>
      <c r="BS253" s="425" t="n">
        <v>-1.32687</v>
      </c>
      <c r="BT253" s="425" t="n">
        <v>-0.7571</v>
      </c>
      <c r="BU253" s="425" t="n">
        <v>-1.134816</v>
      </c>
      <c r="BV253" s="425" t="n">
        <v>-1.07149</v>
      </c>
      <c r="BW253" s="425" t="n">
        <v>-0.97943</v>
      </c>
      <c r="BX253" s="425" t="n">
        <v>-1.13184</v>
      </c>
      <c r="BY253" s="425" t="n">
        <v>-0.943</v>
      </c>
      <c r="BZ253" s="425" t="n">
        <v>-0.95864</v>
      </c>
      <c r="CA253" s="425" t="n">
        <v>-0.95864</v>
      </c>
      <c r="CB253" s="425" t="n">
        <v>-0.94748</v>
      </c>
      <c r="CC253" s="425" t="n">
        <v>-1.054963</v>
      </c>
      <c r="CD253" s="425" t="n">
        <v>-0.83519</v>
      </c>
      <c r="CE253" s="425" t="n">
        <v>-0.82003</v>
      </c>
      <c r="CF253" s="425" t="n">
        <v>-1.37269</v>
      </c>
      <c r="CG253" s="425" t="n">
        <v>-1.31665</v>
      </c>
      <c r="CH253" s="425" t="n">
        <v>-0.95444</v>
      </c>
      <c r="CI253" s="425" t="n">
        <v>-0.82759</v>
      </c>
      <c r="CJ253" s="425" t="n">
        <v>-1.03842</v>
      </c>
      <c r="CK253" s="425" t="n">
        <v>-0.92583</v>
      </c>
      <c r="CL253" s="425" t="n">
        <v>-0.84939</v>
      </c>
      <c r="CM253" s="425" t="n">
        <v>-0.65934</v>
      </c>
      <c r="CN253" s="425" t="n">
        <v>-0.88165</v>
      </c>
      <c r="CO253" s="425" t="n">
        <v>-0.88423</v>
      </c>
      <c r="CP253" s="425" t="n">
        <v>-0.76915</v>
      </c>
      <c r="CQ253" s="425" t="n">
        <v>-0.96529</v>
      </c>
      <c r="CR253" s="425" t="n">
        <v>-0.92144</v>
      </c>
      <c r="CS253" s="425" t="n">
        <v>-0.92107</v>
      </c>
      <c r="CT253" s="425" t="n">
        <v>-0.90911</v>
      </c>
      <c r="CU253" s="425" t="n">
        <v>-0.89392</v>
      </c>
      <c r="CV253" s="425" t="n">
        <v>-0.81311</v>
      </c>
      <c r="CW253" s="425" t="n">
        <v>-0.80956</v>
      </c>
      <c r="CX253" s="425" t="n">
        <v>-0.79478</v>
      </c>
      <c r="CY253" s="425" t="n">
        <v>-0.79303</v>
      </c>
      <c r="CZ253" s="425" t="n">
        <v>-1.01663</v>
      </c>
      <c r="DA253" s="425" t="n">
        <v>-0.97143</v>
      </c>
      <c r="DB253" s="425" t="n">
        <v>-0.74999</v>
      </c>
      <c r="DC253" s="425" t="n">
        <v>-0.64435</v>
      </c>
      <c r="DD253" s="425" t="n">
        <v>-0.66219</v>
      </c>
      <c r="DE253" s="425" t="n">
        <v>-0.6444</v>
      </c>
      <c r="DF253" s="425" t="n">
        <v>-1.09218</v>
      </c>
      <c r="DG253" s="425" t="n">
        <v>-1.08763</v>
      </c>
      <c r="DH253" s="425" t="n">
        <v>-1.13338</v>
      </c>
      <c r="DI253" s="425" t="n">
        <v>-1.03696</v>
      </c>
      <c r="DJ253" s="425" t="n">
        <v>-1.1</v>
      </c>
      <c r="DK253" s="425" t="n">
        <v>-1.16588</v>
      </c>
      <c r="DL253" s="425" t="n">
        <v>-1.10571</v>
      </c>
      <c r="DM253" s="425" t="n">
        <v>-1.09575</v>
      </c>
      <c r="DN253" s="425" t="n">
        <v>-1.16064</v>
      </c>
      <c r="DO253" s="425" t="n">
        <v>-1.1</v>
      </c>
      <c r="DP253" s="425" t="n">
        <v>-1.21376</v>
      </c>
      <c r="DQ253" s="425" t="n">
        <v>-0.81465</v>
      </c>
      <c r="DR253" s="425" t="n">
        <v>-0.8</v>
      </c>
      <c r="DS253" s="425" t="n">
        <v>-0.683</v>
      </c>
      <c r="DT253" s="425" t="n">
        <v>-0.64348</v>
      </c>
      <c r="DU253" s="425" t="n">
        <v>-0.76041</v>
      </c>
      <c r="DV253" s="425" t="n">
        <v>-0.80852</v>
      </c>
      <c r="DW253" s="425" t="n">
        <v>-0.62039</v>
      </c>
      <c r="DX253" s="425" t="n">
        <v>-0.97408</v>
      </c>
      <c r="DY253" s="425" t="n">
        <v>-0.06635</v>
      </c>
      <c r="DZ253" s="425" t="n">
        <v>-0.08217</v>
      </c>
      <c r="EA253" s="425" t="n">
        <v>-0.62951</v>
      </c>
      <c r="EB253" s="425" t="n">
        <v>-0.68938</v>
      </c>
      <c r="EC253" s="425" t="n">
        <v>-0.51623</v>
      </c>
      <c r="ED253" s="425" t="n">
        <v>-0.52675</v>
      </c>
      <c r="EE253" s="425" t="n">
        <v>-0.44485</v>
      </c>
      <c r="EF253" s="425" t="n">
        <v>-0.48237</v>
      </c>
      <c r="EG253" s="425" t="n">
        <v>-0.50717</v>
      </c>
      <c r="EH253" s="425" t="n">
        <v>-0.48487</v>
      </c>
      <c r="EI253" s="425" t="n">
        <v>-0.45199</v>
      </c>
      <c r="EJ253" s="425" t="n">
        <v>-0.5735</v>
      </c>
      <c r="EK253" s="425" t="n">
        <v>-0.93541</v>
      </c>
      <c r="EL253" s="425" t="n">
        <v>-0.93541</v>
      </c>
      <c r="EM253" s="425" t="n">
        <v>-0.6</v>
      </c>
      <c r="EN253" s="425" t="n">
        <v>-1.96811</v>
      </c>
      <c r="EO253" s="425" t="n">
        <v>-1.96811</v>
      </c>
      <c r="EP253" s="425" t="n">
        <v>-1.98993</v>
      </c>
      <c r="EQ253" s="425" t="n">
        <v>-0.33614</v>
      </c>
      <c r="ER253" s="425" t="n">
        <v>-0.46654</v>
      </c>
      <c r="ES253" s="425" t="n">
        <v>-0.45806</v>
      </c>
      <c r="ET253" s="425" t="n">
        <v>-0.46869</v>
      </c>
      <c r="EU253" s="425" t="n">
        <v>-0.46869</v>
      </c>
      <c r="EV253" s="425" t="n">
        <v>-0.92574</v>
      </c>
      <c r="EW253" s="425" t="n">
        <v>-1.95638</v>
      </c>
      <c r="EX253" s="425" t="n">
        <v>-1.76116</v>
      </c>
      <c r="EY253" s="425" t="n">
        <v>-2.3106</v>
      </c>
      <c r="EZ253" s="425" t="n">
        <v>-1.42519</v>
      </c>
      <c r="FA253" s="425" t="n">
        <v>-1.26764</v>
      </c>
      <c r="FB253" s="425" t="n">
        <v>-0.85178</v>
      </c>
      <c r="FC253" s="425" t="n">
        <v>-0.86603</v>
      </c>
      <c r="FD253" s="425" t="n">
        <v>-0.20977</v>
      </c>
      <c r="FE253" s="425" t="n">
        <v>-0.29546</v>
      </c>
      <c r="FF253" s="425" t="n">
        <v>-0.29546</v>
      </c>
      <c r="FG253" s="425" t="n">
        <v>-0.54889</v>
      </c>
      <c r="FH253" s="425" t="n">
        <v>-0.54889</v>
      </c>
      <c r="FI253" s="425" t="n">
        <v>-0.23957</v>
      </c>
      <c r="FJ253" s="425" t="n">
        <v>-0.25282</v>
      </c>
      <c r="FK253" s="425" t="n">
        <v>-0.25282</v>
      </c>
      <c r="FL253" s="425" t="n">
        <v>-0.25282</v>
      </c>
      <c r="FM253" s="425" t="n">
        <v>-0.6377</v>
      </c>
      <c r="FN253" s="425" t="n">
        <v>-0.44323</v>
      </c>
      <c r="FO253" s="425" t="n">
        <v>-0.42131</v>
      </c>
      <c r="FP253" s="425" t="n">
        <v>-0.36352</v>
      </c>
      <c r="FQ253" s="425" t="n">
        <v>-0.4158</v>
      </c>
      <c r="FR253" s="425" t="n">
        <v>-0.63034</v>
      </c>
      <c r="FS253" s="425" t="n">
        <v>-0.6</v>
      </c>
      <c r="FT253" s="425" t="n">
        <v>-0.6</v>
      </c>
      <c r="FU253" s="425" t="n">
        <v>-1.93086</v>
      </c>
      <c r="FV253" s="425" t="n">
        <v>-1.9</v>
      </c>
      <c r="FW253" s="425" t="n">
        <v>-1.9</v>
      </c>
      <c r="FX253" s="425" t="n">
        <v>-1.9</v>
      </c>
      <c r="FY253" s="425" t="n">
        <v>-1.9</v>
      </c>
      <c r="FZ253" s="425" t="n">
        <v>-1.9</v>
      </c>
      <c r="GA253" s="425" t="n">
        <v>-1.9</v>
      </c>
      <c r="GB253" s="425" t="n">
        <v>-1.94622</v>
      </c>
      <c r="GC253" s="425" t="n">
        <v>-1.9524</v>
      </c>
      <c r="GD253" s="425" t="n">
        <v>-1.9</v>
      </c>
      <c r="GE253" s="425" t="n">
        <v>-4.3</v>
      </c>
      <c r="GF253" s="425" t="n">
        <v>-4.3</v>
      </c>
      <c r="GG253" s="425" t="n">
        <v>-4.3</v>
      </c>
      <c r="GH253" s="425" t="n">
        <v>-4.3</v>
      </c>
      <c r="GI253" s="425" t="n">
        <v>-0.57459</v>
      </c>
      <c r="GJ253" s="425" t="n">
        <v>-0.57459</v>
      </c>
      <c r="GK253" s="425" t="n">
        <v>-0.75542</v>
      </c>
      <c r="GL253" s="425" t="n">
        <v>-0.603</v>
      </c>
      <c r="GM253" s="425" t="n">
        <v>-0.57281</v>
      </c>
      <c r="GN253" s="425" t="n">
        <v>-0.56422</v>
      </c>
      <c r="GO253" s="425" t="n">
        <v>-0.53461</v>
      </c>
      <c r="GP253" s="425" t="n">
        <v>-0.58143</v>
      </c>
      <c r="GQ253" s="425" t="n">
        <v>-0.58582</v>
      </c>
      <c r="GR253" s="425" t="n">
        <v>-0.82454</v>
      </c>
      <c r="GS253" s="425" t="n">
        <v>-0.80568</v>
      </c>
      <c r="GT253" s="425" t="n">
        <v>-0.79904</v>
      </c>
      <c r="GU253" s="425" t="n">
        <v>-0.87226</v>
      </c>
      <c r="GV253" s="425" t="n">
        <v>-0.9896</v>
      </c>
      <c r="GW253" s="425" t="n">
        <v>-1.03323</v>
      </c>
      <c r="GX253" s="425" t="n">
        <v>-1.22868</v>
      </c>
      <c r="GY253" s="425" t="n">
        <v>-1.56411</v>
      </c>
      <c r="GZ253" s="425" t="n">
        <v>-1.57811</v>
      </c>
      <c r="HA253" s="425" t="n">
        <v>-1.57811</v>
      </c>
      <c r="HB253" s="425" t="n">
        <v>-2.2182</v>
      </c>
      <c r="HC253" s="425" t="n">
        <v>-2.2</v>
      </c>
      <c r="HD253" s="425" t="n">
        <v>-2.14412</v>
      </c>
      <c r="HE253" s="425" t="n">
        <v>-2.1761</v>
      </c>
      <c r="HF253" s="425" t="n">
        <v>-2.11344</v>
      </c>
      <c r="HG253" s="425" t="n">
        <v>-2.13065</v>
      </c>
      <c r="HH253" s="425" t="n">
        <v>-2.25891</v>
      </c>
      <c r="HI253" s="425" t="n">
        <v>-2.25891</v>
      </c>
      <c r="HJ253" s="425" t="n">
        <v>-2.75569</v>
      </c>
      <c r="HK253" s="425" t="n">
        <v>-2.75532</v>
      </c>
      <c r="HL253" s="425" t="n">
        <v>-2.75532</v>
      </c>
      <c r="HM253" s="425" t="n">
        <v>-2.99108</v>
      </c>
      <c r="HN253" s="425" t="n">
        <v>-2.99384</v>
      </c>
      <c r="HO253" s="425" t="n">
        <v>-3.01905</v>
      </c>
      <c r="HP253" s="425" t="n">
        <v>-4.65707</v>
      </c>
      <c r="HQ253" s="425" t="n">
        <v>-4.71464</v>
      </c>
      <c r="HR253" s="425" t="n">
        <v>-4.71464</v>
      </c>
      <c r="HS253" s="425" t="n">
        <v>-4.6947</v>
      </c>
      <c r="HT253" s="425" t="n">
        <v>-4.7295</v>
      </c>
      <c r="HU253" s="425" t="n">
        <v>-4.78789</v>
      </c>
      <c r="HV253" s="425" t="n">
        <v>-4.80054</v>
      </c>
      <c r="HW253" s="425" t="n">
        <v>-5.74756</v>
      </c>
      <c r="HX253" s="425" t="n">
        <v>-5.74756</v>
      </c>
      <c r="HY253" s="425" t="n">
        <v>0</v>
      </c>
      <c r="HZ253" s="425" t="n">
        <v>0</v>
      </c>
      <c r="IA253" s="425" t="n">
        <v>0</v>
      </c>
      <c r="IB253" s="425" t="n">
        <v>0</v>
      </c>
      <c r="IC253" s="425" t="n">
        <v>0</v>
      </c>
      <c r="ID253" s="425" t="n">
        <v>0</v>
      </c>
      <c r="IE253" s="425" t="n">
        <v>0</v>
      </c>
      <c r="IF253" s="425" t="n">
        <v>0</v>
      </c>
      <c r="IG253" s="425" t="n">
        <v>0</v>
      </c>
      <c r="IH253" s="425" t="n">
        <v>0</v>
      </c>
      <c r="II253" s="425" t="n">
        <v>0</v>
      </c>
      <c r="IJ253" s="425" t="n">
        <v>0</v>
      </c>
      <c r="IK253" s="425" t="n">
        <v>0</v>
      </c>
      <c r="IL253" s="425" t="n">
        <v>0</v>
      </c>
      <c r="IM253" s="425" t="n">
        <v>0</v>
      </c>
      <c r="IN253" s="425" t="n">
        <v>0</v>
      </c>
      <c r="IO253" s="425" t="n">
        <v>0</v>
      </c>
      <c r="IP253" s="425" t="n">
        <v>0</v>
      </c>
      <c r="IQ253" s="425" t="n">
        <v>0</v>
      </c>
      <c r="IR253" s="425" t="n">
        <v>0</v>
      </c>
      <c r="IS253" s="425" t="n">
        <v>0</v>
      </c>
      <c r="IT253" s="425" t="n">
        <v>0</v>
      </c>
      <c r="IU253" s="425" t="n">
        <v>0</v>
      </c>
      <c r="IV253" s="425" t="n">
        <v>0</v>
      </c>
      <c r="IW253" s="425" t="n">
        <v>0</v>
      </c>
      <c r="IX253" s="425" t="n">
        <v>0</v>
      </c>
      <c r="IY253" s="425" t="n">
        <v>0</v>
      </c>
      <c r="IZ253" s="425" t="n">
        <v>0</v>
      </c>
      <c r="JA253" s="425" t="n">
        <v>0</v>
      </c>
      <c r="JB253" s="425" t="n">
        <v>0</v>
      </c>
      <c r="JC253" s="425" t="n">
        <v>0</v>
      </c>
      <c r="JD253" s="425" t="n">
        <v>0</v>
      </c>
      <c r="JE253" s="425" t="n">
        <v>0</v>
      </c>
      <c r="JF253" s="425" t="n">
        <v>0</v>
      </c>
      <c r="JG253" s="425" t="n">
        <v>0</v>
      </c>
      <c r="JH253" s="425" t="n">
        <v>0</v>
      </c>
      <c r="JI253" s="425" t="n">
        <v>0</v>
      </c>
      <c r="JJ253" s="425" t="n">
        <v>0</v>
      </c>
      <c r="JK253" s="425" t="n">
        <v>0</v>
      </c>
      <c r="JL253" s="425" t="n">
        <v>0</v>
      </c>
      <c r="JM253" s="425" t="n">
        <v>0</v>
      </c>
      <c r="JN253" s="425" t="n">
        <v>0</v>
      </c>
      <c r="JO253" s="425" t="n">
        <v>0</v>
      </c>
      <c r="JP253" s="425" t="n">
        <v>0</v>
      </c>
      <c r="JQ253" s="425" t="n">
        <v>0</v>
      </c>
      <c r="JR253" s="425" t="n">
        <v>0</v>
      </c>
      <c r="JS253" s="425" t="n">
        <v>0</v>
      </c>
      <c r="JT253" s="425" t="n">
        <v>0</v>
      </c>
      <c r="JU253" s="425" t="n">
        <v>0</v>
      </c>
      <c r="JV253" s="425" t="n">
        <v>0</v>
      </c>
      <c r="JW253" s="425" t="n">
        <v>0</v>
      </c>
      <c r="JX253" s="425" t="n">
        <v>0</v>
      </c>
      <c r="JY253" s="425" t="n">
        <v>0</v>
      </c>
      <c r="JZ253" s="425" t="n">
        <v>0</v>
      </c>
      <c r="KA253" s="425" t="n">
        <v>0</v>
      </c>
      <c r="KB253" s="425" t="n">
        <v>0</v>
      </c>
      <c r="KC253" s="425" t="n">
        <v>0</v>
      </c>
      <c r="KD253" s="425" t="n">
        <v>0</v>
      </c>
      <c r="KE253" s="425" t="n">
        <v>0</v>
      </c>
      <c r="KF253" s="425" t="n">
        <v>0</v>
      </c>
      <c r="KG253" s="425" t="n">
        <v>0</v>
      </c>
      <c r="KH253" s="425" t="n">
        <v>0</v>
      </c>
      <c r="KI253" s="425" t="n">
        <v>0</v>
      </c>
      <c r="KJ253" s="425" t="n">
        <v>0</v>
      </c>
      <c r="KK253" s="425" t="n">
        <v>0</v>
      </c>
      <c r="KL253" s="425" t="n">
        <v>0</v>
      </c>
      <c r="KM253" s="425" t="n">
        <v>0</v>
      </c>
      <c r="KN253" s="425" t="n">
        <v>0</v>
      </c>
      <c r="KO253" s="425" t="n">
        <v>0</v>
      </c>
      <c r="KP253" s="425" t="n">
        <v>0</v>
      </c>
      <c r="KQ253" s="425" t="n">
        <v>0</v>
      </c>
      <c r="KR253" s="425" t="n">
        <v>0</v>
      </c>
      <c r="KS253" s="425" t="n">
        <v>0</v>
      </c>
      <c r="KT253" s="425" t="n">
        <v>0</v>
      </c>
      <c r="KU253" s="425" t="n">
        <v>0</v>
      </c>
      <c r="KV253" s="425" t="n">
        <v>0</v>
      </c>
      <c r="KW253" s="425" t="n">
        <v>0</v>
      </c>
      <c r="KX253" s="425" t="n">
        <v>0</v>
      </c>
      <c r="KY253" s="425" t="n">
        <v>0</v>
      </c>
      <c r="KZ253" s="425" t="n">
        <v>0</v>
      </c>
      <c r="LA253" s="425" t="n">
        <v>0</v>
      </c>
      <c r="LB253" s="425" t="n">
        <v>0</v>
      </c>
      <c r="LC253" s="425" t="n">
        <v>0</v>
      </c>
      <c r="LD253" s="425" t="n">
        <v>0</v>
      </c>
      <c r="LE253" s="425" t="n">
        <v>0</v>
      </c>
      <c r="LF253" s="425" t="n">
        <v>0</v>
      </c>
      <c r="LG253" s="425" t="n">
        <v>0</v>
      </c>
      <c r="LH253" s="425" t="n">
        <v>0</v>
      </c>
      <c r="LI253" s="425" t="n">
        <v>0</v>
      </c>
      <c r="LJ253" s="425" t="n">
        <v>0</v>
      </c>
      <c r="LK253" s="425" t="n">
        <v>0</v>
      </c>
      <c r="LL253" s="425" t="n">
        <v>0</v>
      </c>
      <c r="LM253" s="425" t="n">
        <v>0</v>
      </c>
      <c r="LN253" s="425" t="n">
        <v>0</v>
      </c>
      <c r="LO253" s="425" t="n">
        <v>0</v>
      </c>
      <c r="LP253" s="425" t="n">
        <v>0</v>
      </c>
      <c r="LQ253" s="425" t="n">
        <v>0</v>
      </c>
      <c r="LR253" s="425" t="n">
        <v>0</v>
      </c>
      <c r="LS253" s="425" t="n">
        <v>0</v>
      </c>
      <c r="LT253" s="425" t="n">
        <v>0</v>
      </c>
      <c r="LU253" s="425" t="n">
        <v>0</v>
      </c>
      <c r="LV253" s="425" t="n">
        <v>0</v>
      </c>
      <c r="LW253" s="425" t="n">
        <v>0</v>
      </c>
      <c r="LX253" s="425" t="n">
        <v>0</v>
      </c>
      <c r="LY253" s="425" t="n">
        <v>0</v>
      </c>
      <c r="LZ253" s="425" t="n">
        <v>0</v>
      </c>
      <c r="MA253" s="425" t="n">
        <v>0</v>
      </c>
      <c r="MB253" s="425" t="n">
        <v>0</v>
      </c>
      <c r="MC253" s="425" t="n">
        <v>0</v>
      </c>
      <c r="MD253" s="425" t="n">
        <v>0</v>
      </c>
      <c r="ME253" s="425"/>
      <c r="MF253" s="425"/>
      <c r="MG253" s="425"/>
      <c r="MH253" s="425"/>
      <c r="MI253" s="425"/>
      <c r="MJ253" s="425"/>
      <c r="MK253" s="425"/>
      <c r="ML253" s="425"/>
      <c r="MM253" s="425"/>
      <c r="MN253" s="425"/>
      <c r="MO253" s="425"/>
      <c r="MP253" s="425"/>
      <c r="MQ253" s="425"/>
      <c r="MR253" s="425"/>
      <c r="MS253" s="425"/>
      <c r="MT253" s="425"/>
      <c r="MU253" s="425"/>
      <c r="MV253" s="425"/>
      <c r="MW253" s="425"/>
    </row>
    <row r="254" customFormat="false" ht="15" hidden="false" customHeight="false" outlineLevel="0" collapsed="false">
      <c r="A254" s="424" t="s">
        <v>690</v>
      </c>
      <c r="B254" s="421" t="n">
        <v>1.2353</v>
      </c>
      <c r="C254" s="421" t="n">
        <v>1.5097</v>
      </c>
      <c r="D254" s="421" t="n">
        <v>1.081</v>
      </c>
      <c r="E254" s="421" t="n">
        <v>1.057</v>
      </c>
      <c r="F254" s="421" t="n">
        <v>0.932</v>
      </c>
      <c r="G254" s="421" t="n">
        <v>0.948</v>
      </c>
      <c r="H254" s="421" t="n">
        <v>1.259</v>
      </c>
      <c r="I254" s="421" t="n">
        <v>0.93</v>
      </c>
      <c r="J254" s="421" t="n">
        <v>0.8883</v>
      </c>
      <c r="K254" s="421" t="n">
        <v>0.9353</v>
      </c>
      <c r="L254" s="421" t="n">
        <v>1.045</v>
      </c>
      <c r="M254" s="421" t="n">
        <v>1.1158</v>
      </c>
      <c r="N254" s="421" t="n">
        <v>1.128</v>
      </c>
      <c r="O254" s="421" t="n">
        <v>1.0807</v>
      </c>
      <c r="P254" s="421" t="n">
        <v>1.1261</v>
      </c>
      <c r="Q254" s="421" t="n">
        <v>1.0432</v>
      </c>
      <c r="R254" s="421" t="n">
        <v>1.0552</v>
      </c>
      <c r="S254" s="421" t="n">
        <v>1.032</v>
      </c>
      <c r="T254" s="421" t="n">
        <v>0.917</v>
      </c>
      <c r="U254" s="421" t="n">
        <v>0.951</v>
      </c>
      <c r="V254" s="421" t="n">
        <v>0.903</v>
      </c>
      <c r="W254" s="421" t="n">
        <v>0.9039</v>
      </c>
      <c r="X254" s="421" t="n">
        <v>0.8898</v>
      </c>
      <c r="Y254" s="421" t="n">
        <v>0.9295</v>
      </c>
      <c r="Z254" s="421" t="n">
        <v>1.0145</v>
      </c>
      <c r="AA254" s="421" t="n">
        <v>0.9555</v>
      </c>
      <c r="AB254" s="421" t="n">
        <v>0.9975</v>
      </c>
      <c r="AC254" s="421" t="n">
        <v>0.9265</v>
      </c>
      <c r="AD254" s="421" t="n">
        <v>0.813</v>
      </c>
      <c r="AE254" s="421" t="n">
        <v>0.7442</v>
      </c>
      <c r="AF254" s="421" t="n">
        <v>0.7751</v>
      </c>
      <c r="AG254" s="421" t="n">
        <v>0.8919</v>
      </c>
      <c r="AH254" s="421" t="n">
        <v>0.7495</v>
      </c>
      <c r="AI254" s="421" t="n">
        <v>0.7495</v>
      </c>
      <c r="AJ254" s="421" t="n">
        <v>0.8205</v>
      </c>
      <c r="AK254" s="421" t="n">
        <v>0.7443</v>
      </c>
      <c r="AL254" s="421" t="n">
        <v>0.75859</v>
      </c>
      <c r="AM254" s="421" t="n">
        <v>0.771633</v>
      </c>
      <c r="AN254" s="421" t="n">
        <v>1.54739</v>
      </c>
      <c r="AO254" s="421" t="n">
        <v>0.862963</v>
      </c>
      <c r="AP254" s="421" t="n">
        <v>0.863997</v>
      </c>
      <c r="AQ254" s="421" t="n">
        <v>0.787964</v>
      </c>
      <c r="AR254" s="421" t="n">
        <v>0.891728</v>
      </c>
      <c r="AS254" s="421" t="n">
        <v>0.927696</v>
      </c>
      <c r="AT254" s="421" t="n">
        <v>1.178693</v>
      </c>
      <c r="AU254" s="421" t="n">
        <v>1.446676</v>
      </c>
      <c r="AV254" s="421" t="n">
        <v>1.099944</v>
      </c>
      <c r="AW254" s="421" t="n">
        <v>1.150777</v>
      </c>
      <c r="AX254" s="421" t="n">
        <v>0.808076</v>
      </c>
      <c r="AY254" s="421" t="n">
        <v>0.872157</v>
      </c>
      <c r="AZ254" s="421" t="n">
        <v>1.036515</v>
      </c>
      <c r="BA254" s="421" t="n">
        <v>0.953323</v>
      </c>
      <c r="BB254" s="421" t="n">
        <v>0.903384</v>
      </c>
      <c r="BC254" s="421" t="n">
        <v>1.045329</v>
      </c>
      <c r="BD254" s="421" t="n">
        <v>0.973969</v>
      </c>
      <c r="BE254" s="421" t="n">
        <v>0.417529</v>
      </c>
      <c r="BF254" s="421" t="n">
        <v>0.676137</v>
      </c>
      <c r="BG254" s="421" t="n">
        <v>0.606512</v>
      </c>
      <c r="BH254" s="421" t="n">
        <v>0.263609</v>
      </c>
      <c r="BI254" s="421" t="n">
        <v>0.806035</v>
      </c>
      <c r="BJ254" s="421" t="n">
        <v>0.54</v>
      </c>
      <c r="BK254" s="421" t="n">
        <v>0.56</v>
      </c>
      <c r="BL254" s="421" t="n">
        <v>1.180785</v>
      </c>
      <c r="BM254" s="421" t="n">
        <v>0.62</v>
      </c>
      <c r="BN254" s="421" t="n">
        <v>0.94</v>
      </c>
      <c r="BO254" s="421" t="n">
        <v>1.09426</v>
      </c>
      <c r="BP254" s="421" t="n">
        <v>0.9494</v>
      </c>
      <c r="BQ254" s="421" t="n">
        <v>0.9394</v>
      </c>
      <c r="BR254" s="421" t="n">
        <v>0.832666</v>
      </c>
      <c r="BS254" s="421" t="n">
        <v>0.8094</v>
      </c>
      <c r="BT254" s="421" t="n">
        <v>0.7203</v>
      </c>
      <c r="BU254" s="421" t="n">
        <v>0.828029</v>
      </c>
      <c r="BV254" s="421" t="n">
        <v>0.819923</v>
      </c>
      <c r="BW254" s="421" t="n">
        <v>0.808034</v>
      </c>
      <c r="BX254" s="421" t="n">
        <v>1.241412</v>
      </c>
      <c r="BY254" s="421" t="n">
        <v>1.181137</v>
      </c>
      <c r="BZ254" s="421" t="n">
        <v>1.235002</v>
      </c>
      <c r="CA254" s="421" t="n">
        <v>1.139</v>
      </c>
      <c r="CB254" s="421" t="n">
        <v>1.04675</v>
      </c>
      <c r="CC254" s="421" t="n">
        <v>1.02882</v>
      </c>
      <c r="CD254" s="421" t="n">
        <v>1.12865</v>
      </c>
      <c r="CE254" s="421" t="n">
        <v>1.07115</v>
      </c>
      <c r="CF254" s="421" t="n">
        <v>1.21234</v>
      </c>
      <c r="CG254" s="421" t="n">
        <v>0.97066</v>
      </c>
      <c r="CH254" s="421" t="n">
        <v>0.97774</v>
      </c>
      <c r="CI254" s="421" t="n">
        <v>1.89359</v>
      </c>
      <c r="CJ254" s="421" t="n">
        <v>1.87798</v>
      </c>
      <c r="CK254" s="421" t="n">
        <v>1.65032</v>
      </c>
      <c r="CL254" s="421" t="n">
        <v>1.64097</v>
      </c>
      <c r="CM254" s="421" t="n">
        <v>1.71192</v>
      </c>
      <c r="CN254" s="421" t="n">
        <v>1.99575</v>
      </c>
      <c r="CO254" s="421" t="n">
        <v>2.96789</v>
      </c>
      <c r="CP254" s="421" t="n">
        <v>2.13875</v>
      </c>
      <c r="CQ254" s="421" t="n">
        <v>2.64331</v>
      </c>
      <c r="CR254" s="421" t="n">
        <v>2.80102</v>
      </c>
      <c r="CS254" s="421" t="n">
        <v>3.53054</v>
      </c>
      <c r="CT254" s="421" t="n">
        <v>2.71265</v>
      </c>
      <c r="CU254" s="421" t="n">
        <v>1.85155</v>
      </c>
      <c r="CV254" s="421" t="n">
        <v>2.65625</v>
      </c>
      <c r="CW254" s="421" t="n">
        <v>2.16185</v>
      </c>
      <c r="CX254" s="421" t="n">
        <v>2.13315</v>
      </c>
      <c r="CY254" s="421" t="n">
        <v>3.55485</v>
      </c>
      <c r="CZ254" s="421" t="n">
        <v>4.67175</v>
      </c>
      <c r="DA254" s="421" t="n">
        <v>5.03705</v>
      </c>
      <c r="DB254" s="421" t="n">
        <v>4.92355</v>
      </c>
      <c r="DC254" s="421" t="n">
        <v>4.86212</v>
      </c>
      <c r="DD254" s="421" t="n">
        <v>5.18692</v>
      </c>
      <c r="DE254" s="421" t="n">
        <v>5.09755</v>
      </c>
      <c r="DF254" s="421" t="n">
        <v>5.512443</v>
      </c>
      <c r="DG254" s="421" t="n">
        <v>5.299598</v>
      </c>
      <c r="DH254" s="421" t="n">
        <v>4.171007</v>
      </c>
      <c r="DI254" s="421" t="n">
        <v>4.088862</v>
      </c>
      <c r="DJ254" s="421" t="n">
        <v>4.075043</v>
      </c>
      <c r="DK254" s="421" t="n">
        <v>5.190842</v>
      </c>
      <c r="DL254" s="421" t="n">
        <v>4.964512</v>
      </c>
      <c r="DM254" s="421" t="n">
        <v>4.950581</v>
      </c>
      <c r="DN254" s="421" t="n">
        <v>5.046221</v>
      </c>
      <c r="DO254" s="421" t="n">
        <v>4.736248</v>
      </c>
      <c r="DP254" s="421" t="n">
        <v>4.860412</v>
      </c>
      <c r="DQ254" s="421" t="n">
        <v>4.747875</v>
      </c>
      <c r="DR254" s="421" t="n">
        <v>4.732947</v>
      </c>
      <c r="DS254" s="421" t="n">
        <v>4.36646</v>
      </c>
      <c r="DT254" s="421" t="n">
        <v>3.40436</v>
      </c>
      <c r="DU254" s="421" t="n">
        <v>2.169399</v>
      </c>
      <c r="DV254" s="421" t="n">
        <v>2.805995</v>
      </c>
      <c r="DW254" s="421" t="n">
        <v>2.93519</v>
      </c>
      <c r="DX254" s="421" t="n">
        <v>2.554566</v>
      </c>
      <c r="DY254" s="421" t="n">
        <v>2.046891</v>
      </c>
      <c r="DZ254" s="421" t="n">
        <v>2.141905</v>
      </c>
      <c r="EA254" s="421" t="n">
        <v>1.819301</v>
      </c>
      <c r="EB254" s="421" t="n">
        <v>1.841657</v>
      </c>
      <c r="EC254" s="421" t="n">
        <v>2.180139</v>
      </c>
      <c r="ED254" s="421" t="n">
        <v>1.462903</v>
      </c>
      <c r="EE254" s="421" t="n">
        <v>3.362876</v>
      </c>
      <c r="EF254" s="421" t="n">
        <v>2.785755</v>
      </c>
      <c r="EG254" s="421" t="n">
        <v>2.123846</v>
      </c>
      <c r="EH254" s="421" t="n">
        <v>2.342783</v>
      </c>
      <c r="EI254" s="421" t="n">
        <v>2.308815</v>
      </c>
      <c r="EJ254" s="421" t="n">
        <v>1.537067</v>
      </c>
      <c r="EK254" s="421" t="n">
        <v>1.52314</v>
      </c>
      <c r="EL254" s="421" t="n">
        <v>1.408492</v>
      </c>
      <c r="EM254" s="421" t="n">
        <v>1.44674</v>
      </c>
      <c r="EN254" s="421" t="n">
        <v>1.402539</v>
      </c>
      <c r="EO254" s="421" t="n">
        <v>2.406017</v>
      </c>
      <c r="EP254" s="421" t="n">
        <v>2.415971</v>
      </c>
      <c r="EQ254" s="421" t="n">
        <v>2.010252</v>
      </c>
      <c r="ER254" s="421" t="n">
        <v>2.024529</v>
      </c>
      <c r="ES254" s="421" t="n">
        <v>1.875764</v>
      </c>
      <c r="ET254" s="421" t="n">
        <v>1.834111</v>
      </c>
      <c r="EU254" s="421" t="n">
        <v>1.741894</v>
      </c>
      <c r="EV254" s="421" t="n">
        <v>1.681458</v>
      </c>
      <c r="EW254" s="421" t="n">
        <v>1.64033</v>
      </c>
      <c r="EX254" s="421" t="n">
        <v>1.870293</v>
      </c>
      <c r="EY254" s="421" t="n">
        <v>2.088831</v>
      </c>
      <c r="EZ254" s="421" t="n">
        <v>3.387656</v>
      </c>
      <c r="FA254" s="421" t="n">
        <v>1.762522</v>
      </c>
      <c r="FB254" s="421" t="n">
        <v>1.54796</v>
      </c>
      <c r="FC254" s="421" t="n">
        <v>1.420863</v>
      </c>
      <c r="FD254" s="421" t="n">
        <v>1.409686</v>
      </c>
      <c r="FE254" s="421" t="n">
        <v>1.448492</v>
      </c>
      <c r="FF254" s="421" t="n">
        <v>5.619333</v>
      </c>
      <c r="FG254" s="421" t="n">
        <v>1.308639</v>
      </c>
      <c r="FH254" s="421" t="n">
        <v>1.321255</v>
      </c>
      <c r="FI254" s="421" t="n">
        <v>1.426263</v>
      </c>
      <c r="FJ254" s="421" t="n">
        <v>1.435346</v>
      </c>
      <c r="FK254" s="421" t="n">
        <v>1.450494</v>
      </c>
      <c r="FL254" s="421" t="n">
        <v>1.782219</v>
      </c>
      <c r="FM254" s="421" t="n">
        <v>1.781219</v>
      </c>
      <c r="FN254" s="421" t="n">
        <v>1.896927</v>
      </c>
      <c r="FO254" s="421" t="n">
        <v>1.776032</v>
      </c>
      <c r="FP254" s="421" t="n">
        <v>2.261307</v>
      </c>
      <c r="FQ254" s="421" t="n">
        <v>2.011989</v>
      </c>
      <c r="FR254" s="421" t="n">
        <v>2.816151</v>
      </c>
      <c r="FS254" s="421" t="n">
        <v>1.9444253</v>
      </c>
      <c r="FT254" s="421" t="n">
        <v>1.947101</v>
      </c>
      <c r="FU254" s="421" t="n">
        <v>1.801843</v>
      </c>
      <c r="FV254" s="421" t="n">
        <v>2.011576</v>
      </c>
      <c r="FW254" s="421" t="n">
        <v>1.887447</v>
      </c>
      <c r="FX254" s="421" t="n">
        <v>2.801927</v>
      </c>
      <c r="FY254" s="421" t="n">
        <v>3</v>
      </c>
      <c r="FZ254" s="421" t="n">
        <v>2.79118</v>
      </c>
      <c r="GA254" s="421" t="n">
        <v>2.79118</v>
      </c>
      <c r="GB254" s="421" t="n">
        <v>2.785811</v>
      </c>
      <c r="GC254" s="421" t="n">
        <v>2.902898</v>
      </c>
      <c r="GD254" s="421" t="n">
        <v>2.813766</v>
      </c>
      <c r="GE254" s="421" t="n">
        <v>2.91215</v>
      </c>
      <c r="GF254" s="421" t="n">
        <v>3.083657</v>
      </c>
      <c r="GG254" s="421" t="n">
        <v>2.9990668</v>
      </c>
      <c r="GH254" s="421" t="n">
        <v>2.807724</v>
      </c>
      <c r="GI254" s="421" t="n">
        <v>2.934202</v>
      </c>
      <c r="GJ254" s="421" t="n">
        <v>2.925038</v>
      </c>
      <c r="GK254" s="421" t="n">
        <v>3.213576</v>
      </c>
      <c r="GL254" s="421" t="n">
        <v>3.409922</v>
      </c>
      <c r="GM254" s="421" t="n">
        <v>2.500539</v>
      </c>
      <c r="GN254" s="421" t="n">
        <v>1.145649</v>
      </c>
      <c r="GO254" s="421" t="n">
        <v>0.956512</v>
      </c>
      <c r="GP254" s="421" t="n">
        <v>1.492089</v>
      </c>
      <c r="GQ254" s="421" t="n">
        <v>2.6458689295387</v>
      </c>
      <c r="GR254" s="421" t="n">
        <v>4.091998</v>
      </c>
      <c r="GS254" s="421" t="n">
        <v>3.537836</v>
      </c>
      <c r="GT254" s="421" t="n">
        <v>4.433722</v>
      </c>
      <c r="GU254" s="421" t="n">
        <v>4.615625</v>
      </c>
      <c r="GV254" s="421" t="n">
        <v>3.074613</v>
      </c>
      <c r="GW254" s="421" t="n">
        <v>2.800124</v>
      </c>
      <c r="GX254" s="421" t="n">
        <v>3.032951</v>
      </c>
      <c r="GY254" s="421" t="n">
        <v>2.255037</v>
      </c>
      <c r="GZ254" s="421" t="n">
        <v>2.229351</v>
      </c>
      <c r="HA254" s="421" t="n">
        <v>2.335649</v>
      </c>
      <c r="HB254" s="421" t="n">
        <v>3.246436</v>
      </c>
      <c r="HC254" s="421" t="n">
        <v>2.576536</v>
      </c>
      <c r="HD254" s="421" t="n">
        <v>2.80542</v>
      </c>
      <c r="HE254" s="421" t="n">
        <v>2.864356</v>
      </c>
      <c r="HF254" s="421" t="n">
        <v>5.038613</v>
      </c>
      <c r="HG254" s="421" t="n">
        <v>5.363392</v>
      </c>
      <c r="HH254" s="421" t="n">
        <v>4.594821</v>
      </c>
      <c r="HI254" s="421" t="n">
        <v>1.023415</v>
      </c>
      <c r="HJ254" s="421" t="n">
        <v>0.815644</v>
      </c>
      <c r="HK254" s="421" t="n">
        <v>0.882576</v>
      </c>
      <c r="HL254" s="421" t="n">
        <v>0.803547</v>
      </c>
      <c r="HM254" s="421" t="n">
        <v>0.874846</v>
      </c>
      <c r="HN254" s="421" t="n">
        <v>1.045396</v>
      </c>
      <c r="HO254" s="421" t="n">
        <v>0.998138</v>
      </c>
      <c r="HP254" s="421" t="n">
        <v>0.964576</v>
      </c>
      <c r="HQ254" s="421" t="n">
        <v>0.777431</v>
      </c>
      <c r="HR254" s="421" t="n">
        <v>1.034908</v>
      </c>
      <c r="HS254" s="421" t="n">
        <v>1.07981</v>
      </c>
      <c r="HT254" s="421" t="n">
        <v>1.187454</v>
      </c>
      <c r="HU254" s="421" t="n">
        <v>1.253327</v>
      </c>
      <c r="HV254" s="421" t="n">
        <v>2.38009760224073</v>
      </c>
      <c r="HW254" s="421" t="n">
        <v>2.88951967912924</v>
      </c>
      <c r="HX254" s="421" t="n">
        <v>2.52759061252209</v>
      </c>
      <c r="HY254" s="421" t="n">
        <v>2.62861110053747</v>
      </c>
      <c r="HZ254" s="421" t="n">
        <v>2.69322368016642</v>
      </c>
      <c r="IA254" s="421" t="n">
        <v>2.72056248965089</v>
      </c>
      <c r="IB254" s="421" t="n">
        <v>2.40233623878233</v>
      </c>
      <c r="IC254" s="421" t="n">
        <v>2.17071342548967</v>
      </c>
      <c r="ID254" s="421" t="n">
        <v>8.54245364060119</v>
      </c>
      <c r="IE254" s="421" t="n">
        <v>8.3826380672596</v>
      </c>
      <c r="IF254" s="421" t="n">
        <v>12.1648393281355</v>
      </c>
      <c r="IG254" s="421" t="n">
        <v>11.9351992458767</v>
      </c>
      <c r="IH254" s="421" t="n">
        <v>11.5570774758245</v>
      </c>
      <c r="II254" s="421" t="n">
        <v>11.6902171448245</v>
      </c>
      <c r="IJ254" s="421" t="n">
        <v>12.2882018158069</v>
      </c>
      <c r="IK254" s="421" t="n">
        <v>12.7159154394444</v>
      </c>
      <c r="IL254" s="421" t="n">
        <v>13.2483254938976</v>
      </c>
      <c r="IM254" s="421" t="n">
        <v>13.7707546558017</v>
      </c>
      <c r="IN254" s="421" t="n">
        <v>12.0776326978636</v>
      </c>
      <c r="IO254" s="421" t="n">
        <v>11.3910424364663</v>
      </c>
      <c r="IP254" s="421" t="n">
        <v>8.791619139</v>
      </c>
      <c r="IQ254" s="421" t="n">
        <v>10.0482301530789</v>
      </c>
      <c r="IR254" s="421" t="n">
        <v>9.44239177296906</v>
      </c>
      <c r="IS254" s="421" t="n">
        <v>5.08756609382071</v>
      </c>
      <c r="IT254" s="421" t="n">
        <v>4.33264420935571</v>
      </c>
      <c r="IU254" s="421" t="n">
        <v>11.3780283938695</v>
      </c>
      <c r="IV254" s="421" t="n">
        <v>34.8980068688974</v>
      </c>
      <c r="IW254" s="421" t="n">
        <v>39.7560430329812</v>
      </c>
      <c r="IX254" s="421" t="n">
        <v>40.0837608853565</v>
      </c>
      <c r="IY254" s="421" t="n">
        <v>39.8518976440472</v>
      </c>
      <c r="IZ254" s="421" t="n">
        <v>38.3118233173907</v>
      </c>
      <c r="JA254" s="421" t="n">
        <v>38.8761815777774</v>
      </c>
      <c r="JB254" s="421" t="n">
        <v>40.126534400784</v>
      </c>
      <c r="JC254" s="421" t="n">
        <v>39.2270594101687</v>
      </c>
      <c r="JD254" s="421" t="n">
        <v>41.7924681693167</v>
      </c>
      <c r="JE254" s="421" t="n">
        <v>43.2984164603173</v>
      </c>
      <c r="JF254" s="421" t="n">
        <v>45.3539440084319</v>
      </c>
      <c r="JG254" s="421" t="n">
        <v>45.5221428832812</v>
      </c>
      <c r="JH254" s="421" t="n">
        <v>44.9864056342006</v>
      </c>
      <c r="JI254" s="421" t="n">
        <v>44.9082367112561</v>
      </c>
      <c r="JJ254" s="421" t="n">
        <v>44.3870191352927</v>
      </c>
      <c r="JK254" s="421" t="n">
        <v>43.8666748648581</v>
      </c>
      <c r="JL254" s="421" t="n">
        <v>43.6466387706069</v>
      </c>
      <c r="JM254" s="421" t="n">
        <v>43.481725870804</v>
      </c>
      <c r="JN254" s="421" t="n">
        <v>43.0995480186801</v>
      </c>
      <c r="JO254" s="421" t="n">
        <v>41.4637501738933</v>
      </c>
      <c r="JP254" s="421" t="n">
        <v>45.4282558044666</v>
      </c>
      <c r="JQ254" s="421" t="n">
        <v>46.101545802327</v>
      </c>
      <c r="JR254" s="421" t="n">
        <v>68.8432433190503</v>
      </c>
      <c r="JS254" s="421" t="n">
        <v>80.2474604278534</v>
      </c>
      <c r="JT254" s="421" t="n">
        <v>84.9264917168093</v>
      </c>
      <c r="JU254" s="421" t="n">
        <v>79.1004484543642</v>
      </c>
      <c r="JV254" s="421" t="n">
        <v>78.7439237108854</v>
      </c>
      <c r="JW254" s="421" t="n">
        <v>85.4467697796769</v>
      </c>
      <c r="JX254" s="421" t="n">
        <v>71.5520216618063</v>
      </c>
      <c r="JY254" s="421" t="n">
        <v>82.9487869836136</v>
      </c>
      <c r="JZ254" s="421" t="n">
        <v>84.9429577683245</v>
      </c>
      <c r="KA254" s="421" t="n">
        <v>88.7021295046856</v>
      </c>
      <c r="KB254" s="421" t="n">
        <v>83.70267489529</v>
      </c>
      <c r="KC254" s="421" t="n">
        <v>95.1678529944356</v>
      </c>
      <c r="KD254" s="421" t="n">
        <v>95.0456231844</v>
      </c>
      <c r="KE254" s="421" t="n">
        <v>94.01127537615</v>
      </c>
      <c r="KF254" s="421" t="n">
        <v>104.381501045</v>
      </c>
      <c r="KG254" s="421" t="n">
        <v>104.893139978</v>
      </c>
      <c r="KH254" s="421" t="n">
        <v>126.08474957633</v>
      </c>
      <c r="KI254" s="421" t="n">
        <v>126.30616427458</v>
      </c>
      <c r="KJ254" s="421" t="n">
        <v>122.25440872388</v>
      </c>
      <c r="KK254" s="421" t="n">
        <v>140.53824536356</v>
      </c>
      <c r="KL254" s="421" t="n">
        <v>123.53744951797</v>
      </c>
      <c r="KM254" s="421" t="n">
        <v>136.90546179373</v>
      </c>
      <c r="KN254" s="421" t="n">
        <v>135.488283781092</v>
      </c>
      <c r="KO254" s="421" t="n">
        <v>128.96688596851</v>
      </c>
      <c r="KP254" s="421" t="n">
        <v>110.33599900141</v>
      </c>
      <c r="KQ254" s="421" t="n">
        <v>118.24490953122</v>
      </c>
      <c r="KR254" s="421" t="n">
        <v>115.47834327451</v>
      </c>
      <c r="KS254" s="421" t="n">
        <v>116.8336010595</v>
      </c>
      <c r="KT254" s="421" t="n">
        <v>115.81822993011</v>
      </c>
      <c r="KU254" s="421" t="n">
        <v>142.805975866975</v>
      </c>
      <c r="KV254" s="421" t="n">
        <v>141.108325040839</v>
      </c>
      <c r="KW254" s="421" t="n">
        <v>141.673232417896</v>
      </c>
      <c r="KX254" s="421" t="n">
        <v>139.45152137617</v>
      </c>
      <c r="KY254" s="421" t="n">
        <v>138.229518197495</v>
      </c>
      <c r="KZ254" s="421" t="n">
        <v>135.284753439296</v>
      </c>
      <c r="LA254" s="421" t="n">
        <v>139.903563685677</v>
      </c>
      <c r="LB254" s="421" t="n">
        <v>137.852541902011</v>
      </c>
      <c r="LC254" s="421" t="n">
        <v>142.313324159347</v>
      </c>
      <c r="LD254" s="421" t="n">
        <v>137.538236236502</v>
      </c>
      <c r="LE254" s="421" t="n">
        <v>135.880598439741</v>
      </c>
      <c r="LF254" s="421" t="n">
        <v>167.776625341251</v>
      </c>
      <c r="LG254" s="421" t="n">
        <v>129.777922037335</v>
      </c>
      <c r="LH254" s="421" t="n">
        <v>131.393609929262</v>
      </c>
      <c r="LI254" s="421" t="n">
        <v>127.373715973683</v>
      </c>
      <c r="LJ254" s="421" t="n">
        <v>139.019757009713</v>
      </c>
      <c r="LK254" s="421" t="n">
        <v>140.386870052436</v>
      </c>
      <c r="LL254" s="421" t="n">
        <v>135.077462226263</v>
      </c>
      <c r="LM254" s="421" t="n">
        <v>120.514413903045</v>
      </c>
      <c r="LN254" s="421" t="n">
        <v>117.012224318407</v>
      </c>
      <c r="LO254" s="421" t="n">
        <v>135.760244213644</v>
      </c>
      <c r="LP254" s="421" t="n">
        <v>115.589843803518</v>
      </c>
      <c r="LQ254" s="421" t="n">
        <v>128.303167010108</v>
      </c>
      <c r="LR254" s="421" t="n">
        <v>119.302170798385</v>
      </c>
      <c r="LS254" s="421" t="n">
        <v>120.329091295924</v>
      </c>
      <c r="LT254" s="421" t="n">
        <v>123.061952566066</v>
      </c>
      <c r="LU254" s="421" t="n">
        <v>122.157911962065</v>
      </c>
      <c r="LV254" s="421" t="n">
        <v>142.367418787864</v>
      </c>
      <c r="LW254" s="421" t="n">
        <v>161.326625679576</v>
      </c>
      <c r="LX254" s="421" t="n">
        <v>181.809842507977</v>
      </c>
      <c r="LY254" s="421" t="n">
        <v>169.59001433602</v>
      </c>
      <c r="LZ254" s="421" t="n">
        <v>167.021487695781</v>
      </c>
      <c r="MA254" s="421" t="n">
        <v>193.290421526098</v>
      </c>
      <c r="MB254" s="421" t="n">
        <v>241.8981279225</v>
      </c>
      <c r="MC254" s="421" t="n">
        <v>236.585359103449</v>
      </c>
      <c r="MD254" s="421" t="n">
        <v>228.336733189213</v>
      </c>
      <c r="ME254" s="421"/>
      <c r="MF254" s="421"/>
      <c r="MG254" s="421"/>
      <c r="MH254" s="421"/>
      <c r="MI254" s="421"/>
      <c r="MJ254" s="421"/>
      <c r="MK254" s="421"/>
      <c r="ML254" s="421"/>
      <c r="MM254" s="421"/>
      <c r="MN254" s="421"/>
      <c r="MO254" s="421"/>
      <c r="MP254" s="421"/>
      <c r="MQ254" s="421"/>
      <c r="MR254" s="421"/>
      <c r="MS254" s="421"/>
      <c r="MT254" s="421"/>
      <c r="MU254" s="421"/>
      <c r="MV254" s="421"/>
      <c r="MW254" s="421"/>
    </row>
    <row r="255" customFormat="false" ht="15" hidden="false" customHeight="false" outlineLevel="0" collapsed="false">
      <c r="A255" s="424" t="s">
        <v>691</v>
      </c>
      <c r="B255" s="425" t="n">
        <v>0</v>
      </c>
      <c r="C255" s="421" t="n">
        <v>0</v>
      </c>
      <c r="D255" s="421" t="n">
        <v>0</v>
      </c>
      <c r="E255" s="421" t="n">
        <v>0</v>
      </c>
      <c r="F255" s="421" t="n">
        <v>0</v>
      </c>
      <c r="G255" s="421" t="n">
        <v>0</v>
      </c>
      <c r="H255" s="421" t="n">
        <v>0</v>
      </c>
      <c r="I255" s="421" t="n">
        <v>0</v>
      </c>
      <c r="J255" s="421" t="n">
        <v>0</v>
      </c>
      <c r="K255" s="421" t="n">
        <v>0</v>
      </c>
      <c r="L255" s="421" t="n">
        <v>0</v>
      </c>
      <c r="M255" s="421" t="n">
        <v>0</v>
      </c>
      <c r="N255" s="421" t="n">
        <v>0</v>
      </c>
      <c r="O255" s="421" t="n">
        <v>0</v>
      </c>
      <c r="P255" s="421" t="n">
        <v>0</v>
      </c>
      <c r="Q255" s="421" t="n">
        <v>0</v>
      </c>
      <c r="R255" s="421" t="n">
        <v>0</v>
      </c>
      <c r="S255" s="421" t="n">
        <v>0</v>
      </c>
      <c r="T255" s="421" t="n">
        <v>0</v>
      </c>
      <c r="U255" s="421" t="n">
        <v>0</v>
      </c>
      <c r="V255" s="421" t="n">
        <v>0</v>
      </c>
      <c r="W255" s="421" t="n">
        <v>0</v>
      </c>
      <c r="X255" s="421" t="n">
        <v>0</v>
      </c>
      <c r="Y255" s="421" t="n">
        <v>0</v>
      </c>
      <c r="Z255" s="421" t="n">
        <v>0</v>
      </c>
      <c r="AA255" s="421" t="n">
        <v>0</v>
      </c>
      <c r="AB255" s="421" t="n">
        <v>0</v>
      </c>
      <c r="AC255" s="421" t="n">
        <v>0</v>
      </c>
      <c r="AD255" s="421" t="n">
        <v>0</v>
      </c>
      <c r="AE255" s="421" t="n">
        <v>0</v>
      </c>
      <c r="AF255" s="421" t="n">
        <v>0</v>
      </c>
      <c r="AG255" s="421" t="n">
        <v>0</v>
      </c>
      <c r="AH255" s="421" t="n">
        <v>0</v>
      </c>
      <c r="AI255" s="421" t="n">
        <v>0</v>
      </c>
      <c r="AJ255" s="421" t="n">
        <v>0</v>
      </c>
      <c r="AK255" s="421" t="n">
        <v>0</v>
      </c>
      <c r="AL255" s="421" t="n">
        <v>0</v>
      </c>
      <c r="AM255" s="421" t="n">
        <v>0</v>
      </c>
      <c r="AN255" s="421" t="n">
        <v>0</v>
      </c>
      <c r="AO255" s="421" t="n">
        <v>0</v>
      </c>
      <c r="AP255" s="421" t="n">
        <v>0</v>
      </c>
      <c r="AQ255" s="421" t="n">
        <v>0</v>
      </c>
      <c r="AR255" s="421" t="n">
        <v>0</v>
      </c>
      <c r="AS255" s="421" t="n">
        <v>0</v>
      </c>
      <c r="AT255" s="421" t="n">
        <v>0</v>
      </c>
      <c r="AU255" s="421" t="n">
        <v>0</v>
      </c>
      <c r="AV255" s="421" t="n">
        <v>0</v>
      </c>
      <c r="AW255" s="421" t="n">
        <v>0</v>
      </c>
      <c r="AX255" s="421" t="n">
        <v>0</v>
      </c>
      <c r="AY255" s="421" t="n">
        <v>0</v>
      </c>
      <c r="AZ255" s="421" t="n">
        <v>0</v>
      </c>
      <c r="BA255" s="421" t="n">
        <v>0</v>
      </c>
      <c r="BB255" s="421" t="n">
        <v>0</v>
      </c>
      <c r="BC255" s="421" t="n">
        <v>0</v>
      </c>
      <c r="BD255" s="421" t="n">
        <v>0</v>
      </c>
      <c r="BE255" s="421" t="n">
        <v>0</v>
      </c>
      <c r="BF255" s="421" t="n">
        <v>0</v>
      </c>
      <c r="BG255" s="421" t="n">
        <v>0</v>
      </c>
      <c r="BH255" s="421" t="n">
        <v>0</v>
      </c>
      <c r="BI255" s="421" t="n">
        <v>0</v>
      </c>
      <c r="BJ255" s="421" t="n">
        <v>0</v>
      </c>
      <c r="BK255" s="421" t="n">
        <v>0</v>
      </c>
      <c r="BL255" s="421" t="n">
        <v>0</v>
      </c>
      <c r="BM255" s="421" t="n">
        <v>0</v>
      </c>
      <c r="BN255" s="421" t="n">
        <v>0</v>
      </c>
      <c r="BO255" s="421" t="n">
        <v>0</v>
      </c>
      <c r="BP255" s="421" t="n">
        <v>0</v>
      </c>
      <c r="BQ255" s="421" t="n">
        <v>0</v>
      </c>
      <c r="BR255" s="421" t="n">
        <v>0</v>
      </c>
      <c r="BS255" s="421" t="n">
        <v>0</v>
      </c>
      <c r="BT255" s="421" t="n">
        <v>0</v>
      </c>
      <c r="BU255" s="421" t="n">
        <v>0</v>
      </c>
      <c r="BV255" s="421" t="n">
        <v>0</v>
      </c>
      <c r="BW255" s="421" t="n">
        <v>0</v>
      </c>
      <c r="BX255" s="421" t="n">
        <v>0</v>
      </c>
      <c r="BY255" s="421" t="n">
        <v>0</v>
      </c>
      <c r="BZ255" s="421" t="n">
        <v>0</v>
      </c>
      <c r="CA255" s="421" t="n">
        <v>0</v>
      </c>
      <c r="CB255" s="421" t="n">
        <v>0</v>
      </c>
      <c r="CC255" s="421" t="n">
        <v>0</v>
      </c>
      <c r="CD255" s="421" t="n">
        <v>0</v>
      </c>
      <c r="CE255" s="421" t="n">
        <v>0</v>
      </c>
      <c r="CF255" s="421" t="n">
        <v>0</v>
      </c>
      <c r="CG255" s="421" t="n">
        <v>0</v>
      </c>
      <c r="CH255" s="421" t="n">
        <v>0</v>
      </c>
      <c r="CI255" s="421" t="n">
        <v>0</v>
      </c>
      <c r="CJ255" s="421" t="n">
        <v>0</v>
      </c>
      <c r="CK255" s="421" t="n">
        <v>0</v>
      </c>
      <c r="CL255" s="421" t="n">
        <v>0</v>
      </c>
      <c r="CM255" s="421" t="n">
        <v>0</v>
      </c>
      <c r="CN255" s="421" t="n">
        <v>0</v>
      </c>
      <c r="CO255" s="421" t="n">
        <v>0</v>
      </c>
      <c r="CP255" s="421" t="n">
        <v>0</v>
      </c>
      <c r="CQ255" s="421" t="n">
        <v>0</v>
      </c>
      <c r="CR255" s="421" t="n">
        <v>0</v>
      </c>
      <c r="CS255" s="421" t="n">
        <v>0</v>
      </c>
      <c r="CT255" s="421" t="n">
        <v>0</v>
      </c>
      <c r="CU255" s="421" t="n">
        <v>0</v>
      </c>
      <c r="CV255" s="421" t="n">
        <v>0</v>
      </c>
      <c r="CW255" s="421" t="n">
        <v>0</v>
      </c>
      <c r="CX255" s="421" t="n">
        <v>0</v>
      </c>
      <c r="CY255" s="421" t="n">
        <v>0</v>
      </c>
      <c r="CZ255" s="421" t="n">
        <v>0</v>
      </c>
      <c r="DA255" s="421" t="n">
        <v>0</v>
      </c>
      <c r="DB255" s="421" t="n">
        <v>0</v>
      </c>
      <c r="DC255" s="421" t="n">
        <v>0</v>
      </c>
      <c r="DD255" s="421" t="n">
        <v>0</v>
      </c>
      <c r="DE255" s="421" t="n">
        <v>0</v>
      </c>
      <c r="DF255" s="421" t="n">
        <v>0</v>
      </c>
      <c r="DG255" s="421" t="n">
        <v>0</v>
      </c>
      <c r="DH255" s="421" t="n">
        <v>0</v>
      </c>
      <c r="DI255" s="421" t="n">
        <v>0</v>
      </c>
      <c r="DJ255" s="421" t="n">
        <v>0</v>
      </c>
      <c r="DK255" s="421" t="n">
        <v>0</v>
      </c>
      <c r="DL255" s="421" t="n">
        <v>0</v>
      </c>
      <c r="DM255" s="421" t="n">
        <v>0</v>
      </c>
      <c r="DN255" s="421" t="n">
        <v>0</v>
      </c>
      <c r="DO255" s="421" t="n">
        <v>0</v>
      </c>
      <c r="DP255" s="421" t="n">
        <v>0</v>
      </c>
      <c r="DQ255" s="421" t="n">
        <v>0</v>
      </c>
      <c r="DR255" s="421" t="n">
        <v>0</v>
      </c>
      <c r="DS255" s="421" t="n">
        <v>0</v>
      </c>
      <c r="DT255" s="421" t="n">
        <v>0</v>
      </c>
      <c r="DU255" s="421" t="n">
        <v>0</v>
      </c>
      <c r="DV255" s="421" t="n">
        <v>0</v>
      </c>
      <c r="DW255" s="421" t="n">
        <v>0</v>
      </c>
      <c r="DX255" s="421" t="n">
        <v>0</v>
      </c>
      <c r="DY255" s="421" t="n">
        <v>0</v>
      </c>
      <c r="DZ255" s="421" t="n">
        <v>0</v>
      </c>
      <c r="EA255" s="421" t="n">
        <v>0</v>
      </c>
      <c r="EB255" s="421" t="n">
        <v>0</v>
      </c>
      <c r="EC255" s="421" t="n">
        <v>0</v>
      </c>
      <c r="ED255" s="421" t="n">
        <v>0</v>
      </c>
      <c r="EE255" s="421" t="n">
        <v>0</v>
      </c>
      <c r="EF255" s="421" t="n">
        <v>0</v>
      </c>
      <c r="EG255" s="421" t="n">
        <v>0</v>
      </c>
      <c r="EH255" s="421" t="n">
        <v>0</v>
      </c>
      <c r="EI255" s="421" t="n">
        <v>0</v>
      </c>
      <c r="EJ255" s="421" t="n">
        <v>0</v>
      </c>
      <c r="EK255" s="421" t="n">
        <v>0</v>
      </c>
      <c r="EL255" s="421" t="n">
        <v>0</v>
      </c>
      <c r="EM255" s="421" t="n">
        <v>0</v>
      </c>
      <c r="EN255" s="421" t="n">
        <v>0</v>
      </c>
      <c r="EO255" s="421" t="n">
        <v>0</v>
      </c>
      <c r="EP255" s="421" t="n">
        <v>0</v>
      </c>
      <c r="EQ255" s="421" t="n">
        <v>0</v>
      </c>
      <c r="ER255" s="421" t="n">
        <v>0</v>
      </c>
      <c r="ES255" s="421" t="n">
        <v>0</v>
      </c>
      <c r="ET255" s="421" t="n">
        <v>0</v>
      </c>
      <c r="EU255" s="421" t="n">
        <v>0</v>
      </c>
      <c r="EV255" s="421" t="n">
        <v>0</v>
      </c>
      <c r="EW255" s="421" t="n">
        <v>0</v>
      </c>
      <c r="EX255" s="421" t="n">
        <v>0</v>
      </c>
      <c r="EY255" s="421" t="n">
        <v>0</v>
      </c>
      <c r="EZ255" s="421" t="n">
        <v>0</v>
      </c>
      <c r="FA255" s="421" t="n">
        <v>0</v>
      </c>
      <c r="FB255" s="421" t="n">
        <v>0</v>
      </c>
      <c r="FC255" s="421" t="n">
        <v>0</v>
      </c>
      <c r="FD255" s="421" t="n">
        <v>0</v>
      </c>
      <c r="FE255" s="421" t="n">
        <v>0</v>
      </c>
      <c r="FF255" s="421" t="n">
        <v>0</v>
      </c>
      <c r="FG255" s="421" t="n">
        <v>0</v>
      </c>
      <c r="FH255" s="421" t="n">
        <v>0</v>
      </c>
      <c r="FI255" s="421" t="n">
        <v>0</v>
      </c>
      <c r="FJ255" s="421" t="n">
        <v>0</v>
      </c>
      <c r="FK255" s="421" t="n">
        <v>0</v>
      </c>
      <c r="FL255" s="421" t="n">
        <v>0</v>
      </c>
      <c r="FM255" s="421" t="n">
        <v>0</v>
      </c>
      <c r="FN255" s="421" t="n">
        <v>0</v>
      </c>
      <c r="FO255" s="421" t="n">
        <v>0</v>
      </c>
      <c r="FP255" s="421" t="n">
        <v>0</v>
      </c>
      <c r="FQ255" s="421" t="n">
        <v>0</v>
      </c>
      <c r="FR255" s="421" t="n">
        <v>0</v>
      </c>
      <c r="FS255" s="421" t="n">
        <v>0</v>
      </c>
      <c r="FT255" s="421" t="n">
        <v>0</v>
      </c>
      <c r="FU255" s="421" t="n">
        <v>0</v>
      </c>
      <c r="FV255" s="421" t="n">
        <v>0</v>
      </c>
      <c r="FW255" s="421" t="n">
        <v>0</v>
      </c>
      <c r="FX255" s="421" t="n">
        <v>0</v>
      </c>
      <c r="FY255" s="421" t="n">
        <v>0</v>
      </c>
      <c r="FZ255" s="421" t="n">
        <v>0</v>
      </c>
      <c r="GA255" s="421" t="n">
        <v>0</v>
      </c>
      <c r="GB255" s="421" t="n">
        <v>0</v>
      </c>
      <c r="GC255" s="421" t="n">
        <v>0</v>
      </c>
      <c r="GD255" s="421" t="n">
        <v>0</v>
      </c>
      <c r="GE255" s="421" t="n">
        <v>0</v>
      </c>
      <c r="GF255" s="421" t="n">
        <v>0</v>
      </c>
      <c r="GG255" s="421" t="n">
        <v>0</v>
      </c>
      <c r="GH255" s="421" t="n">
        <v>0</v>
      </c>
      <c r="GI255" s="421" t="n">
        <v>0</v>
      </c>
      <c r="GJ255" s="421" t="n">
        <v>0</v>
      </c>
      <c r="GK255" s="421" t="n">
        <v>0</v>
      </c>
      <c r="GL255" s="421" t="n">
        <v>0</v>
      </c>
      <c r="GM255" s="421" t="n">
        <v>0</v>
      </c>
      <c r="GN255" s="421" t="n">
        <v>0</v>
      </c>
      <c r="GO255" s="421" t="n">
        <v>0</v>
      </c>
      <c r="GP255" s="421" t="n">
        <v>0</v>
      </c>
      <c r="GQ255" s="421" t="n">
        <v>0</v>
      </c>
      <c r="GR255" s="421" t="n">
        <v>0</v>
      </c>
      <c r="GS255" s="421" t="n">
        <v>0</v>
      </c>
      <c r="GT255" s="421" t="n">
        <v>0</v>
      </c>
      <c r="GU255" s="421" t="n">
        <v>0</v>
      </c>
      <c r="GV255" s="421" t="n">
        <v>0</v>
      </c>
      <c r="GW255" s="421" t="n">
        <v>0</v>
      </c>
      <c r="GX255" s="421" t="n">
        <v>0</v>
      </c>
      <c r="GY255" s="421" t="n">
        <v>0</v>
      </c>
      <c r="GZ255" s="421" t="n">
        <v>0</v>
      </c>
      <c r="HA255" s="421" t="n">
        <v>0</v>
      </c>
      <c r="HB255" s="421" t="n">
        <v>0</v>
      </c>
      <c r="HC255" s="421" t="n">
        <v>0</v>
      </c>
      <c r="HD255" s="421" t="n">
        <v>0</v>
      </c>
      <c r="HE255" s="421" t="n">
        <v>0</v>
      </c>
      <c r="HF255" s="421" t="n">
        <v>0</v>
      </c>
      <c r="HG255" s="421" t="n">
        <v>0</v>
      </c>
      <c r="HH255" s="421" t="n">
        <v>0</v>
      </c>
      <c r="HI255" s="421" t="n">
        <v>0</v>
      </c>
      <c r="HJ255" s="421" t="n">
        <v>0</v>
      </c>
      <c r="HK255" s="421" t="n">
        <v>0</v>
      </c>
      <c r="HL255" s="421" t="n">
        <v>0</v>
      </c>
      <c r="HM255" s="421" t="n">
        <v>4E-005</v>
      </c>
      <c r="HN255" s="421" t="n">
        <v>4.4E-005</v>
      </c>
      <c r="HO255" s="421" t="n">
        <v>4.6E-005</v>
      </c>
      <c r="HP255" s="421" t="n">
        <v>4.7E-005</v>
      </c>
      <c r="HQ255" s="421" t="n">
        <v>5.2E-005</v>
      </c>
      <c r="HR255" s="421" t="n">
        <v>5.2E-005</v>
      </c>
      <c r="HS255" s="421" t="n">
        <v>4.3E-005</v>
      </c>
      <c r="HT255" s="421" t="n">
        <v>5.2E-005</v>
      </c>
      <c r="HU255" s="421" t="n">
        <v>6.8E-005</v>
      </c>
      <c r="HV255" s="421" t="n">
        <v>1.058274</v>
      </c>
      <c r="HW255" s="421" t="n">
        <v>1.169417</v>
      </c>
      <c r="HX255" s="421" t="n">
        <v>0.730327</v>
      </c>
      <c r="HY255" s="421" t="n">
        <v>0.757773</v>
      </c>
      <c r="HZ255" s="421" t="n">
        <v>0.526177</v>
      </c>
      <c r="IA255" s="421" t="n">
        <v>0.76527</v>
      </c>
      <c r="IB255" s="421" t="n">
        <v>0.375612</v>
      </c>
      <c r="IC255" s="421" t="n">
        <v>0.050168</v>
      </c>
      <c r="ID255" s="421" t="n">
        <v>2.7685009</v>
      </c>
      <c r="IE255" s="421" t="n">
        <v>2.63579385</v>
      </c>
      <c r="IF255" s="421" t="n">
        <v>6.18243795</v>
      </c>
      <c r="IG255" s="421" t="n">
        <v>6.110708</v>
      </c>
      <c r="IH255" s="421" t="n">
        <v>5.79546465</v>
      </c>
      <c r="II255" s="421" t="n">
        <v>5.5996280814956</v>
      </c>
      <c r="IJ255" s="421" t="n">
        <v>6.07678075</v>
      </c>
      <c r="IK255" s="421" t="n">
        <v>9.26865617923185</v>
      </c>
      <c r="IL255" s="421" t="n">
        <v>9.8800468445055</v>
      </c>
      <c r="IM255" s="421" t="n">
        <v>9.257992441244</v>
      </c>
      <c r="IN255" s="421" t="n">
        <v>7.9554267163116</v>
      </c>
      <c r="IO255" s="421" t="n">
        <v>7.23246010944</v>
      </c>
      <c r="IP255" s="421" t="n">
        <v>4.645447</v>
      </c>
      <c r="IQ255" s="421" t="n">
        <v>5.428258</v>
      </c>
      <c r="IR255" s="421" t="n">
        <v>5.286607</v>
      </c>
      <c r="IS255" s="421" t="n">
        <v>1.258185</v>
      </c>
      <c r="IT255" s="421" t="n">
        <v>1.415773</v>
      </c>
      <c r="IU255" s="421" t="n">
        <v>8.3780282196898</v>
      </c>
      <c r="IV255" s="421" t="n">
        <v>12.7538736110705</v>
      </c>
      <c r="IW255" s="421" t="n">
        <v>17.8646064242218</v>
      </c>
      <c r="IX255" s="421" t="n">
        <v>17.4072035963543</v>
      </c>
      <c r="IY255" s="421" t="n">
        <v>17.5655970630472</v>
      </c>
      <c r="IZ255" s="421" t="n">
        <v>17.3673671183907</v>
      </c>
      <c r="JA255" s="421" t="n">
        <v>17.0510982109825</v>
      </c>
      <c r="JB255" s="421" t="n">
        <v>17.3213115575308</v>
      </c>
      <c r="JC255" s="421" t="n">
        <v>17.6125238541687</v>
      </c>
      <c r="JD255" s="421" t="n">
        <v>20.1758803033167</v>
      </c>
      <c r="JE255" s="421" t="n">
        <v>21.6816612058161</v>
      </c>
      <c r="JF255" s="421" t="n">
        <v>23.9562512174319</v>
      </c>
      <c r="JG255" s="421" t="n">
        <v>24.1223901922812</v>
      </c>
      <c r="JH255" s="421" t="n">
        <v>23.3290568722006</v>
      </c>
      <c r="JI255" s="421" t="n">
        <v>23.422641273256</v>
      </c>
      <c r="JJ255" s="421" t="n">
        <v>23.1897180562927</v>
      </c>
      <c r="JK255" s="421" t="n">
        <v>22.6654341713833</v>
      </c>
      <c r="JL255" s="421" t="n">
        <v>22.6848115946069</v>
      </c>
      <c r="JM255" s="421" t="n">
        <v>22.519674560804</v>
      </c>
      <c r="JN255" s="421" t="n">
        <v>21.6567164546801</v>
      </c>
      <c r="JO255" s="421" t="n">
        <v>20.5611419538933</v>
      </c>
      <c r="JP255" s="421" t="n">
        <v>21.1146183344666</v>
      </c>
      <c r="JQ255" s="421" t="n">
        <v>20.573196857327</v>
      </c>
      <c r="JR255" s="421" t="n">
        <v>32.0925465830503</v>
      </c>
      <c r="JS255" s="421" t="n">
        <v>31.8721883028534</v>
      </c>
      <c r="JT255" s="421" t="n">
        <v>36.5791607898093</v>
      </c>
      <c r="JU255" s="421" t="n">
        <v>31.2745821044442</v>
      </c>
      <c r="JV255" s="421" t="n">
        <v>30.5976652118854</v>
      </c>
      <c r="JW255" s="421" t="n">
        <v>36.2572405206769</v>
      </c>
      <c r="JX255" s="421" t="n">
        <v>22.9753178088063</v>
      </c>
      <c r="JY255" s="421" t="n">
        <v>24.7085834406136</v>
      </c>
      <c r="JZ255" s="421" t="n">
        <v>26.7537415393245</v>
      </c>
      <c r="KA255" s="421" t="n">
        <v>31.2129935396856</v>
      </c>
      <c r="KB255" s="421" t="n">
        <v>26.59080335029</v>
      </c>
      <c r="KC255" s="421" t="n">
        <v>28.5976652124356</v>
      </c>
      <c r="KD255" s="421" t="n">
        <v>29.0224555974</v>
      </c>
      <c r="KE255" s="421" t="n">
        <v>28.62104418815</v>
      </c>
      <c r="KF255" s="421" t="n">
        <v>26.368786963</v>
      </c>
      <c r="KG255" s="421" t="n">
        <v>25.001736664</v>
      </c>
      <c r="KH255" s="421" t="n">
        <v>30.52841842264</v>
      </c>
      <c r="KI255" s="421" t="n">
        <v>30.39830302424</v>
      </c>
      <c r="KJ255" s="421" t="n">
        <v>14.89459263419</v>
      </c>
      <c r="KK255" s="421" t="n">
        <v>30.22215631185</v>
      </c>
      <c r="KL255" s="421" t="n">
        <v>29.76398525919</v>
      </c>
      <c r="KM255" s="421" t="n">
        <v>21.88738837917</v>
      </c>
      <c r="KN255" s="421" t="n">
        <v>18.94640506997</v>
      </c>
      <c r="KO255" s="421" t="n">
        <v>11.93240117621</v>
      </c>
      <c r="KP255" s="421" t="n">
        <v>18.4619895908</v>
      </c>
      <c r="KQ255" s="421" t="n">
        <v>18.45837663158</v>
      </c>
      <c r="KR255" s="421" t="n">
        <v>18.46507268379</v>
      </c>
      <c r="KS255" s="421" t="n">
        <v>18.30665557713</v>
      </c>
      <c r="KT255" s="421" t="n">
        <v>16.33905155856</v>
      </c>
      <c r="KU255" s="421" t="n">
        <v>18.390582376815</v>
      </c>
      <c r="KV255" s="421" t="n">
        <v>19.1384323469994</v>
      </c>
      <c r="KW255" s="421" t="n">
        <v>18.8805088348455</v>
      </c>
      <c r="KX255" s="421" t="n">
        <v>11.407500788</v>
      </c>
      <c r="KY255" s="421" t="n">
        <v>11.9763089380909</v>
      </c>
      <c r="KZ255" s="421" t="n">
        <v>15.8086188026764</v>
      </c>
      <c r="LA255" s="421" t="n">
        <v>15.2371999309968</v>
      </c>
      <c r="LB255" s="421" t="n">
        <v>19.3098013385615</v>
      </c>
      <c r="LC255" s="421" t="n">
        <v>20.9324518283565</v>
      </c>
      <c r="LD255" s="421" t="n">
        <v>19.3785438619322</v>
      </c>
      <c r="LE255" s="421" t="n">
        <v>16.382736397741</v>
      </c>
      <c r="LF255" s="421" t="n">
        <v>47.4897141249071</v>
      </c>
      <c r="LG255" s="421" t="n">
        <v>15.1017564050448</v>
      </c>
      <c r="LH255" s="421" t="n">
        <v>9.12962683860218</v>
      </c>
      <c r="LI255" s="421" t="n">
        <v>15.7342972281033</v>
      </c>
      <c r="LJ255" s="421" t="n">
        <v>16.4923380078927</v>
      </c>
      <c r="LK255" s="421" t="n">
        <v>21.489386723956</v>
      </c>
      <c r="LL255" s="421" t="n">
        <v>16.3395663706025</v>
      </c>
      <c r="LM255" s="421" t="n">
        <v>16.5425901684048</v>
      </c>
      <c r="LN255" s="421" t="n">
        <v>14.3242875021928</v>
      </c>
      <c r="LO255" s="421" t="n">
        <v>16.2104924648609</v>
      </c>
      <c r="LP255" s="421" t="n">
        <v>15.348223535718</v>
      </c>
      <c r="LQ255" s="421" t="n">
        <v>14.2782000195075</v>
      </c>
      <c r="LR255" s="421" t="n">
        <v>9.50493080165457</v>
      </c>
      <c r="LS255" s="421" t="n">
        <v>14.4407669728036</v>
      </c>
      <c r="LT255" s="421" t="n">
        <v>12.7949881583455</v>
      </c>
      <c r="LU255" s="421" t="n">
        <v>14.3763980873647</v>
      </c>
      <c r="LV255" s="421" t="n">
        <v>16.6561682859291</v>
      </c>
      <c r="LW255" s="421" t="n">
        <v>16.5506025210764</v>
      </c>
      <c r="LX255" s="421" t="n">
        <v>16.9975074685765</v>
      </c>
      <c r="LY255" s="421" t="n">
        <v>14.170579903</v>
      </c>
      <c r="LZ255" s="421" t="n">
        <v>16.669327701361</v>
      </c>
      <c r="MA255" s="421" t="n">
        <v>17.6601561169581</v>
      </c>
      <c r="MB255" s="421" t="n">
        <v>23.3980132628004</v>
      </c>
      <c r="MC255" s="421" t="n">
        <v>25.6786087751792</v>
      </c>
      <c r="MD255" s="421" t="n">
        <v>10.918602640493</v>
      </c>
      <c r="ME255" s="421"/>
      <c r="MF255" s="421"/>
      <c r="MG255" s="421"/>
      <c r="MH255" s="421"/>
      <c r="MI255" s="421"/>
      <c r="MJ255" s="421"/>
      <c r="MK255" s="421"/>
      <c r="ML255" s="421"/>
      <c r="MM255" s="421"/>
      <c r="MN255" s="421"/>
      <c r="MO255" s="421"/>
      <c r="MP255" s="421"/>
      <c r="MQ255" s="421"/>
      <c r="MR255" s="421"/>
      <c r="MS255" s="421"/>
      <c r="MT255" s="421"/>
      <c r="MU255" s="421"/>
      <c r="MV255" s="421"/>
      <c r="MW255" s="421"/>
    </row>
    <row r="256" customFormat="false" ht="15" hidden="false" customHeight="false" outlineLevel="0" collapsed="false">
      <c r="A256" s="424" t="s">
        <v>692</v>
      </c>
      <c r="B256" s="421" t="n">
        <v>16.8805</v>
      </c>
      <c r="C256" s="421" t="n">
        <v>17.164</v>
      </c>
      <c r="D256" s="421" t="n">
        <v>17.2322</v>
      </c>
      <c r="E256" s="421" t="n">
        <v>17.1455</v>
      </c>
      <c r="F256" s="421" t="n">
        <v>18.1957</v>
      </c>
      <c r="G256" s="421" t="n">
        <v>20.7417</v>
      </c>
      <c r="H256" s="421" t="n">
        <v>24.4908</v>
      </c>
      <c r="I256" s="421" t="n">
        <v>26.2563</v>
      </c>
      <c r="J256" s="421" t="n">
        <v>27.2695</v>
      </c>
      <c r="K256" s="421" t="n">
        <v>27.5574</v>
      </c>
      <c r="L256" s="421" t="n">
        <v>28.8705</v>
      </c>
      <c r="M256" s="421" t="n">
        <v>28.6854</v>
      </c>
      <c r="N256" s="421" t="n">
        <v>27.036</v>
      </c>
      <c r="O256" s="421" t="n">
        <v>24.816</v>
      </c>
      <c r="P256" s="421" t="n">
        <v>25.4461</v>
      </c>
      <c r="Q256" s="421" t="n">
        <v>25.846</v>
      </c>
      <c r="R256" s="421" t="n">
        <v>26.6482</v>
      </c>
      <c r="S256" s="421" t="n">
        <v>28.7564</v>
      </c>
      <c r="T256" s="421" t="n">
        <v>31.9338</v>
      </c>
      <c r="U256" s="421" t="n">
        <v>30.8815</v>
      </c>
      <c r="V256" s="421" t="n">
        <v>30.625</v>
      </c>
      <c r="W256" s="421" t="n">
        <v>30.0407</v>
      </c>
      <c r="X256" s="421" t="n">
        <v>29.0096</v>
      </c>
      <c r="Y256" s="421" t="n">
        <v>28.9618</v>
      </c>
      <c r="Z256" s="421" t="n">
        <v>28.8072</v>
      </c>
      <c r="AA256" s="421" t="n">
        <v>30.0381</v>
      </c>
      <c r="AB256" s="421" t="n">
        <v>30.2355</v>
      </c>
      <c r="AC256" s="421" t="n">
        <v>31.6361</v>
      </c>
      <c r="AD256" s="421" t="n">
        <v>36.4224</v>
      </c>
      <c r="AE256" s="421" t="n">
        <v>38.7939</v>
      </c>
      <c r="AF256" s="421" t="n">
        <v>40.0831</v>
      </c>
      <c r="AG256" s="421" t="n">
        <v>40.3182</v>
      </c>
      <c r="AH256" s="421" t="n">
        <v>38.8724</v>
      </c>
      <c r="AI256" s="421" t="n">
        <v>41.6642</v>
      </c>
      <c r="AJ256" s="421" t="n">
        <v>42.6266</v>
      </c>
      <c r="AK256" s="421" t="n">
        <v>45.2711</v>
      </c>
      <c r="AL256" s="421" t="n">
        <v>44.3935</v>
      </c>
      <c r="AM256" s="421" t="n">
        <v>45.86164</v>
      </c>
      <c r="AN256" s="421" t="n">
        <v>45.872431</v>
      </c>
      <c r="AO256" s="421" t="n">
        <v>45.896927</v>
      </c>
      <c r="AP256" s="421" t="n">
        <v>46.806197</v>
      </c>
      <c r="AQ256" s="421" t="n">
        <v>51.323649</v>
      </c>
      <c r="AR256" s="421" t="n">
        <v>54.898745</v>
      </c>
      <c r="AS256" s="421" t="n">
        <v>55.194862</v>
      </c>
      <c r="AT256" s="421" t="n">
        <v>52.403643</v>
      </c>
      <c r="AU256" s="421" t="n">
        <v>52.112164</v>
      </c>
      <c r="AV256" s="421" t="n">
        <v>52.042889</v>
      </c>
      <c r="AW256" s="421" t="n">
        <v>54.956028</v>
      </c>
      <c r="AX256" s="421" t="n">
        <v>55.699922</v>
      </c>
      <c r="AY256" s="421" t="n">
        <v>55.807372</v>
      </c>
      <c r="AZ256" s="421" t="n">
        <v>57.708337</v>
      </c>
      <c r="BA256" s="421" t="n">
        <v>58.565592</v>
      </c>
      <c r="BB256" s="421" t="n">
        <v>59.517262</v>
      </c>
      <c r="BC256" s="421" t="n">
        <v>62.211087</v>
      </c>
      <c r="BD256" s="421" t="n">
        <v>63.282797</v>
      </c>
      <c r="BE256" s="421" t="n">
        <v>63.357952</v>
      </c>
      <c r="BF256" s="421" t="n">
        <v>62.933321</v>
      </c>
      <c r="BG256" s="421" t="n">
        <v>61.57339</v>
      </c>
      <c r="BH256" s="421" t="n">
        <v>61.535024</v>
      </c>
      <c r="BI256" s="421" t="n">
        <v>60.847025</v>
      </c>
      <c r="BJ256" s="421" t="n">
        <v>59.85</v>
      </c>
      <c r="BK256" s="421" t="n">
        <v>59.93</v>
      </c>
      <c r="BL256" s="421" t="n">
        <v>62.926946</v>
      </c>
      <c r="BM256" s="421" t="n">
        <v>63.33</v>
      </c>
      <c r="BN256" s="421" t="n">
        <v>65.19</v>
      </c>
      <c r="BO256" s="421" t="n">
        <v>66.733251</v>
      </c>
      <c r="BP256" s="421" t="n">
        <v>66.2871</v>
      </c>
      <c r="BQ256" s="421" t="n">
        <v>67.0566</v>
      </c>
      <c r="BR256" s="421" t="n">
        <v>67.132659</v>
      </c>
      <c r="BS256" s="421" t="n">
        <v>67.0072</v>
      </c>
      <c r="BT256" s="421" t="n">
        <v>68.6271</v>
      </c>
      <c r="BU256" s="421" t="n">
        <v>70.875571</v>
      </c>
      <c r="BV256" s="421" t="n">
        <v>68.552749</v>
      </c>
      <c r="BW256" s="421" t="n">
        <v>68.79397</v>
      </c>
      <c r="BX256" s="421" t="n">
        <v>69.478526</v>
      </c>
      <c r="BY256" s="421" t="n">
        <v>70.582391</v>
      </c>
      <c r="BZ256" s="421" t="n">
        <v>72.620586</v>
      </c>
      <c r="CA256" s="421" t="n">
        <v>75.452</v>
      </c>
      <c r="CB256" s="421" t="n">
        <v>76.029</v>
      </c>
      <c r="CC256" s="421" t="n">
        <v>75.82331</v>
      </c>
      <c r="CD256" s="421" t="n">
        <v>76.867845</v>
      </c>
      <c r="CE256" s="421" t="n">
        <v>76.04578</v>
      </c>
      <c r="CF256" s="421" t="n">
        <v>76.85061</v>
      </c>
      <c r="CG256" s="421" t="n">
        <v>76.51857</v>
      </c>
      <c r="CH256" s="421" t="n">
        <v>76.71153</v>
      </c>
      <c r="CI256" s="421" t="n">
        <v>75.65889</v>
      </c>
      <c r="CJ256" s="421" t="n">
        <v>76.16591</v>
      </c>
      <c r="CK256" s="421" t="n">
        <v>76.69667</v>
      </c>
      <c r="CL256" s="421" t="n">
        <v>78.91488</v>
      </c>
      <c r="CM256" s="421" t="n">
        <v>81.20575</v>
      </c>
      <c r="CN256" s="421" t="n">
        <v>80.77946</v>
      </c>
      <c r="CO256" s="421" t="n">
        <v>81.11396</v>
      </c>
      <c r="CP256" s="421" t="n">
        <v>81.05172</v>
      </c>
      <c r="CQ256" s="421" t="n">
        <v>81.73446</v>
      </c>
      <c r="CR256" s="421" t="n">
        <v>82.69851</v>
      </c>
      <c r="CS256" s="421" t="n">
        <v>85.82655</v>
      </c>
      <c r="CT256" s="421" t="n">
        <v>97.74894</v>
      </c>
      <c r="CU256" s="421" t="n">
        <v>99.90823</v>
      </c>
      <c r="CV256" s="421" t="n">
        <v>97.49124</v>
      </c>
      <c r="CW256" s="421" t="n">
        <v>97.2361</v>
      </c>
      <c r="CX256" s="421" t="n">
        <v>100.03134</v>
      </c>
      <c r="CY256" s="421" t="n">
        <v>105.60906</v>
      </c>
      <c r="CZ256" s="421" t="n">
        <v>107.28024</v>
      </c>
      <c r="DA256" s="421" t="n">
        <v>110.51372</v>
      </c>
      <c r="DB256" s="421" t="n">
        <v>117.92322</v>
      </c>
      <c r="DC256" s="421" t="n">
        <v>116.74834</v>
      </c>
      <c r="DD256" s="421" t="n">
        <v>118.50842</v>
      </c>
      <c r="DE256" s="421" t="n">
        <v>120.16776</v>
      </c>
      <c r="DF256" s="421" t="n">
        <v>111.121351345</v>
      </c>
      <c r="DG256" s="421" t="n">
        <v>111.623842</v>
      </c>
      <c r="DH256" s="421" t="n">
        <v>114.701750605</v>
      </c>
      <c r="DI256" s="421" t="n">
        <v>113.495709611</v>
      </c>
      <c r="DJ256" s="421" t="n">
        <v>115.775983025</v>
      </c>
      <c r="DK256" s="421" t="n">
        <v>117.460533078</v>
      </c>
      <c r="DL256" s="421" t="n">
        <v>118.475870236</v>
      </c>
      <c r="DM256" s="421" t="n">
        <v>120.209729586</v>
      </c>
      <c r="DN256" s="421" t="n">
        <v>124.927220123</v>
      </c>
      <c r="DO256" s="421" t="n">
        <v>125.581073123</v>
      </c>
      <c r="DP256" s="421" t="n">
        <v>126.555988123</v>
      </c>
      <c r="DQ256" s="421" t="n">
        <v>131.523479</v>
      </c>
      <c r="DR256" s="421" t="n">
        <v>129.887332</v>
      </c>
      <c r="DS256" s="421" t="n">
        <v>130.242244</v>
      </c>
      <c r="DT256" s="421" t="n">
        <v>133.128085</v>
      </c>
      <c r="DU256" s="421" t="n">
        <v>140.046768</v>
      </c>
      <c r="DV256" s="421" t="n">
        <v>144.583178</v>
      </c>
      <c r="DW256" s="421" t="n">
        <v>151.918073</v>
      </c>
      <c r="DX256" s="421" t="n">
        <v>157.050412</v>
      </c>
      <c r="DY256" s="421" t="n">
        <v>158.325198</v>
      </c>
      <c r="DZ256" s="421" t="n">
        <v>159.131958</v>
      </c>
      <c r="EA256" s="421" t="n">
        <v>161.036237</v>
      </c>
      <c r="EB256" s="421" t="n">
        <v>162.248905</v>
      </c>
      <c r="EC256" s="421" t="n">
        <v>165.734789</v>
      </c>
      <c r="ED256" s="421" t="n">
        <v>166.642661</v>
      </c>
      <c r="EE256" s="421" t="n">
        <v>169.84242</v>
      </c>
      <c r="EF256" s="421" t="n">
        <v>175.642996</v>
      </c>
      <c r="EG256" s="421" t="n">
        <v>179.680745</v>
      </c>
      <c r="EH256" s="421" t="n">
        <v>184.894027</v>
      </c>
      <c r="EI256" s="421" t="n">
        <v>189.646668</v>
      </c>
      <c r="EJ256" s="421" t="n">
        <v>195.958136</v>
      </c>
      <c r="EK256" s="421" t="n">
        <v>199.377882</v>
      </c>
      <c r="EL256" s="421" t="n">
        <v>202.767872</v>
      </c>
      <c r="EM256" s="421" t="n">
        <v>205.407448</v>
      </c>
      <c r="EN256" s="421" t="n">
        <v>208.86054</v>
      </c>
      <c r="EO256" s="421" t="n">
        <v>211.30727</v>
      </c>
      <c r="EP256" s="421" t="n">
        <v>204.785034</v>
      </c>
      <c r="EQ256" s="421" t="n">
        <v>214.27889</v>
      </c>
      <c r="ER256" s="421" t="n">
        <v>222.45299</v>
      </c>
      <c r="ES256" s="421" t="n">
        <v>223.631906</v>
      </c>
      <c r="ET256" s="421" t="n">
        <v>227.133998</v>
      </c>
      <c r="EU256" s="421" t="n">
        <v>230.463641</v>
      </c>
      <c r="EV256" s="421" t="n">
        <v>237.044864</v>
      </c>
      <c r="EW256" s="421" t="n">
        <v>246.522904</v>
      </c>
      <c r="EX256" s="421" t="n">
        <v>249.8399683</v>
      </c>
      <c r="EY256" s="421" t="n">
        <v>251.35812</v>
      </c>
      <c r="EZ256" s="421" t="n">
        <v>249.396412</v>
      </c>
      <c r="FA256" s="421" t="n">
        <v>258.613743</v>
      </c>
      <c r="FB256" s="421" t="n">
        <v>260.886589</v>
      </c>
      <c r="FC256" s="421" t="n">
        <v>263.081471</v>
      </c>
      <c r="FD256" s="421" t="n">
        <v>268.986388</v>
      </c>
      <c r="FE256" s="421" t="n">
        <v>279.195806</v>
      </c>
      <c r="FF256" s="421" t="n">
        <v>287.694419</v>
      </c>
      <c r="FG256" s="421" t="n">
        <v>294.317606</v>
      </c>
      <c r="FH256" s="421" t="n">
        <v>310.2188281</v>
      </c>
      <c r="FI256" s="421" t="n">
        <v>322.263867</v>
      </c>
      <c r="FJ256" s="421" t="n">
        <v>328.108253</v>
      </c>
      <c r="FK256" s="421" t="n">
        <v>338.187944</v>
      </c>
      <c r="FL256" s="421" t="n">
        <v>342.038498</v>
      </c>
      <c r="FM256" s="421" t="n">
        <v>341.028249</v>
      </c>
      <c r="FN256" s="421" t="n">
        <v>333.444816766</v>
      </c>
      <c r="FO256" s="421" t="n">
        <v>336.381982105</v>
      </c>
      <c r="FP256" s="421" t="n">
        <v>336.497539494</v>
      </c>
      <c r="FQ256" s="421" t="n">
        <v>337.612044512</v>
      </c>
      <c r="FR256" s="421" t="n">
        <v>336.328625494</v>
      </c>
      <c r="FS256" s="421" t="n">
        <v>326.927496151</v>
      </c>
      <c r="FT256" s="421" t="n">
        <v>327.235244891</v>
      </c>
      <c r="FU256" s="421" t="n">
        <v>324.671279228</v>
      </c>
      <c r="FV256" s="421" t="n">
        <v>322.667833331</v>
      </c>
      <c r="FW256" s="421" t="n">
        <v>320.769046331</v>
      </c>
      <c r="FX256" s="421" t="n">
        <v>332.000542458</v>
      </c>
      <c r="FY256" s="421" t="n">
        <v>357.26079844</v>
      </c>
      <c r="FZ256" s="421" t="n">
        <v>365.327565126</v>
      </c>
      <c r="GA256" s="421" t="n">
        <v>359.91713923</v>
      </c>
      <c r="GB256" s="421" t="n">
        <v>365.917193316</v>
      </c>
      <c r="GC256" s="421" t="n">
        <v>369.161475581</v>
      </c>
      <c r="GD256" s="421" t="n">
        <v>368.4904977</v>
      </c>
      <c r="GE256" s="421" t="n">
        <v>371.187123652</v>
      </c>
      <c r="GF256" s="421" t="n">
        <v>376.490011209</v>
      </c>
      <c r="GG256" s="421" t="n">
        <v>378.549842623</v>
      </c>
      <c r="GH256" s="421" t="n">
        <v>377.95047614</v>
      </c>
      <c r="GI256" s="421" t="n">
        <v>383.417829259</v>
      </c>
      <c r="GJ256" s="421" t="n">
        <v>392.704190259</v>
      </c>
      <c r="GK256" s="421" t="n">
        <v>397.067694375</v>
      </c>
      <c r="GL256" s="421" t="n">
        <v>405.928044375</v>
      </c>
      <c r="GM256" s="421" t="n">
        <v>415.674204443</v>
      </c>
      <c r="GN256" s="421" t="n">
        <v>421.391656443</v>
      </c>
      <c r="GO256" s="421" t="n">
        <v>435.89775666</v>
      </c>
      <c r="GP256" s="421" t="n">
        <v>441.981994062</v>
      </c>
      <c r="GQ256" s="421" t="n">
        <v>446.996744834483</v>
      </c>
      <c r="GR256" s="421" t="n">
        <v>471.2270939</v>
      </c>
      <c r="GS256" s="421" t="n">
        <v>483.788786774</v>
      </c>
      <c r="GT256" s="421" t="n">
        <v>490.255589677</v>
      </c>
      <c r="GU256" s="421" t="n">
        <v>502.302635923</v>
      </c>
      <c r="GV256" s="421" t="n">
        <v>506.613863517</v>
      </c>
      <c r="GW256" s="421" t="n">
        <v>506.267299</v>
      </c>
      <c r="GX256" s="421" t="n">
        <v>515.902026</v>
      </c>
      <c r="GY256" s="421" t="n">
        <v>539.152666</v>
      </c>
      <c r="GZ256" s="421" t="n">
        <v>559.015241</v>
      </c>
      <c r="HA256" s="421" t="n">
        <v>574.511779</v>
      </c>
      <c r="HB256" s="421" t="n">
        <v>592.427746</v>
      </c>
      <c r="HC256" s="421" t="n">
        <v>606.110856</v>
      </c>
      <c r="HD256" s="421" t="n">
        <v>627.754618</v>
      </c>
      <c r="HE256" s="421" t="n">
        <v>650.263951</v>
      </c>
      <c r="HF256" s="421" t="n">
        <v>670.446897</v>
      </c>
      <c r="HG256" s="421" t="n">
        <v>668.870707</v>
      </c>
      <c r="HH256" s="421" t="n">
        <v>678.982863</v>
      </c>
      <c r="HI256" s="421" t="n">
        <v>682.600437</v>
      </c>
      <c r="HJ256" s="421" t="n">
        <v>690.252295</v>
      </c>
      <c r="HK256" s="421" t="n">
        <v>695.012322</v>
      </c>
      <c r="HL256" s="421" t="n">
        <v>705.47942</v>
      </c>
      <c r="HM256" s="421" t="n">
        <v>716.37253</v>
      </c>
      <c r="HN256" s="421" t="n">
        <v>709.7719506</v>
      </c>
      <c r="HO256" s="421" t="n">
        <v>717.063268</v>
      </c>
      <c r="HP256" s="421" t="n">
        <v>725.619457</v>
      </c>
      <c r="HQ256" s="421" t="n">
        <v>734.518411</v>
      </c>
      <c r="HR256" s="421" t="n">
        <v>736.682374</v>
      </c>
      <c r="HS256" s="421" t="n">
        <v>748.310139</v>
      </c>
      <c r="HT256" s="421" t="n">
        <v>759.866085</v>
      </c>
      <c r="HU256" s="421" t="n">
        <v>757.97695</v>
      </c>
      <c r="HV256" s="421" t="n">
        <v>774.11141172926</v>
      </c>
      <c r="HW256" s="421" t="n">
        <v>785.984599994546</v>
      </c>
      <c r="HX256" s="421" t="n">
        <v>788.286088652086</v>
      </c>
      <c r="HY256" s="421" t="n">
        <v>805.554657636825</v>
      </c>
      <c r="HZ256" s="421" t="n">
        <v>822.093530506345</v>
      </c>
      <c r="IA256" s="421" t="n">
        <v>817.806505842253</v>
      </c>
      <c r="IB256" s="421" t="n">
        <v>828.321506990194</v>
      </c>
      <c r="IC256" s="421" t="n">
        <v>848.001969660519</v>
      </c>
      <c r="ID256" s="421" t="n">
        <v>858.735075010652</v>
      </c>
      <c r="IE256" s="421" t="n">
        <v>878.370443008195</v>
      </c>
      <c r="IF256" s="421" t="n">
        <v>895.499732242356</v>
      </c>
      <c r="IG256" s="421" t="n">
        <v>906.301931805998</v>
      </c>
      <c r="IH256" s="421" t="n">
        <v>919.729946947416</v>
      </c>
      <c r="II256" s="421" t="n">
        <v>936.669044837268</v>
      </c>
      <c r="IJ256" s="421" t="n">
        <v>995.391626187402</v>
      </c>
      <c r="IK256" s="421" t="n">
        <v>1009.12204117114</v>
      </c>
      <c r="IL256" s="421" t="n">
        <v>1029.37750561251</v>
      </c>
      <c r="IM256" s="421" t="n">
        <v>1042.62053266187</v>
      </c>
      <c r="IN256" s="421" t="n">
        <v>1054.52462816761</v>
      </c>
      <c r="IO256" s="421" t="n">
        <v>1076.99633740317</v>
      </c>
      <c r="IP256" s="421" t="n">
        <v>1095.86784185621</v>
      </c>
      <c r="IQ256" s="421" t="n">
        <v>1127.3904227082</v>
      </c>
      <c r="IR256" s="421" t="n">
        <v>1150.60433581051</v>
      </c>
      <c r="IS256" s="421" t="n">
        <v>1178.55634237668</v>
      </c>
      <c r="IT256" s="421" t="n">
        <v>1219.21334133178</v>
      </c>
      <c r="IU256" s="421" t="n">
        <v>1222.405409773</v>
      </c>
      <c r="IV256" s="421" t="n">
        <v>1235.29429973689</v>
      </c>
      <c r="IW256" s="421" t="n">
        <v>1257.49735300304</v>
      </c>
      <c r="IX256" s="421" t="n">
        <v>1272.19524250502</v>
      </c>
      <c r="IY256" s="421" t="n">
        <v>1287.4432103561</v>
      </c>
      <c r="IZ256" s="421" t="n">
        <v>1296.55197588936</v>
      </c>
      <c r="JA256" s="421" t="n">
        <v>1303.63052440117</v>
      </c>
      <c r="JB256" s="421" t="n">
        <v>1321.40502797499</v>
      </c>
      <c r="JC256" s="421" t="n">
        <v>1338.89587240089</v>
      </c>
      <c r="JD256" s="421" t="n">
        <v>1282.7282339572</v>
      </c>
      <c r="JE256" s="421" t="n">
        <v>1285.44700656834</v>
      </c>
      <c r="JF256" s="421" t="n">
        <v>1298.32476279515</v>
      </c>
      <c r="JG256" s="421" t="n">
        <v>1313.2780772052</v>
      </c>
      <c r="JH256" s="421" t="n">
        <v>1350.03792413023</v>
      </c>
      <c r="JI256" s="421" t="n">
        <v>1365.17251640637</v>
      </c>
      <c r="JJ256" s="421" t="n">
        <v>1370.91901908062</v>
      </c>
      <c r="JK256" s="421" t="n">
        <v>1390.32467127822</v>
      </c>
      <c r="JL256" s="421" t="n">
        <v>1381.09560525238</v>
      </c>
      <c r="JM256" s="421" t="n">
        <v>1397.95404525888</v>
      </c>
      <c r="JN256" s="421" t="n">
        <v>1408.9276635415</v>
      </c>
      <c r="JO256" s="421" t="n">
        <v>1432.36951308838</v>
      </c>
      <c r="JP256" s="421" t="n">
        <v>1442.16659892299</v>
      </c>
      <c r="JQ256" s="421" t="n">
        <v>1464.24614565626</v>
      </c>
      <c r="JR256" s="421" t="n">
        <v>1429.52588037462</v>
      </c>
      <c r="JS256" s="421" t="n">
        <v>1435.99547590137</v>
      </c>
      <c r="JT256" s="421" t="n">
        <v>1448.62332656708</v>
      </c>
      <c r="JU256" s="421" t="n">
        <v>1463.59996740219</v>
      </c>
      <c r="JV256" s="421" t="n">
        <v>1471.54638300408</v>
      </c>
      <c r="JW256" s="421" t="n">
        <v>1491.33394504449</v>
      </c>
      <c r="JX256" s="421" t="n">
        <v>1479.50027619061</v>
      </c>
      <c r="JY256" s="421" t="n">
        <v>1496.48164957708</v>
      </c>
      <c r="JZ256" s="421" t="n">
        <v>1510.43558546461</v>
      </c>
      <c r="KA256" s="421" t="n">
        <v>1517.52855264182</v>
      </c>
      <c r="KB256" s="421" t="n">
        <v>1566.64657922851</v>
      </c>
      <c r="KC256" s="421" t="n">
        <v>1622.10053227248</v>
      </c>
      <c r="KD256" s="421" t="n">
        <v>1642.51626107085</v>
      </c>
      <c r="KE256" s="421" t="n">
        <v>1646.24132546463</v>
      </c>
      <c r="KF256" s="421" t="n">
        <v>1675.85433022286</v>
      </c>
      <c r="KG256" s="421" t="n">
        <v>1715.21775304896</v>
      </c>
      <c r="KH256" s="421" t="n">
        <v>1738.6251930709</v>
      </c>
      <c r="KI256" s="421" t="n">
        <v>1754.38246498504</v>
      </c>
      <c r="KJ256" s="421" t="n">
        <v>1765.67413472786</v>
      </c>
      <c r="KK256" s="421" t="n">
        <v>1802.80233279456</v>
      </c>
      <c r="KL256" s="421" t="n">
        <v>1814.03172224477</v>
      </c>
      <c r="KM256" s="421" t="n">
        <v>1808.18806026256</v>
      </c>
      <c r="KN256" s="421" t="n">
        <v>1824.77660332382</v>
      </c>
      <c r="KO256" s="421" t="n">
        <v>1826.02639210624</v>
      </c>
      <c r="KP256" s="421" t="n">
        <v>1868.69815012455</v>
      </c>
      <c r="KQ256" s="421" t="n">
        <v>1880.45813875921</v>
      </c>
      <c r="KR256" s="421" t="n">
        <v>1885.93211958319</v>
      </c>
      <c r="KS256" s="421" t="n">
        <v>1927.91685474495</v>
      </c>
      <c r="KT256" s="421" t="n">
        <v>1941.78229280246</v>
      </c>
      <c r="KU256" s="421" t="n">
        <v>2006.82859729957</v>
      </c>
      <c r="KV256" s="421" t="n">
        <v>2013.15737185951</v>
      </c>
      <c r="KW256" s="421" t="n">
        <v>2084.09353755592</v>
      </c>
      <c r="KX256" s="421" t="n">
        <v>2129.29648068577</v>
      </c>
      <c r="KY256" s="421" t="n">
        <v>2156.46425869427</v>
      </c>
      <c r="KZ256" s="421" t="n">
        <v>2196.2091248914</v>
      </c>
      <c r="LA256" s="421" t="n">
        <v>2224.35390651323</v>
      </c>
      <c r="LB256" s="421" t="n">
        <v>2244.80143004705</v>
      </c>
      <c r="LC256" s="421" t="n">
        <v>2280.35325767512</v>
      </c>
      <c r="LD256" s="421" t="n">
        <v>2301.54669794271</v>
      </c>
      <c r="LE256" s="421" t="n">
        <v>2364.06911016049</v>
      </c>
      <c r="LF256" s="421" t="n">
        <v>2331.09911738201</v>
      </c>
      <c r="LG256" s="421" t="n">
        <v>2390.31165178891</v>
      </c>
      <c r="LH256" s="421" t="n">
        <v>2497.97043237174</v>
      </c>
      <c r="LI256" s="421" t="n">
        <v>2502.89195007108</v>
      </c>
      <c r="LJ256" s="421" t="n">
        <v>2524.52873962619</v>
      </c>
      <c r="LK256" s="421" t="n">
        <v>2599.87696485408</v>
      </c>
      <c r="LL256" s="421" t="n">
        <v>2529.75581919117</v>
      </c>
      <c r="LM256" s="421" t="n">
        <v>2551.3211136048</v>
      </c>
      <c r="LN256" s="421" t="n">
        <v>2545.83265208359</v>
      </c>
      <c r="LO256" s="421" t="n">
        <v>2544.34534882866</v>
      </c>
      <c r="LP256" s="421" t="n">
        <v>2628.51804113565</v>
      </c>
      <c r="LQ256" s="421" t="n">
        <v>2680.15135316681</v>
      </c>
      <c r="LR256" s="421" t="n">
        <v>2737.32182591079</v>
      </c>
      <c r="LS256" s="421" t="n">
        <v>2777.05540635533</v>
      </c>
      <c r="LT256" s="421" t="n">
        <v>2812.80314618245</v>
      </c>
      <c r="LU256" s="421" t="n">
        <v>2837.02729313927</v>
      </c>
      <c r="LV256" s="421" t="n">
        <v>3094.76411208563</v>
      </c>
      <c r="LW256" s="421" t="n">
        <v>3160.85282470106</v>
      </c>
      <c r="LX256" s="421" t="n">
        <v>3141.06674516684</v>
      </c>
      <c r="LY256" s="421" t="n">
        <v>3166.54275984935</v>
      </c>
      <c r="LZ256" s="421" t="n">
        <v>3177.00035053802</v>
      </c>
      <c r="MA256" s="421" t="n">
        <v>3235.99032900038</v>
      </c>
      <c r="MB256" s="421" t="n">
        <v>3243.72423784811</v>
      </c>
      <c r="MC256" s="421" t="n">
        <v>3298.14227534057</v>
      </c>
      <c r="MD256" s="421" t="n">
        <v>3395.35272876375</v>
      </c>
      <c r="ME256" s="421"/>
      <c r="MF256" s="421"/>
      <c r="MG256" s="421"/>
      <c r="MH256" s="421"/>
      <c r="MI256" s="421"/>
      <c r="MJ256" s="421"/>
      <c r="MK256" s="421"/>
      <c r="ML256" s="421"/>
      <c r="MM256" s="421"/>
      <c r="MN256" s="421"/>
      <c r="MO256" s="421"/>
      <c r="MP256" s="421"/>
      <c r="MQ256" s="421"/>
      <c r="MR256" s="421"/>
      <c r="MS256" s="421"/>
      <c r="MT256" s="421"/>
      <c r="MU256" s="421"/>
      <c r="MV256" s="421"/>
      <c r="MW256" s="421"/>
    </row>
    <row r="257" customFormat="false" ht="15" hidden="false" customHeight="false" outlineLevel="0" collapsed="false">
      <c r="A257" s="424" t="s">
        <v>691</v>
      </c>
      <c r="B257" s="425" t="n">
        <v>0</v>
      </c>
      <c r="C257" s="425" t="n">
        <v>0</v>
      </c>
      <c r="D257" s="425" t="n">
        <v>0</v>
      </c>
      <c r="E257" s="425" t="n">
        <v>0</v>
      </c>
      <c r="F257" s="425" t="n">
        <v>0</v>
      </c>
      <c r="G257" s="425" t="n">
        <v>0</v>
      </c>
      <c r="H257" s="425" t="n">
        <v>0</v>
      </c>
      <c r="I257" s="425" t="n">
        <v>0</v>
      </c>
      <c r="J257" s="425" t="n">
        <v>0</v>
      </c>
      <c r="K257" s="425" t="n">
        <v>0</v>
      </c>
      <c r="L257" s="425" t="n">
        <v>0</v>
      </c>
      <c r="M257" s="425" t="n">
        <v>0</v>
      </c>
      <c r="N257" s="425" t="n">
        <v>0</v>
      </c>
      <c r="O257" s="425" t="n">
        <v>0</v>
      </c>
      <c r="P257" s="425" t="n">
        <v>0</v>
      </c>
      <c r="Q257" s="425" t="n">
        <v>0</v>
      </c>
      <c r="R257" s="425" t="n">
        <v>0</v>
      </c>
      <c r="S257" s="425" t="n">
        <v>0</v>
      </c>
      <c r="T257" s="425" t="n">
        <v>0</v>
      </c>
      <c r="U257" s="425" t="n">
        <v>0</v>
      </c>
      <c r="V257" s="425" t="n">
        <v>0</v>
      </c>
      <c r="W257" s="425" t="n">
        <v>0</v>
      </c>
      <c r="X257" s="425" t="n">
        <v>0</v>
      </c>
      <c r="Y257" s="425" t="n">
        <v>0</v>
      </c>
      <c r="Z257" s="425" t="n">
        <v>0</v>
      </c>
      <c r="AA257" s="425" t="n">
        <v>0</v>
      </c>
      <c r="AB257" s="425" t="n">
        <v>0</v>
      </c>
      <c r="AC257" s="425" t="n">
        <v>0</v>
      </c>
      <c r="AD257" s="425" t="n">
        <v>0</v>
      </c>
      <c r="AE257" s="425" t="n">
        <v>0</v>
      </c>
      <c r="AF257" s="425" t="n">
        <v>0</v>
      </c>
      <c r="AG257" s="425" t="n">
        <v>0</v>
      </c>
      <c r="AH257" s="425" t="n">
        <v>0</v>
      </c>
      <c r="AI257" s="425" t="n">
        <v>0</v>
      </c>
      <c r="AJ257" s="425" t="n">
        <v>0</v>
      </c>
      <c r="AK257" s="425" t="n">
        <v>0</v>
      </c>
      <c r="AL257" s="425" t="n">
        <v>0</v>
      </c>
      <c r="AM257" s="425" t="n">
        <v>0</v>
      </c>
      <c r="AN257" s="425" t="n">
        <v>0</v>
      </c>
      <c r="AO257" s="425" t="n">
        <v>0</v>
      </c>
      <c r="AP257" s="425" t="n">
        <v>0</v>
      </c>
      <c r="AQ257" s="425" t="n">
        <v>0</v>
      </c>
      <c r="AR257" s="425" t="n">
        <v>0</v>
      </c>
      <c r="AS257" s="425" t="n">
        <v>0</v>
      </c>
      <c r="AT257" s="425" t="n">
        <v>0</v>
      </c>
      <c r="AU257" s="425" t="n">
        <v>0</v>
      </c>
      <c r="AV257" s="425" t="n">
        <v>0</v>
      </c>
      <c r="AW257" s="425" t="n">
        <v>0</v>
      </c>
      <c r="AX257" s="425" t="n">
        <v>0</v>
      </c>
      <c r="AY257" s="425" t="n">
        <v>0</v>
      </c>
      <c r="AZ257" s="425" t="n">
        <v>0</v>
      </c>
      <c r="BA257" s="425" t="n">
        <v>0</v>
      </c>
      <c r="BB257" s="425" t="n">
        <v>0</v>
      </c>
      <c r="BC257" s="425" t="n">
        <v>0</v>
      </c>
      <c r="BD257" s="425" t="n">
        <v>0</v>
      </c>
      <c r="BE257" s="425" t="n">
        <v>0</v>
      </c>
      <c r="BF257" s="425" t="n">
        <v>0</v>
      </c>
      <c r="BG257" s="425" t="n">
        <v>0</v>
      </c>
      <c r="BH257" s="425" t="n">
        <v>0</v>
      </c>
      <c r="BI257" s="425" t="n">
        <v>0</v>
      </c>
      <c r="BJ257" s="425" t="n">
        <v>0</v>
      </c>
      <c r="BK257" s="425" t="n">
        <v>0</v>
      </c>
      <c r="BL257" s="425" t="n">
        <v>0</v>
      </c>
      <c r="BM257" s="425" t="n">
        <v>0</v>
      </c>
      <c r="BN257" s="425" t="n">
        <v>0</v>
      </c>
      <c r="BO257" s="425" t="n">
        <v>0</v>
      </c>
      <c r="BP257" s="425" t="n">
        <v>0</v>
      </c>
      <c r="BQ257" s="425" t="n">
        <v>0</v>
      </c>
      <c r="BR257" s="425" t="n">
        <v>0</v>
      </c>
      <c r="BS257" s="425" t="n">
        <v>0</v>
      </c>
      <c r="BT257" s="425" t="n">
        <v>0</v>
      </c>
      <c r="BU257" s="425" t="n">
        <v>0</v>
      </c>
      <c r="BV257" s="425" t="n">
        <v>0</v>
      </c>
      <c r="BW257" s="425" t="n">
        <v>0</v>
      </c>
      <c r="BX257" s="425" t="n">
        <v>0</v>
      </c>
      <c r="BY257" s="425" t="n">
        <v>0</v>
      </c>
      <c r="BZ257" s="425" t="n">
        <v>0</v>
      </c>
      <c r="CA257" s="425" t="n">
        <v>0</v>
      </c>
      <c r="CB257" s="425" t="n">
        <v>0</v>
      </c>
      <c r="CC257" s="425" t="n">
        <v>0</v>
      </c>
      <c r="CD257" s="425" t="n">
        <v>0</v>
      </c>
      <c r="CE257" s="425" t="n">
        <v>0</v>
      </c>
      <c r="CF257" s="425" t="n">
        <v>0</v>
      </c>
      <c r="CG257" s="425" t="n">
        <v>0</v>
      </c>
      <c r="CH257" s="425" t="n">
        <v>0</v>
      </c>
      <c r="CI257" s="425" t="n">
        <v>0</v>
      </c>
      <c r="CJ257" s="425" t="n">
        <v>0</v>
      </c>
      <c r="CK257" s="425" t="n">
        <v>0</v>
      </c>
      <c r="CL257" s="425" t="n">
        <v>0</v>
      </c>
      <c r="CM257" s="425" t="n">
        <v>0</v>
      </c>
      <c r="CN257" s="425" t="n">
        <v>0</v>
      </c>
      <c r="CO257" s="425" t="n">
        <v>0</v>
      </c>
      <c r="CP257" s="425" t="n">
        <v>0</v>
      </c>
      <c r="CQ257" s="425" t="n">
        <v>0</v>
      </c>
      <c r="CR257" s="425" t="n">
        <v>0</v>
      </c>
      <c r="CS257" s="425" t="n">
        <v>0</v>
      </c>
      <c r="CT257" s="425" t="n">
        <v>0</v>
      </c>
      <c r="CU257" s="425" t="n">
        <v>0</v>
      </c>
      <c r="CV257" s="425" t="n">
        <v>0</v>
      </c>
      <c r="CW257" s="425" t="n">
        <v>0</v>
      </c>
      <c r="CX257" s="425" t="n">
        <v>0</v>
      </c>
      <c r="CY257" s="425" t="n">
        <v>0</v>
      </c>
      <c r="CZ257" s="425" t="n">
        <v>0</v>
      </c>
      <c r="DA257" s="425" t="n">
        <v>0</v>
      </c>
      <c r="DB257" s="425" t="n">
        <v>0</v>
      </c>
      <c r="DC257" s="425" t="n">
        <v>0</v>
      </c>
      <c r="DD257" s="425" t="n">
        <v>0</v>
      </c>
      <c r="DE257" s="425" t="n">
        <v>0</v>
      </c>
      <c r="DF257" s="425" t="n">
        <v>0</v>
      </c>
      <c r="DG257" s="425" t="n">
        <v>0</v>
      </c>
      <c r="DH257" s="425" t="n">
        <v>0</v>
      </c>
      <c r="DI257" s="425" t="n">
        <v>0</v>
      </c>
      <c r="DJ257" s="425" t="n">
        <v>0</v>
      </c>
      <c r="DK257" s="425" t="n">
        <v>0</v>
      </c>
      <c r="DL257" s="425" t="n">
        <v>0</v>
      </c>
      <c r="DM257" s="425" t="n">
        <v>0</v>
      </c>
      <c r="DN257" s="425" t="n">
        <v>0</v>
      </c>
      <c r="DO257" s="425" t="n">
        <v>0</v>
      </c>
      <c r="DP257" s="425" t="n">
        <v>0</v>
      </c>
      <c r="DQ257" s="425" t="n">
        <v>0</v>
      </c>
      <c r="DR257" s="425" t="n">
        <v>0</v>
      </c>
      <c r="DS257" s="425" t="n">
        <v>0</v>
      </c>
      <c r="DT257" s="425" t="n">
        <v>0</v>
      </c>
      <c r="DU257" s="425" t="n">
        <v>0</v>
      </c>
      <c r="DV257" s="425" t="n">
        <v>0</v>
      </c>
      <c r="DW257" s="425" t="n">
        <v>0</v>
      </c>
      <c r="DX257" s="425" t="n">
        <v>0</v>
      </c>
      <c r="DY257" s="425" t="n">
        <v>0</v>
      </c>
      <c r="DZ257" s="425" t="n">
        <v>0</v>
      </c>
      <c r="EA257" s="425" t="n">
        <v>0</v>
      </c>
      <c r="EB257" s="425" t="n">
        <v>0</v>
      </c>
      <c r="EC257" s="425" t="n">
        <v>0</v>
      </c>
      <c r="ED257" s="425" t="n">
        <v>0</v>
      </c>
      <c r="EE257" s="425" t="n">
        <v>0</v>
      </c>
      <c r="EF257" s="425" t="n">
        <v>0</v>
      </c>
      <c r="EG257" s="425" t="n">
        <v>0</v>
      </c>
      <c r="EH257" s="425" t="n">
        <v>0</v>
      </c>
      <c r="EI257" s="425" t="n">
        <v>0</v>
      </c>
      <c r="EJ257" s="425" t="n">
        <v>0</v>
      </c>
      <c r="EK257" s="425" t="n">
        <v>0</v>
      </c>
      <c r="EL257" s="425" t="n">
        <v>0</v>
      </c>
      <c r="EM257" s="425" t="n">
        <v>0</v>
      </c>
      <c r="EN257" s="425" t="n">
        <v>0</v>
      </c>
      <c r="EO257" s="425" t="n">
        <v>0</v>
      </c>
      <c r="EP257" s="425" t="n">
        <v>0</v>
      </c>
      <c r="EQ257" s="425" t="n">
        <v>0</v>
      </c>
      <c r="ER257" s="425" t="n">
        <v>0</v>
      </c>
      <c r="ES257" s="425" t="n">
        <v>0</v>
      </c>
      <c r="ET257" s="425" t="n">
        <v>0</v>
      </c>
      <c r="EU257" s="425" t="n">
        <v>0</v>
      </c>
      <c r="EV257" s="425" t="n">
        <v>0</v>
      </c>
      <c r="EW257" s="425" t="n">
        <v>0</v>
      </c>
      <c r="EX257" s="425" t="n">
        <v>0</v>
      </c>
      <c r="EY257" s="425" t="n">
        <v>0</v>
      </c>
      <c r="EZ257" s="425" t="n">
        <v>0</v>
      </c>
      <c r="FA257" s="425" t="n">
        <v>0</v>
      </c>
      <c r="FB257" s="425" t="n">
        <v>0</v>
      </c>
      <c r="FC257" s="425" t="n">
        <v>0</v>
      </c>
      <c r="FD257" s="425" t="n">
        <v>0</v>
      </c>
      <c r="FE257" s="425" t="n">
        <v>0</v>
      </c>
      <c r="FF257" s="425" t="n">
        <v>0</v>
      </c>
      <c r="FG257" s="425" t="n">
        <v>0</v>
      </c>
      <c r="FH257" s="425" t="n">
        <v>0</v>
      </c>
      <c r="FI257" s="425" t="n">
        <v>0</v>
      </c>
      <c r="FJ257" s="425" t="n">
        <v>0</v>
      </c>
      <c r="FK257" s="425" t="n">
        <v>0</v>
      </c>
      <c r="FL257" s="425" t="n">
        <v>0</v>
      </c>
      <c r="FM257" s="425" t="n">
        <v>0</v>
      </c>
      <c r="FN257" s="425" t="n">
        <v>0</v>
      </c>
      <c r="FO257" s="425" t="n">
        <v>0</v>
      </c>
      <c r="FP257" s="425" t="n">
        <v>0</v>
      </c>
      <c r="FQ257" s="425" t="n">
        <v>0</v>
      </c>
      <c r="FR257" s="425" t="n">
        <v>0</v>
      </c>
      <c r="FS257" s="425" t="n">
        <v>0</v>
      </c>
      <c r="FT257" s="425" t="n">
        <v>0</v>
      </c>
      <c r="FU257" s="425" t="n">
        <v>0</v>
      </c>
      <c r="FV257" s="425" t="n">
        <v>0</v>
      </c>
      <c r="FW257" s="425" t="n">
        <v>0</v>
      </c>
      <c r="FX257" s="425" t="n">
        <v>0</v>
      </c>
      <c r="FY257" s="425" t="n">
        <v>0</v>
      </c>
      <c r="FZ257" s="425" t="n">
        <v>0</v>
      </c>
      <c r="GA257" s="425" t="n">
        <v>0</v>
      </c>
      <c r="GB257" s="425" t="n">
        <v>0</v>
      </c>
      <c r="GC257" s="425" t="n">
        <v>0</v>
      </c>
      <c r="GD257" s="425" t="n">
        <v>0</v>
      </c>
      <c r="GE257" s="425" t="n">
        <v>0</v>
      </c>
      <c r="GF257" s="425" t="n">
        <v>0</v>
      </c>
      <c r="GG257" s="425" t="n">
        <v>0</v>
      </c>
      <c r="GH257" s="425" t="n">
        <v>0</v>
      </c>
      <c r="GI257" s="425" t="n">
        <v>0</v>
      </c>
      <c r="GJ257" s="425" t="n">
        <v>0</v>
      </c>
      <c r="GK257" s="425" t="n">
        <v>0</v>
      </c>
      <c r="GL257" s="425" t="n">
        <v>0</v>
      </c>
      <c r="GM257" s="425" t="n">
        <v>0</v>
      </c>
      <c r="GN257" s="425" t="n">
        <v>0</v>
      </c>
      <c r="GO257" s="425" t="n">
        <v>0</v>
      </c>
      <c r="GP257" s="425" t="n">
        <v>0</v>
      </c>
      <c r="GQ257" s="425" t="n">
        <v>0</v>
      </c>
      <c r="GR257" s="425" t="n">
        <v>0</v>
      </c>
      <c r="GS257" s="425" t="n">
        <v>0</v>
      </c>
      <c r="GT257" s="425" t="n">
        <v>0</v>
      </c>
      <c r="GU257" s="425" t="n">
        <v>0</v>
      </c>
      <c r="GV257" s="425" t="n">
        <v>3.34808</v>
      </c>
      <c r="GW257" s="425" t="n">
        <v>3.21579</v>
      </c>
      <c r="GX257" s="425" t="n">
        <v>3.467439</v>
      </c>
      <c r="GY257" s="425" t="n">
        <v>5.21174</v>
      </c>
      <c r="GZ257" s="425" t="n">
        <v>4.769386</v>
      </c>
      <c r="HA257" s="425" t="n">
        <v>6.013473</v>
      </c>
      <c r="HB257" s="425" t="n">
        <v>6.757632</v>
      </c>
      <c r="HC257" s="425" t="n">
        <v>6.553353</v>
      </c>
      <c r="HD257" s="425" t="n">
        <v>7.684165</v>
      </c>
      <c r="HE257" s="425" t="n">
        <v>10.816619</v>
      </c>
      <c r="HF257" s="425" t="n">
        <v>10.141361</v>
      </c>
      <c r="HG257" s="425" t="n">
        <v>7.564286</v>
      </c>
      <c r="HH257" s="425" t="n">
        <v>4.715882</v>
      </c>
      <c r="HI257" s="425" t="n">
        <v>6.075787</v>
      </c>
      <c r="HJ257" s="425" t="n">
        <v>6.348031</v>
      </c>
      <c r="HK257" s="425" t="n">
        <v>6.790189</v>
      </c>
      <c r="HL257" s="425" t="n">
        <v>7.515896</v>
      </c>
      <c r="HM257" s="425" t="n">
        <v>8.859821</v>
      </c>
      <c r="HN257" s="425" t="n">
        <v>10.524902</v>
      </c>
      <c r="HO257" s="425" t="n">
        <v>10.995529</v>
      </c>
      <c r="HP257" s="425" t="n">
        <v>15.128927</v>
      </c>
      <c r="HQ257" s="425" t="n">
        <v>14.734784</v>
      </c>
      <c r="HR257" s="425" t="n">
        <v>11.411413</v>
      </c>
      <c r="HS257" s="425" t="n">
        <v>13.336269663</v>
      </c>
      <c r="HT257" s="425" t="n">
        <v>17.28992</v>
      </c>
      <c r="HU257" s="425" t="n">
        <v>15.777235</v>
      </c>
      <c r="HV257" s="425" t="n">
        <v>18.3740829955312</v>
      </c>
      <c r="HW257" s="425" t="n">
        <v>19.8060158634134</v>
      </c>
      <c r="HX257" s="425" t="n">
        <v>24.1966984563951</v>
      </c>
      <c r="HY257" s="425" t="n">
        <v>25.5093265616661</v>
      </c>
      <c r="HZ257" s="425" t="n">
        <v>32.3317316452809</v>
      </c>
      <c r="IA257" s="425" t="n">
        <v>35.3956364348015</v>
      </c>
      <c r="IB257" s="425" t="n">
        <v>37.2925888212459</v>
      </c>
      <c r="IC257" s="425" t="n">
        <v>42.7863262881437</v>
      </c>
      <c r="ID257" s="425" t="n">
        <v>38.4689589046138</v>
      </c>
      <c r="IE257" s="425" t="n">
        <v>49.0146509898652</v>
      </c>
      <c r="IF257" s="425" t="n">
        <v>52.8356854187375</v>
      </c>
      <c r="IG257" s="425" t="n">
        <v>57.4793826857215</v>
      </c>
      <c r="IH257" s="425" t="n">
        <v>53.372514898967</v>
      </c>
      <c r="II257" s="425" t="n">
        <v>57.1801830379421</v>
      </c>
      <c r="IJ257" s="425" t="n">
        <v>63.437735730935</v>
      </c>
      <c r="IK257" s="425" t="n">
        <v>68.9297272341684</v>
      </c>
      <c r="IL257" s="425" t="n">
        <v>71.6237568265709</v>
      </c>
      <c r="IM257" s="425" t="n">
        <v>76.1717393892323</v>
      </c>
      <c r="IN257" s="425" t="n">
        <v>77.5052048007791</v>
      </c>
      <c r="IO257" s="425" t="n">
        <v>78.6661548521201</v>
      </c>
      <c r="IP257" s="425" t="n">
        <v>90.9537453501392</v>
      </c>
      <c r="IQ257" s="425" t="n">
        <v>105.182508494354</v>
      </c>
      <c r="IR257" s="425" t="n">
        <v>115.433556663093</v>
      </c>
      <c r="IS257" s="425" t="n">
        <v>133.617423161578</v>
      </c>
      <c r="IT257" s="425" t="n">
        <v>146.571731374701</v>
      </c>
      <c r="IU257" s="425" t="n">
        <v>145.774027174984</v>
      </c>
      <c r="IV257" s="425" t="n">
        <v>158.24393104109</v>
      </c>
      <c r="IW257" s="425" t="n">
        <v>166.173207393129</v>
      </c>
      <c r="IX257" s="425" t="n">
        <v>180.04208324162</v>
      </c>
      <c r="IY257" s="425" t="n">
        <v>178.919965713103</v>
      </c>
      <c r="IZ257" s="425" t="n">
        <v>185.169545467349</v>
      </c>
      <c r="JA257" s="425" t="n">
        <v>188.615650377482</v>
      </c>
      <c r="JB257" s="425" t="n">
        <v>198.179185870189</v>
      </c>
      <c r="JC257" s="425" t="n">
        <v>197.605607477327</v>
      </c>
      <c r="JD257" s="425" t="n">
        <v>139.169878348273</v>
      </c>
      <c r="JE257" s="425" t="n">
        <v>141.30573403</v>
      </c>
      <c r="JF257" s="425" t="n">
        <v>149.709115183009</v>
      </c>
      <c r="JG257" s="425" t="n">
        <v>156.765404116898</v>
      </c>
      <c r="JH257" s="425" t="n">
        <v>161.743667301481</v>
      </c>
      <c r="JI257" s="425" t="n">
        <v>167.103577925495</v>
      </c>
      <c r="JJ257" s="425" t="n">
        <v>170.886091865939</v>
      </c>
      <c r="JK257" s="425" t="n">
        <v>193.264539476658</v>
      </c>
      <c r="JL257" s="425" t="n">
        <v>172.952785091303</v>
      </c>
      <c r="JM257" s="425" t="n">
        <v>177.876407140617</v>
      </c>
      <c r="JN257" s="425" t="n">
        <v>179.091111811875</v>
      </c>
      <c r="JO257" s="425" t="n">
        <v>200.862768932859</v>
      </c>
      <c r="JP257" s="425" t="n">
        <v>197.495599483571</v>
      </c>
      <c r="JQ257" s="425" t="n">
        <v>199.270713209232</v>
      </c>
      <c r="JR257" s="425" t="n">
        <v>180.960076075732</v>
      </c>
      <c r="JS257" s="425" t="n">
        <v>179.704121758688</v>
      </c>
      <c r="JT257" s="425" t="n">
        <v>192.91987131421</v>
      </c>
      <c r="JU257" s="425" t="n">
        <v>192.762365057936</v>
      </c>
      <c r="JV257" s="425" t="n">
        <v>196.611959486188</v>
      </c>
      <c r="JW257" s="425" t="n">
        <v>199.460524310964</v>
      </c>
      <c r="JX257" s="425" t="n">
        <v>197.526695353367</v>
      </c>
      <c r="JY257" s="425" t="n">
        <v>179.975615508625</v>
      </c>
      <c r="JZ257" s="425" t="n">
        <v>172.632620422166</v>
      </c>
      <c r="KA257" s="425" t="n">
        <v>173.37504660115</v>
      </c>
      <c r="KB257" s="425" t="n">
        <v>180.100026137247</v>
      </c>
      <c r="KC257" s="425" t="n">
        <v>186.940409145014</v>
      </c>
      <c r="KD257" s="425" t="n">
        <v>189.129577793459</v>
      </c>
      <c r="KE257" s="425" t="n">
        <v>185.708171129507</v>
      </c>
      <c r="KF257" s="425" t="n">
        <v>198.050306143361</v>
      </c>
      <c r="KG257" s="425" t="n">
        <v>222.956533439308</v>
      </c>
      <c r="KH257" s="425" t="n">
        <v>221.431677220116</v>
      </c>
      <c r="KI257" s="425" t="n">
        <v>226.405685786771</v>
      </c>
      <c r="KJ257" s="425" t="n">
        <v>231.949176163509</v>
      </c>
      <c r="KK257" s="425" t="n">
        <v>233.12023892088</v>
      </c>
      <c r="KL257" s="425" t="n">
        <v>228.946147356777</v>
      </c>
      <c r="KM257" s="425" t="n">
        <v>223.332901040507</v>
      </c>
      <c r="KN257" s="425" t="n">
        <v>213.067730270029</v>
      </c>
      <c r="KO257" s="425" t="n">
        <v>210.126423402701</v>
      </c>
      <c r="KP257" s="425" t="n">
        <v>200.78048686274</v>
      </c>
      <c r="KQ257" s="425" t="n">
        <v>210.437827681115</v>
      </c>
      <c r="KR257" s="425" t="n">
        <v>207.766225137678</v>
      </c>
      <c r="KS257" s="425" t="n">
        <v>221.901536864494</v>
      </c>
      <c r="KT257" s="425" t="n">
        <v>240.739741507749</v>
      </c>
      <c r="KU257" s="425" t="n">
        <v>225.085635666965</v>
      </c>
      <c r="KV257" s="425" t="n">
        <v>233.831740548674</v>
      </c>
      <c r="KW257" s="425" t="n">
        <v>235.94632349655</v>
      </c>
      <c r="KX257" s="425" t="n">
        <v>238.444052663938</v>
      </c>
      <c r="KY257" s="425" t="n">
        <v>236.592850828188</v>
      </c>
      <c r="KZ257" s="425" t="n">
        <v>226.70946697804</v>
      </c>
      <c r="LA257" s="425" t="n">
        <v>236.252754635463</v>
      </c>
      <c r="LB257" s="425" t="n">
        <v>222.181673976286</v>
      </c>
      <c r="LC257" s="425" t="n">
        <v>225.217141062123</v>
      </c>
      <c r="LD257" s="425" t="n">
        <v>238.168199684408</v>
      </c>
      <c r="LE257" s="425" t="n">
        <v>241.563800452175</v>
      </c>
      <c r="LF257" s="425" t="n">
        <v>266.589995357031</v>
      </c>
      <c r="LG257" s="425" t="n">
        <v>254.19202889415</v>
      </c>
      <c r="LH257" s="425" t="n">
        <v>243.681512772995</v>
      </c>
      <c r="LI257" s="425" t="n">
        <v>252.285394649874</v>
      </c>
      <c r="LJ257" s="425" t="n">
        <v>261.14604509938</v>
      </c>
      <c r="LK257" s="425" t="n">
        <v>296.444390775654</v>
      </c>
      <c r="LL257" s="425" t="n">
        <v>234.926954902251</v>
      </c>
      <c r="LM257" s="425" t="n">
        <v>231.876336189529</v>
      </c>
      <c r="LN257" s="425" t="n">
        <v>238.905582354664</v>
      </c>
      <c r="LO257" s="425" t="n">
        <v>212.969942678863</v>
      </c>
      <c r="LP257" s="425" t="n">
        <v>219.539965807151</v>
      </c>
      <c r="LQ257" s="425" t="n">
        <v>240.54105800345</v>
      </c>
      <c r="LR257" s="425" t="n">
        <v>271.035729669291</v>
      </c>
      <c r="LS257" s="425" t="n">
        <v>284.262715489113</v>
      </c>
      <c r="LT257" s="425" t="n">
        <v>279.349136671643</v>
      </c>
      <c r="LU257" s="425" t="n">
        <v>285.694725470474</v>
      </c>
      <c r="LV257" s="425" t="n">
        <v>272.898961259876</v>
      </c>
      <c r="LW257" s="425" t="n">
        <v>268.052663418518</v>
      </c>
      <c r="LX257" s="425" t="n">
        <v>219.877518509697</v>
      </c>
      <c r="LY257" s="425" t="n">
        <v>222.868797529391</v>
      </c>
      <c r="LZ257" s="425" t="n">
        <v>211.649909814485</v>
      </c>
      <c r="MA257" s="425" t="n">
        <v>199.13323091956</v>
      </c>
      <c r="MB257" s="425" t="n">
        <v>195.8760857115</v>
      </c>
      <c r="MC257" s="425" t="n">
        <v>236.058655559012</v>
      </c>
      <c r="MD257" s="425" t="n">
        <v>240.682704138927</v>
      </c>
      <c r="ME257" s="425"/>
      <c r="MF257" s="425"/>
      <c r="MG257" s="425"/>
      <c r="MH257" s="425"/>
      <c r="MI257" s="425"/>
      <c r="MJ257" s="425"/>
      <c r="MK257" s="425"/>
      <c r="ML257" s="425"/>
      <c r="MM257" s="425"/>
      <c r="MN257" s="425"/>
      <c r="MO257" s="425"/>
      <c r="MP257" s="425"/>
      <c r="MQ257" s="425"/>
      <c r="MR257" s="425"/>
      <c r="MS257" s="425"/>
      <c r="MT257" s="425"/>
      <c r="MU257" s="425"/>
      <c r="MV257" s="425"/>
      <c r="MW257" s="425"/>
    </row>
    <row r="258" customFormat="false" ht="15" hidden="false" customHeight="false" outlineLevel="0" collapsed="false">
      <c r="A258" s="424" t="s">
        <v>693</v>
      </c>
      <c r="B258" s="421" t="n">
        <v>-10.8419</v>
      </c>
      <c r="C258" s="421" t="n">
        <v>-10.1377</v>
      </c>
      <c r="D258" s="421" t="n">
        <v>-4.5586</v>
      </c>
      <c r="E258" s="421" t="n">
        <v>-3.9085</v>
      </c>
      <c r="F258" s="421" t="n">
        <v>-2.23379999999999</v>
      </c>
      <c r="G258" s="421" t="n">
        <v>-1.5466</v>
      </c>
      <c r="H258" s="421" t="n">
        <v>-2.5674</v>
      </c>
      <c r="I258" s="421" t="n">
        <v>-3.5214</v>
      </c>
      <c r="J258" s="421" t="n">
        <v>-5.3383</v>
      </c>
      <c r="K258" s="421" t="n">
        <v>-5.5793</v>
      </c>
      <c r="L258" s="421" t="n">
        <v>-12.5829</v>
      </c>
      <c r="M258" s="421" t="n">
        <v>-10.7144</v>
      </c>
      <c r="N258" s="421" t="n">
        <v>-11.2746</v>
      </c>
      <c r="O258" s="421" t="n">
        <v>-12.1604</v>
      </c>
      <c r="P258" s="421" t="n">
        <v>-11.772</v>
      </c>
      <c r="Q258" s="421" t="n">
        <v>-12.2496</v>
      </c>
      <c r="R258" s="421" t="n">
        <v>-12.7454</v>
      </c>
      <c r="S258" s="421" t="n">
        <v>-12.8054</v>
      </c>
      <c r="T258" s="421" t="n">
        <v>-12.8119</v>
      </c>
      <c r="U258" s="421" t="n">
        <v>-12.9689</v>
      </c>
      <c r="V258" s="421" t="n">
        <v>-14.3326</v>
      </c>
      <c r="W258" s="421" t="n">
        <v>-15.3963</v>
      </c>
      <c r="X258" s="421" t="n">
        <v>-14.3087</v>
      </c>
      <c r="Y258" s="421" t="n">
        <v>-14.6953</v>
      </c>
      <c r="Z258" s="421" t="n">
        <v>-15.8167</v>
      </c>
      <c r="AA258" s="421" t="n">
        <v>-15.5516</v>
      </c>
      <c r="AB258" s="421" t="n">
        <v>-16.1625</v>
      </c>
      <c r="AC258" s="421" t="n">
        <v>-15.7339</v>
      </c>
      <c r="AD258" s="421" t="n">
        <v>-15.5146</v>
      </c>
      <c r="AE258" s="421" t="n">
        <v>-19.8326</v>
      </c>
      <c r="AF258" s="421" t="n">
        <v>-20.4252</v>
      </c>
      <c r="AG258" s="421" t="n">
        <v>-20.608</v>
      </c>
      <c r="AH258" s="421" t="n">
        <v>-30.0249</v>
      </c>
      <c r="AI258" s="421" t="n">
        <v>-30.934</v>
      </c>
      <c r="AJ258" s="421" t="n">
        <v>-30.9376</v>
      </c>
      <c r="AK258" s="421" t="n">
        <v>-36.5983</v>
      </c>
      <c r="AL258" s="421" t="n">
        <v>-25.114029</v>
      </c>
      <c r="AM258" s="421" t="n">
        <v>-26.008424</v>
      </c>
      <c r="AN258" s="421" t="n">
        <v>-26.188185</v>
      </c>
      <c r="AO258" s="421" t="n">
        <v>-28.188393</v>
      </c>
      <c r="AP258" s="421" t="n">
        <v>-25.779023</v>
      </c>
      <c r="AQ258" s="421" t="n">
        <v>-28.485906</v>
      </c>
      <c r="AR258" s="421" t="n">
        <v>-30.045836</v>
      </c>
      <c r="AS258" s="421" t="n">
        <v>-30.653094</v>
      </c>
      <c r="AT258" s="421" t="n">
        <v>-29.411429</v>
      </c>
      <c r="AU258" s="421" t="n">
        <v>-29.862313</v>
      </c>
      <c r="AV258" s="421" t="n">
        <v>-30.133341</v>
      </c>
      <c r="AW258" s="421" t="n">
        <v>-31.780185</v>
      </c>
      <c r="AX258" s="421" t="n">
        <v>-29.244136</v>
      </c>
      <c r="AY258" s="421" t="n">
        <v>-30.53646</v>
      </c>
      <c r="AZ258" s="421" t="n">
        <v>-29.527944</v>
      </c>
      <c r="BA258" s="421" t="n">
        <v>-28.82735</v>
      </c>
      <c r="BB258" s="421" t="n">
        <v>-28.719533</v>
      </c>
      <c r="BC258" s="421" t="n">
        <v>-29.216518</v>
      </c>
      <c r="BD258" s="421" t="n">
        <v>-29.108424</v>
      </c>
      <c r="BE258" s="421" t="n">
        <v>-31.612482</v>
      </c>
      <c r="BF258" s="421" t="n">
        <v>-31.633998</v>
      </c>
      <c r="BG258" s="421" t="n">
        <v>-30.004075</v>
      </c>
      <c r="BH258" s="421" t="n">
        <v>-31.166691</v>
      </c>
      <c r="BI258" s="421" t="n">
        <v>-35.451531</v>
      </c>
      <c r="BJ258" s="421" t="n">
        <v>-31.885</v>
      </c>
      <c r="BK258" s="421" t="n">
        <v>-32.605</v>
      </c>
      <c r="BL258" s="421" t="n">
        <v>-31.031267</v>
      </c>
      <c r="BM258" s="421" t="n">
        <v>-31.963</v>
      </c>
      <c r="BN258" s="421" t="n">
        <v>-29.0743</v>
      </c>
      <c r="BO258" s="421" t="n">
        <v>-30.094348</v>
      </c>
      <c r="BP258" s="421" t="n">
        <v>-32.3648</v>
      </c>
      <c r="BQ258" s="421" t="n">
        <v>-34.0041</v>
      </c>
      <c r="BR258" s="421" t="n">
        <v>-37.377309</v>
      </c>
      <c r="BS258" s="421" t="n">
        <v>-37.4442</v>
      </c>
      <c r="BT258" s="421" t="n">
        <v>-38.78792</v>
      </c>
      <c r="BU258" s="421" t="n">
        <v>-42.617139</v>
      </c>
      <c r="BV258" s="421" t="n">
        <v>-39.19392</v>
      </c>
      <c r="BW258" s="421" t="n">
        <v>-39.36272</v>
      </c>
      <c r="BX258" s="421" t="n">
        <v>-38.59963</v>
      </c>
      <c r="BY258" s="421" t="n">
        <v>-40.15026</v>
      </c>
      <c r="BZ258" s="421" t="n">
        <v>-40.60926</v>
      </c>
      <c r="CA258" s="421" t="n">
        <v>-41.1311</v>
      </c>
      <c r="CB258" s="421" t="n">
        <v>-42.01647</v>
      </c>
      <c r="CC258" s="421" t="n">
        <v>-39.71029</v>
      </c>
      <c r="CD258" s="421" t="n">
        <v>-42.18983</v>
      </c>
      <c r="CE258" s="421" t="n">
        <v>-46.855409</v>
      </c>
      <c r="CF258" s="421" t="n">
        <v>-46.34825</v>
      </c>
      <c r="CG258" s="421" t="n">
        <v>-45.35964</v>
      </c>
      <c r="CH258" s="421" t="n">
        <v>-43.83008</v>
      </c>
      <c r="CI258" s="421" t="n">
        <v>-42.49669</v>
      </c>
      <c r="CJ258" s="421" t="n">
        <v>-40.28094</v>
      </c>
      <c r="CK258" s="421" t="n">
        <v>-40.88578</v>
      </c>
      <c r="CL258" s="421" t="n">
        <v>-42.71992</v>
      </c>
      <c r="CM258" s="421" t="n">
        <v>-39.13057</v>
      </c>
      <c r="CN258" s="421" t="n">
        <v>-42.14123</v>
      </c>
      <c r="CO258" s="421" t="n">
        <v>-41.86307</v>
      </c>
      <c r="CP258" s="421" t="n">
        <v>-42.6254</v>
      </c>
      <c r="CQ258" s="421" t="n">
        <v>-45.64694</v>
      </c>
      <c r="CR258" s="421" t="n">
        <v>-45.77043</v>
      </c>
      <c r="CS258" s="421" t="n">
        <v>-48.62347</v>
      </c>
      <c r="CT258" s="421" t="n">
        <v>-54.98281</v>
      </c>
      <c r="CU258" s="421" t="n">
        <v>-53.10304</v>
      </c>
      <c r="CV258" s="421" t="n">
        <v>-53.15307</v>
      </c>
      <c r="CW258" s="421" t="n">
        <v>-56.2475</v>
      </c>
      <c r="CX258" s="421" t="n">
        <v>-58.45961</v>
      </c>
      <c r="CY258" s="421" t="n">
        <v>-61.98875</v>
      </c>
      <c r="CZ258" s="421" t="n">
        <v>-60.34513</v>
      </c>
      <c r="DA258" s="421" t="n">
        <v>-59.3994</v>
      </c>
      <c r="DB258" s="421" t="n">
        <v>-61.49974</v>
      </c>
      <c r="DC258" s="421" t="n">
        <v>-62.59213</v>
      </c>
      <c r="DD258" s="421" t="n">
        <v>-59.25379</v>
      </c>
      <c r="DE258" s="421" t="n">
        <v>-65.73025</v>
      </c>
      <c r="DF258" s="421" t="n">
        <v>-60.861982545</v>
      </c>
      <c r="DG258" s="421" t="n">
        <v>-61.0974778</v>
      </c>
      <c r="DH258" s="421" t="n">
        <v>-60.960424</v>
      </c>
      <c r="DI258" s="421" t="n">
        <v>-57.850064041</v>
      </c>
      <c r="DJ258" s="421" t="n">
        <v>-59.255325384</v>
      </c>
      <c r="DK258" s="421" t="n">
        <v>-61.719757399</v>
      </c>
      <c r="DL258" s="421" t="n">
        <v>-62.157349704</v>
      </c>
      <c r="DM258" s="421" t="n">
        <v>-58.428180403</v>
      </c>
      <c r="DN258" s="421" t="n">
        <v>-61.020683</v>
      </c>
      <c r="DO258" s="421" t="n">
        <v>-62.442261</v>
      </c>
      <c r="DP258" s="421" t="n">
        <v>-68.552441</v>
      </c>
      <c r="DQ258" s="421" t="n">
        <v>-76.905069</v>
      </c>
      <c r="DR258" s="421" t="n">
        <v>-77.805143</v>
      </c>
      <c r="DS258" s="421" t="n">
        <v>-69.827221</v>
      </c>
      <c r="DT258" s="421" t="n">
        <v>-72.25716</v>
      </c>
      <c r="DU258" s="421" t="n">
        <v>-70.0399310000001</v>
      </c>
      <c r="DV258" s="421" t="n">
        <v>-71.786698</v>
      </c>
      <c r="DW258" s="421" t="n">
        <v>-73.6443193260001</v>
      </c>
      <c r="DX258" s="421" t="n">
        <v>-73.085678</v>
      </c>
      <c r="DY258" s="421" t="n">
        <v>-77.117192</v>
      </c>
      <c r="DZ258" s="421" t="n">
        <v>-78.419372</v>
      </c>
      <c r="EA258" s="421" t="n">
        <v>-80.735095</v>
      </c>
      <c r="EB258" s="421" t="n">
        <v>-81.810528</v>
      </c>
      <c r="EC258" s="421" t="n">
        <v>-83.604976</v>
      </c>
      <c r="ED258" s="421" t="n">
        <v>-88.9244999999999</v>
      </c>
      <c r="EE258" s="421" t="n">
        <v>-88.596142</v>
      </c>
      <c r="EF258" s="421" t="n">
        <v>-89.23205</v>
      </c>
      <c r="EG258" s="421" t="n">
        <v>-90.3445130000001</v>
      </c>
      <c r="EH258" s="421" t="n">
        <v>-90.4464030000001</v>
      </c>
      <c r="EI258" s="421" t="n">
        <v>-94.712651</v>
      </c>
      <c r="EJ258" s="421" t="n">
        <v>-91.931978</v>
      </c>
      <c r="EK258" s="421" t="n">
        <v>-99.9127550000001</v>
      </c>
      <c r="EL258" s="421" t="n">
        <v>-108.532461</v>
      </c>
      <c r="EM258" s="421" t="n">
        <v>-107.133174</v>
      </c>
      <c r="EN258" s="421" t="n">
        <v>-109.550584</v>
      </c>
      <c r="EO258" s="421" t="n">
        <v>-106.390176</v>
      </c>
      <c r="EP258" s="421" t="n">
        <v>-105.401723</v>
      </c>
      <c r="EQ258" s="421" t="n">
        <v>-109.541295</v>
      </c>
      <c r="ER258" s="421" t="n">
        <v>-112.081538</v>
      </c>
      <c r="ES258" s="421" t="n">
        <v>-103.684224</v>
      </c>
      <c r="ET258" s="421" t="n">
        <v>-98.059441</v>
      </c>
      <c r="EU258" s="421" t="n">
        <v>-112.026907629</v>
      </c>
      <c r="EV258" s="421" t="n">
        <v>-116.756706</v>
      </c>
      <c r="EW258" s="421" t="n">
        <v>-116.778922</v>
      </c>
      <c r="EX258" s="421" t="n">
        <v>-121.3415433</v>
      </c>
      <c r="EY258" s="421" t="n">
        <v>-115.047033</v>
      </c>
      <c r="EZ258" s="421" t="n">
        <v>-112.546754</v>
      </c>
      <c r="FA258" s="421" t="n">
        <v>-109.634276</v>
      </c>
      <c r="FB258" s="421" t="n">
        <v>-123.228399747</v>
      </c>
      <c r="FC258" s="421" t="n">
        <v>-109.382091</v>
      </c>
      <c r="FD258" s="421" t="n">
        <v>-115.528758</v>
      </c>
      <c r="FE258" s="421" t="n">
        <v>-119.556616633</v>
      </c>
      <c r="FF258" s="421" t="n">
        <v>-122.60944</v>
      </c>
      <c r="FG258" s="421" t="n">
        <v>-104.933631</v>
      </c>
      <c r="FH258" s="421" t="n">
        <v>-114.937398967</v>
      </c>
      <c r="FI258" s="421" t="n">
        <v>-128.193422</v>
      </c>
      <c r="FJ258" s="421" t="n">
        <v>-129.754424</v>
      </c>
      <c r="FK258" s="421" t="n">
        <v>-134.079488</v>
      </c>
      <c r="FL258" s="421" t="n">
        <v>-133.589506</v>
      </c>
      <c r="FM258" s="421" t="n">
        <v>-137.72298128</v>
      </c>
      <c r="FN258" s="421" t="n">
        <v>-136.496203428</v>
      </c>
      <c r="FO258" s="421" t="n">
        <v>-142.25433093</v>
      </c>
      <c r="FP258" s="421" t="n">
        <v>-137.643537841</v>
      </c>
      <c r="FQ258" s="421" t="n">
        <v>-138.052891545562</v>
      </c>
      <c r="FR258" s="421" t="n">
        <v>-142.55975825</v>
      </c>
      <c r="FS258" s="421" t="n">
        <v>-144.994133046</v>
      </c>
      <c r="FT258" s="421" t="n">
        <v>-142.490275242</v>
      </c>
      <c r="FU258" s="421" t="n">
        <v>-139.180444875</v>
      </c>
      <c r="FV258" s="421" t="n">
        <v>-141.182379823</v>
      </c>
      <c r="FW258" s="421" t="n">
        <v>-139.53554507509</v>
      </c>
      <c r="FX258" s="421" t="n">
        <v>-146.909523</v>
      </c>
      <c r="FY258" s="421" t="n">
        <v>-135.467704826</v>
      </c>
      <c r="FZ258" s="421" t="n">
        <v>-140.5826784554</v>
      </c>
      <c r="GA258" s="421" t="n">
        <v>-149.6179166136</v>
      </c>
      <c r="GB258" s="421" t="n">
        <v>-151.8057809342</v>
      </c>
      <c r="GC258" s="421" t="n">
        <v>-142.953590437</v>
      </c>
      <c r="GD258" s="421" t="n">
        <v>-145.927064950938</v>
      </c>
      <c r="GE258" s="421" t="n">
        <v>-163.504011015</v>
      </c>
      <c r="GF258" s="421" t="n">
        <v>-157.592718825</v>
      </c>
      <c r="GG258" s="421" t="n">
        <v>-155.5944599944</v>
      </c>
      <c r="GH258" s="421" t="n">
        <v>-157.895899928</v>
      </c>
      <c r="GI258" s="421" t="n">
        <v>-162.190584832</v>
      </c>
      <c r="GJ258" s="421" t="n">
        <v>-171.0128112242</v>
      </c>
      <c r="GK258" s="421" t="n">
        <v>-171.2226953294</v>
      </c>
      <c r="GL258" s="421" t="n">
        <v>-174.0451383378</v>
      </c>
      <c r="GM258" s="421" t="n">
        <v>-168.19569326</v>
      </c>
      <c r="GN258" s="421" t="n">
        <v>-161.3730853626</v>
      </c>
      <c r="GO258" s="421" t="n">
        <v>-169.933765327</v>
      </c>
      <c r="GP258" s="421" t="n">
        <v>-182.144261074</v>
      </c>
      <c r="GQ258" s="421" t="n">
        <v>-141.922258223752</v>
      </c>
      <c r="GR258" s="421" t="n">
        <v>-154.449616081</v>
      </c>
      <c r="GS258" s="421" t="n">
        <v>-162.71106849772</v>
      </c>
      <c r="GT258" s="421" t="n">
        <v>-177.47214702964</v>
      </c>
      <c r="GU258" s="421" t="n">
        <v>-172.8171716982</v>
      </c>
      <c r="GV258" s="421" t="n">
        <v>-171.03697710268</v>
      </c>
      <c r="GW258" s="421" t="n">
        <v>-182.41379401144</v>
      </c>
      <c r="GX258" s="421" t="n">
        <v>-175.95516615584</v>
      </c>
      <c r="GY258" s="421" t="n">
        <v>-192.88675268336</v>
      </c>
      <c r="GZ258" s="421" t="n">
        <v>-183.71027036532</v>
      </c>
      <c r="HA258" s="421" t="n">
        <v>-181.12099601712</v>
      </c>
      <c r="HB258" s="421" t="n">
        <v>-172.73740384232</v>
      </c>
      <c r="HC258" s="421" t="n">
        <v>-187.11496964672</v>
      </c>
      <c r="HD258" s="421" t="n">
        <v>-186.63608851744</v>
      </c>
      <c r="HE258" s="421" t="n">
        <v>-191.29822808144</v>
      </c>
      <c r="HF258" s="421" t="n">
        <v>-204.88524614544</v>
      </c>
      <c r="HG258" s="421" t="n">
        <v>-213.52213998112</v>
      </c>
      <c r="HH258" s="421" t="n">
        <v>-213.5290386976</v>
      </c>
      <c r="HI258" s="421" t="n">
        <v>-210.090440118</v>
      </c>
      <c r="HJ258" s="421" t="n">
        <v>-213.7992569764</v>
      </c>
      <c r="HK258" s="421" t="n">
        <v>-214.9052182824</v>
      </c>
      <c r="HL258" s="421" t="n">
        <v>-217.06441409856</v>
      </c>
      <c r="HM258" s="421" t="n">
        <v>-215.52104826016</v>
      </c>
      <c r="HN258" s="421" t="n">
        <v>-227.59500317952</v>
      </c>
      <c r="HO258" s="421" t="n">
        <v>-231.95654254368</v>
      </c>
      <c r="HP258" s="421" t="n">
        <v>-239.36039401792</v>
      </c>
      <c r="HQ258" s="421" t="n">
        <v>-243.25797258396</v>
      </c>
      <c r="HR258" s="421" t="n">
        <v>-248.52512612992</v>
      </c>
      <c r="HS258" s="421" t="n">
        <v>-255.858025198275</v>
      </c>
      <c r="HT258" s="421" t="n">
        <v>-267.629446938837</v>
      </c>
      <c r="HU258" s="421" t="n">
        <v>-282.466329063181</v>
      </c>
      <c r="HV258" s="421" t="n">
        <v>-302.260406196742</v>
      </c>
      <c r="HW258" s="421" t="n">
        <v>-309.17096985943</v>
      </c>
      <c r="HX258" s="421" t="n">
        <v>-302.937095742242</v>
      </c>
      <c r="HY258" s="421" t="n">
        <v>-313.42550994719</v>
      </c>
      <c r="HZ258" s="421" t="n">
        <v>-327.004108304916</v>
      </c>
      <c r="IA258" s="421" t="n">
        <v>-311.386859792136</v>
      </c>
      <c r="IB258" s="421" t="n">
        <v>-341.428273927468</v>
      </c>
      <c r="IC258" s="421" t="n">
        <v>-339.80956543624</v>
      </c>
      <c r="ID258" s="421" t="n">
        <v>-371.566045606034</v>
      </c>
      <c r="IE258" s="421" t="n">
        <v>-361.723481639045</v>
      </c>
      <c r="IF258" s="421" t="n">
        <v>-356.466969698478</v>
      </c>
      <c r="IG258" s="421" t="n">
        <v>-363.510162148287</v>
      </c>
      <c r="IH258" s="421" t="n">
        <v>-356.784620573426</v>
      </c>
      <c r="II258" s="421" t="n">
        <v>-340.477389689878</v>
      </c>
      <c r="IJ258" s="421" t="n">
        <v>-389.032845533895</v>
      </c>
      <c r="IK258" s="421" t="n">
        <v>-354.612776854191</v>
      </c>
      <c r="IL258" s="421" t="n">
        <v>-371.485688209116</v>
      </c>
      <c r="IM258" s="421" t="n">
        <v>-353.104372133889</v>
      </c>
      <c r="IN258" s="421" t="n">
        <v>-330.65476729087</v>
      </c>
      <c r="IO258" s="421" t="n">
        <v>-337.128305869572</v>
      </c>
      <c r="IP258" s="421" t="n">
        <v>-345.432909831201</v>
      </c>
      <c r="IQ258" s="421" t="n">
        <v>-340.730728922469</v>
      </c>
      <c r="IR258" s="421" t="n">
        <v>-369.363745505402</v>
      </c>
      <c r="IS258" s="421" t="n">
        <v>-383.684800292102</v>
      </c>
      <c r="IT258" s="421" t="n">
        <v>-395.363265790925</v>
      </c>
      <c r="IU258" s="421" t="n">
        <v>-407.783835438243</v>
      </c>
      <c r="IV258" s="421" t="n">
        <v>-419.92250938931</v>
      </c>
      <c r="IW258" s="421" t="n">
        <v>-420.797306072162</v>
      </c>
      <c r="IX258" s="421" t="n">
        <v>-426.932873373218</v>
      </c>
      <c r="IY258" s="421" t="n">
        <v>-446.790940221538</v>
      </c>
      <c r="IZ258" s="421" t="n">
        <v>-439.087444374414</v>
      </c>
      <c r="JA258" s="421" t="n">
        <v>-453.509112534795</v>
      </c>
      <c r="JB258" s="421" t="n">
        <v>-455.200692637851</v>
      </c>
      <c r="JC258" s="421" t="n">
        <v>-473.72237391541</v>
      </c>
      <c r="JD258" s="421" t="n">
        <v>-483.752245917078</v>
      </c>
      <c r="JE258" s="421" t="n">
        <v>-485.743097399987</v>
      </c>
      <c r="JF258" s="421" t="n">
        <v>-486.775580113538</v>
      </c>
      <c r="JG258" s="421" t="n">
        <v>-505.314528830602</v>
      </c>
      <c r="JH258" s="421" t="n">
        <v>-510.758288974219</v>
      </c>
      <c r="JI258" s="421" t="n">
        <v>-498.295695216618</v>
      </c>
      <c r="JJ258" s="421" t="n">
        <v>-508.627174560658</v>
      </c>
      <c r="JK258" s="421" t="n">
        <v>-535.642049948802</v>
      </c>
      <c r="JL258" s="421" t="n">
        <v>-524.651863880406</v>
      </c>
      <c r="JM258" s="421" t="n">
        <v>-535.763577049633</v>
      </c>
      <c r="JN258" s="421" t="n">
        <v>-533.135220591123</v>
      </c>
      <c r="JO258" s="421" t="n">
        <v>-547.424255414266</v>
      </c>
      <c r="JP258" s="421" t="n">
        <v>-564.384243520947</v>
      </c>
      <c r="JQ258" s="421" t="n">
        <v>-580.324847201202</v>
      </c>
      <c r="JR258" s="421" t="n">
        <v>-587.437389592498</v>
      </c>
      <c r="JS258" s="421" t="n">
        <v>-620.178552348896</v>
      </c>
      <c r="JT258" s="421" t="n">
        <v>-589.065885401665</v>
      </c>
      <c r="JU258" s="421" t="n">
        <v>-584.256563691709</v>
      </c>
      <c r="JV258" s="421" t="n">
        <v>-604.34393582666</v>
      </c>
      <c r="JW258" s="421" t="n">
        <v>-629.29455869959</v>
      </c>
      <c r="JX258" s="421" t="n">
        <v>-610.886037695138</v>
      </c>
      <c r="JY258" s="421" t="n">
        <v>-637.329366786374</v>
      </c>
      <c r="JZ258" s="421" t="n">
        <v>-640.159193227001</v>
      </c>
      <c r="KA258" s="421" t="n">
        <v>-646.349649547133</v>
      </c>
      <c r="KB258" s="421" t="n">
        <v>-644.456017754801</v>
      </c>
      <c r="KC258" s="421" t="n">
        <v>-711.760802997064</v>
      </c>
      <c r="KD258" s="421" t="n">
        <v>-708.414746972073</v>
      </c>
      <c r="KE258" s="421" t="n">
        <v>-726.329193394464</v>
      </c>
      <c r="KF258" s="421" t="n">
        <v>-719.775161592952</v>
      </c>
      <c r="KG258" s="421" t="n">
        <v>-738.018905591141</v>
      </c>
      <c r="KH258" s="421" t="n">
        <v>-743.94836499013</v>
      </c>
      <c r="KI258" s="421" t="n">
        <v>-762.005685944428</v>
      </c>
      <c r="KJ258" s="421" t="n">
        <v>-740.135587769988</v>
      </c>
      <c r="KK258" s="421" t="n">
        <v>-730.593350580151</v>
      </c>
      <c r="KL258" s="421" t="n">
        <v>-758.652954739161</v>
      </c>
      <c r="KM258" s="421" t="n">
        <v>-751.45813697642</v>
      </c>
      <c r="KN258" s="421" t="n">
        <v>-760.004658215348</v>
      </c>
      <c r="KO258" s="421" t="n">
        <v>-771.740875757485</v>
      </c>
      <c r="KP258" s="421" t="n">
        <v>-808.390358432769</v>
      </c>
      <c r="KQ258" s="421" t="n">
        <v>-833.777611947282</v>
      </c>
      <c r="KR258" s="421" t="n">
        <v>-886.869266820243</v>
      </c>
      <c r="KS258" s="421" t="n">
        <v>-864.142722506903</v>
      </c>
      <c r="KT258" s="421" t="n">
        <v>-852.522901454264</v>
      </c>
      <c r="KU258" s="421" t="n">
        <v>-912.020752001275</v>
      </c>
      <c r="KV258" s="421" t="n">
        <v>-874.900530066762</v>
      </c>
      <c r="KW258" s="421" t="n">
        <v>-902.852862376623</v>
      </c>
      <c r="KX258" s="421" t="n">
        <v>-916.645621629815</v>
      </c>
      <c r="KY258" s="421" t="n">
        <v>-934.897428785118</v>
      </c>
      <c r="KZ258" s="421" t="n">
        <v>-980.256267966932</v>
      </c>
      <c r="LA258" s="421" t="n">
        <v>-962.229411362203</v>
      </c>
      <c r="LB258" s="421" t="n">
        <v>-962.234598357167</v>
      </c>
      <c r="LC258" s="421" t="n">
        <v>-970.151977478071</v>
      </c>
      <c r="LD258" s="421" t="n">
        <v>-964.213841657864</v>
      </c>
      <c r="LE258" s="421" t="n">
        <v>-1012.12810479931</v>
      </c>
      <c r="LF258" s="421" t="n">
        <v>-1021.92451219096</v>
      </c>
      <c r="LG258" s="421" t="n">
        <v>-1060.71830933718</v>
      </c>
      <c r="LH258" s="421" t="n">
        <v>-1071.82358340723</v>
      </c>
      <c r="LI258" s="421" t="n">
        <v>-1100.65894918033</v>
      </c>
      <c r="LJ258" s="421" t="n">
        <v>-1107.70195977114</v>
      </c>
      <c r="LK258" s="421" t="n">
        <v>-1097.54641753462</v>
      </c>
      <c r="LL258" s="421" t="n">
        <v>-1089.39917388327</v>
      </c>
      <c r="LM258" s="421" t="n">
        <v>-1121.7921484279</v>
      </c>
      <c r="LN258" s="421" t="n">
        <v>-1101.14088457882</v>
      </c>
      <c r="LO258" s="421" t="n">
        <v>-1097.09056726771</v>
      </c>
      <c r="LP258" s="421" t="n">
        <v>-1162.44512313299</v>
      </c>
      <c r="LQ258" s="421" t="n">
        <v>-1100.19291925442</v>
      </c>
      <c r="LR258" s="421" t="n">
        <v>-1165.79223849846</v>
      </c>
      <c r="LS258" s="421" t="n">
        <v>-1209.8852926106</v>
      </c>
      <c r="LT258" s="421" t="n">
        <v>-1271.70256578064</v>
      </c>
      <c r="LU258" s="421" t="n">
        <v>-1261.49679723839</v>
      </c>
      <c r="LV258" s="421" t="n">
        <v>-1582.20043316849</v>
      </c>
      <c r="LW258" s="421" t="n">
        <v>-1626.41834079906</v>
      </c>
      <c r="LX258" s="421" t="n">
        <v>-1671.19861392579</v>
      </c>
      <c r="LY258" s="421" t="n">
        <v>-1681.23590524226</v>
      </c>
      <c r="LZ258" s="421" t="n">
        <v>-1619.64801232039</v>
      </c>
      <c r="MA258" s="421" t="n">
        <v>-1706.87786235281</v>
      </c>
      <c r="MB258" s="421" t="n">
        <v>-1731.5317862603</v>
      </c>
      <c r="MC258" s="421" t="n">
        <v>-1802.35978130704</v>
      </c>
      <c r="MD258" s="421" t="n">
        <v>-1896.74845400656</v>
      </c>
      <c r="ME258" s="421"/>
      <c r="MF258" s="421"/>
      <c r="MG258" s="421"/>
      <c r="MH258" s="421"/>
      <c r="MI258" s="421"/>
      <c r="MJ258" s="421"/>
      <c r="MK258" s="421"/>
      <c r="ML258" s="421"/>
      <c r="MM258" s="421"/>
      <c r="MN258" s="421"/>
      <c r="MO258" s="421"/>
      <c r="MP258" s="421"/>
      <c r="MQ258" s="421"/>
      <c r="MR258" s="421"/>
      <c r="MS258" s="421"/>
      <c r="MT258" s="421"/>
      <c r="MU258" s="421"/>
      <c r="MV258" s="421"/>
      <c r="MW258" s="421"/>
    </row>
    <row r="259" customFormat="false" ht="15" hidden="false" customHeight="false" outlineLevel="0" collapsed="false">
      <c r="A259" s="426" t="s">
        <v>872</v>
      </c>
      <c r="B259" s="421" t="n">
        <v>0.0307000000000031</v>
      </c>
      <c r="C259" s="421" t="n">
        <v>0.00225000000000364</v>
      </c>
      <c r="D259" s="421" t="n">
        <v>-0.00929999999999609</v>
      </c>
      <c r="E259" s="421" t="n">
        <v>0.00179999999999581</v>
      </c>
      <c r="F259" s="421" t="n">
        <v>0.00419999999999732</v>
      </c>
      <c r="G259" s="421" t="n">
        <v>0.00269999999999015</v>
      </c>
      <c r="H259" s="421" t="n">
        <v>0.00310000000000343</v>
      </c>
      <c r="I259" s="421" t="n">
        <v>0.00369999999998782</v>
      </c>
      <c r="J259" s="421" t="n">
        <v>0.00529999999999831</v>
      </c>
      <c r="K259" s="421" t="n">
        <v>0.182700000000011</v>
      </c>
      <c r="L259" s="421" t="n">
        <v>0.000700000000001921</v>
      </c>
      <c r="M259" s="421" t="n">
        <v>0.0353000000000137</v>
      </c>
      <c r="N259" s="421" t="n">
        <v>0.0641000000000034</v>
      </c>
      <c r="O259" s="421" t="n">
        <v>0.0501000000000005</v>
      </c>
      <c r="P259" s="421" t="n">
        <v>0.162799999999983</v>
      </c>
      <c r="Q259" s="421" t="n">
        <v>0.0017999999999887</v>
      </c>
      <c r="R259" s="421" t="n">
        <v>0.00440000000000396</v>
      </c>
      <c r="S259" s="421" t="n">
        <v>-0.197099999999992</v>
      </c>
      <c r="T259" s="421" t="n">
        <v>0.00419999999999732</v>
      </c>
      <c r="U259" s="421" t="n">
        <v>0.000500000000016598</v>
      </c>
      <c r="V259" s="421" t="n">
        <v>0.0501999999999896</v>
      </c>
      <c r="W259" s="421" t="n">
        <v>-0.00700000000001211</v>
      </c>
      <c r="X259" s="421" t="n">
        <v>0.00310000000000343</v>
      </c>
      <c r="Y259" s="421" t="n">
        <v>-0.00880000000000791</v>
      </c>
      <c r="Z259" s="421" t="n">
        <v>0.000299999999995748</v>
      </c>
      <c r="AA259" s="421" t="n">
        <v>0.652969999999996</v>
      </c>
      <c r="AB259" s="421" t="n">
        <v>-0.627899999999997</v>
      </c>
      <c r="AC259" s="421" t="n">
        <v>-0.11609</v>
      </c>
      <c r="AD259" s="421" t="n">
        <v>-0.0985999999999905</v>
      </c>
      <c r="AE259" s="421" t="n">
        <v>-0.0880000000000081</v>
      </c>
      <c r="AF259" s="421" t="n">
        <v>0.136099999999999</v>
      </c>
      <c r="AG259" s="421" t="n">
        <v>0.0369000000000028</v>
      </c>
      <c r="AH259" s="421" t="n">
        <v>0.01400000000001</v>
      </c>
      <c r="AI259" s="421" t="n">
        <v>-0.100300000000004</v>
      </c>
      <c r="AJ259" s="421" t="n">
        <v>-0.0477000000000061</v>
      </c>
      <c r="AK259" s="421" t="n">
        <v>-0.00500000000002387</v>
      </c>
      <c r="AL259" s="421" t="n">
        <v>-0.175029999999992</v>
      </c>
      <c r="AM259" s="421" t="n">
        <v>-0.11524</v>
      </c>
      <c r="AN259" s="421" t="n">
        <v>-1.08765999999999</v>
      </c>
      <c r="AO259" s="421" t="n">
        <v>-0.677689999999998</v>
      </c>
      <c r="AP259" s="421" t="n">
        <v>0.046260000000018</v>
      </c>
      <c r="AQ259" s="421" t="n">
        <v>-1.78748</v>
      </c>
      <c r="AR259" s="421" t="n">
        <v>1.14263000000001</v>
      </c>
      <c r="AS259" s="421" t="n">
        <v>0.433799999999991</v>
      </c>
      <c r="AT259" s="421" t="n">
        <v>0.409769999999995</v>
      </c>
      <c r="AU259" s="421" t="n">
        <v>0.571849999999984</v>
      </c>
      <c r="AV259" s="421" t="n">
        <v>0.475160000000002</v>
      </c>
      <c r="AW259" s="421" t="n">
        <v>0.00262000000000739</v>
      </c>
      <c r="AX259" s="421" t="n">
        <v>0.0677409999999838</v>
      </c>
      <c r="AY259" s="421" t="n">
        <v>-0.578965000000011</v>
      </c>
      <c r="AZ259" s="421" t="n">
        <v>-0.0853060000000028</v>
      </c>
      <c r="BA259" s="421" t="n">
        <v>0.914811999999998</v>
      </c>
      <c r="BB259" s="421" t="n">
        <v>0.403473999999989</v>
      </c>
      <c r="BC259" s="421" t="n">
        <v>0.452204999999992</v>
      </c>
      <c r="BD259" s="421" t="n">
        <v>0.392021999999997</v>
      </c>
      <c r="BE259" s="421" t="n">
        <v>0.00964299999999696</v>
      </c>
      <c r="BF259" s="421" t="n">
        <v>0.0548249999999797</v>
      </c>
      <c r="BG259" s="421" t="n">
        <v>0.0713470000000029</v>
      </c>
      <c r="BH259" s="421" t="n">
        <v>0.00455300000002978</v>
      </c>
      <c r="BI259" s="421" t="n">
        <v>0.48138000000003</v>
      </c>
      <c r="BJ259" s="421" t="n">
        <v>0.893920000000023</v>
      </c>
      <c r="BK259" s="421" t="n">
        <v>1.52632</v>
      </c>
      <c r="BL259" s="421" t="n">
        <v>1.01763100000002</v>
      </c>
      <c r="BM259" s="421" t="n">
        <v>1.24119999999999</v>
      </c>
      <c r="BN259" s="421" t="n">
        <v>0.861059999999981</v>
      </c>
      <c r="BO259" s="421" t="n">
        <v>0.773306000000005</v>
      </c>
      <c r="BP259" s="421" t="n">
        <v>0.407099999999986</v>
      </c>
      <c r="BQ259" s="421" t="n">
        <v>0.54010000000001</v>
      </c>
      <c r="BR259" s="421" t="n">
        <v>0.339110000000005</v>
      </c>
      <c r="BS259" s="421" t="n">
        <v>-0.840820000000022</v>
      </c>
      <c r="BT259" s="421" t="n">
        <v>0.689679999999996</v>
      </c>
      <c r="BU259" s="421" t="n">
        <v>1.06146499999998</v>
      </c>
      <c r="BV259" s="421" t="n">
        <v>-0.33866900000001</v>
      </c>
      <c r="BW259" s="421" t="n">
        <v>1.39993999999996</v>
      </c>
      <c r="BX259" s="421" t="n">
        <v>2.79999999861502E-005</v>
      </c>
      <c r="BY259" s="421" t="n">
        <v>7.89999999994961E-005</v>
      </c>
      <c r="BZ259" s="421" t="n">
        <v>-2.80000000145719E-005</v>
      </c>
      <c r="CA259" s="421" t="n">
        <v>0.196620000000024</v>
      </c>
      <c r="CB259" s="421" t="n">
        <v>0.00287999999997624</v>
      </c>
      <c r="CC259" s="421" t="n">
        <v>2.68773000000002</v>
      </c>
      <c r="CD259" s="421" t="n">
        <v>2.40257499999998</v>
      </c>
      <c r="CE259" s="421" t="n">
        <v>-2.62814900000002</v>
      </c>
      <c r="CF259" s="421" t="n">
        <v>-0.649799999999999</v>
      </c>
      <c r="CG259" s="421" t="n">
        <v>-0.20047999999997</v>
      </c>
      <c r="CH259" s="421" t="n">
        <v>0.805480000000031</v>
      </c>
      <c r="CI259" s="421" t="n">
        <v>0.799319999999966</v>
      </c>
      <c r="CJ259" s="421" t="n">
        <v>-0.196580000000012</v>
      </c>
      <c r="CK259" s="421" t="n">
        <v>-0.2029</v>
      </c>
      <c r="CL259" s="421" t="n">
        <v>0.000470000000035498</v>
      </c>
      <c r="CM259" s="421" t="n">
        <v>0.000139999999959173</v>
      </c>
      <c r="CN259" s="421" t="n">
        <v>0.0452699999999879</v>
      </c>
      <c r="CO259" s="421" t="n">
        <v>9.00000000001455E-005</v>
      </c>
      <c r="CP259" s="421" t="n">
        <v>0.000159999999965521</v>
      </c>
      <c r="CQ259" s="421" t="n">
        <v>0.00648000000001048</v>
      </c>
      <c r="CR259" s="421" t="n">
        <v>-0.000409999999988031</v>
      </c>
      <c r="CS259" s="421" t="n">
        <v>0.000499999999988177</v>
      </c>
      <c r="CT259" s="421" t="n">
        <v>0.422770000000014</v>
      </c>
      <c r="CU259" s="421" t="n">
        <v>0.422369999999972</v>
      </c>
      <c r="CV259" s="421" t="n">
        <v>0.446179999999998</v>
      </c>
      <c r="CW259" s="421" t="n">
        <v>0.706600000000037</v>
      </c>
      <c r="CX259" s="421" t="n">
        <v>0.707210000000003</v>
      </c>
      <c r="CY259" s="421" t="n">
        <v>0.707099999999997</v>
      </c>
      <c r="CZ259" s="421" t="n">
        <v>2.44678999999996</v>
      </c>
      <c r="DA259" s="421" t="n">
        <v>2.45732000000004</v>
      </c>
      <c r="DB259" s="421" t="n">
        <v>2.40712999999997</v>
      </c>
      <c r="DC259" s="421" t="n">
        <v>3.76507999999998</v>
      </c>
      <c r="DD259" s="421" t="n">
        <v>3.31818000000004</v>
      </c>
      <c r="DE259" s="421" t="n">
        <v>3.04521000000003</v>
      </c>
      <c r="DF259" s="421" t="n">
        <v>-0.177491846799995</v>
      </c>
      <c r="DG259" s="421" t="n">
        <v>-0.170922842999971</v>
      </c>
      <c r="DH259" s="421" t="n">
        <v>0.170800111999995</v>
      </c>
      <c r="DI259" s="421" t="n">
        <v>-0.00171908800001575</v>
      </c>
      <c r="DJ259" s="421" t="n">
        <v>-0.923296472999965</v>
      </c>
      <c r="DK259" s="421" t="n">
        <v>-0.401911943000016</v>
      </c>
      <c r="DL259" s="421" t="n">
        <v>-1.88796821700004</v>
      </c>
      <c r="DM259" s="421" t="n">
        <v>-0.358605607000044</v>
      </c>
      <c r="DN259" s="421" t="n">
        <v>-0.297942446000036</v>
      </c>
      <c r="DO259" s="421" t="n">
        <v>-0.0623853409999811</v>
      </c>
      <c r="DP259" s="421" t="n">
        <v>-0.192161123999995</v>
      </c>
      <c r="DQ259" s="421" t="n">
        <v>-2.25619999999995</v>
      </c>
      <c r="DR259" s="421" t="n">
        <v>0.0110199999999452</v>
      </c>
      <c r="DS259" s="421" t="n">
        <v>0.0335000000000321</v>
      </c>
      <c r="DT259" s="421" t="n">
        <v>-0.00450000000000728</v>
      </c>
      <c r="DU259" s="421" t="n">
        <v>-6.00000000474665E-005</v>
      </c>
      <c r="DV259" s="421" t="n">
        <v>0.00403000000002862</v>
      </c>
      <c r="DW259" s="421" t="n">
        <v>-0.000740000000007512</v>
      </c>
      <c r="DX259" s="421" t="n">
        <v>0.000610000000023092</v>
      </c>
      <c r="DY259" s="421" t="n">
        <v>9.99999997475243E-006</v>
      </c>
      <c r="DZ259" s="421" t="n">
        <v>-9.99999997475243E-006</v>
      </c>
      <c r="EA259" s="421" t="n">
        <v>-1.00000000315958E-005</v>
      </c>
      <c r="EB259" s="421" t="n">
        <v>-1.99999999495049E-005</v>
      </c>
      <c r="EC259" s="421" t="n">
        <v>0.000650000000035789</v>
      </c>
      <c r="ED259" s="421" t="n">
        <v>-9.99999997475243E-006</v>
      </c>
      <c r="EE259" s="421" t="n">
        <v>9.99999994633072E-006</v>
      </c>
      <c r="EF259" s="421" t="n">
        <v>-0.329810000000037</v>
      </c>
      <c r="EG259" s="421" t="n">
        <v>0</v>
      </c>
      <c r="EH259" s="421" t="n">
        <v>0</v>
      </c>
      <c r="EI259" s="421" t="n">
        <v>8.00000000253931E-005</v>
      </c>
      <c r="EJ259" s="421" t="n">
        <v>0.00500999999997021</v>
      </c>
      <c r="EK259" s="421" t="n">
        <v>1.00000000315958E-005</v>
      </c>
      <c r="EL259" s="421" t="n">
        <v>-9.99999991790901E-006</v>
      </c>
      <c r="EM259" s="421" t="n">
        <v>1.00000000884393E-005</v>
      </c>
      <c r="EN259" s="421" t="n">
        <v>-0.000319999999987886</v>
      </c>
      <c r="EO259" s="421" t="n">
        <v>9.99999997475243E-006</v>
      </c>
      <c r="EP259" s="421" t="n">
        <v>-0.000430000000051223</v>
      </c>
      <c r="EQ259" s="421" t="n">
        <v>-2.00000000063483E-005</v>
      </c>
      <c r="ER259" s="421" t="n">
        <v>0</v>
      </c>
      <c r="ES259" s="421" t="n">
        <v>-5.00000000442924E-005</v>
      </c>
      <c r="ET259" s="421" t="n">
        <v>9.99999991790901E-006</v>
      </c>
      <c r="EU259" s="421" t="n">
        <v>-1.00000000884393E-005</v>
      </c>
      <c r="EV259" s="421" t="n">
        <v>-2.00000000063483E-005</v>
      </c>
      <c r="EW259" s="421" t="n">
        <v>2.00000000631917E-005</v>
      </c>
      <c r="EX259" s="421" t="n">
        <v>2.00000000631917E-005</v>
      </c>
      <c r="EY259" s="421" t="n">
        <v>0</v>
      </c>
      <c r="EZ259" s="421" t="n">
        <v>-8.00000000822365E-005</v>
      </c>
      <c r="FA259" s="421" t="n">
        <v>-0.00186999999993986</v>
      </c>
      <c r="FB259" s="421" t="n">
        <v>1.00863999999996</v>
      </c>
      <c r="FC259" s="421" t="n">
        <v>1.00202000000007</v>
      </c>
      <c r="FD259" s="421" t="n">
        <v>-0.000489999999956581</v>
      </c>
      <c r="FE259" s="421" t="n">
        <v>0.996440000000007</v>
      </c>
      <c r="FF259" s="421" t="n">
        <v>0.997330000000034</v>
      </c>
      <c r="FG259" s="421" t="n">
        <v>-0.000489999999899737</v>
      </c>
      <c r="FH259" s="421" t="n">
        <v>1.07788000000011</v>
      </c>
      <c r="FI259" s="421" t="n">
        <v>1.04508000000004</v>
      </c>
      <c r="FJ259" s="421" t="n">
        <v>-0.0247400000000084</v>
      </c>
      <c r="FK259" s="421" t="n">
        <v>1.03700000000003</v>
      </c>
      <c r="FL259" s="421" t="n">
        <v>1.01526000000001</v>
      </c>
      <c r="FM259" s="421" t="n">
        <v>0.00912000000005264</v>
      </c>
      <c r="FN259" s="421" t="n">
        <v>-0.00533000000007178</v>
      </c>
      <c r="FO259" s="421" t="n">
        <v>0.0015449999999646</v>
      </c>
      <c r="FP259" s="421" t="n">
        <v>0.000110000000006494</v>
      </c>
      <c r="FQ259" s="421" t="n">
        <v>0.061149999999941</v>
      </c>
      <c r="FR259" s="421" t="n">
        <v>0.0510100000000762</v>
      </c>
      <c r="FS259" s="421" t="n">
        <v>0.00268000000005486</v>
      </c>
      <c r="FT259" s="421" t="n">
        <v>0.0295599999999467</v>
      </c>
      <c r="FU259" s="421" t="n">
        <v>-0.0232899999999177</v>
      </c>
      <c r="FV259" s="421" t="n">
        <v>0.0186700000000428</v>
      </c>
      <c r="FW259" s="421" t="n">
        <v>3.00000000379441E-005</v>
      </c>
      <c r="FX259" s="421" t="n">
        <v>0.0104000000001179</v>
      </c>
      <c r="FY259" s="421" t="n">
        <v>-2.10701738600005</v>
      </c>
      <c r="FZ259" s="421" t="n">
        <v>-0.0803500000000668</v>
      </c>
      <c r="GA259" s="421" t="n">
        <v>-0.0353725699833944</v>
      </c>
      <c r="GB259" s="421" t="n">
        <v>-0.0383594483747629</v>
      </c>
      <c r="GC259" s="421" t="n">
        <v>-0.00180767857602859</v>
      </c>
      <c r="GD259" s="421" t="n">
        <v>-0.0381699999999228</v>
      </c>
      <c r="GE259" s="421" t="n">
        <v>0.0051499999999578</v>
      </c>
      <c r="GF259" s="421" t="n">
        <v>0.00576999999998407</v>
      </c>
      <c r="GG259" s="421" t="n">
        <v>-0.156069480399879</v>
      </c>
      <c r="GH259" s="421" t="n">
        <v>-0.165620000000104</v>
      </c>
      <c r="GI259" s="421" t="n">
        <v>-0.0545200000001387</v>
      </c>
      <c r="GJ259" s="421" t="n">
        <v>-0.0792333132000067</v>
      </c>
      <c r="GK259" s="421" t="n">
        <v>-0.075649999999996</v>
      </c>
      <c r="GL259" s="421" t="n">
        <v>-0.0753499999999576</v>
      </c>
      <c r="GM259" s="421" t="n">
        <v>-0.0753400000000966</v>
      </c>
      <c r="GN259" s="421" t="n">
        <v>-0.0753699999999071</v>
      </c>
      <c r="GO259" s="421" t="n">
        <v>-0.102411725578918</v>
      </c>
      <c r="GP259" s="421" t="n">
        <v>-0.00670999999999822</v>
      </c>
      <c r="GQ259" s="421" t="n">
        <v>-0.029895510000074</v>
      </c>
      <c r="GR259" s="421" t="n">
        <v>0.100086279999914</v>
      </c>
      <c r="GS259" s="421" t="n">
        <v>0.036860000000047</v>
      </c>
      <c r="GT259" s="421" t="n">
        <v>-0.0376700000000483</v>
      </c>
      <c r="GU259" s="421" t="n">
        <v>0.0407200000000785</v>
      </c>
      <c r="GV259" s="421" t="n">
        <v>0</v>
      </c>
      <c r="GW259" s="421" t="n">
        <v>-2.27373675443232E-013</v>
      </c>
      <c r="GX259" s="421" t="n">
        <v>0</v>
      </c>
      <c r="GY259" s="421" t="n">
        <v>0</v>
      </c>
      <c r="GZ259" s="421" t="n">
        <v>0</v>
      </c>
      <c r="HA259" s="421" t="n">
        <v>0</v>
      </c>
      <c r="HB259" s="421" t="n">
        <v>0</v>
      </c>
      <c r="HC259" s="421" t="n">
        <v>0</v>
      </c>
      <c r="HD259" s="421" t="n">
        <v>0</v>
      </c>
      <c r="HE259" s="421" t="n">
        <v>0</v>
      </c>
      <c r="HF259" s="421" t="n">
        <v>0</v>
      </c>
      <c r="HG259" s="421" t="n">
        <v>0</v>
      </c>
      <c r="HH259" s="421" t="n">
        <v>0</v>
      </c>
      <c r="HI259" s="421" t="n">
        <v>0</v>
      </c>
      <c r="HJ259" s="421" t="n">
        <v>0</v>
      </c>
      <c r="HK259" s="421" t="n">
        <v>0</v>
      </c>
      <c r="HL259" s="421" t="n">
        <v>0</v>
      </c>
      <c r="HM259" s="421" t="n">
        <v>0</v>
      </c>
      <c r="HN259" s="421" t="n">
        <v>0</v>
      </c>
      <c r="HO259" s="421" t="n">
        <v>0</v>
      </c>
      <c r="HP259" s="421" t="n">
        <v>0</v>
      </c>
      <c r="HQ259" s="421" t="n">
        <v>0</v>
      </c>
      <c r="HR259" s="421" t="n">
        <v>0</v>
      </c>
      <c r="HS259" s="421" t="n">
        <v>0</v>
      </c>
      <c r="HT259" s="421" t="n">
        <v>0</v>
      </c>
      <c r="HU259" s="421" t="n">
        <v>0.0340435516029629</v>
      </c>
      <c r="HV259" s="421" t="n">
        <v>0</v>
      </c>
      <c r="HW259" s="421" t="n">
        <v>0</v>
      </c>
      <c r="HX259" s="421" t="n">
        <v>0</v>
      </c>
      <c r="HY259" s="421" t="n">
        <v>0</v>
      </c>
      <c r="HZ259" s="421" t="n">
        <v>0</v>
      </c>
      <c r="IA259" s="421" t="n">
        <v>0</v>
      </c>
      <c r="IB259" s="421" t="n">
        <v>0</v>
      </c>
      <c r="IC259" s="421" t="n">
        <v>0</v>
      </c>
      <c r="ID259" s="421" t="n">
        <v>0</v>
      </c>
      <c r="IE259" s="421" t="n">
        <v>0</v>
      </c>
      <c r="IF259" s="421" t="n">
        <v>0</v>
      </c>
      <c r="IG259" s="421" t="n">
        <v>0</v>
      </c>
      <c r="IH259" s="421" t="n">
        <v>0</v>
      </c>
      <c r="II259" s="421" t="n">
        <v>0</v>
      </c>
      <c r="IJ259" s="421" t="n">
        <v>0</v>
      </c>
      <c r="IK259" s="421" t="n">
        <v>0</v>
      </c>
      <c r="IL259" s="421" t="n">
        <v>0</v>
      </c>
      <c r="IM259" s="421" t="n">
        <v>0</v>
      </c>
      <c r="IN259" s="421" t="n">
        <v>0</v>
      </c>
      <c r="IO259" s="421" t="n">
        <v>0</v>
      </c>
      <c r="IP259" s="421" t="n">
        <v>0</v>
      </c>
      <c r="IQ259" s="421" t="n">
        <v>0</v>
      </c>
      <c r="IR259" s="421" t="n">
        <v>0</v>
      </c>
      <c r="IS259" s="421" t="n">
        <v>0</v>
      </c>
      <c r="IT259" s="421" t="n">
        <v>0</v>
      </c>
      <c r="IU259" s="421" t="n">
        <v>0</v>
      </c>
      <c r="IV259" s="421" t="n">
        <v>0</v>
      </c>
      <c r="IW259" s="421" t="n">
        <v>0</v>
      </c>
      <c r="IX259" s="421" t="n">
        <v>0</v>
      </c>
      <c r="IY259" s="421" t="n">
        <v>0</v>
      </c>
      <c r="IZ259" s="421" t="n">
        <v>0</v>
      </c>
      <c r="JA259" s="421" t="n">
        <v>0</v>
      </c>
      <c r="JB259" s="421" t="n">
        <v>0</v>
      </c>
      <c r="JC259" s="421" t="n">
        <v>0</v>
      </c>
      <c r="JD259" s="421" t="n">
        <v>0</v>
      </c>
      <c r="JE259" s="421" t="n">
        <v>0</v>
      </c>
      <c r="JF259" s="421" t="n">
        <v>0</v>
      </c>
      <c r="JG259" s="421" t="n">
        <v>0</v>
      </c>
      <c r="JH259" s="421" t="n">
        <v>0</v>
      </c>
      <c r="JI259" s="421" t="n">
        <v>0</v>
      </c>
      <c r="JJ259" s="421" t="n">
        <v>0</v>
      </c>
      <c r="JK259" s="421" t="n">
        <v>0</v>
      </c>
      <c r="JL259" s="421" t="n">
        <v>0</v>
      </c>
      <c r="JM259" s="421" t="n">
        <v>0</v>
      </c>
      <c r="JN259" s="421" t="n">
        <v>0</v>
      </c>
      <c r="JO259" s="421" t="n">
        <v>0</v>
      </c>
      <c r="JP259" s="421" t="n">
        <v>0</v>
      </c>
      <c r="JQ259" s="421" t="n">
        <v>0</v>
      </c>
      <c r="JR259" s="421" t="n">
        <v>0</v>
      </c>
      <c r="JS259" s="421" t="n">
        <v>0</v>
      </c>
      <c r="JT259" s="421" t="n">
        <v>0</v>
      </c>
      <c r="JU259" s="421" t="n">
        <v>0</v>
      </c>
      <c r="JV259" s="421" t="n">
        <v>0</v>
      </c>
      <c r="JW259" s="421" t="n">
        <v>0</v>
      </c>
      <c r="JX259" s="421" t="n">
        <v>0</v>
      </c>
      <c r="JY259" s="421" t="n">
        <v>0</v>
      </c>
      <c r="JZ259" s="421" t="n">
        <v>0</v>
      </c>
      <c r="KA259" s="421" t="n">
        <v>0</v>
      </c>
      <c r="KB259" s="421" t="n">
        <v>0</v>
      </c>
      <c r="KC259" s="421" t="n">
        <v>0</v>
      </c>
      <c r="KD259" s="421" t="n">
        <v>0</v>
      </c>
      <c r="KE259" s="421" t="n">
        <v>0</v>
      </c>
      <c r="KF259" s="421" t="n">
        <v>0</v>
      </c>
      <c r="KG259" s="421" t="n">
        <v>0</v>
      </c>
      <c r="KH259" s="421" t="n">
        <v>0</v>
      </c>
      <c r="KI259" s="421" t="n">
        <v>0</v>
      </c>
      <c r="KJ259" s="421" t="n">
        <v>0</v>
      </c>
      <c r="KK259" s="421" t="n">
        <v>0</v>
      </c>
      <c r="KL259" s="421" t="n">
        <v>0</v>
      </c>
      <c r="KM259" s="421" t="n">
        <v>0</v>
      </c>
      <c r="KN259" s="421" t="n">
        <v>0</v>
      </c>
      <c r="KO259" s="421" t="n">
        <v>0</v>
      </c>
      <c r="KP259" s="421" t="n">
        <v>0</v>
      </c>
      <c r="KQ259" s="421" t="n">
        <v>0</v>
      </c>
      <c r="KR259" s="421" t="n">
        <v>0</v>
      </c>
      <c r="KS259" s="421" t="n">
        <v>0</v>
      </c>
      <c r="KT259" s="421" t="n">
        <v>0</v>
      </c>
      <c r="KU259" s="421" t="n">
        <v>0</v>
      </c>
      <c r="KV259" s="421" t="n">
        <v>0</v>
      </c>
      <c r="KW259" s="421" t="n">
        <v>0</v>
      </c>
      <c r="KX259" s="421" t="n">
        <v>0</v>
      </c>
      <c r="KY259" s="421" t="n">
        <v>0</v>
      </c>
      <c r="KZ259" s="421" t="n">
        <v>0</v>
      </c>
      <c r="LA259" s="421" t="n">
        <v>0</v>
      </c>
      <c r="LB259" s="421" t="n">
        <v>0</v>
      </c>
      <c r="LC259" s="421" t="n">
        <v>0</v>
      </c>
      <c r="LD259" s="421" t="n">
        <v>0</v>
      </c>
      <c r="LE259" s="421" t="n">
        <v>0</v>
      </c>
      <c r="LF259" s="421" t="n">
        <v>0</v>
      </c>
      <c r="LG259" s="421" t="n">
        <v>0</v>
      </c>
      <c r="LH259" s="421" t="n">
        <v>0</v>
      </c>
      <c r="LI259" s="421" t="n">
        <v>0</v>
      </c>
      <c r="LJ259" s="421" t="n">
        <v>0</v>
      </c>
      <c r="LK259" s="421" t="n">
        <v>0</v>
      </c>
      <c r="LL259" s="421" t="n">
        <v>0</v>
      </c>
      <c r="LM259" s="421" t="n">
        <v>0</v>
      </c>
      <c r="LN259" s="421" t="n">
        <v>0</v>
      </c>
      <c r="LO259" s="421" t="n">
        <v>0</v>
      </c>
      <c r="LP259" s="421" t="n">
        <v>0</v>
      </c>
      <c r="LQ259" s="421" t="n">
        <v>0</v>
      </c>
      <c r="LR259" s="421" t="n">
        <v>0</v>
      </c>
      <c r="LS259" s="421" t="n">
        <v>0</v>
      </c>
      <c r="LT259" s="421" t="n">
        <v>0</v>
      </c>
      <c r="LU259" s="421" t="n">
        <v>0</v>
      </c>
      <c r="LV259" s="421" t="n">
        <v>0</v>
      </c>
      <c r="LW259" s="421" t="n">
        <v>0</v>
      </c>
      <c r="LX259" s="421" t="n">
        <v>0</v>
      </c>
      <c r="LY259" s="421" t="n">
        <v>0</v>
      </c>
      <c r="LZ259" s="421" t="n">
        <v>0</v>
      </c>
      <c r="MA259" s="421" t="n">
        <v>0</v>
      </c>
      <c r="MB259" s="421" t="n">
        <v>0</v>
      </c>
      <c r="MC259" s="421" t="n">
        <v>0</v>
      </c>
      <c r="MD259" s="421" t="n">
        <v>0</v>
      </c>
      <c r="ME259" s="421"/>
      <c r="MF259" s="421"/>
      <c r="MG259" s="421"/>
      <c r="MH259" s="421"/>
      <c r="MI259" s="421"/>
      <c r="MJ259" s="421"/>
      <c r="MK259" s="421"/>
      <c r="ML259" s="421"/>
      <c r="MM259" s="421"/>
      <c r="MN259" s="421"/>
      <c r="MO259" s="421"/>
      <c r="MP259" s="421"/>
      <c r="MQ259" s="421"/>
      <c r="MR259" s="421"/>
      <c r="MS259" s="421"/>
      <c r="MT259" s="421"/>
      <c r="MU259" s="421"/>
      <c r="MV259" s="421"/>
      <c r="MW259" s="421"/>
    </row>
    <row r="260" s="335" customFormat="true" ht="15" hidden="false" customHeight="false" outlineLevel="0" collapsed="false">
      <c r="A260" s="422" t="s">
        <v>695</v>
      </c>
      <c r="B260" s="420" t="n">
        <v>36.6027</v>
      </c>
      <c r="C260" s="420" t="n">
        <v>38.2304</v>
      </c>
      <c r="D260" s="420" t="n">
        <v>39.8648</v>
      </c>
      <c r="E260" s="420" t="n">
        <v>41.4296</v>
      </c>
      <c r="F260" s="420" t="n">
        <v>43.9782</v>
      </c>
      <c r="G260" s="420" t="n">
        <v>49.8242</v>
      </c>
      <c r="H260" s="420" t="n">
        <v>54.4837</v>
      </c>
      <c r="I260" s="420" t="n">
        <v>55.9598</v>
      </c>
      <c r="J260" s="420" t="n">
        <v>59.2872</v>
      </c>
      <c r="K260" s="420" t="n">
        <v>60.2662</v>
      </c>
      <c r="L260" s="420" t="n">
        <v>58.4957</v>
      </c>
      <c r="M260" s="420" t="n">
        <v>62.6592</v>
      </c>
      <c r="N260" s="420" t="n">
        <v>61.9604</v>
      </c>
      <c r="O260" s="420" t="n">
        <v>59.9082</v>
      </c>
      <c r="P260" s="420" t="n">
        <v>62.04</v>
      </c>
      <c r="Q260" s="420" t="n">
        <v>60.1172</v>
      </c>
      <c r="R260" s="420" t="n">
        <v>59.8855</v>
      </c>
      <c r="S260" s="420" t="n">
        <v>63.7899</v>
      </c>
      <c r="T260" s="420" t="n">
        <v>64.9469</v>
      </c>
      <c r="U260" s="420" t="n">
        <v>65.6301</v>
      </c>
      <c r="V260" s="420" t="n">
        <v>65.6178</v>
      </c>
      <c r="W260" s="420" t="n">
        <v>63.8225</v>
      </c>
      <c r="X260" s="420" t="n">
        <v>65.1884</v>
      </c>
      <c r="Y260" s="420" t="n">
        <v>68.899</v>
      </c>
      <c r="Z260" s="420" t="n">
        <v>68.6235</v>
      </c>
      <c r="AA260" s="420" t="n">
        <v>70.5387</v>
      </c>
      <c r="AB260" s="420" t="n">
        <v>74.1596</v>
      </c>
      <c r="AC260" s="420" t="n">
        <v>78.8327</v>
      </c>
      <c r="AD260" s="420" t="n">
        <v>86.8223</v>
      </c>
      <c r="AE260" s="420" t="n">
        <v>84.3041</v>
      </c>
      <c r="AF260" s="420" t="n">
        <v>82.4655</v>
      </c>
      <c r="AG260" s="420" t="n">
        <v>81.5341</v>
      </c>
      <c r="AH260" s="420" t="n">
        <v>81.1794</v>
      </c>
      <c r="AI260" s="420" t="n">
        <v>81.2386</v>
      </c>
      <c r="AJ260" s="420" t="n">
        <v>84.4705</v>
      </c>
      <c r="AK260" s="420" t="n">
        <v>90.1715</v>
      </c>
      <c r="AL260" s="420" t="n">
        <v>85.4553</v>
      </c>
      <c r="AM260" s="420" t="n">
        <v>87.6119</v>
      </c>
      <c r="AN260" s="420" t="n">
        <v>86.4917</v>
      </c>
      <c r="AO260" s="420" t="n">
        <v>81.2568</v>
      </c>
      <c r="AP260" s="420" t="n">
        <v>80.7498</v>
      </c>
      <c r="AQ260" s="420" t="n">
        <v>83.725</v>
      </c>
      <c r="AR260" s="420" t="n">
        <v>82.694082</v>
      </c>
      <c r="AS260" s="420" t="n">
        <v>81.800061</v>
      </c>
      <c r="AT260" s="420" t="n">
        <v>82.035038</v>
      </c>
      <c r="AU260" s="420" t="n">
        <v>81.824972</v>
      </c>
      <c r="AV260" s="420" t="n">
        <v>81.98987</v>
      </c>
      <c r="AW260" s="420" t="n">
        <v>92.420668</v>
      </c>
      <c r="AX260" s="420" t="n">
        <v>89.177131</v>
      </c>
      <c r="AY260" s="420" t="n">
        <v>91.185987</v>
      </c>
      <c r="AZ260" s="420" t="n">
        <v>92.526921</v>
      </c>
      <c r="BA260" s="420" t="n">
        <v>88.557202</v>
      </c>
      <c r="BB260" s="420" t="n">
        <v>92.759997</v>
      </c>
      <c r="BC260" s="420" t="n">
        <v>93.284129</v>
      </c>
      <c r="BD260" s="420" t="n">
        <v>94.758028</v>
      </c>
      <c r="BE260" s="420" t="n">
        <v>94.150953</v>
      </c>
      <c r="BF260" s="420" t="n">
        <v>97.562442</v>
      </c>
      <c r="BG260" s="420" t="n">
        <v>95.662756</v>
      </c>
      <c r="BH260" s="420" t="n">
        <v>93.419724</v>
      </c>
      <c r="BI260" s="420" t="n">
        <v>97.250059</v>
      </c>
      <c r="BJ260" s="420" t="n">
        <v>94.6174</v>
      </c>
      <c r="BK260" s="420" t="n">
        <v>93.2024</v>
      </c>
      <c r="BL260" s="420" t="n">
        <v>95.47167</v>
      </c>
      <c r="BM260" s="420" t="n">
        <v>98.8879</v>
      </c>
      <c r="BN260" s="420" t="n">
        <v>98.3066</v>
      </c>
      <c r="BO260" s="420" t="n">
        <v>101.542684</v>
      </c>
      <c r="BP260" s="420" t="n">
        <v>102.2074</v>
      </c>
      <c r="BQ260" s="420" t="n">
        <v>103.271</v>
      </c>
      <c r="BR260" s="420" t="n">
        <v>99.730489</v>
      </c>
      <c r="BS260" s="420" t="n">
        <v>101.5523</v>
      </c>
      <c r="BT260" s="420" t="n">
        <v>104.0433</v>
      </c>
      <c r="BU260" s="420" t="n">
        <v>111.815192</v>
      </c>
      <c r="BV260" s="420" t="n">
        <v>123.873957</v>
      </c>
      <c r="BW260" s="420" t="n">
        <v>123.827857</v>
      </c>
      <c r="BX260" s="420" t="n">
        <v>122.167469</v>
      </c>
      <c r="BY260" s="420" t="n">
        <v>123.385313</v>
      </c>
      <c r="BZ260" s="420" t="n">
        <v>127.552</v>
      </c>
      <c r="CA260" s="420" t="n">
        <v>127.74615</v>
      </c>
      <c r="CB260" s="420" t="n">
        <v>126.76553</v>
      </c>
      <c r="CC260" s="420" t="n">
        <v>122.48996</v>
      </c>
      <c r="CD260" s="420" t="n">
        <v>125.3165</v>
      </c>
      <c r="CE260" s="420" t="n">
        <v>122.89289</v>
      </c>
      <c r="CF260" s="420" t="n">
        <v>124.18086</v>
      </c>
      <c r="CG260" s="420" t="n">
        <v>130.68789</v>
      </c>
      <c r="CH260" s="420" t="n">
        <v>126.91051</v>
      </c>
      <c r="CI260" s="420" t="n">
        <v>128.39985</v>
      </c>
      <c r="CJ260" s="420" t="n">
        <v>129.70029</v>
      </c>
      <c r="CK260" s="420" t="n">
        <v>129.348</v>
      </c>
      <c r="CL260" s="420" t="n">
        <v>133.96538</v>
      </c>
      <c r="CM260" s="420" t="n">
        <v>135.59664</v>
      </c>
      <c r="CN260" s="420" t="n">
        <v>143.77734</v>
      </c>
      <c r="CO260" s="420" t="n">
        <v>143.09545</v>
      </c>
      <c r="CP260" s="420" t="n">
        <v>135.3009</v>
      </c>
      <c r="CQ260" s="420" t="n">
        <v>143.06644</v>
      </c>
      <c r="CR260" s="420" t="n">
        <v>142.16147</v>
      </c>
      <c r="CS260" s="420" t="n">
        <v>146.79408</v>
      </c>
      <c r="CT260" s="420" t="n">
        <v>148.16713</v>
      </c>
      <c r="CU260" s="420" t="n">
        <v>151.03653</v>
      </c>
      <c r="CV260" s="420" t="n">
        <v>149.47967</v>
      </c>
      <c r="CW260" s="420" t="n">
        <v>150.13043</v>
      </c>
      <c r="CX260" s="420" t="n">
        <v>154.96796</v>
      </c>
      <c r="CY260" s="420" t="n">
        <v>159.66893</v>
      </c>
      <c r="CZ260" s="420" t="n">
        <v>164.59333</v>
      </c>
      <c r="DA260" s="420" t="n">
        <v>165.71365</v>
      </c>
      <c r="DB260" s="420" t="n">
        <v>167.73446</v>
      </c>
      <c r="DC260" s="420" t="n">
        <v>168.98612</v>
      </c>
      <c r="DD260" s="420" t="n">
        <v>168.41589</v>
      </c>
      <c r="DE260" s="420" t="n">
        <v>178.0137</v>
      </c>
      <c r="DF260" s="420" t="n">
        <v>171.536553332</v>
      </c>
      <c r="DG260" s="420" t="n">
        <v>172.680386647</v>
      </c>
      <c r="DH260" s="420" t="n">
        <v>169.804211078</v>
      </c>
      <c r="DI260" s="420" t="n">
        <v>172.107941459</v>
      </c>
      <c r="DJ260" s="420" t="n">
        <v>173.7640536787</v>
      </c>
      <c r="DK260" s="420" t="n">
        <v>174.57272672</v>
      </c>
      <c r="DL260" s="420" t="n">
        <v>184.245082813</v>
      </c>
      <c r="DM260" s="420" t="n">
        <v>181.531534496</v>
      </c>
      <c r="DN260" s="420" t="n">
        <v>180.621732189</v>
      </c>
      <c r="DO260" s="420" t="n">
        <v>184.443963553</v>
      </c>
      <c r="DP260" s="420" t="n">
        <v>187.547645113</v>
      </c>
      <c r="DQ260" s="420" t="n">
        <v>206.165411212</v>
      </c>
      <c r="DR260" s="420" t="n">
        <v>202.709809631</v>
      </c>
      <c r="DS260" s="420" t="n">
        <v>204.66610853</v>
      </c>
      <c r="DT260" s="420" t="n">
        <v>207.920700023</v>
      </c>
      <c r="DU260" s="420" t="n">
        <v>211.451044097</v>
      </c>
      <c r="DV260" s="420" t="n">
        <v>221.239531952</v>
      </c>
      <c r="DW260" s="420" t="n">
        <v>224.662178022</v>
      </c>
      <c r="DX260" s="420" t="n">
        <v>235.42101393234</v>
      </c>
      <c r="DY260" s="420" t="n">
        <v>230.05846211348</v>
      </c>
      <c r="DZ260" s="420" t="n">
        <v>224.50677313328</v>
      </c>
      <c r="EA260" s="420" t="n">
        <v>230.10605128799</v>
      </c>
      <c r="EB260" s="420" t="n">
        <v>239.900197539</v>
      </c>
      <c r="EC260" s="420" t="n">
        <v>246.22652494</v>
      </c>
      <c r="ED260" s="420" t="n">
        <v>235.341832294</v>
      </c>
      <c r="EE260" s="420" t="n">
        <v>242.755886302</v>
      </c>
      <c r="EF260" s="420" t="n">
        <v>244.900948894</v>
      </c>
      <c r="EG260" s="420" t="n">
        <v>259.310558846</v>
      </c>
      <c r="EH260" s="420" t="n">
        <v>271.939912062</v>
      </c>
      <c r="EI260" s="420" t="n">
        <v>269.8321120673</v>
      </c>
      <c r="EJ260" s="420" t="n">
        <v>287.06735276</v>
      </c>
      <c r="EK260" s="420" t="n">
        <v>288.001912122</v>
      </c>
      <c r="EL260" s="420" t="n">
        <v>287.398121757</v>
      </c>
      <c r="EM260" s="420" t="n">
        <v>296.711183234</v>
      </c>
      <c r="EN260" s="420" t="n">
        <v>309.121774826</v>
      </c>
      <c r="EO260" s="420" t="n">
        <v>320.972494066</v>
      </c>
      <c r="EP260" s="420" t="n">
        <v>296.396651412</v>
      </c>
      <c r="EQ260" s="420" t="n">
        <v>306.027067538</v>
      </c>
      <c r="ER260" s="420" t="n">
        <v>313.176043711</v>
      </c>
      <c r="ES260" s="420" t="n">
        <v>326.676456139</v>
      </c>
      <c r="ET260" s="420" t="n">
        <v>343.705193358</v>
      </c>
      <c r="EU260" s="420" t="n">
        <v>341.837330266</v>
      </c>
      <c r="EV260" s="420" t="n">
        <v>352.621473483</v>
      </c>
      <c r="EW260" s="420" t="n">
        <v>365.689872212</v>
      </c>
      <c r="EX260" s="420" t="n">
        <v>374.193467051</v>
      </c>
      <c r="EY260" s="420" t="n">
        <v>389.037029131</v>
      </c>
      <c r="EZ260" s="420" t="n">
        <v>405.49362981</v>
      </c>
      <c r="FA260" s="420" t="n">
        <v>425.653916064</v>
      </c>
      <c r="FB260" s="420" t="n">
        <v>423.817472777</v>
      </c>
      <c r="FC260" s="420" t="n">
        <v>415.730012227</v>
      </c>
      <c r="FD260" s="420" t="n">
        <v>422.045211379</v>
      </c>
      <c r="FE260" s="420" t="n">
        <v>431.967448367</v>
      </c>
      <c r="FF260" s="420" t="n">
        <v>443.925705298</v>
      </c>
      <c r="FG260" s="420" t="n">
        <v>453.950617257</v>
      </c>
      <c r="FH260" s="420" t="n">
        <v>466.209830133</v>
      </c>
      <c r="FI260" s="420" t="n">
        <v>462.418186788</v>
      </c>
      <c r="FJ260" s="420" t="n">
        <v>466.570291947</v>
      </c>
      <c r="FK260" s="420" t="n">
        <v>464.313991201</v>
      </c>
      <c r="FL260" s="420" t="n">
        <v>473.714696752</v>
      </c>
      <c r="FM260" s="420" t="n">
        <v>466.404992657</v>
      </c>
      <c r="FN260" s="420" t="n">
        <v>438.722767684238</v>
      </c>
      <c r="FO260" s="420" t="n">
        <v>427.915664034</v>
      </c>
      <c r="FP260" s="420" t="n">
        <v>432.857966993</v>
      </c>
      <c r="FQ260" s="420" t="n">
        <v>442.701565861</v>
      </c>
      <c r="FR260" s="420" t="n">
        <v>435.871953571</v>
      </c>
      <c r="FS260" s="420" t="n">
        <v>437.06358575</v>
      </c>
      <c r="FT260" s="420" t="n">
        <v>465.987919278</v>
      </c>
      <c r="FU260" s="420" t="n">
        <v>467.880364706</v>
      </c>
      <c r="FV260" s="420" t="n">
        <v>460.314036825</v>
      </c>
      <c r="FW260" s="420" t="n">
        <v>468.741977825</v>
      </c>
      <c r="FX260" s="420" t="n">
        <v>486.794960897</v>
      </c>
      <c r="FY260" s="420" t="n">
        <v>526.58001216</v>
      </c>
      <c r="FZ260" s="420" t="n">
        <v>511.31045117</v>
      </c>
      <c r="GA260" s="420" t="n">
        <v>510.350834881</v>
      </c>
      <c r="GB260" s="420" t="n">
        <v>502.770153137</v>
      </c>
      <c r="GC260" s="420" t="n">
        <v>520.039767508</v>
      </c>
      <c r="GD260" s="420" t="n">
        <v>528.383726362</v>
      </c>
      <c r="GE260" s="420" t="n">
        <v>554.935356488</v>
      </c>
      <c r="GF260" s="420" t="n">
        <v>568.918132747</v>
      </c>
      <c r="GG260" s="420" t="n">
        <v>572.234243843</v>
      </c>
      <c r="GH260" s="420" t="n">
        <v>571.064513094</v>
      </c>
      <c r="GI260" s="420" t="n">
        <v>584.989454529</v>
      </c>
      <c r="GJ260" s="420" t="n">
        <v>585.243144517</v>
      </c>
      <c r="GK260" s="420" t="n">
        <v>615.935806168</v>
      </c>
      <c r="GL260" s="420" t="n">
        <v>610.285258822</v>
      </c>
      <c r="GM260" s="420" t="n">
        <v>619.564249617</v>
      </c>
      <c r="GN260" s="420" t="n">
        <v>626.495164902</v>
      </c>
      <c r="GO260" s="420" t="n">
        <v>647.917722354</v>
      </c>
      <c r="GP260" s="420" t="n">
        <v>670.115967172</v>
      </c>
      <c r="GQ260" s="420" t="n">
        <v>720.252960188852</v>
      </c>
      <c r="GR260" s="420" t="n">
        <v>713.697838059</v>
      </c>
      <c r="GS260" s="420" t="n">
        <v>735.47155069</v>
      </c>
      <c r="GT260" s="420" t="n">
        <v>721.793022918</v>
      </c>
      <c r="GU260" s="420" t="n">
        <v>723.63103995</v>
      </c>
      <c r="GV260" s="420" t="n">
        <v>745.51845414703</v>
      </c>
      <c r="GW260" s="420" t="n">
        <v>780.354348785</v>
      </c>
      <c r="GX260" s="420" t="n">
        <v>760.317953004</v>
      </c>
      <c r="GY260" s="420" t="n">
        <v>796.583332024</v>
      </c>
      <c r="GZ260" s="420" t="n">
        <v>816.920894</v>
      </c>
      <c r="HA260" s="420" t="n">
        <v>832.330002885</v>
      </c>
      <c r="HB260" s="420" t="n">
        <v>866.178651992</v>
      </c>
      <c r="HC260" s="420" t="n">
        <v>880.821172032</v>
      </c>
      <c r="HD260" s="420" t="n">
        <v>863.337327132</v>
      </c>
      <c r="HE260" s="420" t="n">
        <v>843.545065695</v>
      </c>
      <c r="HF260" s="420" t="n">
        <v>835.992069234</v>
      </c>
      <c r="HG260" s="420" t="n">
        <v>824.908429364</v>
      </c>
      <c r="HH260" s="420" t="n">
        <v>847.097156032</v>
      </c>
      <c r="HI260" s="420" t="n">
        <v>890.15668425</v>
      </c>
      <c r="HJ260" s="420" t="n">
        <v>868.199318574</v>
      </c>
      <c r="HK260" s="420" t="n">
        <v>887.255336438</v>
      </c>
      <c r="HL260" s="420" t="n">
        <v>885.624059486</v>
      </c>
      <c r="HM260" s="420" t="n">
        <v>899.535501956</v>
      </c>
      <c r="HN260" s="420" t="n">
        <v>892.299834162</v>
      </c>
      <c r="HO260" s="420" t="n">
        <v>961.888641556</v>
      </c>
      <c r="HP260" s="420" t="n">
        <v>956.103064227</v>
      </c>
      <c r="HQ260" s="420" t="n">
        <v>983.495346764</v>
      </c>
      <c r="HR260" s="420" t="n">
        <v>975.763107486</v>
      </c>
      <c r="HS260" s="420" t="n">
        <v>978.13011784</v>
      </c>
      <c r="HT260" s="420" t="n">
        <v>1000.784636247</v>
      </c>
      <c r="HU260" s="420" t="n">
        <v>1028.687688632</v>
      </c>
      <c r="HV260" s="420" t="n">
        <v>1017.67921527855</v>
      </c>
      <c r="HW260" s="420" t="n">
        <v>1029.46708139</v>
      </c>
      <c r="HX260" s="420" t="n">
        <v>1046.6050526446</v>
      </c>
      <c r="HY260" s="420" t="n">
        <v>1130.55861279314</v>
      </c>
      <c r="HZ260" s="420" t="n">
        <v>1162.71764621889</v>
      </c>
      <c r="IA260" s="420" t="n">
        <v>1223.9502631719</v>
      </c>
      <c r="IB260" s="420" t="n">
        <v>1218.99394433287</v>
      </c>
      <c r="IC260" s="420" t="n">
        <v>1216.23317222406</v>
      </c>
      <c r="ID260" s="420" t="n">
        <v>1208.71030068232</v>
      </c>
      <c r="IE260" s="420" t="n">
        <v>1210.09073900318</v>
      </c>
      <c r="IF260" s="420" t="n">
        <v>1213.50194741348</v>
      </c>
      <c r="IG260" s="420" t="n">
        <v>1223.87114556052</v>
      </c>
      <c r="IH260" s="420" t="n">
        <v>1243.31394362434</v>
      </c>
      <c r="II260" s="420" t="n">
        <v>1231.76347707192</v>
      </c>
      <c r="IJ260" s="420" t="n">
        <v>1274.89337424846</v>
      </c>
      <c r="IK260" s="420" t="n">
        <v>1326.70981908444</v>
      </c>
      <c r="IL260" s="420" t="n">
        <v>1360.27120065114</v>
      </c>
      <c r="IM260" s="420" t="n">
        <v>1427.79713175419</v>
      </c>
      <c r="IN260" s="420" t="n">
        <v>1433.11319643412</v>
      </c>
      <c r="IO260" s="420" t="n">
        <v>1411.69226175758</v>
      </c>
      <c r="IP260" s="420" t="n">
        <v>1417.93668851709</v>
      </c>
      <c r="IQ260" s="420" t="n">
        <v>1458.74119066703</v>
      </c>
      <c r="IR260" s="420" t="n">
        <v>1444.64699006301</v>
      </c>
      <c r="IS260" s="420" t="n">
        <v>1482.10116780911</v>
      </c>
      <c r="IT260" s="420" t="n">
        <v>1490.47760007566</v>
      </c>
      <c r="IU260" s="420" t="n">
        <v>1498.6517528254</v>
      </c>
      <c r="IV260" s="420" t="n">
        <v>1479.93339342804</v>
      </c>
      <c r="IW260" s="420" t="n">
        <v>1479.45124779011</v>
      </c>
      <c r="IX260" s="420" t="n">
        <v>1500.41024532019</v>
      </c>
      <c r="IY260" s="420" t="n">
        <v>1572.41539692351</v>
      </c>
      <c r="IZ260" s="420" t="n">
        <v>1563.61560552698</v>
      </c>
      <c r="JA260" s="420" t="n">
        <v>1525.90405378324</v>
      </c>
      <c r="JB260" s="420" t="n">
        <v>1500.77074735123</v>
      </c>
      <c r="JC260" s="420" t="n">
        <v>1518.46003434283</v>
      </c>
      <c r="JD260" s="420" t="n">
        <v>1543.14005789514</v>
      </c>
      <c r="JE260" s="420" t="n">
        <v>1594.68268784993</v>
      </c>
      <c r="JF260" s="420" t="n">
        <v>1597.86923313742</v>
      </c>
      <c r="JG260" s="420" t="n">
        <v>1601.45377801004</v>
      </c>
      <c r="JH260" s="420" t="n">
        <v>1624.51795630095</v>
      </c>
      <c r="JI260" s="420" t="n">
        <v>1655.30321244812</v>
      </c>
      <c r="JJ260" s="420" t="n">
        <v>1683.62462333177</v>
      </c>
      <c r="JK260" s="420" t="n">
        <v>1772.18163881984</v>
      </c>
      <c r="JL260" s="420" t="n">
        <v>1742.91358701632</v>
      </c>
      <c r="JM260" s="420" t="n">
        <v>1769.93015720025</v>
      </c>
      <c r="JN260" s="420" t="n">
        <v>1748.88017717118</v>
      </c>
      <c r="JO260" s="420" t="n">
        <v>1764.5931732469</v>
      </c>
      <c r="JP260" s="420" t="n">
        <v>1746.63974779263</v>
      </c>
      <c r="JQ260" s="420" t="n">
        <v>1791.67657557074</v>
      </c>
      <c r="JR260" s="420" t="n">
        <v>1823.92711840052</v>
      </c>
      <c r="JS260" s="420" t="n">
        <v>1858.78440267544</v>
      </c>
      <c r="JT260" s="420" t="n">
        <v>1877.57764173099</v>
      </c>
      <c r="JU260" s="420" t="n">
        <v>1874.51840842003</v>
      </c>
      <c r="JV260" s="420" t="n">
        <v>1897.24988550375</v>
      </c>
      <c r="JW260" s="420" t="n">
        <v>1942.01052392518</v>
      </c>
      <c r="JX260" s="420" t="n">
        <v>1933.8282251395</v>
      </c>
      <c r="JY260" s="420" t="n">
        <v>1945.80685182918</v>
      </c>
      <c r="JZ260" s="420" t="n">
        <v>1962.29343016049</v>
      </c>
      <c r="KA260" s="420" t="n">
        <v>1968.79994028162</v>
      </c>
      <c r="KB260" s="420" t="n">
        <v>2034.80317387992</v>
      </c>
      <c r="KC260" s="420" t="n">
        <v>2071.28765439292</v>
      </c>
      <c r="KD260" s="420" t="n">
        <v>2042.38165434001</v>
      </c>
      <c r="KE260" s="420" t="n">
        <v>2064.59979984044</v>
      </c>
      <c r="KF260" s="420" t="n">
        <v>2139.62374360348</v>
      </c>
      <c r="KG260" s="420" t="n">
        <v>2138.28484265397</v>
      </c>
      <c r="KH260" s="420" t="n">
        <v>2139.9673312077</v>
      </c>
      <c r="KI260" s="420" t="n">
        <v>2219.82532022546</v>
      </c>
      <c r="KJ260" s="420" t="n">
        <v>2206.32552792736</v>
      </c>
      <c r="KK260" s="420" t="n">
        <v>2243.62112722425</v>
      </c>
      <c r="KL260" s="420" t="n">
        <v>2204.57635128109</v>
      </c>
      <c r="KM260" s="420" t="n">
        <v>2251.25095795513</v>
      </c>
      <c r="KN260" s="420" t="n">
        <v>2300.7887032373</v>
      </c>
      <c r="KO260" s="420" t="n">
        <v>2391.26186102589</v>
      </c>
      <c r="KP260" s="420" t="n">
        <v>2394.78072856374</v>
      </c>
      <c r="KQ260" s="420" t="n">
        <v>2487.77704010802</v>
      </c>
      <c r="KR260" s="420" t="n">
        <v>2401.97962709317</v>
      </c>
      <c r="KS260" s="420" t="n">
        <v>2468.33707617266</v>
      </c>
      <c r="KT260" s="420" t="n">
        <v>2530.78090824223</v>
      </c>
      <c r="KU260" s="420" t="n">
        <v>2640.463592294</v>
      </c>
      <c r="KV260" s="420" t="n">
        <v>2643.12417070651</v>
      </c>
      <c r="KW260" s="420" t="n">
        <v>2674.98017657749</v>
      </c>
      <c r="KX260" s="420" t="n">
        <v>2722.38005421716</v>
      </c>
      <c r="KY260" s="420" t="n">
        <v>2720.93926082002</v>
      </c>
      <c r="KZ260" s="420" t="n">
        <v>2741.54202787848</v>
      </c>
      <c r="LA260" s="420" t="n">
        <v>2820.92934870946</v>
      </c>
      <c r="LB260" s="420" t="n">
        <v>2794.10075597833</v>
      </c>
      <c r="LC260" s="420" t="n">
        <v>2863.07401707053</v>
      </c>
      <c r="LD260" s="420" t="n">
        <v>2941.55570596219</v>
      </c>
      <c r="LE260" s="420" t="n">
        <v>2925.2843472156</v>
      </c>
      <c r="LF260" s="420" t="n">
        <v>2987.60870969512</v>
      </c>
      <c r="LG260" s="420" t="n">
        <v>3097.51696908243</v>
      </c>
      <c r="LH260" s="420" t="n">
        <v>3097.80230664959</v>
      </c>
      <c r="LI260" s="420" t="n">
        <v>3166.51537077286</v>
      </c>
      <c r="LJ260" s="420" t="n">
        <v>3152.15488090453</v>
      </c>
      <c r="LK260" s="420" t="n">
        <v>3220.6775143494</v>
      </c>
      <c r="LL260" s="420" t="n">
        <v>3240.4880647791</v>
      </c>
      <c r="LM260" s="420" t="n">
        <v>3323.5561993365</v>
      </c>
      <c r="LN260" s="420" t="n">
        <v>3363.00505993346</v>
      </c>
      <c r="LO260" s="420" t="n">
        <v>3443.44193796106</v>
      </c>
      <c r="LP260" s="420" t="n">
        <v>3553.09723603773</v>
      </c>
      <c r="LQ260" s="420" t="n">
        <v>3615.51052006793</v>
      </c>
      <c r="LR260" s="420" t="n">
        <v>3633.32485580801</v>
      </c>
      <c r="LS260" s="420" t="n">
        <v>3725.55293063053</v>
      </c>
      <c r="LT260" s="420" t="n">
        <v>3699.77344094345</v>
      </c>
      <c r="LU260" s="420" t="n">
        <v>3793.36419605808</v>
      </c>
      <c r="LV260" s="420" t="n">
        <v>3836.09334787583</v>
      </c>
      <c r="LW260" s="420" t="n">
        <v>3796.5318923999</v>
      </c>
      <c r="LX260" s="420" t="n">
        <v>3790.32591840486</v>
      </c>
      <c r="LY260" s="420" t="n">
        <v>4000.40142417952</v>
      </c>
      <c r="LZ260" s="420" t="n">
        <v>3905.50767102502</v>
      </c>
      <c r="MA260" s="420" t="n">
        <v>3910.8628432962</v>
      </c>
      <c r="MB260" s="420" t="n">
        <v>3965.84492478314</v>
      </c>
      <c r="MC260" s="420" t="n">
        <v>4020.40349513187</v>
      </c>
      <c r="MD260" s="420" t="n">
        <v>4138.74468490489</v>
      </c>
      <c r="ME260" s="420"/>
      <c r="MF260" s="420"/>
      <c r="MG260" s="420"/>
      <c r="MH260" s="420"/>
      <c r="MI260" s="420"/>
      <c r="MJ260" s="420"/>
      <c r="MK260" s="420"/>
      <c r="ML260" s="420"/>
      <c r="MM260" s="420"/>
      <c r="MN260" s="420"/>
      <c r="MO260" s="420"/>
      <c r="MP260" s="420"/>
      <c r="MQ260" s="420"/>
      <c r="MR260" s="420"/>
      <c r="MS260" s="420"/>
      <c r="MT260" s="420"/>
      <c r="MU260" s="420"/>
      <c r="MV260" s="420"/>
      <c r="MW260" s="420"/>
    </row>
    <row r="261" s="335" customFormat="true" ht="15" hidden="false" customHeight="false" outlineLevel="0" collapsed="false">
      <c r="A261" s="419" t="s">
        <v>696</v>
      </c>
      <c r="B261" s="420" t="n">
        <v>34.0557</v>
      </c>
      <c r="C261" s="420" t="n">
        <v>35.7164</v>
      </c>
      <c r="D261" s="420" t="n">
        <v>34.8808</v>
      </c>
      <c r="E261" s="420" t="n">
        <v>36.4166</v>
      </c>
      <c r="F261" s="420" t="n">
        <v>37.3692</v>
      </c>
      <c r="G261" s="420" t="n">
        <v>41.1652</v>
      </c>
      <c r="H261" s="420" t="n">
        <v>43.8967</v>
      </c>
      <c r="I261" s="420" t="n">
        <v>45.1368</v>
      </c>
      <c r="J261" s="420" t="n">
        <v>46.7792</v>
      </c>
      <c r="K261" s="420" t="n">
        <v>47.6822</v>
      </c>
      <c r="L261" s="420" t="n">
        <v>45.1057</v>
      </c>
      <c r="M261" s="420" t="n">
        <v>47.5062</v>
      </c>
      <c r="N261" s="420" t="n">
        <v>47.2808</v>
      </c>
      <c r="O261" s="420" t="n">
        <v>45.0832</v>
      </c>
      <c r="P261" s="420" t="n">
        <v>46.6853</v>
      </c>
      <c r="Q261" s="420" t="n">
        <v>46.2782</v>
      </c>
      <c r="R261" s="420" t="n">
        <v>45.8775</v>
      </c>
      <c r="S261" s="420" t="n">
        <v>50.2079</v>
      </c>
      <c r="T261" s="420" t="n">
        <v>51.3829</v>
      </c>
      <c r="U261" s="420" t="n">
        <v>51.4021</v>
      </c>
      <c r="V261" s="420" t="n">
        <v>50.6228</v>
      </c>
      <c r="W261" s="420" t="n">
        <v>50.0805</v>
      </c>
      <c r="X261" s="420" t="n">
        <v>51.4664</v>
      </c>
      <c r="Y261" s="420" t="n">
        <v>54.767</v>
      </c>
      <c r="Z261" s="420" t="n">
        <v>54.4745</v>
      </c>
      <c r="AA261" s="420" t="n">
        <v>54.8367</v>
      </c>
      <c r="AB261" s="420" t="n">
        <v>60.2166</v>
      </c>
      <c r="AC261" s="420" t="n">
        <v>58.5917</v>
      </c>
      <c r="AD261" s="420" t="n">
        <v>66.7803</v>
      </c>
      <c r="AE261" s="420" t="n">
        <v>65.2701</v>
      </c>
      <c r="AF261" s="420" t="n">
        <v>66.1315</v>
      </c>
      <c r="AG261" s="420" t="n">
        <v>65.4011</v>
      </c>
      <c r="AH261" s="420" t="n">
        <v>65.1334</v>
      </c>
      <c r="AI261" s="420" t="n">
        <v>65.5626</v>
      </c>
      <c r="AJ261" s="420" t="n">
        <v>68.1405</v>
      </c>
      <c r="AK261" s="420" t="n">
        <v>74.2515</v>
      </c>
      <c r="AL261" s="420" t="n">
        <v>70.0133</v>
      </c>
      <c r="AM261" s="420" t="n">
        <v>71.9489</v>
      </c>
      <c r="AN261" s="420" t="n">
        <v>69.5467</v>
      </c>
      <c r="AO261" s="420" t="n">
        <v>65.6308</v>
      </c>
      <c r="AP261" s="420" t="n">
        <v>65.311</v>
      </c>
      <c r="AQ261" s="420" t="n">
        <v>68.686</v>
      </c>
      <c r="AR261" s="420" t="n">
        <v>67.088082</v>
      </c>
      <c r="AS261" s="420" t="n">
        <v>66.026061</v>
      </c>
      <c r="AT261" s="420" t="n">
        <v>65.235038</v>
      </c>
      <c r="AU261" s="420" t="n">
        <v>65.549972</v>
      </c>
      <c r="AV261" s="420" t="n">
        <v>65.30887</v>
      </c>
      <c r="AW261" s="420" t="n">
        <v>73.9071</v>
      </c>
      <c r="AX261" s="420" t="n">
        <v>71.2873</v>
      </c>
      <c r="AY261" s="420" t="n">
        <v>72.2293</v>
      </c>
      <c r="AZ261" s="420" t="n">
        <v>71.8834</v>
      </c>
      <c r="BA261" s="420" t="n">
        <v>70.0779</v>
      </c>
      <c r="BB261" s="420" t="n">
        <v>73.8753</v>
      </c>
      <c r="BC261" s="420" t="n">
        <v>76.240034</v>
      </c>
      <c r="BD261" s="420" t="n">
        <v>75.38392</v>
      </c>
      <c r="BE261" s="420" t="n">
        <v>72.394356</v>
      </c>
      <c r="BF261" s="420" t="n">
        <v>74.615417</v>
      </c>
      <c r="BG261" s="420" t="n">
        <v>73.103983</v>
      </c>
      <c r="BH261" s="420" t="n">
        <v>72.221807</v>
      </c>
      <c r="BI261" s="420" t="n">
        <v>77.744867</v>
      </c>
      <c r="BJ261" s="420" t="n">
        <v>74.8354</v>
      </c>
      <c r="BK261" s="420" t="n">
        <v>74.9235</v>
      </c>
      <c r="BL261" s="420" t="n">
        <v>76.287899</v>
      </c>
      <c r="BM261" s="420" t="n">
        <v>78.5124</v>
      </c>
      <c r="BN261" s="420" t="n">
        <v>78.365</v>
      </c>
      <c r="BO261" s="420" t="n">
        <v>80.184591</v>
      </c>
      <c r="BP261" s="420" t="n">
        <v>79.3412</v>
      </c>
      <c r="BQ261" s="420" t="n">
        <v>78.5894</v>
      </c>
      <c r="BR261" s="420" t="n">
        <v>76.169689</v>
      </c>
      <c r="BS261" s="420" t="n">
        <v>78.1713</v>
      </c>
      <c r="BT261" s="420" t="n">
        <v>77.732</v>
      </c>
      <c r="BU261" s="420" t="n">
        <v>85.235847</v>
      </c>
      <c r="BV261" s="420" t="n">
        <v>94.722239</v>
      </c>
      <c r="BW261" s="420" t="n">
        <v>94.52318</v>
      </c>
      <c r="BX261" s="420" t="n">
        <v>94.254121</v>
      </c>
      <c r="BY261" s="420" t="n">
        <v>96.366678</v>
      </c>
      <c r="BZ261" s="420" t="n">
        <v>98.649829</v>
      </c>
      <c r="CA261" s="420" t="n">
        <v>100.38439</v>
      </c>
      <c r="CB261" s="420" t="n">
        <v>98.59583</v>
      </c>
      <c r="CC261" s="420" t="n">
        <v>95.12459</v>
      </c>
      <c r="CD261" s="420" t="n">
        <v>94.81246</v>
      </c>
      <c r="CE261" s="420" t="n">
        <v>92.92289</v>
      </c>
      <c r="CF261" s="420" t="n">
        <v>94.87086</v>
      </c>
      <c r="CG261" s="420" t="n">
        <v>102.65089</v>
      </c>
      <c r="CH261" s="420" t="n">
        <v>100.87302</v>
      </c>
      <c r="CI261" s="420" t="n">
        <v>101.32155</v>
      </c>
      <c r="CJ261" s="420" t="n">
        <v>101.23634</v>
      </c>
      <c r="CK261" s="420" t="n">
        <v>102.97224</v>
      </c>
      <c r="CL261" s="420" t="n">
        <v>104.33901</v>
      </c>
      <c r="CM261" s="420" t="n">
        <v>107.80555</v>
      </c>
      <c r="CN261" s="420" t="n">
        <v>111.19261</v>
      </c>
      <c r="CO261" s="420" t="n">
        <v>110.89165</v>
      </c>
      <c r="CP261" s="420" t="n">
        <v>104.73842</v>
      </c>
      <c r="CQ261" s="420" t="n">
        <v>111.06065</v>
      </c>
      <c r="CR261" s="420" t="n">
        <v>110.75201</v>
      </c>
      <c r="CS261" s="420" t="n">
        <v>117.43742</v>
      </c>
      <c r="CT261" s="420" t="n">
        <v>118.20053</v>
      </c>
      <c r="CU261" s="420" t="n">
        <v>120.51043</v>
      </c>
      <c r="CV261" s="420" t="n">
        <v>119.18427</v>
      </c>
      <c r="CW261" s="420" t="n">
        <v>119.05503</v>
      </c>
      <c r="CX261" s="420" t="n">
        <v>121.40906</v>
      </c>
      <c r="CY261" s="420" t="n">
        <v>123.70263</v>
      </c>
      <c r="CZ261" s="420" t="n">
        <v>127.09323</v>
      </c>
      <c r="DA261" s="420" t="n">
        <v>126.70655</v>
      </c>
      <c r="DB261" s="420" t="n">
        <v>129.77526</v>
      </c>
      <c r="DC261" s="420" t="n">
        <v>127.91602</v>
      </c>
      <c r="DD261" s="420" t="n">
        <v>128.58529</v>
      </c>
      <c r="DE261" s="420" t="n">
        <v>138.1831</v>
      </c>
      <c r="DF261" s="420" t="n">
        <v>130.175550332</v>
      </c>
      <c r="DG261" s="420" t="n">
        <v>129.068294647</v>
      </c>
      <c r="DH261" s="420" t="n">
        <v>129.023924078</v>
      </c>
      <c r="DI261" s="420" t="n">
        <v>128.957256459</v>
      </c>
      <c r="DJ261" s="420" t="n">
        <v>132.7680546787</v>
      </c>
      <c r="DK261" s="420" t="n">
        <v>129.55950972</v>
      </c>
      <c r="DL261" s="420" t="n">
        <v>140.028874813</v>
      </c>
      <c r="DM261" s="420" t="n">
        <v>139.004891496</v>
      </c>
      <c r="DN261" s="420" t="n">
        <v>139.185949189</v>
      </c>
      <c r="DO261" s="420" t="n">
        <v>142.076532553</v>
      </c>
      <c r="DP261" s="420" t="n">
        <v>145.239105113</v>
      </c>
      <c r="DQ261" s="420" t="n">
        <v>155.151626212</v>
      </c>
      <c r="DR261" s="420" t="n">
        <v>153.058007631</v>
      </c>
      <c r="DS261" s="420" t="n">
        <v>156.20809253</v>
      </c>
      <c r="DT261" s="420" t="n">
        <v>160.592447023</v>
      </c>
      <c r="DU261" s="420" t="n">
        <v>163.340090097</v>
      </c>
      <c r="DV261" s="420" t="n">
        <v>173.304348952</v>
      </c>
      <c r="DW261" s="420" t="n">
        <v>177.984545022</v>
      </c>
      <c r="DX261" s="420" t="n">
        <v>189.30269293234</v>
      </c>
      <c r="DY261" s="420" t="n">
        <v>183.07389311348</v>
      </c>
      <c r="DZ261" s="420" t="n">
        <v>179.43281313328</v>
      </c>
      <c r="EA261" s="420" t="n">
        <v>183.81442828799</v>
      </c>
      <c r="EB261" s="420" t="n">
        <v>194.210136539</v>
      </c>
      <c r="EC261" s="420" t="n">
        <v>202.55381094</v>
      </c>
      <c r="ED261" s="420" t="n">
        <v>190.438999294</v>
      </c>
      <c r="EE261" s="420" t="n">
        <v>195.995609302</v>
      </c>
      <c r="EF261" s="420" t="n">
        <v>201.070995894</v>
      </c>
      <c r="EG261" s="420" t="n">
        <v>213.340090846</v>
      </c>
      <c r="EH261" s="420" t="n">
        <v>223.949888062</v>
      </c>
      <c r="EI261" s="420" t="n">
        <v>223.7430920673</v>
      </c>
      <c r="EJ261" s="420" t="n">
        <v>230.39361076</v>
      </c>
      <c r="EK261" s="420" t="n">
        <v>232.407842122</v>
      </c>
      <c r="EL261" s="420" t="n">
        <v>231.110426757</v>
      </c>
      <c r="EM261" s="420" t="n">
        <v>240.492049234</v>
      </c>
      <c r="EN261" s="420" t="n">
        <v>248.256210826</v>
      </c>
      <c r="EO261" s="420" t="n">
        <v>261.794090066</v>
      </c>
      <c r="EP261" s="420" t="n">
        <v>237.770905412</v>
      </c>
      <c r="EQ261" s="420" t="n">
        <v>248.329822538</v>
      </c>
      <c r="ER261" s="420" t="n">
        <v>256.569679711</v>
      </c>
      <c r="ES261" s="420" t="n">
        <v>269.142390139</v>
      </c>
      <c r="ET261" s="420" t="n">
        <v>285.605867358</v>
      </c>
      <c r="EU261" s="420" t="n">
        <v>283.381761266</v>
      </c>
      <c r="EV261" s="420" t="n">
        <v>291.385503483</v>
      </c>
      <c r="EW261" s="420" t="n">
        <v>303.662159212</v>
      </c>
      <c r="EX261" s="420" t="n">
        <v>312.476258051</v>
      </c>
      <c r="EY261" s="420" t="n">
        <v>321.839439131</v>
      </c>
      <c r="EZ261" s="420" t="n">
        <v>339.32263381</v>
      </c>
      <c r="FA261" s="420" t="n">
        <v>357.019904064</v>
      </c>
      <c r="FB261" s="420" t="n">
        <v>354.888776777</v>
      </c>
      <c r="FC261" s="420" t="n">
        <v>345.453746227</v>
      </c>
      <c r="FD261" s="420" t="n">
        <v>352.417174379</v>
      </c>
      <c r="FE261" s="420" t="n">
        <v>356.230940367</v>
      </c>
      <c r="FF261" s="420" t="n">
        <v>364.781577298</v>
      </c>
      <c r="FG261" s="420" t="n">
        <v>374.189280257</v>
      </c>
      <c r="FH261" s="420" t="n">
        <v>376.905977133</v>
      </c>
      <c r="FI261" s="420" t="n">
        <v>381.564682788</v>
      </c>
      <c r="FJ261" s="420" t="n">
        <v>382.267760947</v>
      </c>
      <c r="FK261" s="420" t="n">
        <v>381.892651201</v>
      </c>
      <c r="FL261" s="420" t="n">
        <v>388.333519752</v>
      </c>
      <c r="FM261" s="420" t="n">
        <v>384.066773657</v>
      </c>
      <c r="FN261" s="420" t="n">
        <v>361.458627684238</v>
      </c>
      <c r="FO261" s="420" t="n">
        <v>348.135781034</v>
      </c>
      <c r="FP261" s="420" t="n">
        <v>350.905624993</v>
      </c>
      <c r="FQ261" s="420" t="n">
        <v>359.439437861</v>
      </c>
      <c r="FR261" s="420" t="n">
        <v>350.411340571</v>
      </c>
      <c r="FS261" s="420" t="n">
        <v>351.54385775</v>
      </c>
      <c r="FT261" s="420" t="n">
        <v>364.291739278</v>
      </c>
      <c r="FU261" s="420" t="n">
        <v>375.742230706</v>
      </c>
      <c r="FV261" s="420" t="n">
        <v>369.943133825</v>
      </c>
      <c r="FW261" s="420" t="n">
        <v>377.211910825</v>
      </c>
      <c r="FX261" s="420" t="n">
        <v>389.941066897</v>
      </c>
      <c r="FY261" s="420" t="n">
        <v>429.54306416</v>
      </c>
      <c r="FZ261" s="420" t="n">
        <v>416.49577917</v>
      </c>
      <c r="GA261" s="420" t="n">
        <v>410.177333881</v>
      </c>
      <c r="GB261" s="420" t="n">
        <v>407.971061137</v>
      </c>
      <c r="GC261" s="420" t="n">
        <v>428.243434422</v>
      </c>
      <c r="GD261" s="420" t="n">
        <v>437.035493875</v>
      </c>
      <c r="GE261" s="420" t="n">
        <v>462.053711865</v>
      </c>
      <c r="GF261" s="420" t="n">
        <v>467.154231747</v>
      </c>
      <c r="GG261" s="420" t="n">
        <v>466.278587843</v>
      </c>
      <c r="GH261" s="420" t="n">
        <v>466.805638094</v>
      </c>
      <c r="GI261" s="420" t="n">
        <v>480.690208529</v>
      </c>
      <c r="GJ261" s="420" t="n">
        <v>481.422977517</v>
      </c>
      <c r="GK261" s="420" t="n">
        <v>516.706259168</v>
      </c>
      <c r="GL261" s="420" t="n">
        <v>501.847795166</v>
      </c>
      <c r="GM261" s="420" t="n">
        <v>500.727378617</v>
      </c>
      <c r="GN261" s="420" t="n">
        <v>510.674181902</v>
      </c>
      <c r="GO261" s="420" t="n">
        <v>537.139594354</v>
      </c>
      <c r="GP261" s="420" t="n">
        <v>558.572837172</v>
      </c>
      <c r="GQ261" s="420" t="n">
        <v>607.43350536</v>
      </c>
      <c r="GR261" s="420" t="n">
        <v>604.922821059</v>
      </c>
      <c r="GS261" s="420" t="n">
        <v>618.87807569</v>
      </c>
      <c r="GT261" s="420" t="n">
        <v>598.672380918</v>
      </c>
      <c r="GU261" s="420" t="n">
        <v>600.59411195</v>
      </c>
      <c r="GV261" s="420" t="n">
        <v>625.45954814703</v>
      </c>
      <c r="GW261" s="420" t="n">
        <v>644.784892785</v>
      </c>
      <c r="GX261" s="420" t="n">
        <v>635.311993004</v>
      </c>
      <c r="GY261" s="420" t="n">
        <v>671.387570024</v>
      </c>
      <c r="GZ261" s="420" t="n">
        <v>691.248728</v>
      </c>
      <c r="HA261" s="420" t="n">
        <v>710.323471885</v>
      </c>
      <c r="HB261" s="420" t="n">
        <v>723.939065992</v>
      </c>
      <c r="HC261" s="420" t="n">
        <v>748.566714032</v>
      </c>
      <c r="HD261" s="420" t="n">
        <v>726.834512132</v>
      </c>
      <c r="HE261" s="420" t="n">
        <v>705.141813695</v>
      </c>
      <c r="HF261" s="420" t="n">
        <v>699.359174234</v>
      </c>
      <c r="HG261" s="420" t="n">
        <v>692.110087364</v>
      </c>
      <c r="HH261" s="420" t="n">
        <v>697.218349032</v>
      </c>
      <c r="HI261" s="420" t="n">
        <v>725.53511625</v>
      </c>
      <c r="HJ261" s="420" t="n">
        <v>719.523403574</v>
      </c>
      <c r="HK261" s="420" t="n">
        <v>726.477500438</v>
      </c>
      <c r="HL261" s="420" t="n">
        <v>728.379568486</v>
      </c>
      <c r="HM261" s="420" t="n">
        <v>749.026560956</v>
      </c>
      <c r="HN261" s="420" t="n">
        <v>742.961383162</v>
      </c>
      <c r="HO261" s="420" t="n">
        <v>801.272899556</v>
      </c>
      <c r="HP261" s="420" t="n">
        <v>795.386310227</v>
      </c>
      <c r="HQ261" s="420" t="n">
        <v>820.449939764</v>
      </c>
      <c r="HR261" s="420" t="n">
        <v>814.581472486</v>
      </c>
      <c r="HS261" s="420" t="n">
        <v>818.98109984</v>
      </c>
      <c r="HT261" s="420" t="n">
        <v>829.090019247</v>
      </c>
      <c r="HU261" s="420" t="n">
        <v>834.526695632</v>
      </c>
      <c r="HV261" s="420" t="n">
        <v>826.393924944365</v>
      </c>
      <c r="HW261" s="420" t="n">
        <v>828.453801483376</v>
      </c>
      <c r="HX261" s="420" t="n">
        <v>844.365923343755</v>
      </c>
      <c r="HY261" s="420" t="n">
        <v>862.77491390737</v>
      </c>
      <c r="HZ261" s="420" t="n">
        <v>894.933947333117</v>
      </c>
      <c r="IA261" s="420" t="n">
        <v>964.470388543604</v>
      </c>
      <c r="IB261" s="420" t="n">
        <v>954.023694803028</v>
      </c>
      <c r="IC261" s="420" t="n">
        <v>959.718131619397</v>
      </c>
      <c r="ID261" s="420" t="n">
        <v>958.891815109707</v>
      </c>
      <c r="IE261" s="420" t="n">
        <v>965.679775786972</v>
      </c>
      <c r="IF261" s="420" t="n">
        <v>972.449673526018</v>
      </c>
      <c r="IG261" s="420" t="n">
        <v>982.10969484346</v>
      </c>
      <c r="IH261" s="420" t="n">
        <v>1001.41322592239</v>
      </c>
      <c r="II261" s="420" t="n">
        <v>1000.51454567375</v>
      </c>
      <c r="IJ261" s="420" t="n">
        <v>1044.732471288</v>
      </c>
      <c r="IK261" s="420" t="n">
        <v>1093.32353033628</v>
      </c>
      <c r="IL261" s="420" t="n">
        <v>1118.86017692543</v>
      </c>
      <c r="IM261" s="420" t="n">
        <v>1192.21520900342</v>
      </c>
      <c r="IN261" s="420" t="n">
        <v>1188.1757571055</v>
      </c>
      <c r="IO261" s="420" t="n">
        <v>1173.26656375171</v>
      </c>
      <c r="IP261" s="420" t="n">
        <v>1162.02205390006</v>
      </c>
      <c r="IQ261" s="420" t="n">
        <v>1201.5025208557</v>
      </c>
      <c r="IR261" s="420" t="n">
        <v>1189.87593286994</v>
      </c>
      <c r="IS261" s="420" t="n">
        <v>1226.23108641189</v>
      </c>
      <c r="IT261" s="420" t="n">
        <v>1233.96938072172</v>
      </c>
      <c r="IU261" s="420" t="n">
        <v>1220.78392716839</v>
      </c>
      <c r="IV261" s="420" t="n">
        <v>1223.56258926153</v>
      </c>
      <c r="IW261" s="420" t="n">
        <v>1220.26958359212</v>
      </c>
      <c r="IX261" s="420" t="n">
        <v>1231.92292566663</v>
      </c>
      <c r="IY261" s="420" t="n">
        <v>1303.20569522408</v>
      </c>
      <c r="IZ261" s="420" t="n">
        <v>1281.53763696034</v>
      </c>
      <c r="JA261" s="420" t="n">
        <v>1233.49919967532</v>
      </c>
      <c r="JB261" s="420" t="n">
        <v>1205.01967664968</v>
      </c>
      <c r="JC261" s="420" t="n">
        <v>1204.07236795175</v>
      </c>
      <c r="JD261" s="420" t="n">
        <v>1212.34736104795</v>
      </c>
      <c r="JE261" s="420" t="n">
        <v>1266.1423421563</v>
      </c>
      <c r="JF261" s="420" t="n">
        <v>1272.64302160774</v>
      </c>
      <c r="JG261" s="420" t="n">
        <v>1263.44380147273</v>
      </c>
      <c r="JH261" s="420" t="n">
        <v>1285.85050154213</v>
      </c>
      <c r="JI261" s="420" t="n">
        <v>1289.71265497843</v>
      </c>
      <c r="JJ261" s="420" t="n">
        <v>1313.18310793768</v>
      </c>
      <c r="JK261" s="420" t="n">
        <v>1382.16643499173</v>
      </c>
      <c r="JL261" s="420" t="n">
        <v>1369.75682741153</v>
      </c>
      <c r="JM261" s="420" t="n">
        <v>1374.75923535622</v>
      </c>
      <c r="JN261" s="420" t="n">
        <v>1365.79606641162</v>
      </c>
      <c r="JO261" s="420" t="n">
        <v>1358.0660760892</v>
      </c>
      <c r="JP261" s="420" t="n">
        <v>1356.91635313526</v>
      </c>
      <c r="JQ261" s="420" t="n">
        <v>1393.1749670451</v>
      </c>
      <c r="JR261" s="420" t="n">
        <v>1422.88391670866</v>
      </c>
      <c r="JS261" s="420" t="n">
        <v>1432.0195096265</v>
      </c>
      <c r="JT261" s="420" t="n">
        <v>1448.20700047475</v>
      </c>
      <c r="JU261" s="420" t="n">
        <v>1433.5345013182</v>
      </c>
      <c r="JV261" s="420" t="n">
        <v>1455.01971055937</v>
      </c>
      <c r="JW261" s="420" t="n">
        <v>1495.82460090722</v>
      </c>
      <c r="JX261" s="420" t="n">
        <v>1473.12959575171</v>
      </c>
      <c r="JY261" s="420" t="n">
        <v>1483.67787498656</v>
      </c>
      <c r="JZ261" s="420" t="n">
        <v>1492.08529304698</v>
      </c>
      <c r="KA261" s="420" t="n">
        <v>1487.02625522785</v>
      </c>
      <c r="KB261" s="420" t="n">
        <v>1535.14722964497</v>
      </c>
      <c r="KC261" s="420" t="n">
        <v>1557.26135211005</v>
      </c>
      <c r="KD261" s="420" t="n">
        <v>1554.69866609779</v>
      </c>
      <c r="KE261" s="420" t="n">
        <v>1575.88807506425</v>
      </c>
      <c r="KF261" s="420" t="n">
        <v>1634.43435000276</v>
      </c>
      <c r="KG261" s="420" t="n">
        <v>1646.60740360978</v>
      </c>
      <c r="KH261" s="420" t="n">
        <v>1667.98354307364</v>
      </c>
      <c r="KI261" s="420" t="n">
        <v>1728.39701816157</v>
      </c>
      <c r="KJ261" s="420" t="n">
        <v>1719.54047583182</v>
      </c>
      <c r="KK261" s="420" t="n">
        <v>1749.19192485468</v>
      </c>
      <c r="KL261" s="420" t="n">
        <v>1703.00105721592</v>
      </c>
      <c r="KM261" s="420" t="n">
        <v>1755.30380282009</v>
      </c>
      <c r="KN261" s="420" t="n">
        <v>1803.29125077414</v>
      </c>
      <c r="KO261" s="420" t="n">
        <v>1879.69856333801</v>
      </c>
      <c r="KP261" s="420" t="n">
        <v>1867.29833414764</v>
      </c>
      <c r="KQ261" s="420" t="n">
        <v>1927.54646305154</v>
      </c>
      <c r="KR261" s="420" t="n">
        <v>1862.89984999359</v>
      </c>
      <c r="KS261" s="420" t="n">
        <v>1892.16335888245</v>
      </c>
      <c r="KT261" s="420" t="n">
        <v>1961.7012288952</v>
      </c>
      <c r="KU261" s="420" t="n">
        <v>2070.56094911582</v>
      </c>
      <c r="KV261" s="420" t="n">
        <v>2065.76239142322</v>
      </c>
      <c r="KW261" s="420" t="n">
        <v>2069.72473487529</v>
      </c>
      <c r="KX261" s="420" t="n">
        <v>2109.23891357869</v>
      </c>
      <c r="KY261" s="420" t="n">
        <v>2128.99229474327</v>
      </c>
      <c r="KZ261" s="420" t="n">
        <v>2115.7717270109</v>
      </c>
      <c r="LA261" s="420" t="n">
        <v>2162.76503782084</v>
      </c>
      <c r="LB261" s="420" t="n">
        <v>2141.80162149366</v>
      </c>
      <c r="LC261" s="420" t="n">
        <v>2188.45079582009</v>
      </c>
      <c r="LD261" s="420" t="n">
        <v>2233.28688700472</v>
      </c>
      <c r="LE261" s="420" t="n">
        <v>2216.34202423131</v>
      </c>
      <c r="LF261" s="420" t="n">
        <v>2272.74491254285</v>
      </c>
      <c r="LG261" s="420" t="n">
        <v>2346.33916562284</v>
      </c>
      <c r="LH261" s="420" t="n">
        <v>2332.86173534672</v>
      </c>
      <c r="LI261" s="420" t="n">
        <v>2418.14154021542</v>
      </c>
      <c r="LJ261" s="420" t="n">
        <v>2379.48075013542</v>
      </c>
      <c r="LK261" s="420" t="n">
        <v>2407.45645385525</v>
      </c>
      <c r="LL261" s="420" t="n">
        <v>2454.7020207966</v>
      </c>
      <c r="LM261" s="420" t="n">
        <v>2481.96656080162</v>
      </c>
      <c r="LN261" s="420" t="n">
        <v>2484.99956294931</v>
      </c>
      <c r="LO261" s="420" t="n">
        <v>2533.64689364355</v>
      </c>
      <c r="LP261" s="420" t="n">
        <v>2503.43373783103</v>
      </c>
      <c r="LQ261" s="420" t="n">
        <v>2663.32958172843</v>
      </c>
      <c r="LR261" s="420" t="n">
        <v>2691.60546146803</v>
      </c>
      <c r="LS261" s="420" t="n">
        <v>2810.02286157198</v>
      </c>
      <c r="LT261" s="420" t="n">
        <v>2787.51679739975</v>
      </c>
      <c r="LU261" s="420" t="n">
        <v>2814.57093517383</v>
      </c>
      <c r="LV261" s="420" t="n">
        <v>2849.50586938732</v>
      </c>
      <c r="LW261" s="420" t="n">
        <v>2857.09924896648</v>
      </c>
      <c r="LX261" s="420" t="n">
        <v>2868.64507322047</v>
      </c>
      <c r="LY261" s="420" t="n">
        <v>2946.47897105415</v>
      </c>
      <c r="LZ261" s="420" t="n">
        <v>2905.17681189079</v>
      </c>
      <c r="MA261" s="420" t="n">
        <v>2922.42833271788</v>
      </c>
      <c r="MB261" s="420" t="n">
        <v>2991.05172569069</v>
      </c>
      <c r="MC261" s="420" t="n">
        <v>2994.75845132792</v>
      </c>
      <c r="MD261" s="420" t="n">
        <v>3071.73661972349</v>
      </c>
      <c r="ME261" s="420"/>
      <c r="MF261" s="420"/>
      <c r="MG261" s="420"/>
      <c r="MH261" s="420"/>
      <c r="MI261" s="420"/>
      <c r="MJ261" s="420"/>
      <c r="MK261" s="420"/>
      <c r="ML261" s="420"/>
      <c r="MM261" s="420"/>
      <c r="MN261" s="420"/>
      <c r="MO261" s="420"/>
      <c r="MP261" s="420"/>
      <c r="MQ261" s="420"/>
      <c r="MR261" s="420"/>
      <c r="MS261" s="420"/>
      <c r="MT261" s="420"/>
      <c r="MU261" s="420"/>
      <c r="MV261" s="420"/>
      <c r="MW261" s="420"/>
    </row>
    <row r="262" s="335" customFormat="true" ht="15" hidden="false" customHeight="false" outlineLevel="0" collapsed="false">
      <c r="A262" s="422" t="s">
        <v>697</v>
      </c>
      <c r="B262" s="420" t="n">
        <v>28.1149</v>
      </c>
      <c r="C262" s="420" t="n">
        <v>30.8635</v>
      </c>
      <c r="D262" s="420" t="n">
        <v>30.0364</v>
      </c>
      <c r="E262" s="420" t="n">
        <v>30.7409</v>
      </c>
      <c r="F262" s="420" t="n">
        <v>31.6564</v>
      </c>
      <c r="G262" s="420" t="n">
        <v>34.3019</v>
      </c>
      <c r="H262" s="420" t="n">
        <v>37.3037</v>
      </c>
      <c r="I262" s="420" t="n">
        <v>38.4847</v>
      </c>
      <c r="J262" s="420" t="n">
        <v>39.7703</v>
      </c>
      <c r="K262" s="420" t="n">
        <v>40.5952</v>
      </c>
      <c r="L262" s="420" t="n">
        <v>37.5347</v>
      </c>
      <c r="M262" s="420" t="n">
        <v>40.2717</v>
      </c>
      <c r="N262" s="420" t="n">
        <v>40.3179</v>
      </c>
      <c r="O262" s="420" t="n">
        <v>38.027</v>
      </c>
      <c r="P262" s="420" t="n">
        <v>39.796</v>
      </c>
      <c r="Q262" s="420" t="n">
        <v>39.3514</v>
      </c>
      <c r="R262" s="420" t="n">
        <v>38.5545</v>
      </c>
      <c r="S262" s="420" t="n">
        <v>42.8579</v>
      </c>
      <c r="T262" s="420" t="n">
        <v>44.0771</v>
      </c>
      <c r="U262" s="420" t="n">
        <v>44.4266</v>
      </c>
      <c r="V262" s="420" t="n">
        <v>43.3848</v>
      </c>
      <c r="W262" s="420" t="n">
        <v>42.2175</v>
      </c>
      <c r="X262" s="420" t="n">
        <v>43.1944</v>
      </c>
      <c r="Y262" s="420" t="n">
        <v>45.851</v>
      </c>
      <c r="Z262" s="420" t="n">
        <v>44.4569</v>
      </c>
      <c r="AA262" s="420" t="n">
        <v>44.0597</v>
      </c>
      <c r="AB262" s="420" t="n">
        <v>48.4393</v>
      </c>
      <c r="AC262" s="420" t="n">
        <v>46.9922</v>
      </c>
      <c r="AD262" s="420" t="n">
        <v>52.5468</v>
      </c>
      <c r="AE262" s="420" t="n">
        <v>53.0873</v>
      </c>
      <c r="AF262" s="420" t="n">
        <v>53.4373</v>
      </c>
      <c r="AG262" s="420" t="n">
        <v>52.557</v>
      </c>
      <c r="AH262" s="420" t="n">
        <v>52.1623</v>
      </c>
      <c r="AI262" s="420" t="n">
        <v>50.6493</v>
      </c>
      <c r="AJ262" s="420" t="n">
        <v>52.2871</v>
      </c>
      <c r="AK262" s="420" t="n">
        <v>56.8417</v>
      </c>
      <c r="AL262" s="420" t="n">
        <v>51.3566</v>
      </c>
      <c r="AM262" s="420" t="n">
        <v>51.0416</v>
      </c>
      <c r="AN262" s="420" t="n">
        <v>49.3997</v>
      </c>
      <c r="AO262" s="420" t="n">
        <v>48.2608</v>
      </c>
      <c r="AP262" s="420" t="n">
        <v>51.6911</v>
      </c>
      <c r="AQ262" s="420" t="n">
        <v>53.881</v>
      </c>
      <c r="AR262" s="420" t="n">
        <v>48.835082</v>
      </c>
      <c r="AS262" s="420" t="n">
        <v>46.499861</v>
      </c>
      <c r="AT262" s="420" t="n">
        <v>45.411038</v>
      </c>
      <c r="AU262" s="420" t="n">
        <v>45.484972</v>
      </c>
      <c r="AV262" s="420" t="n">
        <v>44.14847</v>
      </c>
      <c r="AW262" s="420" t="n">
        <v>53.3137</v>
      </c>
      <c r="AX262" s="420" t="n">
        <v>52.6776</v>
      </c>
      <c r="AY262" s="420" t="n">
        <v>52.9483</v>
      </c>
      <c r="AZ262" s="420" t="n">
        <v>51.306</v>
      </c>
      <c r="BA262" s="420" t="n">
        <v>50.9015</v>
      </c>
      <c r="BB262" s="420" t="n">
        <v>54.8833</v>
      </c>
      <c r="BC262" s="420" t="n">
        <v>56.833034</v>
      </c>
      <c r="BD262" s="420" t="n">
        <v>57.29392</v>
      </c>
      <c r="BE262" s="420" t="n">
        <v>55.734356</v>
      </c>
      <c r="BF262" s="420" t="n">
        <v>57.908417</v>
      </c>
      <c r="BG262" s="420" t="n">
        <v>55.729383</v>
      </c>
      <c r="BH262" s="420" t="n">
        <v>54.354607</v>
      </c>
      <c r="BI262" s="420" t="n">
        <v>58.572867</v>
      </c>
      <c r="BJ262" s="420" t="n">
        <v>57.3214</v>
      </c>
      <c r="BK262" s="420" t="n">
        <v>56.0705</v>
      </c>
      <c r="BL262" s="420" t="n">
        <v>57.084899</v>
      </c>
      <c r="BM262" s="420" t="n">
        <v>59.0434</v>
      </c>
      <c r="BN262" s="420" t="n">
        <v>57.474</v>
      </c>
      <c r="BO262" s="420" t="n">
        <v>57.776591</v>
      </c>
      <c r="BP262" s="420" t="n">
        <v>57.7702</v>
      </c>
      <c r="BQ262" s="420" t="n">
        <v>57.1554</v>
      </c>
      <c r="BR262" s="420" t="n">
        <v>54.959689</v>
      </c>
      <c r="BS262" s="420" t="n">
        <v>57.6933</v>
      </c>
      <c r="BT262" s="420" t="n">
        <v>55.646</v>
      </c>
      <c r="BU262" s="420" t="n">
        <v>61.154847</v>
      </c>
      <c r="BV262" s="420" t="n">
        <v>70.324239</v>
      </c>
      <c r="BW262" s="420" t="n">
        <v>67.10418</v>
      </c>
      <c r="BX262" s="420" t="n">
        <v>66.236121</v>
      </c>
      <c r="BY262" s="420" t="n">
        <v>69.798678</v>
      </c>
      <c r="BZ262" s="420" t="n">
        <v>71.698829</v>
      </c>
      <c r="CA262" s="420" t="n">
        <v>74.49339</v>
      </c>
      <c r="CB262" s="420" t="n">
        <v>75.33983</v>
      </c>
      <c r="CC262" s="420" t="n">
        <v>73.38959</v>
      </c>
      <c r="CD262" s="420" t="n">
        <v>72.53346</v>
      </c>
      <c r="CE262" s="420" t="n">
        <v>68.82289</v>
      </c>
      <c r="CF262" s="420" t="n">
        <v>69.77086</v>
      </c>
      <c r="CG262" s="420" t="n">
        <v>69.05089</v>
      </c>
      <c r="CH262" s="420" t="n">
        <v>66.17302</v>
      </c>
      <c r="CI262" s="420" t="n">
        <v>65.92155</v>
      </c>
      <c r="CJ262" s="420" t="n">
        <v>66.23634</v>
      </c>
      <c r="CK262" s="420" t="n">
        <v>68.17224</v>
      </c>
      <c r="CL262" s="420" t="n">
        <v>70.13901</v>
      </c>
      <c r="CM262" s="420" t="n">
        <v>69.90555</v>
      </c>
      <c r="CN262" s="420" t="n">
        <v>71.59261</v>
      </c>
      <c r="CO262" s="420" t="n">
        <v>71.99165</v>
      </c>
      <c r="CP262" s="420" t="n">
        <v>71.59542</v>
      </c>
      <c r="CQ262" s="420" t="n">
        <v>68.80765</v>
      </c>
      <c r="CR262" s="420" t="n">
        <v>69.65001</v>
      </c>
      <c r="CS262" s="420" t="n">
        <v>77.89442</v>
      </c>
      <c r="CT262" s="420" t="n">
        <v>79.53273</v>
      </c>
      <c r="CU262" s="420" t="n">
        <v>79.78843</v>
      </c>
      <c r="CV262" s="420" t="n">
        <v>80.83727</v>
      </c>
      <c r="CW262" s="420" t="n">
        <v>79.95423</v>
      </c>
      <c r="CX262" s="420" t="n">
        <v>80.10116</v>
      </c>
      <c r="CY262" s="420" t="n">
        <v>94.30493</v>
      </c>
      <c r="CZ262" s="420" t="n">
        <v>87.11383</v>
      </c>
      <c r="DA262" s="420" t="n">
        <v>89.20005</v>
      </c>
      <c r="DB262" s="420" t="n">
        <v>92.26876</v>
      </c>
      <c r="DC262" s="420" t="n">
        <v>90.40952</v>
      </c>
      <c r="DD262" s="420" t="n">
        <v>89.18799</v>
      </c>
      <c r="DE262" s="420" t="n">
        <v>98.7858</v>
      </c>
      <c r="DF262" s="420" t="n">
        <v>87.454399332</v>
      </c>
      <c r="DG262" s="420" t="n">
        <v>85.389462647</v>
      </c>
      <c r="DH262" s="420" t="n">
        <v>85.588286078</v>
      </c>
      <c r="DI262" s="420" t="n">
        <v>87.432736818</v>
      </c>
      <c r="DJ262" s="420" t="n">
        <v>89.357889562</v>
      </c>
      <c r="DK262" s="420" t="n">
        <v>86.777510286</v>
      </c>
      <c r="DL262" s="420" t="n">
        <v>94.654020133</v>
      </c>
      <c r="DM262" s="420" t="n">
        <v>89.750221399</v>
      </c>
      <c r="DN262" s="420" t="n">
        <v>90.803831578</v>
      </c>
      <c r="DO262" s="420" t="n">
        <v>92.499840587</v>
      </c>
      <c r="DP262" s="420" t="n">
        <v>92.581617588</v>
      </c>
      <c r="DQ262" s="420" t="n">
        <v>100.634876279</v>
      </c>
      <c r="DR262" s="420" t="n">
        <v>99.847466568</v>
      </c>
      <c r="DS262" s="420" t="n">
        <v>104.808784284</v>
      </c>
      <c r="DT262" s="420" t="n">
        <v>107.074012947</v>
      </c>
      <c r="DU262" s="420" t="n">
        <v>108.420411135</v>
      </c>
      <c r="DV262" s="420" t="n">
        <v>114.851217171</v>
      </c>
      <c r="DW262" s="420" t="n">
        <v>116.947382997</v>
      </c>
      <c r="DX262" s="420" t="n">
        <v>122.87653094334</v>
      </c>
      <c r="DY262" s="420" t="n">
        <v>117.41207582248</v>
      </c>
      <c r="DZ262" s="420" t="n">
        <v>114.41685684728</v>
      </c>
      <c r="EA262" s="420" t="n">
        <v>116.72212316599</v>
      </c>
      <c r="EB262" s="420" t="n">
        <v>124.218368963</v>
      </c>
      <c r="EC262" s="420" t="n">
        <v>129.891563628</v>
      </c>
      <c r="ED262" s="420" t="n">
        <v>119.417836026</v>
      </c>
      <c r="EE262" s="420" t="n">
        <v>124.891413928</v>
      </c>
      <c r="EF262" s="420" t="n">
        <v>128.984094079</v>
      </c>
      <c r="EG262" s="420" t="n">
        <v>136.228462846</v>
      </c>
      <c r="EH262" s="420" t="n">
        <v>140.339967062</v>
      </c>
      <c r="EI262" s="420" t="n">
        <v>139.3548335833</v>
      </c>
      <c r="EJ262" s="420" t="n">
        <v>138.06817776</v>
      </c>
      <c r="EK262" s="420" t="n">
        <v>138.411449122</v>
      </c>
      <c r="EL262" s="420" t="n">
        <v>134.67275515</v>
      </c>
      <c r="EM262" s="420" t="n">
        <v>140.542225234</v>
      </c>
      <c r="EN262" s="420" t="n">
        <v>147.830508826</v>
      </c>
      <c r="EO262" s="420" t="n">
        <v>154.672527066</v>
      </c>
      <c r="EP262" s="420" t="n">
        <v>145.092741412</v>
      </c>
      <c r="EQ262" s="420" t="n">
        <v>151.812249538</v>
      </c>
      <c r="ER262" s="420" t="n">
        <v>151.917516711</v>
      </c>
      <c r="ES262" s="420" t="n">
        <v>161.105285139</v>
      </c>
      <c r="ET262" s="420" t="n">
        <v>171.789535358</v>
      </c>
      <c r="EU262" s="420" t="n">
        <v>162.718460747</v>
      </c>
      <c r="EV262" s="420" t="n">
        <v>168.291377483</v>
      </c>
      <c r="EW262" s="420" t="n">
        <v>168.050239212</v>
      </c>
      <c r="EX262" s="420" t="n">
        <v>176.308686051</v>
      </c>
      <c r="EY262" s="420" t="n">
        <v>187.084164131</v>
      </c>
      <c r="EZ262" s="420" t="n">
        <v>198.77976281</v>
      </c>
      <c r="FA262" s="420" t="n">
        <v>214.970308064</v>
      </c>
      <c r="FB262" s="420" t="n">
        <v>211.106353777</v>
      </c>
      <c r="FC262" s="420" t="n">
        <v>219.114649227</v>
      </c>
      <c r="FD262" s="420" t="n">
        <v>225.957129379</v>
      </c>
      <c r="FE262" s="420" t="n">
        <v>221.625897367</v>
      </c>
      <c r="FF262" s="420" t="n">
        <v>235.366132298</v>
      </c>
      <c r="FG262" s="420" t="n">
        <v>253.177119257</v>
      </c>
      <c r="FH262" s="420" t="n">
        <v>251.202248133</v>
      </c>
      <c r="FI262" s="420" t="n">
        <v>246.796544788</v>
      </c>
      <c r="FJ262" s="420" t="n">
        <v>246.370527947</v>
      </c>
      <c r="FK262" s="420" t="n">
        <v>242.814832201</v>
      </c>
      <c r="FL262" s="420" t="n">
        <v>258.326926752</v>
      </c>
      <c r="FM262" s="420" t="n">
        <v>248.548876657</v>
      </c>
      <c r="FN262" s="420" t="n">
        <v>234.785178684238</v>
      </c>
      <c r="FO262" s="420" t="n">
        <v>219.749340034</v>
      </c>
      <c r="FP262" s="420" t="n">
        <v>215.947020993</v>
      </c>
      <c r="FQ262" s="420" t="n">
        <v>228.000141311</v>
      </c>
      <c r="FR262" s="420" t="n">
        <v>219.330168571</v>
      </c>
      <c r="FS262" s="420" t="n">
        <v>222.79882875</v>
      </c>
      <c r="FT262" s="420" t="n">
        <v>236.193399278</v>
      </c>
      <c r="FU262" s="420" t="n">
        <v>251.682803106</v>
      </c>
      <c r="FV262" s="420" t="n">
        <v>241.088360225</v>
      </c>
      <c r="FW262" s="420" t="n">
        <v>241.515643975</v>
      </c>
      <c r="FX262" s="420" t="n">
        <v>245.776070797</v>
      </c>
      <c r="FY262" s="420" t="n">
        <v>267.10533091</v>
      </c>
      <c r="FZ262" s="420" t="n">
        <v>250.60744778</v>
      </c>
      <c r="GA262" s="420" t="n">
        <v>248.630625922</v>
      </c>
      <c r="GB262" s="420" t="n">
        <v>247.795791934</v>
      </c>
      <c r="GC262" s="420" t="n">
        <v>269.5811244264</v>
      </c>
      <c r="GD262" s="420" t="n">
        <v>270.630278686</v>
      </c>
      <c r="GE262" s="420" t="n">
        <v>290.611491007</v>
      </c>
      <c r="GF262" s="420" t="n">
        <v>292.981169478</v>
      </c>
      <c r="GG262" s="420" t="n">
        <v>288.295196011</v>
      </c>
      <c r="GH262" s="420" t="n">
        <v>293.779402348</v>
      </c>
      <c r="GI262" s="420" t="n">
        <v>309.906935379</v>
      </c>
      <c r="GJ262" s="420" t="n">
        <v>298.199422967</v>
      </c>
      <c r="GK262" s="420" t="n">
        <v>330.568798668</v>
      </c>
      <c r="GL262" s="420" t="n">
        <v>317.921402816</v>
      </c>
      <c r="GM262" s="420" t="n">
        <v>311.683641717</v>
      </c>
      <c r="GN262" s="420" t="n">
        <v>323.086424502</v>
      </c>
      <c r="GO262" s="420" t="n">
        <v>345.044725254</v>
      </c>
      <c r="GP262" s="420" t="n">
        <v>354.292229472</v>
      </c>
      <c r="GQ262" s="420" t="n">
        <v>374.23350536</v>
      </c>
      <c r="GR262" s="420" t="n">
        <v>361.590462526</v>
      </c>
      <c r="GS262" s="420" t="n">
        <v>361.741503504</v>
      </c>
      <c r="GT262" s="420" t="n">
        <v>356.273979274</v>
      </c>
      <c r="GU262" s="420" t="n">
        <v>357.546072674</v>
      </c>
      <c r="GV262" s="420" t="n">
        <v>370.13994159703</v>
      </c>
      <c r="GW262" s="420" t="n">
        <v>381.475599135</v>
      </c>
      <c r="GX262" s="420" t="n">
        <v>372.079237104</v>
      </c>
      <c r="GY262" s="420" t="n">
        <v>392.392311124</v>
      </c>
      <c r="GZ262" s="420" t="n">
        <v>409.4529628</v>
      </c>
      <c r="HA262" s="420" t="n">
        <v>425.662891135</v>
      </c>
      <c r="HB262" s="420" t="n">
        <v>415.809819092</v>
      </c>
      <c r="HC262" s="420" t="n">
        <v>442.556764682</v>
      </c>
      <c r="HD262" s="420" t="n">
        <v>424.340636682</v>
      </c>
      <c r="HE262" s="420" t="n">
        <v>419.417276595</v>
      </c>
      <c r="HF262" s="420" t="n">
        <v>416.888630084</v>
      </c>
      <c r="HG262" s="420" t="n">
        <v>406.875456764</v>
      </c>
      <c r="HH262" s="420" t="n">
        <v>405.927588882</v>
      </c>
      <c r="HI262" s="420" t="n">
        <v>425.42412125</v>
      </c>
      <c r="HJ262" s="420" t="n">
        <v>419.989977374</v>
      </c>
      <c r="HK262" s="420" t="n">
        <v>420.571550588</v>
      </c>
      <c r="HL262" s="420" t="n">
        <v>423.954637436</v>
      </c>
      <c r="HM262" s="420" t="n">
        <v>451.514865606</v>
      </c>
      <c r="HN262" s="420" t="n">
        <v>435.187058012</v>
      </c>
      <c r="HO262" s="420" t="n">
        <v>506.076282556</v>
      </c>
      <c r="HP262" s="420" t="n">
        <v>500.153390227</v>
      </c>
      <c r="HQ262" s="420" t="n">
        <v>501.239407764</v>
      </c>
      <c r="HR262" s="420" t="n">
        <v>492.203209486</v>
      </c>
      <c r="HS262" s="420" t="n">
        <v>476.52362484</v>
      </c>
      <c r="HT262" s="420" t="n">
        <v>501.974819247</v>
      </c>
      <c r="HU262" s="420" t="n">
        <v>495.323468632</v>
      </c>
      <c r="HV262" s="420" t="n">
        <v>485.974163818298</v>
      </c>
      <c r="HW262" s="420" t="n">
        <v>493.952076663686</v>
      </c>
      <c r="HX262" s="420" t="n">
        <v>495.437483147012</v>
      </c>
      <c r="HY262" s="420" t="n">
        <v>501.409961835623</v>
      </c>
      <c r="HZ262" s="420" t="n">
        <v>533.568995261369</v>
      </c>
      <c r="IA262" s="420" t="n">
        <v>573.29757898822</v>
      </c>
      <c r="IB262" s="420" t="n">
        <v>534.976106672423</v>
      </c>
      <c r="IC262" s="420" t="n">
        <v>553.222814759986</v>
      </c>
      <c r="ID262" s="420" t="n">
        <v>548.345431968482</v>
      </c>
      <c r="IE262" s="420" t="n">
        <v>555.104185581556</v>
      </c>
      <c r="IF262" s="420" t="n">
        <v>556.946188046262</v>
      </c>
      <c r="IG262" s="420" t="n">
        <v>574.76101922062</v>
      </c>
      <c r="IH262" s="420" t="n">
        <v>576.769536057675</v>
      </c>
      <c r="II262" s="420" t="n">
        <v>599.057956874148</v>
      </c>
      <c r="IJ262" s="420" t="n">
        <v>598.078163131428</v>
      </c>
      <c r="IK262" s="420" t="n">
        <v>636.46667040012</v>
      </c>
      <c r="IL262" s="420" t="n">
        <v>664.385808381058</v>
      </c>
      <c r="IM262" s="420" t="n">
        <v>751.118431965912</v>
      </c>
      <c r="IN262" s="420" t="n">
        <v>756.837834316955</v>
      </c>
      <c r="IO262" s="420" t="n">
        <v>720.511074084253</v>
      </c>
      <c r="IP262" s="420" t="n">
        <v>700.906903387375</v>
      </c>
      <c r="IQ262" s="420" t="n">
        <v>745.416473101734</v>
      </c>
      <c r="IR262" s="420" t="n">
        <v>713.029967149135</v>
      </c>
      <c r="IS262" s="420" t="n">
        <v>757.194668063535</v>
      </c>
      <c r="IT262" s="420" t="n">
        <v>776.415453551349</v>
      </c>
      <c r="IU262" s="420" t="n">
        <v>752.643674539017</v>
      </c>
      <c r="IV262" s="420" t="n">
        <v>750.71390322684</v>
      </c>
      <c r="IW262" s="420" t="n">
        <v>715.134194357994</v>
      </c>
      <c r="IX262" s="420" t="n">
        <v>733.672404556867</v>
      </c>
      <c r="IY262" s="420" t="n">
        <v>790.76608112812</v>
      </c>
      <c r="IZ262" s="420" t="n">
        <v>766.630148285604</v>
      </c>
      <c r="JA262" s="420" t="n">
        <v>711.525370154574</v>
      </c>
      <c r="JB262" s="420" t="n">
        <v>682.00145188805</v>
      </c>
      <c r="JC262" s="420" t="n">
        <v>671.556909639475</v>
      </c>
      <c r="JD262" s="420" t="n">
        <v>669.690457388615</v>
      </c>
      <c r="JE262" s="420" t="n">
        <v>733.741318760996</v>
      </c>
      <c r="JF262" s="420" t="n">
        <v>712.429315096296</v>
      </c>
      <c r="JG262" s="420" t="n">
        <v>699.493305035009</v>
      </c>
      <c r="JH262" s="420" t="n">
        <v>713.606634209245</v>
      </c>
      <c r="JI262" s="420" t="n">
        <v>747.628103813447</v>
      </c>
      <c r="JJ262" s="420" t="n">
        <v>792.026606965384</v>
      </c>
      <c r="JK262" s="420" t="n">
        <v>839.898663624028</v>
      </c>
      <c r="JL262" s="420" t="n">
        <v>801.148059725567</v>
      </c>
      <c r="JM262" s="420" t="n">
        <v>807.3666750301</v>
      </c>
      <c r="JN262" s="420" t="n">
        <v>796.401429975178</v>
      </c>
      <c r="JO262" s="420" t="n">
        <v>777.248102092953</v>
      </c>
      <c r="JP262" s="420" t="n">
        <v>770.695413342159</v>
      </c>
      <c r="JQ262" s="420" t="n">
        <v>810.063874349045</v>
      </c>
      <c r="JR262" s="420" t="n">
        <v>817.240861792491</v>
      </c>
      <c r="JS262" s="420" t="n">
        <v>807.503439376703</v>
      </c>
      <c r="JT262" s="420" t="n">
        <v>819.993170395394</v>
      </c>
      <c r="JU262" s="420" t="n">
        <v>803.145085747098</v>
      </c>
      <c r="JV262" s="420" t="n">
        <v>823.979690243672</v>
      </c>
      <c r="JW262" s="420" t="n">
        <v>881.37562596128</v>
      </c>
      <c r="JX262" s="420" t="n">
        <v>858.689252470626</v>
      </c>
      <c r="JY262" s="420" t="n">
        <v>888.8242646222</v>
      </c>
      <c r="JZ262" s="420" t="n">
        <v>893.264893946563</v>
      </c>
      <c r="KA262" s="420" t="n">
        <v>880.386656164265</v>
      </c>
      <c r="KB262" s="420" t="n">
        <v>918.003537864256</v>
      </c>
      <c r="KC262" s="420" t="n">
        <v>954.002267071687</v>
      </c>
      <c r="KD262" s="420" t="n">
        <v>952.198543417522</v>
      </c>
      <c r="KE262" s="420" t="n">
        <v>979.100425765928</v>
      </c>
      <c r="KF262" s="420" t="n">
        <v>985.913525803268</v>
      </c>
      <c r="KG262" s="420" t="n">
        <v>978.791863200239</v>
      </c>
      <c r="KH262" s="420" t="n">
        <v>977.080966446121</v>
      </c>
      <c r="KI262" s="420" t="n">
        <v>1033.2079469243</v>
      </c>
      <c r="KJ262" s="420" t="n">
        <v>1007.47321350945</v>
      </c>
      <c r="KK262" s="420" t="n">
        <v>1024.57798845513</v>
      </c>
      <c r="KL262" s="420" t="n">
        <v>975.281462040653</v>
      </c>
      <c r="KM262" s="420" t="n">
        <v>991.906746474674</v>
      </c>
      <c r="KN262" s="420" t="n">
        <v>1039.80691177291</v>
      </c>
      <c r="KO262" s="420" t="n">
        <v>1147.50940835113</v>
      </c>
      <c r="KP262" s="420" t="n">
        <v>1146.06586852971</v>
      </c>
      <c r="KQ262" s="420" t="n">
        <v>1157.74656905941</v>
      </c>
      <c r="KR262" s="420" t="n">
        <v>1086.57549738348</v>
      </c>
      <c r="KS262" s="420" t="n">
        <v>1119.93694315541</v>
      </c>
      <c r="KT262" s="420" t="n">
        <v>1143.84084709993</v>
      </c>
      <c r="KU262" s="420" t="n">
        <v>1193.41502305816</v>
      </c>
      <c r="KV262" s="420" t="n">
        <v>1206.97994233913</v>
      </c>
      <c r="KW262" s="420" t="n">
        <v>1193.98775405555</v>
      </c>
      <c r="KX262" s="420" t="n">
        <v>1207.82964504462</v>
      </c>
      <c r="KY262" s="420" t="n">
        <v>1218.85190241576</v>
      </c>
      <c r="KZ262" s="420" t="n">
        <v>1195.61012540658</v>
      </c>
      <c r="LA262" s="420" t="n">
        <v>1231.87992806412</v>
      </c>
      <c r="LB262" s="420" t="n">
        <v>1206.86854927139</v>
      </c>
      <c r="LC262" s="420" t="n">
        <v>1245.6335405337</v>
      </c>
      <c r="LD262" s="420" t="n">
        <v>1290.62840453332</v>
      </c>
      <c r="LE262" s="420" t="n">
        <v>1246.27296183552</v>
      </c>
      <c r="LF262" s="420" t="n">
        <v>1270.84002213802</v>
      </c>
      <c r="LG262" s="420" t="n">
        <v>1318.80437729103</v>
      </c>
      <c r="LH262" s="420" t="n">
        <v>1327.3953117153</v>
      </c>
      <c r="LI262" s="420" t="n">
        <v>1368.90395148694</v>
      </c>
      <c r="LJ262" s="420" t="n">
        <v>1276.76288264735</v>
      </c>
      <c r="LK262" s="420" t="n">
        <v>1346.44071713035</v>
      </c>
      <c r="LL262" s="420" t="n">
        <v>1404.5848055746</v>
      </c>
      <c r="LM262" s="420" t="n">
        <v>1393.04374285786</v>
      </c>
      <c r="LN262" s="420" t="n">
        <v>1363.59043453699</v>
      </c>
      <c r="LO262" s="420" t="n">
        <v>1397.47724275137</v>
      </c>
      <c r="LP262" s="420" t="n">
        <v>1315.28436136947</v>
      </c>
      <c r="LQ262" s="420" t="n">
        <v>1510.9122638351</v>
      </c>
      <c r="LR262" s="420" t="n">
        <v>1508.25165668424</v>
      </c>
      <c r="LS262" s="420" t="n">
        <v>1634.79293487259</v>
      </c>
      <c r="LT262" s="420" t="n">
        <v>1608.01605301966</v>
      </c>
      <c r="LU262" s="420" t="n">
        <v>1675.91396420766</v>
      </c>
      <c r="LV262" s="420" t="n">
        <v>1650.2247969273</v>
      </c>
      <c r="LW262" s="420" t="n">
        <v>1629.40362109815</v>
      </c>
      <c r="LX262" s="420" t="n">
        <v>1582.67738335887</v>
      </c>
      <c r="LY262" s="420" t="n">
        <v>1606.42003473309</v>
      </c>
      <c r="LZ262" s="420" t="n">
        <v>1665.89467631529</v>
      </c>
      <c r="MA262" s="420" t="n">
        <v>1656.70173077406</v>
      </c>
      <c r="MB262" s="420" t="n">
        <v>1746.94326809484</v>
      </c>
      <c r="MC262" s="420" t="n">
        <v>1644.5176414956</v>
      </c>
      <c r="MD262" s="420" t="n">
        <v>1749.0945950899</v>
      </c>
      <c r="ME262" s="420"/>
      <c r="MF262" s="420"/>
      <c r="MG262" s="420"/>
      <c r="MH262" s="420"/>
      <c r="MI262" s="420"/>
      <c r="MJ262" s="420"/>
      <c r="MK262" s="420"/>
      <c r="ML262" s="420"/>
      <c r="MM262" s="420"/>
      <c r="MN262" s="420"/>
      <c r="MO262" s="420"/>
      <c r="MP262" s="420"/>
      <c r="MQ262" s="420"/>
      <c r="MR262" s="420"/>
      <c r="MS262" s="420"/>
      <c r="MT262" s="420"/>
      <c r="MU262" s="420"/>
      <c r="MV262" s="420"/>
      <c r="MW262" s="420"/>
    </row>
    <row r="263" customFormat="false" ht="15.75" hidden="false" customHeight="false" outlineLevel="0" collapsed="false">
      <c r="A263" s="427" t="s">
        <v>698</v>
      </c>
      <c r="B263" s="421" t="n">
        <v>11.3158</v>
      </c>
      <c r="C263" s="421" t="n">
        <v>12.6467</v>
      </c>
      <c r="D263" s="421" t="n">
        <v>12.5106</v>
      </c>
      <c r="E263" s="421" t="n">
        <v>12.7742</v>
      </c>
      <c r="F263" s="421" t="n">
        <v>13.5135</v>
      </c>
      <c r="G263" s="421" t="n">
        <v>16.1444</v>
      </c>
      <c r="H263" s="421" t="n">
        <v>17.8083</v>
      </c>
      <c r="I263" s="421" t="n">
        <v>17.8316</v>
      </c>
      <c r="J263" s="421" t="n">
        <v>16.701</v>
      </c>
      <c r="K263" s="421" t="n">
        <v>16.253</v>
      </c>
      <c r="L263" s="421" t="n">
        <v>15.6754</v>
      </c>
      <c r="M263" s="421" t="n">
        <v>17.257</v>
      </c>
      <c r="N263" s="421" t="n">
        <v>15.6897</v>
      </c>
      <c r="O263" s="421" t="n">
        <v>14.68</v>
      </c>
      <c r="P263" s="421" t="n">
        <v>16.4157</v>
      </c>
      <c r="Q263" s="421" t="n">
        <v>15.2834</v>
      </c>
      <c r="R263" s="421" t="n">
        <v>14.9942</v>
      </c>
      <c r="S263" s="421" t="n">
        <v>18.0233</v>
      </c>
      <c r="T263" s="421" t="n">
        <v>18.602</v>
      </c>
      <c r="U263" s="421" t="n">
        <v>18.4297</v>
      </c>
      <c r="V263" s="421" t="n">
        <v>18.4006</v>
      </c>
      <c r="W263" s="421" t="n">
        <v>18.2749</v>
      </c>
      <c r="X263" s="421" t="n">
        <v>18.3167</v>
      </c>
      <c r="Y263" s="421" t="n">
        <v>20.9313</v>
      </c>
      <c r="Z263" s="421" t="n">
        <v>20.209</v>
      </c>
      <c r="AA263" s="421" t="n">
        <v>20.298</v>
      </c>
      <c r="AB263" s="421" t="n">
        <v>20.5797</v>
      </c>
      <c r="AC263" s="421" t="n">
        <v>20.202</v>
      </c>
      <c r="AD263" s="421" t="n">
        <v>23.8857</v>
      </c>
      <c r="AE263" s="421" t="n">
        <v>23.4586</v>
      </c>
      <c r="AF263" s="421" t="n">
        <v>22.901</v>
      </c>
      <c r="AG263" s="421" t="n">
        <v>21.993</v>
      </c>
      <c r="AH263" s="421" t="n">
        <v>21.678</v>
      </c>
      <c r="AI263" s="421" t="n">
        <v>21.051</v>
      </c>
      <c r="AJ263" s="421" t="n">
        <v>20.612</v>
      </c>
      <c r="AK263" s="421" t="n">
        <v>22.6354</v>
      </c>
      <c r="AL263" s="421" t="n">
        <v>19.918</v>
      </c>
      <c r="AM263" s="421" t="n">
        <v>19.873</v>
      </c>
      <c r="AN263" s="421" t="n">
        <v>19.511</v>
      </c>
      <c r="AO263" s="421" t="n">
        <v>18.818</v>
      </c>
      <c r="AP263" s="421" t="n">
        <v>18.274</v>
      </c>
      <c r="AQ263" s="421" t="n">
        <v>19.651</v>
      </c>
      <c r="AR263" s="421" t="n">
        <v>18.243482</v>
      </c>
      <c r="AS263" s="421" t="n">
        <v>17.227161</v>
      </c>
      <c r="AT263" s="421" t="n">
        <v>16.643638</v>
      </c>
      <c r="AU263" s="421" t="n">
        <v>16.728672</v>
      </c>
      <c r="AV263" s="421" t="n">
        <v>16.49327</v>
      </c>
      <c r="AW263" s="421" t="n">
        <v>20.9187</v>
      </c>
      <c r="AX263" s="421" t="n">
        <v>18.984</v>
      </c>
      <c r="AY263" s="421" t="n">
        <v>18.7483</v>
      </c>
      <c r="AZ263" s="421" t="n">
        <v>18.5704</v>
      </c>
      <c r="BA263" s="421" t="n">
        <v>19.0581</v>
      </c>
      <c r="BB263" s="421" t="n">
        <v>20.3018</v>
      </c>
      <c r="BC263" s="421" t="n">
        <v>20.886734</v>
      </c>
      <c r="BD263" s="421" t="n">
        <v>20.56852</v>
      </c>
      <c r="BE263" s="421" t="n">
        <v>19.531456</v>
      </c>
      <c r="BF263" s="421" t="n">
        <v>19.552617</v>
      </c>
      <c r="BG263" s="421" t="n">
        <v>18.875483</v>
      </c>
      <c r="BH263" s="421" t="n">
        <v>18.735907</v>
      </c>
      <c r="BI263" s="421" t="n">
        <v>21.412167</v>
      </c>
      <c r="BJ263" s="421" t="n">
        <v>18.73</v>
      </c>
      <c r="BK263" s="421" t="n">
        <v>18.99</v>
      </c>
      <c r="BL263" s="421" t="n">
        <v>19.735599</v>
      </c>
      <c r="BM263" s="421" t="n">
        <v>20.46</v>
      </c>
      <c r="BN263" s="421" t="n">
        <v>21.14</v>
      </c>
      <c r="BO263" s="421" t="n">
        <v>21.639591</v>
      </c>
      <c r="BP263" s="421" t="n">
        <v>21.0902</v>
      </c>
      <c r="BQ263" s="421" t="n">
        <v>20.4394</v>
      </c>
      <c r="BR263" s="421" t="n">
        <v>20.063689</v>
      </c>
      <c r="BS263" s="421" t="n">
        <v>19.779</v>
      </c>
      <c r="BT263" s="421" t="n">
        <v>19.36</v>
      </c>
      <c r="BU263" s="421" t="n">
        <v>22.576847</v>
      </c>
      <c r="BV263" s="421" t="n">
        <v>21.201637</v>
      </c>
      <c r="BW263" s="421" t="n">
        <v>22.149635</v>
      </c>
      <c r="BX263" s="421" t="n">
        <v>22.426739</v>
      </c>
      <c r="BY263" s="421" t="n">
        <v>22.564653</v>
      </c>
      <c r="BZ263" s="421" t="n">
        <v>23.12965</v>
      </c>
      <c r="CA263" s="421" t="n">
        <v>24.6104</v>
      </c>
      <c r="CB263" s="421" t="n">
        <v>24.5458</v>
      </c>
      <c r="CC263" s="421" t="n">
        <v>23.69697</v>
      </c>
      <c r="CD263" s="421" t="n">
        <v>22.84737</v>
      </c>
      <c r="CE263" s="421" t="n">
        <v>22.45404</v>
      </c>
      <c r="CF263" s="421" t="n">
        <v>22.31512</v>
      </c>
      <c r="CG263" s="421" t="n">
        <v>25.81179</v>
      </c>
      <c r="CH263" s="421" t="n">
        <v>23.63223</v>
      </c>
      <c r="CI263" s="421" t="n">
        <v>23.7379</v>
      </c>
      <c r="CJ263" s="421" t="n">
        <v>24.1969</v>
      </c>
      <c r="CK263" s="421" t="n">
        <v>23.73063</v>
      </c>
      <c r="CL263" s="421" t="n">
        <v>24.78678</v>
      </c>
      <c r="CM263" s="421" t="n">
        <v>25.90993</v>
      </c>
      <c r="CN263" s="421" t="n">
        <v>25.56515</v>
      </c>
      <c r="CO263" s="421" t="n">
        <v>25.64657</v>
      </c>
      <c r="CP263" s="421" t="n">
        <v>24.53287</v>
      </c>
      <c r="CQ263" s="421" t="n">
        <v>24.93204</v>
      </c>
      <c r="CR263" s="421" t="n">
        <v>25.40982</v>
      </c>
      <c r="CS263" s="421" t="n">
        <v>28.04612</v>
      </c>
      <c r="CT263" s="421" t="n">
        <v>25.51784</v>
      </c>
      <c r="CU263" s="421" t="n">
        <v>26.2455</v>
      </c>
      <c r="CV263" s="421" t="n">
        <v>25.83761</v>
      </c>
      <c r="CW263" s="421" t="n">
        <v>25.81955</v>
      </c>
      <c r="CX263" s="421" t="n">
        <v>27.47391</v>
      </c>
      <c r="CY263" s="421" t="n">
        <v>28.64009</v>
      </c>
      <c r="CZ263" s="421" t="n">
        <v>30.26971</v>
      </c>
      <c r="DA263" s="421" t="n">
        <v>30.13965</v>
      </c>
      <c r="DB263" s="421" t="n">
        <v>31.34305</v>
      </c>
      <c r="DC263" s="421" t="n">
        <v>29.71587</v>
      </c>
      <c r="DD263" s="421" t="n">
        <v>29.61565</v>
      </c>
      <c r="DE263" s="421" t="n">
        <v>33.63962</v>
      </c>
      <c r="DF263" s="421" t="n">
        <v>30.767027</v>
      </c>
      <c r="DG263" s="421" t="n">
        <v>31.29501</v>
      </c>
      <c r="DH263" s="421" t="n">
        <v>30.8534233</v>
      </c>
      <c r="DI263" s="421" t="n">
        <v>31.729119388</v>
      </c>
      <c r="DJ263" s="421" t="n">
        <v>33.172526599</v>
      </c>
      <c r="DK263" s="421" t="n">
        <v>36.383070891</v>
      </c>
      <c r="DL263" s="421" t="n">
        <v>37.85996</v>
      </c>
      <c r="DM263" s="421" t="n">
        <v>35.491749029</v>
      </c>
      <c r="DN263" s="421" t="n">
        <v>35.968154</v>
      </c>
      <c r="DO263" s="421" t="n">
        <v>35.675654</v>
      </c>
      <c r="DP263" s="421" t="n">
        <v>35.260044</v>
      </c>
      <c r="DQ263" s="421" t="n">
        <v>40.297893</v>
      </c>
      <c r="DR263" s="421" t="n">
        <v>35.547877</v>
      </c>
      <c r="DS263" s="421" t="n">
        <v>35.222409</v>
      </c>
      <c r="DT263" s="421" t="n">
        <v>35.493459952</v>
      </c>
      <c r="DU263" s="421" t="n">
        <v>36.979936</v>
      </c>
      <c r="DV263" s="421" t="n">
        <v>39.272106285</v>
      </c>
      <c r="DW263" s="421" t="n">
        <v>42.956529</v>
      </c>
      <c r="DX263" s="421" t="n">
        <v>42.562513</v>
      </c>
      <c r="DY263" s="421" t="n">
        <v>40.555791</v>
      </c>
      <c r="DZ263" s="421" t="n">
        <v>40.068378</v>
      </c>
      <c r="EA263" s="421" t="n">
        <v>40.650492</v>
      </c>
      <c r="EB263" s="421" t="n">
        <v>41.555448945</v>
      </c>
      <c r="EC263" s="421" t="n">
        <v>47.028106</v>
      </c>
      <c r="ED263" s="421" t="n">
        <v>42.081104</v>
      </c>
      <c r="EE263" s="421" t="n">
        <v>41.734687</v>
      </c>
      <c r="EF263" s="421" t="n">
        <v>43.144284</v>
      </c>
      <c r="EG263" s="421" t="n">
        <v>44.738986</v>
      </c>
      <c r="EH263" s="421" t="n">
        <v>45.904469</v>
      </c>
      <c r="EI263" s="421" t="n">
        <v>49.071529</v>
      </c>
      <c r="EJ263" s="421" t="n">
        <v>48.409644</v>
      </c>
      <c r="EK263" s="421" t="n">
        <v>46.458645</v>
      </c>
      <c r="EL263" s="421" t="n">
        <v>45.389072</v>
      </c>
      <c r="EM263" s="421" t="n">
        <v>45.524387</v>
      </c>
      <c r="EN263" s="421" t="n">
        <v>45.970783</v>
      </c>
      <c r="EO263" s="421" t="n">
        <v>52.730864</v>
      </c>
      <c r="EP263" s="421" t="n">
        <v>46.573084</v>
      </c>
      <c r="EQ263" s="421" t="n">
        <v>45.81996</v>
      </c>
      <c r="ER263" s="421" t="n">
        <v>47.241529</v>
      </c>
      <c r="ES263" s="421" t="n">
        <v>47.899267</v>
      </c>
      <c r="ET263" s="421" t="n">
        <v>49.625619</v>
      </c>
      <c r="EU263" s="421" t="n">
        <v>51.732907</v>
      </c>
      <c r="EV263" s="421" t="n">
        <v>54.57264</v>
      </c>
      <c r="EW263" s="421" t="n">
        <v>52.841621</v>
      </c>
      <c r="EX263" s="421" t="n">
        <v>52.842233</v>
      </c>
      <c r="EY263" s="421" t="n">
        <v>53.918553</v>
      </c>
      <c r="EZ263" s="421" t="n">
        <v>54.790971</v>
      </c>
      <c r="FA263" s="421" t="n">
        <v>63.223982</v>
      </c>
      <c r="FB263" s="421" t="n">
        <v>61.089934</v>
      </c>
      <c r="FC263" s="421" t="n">
        <v>59.66728</v>
      </c>
      <c r="FD263" s="421" t="n">
        <v>61.297468</v>
      </c>
      <c r="FE263" s="421" t="n">
        <v>64.207028</v>
      </c>
      <c r="FF263" s="421" t="n">
        <v>67.499435</v>
      </c>
      <c r="FG263" s="421" t="n">
        <v>72.433218</v>
      </c>
      <c r="FH263" s="421" t="n">
        <v>75.260392</v>
      </c>
      <c r="FI263" s="421" t="n">
        <v>75.147934</v>
      </c>
      <c r="FJ263" s="421" t="n">
        <v>74.168718</v>
      </c>
      <c r="FK263" s="421" t="n">
        <v>74.247595</v>
      </c>
      <c r="FL263" s="421" t="n">
        <v>73.231235</v>
      </c>
      <c r="FM263" s="421" t="n">
        <v>80.892340958</v>
      </c>
      <c r="FN263" s="421" t="n">
        <v>71.957638127</v>
      </c>
      <c r="FO263" s="421" t="n">
        <v>69.029550696</v>
      </c>
      <c r="FP263" s="421" t="n">
        <v>66.251893359</v>
      </c>
      <c r="FQ263" s="421" t="n">
        <v>68.058863447</v>
      </c>
      <c r="FR263" s="421" t="n">
        <v>67.677599</v>
      </c>
      <c r="FS263" s="421" t="n">
        <v>72.0812345</v>
      </c>
      <c r="FT263" s="421" t="n">
        <v>73.173179098</v>
      </c>
      <c r="FU263" s="421" t="n">
        <v>70.392907256</v>
      </c>
      <c r="FV263" s="421" t="n">
        <v>69.433488603</v>
      </c>
      <c r="FW263" s="421" t="n">
        <v>70.456076603</v>
      </c>
      <c r="FX263" s="421" t="n">
        <v>70.701079</v>
      </c>
      <c r="FY263" s="421" t="n">
        <v>77</v>
      </c>
      <c r="FZ263" s="421" t="n">
        <v>72.895240989</v>
      </c>
      <c r="GA263" s="421" t="n">
        <v>68.526338541</v>
      </c>
      <c r="GB263" s="421" t="n">
        <v>68.389821718</v>
      </c>
      <c r="GC263" s="421" t="n">
        <v>72.456699152</v>
      </c>
      <c r="GD263" s="421" t="n">
        <v>75.00126149</v>
      </c>
      <c r="GE263" s="421" t="n">
        <v>83.465409107</v>
      </c>
      <c r="GF263" s="421" t="n">
        <v>84.215446209</v>
      </c>
      <c r="GG263" s="421" t="n">
        <v>81.214544498</v>
      </c>
      <c r="GH263" s="421" t="n">
        <v>81.772888</v>
      </c>
      <c r="GI263" s="421" t="n">
        <v>81.489381606</v>
      </c>
      <c r="GJ263" s="421" t="n">
        <v>80.920058055</v>
      </c>
      <c r="GK263" s="421" t="n">
        <v>90.47821</v>
      </c>
      <c r="GL263" s="421" t="n">
        <v>83.71915</v>
      </c>
      <c r="GM263" s="421" t="n">
        <v>82.676794725</v>
      </c>
      <c r="GN263" s="421" t="n">
        <v>83.94622</v>
      </c>
      <c r="GO263" s="421" t="n">
        <v>89.60717</v>
      </c>
      <c r="GP263" s="421" t="n">
        <v>89.715833787</v>
      </c>
      <c r="GQ263" s="421" t="n">
        <v>101.53350536</v>
      </c>
      <c r="GR263" s="421" t="n">
        <v>100.857382226</v>
      </c>
      <c r="GS263" s="421" t="n">
        <v>95.284076034</v>
      </c>
      <c r="GT263" s="421" t="n">
        <v>93.429160297</v>
      </c>
      <c r="GU263" s="421" t="n">
        <v>92.829349297</v>
      </c>
      <c r="GV263" s="421" t="n">
        <v>91.33765817703</v>
      </c>
      <c r="GW263" s="421" t="n">
        <v>102.754722878</v>
      </c>
      <c r="GX263" s="421" t="n">
        <v>96.303478842</v>
      </c>
      <c r="GY263" s="421" t="n">
        <v>96.635628362</v>
      </c>
      <c r="GZ263" s="421" t="n">
        <v>99.25281</v>
      </c>
      <c r="HA263" s="421" t="n">
        <v>105.133566885</v>
      </c>
      <c r="HB263" s="421" t="n">
        <v>103.355301134</v>
      </c>
      <c r="HC263" s="421" t="n">
        <v>111.57098</v>
      </c>
      <c r="HD263" s="421" t="n">
        <v>108.63953</v>
      </c>
      <c r="HE263" s="421" t="n">
        <v>106.70852</v>
      </c>
      <c r="HF263" s="421" t="n">
        <v>102.234315</v>
      </c>
      <c r="HG263" s="421" t="n">
        <v>99.315131</v>
      </c>
      <c r="HH263" s="421" t="n">
        <v>100.226332</v>
      </c>
      <c r="HI263" s="421" t="n">
        <v>107.012134</v>
      </c>
      <c r="HJ263" s="421" t="n">
        <v>102.160355</v>
      </c>
      <c r="HK263" s="421" t="n">
        <v>100.488043</v>
      </c>
      <c r="HL263" s="421" t="n">
        <v>105.630349</v>
      </c>
      <c r="HM263" s="421" t="n">
        <v>105.673166</v>
      </c>
      <c r="HN263" s="421" t="n">
        <v>107.5983</v>
      </c>
      <c r="HO263" s="421" t="n">
        <v>116.3009</v>
      </c>
      <c r="HP263" s="421" t="n">
        <v>113.660293</v>
      </c>
      <c r="HQ263" s="421" t="n">
        <v>111.274876</v>
      </c>
      <c r="HR263" s="421" t="n">
        <v>106.437444</v>
      </c>
      <c r="HS263" s="421" t="n">
        <v>104.927547</v>
      </c>
      <c r="HT263" s="421" t="n">
        <v>104.49005</v>
      </c>
      <c r="HU263" s="421" t="n">
        <v>116.600957</v>
      </c>
      <c r="HV263" s="421" t="n">
        <v>110.036814104174</v>
      </c>
      <c r="HW263" s="421" t="n">
        <v>109.31742638449</v>
      </c>
      <c r="HX263" s="421" t="n">
        <v>109.442228859616</v>
      </c>
      <c r="HY263" s="421" t="n">
        <v>115.179423650413</v>
      </c>
      <c r="HZ263" s="421" t="n">
        <v>117.270229402839</v>
      </c>
      <c r="IA263" s="421" t="n">
        <v>119.443744314371</v>
      </c>
      <c r="IB263" s="421" t="n">
        <v>117.780127152493</v>
      </c>
      <c r="IC263" s="421" t="n">
        <v>110.436379748231</v>
      </c>
      <c r="ID263" s="421" t="n">
        <v>105.619560383144</v>
      </c>
      <c r="IE263" s="421" t="n">
        <v>107.448131914643</v>
      </c>
      <c r="IF263" s="421" t="n">
        <v>109.244023526154</v>
      </c>
      <c r="IG263" s="421" t="n">
        <v>118.529278629435</v>
      </c>
      <c r="IH263" s="421" t="n">
        <v>114.341713065223</v>
      </c>
      <c r="II263" s="421" t="n">
        <v>116.538764230008</v>
      </c>
      <c r="IJ263" s="421" t="n">
        <v>117.402846150964</v>
      </c>
      <c r="IK263" s="421" t="n">
        <v>125.671819154016</v>
      </c>
      <c r="IL263" s="421" t="n">
        <v>126.680209955952</v>
      </c>
      <c r="IM263" s="421" t="n">
        <v>134.945790473862</v>
      </c>
      <c r="IN263" s="421" t="n">
        <v>137.849007602972</v>
      </c>
      <c r="IO263" s="421" t="n">
        <v>129.335747480735</v>
      </c>
      <c r="IP263" s="421" t="n">
        <v>122.004024240753</v>
      </c>
      <c r="IQ263" s="421" t="n">
        <v>124.447481399833</v>
      </c>
      <c r="IR263" s="421" t="n">
        <v>123.593326592665</v>
      </c>
      <c r="IS263" s="421" t="n">
        <v>142.63439110732</v>
      </c>
      <c r="IT263" s="421" t="n">
        <v>137.565902317289</v>
      </c>
      <c r="IU263" s="421" t="n">
        <v>134.305990735588</v>
      </c>
      <c r="IV263" s="421" t="n">
        <v>132.960855839095</v>
      </c>
      <c r="IW263" s="421" t="n">
        <v>139.271476119167</v>
      </c>
      <c r="IX263" s="421" t="n">
        <v>142.053340763728</v>
      </c>
      <c r="IY263" s="421" t="n">
        <v>150.794806274607</v>
      </c>
      <c r="IZ263" s="421" t="n">
        <v>147.18000578341</v>
      </c>
      <c r="JA263" s="421" t="n">
        <v>137.089423039522</v>
      </c>
      <c r="JB263" s="421" t="n">
        <v>133.56129520188</v>
      </c>
      <c r="JC263" s="421" t="n">
        <v>130.196695704418</v>
      </c>
      <c r="JD263" s="421" t="n">
        <v>127.26031263434</v>
      </c>
      <c r="JE263" s="421" t="n">
        <v>145.850389452324</v>
      </c>
      <c r="JF263" s="421" t="n">
        <v>140.467599894898</v>
      </c>
      <c r="JG263" s="421" t="n">
        <v>139.323438284724</v>
      </c>
      <c r="JH263" s="421" t="n">
        <v>143.041246025978</v>
      </c>
      <c r="JI263" s="421" t="n">
        <v>147.349275540498</v>
      </c>
      <c r="JJ263" s="421" t="n">
        <v>152.148076586092</v>
      </c>
      <c r="JK263" s="421" t="n">
        <v>159.681480629296</v>
      </c>
      <c r="JL263" s="421" t="n">
        <v>157.884673748476</v>
      </c>
      <c r="JM263" s="421" t="n">
        <v>151.5186773988</v>
      </c>
      <c r="JN263" s="421" t="n">
        <v>147.943566597792</v>
      </c>
      <c r="JO263" s="421" t="n">
        <v>139.81077784385</v>
      </c>
      <c r="JP263" s="421" t="n">
        <v>143.85801233166</v>
      </c>
      <c r="JQ263" s="421" t="n">
        <v>162.73207544399</v>
      </c>
      <c r="JR263" s="421" t="n">
        <v>153.570027990208</v>
      </c>
      <c r="JS263" s="421" t="n">
        <v>154.573482404609</v>
      </c>
      <c r="JT263" s="421" t="n">
        <v>164.874999352655</v>
      </c>
      <c r="JU263" s="421" t="n">
        <v>169.653285930795</v>
      </c>
      <c r="JV263" s="421" t="n">
        <v>169.637641250992</v>
      </c>
      <c r="JW263" s="421" t="n">
        <v>181.589109912399</v>
      </c>
      <c r="JX263" s="421" t="n">
        <v>173.10497391166</v>
      </c>
      <c r="JY263" s="421" t="n">
        <v>168.880652656302</v>
      </c>
      <c r="JZ263" s="421" t="n">
        <v>162.566901159547</v>
      </c>
      <c r="KA263" s="421" t="n">
        <v>162.704757340114</v>
      </c>
      <c r="KB263" s="421" t="n">
        <v>166.425482686996</v>
      </c>
      <c r="KC263" s="421" t="n">
        <v>179.966118425807</v>
      </c>
      <c r="KD263" s="421" t="n">
        <v>170.614040810981</v>
      </c>
      <c r="KE263" s="421" t="n">
        <v>172.413492516769</v>
      </c>
      <c r="KF263" s="421" t="n">
        <v>182.390682769617</v>
      </c>
      <c r="KG263" s="421" t="n">
        <v>185.535589464047</v>
      </c>
      <c r="KH263" s="421" t="n">
        <v>191.97465421448</v>
      </c>
      <c r="KI263" s="421" t="n">
        <v>201.27633861079</v>
      </c>
      <c r="KJ263" s="421" t="n">
        <v>196.10774223105</v>
      </c>
      <c r="KK263" s="421" t="n">
        <v>188.10582079013</v>
      </c>
      <c r="KL263" s="421" t="n">
        <v>184.35280271377</v>
      </c>
      <c r="KM263" s="421" t="n">
        <v>186.66435939322</v>
      </c>
      <c r="KN263" s="421" t="n">
        <v>186.99541620589</v>
      </c>
      <c r="KO263" s="421" t="n">
        <v>214.01874976689</v>
      </c>
      <c r="KP263" s="421" t="n">
        <v>198.19312297909</v>
      </c>
      <c r="KQ263" s="421" t="n">
        <v>203.61984345109</v>
      </c>
      <c r="KR263" s="421" t="n">
        <v>211.1056871893</v>
      </c>
      <c r="KS263" s="421" t="n">
        <v>209.45713536681</v>
      </c>
      <c r="KT263" s="421" t="n">
        <v>222.19757963</v>
      </c>
      <c r="KU263" s="421" t="n">
        <v>229.729039943</v>
      </c>
      <c r="KV263" s="421" t="n">
        <v>226.0362714078</v>
      </c>
      <c r="KW263" s="421" t="n">
        <v>225.1736785948</v>
      </c>
      <c r="KX263" s="421" t="n">
        <v>223.9919013258</v>
      </c>
      <c r="KY263" s="421" t="n">
        <v>224.5509763368</v>
      </c>
      <c r="KZ263" s="421" t="n">
        <v>219.6271451548</v>
      </c>
      <c r="LA263" s="421" t="n">
        <v>243.5795160668</v>
      </c>
      <c r="LB263" s="421" t="n">
        <v>225.68291772429</v>
      </c>
      <c r="LC263" s="421" t="n">
        <v>231.7413504178</v>
      </c>
      <c r="LD263" s="421" t="n">
        <v>229.30123273489</v>
      </c>
      <c r="LE263" s="421" t="n">
        <v>231.50700200898</v>
      </c>
      <c r="LF263" s="421" t="n">
        <v>242.44547978055</v>
      </c>
      <c r="LG263" s="421" t="n">
        <v>253.72511611881</v>
      </c>
      <c r="LH263" s="421" t="n">
        <v>248.41906515986</v>
      </c>
      <c r="LI263" s="421" t="n">
        <v>243.84310868586</v>
      </c>
      <c r="LJ263" s="421" t="n">
        <v>246.84692628986</v>
      </c>
      <c r="LK263" s="421" t="n">
        <v>243.11729840786</v>
      </c>
      <c r="LL263" s="421" t="n">
        <v>244.7371731835</v>
      </c>
      <c r="LM263" s="421" t="n">
        <v>273.54155103486</v>
      </c>
      <c r="LN263" s="421" t="n">
        <v>259.15527158613</v>
      </c>
      <c r="LO263" s="421" t="n">
        <v>261.14046443499</v>
      </c>
      <c r="LP263" s="421" t="n">
        <v>270.73091729336</v>
      </c>
      <c r="LQ263" s="421" t="n">
        <v>282.44722116086</v>
      </c>
      <c r="LR263" s="421" t="n">
        <v>291.72737290886</v>
      </c>
      <c r="LS263" s="421" t="n">
        <v>304.99029904798</v>
      </c>
      <c r="LT263" s="421" t="n">
        <v>295.13642146586</v>
      </c>
      <c r="LU263" s="421" t="n">
        <v>285.49561960705</v>
      </c>
      <c r="LV263" s="421" t="n">
        <v>270.35717412761</v>
      </c>
      <c r="LW263" s="421" t="n">
        <v>266.40103832123</v>
      </c>
      <c r="LX263" s="421" t="n">
        <v>273.44970557871</v>
      </c>
      <c r="LY263" s="421" t="n">
        <v>309.251767805882</v>
      </c>
      <c r="LZ263" s="421" t="n">
        <v>285.06927892879</v>
      </c>
      <c r="MA263" s="421" t="n">
        <v>290.65655925119</v>
      </c>
      <c r="MB263" s="421" t="n">
        <v>299.30854208166</v>
      </c>
      <c r="MC263" s="421" t="n">
        <v>290.88567285288</v>
      </c>
      <c r="MD263" s="421" t="n">
        <v>291.210931303244</v>
      </c>
      <c r="ME263" s="421"/>
      <c r="MF263" s="421"/>
      <c r="MG263" s="421"/>
      <c r="MH263" s="421"/>
      <c r="MI263" s="421"/>
      <c r="MJ263" s="421"/>
      <c r="MK263" s="421"/>
      <c r="ML263" s="421"/>
      <c r="MM263" s="421"/>
      <c r="MN263" s="421"/>
      <c r="MO263" s="421"/>
      <c r="MP263" s="421"/>
      <c r="MQ263" s="421"/>
      <c r="MR263" s="421"/>
      <c r="MS263" s="421"/>
      <c r="MT263" s="421"/>
      <c r="MU263" s="421"/>
      <c r="MV263" s="421"/>
      <c r="MW263" s="421"/>
    </row>
    <row r="264" customFormat="false" ht="15.75" hidden="false" customHeight="false" outlineLevel="0" collapsed="false">
      <c r="A264" s="427" t="s">
        <v>699</v>
      </c>
      <c r="B264" s="421" t="n">
        <v>25.289</v>
      </c>
      <c r="C264" s="421" t="n">
        <v>25.5832</v>
      </c>
      <c r="D264" s="421" t="n">
        <v>27.3542</v>
      </c>
      <c r="E264" s="421" t="n">
        <v>28.7147</v>
      </c>
      <c r="F264" s="421" t="n">
        <v>30.4641</v>
      </c>
      <c r="G264" s="421" t="n">
        <v>33.6798</v>
      </c>
      <c r="H264" s="421" t="n">
        <v>36.6754</v>
      </c>
      <c r="I264" s="421" t="n">
        <v>38.1276</v>
      </c>
      <c r="J264" s="421" t="n">
        <v>42.5874</v>
      </c>
      <c r="K264" s="421" t="n">
        <v>43.9938</v>
      </c>
      <c r="L264" s="421" t="n">
        <v>42.8196</v>
      </c>
      <c r="M264" s="421" t="n">
        <v>45.4022</v>
      </c>
      <c r="N264" s="421" t="n">
        <v>46.2707</v>
      </c>
      <c r="O264" s="421" t="n">
        <v>45.2282</v>
      </c>
      <c r="P264" s="421" t="n">
        <v>45.6243</v>
      </c>
      <c r="Q264" s="421" t="n">
        <v>44.8338</v>
      </c>
      <c r="R264" s="421" t="n">
        <v>44.8913</v>
      </c>
      <c r="S264" s="421" t="n">
        <v>45.7666</v>
      </c>
      <c r="T264" s="421" t="n">
        <v>46.3449</v>
      </c>
      <c r="U264" s="421" t="n">
        <v>47.2004</v>
      </c>
      <c r="V264" s="421" t="n">
        <v>47.2172</v>
      </c>
      <c r="W264" s="421" t="n">
        <v>45.5476</v>
      </c>
      <c r="X264" s="421" t="n">
        <v>46.8717</v>
      </c>
      <c r="Y264" s="421" t="n">
        <v>47.9677</v>
      </c>
      <c r="Z264" s="421" t="n">
        <v>48.4145</v>
      </c>
      <c r="AA264" s="421" t="n">
        <v>50.2407</v>
      </c>
      <c r="AB264" s="421" t="n">
        <v>53.5799</v>
      </c>
      <c r="AC264" s="421" t="n">
        <v>58.6307</v>
      </c>
      <c r="AD264" s="421" t="n">
        <v>62.9366</v>
      </c>
      <c r="AE264" s="421" t="n">
        <v>60.8455</v>
      </c>
      <c r="AF264" s="421" t="n">
        <v>59.5645</v>
      </c>
      <c r="AG264" s="421" t="n">
        <v>59.5411</v>
      </c>
      <c r="AH264" s="421" t="n">
        <v>59.5014</v>
      </c>
      <c r="AI264" s="421" t="n">
        <v>60.1876</v>
      </c>
      <c r="AJ264" s="421" t="n">
        <v>63.8585</v>
      </c>
      <c r="AK264" s="421" t="n">
        <v>67.5267</v>
      </c>
      <c r="AL264" s="421" t="n">
        <v>65.3247</v>
      </c>
      <c r="AM264" s="421" t="n">
        <v>67.7397</v>
      </c>
      <c r="AN264" s="421" t="n">
        <v>66.9535</v>
      </c>
      <c r="AO264" s="421" t="n">
        <v>62.4386</v>
      </c>
      <c r="AP264" s="421" t="n">
        <v>62.3541</v>
      </c>
      <c r="AQ264" s="421" t="n">
        <v>62.675</v>
      </c>
      <c r="AR264" s="421" t="n">
        <v>65.59249</v>
      </c>
      <c r="AS264" s="421" t="n">
        <v>65.00618</v>
      </c>
      <c r="AT264" s="421" t="n">
        <v>65.8009</v>
      </c>
      <c r="AU264" s="421" t="n">
        <v>65.66763</v>
      </c>
      <c r="AV264" s="421" t="n">
        <v>65.97083</v>
      </c>
      <c r="AW264" s="421" t="n">
        <v>71.5026</v>
      </c>
      <c r="AX264" s="421" t="n">
        <v>70.1472</v>
      </c>
      <c r="AY264" s="421" t="n">
        <v>72.456</v>
      </c>
      <c r="AZ264" s="421" t="n">
        <v>73.8666</v>
      </c>
      <c r="BA264" s="421" t="n">
        <v>69.9292</v>
      </c>
      <c r="BB264" s="421" t="n">
        <v>72.8585</v>
      </c>
      <c r="BC264" s="421" t="n">
        <v>72.8464</v>
      </c>
      <c r="BD264" s="421" t="n">
        <v>74.577</v>
      </c>
      <c r="BE264" s="421" t="n">
        <v>74.6187</v>
      </c>
      <c r="BF264" s="421" t="n">
        <v>78.005</v>
      </c>
      <c r="BG264" s="421" t="n">
        <v>76.9229</v>
      </c>
      <c r="BH264" s="421" t="n">
        <v>74.6851</v>
      </c>
      <c r="BI264" s="421" t="n">
        <v>76.21325</v>
      </c>
      <c r="BJ264" s="421" t="n">
        <v>76.786</v>
      </c>
      <c r="BK264" s="421" t="n">
        <v>75.727</v>
      </c>
      <c r="BL264" s="421" t="n">
        <v>76.70982</v>
      </c>
      <c r="BM264" s="421" t="n">
        <v>79.671</v>
      </c>
      <c r="BN264" s="421" t="n">
        <v>78.016</v>
      </c>
      <c r="BO264" s="421" t="n">
        <v>80.64185</v>
      </c>
      <c r="BP264" s="421" t="n">
        <v>81.5255</v>
      </c>
      <c r="BQ264" s="421" t="n">
        <v>83.2671</v>
      </c>
      <c r="BR264" s="421" t="n">
        <v>79.949</v>
      </c>
      <c r="BS264" s="421" t="n">
        <v>80.9338</v>
      </c>
      <c r="BT264" s="421" t="n">
        <v>85.5246</v>
      </c>
      <c r="BU264" s="421" t="n">
        <v>90.29984</v>
      </c>
      <c r="BV264" s="421" t="n">
        <v>102.67232</v>
      </c>
      <c r="BW264" s="421" t="n">
        <v>101.678222</v>
      </c>
      <c r="BX264" s="421" t="n">
        <v>99.74073</v>
      </c>
      <c r="BY264" s="421" t="n">
        <v>100.82066</v>
      </c>
      <c r="BZ264" s="421" t="n">
        <v>104.42235</v>
      </c>
      <c r="CA264" s="421" t="n">
        <v>103.13575</v>
      </c>
      <c r="CB264" s="421" t="n">
        <v>102.21973</v>
      </c>
      <c r="CC264" s="421" t="n">
        <v>98.79299</v>
      </c>
      <c r="CD264" s="421" t="n">
        <v>102.46913</v>
      </c>
      <c r="CE264" s="421" t="n">
        <v>100.43885</v>
      </c>
      <c r="CF264" s="421" t="n">
        <v>101.86574</v>
      </c>
      <c r="CG264" s="421" t="n">
        <v>104.8761</v>
      </c>
      <c r="CH264" s="421" t="n">
        <v>103.27828</v>
      </c>
      <c r="CI264" s="421" t="n">
        <v>104.66195</v>
      </c>
      <c r="CJ264" s="421" t="n">
        <v>105.50339</v>
      </c>
      <c r="CK264" s="421" t="n">
        <v>105.61737</v>
      </c>
      <c r="CL264" s="421" t="n">
        <v>109.1786</v>
      </c>
      <c r="CM264" s="421" t="n">
        <v>109.68671</v>
      </c>
      <c r="CN264" s="421" t="n">
        <v>118.21219</v>
      </c>
      <c r="CO264" s="421" t="n">
        <v>117.44888</v>
      </c>
      <c r="CP264" s="421" t="n">
        <v>110.76803</v>
      </c>
      <c r="CQ264" s="421" t="n">
        <v>118.1344</v>
      </c>
      <c r="CR264" s="421" t="n">
        <v>116.75165</v>
      </c>
      <c r="CS264" s="421" t="n">
        <v>118.74796</v>
      </c>
      <c r="CT264" s="421" t="n">
        <v>122.64929</v>
      </c>
      <c r="CU264" s="421" t="n">
        <v>124.79103</v>
      </c>
      <c r="CV264" s="421" t="n">
        <v>123.64206</v>
      </c>
      <c r="CW264" s="421" t="n">
        <v>124.31088</v>
      </c>
      <c r="CX264" s="421" t="n">
        <v>127.49405</v>
      </c>
      <c r="CY264" s="421" t="n">
        <v>131.02884</v>
      </c>
      <c r="CZ264" s="421" t="n">
        <v>134.32362</v>
      </c>
      <c r="DA264" s="421" t="n">
        <v>135.574</v>
      </c>
      <c r="DB264" s="421" t="n">
        <v>136.39141</v>
      </c>
      <c r="DC264" s="421" t="n">
        <v>139.27025</v>
      </c>
      <c r="DD264" s="421" t="n">
        <v>138.80024</v>
      </c>
      <c r="DE264" s="421" t="n">
        <v>144.37408</v>
      </c>
      <c r="DF264" s="421" t="n">
        <v>140.769526332</v>
      </c>
      <c r="DG264" s="421" t="n">
        <v>141.385376647</v>
      </c>
      <c r="DH264" s="421" t="n">
        <v>138.950787778</v>
      </c>
      <c r="DI264" s="421" t="n">
        <v>140.378822071</v>
      </c>
      <c r="DJ264" s="421" t="n">
        <v>140.5915270797</v>
      </c>
      <c r="DK264" s="421" t="n">
        <v>138.189655829</v>
      </c>
      <c r="DL264" s="421" t="n">
        <v>146.385122813</v>
      </c>
      <c r="DM264" s="421" t="n">
        <v>146.039785467</v>
      </c>
      <c r="DN264" s="421" t="n">
        <v>144.653578189</v>
      </c>
      <c r="DO264" s="421" t="n">
        <v>148.768309553</v>
      </c>
      <c r="DP264" s="421" t="n">
        <v>152.287601113</v>
      </c>
      <c r="DQ264" s="421" t="n">
        <v>165.867518212</v>
      </c>
      <c r="DR264" s="421" t="n">
        <v>167.161932631</v>
      </c>
      <c r="DS264" s="421" t="n">
        <v>169.44369953</v>
      </c>
      <c r="DT264" s="421" t="n">
        <v>172.427240071</v>
      </c>
      <c r="DU264" s="421" t="n">
        <v>174.471108097</v>
      </c>
      <c r="DV264" s="421" t="n">
        <v>181.967425667</v>
      </c>
      <c r="DW264" s="421" t="n">
        <v>181.705649022</v>
      </c>
      <c r="DX264" s="421" t="n">
        <v>192.85850093234</v>
      </c>
      <c r="DY264" s="421" t="n">
        <v>189.50267111348</v>
      </c>
      <c r="DZ264" s="421" t="n">
        <v>184.43839513328</v>
      </c>
      <c r="EA264" s="421" t="n">
        <v>189.45555928799</v>
      </c>
      <c r="EB264" s="421" t="n">
        <v>198.344748594</v>
      </c>
      <c r="EC264" s="421" t="n">
        <v>199.19841894</v>
      </c>
      <c r="ED264" s="421" t="n">
        <v>193.260728294</v>
      </c>
      <c r="EE264" s="421" t="n">
        <v>201.021199302</v>
      </c>
      <c r="EF264" s="421" t="n">
        <v>201.756664894</v>
      </c>
      <c r="EG264" s="421" t="n">
        <v>214.571572846</v>
      </c>
      <c r="EH264" s="421" t="n">
        <v>226.035443062</v>
      </c>
      <c r="EI264" s="421" t="n">
        <v>220.7605830673</v>
      </c>
      <c r="EJ264" s="421" t="n">
        <v>238.65770876</v>
      </c>
      <c r="EK264" s="421" t="n">
        <v>241.543267122</v>
      </c>
      <c r="EL264" s="421" t="n">
        <v>242.009049757</v>
      </c>
      <c r="EM264" s="421" t="n">
        <v>251.186796234</v>
      </c>
      <c r="EN264" s="421" t="n">
        <v>263.150991826</v>
      </c>
      <c r="EO264" s="421" t="n">
        <v>268.241630066</v>
      </c>
      <c r="EP264" s="421" t="n">
        <v>249.823567412</v>
      </c>
      <c r="EQ264" s="421" t="n">
        <v>260.207107538</v>
      </c>
      <c r="ER264" s="421" t="n">
        <v>265.934514711</v>
      </c>
      <c r="ES264" s="421" t="n">
        <v>278.777189139</v>
      </c>
      <c r="ET264" s="421" t="n">
        <v>294.079574358</v>
      </c>
      <c r="EU264" s="421" t="n">
        <v>290.104423266</v>
      </c>
      <c r="EV264" s="421" t="n">
        <v>298.048833483</v>
      </c>
      <c r="EW264" s="421" t="n">
        <v>312.848251212</v>
      </c>
      <c r="EX264" s="421" t="n">
        <v>321.351234051</v>
      </c>
      <c r="EY264" s="421" t="n">
        <v>335.118476131</v>
      </c>
      <c r="EZ264" s="421" t="n">
        <v>350.70265881</v>
      </c>
      <c r="FA264" s="421" t="n">
        <v>362.429934064</v>
      </c>
      <c r="FB264" s="421" t="n">
        <v>362.727538777</v>
      </c>
      <c r="FC264" s="421" t="n">
        <v>356.062732227</v>
      </c>
      <c r="FD264" s="421" t="n">
        <v>360.747743379</v>
      </c>
      <c r="FE264" s="421" t="n">
        <v>367.760420367</v>
      </c>
      <c r="FF264" s="421" t="n">
        <v>376.426270298</v>
      </c>
      <c r="FG264" s="421" t="n">
        <v>381.517399257</v>
      </c>
      <c r="FH264" s="421" t="n">
        <v>390.949438133</v>
      </c>
      <c r="FI264" s="421" t="n">
        <v>387.270252788</v>
      </c>
      <c r="FJ264" s="421" t="n">
        <v>392.401573947</v>
      </c>
      <c r="FK264" s="421" t="n">
        <v>390.066396201</v>
      </c>
      <c r="FL264" s="421" t="n">
        <v>400.483461752</v>
      </c>
      <c r="FM264" s="421" t="n">
        <v>385.512651699</v>
      </c>
      <c r="FN264" s="421" t="n">
        <v>366.765129557238</v>
      </c>
      <c r="FO264" s="421" t="n">
        <v>358.886113338</v>
      </c>
      <c r="FP264" s="421" t="n">
        <v>366.606073634</v>
      </c>
      <c r="FQ264" s="421" t="n">
        <v>374.642702414</v>
      </c>
      <c r="FR264" s="421" t="n">
        <v>368.194354571</v>
      </c>
      <c r="FS264" s="421" t="n">
        <v>364.98235125</v>
      </c>
      <c r="FT264" s="421" t="n">
        <v>392.81474018</v>
      </c>
      <c r="FU264" s="421" t="n">
        <v>397.48745745</v>
      </c>
      <c r="FV264" s="421" t="n">
        <v>390.880548222</v>
      </c>
      <c r="FW264" s="421" t="n">
        <v>398.285901222</v>
      </c>
      <c r="FX264" s="421" t="n">
        <v>416.093881897</v>
      </c>
      <c r="FY264" s="421" t="n">
        <v>447.471795174</v>
      </c>
      <c r="FZ264" s="421" t="n">
        <v>438.415210181</v>
      </c>
      <c r="GA264" s="421" t="n">
        <v>441.82449634</v>
      </c>
      <c r="GB264" s="421" t="n">
        <v>434.380331419</v>
      </c>
      <c r="GC264" s="421" t="n">
        <v>447.583068356</v>
      </c>
      <c r="GD264" s="421" t="n">
        <v>453.382464872</v>
      </c>
      <c r="GE264" s="421" t="n">
        <v>471.469947381</v>
      </c>
      <c r="GF264" s="421" t="n">
        <v>484.702686538</v>
      </c>
      <c r="GG264" s="421" t="n">
        <v>491.019699345</v>
      </c>
      <c r="GH264" s="421" t="n">
        <v>489.291625094</v>
      </c>
      <c r="GI264" s="421" t="n">
        <v>503.500072923</v>
      </c>
      <c r="GJ264" s="421" t="n">
        <v>504.323086462</v>
      </c>
      <c r="GK264" s="421" t="n">
        <v>525.457596168</v>
      </c>
      <c r="GL264" s="421" t="n">
        <v>526.566108822</v>
      </c>
      <c r="GM264" s="421" t="n">
        <v>536.887454892</v>
      </c>
      <c r="GN264" s="421" t="n">
        <v>542.548944902</v>
      </c>
      <c r="GO264" s="421" t="n">
        <v>558.310552354</v>
      </c>
      <c r="GP264" s="421" t="n">
        <v>580.400133385</v>
      </c>
      <c r="GQ264" s="421" t="n">
        <v>618.719454828852</v>
      </c>
      <c r="GR264" s="421" t="n">
        <v>612.840455833</v>
      </c>
      <c r="GS264" s="421" t="n">
        <v>640.187474656</v>
      </c>
      <c r="GT264" s="421" t="n">
        <v>628.363862621</v>
      </c>
      <c r="GU264" s="421" t="n">
        <v>630.801690653</v>
      </c>
      <c r="GV264" s="421" t="n">
        <v>654.18079597</v>
      </c>
      <c r="GW264" s="421" t="n">
        <v>677.599625907</v>
      </c>
      <c r="GX264" s="421" t="n">
        <v>664.014474162</v>
      </c>
      <c r="GY264" s="421" t="n">
        <v>699.947703662</v>
      </c>
      <c r="GZ264" s="421" t="n">
        <v>717.668084</v>
      </c>
      <c r="HA264" s="421" t="n">
        <v>727.196436</v>
      </c>
      <c r="HB264" s="421" t="n">
        <v>762.823350858</v>
      </c>
      <c r="HC264" s="421" t="n">
        <v>769.250192032</v>
      </c>
      <c r="HD264" s="421" t="n">
        <v>754.697797132</v>
      </c>
      <c r="HE264" s="421" t="n">
        <v>736.836545695</v>
      </c>
      <c r="HF264" s="421" t="n">
        <v>733.757754234</v>
      </c>
      <c r="HG264" s="421" t="n">
        <v>725.593298364</v>
      </c>
      <c r="HH264" s="421" t="n">
        <v>746.870824032</v>
      </c>
      <c r="HI264" s="421" t="n">
        <v>783.14455025</v>
      </c>
      <c r="HJ264" s="421" t="n">
        <v>766.038963574</v>
      </c>
      <c r="HK264" s="421" t="n">
        <v>786.767293438</v>
      </c>
      <c r="HL264" s="421" t="n">
        <v>779.993710486</v>
      </c>
      <c r="HM264" s="421" t="n">
        <v>793.862335956</v>
      </c>
      <c r="HN264" s="421" t="n">
        <v>784.701534162</v>
      </c>
      <c r="HO264" s="421" t="n">
        <v>845.587741556</v>
      </c>
      <c r="HP264" s="421" t="n">
        <v>842.442771227</v>
      </c>
      <c r="HQ264" s="421" t="n">
        <v>872.220470764</v>
      </c>
      <c r="HR264" s="421" t="n">
        <v>869.325663486</v>
      </c>
      <c r="HS264" s="421" t="n">
        <v>873.20257084</v>
      </c>
      <c r="HT264" s="421" t="n">
        <v>896.294586247</v>
      </c>
      <c r="HU264" s="421" t="n">
        <v>912.086731632</v>
      </c>
      <c r="HV264" s="421" t="n">
        <v>907.642401174374</v>
      </c>
      <c r="HW264" s="421" t="n">
        <v>920.14965500551</v>
      </c>
      <c r="HX264" s="421" t="n">
        <v>937.162823784988</v>
      </c>
      <c r="HY264" s="421" t="n">
        <v>1015.37918914273</v>
      </c>
      <c r="HZ264" s="421" t="n">
        <v>1045.44741681605</v>
      </c>
      <c r="IA264" s="421" t="n">
        <v>1104.50651885753</v>
      </c>
      <c r="IB264" s="421" t="n">
        <v>1101.21381718038</v>
      </c>
      <c r="IC264" s="421" t="n">
        <v>1105.79679247583</v>
      </c>
      <c r="ID264" s="421" t="n">
        <v>1103.09074029918</v>
      </c>
      <c r="IE264" s="421" t="n">
        <v>1102.64260708854</v>
      </c>
      <c r="IF264" s="421" t="n">
        <v>1104.25792388733</v>
      </c>
      <c r="IG264" s="421" t="n">
        <v>1105.34186693108</v>
      </c>
      <c r="IH264" s="421" t="n">
        <v>1128.97223055912</v>
      </c>
      <c r="II264" s="421" t="n">
        <v>1115.22471284191</v>
      </c>
      <c r="IJ264" s="421" t="n">
        <v>1157.49052809749</v>
      </c>
      <c r="IK264" s="421" t="n">
        <v>1201.03799993042</v>
      </c>
      <c r="IL264" s="421" t="n">
        <v>1233.59099069519</v>
      </c>
      <c r="IM264" s="421" t="n">
        <v>1292.85134128033</v>
      </c>
      <c r="IN264" s="421" t="n">
        <v>1295.26418883114</v>
      </c>
      <c r="IO264" s="421" t="n">
        <v>1282.35651427684</v>
      </c>
      <c r="IP264" s="421" t="n">
        <v>1295.93266427634</v>
      </c>
      <c r="IQ264" s="421" t="n">
        <v>1334.29370926719</v>
      </c>
      <c r="IR264" s="421" t="n">
        <v>1321.05366347034</v>
      </c>
      <c r="IS264" s="421" t="n">
        <v>1339.46677670179</v>
      </c>
      <c r="IT264" s="421" t="n">
        <v>1352.91169775837</v>
      </c>
      <c r="IU264" s="421" t="n">
        <v>1364.34576208981</v>
      </c>
      <c r="IV264" s="421" t="n">
        <v>1346.97253758895</v>
      </c>
      <c r="IW264" s="421" t="n">
        <v>1340.17977167094</v>
      </c>
      <c r="IX264" s="421" t="n">
        <v>1358.35690455646</v>
      </c>
      <c r="IY264" s="421" t="n">
        <v>1421.6205906489</v>
      </c>
      <c r="IZ264" s="421" t="n">
        <v>1416.43559974357</v>
      </c>
      <c r="JA264" s="421" t="n">
        <v>1388.81463074372</v>
      </c>
      <c r="JB264" s="421" t="n">
        <v>1367.20945214935</v>
      </c>
      <c r="JC264" s="421" t="n">
        <v>1388.26333863841</v>
      </c>
      <c r="JD264" s="421" t="n">
        <v>1415.8797452608</v>
      </c>
      <c r="JE264" s="421" t="n">
        <v>1448.83229839761</v>
      </c>
      <c r="JF264" s="421" t="n">
        <v>1457.40163324253</v>
      </c>
      <c r="JG264" s="421" t="n">
        <v>1462.13033972531</v>
      </c>
      <c r="JH264" s="421" t="n">
        <v>1481.47671027497</v>
      </c>
      <c r="JI264" s="421" t="n">
        <v>1507.95393690763</v>
      </c>
      <c r="JJ264" s="421" t="n">
        <v>1531.47654674568</v>
      </c>
      <c r="JK264" s="421" t="n">
        <v>1612.50015819054</v>
      </c>
      <c r="JL264" s="421" t="n">
        <v>1585.02891326785</v>
      </c>
      <c r="JM264" s="421" t="n">
        <v>1618.41147980145</v>
      </c>
      <c r="JN264" s="421" t="n">
        <v>1600.93661057339</v>
      </c>
      <c r="JO264" s="421" t="n">
        <v>1624.78239540305</v>
      </c>
      <c r="JP264" s="421" t="n">
        <v>1602.78173546097</v>
      </c>
      <c r="JQ264" s="421" t="n">
        <v>1628.94450012675</v>
      </c>
      <c r="JR264" s="421" t="n">
        <v>1670.35709041031</v>
      </c>
      <c r="JS264" s="421" t="n">
        <v>1704.21092027084</v>
      </c>
      <c r="JT264" s="421" t="n">
        <v>1712.70264237833</v>
      </c>
      <c r="JU264" s="421" t="n">
        <v>1704.86512248923</v>
      </c>
      <c r="JV264" s="421" t="n">
        <v>1727.61224425276</v>
      </c>
      <c r="JW264" s="421" t="n">
        <v>1760.42141401278</v>
      </c>
      <c r="JX264" s="421" t="n">
        <v>1760.72325122784</v>
      </c>
      <c r="JY264" s="421" t="n">
        <v>1776.92619917288</v>
      </c>
      <c r="JZ264" s="421" t="n">
        <v>1799.72652900094</v>
      </c>
      <c r="KA264" s="421" t="n">
        <v>1806.0951829415</v>
      </c>
      <c r="KB264" s="421" t="n">
        <v>1868.37769119292</v>
      </c>
      <c r="KC264" s="421" t="n">
        <v>1891.32153596711</v>
      </c>
      <c r="KD264" s="421" t="n">
        <v>1871.76761352903</v>
      </c>
      <c r="KE264" s="421" t="n">
        <v>1892.18630732367</v>
      </c>
      <c r="KF264" s="421" t="n">
        <v>1957.23306083387</v>
      </c>
      <c r="KG264" s="421" t="n">
        <v>1952.74925318992</v>
      </c>
      <c r="KH264" s="421" t="n">
        <v>1947.99267699322</v>
      </c>
      <c r="KI264" s="421" t="n">
        <v>2018.54898161467</v>
      </c>
      <c r="KJ264" s="421" t="n">
        <v>2010.21778569631</v>
      </c>
      <c r="KK264" s="421" t="n">
        <v>2055.51530643412</v>
      </c>
      <c r="KL264" s="421" t="n">
        <v>2020.22354856732</v>
      </c>
      <c r="KM264" s="421" t="n">
        <v>2064.58659856191</v>
      </c>
      <c r="KN264" s="421" t="n">
        <v>2113.79328703141</v>
      </c>
      <c r="KO264" s="421" t="n">
        <v>2177.243111259</v>
      </c>
      <c r="KP264" s="421" t="n">
        <v>2196.58760558465</v>
      </c>
      <c r="KQ264" s="421" t="n">
        <v>2284.15719665693</v>
      </c>
      <c r="KR264" s="421" t="n">
        <v>2190.87393990387</v>
      </c>
      <c r="KS264" s="421" t="n">
        <v>2258.87994080585</v>
      </c>
      <c r="KT264" s="421" t="n">
        <v>2308.58332861223</v>
      </c>
      <c r="KU264" s="421" t="n">
        <v>2410.734552351</v>
      </c>
      <c r="KV264" s="421" t="n">
        <v>2417.08789929871</v>
      </c>
      <c r="KW264" s="421" t="n">
        <v>2449.80649798269</v>
      </c>
      <c r="KX264" s="421" t="n">
        <v>2498.38815289136</v>
      </c>
      <c r="KY264" s="421" t="n">
        <v>2496.38828448322</v>
      </c>
      <c r="KZ264" s="421" t="n">
        <v>2521.91488272368</v>
      </c>
      <c r="LA264" s="421" t="n">
        <v>2577.34983264266</v>
      </c>
      <c r="LB264" s="421" t="n">
        <v>2568.41783825404</v>
      </c>
      <c r="LC264" s="421" t="n">
        <v>2631.33266665273</v>
      </c>
      <c r="LD264" s="421" t="n">
        <v>2712.2544732273</v>
      </c>
      <c r="LE264" s="421" t="n">
        <v>2693.77734520662</v>
      </c>
      <c r="LF264" s="421" t="n">
        <v>2745.16322991457</v>
      </c>
      <c r="LG264" s="421" t="n">
        <v>2843.79185296362</v>
      </c>
      <c r="LH264" s="421" t="n">
        <v>2849.38324148973</v>
      </c>
      <c r="LI264" s="421" t="n">
        <v>2922.672262087</v>
      </c>
      <c r="LJ264" s="421" t="n">
        <v>2905.30795461467</v>
      </c>
      <c r="LK264" s="421" t="n">
        <v>2977.56021594154</v>
      </c>
      <c r="LL264" s="421" t="n">
        <v>2995.7508915956</v>
      </c>
      <c r="LM264" s="421" t="n">
        <v>3050.01464830164</v>
      </c>
      <c r="LN264" s="421" t="n">
        <v>3103.84978834733</v>
      </c>
      <c r="LO264" s="421" t="n">
        <v>3182.30147352607</v>
      </c>
      <c r="LP264" s="421" t="n">
        <v>3282.36631874437</v>
      </c>
      <c r="LQ264" s="421" t="n">
        <v>3333.06329890707</v>
      </c>
      <c r="LR264" s="421" t="n">
        <v>3341.59748289915</v>
      </c>
      <c r="LS264" s="421" t="n">
        <v>3420.56263158256</v>
      </c>
      <c r="LT264" s="421" t="n">
        <v>3404.63701947759</v>
      </c>
      <c r="LU264" s="421" t="n">
        <v>3507.86857645103</v>
      </c>
      <c r="LV264" s="421" t="n">
        <v>3565.73617374822</v>
      </c>
      <c r="LW264" s="421" t="n">
        <v>3530.13085407867</v>
      </c>
      <c r="LX264" s="421" t="n">
        <v>3516.87621282615</v>
      </c>
      <c r="LY264" s="421" t="n">
        <v>3691.14965637363</v>
      </c>
      <c r="LZ264" s="421" t="n">
        <v>3620.43839209623</v>
      </c>
      <c r="MA264" s="421" t="n">
        <v>3620.20628404501</v>
      </c>
      <c r="MB264" s="421" t="n">
        <v>3666.53638270148</v>
      </c>
      <c r="MC264" s="421" t="n">
        <v>3729.51782227899</v>
      </c>
      <c r="MD264" s="421" t="n">
        <v>3847.53375360165</v>
      </c>
      <c r="ME264" s="421"/>
      <c r="MF264" s="421"/>
      <c r="MG264" s="421"/>
      <c r="MH264" s="421"/>
      <c r="MI264" s="421"/>
      <c r="MJ264" s="421"/>
      <c r="MK264" s="421"/>
      <c r="ML264" s="421"/>
      <c r="MM264" s="421"/>
      <c r="MN264" s="421"/>
      <c r="MO264" s="421"/>
      <c r="MP264" s="421"/>
      <c r="MQ264" s="421"/>
      <c r="MR264" s="421"/>
      <c r="MS264" s="421"/>
      <c r="MT264" s="421"/>
      <c r="MU264" s="421"/>
      <c r="MV264" s="421"/>
      <c r="MW264" s="421"/>
    </row>
    <row r="265" customFormat="false" ht="15.75" hidden="false" customHeight="false" outlineLevel="0" collapsed="false">
      <c r="A265" s="427" t="s">
        <v>700</v>
      </c>
      <c r="B265" s="421" t="n">
        <v>16.7991</v>
      </c>
      <c r="C265" s="421" t="n">
        <v>18.2168</v>
      </c>
      <c r="D265" s="421" t="n">
        <v>17.5258</v>
      </c>
      <c r="E265" s="421" t="n">
        <v>17.9667</v>
      </c>
      <c r="F265" s="421" t="n">
        <v>18.1429</v>
      </c>
      <c r="G265" s="421" t="n">
        <v>18.1575</v>
      </c>
      <c r="H265" s="421" t="n">
        <v>19.4954</v>
      </c>
      <c r="I265" s="421" t="n">
        <v>20.6531</v>
      </c>
      <c r="J265" s="421" t="n">
        <v>23.0693</v>
      </c>
      <c r="K265" s="421" t="n">
        <v>24.3422</v>
      </c>
      <c r="L265" s="421" t="n">
        <v>21.8593</v>
      </c>
      <c r="M265" s="421" t="n">
        <v>23.0147</v>
      </c>
      <c r="N265" s="421" t="n">
        <v>24.6282</v>
      </c>
      <c r="O265" s="421" t="n">
        <v>23.347</v>
      </c>
      <c r="P265" s="421" t="n">
        <v>23.3803</v>
      </c>
      <c r="Q265" s="421" t="n">
        <v>24.068</v>
      </c>
      <c r="R265" s="421" t="n">
        <v>23.5603</v>
      </c>
      <c r="S265" s="421" t="n">
        <v>24.8346</v>
      </c>
      <c r="T265" s="421" t="n">
        <v>25.4751</v>
      </c>
      <c r="U265" s="421" t="n">
        <v>25.9969</v>
      </c>
      <c r="V265" s="421" t="n">
        <v>24.9842</v>
      </c>
      <c r="W265" s="421" t="n">
        <v>23.9426</v>
      </c>
      <c r="X265" s="421" t="n">
        <v>24.8777</v>
      </c>
      <c r="Y265" s="421" t="n">
        <v>24.9197</v>
      </c>
      <c r="Z265" s="421" t="n">
        <v>24.2479</v>
      </c>
      <c r="AA265" s="421" t="n">
        <v>23.7617</v>
      </c>
      <c r="AB265" s="421" t="n">
        <v>27.8596</v>
      </c>
      <c r="AC265" s="421" t="n">
        <v>26.7902</v>
      </c>
      <c r="AD265" s="421" t="n">
        <v>28.6611</v>
      </c>
      <c r="AE265" s="421" t="n">
        <v>29.6287</v>
      </c>
      <c r="AF265" s="421" t="n">
        <v>30.5363</v>
      </c>
      <c r="AG265" s="421" t="n">
        <v>30.564</v>
      </c>
      <c r="AH265" s="421" t="n">
        <v>30.4843</v>
      </c>
      <c r="AI265" s="421" t="n">
        <v>29.5983</v>
      </c>
      <c r="AJ265" s="421" t="n">
        <v>31.6751</v>
      </c>
      <c r="AK265" s="421" t="n">
        <v>34.2063</v>
      </c>
      <c r="AL265" s="421" t="n">
        <v>31.4386</v>
      </c>
      <c r="AM265" s="421" t="n">
        <v>31.1686</v>
      </c>
      <c r="AN265" s="421" t="n">
        <v>29.8887</v>
      </c>
      <c r="AO265" s="421" t="n">
        <v>29.4428</v>
      </c>
      <c r="AP265" s="421" t="n">
        <v>33.4171</v>
      </c>
      <c r="AQ265" s="421" t="n">
        <v>34.23</v>
      </c>
      <c r="AR265" s="421" t="n">
        <v>30.5916</v>
      </c>
      <c r="AS265" s="421" t="n">
        <v>29.2727</v>
      </c>
      <c r="AT265" s="421" t="n">
        <v>28.7674</v>
      </c>
      <c r="AU265" s="421" t="n">
        <v>28.7563</v>
      </c>
      <c r="AV265" s="421" t="n">
        <v>27.6552</v>
      </c>
      <c r="AW265" s="421" t="n">
        <v>32.395</v>
      </c>
      <c r="AX265" s="421" t="n">
        <v>33.6936</v>
      </c>
      <c r="AY265" s="421" t="n">
        <v>34.2</v>
      </c>
      <c r="AZ265" s="421" t="n">
        <v>32.7356</v>
      </c>
      <c r="BA265" s="421" t="n">
        <v>31.8434</v>
      </c>
      <c r="BB265" s="421" t="n">
        <v>34.5815</v>
      </c>
      <c r="BC265" s="421" t="n">
        <v>35.9463</v>
      </c>
      <c r="BD265" s="421" t="n">
        <v>36.7254</v>
      </c>
      <c r="BE265" s="421" t="n">
        <v>36.2029</v>
      </c>
      <c r="BF265" s="421" t="n">
        <v>38.3558</v>
      </c>
      <c r="BG265" s="421" t="n">
        <v>36.8539</v>
      </c>
      <c r="BH265" s="421" t="n">
        <v>35.6187</v>
      </c>
      <c r="BI265" s="421" t="n">
        <v>37.1607</v>
      </c>
      <c r="BJ265" s="421" t="n">
        <v>38.5914</v>
      </c>
      <c r="BK265" s="421" t="n">
        <v>37.0805</v>
      </c>
      <c r="BL265" s="421" t="n">
        <v>37.3493</v>
      </c>
      <c r="BM265" s="421" t="n">
        <v>38.5834</v>
      </c>
      <c r="BN265" s="421" t="n">
        <v>36.334</v>
      </c>
      <c r="BO265" s="421" t="n">
        <v>36.137</v>
      </c>
      <c r="BP265" s="421" t="n">
        <v>36.68</v>
      </c>
      <c r="BQ265" s="421" t="n">
        <v>36.716</v>
      </c>
      <c r="BR265" s="421" t="n">
        <v>34.896</v>
      </c>
      <c r="BS265" s="421" t="n">
        <v>37.9143</v>
      </c>
      <c r="BT265" s="421" t="n">
        <v>36.286</v>
      </c>
      <c r="BU265" s="421" t="n">
        <v>38.578</v>
      </c>
      <c r="BV265" s="421" t="n">
        <v>49.122602</v>
      </c>
      <c r="BW265" s="421" t="n">
        <v>44.954545</v>
      </c>
      <c r="BX265" s="421" t="n">
        <v>43.809382</v>
      </c>
      <c r="BY265" s="421" t="n">
        <v>47.234025</v>
      </c>
      <c r="BZ265" s="421" t="n">
        <v>48.569179</v>
      </c>
      <c r="CA265" s="421" t="n">
        <v>49.88299</v>
      </c>
      <c r="CB265" s="421" t="n">
        <v>50.79403</v>
      </c>
      <c r="CC265" s="421" t="n">
        <v>49.69262</v>
      </c>
      <c r="CD265" s="421" t="n">
        <v>49.68609</v>
      </c>
      <c r="CE265" s="421" t="n">
        <v>46.36885</v>
      </c>
      <c r="CF265" s="421" t="n">
        <v>47.45574</v>
      </c>
      <c r="CG265" s="421" t="n">
        <v>43.2391</v>
      </c>
      <c r="CH265" s="421" t="n">
        <v>42.54079</v>
      </c>
      <c r="CI265" s="421" t="n">
        <v>42.18365</v>
      </c>
      <c r="CJ265" s="421" t="n">
        <v>42.03944</v>
      </c>
      <c r="CK265" s="421" t="n">
        <v>44.44161</v>
      </c>
      <c r="CL265" s="421" t="n">
        <v>45.35223</v>
      </c>
      <c r="CM265" s="421" t="n">
        <v>43.99562</v>
      </c>
      <c r="CN265" s="421" t="n">
        <v>46.02746</v>
      </c>
      <c r="CO265" s="421" t="n">
        <v>46.34508</v>
      </c>
      <c r="CP265" s="421" t="n">
        <v>47.06255</v>
      </c>
      <c r="CQ265" s="421" t="n">
        <v>43.87561</v>
      </c>
      <c r="CR265" s="421" t="n">
        <v>44.24019</v>
      </c>
      <c r="CS265" s="421" t="n">
        <v>49.8483</v>
      </c>
      <c r="CT265" s="421" t="n">
        <v>54.01489</v>
      </c>
      <c r="CU265" s="421" t="n">
        <v>53.54293</v>
      </c>
      <c r="CV265" s="421" t="n">
        <v>54.99966</v>
      </c>
      <c r="CW265" s="421" t="n">
        <v>54.13468</v>
      </c>
      <c r="CX265" s="421" t="n">
        <v>52.62725</v>
      </c>
      <c r="CY265" s="421" t="n">
        <v>65.66484</v>
      </c>
      <c r="CZ265" s="421" t="n">
        <v>56.84412</v>
      </c>
      <c r="DA265" s="421" t="n">
        <v>59.0604</v>
      </c>
      <c r="DB265" s="421" t="n">
        <v>60.92571</v>
      </c>
      <c r="DC265" s="421" t="n">
        <v>60.69365</v>
      </c>
      <c r="DD265" s="421" t="n">
        <v>59.57234</v>
      </c>
      <c r="DE265" s="421" t="n">
        <v>65.14618</v>
      </c>
      <c r="DF265" s="421" t="n">
        <v>56.687372332</v>
      </c>
      <c r="DG265" s="421" t="n">
        <v>54.094452647</v>
      </c>
      <c r="DH265" s="421" t="n">
        <v>54.734862778</v>
      </c>
      <c r="DI265" s="421" t="n">
        <v>55.70361743</v>
      </c>
      <c r="DJ265" s="421" t="n">
        <v>56.185362963</v>
      </c>
      <c r="DK265" s="421" t="n">
        <v>50.394439395</v>
      </c>
      <c r="DL265" s="421" t="n">
        <v>56.794060133</v>
      </c>
      <c r="DM265" s="421" t="n">
        <v>54.25847237</v>
      </c>
      <c r="DN265" s="421" t="n">
        <v>54.835677578</v>
      </c>
      <c r="DO265" s="421" t="n">
        <v>56.824186587</v>
      </c>
      <c r="DP265" s="421" t="n">
        <v>57.321573588</v>
      </c>
      <c r="DQ265" s="421" t="n">
        <v>60.336983279</v>
      </c>
      <c r="DR265" s="421" t="n">
        <v>64.299589568</v>
      </c>
      <c r="DS265" s="421" t="n">
        <v>69.586375284</v>
      </c>
      <c r="DT265" s="421" t="n">
        <v>71.580552995</v>
      </c>
      <c r="DU265" s="421" t="n">
        <v>71.440475135</v>
      </c>
      <c r="DV265" s="421" t="n">
        <v>75.579110886</v>
      </c>
      <c r="DW265" s="421" t="n">
        <v>73.990853997</v>
      </c>
      <c r="DX265" s="421" t="n">
        <v>80.31401794334</v>
      </c>
      <c r="DY265" s="421" t="n">
        <v>76.85628482248</v>
      </c>
      <c r="DZ265" s="421" t="n">
        <v>74.34847884728</v>
      </c>
      <c r="EA265" s="421" t="n">
        <v>76.07163116599</v>
      </c>
      <c r="EB265" s="421" t="n">
        <v>82.662920018</v>
      </c>
      <c r="EC265" s="421" t="n">
        <v>82.863457628</v>
      </c>
      <c r="ED265" s="421" t="n">
        <v>77.336732026</v>
      </c>
      <c r="EE265" s="421" t="n">
        <v>83.156726928</v>
      </c>
      <c r="EF265" s="421" t="n">
        <v>85.8398100790001</v>
      </c>
      <c r="EG265" s="421" t="n">
        <v>91.489476846</v>
      </c>
      <c r="EH265" s="421" t="n">
        <v>94.4354980619999</v>
      </c>
      <c r="EI265" s="421" t="n">
        <v>90.2833045833</v>
      </c>
      <c r="EJ265" s="421" t="n">
        <v>89.65853376</v>
      </c>
      <c r="EK265" s="421" t="n">
        <v>91.952804122</v>
      </c>
      <c r="EL265" s="421" t="n">
        <v>89.28368315</v>
      </c>
      <c r="EM265" s="421" t="n">
        <v>95.017838234</v>
      </c>
      <c r="EN265" s="421" t="n">
        <v>101.859725826</v>
      </c>
      <c r="EO265" s="421" t="n">
        <v>101.941663066</v>
      </c>
      <c r="EP265" s="421" t="n">
        <v>98.519657412</v>
      </c>
      <c r="EQ265" s="421" t="n">
        <v>105.992289538</v>
      </c>
      <c r="ER265" s="421" t="n">
        <v>104.675987711</v>
      </c>
      <c r="ES265" s="421" t="n">
        <v>113.206018139</v>
      </c>
      <c r="ET265" s="421" t="n">
        <v>122.163916358</v>
      </c>
      <c r="EU265" s="421" t="n">
        <v>110.985553747</v>
      </c>
      <c r="EV265" s="421" t="n">
        <v>113.718737483</v>
      </c>
      <c r="EW265" s="421" t="n">
        <v>115.208618212</v>
      </c>
      <c r="EX265" s="421" t="n">
        <v>123.466453051</v>
      </c>
      <c r="EY265" s="421" t="n">
        <v>133.165611131</v>
      </c>
      <c r="EZ265" s="421" t="n">
        <v>143.98879181</v>
      </c>
      <c r="FA265" s="421" t="n">
        <v>151.746326064</v>
      </c>
      <c r="FB265" s="421" t="n">
        <v>150.016419777</v>
      </c>
      <c r="FC265" s="421" t="n">
        <v>159.447369227</v>
      </c>
      <c r="FD265" s="421" t="n">
        <v>164.659661379</v>
      </c>
      <c r="FE265" s="421" t="n">
        <v>157.418869367</v>
      </c>
      <c r="FF265" s="421" t="n">
        <v>167.866697298</v>
      </c>
      <c r="FG265" s="421" t="n">
        <v>180.743901257</v>
      </c>
      <c r="FH265" s="421" t="n">
        <v>175.941856133</v>
      </c>
      <c r="FI265" s="421" t="n">
        <v>171.648610788</v>
      </c>
      <c r="FJ265" s="421" t="n">
        <v>172.201809947</v>
      </c>
      <c r="FK265" s="421" t="n">
        <v>168.567237201</v>
      </c>
      <c r="FL265" s="421" t="n">
        <v>185.095691752</v>
      </c>
      <c r="FM265" s="421" t="n">
        <v>167.656535699</v>
      </c>
      <c r="FN265" s="421" t="n">
        <v>162.827540557238</v>
      </c>
      <c r="FO265" s="421" t="n">
        <v>150.719789338</v>
      </c>
      <c r="FP265" s="421" t="n">
        <v>149.695127634</v>
      </c>
      <c r="FQ265" s="421" t="n">
        <v>159.941277864</v>
      </c>
      <c r="FR265" s="421" t="n">
        <v>151.652569571</v>
      </c>
      <c r="FS265" s="421" t="n">
        <v>150.71759425</v>
      </c>
      <c r="FT265" s="421" t="n">
        <v>163.02022018</v>
      </c>
      <c r="FU265" s="421" t="n">
        <v>181.28989585</v>
      </c>
      <c r="FV265" s="421" t="n">
        <v>171.654871622</v>
      </c>
      <c r="FW265" s="421" t="n">
        <v>171.059567372</v>
      </c>
      <c r="FX265" s="421" t="n">
        <v>175.074991797</v>
      </c>
      <c r="FY265" s="421" t="n">
        <v>190.10533091</v>
      </c>
      <c r="FZ265" s="421" t="n">
        <v>177.712206791</v>
      </c>
      <c r="GA265" s="421" t="n">
        <v>180.104287381</v>
      </c>
      <c r="GB265" s="421" t="n">
        <v>179.405970216</v>
      </c>
      <c r="GC265" s="421" t="n">
        <v>197.1244252744</v>
      </c>
      <c r="GD265" s="421" t="n">
        <v>195.629017196</v>
      </c>
      <c r="GE265" s="421" t="n">
        <v>207.1460819</v>
      </c>
      <c r="GF265" s="421" t="n">
        <v>208.765723269</v>
      </c>
      <c r="GG265" s="421" t="n">
        <v>207.080651513</v>
      </c>
      <c r="GH265" s="421" t="n">
        <v>212.006514348</v>
      </c>
      <c r="GI265" s="421" t="n">
        <v>228.417553773</v>
      </c>
      <c r="GJ265" s="421" t="n">
        <v>217.279364912</v>
      </c>
      <c r="GK265" s="421" t="n">
        <v>240.090588668</v>
      </c>
      <c r="GL265" s="421" t="n">
        <v>234.202252816</v>
      </c>
      <c r="GM265" s="421" t="n">
        <v>229.006846992</v>
      </c>
      <c r="GN265" s="421" t="n">
        <v>239.140204502</v>
      </c>
      <c r="GO265" s="421" t="n">
        <v>255.437555254</v>
      </c>
      <c r="GP265" s="421" t="n">
        <v>264.576395685</v>
      </c>
      <c r="GQ265" s="421" t="n">
        <v>272.7</v>
      </c>
      <c r="GR265" s="421" t="n">
        <v>260.7330803</v>
      </c>
      <c r="GS265" s="421" t="n">
        <v>266.45742747</v>
      </c>
      <c r="GT265" s="421" t="n">
        <v>262.844818977</v>
      </c>
      <c r="GU265" s="421" t="n">
        <v>264.716723377</v>
      </c>
      <c r="GV265" s="421" t="n">
        <v>278.80228342</v>
      </c>
      <c r="GW265" s="421" t="n">
        <v>278.720876257</v>
      </c>
      <c r="GX265" s="421" t="n">
        <v>275.775758262</v>
      </c>
      <c r="GY265" s="421" t="n">
        <v>295.756682762</v>
      </c>
      <c r="GZ265" s="421" t="n">
        <v>310.2001528</v>
      </c>
      <c r="HA265" s="421" t="n">
        <v>320.52932425</v>
      </c>
      <c r="HB265" s="421" t="n">
        <v>312.454517958</v>
      </c>
      <c r="HC265" s="421" t="n">
        <v>330.985784682</v>
      </c>
      <c r="HD265" s="421" t="n">
        <v>315.701106682</v>
      </c>
      <c r="HE265" s="421" t="n">
        <v>312.708756595</v>
      </c>
      <c r="HF265" s="421" t="n">
        <v>314.654315084</v>
      </c>
      <c r="HG265" s="421" t="n">
        <v>307.560325764</v>
      </c>
      <c r="HH265" s="421" t="n">
        <v>305.701256882</v>
      </c>
      <c r="HI265" s="421" t="n">
        <v>318.41198725</v>
      </c>
      <c r="HJ265" s="421" t="n">
        <v>317.829622374</v>
      </c>
      <c r="HK265" s="421" t="n">
        <v>320.083507588</v>
      </c>
      <c r="HL265" s="421" t="n">
        <v>318.324288436</v>
      </c>
      <c r="HM265" s="421" t="n">
        <v>345.841699606</v>
      </c>
      <c r="HN265" s="421" t="n">
        <v>327.588758012</v>
      </c>
      <c r="HO265" s="421" t="n">
        <v>389.775382556</v>
      </c>
      <c r="HP265" s="421" t="n">
        <v>386.493097227</v>
      </c>
      <c r="HQ265" s="421" t="n">
        <v>389.964531764</v>
      </c>
      <c r="HR265" s="421" t="n">
        <v>385.765765486</v>
      </c>
      <c r="HS265" s="421" t="n">
        <v>371.59607784</v>
      </c>
      <c r="HT265" s="421" t="n">
        <v>397.484769247</v>
      </c>
      <c r="HU265" s="421" t="n">
        <v>378.722511632</v>
      </c>
      <c r="HV265" s="421" t="n">
        <v>375.937349714124</v>
      </c>
      <c r="HW265" s="421" t="n">
        <v>384.634650279196</v>
      </c>
      <c r="HX265" s="421" t="n">
        <v>385.995254287396</v>
      </c>
      <c r="HY265" s="421" t="n">
        <v>386.23053818521</v>
      </c>
      <c r="HZ265" s="421" t="n">
        <v>416.298765858531</v>
      </c>
      <c r="IA265" s="421" t="n">
        <v>453.853834673849</v>
      </c>
      <c r="IB265" s="421" t="n">
        <v>417.19597951993</v>
      </c>
      <c r="IC265" s="421" t="n">
        <v>442.786435011756</v>
      </c>
      <c r="ID265" s="421" t="n">
        <v>442.725871585339</v>
      </c>
      <c r="IE265" s="421" t="n">
        <v>447.656053666913</v>
      </c>
      <c r="IF265" s="421" t="n">
        <v>447.702164520108</v>
      </c>
      <c r="IG265" s="421" t="n">
        <v>456.231740591185</v>
      </c>
      <c r="IH265" s="421" t="n">
        <v>462.427822992452</v>
      </c>
      <c r="II265" s="421" t="n">
        <v>482.51919264414</v>
      </c>
      <c r="IJ265" s="421" t="n">
        <v>480.675316980463</v>
      </c>
      <c r="IK265" s="421" t="n">
        <v>510.794851246105</v>
      </c>
      <c r="IL265" s="421" t="n">
        <v>537.705598425105</v>
      </c>
      <c r="IM265" s="421" t="n">
        <v>616.17264149205</v>
      </c>
      <c r="IN265" s="421" t="n">
        <v>618.988826713983</v>
      </c>
      <c r="IO265" s="421" t="n">
        <v>591.175326603518</v>
      </c>
      <c r="IP265" s="421" t="n">
        <v>578.902879146621</v>
      </c>
      <c r="IQ265" s="421" t="n">
        <v>620.9689917019</v>
      </c>
      <c r="IR265" s="421" t="n">
        <v>589.43664055647</v>
      </c>
      <c r="IS265" s="421" t="n">
        <v>614.560276956216</v>
      </c>
      <c r="IT265" s="421" t="n">
        <v>638.84955123406</v>
      </c>
      <c r="IU265" s="421" t="n">
        <v>618.337683803429</v>
      </c>
      <c r="IV265" s="421" t="n">
        <v>617.753047387746</v>
      </c>
      <c r="IW265" s="421" t="n">
        <v>575.862718238827</v>
      </c>
      <c r="IX265" s="421" t="n">
        <v>591.619063793139</v>
      </c>
      <c r="IY265" s="421" t="n">
        <v>639.971274853513</v>
      </c>
      <c r="IZ265" s="421" t="n">
        <v>619.450142502193</v>
      </c>
      <c r="JA265" s="421" t="n">
        <v>574.435947115052</v>
      </c>
      <c r="JB265" s="421" t="n">
        <v>548.44015668617</v>
      </c>
      <c r="JC265" s="421" t="n">
        <v>541.360213935057</v>
      </c>
      <c r="JD265" s="421" t="n">
        <v>542.430144754275</v>
      </c>
      <c r="JE265" s="421" t="n">
        <v>587.890929308672</v>
      </c>
      <c r="JF265" s="421" t="n">
        <v>571.961715201398</v>
      </c>
      <c r="JG265" s="421" t="n">
        <v>560.169866750284</v>
      </c>
      <c r="JH265" s="421" t="n">
        <v>570.565388183267</v>
      </c>
      <c r="JI265" s="421" t="n">
        <v>600.27882827295</v>
      </c>
      <c r="JJ265" s="421" t="n">
        <v>639.878530379292</v>
      </c>
      <c r="JK265" s="421" t="n">
        <v>680.217182994733</v>
      </c>
      <c r="JL265" s="421" t="n">
        <v>643.263385977091</v>
      </c>
      <c r="JM265" s="421" t="n">
        <v>655.847997631299</v>
      </c>
      <c r="JN265" s="421" t="n">
        <v>648.457863377387</v>
      </c>
      <c r="JO265" s="421" t="n">
        <v>637.437324249103</v>
      </c>
      <c r="JP265" s="421" t="n">
        <v>626.837401010499</v>
      </c>
      <c r="JQ265" s="421" t="n">
        <v>647.331798905055</v>
      </c>
      <c r="JR265" s="421" t="n">
        <v>663.670833802283</v>
      </c>
      <c r="JS265" s="421" t="n">
        <v>652.929956972094</v>
      </c>
      <c r="JT265" s="421" t="n">
        <v>655.118171042739</v>
      </c>
      <c r="JU265" s="421" t="n">
        <v>633.491799816303</v>
      </c>
      <c r="JV265" s="421" t="n">
        <v>654.342048992679</v>
      </c>
      <c r="JW265" s="421" t="n">
        <v>699.786516048881</v>
      </c>
      <c r="JX265" s="421" t="n">
        <v>685.584278558965</v>
      </c>
      <c r="JY265" s="421" t="n">
        <v>719.943611965898</v>
      </c>
      <c r="JZ265" s="421" t="n">
        <v>730.697992787016</v>
      </c>
      <c r="KA265" s="421" t="n">
        <v>717.681898824152</v>
      </c>
      <c r="KB265" s="421" t="n">
        <v>751.578055177261</v>
      </c>
      <c r="KC265" s="421" t="n">
        <v>774.03614864588</v>
      </c>
      <c r="KD265" s="421" t="n">
        <v>781.584502606542</v>
      </c>
      <c r="KE265" s="421" t="n">
        <v>806.686933249158</v>
      </c>
      <c r="KF265" s="421" t="n">
        <v>803.522843033651</v>
      </c>
      <c r="KG265" s="421" t="n">
        <v>793.256273736192</v>
      </c>
      <c r="KH265" s="421" t="n">
        <v>785.106312231641</v>
      </c>
      <c r="KI265" s="421" t="n">
        <v>831.931608313512</v>
      </c>
      <c r="KJ265" s="421" t="n">
        <v>811.365471278398</v>
      </c>
      <c r="KK265" s="421" t="n">
        <v>836.472167665002</v>
      </c>
      <c r="KL265" s="421" t="n">
        <v>790.928659326883</v>
      </c>
      <c r="KM265" s="421" t="n">
        <v>805.242387081454</v>
      </c>
      <c r="KN265" s="421" t="n">
        <v>852.811495567022</v>
      </c>
      <c r="KO265" s="421" t="n">
        <v>933.490658584238</v>
      </c>
      <c r="KP265" s="421" t="n">
        <v>947.872745550619</v>
      </c>
      <c r="KQ265" s="421" t="n">
        <v>954.126725608318</v>
      </c>
      <c r="KR265" s="421" t="n">
        <v>875.46981019418</v>
      </c>
      <c r="KS265" s="421" t="n">
        <v>910.479807788598</v>
      </c>
      <c r="KT265" s="421" t="n">
        <v>921.64326746993</v>
      </c>
      <c r="KU265" s="421" t="n">
        <v>963.685983115155</v>
      </c>
      <c r="KV265" s="421" t="n">
        <v>980.943670931328</v>
      </c>
      <c r="KW265" s="421" t="n">
        <v>968.81407546075</v>
      </c>
      <c r="KX265" s="421" t="n">
        <v>983.837743718815</v>
      </c>
      <c r="KY265" s="421" t="n">
        <v>994.300926078955</v>
      </c>
      <c r="KZ265" s="421" t="n">
        <v>975.98298025178</v>
      </c>
      <c r="LA265" s="421" t="n">
        <v>988.300411997325</v>
      </c>
      <c r="LB265" s="421" t="n">
        <v>981.185631547103</v>
      </c>
      <c r="LC265" s="421" t="n">
        <v>1013.8921901159</v>
      </c>
      <c r="LD265" s="421" t="n">
        <v>1061.32717179843</v>
      </c>
      <c r="LE265" s="421" t="n">
        <v>1014.76595982654</v>
      </c>
      <c r="LF265" s="421" t="n">
        <v>1028.39454235747</v>
      </c>
      <c r="LG265" s="421" t="n">
        <v>1065.07926117222</v>
      </c>
      <c r="LH265" s="421" t="n">
        <v>1078.97624655544</v>
      </c>
      <c r="LI265" s="421" t="n">
        <v>1125.06084280108</v>
      </c>
      <c r="LJ265" s="421" t="n">
        <v>1029.91595635749</v>
      </c>
      <c r="LK265" s="421" t="n">
        <v>1103.32341872249</v>
      </c>
      <c r="LL265" s="421" t="n">
        <v>1159.8476323911</v>
      </c>
      <c r="LM265" s="421" t="n">
        <v>1119.502191823</v>
      </c>
      <c r="LN265" s="421" t="n">
        <v>1104.43516295086</v>
      </c>
      <c r="LO265" s="421" t="n">
        <v>1136.33677831638</v>
      </c>
      <c r="LP265" s="421" t="n">
        <v>1044.55344407611</v>
      </c>
      <c r="LQ265" s="421" t="n">
        <v>1228.46504267424</v>
      </c>
      <c r="LR265" s="421" t="n">
        <v>1216.52428377538</v>
      </c>
      <c r="LS265" s="421" t="n">
        <v>1329.80263582461</v>
      </c>
      <c r="LT265" s="421" t="n">
        <v>1312.8796315538</v>
      </c>
      <c r="LU265" s="421" t="n">
        <v>1390.41834460061</v>
      </c>
      <c r="LV265" s="421" t="n">
        <v>1379.86762279969</v>
      </c>
      <c r="LW265" s="421" t="n">
        <v>1363.00258277692</v>
      </c>
      <c r="LX265" s="421" t="n">
        <v>1309.22767778016</v>
      </c>
      <c r="LY265" s="421" t="n">
        <v>1297.16826692721</v>
      </c>
      <c r="LZ265" s="421" t="n">
        <v>1380.8253973865</v>
      </c>
      <c r="MA265" s="421" t="n">
        <v>1366.04517152287</v>
      </c>
      <c r="MB265" s="421" t="n">
        <v>1447.63472601318</v>
      </c>
      <c r="MC265" s="421" t="n">
        <v>1353.63196864272</v>
      </c>
      <c r="MD265" s="421" t="n">
        <v>1457.88366378666</v>
      </c>
      <c r="ME265" s="421"/>
      <c r="MF265" s="421"/>
      <c r="MG265" s="421"/>
      <c r="MH265" s="421"/>
      <c r="MI265" s="421"/>
      <c r="MJ265" s="421"/>
      <c r="MK265" s="421"/>
      <c r="ML265" s="421"/>
      <c r="MM265" s="421"/>
      <c r="MN265" s="421"/>
      <c r="MO265" s="421"/>
      <c r="MP265" s="421"/>
      <c r="MQ265" s="421"/>
      <c r="MR265" s="421"/>
      <c r="MS265" s="421"/>
      <c r="MT265" s="421"/>
      <c r="MU265" s="421"/>
      <c r="MV265" s="421"/>
      <c r="MW265" s="421"/>
    </row>
    <row r="266" customFormat="false" ht="15.75" hidden="false" customHeight="false" outlineLevel="0" collapsed="false">
      <c r="A266" s="427" t="s">
        <v>701</v>
      </c>
      <c r="B266" s="421" t="n">
        <v>5.9408</v>
      </c>
      <c r="C266" s="421" t="n">
        <v>4.8529</v>
      </c>
      <c r="D266" s="421" t="n">
        <v>4.8444</v>
      </c>
      <c r="E266" s="421" t="n">
        <v>5.6757</v>
      </c>
      <c r="F266" s="421" t="n">
        <v>5.7128</v>
      </c>
      <c r="G266" s="421" t="n">
        <v>6.8633</v>
      </c>
      <c r="H266" s="421" t="n">
        <v>6.593</v>
      </c>
      <c r="I266" s="421" t="n">
        <v>6.6521</v>
      </c>
      <c r="J266" s="421" t="n">
        <v>7.0089</v>
      </c>
      <c r="K266" s="421" t="n">
        <v>7.087</v>
      </c>
      <c r="L266" s="421" t="n">
        <v>7.571</v>
      </c>
      <c r="M266" s="421" t="n">
        <v>7.2345</v>
      </c>
      <c r="N266" s="421" t="n">
        <v>6.9629</v>
      </c>
      <c r="O266" s="421" t="n">
        <v>7.0562</v>
      </c>
      <c r="P266" s="421" t="n">
        <v>6.8893</v>
      </c>
      <c r="Q266" s="421" t="n">
        <v>6.9268</v>
      </c>
      <c r="R266" s="421" t="n">
        <v>7.323</v>
      </c>
      <c r="S266" s="421" t="n">
        <v>7.35</v>
      </c>
      <c r="T266" s="421" t="n">
        <v>7.3058</v>
      </c>
      <c r="U266" s="421" t="n">
        <v>6.9755</v>
      </c>
      <c r="V266" s="421" t="n">
        <v>7.238</v>
      </c>
      <c r="W266" s="421" t="n">
        <v>7.863</v>
      </c>
      <c r="X266" s="421" t="n">
        <v>8.272</v>
      </c>
      <c r="Y266" s="421" t="n">
        <v>8.916</v>
      </c>
      <c r="Z266" s="421" t="n">
        <v>10.0176</v>
      </c>
      <c r="AA266" s="421" t="n">
        <v>10.777</v>
      </c>
      <c r="AB266" s="421" t="n">
        <v>11.7773</v>
      </c>
      <c r="AC266" s="421" t="n">
        <v>11.5995</v>
      </c>
      <c r="AD266" s="421" t="n">
        <v>14.2335</v>
      </c>
      <c r="AE266" s="421" t="n">
        <v>12.1828</v>
      </c>
      <c r="AF266" s="421" t="n">
        <v>12.6942</v>
      </c>
      <c r="AG266" s="421" t="n">
        <v>12.8441</v>
      </c>
      <c r="AH266" s="421" t="n">
        <v>12.9711</v>
      </c>
      <c r="AI266" s="421" t="n">
        <v>14.9133</v>
      </c>
      <c r="AJ266" s="421" t="n">
        <v>15.8534</v>
      </c>
      <c r="AK266" s="421" t="n">
        <v>17.4098</v>
      </c>
      <c r="AL266" s="421" t="n">
        <v>18.6567</v>
      </c>
      <c r="AM266" s="421" t="n">
        <v>20.9073</v>
      </c>
      <c r="AN266" s="421" t="n">
        <v>20.147</v>
      </c>
      <c r="AO266" s="421" t="n">
        <v>17.37</v>
      </c>
      <c r="AP266" s="421" t="n">
        <v>13.6199</v>
      </c>
      <c r="AQ266" s="421" t="n">
        <v>14.805</v>
      </c>
      <c r="AR266" s="421" t="n">
        <v>18.253</v>
      </c>
      <c r="AS266" s="421" t="n">
        <v>19.5262</v>
      </c>
      <c r="AT266" s="421" t="n">
        <v>19.824</v>
      </c>
      <c r="AU266" s="421" t="n">
        <v>20.065</v>
      </c>
      <c r="AV266" s="421" t="n">
        <v>21.1604</v>
      </c>
      <c r="AW266" s="421" t="n">
        <v>20.5934</v>
      </c>
      <c r="AX266" s="421" t="n">
        <v>18.6097</v>
      </c>
      <c r="AY266" s="421" t="n">
        <v>19.281</v>
      </c>
      <c r="AZ266" s="421" t="n">
        <v>20.5774</v>
      </c>
      <c r="BA266" s="421" t="n">
        <v>19.1764</v>
      </c>
      <c r="BB266" s="421" t="n">
        <v>18.992</v>
      </c>
      <c r="BC266" s="421" t="n">
        <v>19.407</v>
      </c>
      <c r="BD266" s="421" t="n">
        <v>18.09</v>
      </c>
      <c r="BE266" s="421" t="n">
        <v>16.66</v>
      </c>
      <c r="BF266" s="421" t="n">
        <v>16.707</v>
      </c>
      <c r="BG266" s="421" t="n">
        <v>17.3746</v>
      </c>
      <c r="BH266" s="421" t="n">
        <v>17.8672</v>
      </c>
      <c r="BI266" s="421" t="n">
        <v>19.172</v>
      </c>
      <c r="BJ266" s="421" t="n">
        <v>17.514</v>
      </c>
      <c r="BK266" s="421" t="n">
        <v>18.853</v>
      </c>
      <c r="BL266" s="421" t="n">
        <v>19.203</v>
      </c>
      <c r="BM266" s="421" t="n">
        <v>19.469</v>
      </c>
      <c r="BN266" s="421" t="n">
        <v>20.891</v>
      </c>
      <c r="BO266" s="421" t="n">
        <v>22.408</v>
      </c>
      <c r="BP266" s="421" t="n">
        <v>21.571</v>
      </c>
      <c r="BQ266" s="421" t="n">
        <v>21.434</v>
      </c>
      <c r="BR266" s="421" t="n">
        <v>21.21</v>
      </c>
      <c r="BS266" s="421" t="n">
        <v>20.478</v>
      </c>
      <c r="BT266" s="421" t="n">
        <v>22.086</v>
      </c>
      <c r="BU266" s="421" t="n">
        <v>24.081</v>
      </c>
      <c r="BV266" s="421" t="n">
        <v>24.398</v>
      </c>
      <c r="BW266" s="421" t="n">
        <v>27.419</v>
      </c>
      <c r="BX266" s="421" t="n">
        <v>28.018</v>
      </c>
      <c r="BY266" s="421" t="n">
        <v>26.568</v>
      </c>
      <c r="BZ266" s="421" t="n">
        <v>26.951</v>
      </c>
      <c r="CA266" s="421" t="n">
        <v>25.891</v>
      </c>
      <c r="CB266" s="421" t="n">
        <v>23.256</v>
      </c>
      <c r="CC266" s="421" t="n">
        <v>21.735</v>
      </c>
      <c r="CD266" s="421" t="n">
        <v>22.279</v>
      </c>
      <c r="CE266" s="421" t="n">
        <v>24.1</v>
      </c>
      <c r="CF266" s="421" t="n">
        <v>25.1</v>
      </c>
      <c r="CG266" s="421" t="n">
        <v>33.6</v>
      </c>
      <c r="CH266" s="421" t="n">
        <v>34.7</v>
      </c>
      <c r="CI266" s="421" t="n">
        <v>35.4</v>
      </c>
      <c r="CJ266" s="421" t="n">
        <v>35</v>
      </c>
      <c r="CK266" s="421" t="n">
        <v>34.8</v>
      </c>
      <c r="CL266" s="421" t="n">
        <v>34.2</v>
      </c>
      <c r="CM266" s="421" t="n">
        <v>37.9</v>
      </c>
      <c r="CN266" s="421" t="n">
        <v>39.6</v>
      </c>
      <c r="CO266" s="421" t="n">
        <v>38.9</v>
      </c>
      <c r="CP266" s="421" t="n">
        <v>33.143</v>
      </c>
      <c r="CQ266" s="421" t="n">
        <v>42.253</v>
      </c>
      <c r="CR266" s="421" t="n">
        <v>41.102</v>
      </c>
      <c r="CS266" s="421" t="n">
        <v>39.543</v>
      </c>
      <c r="CT266" s="421" t="n">
        <v>38.6678</v>
      </c>
      <c r="CU266" s="421" t="n">
        <v>40.722</v>
      </c>
      <c r="CV266" s="421" t="n">
        <v>38.347</v>
      </c>
      <c r="CW266" s="421" t="n">
        <v>39.1008</v>
      </c>
      <c r="CX266" s="421" t="n">
        <v>41.3079</v>
      </c>
      <c r="CY266" s="421" t="n">
        <v>29.3977</v>
      </c>
      <c r="CZ266" s="421" t="n">
        <v>39.9794</v>
      </c>
      <c r="DA266" s="421" t="n">
        <v>37.5065</v>
      </c>
      <c r="DB266" s="421" t="n">
        <v>37.5065</v>
      </c>
      <c r="DC266" s="421" t="n">
        <v>37.5065</v>
      </c>
      <c r="DD266" s="421" t="n">
        <v>39.3973</v>
      </c>
      <c r="DE266" s="421" t="n">
        <v>39.3973</v>
      </c>
      <c r="DF266" s="421" t="n">
        <v>42.721151</v>
      </c>
      <c r="DG266" s="421" t="n">
        <v>43.678832</v>
      </c>
      <c r="DH266" s="421" t="n">
        <v>43.435638</v>
      </c>
      <c r="DI266" s="421" t="n">
        <v>41.524519641</v>
      </c>
      <c r="DJ266" s="421" t="n">
        <v>43.4101651167</v>
      </c>
      <c r="DK266" s="421" t="n">
        <v>42.781999434</v>
      </c>
      <c r="DL266" s="421" t="n">
        <v>45.37485468</v>
      </c>
      <c r="DM266" s="421" t="n">
        <v>49.254670097</v>
      </c>
      <c r="DN266" s="421" t="n">
        <v>48.382117611</v>
      </c>
      <c r="DO266" s="421" t="n">
        <v>49.576691966</v>
      </c>
      <c r="DP266" s="421" t="n">
        <v>52.657487525</v>
      </c>
      <c r="DQ266" s="421" t="n">
        <v>54.516749933</v>
      </c>
      <c r="DR266" s="421" t="n">
        <v>53.210541063</v>
      </c>
      <c r="DS266" s="421" t="n">
        <v>51.399308246</v>
      </c>
      <c r="DT266" s="421" t="n">
        <v>53.518434076</v>
      </c>
      <c r="DU266" s="421" t="n">
        <v>54.919678962</v>
      </c>
      <c r="DV266" s="421" t="n">
        <v>58.453131781</v>
      </c>
      <c r="DW266" s="421" t="n">
        <v>61.037162025</v>
      </c>
      <c r="DX266" s="421" t="n">
        <v>66.426161989</v>
      </c>
      <c r="DY266" s="421" t="n">
        <v>65.661817291</v>
      </c>
      <c r="DZ266" s="421" t="n">
        <v>65.015956286</v>
      </c>
      <c r="EA266" s="421" t="n">
        <v>67.092305122</v>
      </c>
      <c r="EB266" s="421" t="n">
        <v>69.991767576</v>
      </c>
      <c r="EC266" s="421" t="n">
        <v>72.662247312</v>
      </c>
      <c r="ED266" s="421" t="n">
        <v>71.021163268</v>
      </c>
      <c r="EE266" s="421" t="n">
        <v>71.104195374</v>
      </c>
      <c r="EF266" s="421" t="n">
        <v>72.086901815</v>
      </c>
      <c r="EG266" s="421" t="n">
        <v>77.111628</v>
      </c>
      <c r="EH266" s="421" t="n">
        <v>83.609921</v>
      </c>
      <c r="EI266" s="421" t="n">
        <v>84.388258484</v>
      </c>
      <c r="EJ266" s="421" t="n">
        <v>92.325433</v>
      </c>
      <c r="EK266" s="421" t="n">
        <v>93.996393</v>
      </c>
      <c r="EL266" s="421" t="n">
        <v>96.437671607</v>
      </c>
      <c r="EM266" s="421" t="n">
        <v>99.949824</v>
      </c>
      <c r="EN266" s="421" t="n">
        <v>100.425702</v>
      </c>
      <c r="EO266" s="421" t="n">
        <v>107.121563</v>
      </c>
      <c r="EP266" s="421" t="n">
        <v>92.678164</v>
      </c>
      <c r="EQ266" s="421" t="n">
        <v>96.517573</v>
      </c>
      <c r="ER266" s="421" t="n">
        <v>104.652163</v>
      </c>
      <c r="ES266" s="421" t="n">
        <v>108.037105</v>
      </c>
      <c r="ET266" s="421" t="n">
        <v>113.816332</v>
      </c>
      <c r="EU266" s="421" t="n">
        <v>120.663300519</v>
      </c>
      <c r="EV266" s="421" t="n">
        <v>123.094126</v>
      </c>
      <c r="EW266" s="421" t="n">
        <v>135.61192</v>
      </c>
      <c r="EX266" s="421" t="n">
        <v>136.167572</v>
      </c>
      <c r="EY266" s="421" t="n">
        <v>134.755275</v>
      </c>
      <c r="EZ266" s="421" t="n">
        <v>140.542871</v>
      </c>
      <c r="FA266" s="421" t="n">
        <v>142.049596</v>
      </c>
      <c r="FB266" s="421" t="n">
        <v>143.782423</v>
      </c>
      <c r="FC266" s="421" t="n">
        <v>126.339097</v>
      </c>
      <c r="FD266" s="421" t="n">
        <v>126.460045</v>
      </c>
      <c r="FE266" s="421" t="n">
        <v>134.605043</v>
      </c>
      <c r="FF266" s="421" t="n">
        <v>129.415445</v>
      </c>
      <c r="FG266" s="421" t="n">
        <v>121.012161</v>
      </c>
      <c r="FH266" s="421" t="n">
        <v>125.703729</v>
      </c>
      <c r="FI266" s="421" t="n">
        <v>134.768138</v>
      </c>
      <c r="FJ266" s="421" t="n">
        <v>135.897233</v>
      </c>
      <c r="FK266" s="421" t="n">
        <v>139.077819</v>
      </c>
      <c r="FL266" s="421" t="n">
        <v>130.006593</v>
      </c>
      <c r="FM266" s="421" t="n">
        <v>135.517897</v>
      </c>
      <c r="FN266" s="421" t="n">
        <v>126.673449</v>
      </c>
      <c r="FO266" s="421" t="n">
        <v>128.386441</v>
      </c>
      <c r="FP266" s="421" t="n">
        <v>134.958604</v>
      </c>
      <c r="FQ266" s="421" t="n">
        <v>131.43929655</v>
      </c>
      <c r="FR266" s="421" t="n">
        <v>131.081172</v>
      </c>
      <c r="FS266" s="421" t="n">
        <v>128.745029</v>
      </c>
      <c r="FT266" s="421" t="n">
        <v>128.09834</v>
      </c>
      <c r="FU266" s="421" t="n">
        <v>124.0594276</v>
      </c>
      <c r="FV266" s="421" t="n">
        <v>128.8547736</v>
      </c>
      <c r="FW266" s="421" t="n">
        <v>135.69626685</v>
      </c>
      <c r="FX266" s="421" t="n">
        <v>144.1649961</v>
      </c>
      <c r="FY266" s="421" t="n">
        <v>162.43773325</v>
      </c>
      <c r="FZ266" s="421" t="n">
        <v>165.88833139</v>
      </c>
      <c r="GA266" s="421" t="n">
        <v>161.546707959</v>
      </c>
      <c r="GB266" s="421" t="n">
        <v>160.175269203</v>
      </c>
      <c r="GC266" s="421" t="n">
        <v>158.6623099956</v>
      </c>
      <c r="GD266" s="421" t="n">
        <v>166.405215189</v>
      </c>
      <c r="GE266" s="421" t="n">
        <v>171.442220858</v>
      </c>
      <c r="GF266" s="421" t="n">
        <v>174.173062269</v>
      </c>
      <c r="GG266" s="421" t="n">
        <v>177.983391832</v>
      </c>
      <c r="GH266" s="421" t="n">
        <v>173.026235746</v>
      </c>
      <c r="GI266" s="421" t="n">
        <v>170.78327315</v>
      </c>
      <c r="GJ266" s="421" t="n">
        <v>183.22355455</v>
      </c>
      <c r="GK266" s="421" t="n">
        <v>186.1374605</v>
      </c>
      <c r="GL266" s="421" t="n">
        <v>183.92639235</v>
      </c>
      <c r="GM266" s="421" t="n">
        <v>189.0437369</v>
      </c>
      <c r="GN266" s="421" t="n">
        <v>187.5877574</v>
      </c>
      <c r="GO266" s="421" t="n">
        <v>192.0948691</v>
      </c>
      <c r="GP266" s="421" t="n">
        <v>204.2806077</v>
      </c>
      <c r="GQ266" s="421" t="n">
        <v>233.2</v>
      </c>
      <c r="GR266" s="421" t="n">
        <v>243.332358533</v>
      </c>
      <c r="GS266" s="421" t="n">
        <v>257.136572186</v>
      </c>
      <c r="GT266" s="421" t="n">
        <v>242.398401644</v>
      </c>
      <c r="GU266" s="421" t="n">
        <v>243.048039276</v>
      </c>
      <c r="GV266" s="421" t="n">
        <v>255.31960655</v>
      </c>
      <c r="GW266" s="421" t="n">
        <v>263.30929365</v>
      </c>
      <c r="GX266" s="421" t="n">
        <v>263.2327559</v>
      </c>
      <c r="GY266" s="421" t="n">
        <v>278.9952589</v>
      </c>
      <c r="GZ266" s="421" t="n">
        <v>281.7957652</v>
      </c>
      <c r="HA266" s="421" t="n">
        <v>284.66058075</v>
      </c>
      <c r="HB266" s="421" t="n">
        <v>308.1292469</v>
      </c>
      <c r="HC266" s="421" t="n">
        <v>306.00994935</v>
      </c>
      <c r="HD266" s="421" t="n">
        <v>302.49387545</v>
      </c>
      <c r="HE266" s="421" t="n">
        <v>285.7245371</v>
      </c>
      <c r="HF266" s="421" t="n">
        <v>282.47054415</v>
      </c>
      <c r="HG266" s="421" t="n">
        <v>285.2346306</v>
      </c>
      <c r="HH266" s="421" t="n">
        <v>291.29076015</v>
      </c>
      <c r="HI266" s="421" t="n">
        <v>300.110995</v>
      </c>
      <c r="HJ266" s="421" t="n">
        <v>299.5334262</v>
      </c>
      <c r="HK266" s="421" t="n">
        <v>305.90594985</v>
      </c>
      <c r="HL266" s="421" t="n">
        <v>304.42493105</v>
      </c>
      <c r="HM266" s="421" t="n">
        <v>297.51169535</v>
      </c>
      <c r="HN266" s="421" t="n">
        <v>307.77432515</v>
      </c>
      <c r="HO266" s="421" t="n">
        <v>295.196617</v>
      </c>
      <c r="HP266" s="421" t="n">
        <v>295.23292</v>
      </c>
      <c r="HQ266" s="421" t="n">
        <v>319.210532</v>
      </c>
      <c r="HR266" s="421" t="n">
        <v>322.378263</v>
      </c>
      <c r="HS266" s="421" t="n">
        <v>342.457475</v>
      </c>
      <c r="HT266" s="421" t="n">
        <v>327.1152</v>
      </c>
      <c r="HU266" s="421" t="n">
        <v>339.203227</v>
      </c>
      <c r="HV266" s="421" t="n">
        <v>340.419761126066</v>
      </c>
      <c r="HW266" s="421" t="n">
        <v>334.50172481969</v>
      </c>
      <c r="HX266" s="421" t="n">
        <v>348.928440196743</v>
      </c>
      <c r="HY266" s="421" t="n">
        <v>361.364952071747</v>
      </c>
      <c r="HZ266" s="421" t="n">
        <v>361.364952071747</v>
      </c>
      <c r="IA266" s="421" t="n">
        <v>391.172809555384</v>
      </c>
      <c r="IB266" s="421" t="n">
        <v>419.047588130605</v>
      </c>
      <c r="IC266" s="421" t="n">
        <v>406.495316859411</v>
      </c>
      <c r="ID266" s="421" t="n">
        <v>410.546383141224</v>
      </c>
      <c r="IE266" s="421" t="n">
        <v>410.575590205417</v>
      </c>
      <c r="IF266" s="421" t="n">
        <v>415.503485479756</v>
      </c>
      <c r="IG266" s="421" t="n">
        <v>407.348675622839</v>
      </c>
      <c r="IH266" s="421" t="n">
        <v>424.643689864712</v>
      </c>
      <c r="II266" s="421" t="n">
        <v>401.456588799604</v>
      </c>
      <c r="IJ266" s="421" t="n">
        <v>446.654308156568</v>
      </c>
      <c r="IK266" s="421" t="n">
        <v>456.856859936161</v>
      </c>
      <c r="IL266" s="421" t="n">
        <v>454.474368544371</v>
      </c>
      <c r="IM266" s="421" t="n">
        <v>441.096777037506</v>
      </c>
      <c r="IN266" s="421" t="n">
        <v>431.337922788547</v>
      </c>
      <c r="IO266" s="421" t="n">
        <v>452.755489667455</v>
      </c>
      <c r="IP266" s="421" t="n">
        <v>461.115150512685</v>
      </c>
      <c r="IQ266" s="421" t="n">
        <v>456.086047753962</v>
      </c>
      <c r="IR266" s="421" t="n">
        <v>476.845965720807</v>
      </c>
      <c r="IS266" s="421" t="n">
        <v>469.03641834835</v>
      </c>
      <c r="IT266" s="421" t="n">
        <v>457.553927170371</v>
      </c>
      <c r="IU266" s="421" t="n">
        <v>468.140252629377</v>
      </c>
      <c r="IV266" s="421" t="n">
        <v>472.848686034688</v>
      </c>
      <c r="IW266" s="421" t="n">
        <v>505.135389234122</v>
      </c>
      <c r="IX266" s="421" t="n">
        <v>498.250521109767</v>
      </c>
      <c r="IY266" s="421" t="n">
        <v>512.439614095958</v>
      </c>
      <c r="IZ266" s="421" t="n">
        <v>514.90748867474</v>
      </c>
      <c r="JA266" s="421" t="n">
        <v>521.973829520742</v>
      </c>
      <c r="JB266" s="421" t="n">
        <v>523.018224761632</v>
      </c>
      <c r="JC266" s="421" t="n">
        <v>532.515458312276</v>
      </c>
      <c r="JD266" s="421" t="n">
        <v>542.656903659334</v>
      </c>
      <c r="JE266" s="421" t="n">
        <v>532.401023395301</v>
      </c>
      <c r="JF266" s="421" t="n">
        <v>560.213706511441</v>
      </c>
      <c r="JG266" s="421" t="n">
        <v>563.950496437717</v>
      </c>
      <c r="JH266" s="421" t="n">
        <v>572.243867332883</v>
      </c>
      <c r="JI266" s="421" t="n">
        <v>542.084551164987</v>
      </c>
      <c r="JJ266" s="421" t="n">
        <v>521.156500972291</v>
      </c>
      <c r="JK266" s="421" t="n">
        <v>542.267771367703</v>
      </c>
      <c r="JL266" s="421" t="n">
        <v>568.60876768596</v>
      </c>
      <c r="JM266" s="421" t="n">
        <v>567.392560326118</v>
      </c>
      <c r="JN266" s="421" t="n">
        <v>569.394636436438</v>
      </c>
      <c r="JO266" s="421" t="n">
        <v>580.817973996244</v>
      </c>
      <c r="JP266" s="421" t="n">
        <v>586.220939793099</v>
      </c>
      <c r="JQ266" s="421" t="n">
        <v>583.111092696055</v>
      </c>
      <c r="JR266" s="421" t="n">
        <v>605.643054916174</v>
      </c>
      <c r="JS266" s="421" t="n">
        <v>624.516070249797</v>
      </c>
      <c r="JT266" s="421" t="n">
        <v>628.213830079355</v>
      </c>
      <c r="JU266" s="421" t="n">
        <v>630.389415571102</v>
      </c>
      <c r="JV266" s="421" t="n">
        <v>631.040020315694</v>
      </c>
      <c r="JW266" s="421" t="n">
        <v>614.448974945936</v>
      </c>
      <c r="JX266" s="421" t="n">
        <v>614.440343281088</v>
      </c>
      <c r="JY266" s="421" t="n">
        <v>594.853610364357</v>
      </c>
      <c r="JZ266" s="421" t="n">
        <v>598.820399100413</v>
      </c>
      <c r="KA266" s="421" t="n">
        <v>606.639599063586</v>
      </c>
      <c r="KB266" s="421" t="n">
        <v>617.143691780717</v>
      </c>
      <c r="KC266" s="421" t="n">
        <v>603.259085038362</v>
      </c>
      <c r="KD266" s="421" t="n">
        <v>602.500122680268</v>
      </c>
      <c r="KE266" s="421" t="n">
        <v>596.787649298319</v>
      </c>
      <c r="KF266" s="421" t="n">
        <v>648.520824199495</v>
      </c>
      <c r="KG266" s="421" t="n">
        <v>667.815540409539</v>
      </c>
      <c r="KH266" s="421" t="n">
        <v>690.902576627514</v>
      </c>
      <c r="KI266" s="421" t="n">
        <v>695.189071237266</v>
      </c>
      <c r="KJ266" s="421" t="n">
        <v>712.067262322369</v>
      </c>
      <c r="KK266" s="421" t="n">
        <v>724.613936399551</v>
      </c>
      <c r="KL266" s="421" t="n">
        <v>727.719595175268</v>
      </c>
      <c r="KM266" s="421" t="n">
        <v>763.397056345419</v>
      </c>
      <c r="KN266" s="421" t="n">
        <v>763.484339001225</v>
      </c>
      <c r="KO266" s="421" t="n">
        <v>732.189154986886</v>
      </c>
      <c r="KP266" s="421" t="n">
        <v>721.232465617933</v>
      </c>
      <c r="KQ266" s="421" t="n">
        <v>769.79989399213</v>
      </c>
      <c r="KR266" s="421" t="n">
        <v>776.324352610111</v>
      </c>
      <c r="KS266" s="421" t="n">
        <v>772.226415727047</v>
      </c>
      <c r="KT266" s="421" t="n">
        <v>817.860381795273</v>
      </c>
      <c r="KU266" s="421" t="n">
        <v>877.14592605767</v>
      </c>
      <c r="KV266" s="421" t="n">
        <v>858.782449084091</v>
      </c>
      <c r="KW266" s="421" t="n">
        <v>875.736980819741</v>
      </c>
      <c r="KX266" s="421" t="n">
        <v>901.409268534071</v>
      </c>
      <c r="KY266" s="421" t="n">
        <v>910.140392327515</v>
      </c>
      <c r="KZ266" s="421" t="n">
        <v>920.161601604322</v>
      </c>
      <c r="LA266" s="421" t="n">
        <v>930.885109756719</v>
      </c>
      <c r="LB266" s="421" t="n">
        <v>934.933072222268</v>
      </c>
      <c r="LC266" s="421" t="n">
        <v>942.817255286391</v>
      </c>
      <c r="LD266" s="421" t="n">
        <v>942.658482471403</v>
      </c>
      <c r="LE266" s="421" t="n">
        <v>970.069062395793</v>
      </c>
      <c r="LF266" s="421" t="n">
        <v>1001.90489040483</v>
      </c>
      <c r="LG266" s="421" t="n">
        <v>1027.5347883318</v>
      </c>
      <c r="LH266" s="421" t="n">
        <v>1005.46642363141</v>
      </c>
      <c r="LI266" s="421" t="n">
        <v>1049.23758872848</v>
      </c>
      <c r="LJ266" s="421" t="n">
        <v>1102.71786748807</v>
      </c>
      <c r="LK266" s="421" t="n">
        <v>1061.01573672489</v>
      </c>
      <c r="LL266" s="421" t="n">
        <v>1050.117215222</v>
      </c>
      <c r="LM266" s="421" t="n">
        <v>1088.92281794376</v>
      </c>
      <c r="LN266" s="421" t="n">
        <v>1121.40912841232</v>
      </c>
      <c r="LO266" s="421" t="n">
        <v>1136.16965089219</v>
      </c>
      <c r="LP266" s="421" t="n">
        <v>1188.14937646156</v>
      </c>
      <c r="LQ266" s="421" t="n">
        <v>1152.41731789334</v>
      </c>
      <c r="LR266" s="421" t="n">
        <v>1183.35380478379</v>
      </c>
      <c r="LS266" s="421" t="n">
        <v>1175.22992669939</v>
      </c>
      <c r="LT266" s="421" t="n">
        <v>1179.50074438009</v>
      </c>
      <c r="LU266" s="421" t="n">
        <v>1138.65697096616</v>
      </c>
      <c r="LV266" s="421" t="n">
        <v>1199.28107246002</v>
      </c>
      <c r="LW266" s="421" t="n">
        <v>1227.69562786833</v>
      </c>
      <c r="LX266" s="421" t="n">
        <v>1285.96768986159</v>
      </c>
      <c r="LY266" s="421" t="n">
        <v>1340.05893632106</v>
      </c>
      <c r="LZ266" s="421" t="n">
        <v>1239.2821355755</v>
      </c>
      <c r="MA266" s="421" t="n">
        <v>1265.72660194382</v>
      </c>
      <c r="MB266" s="421" t="n">
        <v>1244.10845759585</v>
      </c>
      <c r="MC266" s="421" t="n">
        <v>1350.24080983232</v>
      </c>
      <c r="MD266" s="421" t="n">
        <v>1322.64202463358</v>
      </c>
      <c r="ME266" s="421"/>
      <c r="MF266" s="421"/>
      <c r="MG266" s="421"/>
      <c r="MH266" s="421"/>
      <c r="MI266" s="421"/>
      <c r="MJ266" s="421"/>
      <c r="MK266" s="421"/>
      <c r="ML266" s="421"/>
      <c r="MM266" s="421"/>
      <c r="MN266" s="421"/>
      <c r="MO266" s="421"/>
      <c r="MP266" s="421"/>
      <c r="MQ266" s="421"/>
      <c r="MR266" s="421"/>
      <c r="MS266" s="421"/>
      <c r="MT266" s="421"/>
      <c r="MU266" s="421"/>
      <c r="MV266" s="421"/>
      <c r="MW266" s="421"/>
    </row>
    <row r="267" customFormat="false" ht="15.75" hidden="false" customHeight="false" outlineLevel="0" collapsed="false">
      <c r="A267" s="427" t="s">
        <v>702</v>
      </c>
      <c r="B267" s="421" t="n">
        <v>2.547</v>
      </c>
      <c r="C267" s="421" t="n">
        <v>2.514</v>
      </c>
      <c r="D267" s="421" t="n">
        <v>4.984</v>
      </c>
      <c r="E267" s="421" t="n">
        <v>5.013</v>
      </c>
      <c r="F267" s="421" t="n">
        <v>6.609</v>
      </c>
      <c r="G267" s="421" t="n">
        <v>8.659</v>
      </c>
      <c r="H267" s="421" t="n">
        <v>10.587</v>
      </c>
      <c r="I267" s="421" t="n">
        <v>10.823</v>
      </c>
      <c r="J267" s="421" t="n">
        <v>12.508</v>
      </c>
      <c r="K267" s="421" t="n">
        <v>12.584</v>
      </c>
      <c r="L267" s="421" t="n">
        <v>13.39</v>
      </c>
      <c r="M267" s="421" t="n">
        <v>15.153</v>
      </c>
      <c r="N267" s="421" t="n">
        <v>14.6796</v>
      </c>
      <c r="O267" s="421" t="n">
        <v>14.825</v>
      </c>
      <c r="P267" s="421" t="n">
        <v>15.3547</v>
      </c>
      <c r="Q267" s="421" t="n">
        <v>13.839</v>
      </c>
      <c r="R267" s="421" t="n">
        <v>14.008</v>
      </c>
      <c r="S267" s="421" t="n">
        <v>13.582</v>
      </c>
      <c r="T267" s="421" t="n">
        <v>13.564</v>
      </c>
      <c r="U267" s="421" t="n">
        <v>14.228</v>
      </c>
      <c r="V267" s="421" t="n">
        <v>14.995</v>
      </c>
      <c r="W267" s="421" t="n">
        <v>13.742</v>
      </c>
      <c r="X267" s="421" t="n">
        <v>13.722</v>
      </c>
      <c r="Y267" s="421" t="n">
        <v>14.132</v>
      </c>
      <c r="Z267" s="421" t="n">
        <v>14.149</v>
      </c>
      <c r="AA267" s="421" t="n">
        <v>15.702</v>
      </c>
      <c r="AB267" s="421" t="n">
        <v>13.943</v>
      </c>
      <c r="AC267" s="421" t="n">
        <v>20.241</v>
      </c>
      <c r="AD267" s="421" t="n">
        <v>20.042</v>
      </c>
      <c r="AE267" s="421" t="n">
        <v>19.034</v>
      </c>
      <c r="AF267" s="421" t="n">
        <v>16.334</v>
      </c>
      <c r="AG267" s="421" t="n">
        <v>16.133</v>
      </c>
      <c r="AH267" s="421" t="n">
        <v>16.046</v>
      </c>
      <c r="AI267" s="421" t="n">
        <v>15.676</v>
      </c>
      <c r="AJ267" s="421" t="n">
        <v>16.33</v>
      </c>
      <c r="AK267" s="421" t="n">
        <v>15.92</v>
      </c>
      <c r="AL267" s="421" t="n">
        <v>15.442</v>
      </c>
      <c r="AM267" s="421" t="n">
        <v>15.663</v>
      </c>
      <c r="AN267" s="421" t="n">
        <v>16.945</v>
      </c>
      <c r="AO267" s="421" t="n">
        <v>15.626</v>
      </c>
      <c r="AP267" s="421" t="n">
        <v>15.4388</v>
      </c>
      <c r="AQ267" s="421" t="n">
        <v>15.039</v>
      </c>
      <c r="AR267" s="421" t="n">
        <v>15.606</v>
      </c>
      <c r="AS267" s="421" t="n">
        <v>15.774</v>
      </c>
      <c r="AT267" s="421" t="n">
        <v>16.8</v>
      </c>
      <c r="AU267" s="421" t="n">
        <v>16.275</v>
      </c>
      <c r="AV267" s="421" t="n">
        <v>16.681</v>
      </c>
      <c r="AW267" s="421" t="n">
        <v>18.513568</v>
      </c>
      <c r="AX267" s="421" t="n">
        <v>17.889831</v>
      </c>
      <c r="AY267" s="421" t="n">
        <v>18.956687</v>
      </c>
      <c r="AZ267" s="421" t="n">
        <v>20.643521</v>
      </c>
      <c r="BA267" s="421" t="n">
        <v>18.479302</v>
      </c>
      <c r="BB267" s="421" t="n">
        <v>18.884697</v>
      </c>
      <c r="BC267" s="421" t="n">
        <v>17.044095</v>
      </c>
      <c r="BD267" s="421" t="n">
        <v>19.374108</v>
      </c>
      <c r="BE267" s="421" t="n">
        <v>21.756597</v>
      </c>
      <c r="BF267" s="421" t="n">
        <v>22.947025</v>
      </c>
      <c r="BG267" s="421" t="n">
        <v>22.558773</v>
      </c>
      <c r="BH267" s="421" t="n">
        <v>21.197917</v>
      </c>
      <c r="BI267" s="421" t="n">
        <v>19.505192</v>
      </c>
      <c r="BJ267" s="421" t="n">
        <v>19.782</v>
      </c>
      <c r="BK267" s="421" t="n">
        <v>18.2789</v>
      </c>
      <c r="BL267" s="421" t="n">
        <v>19.183771</v>
      </c>
      <c r="BM267" s="421" t="n">
        <v>20.3755</v>
      </c>
      <c r="BN267" s="421" t="n">
        <v>19.9416</v>
      </c>
      <c r="BO267" s="421" t="n">
        <v>21.358093</v>
      </c>
      <c r="BP267" s="421" t="n">
        <v>22.8662</v>
      </c>
      <c r="BQ267" s="421" t="n">
        <v>24.6816</v>
      </c>
      <c r="BR267" s="421" t="n">
        <v>23.5608</v>
      </c>
      <c r="BS267" s="421" t="n">
        <v>23.381</v>
      </c>
      <c r="BT267" s="421" t="n">
        <v>26.3113</v>
      </c>
      <c r="BU267" s="421" t="n">
        <v>26.579345</v>
      </c>
      <c r="BV267" s="421" t="n">
        <v>29.151718</v>
      </c>
      <c r="BW267" s="421" t="n">
        <v>29.304677</v>
      </c>
      <c r="BX267" s="421" t="n">
        <v>27.913348</v>
      </c>
      <c r="BY267" s="421" t="n">
        <v>27.018635</v>
      </c>
      <c r="BZ267" s="421" t="n">
        <v>28.902171</v>
      </c>
      <c r="CA267" s="421" t="n">
        <v>27.36176</v>
      </c>
      <c r="CB267" s="421" t="n">
        <v>28.1697</v>
      </c>
      <c r="CC267" s="421" t="n">
        <v>27.36537</v>
      </c>
      <c r="CD267" s="421" t="n">
        <v>30.50404</v>
      </c>
      <c r="CE267" s="421" t="n">
        <v>29.97</v>
      </c>
      <c r="CF267" s="421" t="n">
        <v>29.31</v>
      </c>
      <c r="CG267" s="421" t="n">
        <v>28.037</v>
      </c>
      <c r="CH267" s="421" t="n">
        <v>26.03749</v>
      </c>
      <c r="CI267" s="421" t="n">
        <v>27.0783</v>
      </c>
      <c r="CJ267" s="421" t="n">
        <v>28.46395</v>
      </c>
      <c r="CK267" s="421" t="n">
        <v>26.37576</v>
      </c>
      <c r="CL267" s="421" t="n">
        <v>29.62637</v>
      </c>
      <c r="CM267" s="421" t="n">
        <v>27.79109</v>
      </c>
      <c r="CN267" s="421" t="n">
        <v>32.58473</v>
      </c>
      <c r="CO267" s="421" t="n">
        <v>32.2038</v>
      </c>
      <c r="CP267" s="421" t="n">
        <v>30.56248</v>
      </c>
      <c r="CQ267" s="421" t="n">
        <v>32.00579</v>
      </c>
      <c r="CR267" s="421" t="n">
        <v>31.40946</v>
      </c>
      <c r="CS267" s="421" t="n">
        <v>29.35666</v>
      </c>
      <c r="CT267" s="421" t="n">
        <v>29.9666</v>
      </c>
      <c r="CU267" s="421" t="n">
        <v>30.5261</v>
      </c>
      <c r="CV267" s="421" t="n">
        <v>30.2954</v>
      </c>
      <c r="CW267" s="421" t="n">
        <v>31.0754</v>
      </c>
      <c r="CX267" s="421" t="n">
        <v>33.5589</v>
      </c>
      <c r="CY267" s="421" t="n">
        <v>35.9663</v>
      </c>
      <c r="CZ267" s="421" t="n">
        <v>37.5001</v>
      </c>
      <c r="DA267" s="421" t="n">
        <v>39.0071</v>
      </c>
      <c r="DB267" s="421" t="n">
        <v>37.9592</v>
      </c>
      <c r="DC267" s="421" t="n">
        <v>41.0701</v>
      </c>
      <c r="DD267" s="421" t="n">
        <v>39.8306</v>
      </c>
      <c r="DE267" s="421" t="n">
        <v>39.8306</v>
      </c>
      <c r="DF267" s="421" t="n">
        <v>41.361003</v>
      </c>
      <c r="DG267" s="421" t="n">
        <v>43.612092</v>
      </c>
      <c r="DH267" s="421" t="n">
        <v>40.780287</v>
      </c>
      <c r="DI267" s="421" t="n">
        <v>43.150685</v>
      </c>
      <c r="DJ267" s="421" t="n">
        <v>40.995999</v>
      </c>
      <c r="DK267" s="421" t="n">
        <v>45.013217</v>
      </c>
      <c r="DL267" s="421" t="n">
        <v>44.216208</v>
      </c>
      <c r="DM267" s="421" t="n">
        <v>42.526643</v>
      </c>
      <c r="DN267" s="421" t="n">
        <v>41.435783</v>
      </c>
      <c r="DO267" s="421" t="n">
        <v>42.367431</v>
      </c>
      <c r="DP267" s="421" t="n">
        <v>42.30854</v>
      </c>
      <c r="DQ267" s="421" t="n">
        <v>51.013785</v>
      </c>
      <c r="DR267" s="421" t="n">
        <v>49.651802</v>
      </c>
      <c r="DS267" s="421" t="n">
        <v>48.458016</v>
      </c>
      <c r="DT267" s="421" t="n">
        <v>47.328253</v>
      </c>
      <c r="DU267" s="421" t="n">
        <v>48.110954</v>
      </c>
      <c r="DV267" s="421" t="n">
        <v>47.935183</v>
      </c>
      <c r="DW267" s="421" t="n">
        <v>46.677633</v>
      </c>
      <c r="DX267" s="421" t="n">
        <v>46.118321</v>
      </c>
      <c r="DY267" s="421" t="n">
        <v>46.984569</v>
      </c>
      <c r="DZ267" s="421" t="n">
        <v>45.07396</v>
      </c>
      <c r="EA267" s="421" t="n">
        <v>46.291623</v>
      </c>
      <c r="EB267" s="421" t="n">
        <v>45.690061</v>
      </c>
      <c r="EC267" s="421" t="n">
        <v>43.672714</v>
      </c>
      <c r="ED267" s="421" t="n">
        <v>44.902833</v>
      </c>
      <c r="EE267" s="421" t="n">
        <v>46.760277</v>
      </c>
      <c r="EF267" s="421" t="n">
        <v>43.829953</v>
      </c>
      <c r="EG267" s="421" t="n">
        <v>45.970468</v>
      </c>
      <c r="EH267" s="421" t="n">
        <v>47.990024</v>
      </c>
      <c r="EI267" s="421" t="n">
        <v>46.08902</v>
      </c>
      <c r="EJ267" s="421" t="n">
        <v>56.673742</v>
      </c>
      <c r="EK267" s="421" t="n">
        <v>55.59407</v>
      </c>
      <c r="EL267" s="421" t="n">
        <v>56.287695</v>
      </c>
      <c r="EM267" s="421" t="n">
        <v>56.219134</v>
      </c>
      <c r="EN267" s="421" t="n">
        <v>60.865564</v>
      </c>
      <c r="EO267" s="421" t="n">
        <v>59.178404</v>
      </c>
      <c r="EP267" s="421" t="n">
        <v>58.625746</v>
      </c>
      <c r="EQ267" s="421" t="n">
        <v>57.697245</v>
      </c>
      <c r="ER267" s="421" t="n">
        <v>56.606364</v>
      </c>
      <c r="ES267" s="421" t="n">
        <v>57.534066</v>
      </c>
      <c r="ET267" s="421" t="n">
        <v>58.099326</v>
      </c>
      <c r="EU267" s="421" t="n">
        <v>58.455569</v>
      </c>
      <c r="EV267" s="421" t="n">
        <v>61.23597</v>
      </c>
      <c r="EW267" s="421" t="n">
        <v>62.027713</v>
      </c>
      <c r="EX267" s="421" t="n">
        <v>61.717209</v>
      </c>
      <c r="EY267" s="421" t="n">
        <v>67.19759</v>
      </c>
      <c r="EZ267" s="421" t="n">
        <v>66.170996</v>
      </c>
      <c r="FA267" s="421" t="n">
        <v>68.634012</v>
      </c>
      <c r="FB267" s="421" t="n">
        <v>68.928696</v>
      </c>
      <c r="FC267" s="421" t="n">
        <v>70.276266</v>
      </c>
      <c r="FD267" s="421" t="n">
        <v>69.628037</v>
      </c>
      <c r="FE267" s="421" t="n">
        <v>75.736508</v>
      </c>
      <c r="FF267" s="421" t="n">
        <v>79.144128</v>
      </c>
      <c r="FG267" s="421" t="n">
        <v>79.761337</v>
      </c>
      <c r="FH267" s="421" t="n">
        <v>89.303853</v>
      </c>
      <c r="FI267" s="421" t="n">
        <v>80.853504</v>
      </c>
      <c r="FJ267" s="421" t="n">
        <v>84.302531</v>
      </c>
      <c r="FK267" s="421" t="n">
        <v>82.42134</v>
      </c>
      <c r="FL267" s="421" t="n">
        <v>85.381177</v>
      </c>
      <c r="FM267" s="421" t="n">
        <v>82.338219</v>
      </c>
      <c r="FN267" s="421" t="n">
        <v>77.26414</v>
      </c>
      <c r="FO267" s="421" t="n">
        <v>79.779883</v>
      </c>
      <c r="FP267" s="421" t="n">
        <v>81.952342</v>
      </c>
      <c r="FQ267" s="421" t="n">
        <v>83.262128</v>
      </c>
      <c r="FR267" s="421" t="n">
        <v>85.460613</v>
      </c>
      <c r="FS267" s="421" t="n">
        <v>85.519728</v>
      </c>
      <c r="FT267" s="421" t="n">
        <v>101.69618</v>
      </c>
      <c r="FU267" s="421" t="n">
        <v>92.138134</v>
      </c>
      <c r="FV267" s="421" t="n">
        <v>90.370903</v>
      </c>
      <c r="FW267" s="421" t="n">
        <v>91.530067</v>
      </c>
      <c r="FX267" s="421" t="n">
        <v>96.853894</v>
      </c>
      <c r="FY267" s="421" t="n">
        <v>97.036948</v>
      </c>
      <c r="FZ267" s="421" t="n">
        <v>94.814672</v>
      </c>
      <c r="GA267" s="421" t="n">
        <v>100.173501</v>
      </c>
      <c r="GB267" s="421" t="n">
        <v>94.799092</v>
      </c>
      <c r="GC267" s="421" t="n">
        <v>91.796333086</v>
      </c>
      <c r="GD267" s="421" t="n">
        <v>91.348232487</v>
      </c>
      <c r="GE267" s="421" t="n">
        <v>92.881644623</v>
      </c>
      <c r="GF267" s="421" t="n">
        <v>101.763901</v>
      </c>
      <c r="GG267" s="421" t="n">
        <v>105.955656</v>
      </c>
      <c r="GH267" s="421" t="n">
        <v>104.258875</v>
      </c>
      <c r="GI267" s="421" t="n">
        <v>104.299246</v>
      </c>
      <c r="GJ267" s="421" t="n">
        <v>103.820167</v>
      </c>
      <c r="GK267" s="421" t="n">
        <v>99.229547</v>
      </c>
      <c r="GL267" s="421" t="n">
        <v>108.437463656</v>
      </c>
      <c r="GM267" s="421" t="n">
        <v>118.836871</v>
      </c>
      <c r="GN267" s="421" t="n">
        <v>115.820983</v>
      </c>
      <c r="GO267" s="421" t="n">
        <v>110.778128</v>
      </c>
      <c r="GP267" s="421" t="n">
        <v>111.54313</v>
      </c>
      <c r="GQ267" s="421" t="n">
        <v>112.3</v>
      </c>
      <c r="GR267" s="421" t="n">
        <v>108.775017</v>
      </c>
      <c r="GS267" s="421" t="n">
        <v>116.593475</v>
      </c>
      <c r="GT267" s="421" t="n">
        <v>123.120642</v>
      </c>
      <c r="GU267" s="421" t="n">
        <v>123.036928</v>
      </c>
      <c r="GV267" s="421" t="n">
        <v>120.058906</v>
      </c>
      <c r="GW267" s="421" t="n">
        <v>135.569456</v>
      </c>
      <c r="GX267" s="421" t="n">
        <v>125.00596</v>
      </c>
      <c r="GY267" s="421" t="n">
        <v>125.195762</v>
      </c>
      <c r="GZ267" s="421" t="n">
        <v>125.672166</v>
      </c>
      <c r="HA267" s="421" t="n">
        <v>122.006531</v>
      </c>
      <c r="HB267" s="421" t="n">
        <v>142.239586</v>
      </c>
      <c r="HC267" s="421" t="n">
        <v>132.254458</v>
      </c>
      <c r="HD267" s="421" t="n">
        <v>136.502815</v>
      </c>
      <c r="HE267" s="421" t="n">
        <v>138.403252</v>
      </c>
      <c r="HF267" s="421" t="n">
        <v>136.632895</v>
      </c>
      <c r="HG267" s="421" t="n">
        <v>132.798342</v>
      </c>
      <c r="HH267" s="421" t="n">
        <v>149.878807</v>
      </c>
      <c r="HI267" s="421" t="n">
        <v>164.621568</v>
      </c>
      <c r="HJ267" s="421" t="n">
        <v>148.675915</v>
      </c>
      <c r="HK267" s="421" t="n">
        <v>160.777836</v>
      </c>
      <c r="HL267" s="421" t="n">
        <v>157.244491</v>
      </c>
      <c r="HM267" s="421" t="n">
        <v>150.508941</v>
      </c>
      <c r="HN267" s="421" t="n">
        <v>149.338451</v>
      </c>
      <c r="HO267" s="421" t="n">
        <v>160.615742</v>
      </c>
      <c r="HP267" s="421" t="n">
        <v>160.716754</v>
      </c>
      <c r="HQ267" s="421" t="n">
        <v>163.045407</v>
      </c>
      <c r="HR267" s="421" t="n">
        <v>161.181635</v>
      </c>
      <c r="HS267" s="421" t="n">
        <v>159.149018</v>
      </c>
      <c r="HT267" s="421" t="n">
        <v>171.694617</v>
      </c>
      <c r="HU267" s="421" t="n">
        <v>194.160993</v>
      </c>
      <c r="HV267" s="421" t="n">
        <v>191.285290334184</v>
      </c>
      <c r="HW267" s="421" t="n">
        <v>201.013279906624</v>
      </c>
      <c r="HX267" s="421" t="n">
        <v>202.23912930085</v>
      </c>
      <c r="HY267" s="421" t="n">
        <v>267.783698885774</v>
      </c>
      <c r="HZ267" s="421" t="n">
        <v>267.783698885774</v>
      </c>
      <c r="IA267" s="421" t="n">
        <v>259.479874628297</v>
      </c>
      <c r="IB267" s="421" t="n">
        <v>264.970249529846</v>
      </c>
      <c r="IC267" s="421" t="n">
        <v>256.515040604659</v>
      </c>
      <c r="ID267" s="421" t="n">
        <v>249.818485572612</v>
      </c>
      <c r="IE267" s="421" t="n">
        <v>244.41096321621</v>
      </c>
      <c r="IF267" s="421" t="n">
        <v>241.052273887463</v>
      </c>
      <c r="IG267" s="421" t="n">
        <v>241.76145071706</v>
      </c>
      <c r="IH267" s="421" t="n">
        <v>241.900717701954</v>
      </c>
      <c r="II267" s="421" t="n">
        <v>231.248931398166</v>
      </c>
      <c r="IJ267" s="421" t="n">
        <v>230.160902960464</v>
      </c>
      <c r="IK267" s="421" t="n">
        <v>233.386288748158</v>
      </c>
      <c r="IL267" s="421" t="n">
        <v>241.411023725715</v>
      </c>
      <c r="IM267" s="421" t="n">
        <v>235.581922750777</v>
      </c>
      <c r="IN267" s="421" t="n">
        <v>244.937439328615</v>
      </c>
      <c r="IO267" s="421" t="n">
        <v>238.425698005872</v>
      </c>
      <c r="IP267" s="421" t="n">
        <v>255.914634617033</v>
      </c>
      <c r="IQ267" s="421" t="n">
        <v>257.238669811333</v>
      </c>
      <c r="IR267" s="421" t="n">
        <v>254.771057193064</v>
      </c>
      <c r="IS267" s="421" t="n">
        <v>255.870081397229</v>
      </c>
      <c r="IT267" s="421" t="n">
        <v>256.508219353938</v>
      </c>
      <c r="IU267" s="421" t="n">
        <v>277.867825657004</v>
      </c>
      <c r="IV267" s="421" t="n">
        <v>256.370804166512</v>
      </c>
      <c r="IW267" s="421" t="n">
        <v>259.181664197995</v>
      </c>
      <c r="IX267" s="421" t="n">
        <v>268.487319653557</v>
      </c>
      <c r="IY267" s="421" t="n">
        <v>269.209701699433</v>
      </c>
      <c r="IZ267" s="421" t="n">
        <v>282.077968566632</v>
      </c>
      <c r="JA267" s="421" t="n">
        <v>292.404854107926</v>
      </c>
      <c r="JB267" s="421" t="n">
        <v>295.751070701546</v>
      </c>
      <c r="JC267" s="421" t="n">
        <v>314.387666391078</v>
      </c>
      <c r="JD267" s="421" t="n">
        <v>330.792696847191</v>
      </c>
      <c r="JE267" s="421" t="n">
        <v>328.540345693638</v>
      </c>
      <c r="JF267" s="421" t="n">
        <v>325.226211529686</v>
      </c>
      <c r="JG267" s="421" t="n">
        <v>338.009976537311</v>
      </c>
      <c r="JH267" s="421" t="n">
        <v>338.66745475882</v>
      </c>
      <c r="JI267" s="421" t="n">
        <v>365.59055746969</v>
      </c>
      <c r="JJ267" s="421" t="n">
        <v>370.441515394099</v>
      </c>
      <c r="JK267" s="421" t="n">
        <v>390.015203828105</v>
      </c>
      <c r="JL267" s="421" t="n">
        <v>373.156759604797</v>
      </c>
      <c r="JM267" s="421" t="n">
        <v>395.170921844033</v>
      </c>
      <c r="JN267" s="421" t="n">
        <v>383.084110759567</v>
      </c>
      <c r="JO267" s="421" t="n">
        <v>406.527097157706</v>
      </c>
      <c r="JP267" s="421" t="n">
        <v>389.723394657371</v>
      </c>
      <c r="JQ267" s="421" t="n">
        <v>398.501608525639</v>
      </c>
      <c r="JR267" s="421" t="n">
        <v>401.043201691857</v>
      </c>
      <c r="JS267" s="421" t="n">
        <v>426.764893048945</v>
      </c>
      <c r="JT267" s="421" t="n">
        <v>429.370641256241</v>
      </c>
      <c r="JU267" s="421" t="n">
        <v>440.983907101828</v>
      </c>
      <c r="JV267" s="421" t="n">
        <v>442.230174944388</v>
      </c>
      <c r="JW267" s="421" t="n">
        <v>446.185923017963</v>
      </c>
      <c r="JX267" s="421" t="n">
        <v>460.698629387789</v>
      </c>
      <c r="JY267" s="421" t="n">
        <v>462.128976842625</v>
      </c>
      <c r="JZ267" s="421" t="n">
        <v>470.208137113511</v>
      </c>
      <c r="KA267" s="421" t="n">
        <v>481.773685053767</v>
      </c>
      <c r="KB267" s="421" t="n">
        <v>499.655944234945</v>
      </c>
      <c r="KC267" s="421" t="n">
        <v>514.02630228287</v>
      </c>
      <c r="KD267" s="421" t="n">
        <v>487.682988242217</v>
      </c>
      <c r="KE267" s="421" t="n">
        <v>488.711724776189</v>
      </c>
      <c r="KF267" s="421" t="n">
        <v>505.189393600722</v>
      </c>
      <c r="KG267" s="421" t="n">
        <v>491.677439044192</v>
      </c>
      <c r="KH267" s="421" t="n">
        <v>471.983788134065</v>
      </c>
      <c r="KI267" s="421" t="n">
        <v>491.428302063891</v>
      </c>
      <c r="KJ267" s="421" t="n">
        <v>486.785052095546</v>
      </c>
      <c r="KK267" s="421" t="n">
        <v>494.429202369571</v>
      </c>
      <c r="KL267" s="421" t="n">
        <v>501.575294065172</v>
      </c>
      <c r="KM267" s="421" t="n">
        <v>495.94715513504</v>
      </c>
      <c r="KN267" s="421" t="n">
        <v>497.49745246316</v>
      </c>
      <c r="KO267" s="421" t="n">
        <v>511.563297687876</v>
      </c>
      <c r="KP267" s="421" t="n">
        <v>527.482394416101</v>
      </c>
      <c r="KQ267" s="421" t="n">
        <v>560.230577056479</v>
      </c>
      <c r="KR267" s="421" t="n">
        <v>539.079777099579</v>
      </c>
      <c r="KS267" s="421" t="n">
        <v>576.173717290207</v>
      </c>
      <c r="KT267" s="421" t="n">
        <v>569.079679347028</v>
      </c>
      <c r="KU267" s="421" t="n">
        <v>569.902643178176</v>
      </c>
      <c r="KV267" s="421" t="n">
        <v>577.361779283287</v>
      </c>
      <c r="KW267" s="421" t="n">
        <v>605.255441702195</v>
      </c>
      <c r="KX267" s="421" t="n">
        <v>613.141140638469</v>
      </c>
      <c r="KY267" s="421" t="n">
        <v>591.94696607675</v>
      </c>
      <c r="KZ267" s="421" t="n">
        <v>625.770300867575</v>
      </c>
      <c r="LA267" s="421" t="n">
        <v>658.164310888621</v>
      </c>
      <c r="LB267" s="421" t="n">
        <v>652.299134484665</v>
      </c>
      <c r="LC267" s="421" t="n">
        <v>674.623221250439</v>
      </c>
      <c r="LD267" s="421" t="n">
        <v>708.26881895747</v>
      </c>
      <c r="LE267" s="421" t="n">
        <v>708.94232298429</v>
      </c>
      <c r="LF267" s="421" t="n">
        <v>714.863797152277</v>
      </c>
      <c r="LG267" s="421" t="n">
        <v>751.177803459593</v>
      </c>
      <c r="LH267" s="421" t="n">
        <v>764.940571302876</v>
      </c>
      <c r="LI267" s="421" t="n">
        <v>748.373830557441</v>
      </c>
      <c r="LJ267" s="421" t="n">
        <v>772.674130769103</v>
      </c>
      <c r="LK267" s="421" t="n">
        <v>813.221060494154</v>
      </c>
      <c r="LL267" s="421" t="n">
        <v>785.7860439825</v>
      </c>
      <c r="LM267" s="421" t="n">
        <v>841.589638534879</v>
      </c>
      <c r="LN267" s="421" t="n">
        <v>878.005496984144</v>
      </c>
      <c r="LO267" s="421" t="n">
        <v>909.795044317511</v>
      </c>
      <c r="LP267" s="421" t="n">
        <v>1049.66349820669</v>
      </c>
      <c r="LQ267" s="421" t="n">
        <v>952.180938339502</v>
      </c>
      <c r="LR267" s="421" t="n">
        <v>941.719394339981</v>
      </c>
      <c r="LS267" s="421" t="n">
        <v>915.530069058558</v>
      </c>
      <c r="LT267" s="421" t="n">
        <v>912.256643543695</v>
      </c>
      <c r="LU267" s="421" t="n">
        <v>978.793260884252</v>
      </c>
      <c r="LV267" s="421" t="n">
        <v>986.587478488506</v>
      </c>
      <c r="LW267" s="421" t="n">
        <v>939.432643433413</v>
      </c>
      <c r="LX267" s="421" t="n">
        <v>921.680845184396</v>
      </c>
      <c r="LY267" s="421" t="n">
        <v>1053.92245312536</v>
      </c>
      <c r="LZ267" s="421" t="n">
        <v>1000.33085913423</v>
      </c>
      <c r="MA267" s="421" t="n">
        <v>988.434510578312</v>
      </c>
      <c r="MB267" s="421" t="n">
        <v>974.793199092447</v>
      </c>
      <c r="MC267" s="421" t="n">
        <v>1025.64504380395</v>
      </c>
      <c r="MD267" s="421" t="n">
        <v>1067.0080651814</v>
      </c>
      <c r="ME267" s="421"/>
      <c r="MF267" s="421"/>
      <c r="MG267" s="421"/>
      <c r="MH267" s="421"/>
      <c r="MI267" s="421"/>
      <c r="MJ267" s="421"/>
      <c r="MK267" s="421"/>
      <c r="ML267" s="421"/>
      <c r="MM267" s="421"/>
      <c r="MN267" s="421"/>
      <c r="MO267" s="421"/>
      <c r="MP267" s="421"/>
      <c r="MQ267" s="421"/>
      <c r="MR267" s="421"/>
      <c r="MS267" s="421"/>
      <c r="MT267" s="421"/>
      <c r="MU267" s="421"/>
      <c r="MV267" s="421"/>
      <c r="MW267" s="421"/>
    </row>
    <row r="268" customFormat="false" ht="15" hidden="false" customHeight="false" outlineLevel="0" collapsed="false">
      <c r="A268" s="422" t="s">
        <v>703</v>
      </c>
      <c r="B268" s="420" t="n">
        <v>136.6</v>
      </c>
      <c r="C268" s="420" t="n">
        <v>134.6</v>
      </c>
      <c r="D268" s="420" t="n">
        <v>247.7</v>
      </c>
      <c r="E268" s="420" t="n">
        <v>253.4</v>
      </c>
      <c r="F268" s="420" t="n">
        <v>275.7</v>
      </c>
      <c r="G268" s="420" t="n">
        <v>291.12</v>
      </c>
      <c r="H268" s="420" t="n">
        <v>320.4</v>
      </c>
      <c r="I268" s="420" t="n">
        <v>309.98</v>
      </c>
      <c r="J268" s="420" t="n">
        <v>308.45</v>
      </c>
      <c r="K268" s="420" t="n">
        <v>312.13</v>
      </c>
      <c r="L268" s="420" t="n">
        <v>303.46</v>
      </c>
      <c r="M268" s="420" t="n">
        <v>297.69</v>
      </c>
      <c r="N268" s="420" t="n">
        <v>305.27</v>
      </c>
      <c r="O268" s="420" t="n">
        <v>304.77</v>
      </c>
      <c r="P268" s="420" t="n">
        <v>305.43</v>
      </c>
      <c r="Q268" s="420" t="n">
        <v>303.52</v>
      </c>
      <c r="R268" s="420" t="n">
        <v>308.31</v>
      </c>
      <c r="S268" s="420" t="n">
        <v>309.58</v>
      </c>
      <c r="T268" s="420" t="n">
        <v>308.2</v>
      </c>
      <c r="U268" s="420" t="n">
        <v>305.24</v>
      </c>
      <c r="V268" s="420" t="n">
        <v>307.38</v>
      </c>
      <c r="W268" s="420" t="n">
        <v>310.42</v>
      </c>
      <c r="X268" s="420" t="n">
        <v>309.89</v>
      </c>
      <c r="Y268" s="420" t="n">
        <v>304.16</v>
      </c>
      <c r="Z268" s="420" t="n">
        <v>303.74</v>
      </c>
      <c r="AA268" s="420" t="n">
        <v>303.59</v>
      </c>
      <c r="AB268" s="420" t="n">
        <v>307.89</v>
      </c>
      <c r="AC268" s="420" t="n">
        <v>305.85</v>
      </c>
      <c r="AD268" s="420" t="n">
        <v>299.63</v>
      </c>
      <c r="AE268" s="420" t="n">
        <v>299.53</v>
      </c>
      <c r="AF268" s="420" t="n">
        <v>297.51</v>
      </c>
      <c r="AG268" s="420" t="n">
        <v>298.99</v>
      </c>
      <c r="AH268" s="420" t="n">
        <v>302.45</v>
      </c>
      <c r="AI268" s="420" t="n">
        <v>304.76</v>
      </c>
      <c r="AJ268" s="420" t="n">
        <v>302.97</v>
      </c>
      <c r="AK268" s="420" t="n">
        <v>304.6722</v>
      </c>
      <c r="AL268" s="420" t="n">
        <v>304.8024</v>
      </c>
      <c r="AM268" s="420" t="n">
        <v>309.3125</v>
      </c>
      <c r="AN268" s="420" t="n">
        <v>307.6209</v>
      </c>
      <c r="AO268" s="420" t="n">
        <v>308.8692</v>
      </c>
      <c r="AP268" s="420" t="n">
        <v>306.6304</v>
      </c>
      <c r="AQ268" s="420" t="n">
        <v>312.4011</v>
      </c>
      <c r="AR268" s="420" t="n">
        <v>311.1103</v>
      </c>
      <c r="AS268" s="420" t="n">
        <v>317.9823</v>
      </c>
      <c r="AT268" s="420" t="n">
        <v>317.2142</v>
      </c>
      <c r="AU268" s="420" t="n">
        <v>320.6341</v>
      </c>
      <c r="AV268" s="420" t="n">
        <v>324.1543</v>
      </c>
      <c r="AW268" s="420" t="n">
        <v>330.7235</v>
      </c>
      <c r="AX268" s="420" t="n">
        <v>330.6269</v>
      </c>
      <c r="AY268" s="420" t="n">
        <v>332.5182</v>
      </c>
      <c r="AZ268" s="420" t="n">
        <v>335.0354</v>
      </c>
      <c r="BA268" s="420" t="n">
        <v>336.5365</v>
      </c>
      <c r="BB268" s="420" t="n">
        <v>338.7937</v>
      </c>
      <c r="BC268" s="420" t="n">
        <v>330.3977</v>
      </c>
      <c r="BD268" s="420" t="n">
        <v>332.1421</v>
      </c>
      <c r="BE268" s="420" t="n">
        <v>335.7155</v>
      </c>
      <c r="BF268" s="420" t="n">
        <v>334.6702</v>
      </c>
      <c r="BG268" s="420" t="n">
        <v>336.0564</v>
      </c>
      <c r="BH268" s="420" t="n">
        <v>342.4334</v>
      </c>
      <c r="BI268" s="420" t="n">
        <v>349.5302</v>
      </c>
      <c r="BJ268" s="420" t="n">
        <v>359.05</v>
      </c>
      <c r="BK268" s="420" t="n">
        <v>363.45</v>
      </c>
      <c r="BL268" s="420" t="n">
        <v>366.0957</v>
      </c>
      <c r="BM268" s="420" t="n">
        <v>371.46</v>
      </c>
      <c r="BN268" s="420" t="n">
        <v>378.17</v>
      </c>
      <c r="BO268" s="420" t="n">
        <v>388.5286</v>
      </c>
      <c r="BP268" s="420" t="n">
        <v>395.18</v>
      </c>
      <c r="BQ268" s="420" t="n">
        <v>409.45</v>
      </c>
      <c r="BR268" s="420" t="n">
        <v>411.7154</v>
      </c>
      <c r="BS268" s="420" t="n">
        <v>416.77</v>
      </c>
      <c r="BT268" s="420" t="n">
        <v>428.41</v>
      </c>
      <c r="BU268" s="420" t="n">
        <v>430.486</v>
      </c>
      <c r="BV268" s="420" t="n">
        <v>433.0697</v>
      </c>
      <c r="BW268" s="420" t="n">
        <v>433.9092</v>
      </c>
      <c r="BX268" s="420" t="n">
        <v>433.9822</v>
      </c>
      <c r="BY268" s="420" t="n">
        <v>438.5842</v>
      </c>
      <c r="BZ268" s="420" t="n">
        <v>439.0701</v>
      </c>
      <c r="CA268" s="420" t="n">
        <v>442.09</v>
      </c>
      <c r="CB268" s="420" t="n">
        <v>442.279</v>
      </c>
      <c r="CC268" s="420" t="n">
        <v>442.8298</v>
      </c>
      <c r="CD268" s="420" t="n">
        <v>449.4622</v>
      </c>
      <c r="CE268" s="420" t="n">
        <v>454.161</v>
      </c>
      <c r="CF268" s="420" t="n">
        <v>457.4938</v>
      </c>
      <c r="CG268" s="420" t="n">
        <v>457.9044</v>
      </c>
      <c r="CH268" s="420" t="n">
        <v>459.6091</v>
      </c>
      <c r="CI268" s="420" t="n">
        <v>461.6923</v>
      </c>
      <c r="CJ268" s="420" t="n">
        <v>461.044</v>
      </c>
      <c r="CK268" s="420" t="n">
        <v>463.6657</v>
      </c>
      <c r="CL268" s="420" t="n">
        <v>467.1865</v>
      </c>
      <c r="CM268" s="420" t="n">
        <v>469.8415</v>
      </c>
      <c r="CN268" s="420" t="n">
        <v>473.9962</v>
      </c>
      <c r="CO268" s="420" t="n">
        <v>484.6191</v>
      </c>
      <c r="CP268" s="420" t="n">
        <v>487.4256</v>
      </c>
      <c r="CQ268" s="420" t="n">
        <v>491.3626</v>
      </c>
      <c r="CR268" s="420" t="n">
        <v>502.8064</v>
      </c>
      <c r="CS268" s="420" t="n">
        <v>511.8538</v>
      </c>
      <c r="CT268" s="420" t="n">
        <v>512.6509</v>
      </c>
      <c r="CU268" s="420" t="n">
        <v>512.6649</v>
      </c>
      <c r="CV268" s="420" t="n">
        <v>516.0712</v>
      </c>
      <c r="CW268" s="420" t="n">
        <v>522.5548</v>
      </c>
      <c r="CX268" s="420" t="n">
        <v>528.6518</v>
      </c>
      <c r="CY268" s="420" t="n">
        <v>536.2509</v>
      </c>
      <c r="CZ268" s="420" t="n">
        <v>544.1766</v>
      </c>
      <c r="DA268" s="420" t="n">
        <v>552.2422</v>
      </c>
      <c r="DB268" s="420" t="n">
        <v>556.5154</v>
      </c>
      <c r="DC268" s="420" t="n">
        <v>561.9588</v>
      </c>
      <c r="DD268" s="420" t="n">
        <v>568.4894</v>
      </c>
      <c r="DE268" s="420" t="n">
        <v>580.2799</v>
      </c>
      <c r="DF268" s="420" t="n">
        <v>582.573</v>
      </c>
      <c r="DG268" s="420" t="n">
        <v>582.2864</v>
      </c>
      <c r="DH268" s="420" t="n">
        <v>582.9317</v>
      </c>
      <c r="DI268" s="420" t="n">
        <v>581.0231</v>
      </c>
      <c r="DJ268" s="420" t="n">
        <v>578.7056</v>
      </c>
      <c r="DK268" s="420" t="n">
        <v>579.4529</v>
      </c>
      <c r="DL268" s="420" t="n">
        <v>578.486</v>
      </c>
      <c r="DM268" s="420" t="n">
        <v>576.9834</v>
      </c>
      <c r="DN268" s="420" t="n">
        <v>573.2245</v>
      </c>
      <c r="DO268" s="420" t="n">
        <v>570.2598</v>
      </c>
      <c r="DP268" s="420" t="n">
        <v>569.3852</v>
      </c>
      <c r="DQ268" s="420" t="n">
        <v>566.86</v>
      </c>
      <c r="DR268" s="420" t="n">
        <v>564.6211</v>
      </c>
      <c r="DS268" s="420" t="n">
        <v>563.4024</v>
      </c>
      <c r="DT268" s="420" t="n">
        <v>560.7345</v>
      </c>
      <c r="DU268" s="420" t="n">
        <v>559.485</v>
      </c>
      <c r="DV268" s="420" t="n">
        <v>558</v>
      </c>
      <c r="DW268" s="420" t="n">
        <v>556.547</v>
      </c>
      <c r="DX268" s="420" t="n">
        <v>553.4971</v>
      </c>
      <c r="DY268" s="420" t="n">
        <v>555.5223</v>
      </c>
      <c r="DZ268" s="420" t="n">
        <v>554.2938</v>
      </c>
      <c r="EA268" s="420" t="n">
        <v>553.8463</v>
      </c>
      <c r="EB268" s="420" t="n">
        <v>553.6219</v>
      </c>
      <c r="EC268" s="420" t="n">
        <v>553.7187</v>
      </c>
      <c r="ED268" s="420" t="n">
        <v>554.662</v>
      </c>
      <c r="EE268" s="420" t="n">
        <v>554.014</v>
      </c>
      <c r="EF268" s="420" t="n">
        <v>552.9087</v>
      </c>
      <c r="EG268" s="420" t="n">
        <v>552.4299</v>
      </c>
      <c r="EH268" s="420" t="n">
        <v>551.695</v>
      </c>
      <c r="EI268" s="420" t="n">
        <v>552.0088</v>
      </c>
      <c r="EJ268" s="420" t="n">
        <v>552.4954</v>
      </c>
      <c r="EK268" s="420" t="n">
        <v>551.5221</v>
      </c>
      <c r="EL268" s="420" t="n">
        <v>549.8525</v>
      </c>
      <c r="EM268" s="420" t="n">
        <v>550.70315</v>
      </c>
      <c r="EN268" s="420" t="n">
        <v>550.6747</v>
      </c>
      <c r="EO268" s="420" t="n">
        <v>548.65235</v>
      </c>
      <c r="EP268" s="420" t="n">
        <v>549.3988</v>
      </c>
      <c r="EQ268" s="420" t="n">
        <v>547.740686</v>
      </c>
      <c r="ER268" s="420" t="n">
        <v>546.4726</v>
      </c>
      <c r="ES268" s="420" t="n">
        <v>546.1012</v>
      </c>
      <c r="ET268" s="420" t="n">
        <v>545.1358</v>
      </c>
      <c r="EU268" s="420" t="n">
        <v>547.8669</v>
      </c>
      <c r="EV268" s="420" t="n">
        <v>549.1726</v>
      </c>
      <c r="EW268" s="420" t="n">
        <v>547.8561</v>
      </c>
      <c r="EX268" s="420" t="n">
        <v>546.7614</v>
      </c>
      <c r="EY268" s="420" t="n">
        <v>545.86</v>
      </c>
      <c r="EZ268" s="420" t="n">
        <v>545.2871</v>
      </c>
      <c r="FA268" s="420" t="n">
        <v>544.2203</v>
      </c>
      <c r="FB268" s="420" t="n">
        <v>542.9243</v>
      </c>
      <c r="FC268" s="420" t="n">
        <v>544.2256</v>
      </c>
      <c r="FD268" s="420" t="n">
        <v>544.1006</v>
      </c>
      <c r="FE268" s="420" t="n">
        <v>543.6006</v>
      </c>
      <c r="FF268" s="420" t="n">
        <v>542.8506</v>
      </c>
      <c r="FG268" s="420" t="n">
        <v>543.6006</v>
      </c>
      <c r="FH268" s="420" t="n">
        <v>545.6689</v>
      </c>
      <c r="FI268" s="420" t="n">
        <v>548.8036</v>
      </c>
      <c r="FJ268" s="420" t="n">
        <v>550.8783</v>
      </c>
      <c r="FK268" s="420" t="n">
        <v>552.1906</v>
      </c>
      <c r="FL268" s="420" t="n">
        <v>553.5388</v>
      </c>
      <c r="FM268" s="420" t="n">
        <v>558.8975</v>
      </c>
      <c r="FN268" s="420" t="n">
        <v>566.0363</v>
      </c>
      <c r="FO268" s="420" t="n">
        <v>567.3801</v>
      </c>
      <c r="FP268" s="420" t="n">
        <v>569.1243</v>
      </c>
      <c r="FQ268" s="420" t="n">
        <v>568.07</v>
      </c>
      <c r="FR268" s="420" t="n">
        <v>567.1095</v>
      </c>
      <c r="FS268" s="420" t="n">
        <v>568.656</v>
      </c>
      <c r="FT268" s="420" t="n">
        <v>569.0728</v>
      </c>
      <c r="FU268" s="420" t="n">
        <v>568.1062</v>
      </c>
      <c r="FV268" s="420" t="n">
        <v>568.6673</v>
      </c>
      <c r="FW268" s="420" t="n">
        <v>569.3027</v>
      </c>
      <c r="FX268" s="420" t="n">
        <v>570.51</v>
      </c>
      <c r="FY268" s="420" t="n">
        <v>571.2375</v>
      </c>
      <c r="FZ268" s="420" t="n">
        <v>572.9777</v>
      </c>
      <c r="GA268" s="420" t="n">
        <v>572.3895</v>
      </c>
      <c r="GB268" s="420" t="n">
        <v>573.566</v>
      </c>
      <c r="GC268" s="420" t="n">
        <v>576.3796</v>
      </c>
      <c r="GD268" s="420" t="n">
        <v>580.767</v>
      </c>
      <c r="GE268" s="420" t="n">
        <v>588.5806</v>
      </c>
      <c r="GF268" s="420" t="n">
        <v>588.8341</v>
      </c>
      <c r="GG268" s="420" t="n">
        <v>587.1907</v>
      </c>
      <c r="GH268" s="420" t="n">
        <v>589.9521</v>
      </c>
      <c r="GI268" s="420" t="n">
        <v>591.3133</v>
      </c>
      <c r="GJ268" s="420" t="n">
        <v>593.0191</v>
      </c>
      <c r="GK268" s="420" t="n">
        <v>594.45</v>
      </c>
      <c r="GL268" s="420" t="n">
        <v>599.3769</v>
      </c>
      <c r="GM268" s="420" t="n">
        <v>598.5</v>
      </c>
      <c r="GN268" s="420" t="n">
        <v>598.5</v>
      </c>
      <c r="GO268" s="420" t="n">
        <v>601.7413</v>
      </c>
      <c r="GP268" s="420" t="n">
        <v>598.3085</v>
      </c>
      <c r="GQ268" s="420" t="n">
        <v>602.4171</v>
      </c>
      <c r="GR268" s="420" t="n">
        <v>599.2496</v>
      </c>
      <c r="GS268" s="420" t="n">
        <v>599.8743</v>
      </c>
      <c r="GT268" s="420" t="n">
        <v>599.9846</v>
      </c>
      <c r="GU268" s="420" t="n">
        <v>601.877</v>
      </c>
      <c r="GV268" s="420" t="n">
        <v>602.6467</v>
      </c>
      <c r="GW268" s="420" t="n">
        <v>604.141</v>
      </c>
      <c r="GX268" s="420" t="n">
        <v>604.6934</v>
      </c>
      <c r="GY268" s="420" t="n">
        <v>605.7531</v>
      </c>
      <c r="GZ268" s="420" t="n">
        <v>606.8324</v>
      </c>
      <c r="HA268" s="420" t="n">
        <v>608.125</v>
      </c>
      <c r="HB268" s="420" t="n">
        <v>609.306</v>
      </c>
      <c r="HC268" s="420" t="n">
        <v>612.4254</v>
      </c>
      <c r="HD268" s="420" t="n">
        <v>613.1148</v>
      </c>
      <c r="HE268" s="420" t="n">
        <v>614.4885</v>
      </c>
      <c r="HF268" s="420" t="n">
        <v>622.7314</v>
      </c>
      <c r="HG268" s="420" t="n">
        <v>627.174</v>
      </c>
      <c r="HH268" s="420" t="n">
        <v>629.7327</v>
      </c>
      <c r="HI268" s="420" t="n">
        <v>629.7327</v>
      </c>
      <c r="HJ268" s="420" t="n">
        <v>632.2418</v>
      </c>
      <c r="HK268" s="420" t="n">
        <v>634.1605</v>
      </c>
      <c r="HL268" s="420" t="n">
        <v>635.7515</v>
      </c>
      <c r="HM268" s="420" t="n">
        <v>639.0378</v>
      </c>
      <c r="HN268" s="420" t="n">
        <v>641.0076</v>
      </c>
      <c r="HO268" s="420" t="n">
        <v>642.67</v>
      </c>
      <c r="HP268" s="420" t="n">
        <v>647.9118</v>
      </c>
      <c r="HQ268" s="420" t="n">
        <v>649.8243</v>
      </c>
      <c r="HR268" s="420" t="n">
        <v>657.4146</v>
      </c>
      <c r="HS268" s="420" t="n">
        <v>661.6705</v>
      </c>
      <c r="HT268" s="420" t="n">
        <v>666.6101</v>
      </c>
      <c r="HU268" s="420" t="n">
        <v>670.0773</v>
      </c>
      <c r="HV268" s="420" t="n">
        <v>674.2119</v>
      </c>
      <c r="HW268" s="420" t="n">
        <v>675.3577</v>
      </c>
      <c r="HX268" s="420" t="n">
        <v>677.861</v>
      </c>
      <c r="HY268" s="420" t="n">
        <v>679.610976</v>
      </c>
      <c r="HZ268" s="420" t="n">
        <v>679.610976</v>
      </c>
      <c r="IA268" s="420" t="n">
        <v>681.51</v>
      </c>
      <c r="IB268" s="420" t="n">
        <v>683.978215</v>
      </c>
      <c r="IC268" s="420" t="n">
        <v>684.424755</v>
      </c>
      <c r="ID268" s="420" t="n">
        <v>686.915041</v>
      </c>
      <c r="IE268" s="420" t="n">
        <v>689.450812</v>
      </c>
      <c r="IF268" s="420" t="n">
        <v>691.38204</v>
      </c>
      <c r="IG268" s="420" t="n">
        <v>694.374186</v>
      </c>
      <c r="IH268" s="420" t="n">
        <v>700.295914</v>
      </c>
      <c r="II268" s="420" t="n">
        <v>703.907763</v>
      </c>
      <c r="IJ268" s="420" t="n">
        <v>707.924037</v>
      </c>
      <c r="IK268" s="420" t="n">
        <v>710.656011</v>
      </c>
      <c r="IL268" s="420" t="n">
        <v>714.126887</v>
      </c>
      <c r="IM268" s="420" t="n">
        <v>719.540526</v>
      </c>
      <c r="IN268" s="420" t="n">
        <v>723.413993</v>
      </c>
      <c r="IO268" s="420" t="n">
        <v>726.315706</v>
      </c>
      <c r="IP268" s="420" t="n">
        <v>730.538977</v>
      </c>
      <c r="IQ268" s="420" t="n">
        <v>735.996247</v>
      </c>
      <c r="IR268" s="420" t="n">
        <v>741.772321</v>
      </c>
      <c r="IS268" s="420" t="n">
        <v>747.406886456457</v>
      </c>
      <c r="IT268" s="420" t="n">
        <v>754.354154</v>
      </c>
      <c r="IU268" s="420" t="n">
        <v>762.30613</v>
      </c>
      <c r="IV268" s="420" t="n">
        <v>768.406216</v>
      </c>
      <c r="IW268" s="420" t="n">
        <v>773.772696</v>
      </c>
      <c r="IX268" s="420" t="n">
        <v>778.016974</v>
      </c>
      <c r="IY268" s="420" t="n">
        <v>783.259474</v>
      </c>
      <c r="IZ268" s="420" t="n">
        <v>793.133508</v>
      </c>
      <c r="JA268" s="420" t="n">
        <v>807.322412</v>
      </c>
      <c r="JB268" s="420" t="n">
        <v>810.23373</v>
      </c>
      <c r="JC268" s="420" t="n">
        <v>811.019688</v>
      </c>
      <c r="JD268" s="420" t="n">
        <v>816.905174</v>
      </c>
      <c r="JE268" s="420" t="n">
        <v>819.789172</v>
      </c>
      <c r="JF268" s="420" t="n">
        <v>821.754828</v>
      </c>
      <c r="JG268" s="420" t="n">
        <v>823.83235</v>
      </c>
      <c r="JH268" s="420" t="n">
        <v>826.091408</v>
      </c>
      <c r="JI268" s="420" t="n">
        <v>827.213025</v>
      </c>
      <c r="JJ268" s="420" t="n">
        <v>827.973081</v>
      </c>
      <c r="JK268" s="420" t="n">
        <v>830.221761</v>
      </c>
      <c r="JL268" s="420" t="n">
        <v>832.027475</v>
      </c>
      <c r="JM268" s="420" t="n">
        <v>834.788183</v>
      </c>
      <c r="JN268" s="420" t="n">
        <v>837.705246</v>
      </c>
      <c r="JO268" s="420" t="n">
        <v>840.400195</v>
      </c>
      <c r="JP268" s="420" t="n">
        <v>843.193198</v>
      </c>
      <c r="JQ268" s="420" t="n">
        <v>844.997</v>
      </c>
      <c r="JR268" s="420" t="n">
        <v>847.584527</v>
      </c>
      <c r="JS268" s="420" t="n">
        <v>850.006713</v>
      </c>
      <c r="JT268" s="420" t="n">
        <v>852.679396</v>
      </c>
      <c r="JU268" s="420" t="n">
        <v>854.981305</v>
      </c>
      <c r="JV268" s="420" t="n">
        <v>857.267574</v>
      </c>
      <c r="JW268" s="420" t="n">
        <v>859.764189</v>
      </c>
      <c r="JX268" s="420" t="n">
        <v>862.676228</v>
      </c>
      <c r="JY268" s="420" t="n">
        <v>865.960166</v>
      </c>
      <c r="JZ268" s="420" t="n">
        <v>869.252139</v>
      </c>
      <c r="KA268" s="420" t="n">
        <v>873.377704</v>
      </c>
      <c r="KB268" s="420" t="n">
        <v>873.377704</v>
      </c>
      <c r="KC268" s="420" t="n">
        <v>879.100874</v>
      </c>
      <c r="KD268" s="420" t="n">
        <v>882.506091</v>
      </c>
      <c r="KE268" s="420" t="n">
        <v>885.663127</v>
      </c>
      <c r="KF268" s="420" t="n">
        <v>888.856707</v>
      </c>
      <c r="KG268" s="420" t="n">
        <v>891.679555</v>
      </c>
      <c r="KH268" s="420" t="n">
        <v>894.573179</v>
      </c>
      <c r="KI268" s="420" t="n">
        <v>898.28344</v>
      </c>
      <c r="KJ268" s="420" t="n">
        <v>902.227233</v>
      </c>
      <c r="KK268" s="420" t="n">
        <v>905.9</v>
      </c>
      <c r="KL268" s="420" t="n">
        <v>909.786433</v>
      </c>
      <c r="KM268" s="420" t="n">
        <v>914.035667</v>
      </c>
      <c r="KN268" s="420" t="n">
        <v>918.380736</v>
      </c>
      <c r="KO268" s="420" t="n">
        <v>922.517438</v>
      </c>
      <c r="KP268" s="420" t="n">
        <v>926.084116</v>
      </c>
      <c r="KQ268" s="420" t="n">
        <v>929.200725</v>
      </c>
      <c r="KR268" s="420" t="n">
        <v>930.683366</v>
      </c>
      <c r="KS268" s="420" t="n">
        <v>931.144188</v>
      </c>
      <c r="KT268" s="420" t="n">
        <v>933.551427</v>
      </c>
      <c r="KU268" s="420" t="n">
        <v>937.077161</v>
      </c>
      <c r="KV268" s="420" t="n">
        <v>943.684418</v>
      </c>
      <c r="KW268" s="420" t="n">
        <v>949.907956</v>
      </c>
      <c r="KX268" s="420" t="n">
        <v>956.809924</v>
      </c>
      <c r="KY268" s="420" t="n">
        <v>963.25889</v>
      </c>
      <c r="KZ268" s="420" t="n">
        <v>968.429491</v>
      </c>
      <c r="LA268" s="420" t="n">
        <v>972.475036</v>
      </c>
      <c r="LB268" s="420" t="n">
        <v>975.196381</v>
      </c>
      <c r="LC268" s="420" t="n">
        <v>976.96416</v>
      </c>
      <c r="LD268" s="420" t="n">
        <v>979.282203</v>
      </c>
      <c r="LE268" s="420" t="n">
        <v>982.134686</v>
      </c>
      <c r="LF268" s="420" t="n">
        <v>984.29897</v>
      </c>
      <c r="LG268" s="420" t="n">
        <v>987.139896</v>
      </c>
      <c r="LH268" s="420" t="n">
        <v>990.010811</v>
      </c>
      <c r="LI268" s="420" t="n">
        <v>993.219838</v>
      </c>
      <c r="LJ268" s="420" t="n">
        <v>997.531493</v>
      </c>
      <c r="LK268" s="420" t="n">
        <v>1002.513148</v>
      </c>
      <c r="LL268" s="420" t="n">
        <v>1006.444082</v>
      </c>
      <c r="LM268" s="420" t="n">
        <v>1009.617782</v>
      </c>
      <c r="LN268" s="420" t="n">
        <v>1012.481534</v>
      </c>
      <c r="LO268" s="420" t="n">
        <v>1015.492426</v>
      </c>
      <c r="LP268" s="420" t="n">
        <v>1018.595227</v>
      </c>
      <c r="LQ268" s="420" t="n">
        <v>1020.0308</v>
      </c>
      <c r="LR268" s="420" t="n">
        <v>1022.16684</v>
      </c>
      <c r="LS268" s="420" t="n">
        <v>1024.482406</v>
      </c>
      <c r="LT268" s="420" t="n">
        <v>1028.580805</v>
      </c>
      <c r="LU268" s="420" t="n">
        <v>1034.725369</v>
      </c>
      <c r="LV268" s="420" t="n">
        <v>1041.928797</v>
      </c>
      <c r="LW268" s="420" t="n">
        <v>1048.833592</v>
      </c>
      <c r="LX268" s="420" t="n">
        <v>1057.63212</v>
      </c>
      <c r="LY268" s="420" t="n">
        <v>1070.712397</v>
      </c>
      <c r="LZ268" s="420" t="n">
        <v>1083.75933</v>
      </c>
      <c r="MA268" s="420" t="n">
        <v>1091.06638</v>
      </c>
      <c r="MB268" s="420" t="n">
        <v>1103.62197</v>
      </c>
      <c r="MC268" s="420" t="n">
        <v>1115.514933</v>
      </c>
      <c r="MD268" s="420" t="n">
        <v>1131.577449</v>
      </c>
      <c r="ME268" s="420"/>
      <c r="MF268" s="420"/>
      <c r="MG268" s="420"/>
      <c r="MH268" s="420"/>
      <c r="MI268" s="420"/>
      <c r="MJ268" s="420"/>
      <c r="MK268" s="420"/>
      <c r="ML268" s="420"/>
      <c r="MM268" s="420"/>
      <c r="MN268" s="420"/>
      <c r="MO268" s="420"/>
      <c r="MP268" s="420"/>
      <c r="MQ268" s="420"/>
      <c r="MR268" s="420"/>
      <c r="MS268" s="420"/>
      <c r="MT268" s="420"/>
      <c r="MU268" s="420"/>
      <c r="MV268" s="420"/>
      <c r="MW268" s="420"/>
    </row>
    <row r="269" customFormat="false" ht="15" hidden="false" customHeight="false" outlineLevel="0" collapsed="false">
      <c r="A269" s="422" t="s">
        <v>704</v>
      </c>
      <c r="B269" s="420" t="n">
        <v>201.39</v>
      </c>
      <c r="C269" s="420" t="n">
        <v>201.39</v>
      </c>
      <c r="D269" s="420" t="n">
        <v>386.58</v>
      </c>
      <c r="E269" s="420" t="n">
        <v>398.6</v>
      </c>
      <c r="F269" s="420" t="n">
        <v>434.57</v>
      </c>
      <c r="G269" s="420" t="n">
        <v>457.19</v>
      </c>
      <c r="H269" s="420" t="n">
        <v>498.17</v>
      </c>
      <c r="I269" s="420" t="n">
        <v>459.95</v>
      </c>
      <c r="J269" s="420" t="n">
        <v>463.58</v>
      </c>
      <c r="K269" s="420" t="n">
        <v>467.46</v>
      </c>
      <c r="L269" s="420" t="n">
        <v>451.52</v>
      </c>
      <c r="M269" s="420" t="n">
        <v>442.76</v>
      </c>
      <c r="N269" s="420" t="n">
        <v>443.19</v>
      </c>
      <c r="O269" s="420" t="n">
        <v>449.07</v>
      </c>
      <c r="P269" s="420" t="n">
        <v>445.2</v>
      </c>
      <c r="Q269" s="420" t="n">
        <v>441.28</v>
      </c>
      <c r="R269" s="420" t="n">
        <v>445.98</v>
      </c>
      <c r="S269" s="420" t="n">
        <v>445.37</v>
      </c>
      <c r="T269" s="420" t="n">
        <v>449.91</v>
      </c>
      <c r="U269" s="420" t="n">
        <v>444.34</v>
      </c>
      <c r="V269" s="420" t="n">
        <v>444.42</v>
      </c>
      <c r="W269" s="420" t="n">
        <v>446.69</v>
      </c>
      <c r="X269" s="420" t="n">
        <v>448.2</v>
      </c>
      <c r="Y269" s="420" t="n">
        <v>434.53</v>
      </c>
      <c r="Z269" s="420" t="n">
        <v>420.67</v>
      </c>
      <c r="AA269" s="420" t="n">
        <v>417.98</v>
      </c>
      <c r="AB269" s="420" t="n">
        <v>422.89</v>
      </c>
      <c r="AC269" s="420" t="n">
        <v>413.96</v>
      </c>
      <c r="AD269" s="420" t="n">
        <v>414.54</v>
      </c>
      <c r="AE269" s="420" t="n">
        <v>416.68</v>
      </c>
      <c r="AF269" s="420" t="n">
        <v>502.77</v>
      </c>
      <c r="AG269" s="420" t="n">
        <v>406.39</v>
      </c>
      <c r="AH269" s="420" t="n">
        <v>412.84</v>
      </c>
      <c r="AI269" s="420" t="n">
        <v>421.6</v>
      </c>
      <c r="AJ269" s="420" t="n">
        <v>412.76</v>
      </c>
      <c r="AK269" s="420" t="n">
        <v>411.31</v>
      </c>
      <c r="AL269" s="420" t="n">
        <v>412.37</v>
      </c>
      <c r="AM269" s="420" t="n">
        <v>415.96</v>
      </c>
      <c r="AN269" s="420" t="n">
        <v>412.4</v>
      </c>
      <c r="AO269" s="420" t="n">
        <v>416.01</v>
      </c>
      <c r="AP269" s="420" t="n">
        <v>409.29</v>
      </c>
      <c r="AQ269" s="420" t="n">
        <v>416.27</v>
      </c>
      <c r="AR269" s="420" t="n">
        <v>415.51</v>
      </c>
      <c r="AS269" s="420" t="n">
        <v>422.95</v>
      </c>
      <c r="AT269" s="420" t="n">
        <v>436.77</v>
      </c>
      <c r="AU269" s="420" t="n">
        <v>452.09</v>
      </c>
      <c r="AV269" s="420" t="n">
        <v>448.4</v>
      </c>
      <c r="AW269" s="420" t="n">
        <v>464.9</v>
      </c>
      <c r="AX269" s="420" t="n">
        <v>471.67</v>
      </c>
      <c r="AY269" s="420" t="n">
        <v>461.58</v>
      </c>
      <c r="AZ269" s="420" t="n">
        <v>454.55</v>
      </c>
      <c r="BA269" s="420" t="n">
        <v>455.4</v>
      </c>
      <c r="BB269" s="420" t="n">
        <v>455.62</v>
      </c>
      <c r="BC269" s="420" t="n">
        <v>451.66</v>
      </c>
      <c r="BD269" s="420" t="n">
        <v>452.41</v>
      </c>
      <c r="BE269" s="420" t="n">
        <v>456.77</v>
      </c>
      <c r="BF269" s="420" t="n">
        <v>471.81</v>
      </c>
      <c r="BG269" s="420" t="n">
        <v>465.74</v>
      </c>
      <c r="BH269" s="420" t="n">
        <v>469.1</v>
      </c>
      <c r="BI269" s="420" t="n">
        <v>479.2409</v>
      </c>
      <c r="BJ269" s="420" t="n">
        <v>488.13</v>
      </c>
      <c r="BK269" s="420" t="n">
        <v>486.7</v>
      </c>
      <c r="BL269" s="420" t="n">
        <v>492.1791</v>
      </c>
      <c r="BM269" s="420" t="n">
        <v>493.11</v>
      </c>
      <c r="BN269" s="420" t="n">
        <v>500.97</v>
      </c>
      <c r="BO269" s="420" t="n">
        <v>519.2685</v>
      </c>
      <c r="BP269" s="420" t="n">
        <v>519.27</v>
      </c>
      <c r="BQ269" s="420" t="n">
        <v>520.21</v>
      </c>
      <c r="BR269" s="420" t="n">
        <v>535.23</v>
      </c>
      <c r="BS269" s="420" t="n">
        <v>535.23</v>
      </c>
      <c r="BT269" s="420" t="n">
        <v>538.64</v>
      </c>
      <c r="BU269" s="420" t="n">
        <v>560.665</v>
      </c>
      <c r="BV269" s="420" t="n">
        <v>559.1796</v>
      </c>
      <c r="BW269" s="420" t="n">
        <v>559.7863</v>
      </c>
      <c r="BX269" s="420" t="n">
        <v>549.4215</v>
      </c>
      <c r="BY269" s="420" t="n">
        <v>557.1774</v>
      </c>
      <c r="BZ269" s="420" t="n">
        <v>552.5697</v>
      </c>
      <c r="CA269" s="420" t="n">
        <v>551.9494</v>
      </c>
      <c r="CB269" s="420" t="n">
        <v>555.9005</v>
      </c>
      <c r="CC269" s="420" t="n">
        <v>567.575</v>
      </c>
      <c r="CD269" s="420" t="n">
        <v>579.3568</v>
      </c>
      <c r="CE269" s="420" t="n">
        <v>578.0365</v>
      </c>
      <c r="CF269" s="420" t="n">
        <v>579.2786</v>
      </c>
      <c r="CG269" s="420" t="n">
        <v>572.8384</v>
      </c>
      <c r="CH269" s="420" t="n">
        <v>568.7663</v>
      </c>
      <c r="CI269" s="420" t="n">
        <v>571.1595</v>
      </c>
      <c r="CJ269" s="420" t="n">
        <v>573.3082</v>
      </c>
      <c r="CK269" s="420" t="n">
        <v>587.1862</v>
      </c>
      <c r="CL269" s="420" t="n">
        <v>600.4748</v>
      </c>
      <c r="CM269" s="420" t="n">
        <v>617.7476</v>
      </c>
      <c r="CN269" s="420" t="n">
        <v>625.7698</v>
      </c>
      <c r="CO269" s="420" t="n">
        <v>640.3757</v>
      </c>
      <c r="CP269" s="420" t="n">
        <v>639.3562</v>
      </c>
      <c r="CQ269" s="420" t="n">
        <v>645.1591</v>
      </c>
      <c r="CR269" s="420" t="n">
        <v>662.2966</v>
      </c>
      <c r="CS269" s="420" t="n">
        <v>688.6993</v>
      </c>
      <c r="CT269" s="420" t="n">
        <v>700.0248</v>
      </c>
      <c r="CU269" s="420" t="n">
        <v>698.6597</v>
      </c>
      <c r="CV269" s="420" t="n">
        <v>697.0574</v>
      </c>
      <c r="CW269" s="420" t="n">
        <v>712.0854</v>
      </c>
      <c r="CX269" s="420" t="n">
        <v>739.5839</v>
      </c>
      <c r="CY269" s="420" t="n">
        <v>743.351</v>
      </c>
      <c r="CZ269" s="420" t="n">
        <v>752.1065</v>
      </c>
      <c r="DA269" s="420" t="n">
        <v>752.6509</v>
      </c>
      <c r="DB269" s="420" t="n">
        <v>781.5146</v>
      </c>
      <c r="DC269" s="420" t="n">
        <v>799.7236</v>
      </c>
      <c r="DD269" s="420" t="n">
        <v>812.3714</v>
      </c>
      <c r="DE269" s="420" t="n">
        <v>849.0655</v>
      </c>
      <c r="DF269" s="420" t="n">
        <v>855.6832</v>
      </c>
      <c r="DG269" s="420" t="n">
        <v>860.9687</v>
      </c>
      <c r="DH269" s="420" t="n">
        <v>850.6722</v>
      </c>
      <c r="DI269" s="420" t="n">
        <v>832.3737</v>
      </c>
      <c r="DJ269" s="420" t="n">
        <v>838.6023</v>
      </c>
      <c r="DK269" s="420" t="n">
        <v>850.2892</v>
      </c>
      <c r="DL269" s="420" t="n">
        <v>841.8707</v>
      </c>
      <c r="DM269" s="420" t="n">
        <v>842.1073</v>
      </c>
      <c r="DN269" s="420" t="n">
        <v>842.468</v>
      </c>
      <c r="DO269" s="420" t="n">
        <v>853.1087</v>
      </c>
      <c r="DP269" s="420" t="n">
        <v>873.4938</v>
      </c>
      <c r="DQ269" s="420" t="n">
        <v>878.3496</v>
      </c>
      <c r="DR269" s="420" t="n">
        <v>859.2969</v>
      </c>
      <c r="DS269" s="420" t="n">
        <v>860.9352</v>
      </c>
      <c r="DT269" s="420" t="n">
        <v>846.0362</v>
      </c>
      <c r="DU269" s="420" t="n">
        <v>847.2841</v>
      </c>
      <c r="DV269" s="420" t="n">
        <v>828.0162</v>
      </c>
      <c r="DW269" s="420" t="n">
        <v>813.8387</v>
      </c>
      <c r="DX269" s="420" t="n">
        <v>803.3457</v>
      </c>
      <c r="DY269" s="420" t="n">
        <v>812.4514</v>
      </c>
      <c r="DZ269" s="420" t="n">
        <v>804.5575</v>
      </c>
      <c r="EA269" s="420" t="n">
        <v>803.4094</v>
      </c>
      <c r="EB269" s="420" t="n">
        <v>788.3022</v>
      </c>
      <c r="EC269" s="420" t="n">
        <v>791.3748</v>
      </c>
      <c r="ED269" s="420" t="n">
        <v>800.821</v>
      </c>
      <c r="EE269" s="420" t="n">
        <v>794.2899</v>
      </c>
      <c r="EF269" s="420" t="n">
        <v>797.0732</v>
      </c>
      <c r="EG269" s="420" t="n">
        <v>809.8622</v>
      </c>
      <c r="EH269" s="420" t="n">
        <v>822.4669</v>
      </c>
      <c r="EI269" s="420" t="n">
        <v>811.6737</v>
      </c>
      <c r="EJ269" s="420" t="n">
        <v>818.5772</v>
      </c>
      <c r="EK269" s="420" t="n">
        <v>819.8376</v>
      </c>
      <c r="EL269" s="420" t="n">
        <v>813.5943</v>
      </c>
      <c r="EM269" s="420" t="n">
        <v>816.218065</v>
      </c>
      <c r="EN269" s="420" t="n">
        <v>829.3072</v>
      </c>
      <c r="EO269" s="420" t="n">
        <v>824.710072</v>
      </c>
      <c r="EP269" s="420" t="n">
        <v>819.5063</v>
      </c>
      <c r="EQ269" s="420" t="n">
        <v>824.567733</v>
      </c>
      <c r="ER269" s="420" t="n">
        <v>826.9432</v>
      </c>
      <c r="ES269" s="420" t="n">
        <v>833.2052</v>
      </c>
      <c r="ET269" s="420" t="n">
        <v>827.0762</v>
      </c>
      <c r="EU269" s="420" t="n">
        <v>829.6562</v>
      </c>
      <c r="EV269" s="420" t="n">
        <v>841.5559</v>
      </c>
      <c r="EW269" s="420" t="n">
        <v>838.5989</v>
      </c>
      <c r="EX269" s="420" t="n">
        <v>849.8395</v>
      </c>
      <c r="EY269" s="420" t="n">
        <v>856.3719</v>
      </c>
      <c r="EZ269" s="420" t="n">
        <v>866.868</v>
      </c>
      <c r="FA269" s="420" t="n">
        <v>859.0408</v>
      </c>
      <c r="FB269" s="420" t="n">
        <v>864.1427</v>
      </c>
      <c r="FC269" s="420" t="n">
        <v>872.1624</v>
      </c>
      <c r="FD269" s="420" t="n">
        <v>895.5782</v>
      </c>
      <c r="FE269" s="420" t="n">
        <v>883.644</v>
      </c>
      <c r="FF269" s="420" t="n">
        <v>881.2577</v>
      </c>
      <c r="FG269" s="420" t="n">
        <v>886.0326</v>
      </c>
      <c r="FH269" s="420" t="n">
        <v>884.2275</v>
      </c>
      <c r="FI269" s="420" t="n">
        <v>862.6566</v>
      </c>
      <c r="FJ269" s="420" t="n">
        <v>857.8398</v>
      </c>
      <c r="FK269" s="420" t="n">
        <v>830.1777</v>
      </c>
      <c r="FL269" s="420" t="n">
        <v>827.0568</v>
      </c>
      <c r="FM269" s="420" t="n">
        <v>865.0677</v>
      </c>
      <c r="FN269" s="420" t="n">
        <v>851.7323</v>
      </c>
      <c r="FO269" s="420" t="n">
        <v>835.5779</v>
      </c>
      <c r="FP269" s="420" t="n">
        <v>848.0402</v>
      </c>
      <c r="FQ269" s="420" t="n">
        <v>851.1653</v>
      </c>
      <c r="FR269" s="420" t="n">
        <v>870.6021</v>
      </c>
      <c r="FS269" s="420" t="n">
        <v>881.5912</v>
      </c>
      <c r="FT269" s="420" t="n">
        <v>882.6671</v>
      </c>
      <c r="FU269" s="420" t="n">
        <v>888.475</v>
      </c>
      <c r="FV269" s="420" t="n">
        <v>897.1062</v>
      </c>
      <c r="FW269" s="420" t="n">
        <v>902.565</v>
      </c>
      <c r="FX269" s="420" t="n">
        <v>915.74</v>
      </c>
      <c r="FY269" s="420" t="n">
        <v>892.2655</v>
      </c>
      <c r="FZ269" s="420" t="n">
        <v>891.8844</v>
      </c>
      <c r="GA269" s="420" t="n">
        <v>875.3931</v>
      </c>
      <c r="GB269" s="420" t="n">
        <v>871.5582</v>
      </c>
      <c r="GC269" s="420" t="n">
        <v>869.384</v>
      </c>
      <c r="GD269" s="420" t="n">
        <v>586.246</v>
      </c>
      <c r="GE269" s="420" t="n">
        <v>868.6713</v>
      </c>
      <c r="GF269" s="420" t="n">
        <v>895.9999</v>
      </c>
      <c r="GG269" s="420" t="n">
        <v>895.9999</v>
      </c>
      <c r="GH269" s="420" t="n">
        <v>915.7667</v>
      </c>
      <c r="GI269" s="420" t="n">
        <v>928.1011</v>
      </c>
      <c r="GJ269" s="420" t="n">
        <v>908.1257</v>
      </c>
      <c r="GK269" s="420" t="n">
        <v>911.4024</v>
      </c>
      <c r="GL269" s="420" t="n">
        <v>936.3053</v>
      </c>
      <c r="GM269" s="420" t="n">
        <v>938.0165</v>
      </c>
      <c r="GN269" s="420" t="n">
        <v>938.0165</v>
      </c>
      <c r="GO269" s="420" t="n">
        <v>971.8435</v>
      </c>
      <c r="GP269" s="420" t="n">
        <v>951.4338</v>
      </c>
      <c r="GQ269" s="420" t="n">
        <v>960.8721</v>
      </c>
      <c r="GR269" s="420" t="n">
        <v>960.0812</v>
      </c>
      <c r="GS269" s="420" t="n">
        <v>966.0286</v>
      </c>
      <c r="GT269" s="420" t="n">
        <v>942.7607</v>
      </c>
      <c r="GU269" s="420" t="n">
        <v>959.7549</v>
      </c>
      <c r="GV269" s="420" t="n">
        <v>938.7868</v>
      </c>
      <c r="GW269" s="420" t="n">
        <v>927.2597</v>
      </c>
      <c r="GX269" s="420" t="n">
        <v>938.8687</v>
      </c>
      <c r="GY269" s="420" t="n">
        <v>941.8043</v>
      </c>
      <c r="GZ269" s="420" t="n">
        <v>936.7241</v>
      </c>
      <c r="HA269" s="420" t="n">
        <v>941.8281</v>
      </c>
      <c r="HB269" s="420" t="n">
        <v>923.0066</v>
      </c>
      <c r="HC269" s="420" t="n">
        <v>926.9836</v>
      </c>
      <c r="HD269" s="420" t="n">
        <v>926.9622</v>
      </c>
      <c r="HE269" s="420" t="n">
        <v>936.0872</v>
      </c>
      <c r="HF269" s="420" t="n">
        <v>960.8272</v>
      </c>
      <c r="HG269" s="420" t="n">
        <v>965.5306</v>
      </c>
      <c r="HH269" s="420" t="n">
        <v>965.503</v>
      </c>
      <c r="HI269" s="420" t="n">
        <v>965.503</v>
      </c>
      <c r="HJ269" s="420" t="n">
        <v>968.217</v>
      </c>
      <c r="HK269" s="420" t="n">
        <v>955.4745</v>
      </c>
      <c r="HL269" s="420" t="n">
        <v>945.4928</v>
      </c>
      <c r="HM269" s="420" t="n">
        <v>956.3008</v>
      </c>
      <c r="HN269" s="420" t="n">
        <v>950.3976</v>
      </c>
      <c r="HO269" s="420" t="n">
        <v>958.4684</v>
      </c>
      <c r="HP269" s="420" t="n">
        <v>973.2146</v>
      </c>
      <c r="HQ269" s="420" t="n">
        <v>976.7198</v>
      </c>
      <c r="HR269" s="420" t="n">
        <v>996.8996</v>
      </c>
      <c r="HS269" s="420" t="n">
        <v>1011.385126</v>
      </c>
      <c r="HT269" s="420" t="n">
        <v>1010.503559</v>
      </c>
      <c r="HU269" s="420" t="n">
        <v>1018.457888</v>
      </c>
      <c r="HV269" s="420" t="n">
        <v>1020.386223</v>
      </c>
      <c r="HW269" s="420" t="n">
        <v>1028.555</v>
      </c>
      <c r="HX269" s="420" t="n">
        <v>1033.74955</v>
      </c>
      <c r="HY269" s="420" t="n">
        <v>1052.683421</v>
      </c>
      <c r="HZ269" s="420" t="n">
        <v>1052.683421</v>
      </c>
      <c r="IA269" s="420" t="n">
        <v>1049.86</v>
      </c>
      <c r="IB269" s="420" t="n">
        <v>1047.998261</v>
      </c>
      <c r="IC269" s="420" t="n">
        <v>1039.134729</v>
      </c>
      <c r="ID269" s="420" t="n">
        <v>1021.662479</v>
      </c>
      <c r="IE269" s="420" t="n">
        <v>1021.180071</v>
      </c>
      <c r="IF269" s="420" t="n">
        <v>1011.602556</v>
      </c>
      <c r="IG269" s="420" t="n">
        <v>1004.085904</v>
      </c>
      <c r="IH269" s="420" t="n">
        <v>986.681928</v>
      </c>
      <c r="II269" s="420" t="n">
        <v>990.510848</v>
      </c>
      <c r="IJ269" s="420" t="n">
        <v>977.997057</v>
      </c>
      <c r="IK269" s="420" t="n">
        <v>997.064597</v>
      </c>
      <c r="IL269" s="420" t="n">
        <v>992.4649825</v>
      </c>
      <c r="IM269" s="420" t="n">
        <v>1012.508647</v>
      </c>
      <c r="IN269" s="420" t="n">
        <v>1008.453575</v>
      </c>
      <c r="IO269" s="420" t="n">
        <v>1022.115041</v>
      </c>
      <c r="IP269" s="420" t="n">
        <v>1026.684868</v>
      </c>
      <c r="IQ269" s="420" t="n">
        <v>1026.633805</v>
      </c>
      <c r="IR269" s="420" t="n">
        <v>1018.564663</v>
      </c>
      <c r="IS269" s="420" t="n">
        <v>1036.98221</v>
      </c>
      <c r="IT269" s="420" t="n">
        <v>1042.864444</v>
      </c>
      <c r="IU269" s="420" t="n">
        <v>1054.581923</v>
      </c>
      <c r="IV269" s="420" t="n">
        <v>1080.21009</v>
      </c>
      <c r="IW269" s="420" t="n">
        <v>1096.381746</v>
      </c>
      <c r="IX269" s="420" t="n">
        <v>1091.11</v>
      </c>
      <c r="IY269" s="420" t="n">
        <v>1093.555547</v>
      </c>
      <c r="IZ269" s="420" t="n">
        <v>1104.26</v>
      </c>
      <c r="JA269" s="420" t="n">
        <v>1126.05</v>
      </c>
      <c r="JB269" s="420" t="n">
        <v>1132.8</v>
      </c>
      <c r="JC269" s="420" t="n">
        <v>1126.806424</v>
      </c>
      <c r="JD269" s="420" t="n">
        <v>1106.391861</v>
      </c>
      <c r="JE269" s="420" t="n">
        <v>1101.2</v>
      </c>
      <c r="JF269" s="420" t="n">
        <v>1115.07</v>
      </c>
      <c r="JG269" s="420" t="n">
        <v>1114.57</v>
      </c>
      <c r="JH269" s="420" t="n">
        <v>1120.66</v>
      </c>
      <c r="JI269" s="420" t="n">
        <v>1132.11</v>
      </c>
      <c r="JJ269" s="420" t="n">
        <v>1143.09</v>
      </c>
      <c r="JK269" s="420" t="n">
        <v>1154.530457</v>
      </c>
      <c r="JL269" s="420" t="n">
        <v>1169.45</v>
      </c>
      <c r="JM269" s="420" t="n">
        <v>1183.93</v>
      </c>
      <c r="JN269" s="420" t="n">
        <v>1182.61</v>
      </c>
      <c r="JO269" s="420" t="n">
        <v>1179.52</v>
      </c>
      <c r="JP269" s="420" t="n">
        <v>1194.367144</v>
      </c>
      <c r="JQ269" s="420" t="n">
        <v>1200.488083</v>
      </c>
      <c r="JR269" s="420" t="n">
        <v>1233.370253</v>
      </c>
      <c r="JS269" s="420" t="n">
        <v>1233.640243</v>
      </c>
      <c r="JT269" s="420" t="n">
        <v>1242.84076</v>
      </c>
      <c r="JU269" s="420" t="n">
        <v>1229.29212</v>
      </c>
      <c r="JV269" s="420" t="n">
        <v>1215.768301</v>
      </c>
      <c r="JW269" s="420" t="n">
        <v>1207.900764</v>
      </c>
      <c r="JX269" s="420" t="n">
        <v>1210.559906</v>
      </c>
      <c r="JY269" s="420" t="n">
        <v>1214.319488</v>
      </c>
      <c r="JZ269" s="420" t="n">
        <v>1218.735831</v>
      </c>
      <c r="KA269" s="420" t="n">
        <v>1207.147727</v>
      </c>
      <c r="KB269" s="420" t="n">
        <v>1207.147727</v>
      </c>
      <c r="KC269" s="420" t="n">
        <v>1222.644705</v>
      </c>
      <c r="KD269" s="420" t="n">
        <v>1233.029568</v>
      </c>
      <c r="KE269" s="420" t="n">
        <v>1237.900209</v>
      </c>
      <c r="KF269" s="420" t="n">
        <v>1233.813995</v>
      </c>
      <c r="KG269" s="420" t="n">
        <v>1232.6489</v>
      </c>
      <c r="KH269" s="420" t="n">
        <v>1231.898833</v>
      </c>
      <c r="KI269" s="420" t="n">
        <v>1248.722674</v>
      </c>
      <c r="KJ269" s="420" t="n">
        <v>1241.022581</v>
      </c>
      <c r="KK269" s="420" t="n">
        <v>1240.9</v>
      </c>
      <c r="KL269" s="420" t="n">
        <v>1241.177051</v>
      </c>
      <c r="KM269" s="420" t="n">
        <v>1258.316341</v>
      </c>
      <c r="KN269" s="420" t="n">
        <v>1260.845207</v>
      </c>
      <c r="KO269" s="420" t="n">
        <v>1276.754909</v>
      </c>
      <c r="KP269" s="420" t="n">
        <v>1274.62</v>
      </c>
      <c r="KQ269" s="420" t="n">
        <v>1272.689065</v>
      </c>
      <c r="KR269" s="420" t="n">
        <v>1275.567473</v>
      </c>
      <c r="KS269" s="420" t="n">
        <v>1270.785671</v>
      </c>
      <c r="KT269" s="420" t="n">
        <v>1274.82142</v>
      </c>
      <c r="KU269" s="420" t="n">
        <v>1290.71134</v>
      </c>
      <c r="KV269" s="420" t="n">
        <v>1327.565802</v>
      </c>
      <c r="KW269" s="420" t="n">
        <v>1347.338996</v>
      </c>
      <c r="KX269" s="420" t="n">
        <v>1346.498513</v>
      </c>
      <c r="KY269" s="420" t="n">
        <v>1360.112883</v>
      </c>
      <c r="KZ269" s="420" t="n">
        <v>1384.108481</v>
      </c>
      <c r="LA269" s="420" t="n">
        <v>1400.627593</v>
      </c>
      <c r="LB269" s="420" t="n">
        <v>1403.414864</v>
      </c>
      <c r="LC269" s="420" t="n">
        <v>1413.325202</v>
      </c>
      <c r="LD269" s="420" t="n">
        <v>1387.535161</v>
      </c>
      <c r="LE269" s="420" t="n">
        <v>1412.054323</v>
      </c>
      <c r="LF269" s="420" t="n">
        <v>1420.756819</v>
      </c>
      <c r="LG269" s="420" t="n">
        <v>1408.441332</v>
      </c>
      <c r="LH269" s="420" t="n">
        <v>1413.231523</v>
      </c>
      <c r="LI269" s="420" t="n">
        <v>1412.955535</v>
      </c>
      <c r="LJ269" s="420" t="n">
        <v>1410.049669</v>
      </c>
      <c r="LK269" s="420" t="n">
        <v>1417.051332</v>
      </c>
      <c r="LL269" s="420" t="n">
        <v>1407.049084</v>
      </c>
      <c r="LM269" s="420" t="n">
        <v>1413.050952</v>
      </c>
      <c r="LN269" s="420" t="n">
        <v>1409.457319</v>
      </c>
      <c r="LO269" s="420" t="n">
        <v>1415.839145</v>
      </c>
      <c r="LP269" s="420" t="n">
        <v>1409.012592</v>
      </c>
      <c r="LQ269" s="420" t="n">
        <v>1366.78007</v>
      </c>
      <c r="LR269" s="420" t="n">
        <v>1379.057414</v>
      </c>
      <c r="LS269" s="420" t="n">
        <v>1365.512109</v>
      </c>
      <c r="LT269" s="420" t="n">
        <v>1354.873944</v>
      </c>
      <c r="LU269" s="420" t="n">
        <v>1349.640931</v>
      </c>
      <c r="LV269" s="420" t="n">
        <v>1329.376114</v>
      </c>
      <c r="LW269" s="420" t="n">
        <v>1348.191676</v>
      </c>
      <c r="LX269" s="420" t="n">
        <v>1389.993014</v>
      </c>
      <c r="LY269" s="420" t="n">
        <v>1424.951169</v>
      </c>
      <c r="LZ269" s="420" t="n">
        <v>1464.915319</v>
      </c>
      <c r="MA269" s="420" t="n">
        <v>1447.072611</v>
      </c>
      <c r="MB269" s="420" t="n">
        <v>1485.141878</v>
      </c>
      <c r="MC269" s="420" t="n">
        <v>1507.17111</v>
      </c>
      <c r="MD269" s="420" t="n">
        <v>1505.992664</v>
      </c>
      <c r="ME269" s="420"/>
      <c r="MF269" s="420"/>
      <c r="MG269" s="420"/>
      <c r="MH269" s="420"/>
      <c r="MI269" s="420"/>
      <c r="MJ269" s="420"/>
      <c r="MK269" s="420"/>
      <c r="ML269" s="420"/>
      <c r="MM269" s="420"/>
      <c r="MN269" s="420"/>
      <c r="MO269" s="420"/>
      <c r="MP269" s="420"/>
      <c r="MQ269" s="420"/>
      <c r="MR269" s="420"/>
      <c r="MS269" s="420"/>
      <c r="MT269" s="420"/>
      <c r="MU269" s="420"/>
      <c r="MV269" s="420"/>
      <c r="MW269" s="420"/>
    </row>
    <row r="270" customFormat="false" ht="15" hidden="false" customHeight="false" outlineLevel="0" collapsed="false">
      <c r="A270" s="428" t="s">
        <v>873</v>
      </c>
      <c r="B270" s="420"/>
      <c r="C270" s="420"/>
      <c r="D270" s="420"/>
      <c r="E270" s="420"/>
      <c r="F270" s="420"/>
      <c r="G270" s="420"/>
      <c r="H270" s="420"/>
      <c r="I270" s="420"/>
      <c r="J270" s="420"/>
      <c r="K270" s="420"/>
      <c r="L270" s="420"/>
      <c r="M270" s="420"/>
      <c r="N270" s="420"/>
      <c r="O270" s="420"/>
      <c r="P270" s="420"/>
      <c r="Q270" s="420"/>
      <c r="R270" s="420"/>
      <c r="S270" s="420"/>
      <c r="T270" s="420"/>
      <c r="U270" s="420"/>
      <c r="V270" s="420"/>
      <c r="W270" s="420"/>
      <c r="X270" s="420"/>
      <c r="Y270" s="420"/>
      <c r="Z270" s="420"/>
      <c r="AA270" s="420"/>
      <c r="AB270" s="420"/>
      <c r="AC270" s="420"/>
      <c r="AD270" s="420"/>
      <c r="AE270" s="420"/>
      <c r="AF270" s="420"/>
      <c r="AG270" s="420"/>
      <c r="AH270" s="420"/>
      <c r="AI270" s="420"/>
      <c r="AJ270" s="420"/>
      <c r="AK270" s="420"/>
      <c r="AL270" s="420"/>
      <c r="AM270" s="420"/>
      <c r="AN270" s="420"/>
      <c r="AO270" s="420"/>
      <c r="AP270" s="420"/>
      <c r="AQ270" s="420"/>
      <c r="AR270" s="420"/>
      <c r="AS270" s="420"/>
      <c r="AT270" s="420"/>
      <c r="AU270" s="420"/>
      <c r="AV270" s="420"/>
      <c r="AW270" s="420"/>
      <c r="AX270" s="420"/>
      <c r="AY270" s="420"/>
      <c r="AZ270" s="420"/>
      <c r="BA270" s="420"/>
      <c r="BB270" s="420"/>
      <c r="BC270" s="420"/>
      <c r="BD270" s="420"/>
      <c r="BE270" s="420"/>
      <c r="BF270" s="420"/>
      <c r="BG270" s="420"/>
      <c r="BH270" s="420"/>
      <c r="BI270" s="420"/>
      <c r="BJ270" s="420"/>
      <c r="BK270" s="420"/>
      <c r="BL270" s="420"/>
      <c r="BM270" s="420"/>
      <c r="BN270" s="420"/>
      <c r="BO270" s="420"/>
      <c r="BP270" s="420"/>
      <c r="BQ270" s="420"/>
      <c r="BR270" s="420"/>
      <c r="BS270" s="420"/>
      <c r="BT270" s="420"/>
      <c r="BU270" s="420"/>
      <c r="BV270" s="420"/>
      <c r="BW270" s="420"/>
      <c r="BX270" s="420"/>
      <c r="BY270" s="420"/>
      <c r="BZ270" s="420"/>
      <c r="CA270" s="420"/>
      <c r="CB270" s="420"/>
      <c r="CC270" s="420"/>
      <c r="CD270" s="420"/>
      <c r="CE270" s="420"/>
      <c r="CF270" s="420"/>
      <c r="CG270" s="420"/>
      <c r="CH270" s="420"/>
      <c r="CI270" s="420"/>
      <c r="CJ270" s="420"/>
      <c r="CK270" s="420"/>
      <c r="CL270" s="420"/>
      <c r="CM270" s="420"/>
      <c r="CN270" s="420"/>
      <c r="CO270" s="420"/>
      <c r="CP270" s="420"/>
      <c r="CQ270" s="420"/>
      <c r="CR270" s="420"/>
      <c r="CS270" s="420"/>
      <c r="CT270" s="420"/>
      <c r="CU270" s="420"/>
      <c r="CV270" s="420"/>
      <c r="CW270" s="420"/>
      <c r="CX270" s="420"/>
      <c r="CY270" s="420"/>
      <c r="CZ270" s="420"/>
      <c r="DA270" s="420"/>
      <c r="DB270" s="420"/>
      <c r="DC270" s="420"/>
      <c r="DD270" s="420"/>
      <c r="DE270" s="420"/>
      <c r="DF270" s="420"/>
      <c r="DG270" s="420"/>
      <c r="DH270" s="420"/>
      <c r="DI270" s="420"/>
      <c r="DJ270" s="420"/>
      <c r="DK270" s="420"/>
      <c r="DL270" s="420"/>
      <c r="DM270" s="420"/>
      <c r="DN270" s="420"/>
      <c r="DO270" s="420"/>
      <c r="DP270" s="420"/>
      <c r="DQ270" s="420"/>
      <c r="DR270" s="420"/>
      <c r="DS270" s="420"/>
      <c r="DT270" s="420"/>
      <c r="DU270" s="420"/>
      <c r="DV270" s="420"/>
      <c r="DW270" s="420"/>
      <c r="DX270" s="420"/>
      <c r="DY270" s="420"/>
      <c r="DZ270" s="420"/>
      <c r="EA270" s="420"/>
      <c r="EB270" s="420"/>
      <c r="EC270" s="420"/>
      <c r="ED270" s="420"/>
      <c r="EE270" s="420"/>
      <c r="EF270" s="420"/>
      <c r="EG270" s="420"/>
      <c r="EH270" s="420"/>
      <c r="EI270" s="420"/>
      <c r="EJ270" s="420"/>
      <c r="EK270" s="420"/>
      <c r="EL270" s="420"/>
      <c r="EM270" s="420"/>
      <c r="EN270" s="420"/>
      <c r="EO270" s="420"/>
      <c r="EP270" s="420"/>
      <c r="EQ270" s="420"/>
      <c r="ER270" s="420"/>
      <c r="ES270" s="420"/>
      <c r="ET270" s="420"/>
      <c r="EU270" s="420"/>
      <c r="EV270" s="420"/>
      <c r="EW270" s="420"/>
      <c r="EX270" s="420"/>
      <c r="EY270" s="420"/>
      <c r="EZ270" s="420"/>
      <c r="FA270" s="420"/>
      <c r="FB270" s="420"/>
      <c r="FC270" s="420"/>
      <c r="FD270" s="420"/>
      <c r="FE270" s="420"/>
      <c r="FF270" s="420"/>
      <c r="FG270" s="420"/>
      <c r="FH270" s="420"/>
      <c r="FI270" s="420"/>
      <c r="FJ270" s="420"/>
      <c r="FK270" s="420"/>
      <c r="FL270" s="420"/>
      <c r="FM270" s="420"/>
      <c r="FN270" s="420"/>
      <c r="FO270" s="420"/>
      <c r="FP270" s="420"/>
      <c r="FQ270" s="420"/>
      <c r="FR270" s="420"/>
      <c r="FS270" s="420"/>
      <c r="FT270" s="420"/>
      <c r="FU270" s="420"/>
      <c r="FV270" s="420"/>
      <c r="FW270" s="420"/>
      <c r="FX270" s="420"/>
      <c r="FY270" s="420"/>
      <c r="FZ270" s="420"/>
      <c r="GA270" s="420"/>
      <c r="GB270" s="420"/>
      <c r="GC270" s="420"/>
      <c r="GD270" s="420"/>
      <c r="GE270" s="420"/>
      <c r="GF270" s="420"/>
      <c r="GG270" s="420"/>
      <c r="GH270" s="420"/>
      <c r="GI270" s="420"/>
      <c r="GJ270" s="420"/>
      <c r="GK270" s="420"/>
      <c r="GL270" s="420"/>
      <c r="GM270" s="420"/>
      <c r="GN270" s="420"/>
      <c r="GO270" s="420"/>
      <c r="GP270" s="420"/>
      <c r="GQ270" s="420"/>
      <c r="GR270" s="420"/>
      <c r="GS270" s="420"/>
      <c r="GT270" s="420"/>
      <c r="GU270" s="420"/>
      <c r="GV270" s="420"/>
      <c r="GW270" s="420"/>
      <c r="GX270" s="420"/>
      <c r="GY270" s="420"/>
      <c r="GZ270" s="420"/>
      <c r="HA270" s="420"/>
      <c r="HB270" s="420"/>
      <c r="HC270" s="420"/>
      <c r="HD270" s="420"/>
      <c r="HE270" s="420"/>
      <c r="HF270" s="420"/>
      <c r="HG270" s="420"/>
      <c r="HH270" s="420"/>
      <c r="HI270" s="420"/>
      <c r="HJ270" s="420"/>
      <c r="HK270" s="420"/>
      <c r="HL270" s="420"/>
      <c r="HM270" s="420"/>
      <c r="HN270" s="420"/>
      <c r="HO270" s="420"/>
      <c r="HP270" s="420"/>
      <c r="HQ270" s="420"/>
      <c r="HR270" s="420"/>
      <c r="HS270" s="420"/>
      <c r="HT270" s="420"/>
      <c r="HU270" s="420"/>
      <c r="HV270" s="420"/>
      <c r="HW270" s="420"/>
      <c r="HX270" s="420"/>
      <c r="HY270" s="420"/>
      <c r="HZ270" s="420"/>
      <c r="IA270" s="420"/>
      <c r="IB270" s="420"/>
      <c r="IC270" s="420"/>
      <c r="ID270" s="420"/>
      <c r="IE270" s="420"/>
      <c r="IF270" s="420"/>
      <c r="IG270" s="420"/>
      <c r="IH270" s="420"/>
      <c r="II270" s="420"/>
      <c r="IJ270" s="420"/>
      <c r="IK270" s="420"/>
      <c r="IL270" s="420"/>
      <c r="IM270" s="420"/>
      <c r="IN270" s="420"/>
      <c r="IO270" s="420"/>
      <c r="IP270" s="420"/>
      <c r="IQ270" s="420"/>
      <c r="IR270" s="420"/>
      <c r="IS270" s="420"/>
      <c r="IT270" s="420"/>
      <c r="IU270" s="420"/>
      <c r="IV270" s="420"/>
      <c r="IW270" s="420"/>
      <c r="IX270" s="420"/>
      <c r="IY270" s="420"/>
      <c r="IZ270" s="420"/>
      <c r="JA270" s="420"/>
      <c r="JB270" s="420"/>
      <c r="JC270" s="420"/>
      <c r="JD270" s="420"/>
      <c r="JE270" s="420"/>
      <c r="JF270" s="420"/>
      <c r="JG270" s="420"/>
      <c r="JH270" s="420"/>
      <c r="JI270" s="420"/>
      <c r="JJ270" s="420"/>
      <c r="JK270" s="420"/>
      <c r="JL270" s="420"/>
      <c r="JM270" s="420"/>
      <c r="JN270" s="420"/>
      <c r="JO270" s="420"/>
      <c r="JP270" s="420"/>
      <c r="JQ270" s="420"/>
      <c r="JR270" s="420"/>
      <c r="JS270" s="420"/>
      <c r="JT270" s="420"/>
      <c r="JU270" s="420"/>
      <c r="JV270" s="420"/>
      <c r="JW270" s="420"/>
      <c r="JX270" s="420"/>
      <c r="JY270" s="420"/>
      <c r="JZ270" s="420"/>
      <c r="KA270" s="420"/>
      <c r="KB270" s="420"/>
      <c r="KC270" s="420"/>
      <c r="KD270" s="420"/>
      <c r="KE270" s="420"/>
      <c r="KF270" s="420"/>
      <c r="KG270" s="420"/>
      <c r="KH270" s="420"/>
      <c r="KI270" s="420"/>
      <c r="KJ270" s="420"/>
      <c r="KK270" s="420"/>
      <c r="KL270" s="420"/>
      <c r="KM270" s="420"/>
      <c r="KN270" s="420"/>
      <c r="KO270" s="420"/>
      <c r="KP270" s="420"/>
      <c r="KQ270" s="420"/>
      <c r="KR270" s="420"/>
      <c r="KS270" s="420"/>
      <c r="KT270" s="420"/>
      <c r="KU270" s="420"/>
      <c r="KV270" s="420"/>
      <c r="KW270" s="420"/>
      <c r="KX270" s="420"/>
      <c r="KY270" s="420"/>
      <c r="KZ270" s="420"/>
      <c r="LA270" s="420"/>
      <c r="LB270" s="420"/>
      <c r="LC270" s="420"/>
      <c r="LD270" s="420"/>
      <c r="LE270" s="420"/>
      <c r="LF270" s="420"/>
      <c r="LG270" s="420"/>
      <c r="LH270" s="420"/>
      <c r="LI270" s="420"/>
      <c r="LJ270" s="420"/>
      <c r="LK270" s="420"/>
      <c r="LL270" s="420"/>
      <c r="LM270" s="420"/>
      <c r="LN270" s="420"/>
      <c r="LO270" s="420"/>
      <c r="LP270" s="420"/>
      <c r="LQ270" s="420"/>
      <c r="LR270" s="420"/>
      <c r="LS270" s="420"/>
      <c r="LT270" s="420"/>
      <c r="LU270" s="420"/>
      <c r="LV270" s="420"/>
      <c r="LW270" s="420"/>
      <c r="LX270" s="420"/>
      <c r="LY270" s="420"/>
      <c r="LZ270" s="420"/>
      <c r="MA270" s="420"/>
      <c r="MB270" s="420"/>
      <c r="MC270" s="420"/>
      <c r="MD270" s="420"/>
      <c r="ME270" s="420"/>
      <c r="MF270" s="420"/>
      <c r="MG270" s="420"/>
      <c r="MH270" s="420"/>
      <c r="MI270" s="420"/>
      <c r="MJ270" s="420"/>
      <c r="MK270" s="420"/>
      <c r="ML270" s="420"/>
      <c r="MM270" s="420"/>
      <c r="MN270" s="420"/>
      <c r="MO270" s="420"/>
      <c r="MP270" s="420"/>
      <c r="MQ270" s="420"/>
      <c r="MR270" s="420"/>
      <c r="MS270" s="420"/>
      <c r="MT270" s="420"/>
      <c r="MU270" s="420"/>
      <c r="MV270" s="420"/>
      <c r="MW270" s="420"/>
    </row>
    <row r="271" customFormat="false" ht="15" hidden="false" customHeight="false" outlineLevel="0" collapsed="false">
      <c r="A271" s="429" t="s">
        <v>874</v>
      </c>
      <c r="B271" s="420"/>
      <c r="C271" s="420"/>
      <c r="D271" s="420"/>
      <c r="E271" s="420"/>
      <c r="F271" s="420"/>
      <c r="G271" s="420"/>
      <c r="H271" s="420"/>
      <c r="I271" s="420"/>
      <c r="J271" s="420"/>
      <c r="K271" s="420"/>
      <c r="L271" s="420"/>
      <c r="M271" s="420"/>
      <c r="N271" s="420"/>
      <c r="O271" s="420"/>
      <c r="P271" s="420"/>
      <c r="Q271" s="420"/>
      <c r="R271" s="420"/>
      <c r="S271" s="420"/>
      <c r="T271" s="420"/>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420"/>
      <c r="BB271" s="420"/>
      <c r="BC271" s="420"/>
      <c r="BD271" s="420"/>
      <c r="BE271" s="420"/>
      <c r="BF271" s="420"/>
      <c r="BG271" s="420"/>
      <c r="BH271" s="420"/>
      <c r="BI271" s="420"/>
      <c r="BJ271" s="420"/>
      <c r="BK271" s="420"/>
      <c r="BL271" s="420"/>
      <c r="BM271" s="420"/>
      <c r="BN271" s="420"/>
      <c r="BO271" s="420"/>
      <c r="BP271" s="420"/>
      <c r="BQ271" s="420"/>
      <c r="BR271" s="420"/>
      <c r="BS271" s="420"/>
      <c r="BT271" s="420"/>
      <c r="BU271" s="420"/>
      <c r="BV271" s="420"/>
      <c r="BW271" s="420"/>
      <c r="BX271" s="420"/>
      <c r="BY271" s="420"/>
      <c r="BZ271" s="420"/>
      <c r="CA271" s="420"/>
      <c r="CB271" s="420"/>
      <c r="CC271" s="420"/>
      <c r="CD271" s="420"/>
      <c r="CE271" s="420"/>
      <c r="CF271" s="420"/>
      <c r="CG271" s="420"/>
      <c r="CH271" s="420"/>
      <c r="CI271" s="420"/>
      <c r="CJ271" s="420"/>
      <c r="CK271" s="420"/>
      <c r="CL271" s="420"/>
      <c r="CM271" s="420"/>
      <c r="CN271" s="420"/>
      <c r="CO271" s="420"/>
      <c r="CP271" s="420"/>
      <c r="CQ271" s="420"/>
      <c r="CR271" s="420"/>
      <c r="CS271" s="420"/>
      <c r="CT271" s="420"/>
      <c r="CU271" s="420"/>
      <c r="CV271" s="420"/>
      <c r="CW271" s="420"/>
      <c r="CX271" s="420"/>
      <c r="CY271" s="420"/>
      <c r="CZ271" s="420"/>
      <c r="DA271" s="420"/>
      <c r="DB271" s="420"/>
      <c r="DC271" s="420"/>
      <c r="DD271" s="420"/>
      <c r="DE271" s="420"/>
      <c r="DF271" s="420"/>
      <c r="DG271" s="420"/>
      <c r="DH271" s="420"/>
      <c r="DI271" s="420"/>
      <c r="DJ271" s="420"/>
      <c r="DK271" s="420"/>
      <c r="DL271" s="420"/>
      <c r="DM271" s="420"/>
      <c r="DN271" s="420"/>
      <c r="DO271" s="420"/>
      <c r="DP271" s="420"/>
      <c r="DQ271" s="420"/>
      <c r="DR271" s="420"/>
      <c r="DS271" s="420"/>
      <c r="DT271" s="420"/>
      <c r="DU271" s="420"/>
      <c r="DV271" s="420"/>
      <c r="DW271" s="420"/>
      <c r="DX271" s="420"/>
      <c r="DY271" s="420"/>
      <c r="DZ271" s="420"/>
      <c r="EA271" s="420"/>
      <c r="EB271" s="420"/>
      <c r="EC271" s="420"/>
      <c r="ED271" s="420"/>
      <c r="EE271" s="420"/>
      <c r="EF271" s="420"/>
      <c r="EG271" s="420"/>
      <c r="EH271" s="420"/>
      <c r="EI271" s="420"/>
      <c r="EJ271" s="420"/>
      <c r="EK271" s="420"/>
      <c r="EL271" s="420"/>
      <c r="EM271" s="420"/>
      <c r="EN271" s="420"/>
      <c r="EO271" s="420"/>
      <c r="EP271" s="420"/>
      <c r="EQ271" s="420"/>
      <c r="ER271" s="420"/>
      <c r="ES271" s="420"/>
      <c r="ET271" s="420"/>
      <c r="EU271" s="420"/>
      <c r="EV271" s="420"/>
      <c r="EW271" s="420"/>
      <c r="EX271" s="420"/>
      <c r="EY271" s="420"/>
      <c r="EZ271" s="420"/>
      <c r="FA271" s="420"/>
      <c r="FB271" s="420"/>
      <c r="FC271" s="420"/>
      <c r="FD271" s="420"/>
      <c r="FE271" s="420"/>
      <c r="FF271" s="420"/>
      <c r="FG271" s="420"/>
      <c r="FH271" s="420"/>
      <c r="FI271" s="420"/>
      <c r="FJ271" s="420"/>
      <c r="FK271" s="420"/>
      <c r="FL271" s="420"/>
      <c r="FM271" s="420"/>
      <c r="FN271" s="420"/>
      <c r="FO271" s="420"/>
      <c r="FP271" s="420"/>
      <c r="FQ271" s="420"/>
      <c r="FR271" s="420"/>
      <c r="FS271" s="420"/>
      <c r="FT271" s="420"/>
      <c r="FU271" s="420"/>
      <c r="FV271" s="420"/>
      <c r="FW271" s="420"/>
      <c r="FX271" s="420"/>
      <c r="FY271" s="420"/>
      <c r="FZ271" s="420"/>
      <c r="GA271" s="420"/>
      <c r="GB271" s="420"/>
      <c r="GC271" s="420"/>
      <c r="GD271" s="420"/>
      <c r="GE271" s="420"/>
      <c r="GF271" s="420"/>
      <c r="GG271" s="420"/>
      <c r="GH271" s="420"/>
      <c r="GI271" s="420"/>
      <c r="GJ271" s="420"/>
      <c r="GK271" s="420"/>
      <c r="GL271" s="420"/>
      <c r="GM271" s="420"/>
      <c r="GN271" s="420"/>
      <c r="GO271" s="420"/>
      <c r="GP271" s="420"/>
      <c r="GQ271" s="420"/>
      <c r="GR271" s="420"/>
      <c r="GS271" s="420"/>
      <c r="GT271" s="420"/>
      <c r="GU271" s="420"/>
      <c r="GV271" s="420" t="n">
        <v>151.44264</v>
      </c>
      <c r="GW271" s="420" t="n">
        <v>161.56869</v>
      </c>
      <c r="GX271" s="420" t="n">
        <v>162.41973</v>
      </c>
      <c r="GY271" s="420" t="n">
        <v>162.05571</v>
      </c>
      <c r="GZ271" s="420" t="n">
        <v>144.87815</v>
      </c>
      <c r="HA271" s="420" t="n">
        <v>171.62628</v>
      </c>
      <c r="HB271" s="420" t="n">
        <v>167.87096</v>
      </c>
      <c r="HC271" s="420" t="n">
        <v>176.72207</v>
      </c>
      <c r="HD271" s="420" t="n">
        <v>179.80957</v>
      </c>
      <c r="HE271" s="420" t="n">
        <v>178.57908</v>
      </c>
      <c r="HF271" s="420" t="n">
        <v>174.3617</v>
      </c>
      <c r="HG271" s="420" t="n">
        <v>177.15947</v>
      </c>
      <c r="HH271" s="420" t="n">
        <v>176.40086</v>
      </c>
      <c r="HI271" s="420" t="n">
        <v>189.31953</v>
      </c>
      <c r="HJ271" s="420" t="n">
        <v>184.3071</v>
      </c>
      <c r="HK271" s="420" t="n">
        <v>183.1863</v>
      </c>
      <c r="HL271" s="420" t="n">
        <v>192.14789</v>
      </c>
      <c r="HM271" s="420" t="n">
        <v>188.4094</v>
      </c>
      <c r="HN271" s="420" t="n">
        <v>192.42242</v>
      </c>
      <c r="HO271" s="420" t="n">
        <v>202.51036</v>
      </c>
      <c r="HP271" s="420" t="n">
        <v>206.45725</v>
      </c>
      <c r="HQ271" s="420" t="n">
        <v>206.02038</v>
      </c>
      <c r="HR271" s="420" t="n">
        <v>203.78557</v>
      </c>
      <c r="HS271" s="420" t="n">
        <v>201.0713</v>
      </c>
      <c r="HT271" s="420" t="n">
        <v>203.68333</v>
      </c>
      <c r="HU271" s="420" t="n">
        <v>213.22798</v>
      </c>
      <c r="HV271" s="420" t="n">
        <v>216.88419</v>
      </c>
      <c r="HW271" s="420" t="n">
        <v>214.086521</v>
      </c>
      <c r="HX271" s="420" t="n">
        <v>215.97997</v>
      </c>
      <c r="HY271" s="420" t="n">
        <v>220.45154</v>
      </c>
      <c r="HZ271" s="420" t="n">
        <v>217.834525</v>
      </c>
      <c r="IA271" s="420" t="n">
        <v>224.01373</v>
      </c>
      <c r="IB271" s="420" t="n">
        <v>235.162423</v>
      </c>
      <c r="IC271" s="420" t="n">
        <v>225.138552</v>
      </c>
      <c r="ID271" s="420" t="n">
        <v>229.399014</v>
      </c>
      <c r="IE271" s="420" t="n">
        <v>237.380964858053</v>
      </c>
      <c r="IF271" s="420" t="n">
        <v>238.1</v>
      </c>
      <c r="IG271" s="420" t="n">
        <v>246.88617082717</v>
      </c>
      <c r="IH271" s="420" t="n">
        <v>250.367</v>
      </c>
      <c r="II271" s="420" t="n">
        <v>242.805231041947</v>
      </c>
      <c r="IJ271" s="420" t="n">
        <v>247.091632723776</v>
      </c>
      <c r="IK271" s="420" t="n">
        <v>257.120547955221</v>
      </c>
      <c r="IL271" s="420" t="n">
        <v>271.076790381615</v>
      </c>
      <c r="IM271" s="420" t="n">
        <v>272.802997</v>
      </c>
      <c r="IN271" s="420" t="n">
        <v>282.56909246</v>
      </c>
      <c r="IO271" s="420" t="n">
        <v>275.10782</v>
      </c>
      <c r="IP271" s="420" t="n">
        <v>265.94881</v>
      </c>
      <c r="IQ271" s="420" t="n">
        <v>259.427401706759</v>
      </c>
      <c r="IR271" s="420" t="n">
        <v>263.765568370359</v>
      </c>
      <c r="IS271" s="420" t="n">
        <v>286.878306277817</v>
      </c>
      <c r="IT271" s="420" t="n">
        <v>282.85770092275</v>
      </c>
      <c r="IU271" s="420" t="n">
        <v>277.551933232</v>
      </c>
      <c r="IV271" s="420" t="n">
        <v>276.330087313656</v>
      </c>
      <c r="IW271" s="420" t="n">
        <v>283.202370712624</v>
      </c>
      <c r="IX271" s="420" t="n">
        <v>295.53454877168</v>
      </c>
      <c r="IY271" s="420" t="n">
        <v>316.031734887971</v>
      </c>
      <c r="IZ271" s="420" t="n">
        <v>292.520460618014</v>
      </c>
      <c r="JA271" s="420" t="n">
        <v>292.498287541682</v>
      </c>
      <c r="JB271" s="420" t="n">
        <v>277.100129</v>
      </c>
      <c r="JC271" s="420" t="n">
        <v>277.765428664089</v>
      </c>
      <c r="JD271" s="420" t="n">
        <v>290.982107972472</v>
      </c>
      <c r="JE271" s="420" t="n">
        <v>302.788492928969</v>
      </c>
      <c r="JF271" s="420" t="n">
        <v>295.306122126182</v>
      </c>
      <c r="JG271" s="420" t="n">
        <v>285.09323020862</v>
      </c>
      <c r="JH271" s="420" t="n">
        <v>292.511874450742</v>
      </c>
      <c r="JI271" s="420" t="n">
        <v>295.98636346082</v>
      </c>
      <c r="JJ271" s="420" t="n">
        <v>314.034573712608</v>
      </c>
      <c r="JK271" s="420" t="n">
        <v>307.36060514159</v>
      </c>
      <c r="JL271" s="420" t="n">
        <v>313.764534214376</v>
      </c>
      <c r="JM271" s="420" t="n">
        <v>313.839921727826</v>
      </c>
      <c r="JN271" s="420" t="n">
        <v>302.023562819109</v>
      </c>
      <c r="JO271" s="420" t="n">
        <v>291.667948589535</v>
      </c>
      <c r="JP271" s="420" t="n">
        <v>306.528946515072</v>
      </c>
      <c r="JQ271" s="420" t="n">
        <v>329.487744910152</v>
      </c>
      <c r="JR271" s="420" t="n">
        <v>337.840739547627</v>
      </c>
      <c r="JS271" s="420" t="n">
        <v>326.088926255</v>
      </c>
      <c r="JT271" s="420" t="n">
        <v>334.30812576911</v>
      </c>
      <c r="JU271" s="420" t="n">
        <v>341.346158586126</v>
      </c>
      <c r="JV271" s="420" t="n">
        <v>345.728412204124</v>
      </c>
      <c r="JW271" s="420" t="n">
        <v>372.484310617183</v>
      </c>
      <c r="JX271" s="420" t="n">
        <v>346.000495163978</v>
      </c>
      <c r="JY271" s="420" t="n">
        <v>347.309397065124</v>
      </c>
      <c r="JZ271" s="420" t="n">
        <v>342.0296608002</v>
      </c>
      <c r="KA271" s="420" t="n">
        <v>339.316105544523</v>
      </c>
      <c r="KB271" s="420" t="n">
        <v>356.557556587616</v>
      </c>
      <c r="KC271" s="420" t="n">
        <v>386.400976811538</v>
      </c>
      <c r="KD271" s="420" t="n">
        <v>364.926028012422</v>
      </c>
      <c r="KE271" s="420" t="n">
        <v>361.245221466419</v>
      </c>
      <c r="KF271" s="420" t="n">
        <v>387.716149014328</v>
      </c>
      <c r="KG271" s="420" t="n">
        <v>378.386406114072</v>
      </c>
      <c r="KH271" s="420" t="n">
        <v>378.797722127371</v>
      </c>
      <c r="KI271" s="420" t="n">
        <v>429.47033986304</v>
      </c>
      <c r="KJ271" s="420" t="n">
        <v>407.583642720393</v>
      </c>
      <c r="KK271" s="420" t="n">
        <v>399.838969606491</v>
      </c>
      <c r="KL271" s="420" t="n">
        <v>389.239351952805</v>
      </c>
      <c r="KM271" s="420" t="n">
        <v>416.200041828092</v>
      </c>
      <c r="KN271" s="420" t="n">
        <v>410.769972396197</v>
      </c>
      <c r="KO271" s="420" t="n">
        <v>448.034975744237</v>
      </c>
      <c r="KP271" s="420" t="n">
        <v>430.325048512093</v>
      </c>
      <c r="KQ271" s="420" t="n">
        <v>461.117673830778</v>
      </c>
      <c r="KR271" s="420" t="n">
        <v>444.167786101157</v>
      </c>
      <c r="KS271" s="420" t="n">
        <v>440.001697512858</v>
      </c>
      <c r="KT271" s="420" t="n">
        <v>493.143227513207</v>
      </c>
      <c r="KU271" s="420" t="n">
        <v>492.24360505841</v>
      </c>
      <c r="KV271" s="420" t="n">
        <v>518.225432141405</v>
      </c>
      <c r="KW271" s="420" t="n">
        <v>511.066680636204</v>
      </c>
      <c r="KX271" s="420" t="n">
        <v>498.589676583398</v>
      </c>
      <c r="KY271" s="420" t="n">
        <v>495.325434887254</v>
      </c>
      <c r="KZ271" s="420" t="n">
        <v>523.030868722134</v>
      </c>
      <c r="LA271" s="420" t="n">
        <v>545.327723520887</v>
      </c>
      <c r="LB271" s="420" t="n">
        <v>520.838293047507</v>
      </c>
      <c r="LC271" s="420" t="n">
        <v>539.986374246941</v>
      </c>
      <c r="LD271" s="420" t="n">
        <v>552.259351459329</v>
      </c>
      <c r="LE271" s="420" t="n">
        <v>526.796819874012</v>
      </c>
      <c r="LF271" s="420" t="n">
        <v>560.818262129177</v>
      </c>
      <c r="LG271" s="420" t="n">
        <v>526.09897525084</v>
      </c>
      <c r="LH271" s="420" t="n">
        <v>571.662429796046</v>
      </c>
      <c r="LI271" s="420" t="n">
        <v>620.2184783978</v>
      </c>
      <c r="LJ271" s="420" t="n">
        <v>618.648911559915</v>
      </c>
      <c r="LK271" s="420" t="n">
        <v>598.860601657791</v>
      </c>
      <c r="LL271" s="420" t="n">
        <v>611.152766424895</v>
      </c>
      <c r="LM271" s="420" t="n">
        <v>712.795929045761</v>
      </c>
      <c r="LN271" s="420" t="n">
        <v>626.038869352632</v>
      </c>
      <c r="LO271" s="420" t="n">
        <v>634.561242389355</v>
      </c>
      <c r="LP271" s="420" t="n">
        <v>660.420289959139</v>
      </c>
      <c r="LQ271" s="420" t="n">
        <v>664.91396336946</v>
      </c>
      <c r="LR271" s="420" t="n">
        <v>669.701332965241</v>
      </c>
      <c r="LS271" s="420" t="n">
        <v>681.640944060967</v>
      </c>
      <c r="LT271" s="420" t="n">
        <v>688.193000464324</v>
      </c>
      <c r="LU271" s="420" t="n">
        <v>635.663814697969</v>
      </c>
      <c r="LV271" s="420" t="n">
        <v>612.460682189855</v>
      </c>
      <c r="LW271" s="420" t="n">
        <v>642.657980055474</v>
      </c>
      <c r="LX271" s="420" t="n">
        <v>619.449939733719</v>
      </c>
      <c r="LY271" s="420" t="n">
        <v>919.843243228914</v>
      </c>
      <c r="LZ271" s="420" t="n">
        <v>704.913360168595</v>
      </c>
      <c r="MA271" s="420" t="n">
        <v>723.87339124961</v>
      </c>
      <c r="MB271" s="420" t="n">
        <v>763.66449325813</v>
      </c>
      <c r="MC271" s="420" t="n">
        <v>738.820809946545</v>
      </c>
      <c r="MD271" s="420" t="n">
        <v>734.367689256698</v>
      </c>
      <c r="ME271" s="420"/>
      <c r="MF271" s="420"/>
      <c r="MG271" s="420"/>
      <c r="MH271" s="420"/>
      <c r="MI271" s="420"/>
      <c r="MJ271" s="420"/>
      <c r="MK271" s="420"/>
      <c r="ML271" s="420"/>
      <c r="MM271" s="420"/>
      <c r="MN271" s="420"/>
      <c r="MO271" s="420"/>
      <c r="MP271" s="420"/>
      <c r="MQ271" s="420"/>
      <c r="MR271" s="420"/>
      <c r="MS271" s="420"/>
      <c r="MT271" s="420"/>
      <c r="MU271" s="420"/>
      <c r="MV271" s="420"/>
      <c r="MW271" s="420"/>
    </row>
    <row r="272" customFormat="false" ht="15" hidden="false" customHeight="false" outlineLevel="0" collapsed="false">
      <c r="A272" s="429" t="s">
        <v>680</v>
      </c>
      <c r="B272" s="420"/>
      <c r="C272" s="420"/>
      <c r="D272" s="420"/>
      <c r="E272" s="420"/>
      <c r="F272" s="420"/>
      <c r="G272" s="420"/>
      <c r="H272" s="420"/>
      <c r="I272" s="420"/>
      <c r="J272" s="420"/>
      <c r="K272" s="420"/>
      <c r="L272" s="420"/>
      <c r="M272" s="420"/>
      <c r="N272" s="420"/>
      <c r="O272" s="420"/>
      <c r="P272" s="420"/>
      <c r="Q272" s="420"/>
      <c r="R272" s="420"/>
      <c r="S272" s="420"/>
      <c r="T272" s="420"/>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420"/>
      <c r="BB272" s="420"/>
      <c r="BC272" s="420"/>
      <c r="BD272" s="420"/>
      <c r="BE272" s="420"/>
      <c r="BF272" s="420"/>
      <c r="BG272" s="420"/>
      <c r="BH272" s="420"/>
      <c r="BI272" s="420"/>
      <c r="BJ272" s="420"/>
      <c r="BK272" s="420"/>
      <c r="BL272" s="420"/>
      <c r="BM272" s="420"/>
      <c r="BN272" s="420"/>
      <c r="BO272" s="420"/>
      <c r="BP272" s="420"/>
      <c r="BQ272" s="420"/>
      <c r="BR272" s="420"/>
      <c r="BS272" s="420"/>
      <c r="BT272" s="420"/>
      <c r="BU272" s="420"/>
      <c r="BV272" s="420"/>
      <c r="BW272" s="420"/>
      <c r="BX272" s="420"/>
      <c r="BY272" s="420"/>
      <c r="BZ272" s="420"/>
      <c r="CA272" s="420"/>
      <c r="CB272" s="420"/>
      <c r="CC272" s="420"/>
      <c r="CD272" s="420"/>
      <c r="CE272" s="420"/>
      <c r="CF272" s="420"/>
      <c r="CG272" s="420"/>
      <c r="CH272" s="420"/>
      <c r="CI272" s="420"/>
      <c r="CJ272" s="420"/>
      <c r="CK272" s="420"/>
      <c r="CL272" s="420"/>
      <c r="CM272" s="420"/>
      <c r="CN272" s="420"/>
      <c r="CO272" s="420"/>
      <c r="CP272" s="420"/>
      <c r="CQ272" s="420"/>
      <c r="CR272" s="420"/>
      <c r="CS272" s="420"/>
      <c r="CT272" s="420"/>
      <c r="CU272" s="420"/>
      <c r="CV272" s="420"/>
      <c r="CW272" s="420"/>
      <c r="CX272" s="420"/>
      <c r="CY272" s="420"/>
      <c r="CZ272" s="420"/>
      <c r="DA272" s="420"/>
      <c r="DB272" s="420"/>
      <c r="DC272" s="420"/>
      <c r="DD272" s="420"/>
      <c r="DE272" s="420"/>
      <c r="DF272" s="420"/>
      <c r="DG272" s="420"/>
      <c r="DH272" s="420"/>
      <c r="DI272" s="420"/>
      <c r="DJ272" s="420"/>
      <c r="DK272" s="420"/>
      <c r="DL272" s="420"/>
      <c r="DM272" s="420"/>
      <c r="DN272" s="420"/>
      <c r="DO272" s="420"/>
      <c r="DP272" s="420"/>
      <c r="DQ272" s="420"/>
      <c r="DR272" s="420"/>
      <c r="DS272" s="420"/>
      <c r="DT272" s="420"/>
      <c r="DU272" s="420"/>
      <c r="DV272" s="420"/>
      <c r="DW272" s="420"/>
      <c r="DX272" s="420"/>
      <c r="DY272" s="420"/>
      <c r="DZ272" s="420"/>
      <c r="EA272" s="420"/>
      <c r="EB272" s="420"/>
      <c r="EC272" s="420"/>
      <c r="ED272" s="420"/>
      <c r="EE272" s="420"/>
      <c r="EF272" s="420"/>
      <c r="EG272" s="420"/>
      <c r="EH272" s="420"/>
      <c r="EI272" s="420"/>
      <c r="EJ272" s="420"/>
      <c r="EK272" s="420"/>
      <c r="EL272" s="420"/>
      <c r="EM272" s="420"/>
      <c r="EN272" s="420"/>
      <c r="EO272" s="420"/>
      <c r="EP272" s="420"/>
      <c r="EQ272" s="420"/>
      <c r="ER272" s="420"/>
      <c r="ES272" s="420"/>
      <c r="ET272" s="420"/>
      <c r="EU272" s="420"/>
      <c r="EV272" s="420"/>
      <c r="EW272" s="420"/>
      <c r="EX272" s="420"/>
      <c r="EY272" s="420"/>
      <c r="EZ272" s="420"/>
      <c r="FA272" s="420"/>
      <c r="FB272" s="420"/>
      <c r="FC272" s="420"/>
      <c r="FD272" s="420"/>
      <c r="FE272" s="420"/>
      <c r="FF272" s="420"/>
      <c r="FG272" s="420"/>
      <c r="FH272" s="420"/>
      <c r="FI272" s="420"/>
      <c r="FJ272" s="420"/>
      <c r="FK272" s="420"/>
      <c r="FL272" s="420"/>
      <c r="FM272" s="420"/>
      <c r="FN272" s="420"/>
      <c r="FO272" s="420"/>
      <c r="FP272" s="420"/>
      <c r="FQ272" s="420"/>
      <c r="FR272" s="420"/>
      <c r="FS272" s="420"/>
      <c r="FT272" s="420"/>
      <c r="FU272" s="420"/>
      <c r="FV272" s="420"/>
      <c r="FW272" s="420"/>
      <c r="FX272" s="420"/>
      <c r="FY272" s="420"/>
      <c r="FZ272" s="420"/>
      <c r="GA272" s="420"/>
      <c r="GB272" s="420"/>
      <c r="GC272" s="420"/>
      <c r="GD272" s="420"/>
      <c r="GE272" s="420"/>
      <c r="GF272" s="420"/>
      <c r="GG272" s="420"/>
      <c r="GH272" s="420"/>
      <c r="GI272" s="420"/>
      <c r="GJ272" s="420"/>
      <c r="GK272" s="420"/>
      <c r="GL272" s="420"/>
      <c r="GM272" s="420"/>
      <c r="GN272" s="420"/>
      <c r="GO272" s="420"/>
      <c r="GP272" s="420"/>
      <c r="GQ272" s="420"/>
      <c r="GR272" s="420"/>
      <c r="GS272" s="420"/>
      <c r="GT272" s="420"/>
      <c r="GU272" s="420"/>
      <c r="GV272" s="420" t="n">
        <v>451.14675100736</v>
      </c>
      <c r="GW272" s="420" t="n">
        <v>563.83227688944</v>
      </c>
      <c r="GX272" s="420" t="n">
        <v>525.28547415984</v>
      </c>
      <c r="GY272" s="420" t="n">
        <v>506.77425192336</v>
      </c>
      <c r="GZ272" s="420" t="n">
        <v>469.92109853232</v>
      </c>
      <c r="HA272" s="420" t="n">
        <v>438.43704955312</v>
      </c>
      <c r="HB272" s="420" t="n">
        <v>390.16171297632</v>
      </c>
      <c r="HC272" s="420" t="n">
        <v>451.83462564672</v>
      </c>
      <c r="HD272" s="420" t="n">
        <v>398.09067651744</v>
      </c>
      <c r="HE272" s="420" t="n">
        <v>375.44576271744</v>
      </c>
      <c r="HF272" s="420" t="n">
        <v>372.20165294544</v>
      </c>
      <c r="HG272" s="420" t="n">
        <v>393.63866398112</v>
      </c>
      <c r="HH272" s="420" t="n">
        <v>398.4088362256</v>
      </c>
      <c r="HI272" s="420" t="n">
        <v>457.052333368</v>
      </c>
      <c r="HJ272" s="420" t="n">
        <v>386.3874455184</v>
      </c>
      <c r="HK272" s="420" t="n">
        <v>357.8582832824</v>
      </c>
      <c r="HL272" s="420" t="n">
        <v>366.67206609856</v>
      </c>
      <c r="HM272" s="420" t="n">
        <v>373.85807326016</v>
      </c>
      <c r="HN272" s="420" t="n">
        <v>546.65393625952</v>
      </c>
      <c r="HO272" s="420" t="n">
        <v>575.65038754368</v>
      </c>
      <c r="HP272" s="420" t="n">
        <v>580.87457301792</v>
      </c>
      <c r="HQ272" s="420" t="n">
        <v>578.85966796896</v>
      </c>
      <c r="HR272" s="420" t="n">
        <v>599.18473212992</v>
      </c>
      <c r="HS272" s="420" t="n">
        <v>607.394486198275</v>
      </c>
      <c r="HT272" s="420" t="n">
        <v>600.553224938837</v>
      </c>
      <c r="HU272" s="420" t="n">
        <v>634.343429511578</v>
      </c>
      <c r="HV272" s="420" t="n">
        <v>596.78729375037</v>
      </c>
      <c r="HW272" s="420" t="n">
        <v>565.320461336</v>
      </c>
      <c r="HX272" s="420" t="n">
        <v>549.25349640616</v>
      </c>
      <c r="HY272" s="420" t="n">
        <v>547.04605345686</v>
      </c>
      <c r="HZ272" s="420" t="n">
        <v>571.17054932366</v>
      </c>
      <c r="IA272" s="420" t="n">
        <v>559.68447047861</v>
      </c>
      <c r="IB272" s="420" t="n">
        <v>543.475433601116</v>
      </c>
      <c r="IC272" s="420" t="n">
        <v>532.32504169635</v>
      </c>
      <c r="ID272" s="420" t="n">
        <v>518.44912719475</v>
      </c>
      <c r="IE272" s="420" t="n">
        <v>476.74144748176</v>
      </c>
      <c r="IF272" s="420" t="n">
        <v>481.66980865507</v>
      </c>
      <c r="IG272" s="420" t="n">
        <v>585.73875101624</v>
      </c>
      <c r="IH272" s="420" t="n">
        <v>568.33915492498</v>
      </c>
      <c r="II272" s="420" t="n">
        <v>541.63590639561</v>
      </c>
      <c r="IJ272" s="420" t="n">
        <v>575.57055904248</v>
      </c>
      <c r="IK272" s="420" t="n">
        <v>558.87421403193</v>
      </c>
      <c r="IL272" s="420" t="n">
        <v>535.87597352466</v>
      </c>
      <c r="IM272" s="420" t="n">
        <v>534.52624512038</v>
      </c>
      <c r="IN272" s="420" t="n">
        <v>499.98564060319</v>
      </c>
      <c r="IO272" s="420" t="n">
        <v>455.56120501841</v>
      </c>
      <c r="IP272" s="420" t="n">
        <v>490.29694441107</v>
      </c>
      <c r="IQ272" s="420" t="n">
        <v>463.33175386167</v>
      </c>
      <c r="IR272" s="420" t="n">
        <v>491.569506509168</v>
      </c>
      <c r="IS272" s="420" t="n">
        <v>608.581225459479</v>
      </c>
      <c r="IT272" s="420" t="n">
        <v>547.895471753209</v>
      </c>
      <c r="IU272" s="420" t="n">
        <v>543.88909445598</v>
      </c>
      <c r="IV272" s="420" t="n">
        <v>542.059672890988</v>
      </c>
      <c r="IW272" s="420" t="n">
        <v>553.016707791559</v>
      </c>
      <c r="IX272" s="420" t="n">
        <v>540.86318975996</v>
      </c>
      <c r="IY272" s="420" t="n">
        <v>568.144115491064</v>
      </c>
      <c r="IZ272" s="420" t="n">
        <v>561.79586749646</v>
      </c>
      <c r="JA272" s="420" t="n">
        <v>527.34613441064</v>
      </c>
      <c r="JB272" s="420" t="n">
        <v>535.49927875649</v>
      </c>
      <c r="JC272" s="420" t="n">
        <v>554.088070801075</v>
      </c>
      <c r="JD272" s="420" t="n">
        <v>552.648985205507</v>
      </c>
      <c r="JE272" s="420" t="n">
        <v>647.1436287797</v>
      </c>
      <c r="JF272" s="420" t="n">
        <v>654.870793491566</v>
      </c>
      <c r="JG272" s="420" t="n">
        <v>593.331042929413</v>
      </c>
      <c r="JH272" s="420" t="n">
        <v>594.297085309667</v>
      </c>
      <c r="JI272" s="420" t="n">
        <v>578.390913969524</v>
      </c>
      <c r="JJ272" s="420" t="n">
        <v>570.867424625438</v>
      </c>
      <c r="JK272" s="420" t="n">
        <v>603.8878454083</v>
      </c>
      <c r="JL272" s="420" t="n">
        <v>603.357608839954</v>
      </c>
      <c r="JM272" s="420" t="n">
        <v>580.795724412124</v>
      </c>
      <c r="JN272" s="420" t="n">
        <v>576.712032248333</v>
      </c>
      <c r="JO272" s="420" t="n">
        <v>611.694438362333</v>
      </c>
      <c r="JP272" s="420" t="n">
        <v>604.153438021429</v>
      </c>
      <c r="JQ272" s="420" t="n">
        <v>738.498526558908</v>
      </c>
      <c r="JR272" s="420" t="n">
        <v>667.492410435411</v>
      </c>
      <c r="JS272" s="420" t="n">
        <v>680.686468551378</v>
      </c>
      <c r="JT272" s="420" t="n">
        <v>679.404893908447</v>
      </c>
      <c r="JU272" s="420" t="n">
        <v>657.176846923507</v>
      </c>
      <c r="JV272" s="420" t="n">
        <v>637.638089402255</v>
      </c>
      <c r="JW272" s="420" t="n">
        <v>662.593245519473</v>
      </c>
      <c r="JX272" s="420" t="n">
        <v>619.121133982851</v>
      </c>
      <c r="JY272" s="420" t="n">
        <v>666.930155860748</v>
      </c>
      <c r="JZ272" s="420" t="n">
        <v>664.95685724238</v>
      </c>
      <c r="KA272" s="420" t="n">
        <v>617.162768728019</v>
      </c>
      <c r="KB272" s="420" t="n">
        <v>591.529795894377</v>
      </c>
      <c r="KC272" s="420" t="n">
        <v>839.096682680769</v>
      </c>
      <c r="KD272" s="420" t="n">
        <v>791.364423109333</v>
      </c>
      <c r="KE272" s="420" t="n">
        <v>785.551620578117</v>
      </c>
      <c r="KF272" s="420" t="n">
        <v>778.357114368424</v>
      </c>
      <c r="KG272" s="420" t="n">
        <v>732.461556755039</v>
      </c>
      <c r="KH272" s="420" t="n">
        <v>708.455203833426</v>
      </c>
      <c r="KI272" s="420" t="n">
        <v>767.025032908214</v>
      </c>
      <c r="KJ272" s="420" t="n">
        <v>701.015548667149</v>
      </c>
      <c r="KK272" s="420" t="n">
        <v>702.576797393877</v>
      </c>
      <c r="KL272" s="420" t="n">
        <v>713.441600984568</v>
      </c>
      <c r="KM272" s="420" t="n">
        <v>777.419494271263</v>
      </c>
      <c r="KN272" s="420" t="n">
        <v>787.116044407117</v>
      </c>
      <c r="KO272" s="420" t="n">
        <v>963.149470546757</v>
      </c>
      <c r="KP272" s="420" t="n">
        <v>955.609761211112</v>
      </c>
      <c r="KQ272" s="420" t="n">
        <v>949.805233369616</v>
      </c>
      <c r="KR272" s="420" t="n">
        <v>923.041985119043</v>
      </c>
      <c r="KS272" s="420" t="n">
        <v>1005.99940425369</v>
      </c>
      <c r="KT272" s="420" t="n">
        <v>1014.95867211213</v>
      </c>
      <c r="KU272" s="420" t="n">
        <v>1198.70956314335</v>
      </c>
      <c r="KV272" s="420" t="n">
        <v>1285.94289805461</v>
      </c>
      <c r="KW272" s="420" t="n">
        <v>1251.40674639218</v>
      </c>
      <c r="KX272" s="420" t="n">
        <v>1335.96393061795</v>
      </c>
      <c r="KY272" s="420" t="n">
        <v>1297.43983476132</v>
      </c>
      <c r="KZ272" s="420" t="n">
        <v>1236.044533157</v>
      </c>
      <c r="LA272" s="420" t="n">
        <v>1371.82413900813</v>
      </c>
      <c r="LB272" s="420" t="n">
        <v>1282.05162506058</v>
      </c>
      <c r="LC272" s="420" t="n">
        <v>1214.43874374493</v>
      </c>
      <c r="LD272" s="420" t="n">
        <v>1279.68569474955</v>
      </c>
      <c r="LE272" s="420" t="n">
        <v>1280.48756338271</v>
      </c>
      <c r="LF272" s="420" t="n">
        <v>1235.63674081723</v>
      </c>
      <c r="LG272" s="420" t="n">
        <v>1233.1435080075</v>
      </c>
      <c r="LH272" s="420" t="n">
        <v>1218.75565025972</v>
      </c>
      <c r="LI272" s="420" t="n">
        <v>1428.81625784826</v>
      </c>
      <c r="LJ272" s="420" t="n">
        <v>1293.25392083643</v>
      </c>
      <c r="LK272" s="420" t="n">
        <v>1267.56814460112</v>
      </c>
      <c r="LL272" s="420" t="n">
        <v>1315.22558460667</v>
      </c>
      <c r="LM272" s="420" t="n">
        <v>1417.61289380433</v>
      </c>
      <c r="LN272" s="420" t="n">
        <v>1238.24814315533</v>
      </c>
      <c r="LO272" s="420" t="n">
        <v>1208.15578800167</v>
      </c>
      <c r="LP272" s="420" t="n">
        <v>1392.00104294567</v>
      </c>
      <c r="LQ272" s="420" t="n">
        <v>1428.37561192567</v>
      </c>
      <c r="LR272" s="420" t="n">
        <v>1542.33387060867</v>
      </c>
      <c r="LS272" s="420" t="n">
        <v>1591.272231922</v>
      </c>
      <c r="LT272" s="420" t="n">
        <v>1601.081218475</v>
      </c>
      <c r="LU272" s="420" t="n">
        <v>1395.81332935967</v>
      </c>
      <c r="LV272" s="420" t="n">
        <v>1364.53404297667</v>
      </c>
      <c r="LW272" s="420" t="n">
        <v>1288.54911760367</v>
      </c>
      <c r="LX272" s="420" t="n">
        <v>1216.53201101867</v>
      </c>
      <c r="LY272" s="420" t="n">
        <v>1569.28912180433</v>
      </c>
      <c r="LZ272" s="420" t="n">
        <v>1179.78453302033</v>
      </c>
      <c r="MA272" s="420" t="n">
        <v>1192.72861414867</v>
      </c>
      <c r="MB272" s="420" t="n">
        <v>1486.33070487633</v>
      </c>
      <c r="MC272" s="420" t="n">
        <v>1601.14005184333</v>
      </c>
      <c r="MD272" s="420" t="n">
        <v>1642.31556122466</v>
      </c>
      <c r="ME272" s="420"/>
      <c r="MF272" s="420"/>
      <c r="MG272" s="420"/>
      <c r="MH272" s="420"/>
      <c r="MI272" s="420"/>
      <c r="MJ272" s="420"/>
      <c r="MK272" s="420"/>
      <c r="ML272" s="420"/>
      <c r="MM272" s="420"/>
      <c r="MN272" s="420"/>
      <c r="MO272" s="420"/>
      <c r="MP272" s="420"/>
      <c r="MQ272" s="420"/>
      <c r="MR272" s="420"/>
      <c r="MS272" s="420"/>
      <c r="MT272" s="420"/>
      <c r="MU272" s="420"/>
      <c r="MV272" s="420"/>
      <c r="MW272" s="420"/>
    </row>
    <row r="273" customFormat="false" ht="15" hidden="false" customHeight="false" outlineLevel="0" collapsed="false">
      <c r="A273" s="430" t="s">
        <v>875</v>
      </c>
      <c r="B273" s="431"/>
      <c r="C273" s="431"/>
      <c r="D273" s="431"/>
      <c r="E273" s="431"/>
      <c r="F273" s="431"/>
      <c r="G273" s="431"/>
      <c r="H273" s="431"/>
      <c r="I273" s="431"/>
      <c r="J273" s="431"/>
      <c r="K273" s="431"/>
      <c r="L273" s="431"/>
      <c r="M273" s="431"/>
      <c r="N273" s="431"/>
      <c r="O273" s="431"/>
      <c r="P273" s="431"/>
      <c r="Q273" s="431"/>
      <c r="R273" s="431"/>
      <c r="S273" s="431"/>
      <c r="T273" s="431"/>
      <c r="U273" s="431"/>
      <c r="V273" s="431"/>
      <c r="W273" s="431"/>
      <c r="X273" s="431"/>
      <c r="Y273" s="431"/>
      <c r="Z273" s="431"/>
      <c r="AA273" s="431"/>
      <c r="AB273" s="431"/>
      <c r="AC273" s="431"/>
      <c r="AD273" s="431"/>
      <c r="AE273" s="431"/>
      <c r="AF273" s="431"/>
      <c r="AG273" s="431"/>
      <c r="AH273" s="431"/>
      <c r="AI273" s="431"/>
      <c r="AJ273" s="431"/>
      <c r="AK273" s="431"/>
      <c r="AL273" s="431"/>
      <c r="AM273" s="431"/>
      <c r="AN273" s="431"/>
      <c r="AO273" s="431"/>
      <c r="AP273" s="431"/>
      <c r="AQ273" s="431"/>
      <c r="AR273" s="431"/>
      <c r="AS273" s="431"/>
      <c r="AT273" s="431"/>
      <c r="AU273" s="431"/>
      <c r="AV273" s="431"/>
      <c r="AW273" s="431"/>
      <c r="AX273" s="431"/>
      <c r="AY273" s="431"/>
      <c r="AZ273" s="431"/>
      <c r="BA273" s="431"/>
      <c r="BB273" s="431"/>
      <c r="BC273" s="431"/>
      <c r="BD273" s="431"/>
      <c r="BE273" s="431"/>
      <c r="BF273" s="431"/>
      <c r="BG273" s="431"/>
      <c r="BH273" s="431"/>
      <c r="BI273" s="431"/>
      <c r="BJ273" s="431"/>
      <c r="BK273" s="431"/>
      <c r="BL273" s="431"/>
      <c r="BM273" s="431"/>
      <c r="BN273" s="431"/>
      <c r="BO273" s="431"/>
      <c r="BP273" s="431"/>
      <c r="BQ273" s="431"/>
      <c r="BR273" s="431"/>
      <c r="BS273" s="431"/>
      <c r="BT273" s="431"/>
      <c r="BU273" s="431"/>
      <c r="BV273" s="431"/>
      <c r="BW273" s="431"/>
      <c r="BX273" s="431"/>
      <c r="BY273" s="431"/>
      <c r="BZ273" s="431"/>
      <c r="CA273" s="431"/>
      <c r="CB273" s="431"/>
      <c r="CC273" s="431"/>
      <c r="CD273" s="431"/>
      <c r="CE273" s="431"/>
      <c r="CF273" s="431"/>
      <c r="CG273" s="431"/>
      <c r="CH273" s="431"/>
      <c r="CI273" s="431"/>
      <c r="CJ273" s="431"/>
      <c r="CK273" s="431"/>
      <c r="CL273" s="431"/>
      <c r="CM273" s="431"/>
      <c r="CN273" s="431"/>
      <c r="CO273" s="431"/>
      <c r="CP273" s="431"/>
      <c r="CQ273" s="431"/>
      <c r="CR273" s="431"/>
      <c r="CS273" s="431"/>
      <c r="CT273" s="431"/>
      <c r="CU273" s="431"/>
      <c r="CV273" s="431"/>
      <c r="CW273" s="431"/>
      <c r="CX273" s="431"/>
      <c r="CY273" s="431"/>
      <c r="CZ273" s="431"/>
      <c r="DA273" s="431"/>
      <c r="DB273" s="431"/>
      <c r="DC273" s="431"/>
      <c r="DD273" s="431"/>
      <c r="DE273" s="431"/>
      <c r="DF273" s="431"/>
      <c r="DG273" s="431"/>
      <c r="DH273" s="431"/>
      <c r="DI273" s="431"/>
      <c r="DJ273" s="431"/>
      <c r="DK273" s="431"/>
      <c r="DL273" s="431"/>
      <c r="DM273" s="431"/>
      <c r="DN273" s="431"/>
      <c r="DO273" s="431"/>
      <c r="DP273" s="431"/>
      <c r="DQ273" s="431"/>
      <c r="DR273" s="431"/>
      <c r="DS273" s="431"/>
      <c r="DT273" s="431"/>
      <c r="DU273" s="431"/>
      <c r="DV273" s="431"/>
      <c r="DW273" s="431"/>
      <c r="DX273" s="431"/>
      <c r="DY273" s="431"/>
      <c r="DZ273" s="431"/>
      <c r="EA273" s="431"/>
      <c r="EB273" s="431"/>
      <c r="EC273" s="431"/>
      <c r="ED273" s="431"/>
      <c r="EE273" s="431"/>
      <c r="EF273" s="431"/>
      <c r="EG273" s="431"/>
      <c r="EH273" s="431"/>
      <c r="EI273" s="431"/>
      <c r="EJ273" s="431"/>
      <c r="EK273" s="431"/>
      <c r="EL273" s="431"/>
      <c r="EM273" s="431"/>
      <c r="EN273" s="431"/>
      <c r="EO273" s="431"/>
      <c r="EP273" s="431"/>
      <c r="EQ273" s="431"/>
      <c r="ER273" s="431"/>
      <c r="ES273" s="431"/>
      <c r="ET273" s="431"/>
      <c r="EU273" s="431"/>
      <c r="EV273" s="431"/>
      <c r="EW273" s="431"/>
      <c r="EX273" s="431"/>
      <c r="EY273" s="431"/>
      <c r="EZ273" s="431"/>
      <c r="FA273" s="431"/>
      <c r="FB273" s="431"/>
      <c r="FC273" s="431"/>
      <c r="FD273" s="431"/>
      <c r="FE273" s="431"/>
      <c r="FF273" s="431"/>
      <c r="FG273" s="431"/>
      <c r="FH273" s="431"/>
      <c r="FI273" s="431"/>
      <c r="FJ273" s="431"/>
      <c r="FK273" s="431"/>
      <c r="FL273" s="431"/>
      <c r="FM273" s="431"/>
      <c r="FN273" s="431"/>
      <c r="FO273" s="431"/>
      <c r="FP273" s="431"/>
      <c r="FQ273" s="431"/>
      <c r="FR273" s="431"/>
      <c r="FS273" s="431"/>
      <c r="FT273" s="431"/>
      <c r="FU273" s="431"/>
      <c r="FV273" s="431"/>
      <c r="FW273" s="431"/>
      <c r="FX273" s="431"/>
      <c r="FY273" s="431"/>
      <c r="FZ273" s="431"/>
      <c r="GA273" s="431"/>
      <c r="GB273" s="431"/>
      <c r="GC273" s="431"/>
      <c r="GD273" s="431"/>
      <c r="GE273" s="431"/>
      <c r="GF273" s="431"/>
      <c r="GG273" s="431"/>
      <c r="GH273" s="431"/>
      <c r="GI273" s="431"/>
      <c r="GJ273" s="431"/>
      <c r="GK273" s="431"/>
      <c r="GL273" s="431"/>
      <c r="GM273" s="431"/>
      <c r="GN273" s="431"/>
      <c r="GO273" s="431"/>
      <c r="GP273" s="431"/>
      <c r="GQ273" s="431"/>
      <c r="GR273" s="431"/>
      <c r="GS273" s="431"/>
      <c r="GT273" s="431"/>
      <c r="GU273" s="431"/>
      <c r="GV273" s="431" t="n">
        <v>-182.73086</v>
      </c>
      <c r="GW273" s="431" t="n">
        <v>-261.63293</v>
      </c>
      <c r="GX273" s="431" t="n">
        <v>-237.78379</v>
      </c>
      <c r="GY273" s="431" t="n">
        <v>-187.50676</v>
      </c>
      <c r="GZ273" s="431" t="n">
        <v>-150.86178</v>
      </c>
      <c r="HA273" s="431" t="n">
        <v>-122.27567</v>
      </c>
      <c r="HB273" s="431" t="n">
        <v>-70.63291</v>
      </c>
      <c r="HC273" s="431" t="n">
        <v>-115.28959</v>
      </c>
      <c r="HD273" s="431" t="n">
        <v>-134.19905</v>
      </c>
      <c r="HE273" s="431" t="n">
        <v>-115.34336</v>
      </c>
      <c r="HF273" s="431" t="n">
        <v>-132.36201</v>
      </c>
      <c r="HG273" s="431" t="n">
        <v>-146.91214</v>
      </c>
      <c r="HH273" s="431" t="n">
        <v>-139.89963</v>
      </c>
      <c r="HI273" s="431" t="n">
        <v>-165.37296</v>
      </c>
      <c r="HJ273" s="431" t="n">
        <v>-142.74851</v>
      </c>
      <c r="HK273" s="431" t="n">
        <v>-108.58511</v>
      </c>
      <c r="HL273" s="431" t="n">
        <v>-118.84941</v>
      </c>
      <c r="HM273" s="431" t="n">
        <v>-121.42144</v>
      </c>
      <c r="HN273" s="431" t="n">
        <v>-260.84959468</v>
      </c>
      <c r="HO273" s="431" t="n">
        <v>-234.605901</v>
      </c>
      <c r="HP273" s="431" t="n">
        <v>-278.09161</v>
      </c>
      <c r="HQ273" s="431" t="n">
        <v>-263.6062</v>
      </c>
      <c r="HR273" s="431" t="n">
        <v>-279.15318</v>
      </c>
      <c r="HS273" s="431" t="n">
        <v>-297.20621</v>
      </c>
      <c r="HT273" s="431" t="n">
        <v>-287.58815</v>
      </c>
      <c r="HU273" s="431" t="n">
        <v>-303.60349</v>
      </c>
      <c r="HV273" s="431" t="n">
        <v>-272.09119</v>
      </c>
      <c r="HW273" s="431" t="n">
        <v>-242.59095</v>
      </c>
      <c r="HX273" s="431" t="n">
        <v>-213.89856</v>
      </c>
      <c r="HY273" s="431" t="n">
        <v>-209.63755</v>
      </c>
      <c r="HZ273" s="431" t="n">
        <v>-213.36567</v>
      </c>
      <c r="IA273" s="431" t="n">
        <v>-146.7889706921</v>
      </c>
      <c r="IB273" s="431" t="n">
        <v>-110.2622</v>
      </c>
      <c r="IC273" s="431" t="n">
        <v>-114.1502</v>
      </c>
      <c r="ID273" s="431" t="n">
        <v>-81.8602</v>
      </c>
      <c r="IE273" s="431" t="n">
        <v>-58.350586</v>
      </c>
      <c r="IF273" s="431" t="n">
        <v>-81.2982</v>
      </c>
      <c r="IG273" s="431" t="n">
        <v>-166.8620237481</v>
      </c>
      <c r="IH273" s="431" t="n">
        <v>-159.6388502661</v>
      </c>
      <c r="II273" s="431" t="n">
        <v>-181.3948502661</v>
      </c>
      <c r="IJ273" s="431" t="n">
        <v>-145.363923</v>
      </c>
      <c r="IK273" s="431" t="n">
        <v>-136.14587993589</v>
      </c>
      <c r="IL273" s="431" t="n">
        <v>-128.5160606208</v>
      </c>
      <c r="IM273" s="431" t="n">
        <v>-96.54347019715</v>
      </c>
      <c r="IN273" s="431" t="n">
        <v>-100.58982010125</v>
      </c>
      <c r="IO273" s="431" t="n">
        <v>-90.77748501841</v>
      </c>
      <c r="IP273" s="431" t="n">
        <v>-123.78787827984</v>
      </c>
      <c r="IQ273" s="431" t="n">
        <v>-92.55604616849</v>
      </c>
      <c r="IR273" s="431" t="n">
        <v>-111.40878229638</v>
      </c>
      <c r="IS273" s="431" t="n">
        <v>-190.684240967</v>
      </c>
      <c r="IT273" s="431" t="n">
        <v>-146.45641120782</v>
      </c>
      <c r="IU273" s="431" t="n">
        <v>-152.47066473597</v>
      </c>
      <c r="IV273" s="431" t="n">
        <v>-162.06308878022</v>
      </c>
      <c r="IW273" s="431" t="n">
        <v>-179.67940623146</v>
      </c>
      <c r="IX273" s="431" t="n">
        <v>-164.36732514398</v>
      </c>
      <c r="IY273" s="431" t="n">
        <v>-122.65774068433</v>
      </c>
      <c r="IZ273" s="431" t="n">
        <v>-142.76451914446</v>
      </c>
      <c r="JA273" s="431" t="n">
        <v>-128.86360545064</v>
      </c>
      <c r="JB273" s="431" t="n">
        <v>-160.23771219649</v>
      </c>
      <c r="JC273" s="431" t="n">
        <v>-151.55394095479</v>
      </c>
      <c r="JD273" s="431" t="n">
        <v>-142.26675015276</v>
      </c>
      <c r="JE273" s="431" t="n">
        <v>-200.4232085397</v>
      </c>
      <c r="JF273" s="431" t="n">
        <v>-205.235660224667</v>
      </c>
      <c r="JG273" s="431" t="n">
        <v>-150.481225968333</v>
      </c>
      <c r="JH273" s="431" t="n">
        <v>-161.743243677667</v>
      </c>
      <c r="JI273" s="431" t="n">
        <v>-158.389824674333</v>
      </c>
      <c r="JJ273" s="431" t="n">
        <v>-120.867887854667</v>
      </c>
      <c r="JK273" s="431" t="n">
        <v>-97.0469496003333</v>
      </c>
      <c r="JL273" s="431" t="n">
        <v>-129.105575968333</v>
      </c>
      <c r="JM273" s="431" t="n">
        <v>-111.006051080333</v>
      </c>
      <c r="JN273" s="431" t="n">
        <v>-130.453791976333</v>
      </c>
      <c r="JO273" s="431" t="n">
        <v>-140.957442458333</v>
      </c>
      <c r="JP273" s="431" t="n">
        <v>-120.902495113</v>
      </c>
      <c r="JQ273" s="431" t="n">
        <v>-228.019746700667</v>
      </c>
      <c r="JR273" s="431" t="n">
        <v>-130.543470981985</v>
      </c>
      <c r="JS273" s="431" t="n">
        <v>-113.145274380509</v>
      </c>
      <c r="JT273" s="431" t="n">
        <v>-102.23058280511</v>
      </c>
      <c r="JU273" s="431" t="n">
        <v>-103.016223764926</v>
      </c>
      <c r="JV273" s="431" t="n">
        <v>-61.7469575415853</v>
      </c>
      <c r="JW273" s="431" t="n">
        <v>-59.0705514328201</v>
      </c>
      <c r="JX273" s="431" t="n">
        <v>-64.1727347343177</v>
      </c>
      <c r="JY273" s="431" t="n">
        <v>-101.52728278924</v>
      </c>
      <c r="JZ273" s="431" t="n">
        <v>-97.6214084668056</v>
      </c>
      <c r="KA273" s="431" t="n">
        <v>-59.8150066193032</v>
      </c>
      <c r="KB273" s="431" t="n">
        <v>-41.1820355743184</v>
      </c>
      <c r="KC273" s="431" t="n">
        <v>-230.032768876667</v>
      </c>
      <c r="KD273" s="431" t="n">
        <v>-189.236063109333</v>
      </c>
      <c r="KE273" s="431" t="n">
        <v>-179.223300578117</v>
      </c>
      <c r="KF273" s="431" t="n">
        <v>-143.240974309424</v>
      </c>
      <c r="KG273" s="431" t="n">
        <v>-137.428113878039</v>
      </c>
      <c r="KH273" s="431" t="n">
        <v>-108.625000738425</v>
      </c>
      <c r="KI273" s="431" t="n">
        <v>-139.455746430215</v>
      </c>
      <c r="KJ273" s="431" t="n">
        <v>-110.609294959149</v>
      </c>
      <c r="KK273" s="431" t="n">
        <v>-122.374839093877</v>
      </c>
      <c r="KL273" s="431" t="n">
        <v>-140.475064164568</v>
      </c>
      <c r="KM273" s="431" t="n">
        <v>-183.806609271263</v>
      </c>
      <c r="KN273" s="431" t="n">
        <v>-181.729702137117</v>
      </c>
      <c r="KO273" s="431" t="n">
        <v>-316.845303136758</v>
      </c>
      <c r="KP273" s="431" t="n">
        <v>-323.076378201202</v>
      </c>
      <c r="KQ273" s="431" t="n">
        <v>-289.825947329536</v>
      </c>
      <c r="KR273" s="431" t="n">
        <v>-278.301045069397</v>
      </c>
      <c r="KS273" s="431" t="n">
        <v>-354.739580933977</v>
      </c>
      <c r="KT273" s="431" t="n">
        <v>-291.179866140712</v>
      </c>
      <c r="KU273" s="431" t="n">
        <v>-438.528193753323</v>
      </c>
      <c r="KV273" s="431" t="n">
        <v>-542.830795037465</v>
      </c>
      <c r="KW273" s="431" t="n">
        <v>-528.102281640644</v>
      </c>
      <c r="KX273" s="431" t="n">
        <v>-639.100309744815</v>
      </c>
      <c r="KY273" s="431" t="n">
        <v>-629.576297467316</v>
      </c>
      <c r="KZ273" s="431" t="n">
        <v>-552.724263157001</v>
      </c>
      <c r="LA273" s="431" t="n">
        <v>-691.106949008127</v>
      </c>
      <c r="LB273" s="431" t="n">
        <v>-667.033705060581</v>
      </c>
      <c r="LC273" s="431" t="n">
        <v>-578.249773744925</v>
      </c>
      <c r="LD273" s="431" t="n">
        <v>-603.561104749546</v>
      </c>
      <c r="LE273" s="431" t="n">
        <v>-650.536903382706</v>
      </c>
      <c r="LF273" s="431" t="n">
        <v>-553.171480817227</v>
      </c>
      <c r="LG273" s="431" t="n">
        <v>-477.291678007497</v>
      </c>
      <c r="LH273" s="431" t="n">
        <v>-539.204970259724</v>
      </c>
      <c r="LI273" s="431" t="n">
        <v>-637.27173784826</v>
      </c>
      <c r="LJ273" s="431" t="n">
        <v>-524.645460836433</v>
      </c>
      <c r="LK273" s="431" t="n">
        <v>-509.01296460112</v>
      </c>
      <c r="LL273" s="420" t="n">
        <v>-520.245526246667</v>
      </c>
      <c r="LM273" s="420" t="n">
        <v>-543.456033804333</v>
      </c>
      <c r="LN273" s="420" t="n">
        <v>-439.371813155333</v>
      </c>
      <c r="LO273" s="420" t="n">
        <v>-403.175738001667</v>
      </c>
      <c r="LP273" s="420" t="n">
        <v>-557.151362945667</v>
      </c>
      <c r="LQ273" s="420" t="n">
        <v>-622.806501925667</v>
      </c>
      <c r="LR273" s="420" t="n">
        <v>-679.632920608667</v>
      </c>
      <c r="LS273" s="420" t="n">
        <v>-613.19363204</v>
      </c>
      <c r="LT273" s="420" t="n">
        <v>-589.517033309</v>
      </c>
      <c r="LU273" s="420" t="n">
        <v>-439.836608137667</v>
      </c>
      <c r="LV273" s="420" t="n">
        <v>-396.452312976667</v>
      </c>
      <c r="LW273" s="420" t="n">
        <v>-356.949457603667</v>
      </c>
      <c r="LX273" s="420" t="n">
        <v>-293.713881018667</v>
      </c>
      <c r="LY273" s="420" t="n">
        <v>-453.604671804333</v>
      </c>
      <c r="LZ273" s="420" t="n">
        <v>-285.756683020333</v>
      </c>
      <c r="MA273" s="420" t="n">
        <v>-255.972687310667</v>
      </c>
      <c r="MB273" s="420" t="n">
        <v>-455.143080119333</v>
      </c>
      <c r="MC273" s="420" t="n">
        <v>-611.302171722333</v>
      </c>
      <c r="MD273" s="420" t="n">
        <v>-579.287505198334</v>
      </c>
      <c r="ME273" s="420"/>
      <c r="MF273" s="420"/>
      <c r="MG273" s="420"/>
      <c r="MH273" s="420"/>
      <c r="MI273" s="420"/>
      <c r="MJ273" s="420"/>
      <c r="MK273" s="420"/>
      <c r="ML273" s="420"/>
      <c r="MM273" s="420"/>
      <c r="MN273" s="420"/>
      <c r="MO273" s="420"/>
      <c r="MP273" s="420"/>
      <c r="MQ273" s="420"/>
      <c r="MR273" s="420"/>
      <c r="MS273" s="420"/>
      <c r="MT273" s="420"/>
      <c r="MU273" s="420"/>
      <c r="MV273" s="420"/>
      <c r="MW273" s="420"/>
    </row>
    <row r="274" customFormat="false" ht="15" hidden="false" customHeight="false" outlineLevel="0" collapsed="false">
      <c r="A274" s="417" t="s">
        <v>876</v>
      </c>
    </row>
    <row r="275" customFormat="false" ht="15" hidden="false" customHeight="false" outlineLevel="0" collapsed="false">
      <c r="A275" s="417"/>
    </row>
    <row r="276" customFormat="false" ht="15" hidden="false" customHeight="false" outlineLevel="0" collapsed="false">
      <c r="A276" s="371" t="s">
        <v>877</v>
      </c>
    </row>
    <row r="277" customFormat="false" ht="15" hidden="false" customHeight="false" outlineLevel="0" collapsed="false">
      <c r="A277" s="417" t="s">
        <v>878</v>
      </c>
      <c r="DR277" s="0" t="n">
        <v>100</v>
      </c>
      <c r="DS277" s="0" t="n">
        <v>99.4877621305655</v>
      </c>
      <c r="DT277" s="0" t="n">
        <v>99.8146756493169</v>
      </c>
      <c r="DU277" s="0" t="n">
        <v>97.4901548987509</v>
      </c>
      <c r="DV277" s="0" t="n">
        <v>95.2672191840258</v>
      </c>
      <c r="DW277" s="0" t="n">
        <v>95.6143890508135</v>
      </c>
      <c r="DX277" s="0" t="n">
        <v>94.7217341824343</v>
      </c>
      <c r="DY277" s="0" t="n">
        <v>95.0537948889914</v>
      </c>
      <c r="DZ277" s="0" t="n">
        <v>95.0689051588923</v>
      </c>
      <c r="EA277" s="0" t="n">
        <v>94.421665780464</v>
      </c>
      <c r="EB277" s="0" t="n">
        <v>93.5586567461597</v>
      </c>
      <c r="EC277" s="0" t="n">
        <v>94.2248137918353</v>
      </c>
      <c r="ED277" s="0" t="n">
        <v>95.2437612443558</v>
      </c>
      <c r="EE277" s="0" t="n">
        <v>94.7937358171819</v>
      </c>
      <c r="EF277" s="0" t="n">
        <v>94.4344851163495</v>
      </c>
      <c r="EG277" s="0" t="n">
        <v>95.0934175608408</v>
      </c>
      <c r="EH277" s="0" t="n">
        <v>95.9138894013798</v>
      </c>
      <c r="EI277" s="0" t="n">
        <v>95.0740711844234</v>
      </c>
      <c r="EJ277" s="0" t="n">
        <v>94.8297576874865</v>
      </c>
      <c r="EK277" s="0" t="n">
        <v>95.2907347507566</v>
      </c>
      <c r="EL277" s="0" t="n">
        <v>94.525010466075</v>
      </c>
      <c r="EM277" s="0" t="n">
        <v>94.0455398632872</v>
      </c>
      <c r="EN277" s="0" t="n">
        <v>95.2144982466436</v>
      </c>
      <c r="EO277" s="0" t="n">
        <v>96.5403352716513</v>
      </c>
      <c r="EP277" s="0" t="n">
        <v>96.071742740434</v>
      </c>
      <c r="EQ277" s="0" t="n">
        <v>96.0263098802282</v>
      </c>
      <c r="ER277" s="0" t="n">
        <v>96.0194519390363</v>
      </c>
      <c r="ES277" s="0" t="n">
        <v>97.3861312023229</v>
      </c>
      <c r="ET277" s="0" t="n">
        <v>97.5128882313641</v>
      </c>
      <c r="EU277" s="0" t="n">
        <v>97.8115638115058</v>
      </c>
      <c r="EV277" s="0" t="n">
        <v>98.9718632042147</v>
      </c>
      <c r="EW277" s="0" t="n">
        <v>97.7805985793306</v>
      </c>
      <c r="EX277" s="0" t="n">
        <v>97.8024988686858</v>
      </c>
      <c r="EY277" s="0" t="n">
        <v>98.6824983839129</v>
      </c>
      <c r="EZ277" s="0" t="n">
        <v>100.407252792897</v>
      </c>
      <c r="FA277" s="0" t="n">
        <v>100.428401832286</v>
      </c>
      <c r="FB277" s="0" t="n">
        <v>99.4640551960286</v>
      </c>
      <c r="FC277" s="0" t="n">
        <v>98.7876562312896</v>
      </c>
      <c r="FD277" s="0" t="n">
        <v>100.804746119203</v>
      </c>
      <c r="FE277" s="0" t="n">
        <v>101.501241213391</v>
      </c>
      <c r="FF277" s="0" t="n">
        <v>101.462414130186</v>
      </c>
      <c r="FG277" s="0" t="n">
        <v>101.613754042893</v>
      </c>
      <c r="FH277" s="0" t="n">
        <v>101.588056598742</v>
      </c>
      <c r="FI277" s="0" t="n">
        <v>100.76897881623</v>
      </c>
      <c r="FJ277" s="0" t="n">
        <v>98.9434265031701</v>
      </c>
      <c r="FK277" s="0" t="n">
        <v>94.230881662117</v>
      </c>
      <c r="FL277" s="0" t="n">
        <v>91.647913556538</v>
      </c>
      <c r="FM277" s="0" t="n">
        <v>92.3536367619507</v>
      </c>
      <c r="FN277" s="0" t="n">
        <v>93.5152583358464</v>
      </c>
      <c r="FO277" s="0" t="n">
        <v>92.715737846012</v>
      </c>
      <c r="FP277" s="0" t="n">
        <v>92.3899502180536</v>
      </c>
      <c r="FQ277" s="0" t="n">
        <v>92.6216728885461</v>
      </c>
      <c r="FR277" s="0" t="n">
        <v>93.6418363182542</v>
      </c>
      <c r="FS277" s="0" t="n">
        <v>95.4302187982042</v>
      </c>
      <c r="FT277" s="0" t="n">
        <v>96.2692407275526</v>
      </c>
      <c r="FU277" s="0" t="n">
        <v>96.843536466189</v>
      </c>
      <c r="FV277" s="0" t="n">
        <v>98.4747615995595</v>
      </c>
      <c r="FW277" s="0" t="n">
        <v>99.5962738811954</v>
      </c>
      <c r="FX277" s="0" t="n">
        <v>100.07284099546</v>
      </c>
      <c r="FY277" s="0" t="n">
        <v>99.5190490648866</v>
      </c>
      <c r="FZ277" s="0" t="n">
        <v>98.9614543834681</v>
      </c>
      <c r="GA277" s="0" t="n">
        <v>97.1390380408729</v>
      </c>
      <c r="GB277" s="0" t="n">
        <v>96.5017805797793</v>
      </c>
      <c r="GC277" s="0" t="n">
        <v>93.1014681701176</v>
      </c>
      <c r="GD277" s="0" t="n">
        <v>94.7883758316732</v>
      </c>
      <c r="GE277" s="0" t="n">
        <v>94.1078016207775</v>
      </c>
      <c r="GF277" s="0" t="n">
        <v>95.9425754953595</v>
      </c>
      <c r="GG277" s="0" t="n">
        <v>96.5923428056394</v>
      </c>
      <c r="GH277" s="0" t="n">
        <v>96.74877724278</v>
      </c>
      <c r="GI277" s="0" t="n">
        <v>93.3009193362737</v>
      </c>
      <c r="GJ277" s="0" t="n">
        <v>95.1357096223522</v>
      </c>
      <c r="GK277" s="0" t="n">
        <v>96.3181621576949</v>
      </c>
      <c r="GL277" s="0" t="n">
        <v>96.7933785543254</v>
      </c>
      <c r="GM277" s="0" t="n">
        <v>98.6984416902145</v>
      </c>
      <c r="GN277" s="0" t="n">
        <v>98.2423438818411</v>
      </c>
      <c r="GO277" s="0" t="n">
        <v>100.773557573177</v>
      </c>
      <c r="GP277" s="0" t="n">
        <v>99.9327350215482</v>
      </c>
      <c r="GQ277" s="0" t="n">
        <v>99.5011481263355</v>
      </c>
      <c r="GR277" s="0" t="n">
        <v>98.3992922947336</v>
      </c>
      <c r="GS277" s="0" t="n">
        <v>97.4715404785888</v>
      </c>
      <c r="GT277" s="0" t="n">
        <v>95.239717525548</v>
      </c>
      <c r="GU277" s="0" t="n">
        <v>93.8724394465841</v>
      </c>
      <c r="GV277" s="0" t="n">
        <v>95.6655824221293</v>
      </c>
      <c r="GW277" s="0" t="n">
        <v>96.8568385336262</v>
      </c>
      <c r="GX277" s="0" t="n">
        <v>97.088624506325</v>
      </c>
      <c r="GY277" s="0" t="n">
        <v>99.1093322370511</v>
      </c>
      <c r="GZ277" s="0" t="n">
        <v>98.5968763352379</v>
      </c>
      <c r="HA277" s="0" t="n">
        <v>98.2362979522824</v>
      </c>
      <c r="HB277" s="0" t="n">
        <v>97.5709434350841</v>
      </c>
      <c r="HC277" s="0" t="n">
        <v>96.9821718357196</v>
      </c>
      <c r="HD277" s="0" t="n">
        <v>97.1469068489391</v>
      </c>
      <c r="HE277" s="0" t="n">
        <v>97.5367131798722</v>
      </c>
      <c r="HF277" s="0" t="n">
        <v>99.2297546801986</v>
      </c>
      <c r="HG277" s="0" t="n">
        <v>99.736667174356</v>
      </c>
      <c r="HH277" s="0" t="n">
        <v>99.513207927435</v>
      </c>
      <c r="HI277" s="0" t="n">
        <v>100.127048068534</v>
      </c>
      <c r="HJ277" s="0" t="n">
        <v>100.174330961445</v>
      </c>
      <c r="HK277" s="0" t="n">
        <v>100.397638812187</v>
      </c>
      <c r="HL277" s="0" t="n">
        <v>100.014743377783</v>
      </c>
      <c r="HM277" s="0" t="n">
        <v>101.190291588868</v>
      </c>
      <c r="HN277" s="0" t="n">
        <v>101.316298057078</v>
      </c>
      <c r="HO277" s="0" t="n">
        <v>101.369197736053</v>
      </c>
      <c r="HP277" s="0" t="n">
        <v>101.5991669233</v>
      </c>
      <c r="HQ277" s="0" t="n">
        <v>102.55014447506</v>
      </c>
      <c r="HR277" s="0" t="n">
        <v>103.686998630194</v>
      </c>
      <c r="HS277" s="0" t="n">
        <v>105.93534905622</v>
      </c>
      <c r="HT277" s="0" t="n">
        <v>106.048343577497</v>
      </c>
      <c r="HU277" s="0" t="n">
        <v>107.451580788791</v>
      </c>
      <c r="HV277" s="0" t="n">
        <v>107.275953337739</v>
      </c>
      <c r="HW277" s="0" t="n">
        <v>107.79925763471</v>
      </c>
      <c r="HX277" s="0" t="n">
        <v>108.138208809241</v>
      </c>
      <c r="HY277" s="0" t="n">
        <v>108.283346465909</v>
      </c>
      <c r="HZ277" s="0" t="n">
        <v>107.86379292843</v>
      </c>
      <c r="IA277" s="0" t="n">
        <v>107.751214516684</v>
      </c>
      <c r="IB277" s="0" t="n">
        <v>107.384395878511</v>
      </c>
      <c r="IC277" s="0" t="n">
        <v>106.81970884299</v>
      </c>
      <c r="ID277" s="0" t="n">
        <v>105.52661173131</v>
      </c>
      <c r="IE277" s="0" t="n">
        <v>105.390096701509</v>
      </c>
      <c r="IF277" s="0" t="n">
        <v>104.594310430266</v>
      </c>
      <c r="IG277" s="0" t="n">
        <v>103.930737245558</v>
      </c>
      <c r="IH277" s="0" t="n">
        <v>102.606763494491</v>
      </c>
      <c r="II277" s="0" t="n">
        <v>102.597207895898</v>
      </c>
      <c r="IJ277" s="0" t="n">
        <v>101.428602727267</v>
      </c>
      <c r="IK277" s="0" t="n">
        <v>102.186050969202</v>
      </c>
      <c r="IL277" s="0" t="n">
        <v>101.129800345285</v>
      </c>
      <c r="IM277" s="0" t="n">
        <v>101.73516736215</v>
      </c>
      <c r="IN277" s="0" t="n">
        <v>100.107127968582</v>
      </c>
      <c r="IO277" s="0" t="n">
        <v>99.6194382909113</v>
      </c>
      <c r="IP277" s="0" t="n">
        <v>99.5971346771139</v>
      </c>
      <c r="IQ277" s="0" t="n">
        <v>100.691300307559</v>
      </c>
      <c r="IR277" s="0" t="n">
        <v>101.081676947141</v>
      </c>
      <c r="IS277" s="0" t="n">
        <v>101.830256829658</v>
      </c>
      <c r="IT277" s="0" t="n">
        <v>102.235847030535</v>
      </c>
      <c r="IU277" s="0" t="n">
        <v>103.773778317007</v>
      </c>
      <c r="IV277" s="0" t="n">
        <v>106.074425648755</v>
      </c>
      <c r="IW277" s="0" t="n">
        <v>106.638791698055</v>
      </c>
      <c r="IX277" s="0" t="n">
        <v>106.751767958223</v>
      </c>
      <c r="IY277" s="0" t="n">
        <v>107.143987365444</v>
      </c>
      <c r="IZ277" s="0" t="n">
        <v>108.587897306928</v>
      </c>
      <c r="JA277" s="0" t="n">
        <v>110.58197062502</v>
      </c>
      <c r="JB277" s="0" t="n">
        <v>111.305802004657</v>
      </c>
      <c r="JC277" s="0" t="n">
        <v>110.431673019666</v>
      </c>
      <c r="JD277" s="0" t="n">
        <v>109.413422054231</v>
      </c>
      <c r="JE277" s="0" t="n">
        <v>109.45177888917</v>
      </c>
      <c r="JF277" s="0" t="n">
        <v>110.220401363448</v>
      </c>
      <c r="JG277" s="0" t="n">
        <v>110.440923246734</v>
      </c>
      <c r="JH277" s="0" t="n">
        <v>110.812676905634</v>
      </c>
      <c r="JI277" s="0" t="n">
        <v>111.408410448431</v>
      </c>
      <c r="JJ277" s="0" t="n">
        <v>112.286285018434</v>
      </c>
      <c r="JK277" s="0" t="n">
        <v>113.344386796768</v>
      </c>
      <c r="JL277" s="0" t="n">
        <v>114.471945221038</v>
      </c>
      <c r="JM277" s="0" t="n">
        <v>115.188321209518</v>
      </c>
      <c r="JN277" s="0" t="n">
        <v>115.257653233592</v>
      </c>
      <c r="JO277" s="0" t="n">
        <v>114.641069053547</v>
      </c>
      <c r="JP277" s="0" t="n">
        <v>115.873260766799</v>
      </c>
      <c r="JQ277" s="0" t="n">
        <v>116.871179702591</v>
      </c>
      <c r="JR277" s="0" t="n">
        <v>119.154278984575</v>
      </c>
      <c r="JS277" s="0" t="n">
        <v>118.947024654691</v>
      </c>
      <c r="JT277" s="0" t="n">
        <v>119.397846100451</v>
      </c>
      <c r="JU277" s="0" t="n">
        <v>118.607965156945</v>
      </c>
      <c r="JV277" s="0" t="n">
        <v>117.368220344075</v>
      </c>
      <c r="JW277" s="0" t="n">
        <v>116.495897176934</v>
      </c>
      <c r="JX277" s="0" t="n">
        <v>118.120114392347</v>
      </c>
      <c r="JY277" s="0" t="n">
        <v>117.454040855369</v>
      </c>
      <c r="JZ277" s="0" t="n">
        <v>117.840698704075</v>
      </c>
      <c r="KA277" s="0" t="n">
        <v>117.362735024498</v>
      </c>
      <c r="KB277" s="0" t="n">
        <v>118.42009128062</v>
      </c>
      <c r="KC277" s="0" t="n">
        <v>118.723442320494</v>
      </c>
      <c r="KD277" s="0" t="n">
        <v>120.206084463815</v>
      </c>
      <c r="KE277" s="0" t="n">
        <v>120.051231408663</v>
      </c>
      <c r="KF277" s="0" t="n">
        <v>119.567094720559</v>
      </c>
      <c r="KG277" s="0" t="n">
        <v>119.628769327258</v>
      </c>
      <c r="KH277" s="0" t="n">
        <v>119.495493666503</v>
      </c>
      <c r="KI277" s="0" t="n">
        <v>121.154027667824</v>
      </c>
      <c r="KJ277" s="0" t="n">
        <v>120.596429209406</v>
      </c>
      <c r="KK277" s="0" t="n">
        <v>120.450849998377</v>
      </c>
    </row>
    <row r="278" customFormat="false" ht="15" hidden="false" customHeight="false" outlineLevel="0" collapsed="false">
      <c r="A278" s="417" t="s">
        <v>879</v>
      </c>
      <c r="DR278" s="0" t="n">
        <v>100</v>
      </c>
      <c r="DS278" s="0" t="n">
        <v>98.8267377652107</v>
      </c>
      <c r="DT278" s="0" t="n">
        <v>97.5905277593945</v>
      </c>
      <c r="DU278" s="0" t="n">
        <v>95.6025554995794</v>
      </c>
      <c r="DV278" s="0" t="n">
        <v>94.0772995603458</v>
      </c>
      <c r="DW278" s="0" t="n">
        <v>94.7515026994606</v>
      </c>
      <c r="DX278" s="0" t="n">
        <v>94.3520645072157</v>
      </c>
      <c r="DY278" s="0" t="n">
        <v>93.8538378693767</v>
      </c>
      <c r="DZ278" s="0" t="n">
        <v>93.6682184568081</v>
      </c>
      <c r="EA278" s="0" t="n">
        <v>94.2065686386761</v>
      </c>
      <c r="EB278" s="0" t="n">
        <v>94.1624679433205</v>
      </c>
      <c r="EC278" s="0" t="n">
        <v>94.7087073450102</v>
      </c>
      <c r="ED278" s="0" t="n">
        <v>94.5108176575346</v>
      </c>
      <c r="EE278" s="0" t="n">
        <v>91.2110937811359</v>
      </c>
      <c r="EF278" s="0" t="n">
        <v>90.2137959854452</v>
      </c>
      <c r="EG278" s="0" t="n">
        <v>90.208507249307</v>
      </c>
      <c r="EH278" s="0" t="n">
        <v>91.7574397203448</v>
      </c>
      <c r="EI278" s="0" t="n">
        <v>90.1997267790365</v>
      </c>
      <c r="EJ278" s="0" t="n">
        <v>90.0087374813291</v>
      </c>
      <c r="EK278" s="0" t="n">
        <v>89.7594938569569</v>
      </c>
      <c r="EL278" s="0" t="n">
        <v>88.1068912679159</v>
      </c>
      <c r="EM278" s="0" t="n">
        <v>87.5815171702743</v>
      </c>
      <c r="EN278" s="0" t="n">
        <v>89.3698022285894</v>
      </c>
      <c r="EO278" s="0" t="n">
        <v>90.2673632204671</v>
      </c>
      <c r="EP278" s="0" t="n">
        <v>87.9793264096127</v>
      </c>
      <c r="EQ278" s="0" t="n">
        <v>86.4175647152835</v>
      </c>
      <c r="ER278" s="0" t="n">
        <v>84.8445520877083</v>
      </c>
      <c r="ES278" s="0" t="n">
        <v>86.9293936111301</v>
      </c>
      <c r="ET278" s="0" t="n">
        <v>88.5976108859431</v>
      </c>
      <c r="EU278" s="0" t="n">
        <v>89.4117205367052</v>
      </c>
      <c r="EV278" s="0" t="n">
        <v>89.7658626186959</v>
      </c>
      <c r="EW278" s="0" t="n">
        <v>87.6123855889948</v>
      </c>
      <c r="EX278" s="0" t="n">
        <v>87.409359475571</v>
      </c>
      <c r="EY278" s="0" t="n">
        <v>88.6722292750282</v>
      </c>
      <c r="EZ278" s="0" t="n">
        <v>90.6895367956434</v>
      </c>
      <c r="FA278" s="0" t="n">
        <v>91.9241653339628</v>
      </c>
      <c r="FB278" s="0" t="n">
        <v>89.5979607127426</v>
      </c>
      <c r="FC278" s="0" t="n">
        <v>87.7742688757733</v>
      </c>
      <c r="FD278" s="0" t="n">
        <v>87.2047136845225</v>
      </c>
      <c r="FE278" s="0" t="n">
        <v>86.0228404058518</v>
      </c>
      <c r="FF278" s="0" t="n">
        <v>87.0174125687212</v>
      </c>
      <c r="FG278" s="0" t="n">
        <v>86.0448582291779</v>
      </c>
      <c r="FH278" s="0" t="n">
        <v>83.6814403350432</v>
      </c>
      <c r="FI278" s="0" t="n">
        <v>81.1032392180739</v>
      </c>
      <c r="FJ278" s="0" t="n">
        <v>79.005919853905</v>
      </c>
      <c r="FK278" s="0" t="n">
        <v>74.3511913309035</v>
      </c>
      <c r="FL278" s="0" t="n">
        <v>71.7061217293159</v>
      </c>
      <c r="FM278" s="0" t="n">
        <v>72.8741604766236</v>
      </c>
      <c r="FN278" s="0" t="n">
        <v>74.1495482832532</v>
      </c>
      <c r="FO278" s="0" t="n">
        <v>72.8929059227552</v>
      </c>
      <c r="FP278" s="0" t="n">
        <v>72.1549954163059</v>
      </c>
      <c r="FQ278" s="0" t="n">
        <v>72.9780137198646</v>
      </c>
      <c r="FR278" s="0" t="n">
        <v>74.6905003763737</v>
      </c>
      <c r="FS278" s="0" t="n">
        <v>76.8267822456241</v>
      </c>
      <c r="FT278" s="0" t="n">
        <v>76.635756342676</v>
      </c>
      <c r="FU278" s="0" t="n">
        <v>76.6864612788438</v>
      </c>
      <c r="FV278" s="0" t="n">
        <v>77.0741081906107</v>
      </c>
      <c r="FW278" s="0" t="n">
        <v>77.4622022238855</v>
      </c>
      <c r="FX278" s="0" t="n">
        <v>77.4280542138766</v>
      </c>
      <c r="FY278" s="0" t="n">
        <v>77.9670207529471</v>
      </c>
      <c r="FZ278" s="0" t="n">
        <v>78.1007219598163</v>
      </c>
      <c r="GA278" s="0" t="n">
        <v>77.2070812766164</v>
      </c>
      <c r="GB278" s="0" t="n">
        <v>76.6445929841708</v>
      </c>
      <c r="GC278" s="0" t="n">
        <v>73.7908694032159</v>
      </c>
      <c r="GD278" s="0" t="n">
        <v>74.685563364261</v>
      </c>
      <c r="GE278" s="0" t="n">
        <v>73.7611514615393</v>
      </c>
      <c r="GF278" s="0" t="n">
        <v>75.9052303081825</v>
      </c>
      <c r="GG278" s="0" t="n">
        <v>76.5104557442366</v>
      </c>
      <c r="GH278" s="0" t="n">
        <v>75.8964352795711</v>
      </c>
      <c r="GI278" s="0" t="n">
        <v>73.6326079049846</v>
      </c>
      <c r="GJ278" s="0" t="n">
        <v>74.7962371192606</v>
      </c>
      <c r="GK278" s="0" t="n">
        <v>76.9733942368185</v>
      </c>
      <c r="GL278" s="0" t="n">
        <v>77.8757375531308</v>
      </c>
      <c r="GM278" s="0" t="n">
        <v>79.2125001394368</v>
      </c>
      <c r="GN278" s="0" t="n">
        <v>78.6308885808705</v>
      </c>
      <c r="GO278" s="0" t="n">
        <v>80.537832432137</v>
      </c>
      <c r="GP278" s="0" t="n">
        <v>80.1158706934319</v>
      </c>
      <c r="GQ278" s="0" t="n">
        <v>78.668633481305</v>
      </c>
      <c r="GR278" s="0" t="n">
        <v>77.8614817167709</v>
      </c>
      <c r="GS278" s="0" t="n">
        <v>77.3302027547069</v>
      </c>
      <c r="GT278" s="0" t="n">
        <v>76.3066487002846</v>
      </c>
      <c r="GU278" s="0" t="n">
        <v>75.1205585148498</v>
      </c>
      <c r="GV278" s="0" t="n">
        <v>76.4751660603463</v>
      </c>
      <c r="GW278" s="0" t="n">
        <v>77.6043833452643</v>
      </c>
      <c r="GX278" s="0" t="n">
        <v>78.5521061772936</v>
      </c>
      <c r="GY278" s="0" t="n">
        <v>79.7748086159121</v>
      </c>
      <c r="GZ278" s="0" t="n">
        <v>78.4006761134558</v>
      </c>
      <c r="HA278" s="0" t="n">
        <v>78.4855026263841</v>
      </c>
      <c r="HB278" s="0" t="n">
        <v>76.7514109498235</v>
      </c>
      <c r="HC278" s="0" t="n">
        <v>76.6103554415927</v>
      </c>
      <c r="HD278" s="0" t="n">
        <v>76.4236362227324</v>
      </c>
      <c r="HE278" s="0" t="n">
        <v>76.472209647018</v>
      </c>
      <c r="HF278" s="0" t="n">
        <v>78.0447327192526</v>
      </c>
      <c r="HG278" s="0" t="n">
        <v>78.3830506073758</v>
      </c>
      <c r="HH278" s="0" t="n">
        <v>78.4730088203979</v>
      </c>
      <c r="HI278" s="0" t="n">
        <v>79.6687502421902</v>
      </c>
      <c r="HJ278" s="0" t="n">
        <v>78.9693310823807</v>
      </c>
      <c r="HK278" s="0" t="n">
        <v>79.4159277316195</v>
      </c>
      <c r="HL278" s="0" t="n">
        <v>79.2123640927522</v>
      </c>
      <c r="HM278" s="0" t="n">
        <v>79.2712290188725</v>
      </c>
      <c r="HN278" s="0" t="n">
        <v>79.3551620307076</v>
      </c>
      <c r="HO278" s="0" t="n">
        <v>79.3562802237487</v>
      </c>
      <c r="HP278" s="0" t="n">
        <v>79.7207900519862</v>
      </c>
      <c r="HQ278" s="0" t="n">
        <v>79.8960844745869</v>
      </c>
      <c r="HR278" s="0" t="n">
        <v>80.319857447384</v>
      </c>
      <c r="HS278" s="0" t="n">
        <v>81.732761231913</v>
      </c>
      <c r="HT278" s="0" t="n">
        <v>82.4395494099384</v>
      </c>
      <c r="HU278" s="0" t="n">
        <v>85.0626462965148</v>
      </c>
      <c r="HV278" s="0" t="n">
        <v>85.1590737992079</v>
      </c>
      <c r="HW278" s="0" t="n">
        <v>84.8339194584706</v>
      </c>
      <c r="HX278" s="0" t="n">
        <v>85.2502966178331</v>
      </c>
      <c r="HY278" s="0" t="n">
        <v>85.1928882764087</v>
      </c>
      <c r="HZ278" s="0" t="n">
        <v>85.4570597429638</v>
      </c>
      <c r="IA278" s="0" t="n">
        <v>85.7007578462788</v>
      </c>
      <c r="IB278" s="0" t="n">
        <v>85.1298873759935</v>
      </c>
      <c r="IC278" s="0" t="n">
        <v>84.730534059958</v>
      </c>
      <c r="ID278" s="0" t="n">
        <v>83.4438165430564</v>
      </c>
      <c r="IE278" s="0" t="n">
        <v>82.7600894337588</v>
      </c>
      <c r="IF278" s="0" t="n">
        <v>82.4779746114559</v>
      </c>
      <c r="IG278" s="0" t="n">
        <v>81.9206496770365</v>
      </c>
      <c r="IH278" s="0" t="n">
        <v>81.1505122991527</v>
      </c>
      <c r="II278" s="0" t="n">
        <v>81.0887634259169</v>
      </c>
      <c r="IJ278" s="0" t="n">
        <v>80.3889332278322</v>
      </c>
      <c r="IK278" s="0" t="n">
        <v>81.0013373389683</v>
      </c>
      <c r="IL278" s="0" t="n">
        <v>79.94866608845</v>
      </c>
      <c r="IM278" s="0" t="n">
        <v>80.3884406673873</v>
      </c>
      <c r="IN278" s="0" t="n">
        <v>79.2584469494474</v>
      </c>
      <c r="IO278" s="0" t="n">
        <v>78.1524489966567</v>
      </c>
      <c r="IP278" s="0" t="n">
        <v>77.5850612363865</v>
      </c>
      <c r="IQ278" s="0" t="n">
        <v>78.8306090611918</v>
      </c>
      <c r="IR278" s="0" t="n">
        <v>78.2090228992832</v>
      </c>
      <c r="IS278" s="0" t="n">
        <v>79.0391542589284</v>
      </c>
      <c r="IT278" s="0" t="n">
        <v>79.8195155421484</v>
      </c>
      <c r="IU278" s="0" t="n">
        <v>80.6476741890558</v>
      </c>
      <c r="IV278" s="0" t="n">
        <v>82.3594708333151</v>
      </c>
      <c r="IW278" s="0" t="n">
        <v>82.5694110275367</v>
      </c>
      <c r="IX278" s="0" t="n">
        <v>82.4869096070932</v>
      </c>
      <c r="IY278" s="0" t="n">
        <v>82.1833499288993</v>
      </c>
      <c r="IZ278" s="0" t="n">
        <v>82.3275158305052</v>
      </c>
      <c r="JA278" s="0" t="n">
        <v>83.4852539281248</v>
      </c>
      <c r="JB278" s="0" t="n">
        <v>83.9939385148931</v>
      </c>
      <c r="JC278" s="0" t="n">
        <v>82.5942623034314</v>
      </c>
      <c r="JD278" s="0" t="n">
        <v>81.8001774099361</v>
      </c>
      <c r="JE278" s="0" t="n">
        <v>81.7408555497048</v>
      </c>
      <c r="JF278" s="0" t="n">
        <v>83.0437181833299</v>
      </c>
      <c r="JG278" s="0" t="n">
        <v>82.7367510541435</v>
      </c>
      <c r="JH278" s="0" t="n">
        <v>83.3037071897438</v>
      </c>
      <c r="JI278" s="0" t="n">
        <v>84.010699301987</v>
      </c>
      <c r="JJ278" s="0" t="n">
        <v>84.8880075807495</v>
      </c>
      <c r="JK278" s="0" t="n">
        <v>85.8775991938873</v>
      </c>
      <c r="JL278" s="0" t="n">
        <v>86.6320510081589</v>
      </c>
      <c r="JM278" s="0" t="n">
        <v>87.1803842915939</v>
      </c>
      <c r="JN278" s="0" t="n">
        <v>86.7654225822722</v>
      </c>
      <c r="JO278" s="0" t="n">
        <v>85.2974354735306</v>
      </c>
      <c r="JP278" s="0" t="n">
        <v>87.2451368203289</v>
      </c>
      <c r="JQ278" s="0" t="n">
        <v>89.214738230624</v>
      </c>
      <c r="JR278" s="0" t="n">
        <v>91.060358901801</v>
      </c>
      <c r="JS278" s="0" t="n">
        <v>90.7180061605192</v>
      </c>
      <c r="JT278" s="0" t="n">
        <v>91.160338061665</v>
      </c>
      <c r="JU278" s="0" t="n">
        <v>89.9311793822929</v>
      </c>
      <c r="JV278" s="0" t="n">
        <v>88.2731175265444</v>
      </c>
      <c r="JW278" s="0" t="n">
        <v>88.2148911426839</v>
      </c>
      <c r="JX278" s="0" t="n">
        <v>90.4045477354954</v>
      </c>
      <c r="JY278" s="0" t="n">
        <v>89.7062915748729</v>
      </c>
      <c r="JZ278" s="0" t="n">
        <v>90.0753753214062</v>
      </c>
      <c r="KA278" s="0" t="n">
        <v>90.4290452077031</v>
      </c>
      <c r="KB278" s="0" t="n">
        <v>91.6441366991158</v>
      </c>
      <c r="KC278" s="0" t="n">
        <v>91.8468781895676</v>
      </c>
      <c r="KD278" s="0" t="n">
        <v>93.1196588656072</v>
      </c>
      <c r="KE278" s="0" t="n">
        <v>92.9508729837945</v>
      </c>
      <c r="KF278" s="0" t="n">
        <v>92.4170748315407</v>
      </c>
      <c r="KG278" s="0" t="n">
        <v>93.0175190492947</v>
      </c>
      <c r="KH278" s="0" t="n">
        <v>92.1290373055186</v>
      </c>
      <c r="KI278" s="0" t="n">
        <v>93.2866591096986</v>
      </c>
      <c r="KJ278" s="0" t="n">
        <v>92.8735389038623</v>
      </c>
      <c r="KK278" s="0" t="n">
        <v>91.6247704066571</v>
      </c>
    </row>
    <row r="279" customFormat="false" ht="15" hidden="false" customHeight="false" outlineLevel="0" collapsed="false">
      <c r="A279" s="43"/>
    </row>
    <row r="280" customFormat="false" ht="15.75" hidden="false" customHeight="false" outlineLevel="0" collapsed="false">
      <c r="A280" s="432" t="s">
        <v>880</v>
      </c>
      <c r="B280" s="24" t="n">
        <v>34700</v>
      </c>
      <c r="C280" s="24" t="n">
        <v>34731</v>
      </c>
      <c r="D280" s="24" t="n">
        <v>34759</v>
      </c>
      <c r="E280" s="24" t="n">
        <v>34790</v>
      </c>
      <c r="F280" s="24" t="n">
        <v>34820</v>
      </c>
      <c r="G280" s="24" t="n">
        <v>34851</v>
      </c>
      <c r="H280" s="24" t="n">
        <v>34881</v>
      </c>
      <c r="I280" s="24" t="n">
        <v>34912</v>
      </c>
      <c r="J280" s="24" t="n">
        <v>34943</v>
      </c>
      <c r="K280" s="24" t="n">
        <v>34973</v>
      </c>
      <c r="L280" s="24" t="n">
        <v>35004</v>
      </c>
      <c r="M280" s="24" t="n">
        <v>35034</v>
      </c>
      <c r="N280" s="24" t="n">
        <v>35065</v>
      </c>
      <c r="O280" s="24" t="n">
        <v>35096</v>
      </c>
      <c r="P280" s="24" t="n">
        <v>35125</v>
      </c>
      <c r="Q280" s="24" t="n">
        <v>35156</v>
      </c>
      <c r="R280" s="24" t="n">
        <v>35186</v>
      </c>
      <c r="S280" s="24" t="n">
        <v>35217</v>
      </c>
      <c r="T280" s="24" t="n">
        <v>35247</v>
      </c>
      <c r="U280" s="24" t="n">
        <v>35278</v>
      </c>
      <c r="V280" s="24" t="n">
        <v>35309</v>
      </c>
      <c r="W280" s="24" t="n">
        <v>35339</v>
      </c>
      <c r="X280" s="24" t="n">
        <v>35370</v>
      </c>
      <c r="Y280" s="24" t="n">
        <v>35400</v>
      </c>
      <c r="Z280" s="24" t="n">
        <v>35431</v>
      </c>
      <c r="AA280" s="24" t="n">
        <v>35462</v>
      </c>
      <c r="AB280" s="24" t="n">
        <v>35490</v>
      </c>
      <c r="AC280" s="24" t="n">
        <v>35521</v>
      </c>
      <c r="AD280" s="24" t="n">
        <v>35551</v>
      </c>
      <c r="AE280" s="24" t="n">
        <v>35582</v>
      </c>
      <c r="AF280" s="24" t="n">
        <v>35612</v>
      </c>
      <c r="AG280" s="24" t="n">
        <v>35643</v>
      </c>
      <c r="AH280" s="24" t="n">
        <v>35674</v>
      </c>
      <c r="AI280" s="24" t="n">
        <v>35704</v>
      </c>
      <c r="AJ280" s="24" t="n">
        <v>35735</v>
      </c>
      <c r="AK280" s="24" t="n">
        <v>35765</v>
      </c>
      <c r="AL280" s="24" t="n">
        <v>35796</v>
      </c>
      <c r="AM280" s="24" t="n">
        <v>35827</v>
      </c>
      <c r="AN280" s="24" t="n">
        <v>35855</v>
      </c>
      <c r="AO280" s="24" t="n">
        <v>35886</v>
      </c>
      <c r="AP280" s="24" t="n">
        <v>35916</v>
      </c>
      <c r="AQ280" s="24" t="n">
        <v>35947</v>
      </c>
      <c r="AR280" s="24" t="n">
        <v>35977</v>
      </c>
      <c r="AS280" s="24" t="n">
        <v>36008</v>
      </c>
      <c r="AT280" s="24" t="n">
        <v>36039</v>
      </c>
      <c r="AU280" s="24" t="n">
        <v>36069</v>
      </c>
      <c r="AV280" s="24" t="n">
        <v>36100</v>
      </c>
      <c r="AW280" s="24" t="n">
        <v>36130</v>
      </c>
      <c r="AX280" s="24" t="n">
        <v>36161</v>
      </c>
      <c r="AY280" s="24" t="n">
        <v>36192</v>
      </c>
      <c r="AZ280" s="24" t="n">
        <v>36220</v>
      </c>
      <c r="BA280" s="24" t="n">
        <v>36251</v>
      </c>
      <c r="BB280" s="24" t="n">
        <v>36281</v>
      </c>
      <c r="BC280" s="24" t="n">
        <v>36312</v>
      </c>
      <c r="BD280" s="24" t="n">
        <v>36342</v>
      </c>
      <c r="BE280" s="24" t="n">
        <v>36373</v>
      </c>
      <c r="BF280" s="24" t="n">
        <v>36404</v>
      </c>
      <c r="BG280" s="24" t="n">
        <v>36434</v>
      </c>
      <c r="BH280" s="24" t="n">
        <v>36465</v>
      </c>
      <c r="BI280" s="24" t="n">
        <v>36495</v>
      </c>
      <c r="BJ280" s="24" t="n">
        <v>36526</v>
      </c>
      <c r="BK280" s="24" t="n">
        <v>36557</v>
      </c>
      <c r="BL280" s="24" t="n">
        <v>36586</v>
      </c>
      <c r="BM280" s="24" t="n">
        <v>36617</v>
      </c>
      <c r="BN280" s="24" t="n">
        <v>36647</v>
      </c>
      <c r="BO280" s="24" t="n">
        <v>36678</v>
      </c>
      <c r="BP280" s="24" t="n">
        <v>36708</v>
      </c>
      <c r="BQ280" s="24" t="n">
        <v>36739</v>
      </c>
      <c r="BR280" s="24" t="n">
        <v>36770</v>
      </c>
      <c r="BS280" s="24" t="n">
        <v>36800</v>
      </c>
      <c r="BT280" s="24" t="n">
        <v>36831</v>
      </c>
      <c r="BU280" s="24" t="n">
        <v>36861</v>
      </c>
      <c r="BV280" s="24" t="n">
        <v>36892</v>
      </c>
      <c r="BW280" s="24" t="n">
        <v>36923</v>
      </c>
      <c r="BX280" s="24" t="n">
        <v>36951</v>
      </c>
      <c r="BY280" s="24" t="n">
        <v>36982</v>
      </c>
      <c r="BZ280" s="24" t="n">
        <v>37012</v>
      </c>
      <c r="CA280" s="24" t="n">
        <v>37043</v>
      </c>
      <c r="CB280" s="24" t="n">
        <v>37073</v>
      </c>
      <c r="CC280" s="24" t="n">
        <v>37104</v>
      </c>
      <c r="CD280" s="24" t="n">
        <v>37135</v>
      </c>
      <c r="CE280" s="24" t="n">
        <v>37165</v>
      </c>
      <c r="CF280" s="24" t="n">
        <v>37196</v>
      </c>
      <c r="CG280" s="24" t="n">
        <v>37226</v>
      </c>
      <c r="CH280" s="24" t="n">
        <v>37257</v>
      </c>
      <c r="CI280" s="24" t="n">
        <v>37288</v>
      </c>
      <c r="CJ280" s="24" t="n">
        <v>37316</v>
      </c>
      <c r="CK280" s="24" t="n">
        <v>37347</v>
      </c>
      <c r="CL280" s="24" t="n">
        <v>37377</v>
      </c>
      <c r="CM280" s="24" t="n">
        <v>37408</v>
      </c>
      <c r="CN280" s="24" t="n">
        <v>37438</v>
      </c>
      <c r="CO280" s="24" t="n">
        <v>37469</v>
      </c>
      <c r="CP280" s="24" t="n">
        <v>37500</v>
      </c>
      <c r="CQ280" s="24" t="n">
        <v>37530</v>
      </c>
      <c r="CR280" s="24" t="n">
        <v>37561</v>
      </c>
      <c r="CS280" s="24" t="n">
        <v>37591</v>
      </c>
      <c r="CT280" s="24" t="n">
        <v>37622</v>
      </c>
      <c r="CU280" s="24" t="n">
        <v>37653</v>
      </c>
      <c r="CV280" s="24" t="n">
        <v>37681</v>
      </c>
      <c r="CW280" s="24" t="n">
        <v>37712</v>
      </c>
      <c r="CX280" s="24" t="n">
        <v>37742</v>
      </c>
      <c r="CY280" s="24" t="n">
        <v>37773</v>
      </c>
      <c r="CZ280" s="24" t="n">
        <v>37803</v>
      </c>
      <c r="DA280" s="24" t="n">
        <v>37834</v>
      </c>
      <c r="DB280" s="24" t="n">
        <v>37865</v>
      </c>
      <c r="DC280" s="24" t="n">
        <v>37895</v>
      </c>
      <c r="DD280" s="24" t="n">
        <v>37926</v>
      </c>
      <c r="DE280" s="24" t="n">
        <v>37956</v>
      </c>
      <c r="DF280" s="24" t="n">
        <v>37987</v>
      </c>
      <c r="DG280" s="24" t="n">
        <v>38018</v>
      </c>
      <c r="DH280" s="24" t="n">
        <v>38047</v>
      </c>
      <c r="DI280" s="24" t="n">
        <v>38078</v>
      </c>
      <c r="DJ280" s="24" t="n">
        <v>38108</v>
      </c>
      <c r="DK280" s="24" t="n">
        <v>38139</v>
      </c>
      <c r="DL280" s="24" t="n">
        <v>38169</v>
      </c>
      <c r="DM280" s="24" t="n">
        <v>38200</v>
      </c>
      <c r="DN280" s="24" t="n">
        <v>38231</v>
      </c>
      <c r="DO280" s="24" t="n">
        <v>38261</v>
      </c>
      <c r="DP280" s="24" t="n">
        <v>38292</v>
      </c>
      <c r="DQ280" s="24" t="n">
        <v>38322</v>
      </c>
      <c r="DR280" s="24" t="n">
        <v>38353</v>
      </c>
      <c r="DS280" s="24" t="n">
        <v>38384</v>
      </c>
      <c r="DT280" s="24" t="n">
        <v>38412</v>
      </c>
      <c r="DU280" s="24" t="n">
        <v>38443</v>
      </c>
      <c r="DV280" s="24" t="n">
        <v>38473</v>
      </c>
      <c r="DW280" s="24" t="n">
        <v>38504</v>
      </c>
      <c r="DX280" s="24" t="n">
        <v>38534</v>
      </c>
      <c r="DY280" s="24" t="n">
        <v>38565</v>
      </c>
      <c r="DZ280" s="24" t="n">
        <v>38596</v>
      </c>
      <c r="EA280" s="24" t="n">
        <v>38626</v>
      </c>
      <c r="EB280" s="24" t="n">
        <v>38657</v>
      </c>
      <c r="EC280" s="24" t="n">
        <v>38687</v>
      </c>
      <c r="ED280" s="24" t="n">
        <v>38718</v>
      </c>
      <c r="EE280" s="24" t="n">
        <v>38749</v>
      </c>
      <c r="EF280" s="24" t="n">
        <v>38777</v>
      </c>
      <c r="EG280" s="24" t="n">
        <v>38808</v>
      </c>
      <c r="EH280" s="24" t="n">
        <v>38838</v>
      </c>
      <c r="EI280" s="24" t="n">
        <v>38869</v>
      </c>
      <c r="EJ280" s="24" t="n">
        <v>38899</v>
      </c>
      <c r="EK280" s="24" t="n">
        <v>38930</v>
      </c>
      <c r="EL280" s="24" t="n">
        <v>38961</v>
      </c>
      <c r="EM280" s="24" t="n">
        <v>38991</v>
      </c>
      <c r="EN280" s="24" t="n">
        <v>39022</v>
      </c>
      <c r="EO280" s="24" t="n">
        <v>39052</v>
      </c>
      <c r="EP280" s="24" t="n">
        <v>39083</v>
      </c>
      <c r="EQ280" s="24" t="n">
        <v>39114</v>
      </c>
      <c r="ER280" s="24" t="n">
        <v>39142</v>
      </c>
      <c r="ES280" s="24" t="n">
        <v>39173</v>
      </c>
      <c r="ET280" s="24" t="n">
        <v>39203</v>
      </c>
      <c r="EU280" s="24" t="n">
        <v>39234</v>
      </c>
      <c r="EV280" s="24" t="n">
        <v>39264</v>
      </c>
      <c r="EW280" s="24" t="n">
        <v>39295</v>
      </c>
      <c r="EX280" s="24" t="n">
        <v>39326</v>
      </c>
      <c r="EY280" s="24" t="n">
        <v>39356</v>
      </c>
      <c r="EZ280" s="24" t="n">
        <v>39387</v>
      </c>
      <c r="FA280" s="24" t="n">
        <v>39417</v>
      </c>
      <c r="FB280" s="24" t="n">
        <v>39448</v>
      </c>
      <c r="FC280" s="24" t="n">
        <v>39479</v>
      </c>
      <c r="FD280" s="24" t="n">
        <v>39508</v>
      </c>
      <c r="FE280" s="24" t="n">
        <v>39539</v>
      </c>
      <c r="FF280" s="24" t="n">
        <v>39569</v>
      </c>
      <c r="FG280" s="24" t="n">
        <v>39600</v>
      </c>
      <c r="FH280" s="24" t="n">
        <v>39630</v>
      </c>
      <c r="FI280" s="24" t="n">
        <v>39661</v>
      </c>
      <c r="FJ280" s="24" t="n">
        <v>39692</v>
      </c>
      <c r="FK280" s="24" t="n">
        <v>39722</v>
      </c>
      <c r="FL280" s="24" t="n">
        <v>39753</v>
      </c>
      <c r="FM280" s="24" t="n">
        <v>39783</v>
      </c>
      <c r="FN280" s="24" t="n">
        <v>39814</v>
      </c>
      <c r="FO280" s="24" t="n">
        <v>39845</v>
      </c>
      <c r="FP280" s="24" t="n">
        <v>39873</v>
      </c>
      <c r="FQ280" s="24" t="n">
        <v>39904</v>
      </c>
      <c r="FR280" s="24" t="n">
        <v>39934</v>
      </c>
      <c r="FS280" s="24" t="n">
        <v>39965</v>
      </c>
      <c r="FT280" s="24" t="n">
        <v>39995</v>
      </c>
      <c r="FU280" s="24" t="n">
        <v>40026</v>
      </c>
      <c r="FV280" s="24" t="n">
        <v>40057</v>
      </c>
      <c r="FW280" s="24" t="n">
        <v>40087</v>
      </c>
      <c r="FX280" s="24" t="n">
        <v>40118</v>
      </c>
      <c r="FY280" s="24" t="n">
        <v>40148</v>
      </c>
      <c r="FZ280" s="24" t="n">
        <v>40179</v>
      </c>
      <c r="GA280" s="24" t="n">
        <v>40210</v>
      </c>
      <c r="GB280" s="24" t="n">
        <v>40238</v>
      </c>
      <c r="GC280" s="24" t="n">
        <v>40269</v>
      </c>
      <c r="GD280" s="24" t="n">
        <v>40299</v>
      </c>
      <c r="GE280" s="24" t="n">
        <v>40330</v>
      </c>
      <c r="GF280" s="24" t="n">
        <v>40360</v>
      </c>
      <c r="GG280" s="24" t="n">
        <v>40391</v>
      </c>
      <c r="GH280" s="24" t="n">
        <v>40422</v>
      </c>
      <c r="GI280" s="24" t="n">
        <v>40452</v>
      </c>
      <c r="GJ280" s="24" t="n">
        <v>40483</v>
      </c>
      <c r="GK280" s="24" t="n">
        <v>40513</v>
      </c>
      <c r="GL280" s="24" t="n">
        <v>40544</v>
      </c>
      <c r="GM280" s="24" t="n">
        <v>40575</v>
      </c>
      <c r="GN280" s="24" t="n">
        <v>40603</v>
      </c>
      <c r="GO280" s="24" t="n">
        <v>40634</v>
      </c>
      <c r="GP280" s="24" t="n">
        <v>40664</v>
      </c>
      <c r="GQ280" s="24" t="n">
        <v>40695</v>
      </c>
      <c r="GR280" s="24" t="n">
        <v>40725</v>
      </c>
      <c r="GS280" s="24" t="n">
        <v>40756</v>
      </c>
      <c r="GT280" s="24" t="n">
        <v>40787</v>
      </c>
      <c r="GU280" s="24" t="n">
        <v>40817</v>
      </c>
      <c r="GV280" s="24" t="n">
        <v>40848</v>
      </c>
      <c r="GW280" s="24" t="n">
        <v>40878</v>
      </c>
      <c r="GX280" s="24" t="n">
        <v>40909</v>
      </c>
      <c r="GY280" s="24" t="n">
        <v>40940</v>
      </c>
      <c r="GZ280" s="24" t="n">
        <v>40969</v>
      </c>
      <c r="HA280" s="24" t="n">
        <v>41000</v>
      </c>
      <c r="HB280" s="24" t="n">
        <v>41030</v>
      </c>
      <c r="HC280" s="24" t="n">
        <v>41061</v>
      </c>
      <c r="HD280" s="24" t="n">
        <v>41091</v>
      </c>
      <c r="HE280" s="24" t="n">
        <v>41122</v>
      </c>
      <c r="HF280" s="24" t="n">
        <v>41153</v>
      </c>
      <c r="HG280" s="24" t="n">
        <v>41183</v>
      </c>
      <c r="HH280" s="24" t="n">
        <v>41214</v>
      </c>
      <c r="HI280" s="24" t="n">
        <v>41244</v>
      </c>
      <c r="HJ280" s="24" t="n">
        <v>41275</v>
      </c>
      <c r="HK280" s="24" t="n">
        <v>41306</v>
      </c>
      <c r="HL280" s="24" t="n">
        <v>41334</v>
      </c>
      <c r="HM280" s="24" t="n">
        <v>41365</v>
      </c>
      <c r="HN280" s="24" t="n">
        <v>41395</v>
      </c>
      <c r="HO280" s="24" t="n">
        <v>41426</v>
      </c>
      <c r="HP280" s="24" t="n">
        <v>41456</v>
      </c>
      <c r="HQ280" s="24" t="n">
        <v>41487</v>
      </c>
      <c r="HR280" s="24" t="n">
        <v>41518</v>
      </c>
      <c r="HS280" s="24" t="n">
        <v>41548</v>
      </c>
      <c r="HT280" s="24" t="n">
        <v>41579</v>
      </c>
      <c r="HU280" s="24" t="n">
        <v>41609</v>
      </c>
      <c r="HV280" s="24" t="n">
        <v>41640</v>
      </c>
      <c r="HW280" s="24" t="n">
        <v>41671</v>
      </c>
      <c r="HX280" s="24" t="n">
        <v>41699</v>
      </c>
      <c r="HY280" s="24" t="n">
        <v>41730</v>
      </c>
      <c r="HZ280" s="24" t="n">
        <v>41760</v>
      </c>
      <c r="IA280" s="24" t="n">
        <v>41791</v>
      </c>
      <c r="IB280" s="24" t="n">
        <v>41821</v>
      </c>
      <c r="IC280" s="24" t="n">
        <v>41852</v>
      </c>
      <c r="ID280" s="24" t="n">
        <v>41883</v>
      </c>
      <c r="IE280" s="24" t="n">
        <v>41913</v>
      </c>
      <c r="IF280" s="24" t="n">
        <v>41944</v>
      </c>
      <c r="IG280" s="24" t="n">
        <v>41974</v>
      </c>
      <c r="IH280" s="24" t="n">
        <v>42005</v>
      </c>
      <c r="II280" s="24" t="n">
        <v>42036</v>
      </c>
      <c r="IJ280" s="24" t="n">
        <v>42064</v>
      </c>
      <c r="IK280" s="24" t="n">
        <v>42095</v>
      </c>
      <c r="IL280" s="24" t="n">
        <v>42125</v>
      </c>
      <c r="IM280" s="24" t="n">
        <v>42156</v>
      </c>
      <c r="IN280" s="24" t="n">
        <v>42186</v>
      </c>
      <c r="IO280" s="24" t="n">
        <v>42217</v>
      </c>
      <c r="IP280" s="24" t="n">
        <v>42248</v>
      </c>
      <c r="IQ280" s="24" t="n">
        <v>42278</v>
      </c>
      <c r="IR280" s="24" t="n">
        <v>42309</v>
      </c>
      <c r="IS280" s="24" t="n">
        <v>42339</v>
      </c>
      <c r="IT280" s="24" t="n">
        <v>42370</v>
      </c>
      <c r="IU280" s="24" t="n">
        <v>42401</v>
      </c>
      <c r="IV280" s="24" t="n">
        <v>42430</v>
      </c>
      <c r="IW280" s="24" t="n">
        <v>42461</v>
      </c>
      <c r="IX280" s="24" t="n">
        <v>42491</v>
      </c>
      <c r="IY280" s="24" t="n">
        <v>42522</v>
      </c>
      <c r="IZ280" s="24" t="n">
        <v>42552</v>
      </c>
      <c r="JA280" s="24" t="n">
        <v>42583</v>
      </c>
      <c r="JB280" s="24" t="n">
        <v>42614</v>
      </c>
      <c r="JC280" s="24" t="n">
        <v>42644</v>
      </c>
      <c r="JD280" s="24" t="n">
        <v>42675</v>
      </c>
      <c r="JE280" s="24" t="n">
        <v>42705</v>
      </c>
      <c r="JF280" s="24" t="n">
        <v>42736</v>
      </c>
      <c r="JG280" s="24" t="n">
        <v>42767</v>
      </c>
      <c r="JH280" s="24" t="n">
        <v>42795</v>
      </c>
      <c r="JI280" s="24" t="n">
        <v>42826</v>
      </c>
      <c r="JJ280" s="24" t="n">
        <v>42856</v>
      </c>
      <c r="JK280" s="24" t="n">
        <v>42887</v>
      </c>
      <c r="JL280" s="24" t="n">
        <v>42917</v>
      </c>
      <c r="JM280" s="24" t="n">
        <v>42948</v>
      </c>
      <c r="JN280" s="24" t="n">
        <v>42979</v>
      </c>
      <c r="JO280" s="24" t="n">
        <v>43009</v>
      </c>
      <c r="JP280" s="24" t="n">
        <v>43040</v>
      </c>
      <c r="JQ280" s="24" t="n">
        <v>43070</v>
      </c>
      <c r="JR280" s="24" t="n">
        <v>43101</v>
      </c>
      <c r="JS280" s="24" t="n">
        <v>43132</v>
      </c>
      <c r="JT280" s="24" t="n">
        <v>43160</v>
      </c>
      <c r="JU280" s="24" t="n">
        <v>43191</v>
      </c>
      <c r="JV280" s="24" t="n">
        <v>43221</v>
      </c>
      <c r="JW280" s="24" t="n">
        <v>43252</v>
      </c>
      <c r="JX280" s="24" t="n">
        <v>43282</v>
      </c>
      <c r="JY280" s="24" t="n">
        <v>43313</v>
      </c>
      <c r="JZ280" s="24" t="n">
        <v>43344</v>
      </c>
      <c r="KA280" s="24" t="n">
        <v>43374</v>
      </c>
      <c r="KB280" s="24" t="n">
        <v>43405</v>
      </c>
      <c r="KC280" s="24" t="n">
        <v>43435</v>
      </c>
      <c r="KD280" s="24" t="n">
        <v>43466</v>
      </c>
      <c r="KE280" s="24" t="n">
        <v>43497</v>
      </c>
      <c r="KF280" s="24" t="n">
        <v>43525</v>
      </c>
      <c r="KG280" s="24" t="n">
        <v>43556</v>
      </c>
      <c r="KH280" s="24" t="n">
        <v>43586</v>
      </c>
      <c r="KI280" s="24" t="n">
        <v>43617</v>
      </c>
      <c r="KJ280" s="24" t="n">
        <v>43647</v>
      </c>
      <c r="KK280" s="24" t="n">
        <v>43678</v>
      </c>
      <c r="KL280" s="24" t="n">
        <v>43709</v>
      </c>
      <c r="KM280" s="24" t="n">
        <v>43739</v>
      </c>
      <c r="KN280" s="24" t="n">
        <v>43770</v>
      </c>
      <c r="KO280" s="24" t="n">
        <v>43800</v>
      </c>
      <c r="KP280" s="24" t="n">
        <v>43831</v>
      </c>
      <c r="KQ280" s="24" t="n">
        <v>43862</v>
      </c>
      <c r="KR280" s="24" t="n">
        <v>43891</v>
      </c>
      <c r="KS280" s="24" t="n">
        <v>43922</v>
      </c>
      <c r="KT280" s="24" t="n">
        <v>43952</v>
      </c>
      <c r="KU280" s="24" t="n">
        <v>43983</v>
      </c>
      <c r="KV280" s="24" t="n">
        <v>44013</v>
      </c>
      <c r="KW280" s="24" t="n">
        <v>44044</v>
      </c>
      <c r="KX280" s="24" t="n">
        <v>44075</v>
      </c>
      <c r="KY280" s="24" t="n">
        <v>44105</v>
      </c>
      <c r="KZ280" s="24" t="n">
        <v>44136</v>
      </c>
      <c r="LA280" s="24" t="n">
        <v>44166</v>
      </c>
      <c r="LB280" s="24" t="n">
        <v>44197</v>
      </c>
      <c r="LC280" s="24" t="n">
        <v>44228</v>
      </c>
      <c r="LD280" s="24" t="n">
        <v>44256</v>
      </c>
      <c r="LE280" s="24" t="n">
        <v>44287</v>
      </c>
      <c r="LF280" s="24" t="n">
        <v>44317</v>
      </c>
      <c r="LG280" s="24" t="n">
        <v>44348</v>
      </c>
      <c r="LH280" s="24" t="n">
        <v>44378</v>
      </c>
      <c r="LI280" s="24" t="n">
        <v>44409</v>
      </c>
      <c r="LJ280" s="24" t="n">
        <v>44440</v>
      </c>
      <c r="LK280" s="24" t="n">
        <v>44470</v>
      </c>
      <c r="LL280" s="24" t="n">
        <v>44501</v>
      </c>
      <c r="LM280" s="24" t="n">
        <v>44531</v>
      </c>
      <c r="LN280" s="24" t="n">
        <v>44562</v>
      </c>
      <c r="LO280" s="24" t="n">
        <v>44593</v>
      </c>
      <c r="LP280" s="24" t="n">
        <v>44621</v>
      </c>
      <c r="LQ280" s="24" t="n">
        <v>44652</v>
      </c>
      <c r="LR280" s="24" t="n">
        <v>44682</v>
      </c>
      <c r="LS280" s="24" t="n">
        <v>44713</v>
      </c>
      <c r="LT280" s="24" t="n">
        <v>44743</v>
      </c>
      <c r="LU280" s="24" t="n">
        <v>44774</v>
      </c>
      <c r="LV280" s="24" t="n">
        <v>44805</v>
      </c>
      <c r="LW280" s="24" t="n">
        <v>44835</v>
      </c>
      <c r="LX280" s="24" t="n">
        <v>44866</v>
      </c>
      <c r="LY280" s="24" t="n">
        <v>44896</v>
      </c>
      <c r="LZ280" s="24" t="n">
        <v>44927</v>
      </c>
      <c r="MA280" s="24" t="n">
        <v>44958</v>
      </c>
      <c r="MB280" s="24" t="n">
        <v>44986</v>
      </c>
      <c r="MC280" s="24" t="n">
        <v>45017</v>
      </c>
      <c r="MD280" s="24" t="n">
        <v>45047</v>
      </c>
      <c r="ME280" s="24" t="n">
        <v>45078</v>
      </c>
      <c r="MF280" s="24" t="n">
        <v>45108</v>
      </c>
      <c r="MG280" s="24" t="n">
        <v>45139</v>
      </c>
      <c r="MH280" s="24" t="n">
        <v>45170</v>
      </c>
      <c r="MI280" s="24" t="n">
        <v>45200</v>
      </c>
      <c r="MJ280" s="24" t="n">
        <v>45231</v>
      </c>
      <c r="MK280" s="24" t="n">
        <v>45261</v>
      </c>
      <c r="ML280" s="24" t="n">
        <v>45292</v>
      </c>
      <c r="MM280" s="24" t="n">
        <v>45323</v>
      </c>
      <c r="MN280" s="24" t="n">
        <v>45352</v>
      </c>
      <c r="MO280" s="24" t="n">
        <v>45383</v>
      </c>
      <c r="MP280" s="24" t="n">
        <v>45413</v>
      </c>
      <c r="MQ280" s="24" t="n">
        <v>45444</v>
      </c>
      <c r="MR280" s="24" t="n">
        <v>45474</v>
      </c>
      <c r="MS280" s="24" t="n">
        <v>45505</v>
      </c>
      <c r="MT280" s="24" t="n">
        <v>45536</v>
      </c>
      <c r="MU280" s="24" t="n">
        <v>45566</v>
      </c>
      <c r="MV280" s="24" t="n">
        <v>45597</v>
      </c>
      <c r="MW280" s="24" t="n">
        <v>45627</v>
      </c>
    </row>
    <row r="281" s="335" customFormat="true" ht="15.75" hidden="false" customHeight="false" outlineLevel="0" collapsed="false">
      <c r="A281" s="433" t="s">
        <v>881</v>
      </c>
      <c r="B281" s="434" t="n">
        <v>34700</v>
      </c>
      <c r="C281" s="434" t="n">
        <v>34731</v>
      </c>
      <c r="D281" s="434" t="n">
        <v>34759</v>
      </c>
      <c r="E281" s="434" t="n">
        <v>34790</v>
      </c>
      <c r="F281" s="434" t="n">
        <v>34820</v>
      </c>
      <c r="G281" s="434" t="n">
        <v>34851</v>
      </c>
      <c r="H281" s="434" t="n">
        <v>34881</v>
      </c>
      <c r="I281" s="434" t="n">
        <v>34912</v>
      </c>
      <c r="J281" s="434" t="n">
        <v>34943</v>
      </c>
      <c r="K281" s="434" t="n">
        <v>34973</v>
      </c>
      <c r="L281" s="434" t="n">
        <v>35004</v>
      </c>
      <c r="M281" s="434" t="n">
        <v>35034</v>
      </c>
      <c r="N281" s="434" t="n">
        <v>35065</v>
      </c>
      <c r="O281" s="434" t="n">
        <v>35096</v>
      </c>
      <c r="P281" s="434" t="n">
        <v>35125</v>
      </c>
      <c r="Q281" s="434" t="n">
        <v>35156</v>
      </c>
      <c r="R281" s="434" t="n">
        <v>35186</v>
      </c>
      <c r="S281" s="434" t="n">
        <v>35217</v>
      </c>
      <c r="T281" s="434" t="n">
        <v>35247</v>
      </c>
      <c r="U281" s="434" t="n">
        <v>35278</v>
      </c>
      <c r="V281" s="434" t="n">
        <v>35309</v>
      </c>
      <c r="W281" s="434" t="n">
        <v>35339</v>
      </c>
      <c r="X281" s="434" t="n">
        <v>35370</v>
      </c>
      <c r="Y281" s="434" t="n">
        <v>35400</v>
      </c>
      <c r="Z281" s="434" t="n">
        <v>35431</v>
      </c>
      <c r="AA281" s="434" t="n">
        <v>35462</v>
      </c>
      <c r="AB281" s="434" t="n">
        <v>35490</v>
      </c>
      <c r="AC281" s="434" t="n">
        <v>35521</v>
      </c>
      <c r="AD281" s="434" t="n">
        <v>35551</v>
      </c>
      <c r="AE281" s="434" t="n">
        <v>35582</v>
      </c>
      <c r="AF281" s="434" t="n">
        <v>35612</v>
      </c>
      <c r="AG281" s="434" t="n">
        <v>35643</v>
      </c>
      <c r="AH281" s="434" t="n">
        <v>35674</v>
      </c>
      <c r="AI281" s="434" t="n">
        <v>35704</v>
      </c>
      <c r="AJ281" s="434" t="n">
        <v>35735</v>
      </c>
      <c r="AK281" s="434" t="n">
        <v>35765</v>
      </c>
      <c r="AL281" s="434" t="n">
        <v>35796</v>
      </c>
      <c r="AM281" s="434" t="n">
        <v>35827</v>
      </c>
      <c r="AN281" s="434" t="n">
        <v>35855</v>
      </c>
      <c r="AO281" s="434" t="n">
        <v>35886</v>
      </c>
      <c r="AP281" s="434" t="n">
        <v>35916</v>
      </c>
      <c r="AQ281" s="434" t="n">
        <v>35947</v>
      </c>
      <c r="AR281" s="434" t="n">
        <v>35977</v>
      </c>
      <c r="AS281" s="434" t="n">
        <v>36008</v>
      </c>
      <c r="AT281" s="434" t="n">
        <v>36039</v>
      </c>
      <c r="AU281" s="434" t="n">
        <v>36069</v>
      </c>
      <c r="AV281" s="434" t="n">
        <v>36100</v>
      </c>
      <c r="AW281" s="434" t="n">
        <v>36130</v>
      </c>
      <c r="AX281" s="434" t="n">
        <v>36161</v>
      </c>
      <c r="AY281" s="434" t="n">
        <v>36192</v>
      </c>
      <c r="AZ281" s="434" t="n">
        <v>36220</v>
      </c>
      <c r="BA281" s="434" t="n">
        <v>36251</v>
      </c>
      <c r="BB281" s="434" t="n">
        <v>36281</v>
      </c>
      <c r="BC281" s="434" t="n">
        <v>36312</v>
      </c>
      <c r="BD281" s="434" t="n">
        <v>36342</v>
      </c>
      <c r="BE281" s="434" t="n">
        <v>36373</v>
      </c>
      <c r="BF281" s="434" t="n">
        <v>36404</v>
      </c>
      <c r="BG281" s="434" t="n">
        <v>36434</v>
      </c>
      <c r="BH281" s="434" t="n">
        <v>36465</v>
      </c>
      <c r="BI281" s="434" t="n">
        <v>36495</v>
      </c>
      <c r="BJ281" s="434" t="n">
        <v>36526</v>
      </c>
      <c r="BK281" s="434" t="n">
        <v>36557</v>
      </c>
      <c r="BL281" s="434" t="n">
        <v>36586</v>
      </c>
      <c r="BM281" s="434" t="n">
        <v>36617</v>
      </c>
      <c r="BN281" s="434" t="n">
        <v>36647</v>
      </c>
      <c r="BO281" s="434" t="n">
        <v>36678</v>
      </c>
      <c r="BP281" s="434" t="n">
        <v>36708</v>
      </c>
      <c r="BQ281" s="434" t="n">
        <v>36739</v>
      </c>
      <c r="BR281" s="434" t="n">
        <v>36770</v>
      </c>
      <c r="BS281" s="434" t="n">
        <v>36800</v>
      </c>
      <c r="BT281" s="434" t="n">
        <v>36831</v>
      </c>
      <c r="BU281" s="434" t="n">
        <v>36861</v>
      </c>
      <c r="BV281" s="434" t="n">
        <v>36892</v>
      </c>
      <c r="BW281" s="434" t="n">
        <v>36923</v>
      </c>
      <c r="BX281" s="434" t="n">
        <v>36951</v>
      </c>
      <c r="BY281" s="434" t="n">
        <v>36982</v>
      </c>
      <c r="BZ281" s="434" t="n">
        <v>37012</v>
      </c>
      <c r="CA281" s="434" t="n">
        <v>37043</v>
      </c>
      <c r="CB281" s="434" t="n">
        <v>37073</v>
      </c>
      <c r="CC281" s="434" t="n">
        <v>37104</v>
      </c>
      <c r="CD281" s="434" t="n">
        <v>37135</v>
      </c>
      <c r="CE281" s="434" t="n">
        <v>37165</v>
      </c>
      <c r="CF281" s="434" t="n">
        <v>37196</v>
      </c>
      <c r="CG281" s="434" t="n">
        <v>37226</v>
      </c>
      <c r="CH281" s="434" t="n">
        <v>37257</v>
      </c>
      <c r="CI281" s="434" t="n">
        <v>37288</v>
      </c>
      <c r="CJ281" s="434" t="n">
        <v>37316</v>
      </c>
      <c r="CK281" s="434" t="n">
        <v>37347</v>
      </c>
      <c r="CL281" s="434" t="n">
        <v>37377</v>
      </c>
      <c r="CM281" s="434" t="n">
        <v>37408</v>
      </c>
      <c r="CN281" s="434" t="n">
        <v>37438</v>
      </c>
      <c r="CO281" s="434" t="n">
        <v>37469</v>
      </c>
      <c r="CP281" s="434" t="n">
        <v>37500</v>
      </c>
      <c r="CQ281" s="434" t="n">
        <v>37530</v>
      </c>
      <c r="CR281" s="434" t="n">
        <v>37561</v>
      </c>
      <c r="CS281" s="434" t="n">
        <v>37591</v>
      </c>
      <c r="CT281" s="434" t="n">
        <v>37622</v>
      </c>
      <c r="CU281" s="434" t="n">
        <v>37653</v>
      </c>
      <c r="CV281" s="434" t="n">
        <v>37681</v>
      </c>
      <c r="CW281" s="434" t="n">
        <v>37712</v>
      </c>
      <c r="CX281" s="434" t="n">
        <v>37742</v>
      </c>
      <c r="CY281" s="434" t="n">
        <v>37773</v>
      </c>
      <c r="CZ281" s="434" t="n">
        <v>37803</v>
      </c>
      <c r="DA281" s="434" t="n">
        <v>37834</v>
      </c>
      <c r="DB281" s="434" t="n">
        <v>37865</v>
      </c>
      <c r="DC281" s="434" t="n">
        <v>37895</v>
      </c>
      <c r="DD281" s="434" t="n">
        <v>37926</v>
      </c>
      <c r="DE281" s="434" t="n">
        <v>37956</v>
      </c>
      <c r="DF281" s="434" t="n">
        <v>37987</v>
      </c>
      <c r="DG281" s="434" t="n">
        <v>38018</v>
      </c>
      <c r="DH281" s="434" t="n">
        <v>38047</v>
      </c>
      <c r="DI281" s="434" t="n">
        <v>38078</v>
      </c>
      <c r="DJ281" s="434" t="n">
        <v>38108</v>
      </c>
      <c r="DK281" s="434" t="n">
        <v>38139</v>
      </c>
      <c r="DL281" s="434" t="n">
        <v>38169</v>
      </c>
      <c r="DM281" s="434" t="n">
        <v>38200</v>
      </c>
      <c r="DN281" s="434" t="n">
        <v>38231</v>
      </c>
      <c r="DO281" s="434" t="n">
        <v>38261</v>
      </c>
      <c r="DP281" s="434" t="n">
        <v>38292</v>
      </c>
      <c r="DQ281" s="434" t="n">
        <v>38322</v>
      </c>
      <c r="DR281" s="434" t="n">
        <v>38353</v>
      </c>
      <c r="DS281" s="434" t="n">
        <v>38384</v>
      </c>
      <c r="DT281" s="434" t="n">
        <v>38412</v>
      </c>
      <c r="DU281" s="434" t="n">
        <v>38443</v>
      </c>
      <c r="DV281" s="434" t="n">
        <v>38473</v>
      </c>
      <c r="DW281" s="434" t="n">
        <v>38504</v>
      </c>
      <c r="DX281" s="434" t="n">
        <v>38534</v>
      </c>
      <c r="DY281" s="434" t="n">
        <v>38565</v>
      </c>
      <c r="DZ281" s="434" t="n">
        <v>38596</v>
      </c>
      <c r="EA281" s="434" t="n">
        <v>38626</v>
      </c>
      <c r="EB281" s="434" t="n">
        <v>38657</v>
      </c>
      <c r="EC281" s="434" t="n">
        <v>38687</v>
      </c>
      <c r="ED281" s="434" t="n">
        <v>38718</v>
      </c>
      <c r="EE281" s="434" t="n">
        <v>38749</v>
      </c>
      <c r="EF281" s="434" t="n">
        <v>38777</v>
      </c>
      <c r="EG281" s="434" t="n">
        <v>38808</v>
      </c>
      <c r="EH281" s="434" t="n">
        <v>38838</v>
      </c>
      <c r="EI281" s="434" t="n">
        <v>38869</v>
      </c>
      <c r="EJ281" s="434" t="n">
        <v>38899</v>
      </c>
      <c r="EK281" s="434" t="n">
        <v>38930</v>
      </c>
      <c r="EL281" s="434" t="n">
        <v>38961</v>
      </c>
      <c r="EM281" s="434" t="n">
        <v>38991</v>
      </c>
      <c r="EN281" s="434" t="n">
        <v>39022</v>
      </c>
      <c r="EO281" s="434" t="n">
        <v>39052</v>
      </c>
      <c r="EP281" s="434" t="n">
        <v>39083</v>
      </c>
      <c r="EQ281" s="434" t="n">
        <v>39114</v>
      </c>
      <c r="ER281" s="434" t="n">
        <v>39142</v>
      </c>
      <c r="ES281" s="434" t="n">
        <v>39173</v>
      </c>
      <c r="ET281" s="434" t="n">
        <v>39203</v>
      </c>
      <c r="EU281" s="434" t="n">
        <v>39234</v>
      </c>
      <c r="EV281" s="434" t="n">
        <v>39264</v>
      </c>
      <c r="EW281" s="434" t="n">
        <v>39295</v>
      </c>
      <c r="EX281" s="434" t="n">
        <v>39326</v>
      </c>
      <c r="EY281" s="434" t="n">
        <v>39356</v>
      </c>
      <c r="EZ281" s="434" t="n">
        <v>39387</v>
      </c>
      <c r="FA281" s="434" t="n">
        <v>39417</v>
      </c>
      <c r="FB281" s="434" t="n">
        <v>39448</v>
      </c>
      <c r="FC281" s="434" t="n">
        <v>39479</v>
      </c>
      <c r="FD281" s="434" t="n">
        <v>39508</v>
      </c>
      <c r="FE281" s="434" t="n">
        <v>39539</v>
      </c>
      <c r="FF281" s="434" t="n">
        <v>39569</v>
      </c>
      <c r="FG281" s="434" t="n">
        <v>39600</v>
      </c>
      <c r="FH281" s="434" t="n">
        <v>39630</v>
      </c>
      <c r="FI281" s="434" t="n">
        <v>39661</v>
      </c>
      <c r="FJ281" s="434" t="n">
        <v>39692</v>
      </c>
      <c r="FK281" s="434" t="n">
        <v>39722</v>
      </c>
      <c r="FL281" s="434" t="n">
        <v>39753</v>
      </c>
      <c r="FM281" s="434" t="n">
        <v>39783</v>
      </c>
      <c r="FN281" s="434" t="n">
        <v>39814</v>
      </c>
      <c r="FO281" s="434" t="n">
        <v>39845</v>
      </c>
      <c r="FP281" s="434" t="n">
        <v>39873</v>
      </c>
      <c r="FQ281" s="434" t="n">
        <v>39904</v>
      </c>
      <c r="FR281" s="434" t="n">
        <v>39934</v>
      </c>
      <c r="FS281" s="434" t="n">
        <v>39965</v>
      </c>
      <c r="FT281" s="434" t="n">
        <v>39995</v>
      </c>
      <c r="FU281" s="434" t="n">
        <v>40026</v>
      </c>
      <c r="FV281" s="434" t="n">
        <v>40057</v>
      </c>
      <c r="FW281" s="434" t="n">
        <v>40087</v>
      </c>
      <c r="FX281" s="434" t="n">
        <v>40118</v>
      </c>
      <c r="FY281" s="434" t="n">
        <v>40148</v>
      </c>
      <c r="FZ281" s="434" t="n">
        <v>40179</v>
      </c>
      <c r="GA281" s="434" t="n">
        <v>40210</v>
      </c>
      <c r="GB281" s="434" t="n">
        <v>40238</v>
      </c>
      <c r="GC281" s="434" t="n">
        <v>40269</v>
      </c>
      <c r="GD281" s="434" t="n">
        <v>40299</v>
      </c>
      <c r="GE281" s="434" t="n">
        <v>40330</v>
      </c>
      <c r="GF281" s="434" t="n">
        <v>40360</v>
      </c>
      <c r="GG281" s="434" t="n">
        <v>40391</v>
      </c>
      <c r="GH281" s="434" t="n">
        <v>40422</v>
      </c>
      <c r="GI281" s="434" t="n">
        <v>40452</v>
      </c>
      <c r="GJ281" s="434" t="n">
        <v>40483</v>
      </c>
      <c r="GK281" s="434" t="n">
        <v>40513</v>
      </c>
      <c r="GL281" s="434" t="n">
        <v>40544</v>
      </c>
      <c r="GM281" s="434" t="n">
        <v>40575</v>
      </c>
      <c r="GN281" s="434" t="n">
        <v>40603</v>
      </c>
      <c r="GO281" s="434" t="n">
        <v>40634</v>
      </c>
      <c r="GP281" s="434" t="n">
        <v>40664</v>
      </c>
      <c r="GQ281" s="434" t="n">
        <v>40695</v>
      </c>
      <c r="GR281" s="434" t="n">
        <v>40725</v>
      </c>
      <c r="GS281" s="434" t="n">
        <v>40756</v>
      </c>
      <c r="GT281" s="434" t="n">
        <v>40787</v>
      </c>
      <c r="GU281" s="434" t="n">
        <v>40817</v>
      </c>
      <c r="GV281" s="434" t="n">
        <v>40848</v>
      </c>
      <c r="GW281" s="434" t="n">
        <v>40878</v>
      </c>
      <c r="GX281" s="434" t="n">
        <v>40909</v>
      </c>
      <c r="GY281" s="434" t="n">
        <v>40940</v>
      </c>
      <c r="GZ281" s="434" t="n">
        <v>40969</v>
      </c>
      <c r="HA281" s="434" t="n">
        <v>41000</v>
      </c>
      <c r="HB281" s="434" t="n">
        <v>41030</v>
      </c>
      <c r="HC281" s="434" t="n">
        <v>41061</v>
      </c>
      <c r="HD281" s="434" t="n">
        <v>41091</v>
      </c>
      <c r="HE281" s="434" t="n">
        <v>41122</v>
      </c>
      <c r="HF281" s="434" t="n">
        <v>41153</v>
      </c>
      <c r="HG281" s="434" t="n">
        <v>41183</v>
      </c>
      <c r="HH281" s="434" t="n">
        <v>41214</v>
      </c>
      <c r="HI281" s="434" t="n">
        <v>41244</v>
      </c>
      <c r="HJ281" s="434" t="n">
        <v>41275</v>
      </c>
      <c r="HK281" s="434" t="n">
        <v>41306</v>
      </c>
      <c r="HL281" s="434" t="n">
        <v>41334</v>
      </c>
      <c r="HM281" s="434" t="n">
        <v>41365</v>
      </c>
      <c r="HN281" s="434" t="n">
        <v>41395</v>
      </c>
      <c r="HO281" s="434" t="n">
        <v>41426</v>
      </c>
      <c r="HP281" s="434" t="n">
        <v>41456</v>
      </c>
      <c r="HQ281" s="434" t="n">
        <v>41487</v>
      </c>
      <c r="HR281" s="434" t="n">
        <v>41518</v>
      </c>
      <c r="HS281" s="434" t="n">
        <v>41548</v>
      </c>
      <c r="HT281" s="434" t="n">
        <v>41579</v>
      </c>
      <c r="HU281" s="434" t="n">
        <v>41609</v>
      </c>
      <c r="HV281" s="434" t="n">
        <v>41640</v>
      </c>
      <c r="HW281" s="434" t="n">
        <v>41671</v>
      </c>
      <c r="HX281" s="434" t="n">
        <v>41699</v>
      </c>
      <c r="HY281" s="434" t="n">
        <v>41730</v>
      </c>
      <c r="HZ281" s="434" t="n">
        <v>41760</v>
      </c>
      <c r="IA281" s="434" t="n">
        <v>41791</v>
      </c>
      <c r="IB281" s="434" t="n">
        <v>41821</v>
      </c>
      <c r="IC281" s="434" t="n">
        <v>41852</v>
      </c>
      <c r="ID281" s="434" t="n">
        <v>41883</v>
      </c>
      <c r="IE281" s="434" t="n">
        <v>41913</v>
      </c>
      <c r="IF281" s="434" t="n">
        <v>41944</v>
      </c>
      <c r="IG281" s="434" t="n">
        <v>41974</v>
      </c>
      <c r="IH281" s="434" t="n">
        <v>42005</v>
      </c>
      <c r="II281" s="434" t="n">
        <v>42036</v>
      </c>
      <c r="IJ281" s="434" t="n">
        <v>42064</v>
      </c>
      <c r="IK281" s="434" t="n">
        <v>42095</v>
      </c>
      <c r="IL281" s="434" t="n">
        <v>42125</v>
      </c>
      <c r="IM281" s="435" t="n">
        <v>42156</v>
      </c>
      <c r="IN281" s="434" t="n">
        <v>42186</v>
      </c>
      <c r="IO281" s="434" t="n">
        <v>42217</v>
      </c>
      <c r="IP281" s="434" t="n">
        <v>42248</v>
      </c>
      <c r="IQ281" s="434" t="n">
        <v>42278</v>
      </c>
      <c r="IR281" s="434" t="n">
        <v>42309</v>
      </c>
      <c r="IS281" s="434" t="n">
        <v>42339</v>
      </c>
      <c r="IT281" s="434" t="n">
        <v>42370</v>
      </c>
      <c r="IU281" s="434" t="n">
        <v>42401</v>
      </c>
      <c r="IV281" s="434" t="n">
        <v>42430</v>
      </c>
      <c r="IW281" s="434" t="n">
        <v>42461</v>
      </c>
      <c r="IX281" s="434" t="n">
        <v>42491</v>
      </c>
      <c r="IY281" s="436" t="n">
        <v>42522</v>
      </c>
      <c r="IZ281" s="434" t="n">
        <v>42552</v>
      </c>
      <c r="JA281" s="434" t="n">
        <v>42583</v>
      </c>
      <c r="JB281" s="434" t="n">
        <v>42615</v>
      </c>
      <c r="JC281" s="434" t="n">
        <v>42646</v>
      </c>
      <c r="JD281" s="434" t="n">
        <v>42678</v>
      </c>
      <c r="JE281" s="434" t="n">
        <v>42709</v>
      </c>
      <c r="JF281" s="434" t="n">
        <v>42736</v>
      </c>
      <c r="JG281" s="434" t="n">
        <v>42767</v>
      </c>
      <c r="JH281" s="434" t="n">
        <v>42795</v>
      </c>
      <c r="JI281" s="434" t="n">
        <v>42826</v>
      </c>
      <c r="JJ281" s="434" t="n">
        <v>42856</v>
      </c>
      <c r="JK281" s="436" t="n">
        <v>42887</v>
      </c>
      <c r="JL281" s="434" t="n">
        <v>42917</v>
      </c>
      <c r="JM281" s="434" t="n">
        <v>42948</v>
      </c>
      <c r="JN281" s="434" t="n">
        <v>42979</v>
      </c>
      <c r="JO281" s="434" t="n">
        <v>43009</v>
      </c>
      <c r="JP281" s="434" t="n">
        <v>43040</v>
      </c>
      <c r="JQ281" s="434" t="n">
        <v>43070</v>
      </c>
      <c r="JR281" s="434" t="n">
        <v>43101</v>
      </c>
      <c r="JS281" s="434" t="n">
        <v>43132</v>
      </c>
      <c r="JT281" s="434" t="n">
        <v>43160</v>
      </c>
      <c r="JU281" s="434" t="n">
        <v>43191</v>
      </c>
      <c r="JV281" s="434" t="n">
        <v>43221</v>
      </c>
      <c r="JW281" s="436" t="n">
        <v>43252</v>
      </c>
      <c r="JX281" s="434" t="n">
        <v>43282</v>
      </c>
      <c r="JY281" s="434" t="n">
        <v>43313</v>
      </c>
      <c r="JZ281" s="434" t="n">
        <v>43344</v>
      </c>
      <c r="KA281" s="434" t="n">
        <v>43374</v>
      </c>
      <c r="KB281" s="434" t="n">
        <v>43405</v>
      </c>
      <c r="KC281" s="434" t="n">
        <v>43435</v>
      </c>
      <c r="KD281" s="434" t="n">
        <v>43466</v>
      </c>
      <c r="KE281" s="434" t="n">
        <v>43497</v>
      </c>
      <c r="KF281" s="434" t="n">
        <v>43525</v>
      </c>
      <c r="KG281" s="434" t="n">
        <v>43556</v>
      </c>
      <c r="KH281" s="434" t="n">
        <v>43586</v>
      </c>
      <c r="KI281" s="435" t="n">
        <v>43617</v>
      </c>
      <c r="KJ281" s="434" t="n">
        <v>43647</v>
      </c>
      <c r="KK281" s="434" t="n">
        <v>43678</v>
      </c>
      <c r="KL281" s="434" t="n">
        <v>43709</v>
      </c>
      <c r="KM281" s="434" t="n">
        <v>43739</v>
      </c>
      <c r="KN281" s="434" t="n">
        <v>43770</v>
      </c>
      <c r="KO281" s="434" t="n">
        <v>43800</v>
      </c>
      <c r="KP281" s="434" t="n">
        <v>43831</v>
      </c>
      <c r="KQ281" s="434" t="n">
        <v>43862</v>
      </c>
      <c r="KR281" s="434" t="n">
        <v>43891</v>
      </c>
      <c r="KS281" s="434" t="n">
        <v>43922</v>
      </c>
      <c r="KT281" s="434" t="n">
        <v>43952</v>
      </c>
      <c r="KU281" s="434" t="n">
        <v>43983</v>
      </c>
      <c r="KV281" s="434" t="n">
        <v>44013</v>
      </c>
      <c r="KW281" s="434" t="n">
        <v>44044</v>
      </c>
      <c r="KX281" s="434" t="n">
        <v>44075</v>
      </c>
      <c r="KY281" s="434" t="n">
        <v>44105</v>
      </c>
      <c r="KZ281" s="434" t="n">
        <v>44136</v>
      </c>
      <c r="LA281" s="434" t="n">
        <v>44166</v>
      </c>
      <c r="LB281" s="434" t="n">
        <v>44197</v>
      </c>
      <c r="LC281" s="434" t="n">
        <v>44228</v>
      </c>
      <c r="LD281" s="434" t="n">
        <v>44256</v>
      </c>
      <c r="LE281" s="434" t="n">
        <v>44287</v>
      </c>
      <c r="LF281" s="434" t="n">
        <v>44317</v>
      </c>
      <c r="LG281" s="434" t="n">
        <v>44348</v>
      </c>
      <c r="LH281" s="434" t="n">
        <v>44378</v>
      </c>
      <c r="LI281" s="434" t="n">
        <v>44409</v>
      </c>
      <c r="LJ281" s="434" t="n">
        <v>44440</v>
      </c>
      <c r="LK281" s="434" t="n">
        <v>44470</v>
      </c>
      <c r="LL281" s="434" t="n">
        <v>44501</v>
      </c>
      <c r="LM281" s="434" t="n">
        <v>44531</v>
      </c>
      <c r="LN281" s="434" t="n">
        <v>44562</v>
      </c>
      <c r="LO281" s="434" t="n">
        <v>44593</v>
      </c>
      <c r="LP281" s="434" t="n">
        <v>44621</v>
      </c>
      <c r="LQ281" s="434" t="n">
        <v>44652</v>
      </c>
      <c r="LR281" s="434" t="n">
        <v>44682</v>
      </c>
      <c r="LS281" s="434" t="n">
        <v>44713</v>
      </c>
      <c r="LT281" s="434" t="n">
        <v>44743</v>
      </c>
      <c r="LU281" s="434" t="n">
        <v>44774</v>
      </c>
      <c r="LV281" s="434" t="n">
        <v>44805</v>
      </c>
      <c r="LW281" s="434" t="n">
        <v>44835</v>
      </c>
      <c r="LX281" s="434" t="n">
        <v>44866</v>
      </c>
      <c r="LY281" s="434" t="n">
        <v>44896</v>
      </c>
      <c r="LZ281" s="434" t="n">
        <v>44927</v>
      </c>
      <c r="MA281" s="434" t="n">
        <v>44958</v>
      </c>
      <c r="MB281" s="434" t="n">
        <v>44986</v>
      </c>
      <c r="MC281" s="434" t="n">
        <v>45017</v>
      </c>
      <c r="MD281" s="434" t="n">
        <v>45047</v>
      </c>
      <c r="ME281" s="434" t="n">
        <v>45078</v>
      </c>
      <c r="MF281" s="434" t="n">
        <v>45108</v>
      </c>
      <c r="MG281" s="434" t="n">
        <v>45139</v>
      </c>
      <c r="MH281" s="434" t="n">
        <v>45170</v>
      </c>
      <c r="MI281" s="434" t="n">
        <v>45200</v>
      </c>
      <c r="MJ281" s="434" t="n">
        <v>45231</v>
      </c>
      <c r="MK281" s="434" t="n">
        <v>45261</v>
      </c>
      <c r="ML281" s="434" t="n">
        <v>45292</v>
      </c>
      <c r="MM281" s="434" t="n">
        <v>45323</v>
      </c>
      <c r="MN281" s="434" t="n">
        <v>45352</v>
      </c>
      <c r="MO281" s="434" t="n">
        <v>45383</v>
      </c>
      <c r="MP281" s="434" t="n">
        <v>45413</v>
      </c>
      <c r="MQ281" s="434" t="n">
        <v>45444</v>
      </c>
      <c r="MR281" s="434" t="n">
        <v>45474</v>
      </c>
      <c r="MS281" s="434" t="n">
        <v>45505</v>
      </c>
      <c r="MT281" s="434" t="n">
        <v>45536</v>
      </c>
      <c r="MU281" s="434" t="n">
        <v>45566</v>
      </c>
      <c r="MV281" s="434" t="n">
        <v>45597</v>
      </c>
      <c r="MW281" s="434" t="n">
        <v>45627</v>
      </c>
    </row>
    <row r="282" customFormat="false" ht="15.75" hidden="false" customHeight="false" outlineLevel="0" collapsed="false">
      <c r="A282" s="437" t="s">
        <v>707</v>
      </c>
      <c r="B282" s="438"/>
      <c r="C282" s="438"/>
      <c r="D282" s="438"/>
      <c r="E282" s="438"/>
      <c r="F282" s="438"/>
      <c r="G282" s="438"/>
      <c r="H282" s="438"/>
      <c r="I282" s="438"/>
      <c r="J282" s="438"/>
      <c r="K282" s="438"/>
      <c r="L282" s="438"/>
      <c r="M282" s="438"/>
      <c r="N282" s="438"/>
      <c r="O282" s="438"/>
      <c r="P282" s="438"/>
      <c r="Q282" s="438"/>
      <c r="R282" s="438"/>
      <c r="S282" s="438"/>
      <c r="T282" s="438"/>
      <c r="U282" s="438"/>
      <c r="V282" s="438"/>
      <c r="W282" s="438"/>
      <c r="X282" s="438"/>
      <c r="Y282" s="438"/>
      <c r="Z282" s="438"/>
      <c r="AA282" s="438"/>
      <c r="AB282" s="438"/>
      <c r="AC282" s="438"/>
      <c r="AD282" s="438"/>
      <c r="AE282" s="438"/>
      <c r="AF282" s="438"/>
      <c r="AG282" s="438"/>
      <c r="AH282" s="438"/>
      <c r="AI282" s="438"/>
      <c r="AJ282" s="438"/>
      <c r="AK282" s="438"/>
      <c r="AL282" s="438"/>
      <c r="AM282" s="438"/>
      <c r="AN282" s="438"/>
      <c r="AO282" s="438"/>
      <c r="AP282" s="438"/>
      <c r="AQ282" s="438"/>
      <c r="AR282" s="438"/>
      <c r="AS282" s="438"/>
      <c r="AT282" s="438"/>
      <c r="AU282" s="438"/>
      <c r="AV282" s="438"/>
      <c r="AW282" s="438"/>
      <c r="AX282" s="438" t="n">
        <v>5.49818125</v>
      </c>
      <c r="AY282" s="438" t="n">
        <v>5.49818125</v>
      </c>
      <c r="AZ282" s="438" t="n">
        <v>5.49818125</v>
      </c>
      <c r="BA282" s="438" t="n">
        <v>5.49818125</v>
      </c>
      <c r="BB282" s="438" t="n">
        <v>5.49818125</v>
      </c>
      <c r="BC282" s="438" t="n">
        <v>5.49818125</v>
      </c>
      <c r="BD282" s="438" t="n">
        <v>5.49818125</v>
      </c>
      <c r="BE282" s="438" t="n">
        <v>5.49818125</v>
      </c>
      <c r="BF282" s="438" t="n">
        <v>5.49818125</v>
      </c>
      <c r="BG282" s="438" t="n">
        <v>5.49818125</v>
      </c>
      <c r="BH282" s="438" t="n">
        <v>5.49818125</v>
      </c>
      <c r="BI282" s="438" t="n">
        <v>5.49818125</v>
      </c>
      <c r="BJ282" s="438" t="n">
        <v>5.97159791666667</v>
      </c>
      <c r="BK282" s="438" t="n">
        <v>5.97159791666667</v>
      </c>
      <c r="BL282" s="438" t="n">
        <v>5.97159791666667</v>
      </c>
      <c r="BM282" s="438" t="n">
        <v>5.97159791666667</v>
      </c>
      <c r="BN282" s="438" t="n">
        <v>5.97159791666667</v>
      </c>
      <c r="BO282" s="438" t="n">
        <v>5.97159791666667</v>
      </c>
      <c r="BP282" s="438" t="n">
        <v>5.97159791666667</v>
      </c>
      <c r="BQ282" s="438" t="n">
        <v>5.97159791666667</v>
      </c>
      <c r="BR282" s="438" t="n">
        <v>5.97159791666667</v>
      </c>
      <c r="BS282" s="438" t="n">
        <v>5.97159791666667</v>
      </c>
      <c r="BT282" s="438" t="n">
        <v>5.97159791666667</v>
      </c>
      <c r="BU282" s="438" t="n">
        <v>5.97159791666667</v>
      </c>
      <c r="BV282" s="438" t="n">
        <v>7.07315416666667</v>
      </c>
      <c r="BW282" s="438" t="n">
        <v>7.07315416666667</v>
      </c>
      <c r="BX282" s="438" t="n">
        <v>7.07315416666667</v>
      </c>
      <c r="BY282" s="438" t="n">
        <v>7.07315416666667</v>
      </c>
      <c r="BZ282" s="438" t="n">
        <v>7.07315416666667</v>
      </c>
      <c r="CA282" s="438" t="n">
        <v>7.07315416666667</v>
      </c>
      <c r="CB282" s="438" t="n">
        <v>7.07315416666667</v>
      </c>
      <c r="CC282" s="438" t="n">
        <v>7.07315416666667</v>
      </c>
      <c r="CD282" s="438" t="n">
        <v>7.07315416666667</v>
      </c>
      <c r="CE282" s="438" t="n">
        <v>7.07315416666667</v>
      </c>
      <c r="CF282" s="438" t="n">
        <v>7.07315416666667</v>
      </c>
      <c r="CG282" s="438" t="n">
        <v>7.07315416666667</v>
      </c>
      <c r="CH282" s="438" t="n">
        <v>8.50262708333333</v>
      </c>
      <c r="CI282" s="438" t="n">
        <v>8.50262708333333</v>
      </c>
      <c r="CJ282" s="438" t="n">
        <v>8.50262708333333</v>
      </c>
      <c r="CK282" s="438" t="n">
        <v>8.50262708333333</v>
      </c>
      <c r="CL282" s="438" t="n">
        <v>8.50262708333333</v>
      </c>
      <c r="CM282" s="438" t="n">
        <v>8.50262708333333</v>
      </c>
      <c r="CN282" s="438" t="n">
        <v>8.50262708333333</v>
      </c>
      <c r="CO282" s="438" t="n">
        <v>8.50262708333333</v>
      </c>
      <c r="CP282" s="438" t="n">
        <v>8.50262708333333</v>
      </c>
      <c r="CQ282" s="438" t="n">
        <v>8.50262708333333</v>
      </c>
      <c r="CR282" s="438" t="n">
        <v>8.50262708333333</v>
      </c>
      <c r="CS282" s="438" t="n">
        <v>8.50262708333333</v>
      </c>
      <c r="CT282" s="438" t="n">
        <v>10.2108020833333</v>
      </c>
      <c r="CU282" s="438" t="n">
        <v>10.2108020833333</v>
      </c>
      <c r="CV282" s="438" t="n">
        <v>10.2108020833333</v>
      </c>
      <c r="CW282" s="438" t="n">
        <v>10.2108020833333</v>
      </c>
      <c r="CX282" s="438" t="n">
        <v>10.2108020833333</v>
      </c>
      <c r="CY282" s="438" t="n">
        <v>10.2108020833333</v>
      </c>
      <c r="CZ282" s="438" t="n">
        <v>10.2108020833333</v>
      </c>
      <c r="DA282" s="438" t="n">
        <v>10.2108020833333</v>
      </c>
      <c r="DB282" s="438" t="n">
        <v>10.2108020833333</v>
      </c>
      <c r="DC282" s="438" t="n">
        <v>10.2108020833333</v>
      </c>
      <c r="DD282" s="438" t="n">
        <v>10.2108020833333</v>
      </c>
      <c r="DE282" s="438" t="n">
        <v>10.2108020833333</v>
      </c>
      <c r="DF282" s="438" t="n">
        <v>12.3741609132083</v>
      </c>
      <c r="DG282" s="438" t="n">
        <v>12.3741609132083</v>
      </c>
      <c r="DH282" s="438" t="n">
        <v>12.3741609132083</v>
      </c>
      <c r="DI282" s="438" t="n">
        <v>12.3741609132083</v>
      </c>
      <c r="DJ282" s="438" t="n">
        <v>12.3741609132083</v>
      </c>
      <c r="DK282" s="438" t="n">
        <v>12.3741609132083</v>
      </c>
      <c r="DL282" s="438" t="n">
        <v>12.3741609132083</v>
      </c>
      <c r="DM282" s="438" t="n">
        <v>12.3741609132083</v>
      </c>
      <c r="DN282" s="438" t="n">
        <v>12.3741609132083</v>
      </c>
      <c r="DO282" s="438" t="n">
        <v>12.3741609132083</v>
      </c>
      <c r="DP282" s="438" t="n">
        <v>12.3741609132083</v>
      </c>
      <c r="DQ282" s="438" t="n">
        <v>12.3741609132083</v>
      </c>
      <c r="DR282" s="438" t="n">
        <v>14.8528822430833</v>
      </c>
      <c r="DS282" s="438" t="n">
        <v>14.8528822430833</v>
      </c>
      <c r="DT282" s="438" t="n">
        <v>14.8528822430833</v>
      </c>
      <c r="DU282" s="438" t="n">
        <v>14.8528822430833</v>
      </c>
      <c r="DV282" s="438" t="n">
        <v>14.8528822430833</v>
      </c>
      <c r="DW282" s="438" t="n">
        <v>14.8528822430833</v>
      </c>
      <c r="DX282" s="438" t="n">
        <v>14.8528822430833</v>
      </c>
      <c r="DY282" s="438" t="n">
        <v>14.8528822430833</v>
      </c>
      <c r="DZ282" s="438" t="n">
        <v>14.8528822430833</v>
      </c>
      <c r="EA282" s="438" t="n">
        <v>14.8528822430833</v>
      </c>
      <c r="EB282" s="438" t="n">
        <v>14.8528822430833</v>
      </c>
      <c r="EC282" s="438" t="n">
        <v>14.8528822430833</v>
      </c>
      <c r="ED282" s="438" t="n">
        <v>17.7831109132083</v>
      </c>
      <c r="EE282" s="438" t="n">
        <v>17.7831109132083</v>
      </c>
      <c r="EF282" s="438" t="n">
        <v>17.7831109132083</v>
      </c>
      <c r="EG282" s="438" t="n">
        <v>17.7831109132083</v>
      </c>
      <c r="EH282" s="438" t="n">
        <v>17.7831109132083</v>
      </c>
      <c r="EI282" s="438" t="n">
        <v>17.7831109132083</v>
      </c>
      <c r="EJ282" s="438" t="n">
        <v>17.7831109132083</v>
      </c>
      <c r="EK282" s="438" t="n">
        <v>17.7831109132083</v>
      </c>
      <c r="EL282" s="438" t="n">
        <v>17.7831109132083</v>
      </c>
      <c r="EM282" s="438" t="n">
        <v>17.7831109132083</v>
      </c>
      <c r="EN282" s="438" t="n">
        <v>17.7831109132083</v>
      </c>
      <c r="EO282" s="438" t="n">
        <v>17.7831109132083</v>
      </c>
      <c r="EP282" s="438" t="n">
        <v>16.5383</v>
      </c>
      <c r="EQ282" s="438" t="n">
        <v>15.8754</v>
      </c>
      <c r="ER282" s="438" t="n">
        <v>24.213</v>
      </c>
      <c r="ES282" s="438" t="n">
        <v>20.4634</v>
      </c>
      <c r="ET282" s="438" t="n">
        <v>20.9002</v>
      </c>
      <c r="EU282" s="438" t="n">
        <v>26.330902116</v>
      </c>
      <c r="EV282" s="438" t="n">
        <v>18.669034963</v>
      </c>
      <c r="EW282" s="438" t="n">
        <v>20.163478662</v>
      </c>
      <c r="EX282" s="438" t="n">
        <v>23.201122285</v>
      </c>
      <c r="EY282" s="438" t="n">
        <v>19.877401225</v>
      </c>
      <c r="EZ282" s="438" t="n">
        <v>21.377868437</v>
      </c>
      <c r="FA282" s="438" t="n">
        <v>25.326898894</v>
      </c>
      <c r="FB282" s="438" t="n">
        <v>22.179866306</v>
      </c>
      <c r="FC282" s="438" t="n">
        <v>21.164371927</v>
      </c>
      <c r="FD282" s="438" t="n">
        <v>27.234012576</v>
      </c>
      <c r="FE282" s="438" t="n">
        <v>25.754677922</v>
      </c>
      <c r="FF282" s="438" t="n">
        <v>24.531161763</v>
      </c>
      <c r="FG282" s="438" t="n">
        <v>40.780660499</v>
      </c>
      <c r="FH282" s="438" t="n">
        <v>25.122907194</v>
      </c>
      <c r="FI282" s="438" t="n">
        <v>26.18894763</v>
      </c>
      <c r="FJ282" s="438" t="n">
        <v>36.555613293</v>
      </c>
      <c r="FK282" s="438" t="n">
        <v>30.925497114</v>
      </c>
      <c r="FL282" s="438" t="n">
        <v>27.185696263</v>
      </c>
      <c r="FM282" s="438" t="n">
        <v>73.355484633</v>
      </c>
      <c r="FN282" s="438" t="n">
        <v>29.31965459</v>
      </c>
      <c r="FO282" s="438" t="n">
        <v>29.951000631</v>
      </c>
      <c r="FP282" s="438" t="n">
        <v>34.806349092</v>
      </c>
      <c r="FQ282" s="438" t="n">
        <v>29.167745938</v>
      </c>
      <c r="FR282" s="438" t="n">
        <v>29.712147304</v>
      </c>
      <c r="FS282" s="438" t="n">
        <v>40.743024721</v>
      </c>
      <c r="FT282" s="438" t="n">
        <v>27.257941558</v>
      </c>
      <c r="FU282" s="438" t="n">
        <v>27.793590137</v>
      </c>
      <c r="FV282" s="438" t="n">
        <v>34.524928839</v>
      </c>
      <c r="FW282" s="438" t="n">
        <v>27.274276262</v>
      </c>
      <c r="FX282" s="438" t="n">
        <v>30.4662</v>
      </c>
      <c r="FY282" s="438" t="n">
        <v>38.3446</v>
      </c>
      <c r="FZ282" s="438" t="n">
        <v>29.764936359</v>
      </c>
      <c r="GA282" s="438" t="n">
        <v>28.208919396</v>
      </c>
      <c r="GB282" s="438" t="n">
        <v>46.601846963</v>
      </c>
      <c r="GC282" s="438" t="n">
        <v>30.875261329</v>
      </c>
      <c r="GD282" s="438" t="n">
        <v>31.183278</v>
      </c>
      <c r="GE282" s="438" t="n">
        <v>37.676075787</v>
      </c>
      <c r="GF282" s="438" t="n">
        <v>31.86640391</v>
      </c>
      <c r="GG282" s="438" t="n">
        <v>36.252635125</v>
      </c>
      <c r="GH282" s="438" t="n">
        <v>40.302209705</v>
      </c>
      <c r="GI282" s="438" t="n">
        <v>34.389034736</v>
      </c>
      <c r="GJ282" s="438" t="n">
        <v>37.329067059</v>
      </c>
      <c r="GK282" s="438" t="n">
        <v>46.461917195</v>
      </c>
      <c r="GL282" s="438" t="n">
        <v>40.372282581</v>
      </c>
      <c r="GM282" s="438" t="n">
        <v>32.462750329</v>
      </c>
      <c r="GN282" s="438" t="n">
        <v>51.69222389</v>
      </c>
      <c r="GO282" s="438" t="n">
        <v>37.733015287</v>
      </c>
      <c r="GP282" s="438" t="n">
        <v>42.271061997</v>
      </c>
      <c r="GQ282" s="438" t="n">
        <v>52.966000927</v>
      </c>
      <c r="GR282" s="438" t="n">
        <v>36.1685953128</v>
      </c>
      <c r="GS282" s="438" t="n">
        <v>43.2342830782</v>
      </c>
      <c r="GT282" s="438" t="n">
        <v>65.5947068809</v>
      </c>
      <c r="GU282" s="438" t="n">
        <v>41.211862677</v>
      </c>
      <c r="GV282" s="438" t="n">
        <v>43.569539721</v>
      </c>
      <c r="GW282" s="438" t="n">
        <v>54.424474301</v>
      </c>
      <c r="GX282" s="438" t="n">
        <v>44.105241054</v>
      </c>
      <c r="GY282" s="438" t="n">
        <v>44.312992413</v>
      </c>
      <c r="GZ282" s="438" t="n">
        <v>60.043170515</v>
      </c>
      <c r="HA282" s="438" t="n">
        <v>44.577221415</v>
      </c>
      <c r="HB282" s="438" t="n">
        <v>56.649560364</v>
      </c>
      <c r="HC282" s="438" t="n">
        <v>57.936586861</v>
      </c>
      <c r="HD282" s="438" t="n">
        <v>50.175</v>
      </c>
      <c r="HE282" s="438" t="n">
        <v>51.1676</v>
      </c>
      <c r="HF282" s="438" t="n">
        <v>58.0225</v>
      </c>
      <c r="HG282" s="438" t="n">
        <v>67.6540236706324</v>
      </c>
      <c r="HH282" s="438" t="n">
        <v>49.1957203396588</v>
      </c>
      <c r="HI282" s="438" t="n">
        <v>69.9865936285052</v>
      </c>
      <c r="HJ282" s="438" t="n">
        <v>53.0090754589163</v>
      </c>
      <c r="HK282" s="438" t="n">
        <v>52.6488680418034</v>
      </c>
      <c r="HL282" s="438" t="n">
        <v>88.2176252665903</v>
      </c>
      <c r="HM282" s="438" t="n">
        <v>53.7068991258805</v>
      </c>
      <c r="HN282" s="438" t="n">
        <v>55.896236535223</v>
      </c>
      <c r="HO282" s="438" t="n">
        <v>85.3276152868808</v>
      </c>
      <c r="HP282" s="438" t="n">
        <v>60.8304732646973</v>
      </c>
      <c r="HQ282" s="438" t="n">
        <v>61.0319435015728</v>
      </c>
      <c r="HR282" s="438" t="n">
        <v>68.8465318502934</v>
      </c>
      <c r="HS282" s="438" t="n">
        <v>82.1324394657502</v>
      </c>
      <c r="HT282" s="438" t="n">
        <v>58.7113583558247</v>
      </c>
      <c r="HU282" s="438" t="n">
        <v>86.3165988209328</v>
      </c>
      <c r="HV282" s="438" t="n">
        <v>63.573570289825</v>
      </c>
      <c r="HW282" s="438" t="n">
        <v>63.2508214850831</v>
      </c>
      <c r="HX282" s="438" t="n">
        <v>87.9889162344562</v>
      </c>
      <c r="HY282" s="438" t="n">
        <v>60.0206815339174</v>
      </c>
      <c r="HZ282" s="438" t="n">
        <v>67.4479192841996</v>
      </c>
      <c r="IA282" s="438" t="n">
        <v>113.71838556812</v>
      </c>
      <c r="IB282" s="438" t="n">
        <v>62.9960208744233</v>
      </c>
      <c r="IC282" s="438" t="n">
        <v>65.3341137087115</v>
      </c>
      <c r="ID282" s="438" t="n">
        <v>85.0932257287225</v>
      </c>
      <c r="IE282" s="438" t="n">
        <v>73.1284969588391</v>
      </c>
      <c r="IF282" s="438" t="n">
        <v>59.6884910871492</v>
      </c>
      <c r="IG282" s="438" t="n">
        <v>100.915026718081</v>
      </c>
      <c r="IH282" s="438" t="n">
        <v>77.2242889862888</v>
      </c>
      <c r="II282" s="438" t="n">
        <v>67.3561110672631</v>
      </c>
      <c r="IJ282" s="438" t="n">
        <v>130.42693883625</v>
      </c>
      <c r="IK282" s="438" t="n">
        <v>74.5476208546886</v>
      </c>
      <c r="IL282" s="438" t="n">
        <v>72.176649194102</v>
      </c>
      <c r="IM282" s="439" t="n">
        <v>120.53557247414</v>
      </c>
      <c r="IN282" s="438" t="n">
        <v>69.9696578373776</v>
      </c>
      <c r="IO282" s="438" t="n">
        <v>70.5201175019355</v>
      </c>
      <c r="IP282" s="438" t="n">
        <v>100.362516260758</v>
      </c>
      <c r="IQ282" s="438" t="n">
        <v>103.739044754484</v>
      </c>
      <c r="IR282" s="438" t="n">
        <v>73.2124033095492</v>
      </c>
      <c r="IS282" s="438" t="n">
        <v>123.3369310928</v>
      </c>
      <c r="IT282" s="438" t="n">
        <v>81.87727323454</v>
      </c>
      <c r="IU282" s="438" t="n">
        <v>77.8983678688477</v>
      </c>
      <c r="IV282" s="438" t="n">
        <v>153.155347999237</v>
      </c>
      <c r="IW282" s="438" t="n">
        <v>84.0439249301916</v>
      </c>
      <c r="IX282" s="438" t="n">
        <v>84.109653331394</v>
      </c>
      <c r="IY282" s="440" t="n">
        <v>145.684959977441</v>
      </c>
      <c r="IZ282" s="438" t="n">
        <v>73.1406038069</v>
      </c>
      <c r="JA282" s="438" t="n">
        <v>86.8612508463893</v>
      </c>
      <c r="JB282" s="438" t="n">
        <v>130.477947786864</v>
      </c>
      <c r="JC282" s="438" t="n">
        <v>83.6529616515506</v>
      </c>
      <c r="JD282" s="438" t="n">
        <v>81.852966924754</v>
      </c>
      <c r="JE282" s="438" t="n">
        <v>143.069618677792</v>
      </c>
      <c r="JF282" s="438" t="n">
        <v>92.0466809371</v>
      </c>
      <c r="JG282" s="438" t="n">
        <v>84.3478272591</v>
      </c>
      <c r="JH282" s="438" t="n">
        <v>166.17585228051</v>
      </c>
      <c r="JI282" s="438" t="n">
        <v>84.4794187365737</v>
      </c>
      <c r="JJ282" s="438" t="n">
        <v>93.6397306091312</v>
      </c>
      <c r="JK282" s="440" t="n">
        <v>165.834986028773</v>
      </c>
      <c r="JL282" s="438" t="n">
        <v>84.42665940725</v>
      </c>
      <c r="JM282" s="438" t="n">
        <v>91.59531703854</v>
      </c>
      <c r="JN282" s="438" t="n">
        <v>132.59308562507</v>
      </c>
      <c r="JO282" s="438" t="n">
        <v>118.61365179852</v>
      </c>
      <c r="JP282" s="438" t="n">
        <v>95.32969715616</v>
      </c>
      <c r="JQ282" s="438" t="n">
        <v>168.12899740813</v>
      </c>
      <c r="JR282" s="438" t="n">
        <v>110.419092544155</v>
      </c>
      <c r="JS282" s="438" t="n">
        <v>92.1007443258059</v>
      </c>
      <c r="JT282" s="438" t="n">
        <v>156.742714736135</v>
      </c>
      <c r="JU282" s="438" t="n">
        <v>139.616455746622</v>
      </c>
      <c r="JV282" s="438" t="n">
        <v>108.0225083471</v>
      </c>
      <c r="JW282" s="440" t="n">
        <v>163.914831788849</v>
      </c>
      <c r="JX282" s="438" t="n">
        <v>96.46173310684</v>
      </c>
      <c r="JY282" s="438" t="n">
        <v>143.992529420151</v>
      </c>
      <c r="JZ282" s="438" t="n">
        <v>162.914567118122</v>
      </c>
      <c r="KA282" s="438" t="n">
        <v>120.155692167789</v>
      </c>
      <c r="KB282" s="438" t="n">
        <v>108.791193888146</v>
      </c>
      <c r="KC282" s="438" t="n">
        <v>173.558655622994</v>
      </c>
      <c r="KD282" s="438" t="n">
        <v>127.655717586573</v>
      </c>
      <c r="KE282" s="438" t="n">
        <v>111.89629203955</v>
      </c>
      <c r="KF282" s="438" t="n">
        <v>172.35880719432</v>
      </c>
      <c r="KG282" s="438" t="n">
        <v>144.524838635331</v>
      </c>
      <c r="KH282" s="438" t="n">
        <v>121.20207718578</v>
      </c>
      <c r="KI282" s="441" t="n">
        <v>186.690936812328</v>
      </c>
      <c r="KJ282" s="442" t="n">
        <v>114.834539813261</v>
      </c>
      <c r="KK282" s="442" t="n">
        <v>135.890832763887</v>
      </c>
      <c r="KL282" s="442" t="n">
        <v>181.005308816495</v>
      </c>
      <c r="KM282" s="442" t="n">
        <v>150.225950773338</v>
      </c>
      <c r="KN282" s="442" t="n">
        <v>118.499837692006</v>
      </c>
      <c r="KO282" s="442" t="n">
        <v>206.815110391055</v>
      </c>
      <c r="KP282" s="442" t="n">
        <v>143.914813103278</v>
      </c>
      <c r="KQ282" s="442" t="n">
        <v>125.720453959316</v>
      </c>
      <c r="KR282" s="442" t="n">
        <v>136.382223561641</v>
      </c>
      <c r="KS282" s="442" t="n">
        <v>130.332417118575</v>
      </c>
      <c r="KT282" s="442" t="n">
        <v>130.526705721517</v>
      </c>
      <c r="KU282" s="442" t="n">
        <v>181.255065481056</v>
      </c>
      <c r="KV282" s="442" t="n">
        <v>108.044011707728</v>
      </c>
      <c r="KW282" s="442" t="n">
        <v>115.512261684083</v>
      </c>
      <c r="KX282" s="442" t="n">
        <v>242.001065071632</v>
      </c>
      <c r="KY282" s="442" t="n">
        <v>146.490198858633</v>
      </c>
      <c r="KZ282" s="442" t="n">
        <v>130.340107888758</v>
      </c>
      <c r="LA282" s="442" t="n">
        <v>229.211751320261</v>
      </c>
      <c r="LB282" s="442" t="n">
        <v>128.384415826746</v>
      </c>
      <c r="LC282" s="442" t="n">
        <v>131.1544956482</v>
      </c>
      <c r="LD282" s="442" t="n">
        <v>186.395804546569</v>
      </c>
      <c r="LE282" s="442" t="n">
        <v>209.20803858734</v>
      </c>
      <c r="LF282" s="442" t="n">
        <v>138.954834208768</v>
      </c>
      <c r="LG282" s="442" t="n">
        <v>241.406043938288</v>
      </c>
      <c r="LH282" s="442" t="n">
        <v>118.513344772023</v>
      </c>
      <c r="LI282" s="442" t="n">
        <v>131.836333573501</v>
      </c>
      <c r="LJ282" s="442" t="n">
        <v>233.433965630455</v>
      </c>
      <c r="LK282" s="442" t="n">
        <v>156.878267509393</v>
      </c>
      <c r="LL282" s="442" t="n">
        <v>193.746268739958</v>
      </c>
      <c r="LM282" s="442" t="n">
        <v>216.754963382152</v>
      </c>
      <c r="LN282" s="442" t="n">
        <v>172.641820640398</v>
      </c>
      <c r="LO282" s="442" t="n">
        <v>180.933045809346</v>
      </c>
      <c r="LP282" s="442" t="n">
        <v>255.449853479923</v>
      </c>
      <c r="LQ282" s="442" t="n">
        <v>171.965048267925</v>
      </c>
      <c r="LR282" s="442" t="n">
        <v>155.910833997011</v>
      </c>
      <c r="LS282" s="442" t="n">
        <v>289.934900107737</v>
      </c>
      <c r="LT282" s="442" t="n">
        <v>158.116698305906</v>
      </c>
      <c r="LU282" s="442" t="n">
        <v>182.39330462602</v>
      </c>
      <c r="LV282" s="442" t="n">
        <v>273.572182872956</v>
      </c>
      <c r="LW282" s="442" t="n">
        <v>161.081099776459</v>
      </c>
      <c r="LX282" s="442" t="n">
        <v>184.329306516981</v>
      </c>
      <c r="LY282" s="442" t="n">
        <v>295.098442364361</v>
      </c>
      <c r="LZ282" s="443"/>
      <c r="MA282" s="443"/>
      <c r="MB282" s="443"/>
      <c r="MC282" s="443"/>
      <c r="MD282" s="51"/>
      <c r="ME282" s="51"/>
      <c r="MF282" s="51"/>
      <c r="MG282" s="442"/>
      <c r="MH282" s="442"/>
      <c r="MI282" s="442"/>
      <c r="MJ282" s="442"/>
      <c r="MK282" s="442"/>
      <c r="ML282" s="442"/>
      <c r="MM282" s="442"/>
      <c r="MN282" s="442"/>
      <c r="MO282" s="442"/>
      <c r="MP282" s="442"/>
      <c r="MQ282" s="442"/>
      <c r="MR282" s="442"/>
      <c r="MS282" s="442"/>
      <c r="MT282" s="442"/>
      <c r="MU282" s="442"/>
      <c r="MV282" s="442"/>
      <c r="MW282" s="442"/>
    </row>
    <row r="283" customFormat="false" ht="15.75" hidden="false" customHeight="false" outlineLevel="0" collapsed="false">
      <c r="A283" s="444" t="s">
        <v>708</v>
      </c>
      <c r="B283" s="438"/>
      <c r="C283" s="438"/>
      <c r="D283" s="438"/>
      <c r="E283" s="438"/>
      <c r="F283" s="438"/>
      <c r="G283" s="438"/>
      <c r="H283" s="438"/>
      <c r="I283" s="438"/>
      <c r="J283" s="438"/>
      <c r="K283" s="438"/>
      <c r="L283" s="438"/>
      <c r="M283" s="438"/>
      <c r="N283" s="438"/>
      <c r="O283" s="438"/>
      <c r="P283" s="438"/>
      <c r="Q283" s="438"/>
      <c r="R283" s="438"/>
      <c r="S283" s="438"/>
      <c r="T283" s="438"/>
      <c r="U283" s="438"/>
      <c r="V283" s="438"/>
      <c r="W283" s="438"/>
      <c r="X283" s="438"/>
      <c r="Y283" s="438"/>
      <c r="Z283" s="438"/>
      <c r="AA283" s="438"/>
      <c r="AB283" s="438"/>
      <c r="AC283" s="438"/>
      <c r="AD283" s="438"/>
      <c r="AE283" s="438"/>
      <c r="AF283" s="438"/>
      <c r="AG283" s="438"/>
      <c r="AH283" s="438"/>
      <c r="AI283" s="438"/>
      <c r="AJ283" s="438"/>
      <c r="AK283" s="438"/>
      <c r="AL283" s="438"/>
      <c r="AM283" s="438"/>
      <c r="AN283" s="438"/>
      <c r="AO283" s="438"/>
      <c r="AP283" s="438"/>
      <c r="AQ283" s="438"/>
      <c r="AR283" s="438"/>
      <c r="AS283" s="438"/>
      <c r="AT283" s="438"/>
      <c r="AU283" s="438"/>
      <c r="AV283" s="438"/>
      <c r="AW283" s="438"/>
      <c r="AX283" s="438" t="n">
        <v>5.20704375</v>
      </c>
      <c r="AY283" s="438" t="n">
        <v>5.20704375</v>
      </c>
      <c r="AZ283" s="438" t="n">
        <v>5.20704375</v>
      </c>
      <c r="BA283" s="438" t="n">
        <v>5.20704375</v>
      </c>
      <c r="BB283" s="438" t="n">
        <v>5.20704375</v>
      </c>
      <c r="BC283" s="438" t="n">
        <v>5.20704375</v>
      </c>
      <c r="BD283" s="438" t="n">
        <v>5.20704375</v>
      </c>
      <c r="BE283" s="438" t="n">
        <v>5.20704375</v>
      </c>
      <c r="BF283" s="438" t="n">
        <v>5.20704375</v>
      </c>
      <c r="BG283" s="438" t="n">
        <v>5.20704375</v>
      </c>
      <c r="BH283" s="438" t="n">
        <v>5.20704375</v>
      </c>
      <c r="BI283" s="438" t="n">
        <v>5.20704375</v>
      </c>
      <c r="BJ283" s="438" t="n">
        <v>5.62278125</v>
      </c>
      <c r="BK283" s="438" t="n">
        <v>5.62278125</v>
      </c>
      <c r="BL283" s="438" t="n">
        <v>5.62278125</v>
      </c>
      <c r="BM283" s="438" t="n">
        <v>5.62278125</v>
      </c>
      <c r="BN283" s="438" t="n">
        <v>5.62278125</v>
      </c>
      <c r="BO283" s="438" t="n">
        <v>5.62278125</v>
      </c>
      <c r="BP283" s="438" t="n">
        <v>5.62278125</v>
      </c>
      <c r="BQ283" s="438" t="n">
        <v>5.62278125</v>
      </c>
      <c r="BR283" s="438" t="n">
        <v>5.62278125</v>
      </c>
      <c r="BS283" s="438" t="n">
        <v>5.62278125</v>
      </c>
      <c r="BT283" s="438" t="n">
        <v>5.62278125</v>
      </c>
      <c r="BU283" s="438" t="n">
        <v>5.62278125</v>
      </c>
      <c r="BV283" s="438" t="n">
        <v>6.59075</v>
      </c>
      <c r="BW283" s="438" t="n">
        <v>6.59075</v>
      </c>
      <c r="BX283" s="438" t="n">
        <v>6.59075</v>
      </c>
      <c r="BY283" s="438" t="n">
        <v>6.59075</v>
      </c>
      <c r="BZ283" s="438" t="n">
        <v>6.59075</v>
      </c>
      <c r="CA283" s="438" t="n">
        <v>6.59075</v>
      </c>
      <c r="CB283" s="438" t="n">
        <v>6.59075</v>
      </c>
      <c r="CC283" s="438" t="n">
        <v>6.59075</v>
      </c>
      <c r="CD283" s="438" t="n">
        <v>6.59075</v>
      </c>
      <c r="CE283" s="438" t="n">
        <v>6.59075</v>
      </c>
      <c r="CF283" s="438" t="n">
        <v>6.59075</v>
      </c>
      <c r="CG283" s="438" t="n">
        <v>6.59075</v>
      </c>
      <c r="CH283" s="438" t="n">
        <v>7.9282</v>
      </c>
      <c r="CI283" s="438" t="n">
        <v>7.9282</v>
      </c>
      <c r="CJ283" s="438" t="n">
        <v>7.9282</v>
      </c>
      <c r="CK283" s="438" t="n">
        <v>7.9282</v>
      </c>
      <c r="CL283" s="438" t="n">
        <v>7.9282</v>
      </c>
      <c r="CM283" s="438" t="n">
        <v>7.9282</v>
      </c>
      <c r="CN283" s="438" t="n">
        <v>7.9282</v>
      </c>
      <c r="CO283" s="438" t="n">
        <v>7.9282</v>
      </c>
      <c r="CP283" s="438" t="n">
        <v>7.9282</v>
      </c>
      <c r="CQ283" s="438" t="n">
        <v>7.9282</v>
      </c>
      <c r="CR283" s="438" t="n">
        <v>7.9282</v>
      </c>
      <c r="CS283" s="438" t="n">
        <v>7.9282</v>
      </c>
      <c r="CT283" s="438" t="n">
        <v>9.49464791666667</v>
      </c>
      <c r="CU283" s="438" t="n">
        <v>9.49464791666667</v>
      </c>
      <c r="CV283" s="438" t="n">
        <v>9.49464791666667</v>
      </c>
      <c r="CW283" s="438" t="n">
        <v>9.49464791666667</v>
      </c>
      <c r="CX283" s="438" t="n">
        <v>9.49464791666667</v>
      </c>
      <c r="CY283" s="438" t="n">
        <v>9.49464791666667</v>
      </c>
      <c r="CZ283" s="438" t="n">
        <v>9.49464791666667</v>
      </c>
      <c r="DA283" s="438" t="n">
        <v>9.49464791666667</v>
      </c>
      <c r="DB283" s="438" t="n">
        <v>9.49464791666667</v>
      </c>
      <c r="DC283" s="438" t="n">
        <v>9.49464791666667</v>
      </c>
      <c r="DD283" s="438" t="n">
        <v>9.49464791666667</v>
      </c>
      <c r="DE283" s="438" t="n">
        <v>9.49464791666667</v>
      </c>
      <c r="DF283" s="438" t="n">
        <v>11.3251994352708</v>
      </c>
      <c r="DG283" s="438" t="n">
        <v>11.3251994352708</v>
      </c>
      <c r="DH283" s="438" t="n">
        <v>11.3251994352708</v>
      </c>
      <c r="DI283" s="438" t="n">
        <v>11.3251994352708</v>
      </c>
      <c r="DJ283" s="438" t="n">
        <v>11.3251994352708</v>
      </c>
      <c r="DK283" s="438" t="n">
        <v>11.3251994352708</v>
      </c>
      <c r="DL283" s="438" t="n">
        <v>11.3251994352708</v>
      </c>
      <c r="DM283" s="438" t="n">
        <v>11.3251994352708</v>
      </c>
      <c r="DN283" s="438" t="n">
        <v>11.3251994352708</v>
      </c>
      <c r="DO283" s="438" t="n">
        <v>11.3251994352708</v>
      </c>
      <c r="DP283" s="438" t="n">
        <v>11.3251994352708</v>
      </c>
      <c r="DQ283" s="438" t="n">
        <v>11.3251994352708</v>
      </c>
      <c r="DR283" s="438" t="n">
        <v>13.5468780372083</v>
      </c>
      <c r="DS283" s="438" t="n">
        <v>13.5468780372083</v>
      </c>
      <c r="DT283" s="438" t="n">
        <v>13.5468780372083</v>
      </c>
      <c r="DU283" s="438" t="n">
        <v>13.5468780372083</v>
      </c>
      <c r="DV283" s="438" t="n">
        <v>13.5468780372083</v>
      </c>
      <c r="DW283" s="438" t="n">
        <v>13.5468780372083</v>
      </c>
      <c r="DX283" s="438" t="n">
        <v>13.5468780372083</v>
      </c>
      <c r="DY283" s="438" t="n">
        <v>13.5468780372083</v>
      </c>
      <c r="DZ283" s="438" t="n">
        <v>13.5468780372083</v>
      </c>
      <c r="EA283" s="438" t="n">
        <v>13.5468780372083</v>
      </c>
      <c r="EB283" s="438" t="n">
        <v>13.5468780372083</v>
      </c>
      <c r="EC283" s="438" t="n">
        <v>13.5468780372083</v>
      </c>
      <c r="ED283" s="438" t="n">
        <v>16.4533744352708</v>
      </c>
      <c r="EE283" s="438" t="n">
        <v>16.4533744352708</v>
      </c>
      <c r="EF283" s="438" t="n">
        <v>16.4533744352708</v>
      </c>
      <c r="EG283" s="438" t="n">
        <v>16.4533744352708</v>
      </c>
      <c r="EH283" s="438" t="n">
        <v>16.4533744352708</v>
      </c>
      <c r="EI283" s="438" t="n">
        <v>16.4533744352708</v>
      </c>
      <c r="EJ283" s="438" t="n">
        <v>16.4533744352708</v>
      </c>
      <c r="EK283" s="438" t="n">
        <v>16.4533744352708</v>
      </c>
      <c r="EL283" s="438" t="n">
        <v>16.4533744352708</v>
      </c>
      <c r="EM283" s="438" t="n">
        <v>16.4533744352708</v>
      </c>
      <c r="EN283" s="438" t="n">
        <v>16.4533744352708</v>
      </c>
      <c r="EO283" s="438" t="n">
        <v>16.4533744352708</v>
      </c>
      <c r="EP283" s="438" t="n">
        <v>15.9003</v>
      </c>
      <c r="EQ283" s="438" t="n">
        <v>15.1754</v>
      </c>
      <c r="ER283" s="438" t="n">
        <v>22.451</v>
      </c>
      <c r="ES283" s="438" t="n">
        <v>19.008</v>
      </c>
      <c r="ET283" s="438" t="n">
        <v>18.4204</v>
      </c>
      <c r="EU283" s="438" t="n">
        <v>25.3042</v>
      </c>
      <c r="EV283" s="438" t="n">
        <v>17.3439</v>
      </c>
      <c r="EW283" s="438" t="n">
        <v>18.9811</v>
      </c>
      <c r="EX283" s="438" t="n">
        <v>22.213</v>
      </c>
      <c r="EY283" s="438" t="n">
        <v>18.8114</v>
      </c>
      <c r="EZ283" s="438" t="n">
        <v>20.2305</v>
      </c>
      <c r="FA283" s="438" t="n">
        <v>23.9694</v>
      </c>
      <c r="FB283" s="438" t="n">
        <v>21.1109</v>
      </c>
      <c r="FC283" s="438" t="n">
        <v>20.6902</v>
      </c>
      <c r="FD283" s="438" t="n">
        <v>26.64</v>
      </c>
      <c r="FE283" s="438" t="n">
        <v>23.48475</v>
      </c>
      <c r="FF283" s="438" t="n">
        <v>23.6415</v>
      </c>
      <c r="FG283" s="438" t="n">
        <v>35.3117</v>
      </c>
      <c r="FH283" s="438" t="n">
        <v>24.373</v>
      </c>
      <c r="FI283" s="438" t="n">
        <v>24.6835</v>
      </c>
      <c r="FJ283" s="438" t="n">
        <v>35.0578</v>
      </c>
      <c r="FK283" s="438" t="n">
        <v>29.3084</v>
      </c>
      <c r="FL283" s="438" t="n">
        <v>25.8834</v>
      </c>
      <c r="FM283" s="438" t="n">
        <v>38.5093</v>
      </c>
      <c r="FN283" s="438" t="n">
        <v>28.05</v>
      </c>
      <c r="FO283" s="438" t="n">
        <v>28.9912</v>
      </c>
      <c r="FP283" s="438" t="n">
        <v>34.0873</v>
      </c>
      <c r="FQ283" s="438" t="n">
        <v>27.3228</v>
      </c>
      <c r="FR283" s="438" t="n">
        <v>27.1063</v>
      </c>
      <c r="FS283" s="438" t="n">
        <v>37.9985</v>
      </c>
      <c r="FT283" s="438" t="n">
        <v>26.5091</v>
      </c>
      <c r="FU283" s="438" t="n">
        <v>27.12299</v>
      </c>
      <c r="FV283" s="438" t="n">
        <v>32.5904</v>
      </c>
      <c r="FW283" s="438" t="n">
        <v>26.6496</v>
      </c>
      <c r="FX283" s="438" t="n">
        <v>29.3815</v>
      </c>
      <c r="FY283" s="438" t="n">
        <v>37.0073</v>
      </c>
      <c r="FZ283" s="438" t="n">
        <v>29.1079</v>
      </c>
      <c r="GA283" s="438" t="n">
        <v>27.5167</v>
      </c>
      <c r="GB283" s="438" t="n">
        <v>44.6537</v>
      </c>
      <c r="GC283" s="438" t="n">
        <v>29.5912</v>
      </c>
      <c r="GD283" s="438" t="n">
        <v>28.273</v>
      </c>
      <c r="GE283" s="438" t="n">
        <v>36.5512</v>
      </c>
      <c r="GF283" s="438" t="n">
        <v>31.1256</v>
      </c>
      <c r="GG283" s="438" t="n">
        <v>33.9591</v>
      </c>
      <c r="GH283" s="438" t="n">
        <v>38.68294</v>
      </c>
      <c r="GI283" s="438" t="n">
        <v>32.8153</v>
      </c>
      <c r="GJ283" s="438" t="n">
        <v>35.2098</v>
      </c>
      <c r="GK283" s="438" t="n">
        <v>45.3023</v>
      </c>
      <c r="GL283" s="438" t="n">
        <v>38.8393</v>
      </c>
      <c r="GM283" s="438" t="n">
        <v>31.63666</v>
      </c>
      <c r="GN283" s="438" t="n">
        <v>49.99316</v>
      </c>
      <c r="GO283" s="438" t="n">
        <v>36.66246</v>
      </c>
      <c r="GP283" s="438" t="n">
        <v>40.41565</v>
      </c>
      <c r="GQ283" s="438" t="n">
        <v>48.8336</v>
      </c>
      <c r="GR283" s="438" t="n">
        <v>35.1864290938</v>
      </c>
      <c r="GS283" s="438" t="n">
        <v>41.6866288092</v>
      </c>
      <c r="GT283" s="438" t="n">
        <v>46.9833981179</v>
      </c>
      <c r="GU283" s="438" t="n">
        <v>39.9022</v>
      </c>
      <c r="GV283" s="438" t="n">
        <v>42.28022</v>
      </c>
      <c r="GW283" s="438" t="n">
        <v>52.609955</v>
      </c>
      <c r="GX283" s="438" t="n">
        <v>43.2493</v>
      </c>
      <c r="GY283" s="438" t="n">
        <v>43.166</v>
      </c>
      <c r="GZ283" s="438" t="n">
        <v>58.7169</v>
      </c>
      <c r="HA283" s="438" t="n">
        <v>43.5837</v>
      </c>
      <c r="HB283" s="438" t="n">
        <v>53.3812</v>
      </c>
      <c r="HC283" s="438" t="n">
        <v>56.3334</v>
      </c>
      <c r="HD283" s="438" t="n">
        <v>45.6011</v>
      </c>
      <c r="HE283" s="438" t="n">
        <v>49.5363</v>
      </c>
      <c r="HF283" s="438" t="n">
        <v>55.0697</v>
      </c>
      <c r="HG283" s="438" t="n">
        <v>50.4603387821474</v>
      </c>
      <c r="HH283" s="438" t="n">
        <v>47.7385437056588</v>
      </c>
      <c r="HI283" s="438" t="n">
        <v>55.7348719012552</v>
      </c>
      <c r="HJ283" s="438" t="n">
        <v>50.7593784994663</v>
      </c>
      <c r="HK283" s="438" t="n">
        <v>50.6304947621984</v>
      </c>
      <c r="HL283" s="438" t="n">
        <v>70.6451972964303</v>
      </c>
      <c r="HM283" s="438" t="n">
        <v>50.4809237145065</v>
      </c>
      <c r="HN283" s="438" t="n">
        <v>51.9970499622229</v>
      </c>
      <c r="HO283" s="438" t="n">
        <v>72.8713855213188</v>
      </c>
      <c r="HP283" s="438" t="n">
        <v>50.3584732646973</v>
      </c>
      <c r="HQ283" s="438" t="n">
        <v>56.4008725373008</v>
      </c>
      <c r="HR283" s="438" t="n">
        <v>67.7625318502934</v>
      </c>
      <c r="HS283" s="438" t="n">
        <v>56.5690888013452</v>
      </c>
      <c r="HT283" s="438" t="n">
        <v>56.8303583558247</v>
      </c>
      <c r="HU283" s="438" t="n">
        <v>71.7288071056938</v>
      </c>
      <c r="HV283" s="438" t="n">
        <v>62.628570289825</v>
      </c>
      <c r="HW283" s="438" t="n">
        <v>58.3878596321631</v>
      </c>
      <c r="HX283" s="438" t="n">
        <v>67.6674748160642</v>
      </c>
      <c r="HY283" s="438" t="n">
        <v>58.2323614922534</v>
      </c>
      <c r="HZ283" s="438" t="n">
        <v>64.5768536163576</v>
      </c>
      <c r="IA283" s="438" t="n">
        <v>92.2820241415056</v>
      </c>
      <c r="IB283" s="438" t="n">
        <v>62.2050208744233</v>
      </c>
      <c r="IC283" s="438" t="n">
        <v>61.5777521567552</v>
      </c>
      <c r="ID283" s="438" t="n">
        <v>81.2092257287225</v>
      </c>
      <c r="IE283" s="438" t="n">
        <v>60.4396987748822</v>
      </c>
      <c r="IF283" s="438" t="n">
        <v>58.2133739627944</v>
      </c>
      <c r="IG283" s="438" t="n">
        <v>82.5031519776151</v>
      </c>
      <c r="IH283" s="438" t="n">
        <v>65.8566043484826</v>
      </c>
      <c r="II283" s="438" t="n">
        <v>58.7160045574681</v>
      </c>
      <c r="IJ283" s="438" t="n">
        <v>87.6149721429118</v>
      </c>
      <c r="IK283" s="438" t="n">
        <v>72.8838294220901</v>
      </c>
      <c r="IL283" s="438" t="n">
        <v>68.8208280676027</v>
      </c>
      <c r="IM283" s="439" t="n">
        <v>98.3090687318512</v>
      </c>
      <c r="IN283" s="438" t="n">
        <v>66.7339515478467</v>
      </c>
      <c r="IO283" s="438" t="n">
        <v>68.2455868809356</v>
      </c>
      <c r="IP283" s="438" t="n">
        <v>86.8243468695684</v>
      </c>
      <c r="IQ283" s="438" t="n">
        <v>77.7687892799063</v>
      </c>
      <c r="IR283" s="438" t="n">
        <v>70.2906887215492</v>
      </c>
      <c r="IS283" s="438" t="n">
        <v>94.4372718754939</v>
      </c>
      <c r="IT283" s="438" t="n">
        <v>76.9988864183191</v>
      </c>
      <c r="IU283" s="438" t="n">
        <v>72.7812328718143</v>
      </c>
      <c r="IV283" s="438" t="n">
        <v>113.696907420979</v>
      </c>
      <c r="IW283" s="438" t="n">
        <v>78.4456921533501</v>
      </c>
      <c r="IX283" s="438" t="n">
        <v>78.4363103861636</v>
      </c>
      <c r="IY283" s="440" t="n">
        <v>115.654285406183</v>
      </c>
      <c r="IZ283" s="438" t="n">
        <v>70.0013771745485</v>
      </c>
      <c r="JA283" s="438" t="n">
        <v>82.5508199780669</v>
      </c>
      <c r="JB283" s="438" t="n">
        <v>96.3395516395846</v>
      </c>
      <c r="JC283" s="438" t="n">
        <v>75.2365614367987</v>
      </c>
      <c r="JD283" s="438" t="n">
        <v>77.4889189521743</v>
      </c>
      <c r="JE283" s="438" t="n">
        <v>106.989013361473</v>
      </c>
      <c r="JF283" s="438" t="n">
        <v>87.3210070181</v>
      </c>
      <c r="JG283" s="438" t="n">
        <v>80.3658217081</v>
      </c>
      <c r="JH283" s="438" t="n">
        <v>130.80228913051</v>
      </c>
      <c r="JI283" s="438" t="n">
        <v>79.8697562779</v>
      </c>
      <c r="JJ283" s="438" t="n">
        <v>89.3240896587</v>
      </c>
      <c r="JK283" s="440" t="n">
        <v>127.8539387389</v>
      </c>
      <c r="JL283" s="438" t="n">
        <v>80.6518689902902</v>
      </c>
      <c r="JM283" s="438" t="n">
        <v>87.7446920913788</v>
      </c>
      <c r="JN283" s="438" t="n">
        <v>108.648296140847</v>
      </c>
      <c r="JO283" s="438" t="n">
        <v>93.9598720457102</v>
      </c>
      <c r="JP283" s="438" t="n">
        <v>90.2639999766388</v>
      </c>
      <c r="JQ283" s="438" t="n">
        <v>123.144854943787</v>
      </c>
      <c r="JR283" s="438" t="n">
        <v>103.319335468705</v>
      </c>
      <c r="JS283" s="438" t="n">
        <v>87.4630063072746</v>
      </c>
      <c r="JT283" s="438" t="n">
        <v>137.80755901589</v>
      </c>
      <c r="JU283" s="438" t="n">
        <v>107.067041005781</v>
      </c>
      <c r="JV283" s="438" t="n">
        <v>94.590637116627</v>
      </c>
      <c r="JW283" s="440" t="n">
        <v>138.222467986914</v>
      </c>
      <c r="JX283" s="438" t="n">
        <v>90.50166864784</v>
      </c>
      <c r="JY283" s="438" t="n">
        <v>104.63578741077</v>
      </c>
      <c r="JZ283" s="438" t="n">
        <v>117.59219140776</v>
      </c>
      <c r="KA283" s="438" t="n">
        <v>103.030496756577</v>
      </c>
      <c r="KB283" s="438" t="n">
        <v>100.619150292837</v>
      </c>
      <c r="KC283" s="438" t="n">
        <v>139.803401334547</v>
      </c>
      <c r="KD283" s="438" t="n">
        <v>118.552544295573</v>
      </c>
      <c r="KE283" s="438" t="n">
        <v>107.28935970445</v>
      </c>
      <c r="KF283" s="438" t="n">
        <v>129.97993856532</v>
      </c>
      <c r="KG283" s="438" t="n">
        <v>129.576615917494</v>
      </c>
      <c r="KH283" s="438" t="n">
        <v>115.44832913078</v>
      </c>
      <c r="KI283" s="439" t="n">
        <v>161.761299015328</v>
      </c>
      <c r="KJ283" s="445" t="n">
        <v>105.659506051251</v>
      </c>
      <c r="KK283" s="445" t="n">
        <v>114.211384241885</v>
      </c>
      <c r="KL283" s="445" t="n">
        <v>132.896835367427</v>
      </c>
      <c r="KM283" s="445" t="n">
        <v>108.922641126041</v>
      </c>
      <c r="KN283" s="445" t="n">
        <v>106.68326342097</v>
      </c>
      <c r="KO283" s="445" t="n">
        <v>165.173368596156</v>
      </c>
      <c r="KP283" s="445" t="n">
        <v>129.179788212318</v>
      </c>
      <c r="KQ283" s="445" t="n">
        <v>116.335203103063</v>
      </c>
      <c r="KR283" s="445" t="n">
        <v>123.843541929111</v>
      </c>
      <c r="KS283" s="445" t="n">
        <v>111.619712962761</v>
      </c>
      <c r="KT283" s="445" t="n">
        <v>92.5504062843057</v>
      </c>
      <c r="KU283" s="445" t="n">
        <v>168.533062993049</v>
      </c>
      <c r="KV283" s="445" t="n">
        <v>99.9458857481723</v>
      </c>
      <c r="KW283" s="445" t="n">
        <v>106.901375841251</v>
      </c>
      <c r="KX283" s="445" t="n">
        <v>155.091211685066</v>
      </c>
      <c r="KY283" s="445" t="n">
        <v>118.947412140388</v>
      </c>
      <c r="KZ283" s="445" t="n">
        <v>119.171052251391</v>
      </c>
      <c r="LA283" s="445" t="n">
        <v>161.980992046826</v>
      </c>
      <c r="LB283" s="445" t="n">
        <v>118.210351424386</v>
      </c>
      <c r="LC283" s="445" t="n">
        <v>121.654000605167</v>
      </c>
      <c r="LD283" s="445" t="n">
        <v>169.644716630818</v>
      </c>
      <c r="LE283" s="445" t="n">
        <v>131.640672248949</v>
      </c>
      <c r="LF283" s="445" t="n">
        <v>129.169859948087</v>
      </c>
      <c r="LG283" s="445" t="n">
        <v>189.331751926333</v>
      </c>
      <c r="LH283" s="445" t="n">
        <v>110.11565697812</v>
      </c>
      <c r="LI283" s="445" t="n">
        <v>123.395163431032</v>
      </c>
      <c r="LJ283" s="445" t="n">
        <v>167.878994871704</v>
      </c>
      <c r="LK283" s="445" t="n">
        <v>129.139093661824</v>
      </c>
      <c r="LL283" s="445" t="n">
        <v>135.903534637573</v>
      </c>
      <c r="LM283" s="445" t="n">
        <v>186.333279668201</v>
      </c>
      <c r="LN283" s="445" t="n">
        <v>146.462082946546</v>
      </c>
      <c r="LO283" s="445" t="n">
        <v>134.548086847125</v>
      </c>
      <c r="LP283" s="445" t="n">
        <v>232.313377552167</v>
      </c>
      <c r="LQ283" s="445" t="n">
        <v>142.492604370095</v>
      </c>
      <c r="LR283" s="445" t="n">
        <v>145.444507729663</v>
      </c>
      <c r="LS283" s="445" t="n">
        <v>222.747208454811</v>
      </c>
      <c r="LT283" s="445" t="n">
        <v>146.616134479658</v>
      </c>
      <c r="LU283" s="445" t="n">
        <v>169.974887727433</v>
      </c>
      <c r="LV283" s="445" t="n">
        <v>213.140575695321</v>
      </c>
      <c r="LW283" s="445" t="n">
        <v>143.843371659319</v>
      </c>
      <c r="LX283" s="445" t="n">
        <v>167.714066079109</v>
      </c>
      <c r="LY283" s="445" t="n">
        <v>228.136838055931</v>
      </c>
      <c r="LZ283" s="443"/>
      <c r="MA283" s="443"/>
      <c r="MB283" s="443"/>
      <c r="MC283" s="443"/>
      <c r="MD283" s="51"/>
      <c r="ME283" s="51"/>
      <c r="MF283" s="51"/>
      <c r="MG283" s="445"/>
      <c r="MH283" s="445"/>
      <c r="MI283" s="445"/>
      <c r="MJ283" s="445"/>
      <c r="MK283" s="445"/>
      <c r="ML283" s="445"/>
      <c r="MM283" s="445"/>
      <c r="MN283" s="445"/>
      <c r="MO283" s="445"/>
      <c r="MP283" s="445"/>
      <c r="MQ283" s="445"/>
      <c r="MR283" s="445"/>
      <c r="MS283" s="445"/>
      <c r="MT283" s="445"/>
      <c r="MU283" s="445"/>
      <c r="MV283" s="445"/>
      <c r="MW283" s="445"/>
    </row>
    <row r="284" customFormat="false" ht="15.75" hidden="false" customHeight="false" outlineLevel="0" collapsed="false">
      <c r="A284" s="446" t="s">
        <v>709</v>
      </c>
      <c r="B284" s="438"/>
      <c r="C284" s="438"/>
      <c r="D284" s="438"/>
      <c r="E284" s="438"/>
      <c r="F284" s="438"/>
      <c r="G284" s="438"/>
      <c r="H284" s="438"/>
      <c r="I284" s="438"/>
      <c r="J284" s="438"/>
      <c r="K284" s="438"/>
      <c r="L284" s="438"/>
      <c r="M284" s="438"/>
      <c r="N284" s="438"/>
      <c r="O284" s="438"/>
      <c r="P284" s="438"/>
      <c r="Q284" s="438"/>
      <c r="R284" s="438"/>
      <c r="S284" s="438"/>
      <c r="T284" s="438"/>
      <c r="U284" s="438"/>
      <c r="V284" s="438"/>
      <c r="W284" s="438"/>
      <c r="X284" s="438"/>
      <c r="Y284" s="438"/>
      <c r="Z284" s="438"/>
      <c r="AA284" s="438"/>
      <c r="AB284" s="438"/>
      <c r="AC284" s="438"/>
      <c r="AD284" s="438"/>
      <c r="AE284" s="438"/>
      <c r="AF284" s="438"/>
      <c r="AG284" s="438"/>
      <c r="AH284" s="438"/>
      <c r="AI284" s="438"/>
      <c r="AJ284" s="438"/>
      <c r="AK284" s="438"/>
      <c r="AL284" s="438"/>
      <c r="AM284" s="438"/>
      <c r="AN284" s="438"/>
      <c r="AO284" s="438"/>
      <c r="AP284" s="438"/>
      <c r="AQ284" s="438"/>
      <c r="AR284" s="438"/>
      <c r="AS284" s="438"/>
      <c r="AT284" s="438"/>
      <c r="AU284" s="438"/>
      <c r="AV284" s="438"/>
      <c r="AW284" s="438"/>
      <c r="AX284" s="438" t="n">
        <v>1.4400625</v>
      </c>
      <c r="AY284" s="438" t="n">
        <v>1.4400625</v>
      </c>
      <c r="AZ284" s="438" t="n">
        <v>1.4400625</v>
      </c>
      <c r="BA284" s="438" t="n">
        <v>1.4400625</v>
      </c>
      <c r="BB284" s="438" t="n">
        <v>1.4400625</v>
      </c>
      <c r="BC284" s="438" t="n">
        <v>1.4400625</v>
      </c>
      <c r="BD284" s="438" t="n">
        <v>1.4400625</v>
      </c>
      <c r="BE284" s="438" t="n">
        <v>1.4400625</v>
      </c>
      <c r="BF284" s="438" t="n">
        <v>1.4400625</v>
      </c>
      <c r="BG284" s="438" t="n">
        <v>1.4400625</v>
      </c>
      <c r="BH284" s="438" t="n">
        <v>1.4400625</v>
      </c>
      <c r="BI284" s="438" t="n">
        <v>1.4400625</v>
      </c>
      <c r="BJ284" s="438" t="n">
        <v>1.59325625</v>
      </c>
      <c r="BK284" s="438" t="n">
        <v>1.59325625</v>
      </c>
      <c r="BL284" s="438" t="n">
        <v>1.59325625</v>
      </c>
      <c r="BM284" s="438" t="n">
        <v>1.59325625</v>
      </c>
      <c r="BN284" s="438" t="n">
        <v>1.59325625</v>
      </c>
      <c r="BO284" s="438" t="n">
        <v>1.59325625</v>
      </c>
      <c r="BP284" s="438" t="n">
        <v>1.59325625</v>
      </c>
      <c r="BQ284" s="438" t="n">
        <v>1.59325625</v>
      </c>
      <c r="BR284" s="438" t="n">
        <v>1.59325625</v>
      </c>
      <c r="BS284" s="438" t="n">
        <v>1.59325625</v>
      </c>
      <c r="BT284" s="438" t="n">
        <v>1.59325625</v>
      </c>
      <c r="BU284" s="438" t="n">
        <v>1.59325625</v>
      </c>
      <c r="BV284" s="438" t="n">
        <v>1.9845625</v>
      </c>
      <c r="BW284" s="438" t="n">
        <v>1.9845625</v>
      </c>
      <c r="BX284" s="438" t="n">
        <v>1.9845625</v>
      </c>
      <c r="BY284" s="438" t="n">
        <v>1.9845625</v>
      </c>
      <c r="BZ284" s="438" t="n">
        <v>1.9845625</v>
      </c>
      <c r="CA284" s="438" t="n">
        <v>1.9845625</v>
      </c>
      <c r="CB284" s="438" t="n">
        <v>1.9845625</v>
      </c>
      <c r="CC284" s="438" t="n">
        <v>1.9845625</v>
      </c>
      <c r="CD284" s="438" t="n">
        <v>1.9845625</v>
      </c>
      <c r="CE284" s="438" t="n">
        <v>1.9845625</v>
      </c>
      <c r="CF284" s="438" t="n">
        <v>1.9845625</v>
      </c>
      <c r="CG284" s="438" t="n">
        <v>1.9845625</v>
      </c>
      <c r="CH284" s="438" t="n">
        <v>2.44456875</v>
      </c>
      <c r="CI284" s="438" t="n">
        <v>2.44456875</v>
      </c>
      <c r="CJ284" s="438" t="n">
        <v>2.44456875</v>
      </c>
      <c r="CK284" s="438" t="n">
        <v>2.44456875</v>
      </c>
      <c r="CL284" s="438" t="n">
        <v>2.44456875</v>
      </c>
      <c r="CM284" s="438" t="n">
        <v>2.44456875</v>
      </c>
      <c r="CN284" s="438" t="n">
        <v>2.44456875</v>
      </c>
      <c r="CO284" s="438" t="n">
        <v>2.44456875</v>
      </c>
      <c r="CP284" s="438" t="n">
        <v>2.44456875</v>
      </c>
      <c r="CQ284" s="438" t="n">
        <v>2.44456875</v>
      </c>
      <c r="CR284" s="438" t="n">
        <v>2.44456875</v>
      </c>
      <c r="CS284" s="438" t="n">
        <v>2.44456875</v>
      </c>
      <c r="CT284" s="438" t="n">
        <v>2.82876041666667</v>
      </c>
      <c r="CU284" s="438" t="n">
        <v>2.82876041666667</v>
      </c>
      <c r="CV284" s="438" t="n">
        <v>2.82876041666667</v>
      </c>
      <c r="CW284" s="438" t="n">
        <v>2.82876041666667</v>
      </c>
      <c r="CX284" s="438" t="n">
        <v>2.82876041666667</v>
      </c>
      <c r="CY284" s="438" t="n">
        <v>2.82876041666667</v>
      </c>
      <c r="CZ284" s="438" t="n">
        <v>2.82876041666667</v>
      </c>
      <c r="DA284" s="438" t="n">
        <v>2.82876041666667</v>
      </c>
      <c r="DB284" s="438" t="n">
        <v>2.82876041666667</v>
      </c>
      <c r="DC284" s="438" t="n">
        <v>2.82876041666667</v>
      </c>
      <c r="DD284" s="438" t="n">
        <v>2.82876041666667</v>
      </c>
      <c r="DE284" s="438" t="n">
        <v>2.82876041666667</v>
      </c>
      <c r="DF284" s="438" t="n">
        <v>3.3166839755625</v>
      </c>
      <c r="DG284" s="438" t="n">
        <v>3.3166839755625</v>
      </c>
      <c r="DH284" s="438" t="n">
        <v>3.3166839755625</v>
      </c>
      <c r="DI284" s="438" t="n">
        <v>3.3166839755625</v>
      </c>
      <c r="DJ284" s="438" t="n">
        <v>3.3166839755625</v>
      </c>
      <c r="DK284" s="438" t="n">
        <v>3.3166839755625</v>
      </c>
      <c r="DL284" s="438" t="n">
        <v>3.3166839755625</v>
      </c>
      <c r="DM284" s="438" t="n">
        <v>3.3166839755625</v>
      </c>
      <c r="DN284" s="438" t="n">
        <v>3.3166839755625</v>
      </c>
      <c r="DO284" s="438" t="n">
        <v>3.3166839755625</v>
      </c>
      <c r="DP284" s="438" t="n">
        <v>3.3166839755625</v>
      </c>
      <c r="DQ284" s="438" t="n">
        <v>3.3166839755625</v>
      </c>
      <c r="DR284" s="438" t="n">
        <v>4.18653253445833</v>
      </c>
      <c r="DS284" s="438" t="n">
        <v>4.18653253445833</v>
      </c>
      <c r="DT284" s="438" t="n">
        <v>4.18653253445833</v>
      </c>
      <c r="DU284" s="438" t="n">
        <v>4.18653253445833</v>
      </c>
      <c r="DV284" s="438" t="n">
        <v>4.18653253445833</v>
      </c>
      <c r="DW284" s="438" t="n">
        <v>4.18653253445833</v>
      </c>
      <c r="DX284" s="438" t="n">
        <v>4.18653253445833</v>
      </c>
      <c r="DY284" s="438" t="n">
        <v>4.18653253445833</v>
      </c>
      <c r="DZ284" s="438" t="n">
        <v>4.18653253445833</v>
      </c>
      <c r="EA284" s="438" t="n">
        <v>4.18653253445833</v>
      </c>
      <c r="EB284" s="438" t="n">
        <v>4.18653253445833</v>
      </c>
      <c r="EC284" s="438" t="n">
        <v>4.18653253445833</v>
      </c>
      <c r="ED284" s="438" t="n">
        <v>5.43345480889583</v>
      </c>
      <c r="EE284" s="438" t="n">
        <v>5.43345480889583</v>
      </c>
      <c r="EF284" s="438" t="n">
        <v>5.43345480889583</v>
      </c>
      <c r="EG284" s="438" t="n">
        <v>5.43345480889583</v>
      </c>
      <c r="EH284" s="438" t="n">
        <v>5.43345480889583</v>
      </c>
      <c r="EI284" s="438" t="n">
        <v>5.43345480889583</v>
      </c>
      <c r="EJ284" s="438" t="n">
        <v>5.43345480889583</v>
      </c>
      <c r="EK284" s="438" t="n">
        <v>5.43345480889583</v>
      </c>
      <c r="EL284" s="438" t="n">
        <v>5.43345480889583</v>
      </c>
      <c r="EM284" s="438" t="n">
        <v>5.43345480889583</v>
      </c>
      <c r="EN284" s="438" t="n">
        <v>5.43345480889583</v>
      </c>
      <c r="EO284" s="438" t="n">
        <v>5.43345480889583</v>
      </c>
      <c r="EP284" s="438" t="n">
        <v>4.2294</v>
      </c>
      <c r="EQ284" s="438" t="n">
        <v>4.8996</v>
      </c>
      <c r="ER284" s="438" t="n">
        <v>9.74</v>
      </c>
      <c r="ES284" s="438" t="n">
        <v>6.2173</v>
      </c>
      <c r="ET284" s="438" t="n">
        <v>6.1355</v>
      </c>
      <c r="EU284" s="438" t="n">
        <v>12.2303</v>
      </c>
      <c r="EV284" s="438" t="n">
        <v>5.4072</v>
      </c>
      <c r="EW284" s="438" t="n">
        <v>5.3875</v>
      </c>
      <c r="EX284" s="438" t="n">
        <v>9.882</v>
      </c>
      <c r="EY284" s="438" t="n">
        <v>6.0981</v>
      </c>
      <c r="EZ284" s="438" t="n">
        <v>5.7516</v>
      </c>
      <c r="FA284" s="438" t="n">
        <v>9.8282</v>
      </c>
      <c r="FB284" s="438" t="n">
        <v>6.77</v>
      </c>
      <c r="FC284" s="438" t="n">
        <v>6.431</v>
      </c>
      <c r="FD284" s="438" t="n">
        <v>11.5298</v>
      </c>
      <c r="FE284" s="438" t="n">
        <v>9.78885</v>
      </c>
      <c r="FF284" s="438" t="n">
        <v>7.5178</v>
      </c>
      <c r="FG284" s="438" t="n">
        <v>18.8839</v>
      </c>
      <c r="FH284" s="438" t="n">
        <v>7.5696</v>
      </c>
      <c r="FI284" s="438" t="n">
        <v>7.1868</v>
      </c>
      <c r="FJ284" s="438" t="n">
        <v>15.0951</v>
      </c>
      <c r="FK284" s="438" t="n">
        <v>9.2166</v>
      </c>
      <c r="FL284" s="438" t="n">
        <v>6.8547</v>
      </c>
      <c r="FM284" s="438" t="n">
        <v>16.2291</v>
      </c>
      <c r="FN284" s="438" t="n">
        <v>8.3041</v>
      </c>
      <c r="FO284" s="438" t="n">
        <v>8.0401</v>
      </c>
      <c r="FP284" s="438" t="n">
        <v>15.0872</v>
      </c>
      <c r="FQ284" s="438" t="n">
        <v>8.5241</v>
      </c>
      <c r="FR284" s="438" t="n">
        <v>9.5238</v>
      </c>
      <c r="FS284" s="438" t="n">
        <v>18.4868</v>
      </c>
      <c r="FT284" s="438" t="n">
        <v>8.4802</v>
      </c>
      <c r="FU284" s="438" t="n">
        <v>8.61629</v>
      </c>
      <c r="FV284" s="438" t="n">
        <v>15.2136</v>
      </c>
      <c r="FW284" s="438" t="n">
        <v>8.3624</v>
      </c>
      <c r="FX284" s="438" t="n">
        <v>9.8105</v>
      </c>
      <c r="FY284" s="438" t="n">
        <v>18.0078</v>
      </c>
      <c r="FZ284" s="438" t="n">
        <v>9.7524</v>
      </c>
      <c r="GA284" s="438" t="n">
        <v>9.741</v>
      </c>
      <c r="GB284" s="438" t="n">
        <v>23.5876</v>
      </c>
      <c r="GC284" s="438" t="n">
        <v>10.6571</v>
      </c>
      <c r="GD284" s="438" t="n">
        <v>10.4502</v>
      </c>
      <c r="GE284" s="438" t="n">
        <v>16.0748</v>
      </c>
      <c r="GF284" s="438" t="n">
        <v>10.8079</v>
      </c>
      <c r="GG284" s="438" t="n">
        <v>12.0541</v>
      </c>
      <c r="GH284" s="438" t="n">
        <v>16.49544</v>
      </c>
      <c r="GI284" s="438" t="n">
        <v>11.3534</v>
      </c>
      <c r="GJ284" s="438" t="n">
        <v>11.4215</v>
      </c>
      <c r="GK284" s="438" t="n">
        <v>19.632</v>
      </c>
      <c r="GL284" s="438" t="n">
        <v>12.8806</v>
      </c>
      <c r="GM284" s="438" t="n">
        <v>10.1141</v>
      </c>
      <c r="GN284" s="438" t="n">
        <v>25.9398</v>
      </c>
      <c r="GO284" s="438" t="n">
        <v>13.15426</v>
      </c>
      <c r="GP284" s="438" t="n">
        <v>15.05045</v>
      </c>
      <c r="GQ284" s="438" t="n">
        <v>21.7998</v>
      </c>
      <c r="GR284" s="438" t="n">
        <v>11.609183779</v>
      </c>
      <c r="GS284" s="438" t="n">
        <v>13.511276782</v>
      </c>
      <c r="GT284" s="438" t="n">
        <v>20.07757049</v>
      </c>
      <c r="GU284" s="438" t="n">
        <v>15.5828</v>
      </c>
      <c r="GV284" s="438" t="n">
        <v>15.34054</v>
      </c>
      <c r="GW284" s="438" t="n">
        <v>23.56427</v>
      </c>
      <c r="GX284" s="438" t="n">
        <v>15.8581</v>
      </c>
      <c r="GY284" s="438" t="n">
        <v>15.1586</v>
      </c>
      <c r="GZ284" s="438" t="n">
        <v>30.0553</v>
      </c>
      <c r="HA284" s="438" t="n">
        <v>17.5372</v>
      </c>
      <c r="HB284" s="438" t="n">
        <v>24.1804</v>
      </c>
      <c r="HC284" s="438" t="n">
        <v>25.9967</v>
      </c>
      <c r="HD284" s="438" t="n">
        <v>14.8692</v>
      </c>
      <c r="HE284" s="438" t="n">
        <v>17.3802</v>
      </c>
      <c r="HF284" s="438" t="n">
        <v>23.8178</v>
      </c>
      <c r="HG284" s="438" t="n">
        <v>20.085137108</v>
      </c>
      <c r="HH284" s="438" t="n">
        <v>19.032810089</v>
      </c>
      <c r="HI284" s="438" t="n">
        <v>25.844017297</v>
      </c>
      <c r="HJ284" s="438" t="n">
        <v>18.816471498</v>
      </c>
      <c r="HK284" s="438" t="n">
        <v>22.563897916</v>
      </c>
      <c r="HL284" s="438" t="n">
        <v>40.967232714</v>
      </c>
      <c r="HM284" s="438" t="n">
        <v>21.093378254</v>
      </c>
      <c r="HN284" s="438" t="n">
        <v>21.295209594</v>
      </c>
      <c r="HO284" s="438" t="n">
        <v>36.377935814</v>
      </c>
      <c r="HP284" s="438" t="n">
        <v>19.243223158</v>
      </c>
      <c r="HQ284" s="438" t="n">
        <v>21.131821453</v>
      </c>
      <c r="HR284" s="438" t="n">
        <v>30.692373311</v>
      </c>
      <c r="HS284" s="438" t="n">
        <v>21.529209563</v>
      </c>
      <c r="HT284" s="438" t="n">
        <v>20.612307721</v>
      </c>
      <c r="HU284" s="438" t="n">
        <v>36.108084554</v>
      </c>
      <c r="HV284" s="438" t="n">
        <v>22.963157741</v>
      </c>
      <c r="HW284" s="438" t="n">
        <v>22.570024158</v>
      </c>
      <c r="HX284" s="438" t="n">
        <v>30.981665009</v>
      </c>
      <c r="HY284" s="438" t="n">
        <v>22.71248851</v>
      </c>
      <c r="HZ284" s="438" t="n">
        <v>22.33736993</v>
      </c>
      <c r="IA284" s="438" t="n">
        <v>40.750513336</v>
      </c>
      <c r="IB284" s="438" t="n">
        <v>23.704446708</v>
      </c>
      <c r="IC284" s="438" t="n">
        <v>22.889832446</v>
      </c>
      <c r="ID284" s="438" t="n">
        <v>35.721352616</v>
      </c>
      <c r="IE284" s="438" t="n">
        <v>23.028986442</v>
      </c>
      <c r="IF284" s="438" t="n">
        <v>20.431042698</v>
      </c>
      <c r="IG284" s="438" t="n">
        <v>40.577117607</v>
      </c>
      <c r="IH284" s="438" t="n">
        <v>26.016992692</v>
      </c>
      <c r="II284" s="438" t="n">
        <v>21.560036044</v>
      </c>
      <c r="IJ284" s="438" t="n">
        <v>47.081547169</v>
      </c>
      <c r="IK284" s="438" t="n">
        <v>31.579407516</v>
      </c>
      <c r="IL284" s="438" t="n">
        <v>26.762229838</v>
      </c>
      <c r="IM284" s="439" t="n">
        <v>43.318694479</v>
      </c>
      <c r="IN284" s="438" t="n">
        <v>25.2718281254405</v>
      </c>
      <c r="IO284" s="438" t="n">
        <v>23.721978949147</v>
      </c>
      <c r="IP284" s="438" t="n">
        <v>36.8632926397381</v>
      </c>
      <c r="IQ284" s="438" t="n">
        <v>28.3630502436357</v>
      </c>
      <c r="IR284" s="438" t="n">
        <v>24.9003314812918</v>
      </c>
      <c r="IS284" s="438" t="n">
        <v>38.6097105253577</v>
      </c>
      <c r="IT284" s="438" t="n">
        <v>29.9668399836917</v>
      </c>
      <c r="IU284" s="438" t="n">
        <v>26.9839386574616</v>
      </c>
      <c r="IV284" s="438" t="n">
        <v>62.5404536990763</v>
      </c>
      <c r="IW284" s="438" t="n">
        <v>29.7541720113831</v>
      </c>
      <c r="IX284" s="438" t="n">
        <v>29.4438653953327</v>
      </c>
      <c r="IY284" s="440" t="n">
        <v>49.7394429796963</v>
      </c>
      <c r="IZ284" s="438" t="n">
        <v>23.9132803086485</v>
      </c>
      <c r="JA284" s="438" t="n">
        <v>32.4048855827669</v>
      </c>
      <c r="JB284" s="438" t="n">
        <v>42.2581526825846</v>
      </c>
      <c r="JC284" s="438" t="n">
        <v>29.5579689870987</v>
      </c>
      <c r="JD284" s="438" t="n">
        <v>28.7695581112742</v>
      </c>
      <c r="JE284" s="438" t="n">
        <v>50.8275581406531</v>
      </c>
      <c r="JF284" s="438" t="n">
        <v>34.254071184</v>
      </c>
      <c r="JG284" s="438" t="n">
        <v>29.742180941</v>
      </c>
      <c r="JH284" s="438" t="n">
        <v>73.29709438551</v>
      </c>
      <c r="JI284" s="438" t="n">
        <v>30.260020455</v>
      </c>
      <c r="JJ284" s="438" t="n">
        <v>34.802364183</v>
      </c>
      <c r="JK284" s="440" t="n">
        <v>58.296360038</v>
      </c>
      <c r="JL284" s="438" t="n">
        <v>28.7100288075902</v>
      </c>
      <c r="JM284" s="438" t="n">
        <v>34.8163740934788</v>
      </c>
      <c r="JN284" s="438" t="n">
        <v>46.6242975446568</v>
      </c>
      <c r="JO284" s="438" t="n">
        <v>36.3449948235102</v>
      </c>
      <c r="JP284" s="438" t="n">
        <v>34.7278593404788</v>
      </c>
      <c r="JQ284" s="438" t="n">
        <v>55.5157259136568</v>
      </c>
      <c r="JR284" s="438" t="n">
        <v>43.8956963672546</v>
      </c>
      <c r="JS284" s="438" t="n">
        <v>32.1194097163047</v>
      </c>
      <c r="JT284" s="438" t="n">
        <v>75.9698553636304</v>
      </c>
      <c r="JU284" s="438" t="n">
        <v>49.5822252848169</v>
      </c>
      <c r="JV284" s="438" t="n">
        <v>35.1217219165396</v>
      </c>
      <c r="JW284" s="440" t="n">
        <v>65.2667122217862</v>
      </c>
      <c r="JX284" s="438" t="n">
        <v>33.38584652152</v>
      </c>
      <c r="JY284" s="438" t="n">
        <v>39.19162990697</v>
      </c>
      <c r="JZ284" s="438" t="n">
        <v>53.6930349298</v>
      </c>
      <c r="KA284" s="438" t="n">
        <v>44.20708399228</v>
      </c>
      <c r="KB284" s="438" t="n">
        <v>37.82771968378</v>
      </c>
      <c r="KC284" s="438" t="n">
        <v>65.41705210549</v>
      </c>
      <c r="KD284" s="438" t="n">
        <v>51.4027164022199</v>
      </c>
      <c r="KE284" s="438" t="n">
        <v>40.54091013574</v>
      </c>
      <c r="KF284" s="438" t="n">
        <v>65.29939319964</v>
      </c>
      <c r="KG284" s="438" t="n">
        <v>60.447716027</v>
      </c>
      <c r="KH284" s="438" t="n">
        <v>46.3621331085</v>
      </c>
      <c r="KI284" s="439" t="n">
        <v>79.308169455</v>
      </c>
      <c r="KJ284" s="447" t="n">
        <v>40.9981025639606</v>
      </c>
      <c r="KK284" s="447" t="n">
        <v>40.3592567919606</v>
      </c>
      <c r="KL284" s="447" t="n">
        <v>62.7146189379606</v>
      </c>
      <c r="KM284" s="447" t="n">
        <v>40.3229145759606</v>
      </c>
      <c r="KN284" s="447" t="n">
        <v>35.4742482709606</v>
      </c>
      <c r="KO284" s="447" t="n">
        <v>74.6292909281968</v>
      </c>
      <c r="KP284" s="447" t="n">
        <v>52.8744944950576</v>
      </c>
      <c r="KQ284" s="447" t="n">
        <v>48.0439723937561</v>
      </c>
      <c r="KR284" s="447" t="n">
        <v>52.8834113321209</v>
      </c>
      <c r="KS284" s="447" t="n">
        <v>67.0832373992652</v>
      </c>
      <c r="KT284" s="447" t="n">
        <v>44.103048887983</v>
      </c>
      <c r="KU284" s="447" t="n">
        <v>86.631825408693</v>
      </c>
      <c r="KV284" s="447" t="n">
        <v>36.4809098831572</v>
      </c>
      <c r="KW284" s="447" t="n">
        <v>36.1979433235356</v>
      </c>
      <c r="KX284" s="447" t="n">
        <v>72.6347047522973</v>
      </c>
      <c r="KY284" s="447" t="n">
        <v>43.4734599222321</v>
      </c>
      <c r="KZ284" s="447" t="n">
        <v>46.615781270947</v>
      </c>
      <c r="LA284" s="447" t="n">
        <v>81.2597491457761</v>
      </c>
      <c r="LB284" s="447" t="n">
        <v>50.313151113014</v>
      </c>
      <c r="LC284" s="447" t="n">
        <v>53.8619093351167</v>
      </c>
      <c r="LD284" s="447" t="n">
        <v>94.2059091720698</v>
      </c>
      <c r="LE284" s="447" t="n">
        <v>56.5671757166208</v>
      </c>
      <c r="LF284" s="447" t="n">
        <v>53.2769183276289</v>
      </c>
      <c r="LG284" s="447" t="n">
        <v>97.1086706273805</v>
      </c>
      <c r="LH284" s="447" t="n">
        <v>43.1784457195534</v>
      </c>
      <c r="LI284" s="447" t="n">
        <v>52.3082870176075</v>
      </c>
      <c r="LJ284" s="447" t="n">
        <v>86.1069663778841</v>
      </c>
      <c r="LK284" s="447" t="n">
        <v>51.203371626967</v>
      </c>
      <c r="LL284" s="447" t="n">
        <v>53.9682632592335</v>
      </c>
      <c r="LM284" s="447" t="n">
        <v>93.9285335519589</v>
      </c>
      <c r="LN284" s="447" t="n">
        <v>62.9664925659533</v>
      </c>
      <c r="LO284" s="447" t="n">
        <v>57.6496379220961</v>
      </c>
      <c r="LP284" s="447" t="n">
        <v>137.669196612803</v>
      </c>
      <c r="LQ284" s="447" t="n">
        <v>56.1081429057015</v>
      </c>
      <c r="LR284" s="447" t="n">
        <v>59.9008623118166</v>
      </c>
      <c r="LS284" s="447" t="n">
        <v>115.675760021307</v>
      </c>
      <c r="LT284" s="447" t="n">
        <v>54.5283983317775</v>
      </c>
      <c r="LU284" s="447" t="n">
        <v>59.7447653152079</v>
      </c>
      <c r="LV284" s="447" t="n">
        <v>107.61597977291</v>
      </c>
      <c r="LW284" s="447" t="n">
        <v>51.2509764210526</v>
      </c>
      <c r="LX284" s="447" t="n">
        <v>70.3387821122072</v>
      </c>
      <c r="LY284" s="447" t="n">
        <v>120.072277172938</v>
      </c>
      <c r="LZ284" s="443"/>
      <c r="MA284" s="443"/>
      <c r="MB284" s="443"/>
      <c r="MC284" s="443"/>
      <c r="MD284" s="51"/>
      <c r="ME284" s="51"/>
      <c r="MF284" s="51"/>
      <c r="MG284" s="447"/>
      <c r="MH284" s="447"/>
      <c r="MI284" s="447"/>
      <c r="MJ284" s="447"/>
      <c r="MK284" s="447"/>
      <c r="ML284" s="447"/>
      <c r="MM284" s="447"/>
      <c r="MN284" s="447"/>
      <c r="MO284" s="447"/>
      <c r="MP284" s="447"/>
      <c r="MQ284" s="447"/>
      <c r="MR284" s="447"/>
      <c r="MS284" s="447"/>
      <c r="MT284" s="447"/>
      <c r="MU284" s="447"/>
      <c r="MV284" s="447"/>
      <c r="MW284" s="447"/>
    </row>
    <row r="285" customFormat="false" ht="15.75" hidden="false" customHeight="false" outlineLevel="0" collapsed="false">
      <c r="A285" s="446" t="s">
        <v>710</v>
      </c>
      <c r="B285" s="438"/>
      <c r="C285" s="438"/>
      <c r="D285" s="438"/>
      <c r="E285" s="438"/>
      <c r="F285" s="438"/>
      <c r="G285" s="438"/>
      <c r="H285" s="438"/>
      <c r="I285" s="438"/>
      <c r="J285" s="438"/>
      <c r="K285" s="438"/>
      <c r="L285" s="438"/>
      <c r="M285" s="438"/>
      <c r="N285" s="438"/>
      <c r="O285" s="438"/>
      <c r="P285" s="438"/>
      <c r="Q285" s="438"/>
      <c r="R285" s="438"/>
      <c r="S285" s="438"/>
      <c r="T285" s="438"/>
      <c r="U285" s="438"/>
      <c r="V285" s="438"/>
      <c r="W285" s="438"/>
      <c r="X285" s="438"/>
      <c r="Y285" s="438"/>
      <c r="Z285" s="438"/>
      <c r="AA285" s="438"/>
      <c r="AB285" s="438"/>
      <c r="AC285" s="438"/>
      <c r="AD285" s="438"/>
      <c r="AE285" s="438"/>
      <c r="AF285" s="438"/>
      <c r="AG285" s="438"/>
      <c r="AH285" s="438"/>
      <c r="AI285" s="438"/>
      <c r="AJ285" s="438"/>
      <c r="AK285" s="438"/>
      <c r="AL285" s="438"/>
      <c r="AM285" s="438"/>
      <c r="AN285" s="438"/>
      <c r="AO285" s="438"/>
      <c r="AP285" s="438"/>
      <c r="AQ285" s="438"/>
      <c r="AR285" s="438"/>
      <c r="AS285" s="438"/>
      <c r="AT285" s="438"/>
      <c r="AU285" s="438"/>
      <c r="AV285" s="438"/>
      <c r="AW285" s="438"/>
      <c r="AX285" s="438" t="n">
        <v>2.72620625</v>
      </c>
      <c r="AY285" s="438" t="n">
        <v>2.72620625</v>
      </c>
      <c r="AZ285" s="438" t="n">
        <v>2.72620625</v>
      </c>
      <c r="BA285" s="438" t="n">
        <v>2.72620625</v>
      </c>
      <c r="BB285" s="438" t="n">
        <v>2.72620625</v>
      </c>
      <c r="BC285" s="438" t="n">
        <v>2.72620625</v>
      </c>
      <c r="BD285" s="438" t="n">
        <v>2.72620625</v>
      </c>
      <c r="BE285" s="438" t="n">
        <v>2.72620625</v>
      </c>
      <c r="BF285" s="438" t="n">
        <v>2.72620625</v>
      </c>
      <c r="BG285" s="438" t="n">
        <v>2.72620625</v>
      </c>
      <c r="BH285" s="438" t="n">
        <v>2.72620625</v>
      </c>
      <c r="BI285" s="438" t="n">
        <v>2.72620625</v>
      </c>
      <c r="BJ285" s="438" t="n">
        <v>3.01983541666667</v>
      </c>
      <c r="BK285" s="438" t="n">
        <v>3.01983541666667</v>
      </c>
      <c r="BL285" s="438" t="n">
        <v>3.01983541666667</v>
      </c>
      <c r="BM285" s="438" t="n">
        <v>3.01983541666667</v>
      </c>
      <c r="BN285" s="438" t="n">
        <v>3.01983541666667</v>
      </c>
      <c r="BO285" s="438" t="n">
        <v>3.01983541666667</v>
      </c>
      <c r="BP285" s="438" t="n">
        <v>3.01983541666667</v>
      </c>
      <c r="BQ285" s="438" t="n">
        <v>3.01983541666667</v>
      </c>
      <c r="BR285" s="438" t="n">
        <v>3.01983541666667</v>
      </c>
      <c r="BS285" s="438" t="n">
        <v>3.01983541666667</v>
      </c>
      <c r="BT285" s="438" t="n">
        <v>3.01983541666667</v>
      </c>
      <c r="BU285" s="438" t="n">
        <v>3.01983541666667</v>
      </c>
      <c r="BV285" s="438" t="n">
        <v>3.43444583333333</v>
      </c>
      <c r="BW285" s="438" t="n">
        <v>3.43444583333333</v>
      </c>
      <c r="BX285" s="438" t="n">
        <v>3.43444583333333</v>
      </c>
      <c r="BY285" s="438" t="n">
        <v>3.43444583333333</v>
      </c>
      <c r="BZ285" s="438" t="n">
        <v>3.43444583333333</v>
      </c>
      <c r="CA285" s="438" t="n">
        <v>3.43444583333333</v>
      </c>
      <c r="CB285" s="438" t="n">
        <v>3.43444583333333</v>
      </c>
      <c r="CC285" s="438" t="n">
        <v>3.43444583333333</v>
      </c>
      <c r="CD285" s="438" t="n">
        <v>3.43444583333333</v>
      </c>
      <c r="CE285" s="438" t="n">
        <v>3.43444583333333</v>
      </c>
      <c r="CF285" s="438" t="n">
        <v>3.43444583333333</v>
      </c>
      <c r="CG285" s="438" t="n">
        <v>3.43444583333333</v>
      </c>
      <c r="CH285" s="438" t="n">
        <v>4.03583541666667</v>
      </c>
      <c r="CI285" s="438" t="n">
        <v>4.03583541666667</v>
      </c>
      <c r="CJ285" s="438" t="n">
        <v>4.03583541666667</v>
      </c>
      <c r="CK285" s="438" t="n">
        <v>4.03583541666667</v>
      </c>
      <c r="CL285" s="438" t="n">
        <v>4.03583541666667</v>
      </c>
      <c r="CM285" s="438" t="n">
        <v>4.03583541666667</v>
      </c>
      <c r="CN285" s="438" t="n">
        <v>4.03583541666667</v>
      </c>
      <c r="CO285" s="438" t="n">
        <v>4.03583541666667</v>
      </c>
      <c r="CP285" s="438" t="n">
        <v>4.03583541666667</v>
      </c>
      <c r="CQ285" s="438" t="n">
        <v>4.03583541666667</v>
      </c>
      <c r="CR285" s="438" t="n">
        <v>4.03583541666667</v>
      </c>
      <c r="CS285" s="438" t="n">
        <v>4.03583541666667</v>
      </c>
      <c r="CT285" s="438" t="n">
        <v>4.84832083333333</v>
      </c>
      <c r="CU285" s="438" t="n">
        <v>4.84832083333333</v>
      </c>
      <c r="CV285" s="438" t="n">
        <v>4.84832083333333</v>
      </c>
      <c r="CW285" s="438" t="n">
        <v>4.84832083333333</v>
      </c>
      <c r="CX285" s="438" t="n">
        <v>4.84832083333333</v>
      </c>
      <c r="CY285" s="438" t="n">
        <v>4.84832083333333</v>
      </c>
      <c r="CZ285" s="438" t="n">
        <v>4.84832083333333</v>
      </c>
      <c r="DA285" s="438" t="n">
        <v>4.84832083333333</v>
      </c>
      <c r="DB285" s="438" t="n">
        <v>4.84832083333333</v>
      </c>
      <c r="DC285" s="438" t="n">
        <v>4.84832083333333</v>
      </c>
      <c r="DD285" s="438" t="n">
        <v>4.84832083333333</v>
      </c>
      <c r="DE285" s="438" t="n">
        <v>4.84832083333333</v>
      </c>
      <c r="DF285" s="438" t="n">
        <v>5.84870794508333</v>
      </c>
      <c r="DG285" s="438" t="n">
        <v>5.84870794508333</v>
      </c>
      <c r="DH285" s="438" t="n">
        <v>5.84870794508333</v>
      </c>
      <c r="DI285" s="438" t="n">
        <v>5.84870794508333</v>
      </c>
      <c r="DJ285" s="438" t="n">
        <v>5.84870794508333</v>
      </c>
      <c r="DK285" s="438" t="n">
        <v>5.84870794508333</v>
      </c>
      <c r="DL285" s="438" t="n">
        <v>5.84870794508333</v>
      </c>
      <c r="DM285" s="438" t="n">
        <v>5.84870794508333</v>
      </c>
      <c r="DN285" s="438" t="n">
        <v>5.84870794508333</v>
      </c>
      <c r="DO285" s="438" t="n">
        <v>5.84870794508333</v>
      </c>
      <c r="DP285" s="438" t="n">
        <v>5.84870794508333</v>
      </c>
      <c r="DQ285" s="438" t="n">
        <v>5.84870794508333</v>
      </c>
      <c r="DR285" s="438" t="n">
        <v>6.9066554735</v>
      </c>
      <c r="DS285" s="438" t="n">
        <v>6.9066554735</v>
      </c>
      <c r="DT285" s="438" t="n">
        <v>6.9066554735</v>
      </c>
      <c r="DU285" s="438" t="n">
        <v>6.9066554735</v>
      </c>
      <c r="DV285" s="438" t="n">
        <v>6.9066554735</v>
      </c>
      <c r="DW285" s="438" t="n">
        <v>6.9066554735</v>
      </c>
      <c r="DX285" s="438" t="n">
        <v>6.9066554735</v>
      </c>
      <c r="DY285" s="438" t="n">
        <v>6.9066554735</v>
      </c>
      <c r="DZ285" s="438" t="n">
        <v>6.9066554735</v>
      </c>
      <c r="EA285" s="438" t="n">
        <v>6.9066554735</v>
      </c>
      <c r="EB285" s="438" t="n">
        <v>6.9066554735</v>
      </c>
      <c r="EC285" s="438" t="n">
        <v>6.9066554735</v>
      </c>
      <c r="ED285" s="438" t="n">
        <v>8.29235377841667</v>
      </c>
      <c r="EE285" s="438" t="n">
        <v>8.29235377841667</v>
      </c>
      <c r="EF285" s="438" t="n">
        <v>8.29235377841667</v>
      </c>
      <c r="EG285" s="438" t="n">
        <v>8.29235377841667</v>
      </c>
      <c r="EH285" s="438" t="n">
        <v>8.29235377841667</v>
      </c>
      <c r="EI285" s="438" t="n">
        <v>8.29235377841667</v>
      </c>
      <c r="EJ285" s="438" t="n">
        <v>8.29235377841667</v>
      </c>
      <c r="EK285" s="438" t="n">
        <v>8.29235377841667</v>
      </c>
      <c r="EL285" s="438" t="n">
        <v>8.29235377841667</v>
      </c>
      <c r="EM285" s="438" t="n">
        <v>8.29235377841667</v>
      </c>
      <c r="EN285" s="438" t="n">
        <v>8.29235377841667</v>
      </c>
      <c r="EO285" s="438" t="n">
        <v>8.29235377841667</v>
      </c>
      <c r="EP285" s="438" t="n">
        <v>9.4116</v>
      </c>
      <c r="EQ285" s="438" t="n">
        <v>8.2609</v>
      </c>
      <c r="ER285" s="438" t="n">
        <v>10.0154</v>
      </c>
      <c r="ES285" s="438" t="n">
        <v>9.7669</v>
      </c>
      <c r="ET285" s="438" t="n">
        <v>9.5554</v>
      </c>
      <c r="EU285" s="438" t="n">
        <v>10.387</v>
      </c>
      <c r="EV285" s="438" t="n">
        <v>9.6049</v>
      </c>
      <c r="EW285" s="438" t="n">
        <v>10.3903</v>
      </c>
      <c r="EX285" s="438" t="n">
        <v>9.9152</v>
      </c>
      <c r="EY285" s="438" t="n">
        <v>10.2142</v>
      </c>
      <c r="EZ285" s="438" t="n">
        <v>11.8953</v>
      </c>
      <c r="FA285" s="438" t="n">
        <v>11.5648</v>
      </c>
      <c r="FB285" s="438" t="n">
        <v>11.6903</v>
      </c>
      <c r="FC285" s="438" t="n">
        <v>11.6149</v>
      </c>
      <c r="FD285" s="438" t="n">
        <v>11.6475</v>
      </c>
      <c r="FE285" s="438" t="n">
        <v>10.8227</v>
      </c>
      <c r="FF285" s="438" t="n">
        <v>12.6728</v>
      </c>
      <c r="FG285" s="438" t="n">
        <v>12.9479</v>
      </c>
      <c r="FH285" s="438" t="n">
        <v>13.3018</v>
      </c>
      <c r="FI285" s="438" t="n">
        <v>13.8018</v>
      </c>
      <c r="FJ285" s="438" t="n">
        <v>15.9435</v>
      </c>
      <c r="FK285" s="438" t="n">
        <v>15.8424</v>
      </c>
      <c r="FL285" s="438" t="n">
        <v>14.8268</v>
      </c>
      <c r="FM285" s="438" t="n">
        <v>16.5852</v>
      </c>
      <c r="FN285" s="438" t="n">
        <v>15.9784</v>
      </c>
      <c r="FO285" s="438" t="n">
        <v>16.2633</v>
      </c>
      <c r="FP285" s="438" t="n">
        <v>13.9215</v>
      </c>
      <c r="FQ285" s="438" t="n">
        <v>14.3789</v>
      </c>
      <c r="FR285" s="438" t="n">
        <v>13.6832</v>
      </c>
      <c r="FS285" s="438" t="n">
        <v>14.7459</v>
      </c>
      <c r="FT285" s="438" t="n">
        <v>15.0433</v>
      </c>
      <c r="FU285" s="438" t="n">
        <v>15.8573</v>
      </c>
      <c r="FV285" s="438" t="n">
        <v>15.3857</v>
      </c>
      <c r="FW285" s="438" t="n">
        <v>15.3462</v>
      </c>
      <c r="FX285" s="438" t="n">
        <v>16.4075</v>
      </c>
      <c r="FY285" s="438" t="n">
        <v>16.6865</v>
      </c>
      <c r="FZ285" s="438" t="n">
        <v>16.5548</v>
      </c>
      <c r="GA285" s="438" t="n">
        <v>15.5537</v>
      </c>
      <c r="GB285" s="438" t="n">
        <v>17.4717</v>
      </c>
      <c r="GC285" s="438" t="n">
        <v>16.3583</v>
      </c>
      <c r="GD285" s="438" t="n">
        <v>15.6881</v>
      </c>
      <c r="GE285" s="438" t="n">
        <v>17.7105</v>
      </c>
      <c r="GF285" s="438" t="n">
        <v>17.6343</v>
      </c>
      <c r="GG285" s="438" t="n">
        <v>19.0586</v>
      </c>
      <c r="GH285" s="438" t="n">
        <v>18.9615</v>
      </c>
      <c r="GI285" s="438" t="n">
        <v>19.161</v>
      </c>
      <c r="GJ285" s="438" t="n">
        <v>20.3108</v>
      </c>
      <c r="GK285" s="438" t="n">
        <v>22.3392</v>
      </c>
      <c r="GL285" s="438" t="n">
        <v>21.8222</v>
      </c>
      <c r="GM285" s="438" t="n">
        <v>19.16256</v>
      </c>
      <c r="GN285" s="438" t="n">
        <v>19.55756</v>
      </c>
      <c r="GO285" s="438" t="n">
        <v>20.5089</v>
      </c>
      <c r="GP285" s="438" t="n">
        <v>22.7703</v>
      </c>
      <c r="GQ285" s="438" t="n">
        <v>23.7254</v>
      </c>
      <c r="GR285" s="438" t="n">
        <v>20.9665286638</v>
      </c>
      <c r="GS285" s="438" t="n">
        <v>23.6671240272</v>
      </c>
      <c r="GT285" s="438" t="n">
        <v>23.9530276279</v>
      </c>
      <c r="GU285" s="438" t="n">
        <v>21.652</v>
      </c>
      <c r="GV285" s="438" t="n">
        <v>23.06984</v>
      </c>
      <c r="GW285" s="438" t="n">
        <v>24.892345</v>
      </c>
      <c r="GX285" s="438" t="n">
        <v>23.2239</v>
      </c>
      <c r="GY285" s="438" t="n">
        <v>24.1333</v>
      </c>
      <c r="GZ285" s="438" t="n">
        <v>24.6195</v>
      </c>
      <c r="HA285" s="438" t="n">
        <v>21.9203</v>
      </c>
      <c r="HB285" s="438" t="n">
        <v>24.1011</v>
      </c>
      <c r="HC285" s="438" t="n">
        <v>26.4549</v>
      </c>
      <c r="HD285" s="438" t="n">
        <v>25.0646</v>
      </c>
      <c r="HE285" s="438" t="n">
        <v>25.4953</v>
      </c>
      <c r="HF285" s="438" t="n">
        <v>26.9155</v>
      </c>
      <c r="HG285" s="438" t="n">
        <v>26.5313068221474</v>
      </c>
      <c r="HH285" s="438" t="n">
        <v>24.9855586926588</v>
      </c>
      <c r="HI285" s="438" t="n">
        <v>26.1254476442552</v>
      </c>
      <c r="HJ285" s="438" t="n">
        <v>27.8881983364663</v>
      </c>
      <c r="HK285" s="438" t="n">
        <v>24.7843475041984</v>
      </c>
      <c r="HL285" s="438" t="n">
        <v>26.4671887124303</v>
      </c>
      <c r="HM285" s="438" t="n">
        <v>26.1810162245065</v>
      </c>
      <c r="HN285" s="438" t="n">
        <v>27.0278846732229</v>
      </c>
      <c r="HO285" s="438" t="n">
        <v>32.0362131153188</v>
      </c>
      <c r="HP285" s="438" t="n">
        <v>27.1759256276973</v>
      </c>
      <c r="HQ285" s="438" t="n">
        <v>31.4487833893008</v>
      </c>
      <c r="HR285" s="438" t="n">
        <v>32.6950624222934</v>
      </c>
      <c r="HS285" s="438" t="n">
        <v>30.0937875893452</v>
      </c>
      <c r="HT285" s="438" t="n">
        <v>31.6229312828247</v>
      </c>
      <c r="HU285" s="438" t="n">
        <v>30.7674064086938</v>
      </c>
      <c r="HV285" s="438" t="n">
        <v>34.382431935825</v>
      </c>
      <c r="HW285" s="438" t="n">
        <v>31.1546462101631</v>
      </c>
      <c r="HX285" s="438" t="n">
        <v>31.8321678900642</v>
      </c>
      <c r="HY285" s="438" t="n">
        <v>30.8477742122534</v>
      </c>
      <c r="HZ285" s="438" t="n">
        <v>37.0590716293576</v>
      </c>
      <c r="IA285" s="438" t="n">
        <v>44.8566728645057</v>
      </c>
      <c r="IB285" s="438" t="n">
        <v>34.0442347214233</v>
      </c>
      <c r="IC285" s="438" t="n">
        <v>34.2959695827552</v>
      </c>
      <c r="ID285" s="438" t="n">
        <v>40.4071633017225</v>
      </c>
      <c r="IE285" s="438" t="n">
        <v>32.8224433098822</v>
      </c>
      <c r="IF285" s="438" t="n">
        <v>32.6047273607944</v>
      </c>
      <c r="IG285" s="438" t="n">
        <v>36.8489679736151</v>
      </c>
      <c r="IH285" s="438" t="n">
        <v>34.0638658634826</v>
      </c>
      <c r="II285" s="438" t="n">
        <v>31.9881266824681</v>
      </c>
      <c r="IJ285" s="438" t="n">
        <v>35.1814109899118</v>
      </c>
      <c r="IK285" s="438" t="n">
        <v>35.8642162770901</v>
      </c>
      <c r="IL285" s="438" t="n">
        <v>35.7107305596027</v>
      </c>
      <c r="IM285" s="439" t="n">
        <v>48.3940442008512</v>
      </c>
      <c r="IN285" s="438" t="n">
        <v>36.0175465112686</v>
      </c>
      <c r="IO285" s="438" t="n">
        <v>38.7182842788224</v>
      </c>
      <c r="IP285" s="438" t="n">
        <v>43.0698023257841</v>
      </c>
      <c r="IQ285" s="438" t="n">
        <v>41.5241629783796</v>
      </c>
      <c r="IR285" s="438" t="n">
        <v>38.4190260937446</v>
      </c>
      <c r="IS285" s="438" t="n">
        <v>47.647654626848</v>
      </c>
      <c r="IT285" s="438" t="n">
        <v>40.4365180239057</v>
      </c>
      <c r="IU285" s="438" t="n">
        <v>39.1034273487134</v>
      </c>
      <c r="IV285" s="438" t="n">
        <v>44.0974115090824</v>
      </c>
      <c r="IW285" s="438" t="n">
        <v>41.6039299505386</v>
      </c>
      <c r="IX285" s="438" t="n">
        <v>41.5694645135461</v>
      </c>
      <c r="IY285" s="440" t="n">
        <v>58.0627299405867</v>
      </c>
      <c r="IZ285" s="438" t="n">
        <v>39.5270523649</v>
      </c>
      <c r="JA285" s="438" t="n">
        <v>42.8188994993</v>
      </c>
      <c r="JB285" s="438" t="n">
        <v>46.790589944</v>
      </c>
      <c r="JC285" s="438" t="n">
        <v>39.0237711387</v>
      </c>
      <c r="JD285" s="438" t="n">
        <v>41.6849537679</v>
      </c>
      <c r="JE285" s="438" t="n">
        <v>48.22129209182</v>
      </c>
      <c r="JF285" s="438" t="n">
        <v>45.7789807181</v>
      </c>
      <c r="JG285" s="438" t="n">
        <v>43.6762283911</v>
      </c>
      <c r="JH285" s="438" t="n">
        <v>48.967417331</v>
      </c>
      <c r="JI285" s="438" t="n">
        <v>42.4854993029</v>
      </c>
      <c r="JJ285" s="438" t="n">
        <v>45.1129719437</v>
      </c>
      <c r="JK285" s="440" t="n">
        <v>60.4681202929</v>
      </c>
      <c r="JL285" s="438" t="n">
        <v>44.7978757977</v>
      </c>
      <c r="JM285" s="438" t="n">
        <v>45.5477164399</v>
      </c>
      <c r="JN285" s="438" t="n">
        <v>53.77540983519</v>
      </c>
      <c r="JO285" s="438" t="n">
        <v>48.8201169582</v>
      </c>
      <c r="JP285" s="438" t="n">
        <v>47.77183536116</v>
      </c>
      <c r="JQ285" s="438" t="n">
        <v>58.56624929813</v>
      </c>
      <c r="JR285" s="438" t="n">
        <v>50.21151337745</v>
      </c>
      <c r="JS285" s="438" t="n">
        <v>48.09604365697</v>
      </c>
      <c r="JT285" s="438" t="n">
        <v>53.19738182726</v>
      </c>
      <c r="JU285" s="438" t="n">
        <v>50.165768678964</v>
      </c>
      <c r="JV285" s="438" t="n">
        <v>50.7779741400873</v>
      </c>
      <c r="JW285" s="440" t="n">
        <v>64.3295641901275</v>
      </c>
      <c r="JX285" s="438" t="n">
        <v>49.04751552732</v>
      </c>
      <c r="JY285" s="438" t="n">
        <v>55.9534801808</v>
      </c>
      <c r="JZ285" s="438" t="n">
        <v>56.18014270396</v>
      </c>
      <c r="KA285" s="438" t="n">
        <v>50.5834452242967</v>
      </c>
      <c r="KB285" s="438" t="n">
        <v>53.5898511920567</v>
      </c>
      <c r="KC285" s="438" t="n">
        <v>63.4916905910567</v>
      </c>
      <c r="KD285" s="438" t="n">
        <v>57.0584848304965</v>
      </c>
      <c r="KE285" s="438" t="n">
        <v>57.3524046831473</v>
      </c>
      <c r="KF285" s="438" t="n">
        <v>55.7507757662473</v>
      </c>
      <c r="KG285" s="438" t="n">
        <v>58.656694224942</v>
      </c>
      <c r="KH285" s="438" t="n">
        <v>59.1821042646383</v>
      </c>
      <c r="KI285" s="439" t="n">
        <v>73.1329677034287</v>
      </c>
      <c r="KJ285" s="447" t="n">
        <v>54.26338203929</v>
      </c>
      <c r="KK285" s="447" t="n">
        <v>61.952180569924</v>
      </c>
      <c r="KL285" s="447" t="n">
        <v>61.4006992894668</v>
      </c>
      <c r="KM285" s="447" t="n">
        <v>58.59830169908</v>
      </c>
      <c r="KN285" s="447" t="n">
        <v>60.4453001223992</v>
      </c>
      <c r="KO285" s="447" t="n">
        <v>78.4710322644792</v>
      </c>
      <c r="KP285" s="447" t="n">
        <v>66.07755830056</v>
      </c>
      <c r="KQ285" s="447" t="n">
        <v>58.4837164749966</v>
      </c>
      <c r="KR285" s="447" t="n">
        <v>60.42805055928</v>
      </c>
      <c r="KS285" s="447" t="n">
        <v>38.7342747174759</v>
      </c>
      <c r="KT285" s="447" t="n">
        <v>40.9643047173327</v>
      </c>
      <c r="KU285" s="447" t="n">
        <v>72.3900074267959</v>
      </c>
      <c r="KV285" s="447" t="n">
        <v>54.1689017281506</v>
      </c>
      <c r="KW285" s="447" t="n">
        <v>60.0510414309544</v>
      </c>
      <c r="KX285" s="447" t="n">
        <v>71.4798069728538</v>
      </c>
      <c r="KY285" s="447" t="n">
        <v>63.3712885529835</v>
      </c>
      <c r="KZ285" s="447" t="n">
        <v>61.9970953105717</v>
      </c>
      <c r="LA285" s="447" t="n">
        <v>69.3431016862687</v>
      </c>
      <c r="LB285" s="447" t="n">
        <v>60.0572907949699</v>
      </c>
      <c r="LC285" s="447" t="n">
        <v>58.6948282938774</v>
      </c>
      <c r="LD285" s="447" t="n">
        <v>64.7121816783157</v>
      </c>
      <c r="LE285" s="447" t="n">
        <v>64.6736433567417</v>
      </c>
      <c r="LF285" s="447" t="n">
        <v>66.4477174154732</v>
      </c>
      <c r="LG285" s="447" t="n">
        <v>80.9533227999872</v>
      </c>
      <c r="LH285" s="447" t="n">
        <v>57.4550828333341</v>
      </c>
      <c r="LI285" s="447" t="n">
        <v>61.0409844038239</v>
      </c>
      <c r="LJ285" s="447" t="n">
        <v>71.348595504824</v>
      </c>
      <c r="LK285" s="447" t="n">
        <v>67.7352601114065</v>
      </c>
      <c r="LL285" s="447" t="n">
        <v>71.4061218947519</v>
      </c>
      <c r="LM285" s="447" t="n">
        <v>79.9799465394775</v>
      </c>
      <c r="LN285" s="447" t="n">
        <v>74.128009737575</v>
      </c>
      <c r="LO285" s="447" t="n">
        <v>66.4615527562455</v>
      </c>
      <c r="LP285" s="447" t="n">
        <v>83.5176967300998</v>
      </c>
      <c r="LQ285" s="447" t="n">
        <v>75.2037536049719</v>
      </c>
      <c r="LR285" s="447" t="n">
        <v>73.1019890733237</v>
      </c>
      <c r="LS285" s="447" t="n">
        <v>91.7106989266142</v>
      </c>
      <c r="LT285" s="447" t="n">
        <v>75.7013649599409</v>
      </c>
      <c r="LU285" s="447" t="n">
        <v>91.359701017745</v>
      </c>
      <c r="LV285" s="447" t="n">
        <v>89.8050892714148</v>
      </c>
      <c r="LW285" s="447" t="n">
        <v>76.6806381764964</v>
      </c>
      <c r="LX285" s="447" t="n">
        <v>79.6854247520022</v>
      </c>
      <c r="LY285" s="447" t="n">
        <v>90.2190644816008</v>
      </c>
      <c r="LZ285" s="443"/>
      <c r="MA285" s="443"/>
      <c r="MB285" s="443"/>
      <c r="MC285" s="443"/>
      <c r="MD285" s="51"/>
      <c r="ME285" s="51"/>
      <c r="MF285" s="51"/>
      <c r="MG285" s="447"/>
      <c r="MH285" s="447"/>
      <c r="MI285" s="447"/>
      <c r="MJ285" s="447"/>
      <c r="MK285" s="447"/>
      <c r="ML285" s="447"/>
      <c r="MM285" s="447"/>
      <c r="MN285" s="447"/>
      <c r="MO285" s="447"/>
      <c r="MP285" s="447"/>
      <c r="MQ285" s="447"/>
      <c r="MR285" s="447"/>
      <c r="MS285" s="447"/>
      <c r="MT285" s="447"/>
      <c r="MU285" s="447"/>
      <c r="MV285" s="447"/>
      <c r="MW285" s="447"/>
    </row>
    <row r="286" customFormat="false" ht="15.75" hidden="false" customHeight="false" outlineLevel="0" collapsed="false">
      <c r="A286" s="446" t="s">
        <v>711</v>
      </c>
      <c r="B286" s="438"/>
      <c r="C286" s="438"/>
      <c r="D286" s="438"/>
      <c r="E286" s="438"/>
      <c r="F286" s="438"/>
      <c r="G286" s="438"/>
      <c r="H286" s="438"/>
      <c r="I286" s="438"/>
      <c r="J286" s="438"/>
      <c r="K286" s="438"/>
      <c r="L286" s="438"/>
      <c r="M286" s="438"/>
      <c r="N286" s="438"/>
      <c r="O286" s="438"/>
      <c r="P286" s="438"/>
      <c r="Q286" s="438"/>
      <c r="R286" s="438"/>
      <c r="S286" s="438"/>
      <c r="T286" s="438"/>
      <c r="U286" s="438"/>
      <c r="V286" s="438"/>
      <c r="W286" s="438"/>
      <c r="X286" s="438"/>
      <c r="Y286" s="438"/>
      <c r="Z286" s="438"/>
      <c r="AA286" s="438"/>
      <c r="AB286" s="438"/>
      <c r="AC286" s="438"/>
      <c r="AD286" s="438"/>
      <c r="AE286" s="438"/>
      <c r="AF286" s="438"/>
      <c r="AG286" s="438"/>
      <c r="AH286" s="438"/>
      <c r="AI286" s="438"/>
      <c r="AJ286" s="438"/>
      <c r="AK286" s="438"/>
      <c r="AL286" s="438"/>
      <c r="AM286" s="438"/>
      <c r="AN286" s="438"/>
      <c r="AO286" s="438"/>
      <c r="AP286" s="438"/>
      <c r="AQ286" s="438"/>
      <c r="AR286" s="438"/>
      <c r="AS286" s="438"/>
      <c r="AT286" s="438"/>
      <c r="AU286" s="438"/>
      <c r="AV286" s="438"/>
      <c r="AW286" s="438"/>
      <c r="AX286" s="438" t="n">
        <v>1.040775</v>
      </c>
      <c r="AY286" s="438" t="n">
        <v>1.040775</v>
      </c>
      <c r="AZ286" s="438" t="n">
        <v>1.040775</v>
      </c>
      <c r="BA286" s="438" t="n">
        <v>1.040775</v>
      </c>
      <c r="BB286" s="438" t="n">
        <v>1.040775</v>
      </c>
      <c r="BC286" s="438" t="n">
        <v>1.040775</v>
      </c>
      <c r="BD286" s="438" t="n">
        <v>1.040775</v>
      </c>
      <c r="BE286" s="438" t="n">
        <v>1.040775</v>
      </c>
      <c r="BF286" s="438" t="n">
        <v>1.040775</v>
      </c>
      <c r="BG286" s="438" t="n">
        <v>1.040775</v>
      </c>
      <c r="BH286" s="438" t="n">
        <v>1.040775</v>
      </c>
      <c r="BI286" s="438" t="n">
        <v>1.040775</v>
      </c>
      <c r="BJ286" s="438" t="n">
        <v>1.00968958333333</v>
      </c>
      <c r="BK286" s="438" t="n">
        <v>1.00968958333333</v>
      </c>
      <c r="BL286" s="438" t="n">
        <v>1.00968958333333</v>
      </c>
      <c r="BM286" s="438" t="n">
        <v>1.00968958333333</v>
      </c>
      <c r="BN286" s="438" t="n">
        <v>1.00968958333333</v>
      </c>
      <c r="BO286" s="438" t="n">
        <v>1.00968958333333</v>
      </c>
      <c r="BP286" s="438" t="n">
        <v>1.00968958333333</v>
      </c>
      <c r="BQ286" s="438" t="n">
        <v>1.00968958333333</v>
      </c>
      <c r="BR286" s="438" t="n">
        <v>1.00968958333333</v>
      </c>
      <c r="BS286" s="438" t="n">
        <v>1.00968958333333</v>
      </c>
      <c r="BT286" s="438" t="n">
        <v>1.00968958333333</v>
      </c>
      <c r="BU286" s="438" t="n">
        <v>1.00968958333333</v>
      </c>
      <c r="BV286" s="438" t="n">
        <v>1.17174166666667</v>
      </c>
      <c r="BW286" s="438" t="n">
        <v>1.17174166666667</v>
      </c>
      <c r="BX286" s="438" t="n">
        <v>1.17174166666667</v>
      </c>
      <c r="BY286" s="438" t="n">
        <v>1.17174166666667</v>
      </c>
      <c r="BZ286" s="438" t="n">
        <v>1.17174166666667</v>
      </c>
      <c r="CA286" s="438" t="n">
        <v>1.17174166666667</v>
      </c>
      <c r="CB286" s="438" t="n">
        <v>1.17174166666667</v>
      </c>
      <c r="CC286" s="438" t="n">
        <v>1.17174166666667</v>
      </c>
      <c r="CD286" s="438" t="n">
        <v>1.17174166666667</v>
      </c>
      <c r="CE286" s="438" t="n">
        <v>1.17174166666667</v>
      </c>
      <c r="CF286" s="438" t="n">
        <v>1.17174166666667</v>
      </c>
      <c r="CG286" s="438" t="n">
        <v>1.17174166666667</v>
      </c>
      <c r="CH286" s="438" t="n">
        <v>1.44779583333333</v>
      </c>
      <c r="CI286" s="438" t="n">
        <v>1.44779583333333</v>
      </c>
      <c r="CJ286" s="438" t="n">
        <v>1.44779583333333</v>
      </c>
      <c r="CK286" s="438" t="n">
        <v>1.44779583333333</v>
      </c>
      <c r="CL286" s="438" t="n">
        <v>1.44779583333333</v>
      </c>
      <c r="CM286" s="438" t="n">
        <v>1.44779583333333</v>
      </c>
      <c r="CN286" s="438" t="n">
        <v>1.44779583333333</v>
      </c>
      <c r="CO286" s="438" t="n">
        <v>1.44779583333333</v>
      </c>
      <c r="CP286" s="438" t="n">
        <v>1.44779583333333</v>
      </c>
      <c r="CQ286" s="438" t="n">
        <v>1.44779583333333</v>
      </c>
      <c r="CR286" s="438" t="n">
        <v>1.44779583333333</v>
      </c>
      <c r="CS286" s="438" t="n">
        <v>1.44779583333333</v>
      </c>
      <c r="CT286" s="438" t="n">
        <v>1.81756666666667</v>
      </c>
      <c r="CU286" s="438" t="n">
        <v>1.81756666666667</v>
      </c>
      <c r="CV286" s="438" t="n">
        <v>1.81756666666667</v>
      </c>
      <c r="CW286" s="438" t="n">
        <v>1.81756666666667</v>
      </c>
      <c r="CX286" s="438" t="n">
        <v>1.81756666666667</v>
      </c>
      <c r="CY286" s="438" t="n">
        <v>1.81756666666667</v>
      </c>
      <c r="CZ286" s="438" t="n">
        <v>1.81756666666667</v>
      </c>
      <c r="DA286" s="438" t="n">
        <v>1.81756666666667</v>
      </c>
      <c r="DB286" s="438" t="n">
        <v>1.81756666666667</v>
      </c>
      <c r="DC286" s="438" t="n">
        <v>1.81756666666667</v>
      </c>
      <c r="DD286" s="438" t="n">
        <v>1.81756666666667</v>
      </c>
      <c r="DE286" s="438" t="n">
        <v>1.81756666666667</v>
      </c>
      <c r="DF286" s="438" t="n">
        <v>2.159807514625</v>
      </c>
      <c r="DG286" s="438" t="n">
        <v>2.159807514625</v>
      </c>
      <c r="DH286" s="438" t="n">
        <v>2.159807514625</v>
      </c>
      <c r="DI286" s="438" t="n">
        <v>2.159807514625</v>
      </c>
      <c r="DJ286" s="438" t="n">
        <v>2.159807514625</v>
      </c>
      <c r="DK286" s="438" t="n">
        <v>2.159807514625</v>
      </c>
      <c r="DL286" s="438" t="n">
        <v>2.159807514625</v>
      </c>
      <c r="DM286" s="438" t="n">
        <v>2.159807514625</v>
      </c>
      <c r="DN286" s="438" t="n">
        <v>2.159807514625</v>
      </c>
      <c r="DO286" s="438" t="n">
        <v>2.159807514625</v>
      </c>
      <c r="DP286" s="438" t="n">
        <v>2.159807514625</v>
      </c>
      <c r="DQ286" s="438" t="n">
        <v>2.159807514625</v>
      </c>
      <c r="DR286" s="438" t="n">
        <v>2.45369002925</v>
      </c>
      <c r="DS286" s="438" t="n">
        <v>2.45369002925</v>
      </c>
      <c r="DT286" s="438" t="n">
        <v>2.45369002925</v>
      </c>
      <c r="DU286" s="438" t="n">
        <v>2.45369002925</v>
      </c>
      <c r="DV286" s="438" t="n">
        <v>2.45369002925</v>
      </c>
      <c r="DW286" s="438" t="n">
        <v>2.45369002925</v>
      </c>
      <c r="DX286" s="438" t="n">
        <v>2.45369002925</v>
      </c>
      <c r="DY286" s="438" t="n">
        <v>2.45369002925</v>
      </c>
      <c r="DZ286" s="438" t="n">
        <v>2.45369002925</v>
      </c>
      <c r="EA286" s="438" t="n">
        <v>2.45369002925</v>
      </c>
      <c r="EB286" s="438" t="n">
        <v>2.45369002925</v>
      </c>
      <c r="EC286" s="438" t="n">
        <v>2.45369002925</v>
      </c>
      <c r="ED286" s="438" t="n">
        <v>2.72756584795833</v>
      </c>
      <c r="EE286" s="438" t="n">
        <v>2.72756584795833</v>
      </c>
      <c r="EF286" s="438" t="n">
        <v>2.72756584795833</v>
      </c>
      <c r="EG286" s="438" t="n">
        <v>2.72756584795833</v>
      </c>
      <c r="EH286" s="438" t="n">
        <v>2.72756584795833</v>
      </c>
      <c r="EI286" s="438" t="n">
        <v>2.72756584795833</v>
      </c>
      <c r="EJ286" s="438" t="n">
        <v>2.72756584795833</v>
      </c>
      <c r="EK286" s="438" t="n">
        <v>2.72756584795833</v>
      </c>
      <c r="EL286" s="438" t="n">
        <v>2.72756584795833</v>
      </c>
      <c r="EM286" s="438" t="n">
        <v>2.72756584795833</v>
      </c>
      <c r="EN286" s="438" t="n">
        <v>2.72756584795833</v>
      </c>
      <c r="EO286" s="438" t="n">
        <v>2.72756584795833</v>
      </c>
      <c r="EP286" s="438" t="n">
        <v>2.2593</v>
      </c>
      <c r="EQ286" s="438" t="n">
        <v>2.0149</v>
      </c>
      <c r="ER286" s="438" t="n">
        <v>2.6956</v>
      </c>
      <c r="ES286" s="438" t="n">
        <v>3.0238</v>
      </c>
      <c r="ET286" s="438" t="n">
        <v>2.7295</v>
      </c>
      <c r="EU286" s="438" t="n">
        <v>2.6869</v>
      </c>
      <c r="EV286" s="438" t="n">
        <v>2.3318</v>
      </c>
      <c r="EW286" s="438" t="n">
        <v>3.2033</v>
      </c>
      <c r="EX286" s="438" t="n">
        <v>2.4158</v>
      </c>
      <c r="EY286" s="438" t="n">
        <v>2.4991</v>
      </c>
      <c r="EZ286" s="438" t="n">
        <v>2.5836</v>
      </c>
      <c r="FA286" s="438" t="n">
        <v>2.5764</v>
      </c>
      <c r="FB286" s="438" t="n">
        <v>2.6506</v>
      </c>
      <c r="FC286" s="438" t="n">
        <v>2.6443</v>
      </c>
      <c r="FD286" s="438" t="n">
        <v>3.4627</v>
      </c>
      <c r="FE286" s="438" t="n">
        <v>2.8732</v>
      </c>
      <c r="FF286" s="438" t="n">
        <v>3.4509</v>
      </c>
      <c r="FG286" s="438" t="n">
        <v>3.4799</v>
      </c>
      <c r="FH286" s="438" t="n">
        <v>3.5016</v>
      </c>
      <c r="FI286" s="438" t="n">
        <v>3.6949</v>
      </c>
      <c r="FJ286" s="438" t="n">
        <v>4.0192</v>
      </c>
      <c r="FK286" s="438" t="n">
        <v>4.2494</v>
      </c>
      <c r="FL286" s="438" t="n">
        <v>4.2019</v>
      </c>
      <c r="FM286" s="438" t="n">
        <v>5.695</v>
      </c>
      <c r="FN286" s="438" t="n">
        <v>3.7675</v>
      </c>
      <c r="FO286" s="438" t="n">
        <v>4.6878</v>
      </c>
      <c r="FP286" s="438" t="n">
        <v>5.0786</v>
      </c>
      <c r="FQ286" s="438" t="n">
        <v>4.4198</v>
      </c>
      <c r="FR286" s="438" t="n">
        <v>3.8993</v>
      </c>
      <c r="FS286" s="438" t="n">
        <v>4.7658</v>
      </c>
      <c r="FT286" s="438" t="n">
        <v>2.9856</v>
      </c>
      <c r="FU286" s="438" t="n">
        <v>2.6494</v>
      </c>
      <c r="FV286" s="438" t="n">
        <v>1.9911</v>
      </c>
      <c r="FW286" s="438" t="n">
        <v>2.941</v>
      </c>
      <c r="FX286" s="438" t="n">
        <v>3.1635</v>
      </c>
      <c r="FY286" s="438" t="n">
        <v>2.313</v>
      </c>
      <c r="FZ286" s="438" t="n">
        <v>2.8007</v>
      </c>
      <c r="GA286" s="438" t="n">
        <v>2.222</v>
      </c>
      <c r="GB286" s="438" t="n">
        <v>3.5944</v>
      </c>
      <c r="GC286" s="438" t="n">
        <v>2.5758</v>
      </c>
      <c r="GD286" s="438" t="n">
        <v>2.1347</v>
      </c>
      <c r="GE286" s="438" t="n">
        <v>2.7659</v>
      </c>
      <c r="GF286" s="438" t="n">
        <v>2.6834</v>
      </c>
      <c r="GG286" s="438" t="n">
        <v>2.8464</v>
      </c>
      <c r="GH286" s="438" t="n">
        <v>3.226</v>
      </c>
      <c r="GI286" s="438" t="n">
        <v>2.3009</v>
      </c>
      <c r="GJ286" s="438" t="n">
        <v>3.4775</v>
      </c>
      <c r="GK286" s="438" t="n">
        <v>3.3311</v>
      </c>
      <c r="GL286" s="438" t="n">
        <v>4.1365</v>
      </c>
      <c r="GM286" s="438" t="n">
        <v>2.36</v>
      </c>
      <c r="GN286" s="438" t="n">
        <v>4.4958</v>
      </c>
      <c r="GO286" s="438" t="n">
        <v>2.9993</v>
      </c>
      <c r="GP286" s="438" t="n">
        <v>2.5949</v>
      </c>
      <c r="GQ286" s="438" t="n">
        <v>3.3084</v>
      </c>
      <c r="GR286" s="438" t="n">
        <v>2.610716651</v>
      </c>
      <c r="GS286" s="438" t="n">
        <v>4.508228</v>
      </c>
      <c r="GT286" s="438" t="n">
        <v>2.9528</v>
      </c>
      <c r="GU286" s="438" t="n">
        <v>2.6674</v>
      </c>
      <c r="GV286" s="438" t="n">
        <v>3.86984</v>
      </c>
      <c r="GW286" s="438" t="n">
        <v>4.15334</v>
      </c>
      <c r="GX286" s="438" t="n">
        <v>4.1673</v>
      </c>
      <c r="GY286" s="438" t="n">
        <v>3.8741</v>
      </c>
      <c r="GZ286" s="438" t="n">
        <v>4.0421</v>
      </c>
      <c r="HA286" s="438" t="n">
        <v>4.1262</v>
      </c>
      <c r="HB286" s="438" t="n">
        <v>5.0997</v>
      </c>
      <c r="HC286" s="438" t="n">
        <v>3.8818</v>
      </c>
      <c r="HD286" s="438" t="n">
        <v>5.6673</v>
      </c>
      <c r="HE286" s="438" t="n">
        <v>6.6608</v>
      </c>
      <c r="HF286" s="438" t="n">
        <v>4.3364</v>
      </c>
      <c r="HG286" s="438" t="n">
        <v>3.843894852</v>
      </c>
      <c r="HH286" s="438" t="n">
        <v>3.720174924</v>
      </c>
      <c r="HI286" s="438" t="n">
        <v>3.76540696</v>
      </c>
      <c r="HJ286" s="438" t="n">
        <v>4.054708665</v>
      </c>
      <c r="HK286" s="438" t="n">
        <v>3.282249342</v>
      </c>
      <c r="HL286" s="438" t="n">
        <v>3.21077587</v>
      </c>
      <c r="HM286" s="438" t="n">
        <v>3.206529236</v>
      </c>
      <c r="HN286" s="438" t="n">
        <v>3.673955695</v>
      </c>
      <c r="HO286" s="438" t="n">
        <v>4.457236592</v>
      </c>
      <c r="HP286" s="438" t="n">
        <v>3.939324479</v>
      </c>
      <c r="HQ286" s="438" t="n">
        <v>3.820267695</v>
      </c>
      <c r="HR286" s="438" t="n">
        <v>4.375096117</v>
      </c>
      <c r="HS286" s="438" t="n">
        <v>4.946091649</v>
      </c>
      <c r="HT286" s="438" t="n">
        <v>4.595119352</v>
      </c>
      <c r="HU286" s="438" t="n">
        <v>4.853316143</v>
      </c>
      <c r="HV286" s="438" t="n">
        <v>5.282980613</v>
      </c>
      <c r="HW286" s="438" t="n">
        <v>4.663189264</v>
      </c>
      <c r="HX286" s="438" t="n">
        <v>4.853641917</v>
      </c>
      <c r="HY286" s="438" t="n">
        <v>4.67209877</v>
      </c>
      <c r="HZ286" s="438" t="n">
        <v>5.180412057</v>
      </c>
      <c r="IA286" s="438" t="n">
        <v>6.674837941</v>
      </c>
      <c r="IB286" s="438" t="n">
        <v>4.456339445</v>
      </c>
      <c r="IC286" s="438" t="n">
        <v>4.391950128</v>
      </c>
      <c r="ID286" s="438" t="n">
        <v>5.080709811</v>
      </c>
      <c r="IE286" s="438" t="n">
        <v>4.588269023</v>
      </c>
      <c r="IF286" s="438" t="n">
        <v>5.177603904</v>
      </c>
      <c r="IG286" s="438" t="n">
        <v>5.077066397</v>
      </c>
      <c r="IH286" s="438" t="n">
        <v>5.775745793</v>
      </c>
      <c r="II286" s="438" t="n">
        <v>5.167841831</v>
      </c>
      <c r="IJ286" s="438" t="n">
        <v>5.352013984</v>
      </c>
      <c r="IK286" s="438" t="n">
        <v>5.440205629</v>
      </c>
      <c r="IL286" s="438" t="n">
        <v>6.34786767</v>
      </c>
      <c r="IM286" s="439" t="n">
        <v>6.596330052</v>
      </c>
      <c r="IN286" s="438" t="n">
        <v>5.44457691113767</v>
      </c>
      <c r="IO286" s="438" t="n">
        <v>5.80532365296617</v>
      </c>
      <c r="IP286" s="438" t="n">
        <v>6.89125190404617</v>
      </c>
      <c r="IQ286" s="438" t="n">
        <v>7.88157605789105</v>
      </c>
      <c r="IR286" s="438" t="n">
        <v>6.97133114651285</v>
      </c>
      <c r="IS286" s="438" t="n">
        <v>8.17990672328816</v>
      </c>
      <c r="IT286" s="438" t="n">
        <v>6.59552841072164</v>
      </c>
      <c r="IU286" s="438" t="n">
        <v>6.6938668656393</v>
      </c>
      <c r="IV286" s="438" t="n">
        <v>7.05904221282047</v>
      </c>
      <c r="IW286" s="438" t="n">
        <v>7.08759019142844</v>
      </c>
      <c r="IX286" s="438" t="n">
        <v>7.42298047728476</v>
      </c>
      <c r="IY286" s="440" t="n">
        <v>7.8521124858999</v>
      </c>
      <c r="IZ286" s="438" t="n">
        <v>6.561044501</v>
      </c>
      <c r="JA286" s="438" t="n">
        <v>7.327034896</v>
      </c>
      <c r="JB286" s="438" t="n">
        <v>7.290809013</v>
      </c>
      <c r="JC286" s="438" t="n">
        <v>6.654821311</v>
      </c>
      <c r="JD286" s="438" t="n">
        <v>7.034407073</v>
      </c>
      <c r="JE286" s="438" t="n">
        <v>7.940163129</v>
      </c>
      <c r="JF286" s="438" t="n">
        <v>7.287955116</v>
      </c>
      <c r="JG286" s="438" t="n">
        <v>6.947412376</v>
      </c>
      <c r="JH286" s="438" t="n">
        <v>8.537777414</v>
      </c>
      <c r="JI286" s="438" t="n">
        <v>7.12423652</v>
      </c>
      <c r="JJ286" s="438" t="n">
        <v>9.408753532</v>
      </c>
      <c r="JK286" s="440" t="n">
        <v>9.089458408</v>
      </c>
      <c r="JL286" s="438" t="n">
        <v>7.143964385</v>
      </c>
      <c r="JM286" s="438" t="n">
        <v>7.380601558</v>
      </c>
      <c r="JN286" s="438" t="n">
        <v>8.248588761</v>
      </c>
      <c r="JO286" s="438" t="n">
        <v>8.794760264</v>
      </c>
      <c r="JP286" s="438" t="n">
        <v>7.764305275</v>
      </c>
      <c r="JQ286" s="438" t="n">
        <v>9.062879732</v>
      </c>
      <c r="JR286" s="438" t="n">
        <v>9.212125724</v>
      </c>
      <c r="JS286" s="438" t="n">
        <v>7.247552934</v>
      </c>
      <c r="JT286" s="438" t="n">
        <v>8.640321825</v>
      </c>
      <c r="JU286" s="438" t="n">
        <v>7.319047042</v>
      </c>
      <c r="JV286" s="438" t="n">
        <v>8.69094106</v>
      </c>
      <c r="JW286" s="440" t="n">
        <v>8.626191575</v>
      </c>
      <c r="JX286" s="438" t="n">
        <v>8.068306599</v>
      </c>
      <c r="JY286" s="438" t="n">
        <v>9.490677323</v>
      </c>
      <c r="JZ286" s="438" t="n">
        <v>7.719013774</v>
      </c>
      <c r="KA286" s="438" t="n">
        <v>8.23996754</v>
      </c>
      <c r="KB286" s="438" t="n">
        <v>9.201579417</v>
      </c>
      <c r="KC286" s="438" t="n">
        <v>10.894658638</v>
      </c>
      <c r="KD286" s="438" t="n">
        <v>10.0913430628562</v>
      </c>
      <c r="KE286" s="438" t="n">
        <v>9.39604488556263</v>
      </c>
      <c r="KF286" s="438" t="n">
        <v>8.92976959943276</v>
      </c>
      <c r="KG286" s="438" t="n">
        <v>10.4722056655524</v>
      </c>
      <c r="KH286" s="438" t="n">
        <v>9.90409175764171</v>
      </c>
      <c r="KI286" s="439" t="n">
        <v>9.32016185689949</v>
      </c>
      <c r="KJ286" s="447" t="n">
        <v>10.398021448</v>
      </c>
      <c r="KK286" s="447" t="n">
        <v>11.89994688</v>
      </c>
      <c r="KL286" s="447" t="n">
        <v>8.78151714</v>
      </c>
      <c r="KM286" s="447" t="n">
        <v>10.001424851</v>
      </c>
      <c r="KN286" s="447" t="n">
        <v>10.76371502761</v>
      </c>
      <c r="KO286" s="447" t="n">
        <v>12.07304540348</v>
      </c>
      <c r="KP286" s="447" t="n">
        <v>10.2277354167</v>
      </c>
      <c r="KQ286" s="447" t="n">
        <v>9.80751423431</v>
      </c>
      <c r="KR286" s="447" t="n">
        <v>10.53208003771</v>
      </c>
      <c r="KS286" s="447" t="n">
        <v>5.80220084602</v>
      </c>
      <c r="KT286" s="447" t="n">
        <v>7.48305267899</v>
      </c>
      <c r="KU286" s="447" t="n">
        <v>9.51123015756</v>
      </c>
      <c r="KV286" s="447" t="n">
        <v>9.29607413686452</v>
      </c>
      <c r="KW286" s="447" t="n">
        <v>10.6523910867611</v>
      </c>
      <c r="KX286" s="447" t="n">
        <v>10.9766999599153</v>
      </c>
      <c r="KY286" s="447" t="n">
        <v>12.1026636651725</v>
      </c>
      <c r="KZ286" s="447" t="n">
        <v>10.5581756698724</v>
      </c>
      <c r="LA286" s="447" t="n">
        <v>11.3781412147807</v>
      </c>
      <c r="LB286" s="447" t="n">
        <v>7.83990951640196</v>
      </c>
      <c r="LC286" s="447" t="n">
        <v>9.09726297617335</v>
      </c>
      <c r="LD286" s="447" t="n">
        <v>10.7266257804326</v>
      </c>
      <c r="LE286" s="447" t="n">
        <v>10.3998531755866</v>
      </c>
      <c r="LF286" s="447" t="n">
        <v>9.44522420498533</v>
      </c>
      <c r="LG286" s="447" t="n">
        <v>11.2697584989649</v>
      </c>
      <c r="LH286" s="447" t="n">
        <v>9.48212842523213</v>
      </c>
      <c r="LI286" s="447" t="n">
        <v>10.0458920096005</v>
      </c>
      <c r="LJ286" s="447" t="n">
        <v>10.4234329889963</v>
      </c>
      <c r="LK286" s="447" t="n">
        <v>10.2004619234508</v>
      </c>
      <c r="LL286" s="447" t="n">
        <v>10.5291494835876</v>
      </c>
      <c r="LM286" s="447" t="n">
        <v>12.4247995767646</v>
      </c>
      <c r="LN286" s="447" t="n">
        <v>9.36758064301797</v>
      </c>
      <c r="LO286" s="447" t="n">
        <v>10.4368961687836</v>
      </c>
      <c r="LP286" s="447" t="n">
        <v>11.1264842092647</v>
      </c>
      <c r="LQ286" s="447" t="n">
        <v>11.1807078594215</v>
      </c>
      <c r="LR286" s="447" t="n">
        <v>12.4416563445223</v>
      </c>
      <c r="LS286" s="447" t="n">
        <v>15.3607495068894</v>
      </c>
      <c r="LT286" s="447" t="n">
        <v>16.38637118794</v>
      </c>
      <c r="LU286" s="447" t="n">
        <v>18.87042139448</v>
      </c>
      <c r="LV286" s="447" t="n">
        <v>15.7195066509965</v>
      </c>
      <c r="LW286" s="447" t="n">
        <v>15.91175706177</v>
      </c>
      <c r="LX286" s="447" t="n">
        <v>17.6898592149</v>
      </c>
      <c r="LY286" s="447" t="n">
        <v>17.845496401392</v>
      </c>
      <c r="LZ286" s="443"/>
      <c r="MA286" s="443"/>
      <c r="MB286" s="443"/>
      <c r="MC286" s="443"/>
      <c r="MD286" s="51"/>
      <c r="ME286" s="51"/>
      <c r="MF286" s="51"/>
      <c r="MG286" s="447"/>
      <c r="MH286" s="447"/>
      <c r="MI286" s="447"/>
      <c r="MJ286" s="447"/>
      <c r="MK286" s="447"/>
      <c r="ML286" s="447"/>
      <c r="MM286" s="447"/>
      <c r="MN286" s="447"/>
      <c r="MO286" s="447"/>
      <c r="MP286" s="447"/>
      <c r="MQ286" s="447"/>
      <c r="MR286" s="447"/>
      <c r="MS286" s="447"/>
      <c r="MT286" s="447"/>
      <c r="MU286" s="447"/>
      <c r="MV286" s="447"/>
      <c r="MW286" s="447"/>
    </row>
    <row r="287" customFormat="false" ht="15.75" hidden="false" customHeight="false" outlineLevel="0" collapsed="false">
      <c r="A287" s="444" t="s">
        <v>712</v>
      </c>
      <c r="B287" s="438"/>
      <c r="C287" s="438"/>
      <c r="D287" s="438"/>
      <c r="E287" s="438"/>
      <c r="F287" s="438"/>
      <c r="G287" s="438"/>
      <c r="H287" s="438"/>
      <c r="I287" s="438"/>
      <c r="J287" s="438"/>
      <c r="K287" s="438"/>
      <c r="L287" s="438"/>
      <c r="M287" s="438"/>
      <c r="N287" s="438"/>
      <c r="O287" s="438"/>
      <c r="P287" s="438"/>
      <c r="Q287" s="438"/>
      <c r="R287" s="438"/>
      <c r="S287" s="438"/>
      <c r="T287" s="438"/>
      <c r="U287" s="438"/>
      <c r="V287" s="438"/>
      <c r="W287" s="438"/>
      <c r="X287" s="438"/>
      <c r="Y287" s="438"/>
      <c r="Z287" s="438"/>
      <c r="AA287" s="438"/>
      <c r="AB287" s="438"/>
      <c r="AC287" s="438"/>
      <c r="AD287" s="438"/>
      <c r="AE287" s="438"/>
      <c r="AF287" s="438"/>
      <c r="AG287" s="438"/>
      <c r="AH287" s="438"/>
      <c r="AI287" s="438"/>
      <c r="AJ287" s="438"/>
      <c r="AK287" s="438"/>
      <c r="AL287" s="438"/>
      <c r="AM287" s="438"/>
      <c r="AN287" s="438"/>
      <c r="AO287" s="438"/>
      <c r="AP287" s="438"/>
      <c r="AQ287" s="438"/>
      <c r="AR287" s="438"/>
      <c r="AS287" s="438"/>
      <c r="AT287" s="438"/>
      <c r="AU287" s="438"/>
      <c r="AV287" s="438"/>
      <c r="AW287" s="438"/>
      <c r="AX287" s="438" t="n">
        <v>0.2911375</v>
      </c>
      <c r="AY287" s="438" t="n">
        <v>0.2911375</v>
      </c>
      <c r="AZ287" s="438" t="n">
        <v>0.2911375</v>
      </c>
      <c r="BA287" s="438" t="n">
        <v>0.2911375</v>
      </c>
      <c r="BB287" s="438" t="n">
        <v>0.2911375</v>
      </c>
      <c r="BC287" s="438" t="n">
        <v>0.2911375</v>
      </c>
      <c r="BD287" s="438" t="n">
        <v>0.2911375</v>
      </c>
      <c r="BE287" s="438" t="n">
        <v>0.2911375</v>
      </c>
      <c r="BF287" s="438" t="n">
        <v>0.2911375</v>
      </c>
      <c r="BG287" s="438" t="n">
        <v>0.2911375</v>
      </c>
      <c r="BH287" s="438" t="n">
        <v>0.2911375</v>
      </c>
      <c r="BI287" s="438" t="n">
        <v>0.2911375</v>
      </c>
      <c r="BJ287" s="438" t="n">
        <v>0.348816666666667</v>
      </c>
      <c r="BK287" s="438" t="n">
        <v>0.348816666666667</v>
      </c>
      <c r="BL287" s="438" t="n">
        <v>0.348816666666667</v>
      </c>
      <c r="BM287" s="438" t="n">
        <v>0.348816666666667</v>
      </c>
      <c r="BN287" s="438" t="n">
        <v>0.348816666666667</v>
      </c>
      <c r="BO287" s="438" t="n">
        <v>0.348816666666667</v>
      </c>
      <c r="BP287" s="438" t="n">
        <v>0.348816666666667</v>
      </c>
      <c r="BQ287" s="438" t="n">
        <v>0.348816666666667</v>
      </c>
      <c r="BR287" s="438" t="n">
        <v>0.348816666666667</v>
      </c>
      <c r="BS287" s="438" t="n">
        <v>0.348816666666667</v>
      </c>
      <c r="BT287" s="438" t="n">
        <v>0.348816666666667</v>
      </c>
      <c r="BU287" s="438" t="n">
        <v>0.348816666666667</v>
      </c>
      <c r="BV287" s="438" t="n">
        <v>0.482404166666667</v>
      </c>
      <c r="BW287" s="438" t="n">
        <v>0.482404166666667</v>
      </c>
      <c r="BX287" s="438" t="n">
        <v>0.482404166666667</v>
      </c>
      <c r="BY287" s="438" t="n">
        <v>0.482404166666667</v>
      </c>
      <c r="BZ287" s="438" t="n">
        <v>0.482404166666667</v>
      </c>
      <c r="CA287" s="438" t="n">
        <v>0.482404166666667</v>
      </c>
      <c r="CB287" s="438" t="n">
        <v>0.482404166666667</v>
      </c>
      <c r="CC287" s="438" t="n">
        <v>0.482404166666667</v>
      </c>
      <c r="CD287" s="438" t="n">
        <v>0.482404166666667</v>
      </c>
      <c r="CE287" s="438" t="n">
        <v>0.482404166666667</v>
      </c>
      <c r="CF287" s="438" t="n">
        <v>0.482404166666667</v>
      </c>
      <c r="CG287" s="438" t="n">
        <v>0.482404166666667</v>
      </c>
      <c r="CH287" s="438" t="n">
        <v>0.574427083333334</v>
      </c>
      <c r="CI287" s="438" t="n">
        <v>0.574427083333334</v>
      </c>
      <c r="CJ287" s="438" t="n">
        <v>0.574427083333334</v>
      </c>
      <c r="CK287" s="438" t="n">
        <v>0.574427083333334</v>
      </c>
      <c r="CL287" s="438" t="n">
        <v>0.574427083333334</v>
      </c>
      <c r="CM287" s="438" t="n">
        <v>0.574427083333334</v>
      </c>
      <c r="CN287" s="438" t="n">
        <v>0.574427083333334</v>
      </c>
      <c r="CO287" s="438" t="n">
        <v>0.574427083333334</v>
      </c>
      <c r="CP287" s="438" t="n">
        <v>0.574427083333334</v>
      </c>
      <c r="CQ287" s="438" t="n">
        <v>0.574427083333334</v>
      </c>
      <c r="CR287" s="438" t="n">
        <v>0.574427083333334</v>
      </c>
      <c r="CS287" s="438" t="n">
        <v>0.574427083333334</v>
      </c>
      <c r="CT287" s="438" t="n">
        <v>0.716154166666667</v>
      </c>
      <c r="CU287" s="438" t="n">
        <v>0.716154166666667</v>
      </c>
      <c r="CV287" s="438" t="n">
        <v>0.716154166666667</v>
      </c>
      <c r="CW287" s="438" t="n">
        <v>0.716154166666667</v>
      </c>
      <c r="CX287" s="438" t="n">
        <v>0.716154166666667</v>
      </c>
      <c r="CY287" s="438" t="n">
        <v>0.716154166666667</v>
      </c>
      <c r="CZ287" s="438" t="n">
        <v>0.716154166666667</v>
      </c>
      <c r="DA287" s="438" t="n">
        <v>0.716154166666667</v>
      </c>
      <c r="DB287" s="438" t="n">
        <v>0.716154166666667</v>
      </c>
      <c r="DC287" s="438" t="n">
        <v>0.716154166666667</v>
      </c>
      <c r="DD287" s="438" t="n">
        <v>0.716154166666667</v>
      </c>
      <c r="DE287" s="438" t="n">
        <v>0.716154166666667</v>
      </c>
      <c r="DF287" s="438" t="n">
        <v>1.0489614779375</v>
      </c>
      <c r="DG287" s="438" t="n">
        <v>1.0489614779375</v>
      </c>
      <c r="DH287" s="438" t="n">
        <v>1.0489614779375</v>
      </c>
      <c r="DI287" s="438" t="n">
        <v>1.0489614779375</v>
      </c>
      <c r="DJ287" s="438" t="n">
        <v>1.0489614779375</v>
      </c>
      <c r="DK287" s="438" t="n">
        <v>1.0489614779375</v>
      </c>
      <c r="DL287" s="438" t="n">
        <v>1.0489614779375</v>
      </c>
      <c r="DM287" s="438" t="n">
        <v>1.0489614779375</v>
      </c>
      <c r="DN287" s="438" t="n">
        <v>1.0489614779375</v>
      </c>
      <c r="DO287" s="438" t="n">
        <v>1.0489614779375</v>
      </c>
      <c r="DP287" s="438" t="n">
        <v>1.0489614779375</v>
      </c>
      <c r="DQ287" s="438" t="n">
        <v>1.0489614779375</v>
      </c>
      <c r="DR287" s="438" t="n">
        <v>1.306004205875</v>
      </c>
      <c r="DS287" s="438" t="n">
        <v>1.306004205875</v>
      </c>
      <c r="DT287" s="438" t="n">
        <v>1.306004205875</v>
      </c>
      <c r="DU287" s="438" t="n">
        <v>1.306004205875</v>
      </c>
      <c r="DV287" s="438" t="n">
        <v>1.306004205875</v>
      </c>
      <c r="DW287" s="438" t="n">
        <v>1.306004205875</v>
      </c>
      <c r="DX287" s="438" t="n">
        <v>1.306004205875</v>
      </c>
      <c r="DY287" s="438" t="n">
        <v>1.306004205875</v>
      </c>
      <c r="DZ287" s="438" t="n">
        <v>1.306004205875</v>
      </c>
      <c r="EA287" s="438" t="n">
        <v>1.306004205875</v>
      </c>
      <c r="EB287" s="438" t="n">
        <v>1.306004205875</v>
      </c>
      <c r="EC287" s="438" t="n">
        <v>1.306004205875</v>
      </c>
      <c r="ED287" s="438" t="n">
        <v>1.3297364779375</v>
      </c>
      <c r="EE287" s="438" t="n">
        <v>1.3297364779375</v>
      </c>
      <c r="EF287" s="438" t="n">
        <v>1.3297364779375</v>
      </c>
      <c r="EG287" s="438" t="n">
        <v>1.3297364779375</v>
      </c>
      <c r="EH287" s="438" t="n">
        <v>1.3297364779375</v>
      </c>
      <c r="EI287" s="438" t="n">
        <v>1.3297364779375</v>
      </c>
      <c r="EJ287" s="438" t="n">
        <v>1.3297364779375</v>
      </c>
      <c r="EK287" s="438" t="n">
        <v>1.3297364779375</v>
      </c>
      <c r="EL287" s="438" t="n">
        <v>1.3297364779375</v>
      </c>
      <c r="EM287" s="438" t="n">
        <v>1.3297364779375</v>
      </c>
      <c r="EN287" s="438" t="n">
        <v>1.3297364779375</v>
      </c>
      <c r="EO287" s="438" t="n">
        <v>1.3297364779375</v>
      </c>
      <c r="EP287" s="438" t="n">
        <v>0.638</v>
      </c>
      <c r="EQ287" s="438" t="n">
        <v>0.7</v>
      </c>
      <c r="ER287" s="438" t="n">
        <v>1.762</v>
      </c>
      <c r="ES287" s="438" t="n">
        <v>1.4554</v>
      </c>
      <c r="ET287" s="438" t="n">
        <v>2.4798</v>
      </c>
      <c r="EU287" s="438" t="n">
        <v>1.026702116</v>
      </c>
      <c r="EV287" s="438" t="n">
        <v>1.325134963</v>
      </c>
      <c r="EW287" s="438" t="n">
        <v>1.182378662</v>
      </c>
      <c r="EX287" s="438" t="n">
        <v>0.988122285</v>
      </c>
      <c r="EY287" s="438" t="n">
        <v>1.066001225</v>
      </c>
      <c r="EZ287" s="438" t="n">
        <v>1.147368437</v>
      </c>
      <c r="FA287" s="438" t="n">
        <v>1.357498894</v>
      </c>
      <c r="FB287" s="438" t="n">
        <v>1.068966306</v>
      </c>
      <c r="FC287" s="438" t="n">
        <v>0.474171927</v>
      </c>
      <c r="FD287" s="438" t="n">
        <v>0.594012576</v>
      </c>
      <c r="FE287" s="438" t="n">
        <v>2.269927922</v>
      </c>
      <c r="FF287" s="438" t="n">
        <v>0.889661763</v>
      </c>
      <c r="FG287" s="438" t="n">
        <v>5.468960499</v>
      </c>
      <c r="FH287" s="438" t="n">
        <v>0.749907194</v>
      </c>
      <c r="FI287" s="438" t="n">
        <v>1.50544763</v>
      </c>
      <c r="FJ287" s="438" t="n">
        <v>1.497813293</v>
      </c>
      <c r="FK287" s="438" t="n">
        <v>1.617097114</v>
      </c>
      <c r="FL287" s="438" t="n">
        <v>1.302296263</v>
      </c>
      <c r="FM287" s="438" t="n">
        <v>34.846184633</v>
      </c>
      <c r="FN287" s="438" t="n">
        <v>1.26965459</v>
      </c>
      <c r="FO287" s="438" t="n">
        <v>0.959800631</v>
      </c>
      <c r="FP287" s="438" t="n">
        <v>0.719049092</v>
      </c>
      <c r="FQ287" s="438" t="n">
        <v>1.844945938</v>
      </c>
      <c r="FR287" s="438" t="n">
        <v>2.605847304</v>
      </c>
      <c r="FS287" s="438" t="n">
        <v>2.744524721</v>
      </c>
      <c r="FT287" s="438" t="n">
        <v>0.748841558</v>
      </c>
      <c r="FU287" s="438" t="n">
        <v>0.670600137</v>
      </c>
      <c r="FV287" s="438" t="n">
        <v>1.934528839</v>
      </c>
      <c r="FW287" s="438" t="n">
        <v>0.624676262</v>
      </c>
      <c r="FX287" s="438" t="n">
        <v>1.0847</v>
      </c>
      <c r="FY287" s="438" t="n">
        <v>1.3373</v>
      </c>
      <c r="FZ287" s="438" t="n">
        <v>0.657036359</v>
      </c>
      <c r="GA287" s="438" t="n">
        <v>0.692219396</v>
      </c>
      <c r="GB287" s="438" t="n">
        <v>1.948146963</v>
      </c>
      <c r="GC287" s="438" t="n">
        <v>1.284061329</v>
      </c>
      <c r="GD287" s="438" t="n">
        <v>2.910278</v>
      </c>
      <c r="GE287" s="438" t="n">
        <v>1.124875787</v>
      </c>
      <c r="GF287" s="438" t="n">
        <v>0.74080391</v>
      </c>
      <c r="GG287" s="438" t="n">
        <v>2.293535125</v>
      </c>
      <c r="GH287" s="438" t="n">
        <v>1.619269705</v>
      </c>
      <c r="GI287" s="438" t="n">
        <v>1.573734736</v>
      </c>
      <c r="GJ287" s="438" t="n">
        <v>2.119267059</v>
      </c>
      <c r="GK287" s="438" t="n">
        <v>1.159617195</v>
      </c>
      <c r="GL287" s="438" t="n">
        <v>1.532982581</v>
      </c>
      <c r="GM287" s="438" t="n">
        <v>0.826090329</v>
      </c>
      <c r="GN287" s="438" t="n">
        <v>1.69906389</v>
      </c>
      <c r="GO287" s="438" t="n">
        <v>1.070555287</v>
      </c>
      <c r="GP287" s="438" t="n">
        <v>1.855411997</v>
      </c>
      <c r="GQ287" s="438" t="n">
        <v>4.132400927</v>
      </c>
      <c r="GR287" s="438" t="n">
        <v>0.982166219</v>
      </c>
      <c r="GS287" s="438" t="n">
        <v>1.547654269</v>
      </c>
      <c r="GT287" s="438" t="n">
        <v>18.611308763</v>
      </c>
      <c r="GU287" s="438" t="n">
        <v>1.309662677</v>
      </c>
      <c r="GV287" s="438" t="n">
        <v>1.289319721</v>
      </c>
      <c r="GW287" s="438" t="n">
        <v>1.814519301</v>
      </c>
      <c r="GX287" s="438" t="n">
        <v>0.855941054</v>
      </c>
      <c r="GY287" s="438" t="n">
        <v>1.146992413</v>
      </c>
      <c r="GZ287" s="438" t="n">
        <v>1.326270515</v>
      </c>
      <c r="HA287" s="438" t="n">
        <v>0.993521415</v>
      </c>
      <c r="HB287" s="438" t="n">
        <v>3.268360364</v>
      </c>
      <c r="HC287" s="438" t="n">
        <v>1.603186861</v>
      </c>
      <c r="HD287" s="438" t="n">
        <v>4.5739</v>
      </c>
      <c r="HE287" s="438" t="n">
        <v>1.6313</v>
      </c>
      <c r="HF287" s="438" t="n">
        <v>2.9528</v>
      </c>
      <c r="HG287" s="438" t="n">
        <v>17.193684888485</v>
      </c>
      <c r="HH287" s="438" t="n">
        <v>1.457176634</v>
      </c>
      <c r="HI287" s="438" t="n">
        <v>14.25172172725</v>
      </c>
      <c r="HJ287" s="438" t="n">
        <v>2.24969695945</v>
      </c>
      <c r="HK287" s="438" t="n">
        <v>2.018373279605</v>
      </c>
      <c r="HL287" s="438" t="n">
        <v>17.57242797016</v>
      </c>
      <c r="HM287" s="438" t="n">
        <v>3.225975411374</v>
      </c>
      <c r="HN287" s="438" t="n">
        <v>3.899186573</v>
      </c>
      <c r="HO287" s="438" t="n">
        <v>12.456229765562</v>
      </c>
      <c r="HP287" s="438" t="n">
        <v>10.472</v>
      </c>
      <c r="HQ287" s="438" t="n">
        <v>4.631070964272</v>
      </c>
      <c r="HR287" s="438" t="n">
        <v>1.084</v>
      </c>
      <c r="HS287" s="438" t="n">
        <v>25.563350664405</v>
      </c>
      <c r="HT287" s="438" t="n">
        <v>1.881</v>
      </c>
      <c r="HU287" s="438" t="n">
        <v>14.587791715239</v>
      </c>
      <c r="HV287" s="438" t="n">
        <v>0.945</v>
      </c>
      <c r="HW287" s="438" t="n">
        <v>4.86296185292</v>
      </c>
      <c r="HX287" s="438" t="n">
        <v>20.321441418392</v>
      </c>
      <c r="HY287" s="438" t="n">
        <v>1.788320041664</v>
      </c>
      <c r="HZ287" s="438" t="n">
        <v>2.87106566784197</v>
      </c>
      <c r="IA287" s="438" t="n">
        <v>21.4363614266142</v>
      </c>
      <c r="IB287" s="438" t="n">
        <v>0.791</v>
      </c>
      <c r="IC287" s="438" t="n">
        <v>3.75636155195625</v>
      </c>
      <c r="ID287" s="438" t="n">
        <v>3.884</v>
      </c>
      <c r="IE287" s="438" t="n">
        <v>12.6887981839569</v>
      </c>
      <c r="IF287" s="438" t="n">
        <v>1.47511712435479</v>
      </c>
      <c r="IG287" s="438" t="n">
        <v>18.4118747404658</v>
      </c>
      <c r="IH287" s="438" t="n">
        <v>11.3676846378062</v>
      </c>
      <c r="II287" s="438" t="n">
        <v>8.640106509795</v>
      </c>
      <c r="IJ287" s="438" t="n">
        <v>42.8119666933379</v>
      </c>
      <c r="IK287" s="438" t="n">
        <v>1.66379143259845</v>
      </c>
      <c r="IL287" s="438" t="n">
        <v>3.35582112649929</v>
      </c>
      <c r="IM287" s="439" t="n">
        <v>22.2265037422883</v>
      </c>
      <c r="IN287" s="438" t="n">
        <v>3.23570628953085</v>
      </c>
      <c r="IO287" s="438" t="n">
        <v>2.274530621</v>
      </c>
      <c r="IP287" s="438" t="n">
        <v>13.5381693911893</v>
      </c>
      <c r="IQ287" s="438" t="n">
        <v>25.9702554745776</v>
      </c>
      <c r="IR287" s="438" t="n">
        <v>2.921714588</v>
      </c>
      <c r="IS287" s="438" t="n">
        <v>28.8996592173063</v>
      </c>
      <c r="IT287" s="438" t="n">
        <v>4.8783868162209</v>
      </c>
      <c r="IU287" s="438" t="n">
        <v>5.11713499703333</v>
      </c>
      <c r="IV287" s="438" t="n">
        <v>39.4584405782579</v>
      </c>
      <c r="IW287" s="438" t="n">
        <v>5.59823277684148</v>
      </c>
      <c r="IX287" s="438" t="n">
        <v>5.67334294523044</v>
      </c>
      <c r="IY287" s="440" t="n">
        <v>30.0306745712585</v>
      </c>
      <c r="IZ287" s="438" t="n">
        <v>3.13922663235147</v>
      </c>
      <c r="JA287" s="438" t="n">
        <v>4.31043086832239</v>
      </c>
      <c r="JB287" s="438" t="n">
        <v>34.1383961472789</v>
      </c>
      <c r="JC287" s="438" t="n">
        <v>8.41640021475184</v>
      </c>
      <c r="JD287" s="438" t="n">
        <v>4.36404797257975</v>
      </c>
      <c r="JE287" s="438" t="n">
        <v>36.0806053163194</v>
      </c>
      <c r="JF287" s="438" t="n">
        <v>4.725673919</v>
      </c>
      <c r="JG287" s="438" t="n">
        <v>3.982005551</v>
      </c>
      <c r="JH287" s="438" t="n">
        <v>35.37356315</v>
      </c>
      <c r="JI287" s="438" t="n">
        <v>4.60966245867371</v>
      </c>
      <c r="JJ287" s="438" t="n">
        <v>4.31564095043113</v>
      </c>
      <c r="JK287" s="440" t="n">
        <v>37.9810472898728</v>
      </c>
      <c r="JL287" s="438" t="n">
        <v>3.77479041695982</v>
      </c>
      <c r="JM287" s="438" t="n">
        <v>3.85062494716118</v>
      </c>
      <c r="JN287" s="438" t="n">
        <v>23.9447894842232</v>
      </c>
      <c r="JO287" s="438" t="n">
        <v>24.6537797528098</v>
      </c>
      <c r="JP287" s="438" t="n">
        <v>5.06569717952118</v>
      </c>
      <c r="JQ287" s="438" t="n">
        <v>44.9841424643432</v>
      </c>
      <c r="JR287" s="438" t="n">
        <v>7.09975707545025</v>
      </c>
      <c r="JS287" s="438" t="n">
        <v>4.63773801853129</v>
      </c>
      <c r="JT287" s="438" t="n">
        <v>18.9351557202448</v>
      </c>
      <c r="JU287" s="438" t="n">
        <v>32.5494147408407</v>
      </c>
      <c r="JV287" s="438" t="n">
        <v>13.431871230473</v>
      </c>
      <c r="JW287" s="440" t="n">
        <v>25.6923638019348</v>
      </c>
      <c r="JX287" s="438" t="n">
        <v>5.960064459</v>
      </c>
      <c r="JY287" s="438" t="n">
        <v>39.3567420093814</v>
      </c>
      <c r="JZ287" s="438" t="n">
        <v>45.3223757103616</v>
      </c>
      <c r="KA287" s="438" t="n">
        <v>17.125195411212</v>
      </c>
      <c r="KB287" s="438" t="n">
        <v>8.17204359530905</v>
      </c>
      <c r="KC287" s="438" t="n">
        <v>33.7552542884474</v>
      </c>
      <c r="KD287" s="438" t="n">
        <v>9.103173291</v>
      </c>
      <c r="KE287" s="438" t="n">
        <v>4.6069323351</v>
      </c>
      <c r="KF287" s="438" t="n">
        <v>42.378868629</v>
      </c>
      <c r="KG287" s="438" t="n">
        <v>14.9482227178369</v>
      </c>
      <c r="KH287" s="438" t="n">
        <v>5.753748055</v>
      </c>
      <c r="KI287" s="439" t="n">
        <v>24.929637797</v>
      </c>
      <c r="KJ287" s="447" t="n">
        <v>9.1750337620104</v>
      </c>
      <c r="KK287" s="447" t="n">
        <v>21.679448522002</v>
      </c>
      <c r="KL287" s="447" t="n">
        <v>48.1084734490679</v>
      </c>
      <c r="KM287" s="447" t="n">
        <v>41.3033096472972</v>
      </c>
      <c r="KN287" s="447" t="n">
        <v>11.8165742710364</v>
      </c>
      <c r="KO287" s="447" t="n">
        <v>41.6417417948993</v>
      </c>
      <c r="KP287" s="447" t="n">
        <v>14.73502489096</v>
      </c>
      <c r="KQ287" s="447" t="n">
        <v>9.38525085625317</v>
      </c>
      <c r="KR287" s="447" t="n">
        <v>12.53868163253</v>
      </c>
      <c r="KS287" s="447" t="n">
        <v>18.7127041558141</v>
      </c>
      <c r="KT287" s="447" t="n">
        <v>37.976299437211</v>
      </c>
      <c r="KU287" s="447" t="n">
        <v>12.7220024880075</v>
      </c>
      <c r="KV287" s="447" t="n">
        <v>8.09812595955619</v>
      </c>
      <c r="KW287" s="447" t="n">
        <v>8.61088584283154</v>
      </c>
      <c r="KX287" s="447" t="n">
        <v>86.9098533865659</v>
      </c>
      <c r="KY287" s="447" t="n">
        <v>27.5427867182448</v>
      </c>
      <c r="KZ287" s="447" t="n">
        <v>11.1690556373668</v>
      </c>
      <c r="LA287" s="447" t="n">
        <v>67.2307592734353</v>
      </c>
      <c r="LB287" s="447" t="n">
        <v>10.1740644023601</v>
      </c>
      <c r="LC287" s="447" t="n">
        <v>9.50049504303286</v>
      </c>
      <c r="LD287" s="447" t="n">
        <v>16.7510879157508</v>
      </c>
      <c r="LE287" s="447" t="n">
        <v>77.5673663383906</v>
      </c>
      <c r="LF287" s="447" t="n">
        <v>9.78497426068086</v>
      </c>
      <c r="LG287" s="447" t="n">
        <v>52.0742920119549</v>
      </c>
      <c r="LH287" s="447" t="n">
        <v>8.39768779390315</v>
      </c>
      <c r="LI287" s="447" t="n">
        <v>8.44117014246897</v>
      </c>
      <c r="LJ287" s="447" t="n">
        <v>65.5549707587502</v>
      </c>
      <c r="LK287" s="447" t="n">
        <v>27.7391738475688</v>
      </c>
      <c r="LL287" s="447" t="n">
        <v>57.8427341023846</v>
      </c>
      <c r="LM287" s="447" t="n">
        <v>30.421683713951</v>
      </c>
      <c r="LN287" s="447" t="n">
        <v>26.179737693852</v>
      </c>
      <c r="LO287" s="447" t="n">
        <v>46.384958962221</v>
      </c>
      <c r="LP287" s="447" t="n">
        <v>23.1364759277556</v>
      </c>
      <c r="LQ287" s="447" t="n">
        <v>29.47244389783</v>
      </c>
      <c r="LR287" s="447" t="n">
        <v>10.4663262673487</v>
      </c>
      <c r="LS287" s="447" t="n">
        <v>67.1876916529263</v>
      </c>
      <c r="LT287" s="447" t="n">
        <v>11.5005638262477</v>
      </c>
      <c r="LU287" s="447" t="n">
        <v>12.4184168985868</v>
      </c>
      <c r="LV287" s="447" t="n">
        <v>60.4316071776343</v>
      </c>
      <c r="LW287" s="447" t="n">
        <v>17.2377281171398</v>
      </c>
      <c r="LX287" s="447" t="n">
        <v>16.6152404378713</v>
      </c>
      <c r="LY287" s="447" t="n">
        <v>66.9616043084304</v>
      </c>
      <c r="LZ287" s="443"/>
      <c r="MA287" s="443"/>
      <c r="MB287" s="443"/>
      <c r="MC287" s="443"/>
      <c r="MD287" s="51"/>
      <c r="ME287" s="51"/>
      <c r="MF287" s="51"/>
      <c r="MG287" s="447"/>
      <c r="MH287" s="447"/>
      <c r="MI287" s="447"/>
      <c r="MJ287" s="447"/>
      <c r="MK287" s="447"/>
      <c r="ML287" s="447"/>
      <c r="MM287" s="447"/>
      <c r="MN287" s="447"/>
      <c r="MO287" s="447"/>
      <c r="MP287" s="447"/>
      <c r="MQ287" s="447"/>
      <c r="MR287" s="447"/>
      <c r="MS287" s="447"/>
      <c r="MT287" s="447"/>
      <c r="MU287" s="447"/>
      <c r="MV287" s="447"/>
      <c r="MW287" s="447"/>
    </row>
    <row r="288" customFormat="false" ht="15.75" hidden="false" customHeight="false" outlineLevel="0" collapsed="false">
      <c r="A288" s="448" t="s">
        <v>713</v>
      </c>
      <c r="B288" s="438"/>
      <c r="C288" s="438"/>
      <c r="D288" s="438"/>
      <c r="E288" s="438"/>
      <c r="F288" s="438"/>
      <c r="G288" s="438"/>
      <c r="H288" s="438"/>
      <c r="I288" s="438"/>
      <c r="J288" s="438"/>
      <c r="K288" s="438"/>
      <c r="L288" s="438"/>
      <c r="M288" s="438"/>
      <c r="N288" s="438"/>
      <c r="O288" s="438"/>
      <c r="P288" s="438"/>
      <c r="Q288" s="438"/>
      <c r="R288" s="438"/>
      <c r="S288" s="438"/>
      <c r="T288" s="438"/>
      <c r="U288" s="438"/>
      <c r="V288" s="438"/>
      <c r="W288" s="438"/>
      <c r="X288" s="438"/>
      <c r="Y288" s="438"/>
      <c r="Z288" s="438"/>
      <c r="AA288" s="438"/>
      <c r="AB288" s="438"/>
      <c r="AC288" s="438"/>
      <c r="AD288" s="438"/>
      <c r="AE288" s="438"/>
      <c r="AF288" s="438"/>
      <c r="AG288" s="438"/>
      <c r="AH288" s="438"/>
      <c r="AI288" s="438"/>
      <c r="AJ288" s="438"/>
      <c r="AK288" s="438"/>
      <c r="AL288" s="438"/>
      <c r="AM288" s="438"/>
      <c r="AN288" s="438"/>
      <c r="AO288" s="438"/>
      <c r="AP288" s="438"/>
      <c r="AQ288" s="438"/>
      <c r="AR288" s="438"/>
      <c r="AS288" s="438"/>
      <c r="AT288" s="438"/>
      <c r="AU288" s="438"/>
      <c r="AV288" s="438"/>
      <c r="AW288" s="438"/>
      <c r="AX288" s="438" t="n">
        <v>4.9290966875</v>
      </c>
      <c r="AY288" s="438" t="n">
        <v>4.9290966875</v>
      </c>
      <c r="AZ288" s="438" t="n">
        <v>4.9290966875</v>
      </c>
      <c r="BA288" s="438" t="n">
        <v>4.9290966875</v>
      </c>
      <c r="BB288" s="438" t="n">
        <v>4.9290966875</v>
      </c>
      <c r="BC288" s="438" t="n">
        <v>4.9290966875</v>
      </c>
      <c r="BD288" s="438" t="n">
        <v>4.9290966875</v>
      </c>
      <c r="BE288" s="438" t="n">
        <v>4.9290966875</v>
      </c>
      <c r="BF288" s="438" t="n">
        <v>4.9290966875</v>
      </c>
      <c r="BG288" s="438" t="n">
        <v>4.9290966875</v>
      </c>
      <c r="BH288" s="438" t="n">
        <v>4.9290966875</v>
      </c>
      <c r="BI288" s="438" t="n">
        <v>4.9290966875</v>
      </c>
      <c r="BJ288" s="438" t="n">
        <v>5.85509583333333</v>
      </c>
      <c r="BK288" s="438" t="n">
        <v>5.85509583333333</v>
      </c>
      <c r="BL288" s="438" t="n">
        <v>5.85509583333333</v>
      </c>
      <c r="BM288" s="438" t="n">
        <v>5.85509583333333</v>
      </c>
      <c r="BN288" s="438" t="n">
        <v>5.85509583333333</v>
      </c>
      <c r="BO288" s="438" t="n">
        <v>5.85509583333333</v>
      </c>
      <c r="BP288" s="438" t="n">
        <v>5.85509583333333</v>
      </c>
      <c r="BQ288" s="438" t="n">
        <v>5.85509583333333</v>
      </c>
      <c r="BR288" s="438" t="n">
        <v>5.85509583333333</v>
      </c>
      <c r="BS288" s="438" t="n">
        <v>5.85509583333333</v>
      </c>
      <c r="BT288" s="438" t="n">
        <v>5.85509583333333</v>
      </c>
      <c r="BU288" s="438" t="n">
        <v>5.85509583333333</v>
      </c>
      <c r="BV288" s="438" t="n">
        <v>5.74673958333333</v>
      </c>
      <c r="BW288" s="438" t="n">
        <v>5.74673958333333</v>
      </c>
      <c r="BX288" s="438" t="n">
        <v>5.74673958333333</v>
      </c>
      <c r="BY288" s="438" t="n">
        <v>5.74673958333333</v>
      </c>
      <c r="BZ288" s="438" t="n">
        <v>5.74673958333333</v>
      </c>
      <c r="CA288" s="438" t="n">
        <v>5.74673958333333</v>
      </c>
      <c r="CB288" s="438" t="n">
        <v>5.74673958333333</v>
      </c>
      <c r="CC288" s="438" t="n">
        <v>5.74673958333333</v>
      </c>
      <c r="CD288" s="438" t="n">
        <v>5.74673958333333</v>
      </c>
      <c r="CE288" s="438" t="n">
        <v>5.74673958333333</v>
      </c>
      <c r="CF288" s="438" t="n">
        <v>5.74673958333333</v>
      </c>
      <c r="CG288" s="438" t="n">
        <v>5.74673958333333</v>
      </c>
      <c r="CH288" s="438" t="n">
        <v>5.87451458333333</v>
      </c>
      <c r="CI288" s="438" t="n">
        <v>5.87451458333333</v>
      </c>
      <c r="CJ288" s="438" t="n">
        <v>5.87451458333333</v>
      </c>
      <c r="CK288" s="438" t="n">
        <v>5.87451458333333</v>
      </c>
      <c r="CL288" s="438" t="n">
        <v>5.87451458333333</v>
      </c>
      <c r="CM288" s="438" t="n">
        <v>5.87451458333333</v>
      </c>
      <c r="CN288" s="438" t="n">
        <v>5.87451458333333</v>
      </c>
      <c r="CO288" s="438" t="n">
        <v>5.87451458333333</v>
      </c>
      <c r="CP288" s="438" t="n">
        <v>5.87451458333333</v>
      </c>
      <c r="CQ288" s="438" t="n">
        <v>5.87451458333333</v>
      </c>
      <c r="CR288" s="438" t="n">
        <v>5.87451458333333</v>
      </c>
      <c r="CS288" s="438" t="n">
        <v>5.87451458333333</v>
      </c>
      <c r="CT288" s="438" t="n">
        <v>7.33149375</v>
      </c>
      <c r="CU288" s="438" t="n">
        <v>7.33149375</v>
      </c>
      <c r="CV288" s="438" t="n">
        <v>7.33149375</v>
      </c>
      <c r="CW288" s="438" t="n">
        <v>7.33149375</v>
      </c>
      <c r="CX288" s="438" t="n">
        <v>7.33149375</v>
      </c>
      <c r="CY288" s="438" t="n">
        <v>7.33149375</v>
      </c>
      <c r="CZ288" s="438" t="n">
        <v>7.33149375</v>
      </c>
      <c r="DA288" s="438" t="n">
        <v>7.33149375</v>
      </c>
      <c r="DB288" s="438" t="n">
        <v>7.33149375</v>
      </c>
      <c r="DC288" s="438" t="n">
        <v>7.33149375</v>
      </c>
      <c r="DD288" s="438" t="n">
        <v>7.33149375</v>
      </c>
      <c r="DE288" s="438" t="n">
        <v>7.33149375</v>
      </c>
      <c r="DF288" s="438" t="n">
        <v>10.3767018397473</v>
      </c>
      <c r="DG288" s="438" t="n">
        <v>10.3767018397473</v>
      </c>
      <c r="DH288" s="438" t="n">
        <v>10.3767018397473</v>
      </c>
      <c r="DI288" s="438" t="n">
        <v>10.3767018397473</v>
      </c>
      <c r="DJ288" s="438" t="n">
        <v>10.3767018397473</v>
      </c>
      <c r="DK288" s="438" t="n">
        <v>10.3767018397473</v>
      </c>
      <c r="DL288" s="438" t="n">
        <v>10.3767018397473</v>
      </c>
      <c r="DM288" s="438" t="n">
        <v>10.3767018397473</v>
      </c>
      <c r="DN288" s="438" t="n">
        <v>10.3767018397473</v>
      </c>
      <c r="DO288" s="438" t="n">
        <v>10.3767018397473</v>
      </c>
      <c r="DP288" s="438" t="n">
        <v>10.3767018397473</v>
      </c>
      <c r="DQ288" s="438" t="n">
        <v>10.3767018397473</v>
      </c>
      <c r="DR288" s="438" t="n">
        <v>13.0565703461613</v>
      </c>
      <c r="DS288" s="438" t="n">
        <v>13.0565703461613</v>
      </c>
      <c r="DT288" s="438" t="n">
        <v>13.0565703461613</v>
      </c>
      <c r="DU288" s="438" t="n">
        <v>13.0565703461613</v>
      </c>
      <c r="DV288" s="438" t="n">
        <v>13.0565703461613</v>
      </c>
      <c r="DW288" s="438" t="n">
        <v>13.0565703461613</v>
      </c>
      <c r="DX288" s="438" t="n">
        <v>13.0565703461613</v>
      </c>
      <c r="DY288" s="438" t="n">
        <v>13.0565703461613</v>
      </c>
      <c r="DZ288" s="438" t="n">
        <v>13.0565703461613</v>
      </c>
      <c r="EA288" s="438" t="n">
        <v>13.0565703461613</v>
      </c>
      <c r="EB288" s="438" t="n">
        <v>13.0565703461613</v>
      </c>
      <c r="EC288" s="438" t="n">
        <v>13.0565703461613</v>
      </c>
      <c r="ED288" s="438" t="n">
        <v>13.3987018397473</v>
      </c>
      <c r="EE288" s="438" t="n">
        <v>13.3987018397473</v>
      </c>
      <c r="EF288" s="438" t="n">
        <v>13.3987018397473</v>
      </c>
      <c r="EG288" s="438" t="n">
        <v>13.3987018397473</v>
      </c>
      <c r="EH288" s="438" t="n">
        <v>13.3987018397473</v>
      </c>
      <c r="EI288" s="438" t="n">
        <v>13.3987018397473</v>
      </c>
      <c r="EJ288" s="438" t="n">
        <v>13.3987018397473</v>
      </c>
      <c r="EK288" s="438" t="n">
        <v>13.3987018397473</v>
      </c>
      <c r="EL288" s="438" t="n">
        <v>13.3987018397473</v>
      </c>
      <c r="EM288" s="438" t="n">
        <v>13.3987018397473</v>
      </c>
      <c r="EN288" s="438" t="n">
        <v>13.3987018397473</v>
      </c>
      <c r="EO288" s="438" t="n">
        <v>13.3987018397473</v>
      </c>
      <c r="EP288" s="438" t="n">
        <v>1.029621313</v>
      </c>
      <c r="EQ288" s="438" t="n">
        <v>2.941942955</v>
      </c>
      <c r="ER288" s="438" t="n">
        <v>20.24658034</v>
      </c>
      <c r="ES288" s="438" t="n">
        <v>3.978448096</v>
      </c>
      <c r="ET288" s="438" t="n">
        <v>30.615913346</v>
      </c>
      <c r="EU288" s="438" t="n">
        <v>70.885551095</v>
      </c>
      <c r="EV288" s="438" t="n">
        <v>1.117198742</v>
      </c>
      <c r="EW288" s="438" t="n">
        <v>8.662546063</v>
      </c>
      <c r="EX288" s="438" t="n">
        <v>21.153440544</v>
      </c>
      <c r="EY288" s="438" t="n">
        <v>10.274025656</v>
      </c>
      <c r="EZ288" s="438" t="n">
        <v>2.035430339</v>
      </c>
      <c r="FA288" s="438" t="n">
        <v>34.352027606</v>
      </c>
      <c r="FB288" s="438" t="n">
        <v>7.071326964</v>
      </c>
      <c r="FC288" s="438" t="n">
        <v>0</v>
      </c>
      <c r="FD288" s="438" t="n">
        <v>61.582229456</v>
      </c>
      <c r="FE288" s="438" t="n">
        <v>0.240318458</v>
      </c>
      <c r="FF288" s="438" t="n">
        <v>36.651045891</v>
      </c>
      <c r="FG288" s="438" t="n">
        <v>51.632170015</v>
      </c>
      <c r="FH288" s="438" t="n">
        <v>1.813009278</v>
      </c>
      <c r="FI288" s="438" t="n">
        <v>8.894622161</v>
      </c>
      <c r="FJ288" s="438" t="n">
        <v>31.20712941</v>
      </c>
      <c r="FK288" s="438" t="n">
        <v>18.851372507</v>
      </c>
      <c r="FL288" s="438" t="n">
        <v>2.744950638</v>
      </c>
      <c r="FM288" s="438" t="n">
        <v>59.087205909</v>
      </c>
      <c r="FN288" s="438" t="n">
        <v>0</v>
      </c>
      <c r="FO288" s="438" t="n">
        <v>7.546062</v>
      </c>
      <c r="FP288" s="438" t="n">
        <v>31.075787543</v>
      </c>
      <c r="FQ288" s="438" t="n">
        <v>51.132849106</v>
      </c>
      <c r="FR288" s="438" t="n">
        <v>1.922652555</v>
      </c>
      <c r="FS288" s="438" t="n">
        <v>51.792859448</v>
      </c>
      <c r="FT288" s="438" t="n">
        <v>13.403235237</v>
      </c>
      <c r="FU288" s="438" t="n">
        <v>3.571767977</v>
      </c>
      <c r="FV288" s="438" t="n">
        <v>76.057301081</v>
      </c>
      <c r="FW288" s="438" t="n">
        <v>53.195301256</v>
      </c>
      <c r="FX288" s="438" t="n">
        <v>7.576455174</v>
      </c>
      <c r="FY288" s="438" t="n">
        <v>50.122866397</v>
      </c>
      <c r="FZ288" s="438" t="n">
        <v>21.649201587</v>
      </c>
      <c r="GA288" s="438" t="n">
        <v>0</v>
      </c>
      <c r="GB288" s="438" t="n">
        <v>35.32134428</v>
      </c>
      <c r="GC288" s="438" t="n">
        <v>12.581843562</v>
      </c>
      <c r="GD288" s="438" t="n">
        <v>9.056692697</v>
      </c>
      <c r="GE288" s="438" t="n">
        <v>124.565289525</v>
      </c>
      <c r="GF288" s="438" t="n">
        <v>6.159731482</v>
      </c>
      <c r="GG288" s="438" t="n">
        <v>4.77737</v>
      </c>
      <c r="GH288" s="438" t="n">
        <v>92.922262</v>
      </c>
      <c r="GI288" s="438" t="n">
        <v>26.394771204</v>
      </c>
      <c r="GJ288" s="438" t="n">
        <v>6.981085891</v>
      </c>
      <c r="GK288" s="438" t="n">
        <v>104.142312999</v>
      </c>
      <c r="GL288" s="438" t="n">
        <v>0.531323502</v>
      </c>
      <c r="GM288" s="438" t="n">
        <v>5.234262457</v>
      </c>
      <c r="GN288" s="438" t="n">
        <v>26.460102192</v>
      </c>
      <c r="GO288" s="438" t="n">
        <v>67.93610732676</v>
      </c>
      <c r="GP288" s="438" t="n">
        <v>1.03516734123</v>
      </c>
      <c r="GQ288" s="438" t="n">
        <v>37.818550886</v>
      </c>
      <c r="GR288" s="438" t="n">
        <v>41.011713339</v>
      </c>
      <c r="GS288" s="438" t="n">
        <v>37.631219074</v>
      </c>
      <c r="GT288" s="438" t="n">
        <v>58.204305503</v>
      </c>
      <c r="GU288" s="438" t="n">
        <v>76.582871436</v>
      </c>
      <c r="GV288" s="438" t="n">
        <v>4.696980564</v>
      </c>
      <c r="GW288" s="438" t="n">
        <v>100.618950183</v>
      </c>
      <c r="GX288" s="438" t="n">
        <v>2.291318651</v>
      </c>
      <c r="GY288" s="438" t="n">
        <v>4.113351582</v>
      </c>
      <c r="GZ288" s="438" t="n">
        <v>39.880174021</v>
      </c>
      <c r="HA288" s="438" t="n">
        <v>0.244489505</v>
      </c>
      <c r="HB288" s="438" t="n">
        <v>0.210040425</v>
      </c>
      <c r="HC288" s="438" t="n">
        <v>99.4732235906258</v>
      </c>
      <c r="HD288" s="438" t="n">
        <v>41.3395994519016</v>
      </c>
      <c r="HE288" s="438" t="n">
        <v>14.8639094599311</v>
      </c>
      <c r="HF288" s="438" t="n">
        <v>22.9450026762721</v>
      </c>
      <c r="HG288" s="438" t="n">
        <v>48.3523765182581</v>
      </c>
      <c r="HH288" s="438" t="n">
        <v>41.5388901777749</v>
      </c>
      <c r="HI288" s="438" t="n">
        <v>32.0742749321852</v>
      </c>
      <c r="HJ288" s="438" t="n">
        <v>0.000532431990741854</v>
      </c>
      <c r="HK288" s="438" t="n">
        <v>4.04209546912158</v>
      </c>
      <c r="HL288" s="438" t="n">
        <v>21.9174505315247</v>
      </c>
      <c r="HM288" s="438" t="n">
        <v>37.9058735189977</v>
      </c>
      <c r="HN288" s="438" t="n">
        <v>50.3250031442698</v>
      </c>
      <c r="HO288" s="438" t="n">
        <v>43.1251151807142</v>
      </c>
      <c r="HP288" s="438" t="n">
        <v>31.7188055559058</v>
      </c>
      <c r="HQ288" s="438" t="n">
        <v>38.9070020733998</v>
      </c>
      <c r="HR288" s="438" t="n">
        <v>76.363794870818</v>
      </c>
      <c r="HS288" s="438" t="n">
        <v>48.6563472428138</v>
      </c>
      <c r="HT288" s="438" t="n">
        <v>36.239050340761</v>
      </c>
      <c r="HU288" s="438" t="n">
        <v>63.1729354791239</v>
      </c>
      <c r="HV288" s="438" t="n">
        <v>22.8198642112621</v>
      </c>
      <c r="HW288" s="438" t="n">
        <v>15.4318867992632</v>
      </c>
      <c r="HX288" s="438" t="n">
        <v>15.6119220686711</v>
      </c>
      <c r="HY288" s="438" t="n">
        <v>60.5146316861056</v>
      </c>
      <c r="HZ288" s="438" t="n">
        <v>36.8238087335277</v>
      </c>
      <c r="IA288" s="438" t="n">
        <v>31.8266952762936</v>
      </c>
      <c r="IB288" s="438" t="n">
        <v>34.4484333025769</v>
      </c>
      <c r="IC288" s="438" t="n">
        <v>20.6353369924299</v>
      </c>
      <c r="ID288" s="438" t="n">
        <v>32.0879469002927</v>
      </c>
      <c r="IE288" s="438" t="n">
        <v>27.6120344039311</v>
      </c>
      <c r="IF288" s="438" t="n">
        <v>37.4366831768183</v>
      </c>
      <c r="IG288" s="438" t="n">
        <v>88.6989450144225</v>
      </c>
      <c r="IH288" s="438" t="n">
        <v>27.1620656587907</v>
      </c>
      <c r="II288" s="438" t="n">
        <v>20.7469477719684</v>
      </c>
      <c r="IJ288" s="438" t="n">
        <v>35.8691157064657</v>
      </c>
      <c r="IK288" s="438" t="n">
        <v>17.9850627824437</v>
      </c>
      <c r="IL288" s="438" t="n">
        <v>51.9349458252486</v>
      </c>
      <c r="IM288" s="439" t="n">
        <v>21.2763107730732</v>
      </c>
      <c r="IN288" s="438" t="n">
        <v>31.8935600928132</v>
      </c>
      <c r="IO288" s="438" t="n">
        <v>25.1696329820271</v>
      </c>
      <c r="IP288" s="438" t="n">
        <v>37.8196580558429</v>
      </c>
      <c r="IQ288" s="438" t="n">
        <v>3.04173503264987</v>
      </c>
      <c r="IR288" s="438" t="n">
        <v>62.0058506483577</v>
      </c>
      <c r="IS288" s="438" t="n">
        <v>39.6966769792896</v>
      </c>
      <c r="IT288" s="438" t="n">
        <v>9.98605048086213</v>
      </c>
      <c r="IU288" s="438" t="n">
        <v>14.5465788135222</v>
      </c>
      <c r="IV288" s="438" t="n">
        <v>15.4149754976751</v>
      </c>
      <c r="IW288" s="438" t="n">
        <v>65.2334655021262</v>
      </c>
      <c r="IX288" s="438" t="n">
        <v>19.536411074481</v>
      </c>
      <c r="IY288" s="440" t="n">
        <v>49.4024151180801</v>
      </c>
      <c r="IZ288" s="438" t="n">
        <v>25.8551452151945</v>
      </c>
      <c r="JA288" s="438" t="n">
        <v>8.15677392196167</v>
      </c>
      <c r="JB288" s="438" t="n">
        <v>20.2267255393869</v>
      </c>
      <c r="JC288" s="438" t="n">
        <v>3.32728862195304</v>
      </c>
      <c r="JD288" s="438" t="n">
        <v>16.2464364081145</v>
      </c>
      <c r="JE288" s="438" t="n">
        <v>48.1034899868706</v>
      </c>
      <c r="JF288" s="438" t="n">
        <v>31.7984697151533</v>
      </c>
      <c r="JG288" s="438" t="n">
        <v>0.0580077645955705</v>
      </c>
      <c r="JH288" s="438" t="n">
        <v>10.5413604051456</v>
      </c>
      <c r="JI288" s="438" t="n">
        <v>24.3581299061112</v>
      </c>
      <c r="JJ288" s="438" t="n">
        <v>0.0449836895533725</v>
      </c>
      <c r="JK288" s="440" t="n">
        <v>52.9572573606836</v>
      </c>
      <c r="JL288" s="438" t="n">
        <v>34.3740279056918</v>
      </c>
      <c r="JM288" s="438" t="n">
        <v>19.9351625803977</v>
      </c>
      <c r="JN288" s="438" t="n">
        <v>25.3426660279105</v>
      </c>
      <c r="JO288" s="438" t="n">
        <v>23.3209528460964</v>
      </c>
      <c r="JP288" s="438" t="n">
        <v>28.1873745129503</v>
      </c>
      <c r="JQ288" s="438" t="n">
        <v>63.6273871965663</v>
      </c>
      <c r="JR288" s="438" t="n">
        <v>47.1646991440301</v>
      </c>
      <c r="JS288" s="438" t="n">
        <v>16.0505132997671</v>
      </c>
      <c r="JT288" s="438" t="n">
        <v>37.3887873433955</v>
      </c>
      <c r="JU288" s="438" t="n">
        <v>24.4887198885508</v>
      </c>
      <c r="JV288" s="438" t="n">
        <v>8.13601039737059</v>
      </c>
      <c r="JW288" s="440" t="n">
        <v>30.89065158658</v>
      </c>
      <c r="JX288" s="438" t="n">
        <v>23.9230551915112</v>
      </c>
      <c r="JY288" s="438" t="n">
        <v>33.0125541160124</v>
      </c>
      <c r="JZ288" s="438" t="n">
        <v>32.1599397417003</v>
      </c>
      <c r="KA288" s="438" t="n">
        <v>25.7135741787492</v>
      </c>
      <c r="KB288" s="438" t="n">
        <v>8.589162902411</v>
      </c>
      <c r="KC288" s="438" t="n">
        <v>111.153901385901</v>
      </c>
      <c r="KD288" s="438" t="n">
        <v>25.8048211577467</v>
      </c>
      <c r="KE288" s="438" t="n">
        <v>40.2615642264682</v>
      </c>
      <c r="KF288" s="438" t="n">
        <v>26.4167244773715</v>
      </c>
      <c r="KG288" s="438" t="n">
        <v>31.9305419116525</v>
      </c>
      <c r="KH288" s="438" t="n">
        <v>9.27358133591627</v>
      </c>
      <c r="KI288" s="439" t="n">
        <v>26.5342038788749</v>
      </c>
      <c r="KJ288" s="445" t="n">
        <v>32.2418338550934</v>
      </c>
      <c r="KK288" s="445" t="n">
        <v>19.1203408746142</v>
      </c>
      <c r="KL288" s="445" t="n">
        <v>42.0847675940362</v>
      </c>
      <c r="KM288" s="445" t="n">
        <v>17.1410122614632</v>
      </c>
      <c r="KN288" s="445" t="n">
        <v>28.5916214570949</v>
      </c>
      <c r="KO288" s="445" t="n">
        <v>81.2901942676148</v>
      </c>
      <c r="KP288" s="445" t="n">
        <v>18.5747777220875</v>
      </c>
      <c r="KQ288" s="445" t="n">
        <v>40.8296246572068</v>
      </c>
      <c r="KR288" s="445" t="n">
        <v>23.4853999154081</v>
      </c>
      <c r="KS288" s="445" t="n">
        <v>43.4344332530709</v>
      </c>
      <c r="KT288" s="445" t="n">
        <v>25.711020665682</v>
      </c>
      <c r="KU288" s="445" t="n">
        <v>65.0533781204957</v>
      </c>
      <c r="KV288" s="445" t="n">
        <v>18.0164689524813</v>
      </c>
      <c r="KW288" s="445" t="n">
        <v>22.0381608494176</v>
      </c>
      <c r="KX288" s="445" t="n">
        <v>85.1148400368429</v>
      </c>
      <c r="KY288" s="445" t="n">
        <v>55.7957533425641</v>
      </c>
      <c r="KZ288" s="445" t="n">
        <v>24.5969899629321</v>
      </c>
      <c r="LA288" s="445" t="n">
        <v>52.9432840853812</v>
      </c>
      <c r="LB288" s="445" t="n">
        <v>26.0973223375467</v>
      </c>
      <c r="LC288" s="445" t="n">
        <v>26.0973223375467</v>
      </c>
      <c r="LD288" s="445" t="n">
        <v>101.975183351785</v>
      </c>
      <c r="LE288" s="445" t="n">
        <v>40.0922550826639</v>
      </c>
      <c r="LF288" s="445" t="n">
        <v>26.5407833682134</v>
      </c>
      <c r="LG288" s="445" t="n">
        <v>81.7798040937069</v>
      </c>
      <c r="LH288" s="445" t="n">
        <v>25.5368171921985</v>
      </c>
      <c r="LI288" s="445" t="n">
        <v>68.7691490230213</v>
      </c>
      <c r="LJ288" s="445" t="n">
        <v>34.1409768277097</v>
      </c>
      <c r="LK288" s="445" t="n">
        <v>51.5870921257661</v>
      </c>
      <c r="LL288" s="445" t="n">
        <v>54.1565102237553</v>
      </c>
      <c r="LM288" s="445" t="n">
        <v>64.5223910589259</v>
      </c>
      <c r="LN288" s="445" t="n">
        <v>51.3799385094555</v>
      </c>
      <c r="LO288" s="445" t="n">
        <v>32.894609653005</v>
      </c>
      <c r="LP288" s="445" t="n">
        <v>127.613189637776</v>
      </c>
      <c r="LQ288" s="445" t="n">
        <v>64.6388423043961</v>
      </c>
      <c r="LR288" s="445" t="n">
        <v>211.4013580376</v>
      </c>
      <c r="LS288" s="445" t="n">
        <v>37.543484832672</v>
      </c>
      <c r="LT288" s="445" t="n">
        <v>62.6340904257446</v>
      </c>
      <c r="LU288" s="445" t="n">
        <v>35.0064424944414</v>
      </c>
      <c r="LV288" s="445" t="n">
        <v>31.0326441574929</v>
      </c>
      <c r="LW288" s="445" t="n">
        <v>52.3665787889872</v>
      </c>
      <c r="LX288" s="445" t="n">
        <v>32.9815960639125</v>
      </c>
      <c r="LY288" s="445" t="n">
        <v>59.5747452043162</v>
      </c>
      <c r="LZ288" s="443"/>
      <c r="MA288" s="443"/>
      <c r="MB288" s="443"/>
      <c r="MC288" s="443"/>
      <c r="MD288" s="51"/>
      <c r="ME288" s="51"/>
      <c r="MF288" s="51"/>
      <c r="MG288" s="445"/>
      <c r="MH288" s="445"/>
      <c r="MI288" s="445"/>
      <c r="MJ288" s="445"/>
      <c r="MK288" s="445"/>
      <c r="ML288" s="445"/>
      <c r="MM288" s="445"/>
      <c r="MN288" s="445"/>
      <c r="MO288" s="445"/>
      <c r="MP288" s="445"/>
      <c r="MQ288" s="445"/>
      <c r="MR288" s="445"/>
      <c r="MS288" s="445"/>
      <c r="MT288" s="445"/>
      <c r="MU288" s="445"/>
      <c r="MV288" s="445"/>
      <c r="MW288" s="445"/>
    </row>
    <row r="289" customFormat="false" ht="15.75" hidden="false" customHeight="false" outlineLevel="0" collapsed="false">
      <c r="A289" s="446" t="s">
        <v>714</v>
      </c>
      <c r="B289" s="438"/>
      <c r="C289" s="438"/>
      <c r="D289" s="438"/>
      <c r="E289" s="438"/>
      <c r="F289" s="438"/>
      <c r="G289" s="438"/>
      <c r="H289" s="438"/>
      <c r="I289" s="438"/>
      <c r="J289" s="438"/>
      <c r="K289" s="438"/>
      <c r="L289" s="438"/>
      <c r="M289" s="438"/>
      <c r="N289" s="438"/>
      <c r="O289" s="438"/>
      <c r="P289" s="438"/>
      <c r="Q289" s="438"/>
      <c r="R289" s="438"/>
      <c r="S289" s="438"/>
      <c r="T289" s="438"/>
      <c r="U289" s="438"/>
      <c r="V289" s="438"/>
      <c r="W289" s="438"/>
      <c r="X289" s="438"/>
      <c r="Y289" s="438"/>
      <c r="Z289" s="438"/>
      <c r="AA289" s="438"/>
      <c r="AB289" s="438"/>
      <c r="AC289" s="438"/>
      <c r="AD289" s="438"/>
      <c r="AE289" s="438"/>
      <c r="AF289" s="438"/>
      <c r="AG289" s="438"/>
      <c r="AH289" s="438"/>
      <c r="AI289" s="438"/>
      <c r="AJ289" s="438"/>
      <c r="AK289" s="438"/>
      <c r="AL289" s="438"/>
      <c r="AM289" s="438"/>
      <c r="AN289" s="438"/>
      <c r="AO289" s="438"/>
      <c r="AP289" s="438"/>
      <c r="AQ289" s="438"/>
      <c r="AR289" s="438"/>
      <c r="AS289" s="438"/>
      <c r="AT289" s="438"/>
      <c r="AU289" s="438"/>
      <c r="AV289" s="438"/>
      <c r="AW289" s="438"/>
      <c r="AX289" s="438" t="n">
        <v>1.69248627083333</v>
      </c>
      <c r="AY289" s="438" t="n">
        <v>1.69248627083333</v>
      </c>
      <c r="AZ289" s="438" t="n">
        <v>1.69248627083333</v>
      </c>
      <c r="BA289" s="438" t="n">
        <v>1.69248627083333</v>
      </c>
      <c r="BB289" s="438" t="n">
        <v>1.69248627083333</v>
      </c>
      <c r="BC289" s="438" t="n">
        <v>1.69248627083333</v>
      </c>
      <c r="BD289" s="438" t="n">
        <v>1.69248627083333</v>
      </c>
      <c r="BE289" s="438" t="n">
        <v>1.69248627083333</v>
      </c>
      <c r="BF289" s="438" t="n">
        <v>1.69248627083333</v>
      </c>
      <c r="BG289" s="438" t="n">
        <v>1.69248627083333</v>
      </c>
      <c r="BH289" s="438" t="n">
        <v>1.69248627083333</v>
      </c>
      <c r="BI289" s="438" t="n">
        <v>1.69248627083333</v>
      </c>
      <c r="BJ289" s="438" t="n">
        <v>2.65270833333333</v>
      </c>
      <c r="BK289" s="438" t="n">
        <v>2.65270833333333</v>
      </c>
      <c r="BL289" s="438" t="n">
        <v>2.65270833333333</v>
      </c>
      <c r="BM289" s="438" t="n">
        <v>2.65270833333333</v>
      </c>
      <c r="BN289" s="438" t="n">
        <v>2.65270833333333</v>
      </c>
      <c r="BO289" s="438" t="n">
        <v>2.65270833333333</v>
      </c>
      <c r="BP289" s="438" t="n">
        <v>2.65270833333333</v>
      </c>
      <c r="BQ289" s="438" t="n">
        <v>2.65270833333333</v>
      </c>
      <c r="BR289" s="438" t="n">
        <v>2.65270833333333</v>
      </c>
      <c r="BS289" s="438" t="n">
        <v>2.65270833333333</v>
      </c>
      <c r="BT289" s="438" t="n">
        <v>2.65270833333333</v>
      </c>
      <c r="BU289" s="438" t="n">
        <v>2.65270833333333</v>
      </c>
      <c r="BV289" s="438" t="n">
        <v>3.01012916666667</v>
      </c>
      <c r="BW289" s="438" t="n">
        <v>3.01012916666667</v>
      </c>
      <c r="BX289" s="438" t="n">
        <v>3.01012916666667</v>
      </c>
      <c r="BY289" s="438" t="n">
        <v>3.01012916666667</v>
      </c>
      <c r="BZ289" s="438" t="n">
        <v>3.01012916666667</v>
      </c>
      <c r="CA289" s="438" t="n">
        <v>3.01012916666667</v>
      </c>
      <c r="CB289" s="438" t="n">
        <v>3.01012916666667</v>
      </c>
      <c r="CC289" s="438" t="n">
        <v>3.01012916666667</v>
      </c>
      <c r="CD289" s="438" t="n">
        <v>3.01012916666667</v>
      </c>
      <c r="CE289" s="438" t="n">
        <v>3.01012916666667</v>
      </c>
      <c r="CF289" s="438" t="n">
        <v>3.01012916666667</v>
      </c>
      <c r="CG289" s="438" t="n">
        <v>3.01012916666667</v>
      </c>
      <c r="CH289" s="438" t="n">
        <v>3.44224375</v>
      </c>
      <c r="CI289" s="438" t="n">
        <v>3.44224375</v>
      </c>
      <c r="CJ289" s="438" t="n">
        <v>3.44224375</v>
      </c>
      <c r="CK289" s="438" t="n">
        <v>3.44224375</v>
      </c>
      <c r="CL289" s="438" t="n">
        <v>3.44224375</v>
      </c>
      <c r="CM289" s="438" t="n">
        <v>3.44224375</v>
      </c>
      <c r="CN289" s="438" t="n">
        <v>3.44224375</v>
      </c>
      <c r="CO289" s="438" t="n">
        <v>3.44224375</v>
      </c>
      <c r="CP289" s="438" t="n">
        <v>3.44224375</v>
      </c>
      <c r="CQ289" s="438" t="n">
        <v>3.44224375</v>
      </c>
      <c r="CR289" s="438" t="n">
        <v>3.44224375</v>
      </c>
      <c r="CS289" s="438" t="n">
        <v>3.44224375</v>
      </c>
      <c r="CT289" s="438" t="n">
        <v>4.90576875</v>
      </c>
      <c r="CU289" s="438" t="n">
        <v>4.90576875</v>
      </c>
      <c r="CV289" s="438" t="n">
        <v>4.90576875</v>
      </c>
      <c r="CW289" s="438" t="n">
        <v>4.90576875</v>
      </c>
      <c r="CX289" s="438" t="n">
        <v>4.90576875</v>
      </c>
      <c r="CY289" s="438" t="n">
        <v>4.90576875</v>
      </c>
      <c r="CZ289" s="438" t="n">
        <v>4.90576875</v>
      </c>
      <c r="DA289" s="438" t="n">
        <v>4.90576875</v>
      </c>
      <c r="DB289" s="438" t="n">
        <v>4.90576875</v>
      </c>
      <c r="DC289" s="438" t="n">
        <v>4.90576875</v>
      </c>
      <c r="DD289" s="438" t="n">
        <v>4.90576875</v>
      </c>
      <c r="DE289" s="438" t="n">
        <v>4.90576875</v>
      </c>
      <c r="DF289" s="438" t="n">
        <v>7.23685600641396</v>
      </c>
      <c r="DG289" s="438" t="n">
        <v>7.23685600641396</v>
      </c>
      <c r="DH289" s="438" t="n">
        <v>7.23685600641396</v>
      </c>
      <c r="DI289" s="438" t="n">
        <v>7.23685600641396</v>
      </c>
      <c r="DJ289" s="438" t="n">
        <v>7.23685600641396</v>
      </c>
      <c r="DK289" s="438" t="n">
        <v>7.23685600641396</v>
      </c>
      <c r="DL289" s="438" t="n">
        <v>7.23685600641396</v>
      </c>
      <c r="DM289" s="438" t="n">
        <v>7.23685600641396</v>
      </c>
      <c r="DN289" s="438" t="n">
        <v>7.23685600641396</v>
      </c>
      <c r="DO289" s="438" t="n">
        <v>7.23685600641396</v>
      </c>
      <c r="DP289" s="438" t="n">
        <v>7.23685600641396</v>
      </c>
      <c r="DQ289" s="438" t="n">
        <v>7.23685600641396</v>
      </c>
      <c r="DR289" s="438" t="n">
        <v>8.06763701282792</v>
      </c>
      <c r="DS289" s="438" t="n">
        <v>8.06763701282792</v>
      </c>
      <c r="DT289" s="438" t="n">
        <v>8.06763701282792</v>
      </c>
      <c r="DU289" s="438" t="n">
        <v>8.06763701282792</v>
      </c>
      <c r="DV289" s="438" t="n">
        <v>8.06763701282792</v>
      </c>
      <c r="DW289" s="438" t="n">
        <v>8.06763701282792</v>
      </c>
      <c r="DX289" s="438" t="n">
        <v>8.06763701282792</v>
      </c>
      <c r="DY289" s="438" t="n">
        <v>8.06763701282792</v>
      </c>
      <c r="DZ289" s="438" t="n">
        <v>8.06763701282792</v>
      </c>
      <c r="EA289" s="438" t="n">
        <v>8.06763701282792</v>
      </c>
      <c r="EB289" s="438" t="n">
        <v>8.06763701282792</v>
      </c>
      <c r="EC289" s="438" t="n">
        <v>8.06763701282792</v>
      </c>
      <c r="ED289" s="438" t="n">
        <v>8.06032683974729</v>
      </c>
      <c r="EE289" s="438" t="n">
        <v>8.06032683974729</v>
      </c>
      <c r="EF289" s="438" t="n">
        <v>8.06032683974729</v>
      </c>
      <c r="EG289" s="438" t="n">
        <v>8.06032683974729</v>
      </c>
      <c r="EH289" s="438" t="n">
        <v>8.06032683974729</v>
      </c>
      <c r="EI289" s="438" t="n">
        <v>8.06032683974729</v>
      </c>
      <c r="EJ289" s="438" t="n">
        <v>8.06032683974729</v>
      </c>
      <c r="EK289" s="438" t="n">
        <v>8.06032683974729</v>
      </c>
      <c r="EL289" s="438" t="n">
        <v>8.06032683974729</v>
      </c>
      <c r="EM289" s="438" t="n">
        <v>8.06032683974729</v>
      </c>
      <c r="EN289" s="438" t="n">
        <v>8.06032683974729</v>
      </c>
      <c r="EO289" s="438" t="n">
        <v>8.06032683974729</v>
      </c>
      <c r="EP289" s="438" t="n">
        <v>1.029621313</v>
      </c>
      <c r="EQ289" s="438" t="n">
        <v>2.941942955</v>
      </c>
      <c r="ER289" s="438" t="n">
        <v>1.15058034</v>
      </c>
      <c r="ES289" s="438" t="n">
        <v>3.978448096</v>
      </c>
      <c r="ET289" s="438" t="n">
        <v>30.615913346</v>
      </c>
      <c r="EU289" s="438" t="n">
        <v>51.965551095</v>
      </c>
      <c r="EV289" s="438" t="n">
        <v>1.117198742</v>
      </c>
      <c r="EW289" s="438" t="n">
        <v>8.662546063</v>
      </c>
      <c r="EX289" s="438" t="n">
        <v>0.825440544</v>
      </c>
      <c r="EY289" s="438" t="n">
        <v>10.274025656</v>
      </c>
      <c r="EZ289" s="438" t="n">
        <v>2.035430339</v>
      </c>
      <c r="FA289" s="438" t="n">
        <v>18.696027606</v>
      </c>
      <c r="FB289" s="438" t="n">
        <v>7.071326964</v>
      </c>
      <c r="FC289" s="438" t="n">
        <v>0</v>
      </c>
      <c r="FD289" s="438" t="n">
        <v>47.972159456</v>
      </c>
      <c r="FE289" s="438" t="n">
        <v>0.240318458</v>
      </c>
      <c r="FF289" s="438" t="n">
        <v>36.651045891</v>
      </c>
      <c r="FG289" s="438" t="n">
        <v>30.353750015</v>
      </c>
      <c r="FH289" s="438" t="n">
        <v>1.813009278</v>
      </c>
      <c r="FI289" s="438" t="n">
        <v>8.894622161</v>
      </c>
      <c r="FJ289" s="438" t="n">
        <v>10.55482941</v>
      </c>
      <c r="FK289" s="438" t="n">
        <v>18.851372507</v>
      </c>
      <c r="FL289" s="438" t="n">
        <v>2.744950638</v>
      </c>
      <c r="FM289" s="438" t="n">
        <v>20.533005909</v>
      </c>
      <c r="FN289" s="438" t="n">
        <v>0</v>
      </c>
      <c r="FO289" s="438" t="n">
        <v>7.546062</v>
      </c>
      <c r="FP289" s="438" t="n">
        <v>3.852787543</v>
      </c>
      <c r="FQ289" s="438" t="n">
        <v>51.132849106</v>
      </c>
      <c r="FR289" s="438" t="n">
        <v>1.922652555</v>
      </c>
      <c r="FS289" s="438" t="n">
        <v>37.021962552</v>
      </c>
      <c r="FT289" s="438" t="n">
        <v>13.403235237</v>
      </c>
      <c r="FU289" s="438" t="n">
        <v>3.571767977</v>
      </c>
      <c r="FV289" s="438" t="n">
        <v>44.11345969</v>
      </c>
      <c r="FW289" s="438" t="n">
        <v>53.195301256</v>
      </c>
      <c r="FX289" s="438" t="n">
        <v>7.576455174</v>
      </c>
      <c r="FY289" s="438" t="n">
        <v>10.268108201</v>
      </c>
      <c r="FZ289" s="438" t="n">
        <v>21.649201587</v>
      </c>
      <c r="GA289" s="438" t="n">
        <v>0</v>
      </c>
      <c r="GB289" s="438" t="n">
        <v>8.02134428</v>
      </c>
      <c r="GC289" s="438" t="n">
        <v>12.581843562</v>
      </c>
      <c r="GD289" s="438" t="n">
        <v>9.056692697</v>
      </c>
      <c r="GE289" s="438" t="n">
        <v>97.265289525</v>
      </c>
      <c r="GF289" s="438" t="n">
        <v>6.159731482</v>
      </c>
      <c r="GG289" s="438" t="n">
        <v>4.77737</v>
      </c>
      <c r="GH289" s="438" t="n">
        <v>58.822262</v>
      </c>
      <c r="GI289" s="438" t="n">
        <v>26.394771204</v>
      </c>
      <c r="GJ289" s="438" t="n">
        <v>6.981085891</v>
      </c>
      <c r="GK289" s="438" t="n">
        <v>24.142312999</v>
      </c>
      <c r="GL289" s="438" t="n">
        <v>0.531323502</v>
      </c>
      <c r="GM289" s="438" t="n">
        <v>5.234262457</v>
      </c>
      <c r="GN289" s="438" t="n">
        <v>1.011102192</v>
      </c>
      <c r="GO289" s="438" t="n">
        <v>67.93610732676</v>
      </c>
      <c r="GP289" s="438" t="n">
        <v>1.03516734123</v>
      </c>
      <c r="GQ289" s="438" t="n">
        <v>13.367550886</v>
      </c>
      <c r="GR289" s="438" t="n">
        <v>41.011713339</v>
      </c>
      <c r="GS289" s="438" t="n">
        <v>37.631219074</v>
      </c>
      <c r="GT289" s="438" t="n">
        <v>29.764305503</v>
      </c>
      <c r="GU289" s="438" t="n">
        <v>25.662271436</v>
      </c>
      <c r="GV289" s="438" t="n">
        <v>4.696980564</v>
      </c>
      <c r="GW289" s="438" t="n">
        <v>72.178950183</v>
      </c>
      <c r="GX289" s="438" t="n">
        <v>2.291318651</v>
      </c>
      <c r="GY289" s="438" t="n">
        <v>4.113351582</v>
      </c>
      <c r="GZ289" s="438" t="n">
        <v>11.480174021</v>
      </c>
      <c r="HA289" s="438" t="n">
        <v>0.244489505</v>
      </c>
      <c r="HB289" s="438" t="n">
        <v>0.210040425</v>
      </c>
      <c r="HC289" s="438" t="n">
        <v>36.401174263</v>
      </c>
      <c r="HD289" s="438" t="n">
        <v>29.1363</v>
      </c>
      <c r="HE289" s="438" t="n">
        <v>0.0505</v>
      </c>
      <c r="HF289" s="438" t="n">
        <v>16.3548</v>
      </c>
      <c r="HG289" s="438" t="n">
        <v>40.3859825363528</v>
      </c>
      <c r="HH289" s="438" t="n">
        <v>0</v>
      </c>
      <c r="HI289" s="438" t="n">
        <v>3.0729541479283</v>
      </c>
      <c r="HJ289" s="438" t="n">
        <v>0.000526023550000088</v>
      </c>
      <c r="HK289" s="438" t="n">
        <v>0.0918264265</v>
      </c>
      <c r="HL289" s="438" t="n">
        <v>12.9826901380904</v>
      </c>
      <c r="HM289" s="438" t="n">
        <v>31.0338146005524</v>
      </c>
      <c r="HN289" s="438" t="n">
        <v>17.7579975520745</v>
      </c>
      <c r="HO289" s="438" t="n">
        <v>32.6627320678934</v>
      </c>
      <c r="HP289" s="438" t="n">
        <v>11.0740348521341</v>
      </c>
      <c r="HQ289" s="438" t="n">
        <v>32.700150377666</v>
      </c>
      <c r="HR289" s="438" t="n">
        <v>42.7090390085235</v>
      </c>
      <c r="HS289" s="438" t="n">
        <v>8.49148182586423</v>
      </c>
      <c r="HT289" s="438" t="n">
        <v>2.93675415462557</v>
      </c>
      <c r="HU289" s="438" t="n">
        <v>39.867508568123</v>
      </c>
      <c r="HV289" s="438" t="n">
        <v>0.450535812580841</v>
      </c>
      <c r="HW289" s="438" t="n">
        <v>0.0615729297904961</v>
      </c>
      <c r="HX289" s="438" t="n">
        <v>0.351564336825151</v>
      </c>
      <c r="HY289" s="438" t="n">
        <v>5.43300643264543</v>
      </c>
      <c r="HZ289" s="438" t="n">
        <v>20.7220858096175</v>
      </c>
      <c r="IA289" s="438" t="n">
        <v>10.027234982981</v>
      </c>
      <c r="IB289" s="438" t="n">
        <v>17.5749265797808</v>
      </c>
      <c r="IC289" s="438" t="n">
        <v>0.0610044754838403</v>
      </c>
      <c r="ID289" s="438" t="n">
        <v>18.4107861400348</v>
      </c>
      <c r="IE289" s="438" t="n">
        <v>4.64597155006134</v>
      </c>
      <c r="IF289" s="438" t="n">
        <v>11.644424817806</v>
      </c>
      <c r="IG289" s="438" t="n">
        <v>63.1042212702659</v>
      </c>
      <c r="IH289" s="438" t="n">
        <v>8.32676353047856</v>
      </c>
      <c r="II289" s="438" t="n">
        <v>0.0535261673731764</v>
      </c>
      <c r="IJ289" s="438" t="n">
        <v>17.620013160691</v>
      </c>
      <c r="IK289" s="438" t="n">
        <v>5.43756967739411</v>
      </c>
      <c r="IL289" s="438" t="n">
        <v>27.2979302333273</v>
      </c>
      <c r="IM289" s="439" t="n">
        <v>0.682993191362068</v>
      </c>
      <c r="IN289" s="438" t="n">
        <v>18.5003505258632</v>
      </c>
      <c r="IO289" s="438" t="n">
        <v>6.1547591234</v>
      </c>
      <c r="IP289" s="438" t="n">
        <v>21.85774148142</v>
      </c>
      <c r="IQ289" s="438" t="n">
        <v>0.274886788</v>
      </c>
      <c r="IR289" s="438" t="n">
        <v>33.1489193358435</v>
      </c>
      <c r="IS289" s="438" t="n">
        <v>22.9504565364536</v>
      </c>
      <c r="IT289" s="438" t="n">
        <v>0.453845041424636</v>
      </c>
      <c r="IU289" s="438" t="n">
        <v>3.04718687590553</v>
      </c>
      <c r="IV289" s="438" t="n">
        <v>0.346572874729256</v>
      </c>
      <c r="IW289" s="438" t="n">
        <v>54.3685796207642</v>
      </c>
      <c r="IX289" s="438" t="n">
        <v>0.238767512437499</v>
      </c>
      <c r="IY289" s="440" t="n">
        <v>43.4649445614856</v>
      </c>
      <c r="IZ289" s="438" t="n">
        <v>21.2861729551453</v>
      </c>
      <c r="JA289" s="438" t="n">
        <v>6.15912446300276</v>
      </c>
      <c r="JB289" s="438" t="n">
        <v>0.368896183676527</v>
      </c>
      <c r="JC289" s="438" t="n">
        <v>0.301804168663621</v>
      </c>
      <c r="JD289" s="438" t="n">
        <v>16.2464364081145</v>
      </c>
      <c r="JE289" s="438" t="n">
        <v>48.1034899868706</v>
      </c>
      <c r="JF289" s="438" t="n">
        <v>15.9251337231533</v>
      </c>
      <c r="JG289" s="438" t="n">
        <v>0.0580077645955705</v>
      </c>
      <c r="JH289" s="438" t="n">
        <v>10.5413604051456</v>
      </c>
      <c r="JI289" s="438" t="n">
        <v>12.1894168379138</v>
      </c>
      <c r="JJ289" s="438" t="n">
        <v>0.0449836895533725</v>
      </c>
      <c r="JK289" s="440" t="n">
        <v>52.9572573606836</v>
      </c>
      <c r="JL289" s="438" t="n">
        <v>22.330994919</v>
      </c>
      <c r="JM289" s="438" t="n">
        <v>8.353745197</v>
      </c>
      <c r="JN289" s="438" t="n">
        <v>6.389616398</v>
      </c>
      <c r="JO289" s="438" t="n">
        <v>14.1080406666245</v>
      </c>
      <c r="JP289" s="438" t="n">
        <v>9.52090147959401</v>
      </c>
      <c r="JQ289" s="438" t="n">
        <v>48.9292724093945</v>
      </c>
      <c r="JR289" s="438" t="n">
        <v>39.4303275863266</v>
      </c>
      <c r="JS289" s="438" t="n">
        <v>3.50581229007161</v>
      </c>
      <c r="JT289" s="438" t="n">
        <v>15.8903599107946</v>
      </c>
      <c r="JU289" s="438" t="n">
        <v>20.9669800690278</v>
      </c>
      <c r="JV289" s="438" t="n">
        <v>0.0509936920855677</v>
      </c>
      <c r="JW289" s="440" t="n">
        <v>0.719908111387936</v>
      </c>
      <c r="JX289" s="438" t="n">
        <v>8.24667811925637</v>
      </c>
      <c r="JY289" s="438" t="n">
        <v>16.7317775383322</v>
      </c>
      <c r="JZ289" s="438" t="n">
        <v>0.202786091765256</v>
      </c>
      <c r="KA289" s="438" t="n">
        <v>0.0236490738185403</v>
      </c>
      <c r="KB289" s="438" t="n">
        <v>2.350520414</v>
      </c>
      <c r="KC289" s="438" t="n">
        <v>79.196747735966</v>
      </c>
      <c r="KD289" s="438" t="n">
        <v>14.0324651886552</v>
      </c>
      <c r="KE289" s="438" t="n">
        <v>25.7150443330071</v>
      </c>
      <c r="KF289" s="438" t="n">
        <v>0.0978486145536108</v>
      </c>
      <c r="KG289" s="438" t="n">
        <v>14.8852473848669</v>
      </c>
      <c r="KH289" s="438" t="n">
        <v>0</v>
      </c>
      <c r="KI289" s="439" t="n">
        <v>0.215328015924382</v>
      </c>
      <c r="KJ289" s="447" t="n">
        <v>18.8859147804792</v>
      </c>
      <c r="KK289" s="447" t="n">
        <v>0</v>
      </c>
      <c r="KL289" s="447" t="n">
        <v>9.60850764444474</v>
      </c>
      <c r="KM289" s="447" t="n">
        <v>0</v>
      </c>
      <c r="KN289" s="447" t="n">
        <v>9.21116397515828</v>
      </c>
      <c r="KO289" s="447" t="n">
        <v>52.8639343180233</v>
      </c>
      <c r="KP289" s="447" t="n">
        <v>0</v>
      </c>
      <c r="KQ289" s="447" t="n">
        <v>17.942072601711</v>
      </c>
      <c r="KR289" s="447" t="n">
        <v>0</v>
      </c>
      <c r="KS289" s="447" t="n">
        <v>26.339455367801</v>
      </c>
      <c r="KT289" s="447" t="n">
        <v>0</v>
      </c>
      <c r="KU289" s="447" t="n">
        <v>42.879513274</v>
      </c>
      <c r="KV289" s="447" t="n">
        <v>0</v>
      </c>
      <c r="KW289" s="447" t="n">
        <v>0</v>
      </c>
      <c r="KX289" s="447" t="n">
        <v>55.782065424182</v>
      </c>
      <c r="KY289" s="447" t="n">
        <v>35.4857128613549</v>
      </c>
      <c r="KZ289" s="447" t="n">
        <v>0</v>
      </c>
      <c r="LA289" s="447" t="n">
        <v>28.4629101149627</v>
      </c>
      <c r="LB289" s="447" t="n">
        <v>0</v>
      </c>
      <c r="LC289" s="447" t="n">
        <v>0</v>
      </c>
      <c r="LD289" s="447" t="n">
        <v>74.4921962822387</v>
      </c>
      <c r="LE289" s="447" t="n">
        <v>15.2147056634504</v>
      </c>
      <c r="LF289" s="447" t="n">
        <v>0</v>
      </c>
      <c r="LG289" s="447" t="n">
        <v>56.9022546744935</v>
      </c>
      <c r="LH289" s="447" t="n">
        <v>0.012382475</v>
      </c>
      <c r="LI289" s="447" t="n">
        <v>43.2447143058228</v>
      </c>
      <c r="LJ289" s="447" t="n">
        <v>8.61654211051124</v>
      </c>
      <c r="LK289" s="447" t="n">
        <v>17.063186750203</v>
      </c>
      <c r="LL289" s="447" t="n">
        <v>19.6326048481922</v>
      </c>
      <c r="LM289" s="447" t="n">
        <v>29.9984856833628</v>
      </c>
      <c r="LN289" s="447" t="n">
        <v>18.5618643012296</v>
      </c>
      <c r="LO289" s="447" t="n">
        <v>0.076535444779132</v>
      </c>
      <c r="LP289" s="447" t="n">
        <v>94.7951154295503</v>
      </c>
      <c r="LQ289" s="447" t="n">
        <v>31.8207680961702</v>
      </c>
      <c r="LR289" s="447" t="n">
        <v>178.583283829374</v>
      </c>
      <c r="LS289" s="447" t="n">
        <v>4.72541062444606</v>
      </c>
      <c r="LT289" s="447" t="n">
        <v>31.6014462682517</v>
      </c>
      <c r="LU289" s="447" t="n">
        <v>3.97379833694852</v>
      </c>
      <c r="LV289" s="447" t="n">
        <v>0</v>
      </c>
      <c r="LW289" s="447" t="n">
        <v>21.3339346314943</v>
      </c>
      <c r="LX289" s="447" t="n">
        <v>1.94895190641964</v>
      </c>
      <c r="LY289" s="447" t="n">
        <v>28.5421010468233</v>
      </c>
      <c r="LZ289" s="443"/>
      <c r="MA289" s="443"/>
      <c r="MB289" s="443"/>
      <c r="MC289" s="443"/>
      <c r="MD289" s="51"/>
      <c r="ME289" s="51"/>
      <c r="MF289" s="51"/>
      <c r="MG289" s="447"/>
      <c r="MH289" s="447"/>
      <c r="MI289" s="447"/>
      <c r="MJ289" s="447"/>
      <c r="MK289" s="447"/>
      <c r="ML289" s="447"/>
      <c r="MM289" s="447"/>
      <c r="MN289" s="447"/>
      <c r="MO289" s="447"/>
      <c r="MP289" s="447"/>
      <c r="MQ289" s="447"/>
      <c r="MR289" s="447"/>
      <c r="MS289" s="447"/>
      <c r="MT289" s="447"/>
      <c r="MU289" s="447"/>
      <c r="MV289" s="447"/>
      <c r="MW289" s="447"/>
    </row>
    <row r="290" customFormat="false" ht="15.75" hidden="false" customHeight="false" outlineLevel="0" collapsed="false">
      <c r="A290" s="446" t="s">
        <v>715</v>
      </c>
      <c r="B290" s="438"/>
      <c r="C290" s="438"/>
      <c r="D290" s="438"/>
      <c r="E290" s="438"/>
      <c r="F290" s="438"/>
      <c r="G290" s="438"/>
      <c r="H290" s="438"/>
      <c r="I290" s="438"/>
      <c r="J290" s="438"/>
      <c r="K290" s="438"/>
      <c r="L290" s="438"/>
      <c r="M290" s="438"/>
      <c r="N290" s="438"/>
      <c r="O290" s="438"/>
      <c r="P290" s="438"/>
      <c r="Q290" s="438"/>
      <c r="R290" s="438"/>
      <c r="S290" s="438"/>
      <c r="T290" s="438"/>
      <c r="U290" s="438"/>
      <c r="V290" s="438"/>
      <c r="W290" s="438"/>
      <c r="X290" s="438"/>
      <c r="Y290" s="438"/>
      <c r="Z290" s="438"/>
      <c r="AA290" s="438"/>
      <c r="AB290" s="438"/>
      <c r="AC290" s="438"/>
      <c r="AD290" s="438"/>
      <c r="AE290" s="438"/>
      <c r="AF290" s="438"/>
      <c r="AG290" s="438"/>
      <c r="AH290" s="438"/>
      <c r="AI290" s="438"/>
      <c r="AJ290" s="438"/>
      <c r="AK290" s="438"/>
      <c r="AL290" s="438"/>
      <c r="AM290" s="438"/>
      <c r="AN290" s="438"/>
      <c r="AO290" s="438"/>
      <c r="AP290" s="438"/>
      <c r="AQ290" s="438"/>
      <c r="AR290" s="438"/>
      <c r="AS290" s="438"/>
      <c r="AT290" s="438"/>
      <c r="AU290" s="438"/>
      <c r="AV290" s="438"/>
      <c r="AW290" s="438"/>
      <c r="AX290" s="438" t="n">
        <v>3.23661041666667</v>
      </c>
      <c r="AY290" s="438" t="n">
        <v>3.23661041666667</v>
      </c>
      <c r="AZ290" s="438" t="n">
        <v>3.23661041666667</v>
      </c>
      <c r="BA290" s="438" t="n">
        <v>3.23661041666667</v>
      </c>
      <c r="BB290" s="438" t="n">
        <v>3.23661041666667</v>
      </c>
      <c r="BC290" s="438" t="n">
        <v>3.23661041666667</v>
      </c>
      <c r="BD290" s="438" t="n">
        <v>3.23661041666667</v>
      </c>
      <c r="BE290" s="438" t="n">
        <v>3.23661041666667</v>
      </c>
      <c r="BF290" s="438" t="n">
        <v>3.23661041666667</v>
      </c>
      <c r="BG290" s="438" t="n">
        <v>3.23661041666667</v>
      </c>
      <c r="BH290" s="438" t="n">
        <v>3.23661041666667</v>
      </c>
      <c r="BI290" s="438" t="n">
        <v>3.23661041666667</v>
      </c>
      <c r="BJ290" s="438" t="n">
        <v>3.2023875</v>
      </c>
      <c r="BK290" s="438" t="n">
        <v>3.2023875</v>
      </c>
      <c r="BL290" s="438" t="n">
        <v>3.2023875</v>
      </c>
      <c r="BM290" s="438" t="n">
        <v>3.2023875</v>
      </c>
      <c r="BN290" s="438" t="n">
        <v>3.2023875</v>
      </c>
      <c r="BO290" s="438" t="n">
        <v>3.2023875</v>
      </c>
      <c r="BP290" s="438" t="n">
        <v>3.2023875</v>
      </c>
      <c r="BQ290" s="438" t="n">
        <v>3.2023875</v>
      </c>
      <c r="BR290" s="438" t="n">
        <v>3.2023875</v>
      </c>
      <c r="BS290" s="438" t="n">
        <v>3.2023875</v>
      </c>
      <c r="BT290" s="438" t="n">
        <v>3.2023875</v>
      </c>
      <c r="BU290" s="438" t="n">
        <v>3.2023875</v>
      </c>
      <c r="BV290" s="438" t="n">
        <v>2.73661041666667</v>
      </c>
      <c r="BW290" s="438" t="n">
        <v>2.73661041666667</v>
      </c>
      <c r="BX290" s="438" t="n">
        <v>2.73661041666667</v>
      </c>
      <c r="BY290" s="438" t="n">
        <v>2.73661041666667</v>
      </c>
      <c r="BZ290" s="438" t="n">
        <v>2.73661041666667</v>
      </c>
      <c r="CA290" s="438" t="n">
        <v>2.73661041666667</v>
      </c>
      <c r="CB290" s="438" t="n">
        <v>2.73661041666667</v>
      </c>
      <c r="CC290" s="438" t="n">
        <v>2.73661041666667</v>
      </c>
      <c r="CD290" s="438" t="n">
        <v>2.73661041666667</v>
      </c>
      <c r="CE290" s="438" t="n">
        <v>2.73661041666667</v>
      </c>
      <c r="CF290" s="438" t="n">
        <v>2.73661041666667</v>
      </c>
      <c r="CG290" s="438" t="n">
        <v>2.73661041666667</v>
      </c>
      <c r="CH290" s="438" t="n">
        <v>2.43227083333333</v>
      </c>
      <c r="CI290" s="438" t="n">
        <v>2.43227083333333</v>
      </c>
      <c r="CJ290" s="438" t="n">
        <v>2.43227083333333</v>
      </c>
      <c r="CK290" s="438" t="n">
        <v>2.43227083333333</v>
      </c>
      <c r="CL290" s="438" t="n">
        <v>2.43227083333333</v>
      </c>
      <c r="CM290" s="438" t="n">
        <v>2.43227083333333</v>
      </c>
      <c r="CN290" s="438" t="n">
        <v>2.43227083333333</v>
      </c>
      <c r="CO290" s="438" t="n">
        <v>2.43227083333333</v>
      </c>
      <c r="CP290" s="438" t="n">
        <v>2.43227083333333</v>
      </c>
      <c r="CQ290" s="438" t="n">
        <v>2.43227083333333</v>
      </c>
      <c r="CR290" s="438" t="n">
        <v>2.43227083333333</v>
      </c>
      <c r="CS290" s="438" t="n">
        <v>2.43227083333333</v>
      </c>
      <c r="CT290" s="438" t="n">
        <v>2.425725</v>
      </c>
      <c r="CU290" s="438" t="n">
        <v>2.425725</v>
      </c>
      <c r="CV290" s="438" t="n">
        <v>2.425725</v>
      </c>
      <c r="CW290" s="438" t="n">
        <v>2.425725</v>
      </c>
      <c r="CX290" s="438" t="n">
        <v>2.425725</v>
      </c>
      <c r="CY290" s="438" t="n">
        <v>2.425725</v>
      </c>
      <c r="CZ290" s="438" t="n">
        <v>2.425725</v>
      </c>
      <c r="DA290" s="438" t="n">
        <v>2.425725</v>
      </c>
      <c r="DB290" s="438" t="n">
        <v>2.425725</v>
      </c>
      <c r="DC290" s="438" t="n">
        <v>2.425725</v>
      </c>
      <c r="DD290" s="438" t="n">
        <v>2.425725</v>
      </c>
      <c r="DE290" s="438" t="n">
        <v>2.425725</v>
      </c>
      <c r="DF290" s="438" t="n">
        <v>3.13984583333333</v>
      </c>
      <c r="DG290" s="438" t="n">
        <v>3.13984583333333</v>
      </c>
      <c r="DH290" s="438" t="n">
        <v>3.13984583333333</v>
      </c>
      <c r="DI290" s="438" t="n">
        <v>3.13984583333333</v>
      </c>
      <c r="DJ290" s="438" t="n">
        <v>3.13984583333333</v>
      </c>
      <c r="DK290" s="438" t="n">
        <v>3.13984583333333</v>
      </c>
      <c r="DL290" s="438" t="n">
        <v>3.13984583333333</v>
      </c>
      <c r="DM290" s="438" t="n">
        <v>3.13984583333333</v>
      </c>
      <c r="DN290" s="438" t="n">
        <v>3.13984583333333</v>
      </c>
      <c r="DO290" s="438" t="n">
        <v>3.13984583333333</v>
      </c>
      <c r="DP290" s="438" t="n">
        <v>3.13984583333333</v>
      </c>
      <c r="DQ290" s="438" t="n">
        <v>3.13984583333333</v>
      </c>
      <c r="DR290" s="438" t="n">
        <v>4.98893333333333</v>
      </c>
      <c r="DS290" s="438" t="n">
        <v>4.98893333333333</v>
      </c>
      <c r="DT290" s="438" t="n">
        <v>4.98893333333333</v>
      </c>
      <c r="DU290" s="438" t="n">
        <v>4.98893333333333</v>
      </c>
      <c r="DV290" s="438" t="n">
        <v>4.98893333333333</v>
      </c>
      <c r="DW290" s="438" t="n">
        <v>4.98893333333333</v>
      </c>
      <c r="DX290" s="438" t="n">
        <v>4.98893333333333</v>
      </c>
      <c r="DY290" s="438" t="n">
        <v>4.98893333333333</v>
      </c>
      <c r="DZ290" s="438" t="n">
        <v>4.98893333333333</v>
      </c>
      <c r="EA290" s="438" t="n">
        <v>4.98893333333333</v>
      </c>
      <c r="EB290" s="438" t="n">
        <v>4.98893333333333</v>
      </c>
      <c r="EC290" s="438" t="n">
        <v>4.98893333333333</v>
      </c>
      <c r="ED290" s="438" t="n">
        <v>5.338375</v>
      </c>
      <c r="EE290" s="438" t="n">
        <v>5.338375</v>
      </c>
      <c r="EF290" s="438" t="n">
        <v>5.338375</v>
      </c>
      <c r="EG290" s="438" t="n">
        <v>5.338375</v>
      </c>
      <c r="EH290" s="438" t="n">
        <v>5.338375</v>
      </c>
      <c r="EI290" s="438" t="n">
        <v>5.338375</v>
      </c>
      <c r="EJ290" s="438" t="n">
        <v>5.338375</v>
      </c>
      <c r="EK290" s="438" t="n">
        <v>5.338375</v>
      </c>
      <c r="EL290" s="438" t="n">
        <v>5.338375</v>
      </c>
      <c r="EM290" s="438" t="n">
        <v>5.338375</v>
      </c>
      <c r="EN290" s="438" t="n">
        <v>5.338375</v>
      </c>
      <c r="EO290" s="438" t="n">
        <v>5.338375</v>
      </c>
      <c r="EP290" s="438" t="n">
        <v>0</v>
      </c>
      <c r="EQ290" s="438" t="n">
        <v>0</v>
      </c>
      <c r="ER290" s="438" t="n">
        <v>19.096</v>
      </c>
      <c r="ES290" s="438" t="n">
        <v>0</v>
      </c>
      <c r="ET290" s="438" t="n">
        <v>0</v>
      </c>
      <c r="EU290" s="438" t="n">
        <v>18.92</v>
      </c>
      <c r="EV290" s="438" t="n">
        <v>0</v>
      </c>
      <c r="EW290" s="438" t="n">
        <v>0</v>
      </c>
      <c r="EX290" s="438" t="n">
        <v>20.328</v>
      </c>
      <c r="EY290" s="438" t="n">
        <v>0</v>
      </c>
      <c r="EZ290" s="438" t="n">
        <v>0</v>
      </c>
      <c r="FA290" s="438" t="n">
        <v>15.656</v>
      </c>
      <c r="FB290" s="438" t="n">
        <v>0</v>
      </c>
      <c r="FC290" s="438" t="n">
        <v>0</v>
      </c>
      <c r="FD290" s="438" t="n">
        <v>13.61007</v>
      </c>
      <c r="FE290" s="438" t="n">
        <v>0</v>
      </c>
      <c r="FF290" s="438" t="n">
        <v>0</v>
      </c>
      <c r="FG290" s="438" t="n">
        <v>21.27842</v>
      </c>
      <c r="FH290" s="438" t="n">
        <v>0</v>
      </c>
      <c r="FI290" s="438" t="n">
        <v>0</v>
      </c>
      <c r="FJ290" s="438" t="n">
        <v>20.6523</v>
      </c>
      <c r="FK290" s="438" t="n">
        <v>0</v>
      </c>
      <c r="FL290" s="438" t="n">
        <v>0</v>
      </c>
      <c r="FM290" s="438" t="n">
        <v>38.5542</v>
      </c>
      <c r="FN290" s="438" t="n">
        <v>0</v>
      </c>
      <c r="FO290" s="438" t="n">
        <v>0</v>
      </c>
      <c r="FP290" s="438" t="n">
        <v>27.223</v>
      </c>
      <c r="FQ290" s="438" t="n">
        <v>0</v>
      </c>
      <c r="FR290" s="438" t="n">
        <v>0</v>
      </c>
      <c r="FS290" s="438" t="n">
        <v>14.770896896</v>
      </c>
      <c r="FT290" s="438" t="n">
        <v>0</v>
      </c>
      <c r="FU290" s="438" t="n">
        <v>0</v>
      </c>
      <c r="FV290" s="438" t="n">
        <v>31.943841391</v>
      </c>
      <c r="FW290" s="438" t="n">
        <v>0</v>
      </c>
      <c r="FX290" s="438" t="n">
        <v>0</v>
      </c>
      <c r="FY290" s="438" t="n">
        <v>39.854758196</v>
      </c>
      <c r="FZ290" s="438" t="n">
        <v>0</v>
      </c>
      <c r="GA290" s="438" t="n">
        <v>0</v>
      </c>
      <c r="GB290" s="438" t="n">
        <v>27.3</v>
      </c>
      <c r="GC290" s="438" t="n">
        <v>0</v>
      </c>
      <c r="GD290" s="438" t="n">
        <v>0</v>
      </c>
      <c r="GE290" s="438" t="n">
        <v>27.3</v>
      </c>
      <c r="GF290" s="438" t="n">
        <v>0</v>
      </c>
      <c r="GG290" s="438" t="n">
        <v>0</v>
      </c>
      <c r="GH290" s="438" t="n">
        <v>34.1</v>
      </c>
      <c r="GI290" s="438" t="n">
        <v>0</v>
      </c>
      <c r="GJ290" s="438" t="n">
        <v>0</v>
      </c>
      <c r="GK290" s="438" t="n">
        <v>80</v>
      </c>
      <c r="GL290" s="438" t="n">
        <v>0</v>
      </c>
      <c r="GM290" s="438" t="n">
        <v>0</v>
      </c>
      <c r="GN290" s="438" t="n">
        <v>25.449</v>
      </c>
      <c r="GO290" s="438" t="n">
        <v>0</v>
      </c>
      <c r="GP290" s="438" t="n">
        <v>0</v>
      </c>
      <c r="GQ290" s="438" t="n">
        <v>24.451</v>
      </c>
      <c r="GR290" s="438" t="n">
        <v>0</v>
      </c>
      <c r="GS290" s="438" t="n">
        <v>0</v>
      </c>
      <c r="GT290" s="438" t="n">
        <v>28.44</v>
      </c>
      <c r="GU290" s="438" t="n">
        <v>50.9206</v>
      </c>
      <c r="GV290" s="438" t="n">
        <v>0</v>
      </c>
      <c r="GW290" s="438" t="n">
        <v>28.44</v>
      </c>
      <c r="GX290" s="438" t="n">
        <v>0</v>
      </c>
      <c r="GY290" s="438" t="n">
        <v>0</v>
      </c>
      <c r="GZ290" s="438" t="n">
        <v>28.4</v>
      </c>
      <c r="HA290" s="438" t="n">
        <v>0</v>
      </c>
      <c r="HB290" s="438" t="n">
        <v>0</v>
      </c>
      <c r="HC290" s="438" t="n">
        <v>63.0720493276258</v>
      </c>
      <c r="HD290" s="438" t="n">
        <v>12.2032994519016</v>
      </c>
      <c r="HE290" s="438" t="n">
        <v>14.8134094599311</v>
      </c>
      <c r="HF290" s="438" t="n">
        <v>6.59020267627212</v>
      </c>
      <c r="HG290" s="438" t="n">
        <v>7.96639398190531</v>
      </c>
      <c r="HH290" s="438" t="n">
        <v>41.5388901777749</v>
      </c>
      <c r="HI290" s="438" t="n">
        <v>29.0013207842569</v>
      </c>
      <c r="HJ290" s="438" t="n">
        <v>6.40844074176667E-006</v>
      </c>
      <c r="HK290" s="438" t="n">
        <v>3.95026904262158</v>
      </c>
      <c r="HL290" s="438" t="n">
        <v>8.93476039343434</v>
      </c>
      <c r="HM290" s="438" t="n">
        <v>6.87205891844524</v>
      </c>
      <c r="HN290" s="438" t="n">
        <v>32.5670055921953</v>
      </c>
      <c r="HO290" s="438" t="n">
        <v>10.4623831128208</v>
      </c>
      <c r="HP290" s="438" t="n">
        <v>20.6447707037717</v>
      </c>
      <c r="HQ290" s="438" t="n">
        <v>6.20685169573381</v>
      </c>
      <c r="HR290" s="438" t="n">
        <v>33.6547558622945</v>
      </c>
      <c r="HS290" s="438" t="n">
        <v>40.1648654169496</v>
      </c>
      <c r="HT290" s="438" t="n">
        <v>33.3022961861355</v>
      </c>
      <c r="HU290" s="438" t="n">
        <v>23.3054269110009</v>
      </c>
      <c r="HV290" s="438" t="n">
        <v>22.3693283986813</v>
      </c>
      <c r="HW290" s="438" t="n">
        <v>15.3703138694727</v>
      </c>
      <c r="HX290" s="438" t="n">
        <v>15.260357731846</v>
      </c>
      <c r="HY290" s="438" t="n">
        <v>55.0816252534602</v>
      </c>
      <c r="HZ290" s="438" t="n">
        <v>16.1017229239102</v>
      </c>
      <c r="IA290" s="438" t="n">
        <v>21.7994602933126</v>
      </c>
      <c r="IB290" s="438" t="n">
        <v>16.8735067227961</v>
      </c>
      <c r="IC290" s="438" t="n">
        <v>20.574332516946</v>
      </c>
      <c r="ID290" s="438" t="n">
        <v>13.6771607602579</v>
      </c>
      <c r="IE290" s="438" t="n">
        <v>22.9660628538698</v>
      </c>
      <c r="IF290" s="438" t="n">
        <v>25.7922583590123</v>
      </c>
      <c r="IG290" s="438" t="n">
        <v>25.5947237441566</v>
      </c>
      <c r="IH290" s="438" t="n">
        <v>18.8353021283121</v>
      </c>
      <c r="II290" s="438" t="n">
        <v>20.6934216045952</v>
      </c>
      <c r="IJ290" s="438" t="n">
        <v>18.2491025457747</v>
      </c>
      <c r="IK290" s="438" t="n">
        <v>12.5474931050496</v>
      </c>
      <c r="IL290" s="438" t="n">
        <v>24.6370155919213</v>
      </c>
      <c r="IM290" s="439" t="n">
        <v>20.5933175817111</v>
      </c>
      <c r="IN290" s="438" t="n">
        <v>13.39320956695</v>
      </c>
      <c r="IO290" s="438" t="n">
        <v>19.0148738586271</v>
      </c>
      <c r="IP290" s="438" t="n">
        <v>15.9619165744229</v>
      </c>
      <c r="IQ290" s="438" t="n">
        <v>2.76684824464987</v>
      </c>
      <c r="IR290" s="438" t="n">
        <v>28.8569313125142</v>
      </c>
      <c r="IS290" s="438" t="n">
        <v>16.746220442836</v>
      </c>
      <c r="IT290" s="438" t="n">
        <v>9.5322054394375</v>
      </c>
      <c r="IU290" s="438" t="n">
        <v>11.4993919376166</v>
      </c>
      <c r="IV290" s="438" t="n">
        <v>15.0684026229459</v>
      </c>
      <c r="IW290" s="438" t="n">
        <v>10.864885881362</v>
      </c>
      <c r="IX290" s="438" t="n">
        <v>19.2976435620435</v>
      </c>
      <c r="IY290" s="440" t="n">
        <v>5.93747055659446</v>
      </c>
      <c r="IZ290" s="438" t="n">
        <v>4.56897226004923</v>
      </c>
      <c r="JA290" s="438" t="n">
        <v>1.99764945895891</v>
      </c>
      <c r="JB290" s="438" t="n">
        <v>19.8578293557104</v>
      </c>
      <c r="JC290" s="438" t="n">
        <v>3.02548445328942</v>
      </c>
      <c r="JD290" s="438" t="n">
        <v>0</v>
      </c>
      <c r="JE290" s="438" t="n">
        <v>0</v>
      </c>
      <c r="JF290" s="438" t="n">
        <v>15.873335992</v>
      </c>
      <c r="JG290" s="438" t="n">
        <v>0</v>
      </c>
      <c r="JH290" s="438" t="n">
        <v>0</v>
      </c>
      <c r="JI290" s="438" t="n">
        <v>12.1687130681974</v>
      </c>
      <c r="JJ290" s="438" t="n">
        <v>0</v>
      </c>
      <c r="JK290" s="440" t="n">
        <v>0</v>
      </c>
      <c r="JL290" s="438" t="n">
        <v>12.0430329866918</v>
      </c>
      <c r="JM290" s="438" t="n">
        <v>11.5814173833977</v>
      </c>
      <c r="JN290" s="438" t="n">
        <v>18.9530496299105</v>
      </c>
      <c r="JO290" s="438" t="n">
        <v>9.21291217947192</v>
      </c>
      <c r="JP290" s="438" t="n">
        <v>18.6664730333563</v>
      </c>
      <c r="JQ290" s="438" t="n">
        <v>14.6981147871718</v>
      </c>
      <c r="JR290" s="438" t="n">
        <v>7.73437155770356</v>
      </c>
      <c r="JS290" s="438" t="n">
        <v>12.5447010096955</v>
      </c>
      <c r="JT290" s="438" t="n">
        <v>21.4984274326009</v>
      </c>
      <c r="JU290" s="438" t="n">
        <v>3.52173981952297</v>
      </c>
      <c r="JV290" s="438" t="n">
        <v>8.08501670528502</v>
      </c>
      <c r="JW290" s="440" t="n">
        <v>30.170743475192</v>
      </c>
      <c r="JX290" s="438" t="n">
        <v>15.6763770722549</v>
      </c>
      <c r="JY290" s="438" t="n">
        <v>16.2807765776801</v>
      </c>
      <c r="JZ290" s="438" t="n">
        <v>31.957153649935</v>
      </c>
      <c r="KA290" s="438" t="n">
        <v>25.6899251049306</v>
      </c>
      <c r="KB290" s="438" t="n">
        <v>6.238642488411</v>
      </c>
      <c r="KC290" s="438" t="n">
        <v>31.957153649935</v>
      </c>
      <c r="KD290" s="438" t="n">
        <v>11.7723559690916</v>
      </c>
      <c r="KE290" s="438" t="n">
        <v>14.5465198934612</v>
      </c>
      <c r="KF290" s="438" t="n">
        <v>26.3188758628179</v>
      </c>
      <c r="KG290" s="438" t="n">
        <v>17.0452945267856</v>
      </c>
      <c r="KH290" s="438" t="n">
        <v>9.27358133591627</v>
      </c>
      <c r="KI290" s="439" t="n">
        <v>26.3188758629505</v>
      </c>
      <c r="KJ290" s="447" t="n">
        <v>13.3559190746142</v>
      </c>
      <c r="KK290" s="447" t="n">
        <v>19.1203408746142</v>
      </c>
      <c r="KL290" s="447" t="n">
        <v>32.4762599495915</v>
      </c>
      <c r="KM290" s="447" t="n">
        <v>17.1410122614632</v>
      </c>
      <c r="KN290" s="447" t="n">
        <v>19.3804574819366</v>
      </c>
      <c r="KO290" s="447" t="n">
        <v>28.4262599495915</v>
      </c>
      <c r="KP290" s="447" t="n">
        <v>18.5747777220875</v>
      </c>
      <c r="KQ290" s="447" t="n">
        <v>22.8875520554958</v>
      </c>
      <c r="KR290" s="447" t="n">
        <v>23.4853999154081</v>
      </c>
      <c r="KS290" s="447" t="n">
        <v>17.0949778852699</v>
      </c>
      <c r="KT290" s="447" t="n">
        <v>25.711020665682</v>
      </c>
      <c r="KU290" s="447" t="n">
        <v>22.1738648464957</v>
      </c>
      <c r="KV290" s="447" t="n">
        <v>18.0164689524813</v>
      </c>
      <c r="KW290" s="447" t="n">
        <v>22.0381608494176</v>
      </c>
      <c r="KX290" s="447" t="n">
        <v>29.3327746126609</v>
      </c>
      <c r="KY290" s="447" t="n">
        <v>20.3100404812092</v>
      </c>
      <c r="KZ290" s="447" t="n">
        <v>24.5969899629321</v>
      </c>
      <c r="LA290" s="447" t="n">
        <v>24.4803739704186</v>
      </c>
      <c r="LB290" s="447" t="n">
        <v>26.0973223375467</v>
      </c>
      <c r="LC290" s="447" t="n">
        <v>26.0973223375467</v>
      </c>
      <c r="LD290" s="447" t="n">
        <v>27.4829870695467</v>
      </c>
      <c r="LE290" s="447" t="n">
        <v>24.8775494192134</v>
      </c>
      <c r="LF290" s="447" t="n">
        <v>26.5407833682134</v>
      </c>
      <c r="LG290" s="447" t="n">
        <v>24.8775494192134</v>
      </c>
      <c r="LH290" s="447" t="n">
        <v>25.5244347171985</v>
      </c>
      <c r="LI290" s="447" t="n">
        <v>25.5244347171985</v>
      </c>
      <c r="LJ290" s="447" t="n">
        <v>25.5244347171985</v>
      </c>
      <c r="LK290" s="447" t="n">
        <v>34.5239053755631</v>
      </c>
      <c r="LL290" s="447" t="n">
        <v>34.5239053755631</v>
      </c>
      <c r="LM290" s="447" t="n">
        <v>34.5239053755631</v>
      </c>
      <c r="LN290" s="447" t="n">
        <v>32.8180742082259</v>
      </c>
      <c r="LO290" s="447" t="n">
        <v>32.8180742082259</v>
      </c>
      <c r="LP290" s="447" t="n">
        <v>32.8180742082259</v>
      </c>
      <c r="LQ290" s="447" t="n">
        <v>32.8180742082259</v>
      </c>
      <c r="LR290" s="447" t="n">
        <v>32.8180742082259</v>
      </c>
      <c r="LS290" s="447" t="n">
        <v>32.8180742082259</v>
      </c>
      <c r="LT290" s="447" t="n">
        <v>31.0326441574929</v>
      </c>
      <c r="LU290" s="447" t="n">
        <v>31.0326441574929</v>
      </c>
      <c r="LV290" s="447" t="n">
        <v>31.0326441574929</v>
      </c>
      <c r="LW290" s="447" t="n">
        <v>31.0326441574929</v>
      </c>
      <c r="LX290" s="447" t="n">
        <v>31.0326441574929</v>
      </c>
      <c r="LY290" s="447" t="n">
        <v>31.0326441574929</v>
      </c>
      <c r="LZ290" s="443"/>
      <c r="MA290" s="443"/>
      <c r="MB290" s="443"/>
      <c r="MC290" s="443"/>
      <c r="MD290" s="51"/>
      <c r="ME290" s="51"/>
      <c r="MF290" s="51"/>
      <c r="MG290" s="447"/>
      <c r="MH290" s="447"/>
      <c r="MI290" s="447"/>
      <c r="MJ290" s="447"/>
      <c r="MK290" s="447"/>
      <c r="ML290" s="447"/>
      <c r="MM290" s="447"/>
      <c r="MN290" s="447"/>
      <c r="MO290" s="447"/>
      <c r="MP290" s="447"/>
      <c r="MQ290" s="447"/>
      <c r="MR290" s="447"/>
      <c r="MS290" s="447"/>
      <c r="MT290" s="447"/>
      <c r="MU290" s="447"/>
      <c r="MV290" s="447"/>
      <c r="MW290" s="447"/>
    </row>
    <row r="291" customFormat="false" ht="15.75" hidden="false" customHeight="false" outlineLevel="0" collapsed="false">
      <c r="A291" s="449" t="s">
        <v>716</v>
      </c>
      <c r="B291" s="438"/>
      <c r="C291" s="438"/>
      <c r="D291" s="438"/>
      <c r="E291" s="438"/>
      <c r="F291" s="438"/>
      <c r="G291" s="438"/>
      <c r="H291" s="438"/>
      <c r="I291" s="438"/>
      <c r="J291" s="438"/>
      <c r="K291" s="438"/>
      <c r="L291" s="438"/>
      <c r="M291" s="438"/>
      <c r="N291" s="438"/>
      <c r="O291" s="438"/>
      <c r="P291" s="438"/>
      <c r="Q291" s="438"/>
      <c r="R291" s="438"/>
      <c r="S291" s="438"/>
      <c r="T291" s="438"/>
      <c r="U291" s="438"/>
      <c r="V291" s="438"/>
      <c r="W291" s="438"/>
      <c r="X291" s="438"/>
      <c r="Y291" s="438"/>
      <c r="Z291" s="438"/>
      <c r="AA291" s="438"/>
      <c r="AB291" s="438"/>
      <c r="AC291" s="438"/>
      <c r="AD291" s="438"/>
      <c r="AE291" s="438"/>
      <c r="AF291" s="438"/>
      <c r="AG291" s="438"/>
      <c r="AH291" s="438"/>
      <c r="AI291" s="438"/>
      <c r="AJ291" s="438"/>
      <c r="AK291" s="438"/>
      <c r="AL291" s="438"/>
      <c r="AM291" s="438"/>
      <c r="AN291" s="438"/>
      <c r="AO291" s="438"/>
      <c r="AP291" s="438"/>
      <c r="AQ291" s="438"/>
      <c r="AR291" s="438"/>
      <c r="AS291" s="438"/>
      <c r="AT291" s="438"/>
      <c r="AU291" s="438"/>
      <c r="AV291" s="438"/>
      <c r="AW291" s="438"/>
      <c r="AX291" s="438" t="n">
        <v>12.2521174190417</v>
      </c>
      <c r="AY291" s="438" t="n">
        <v>12.2521174190417</v>
      </c>
      <c r="AZ291" s="438" t="n">
        <v>12.2521174190417</v>
      </c>
      <c r="BA291" s="438" t="n">
        <v>12.2521174190417</v>
      </c>
      <c r="BB291" s="438" t="n">
        <v>12.2521174190417</v>
      </c>
      <c r="BC291" s="438" t="n">
        <v>12.2521174190417</v>
      </c>
      <c r="BD291" s="438" t="n">
        <v>12.2521174190417</v>
      </c>
      <c r="BE291" s="438" t="n">
        <v>12.2521174190417</v>
      </c>
      <c r="BF291" s="438" t="n">
        <v>12.2521174190417</v>
      </c>
      <c r="BG291" s="438" t="n">
        <v>12.2521174190417</v>
      </c>
      <c r="BH291" s="438" t="n">
        <v>12.2521174190417</v>
      </c>
      <c r="BI291" s="438" t="n">
        <v>12.2521174190417</v>
      </c>
      <c r="BJ291" s="438" t="n">
        <v>12.9838889178542</v>
      </c>
      <c r="BK291" s="438" t="n">
        <v>12.9838889178542</v>
      </c>
      <c r="BL291" s="438" t="n">
        <v>12.9838889178542</v>
      </c>
      <c r="BM291" s="438" t="n">
        <v>12.9838889178542</v>
      </c>
      <c r="BN291" s="438" t="n">
        <v>12.9838889178542</v>
      </c>
      <c r="BO291" s="438" t="n">
        <v>12.9838889178542</v>
      </c>
      <c r="BP291" s="438" t="n">
        <v>12.9838889178542</v>
      </c>
      <c r="BQ291" s="438" t="n">
        <v>12.9838889178542</v>
      </c>
      <c r="BR291" s="438" t="n">
        <v>12.9838889178542</v>
      </c>
      <c r="BS291" s="438" t="n">
        <v>12.9838889178542</v>
      </c>
      <c r="BT291" s="438" t="n">
        <v>12.9838889178542</v>
      </c>
      <c r="BU291" s="438" t="n">
        <v>12.9838889178542</v>
      </c>
      <c r="BV291" s="438" t="n">
        <v>14.0136166666667</v>
      </c>
      <c r="BW291" s="438" t="n">
        <v>14.0136166666667</v>
      </c>
      <c r="BX291" s="438" t="n">
        <v>14.0136166666667</v>
      </c>
      <c r="BY291" s="438" t="n">
        <v>14.0136166666667</v>
      </c>
      <c r="BZ291" s="438" t="n">
        <v>14.0136166666667</v>
      </c>
      <c r="CA291" s="438" t="n">
        <v>14.0136166666667</v>
      </c>
      <c r="CB291" s="438" t="n">
        <v>14.0136166666667</v>
      </c>
      <c r="CC291" s="438" t="n">
        <v>14.0136166666667</v>
      </c>
      <c r="CD291" s="438" t="n">
        <v>14.0136166666667</v>
      </c>
      <c r="CE291" s="438" t="n">
        <v>14.0136166666667</v>
      </c>
      <c r="CF291" s="438" t="n">
        <v>14.0136166666667</v>
      </c>
      <c r="CG291" s="438" t="n">
        <v>14.0136166666667</v>
      </c>
      <c r="CH291" s="438" t="n">
        <v>15.94325625</v>
      </c>
      <c r="CI291" s="438" t="n">
        <v>15.94325625</v>
      </c>
      <c r="CJ291" s="438" t="n">
        <v>15.94325625</v>
      </c>
      <c r="CK291" s="438" t="n">
        <v>15.94325625</v>
      </c>
      <c r="CL291" s="438" t="n">
        <v>15.94325625</v>
      </c>
      <c r="CM291" s="438" t="n">
        <v>15.94325625</v>
      </c>
      <c r="CN291" s="438" t="n">
        <v>15.94325625</v>
      </c>
      <c r="CO291" s="438" t="n">
        <v>15.94325625</v>
      </c>
      <c r="CP291" s="438" t="n">
        <v>15.94325625</v>
      </c>
      <c r="CQ291" s="438" t="n">
        <v>15.94325625</v>
      </c>
      <c r="CR291" s="438" t="n">
        <v>15.94325625</v>
      </c>
      <c r="CS291" s="438" t="n">
        <v>15.94325625</v>
      </c>
      <c r="CT291" s="438" t="n">
        <v>18.5122641666667</v>
      </c>
      <c r="CU291" s="438" t="n">
        <v>18.5122641666667</v>
      </c>
      <c r="CV291" s="438" t="n">
        <v>18.5122641666667</v>
      </c>
      <c r="CW291" s="438" t="n">
        <v>18.5122641666667</v>
      </c>
      <c r="CX291" s="438" t="n">
        <v>18.5122641666667</v>
      </c>
      <c r="CY291" s="438" t="n">
        <v>18.5122641666667</v>
      </c>
      <c r="CZ291" s="438" t="n">
        <v>18.5122641666667</v>
      </c>
      <c r="DA291" s="438" t="n">
        <v>18.5122641666667</v>
      </c>
      <c r="DB291" s="438" t="n">
        <v>18.5122641666667</v>
      </c>
      <c r="DC291" s="438" t="n">
        <v>18.5122641666667</v>
      </c>
      <c r="DD291" s="438" t="n">
        <v>18.5122641666667</v>
      </c>
      <c r="DE291" s="438" t="n">
        <v>18.5122641666667</v>
      </c>
      <c r="DF291" s="438" t="n">
        <v>22.531523893229</v>
      </c>
      <c r="DG291" s="438" t="n">
        <v>22.531523893229</v>
      </c>
      <c r="DH291" s="438" t="n">
        <v>22.531523893229</v>
      </c>
      <c r="DI291" s="438" t="n">
        <v>22.531523893229</v>
      </c>
      <c r="DJ291" s="438" t="n">
        <v>22.531523893229</v>
      </c>
      <c r="DK291" s="438" t="n">
        <v>22.531523893229</v>
      </c>
      <c r="DL291" s="438" t="n">
        <v>22.531523893229</v>
      </c>
      <c r="DM291" s="438" t="n">
        <v>22.531523893229</v>
      </c>
      <c r="DN291" s="438" t="n">
        <v>22.531523893229</v>
      </c>
      <c r="DO291" s="438" t="n">
        <v>22.531523893229</v>
      </c>
      <c r="DP291" s="438" t="n">
        <v>22.531523893229</v>
      </c>
      <c r="DQ291" s="438" t="n">
        <v>22.531523893229</v>
      </c>
      <c r="DR291" s="438" t="n">
        <v>27.4819474136038</v>
      </c>
      <c r="DS291" s="438" t="n">
        <v>27.4819474136038</v>
      </c>
      <c r="DT291" s="438" t="n">
        <v>27.4819474136038</v>
      </c>
      <c r="DU291" s="438" t="n">
        <v>27.4819474136038</v>
      </c>
      <c r="DV291" s="438" t="n">
        <v>27.4819474136038</v>
      </c>
      <c r="DW291" s="438" t="n">
        <v>27.4819474136038</v>
      </c>
      <c r="DX291" s="438" t="n">
        <v>27.4819474136038</v>
      </c>
      <c r="DY291" s="438" t="n">
        <v>27.4819474136038</v>
      </c>
      <c r="DZ291" s="438" t="n">
        <v>27.4819474136038</v>
      </c>
      <c r="EA291" s="438" t="n">
        <v>27.4819474136038</v>
      </c>
      <c r="EB291" s="438" t="n">
        <v>27.4819474136038</v>
      </c>
      <c r="EC291" s="438" t="n">
        <v>27.4819474136038</v>
      </c>
      <c r="ED291" s="438" t="n">
        <v>32.2506168537081</v>
      </c>
      <c r="EE291" s="438" t="n">
        <v>32.2506168537081</v>
      </c>
      <c r="EF291" s="438" t="n">
        <v>32.2506168537081</v>
      </c>
      <c r="EG291" s="438" t="n">
        <v>32.2506168537081</v>
      </c>
      <c r="EH291" s="438" t="n">
        <v>32.2506168537081</v>
      </c>
      <c r="EI291" s="438" t="n">
        <v>32.2506168537081</v>
      </c>
      <c r="EJ291" s="438" t="n">
        <v>32.2506168537081</v>
      </c>
      <c r="EK291" s="438" t="n">
        <v>32.2506168537081</v>
      </c>
      <c r="EL291" s="438" t="n">
        <v>32.2506168537081</v>
      </c>
      <c r="EM291" s="438" t="n">
        <v>32.2506168537081</v>
      </c>
      <c r="EN291" s="438" t="n">
        <v>32.2506168537081</v>
      </c>
      <c r="EO291" s="438" t="n">
        <v>32.2506168537081</v>
      </c>
      <c r="EP291" s="438" t="n">
        <v>31.1138461879041</v>
      </c>
      <c r="EQ291" s="438" t="n">
        <v>33.92924003372</v>
      </c>
      <c r="ER291" s="438" t="n">
        <v>51.1904625170325</v>
      </c>
      <c r="ES291" s="438" t="n">
        <v>40.2680118691283</v>
      </c>
      <c r="ET291" s="438" t="n">
        <v>24.212936727898</v>
      </c>
      <c r="EU291" s="438" t="n">
        <v>45.1799570227259</v>
      </c>
      <c r="EV291" s="438" t="n">
        <v>55.8103188453263</v>
      </c>
      <c r="EW291" s="438" t="n">
        <v>32.4045583268496</v>
      </c>
      <c r="EX291" s="438" t="n">
        <v>56.868435660884</v>
      </c>
      <c r="EY291" s="438" t="n">
        <v>40.11477864274</v>
      </c>
      <c r="EZ291" s="438" t="n">
        <v>31.1854328961</v>
      </c>
      <c r="FA291" s="438" t="n">
        <v>48.46499293008</v>
      </c>
      <c r="FB291" s="438" t="n">
        <v>37.5999480093916</v>
      </c>
      <c r="FC291" s="438" t="n">
        <v>34.8765040993427</v>
      </c>
      <c r="FD291" s="438" t="n">
        <v>54.602413516725</v>
      </c>
      <c r="FE291" s="438" t="n">
        <v>61.171064788264</v>
      </c>
      <c r="FF291" s="438" t="n">
        <v>33.0910630656555</v>
      </c>
      <c r="FG291" s="438" t="n">
        <v>49.348105392392</v>
      </c>
      <c r="FH291" s="438" t="n">
        <v>60.21829884035</v>
      </c>
      <c r="FI291" s="438" t="n">
        <v>44.479926035408</v>
      </c>
      <c r="FJ291" s="438" t="n">
        <v>71.8098467676048</v>
      </c>
      <c r="FK291" s="438" t="n">
        <v>88.1181804555734</v>
      </c>
      <c r="FL291" s="438" t="n">
        <v>30.6191103237894</v>
      </c>
      <c r="FM291" s="438" t="n">
        <v>83.810174073707</v>
      </c>
      <c r="FN291" s="438" t="n">
        <v>49.265808352</v>
      </c>
      <c r="FO291" s="438" t="n">
        <v>36.787428904</v>
      </c>
      <c r="FP291" s="438" t="n">
        <v>100.839280293</v>
      </c>
      <c r="FQ291" s="438" t="n">
        <v>61.970627679</v>
      </c>
      <c r="FR291" s="438" t="n">
        <v>42.03739914</v>
      </c>
      <c r="FS291" s="438" t="n">
        <v>58.600805208</v>
      </c>
      <c r="FT291" s="438" t="n">
        <v>46.727141095</v>
      </c>
      <c r="FU291" s="438" t="n">
        <v>45.19698345</v>
      </c>
      <c r="FV291" s="438" t="n">
        <v>100.949345492</v>
      </c>
      <c r="FW291" s="438" t="n">
        <v>73.751512685</v>
      </c>
      <c r="FX291" s="438" t="n">
        <v>52.546027526</v>
      </c>
      <c r="FY291" s="438" t="n">
        <v>85.616203754</v>
      </c>
      <c r="FZ291" s="438" t="n">
        <v>66.29906742926</v>
      </c>
      <c r="GA291" s="438" t="n">
        <v>40.59301909806</v>
      </c>
      <c r="GB291" s="438" t="n">
        <v>84.8166240143272</v>
      </c>
      <c r="GC291" s="438" t="n">
        <v>67.16111286912</v>
      </c>
      <c r="GD291" s="438" t="n">
        <v>65.593571150348</v>
      </c>
      <c r="GE291" s="438" t="n">
        <v>76.9300574210656</v>
      </c>
      <c r="GF291" s="438" t="n">
        <v>52.34654971724</v>
      </c>
      <c r="GG291" s="438" t="n">
        <v>75.53956106288</v>
      </c>
      <c r="GH291" s="438" t="n">
        <v>99.26131090755</v>
      </c>
      <c r="GI291" s="438" t="n">
        <v>76.39807465008</v>
      </c>
      <c r="GJ291" s="438" t="n">
        <v>56.4137959729008</v>
      </c>
      <c r="GK291" s="438" t="n">
        <v>118.014291518368</v>
      </c>
      <c r="GL291" s="438" t="n">
        <v>64.438460128</v>
      </c>
      <c r="GM291" s="438" t="n">
        <v>45.758440004</v>
      </c>
      <c r="GN291" s="438" t="n">
        <v>132.035700073</v>
      </c>
      <c r="GO291" s="438" t="n">
        <v>86.553274928</v>
      </c>
      <c r="GP291" s="438" t="n">
        <v>94.541698818</v>
      </c>
      <c r="GQ291" s="438" t="n">
        <v>83.437803747</v>
      </c>
      <c r="GR291" s="438" t="n">
        <v>50.160957435</v>
      </c>
      <c r="GS291" s="438" t="n">
        <v>85.418576401</v>
      </c>
      <c r="GT291" s="438" t="n">
        <v>80.972930941</v>
      </c>
      <c r="GU291" s="438" t="n">
        <v>92.23602788282</v>
      </c>
      <c r="GV291" s="438" t="n">
        <v>67.167033942</v>
      </c>
      <c r="GW291" s="438" t="n">
        <v>120.089135438</v>
      </c>
      <c r="GX291" s="438" t="n">
        <v>85.73133392489</v>
      </c>
      <c r="GY291" s="438" t="n">
        <v>59.49613613348</v>
      </c>
      <c r="GZ291" s="438" t="n">
        <v>131.364134435</v>
      </c>
      <c r="HA291" s="438" t="n">
        <v>111.25802</v>
      </c>
      <c r="HB291" s="438" t="n">
        <v>111.82221942385</v>
      </c>
      <c r="HC291" s="438" t="n">
        <v>114.05307858658</v>
      </c>
      <c r="HD291" s="438" t="n">
        <v>73.7281</v>
      </c>
      <c r="HE291" s="438" t="n">
        <v>68.4678</v>
      </c>
      <c r="HF291" s="438" t="n">
        <v>136.5474</v>
      </c>
      <c r="HG291" s="438" t="n">
        <v>121.918295813</v>
      </c>
      <c r="HH291" s="438" t="n">
        <v>72.599040844</v>
      </c>
      <c r="HI291" s="438" t="n">
        <v>41.273675468</v>
      </c>
      <c r="HJ291" s="438" t="n">
        <v>80.0553690740344</v>
      </c>
      <c r="HK291" s="438" t="n">
        <v>80.2589890396456</v>
      </c>
      <c r="HL291" s="438" t="n">
        <v>59.3033050912469</v>
      </c>
      <c r="HM291" s="438" t="n">
        <v>127.349074550784</v>
      </c>
      <c r="HN291" s="438" t="n">
        <v>202.615597976214</v>
      </c>
      <c r="HO291" s="438" t="n">
        <v>62.5952203204415</v>
      </c>
      <c r="HP291" s="438" t="n">
        <v>75.3980480429794</v>
      </c>
      <c r="HQ291" s="438" t="n">
        <v>116.413915448558</v>
      </c>
      <c r="HR291" s="438" t="n">
        <v>108.061891988951</v>
      </c>
      <c r="HS291" s="438" t="n">
        <v>184.533823443325</v>
      </c>
      <c r="HT291" s="438" t="n">
        <v>114.239562396097</v>
      </c>
      <c r="HU291" s="438" t="n">
        <v>88.6210544609074</v>
      </c>
      <c r="HV291" s="438" t="n">
        <v>156.076662780877</v>
      </c>
      <c r="HW291" s="438" t="n">
        <v>98.0198196000309</v>
      </c>
      <c r="HX291" s="438" t="n">
        <v>114.942516405014</v>
      </c>
      <c r="HY291" s="438" t="n">
        <v>195.034690615575</v>
      </c>
      <c r="HZ291" s="438" t="n">
        <v>164.440633152946</v>
      </c>
      <c r="IA291" s="438" t="n">
        <v>125.677803546979</v>
      </c>
      <c r="IB291" s="438" t="n">
        <v>129.359750129208</v>
      </c>
      <c r="IC291" s="438" t="n">
        <v>122.087686753112</v>
      </c>
      <c r="ID291" s="438" t="n">
        <v>153.647298462005</v>
      </c>
      <c r="IE291" s="438" t="n">
        <v>138.776396441564</v>
      </c>
      <c r="IF291" s="438" t="n">
        <v>122.094862378896</v>
      </c>
      <c r="IG291" s="438" t="n">
        <v>122.830162782472</v>
      </c>
      <c r="IH291" s="438" t="n">
        <v>143.171806627029</v>
      </c>
      <c r="II291" s="438" t="n">
        <v>115.581508705659</v>
      </c>
      <c r="IJ291" s="438" t="n">
        <v>165.38609906588</v>
      </c>
      <c r="IK291" s="438" t="n">
        <v>196.190773854584</v>
      </c>
      <c r="IL291" s="438" t="n">
        <v>158.79279628529</v>
      </c>
      <c r="IM291" s="439" t="n">
        <v>106.202654758489</v>
      </c>
      <c r="IN291" s="438" t="n">
        <v>125.903920731188</v>
      </c>
      <c r="IO291" s="438" t="n">
        <v>137.780281524603</v>
      </c>
      <c r="IP291" s="438" t="n">
        <v>140.25951327045</v>
      </c>
      <c r="IQ291" s="438" t="n">
        <v>181.031134578106</v>
      </c>
      <c r="IR291" s="438" t="n">
        <v>133.591075037256</v>
      </c>
      <c r="IS291" s="438" t="n">
        <v>124.997973517726</v>
      </c>
      <c r="IT291" s="438" t="n">
        <v>200.577869629643</v>
      </c>
      <c r="IU291" s="438" t="n">
        <v>120.352952294314</v>
      </c>
      <c r="IV291" s="438" t="n">
        <v>137.939842026433</v>
      </c>
      <c r="IW291" s="438" t="n">
        <v>193.910717061692</v>
      </c>
      <c r="IX291" s="438" t="n">
        <v>156.464179281023</v>
      </c>
      <c r="IY291" s="440" t="n">
        <v>101.830024269942</v>
      </c>
      <c r="IZ291" s="438" t="n">
        <v>131.4648781937</v>
      </c>
      <c r="JA291" s="438" t="n">
        <v>158.156344575874</v>
      </c>
      <c r="JB291" s="438" t="n">
        <v>132.709202966487</v>
      </c>
      <c r="JC291" s="438" t="n">
        <v>183.79972800607</v>
      </c>
      <c r="JD291" s="438" t="n">
        <v>136.220930619314</v>
      </c>
      <c r="JE291" s="438" t="n">
        <v>117.438477848316</v>
      </c>
      <c r="JF291" s="438" t="n">
        <v>216.95460047102</v>
      </c>
      <c r="JG291" s="438" t="n">
        <v>121.461806423707</v>
      </c>
      <c r="JH291" s="438" t="n">
        <v>116.255645820391</v>
      </c>
      <c r="JI291" s="438" t="n">
        <v>230.83955515591</v>
      </c>
      <c r="JJ291" s="438" t="n">
        <v>171.538389695199</v>
      </c>
      <c r="JK291" s="440" t="n">
        <v>151.243179082134</v>
      </c>
      <c r="JL291" s="438" t="n">
        <v>168.05316746413</v>
      </c>
      <c r="JM291" s="438" t="n">
        <v>190.280261699302</v>
      </c>
      <c r="JN291" s="438" t="n">
        <v>200.749872641385</v>
      </c>
      <c r="JO291" s="438" t="n">
        <v>201.975936838568</v>
      </c>
      <c r="JP291" s="438" t="n">
        <v>170.271683080785</v>
      </c>
      <c r="JQ291" s="438" t="n">
        <v>161.042379981717</v>
      </c>
      <c r="JR291" s="438" t="n">
        <v>211.653168685455</v>
      </c>
      <c r="JS291" s="438" t="n">
        <v>144.194035326546</v>
      </c>
      <c r="JT291" s="438" t="n">
        <v>200.398905562801</v>
      </c>
      <c r="JU291" s="438" t="n">
        <v>180.822044854027</v>
      </c>
      <c r="JV291" s="438" t="n">
        <v>191.509246665793</v>
      </c>
      <c r="JW291" s="440" t="n">
        <v>141.022533824974</v>
      </c>
      <c r="JX291" s="438" t="n">
        <v>167.755082045638</v>
      </c>
      <c r="JY291" s="438" t="n">
        <v>185.824564517541</v>
      </c>
      <c r="JZ291" s="438" t="n">
        <v>203.140028641475</v>
      </c>
      <c r="KA291" s="438" t="n">
        <v>234.802902972427</v>
      </c>
      <c r="KB291" s="438" t="n">
        <v>201.540399097149</v>
      </c>
      <c r="KC291" s="438" t="n">
        <v>231.29813989039</v>
      </c>
      <c r="KD291" s="438" t="n">
        <v>201.855949686234</v>
      </c>
      <c r="KE291" s="438" t="n">
        <v>182.422162385211</v>
      </c>
      <c r="KF291" s="438" t="n">
        <v>256.930092122448</v>
      </c>
      <c r="KG291" s="438" t="n">
        <v>282.567035859694</v>
      </c>
      <c r="KH291" s="438" t="n">
        <v>246.707768516666</v>
      </c>
      <c r="KI291" s="439" t="n">
        <v>216.793768711118</v>
      </c>
      <c r="KJ291" s="445" t="n">
        <v>209.255483684311</v>
      </c>
      <c r="KK291" s="445" t="n">
        <v>238.795537922229</v>
      </c>
      <c r="KL291" s="445" t="n">
        <v>241.188184080516</v>
      </c>
      <c r="KM291" s="445" t="n">
        <v>312.830202610307</v>
      </c>
      <c r="KN291" s="445" t="n">
        <v>254.707707744154</v>
      </c>
      <c r="KO291" s="445" t="n">
        <v>250.592611000319</v>
      </c>
      <c r="KP291" s="445" t="n">
        <v>230.877793674219</v>
      </c>
      <c r="KQ291" s="445" t="n">
        <v>253.873780645703</v>
      </c>
      <c r="KR291" s="445" t="n">
        <v>245.226048814292</v>
      </c>
      <c r="KS291" s="445" t="n">
        <v>232.122074339158</v>
      </c>
      <c r="KT291" s="445" t="n">
        <v>370.10029672033</v>
      </c>
      <c r="KU291" s="445" t="n">
        <v>208.307317390888</v>
      </c>
      <c r="KV291" s="445" t="n">
        <v>397.232729913735</v>
      </c>
      <c r="KW291" s="445" t="n">
        <v>248.741189372624</v>
      </c>
      <c r="KX291" s="445" t="n">
        <v>292.600000513974</v>
      </c>
      <c r="KY291" s="445" t="n">
        <v>218.124034175703</v>
      </c>
      <c r="KZ291" s="445" t="n">
        <v>283.428384893926</v>
      </c>
      <c r="LA291" s="445" t="n">
        <v>297.36668471871</v>
      </c>
      <c r="LB291" s="445" t="n">
        <v>244.045350560484</v>
      </c>
      <c r="LC291" s="445" t="n">
        <v>252.479019728968</v>
      </c>
      <c r="LD291" s="445" t="n">
        <v>288.279621185528</v>
      </c>
      <c r="LE291" s="445" t="n">
        <v>265.272956218832</v>
      </c>
      <c r="LF291" s="445" t="n">
        <v>396.842722480917</v>
      </c>
      <c r="LG291" s="445" t="n">
        <v>226.316788495031</v>
      </c>
      <c r="LH291" s="445" t="n">
        <v>233.135426811285</v>
      </c>
      <c r="LI291" s="445" t="n">
        <v>255.732017778239</v>
      </c>
      <c r="LJ291" s="445" t="n">
        <v>394.992906204661</v>
      </c>
      <c r="LK291" s="445" t="n">
        <v>330.406355204699</v>
      </c>
      <c r="LL291" s="445" t="n">
        <v>292.885925740513</v>
      </c>
      <c r="LM291" s="445" t="n">
        <v>341.423874183238</v>
      </c>
      <c r="LN291" s="445" t="n">
        <v>350.232358934892</v>
      </c>
      <c r="LO291" s="445" t="n">
        <v>364.109428902994</v>
      </c>
      <c r="LP291" s="445" t="n">
        <v>337.406810293345</v>
      </c>
      <c r="LQ291" s="445" t="n">
        <v>361.699331426944</v>
      </c>
      <c r="LR291" s="445" t="n">
        <v>383.562446369988</v>
      </c>
      <c r="LS291" s="445" t="n">
        <v>372.214335893431</v>
      </c>
      <c r="LT291" s="445" t="n">
        <v>348.185713746694</v>
      </c>
      <c r="LU291" s="445" t="n">
        <v>444.951848856409</v>
      </c>
      <c r="LV291" s="445" t="n">
        <v>446.796616765457</v>
      </c>
      <c r="LW291" s="445" t="n">
        <v>309.981821114751</v>
      </c>
      <c r="LX291" s="445" t="n">
        <v>324.138763448055</v>
      </c>
      <c r="LY291" s="445" t="n">
        <v>252.075668268509</v>
      </c>
      <c r="LZ291" s="443"/>
      <c r="MA291" s="443"/>
      <c r="MB291" s="443"/>
      <c r="MC291" s="443"/>
      <c r="MD291" s="51"/>
      <c r="ME291" s="51"/>
      <c r="MF291" s="51"/>
      <c r="MG291" s="445"/>
      <c r="MH291" s="445"/>
      <c r="MI291" s="445"/>
      <c r="MJ291" s="445"/>
      <c r="MK291" s="445"/>
      <c r="ML291" s="445"/>
      <c r="MM291" s="445"/>
      <c r="MN291" s="445"/>
      <c r="MO291" s="445"/>
      <c r="MP291" s="445"/>
      <c r="MQ291" s="445"/>
      <c r="MR291" s="445"/>
      <c r="MS291" s="445"/>
      <c r="MT291" s="445"/>
      <c r="MU291" s="445"/>
      <c r="MV291" s="445"/>
      <c r="MW291" s="445"/>
    </row>
    <row r="292" customFormat="false" ht="15.75" hidden="false" customHeight="false" outlineLevel="0" collapsed="false">
      <c r="A292" s="437" t="s">
        <v>717</v>
      </c>
      <c r="B292" s="438"/>
      <c r="C292" s="438"/>
      <c r="D292" s="438"/>
      <c r="E292" s="438"/>
      <c r="F292" s="438"/>
      <c r="G292" s="438"/>
      <c r="H292" s="438"/>
      <c r="I292" s="438"/>
      <c r="J292" s="438"/>
      <c r="K292" s="438"/>
      <c r="L292" s="438"/>
      <c r="M292" s="438"/>
      <c r="N292" s="438"/>
      <c r="O292" s="438"/>
      <c r="P292" s="438"/>
      <c r="Q292" s="438"/>
      <c r="R292" s="438"/>
      <c r="S292" s="438"/>
      <c r="T292" s="438"/>
      <c r="U292" s="438"/>
      <c r="V292" s="438"/>
      <c r="W292" s="438"/>
      <c r="X292" s="438"/>
      <c r="Y292" s="438"/>
      <c r="Z292" s="438"/>
      <c r="AA292" s="438"/>
      <c r="AB292" s="438"/>
      <c r="AC292" s="438"/>
      <c r="AD292" s="438"/>
      <c r="AE292" s="438"/>
      <c r="AF292" s="438"/>
      <c r="AG292" s="438"/>
      <c r="AH292" s="438"/>
      <c r="AI292" s="438"/>
      <c r="AJ292" s="438"/>
      <c r="AK292" s="438"/>
      <c r="AL292" s="438"/>
      <c r="AM292" s="438"/>
      <c r="AN292" s="438"/>
      <c r="AO292" s="438"/>
      <c r="AP292" s="438"/>
      <c r="AQ292" s="438"/>
      <c r="AR292" s="438"/>
      <c r="AS292" s="438"/>
      <c r="AT292" s="438"/>
      <c r="AU292" s="438"/>
      <c r="AV292" s="438"/>
      <c r="AW292" s="438"/>
      <c r="AX292" s="438" t="n">
        <v>7.03559804745833</v>
      </c>
      <c r="AY292" s="438" t="n">
        <v>7.03559804745833</v>
      </c>
      <c r="AZ292" s="438" t="n">
        <v>7.03559804745833</v>
      </c>
      <c r="BA292" s="438" t="n">
        <v>7.03559804745833</v>
      </c>
      <c r="BB292" s="438" t="n">
        <v>7.03559804745833</v>
      </c>
      <c r="BC292" s="438" t="n">
        <v>7.03559804745833</v>
      </c>
      <c r="BD292" s="438" t="n">
        <v>7.03559804745833</v>
      </c>
      <c r="BE292" s="438" t="n">
        <v>7.03559804745833</v>
      </c>
      <c r="BF292" s="438" t="n">
        <v>7.03559804745833</v>
      </c>
      <c r="BG292" s="438" t="n">
        <v>7.03559804745833</v>
      </c>
      <c r="BH292" s="438" t="n">
        <v>7.03559804745833</v>
      </c>
      <c r="BI292" s="438" t="n">
        <v>7.03559804745833</v>
      </c>
      <c r="BJ292" s="438" t="n">
        <v>7.75420527372917</v>
      </c>
      <c r="BK292" s="438" t="n">
        <v>7.75420527372917</v>
      </c>
      <c r="BL292" s="438" t="n">
        <v>7.75420527372917</v>
      </c>
      <c r="BM292" s="438" t="n">
        <v>7.75420527372917</v>
      </c>
      <c r="BN292" s="438" t="n">
        <v>7.75420527372917</v>
      </c>
      <c r="BO292" s="438" t="n">
        <v>7.75420527372917</v>
      </c>
      <c r="BP292" s="438" t="n">
        <v>7.75420527372917</v>
      </c>
      <c r="BQ292" s="438" t="n">
        <v>7.75420527372917</v>
      </c>
      <c r="BR292" s="438" t="n">
        <v>7.75420527372917</v>
      </c>
      <c r="BS292" s="438" t="n">
        <v>7.75420527372917</v>
      </c>
      <c r="BT292" s="438" t="n">
        <v>7.75420527372917</v>
      </c>
      <c r="BU292" s="438" t="n">
        <v>7.75420527372917</v>
      </c>
      <c r="BV292" s="438" t="n">
        <v>9.14508125</v>
      </c>
      <c r="BW292" s="438" t="n">
        <v>9.14508125</v>
      </c>
      <c r="BX292" s="438" t="n">
        <v>9.14508125</v>
      </c>
      <c r="BY292" s="438" t="n">
        <v>9.14508125</v>
      </c>
      <c r="BZ292" s="438" t="n">
        <v>9.14508125</v>
      </c>
      <c r="CA292" s="438" t="n">
        <v>9.14508125</v>
      </c>
      <c r="CB292" s="438" t="n">
        <v>9.14508125</v>
      </c>
      <c r="CC292" s="438" t="n">
        <v>9.14508125</v>
      </c>
      <c r="CD292" s="438" t="n">
        <v>9.14508125</v>
      </c>
      <c r="CE292" s="438" t="n">
        <v>9.14508125</v>
      </c>
      <c r="CF292" s="438" t="n">
        <v>9.14508125</v>
      </c>
      <c r="CG292" s="438" t="n">
        <v>9.14508125</v>
      </c>
      <c r="CH292" s="438" t="n">
        <v>11.18836875</v>
      </c>
      <c r="CI292" s="438" t="n">
        <v>11.18836875</v>
      </c>
      <c r="CJ292" s="438" t="n">
        <v>11.18836875</v>
      </c>
      <c r="CK292" s="438" t="n">
        <v>11.18836875</v>
      </c>
      <c r="CL292" s="438" t="n">
        <v>11.18836875</v>
      </c>
      <c r="CM292" s="438" t="n">
        <v>11.18836875</v>
      </c>
      <c r="CN292" s="438" t="n">
        <v>11.18836875</v>
      </c>
      <c r="CO292" s="438" t="n">
        <v>11.18836875</v>
      </c>
      <c r="CP292" s="438" t="n">
        <v>11.18836875</v>
      </c>
      <c r="CQ292" s="438" t="n">
        <v>11.18836875</v>
      </c>
      <c r="CR292" s="438" t="n">
        <v>11.18836875</v>
      </c>
      <c r="CS292" s="438" t="n">
        <v>11.18836875</v>
      </c>
      <c r="CT292" s="438" t="n">
        <v>12.9276370833333</v>
      </c>
      <c r="CU292" s="438" t="n">
        <v>12.9276370833333</v>
      </c>
      <c r="CV292" s="438" t="n">
        <v>12.9276370833333</v>
      </c>
      <c r="CW292" s="438" t="n">
        <v>12.9276370833333</v>
      </c>
      <c r="CX292" s="438" t="n">
        <v>12.9276370833333</v>
      </c>
      <c r="CY292" s="438" t="n">
        <v>12.9276370833333</v>
      </c>
      <c r="CZ292" s="438" t="n">
        <v>12.9276370833333</v>
      </c>
      <c r="DA292" s="438" t="n">
        <v>12.9276370833333</v>
      </c>
      <c r="DB292" s="438" t="n">
        <v>12.9276370833333</v>
      </c>
      <c r="DC292" s="438" t="n">
        <v>12.9276370833333</v>
      </c>
      <c r="DD292" s="438" t="n">
        <v>12.9276370833333</v>
      </c>
      <c r="DE292" s="438" t="n">
        <v>12.9276370833333</v>
      </c>
      <c r="DF292" s="438" t="n">
        <v>14.6938706704581</v>
      </c>
      <c r="DG292" s="438" t="n">
        <v>14.6938706704581</v>
      </c>
      <c r="DH292" s="438" t="n">
        <v>14.6938706704581</v>
      </c>
      <c r="DI292" s="438" t="n">
        <v>14.6938706704581</v>
      </c>
      <c r="DJ292" s="438" t="n">
        <v>14.6938706704581</v>
      </c>
      <c r="DK292" s="438" t="n">
        <v>14.6938706704581</v>
      </c>
      <c r="DL292" s="438" t="n">
        <v>14.6938706704581</v>
      </c>
      <c r="DM292" s="438" t="n">
        <v>14.6938706704581</v>
      </c>
      <c r="DN292" s="438" t="n">
        <v>14.6938706704581</v>
      </c>
      <c r="DO292" s="438" t="n">
        <v>14.6938706704581</v>
      </c>
      <c r="DP292" s="438" t="n">
        <v>14.6938706704581</v>
      </c>
      <c r="DQ292" s="438" t="n">
        <v>14.6938706704581</v>
      </c>
      <c r="DR292" s="438" t="n">
        <v>17.6375259242496</v>
      </c>
      <c r="DS292" s="438" t="n">
        <v>17.6375259242496</v>
      </c>
      <c r="DT292" s="438" t="n">
        <v>17.6375259242496</v>
      </c>
      <c r="DU292" s="438" t="n">
        <v>17.6375259242496</v>
      </c>
      <c r="DV292" s="438" t="n">
        <v>17.6375259242496</v>
      </c>
      <c r="DW292" s="438" t="n">
        <v>17.6375259242496</v>
      </c>
      <c r="DX292" s="438" t="n">
        <v>17.6375259242496</v>
      </c>
      <c r="DY292" s="438" t="n">
        <v>17.6375259242496</v>
      </c>
      <c r="DZ292" s="438" t="n">
        <v>17.6375259242496</v>
      </c>
      <c r="EA292" s="438" t="n">
        <v>17.6375259242496</v>
      </c>
      <c r="EB292" s="438" t="n">
        <v>17.6375259242496</v>
      </c>
      <c r="EC292" s="438" t="n">
        <v>17.6375259242496</v>
      </c>
      <c r="ED292" s="438" t="n">
        <v>20.8336319204581</v>
      </c>
      <c r="EE292" s="438" t="n">
        <v>20.8336319204581</v>
      </c>
      <c r="EF292" s="438" t="n">
        <v>20.8336319204581</v>
      </c>
      <c r="EG292" s="438" t="n">
        <v>20.8336319204581</v>
      </c>
      <c r="EH292" s="438" t="n">
        <v>20.8336319204581</v>
      </c>
      <c r="EI292" s="438" t="n">
        <v>20.8336319204581</v>
      </c>
      <c r="EJ292" s="438" t="n">
        <v>20.8336319204581</v>
      </c>
      <c r="EK292" s="438" t="n">
        <v>20.8336319204581</v>
      </c>
      <c r="EL292" s="438" t="n">
        <v>20.8336319204581</v>
      </c>
      <c r="EM292" s="438" t="n">
        <v>20.8336319204581</v>
      </c>
      <c r="EN292" s="438" t="n">
        <v>20.8336319204581</v>
      </c>
      <c r="EO292" s="438" t="n">
        <v>20.8336319204581</v>
      </c>
      <c r="EP292" s="438" t="n">
        <v>23.0491261879041</v>
      </c>
      <c r="EQ292" s="438" t="n">
        <v>27.27529003372</v>
      </c>
      <c r="ER292" s="438" t="n">
        <v>19.9998925170325</v>
      </c>
      <c r="ES292" s="438" t="n">
        <v>31.8913718691283</v>
      </c>
      <c r="ET292" s="438" t="n">
        <v>20.123406727898</v>
      </c>
      <c r="EU292" s="438" t="n">
        <v>14.9284570227259</v>
      </c>
      <c r="EV292" s="438" t="n">
        <v>41.1723988453263</v>
      </c>
      <c r="EW292" s="438" t="n">
        <v>28.4170583268496</v>
      </c>
      <c r="EX292" s="438" t="n">
        <v>21.096905660884</v>
      </c>
      <c r="EY292" s="438" t="n">
        <v>31.08143864274</v>
      </c>
      <c r="EZ292" s="438" t="n">
        <v>40.3587728961</v>
      </c>
      <c r="FA292" s="438" t="n">
        <v>13.24238293008</v>
      </c>
      <c r="FB292" s="438" t="n">
        <v>30.5934780093916</v>
      </c>
      <c r="FC292" s="438" t="n">
        <v>26.8127940993427</v>
      </c>
      <c r="FD292" s="438" t="n">
        <v>25.449283516725</v>
      </c>
      <c r="FE292" s="438" t="n">
        <v>42.512664788264</v>
      </c>
      <c r="FF292" s="438" t="n">
        <v>27.1891230656555</v>
      </c>
      <c r="FG292" s="438" t="n">
        <v>21.386345392392</v>
      </c>
      <c r="FH292" s="438" t="n">
        <v>47.76739884035</v>
      </c>
      <c r="FI292" s="438" t="n">
        <v>30.550656035408</v>
      </c>
      <c r="FJ292" s="438" t="n">
        <v>23.1233167676048</v>
      </c>
      <c r="FK292" s="438" t="n">
        <v>55.2617704555734</v>
      </c>
      <c r="FL292" s="438" t="n">
        <v>23.6056603237894</v>
      </c>
      <c r="FM292" s="438" t="n">
        <v>14.248494073707</v>
      </c>
      <c r="FN292" s="438" t="n">
        <v>39.830018352</v>
      </c>
      <c r="FO292" s="438" t="n">
        <v>26.946588904</v>
      </c>
      <c r="FP292" s="438" t="n">
        <v>42.166690293</v>
      </c>
      <c r="FQ292" s="438" t="n">
        <v>46.080097679</v>
      </c>
      <c r="FR292" s="438" t="n">
        <v>27.68391914</v>
      </c>
      <c r="FS292" s="438" t="n">
        <v>24.199724196</v>
      </c>
      <c r="FT292" s="438" t="n">
        <v>38.809691095</v>
      </c>
      <c r="FU292" s="438" t="n">
        <v>35.03725345</v>
      </c>
      <c r="FV292" s="438" t="n">
        <v>33.525973547</v>
      </c>
      <c r="FW292" s="438" t="n">
        <v>51.814672685</v>
      </c>
      <c r="FX292" s="438" t="n">
        <v>31.345127526</v>
      </c>
      <c r="FY292" s="438" t="n">
        <v>26.933146283</v>
      </c>
      <c r="FZ292" s="438" t="n">
        <v>51.33278742926</v>
      </c>
      <c r="GA292" s="438" t="n">
        <v>26.07999909806</v>
      </c>
      <c r="GB292" s="438" t="n">
        <v>41.7402484123272</v>
      </c>
      <c r="GC292" s="438" t="n">
        <v>43.27045286912</v>
      </c>
      <c r="GD292" s="438" t="n">
        <v>48.382281150348</v>
      </c>
      <c r="GE292" s="438" t="n">
        <v>31.7648880930656</v>
      </c>
      <c r="GF292" s="438" t="n">
        <v>34.28809971724</v>
      </c>
      <c r="GG292" s="438" t="n">
        <v>50.09746106288</v>
      </c>
      <c r="GH292" s="438" t="n">
        <v>40.32709434755</v>
      </c>
      <c r="GI292" s="438" t="n">
        <v>52.63937465008</v>
      </c>
      <c r="GJ292" s="438" t="n">
        <v>43.5542959729008</v>
      </c>
      <c r="GK292" s="438" t="n">
        <v>37.4887393773675</v>
      </c>
      <c r="GL292" s="438" t="n">
        <v>56.695010128</v>
      </c>
      <c r="GM292" s="438" t="n">
        <v>32.663080004</v>
      </c>
      <c r="GN292" s="438" t="n">
        <v>32.521742718</v>
      </c>
      <c r="GO292" s="438" t="n">
        <v>61.918554928</v>
      </c>
      <c r="GP292" s="438" t="n">
        <v>61.159198818</v>
      </c>
      <c r="GQ292" s="438" t="n">
        <v>25.041280118</v>
      </c>
      <c r="GR292" s="438" t="n">
        <v>41.716657435</v>
      </c>
      <c r="GS292" s="438" t="n">
        <v>63.464046401</v>
      </c>
      <c r="GT292" s="438" t="n">
        <v>38.801061232</v>
      </c>
      <c r="GU292" s="438" t="n">
        <v>68.23604685382</v>
      </c>
      <c r="GV292" s="438" t="n">
        <v>47.743873942</v>
      </c>
      <c r="GW292" s="438" t="n">
        <v>38.517362037</v>
      </c>
      <c r="GX292" s="438" t="n">
        <v>62.76197392489</v>
      </c>
      <c r="GY292" s="438" t="n">
        <v>44.67043613348</v>
      </c>
      <c r="GZ292" s="438" t="n">
        <v>43.792253894</v>
      </c>
      <c r="HA292" s="438" t="n">
        <v>75.34784</v>
      </c>
      <c r="HB292" s="438" t="n">
        <v>62.35572942385</v>
      </c>
      <c r="HC292" s="438" t="n">
        <v>27.30003376258</v>
      </c>
      <c r="HD292" s="438" t="n">
        <v>60.6567</v>
      </c>
      <c r="HE292" s="438" t="n">
        <v>53.9245</v>
      </c>
      <c r="HF292" s="438" t="n">
        <v>38.2521</v>
      </c>
      <c r="HG292" s="438" t="n">
        <v>79.040957728</v>
      </c>
      <c r="HH292" s="438" t="n">
        <v>50.433012565</v>
      </c>
      <c r="HI292" s="438" t="n">
        <v>37.28262835</v>
      </c>
      <c r="HJ292" s="438" t="n">
        <v>59.4401483610344</v>
      </c>
      <c r="HK292" s="438" t="n">
        <v>60.1682048776456</v>
      </c>
      <c r="HL292" s="438" t="n">
        <v>43.4455610182469</v>
      </c>
      <c r="HM292" s="438" t="n">
        <v>79.086111894784</v>
      </c>
      <c r="HN292" s="438" t="n">
        <v>63.5664535662135</v>
      </c>
      <c r="HO292" s="438" t="n">
        <v>33.9735354864415</v>
      </c>
      <c r="HP292" s="438" t="n">
        <v>65.8926727942077</v>
      </c>
      <c r="HQ292" s="438" t="n">
        <v>57.6981241048245</v>
      </c>
      <c r="HR292" s="438" t="n">
        <v>49.9714962756565</v>
      </c>
      <c r="HS292" s="438" t="n">
        <v>98.4226762363751</v>
      </c>
      <c r="HT292" s="438" t="n">
        <v>49.3527823669617</v>
      </c>
      <c r="HU292" s="438" t="n">
        <v>43.2026289069065</v>
      </c>
      <c r="HV292" s="438" t="n">
        <v>89.5894999329085</v>
      </c>
      <c r="HW292" s="438" t="n">
        <v>55.1323723105962</v>
      </c>
      <c r="HX292" s="438" t="n">
        <v>49.9584582600971</v>
      </c>
      <c r="HY292" s="438" t="n">
        <v>105.69323725465</v>
      </c>
      <c r="HZ292" s="438" t="n">
        <v>72.3563899830615</v>
      </c>
      <c r="IA292" s="438" t="n">
        <v>42.5763176553175</v>
      </c>
      <c r="IB292" s="438" t="n">
        <v>84.6445758897041</v>
      </c>
      <c r="IC292" s="438" t="n">
        <v>60.5593891584579</v>
      </c>
      <c r="ID292" s="438" t="n">
        <v>68.815025306875</v>
      </c>
      <c r="IE292" s="438" t="n">
        <v>86.1029776541216</v>
      </c>
      <c r="IF292" s="438" t="n">
        <v>61.1456065172329</v>
      </c>
      <c r="IG292" s="438" t="n">
        <v>65.3392316414057</v>
      </c>
      <c r="IH292" s="438" t="n">
        <v>79.0981951641085</v>
      </c>
      <c r="II292" s="438" t="n">
        <v>58.3524780997152</v>
      </c>
      <c r="IJ292" s="438" t="n">
        <v>86.1429637524567</v>
      </c>
      <c r="IK292" s="438" t="n">
        <v>100.774551969255</v>
      </c>
      <c r="IL292" s="438" t="n">
        <v>78.5665576040532</v>
      </c>
      <c r="IM292" s="439" t="n">
        <v>36.1686903406982</v>
      </c>
      <c r="IN292" s="438" t="n">
        <v>90.2995411038747</v>
      </c>
      <c r="IO292" s="438" t="n">
        <v>70.9015406492456</v>
      </c>
      <c r="IP292" s="438" t="n">
        <v>63.5396983554</v>
      </c>
      <c r="IQ292" s="438" t="n">
        <v>118.666967848581</v>
      </c>
      <c r="IR292" s="438" t="n">
        <v>66.753478653</v>
      </c>
      <c r="IS292" s="438" t="n">
        <v>68.003740497</v>
      </c>
      <c r="IT292" s="438" t="n">
        <v>106.185719001988</v>
      </c>
      <c r="IU292" s="438" t="n">
        <v>54.8579413378694</v>
      </c>
      <c r="IV292" s="438" t="n">
        <v>81.7286726690813</v>
      </c>
      <c r="IW292" s="438" t="n">
        <v>109.208537146782</v>
      </c>
      <c r="IX292" s="438" t="n">
        <v>64.9386354774585</v>
      </c>
      <c r="IY292" s="440" t="n">
        <v>52.4475968114611</v>
      </c>
      <c r="IZ292" s="438" t="n">
        <v>94.1893501211266</v>
      </c>
      <c r="JA292" s="438" t="n">
        <v>109.631748631505</v>
      </c>
      <c r="JB292" s="438" t="n">
        <v>66.5742851824776</v>
      </c>
      <c r="JC292" s="438" t="n">
        <v>126.425709266679</v>
      </c>
      <c r="JD292" s="438" t="n">
        <v>77.2894271441009</v>
      </c>
      <c r="JE292" s="438" t="n">
        <v>76.3123936250849</v>
      </c>
      <c r="JF292" s="438" t="n">
        <v>117.722807776978</v>
      </c>
      <c r="JG292" s="438" t="n">
        <v>74.3080767985323</v>
      </c>
      <c r="JH292" s="438" t="n">
        <v>65.4473244100236</v>
      </c>
      <c r="JI292" s="438" t="n">
        <v>134.197654303784</v>
      </c>
      <c r="JJ292" s="438" t="n">
        <v>88.3761944131261</v>
      </c>
      <c r="JK292" s="440" t="n">
        <v>104.552586632669</v>
      </c>
      <c r="JL292" s="438" t="n">
        <v>128.507059535615</v>
      </c>
      <c r="JM292" s="438" t="n">
        <v>93.3113400041076</v>
      </c>
      <c r="JN292" s="438" t="n">
        <v>105.639184445136</v>
      </c>
      <c r="JO292" s="438" t="n">
        <v>125.885526631449</v>
      </c>
      <c r="JP292" s="438" t="n">
        <v>94.3024715877883</v>
      </c>
      <c r="JQ292" s="438" t="n">
        <v>87.7421788036001</v>
      </c>
      <c r="JR292" s="438" t="n">
        <v>89.7421194578396</v>
      </c>
      <c r="JS292" s="438" t="n">
        <v>84.0767708885386</v>
      </c>
      <c r="JT292" s="438" t="n">
        <v>110.263509929843</v>
      </c>
      <c r="JU292" s="438" t="n">
        <v>105.773746171106</v>
      </c>
      <c r="JV292" s="438" t="n">
        <v>110.481335910436</v>
      </c>
      <c r="JW292" s="440" t="n">
        <v>63.9854766498626</v>
      </c>
      <c r="JX292" s="438" t="n">
        <v>95.3770836665429</v>
      </c>
      <c r="JY292" s="438" t="n">
        <v>118.419436676185</v>
      </c>
      <c r="JZ292" s="438" t="n">
        <v>97.6579390002603</v>
      </c>
      <c r="KA292" s="438" t="n">
        <v>140.67169559236</v>
      </c>
      <c r="KB292" s="438" t="n">
        <v>114.209021418664</v>
      </c>
      <c r="KC292" s="438" t="n">
        <v>107.695908070758</v>
      </c>
      <c r="KD292" s="438" t="n">
        <v>89.4556816735139</v>
      </c>
      <c r="KE292" s="438" t="n">
        <v>83.9639148653212</v>
      </c>
      <c r="KF292" s="438" t="n">
        <v>142.206609284615</v>
      </c>
      <c r="KG292" s="438" t="n">
        <v>146.352318858127</v>
      </c>
      <c r="KH292" s="438" t="n">
        <v>116.386407481588</v>
      </c>
      <c r="KI292" s="439" t="n">
        <v>91.2090746662728</v>
      </c>
      <c r="KJ292" s="447" t="n">
        <v>135.544733852478</v>
      </c>
      <c r="KK292" s="447" t="n">
        <v>150.917308503917</v>
      </c>
      <c r="KL292" s="447" t="n">
        <v>150.340489703305</v>
      </c>
      <c r="KM292" s="447" t="n">
        <v>152.862645584008</v>
      </c>
      <c r="KN292" s="447" t="n">
        <v>167.492662954683</v>
      </c>
      <c r="KO292" s="447" t="n">
        <v>153.306307012896</v>
      </c>
      <c r="KP292" s="447" t="n">
        <v>141.909855690541</v>
      </c>
      <c r="KQ292" s="447" t="n">
        <v>166.062255885617</v>
      </c>
      <c r="KR292" s="447" t="n">
        <v>169.205894580293</v>
      </c>
      <c r="KS292" s="447" t="n">
        <v>147.732942962686</v>
      </c>
      <c r="KT292" s="447" t="n">
        <v>252.834735719445</v>
      </c>
      <c r="KU292" s="447" t="n">
        <v>112.92171774519</v>
      </c>
      <c r="KV292" s="447" t="n">
        <v>157.752403559217</v>
      </c>
      <c r="KW292" s="447" t="n">
        <v>137.530501919461</v>
      </c>
      <c r="KX292" s="447" t="n">
        <v>157.370435827369</v>
      </c>
      <c r="KY292" s="447" t="n">
        <v>126.099806210643</v>
      </c>
      <c r="KZ292" s="447" t="n">
        <v>179.797336003242</v>
      </c>
      <c r="LA292" s="447" t="n">
        <v>140.398015056894</v>
      </c>
      <c r="LB292" s="447" t="n">
        <v>103.178259607937</v>
      </c>
      <c r="LC292" s="447" t="n">
        <v>143.793393848421</v>
      </c>
      <c r="LD292" s="447" t="n">
        <v>173.320927549481</v>
      </c>
      <c r="LE292" s="447" t="n">
        <v>153.520098067618</v>
      </c>
      <c r="LF292" s="447" t="n">
        <v>268.873851144204</v>
      </c>
      <c r="LG292" s="447" t="n">
        <v>110.378512481818</v>
      </c>
      <c r="LH292" s="447" t="n">
        <v>133.523369607836</v>
      </c>
      <c r="LI292" s="447" t="n">
        <v>169.186518846464</v>
      </c>
      <c r="LJ292" s="447" t="n">
        <v>274.215323996993</v>
      </c>
      <c r="LK292" s="447" t="n">
        <v>164.709301928368</v>
      </c>
      <c r="LL292" s="447" t="n">
        <v>168.904118349148</v>
      </c>
      <c r="LM292" s="447" t="n">
        <v>150.733888396693</v>
      </c>
      <c r="LN292" s="447" t="n">
        <v>184.176402091567</v>
      </c>
      <c r="LO292" s="447" t="n">
        <v>236.496789741702</v>
      </c>
      <c r="LP292" s="447" t="n">
        <v>201.344230774151</v>
      </c>
      <c r="LQ292" s="447" t="n">
        <v>220.451847114603</v>
      </c>
      <c r="LR292" s="447" t="n">
        <v>251.140887795307</v>
      </c>
      <c r="LS292" s="447" t="n">
        <v>170.695277610456</v>
      </c>
      <c r="LT292" s="447" t="n">
        <v>237.581047129781</v>
      </c>
      <c r="LU292" s="447" t="n">
        <v>267.112404874223</v>
      </c>
      <c r="LV292" s="447" t="n">
        <v>217.679956493764</v>
      </c>
      <c r="LW292" s="447" t="n">
        <v>190.935855965918</v>
      </c>
      <c r="LX292" s="447" t="n">
        <v>201.045915038057</v>
      </c>
      <c r="LY292" s="447" t="n">
        <v>139.028633468258</v>
      </c>
      <c r="LZ292" s="443"/>
      <c r="MA292" s="443"/>
      <c r="MB292" s="443"/>
      <c r="MC292" s="443"/>
      <c r="MD292" s="51"/>
      <c r="ME292" s="51"/>
      <c r="MF292" s="51"/>
      <c r="MG292" s="447"/>
      <c r="MH292" s="447"/>
      <c r="MI292" s="447"/>
      <c r="MJ292" s="447"/>
      <c r="MK292" s="447"/>
      <c r="ML292" s="447"/>
      <c r="MM292" s="447"/>
      <c r="MN292" s="447"/>
      <c r="MO292" s="447"/>
      <c r="MP292" s="447"/>
      <c r="MQ292" s="447"/>
      <c r="MR292" s="447"/>
      <c r="MS292" s="447"/>
      <c r="MT292" s="447"/>
      <c r="MU292" s="447"/>
      <c r="MV292" s="447"/>
      <c r="MW292" s="447"/>
    </row>
    <row r="293" customFormat="false" ht="15.75" hidden="false" customHeight="false" outlineLevel="0" collapsed="false">
      <c r="A293" s="446" t="s">
        <v>718</v>
      </c>
      <c r="B293" s="438"/>
      <c r="C293" s="438"/>
      <c r="D293" s="438"/>
      <c r="E293" s="438"/>
      <c r="F293" s="438"/>
      <c r="G293" s="438"/>
      <c r="H293" s="438"/>
      <c r="I293" s="438"/>
      <c r="J293" s="438"/>
      <c r="K293" s="438"/>
      <c r="L293" s="438"/>
      <c r="M293" s="438"/>
      <c r="N293" s="438"/>
      <c r="O293" s="438"/>
      <c r="P293" s="438"/>
      <c r="Q293" s="438"/>
      <c r="R293" s="438"/>
      <c r="S293" s="438"/>
      <c r="T293" s="438"/>
      <c r="U293" s="438"/>
      <c r="V293" s="438"/>
      <c r="W293" s="438"/>
      <c r="X293" s="438"/>
      <c r="Y293" s="438"/>
      <c r="Z293" s="438"/>
      <c r="AA293" s="438"/>
      <c r="AB293" s="438"/>
      <c r="AC293" s="438"/>
      <c r="AD293" s="438"/>
      <c r="AE293" s="438"/>
      <c r="AF293" s="438"/>
      <c r="AG293" s="438"/>
      <c r="AH293" s="438"/>
      <c r="AI293" s="438"/>
      <c r="AJ293" s="438"/>
      <c r="AK293" s="438"/>
      <c r="AL293" s="438"/>
      <c r="AM293" s="438"/>
      <c r="AN293" s="438"/>
      <c r="AO293" s="438"/>
      <c r="AP293" s="438"/>
      <c r="AQ293" s="438"/>
      <c r="AR293" s="438"/>
      <c r="AS293" s="438"/>
      <c r="AT293" s="438"/>
      <c r="AU293" s="438"/>
      <c r="AV293" s="438"/>
      <c r="AW293" s="438"/>
      <c r="AX293" s="438" t="n">
        <v>2.82775301833333</v>
      </c>
      <c r="AY293" s="438" t="n">
        <v>2.82775301833333</v>
      </c>
      <c r="AZ293" s="438" t="n">
        <v>2.82775301833333</v>
      </c>
      <c r="BA293" s="438" t="n">
        <v>2.82775301833333</v>
      </c>
      <c r="BB293" s="438" t="n">
        <v>2.82775301833333</v>
      </c>
      <c r="BC293" s="438" t="n">
        <v>2.82775301833333</v>
      </c>
      <c r="BD293" s="438" t="n">
        <v>2.82775301833333</v>
      </c>
      <c r="BE293" s="438" t="n">
        <v>2.82775301833333</v>
      </c>
      <c r="BF293" s="438" t="n">
        <v>2.82775301833333</v>
      </c>
      <c r="BG293" s="438" t="n">
        <v>2.82775301833333</v>
      </c>
      <c r="BH293" s="438" t="n">
        <v>2.82775301833333</v>
      </c>
      <c r="BI293" s="438" t="n">
        <v>2.82775301833333</v>
      </c>
      <c r="BJ293" s="438" t="n">
        <v>3.07724005083333</v>
      </c>
      <c r="BK293" s="438" t="n">
        <v>3.07724005083333</v>
      </c>
      <c r="BL293" s="438" t="n">
        <v>3.07724005083333</v>
      </c>
      <c r="BM293" s="438" t="n">
        <v>3.07724005083333</v>
      </c>
      <c r="BN293" s="438" t="n">
        <v>3.07724005083333</v>
      </c>
      <c r="BO293" s="438" t="n">
        <v>3.07724005083333</v>
      </c>
      <c r="BP293" s="438" t="n">
        <v>3.07724005083333</v>
      </c>
      <c r="BQ293" s="438" t="n">
        <v>3.07724005083333</v>
      </c>
      <c r="BR293" s="438" t="n">
        <v>3.07724005083333</v>
      </c>
      <c r="BS293" s="438" t="n">
        <v>3.07724005083333</v>
      </c>
      <c r="BT293" s="438" t="n">
        <v>3.07724005083333</v>
      </c>
      <c r="BU293" s="438" t="n">
        <v>3.07724005083333</v>
      </c>
      <c r="BV293" s="438" t="n">
        <v>3.24605</v>
      </c>
      <c r="BW293" s="438" t="n">
        <v>3.24605</v>
      </c>
      <c r="BX293" s="438" t="n">
        <v>3.24605</v>
      </c>
      <c r="BY293" s="438" t="n">
        <v>3.24605</v>
      </c>
      <c r="BZ293" s="438" t="n">
        <v>3.24605</v>
      </c>
      <c r="CA293" s="438" t="n">
        <v>3.24605</v>
      </c>
      <c r="CB293" s="438" t="n">
        <v>3.24605</v>
      </c>
      <c r="CC293" s="438" t="n">
        <v>3.24605</v>
      </c>
      <c r="CD293" s="438" t="n">
        <v>3.24605</v>
      </c>
      <c r="CE293" s="438" t="n">
        <v>3.24605</v>
      </c>
      <c r="CF293" s="438" t="n">
        <v>3.24605</v>
      </c>
      <c r="CG293" s="438" t="n">
        <v>3.24605</v>
      </c>
      <c r="CH293" s="438" t="n">
        <v>3.42588958333333</v>
      </c>
      <c r="CI293" s="438" t="n">
        <v>3.42588958333333</v>
      </c>
      <c r="CJ293" s="438" t="n">
        <v>3.42588958333333</v>
      </c>
      <c r="CK293" s="438" t="n">
        <v>3.42588958333333</v>
      </c>
      <c r="CL293" s="438" t="n">
        <v>3.42588958333333</v>
      </c>
      <c r="CM293" s="438" t="n">
        <v>3.42588958333333</v>
      </c>
      <c r="CN293" s="438" t="n">
        <v>3.42588958333333</v>
      </c>
      <c r="CO293" s="438" t="n">
        <v>3.42588958333333</v>
      </c>
      <c r="CP293" s="438" t="n">
        <v>3.42588958333333</v>
      </c>
      <c r="CQ293" s="438" t="n">
        <v>3.42588958333333</v>
      </c>
      <c r="CR293" s="438" t="n">
        <v>3.42588958333333</v>
      </c>
      <c r="CS293" s="438" t="n">
        <v>3.42588958333333</v>
      </c>
      <c r="CT293" s="438" t="n">
        <v>3.69042916666667</v>
      </c>
      <c r="CU293" s="438" t="n">
        <v>3.69042916666667</v>
      </c>
      <c r="CV293" s="438" t="n">
        <v>3.69042916666667</v>
      </c>
      <c r="CW293" s="438" t="n">
        <v>3.69042916666667</v>
      </c>
      <c r="CX293" s="438" t="n">
        <v>3.69042916666667</v>
      </c>
      <c r="CY293" s="438" t="n">
        <v>3.69042916666667</v>
      </c>
      <c r="CZ293" s="438" t="n">
        <v>3.69042916666667</v>
      </c>
      <c r="DA293" s="438" t="n">
        <v>3.69042916666667</v>
      </c>
      <c r="DB293" s="438" t="n">
        <v>3.69042916666667</v>
      </c>
      <c r="DC293" s="438" t="n">
        <v>3.69042916666667</v>
      </c>
      <c r="DD293" s="438" t="n">
        <v>3.69042916666667</v>
      </c>
      <c r="DE293" s="438" t="n">
        <v>3.69042916666667</v>
      </c>
      <c r="DF293" s="438" t="n">
        <v>4.00616611645833</v>
      </c>
      <c r="DG293" s="438" t="n">
        <v>4.00616611645833</v>
      </c>
      <c r="DH293" s="438" t="n">
        <v>4.00616611645833</v>
      </c>
      <c r="DI293" s="438" t="n">
        <v>4.00616611645833</v>
      </c>
      <c r="DJ293" s="438" t="n">
        <v>4.00616611645833</v>
      </c>
      <c r="DK293" s="438" t="n">
        <v>4.00616611645833</v>
      </c>
      <c r="DL293" s="438" t="n">
        <v>4.00616611645833</v>
      </c>
      <c r="DM293" s="438" t="n">
        <v>4.00616611645833</v>
      </c>
      <c r="DN293" s="438" t="n">
        <v>4.00616611645833</v>
      </c>
      <c r="DO293" s="438" t="n">
        <v>4.00616611645833</v>
      </c>
      <c r="DP293" s="438" t="n">
        <v>4.00616611645833</v>
      </c>
      <c r="DQ293" s="438" t="n">
        <v>4.00616611645833</v>
      </c>
      <c r="DR293" s="438" t="n">
        <v>4.44071139958333</v>
      </c>
      <c r="DS293" s="438" t="n">
        <v>4.44071139958333</v>
      </c>
      <c r="DT293" s="438" t="n">
        <v>4.44071139958333</v>
      </c>
      <c r="DU293" s="438" t="n">
        <v>4.44071139958333</v>
      </c>
      <c r="DV293" s="438" t="n">
        <v>4.44071139958333</v>
      </c>
      <c r="DW293" s="438" t="n">
        <v>4.44071139958333</v>
      </c>
      <c r="DX293" s="438" t="n">
        <v>4.44071139958333</v>
      </c>
      <c r="DY293" s="438" t="n">
        <v>4.44071139958333</v>
      </c>
      <c r="DZ293" s="438" t="n">
        <v>4.44071139958333</v>
      </c>
      <c r="EA293" s="438" t="n">
        <v>4.44071139958333</v>
      </c>
      <c r="EB293" s="438" t="n">
        <v>4.44071139958333</v>
      </c>
      <c r="EC293" s="438" t="n">
        <v>4.44071139958333</v>
      </c>
      <c r="ED293" s="438" t="n">
        <v>5.341814033125</v>
      </c>
      <c r="EE293" s="438" t="n">
        <v>5.341814033125</v>
      </c>
      <c r="EF293" s="438" t="n">
        <v>5.341814033125</v>
      </c>
      <c r="EG293" s="438" t="n">
        <v>5.341814033125</v>
      </c>
      <c r="EH293" s="438" t="n">
        <v>5.341814033125</v>
      </c>
      <c r="EI293" s="438" t="n">
        <v>5.341814033125</v>
      </c>
      <c r="EJ293" s="438" t="n">
        <v>5.341814033125</v>
      </c>
      <c r="EK293" s="438" t="n">
        <v>5.341814033125</v>
      </c>
      <c r="EL293" s="438" t="n">
        <v>5.341814033125</v>
      </c>
      <c r="EM293" s="438" t="n">
        <v>5.341814033125</v>
      </c>
      <c r="EN293" s="438" t="n">
        <v>5.341814033125</v>
      </c>
      <c r="EO293" s="438" t="n">
        <v>5.341814033125</v>
      </c>
      <c r="EP293" s="438" t="n">
        <v>6.24849</v>
      </c>
      <c r="EQ293" s="438" t="n">
        <v>5.72309</v>
      </c>
      <c r="ER293" s="438" t="n">
        <v>6.69613</v>
      </c>
      <c r="ES293" s="438" t="n">
        <v>6.07179</v>
      </c>
      <c r="ET293" s="438" t="n">
        <v>6.38275</v>
      </c>
      <c r="EU293" s="438" t="n">
        <v>6.03886</v>
      </c>
      <c r="EV293" s="438" t="n">
        <v>6.88399</v>
      </c>
      <c r="EW293" s="438" t="n">
        <v>5.3284</v>
      </c>
      <c r="EX293" s="438" t="n">
        <v>5.74408</v>
      </c>
      <c r="EY293" s="438" t="n">
        <v>6.19155</v>
      </c>
      <c r="EZ293" s="438" t="n">
        <v>5.83652</v>
      </c>
      <c r="FA293" s="438" t="n">
        <v>6.21527</v>
      </c>
      <c r="FB293" s="438" t="n">
        <v>6.89907</v>
      </c>
      <c r="FC293" s="438" t="n">
        <v>6.11188</v>
      </c>
      <c r="FD293" s="438" t="n">
        <v>6.62403</v>
      </c>
      <c r="FE293" s="438" t="n">
        <v>7.15554</v>
      </c>
      <c r="FF293" s="438" t="n">
        <v>6.57319</v>
      </c>
      <c r="FG293" s="438" t="n">
        <v>6.70674</v>
      </c>
      <c r="FH293" s="438" t="n">
        <v>8.35974</v>
      </c>
      <c r="FI293" s="438" t="n">
        <v>6.81215</v>
      </c>
      <c r="FJ293" s="438" t="n">
        <v>7.15223</v>
      </c>
      <c r="FK293" s="438" t="n">
        <v>9.09933</v>
      </c>
      <c r="FL293" s="438" t="n">
        <v>6.36818</v>
      </c>
      <c r="FM293" s="438" t="n">
        <v>6.31649</v>
      </c>
      <c r="FN293" s="438" t="n">
        <v>9.42647</v>
      </c>
      <c r="FO293" s="438" t="n">
        <v>6.14058</v>
      </c>
      <c r="FP293" s="438" t="n">
        <v>7.35107</v>
      </c>
      <c r="FQ293" s="438" t="n">
        <v>9.92989</v>
      </c>
      <c r="FR293" s="438" t="n">
        <v>6.84574</v>
      </c>
      <c r="FS293" s="438" t="n">
        <v>7.05707</v>
      </c>
      <c r="FT293" s="438" t="n">
        <v>10.28902</v>
      </c>
      <c r="FU293" s="438" t="n">
        <v>7.62977</v>
      </c>
      <c r="FV293" s="438" t="n">
        <v>7.13296</v>
      </c>
      <c r="FW293" s="438" t="n">
        <v>11.07531</v>
      </c>
      <c r="FX293" s="438" t="n">
        <v>7.2419</v>
      </c>
      <c r="FY293" s="438" t="n">
        <v>7.2825</v>
      </c>
      <c r="FZ293" s="438" t="n">
        <v>10.79761</v>
      </c>
      <c r="GA293" s="438" t="n">
        <v>5.55906</v>
      </c>
      <c r="GB293" s="438" t="n">
        <v>10.20169</v>
      </c>
      <c r="GC293" s="438" t="n">
        <v>11.00103</v>
      </c>
      <c r="GD293" s="438" t="n">
        <v>8.2224</v>
      </c>
      <c r="GE293" s="438" t="n">
        <v>10.4077</v>
      </c>
      <c r="GF293" s="438" t="n">
        <v>10.11794</v>
      </c>
      <c r="GG293" s="438" t="n">
        <v>9.8346</v>
      </c>
      <c r="GH293" s="438" t="n">
        <v>8.91662</v>
      </c>
      <c r="GI293" s="438" t="n">
        <v>12.67665</v>
      </c>
      <c r="GJ293" s="438" t="n">
        <v>9.36129</v>
      </c>
      <c r="GK293" s="438" t="n">
        <v>9.27771</v>
      </c>
      <c r="GL293" s="438" t="n">
        <v>12.66601</v>
      </c>
      <c r="GM293" s="438" t="n">
        <v>6.59977</v>
      </c>
      <c r="GN293" s="438" t="n">
        <v>9.92246</v>
      </c>
      <c r="GO293" s="438" t="n">
        <v>14.68331</v>
      </c>
      <c r="GP293" s="438" t="n">
        <v>10.44257</v>
      </c>
      <c r="GQ293" s="438" t="n">
        <v>7.34787</v>
      </c>
      <c r="GR293" s="438" t="n">
        <v>12.5099</v>
      </c>
      <c r="GS293" s="438" t="n">
        <v>11.53684</v>
      </c>
      <c r="GT293" s="438" t="n">
        <v>9.95919</v>
      </c>
      <c r="GU293" s="438" t="n">
        <v>15.62246</v>
      </c>
      <c r="GV293" s="438" t="n">
        <v>9.73169</v>
      </c>
      <c r="GW293" s="438" t="n">
        <v>9.36269</v>
      </c>
      <c r="GX293" s="438" t="n">
        <v>14.39517</v>
      </c>
      <c r="GY293" s="438" t="n">
        <v>7.7335</v>
      </c>
      <c r="GZ293" s="438" t="n">
        <v>10.74759</v>
      </c>
      <c r="HA293" s="438" t="n">
        <v>18.46438</v>
      </c>
      <c r="HB293" s="438" t="n">
        <v>13.48924</v>
      </c>
      <c r="HC293" s="438" t="n">
        <v>11.13809</v>
      </c>
      <c r="HD293" s="438" t="n">
        <v>13.2573</v>
      </c>
      <c r="HE293" s="438" t="n">
        <v>15.1424</v>
      </c>
      <c r="HF293" s="438" t="n">
        <v>10.4778</v>
      </c>
      <c r="HG293" s="438" t="n">
        <v>19.144608863</v>
      </c>
      <c r="HH293" s="438" t="n">
        <v>12.38366167</v>
      </c>
      <c r="HI293" s="438" t="n">
        <v>12.34576084</v>
      </c>
      <c r="HJ293" s="438" t="n">
        <v>12.281595282</v>
      </c>
      <c r="HK293" s="438" t="n">
        <v>14.947415005</v>
      </c>
      <c r="HL293" s="438" t="n">
        <v>14.463020575</v>
      </c>
      <c r="HM293" s="438" t="n">
        <v>17.263546629</v>
      </c>
      <c r="HN293" s="438" t="n">
        <v>14.468678076</v>
      </c>
      <c r="HO293" s="438" t="n">
        <v>12.723720517</v>
      </c>
      <c r="HP293" s="438" t="n">
        <v>16.994601701</v>
      </c>
      <c r="HQ293" s="438" t="n">
        <v>15.296408277</v>
      </c>
      <c r="HR293" s="438" t="n">
        <v>12.785106968</v>
      </c>
      <c r="HS293" s="438" t="n">
        <v>21.522832185</v>
      </c>
      <c r="HT293" s="438" t="n">
        <v>13.74655516</v>
      </c>
      <c r="HU293" s="438" t="n">
        <v>12.527354783</v>
      </c>
      <c r="HV293" s="438" t="n">
        <v>17.30577584</v>
      </c>
      <c r="HW293" s="438" t="n">
        <v>15.261176783</v>
      </c>
      <c r="HX293" s="438" t="n">
        <v>14.226565818</v>
      </c>
      <c r="HY293" s="438" t="n">
        <v>20.575106379</v>
      </c>
      <c r="HZ293" s="438" t="n">
        <v>14.207658584</v>
      </c>
      <c r="IA293" s="438" t="n">
        <v>13.422926986</v>
      </c>
      <c r="IB293" s="438" t="n">
        <v>24.384377146</v>
      </c>
      <c r="IC293" s="438" t="n">
        <v>14.47567663</v>
      </c>
      <c r="ID293" s="438" t="n">
        <v>13.475882387</v>
      </c>
      <c r="IE293" s="438" t="n">
        <v>21.792291245</v>
      </c>
      <c r="IF293" s="438" t="n">
        <v>14.063459444</v>
      </c>
      <c r="IG293" s="438" t="n">
        <v>13.595746498</v>
      </c>
      <c r="IH293" s="438" t="n">
        <v>22.064813458</v>
      </c>
      <c r="II293" s="438" t="n">
        <v>11.475777178</v>
      </c>
      <c r="IJ293" s="438" t="n">
        <v>18.702557545</v>
      </c>
      <c r="IK293" s="438" t="n">
        <v>20.166489068</v>
      </c>
      <c r="IL293" s="438" t="n">
        <v>15.465617442</v>
      </c>
      <c r="IM293" s="439" t="n">
        <v>14.104508206</v>
      </c>
      <c r="IN293" s="438" t="n">
        <v>25.760848383</v>
      </c>
      <c r="IO293" s="438" t="n">
        <v>16.630622875</v>
      </c>
      <c r="IP293" s="438" t="n">
        <v>15.729075969</v>
      </c>
      <c r="IQ293" s="438" t="n">
        <v>25.341055635</v>
      </c>
      <c r="IR293" s="438" t="n">
        <v>15.952211699</v>
      </c>
      <c r="IS293" s="438" t="n">
        <v>15.896342681</v>
      </c>
      <c r="IT293" s="438" t="n">
        <v>27.269807771</v>
      </c>
      <c r="IU293" s="438" t="n">
        <v>14.262571819</v>
      </c>
      <c r="IV293" s="438" t="n">
        <v>20.399614275</v>
      </c>
      <c r="IW293" s="438" t="n">
        <v>26.154303194</v>
      </c>
      <c r="IX293" s="438" t="n">
        <v>17.351693443</v>
      </c>
      <c r="IY293" s="440" t="n">
        <v>21.587089448</v>
      </c>
      <c r="IZ293" s="438" t="n">
        <v>30.792339914</v>
      </c>
      <c r="JA293" s="438" t="n">
        <v>25.930212775</v>
      </c>
      <c r="JB293" s="438" t="n">
        <v>17.198660205</v>
      </c>
      <c r="JC293" s="438" t="n">
        <v>31.218526591</v>
      </c>
      <c r="JD293" s="438" t="n">
        <v>22.623937429</v>
      </c>
      <c r="JE293" s="438" t="n">
        <v>20.321524653</v>
      </c>
      <c r="JF293" s="438" t="n">
        <v>32.600142276</v>
      </c>
      <c r="JG293" s="438" t="n">
        <v>20.681147722</v>
      </c>
      <c r="JH293" s="438" t="n">
        <v>14.811887331</v>
      </c>
      <c r="JI293" s="438" t="n">
        <v>36.372824245</v>
      </c>
      <c r="JJ293" s="438" t="n">
        <v>26.777018936</v>
      </c>
      <c r="JK293" s="440" t="n">
        <v>38.76348847</v>
      </c>
      <c r="JL293" s="438" t="n">
        <v>38.76348847</v>
      </c>
      <c r="JM293" s="438" t="n">
        <v>22.126329033</v>
      </c>
      <c r="JN293" s="438" t="n">
        <v>23.992127427</v>
      </c>
      <c r="JO293" s="438" t="n">
        <v>31.381220567</v>
      </c>
      <c r="JP293" s="438" t="n">
        <v>20.59107835</v>
      </c>
      <c r="JQ293" s="438" t="n">
        <v>22.203756637</v>
      </c>
      <c r="JR293" s="438" t="n">
        <v>35.831669345</v>
      </c>
      <c r="JS293" s="438" t="n">
        <v>18.217909506</v>
      </c>
      <c r="JT293" s="438" t="n">
        <v>29.443757701</v>
      </c>
      <c r="JU293" s="438" t="n">
        <v>28.913823983</v>
      </c>
      <c r="JV293" s="438" t="n">
        <v>29.702432408</v>
      </c>
      <c r="JW293" s="440" t="n">
        <v>23.122873592</v>
      </c>
      <c r="JX293" s="438" t="n">
        <v>36.880675347</v>
      </c>
      <c r="JY293" s="438" t="n">
        <v>23.217829071</v>
      </c>
      <c r="JZ293" s="438" t="n">
        <v>25.954929502</v>
      </c>
      <c r="KA293" s="438" t="n">
        <v>35.31855683</v>
      </c>
      <c r="KB293" s="438" t="n">
        <v>23.391870655</v>
      </c>
      <c r="KC293" s="438" t="n">
        <v>23.821014502</v>
      </c>
      <c r="KD293" s="438" t="n">
        <v>24.216932529</v>
      </c>
      <c r="KE293" s="438" t="n">
        <v>30.592745741</v>
      </c>
      <c r="KF293" s="438" t="n">
        <v>32.861703891</v>
      </c>
      <c r="KG293" s="438" t="n">
        <v>44.669000662</v>
      </c>
      <c r="KH293" s="438" t="n">
        <v>40.584315028</v>
      </c>
      <c r="KI293" s="439" t="n">
        <v>24.641690694</v>
      </c>
      <c r="KJ293" s="447" t="n">
        <v>24.239414982</v>
      </c>
      <c r="KK293" s="447" t="n">
        <v>22.120656127</v>
      </c>
      <c r="KL293" s="447" t="n">
        <v>24.752837227</v>
      </c>
      <c r="KM293" s="447" t="n">
        <v>21.791038657</v>
      </c>
      <c r="KN293" s="447" t="n">
        <v>20.659359716</v>
      </c>
      <c r="KO293" s="447" t="n">
        <v>20.369496972</v>
      </c>
      <c r="KP293" s="447" t="n">
        <v>23.644461119</v>
      </c>
      <c r="KQ293" s="447" t="n">
        <v>23.365711551</v>
      </c>
      <c r="KR293" s="447" t="n">
        <v>23.756543452</v>
      </c>
      <c r="KS293" s="447" t="n">
        <v>21.769161844</v>
      </c>
      <c r="KT293" s="447" t="n">
        <v>20.625322347</v>
      </c>
      <c r="KU293" s="447" t="n">
        <v>19.233060913</v>
      </c>
      <c r="KV293" s="447" t="n">
        <v>48.474923009</v>
      </c>
      <c r="KW293" s="447" t="n">
        <v>34.638770602</v>
      </c>
      <c r="KX293" s="447" t="n">
        <v>52.85989437</v>
      </c>
      <c r="KY293" s="447" t="n">
        <v>40.602018906</v>
      </c>
      <c r="KZ293" s="447" t="n">
        <v>47.84822571</v>
      </c>
      <c r="LA293" s="447" t="n">
        <v>45.427531964</v>
      </c>
      <c r="LB293" s="447" t="n">
        <v>38.283372791</v>
      </c>
      <c r="LC293" s="447" t="n">
        <v>49.581559788</v>
      </c>
      <c r="LD293" s="447" t="n">
        <v>48.402350357</v>
      </c>
      <c r="LE293" s="447" t="n">
        <v>51.334256691</v>
      </c>
      <c r="LF293" s="447" t="n">
        <v>47.288199193</v>
      </c>
      <c r="LG293" s="447" t="n">
        <v>46.730121388</v>
      </c>
      <c r="LH293" s="447" t="n">
        <v>51.48016105</v>
      </c>
      <c r="LI293" s="447" t="n">
        <v>51.430122487</v>
      </c>
      <c r="LJ293" s="447" t="n">
        <v>52.852836021</v>
      </c>
      <c r="LK293" s="447" t="n">
        <v>48.916763015</v>
      </c>
      <c r="LL293" s="447" t="n">
        <v>47.611591033</v>
      </c>
      <c r="LM293" s="447" t="n">
        <v>50.604116185</v>
      </c>
      <c r="LN293" s="447" t="n">
        <v>55.299476168</v>
      </c>
      <c r="LO293" s="447" t="n">
        <v>49.945734617</v>
      </c>
      <c r="LP293" s="447" t="n">
        <v>59.567180658</v>
      </c>
      <c r="LQ293" s="447" t="n">
        <v>64.5614995653333</v>
      </c>
      <c r="LR293" s="447" t="n">
        <v>59.9098633953333</v>
      </c>
      <c r="LS293" s="447" t="n">
        <v>56.8040020639058</v>
      </c>
      <c r="LT293" s="447" t="n">
        <v>55.5396685706435</v>
      </c>
      <c r="LU293" s="447" t="n">
        <v>68.9350839156968</v>
      </c>
      <c r="LV293" s="447" t="n">
        <v>71.7005548396597</v>
      </c>
      <c r="LW293" s="447" t="n">
        <v>56.5942023248669</v>
      </c>
      <c r="LX293" s="447" t="n">
        <v>71.3530231902651</v>
      </c>
      <c r="LY293" s="447" t="n">
        <v>63.8757496574928</v>
      </c>
      <c r="LZ293" s="443"/>
      <c r="MA293" s="443"/>
      <c r="MB293" s="443"/>
      <c r="MC293" s="443"/>
      <c r="MD293" s="51"/>
      <c r="ME293" s="51"/>
      <c r="MF293" s="51"/>
      <c r="MG293" s="447"/>
      <c r="MH293" s="447"/>
      <c r="MI293" s="447"/>
      <c r="MJ293" s="447"/>
      <c r="MK293" s="447"/>
      <c r="ML293" s="447"/>
      <c r="MM293" s="447"/>
      <c r="MN293" s="447"/>
      <c r="MO293" s="447"/>
      <c r="MP293" s="447"/>
      <c r="MQ293" s="447"/>
      <c r="MR293" s="447"/>
      <c r="MS293" s="447"/>
      <c r="MT293" s="447"/>
      <c r="MU293" s="447"/>
      <c r="MV293" s="447"/>
      <c r="MW293" s="447"/>
    </row>
    <row r="294" customFormat="false" ht="15.75" hidden="false" customHeight="false" outlineLevel="0" collapsed="false">
      <c r="A294" s="446" t="s">
        <v>719</v>
      </c>
      <c r="B294" s="438"/>
      <c r="C294" s="438"/>
      <c r="D294" s="438"/>
      <c r="E294" s="438"/>
      <c r="F294" s="438"/>
      <c r="G294" s="438"/>
      <c r="H294" s="438"/>
      <c r="I294" s="438"/>
      <c r="J294" s="438"/>
      <c r="K294" s="438"/>
      <c r="L294" s="438"/>
      <c r="M294" s="438"/>
      <c r="N294" s="438"/>
      <c r="O294" s="438"/>
      <c r="P294" s="438"/>
      <c r="Q294" s="438"/>
      <c r="R294" s="438"/>
      <c r="S294" s="438"/>
      <c r="T294" s="438"/>
      <c r="U294" s="438"/>
      <c r="V294" s="438"/>
      <c r="W294" s="438"/>
      <c r="X294" s="438"/>
      <c r="Y294" s="438"/>
      <c r="Z294" s="438"/>
      <c r="AA294" s="438"/>
      <c r="AB294" s="438"/>
      <c r="AC294" s="438"/>
      <c r="AD294" s="438"/>
      <c r="AE294" s="438"/>
      <c r="AF294" s="438"/>
      <c r="AG294" s="438"/>
      <c r="AH294" s="438"/>
      <c r="AI294" s="438"/>
      <c r="AJ294" s="438"/>
      <c r="AK294" s="438"/>
      <c r="AL294" s="438"/>
      <c r="AM294" s="438"/>
      <c r="AN294" s="438"/>
      <c r="AO294" s="438"/>
      <c r="AP294" s="438"/>
      <c r="AQ294" s="438"/>
      <c r="AR294" s="438"/>
      <c r="AS294" s="438"/>
      <c r="AT294" s="438"/>
      <c r="AU294" s="438"/>
      <c r="AV294" s="438"/>
      <c r="AW294" s="438"/>
      <c r="AX294" s="438" t="n">
        <v>2.127895343</v>
      </c>
      <c r="AY294" s="438" t="n">
        <v>2.127895343</v>
      </c>
      <c r="AZ294" s="438" t="n">
        <v>2.127895343</v>
      </c>
      <c r="BA294" s="438" t="n">
        <v>2.127895343</v>
      </c>
      <c r="BB294" s="438" t="n">
        <v>2.127895343</v>
      </c>
      <c r="BC294" s="438" t="n">
        <v>2.127895343</v>
      </c>
      <c r="BD294" s="438" t="n">
        <v>2.127895343</v>
      </c>
      <c r="BE294" s="438" t="n">
        <v>2.127895343</v>
      </c>
      <c r="BF294" s="438" t="n">
        <v>2.127895343</v>
      </c>
      <c r="BG294" s="438" t="n">
        <v>2.127895343</v>
      </c>
      <c r="BH294" s="438" t="n">
        <v>2.127895343</v>
      </c>
      <c r="BI294" s="438" t="n">
        <v>2.127895343</v>
      </c>
      <c r="BJ294" s="438" t="n">
        <v>2.18722162983333</v>
      </c>
      <c r="BK294" s="438" t="n">
        <v>2.18722162983333</v>
      </c>
      <c r="BL294" s="438" t="n">
        <v>2.18722162983333</v>
      </c>
      <c r="BM294" s="438" t="n">
        <v>2.18722162983333</v>
      </c>
      <c r="BN294" s="438" t="n">
        <v>2.18722162983333</v>
      </c>
      <c r="BO294" s="438" t="n">
        <v>2.18722162983333</v>
      </c>
      <c r="BP294" s="438" t="n">
        <v>2.18722162983333</v>
      </c>
      <c r="BQ294" s="438" t="n">
        <v>2.18722162983333</v>
      </c>
      <c r="BR294" s="438" t="n">
        <v>2.18722162983333</v>
      </c>
      <c r="BS294" s="438" t="n">
        <v>2.18722162983333</v>
      </c>
      <c r="BT294" s="438" t="n">
        <v>2.18722162983333</v>
      </c>
      <c r="BU294" s="438" t="n">
        <v>2.18722162983333</v>
      </c>
      <c r="BV294" s="438" t="n">
        <v>2.50155625</v>
      </c>
      <c r="BW294" s="438" t="n">
        <v>2.50155625</v>
      </c>
      <c r="BX294" s="438" t="n">
        <v>2.50155625</v>
      </c>
      <c r="BY294" s="438" t="n">
        <v>2.50155625</v>
      </c>
      <c r="BZ294" s="438" t="n">
        <v>2.50155625</v>
      </c>
      <c r="CA294" s="438" t="n">
        <v>2.50155625</v>
      </c>
      <c r="CB294" s="438" t="n">
        <v>2.50155625</v>
      </c>
      <c r="CC294" s="438" t="n">
        <v>2.50155625</v>
      </c>
      <c r="CD294" s="438" t="n">
        <v>2.50155625</v>
      </c>
      <c r="CE294" s="438" t="n">
        <v>2.50155625</v>
      </c>
      <c r="CF294" s="438" t="n">
        <v>2.50155625</v>
      </c>
      <c r="CG294" s="438" t="n">
        <v>2.50155625</v>
      </c>
      <c r="CH294" s="438" t="n">
        <v>3.03803541666667</v>
      </c>
      <c r="CI294" s="438" t="n">
        <v>3.03803541666667</v>
      </c>
      <c r="CJ294" s="438" t="n">
        <v>3.03803541666667</v>
      </c>
      <c r="CK294" s="438" t="n">
        <v>3.03803541666667</v>
      </c>
      <c r="CL294" s="438" t="n">
        <v>3.03803541666667</v>
      </c>
      <c r="CM294" s="438" t="n">
        <v>3.03803541666667</v>
      </c>
      <c r="CN294" s="438" t="n">
        <v>3.03803541666667</v>
      </c>
      <c r="CO294" s="438" t="n">
        <v>3.03803541666667</v>
      </c>
      <c r="CP294" s="438" t="n">
        <v>3.03803541666667</v>
      </c>
      <c r="CQ294" s="438" t="n">
        <v>3.03803541666667</v>
      </c>
      <c r="CR294" s="438" t="n">
        <v>3.03803541666667</v>
      </c>
      <c r="CS294" s="438" t="n">
        <v>3.03803541666667</v>
      </c>
      <c r="CT294" s="438" t="n">
        <v>3.60367916666667</v>
      </c>
      <c r="CU294" s="438" t="n">
        <v>3.60367916666667</v>
      </c>
      <c r="CV294" s="438" t="n">
        <v>3.60367916666667</v>
      </c>
      <c r="CW294" s="438" t="n">
        <v>3.60367916666667</v>
      </c>
      <c r="CX294" s="438" t="n">
        <v>3.60367916666667</v>
      </c>
      <c r="CY294" s="438" t="n">
        <v>3.60367916666667</v>
      </c>
      <c r="CZ294" s="438" t="n">
        <v>3.60367916666667</v>
      </c>
      <c r="DA294" s="438" t="n">
        <v>3.60367916666667</v>
      </c>
      <c r="DB294" s="438" t="n">
        <v>3.60367916666667</v>
      </c>
      <c r="DC294" s="438" t="n">
        <v>3.60367916666667</v>
      </c>
      <c r="DD294" s="438" t="n">
        <v>3.60367916666667</v>
      </c>
      <c r="DE294" s="438" t="n">
        <v>3.60367916666667</v>
      </c>
      <c r="DF294" s="438" t="n">
        <v>4.26492832779146</v>
      </c>
      <c r="DG294" s="438" t="n">
        <v>4.26492832779146</v>
      </c>
      <c r="DH294" s="438" t="n">
        <v>4.26492832779146</v>
      </c>
      <c r="DI294" s="438" t="n">
        <v>4.26492832779146</v>
      </c>
      <c r="DJ294" s="438" t="n">
        <v>4.26492832779146</v>
      </c>
      <c r="DK294" s="438" t="n">
        <v>4.26492832779146</v>
      </c>
      <c r="DL294" s="438" t="n">
        <v>4.26492832779146</v>
      </c>
      <c r="DM294" s="438" t="n">
        <v>4.26492832779146</v>
      </c>
      <c r="DN294" s="438" t="n">
        <v>4.26492832779146</v>
      </c>
      <c r="DO294" s="438" t="n">
        <v>4.26492832779146</v>
      </c>
      <c r="DP294" s="438" t="n">
        <v>4.26492832779146</v>
      </c>
      <c r="DQ294" s="438" t="n">
        <v>4.26492832779146</v>
      </c>
      <c r="DR294" s="438" t="n">
        <v>5.16789415558292</v>
      </c>
      <c r="DS294" s="438" t="n">
        <v>5.16789415558292</v>
      </c>
      <c r="DT294" s="438" t="n">
        <v>5.16789415558292</v>
      </c>
      <c r="DU294" s="438" t="n">
        <v>5.16789415558292</v>
      </c>
      <c r="DV294" s="438" t="n">
        <v>5.16789415558292</v>
      </c>
      <c r="DW294" s="438" t="n">
        <v>5.16789415558292</v>
      </c>
      <c r="DX294" s="438" t="n">
        <v>5.16789415558292</v>
      </c>
      <c r="DY294" s="438" t="n">
        <v>5.16789415558292</v>
      </c>
      <c r="DZ294" s="438" t="n">
        <v>5.16789415558292</v>
      </c>
      <c r="EA294" s="438" t="n">
        <v>5.16789415558292</v>
      </c>
      <c r="EB294" s="438" t="n">
        <v>5.16789415558292</v>
      </c>
      <c r="EC294" s="438" t="n">
        <v>5.16789415558292</v>
      </c>
      <c r="ED294" s="438" t="n">
        <v>5.60030749445813</v>
      </c>
      <c r="EE294" s="438" t="n">
        <v>5.60030749445813</v>
      </c>
      <c r="EF294" s="438" t="n">
        <v>5.60030749445813</v>
      </c>
      <c r="EG294" s="438" t="n">
        <v>5.60030749445813</v>
      </c>
      <c r="EH294" s="438" t="n">
        <v>5.60030749445813</v>
      </c>
      <c r="EI294" s="438" t="n">
        <v>5.60030749445813</v>
      </c>
      <c r="EJ294" s="438" t="n">
        <v>5.60030749445813</v>
      </c>
      <c r="EK294" s="438" t="n">
        <v>5.60030749445813</v>
      </c>
      <c r="EL294" s="438" t="n">
        <v>5.60030749445813</v>
      </c>
      <c r="EM294" s="438" t="n">
        <v>5.60030749445813</v>
      </c>
      <c r="EN294" s="438" t="n">
        <v>5.60030749445813</v>
      </c>
      <c r="EO294" s="438" t="n">
        <v>5.60030749445813</v>
      </c>
      <c r="EP294" s="438" t="n">
        <v>5.63573</v>
      </c>
      <c r="EQ294" s="438" t="n">
        <v>7.29861</v>
      </c>
      <c r="ER294" s="438" t="n">
        <v>4.0281</v>
      </c>
      <c r="ES294" s="438" t="n">
        <v>7.35867</v>
      </c>
      <c r="ET294" s="438" t="n">
        <v>3.98309</v>
      </c>
      <c r="EU294" s="438" t="n">
        <v>2.41605</v>
      </c>
      <c r="EV294" s="438" t="n">
        <v>10.28183</v>
      </c>
      <c r="EW294" s="438" t="n">
        <v>6.27926</v>
      </c>
      <c r="EX294" s="438" t="n">
        <v>5.48557</v>
      </c>
      <c r="EY294" s="438" t="n">
        <v>5.47853</v>
      </c>
      <c r="EZ294" s="438" t="n">
        <v>16.68282</v>
      </c>
      <c r="FA294" s="438" t="n">
        <v>2.584</v>
      </c>
      <c r="FB294" s="438" t="n">
        <v>6.19549</v>
      </c>
      <c r="FC294" s="438" t="n">
        <v>5.76339</v>
      </c>
      <c r="FD294" s="438" t="n">
        <v>5.72978</v>
      </c>
      <c r="FE294" s="438" t="n">
        <v>7.76355</v>
      </c>
      <c r="FF294" s="438" t="n">
        <v>5.2257</v>
      </c>
      <c r="FG294" s="438" t="n">
        <v>4.44615</v>
      </c>
      <c r="FH294" s="438" t="n">
        <v>11.73763</v>
      </c>
      <c r="FI294" s="438" t="n">
        <v>4.69112</v>
      </c>
      <c r="FJ294" s="438" t="n">
        <v>5.36637</v>
      </c>
      <c r="FK294" s="438" t="n">
        <v>14.14696</v>
      </c>
      <c r="FL294" s="438" t="n">
        <v>6.86562</v>
      </c>
      <c r="FM294" s="438" t="n">
        <v>2.39509</v>
      </c>
      <c r="FN294" s="438" t="n">
        <v>11.63985</v>
      </c>
      <c r="FO294" s="438" t="n">
        <v>7.29374</v>
      </c>
      <c r="FP294" s="438" t="n">
        <v>8.51633</v>
      </c>
      <c r="FQ294" s="438" t="n">
        <v>11.4025</v>
      </c>
      <c r="FR294" s="438" t="n">
        <v>9.99584</v>
      </c>
      <c r="FS294" s="438" t="n">
        <v>9.83776</v>
      </c>
      <c r="FT294" s="438" t="n">
        <v>9.0902</v>
      </c>
      <c r="FU294" s="438" t="n">
        <v>8.81531</v>
      </c>
      <c r="FV294" s="438" t="n">
        <v>4.57414</v>
      </c>
      <c r="FW294" s="438" t="n">
        <v>9.30644</v>
      </c>
      <c r="FX294" s="438" t="n">
        <v>8.2409</v>
      </c>
      <c r="FY294" s="438" t="n">
        <v>6.09349</v>
      </c>
      <c r="FZ294" s="438" t="n">
        <v>10.96741</v>
      </c>
      <c r="GA294" s="438" t="n">
        <v>7.23089</v>
      </c>
      <c r="GB294" s="438" t="n">
        <v>12.15211</v>
      </c>
      <c r="GC294" s="438" t="n">
        <v>9.36261</v>
      </c>
      <c r="GD294" s="438" t="n">
        <v>16.88067</v>
      </c>
      <c r="GE294" s="438" t="n">
        <v>4.48552</v>
      </c>
      <c r="GF294" s="438" t="n">
        <v>5.74785</v>
      </c>
      <c r="GG294" s="438" t="n">
        <v>10.29313</v>
      </c>
      <c r="GH294" s="438" t="n">
        <v>8.57916</v>
      </c>
      <c r="GI294" s="438" t="n">
        <v>13.0532</v>
      </c>
      <c r="GJ294" s="438" t="n">
        <v>11.61861</v>
      </c>
      <c r="GK294" s="438" t="n">
        <v>8.28898</v>
      </c>
      <c r="GL294" s="438" t="n">
        <v>10.8988</v>
      </c>
      <c r="GM294" s="438" t="n">
        <v>8.17329</v>
      </c>
      <c r="GN294" s="438" t="n">
        <v>6.36016</v>
      </c>
      <c r="GO294" s="438" t="n">
        <v>17.48821</v>
      </c>
      <c r="GP294" s="438" t="n">
        <v>18.1113</v>
      </c>
      <c r="GQ294" s="438" t="n">
        <v>6.63444</v>
      </c>
      <c r="GR294" s="438" t="n">
        <v>8.7005</v>
      </c>
      <c r="GS294" s="438" t="n">
        <v>15.98391</v>
      </c>
      <c r="GT294" s="438" t="n">
        <v>10.69234</v>
      </c>
      <c r="GU294" s="438" t="n">
        <v>16.57834</v>
      </c>
      <c r="GV294" s="438" t="n">
        <v>9.38137</v>
      </c>
      <c r="GW294" s="438" t="n">
        <v>7.87566</v>
      </c>
      <c r="GX294" s="438" t="n">
        <v>13.46114</v>
      </c>
      <c r="GY294" s="438" t="n">
        <v>10.60441</v>
      </c>
      <c r="GZ294" s="438" t="n">
        <v>8.11626</v>
      </c>
      <c r="HA294" s="438" t="n">
        <v>20.40185</v>
      </c>
      <c r="HB294" s="438" t="n">
        <v>21.77994</v>
      </c>
      <c r="HC294" s="438" t="n">
        <v>8.47248</v>
      </c>
      <c r="HD294" s="438" t="n">
        <v>12.4416</v>
      </c>
      <c r="HE294" s="438" t="n">
        <v>8.3486</v>
      </c>
      <c r="HF294" s="438" t="n">
        <v>5.9755</v>
      </c>
      <c r="HG294" s="438" t="n">
        <v>17.443907538</v>
      </c>
      <c r="HH294" s="438" t="n">
        <v>10.159151058</v>
      </c>
      <c r="HI294" s="438" t="n">
        <v>6.971392846</v>
      </c>
      <c r="HJ294" s="438" t="n">
        <v>13.47067966</v>
      </c>
      <c r="HK294" s="438" t="n">
        <v>15.015137985</v>
      </c>
      <c r="HL294" s="438" t="n">
        <v>9.816380538</v>
      </c>
      <c r="HM294" s="438" t="n">
        <v>15.291779931</v>
      </c>
      <c r="HN294" s="438" t="n">
        <v>18.60965287</v>
      </c>
      <c r="HO294" s="438" t="n">
        <v>11.05305254</v>
      </c>
      <c r="HP294" s="438" t="n">
        <v>11.973839774</v>
      </c>
      <c r="HQ294" s="438" t="n">
        <v>8.460472008</v>
      </c>
      <c r="HR294" s="438" t="n">
        <v>10.756931574</v>
      </c>
      <c r="HS294" s="438" t="n">
        <v>15.969647987</v>
      </c>
      <c r="HT294" s="438" t="n">
        <v>9.636980668</v>
      </c>
      <c r="HU294" s="438" t="n">
        <v>7.578380819</v>
      </c>
      <c r="HV294" s="438" t="n">
        <v>18.50854756</v>
      </c>
      <c r="HW294" s="438" t="n">
        <v>9.828042612</v>
      </c>
      <c r="HX294" s="438" t="n">
        <v>10.716758257</v>
      </c>
      <c r="HY294" s="438" t="n">
        <v>16.706219817</v>
      </c>
      <c r="HZ294" s="438" t="n">
        <v>15.358612858</v>
      </c>
      <c r="IA294" s="438" t="n">
        <v>7.021650666</v>
      </c>
      <c r="IB294" s="438" t="n">
        <v>16.388526584</v>
      </c>
      <c r="IC294" s="438" t="n">
        <v>13.251808939</v>
      </c>
      <c r="ID294" s="438" t="n">
        <v>14.393685037</v>
      </c>
      <c r="IE294" s="438" t="n">
        <v>18.07824593</v>
      </c>
      <c r="IF294" s="438" t="n">
        <v>13.379108058</v>
      </c>
      <c r="IG294" s="438" t="n">
        <v>24.687432243</v>
      </c>
      <c r="IH294" s="438" t="n">
        <v>23.120048399</v>
      </c>
      <c r="II294" s="438" t="n">
        <v>11.707696149</v>
      </c>
      <c r="IJ294" s="438" t="n">
        <v>20.064160622</v>
      </c>
      <c r="IK294" s="438" t="n">
        <v>13.566068809</v>
      </c>
      <c r="IL294" s="438" t="n">
        <v>15.207758555</v>
      </c>
      <c r="IM294" s="439" t="n">
        <v>6.012899032</v>
      </c>
      <c r="IN294" s="438" t="n">
        <v>15.315699127</v>
      </c>
      <c r="IO294" s="438" t="n">
        <v>19.601054484</v>
      </c>
      <c r="IP294" s="438" t="n">
        <v>12.228546647</v>
      </c>
      <c r="IQ294" s="438" t="n">
        <v>23.17643896</v>
      </c>
      <c r="IR294" s="438" t="n">
        <v>11.650523167</v>
      </c>
      <c r="IS294" s="438" t="n">
        <v>17.726570696</v>
      </c>
      <c r="IT294" s="438" t="n">
        <v>19.911141094</v>
      </c>
      <c r="IU294" s="438" t="n">
        <v>10.867269656</v>
      </c>
      <c r="IV294" s="438" t="n">
        <v>16.740908357</v>
      </c>
      <c r="IW294" s="438" t="n">
        <v>12.706009721</v>
      </c>
      <c r="IX294" s="438" t="n">
        <v>12.952371539</v>
      </c>
      <c r="IY294" s="440" t="n">
        <v>7.744879362</v>
      </c>
      <c r="IZ294" s="438" t="n">
        <v>19.603173824</v>
      </c>
      <c r="JA294" s="438" t="n">
        <v>23.254240544</v>
      </c>
      <c r="JB294" s="438" t="n">
        <v>12.083861909</v>
      </c>
      <c r="JC294" s="438" t="n">
        <v>25.767375555</v>
      </c>
      <c r="JD294" s="438" t="n">
        <v>9.834644606</v>
      </c>
      <c r="JE294" s="438" t="n">
        <v>8.629941544</v>
      </c>
      <c r="JF294" s="438" t="n">
        <v>25.084539389</v>
      </c>
      <c r="JG294" s="438" t="n">
        <v>12.670331827</v>
      </c>
      <c r="JH294" s="438" t="n">
        <v>11.81098833</v>
      </c>
      <c r="JI294" s="438" t="n">
        <v>21.695334284</v>
      </c>
      <c r="JJ294" s="438" t="n">
        <v>18.773221575</v>
      </c>
      <c r="JK294" s="440" t="n">
        <v>29.944219718</v>
      </c>
      <c r="JL294" s="438" t="n">
        <v>29.944219718</v>
      </c>
      <c r="JM294" s="438" t="n">
        <v>16.777167304</v>
      </c>
      <c r="JN294" s="438" t="n">
        <v>20.330724265</v>
      </c>
      <c r="JO294" s="438" t="n">
        <v>15.904849377</v>
      </c>
      <c r="JP294" s="438" t="n">
        <v>17.680046376</v>
      </c>
      <c r="JQ294" s="438" t="n">
        <v>17.112941379</v>
      </c>
      <c r="JR294" s="438" t="n">
        <v>15.585146095</v>
      </c>
      <c r="JS294" s="438" t="n">
        <v>13.420272141</v>
      </c>
      <c r="JT294" s="438" t="n">
        <v>18.415957964</v>
      </c>
      <c r="JU294" s="438" t="n">
        <v>24.476168367</v>
      </c>
      <c r="JV294" s="438" t="n">
        <v>21.665859222</v>
      </c>
      <c r="JW294" s="440" t="n">
        <v>4.967309194</v>
      </c>
      <c r="JX294" s="438" t="n">
        <v>28.141431068</v>
      </c>
      <c r="JY294" s="438" t="n">
        <v>15.436150675</v>
      </c>
      <c r="JZ294" s="438" t="n">
        <v>16.633843983</v>
      </c>
      <c r="KA294" s="438" t="n">
        <v>20.538649782</v>
      </c>
      <c r="KB294" s="438" t="n">
        <v>21.425074647</v>
      </c>
      <c r="KC294" s="438" t="n">
        <v>16.093008045</v>
      </c>
      <c r="KD294" s="438" t="n">
        <v>20.661565843</v>
      </c>
      <c r="KE294" s="438" t="n">
        <v>13.080870481</v>
      </c>
      <c r="KF294" s="438" t="n">
        <v>23.831020045</v>
      </c>
      <c r="KG294" s="438" t="n">
        <v>19.384197675</v>
      </c>
      <c r="KH294" s="438" t="n">
        <v>24.3705575</v>
      </c>
      <c r="KI294" s="439" t="n">
        <v>10.255814616</v>
      </c>
      <c r="KJ294" s="447" t="n">
        <v>34.0665977821667</v>
      </c>
      <c r="KK294" s="447" t="n">
        <v>32.3836210681667</v>
      </c>
      <c r="KL294" s="447" t="n">
        <v>45.4173654031667</v>
      </c>
      <c r="KM294" s="447" t="n">
        <v>27.2111993871666</v>
      </c>
      <c r="KN294" s="447" t="n">
        <v>47.7747409241667</v>
      </c>
      <c r="KO294" s="447" t="n">
        <v>36.3686780841667</v>
      </c>
      <c r="KP294" s="447" t="n">
        <v>53.80652659</v>
      </c>
      <c r="KQ294" s="447" t="n">
        <v>52.605987659</v>
      </c>
      <c r="KR294" s="447" t="n">
        <v>69.132440504</v>
      </c>
      <c r="KS294" s="447" t="n">
        <v>55.429907584</v>
      </c>
      <c r="KT294" s="447" t="n">
        <v>65.508302673</v>
      </c>
      <c r="KU294" s="447" t="n">
        <v>52.641321752</v>
      </c>
      <c r="KV294" s="447" t="n">
        <v>58.64894502</v>
      </c>
      <c r="KW294" s="447" t="n">
        <v>59.259153578</v>
      </c>
      <c r="KX294" s="447" t="n">
        <v>56.398161018</v>
      </c>
      <c r="KY294" s="447" t="n">
        <v>39.743645529</v>
      </c>
      <c r="KZ294" s="447" t="n">
        <v>38.232049008</v>
      </c>
      <c r="LA294" s="447" t="n">
        <v>62.42746292</v>
      </c>
      <c r="LB294" s="447" t="n">
        <v>27.213639764</v>
      </c>
      <c r="LC294" s="447" t="n">
        <v>39.369033645</v>
      </c>
      <c r="LD294" s="447" t="n">
        <v>61.480443279</v>
      </c>
      <c r="LE294" s="447" t="n">
        <v>54.465626276</v>
      </c>
      <c r="LF294" s="447" t="n">
        <v>138.540286497</v>
      </c>
      <c r="LG294" s="447" t="n">
        <v>50.620148628</v>
      </c>
      <c r="LH294" s="447" t="n">
        <v>40.992426076</v>
      </c>
      <c r="LI294" s="447" t="n">
        <v>46.246112111</v>
      </c>
      <c r="LJ294" s="447" t="n">
        <v>66.588690732</v>
      </c>
      <c r="LK294" s="447" t="n">
        <v>75.279941061</v>
      </c>
      <c r="LL294" s="447" t="n">
        <v>51.105489467</v>
      </c>
      <c r="LM294" s="447" t="n">
        <v>71.157467985</v>
      </c>
      <c r="LN294" s="447" t="n">
        <v>83.424946897</v>
      </c>
      <c r="LO294" s="447" t="n">
        <v>83.106449328</v>
      </c>
      <c r="LP294" s="447" t="n">
        <v>94.585057272</v>
      </c>
      <c r="LQ294" s="447" t="n">
        <v>90.5857887</v>
      </c>
      <c r="LR294" s="447" t="n">
        <v>92.294289833</v>
      </c>
      <c r="LS294" s="447" t="n">
        <v>75.03461667766</v>
      </c>
      <c r="LT294" s="447" t="n">
        <v>109.384602150528</v>
      </c>
      <c r="LU294" s="447" t="n">
        <v>89.6565209854117</v>
      </c>
      <c r="LV294" s="447" t="n">
        <v>80.1987961097357</v>
      </c>
      <c r="LW294" s="447" t="n">
        <v>103.48856220204</v>
      </c>
      <c r="LX294" s="447" t="n">
        <v>62.881694246857</v>
      </c>
      <c r="LY294" s="447" t="n">
        <v>44.9381887008858</v>
      </c>
      <c r="LZ294" s="443"/>
      <c r="MA294" s="443"/>
      <c r="MB294" s="443"/>
      <c r="MC294" s="443"/>
      <c r="MD294" s="51"/>
      <c r="ME294" s="51"/>
      <c r="MF294" s="51"/>
      <c r="MG294" s="447"/>
      <c r="MH294" s="447"/>
      <c r="MI294" s="447"/>
      <c r="MJ294" s="447"/>
      <c r="MK294" s="447"/>
      <c r="ML294" s="447"/>
      <c r="MM294" s="447"/>
      <c r="MN294" s="447"/>
      <c r="MO294" s="447"/>
      <c r="MP294" s="447"/>
      <c r="MQ294" s="447"/>
      <c r="MR294" s="447"/>
      <c r="MS294" s="447"/>
      <c r="MT294" s="447"/>
      <c r="MU294" s="447"/>
      <c r="MV294" s="447"/>
      <c r="MW294" s="447"/>
    </row>
    <row r="295" customFormat="false" ht="15.75" hidden="false" customHeight="false" outlineLevel="0" collapsed="false">
      <c r="A295" s="450" t="s">
        <v>882</v>
      </c>
      <c r="B295" s="447"/>
      <c r="C295" s="447"/>
      <c r="D295" s="447"/>
      <c r="E295" s="447"/>
      <c r="F295" s="447"/>
      <c r="G295" s="447"/>
      <c r="H295" s="447"/>
      <c r="I295" s="447"/>
      <c r="J295" s="447"/>
      <c r="K295" s="447"/>
      <c r="L295" s="447"/>
      <c r="M295" s="447"/>
      <c r="N295" s="447"/>
      <c r="O295" s="447"/>
      <c r="P295" s="447"/>
      <c r="Q295" s="447"/>
      <c r="R295" s="447"/>
      <c r="S295" s="447"/>
      <c r="T295" s="447"/>
      <c r="U295" s="447"/>
      <c r="V295" s="447"/>
      <c r="W295" s="447"/>
      <c r="X295" s="447"/>
      <c r="Y295" s="447"/>
      <c r="Z295" s="447"/>
      <c r="AA295" s="447"/>
      <c r="AB295" s="447"/>
      <c r="AC295" s="447"/>
      <c r="AD295" s="447"/>
      <c r="AE295" s="447"/>
      <c r="AF295" s="447"/>
      <c r="AG295" s="447"/>
      <c r="AH295" s="447"/>
      <c r="AI295" s="447"/>
      <c r="AJ295" s="447"/>
      <c r="AK295" s="447"/>
      <c r="AL295" s="447"/>
      <c r="AM295" s="447"/>
      <c r="AN295" s="447"/>
      <c r="AO295" s="447"/>
      <c r="AP295" s="447"/>
      <c r="AQ295" s="447"/>
      <c r="AR295" s="447"/>
      <c r="AS295" s="447"/>
      <c r="AT295" s="447"/>
      <c r="AU295" s="447"/>
      <c r="AV295" s="447"/>
      <c r="AW295" s="447"/>
      <c r="AX295" s="447" t="n">
        <v>0.493246405291667</v>
      </c>
      <c r="AY295" s="447" t="n">
        <v>0.493246405291667</v>
      </c>
      <c r="AZ295" s="447" t="n">
        <v>0.493246405291667</v>
      </c>
      <c r="BA295" s="447" t="n">
        <v>0.493246405291667</v>
      </c>
      <c r="BB295" s="447" t="n">
        <v>0.493246405291667</v>
      </c>
      <c r="BC295" s="447" t="n">
        <v>0.493246405291667</v>
      </c>
      <c r="BD295" s="447" t="n">
        <v>0.493246405291667</v>
      </c>
      <c r="BE295" s="447" t="n">
        <v>0.493246405291667</v>
      </c>
      <c r="BF295" s="447" t="n">
        <v>0.493246405291667</v>
      </c>
      <c r="BG295" s="447" t="n">
        <v>0.493246405291667</v>
      </c>
      <c r="BH295" s="447" t="n">
        <v>0.493246405291667</v>
      </c>
      <c r="BI295" s="447" t="n">
        <v>0.493246405291667</v>
      </c>
      <c r="BJ295" s="447" t="n">
        <v>0.452119035979167</v>
      </c>
      <c r="BK295" s="447" t="n">
        <v>0.452119035979167</v>
      </c>
      <c r="BL295" s="447" t="n">
        <v>0.452119035979167</v>
      </c>
      <c r="BM295" s="447" t="n">
        <v>0.452119035979167</v>
      </c>
      <c r="BN295" s="447" t="n">
        <v>0.452119035979167</v>
      </c>
      <c r="BO295" s="447" t="n">
        <v>0.452119035979167</v>
      </c>
      <c r="BP295" s="447" t="n">
        <v>0.452119035979167</v>
      </c>
      <c r="BQ295" s="447" t="n">
        <v>0.452119035979167</v>
      </c>
      <c r="BR295" s="447" t="n">
        <v>0.452119035979167</v>
      </c>
      <c r="BS295" s="447" t="n">
        <v>0.452119035979167</v>
      </c>
      <c r="BT295" s="447" t="n">
        <v>0.452119035979167</v>
      </c>
      <c r="BU295" s="447" t="n">
        <v>0.452119035979167</v>
      </c>
      <c r="BV295" s="447" t="n">
        <v>0.48685</v>
      </c>
      <c r="BW295" s="447" t="n">
        <v>0.48685</v>
      </c>
      <c r="BX295" s="447" t="n">
        <v>0.48685</v>
      </c>
      <c r="BY295" s="447" t="n">
        <v>0.48685</v>
      </c>
      <c r="BZ295" s="447" t="n">
        <v>0.48685</v>
      </c>
      <c r="CA295" s="447" t="n">
        <v>0.48685</v>
      </c>
      <c r="CB295" s="447" t="n">
        <v>0.48685</v>
      </c>
      <c r="CC295" s="447" t="n">
        <v>0.48685</v>
      </c>
      <c r="CD295" s="447" t="n">
        <v>0.48685</v>
      </c>
      <c r="CE295" s="447" t="n">
        <v>0.48685</v>
      </c>
      <c r="CF295" s="447" t="n">
        <v>0.48685</v>
      </c>
      <c r="CG295" s="447" t="n">
        <v>0.48685</v>
      </c>
      <c r="CH295" s="447" t="n">
        <v>0.621520833333333</v>
      </c>
      <c r="CI295" s="447" t="n">
        <v>0.621520833333333</v>
      </c>
      <c r="CJ295" s="447" t="n">
        <v>0.621520833333333</v>
      </c>
      <c r="CK295" s="447" t="n">
        <v>0.621520833333333</v>
      </c>
      <c r="CL295" s="447" t="n">
        <v>0.621520833333333</v>
      </c>
      <c r="CM295" s="447" t="n">
        <v>0.621520833333333</v>
      </c>
      <c r="CN295" s="447" t="n">
        <v>0.621520833333333</v>
      </c>
      <c r="CO295" s="447" t="n">
        <v>0.621520833333333</v>
      </c>
      <c r="CP295" s="447" t="n">
        <v>0.621520833333333</v>
      </c>
      <c r="CQ295" s="447" t="n">
        <v>0.621520833333333</v>
      </c>
      <c r="CR295" s="447" t="n">
        <v>0.621520833333333</v>
      </c>
      <c r="CS295" s="447" t="n">
        <v>0.621520833333333</v>
      </c>
      <c r="CT295" s="447" t="n">
        <v>0.815526666666667</v>
      </c>
      <c r="CU295" s="447" t="n">
        <v>0.815526666666667</v>
      </c>
      <c r="CV295" s="447" t="n">
        <v>0.815526666666667</v>
      </c>
      <c r="CW295" s="447" t="n">
        <v>0.815526666666667</v>
      </c>
      <c r="CX295" s="447" t="n">
        <v>0.815526666666667</v>
      </c>
      <c r="CY295" s="447" t="n">
        <v>0.815526666666667</v>
      </c>
      <c r="CZ295" s="447" t="n">
        <v>0.815526666666667</v>
      </c>
      <c r="DA295" s="447" t="n">
        <v>0.815526666666667</v>
      </c>
      <c r="DB295" s="447" t="n">
        <v>0.815526666666667</v>
      </c>
      <c r="DC295" s="447" t="n">
        <v>0.815526666666667</v>
      </c>
      <c r="DD295" s="447" t="n">
        <v>0.815526666666667</v>
      </c>
      <c r="DE295" s="447" t="n">
        <v>0.815526666666667</v>
      </c>
      <c r="DF295" s="447" t="n">
        <v>0.945863726208333</v>
      </c>
      <c r="DG295" s="447" t="n">
        <v>0.945863726208333</v>
      </c>
      <c r="DH295" s="447" t="n">
        <v>0.945863726208333</v>
      </c>
      <c r="DI295" s="447" t="n">
        <v>0.945863726208333</v>
      </c>
      <c r="DJ295" s="447" t="n">
        <v>0.945863726208333</v>
      </c>
      <c r="DK295" s="447" t="n">
        <v>0.945863726208333</v>
      </c>
      <c r="DL295" s="447" t="n">
        <v>0.945863726208333</v>
      </c>
      <c r="DM295" s="447" t="n">
        <v>0.945863726208333</v>
      </c>
      <c r="DN295" s="447" t="n">
        <v>0.945863726208333</v>
      </c>
      <c r="DO295" s="447" t="n">
        <v>0.945863726208333</v>
      </c>
      <c r="DP295" s="447" t="n">
        <v>0.945863726208333</v>
      </c>
      <c r="DQ295" s="447" t="n">
        <v>0.945863726208333</v>
      </c>
      <c r="DR295" s="447" t="n">
        <v>0.961801619083333</v>
      </c>
      <c r="DS295" s="447" t="n">
        <v>0.961801619083333</v>
      </c>
      <c r="DT295" s="447" t="n">
        <v>0.961801619083333</v>
      </c>
      <c r="DU295" s="447" t="n">
        <v>0.961801619083333</v>
      </c>
      <c r="DV295" s="447" t="n">
        <v>0.961801619083333</v>
      </c>
      <c r="DW295" s="447" t="n">
        <v>0.961801619083333</v>
      </c>
      <c r="DX295" s="447" t="n">
        <v>0.961801619083333</v>
      </c>
      <c r="DY295" s="447" t="n">
        <v>0.961801619083333</v>
      </c>
      <c r="DZ295" s="447" t="n">
        <v>0.961801619083333</v>
      </c>
      <c r="EA295" s="447" t="n">
        <v>0.961801619083333</v>
      </c>
      <c r="EB295" s="447" t="n">
        <v>0.961801619083333</v>
      </c>
      <c r="EC295" s="447" t="n">
        <v>0.961801619083333</v>
      </c>
      <c r="ED295" s="447" t="n">
        <v>1.009366642875</v>
      </c>
      <c r="EE295" s="447" t="n">
        <v>1.009366642875</v>
      </c>
      <c r="EF295" s="447" t="n">
        <v>1.009366642875</v>
      </c>
      <c r="EG295" s="447" t="n">
        <v>1.009366642875</v>
      </c>
      <c r="EH295" s="447" t="n">
        <v>1.009366642875</v>
      </c>
      <c r="EI295" s="447" t="n">
        <v>1.009366642875</v>
      </c>
      <c r="EJ295" s="447" t="n">
        <v>1.009366642875</v>
      </c>
      <c r="EK295" s="447" t="n">
        <v>1.009366642875</v>
      </c>
      <c r="EL295" s="447" t="n">
        <v>1.009366642875</v>
      </c>
      <c r="EM295" s="447" t="n">
        <v>1.009366642875</v>
      </c>
      <c r="EN295" s="447" t="n">
        <v>1.009366642875</v>
      </c>
      <c r="EO295" s="447" t="n">
        <v>1.009366642875</v>
      </c>
      <c r="EP295" s="447" t="n">
        <v>0.02969</v>
      </c>
      <c r="EQ295" s="447" t="n">
        <v>0.1468</v>
      </c>
      <c r="ER295" s="447" t="n">
        <v>0.588284402</v>
      </c>
      <c r="ES295" s="447" t="n">
        <v>0.2521</v>
      </c>
      <c r="ET295" s="447" t="n">
        <v>0.0922</v>
      </c>
      <c r="EU295" s="447" t="n">
        <v>0.42217</v>
      </c>
      <c r="EV295" s="447" t="n">
        <v>1.29523</v>
      </c>
      <c r="EW295" s="447" t="n">
        <v>0.1219</v>
      </c>
      <c r="EX295" s="447" t="n">
        <v>0.2105</v>
      </c>
      <c r="EY295" s="447" t="n">
        <v>2.371903844</v>
      </c>
      <c r="EZ295" s="447" t="n">
        <v>2.3871</v>
      </c>
      <c r="FA295" s="447" t="n">
        <v>0.79639</v>
      </c>
      <c r="FB295" s="447" t="n">
        <v>0.0644</v>
      </c>
      <c r="FC295" s="447" t="n">
        <v>0</v>
      </c>
      <c r="FD295" s="447" t="n">
        <v>1.5885</v>
      </c>
      <c r="FE295" s="447" t="n">
        <v>0.158293906</v>
      </c>
      <c r="FF295" s="447" t="n">
        <v>0.49757</v>
      </c>
      <c r="FG295" s="447" t="n">
        <v>1.629842891</v>
      </c>
      <c r="FH295" s="447" t="n">
        <v>0.27794</v>
      </c>
      <c r="FI295" s="447" t="n">
        <v>1.74481</v>
      </c>
      <c r="FJ295" s="447" t="n">
        <v>0.23041</v>
      </c>
      <c r="FK295" s="447" t="n">
        <v>0.07622</v>
      </c>
      <c r="FL295" s="447" t="n">
        <v>1.68775</v>
      </c>
      <c r="FM295" s="447" t="n">
        <v>0.89906</v>
      </c>
      <c r="FN295" s="447" t="n">
        <v>0</v>
      </c>
      <c r="FO295" s="447" t="n">
        <v>0</v>
      </c>
      <c r="FP295" s="447" t="n">
        <v>1.09131</v>
      </c>
      <c r="FQ295" s="447" t="n">
        <v>0.03763</v>
      </c>
      <c r="FR295" s="447" t="n">
        <v>0</v>
      </c>
      <c r="FS295" s="447" t="n">
        <v>1.3946</v>
      </c>
      <c r="FT295" s="447" t="n">
        <v>0.47021</v>
      </c>
      <c r="FU295" s="447" t="n">
        <v>1.27372</v>
      </c>
      <c r="FV295" s="447" t="n">
        <v>0.77053</v>
      </c>
      <c r="FW295" s="447" t="n">
        <v>0.81901</v>
      </c>
      <c r="FX295" s="447" t="n">
        <v>1.20961</v>
      </c>
      <c r="FY295" s="447" t="n">
        <v>0.28293</v>
      </c>
      <c r="FZ295" s="447" t="n">
        <v>0.2</v>
      </c>
      <c r="GA295" s="447" t="n">
        <v>0.38771</v>
      </c>
      <c r="GB295" s="447" t="n">
        <v>1.83655</v>
      </c>
      <c r="GC295" s="447" t="n">
        <v>0.28074</v>
      </c>
      <c r="GD295" s="447" t="n">
        <v>0.17144</v>
      </c>
      <c r="GE295" s="447" t="n">
        <v>1.83338</v>
      </c>
      <c r="GF295" s="447" t="n">
        <v>0.47499</v>
      </c>
      <c r="GG295" s="447" t="n">
        <v>1.27605</v>
      </c>
      <c r="GH295" s="447" t="n">
        <v>1.05188</v>
      </c>
      <c r="GI295" s="447" t="n">
        <v>0.2051</v>
      </c>
      <c r="GJ295" s="447" t="n">
        <v>1.22367</v>
      </c>
      <c r="GK295" s="447" t="n">
        <v>1.1745</v>
      </c>
      <c r="GL295" s="447" t="n">
        <v>0.29501</v>
      </c>
      <c r="GM295" s="447" t="n">
        <v>0.60347</v>
      </c>
      <c r="GN295" s="447" t="n">
        <v>0.94488</v>
      </c>
      <c r="GO295" s="447" t="n">
        <v>1.43437</v>
      </c>
      <c r="GP295" s="447" t="n">
        <v>0.26206</v>
      </c>
      <c r="GQ295" s="447" t="n">
        <v>1.9931</v>
      </c>
      <c r="GR295" s="447" t="n">
        <v>0.615281148</v>
      </c>
      <c r="GS295" s="447" t="n">
        <v>0.565099767</v>
      </c>
      <c r="GT295" s="447" t="n">
        <v>2.110520067</v>
      </c>
      <c r="GU295" s="447" t="n">
        <v>0.404843642</v>
      </c>
      <c r="GV295" s="447" t="n">
        <v>0.584620946</v>
      </c>
      <c r="GW295" s="447" t="n">
        <v>2.641237151</v>
      </c>
      <c r="GX295" s="447" t="n">
        <v>0.82027</v>
      </c>
      <c r="GY295" s="447" t="n">
        <v>1.25028</v>
      </c>
      <c r="GZ295" s="447" t="n">
        <v>1.86655</v>
      </c>
      <c r="HA295" s="447" t="n">
        <v>0.06446</v>
      </c>
      <c r="HB295" s="447" t="n">
        <v>0.30124</v>
      </c>
      <c r="HC295" s="447" t="n">
        <v>1.65297</v>
      </c>
      <c r="HD295" s="447" t="n">
        <v>0.7297</v>
      </c>
      <c r="HE295" s="447" t="n">
        <v>0.691</v>
      </c>
      <c r="HF295" s="447" t="n">
        <v>1.8906</v>
      </c>
      <c r="HG295" s="447" t="n">
        <v>0</v>
      </c>
      <c r="HH295" s="447" t="n">
        <v>0</v>
      </c>
      <c r="HI295" s="447" t="n">
        <v>0</v>
      </c>
      <c r="HJ295" s="447" t="n">
        <v>0</v>
      </c>
      <c r="HK295" s="447" t="n">
        <v>0</v>
      </c>
      <c r="HL295" s="447" t="n">
        <v>0</v>
      </c>
      <c r="HM295" s="447" t="n">
        <v>0</v>
      </c>
      <c r="HN295" s="447" t="n">
        <v>0</v>
      </c>
      <c r="HO295" s="447" t="n">
        <v>0</v>
      </c>
      <c r="HP295" s="447" t="n">
        <v>0.912871372777998</v>
      </c>
      <c r="HQ295" s="447" t="n">
        <v>2.64400195621757</v>
      </c>
      <c r="HR295" s="447" t="n">
        <v>1.82026965017945</v>
      </c>
      <c r="HS295" s="447" t="n">
        <v>1.003543253476</v>
      </c>
      <c r="HT295" s="447" t="n">
        <v>2.072481519633</v>
      </c>
      <c r="HU295" s="447" t="n">
        <v>1.43963111124015</v>
      </c>
      <c r="HV295" s="447" t="n">
        <v>1.112374852024</v>
      </c>
      <c r="HW295" s="447" t="n">
        <v>0.993906078757167</v>
      </c>
      <c r="HX295" s="447" t="n">
        <v>1.78163672859227</v>
      </c>
      <c r="HY295" s="447" t="n">
        <v>1.156096463612</v>
      </c>
      <c r="HZ295" s="447" t="n">
        <v>1.19884654432485</v>
      </c>
      <c r="IA295" s="447" t="n">
        <v>1.90669306003055</v>
      </c>
      <c r="IB295" s="447" t="n">
        <v>0.895093021215622</v>
      </c>
      <c r="IC295" s="447" t="n">
        <v>2.377570246</v>
      </c>
      <c r="ID295" s="447" t="n">
        <v>0.907872493</v>
      </c>
      <c r="IE295" s="447" t="n">
        <v>0.998456548</v>
      </c>
      <c r="IF295" s="447" t="n">
        <v>2.443953718</v>
      </c>
      <c r="IG295" s="447" t="n">
        <v>0.697642312</v>
      </c>
      <c r="IH295" s="447" t="n">
        <v>0.982951107636151</v>
      </c>
      <c r="II295" s="447" t="n">
        <v>2.26856999</v>
      </c>
      <c r="IJ295" s="447" t="n">
        <v>1.368852736</v>
      </c>
      <c r="IK295" s="447" t="n">
        <v>0.926069441363876</v>
      </c>
      <c r="IL295" s="447" t="n">
        <v>2.71938078</v>
      </c>
      <c r="IM295" s="447" t="n">
        <v>1.661721712</v>
      </c>
      <c r="IN295" s="447" t="n">
        <v>1.0137396718507</v>
      </c>
      <c r="IO295" s="447" t="n">
        <v>3.815536946</v>
      </c>
      <c r="IP295" s="447" t="n">
        <v>1.2336428794</v>
      </c>
      <c r="IQ295" s="447" t="n">
        <v>1.3272979215811</v>
      </c>
      <c r="IR295" s="447" t="n">
        <v>4.014089435</v>
      </c>
      <c r="IS295" s="447" t="n">
        <v>1.052908635</v>
      </c>
      <c r="IT295" s="447" t="n">
        <v>1.157310267</v>
      </c>
      <c r="IU295" s="447" t="n">
        <v>4.069821637</v>
      </c>
      <c r="IV295" s="447" t="n">
        <v>1.060965714</v>
      </c>
      <c r="IW295" s="447" t="n">
        <v>1.08154177231317</v>
      </c>
      <c r="IX295" s="447" t="n">
        <v>4.16363332065217</v>
      </c>
      <c r="IY295" s="447" t="n">
        <v>1.36088569508</v>
      </c>
      <c r="IZ295" s="447" t="n">
        <v>1.23517748403656</v>
      </c>
      <c r="JA295" s="447" t="n">
        <v>6.1734157689874</v>
      </c>
      <c r="JB295" s="447" t="n">
        <v>2.0294943197</v>
      </c>
      <c r="JC295" s="447" t="n">
        <v>1.26923597811608</v>
      </c>
      <c r="JD295" s="447" t="n">
        <v>5.14509372911111</v>
      </c>
      <c r="JE295" s="447" t="n">
        <v>3.2687679459695</v>
      </c>
      <c r="JF295" s="447" t="n">
        <v>1.69673003331549</v>
      </c>
      <c r="JG295" s="447" t="n">
        <v>6.84987887345289</v>
      </c>
      <c r="JH295" s="447" t="n">
        <v>2.044152556342</v>
      </c>
      <c r="JI295" s="447" t="n">
        <v>1.71101118515885</v>
      </c>
      <c r="JJ295" s="447" t="n">
        <v>6.15225242993478</v>
      </c>
      <c r="JK295" s="447" t="n">
        <v>3.012846744947</v>
      </c>
      <c r="JL295" s="447" t="n">
        <v>2.13370116214311</v>
      </c>
      <c r="JM295" s="447" t="n">
        <v>7.065974861665</v>
      </c>
      <c r="JN295" s="447" t="n">
        <v>3.190414302</v>
      </c>
      <c r="JO295" s="447" t="n">
        <v>2.075091909</v>
      </c>
      <c r="JP295" s="447" t="n">
        <v>7.686791366</v>
      </c>
      <c r="JQ295" s="447" t="n">
        <v>2.49710257941035</v>
      </c>
      <c r="JR295" s="447" t="n">
        <v>2.29249767751823</v>
      </c>
      <c r="JS295" s="447" t="n">
        <v>7.96211974729696</v>
      </c>
      <c r="JT295" s="447" t="n">
        <v>3.30068680525307</v>
      </c>
      <c r="JU295" s="447" t="n">
        <v>1.968133413141</v>
      </c>
      <c r="JV295" s="447" t="n">
        <v>7.92091235503083</v>
      </c>
      <c r="JW295" s="447" t="n">
        <v>3.28258970554653</v>
      </c>
      <c r="JX295" s="447" t="n">
        <v>2.22875872916646</v>
      </c>
      <c r="JY295" s="447" t="n">
        <v>7.96355746820752</v>
      </c>
      <c r="JZ295" s="447" t="n">
        <v>2.63977667958013</v>
      </c>
      <c r="KA295" s="447" t="n">
        <v>2.08656799319821</v>
      </c>
      <c r="KB295" s="447" t="n">
        <v>2.200534365</v>
      </c>
      <c r="KC295" s="447" t="n">
        <v>10.3423491481209</v>
      </c>
      <c r="KD295" s="447" t="n">
        <v>2.847618494</v>
      </c>
      <c r="KE295" s="447" t="n">
        <v>8.87253045</v>
      </c>
      <c r="KF295" s="447" t="n">
        <v>2.057971987</v>
      </c>
      <c r="KG295" s="447" t="n">
        <v>1.458538536</v>
      </c>
      <c r="KH295" s="447" t="n">
        <v>10.38907319</v>
      </c>
      <c r="KI295" s="451" t="n">
        <v>1.695973894</v>
      </c>
      <c r="KJ295" s="447" t="n">
        <v>1.995398466</v>
      </c>
      <c r="KK295" s="447" t="n">
        <v>12.017003177</v>
      </c>
      <c r="KL295" s="447" t="n">
        <v>1.34400919</v>
      </c>
      <c r="KM295" s="447" t="n">
        <v>4.430087181</v>
      </c>
      <c r="KN295" s="447" t="n">
        <v>13.811664832</v>
      </c>
      <c r="KO295" s="447" t="n">
        <v>5.482169486</v>
      </c>
      <c r="KP295" s="447" t="n">
        <v>3.149993792</v>
      </c>
      <c r="KQ295" s="447" t="n">
        <v>12.751089638</v>
      </c>
      <c r="KR295" s="447" t="n">
        <v>3.831458243</v>
      </c>
      <c r="KS295" s="447" t="n">
        <v>6.492178723</v>
      </c>
      <c r="KT295" s="447" t="n">
        <v>6.286750184</v>
      </c>
      <c r="KU295" s="447" t="n">
        <v>6.709987492</v>
      </c>
      <c r="KV295" s="447" t="n">
        <v>4.463675595</v>
      </c>
      <c r="KW295" s="447" t="n">
        <v>16.899956773</v>
      </c>
      <c r="KX295" s="447" t="n">
        <v>5.819656954</v>
      </c>
      <c r="KY295" s="447" t="n">
        <v>2.148523361</v>
      </c>
      <c r="KZ295" s="447" t="n">
        <v>17.86642172</v>
      </c>
      <c r="LA295" s="447" t="n">
        <v>3.865641953</v>
      </c>
      <c r="LB295" s="447" t="n">
        <v>4.704816587</v>
      </c>
      <c r="LC295" s="447" t="n">
        <v>21.7591877549997</v>
      </c>
      <c r="LD295" s="447" t="n">
        <v>6.072843315</v>
      </c>
      <c r="LE295" s="447" t="n">
        <v>3.20503423</v>
      </c>
      <c r="LF295" s="447" t="n">
        <v>21.412382134</v>
      </c>
      <c r="LG295" s="447" t="n">
        <v>5.29074102470568</v>
      </c>
      <c r="LH295" s="447" t="n">
        <v>7.284368059</v>
      </c>
      <c r="LI295" s="447" t="n">
        <v>28.532119584</v>
      </c>
      <c r="LJ295" s="447" t="n">
        <v>4.764925905</v>
      </c>
      <c r="LK295" s="447" t="n">
        <v>3.163998888</v>
      </c>
      <c r="LL295" s="447" t="n">
        <v>24.844301187</v>
      </c>
      <c r="LM295" s="447" t="n">
        <v>5.784394806</v>
      </c>
      <c r="LN295" s="447" t="n">
        <v>4.73833949</v>
      </c>
      <c r="LO295" s="447" t="n">
        <v>29.999293304</v>
      </c>
      <c r="LP295" s="447" t="n">
        <v>4.53913556</v>
      </c>
      <c r="LQ295" s="447" t="n">
        <v>1.774778549</v>
      </c>
      <c r="LR295" s="447" t="n">
        <v>30.590790138</v>
      </c>
      <c r="LS295" s="447" t="n">
        <v>4.350993901</v>
      </c>
      <c r="LT295" s="447" t="n">
        <v>6.65550134853846</v>
      </c>
      <c r="LU295" s="447" t="n">
        <v>36.1491959348216</v>
      </c>
      <c r="LV295" s="447" t="n">
        <v>7.49028881611539</v>
      </c>
      <c r="LW295" s="447" t="n">
        <v>2.50911111569231</v>
      </c>
      <c r="LX295" s="447" t="n">
        <v>36.0404815836015</v>
      </c>
      <c r="LY295" s="447" t="n">
        <v>4.66165407723076</v>
      </c>
      <c r="LZ295" s="443"/>
      <c r="MA295" s="443"/>
      <c r="MB295" s="443"/>
      <c r="MC295" s="443"/>
      <c r="MD295" s="51"/>
      <c r="ME295" s="51"/>
      <c r="MF295" s="51"/>
      <c r="MG295" s="447"/>
      <c r="MH295" s="447"/>
      <c r="MI295" s="447"/>
      <c r="MJ295" s="447"/>
      <c r="MK295" s="447"/>
      <c r="ML295" s="447"/>
      <c r="MM295" s="447"/>
      <c r="MN295" s="447"/>
      <c r="MO295" s="447"/>
      <c r="MP295" s="447"/>
      <c r="MQ295" s="447"/>
      <c r="MR295" s="447"/>
      <c r="MS295" s="447"/>
      <c r="MT295" s="447"/>
      <c r="MU295" s="447"/>
      <c r="MV295" s="447"/>
      <c r="MW295" s="447"/>
    </row>
    <row r="296" customFormat="false" ht="15.75" hidden="false" customHeight="false" outlineLevel="0" collapsed="false">
      <c r="A296" s="450" t="s">
        <v>883</v>
      </c>
      <c r="B296" s="447"/>
      <c r="C296" s="447"/>
      <c r="D296" s="447"/>
      <c r="E296" s="447"/>
      <c r="F296" s="447"/>
      <c r="G296" s="447"/>
      <c r="H296" s="447"/>
      <c r="I296" s="447"/>
      <c r="J296" s="447"/>
      <c r="K296" s="447"/>
      <c r="L296" s="447"/>
      <c r="M296" s="447"/>
      <c r="N296" s="447"/>
      <c r="O296" s="447"/>
      <c r="P296" s="447"/>
      <c r="Q296" s="447"/>
      <c r="R296" s="447"/>
      <c r="S296" s="447"/>
      <c r="T296" s="447"/>
      <c r="U296" s="447"/>
      <c r="V296" s="447"/>
      <c r="W296" s="447"/>
      <c r="X296" s="447"/>
      <c r="Y296" s="447"/>
      <c r="Z296" s="447"/>
      <c r="AA296" s="447"/>
      <c r="AB296" s="447"/>
      <c r="AC296" s="447"/>
      <c r="AD296" s="447"/>
      <c r="AE296" s="447"/>
      <c r="AF296" s="447"/>
      <c r="AG296" s="447"/>
      <c r="AH296" s="447"/>
      <c r="AI296" s="447"/>
      <c r="AJ296" s="447"/>
      <c r="AK296" s="447"/>
      <c r="AL296" s="447"/>
      <c r="AM296" s="447"/>
      <c r="AN296" s="447"/>
      <c r="AO296" s="447"/>
      <c r="AP296" s="447"/>
      <c r="AQ296" s="447"/>
      <c r="AR296" s="447"/>
      <c r="AS296" s="447"/>
      <c r="AT296" s="447"/>
      <c r="AU296" s="447"/>
      <c r="AV296" s="447"/>
      <c r="AW296" s="447"/>
      <c r="AX296" s="447"/>
      <c r="AY296" s="447"/>
      <c r="AZ296" s="447"/>
      <c r="BA296" s="447"/>
      <c r="BB296" s="447"/>
      <c r="BC296" s="447"/>
      <c r="BD296" s="447"/>
      <c r="BE296" s="447"/>
      <c r="BF296" s="447"/>
      <c r="BG296" s="447"/>
      <c r="BH296" s="447"/>
      <c r="BI296" s="447"/>
      <c r="BJ296" s="447"/>
      <c r="BK296" s="447"/>
      <c r="BL296" s="447"/>
      <c r="BM296" s="447"/>
      <c r="BN296" s="447"/>
      <c r="BO296" s="447"/>
      <c r="BP296" s="447"/>
      <c r="BQ296" s="447"/>
      <c r="BR296" s="447"/>
      <c r="BS296" s="447"/>
      <c r="BT296" s="447"/>
      <c r="BU296" s="447"/>
      <c r="BV296" s="447"/>
      <c r="BW296" s="447"/>
      <c r="BX296" s="447"/>
      <c r="BY296" s="447"/>
      <c r="BZ296" s="447"/>
      <c r="CA296" s="447"/>
      <c r="CB296" s="447"/>
      <c r="CC296" s="447"/>
      <c r="CD296" s="447"/>
      <c r="CE296" s="447"/>
      <c r="CF296" s="447"/>
      <c r="CG296" s="447"/>
      <c r="CH296" s="447"/>
      <c r="CI296" s="447"/>
      <c r="CJ296" s="447"/>
      <c r="CK296" s="447"/>
      <c r="CL296" s="447"/>
      <c r="CM296" s="447"/>
      <c r="CN296" s="447"/>
      <c r="CO296" s="447"/>
      <c r="CP296" s="447"/>
      <c r="CQ296" s="447"/>
      <c r="CR296" s="447"/>
      <c r="CS296" s="447"/>
      <c r="CT296" s="447"/>
      <c r="CU296" s="447"/>
      <c r="CV296" s="447"/>
      <c r="CW296" s="447"/>
      <c r="CX296" s="447"/>
      <c r="CY296" s="447"/>
      <c r="CZ296" s="447"/>
      <c r="DA296" s="447"/>
      <c r="DB296" s="447"/>
      <c r="DC296" s="447"/>
      <c r="DD296" s="447"/>
      <c r="DE296" s="447"/>
      <c r="DF296" s="447"/>
      <c r="DG296" s="447"/>
      <c r="DH296" s="447"/>
      <c r="DI296" s="447"/>
      <c r="DJ296" s="447"/>
      <c r="DK296" s="447"/>
      <c r="DL296" s="447"/>
      <c r="DM296" s="447"/>
      <c r="DN296" s="447"/>
      <c r="DO296" s="447"/>
      <c r="DP296" s="447"/>
      <c r="DQ296" s="447"/>
      <c r="DR296" s="447"/>
      <c r="DS296" s="447"/>
      <c r="DT296" s="447"/>
      <c r="DU296" s="447"/>
      <c r="DV296" s="447"/>
      <c r="DW296" s="447"/>
      <c r="DX296" s="447"/>
      <c r="DY296" s="447"/>
      <c r="DZ296" s="447"/>
      <c r="EA296" s="447"/>
      <c r="EB296" s="447"/>
      <c r="EC296" s="447"/>
      <c r="ED296" s="447"/>
      <c r="EE296" s="447"/>
      <c r="EF296" s="447"/>
      <c r="EG296" s="447"/>
      <c r="EH296" s="447"/>
      <c r="EI296" s="447"/>
      <c r="EJ296" s="447"/>
      <c r="EK296" s="447"/>
      <c r="EL296" s="447"/>
      <c r="EM296" s="447"/>
      <c r="EN296" s="447"/>
      <c r="EO296" s="447"/>
      <c r="EP296" s="447" t="n">
        <v>0.155736187904128</v>
      </c>
      <c r="EQ296" s="447" t="n">
        <v>0.30486003372</v>
      </c>
      <c r="ER296" s="447" t="n">
        <v>0.0695081150325</v>
      </c>
      <c r="ES296" s="447" t="n">
        <v>0.546561869128272</v>
      </c>
      <c r="ET296" s="447" t="n">
        <v>0.089836727898</v>
      </c>
      <c r="EU296" s="447" t="n">
        <v>0.5658470227259</v>
      </c>
      <c r="EV296" s="447" t="n">
        <v>0.2405888453263</v>
      </c>
      <c r="EW296" s="447" t="n">
        <v>0.1564783268496</v>
      </c>
      <c r="EX296" s="447" t="n">
        <v>0.063085660884</v>
      </c>
      <c r="EY296" s="447" t="n">
        <v>0.05737479874</v>
      </c>
      <c r="EZ296" s="447" t="n">
        <v>0.0051228961</v>
      </c>
      <c r="FA296" s="447" t="n">
        <v>0.01153293008</v>
      </c>
      <c r="FB296" s="447" t="n">
        <v>0.3175980093916</v>
      </c>
      <c r="FC296" s="447" t="n">
        <v>0.0190640993427</v>
      </c>
      <c r="FD296" s="447" t="n">
        <v>0.212703516725</v>
      </c>
      <c r="FE296" s="447" t="n">
        <v>0.609810882264</v>
      </c>
      <c r="FF296" s="447" t="n">
        <v>0.3671230656555</v>
      </c>
      <c r="FG296" s="447" t="n">
        <v>0.410812501392</v>
      </c>
      <c r="FH296" s="447" t="n">
        <v>0.28025884035</v>
      </c>
      <c r="FI296" s="447" t="n">
        <v>0.008216035408</v>
      </c>
      <c r="FJ296" s="447" t="n">
        <v>0.2549867676048</v>
      </c>
      <c r="FK296" s="447" t="n">
        <v>0.6295804555734</v>
      </c>
      <c r="FL296" s="447" t="n">
        <v>0.0818603237894</v>
      </c>
      <c r="FM296" s="447" t="n">
        <v>0.565464073707</v>
      </c>
      <c r="FN296" s="447" t="n">
        <v>0.328038352</v>
      </c>
      <c r="FO296" s="447" t="n">
        <v>0.048028904</v>
      </c>
      <c r="FP296" s="447" t="n">
        <v>0.288500293</v>
      </c>
      <c r="FQ296" s="447" t="n">
        <v>0.634117679</v>
      </c>
      <c r="FR296" s="447" t="n">
        <v>0.08940914</v>
      </c>
      <c r="FS296" s="447" t="n">
        <v>0.735234196</v>
      </c>
      <c r="FT296" s="447" t="n">
        <v>0.326331095</v>
      </c>
      <c r="FU296" s="447" t="n">
        <v>0.04189345</v>
      </c>
      <c r="FV296" s="447" t="n">
        <v>0.316043547</v>
      </c>
      <c r="FW296" s="447" t="n">
        <v>0.904692685</v>
      </c>
      <c r="FX296" s="447" t="n">
        <v>0.204187526</v>
      </c>
      <c r="FY296" s="447" t="n">
        <v>0.146146283</v>
      </c>
      <c r="FZ296" s="447" t="n">
        <v>0.40318742926</v>
      </c>
      <c r="GA296" s="447" t="n">
        <v>0.06018909806</v>
      </c>
      <c r="GB296" s="447" t="n">
        <v>0.35015841232722</v>
      </c>
      <c r="GC296" s="447" t="n">
        <v>0.83703286912</v>
      </c>
      <c r="GD296" s="447" t="n">
        <v>0.145101150348</v>
      </c>
      <c r="GE296" s="447" t="n">
        <v>0.5091080930656</v>
      </c>
      <c r="GF296" s="447" t="n">
        <v>0.40100971724</v>
      </c>
      <c r="GG296" s="447" t="n">
        <v>0.05822106288</v>
      </c>
      <c r="GH296" s="447" t="n">
        <v>0.38420434755</v>
      </c>
      <c r="GI296" s="447" t="n">
        <v>0.82852465008</v>
      </c>
      <c r="GJ296" s="447" t="n">
        <v>0.1426859729008</v>
      </c>
      <c r="GK296" s="447" t="n">
        <v>0.4398193773675</v>
      </c>
      <c r="GL296" s="447" t="n">
        <v>0.435580128</v>
      </c>
      <c r="GM296" s="447" t="n">
        <v>0.010110004</v>
      </c>
      <c r="GN296" s="447" t="n">
        <v>0.927162718</v>
      </c>
      <c r="GO296" s="447" t="n">
        <v>0.333314928</v>
      </c>
      <c r="GP296" s="447" t="n">
        <v>0.164488818</v>
      </c>
      <c r="GQ296" s="447" t="n">
        <v>0.462390118</v>
      </c>
      <c r="GR296" s="447" t="n">
        <v>0.344866287</v>
      </c>
      <c r="GS296" s="447" t="n">
        <v>0.009836634</v>
      </c>
      <c r="GT296" s="447" t="n">
        <v>1.212131165</v>
      </c>
      <c r="GU296" s="447" t="n">
        <v>0.33043321182</v>
      </c>
      <c r="GV296" s="447" t="n">
        <v>0.324992996</v>
      </c>
      <c r="GW296" s="447" t="n">
        <v>0.340564886</v>
      </c>
      <c r="GX296" s="447" t="n">
        <v>0.39396392489</v>
      </c>
      <c r="GY296" s="447" t="n">
        <v>0.07265613348</v>
      </c>
      <c r="GZ296" s="447" t="n">
        <v>1.206503894</v>
      </c>
      <c r="HA296" s="447" t="n">
        <v>0.31303</v>
      </c>
      <c r="HB296" s="447" t="n">
        <v>0.34902942385</v>
      </c>
      <c r="HC296" s="447" t="n">
        <v>0.31419376258</v>
      </c>
      <c r="HD296" s="447" t="n">
        <v>0.4353</v>
      </c>
      <c r="HE296" s="447" t="n">
        <v>0.1175</v>
      </c>
      <c r="HF296" s="447" t="n">
        <v>0.9489</v>
      </c>
      <c r="HG296" s="447" t="n">
        <v>0</v>
      </c>
      <c r="HH296" s="447" t="n">
        <v>0</v>
      </c>
      <c r="HI296" s="447" t="n">
        <v>0</v>
      </c>
      <c r="HJ296" s="447" t="n">
        <v>0.589623721034367</v>
      </c>
      <c r="HK296" s="447" t="n">
        <v>0.262094052645548</v>
      </c>
      <c r="HL296" s="447" t="n">
        <v>1.52404334924689</v>
      </c>
      <c r="HM296" s="447" t="n">
        <v>0.949114355783945</v>
      </c>
      <c r="HN296" s="447" t="n">
        <v>0.837358579213543</v>
      </c>
      <c r="HO296" s="447" t="n">
        <v>0.317107776441499</v>
      </c>
      <c r="HP296" s="447" t="n">
        <v>0.696924668429665</v>
      </c>
      <c r="HQ296" s="447" t="n">
        <v>0.208408305606962</v>
      </c>
      <c r="HR296" s="447" t="n">
        <v>0.973924624477061</v>
      </c>
      <c r="HS296" s="447" t="n">
        <v>9.85549092589915</v>
      </c>
      <c r="HT296" s="447" t="n">
        <v>0.321458792328684</v>
      </c>
      <c r="HU296" s="447" t="n">
        <v>0.192375109666342</v>
      </c>
      <c r="HV296" s="447" t="n">
        <v>0.713462710884509</v>
      </c>
      <c r="HW296" s="447" t="n">
        <v>0.216003433839009</v>
      </c>
      <c r="HX296" s="447" t="n">
        <v>1.17698845050481</v>
      </c>
      <c r="HY296" s="447" t="n">
        <v>10.349296616038</v>
      </c>
      <c r="HZ296" s="447" t="n">
        <v>0.495321137736632</v>
      </c>
      <c r="IA296" s="447" t="n">
        <v>0.331797434286913</v>
      </c>
      <c r="IB296" s="447" t="n">
        <v>0.790991537488481</v>
      </c>
      <c r="IC296" s="447" t="n">
        <v>0.11403729645792</v>
      </c>
      <c r="ID296" s="447" t="n">
        <v>1.47337488987499</v>
      </c>
      <c r="IE296" s="447" t="n">
        <v>10.3664517041216</v>
      </c>
      <c r="IF296" s="447" t="n">
        <v>0.507582949232889</v>
      </c>
      <c r="IG296" s="447" t="n">
        <v>0.355347285405675</v>
      </c>
      <c r="IH296" s="447" t="n">
        <v>0.248307075472335</v>
      </c>
      <c r="II296" s="447" t="n">
        <v>0.74359800471523</v>
      </c>
      <c r="IJ296" s="447" t="n">
        <v>1.1104098504567</v>
      </c>
      <c r="IK296" s="447" t="n">
        <v>11.0844225878911</v>
      </c>
      <c r="IL296" s="447" t="n">
        <v>0.402851869053155</v>
      </c>
      <c r="IM296" s="447" t="n">
        <v>0.413277229698228</v>
      </c>
      <c r="IN296" s="447" t="n">
        <v>0.305813000024</v>
      </c>
      <c r="IO296" s="447" t="n">
        <v>1.321832145</v>
      </c>
      <c r="IP296" s="447" t="n">
        <v>1.71127723</v>
      </c>
      <c r="IQ296" s="447" t="n">
        <v>10.920185254</v>
      </c>
      <c r="IR296" s="447" t="n">
        <v>0.415165843</v>
      </c>
      <c r="IS296" s="447" t="n">
        <v>0.483943339</v>
      </c>
      <c r="IT296" s="447" t="n">
        <v>1.01760630298846</v>
      </c>
      <c r="IU296" s="447" t="n">
        <v>1.3759804558694</v>
      </c>
      <c r="IV296" s="447" t="n">
        <v>1.47882259508135</v>
      </c>
      <c r="IW296" s="447" t="n">
        <v>11.3354658384686</v>
      </c>
      <c r="IX296" s="447" t="n">
        <v>0.574515913806276</v>
      </c>
      <c r="IY296" s="447" t="n">
        <v>0.406631647381139</v>
      </c>
      <c r="IZ296" s="447" t="n">
        <v>0.327229662090053</v>
      </c>
      <c r="JA296" s="447" t="n">
        <v>1.99547677151798</v>
      </c>
      <c r="JB296" s="447" t="n">
        <v>2.99792384777759</v>
      </c>
      <c r="JC296" s="447" t="n">
        <v>11.5355340625625</v>
      </c>
      <c r="JD296" s="447" t="n">
        <v>1.26977163498974</v>
      </c>
      <c r="JE296" s="447" t="n">
        <v>0.365808359115392</v>
      </c>
      <c r="JF296" s="447" t="n">
        <v>1.22444643566205</v>
      </c>
      <c r="JG296" s="447" t="n">
        <v>1.4120260280794</v>
      </c>
      <c r="JH296" s="447" t="n">
        <v>3.10985237268155</v>
      </c>
      <c r="JI296" s="447" t="n">
        <v>11.5287773022923</v>
      </c>
      <c r="JJ296" s="447" t="n">
        <v>0.821266441857978</v>
      </c>
      <c r="JK296" s="447" t="n">
        <v>0.350506484569132</v>
      </c>
      <c r="JL296" s="447" t="n">
        <v>1.36783067047174</v>
      </c>
      <c r="JM296" s="447" t="n">
        <v>2.77229039944261</v>
      </c>
      <c r="JN296" s="447" t="n">
        <v>3.52985212513648</v>
      </c>
      <c r="JO296" s="447" t="n">
        <v>12.1218516794494</v>
      </c>
      <c r="JP296" s="447" t="n">
        <v>0.778996201788289</v>
      </c>
      <c r="JQ296" s="447" t="n">
        <v>0.439083860189758</v>
      </c>
      <c r="JR296" s="447" t="n">
        <v>1.11613343208575</v>
      </c>
      <c r="JS296" s="447" t="n">
        <v>3.06047639373969</v>
      </c>
      <c r="JT296" s="447" t="n">
        <v>2.00362997729644</v>
      </c>
      <c r="JU296" s="447" t="n">
        <v>13.871885997789</v>
      </c>
      <c r="JV296" s="447" t="n">
        <v>0.756020086832804</v>
      </c>
      <c r="JW296" s="447" t="n">
        <v>1.00892661325609</v>
      </c>
      <c r="JX296" s="447" t="n">
        <v>1.6198623873765</v>
      </c>
      <c r="JY296" s="447" t="n">
        <v>2.73730242497722</v>
      </c>
      <c r="JZ296" s="447" t="n">
        <v>2.01238669368017</v>
      </c>
      <c r="KA296" s="447" t="n">
        <v>14.2228359131619</v>
      </c>
      <c r="KB296" s="447" t="n">
        <v>1.40739449766393</v>
      </c>
      <c r="KC296" s="447" t="n">
        <v>1.08501487263751</v>
      </c>
      <c r="KD296" s="447" t="n">
        <v>1.75203553851393</v>
      </c>
      <c r="KE296" s="447" t="n">
        <v>2.54408384332124</v>
      </c>
      <c r="KF296" s="447" t="n">
        <v>4.41141074111488</v>
      </c>
      <c r="KG296" s="447" t="n">
        <v>12.7084064926271</v>
      </c>
      <c r="KH296" s="447" t="n">
        <v>2.00076311608833</v>
      </c>
      <c r="KI296" s="451" t="n">
        <v>1.38672019177284</v>
      </c>
      <c r="KJ296" s="447" t="n">
        <v>2.26281242931122</v>
      </c>
      <c r="KK296" s="447" t="n">
        <v>3.00441662975069</v>
      </c>
      <c r="KL296" s="447" t="n">
        <v>4.62247580413841</v>
      </c>
      <c r="KM296" s="447" t="n">
        <v>15.0640619148417</v>
      </c>
      <c r="KN296" s="447" t="n">
        <v>2.67842505451671</v>
      </c>
      <c r="KO296" s="447" t="n">
        <v>0.807217739729046</v>
      </c>
      <c r="KP296" s="447" t="n">
        <v>3.56104800454114</v>
      </c>
      <c r="KQ296" s="447" t="n">
        <v>3.21679376961683</v>
      </c>
      <c r="KR296" s="447" t="n">
        <v>5.20201269629304</v>
      </c>
      <c r="KS296" s="447" t="n">
        <v>14.9173195846855</v>
      </c>
      <c r="KT296" s="447" t="n">
        <v>3.14118128844504</v>
      </c>
      <c r="KU296" s="447" t="n">
        <v>2.33924900618996</v>
      </c>
      <c r="KV296" s="447" t="n">
        <v>2.13111385221742</v>
      </c>
      <c r="KW296" s="447" t="n">
        <v>3.66593916246054</v>
      </c>
      <c r="KX296" s="447" t="n">
        <v>6.60977832336889</v>
      </c>
      <c r="KY296" s="447" t="n">
        <v>14.4720229776433</v>
      </c>
      <c r="KZ296" s="447" t="n">
        <v>3.86163986524206</v>
      </c>
      <c r="LA296" s="447" t="n">
        <v>2.04075572889359</v>
      </c>
      <c r="LB296" s="447" t="n">
        <v>3.01859506493736</v>
      </c>
      <c r="LC296" s="447" t="n">
        <v>4.12558983842128</v>
      </c>
      <c r="LD296" s="447" t="n">
        <v>7.04083694348139</v>
      </c>
      <c r="LE296" s="447" t="n">
        <v>14.877754502618</v>
      </c>
      <c r="LF296" s="447" t="n">
        <v>3.42917175120395</v>
      </c>
      <c r="LG296" s="447" t="n">
        <v>1.90379649011199</v>
      </c>
      <c r="LH296" s="447" t="n">
        <v>3.01117100483577</v>
      </c>
      <c r="LI296" s="447" t="n">
        <v>10.6358504914638</v>
      </c>
      <c r="LJ296" s="447" t="n">
        <v>6.86431310699345</v>
      </c>
      <c r="LK296" s="447" t="n">
        <v>1.35406093836788</v>
      </c>
      <c r="LL296" s="447" t="n">
        <v>4.38116740814803</v>
      </c>
      <c r="LM296" s="447" t="n">
        <v>1.55055324269274</v>
      </c>
      <c r="LN296" s="447" t="n">
        <v>4.14136093056703</v>
      </c>
      <c r="LO296" s="447" t="n">
        <v>21.8847917077024</v>
      </c>
      <c r="LP296" s="447" t="n">
        <v>7.52657783415103</v>
      </c>
      <c r="LQ296" s="447" t="n">
        <v>3.4334906522701</v>
      </c>
      <c r="LR296" s="447" t="n">
        <v>4.08787058697333</v>
      </c>
      <c r="LS296" s="447" t="n">
        <v>1.0963131248898</v>
      </c>
      <c r="LT296" s="447" t="n">
        <v>3.30920569580897</v>
      </c>
      <c r="LU296" s="447" t="n">
        <v>22.650780052458</v>
      </c>
      <c r="LV296" s="447" t="n">
        <v>7.5170681773496</v>
      </c>
      <c r="LW296" s="447" t="n">
        <v>2.35431605898601</v>
      </c>
      <c r="LX296" s="447" t="n">
        <v>6.46307487400001</v>
      </c>
      <c r="LY296" s="447" t="n">
        <v>1.04098384731565</v>
      </c>
      <c r="LZ296" s="443"/>
      <c r="MA296" s="443"/>
      <c r="MB296" s="443"/>
      <c r="MC296" s="443"/>
      <c r="MD296" s="51"/>
      <c r="ME296" s="51"/>
      <c r="MF296" s="51"/>
      <c r="MG296" s="447"/>
      <c r="MH296" s="447"/>
      <c r="MI296" s="447"/>
      <c r="MJ296" s="447"/>
      <c r="MK296" s="447"/>
      <c r="ML296" s="447"/>
      <c r="MM296" s="447"/>
      <c r="MN296" s="447"/>
      <c r="MO296" s="447"/>
      <c r="MP296" s="447"/>
      <c r="MQ296" s="447"/>
      <c r="MR296" s="447"/>
      <c r="MS296" s="447"/>
      <c r="MT296" s="447"/>
      <c r="MU296" s="447"/>
      <c r="MV296" s="447"/>
      <c r="MW296" s="447"/>
    </row>
    <row r="297" customFormat="false" ht="15.75" hidden="false" customHeight="false" outlineLevel="0" collapsed="false">
      <c r="A297" s="446" t="s">
        <v>721</v>
      </c>
      <c r="B297" s="438"/>
      <c r="C297" s="438"/>
      <c r="D297" s="438"/>
      <c r="E297" s="438"/>
      <c r="F297" s="438"/>
      <c r="G297" s="438"/>
      <c r="H297" s="438"/>
      <c r="I297" s="438"/>
      <c r="J297" s="438"/>
      <c r="K297" s="438"/>
      <c r="L297" s="438"/>
      <c r="M297" s="438"/>
      <c r="N297" s="438"/>
      <c r="O297" s="438"/>
      <c r="P297" s="438"/>
      <c r="Q297" s="438"/>
      <c r="R297" s="438"/>
      <c r="S297" s="438"/>
      <c r="T297" s="438"/>
      <c r="U297" s="438"/>
      <c r="V297" s="438"/>
      <c r="W297" s="438"/>
      <c r="X297" s="438"/>
      <c r="Y297" s="438"/>
      <c r="Z297" s="438"/>
      <c r="AA297" s="438"/>
      <c r="AB297" s="438"/>
      <c r="AC297" s="438"/>
      <c r="AD297" s="438"/>
      <c r="AE297" s="438"/>
      <c r="AF297" s="438"/>
      <c r="AG297" s="438"/>
      <c r="AH297" s="438"/>
      <c r="AI297" s="438"/>
      <c r="AJ297" s="438"/>
      <c r="AK297" s="438"/>
      <c r="AL297" s="438"/>
      <c r="AM297" s="438"/>
      <c r="AN297" s="438"/>
      <c r="AO297" s="438"/>
      <c r="AP297" s="438"/>
      <c r="AQ297" s="438"/>
      <c r="AR297" s="438"/>
      <c r="AS297" s="438"/>
      <c r="AT297" s="438"/>
      <c r="AU297" s="438"/>
      <c r="AV297" s="438"/>
      <c r="AW297" s="438"/>
      <c r="AX297" s="438" t="n">
        <v>0.902650735833333</v>
      </c>
      <c r="AY297" s="438" t="n">
        <v>0.902650735833333</v>
      </c>
      <c r="AZ297" s="438" t="n">
        <v>0.902650735833333</v>
      </c>
      <c r="BA297" s="438" t="n">
        <v>0.902650735833333</v>
      </c>
      <c r="BB297" s="438" t="n">
        <v>0.902650735833333</v>
      </c>
      <c r="BC297" s="438" t="n">
        <v>0.902650735833333</v>
      </c>
      <c r="BD297" s="438" t="n">
        <v>0.902650735833333</v>
      </c>
      <c r="BE297" s="438" t="n">
        <v>0.902650735833333</v>
      </c>
      <c r="BF297" s="438" t="n">
        <v>0.902650735833333</v>
      </c>
      <c r="BG297" s="438" t="n">
        <v>0.902650735833333</v>
      </c>
      <c r="BH297" s="438" t="n">
        <v>0.902650735833333</v>
      </c>
      <c r="BI297" s="438" t="n">
        <v>0.902650735833333</v>
      </c>
      <c r="BJ297" s="438" t="n">
        <v>1.01437328458333</v>
      </c>
      <c r="BK297" s="438" t="n">
        <v>1.01437328458333</v>
      </c>
      <c r="BL297" s="438" t="n">
        <v>1.01437328458333</v>
      </c>
      <c r="BM297" s="438" t="n">
        <v>1.01437328458333</v>
      </c>
      <c r="BN297" s="438" t="n">
        <v>1.01437328458333</v>
      </c>
      <c r="BO297" s="438" t="n">
        <v>1.01437328458333</v>
      </c>
      <c r="BP297" s="438" t="n">
        <v>1.01437328458333</v>
      </c>
      <c r="BQ297" s="438" t="n">
        <v>1.01437328458333</v>
      </c>
      <c r="BR297" s="438" t="n">
        <v>1.01437328458333</v>
      </c>
      <c r="BS297" s="438" t="n">
        <v>1.01437328458333</v>
      </c>
      <c r="BT297" s="438" t="n">
        <v>1.01437328458333</v>
      </c>
      <c r="BU297" s="438" t="n">
        <v>1.01437328458333</v>
      </c>
      <c r="BV297" s="438" t="n">
        <v>1.28837291666667</v>
      </c>
      <c r="BW297" s="438" t="n">
        <v>1.28837291666667</v>
      </c>
      <c r="BX297" s="438" t="n">
        <v>1.28837291666667</v>
      </c>
      <c r="BY297" s="438" t="n">
        <v>1.28837291666667</v>
      </c>
      <c r="BZ297" s="438" t="n">
        <v>1.28837291666667</v>
      </c>
      <c r="CA297" s="438" t="n">
        <v>1.28837291666667</v>
      </c>
      <c r="CB297" s="438" t="n">
        <v>1.28837291666667</v>
      </c>
      <c r="CC297" s="438" t="n">
        <v>1.28837291666667</v>
      </c>
      <c r="CD297" s="438" t="n">
        <v>1.28837291666667</v>
      </c>
      <c r="CE297" s="438" t="n">
        <v>1.28837291666667</v>
      </c>
      <c r="CF297" s="438" t="n">
        <v>1.28837291666667</v>
      </c>
      <c r="CG297" s="438" t="n">
        <v>1.28837291666667</v>
      </c>
      <c r="CH297" s="438" t="n">
        <v>1.63049166666667</v>
      </c>
      <c r="CI297" s="438" t="n">
        <v>1.63049166666667</v>
      </c>
      <c r="CJ297" s="438" t="n">
        <v>1.63049166666667</v>
      </c>
      <c r="CK297" s="438" t="n">
        <v>1.63049166666667</v>
      </c>
      <c r="CL297" s="438" t="n">
        <v>1.63049166666667</v>
      </c>
      <c r="CM297" s="438" t="n">
        <v>1.63049166666667</v>
      </c>
      <c r="CN297" s="438" t="n">
        <v>1.63049166666667</v>
      </c>
      <c r="CO297" s="438" t="n">
        <v>1.63049166666667</v>
      </c>
      <c r="CP297" s="438" t="n">
        <v>1.63049166666667</v>
      </c>
      <c r="CQ297" s="438" t="n">
        <v>1.63049166666667</v>
      </c>
      <c r="CR297" s="438" t="n">
        <v>1.63049166666667</v>
      </c>
      <c r="CS297" s="438" t="n">
        <v>1.63049166666667</v>
      </c>
      <c r="CT297" s="438" t="n">
        <v>2.1314125</v>
      </c>
      <c r="CU297" s="438" t="n">
        <v>2.1314125</v>
      </c>
      <c r="CV297" s="438" t="n">
        <v>2.1314125</v>
      </c>
      <c r="CW297" s="438" t="n">
        <v>2.1314125</v>
      </c>
      <c r="CX297" s="438" t="n">
        <v>2.1314125</v>
      </c>
      <c r="CY297" s="438" t="n">
        <v>2.1314125</v>
      </c>
      <c r="CZ297" s="438" t="n">
        <v>2.1314125</v>
      </c>
      <c r="DA297" s="438" t="n">
        <v>2.1314125</v>
      </c>
      <c r="DB297" s="438" t="n">
        <v>2.1314125</v>
      </c>
      <c r="DC297" s="438" t="n">
        <v>2.1314125</v>
      </c>
      <c r="DD297" s="438" t="n">
        <v>2.1314125</v>
      </c>
      <c r="DE297" s="438" t="n">
        <v>2.1314125</v>
      </c>
      <c r="DF297" s="438" t="n">
        <v>3.14037708333333</v>
      </c>
      <c r="DG297" s="438" t="n">
        <v>3.14037708333333</v>
      </c>
      <c r="DH297" s="438" t="n">
        <v>3.14037708333333</v>
      </c>
      <c r="DI297" s="438" t="n">
        <v>3.14037708333333</v>
      </c>
      <c r="DJ297" s="438" t="n">
        <v>3.14037708333333</v>
      </c>
      <c r="DK297" s="438" t="n">
        <v>3.14037708333333</v>
      </c>
      <c r="DL297" s="438" t="n">
        <v>3.14037708333333</v>
      </c>
      <c r="DM297" s="438" t="n">
        <v>3.14037708333333</v>
      </c>
      <c r="DN297" s="438" t="n">
        <v>3.14037708333333</v>
      </c>
      <c r="DO297" s="438" t="n">
        <v>3.14037708333333</v>
      </c>
      <c r="DP297" s="438" t="n">
        <v>3.14037708333333</v>
      </c>
      <c r="DQ297" s="438" t="n">
        <v>3.14037708333333</v>
      </c>
      <c r="DR297" s="438" t="n">
        <v>4.51084375</v>
      </c>
      <c r="DS297" s="438" t="n">
        <v>4.51084375</v>
      </c>
      <c r="DT297" s="438" t="n">
        <v>4.51084375</v>
      </c>
      <c r="DU297" s="438" t="n">
        <v>4.51084375</v>
      </c>
      <c r="DV297" s="438" t="n">
        <v>4.51084375</v>
      </c>
      <c r="DW297" s="438" t="n">
        <v>4.51084375</v>
      </c>
      <c r="DX297" s="438" t="n">
        <v>4.51084375</v>
      </c>
      <c r="DY297" s="438" t="n">
        <v>4.51084375</v>
      </c>
      <c r="DZ297" s="438" t="n">
        <v>4.51084375</v>
      </c>
      <c r="EA297" s="438" t="n">
        <v>4.51084375</v>
      </c>
      <c r="EB297" s="438" t="n">
        <v>4.51084375</v>
      </c>
      <c r="EC297" s="438" t="n">
        <v>4.51084375</v>
      </c>
      <c r="ED297" s="438" t="n">
        <v>6.04732708333333</v>
      </c>
      <c r="EE297" s="438" t="n">
        <v>6.04732708333333</v>
      </c>
      <c r="EF297" s="438" t="n">
        <v>6.04732708333333</v>
      </c>
      <c r="EG297" s="438" t="n">
        <v>6.04732708333333</v>
      </c>
      <c r="EH297" s="438" t="n">
        <v>6.04732708333333</v>
      </c>
      <c r="EI297" s="438" t="n">
        <v>6.04732708333333</v>
      </c>
      <c r="EJ297" s="438" t="n">
        <v>6.04732708333333</v>
      </c>
      <c r="EK297" s="438" t="n">
        <v>6.04732708333333</v>
      </c>
      <c r="EL297" s="438" t="n">
        <v>6.04732708333333</v>
      </c>
      <c r="EM297" s="438" t="n">
        <v>6.04732708333333</v>
      </c>
      <c r="EN297" s="438" t="n">
        <v>6.04732708333333</v>
      </c>
      <c r="EO297" s="438" t="n">
        <v>6.04732708333333</v>
      </c>
      <c r="EP297" s="438" t="n">
        <v>7.26672</v>
      </c>
      <c r="EQ297" s="438" t="n">
        <v>9.0026</v>
      </c>
      <c r="ER297" s="438" t="n">
        <v>5.78281</v>
      </c>
      <c r="ES297" s="438" t="n">
        <v>13.70635</v>
      </c>
      <c r="ET297" s="438" t="n">
        <v>7.02053</v>
      </c>
      <c r="EU297" s="438" t="n">
        <v>3.47703</v>
      </c>
      <c r="EV297" s="438" t="n">
        <v>14.6391</v>
      </c>
      <c r="EW297" s="438" t="n">
        <v>10.87854</v>
      </c>
      <c r="EX297" s="438" t="n">
        <v>5.50777</v>
      </c>
      <c r="EY297" s="438" t="n">
        <v>12.80995</v>
      </c>
      <c r="EZ297" s="438" t="n">
        <v>11.06955</v>
      </c>
      <c r="FA297" s="438" t="n">
        <v>2.673</v>
      </c>
      <c r="FB297" s="438" t="n">
        <v>12.96987</v>
      </c>
      <c r="FC297" s="438" t="n">
        <v>9.04746</v>
      </c>
      <c r="FD297" s="438" t="n">
        <v>8.67164</v>
      </c>
      <c r="FE297" s="438" t="n">
        <v>18.97531</v>
      </c>
      <c r="FF297" s="438" t="n">
        <v>9.0393</v>
      </c>
      <c r="FG297" s="438" t="n">
        <v>5.51303</v>
      </c>
      <c r="FH297" s="438" t="n">
        <v>17.47563</v>
      </c>
      <c r="FI297" s="438" t="n">
        <v>12.4242</v>
      </c>
      <c r="FJ297" s="438" t="n">
        <v>6.60959</v>
      </c>
      <c r="FK297" s="438" t="n">
        <v>23.31201</v>
      </c>
      <c r="FL297" s="438" t="n">
        <v>3.91482</v>
      </c>
      <c r="FM297" s="438" t="n">
        <v>2.49294</v>
      </c>
      <c r="FN297" s="438" t="n">
        <v>15.50857</v>
      </c>
      <c r="FO297" s="438" t="n">
        <v>10.24945</v>
      </c>
      <c r="FP297" s="438" t="n">
        <v>16.0955</v>
      </c>
      <c r="FQ297" s="438" t="n">
        <v>18.67565</v>
      </c>
      <c r="FR297" s="438" t="n">
        <v>9.86739</v>
      </c>
      <c r="FS297" s="438" t="n">
        <v>4.7573</v>
      </c>
      <c r="FT297" s="438" t="n">
        <v>16.08788</v>
      </c>
      <c r="FU297" s="438" t="n">
        <v>14.45534</v>
      </c>
      <c r="FV297" s="438" t="n">
        <v>10.65517</v>
      </c>
      <c r="FW297" s="438" t="n">
        <v>24.02222</v>
      </c>
      <c r="FX297" s="438" t="n">
        <v>11.94877</v>
      </c>
      <c r="FY297" s="438" t="n">
        <v>10.11691</v>
      </c>
      <c r="FZ297" s="438" t="n">
        <v>19.58314</v>
      </c>
      <c r="GA297" s="438" t="n">
        <v>9.15874</v>
      </c>
      <c r="GB297" s="438" t="n">
        <v>16.22268</v>
      </c>
      <c r="GC297" s="438" t="n">
        <v>20.38944</v>
      </c>
      <c r="GD297" s="438" t="n">
        <v>17.30464</v>
      </c>
      <c r="GE297" s="438" t="n">
        <v>10.74906</v>
      </c>
      <c r="GF297" s="438" t="n">
        <v>13.42977</v>
      </c>
      <c r="GG297" s="438" t="n">
        <v>18.04676</v>
      </c>
      <c r="GH297" s="438" t="n">
        <v>17.89375</v>
      </c>
      <c r="GI297" s="438" t="n">
        <v>17.88975</v>
      </c>
      <c r="GJ297" s="438" t="n">
        <v>16.19122</v>
      </c>
      <c r="GK297" s="438" t="n">
        <v>12.66713</v>
      </c>
      <c r="GL297" s="438" t="n">
        <v>25.68313</v>
      </c>
      <c r="GM297" s="438" t="n">
        <v>11.81703</v>
      </c>
      <c r="GN297" s="438" t="n">
        <v>12.44629</v>
      </c>
      <c r="GO297" s="438" t="n">
        <v>21.96395</v>
      </c>
      <c r="GP297" s="438" t="n">
        <v>21.64896</v>
      </c>
      <c r="GQ297" s="438" t="n">
        <v>8.20837</v>
      </c>
      <c r="GR297" s="438" t="n">
        <v>12.5927</v>
      </c>
      <c r="GS297" s="438" t="n">
        <v>29.23829</v>
      </c>
      <c r="GT297" s="438" t="n">
        <v>12.18008</v>
      </c>
      <c r="GU297" s="438" t="n">
        <v>29.9862</v>
      </c>
      <c r="GV297" s="438" t="n">
        <v>20.25571</v>
      </c>
      <c r="GW297" s="438" t="n">
        <v>14.2812</v>
      </c>
      <c r="GX297" s="438" t="n">
        <v>25.0715</v>
      </c>
      <c r="GY297" s="438" t="n">
        <v>15.22199</v>
      </c>
      <c r="GZ297" s="438" t="n">
        <v>13.50927</v>
      </c>
      <c r="HA297" s="438" t="n">
        <v>29.84175</v>
      </c>
      <c r="HB297" s="438" t="n">
        <v>19.0006</v>
      </c>
      <c r="HC297" s="438" t="n">
        <v>4.22157</v>
      </c>
      <c r="HD297" s="438" t="n">
        <v>28.7635</v>
      </c>
      <c r="HE297" s="438" t="n">
        <v>22.3185</v>
      </c>
      <c r="HF297" s="438" t="n">
        <v>13.9697</v>
      </c>
      <c r="HG297" s="438" t="n">
        <v>33.816107766</v>
      </c>
      <c r="HH297" s="438" t="n">
        <v>22.982548066</v>
      </c>
      <c r="HI297" s="438" t="n">
        <v>12.194446618</v>
      </c>
      <c r="HJ297" s="438" t="n">
        <v>23.322773112</v>
      </c>
      <c r="HK297" s="438" t="n">
        <v>23.478185815</v>
      </c>
      <c r="HL297" s="438" t="n">
        <v>12.79487032</v>
      </c>
      <c r="HM297" s="438" t="n">
        <v>35.783130337</v>
      </c>
      <c r="HN297" s="438" t="n">
        <v>19.252583978</v>
      </c>
      <c r="HO297" s="438" t="n">
        <v>7.857864578</v>
      </c>
      <c r="HP297" s="438" t="n">
        <v>31.192567466</v>
      </c>
      <c r="HQ297" s="438" t="n">
        <v>28.036041022</v>
      </c>
      <c r="HR297" s="438" t="n">
        <v>19.255505344</v>
      </c>
      <c r="HS297" s="438" t="n">
        <v>41.869910961</v>
      </c>
      <c r="HT297" s="438" t="n">
        <v>18.912014733</v>
      </c>
      <c r="HU297" s="438" t="n">
        <v>11.869387856</v>
      </c>
      <c r="HV297" s="438" t="n">
        <v>32.160711262</v>
      </c>
      <c r="HW297" s="438" t="n">
        <v>19.504065296</v>
      </c>
      <c r="HX297" s="438" t="n">
        <v>18.083639073</v>
      </c>
      <c r="HY297" s="438" t="n">
        <v>20.865577895</v>
      </c>
      <c r="HZ297" s="438" t="n">
        <v>30.707759769</v>
      </c>
      <c r="IA297" s="438" t="n">
        <v>14.319031367</v>
      </c>
      <c r="IB297" s="438" t="n">
        <v>34.06160981</v>
      </c>
      <c r="IC297" s="438" t="n">
        <v>22.177663803</v>
      </c>
      <c r="ID297" s="438" t="n">
        <v>20.930272569</v>
      </c>
      <c r="IE297" s="438" t="n">
        <v>30.547470727</v>
      </c>
      <c r="IF297" s="438" t="n">
        <v>17.438616503</v>
      </c>
      <c r="IG297" s="438" t="n">
        <v>15.206777966</v>
      </c>
      <c r="IH297" s="438" t="n">
        <v>26.679335974</v>
      </c>
      <c r="II297" s="438" t="n">
        <v>15.634970798</v>
      </c>
      <c r="IJ297" s="438" t="n">
        <v>18.597033776</v>
      </c>
      <c r="IK297" s="438" t="n">
        <v>26.65231503</v>
      </c>
      <c r="IL297" s="438" t="n">
        <v>26.733774095</v>
      </c>
      <c r="IM297" s="439" t="n">
        <v>10.103397703</v>
      </c>
      <c r="IN297" s="438" t="n">
        <v>27.871774482</v>
      </c>
      <c r="IO297" s="438" t="n">
        <v>23.7740138552455</v>
      </c>
      <c r="IP297" s="438" t="n">
        <v>17.09007396</v>
      </c>
      <c r="IQ297" s="438" t="n">
        <v>36.413362028</v>
      </c>
      <c r="IR297" s="438" t="n">
        <v>25.629953724</v>
      </c>
      <c r="IS297" s="438" t="n">
        <v>27.763238888</v>
      </c>
      <c r="IT297" s="438" t="n">
        <v>29.521204541</v>
      </c>
      <c r="IU297" s="438" t="n">
        <v>18.723542955</v>
      </c>
      <c r="IV297" s="438" t="n">
        <v>31.609312495</v>
      </c>
      <c r="IW297" s="438" t="n">
        <v>38.456853347</v>
      </c>
      <c r="IX297" s="438" t="n">
        <v>18.475441296</v>
      </c>
      <c r="IY297" s="440" t="n">
        <v>13.336047895</v>
      </c>
      <c r="IZ297" s="438" t="n">
        <v>24.401042397</v>
      </c>
      <c r="JA297" s="438" t="n">
        <v>27.819948848</v>
      </c>
      <c r="JB297" s="438" t="n">
        <v>23.270685218</v>
      </c>
      <c r="JC297" s="438" t="n">
        <v>38.605493968</v>
      </c>
      <c r="JD297" s="438" t="n">
        <v>24.668040946</v>
      </c>
      <c r="JE297" s="438" t="n">
        <v>23.407676574</v>
      </c>
      <c r="JF297" s="438" t="n">
        <v>42.084308274</v>
      </c>
      <c r="JG297" s="438" t="n">
        <v>24.311026306</v>
      </c>
      <c r="JH297" s="438" t="n">
        <v>28.427429019</v>
      </c>
      <c r="JI297" s="438" t="n">
        <v>47.7813285833333</v>
      </c>
      <c r="JJ297" s="438" t="n">
        <v>24.6061059773333</v>
      </c>
      <c r="JK297" s="440" t="n">
        <v>31.5203290491533</v>
      </c>
      <c r="JL297" s="438" t="n">
        <v>30.424938834</v>
      </c>
      <c r="JM297" s="438" t="n">
        <v>31.644467307</v>
      </c>
      <c r="JN297" s="438" t="n">
        <v>28.742059455</v>
      </c>
      <c r="JO297" s="438" t="n">
        <v>31.1232789</v>
      </c>
      <c r="JP297" s="438" t="n">
        <v>33.251128882</v>
      </c>
      <c r="JQ297" s="438" t="n">
        <v>33.777009689</v>
      </c>
      <c r="JR297" s="438" t="n">
        <v>26.1856645802356</v>
      </c>
      <c r="JS297" s="438" t="n">
        <v>33.7820860295019</v>
      </c>
      <c r="JT297" s="438" t="n">
        <v>45.5139571202939</v>
      </c>
      <c r="JU297" s="438" t="n">
        <v>25.1105623951765</v>
      </c>
      <c r="JV297" s="438" t="n">
        <v>35.8184517245721</v>
      </c>
      <c r="JW297" s="440" t="n">
        <v>27.72387085106</v>
      </c>
      <c r="JX297" s="438" t="n">
        <v>20.833559622</v>
      </c>
      <c r="JY297" s="438" t="n">
        <v>35.324157685</v>
      </c>
      <c r="JZ297" s="438" t="n">
        <v>36.623113132</v>
      </c>
      <c r="KA297" s="438" t="n">
        <v>42.792422794</v>
      </c>
      <c r="KB297" s="438" t="n">
        <v>48.788264976</v>
      </c>
      <c r="KC297" s="438" t="n">
        <v>40.300126992</v>
      </c>
      <c r="KD297" s="438" t="n">
        <v>28.252861577</v>
      </c>
      <c r="KE297" s="438" t="n">
        <v>23.152575328</v>
      </c>
      <c r="KF297" s="438" t="n">
        <v>44.464060892</v>
      </c>
      <c r="KG297" s="438" t="n">
        <v>35.180262631</v>
      </c>
      <c r="KH297" s="438" t="n">
        <v>20.340440016</v>
      </c>
      <c r="KI297" s="451" t="n">
        <v>31.179151675</v>
      </c>
      <c r="KJ297" s="447" t="n">
        <v>53.359172627</v>
      </c>
      <c r="KK297" s="447" t="n">
        <v>61.41216568</v>
      </c>
      <c r="KL297" s="447" t="n">
        <v>66.396327403</v>
      </c>
      <c r="KM297" s="447" t="n">
        <v>72.315521498</v>
      </c>
      <c r="KN297" s="447" t="n">
        <v>62.202611277</v>
      </c>
      <c r="KO297" s="447" t="n">
        <v>80.752818049</v>
      </c>
      <c r="KP297" s="447" t="n">
        <v>53.387960757</v>
      </c>
      <c r="KQ297" s="447" t="n">
        <v>57.332262824</v>
      </c>
      <c r="KR297" s="447" t="n">
        <v>52.974043831</v>
      </c>
      <c r="KS297" s="447" t="n">
        <v>43.094727768</v>
      </c>
      <c r="KT297" s="447" t="n">
        <v>145.237864123</v>
      </c>
      <c r="KU297" s="447" t="n">
        <v>30.523577695</v>
      </c>
      <c r="KV297" s="447" t="n">
        <v>31.274078858</v>
      </c>
      <c r="KW297" s="447" t="n">
        <v>13.008727122</v>
      </c>
      <c r="KX297" s="447" t="n">
        <v>20.690044581</v>
      </c>
      <c r="KY297" s="447" t="n">
        <v>20.684093918</v>
      </c>
      <c r="KZ297" s="447" t="n">
        <v>61.666165581</v>
      </c>
      <c r="LA297" s="447" t="n">
        <v>17.208988357</v>
      </c>
      <c r="LB297" s="447" t="n">
        <v>16.124009642</v>
      </c>
      <c r="LC297" s="447" t="n">
        <v>22.305093096</v>
      </c>
      <c r="LD297" s="447" t="n">
        <v>46.096446168</v>
      </c>
      <c r="LE297" s="447" t="n">
        <v>16.759072537</v>
      </c>
      <c r="LF297" s="447" t="n">
        <v>34.344917567</v>
      </c>
      <c r="LG297" s="447" t="n">
        <v>1.03470611799998</v>
      </c>
      <c r="LH297" s="447" t="n">
        <v>21.328201296</v>
      </c>
      <c r="LI297" s="447" t="n">
        <v>24.05426839</v>
      </c>
      <c r="LJ297" s="447" t="n">
        <v>135.002501354</v>
      </c>
      <c r="LK297" s="447" t="n">
        <v>15.726476988</v>
      </c>
      <c r="LL297" s="447" t="n">
        <v>19.275944045</v>
      </c>
      <c r="LM297" s="447" t="n">
        <v>15.506280606</v>
      </c>
      <c r="LN297" s="447" t="n">
        <v>27.202270326</v>
      </c>
      <c r="LO297" s="447" t="n">
        <v>30.444891468</v>
      </c>
      <c r="LP297" s="447" t="n">
        <v>21.584111</v>
      </c>
      <c r="LQ297" s="447" t="n">
        <v>52.192523192</v>
      </c>
      <c r="LR297" s="447" t="n">
        <v>49.117638471</v>
      </c>
      <c r="LS297" s="447" t="n">
        <v>27.404717565</v>
      </c>
      <c r="LT297" s="447" t="n">
        <v>50.4566634529432</v>
      </c>
      <c r="LU297" s="447" t="n">
        <v>21.7933216281094</v>
      </c>
      <c r="LV297" s="447" t="n">
        <v>28.3361568199474</v>
      </c>
      <c r="LW297" s="447" t="n">
        <v>24.9896642643333</v>
      </c>
      <c r="LX297" s="447" t="n">
        <v>23.3076411433333</v>
      </c>
      <c r="LY297" s="447" t="n">
        <v>23.4120571853333</v>
      </c>
      <c r="LZ297" s="443"/>
      <c r="MA297" s="443"/>
      <c r="MB297" s="443"/>
      <c r="MC297" s="443"/>
      <c r="MD297" s="51"/>
      <c r="ME297" s="51"/>
      <c r="MF297" s="51"/>
      <c r="MG297" s="447"/>
      <c r="MH297" s="447"/>
      <c r="MI297" s="447"/>
      <c r="MJ297" s="447"/>
      <c r="MK297" s="447"/>
      <c r="ML297" s="447"/>
      <c r="MM297" s="447"/>
      <c r="MN297" s="447"/>
      <c r="MO297" s="447"/>
      <c r="MP297" s="447"/>
      <c r="MQ297" s="447"/>
      <c r="MR297" s="447"/>
      <c r="MS297" s="447"/>
      <c r="MT297" s="447"/>
      <c r="MU297" s="447"/>
      <c r="MV297" s="447"/>
      <c r="MW297" s="447"/>
    </row>
    <row r="298" customFormat="false" ht="15.75" hidden="false" customHeight="false" outlineLevel="0" collapsed="false">
      <c r="A298" s="450" t="s">
        <v>884</v>
      </c>
      <c r="B298" s="447"/>
      <c r="C298" s="447"/>
      <c r="D298" s="447"/>
      <c r="E298" s="447"/>
      <c r="F298" s="447"/>
      <c r="G298" s="447"/>
      <c r="H298" s="447"/>
      <c r="I298" s="447"/>
      <c r="J298" s="447"/>
      <c r="K298" s="447"/>
      <c r="L298" s="447"/>
      <c r="M298" s="447"/>
      <c r="N298" s="447"/>
      <c r="O298" s="447"/>
      <c r="P298" s="447"/>
      <c r="Q298" s="447"/>
      <c r="R298" s="447"/>
      <c r="S298" s="447"/>
      <c r="T298" s="447"/>
      <c r="U298" s="447"/>
      <c r="V298" s="447"/>
      <c r="W298" s="447"/>
      <c r="X298" s="447"/>
      <c r="Y298" s="447"/>
      <c r="Z298" s="447"/>
      <c r="AA298" s="447"/>
      <c r="AB298" s="447"/>
      <c r="AC298" s="447"/>
      <c r="AD298" s="447"/>
      <c r="AE298" s="447"/>
      <c r="AF298" s="447"/>
      <c r="AG298" s="447"/>
      <c r="AH298" s="447"/>
      <c r="AI298" s="447"/>
      <c r="AJ298" s="447"/>
      <c r="AK298" s="447"/>
      <c r="AL298" s="447"/>
      <c r="AM298" s="447"/>
      <c r="AN298" s="447"/>
      <c r="AO298" s="447"/>
      <c r="AP298" s="447"/>
      <c r="AQ298" s="447"/>
      <c r="AR298" s="447"/>
      <c r="AS298" s="447"/>
      <c r="AT298" s="447"/>
      <c r="AU298" s="447"/>
      <c r="AV298" s="447"/>
      <c r="AW298" s="447"/>
      <c r="AX298" s="447"/>
      <c r="AY298" s="447"/>
      <c r="AZ298" s="447"/>
      <c r="BA298" s="447"/>
      <c r="BB298" s="447"/>
      <c r="BC298" s="447"/>
      <c r="BD298" s="447"/>
      <c r="BE298" s="447"/>
      <c r="BF298" s="447"/>
      <c r="BG298" s="447"/>
      <c r="BH298" s="447"/>
      <c r="BI298" s="447"/>
      <c r="BJ298" s="447"/>
      <c r="BK298" s="447"/>
      <c r="BL298" s="447"/>
      <c r="BM298" s="447"/>
      <c r="BN298" s="447"/>
      <c r="BO298" s="447"/>
      <c r="BP298" s="447"/>
      <c r="BQ298" s="447"/>
      <c r="BR298" s="447"/>
      <c r="BS298" s="447"/>
      <c r="BT298" s="447"/>
      <c r="BU298" s="447"/>
      <c r="BV298" s="447"/>
      <c r="BW298" s="447"/>
      <c r="BX298" s="447"/>
      <c r="BY298" s="447"/>
      <c r="BZ298" s="447"/>
      <c r="CA298" s="447"/>
      <c r="CB298" s="447"/>
      <c r="CC298" s="447"/>
      <c r="CD298" s="447"/>
      <c r="CE298" s="447"/>
      <c r="CF298" s="447"/>
      <c r="CG298" s="447"/>
      <c r="CH298" s="447"/>
      <c r="CI298" s="447"/>
      <c r="CJ298" s="447"/>
      <c r="CK298" s="447"/>
      <c r="CL298" s="447"/>
      <c r="CM298" s="447"/>
      <c r="CN298" s="447"/>
      <c r="CO298" s="447"/>
      <c r="CP298" s="447"/>
      <c r="CQ298" s="447"/>
      <c r="CR298" s="447"/>
      <c r="CS298" s="447"/>
      <c r="CT298" s="447"/>
      <c r="CU298" s="447"/>
      <c r="CV298" s="447"/>
      <c r="CW298" s="447"/>
      <c r="CX298" s="447"/>
      <c r="CY298" s="447"/>
      <c r="CZ298" s="447"/>
      <c r="DA298" s="447"/>
      <c r="DB298" s="447"/>
      <c r="DC298" s="447"/>
      <c r="DD298" s="447"/>
      <c r="DE298" s="447"/>
      <c r="DF298" s="447"/>
      <c r="DG298" s="447"/>
      <c r="DH298" s="447"/>
      <c r="DI298" s="447"/>
      <c r="DJ298" s="447"/>
      <c r="DK298" s="447"/>
      <c r="DL298" s="447"/>
      <c r="DM298" s="447"/>
      <c r="DN298" s="447"/>
      <c r="DO298" s="447"/>
      <c r="DP298" s="447"/>
      <c r="DQ298" s="447"/>
      <c r="DR298" s="447"/>
      <c r="DS298" s="447"/>
      <c r="DT298" s="447"/>
      <c r="DU298" s="447"/>
      <c r="DV298" s="447"/>
      <c r="DW298" s="447"/>
      <c r="DX298" s="447"/>
      <c r="DY298" s="447"/>
      <c r="DZ298" s="447"/>
      <c r="EA298" s="447"/>
      <c r="EB298" s="447"/>
      <c r="EC298" s="447"/>
      <c r="ED298" s="447"/>
      <c r="EE298" s="447"/>
      <c r="EF298" s="447"/>
      <c r="EG298" s="447"/>
      <c r="EH298" s="447"/>
      <c r="EI298" s="447"/>
      <c r="EJ298" s="447"/>
      <c r="EK298" s="447"/>
      <c r="EL298" s="447"/>
      <c r="EM298" s="447"/>
      <c r="EN298" s="447"/>
      <c r="EO298" s="447"/>
      <c r="EP298" s="447" t="n">
        <v>3.71276</v>
      </c>
      <c r="EQ298" s="447" t="n">
        <v>4.79933</v>
      </c>
      <c r="ER298" s="447" t="n">
        <v>2.83506</v>
      </c>
      <c r="ES298" s="447" t="n">
        <v>3.9559</v>
      </c>
      <c r="ET298" s="447" t="n">
        <v>2.555</v>
      </c>
      <c r="EU298" s="447" t="n">
        <v>2.0085</v>
      </c>
      <c r="EV298" s="447" t="n">
        <v>7.83166</v>
      </c>
      <c r="EW298" s="447" t="n">
        <v>5.65248</v>
      </c>
      <c r="EX298" s="447" t="n">
        <v>4.0859</v>
      </c>
      <c r="EY298" s="447" t="n">
        <v>4.17213</v>
      </c>
      <c r="EZ298" s="447" t="n">
        <v>4.37766</v>
      </c>
      <c r="FA298" s="447" t="n">
        <v>0.96219</v>
      </c>
      <c r="FB298" s="447" t="n">
        <v>4.14705</v>
      </c>
      <c r="FC298" s="447" t="n">
        <v>5.871</v>
      </c>
      <c r="FD298" s="447" t="n">
        <v>2.62263</v>
      </c>
      <c r="FE298" s="447" t="n">
        <v>7.85016</v>
      </c>
      <c r="FF298" s="447" t="n">
        <v>5.48624</v>
      </c>
      <c r="FG298" s="447" t="n">
        <v>2.67977</v>
      </c>
      <c r="FH298" s="447" t="n">
        <v>9.6362</v>
      </c>
      <c r="FI298" s="447" t="n">
        <v>4.87016</v>
      </c>
      <c r="FJ298" s="447" t="n">
        <v>3.50973</v>
      </c>
      <c r="FK298" s="447" t="n">
        <v>7.99767</v>
      </c>
      <c r="FL298" s="447" t="n">
        <v>4.68743</v>
      </c>
      <c r="FM298" s="447" t="n">
        <v>1.57945</v>
      </c>
      <c r="FN298" s="447" t="n">
        <v>2.92709</v>
      </c>
      <c r="FO298" s="447" t="n">
        <v>3.21479</v>
      </c>
      <c r="FP298" s="447" t="n">
        <v>8.82398</v>
      </c>
      <c r="FQ298" s="447" t="n">
        <v>5.40031</v>
      </c>
      <c r="FR298" s="447" t="n">
        <v>0.88554</v>
      </c>
      <c r="FS298" s="447" t="n">
        <v>0.41776</v>
      </c>
      <c r="FT298" s="447" t="n">
        <v>2.54605</v>
      </c>
      <c r="FU298" s="447" t="n">
        <v>2.82122</v>
      </c>
      <c r="FV298" s="447" t="n">
        <v>10.07713</v>
      </c>
      <c r="FW298" s="447" t="n">
        <v>5.687</v>
      </c>
      <c r="FX298" s="447" t="n">
        <v>2.49976</v>
      </c>
      <c r="FY298" s="447" t="n">
        <v>3.01117</v>
      </c>
      <c r="FZ298" s="447" t="n">
        <v>9.38144</v>
      </c>
      <c r="GA298" s="447" t="n">
        <v>3.68341</v>
      </c>
      <c r="GB298" s="447" t="n">
        <v>0.97706</v>
      </c>
      <c r="GC298" s="447" t="n">
        <v>1.3996</v>
      </c>
      <c r="GD298" s="447" t="n">
        <v>5.65803</v>
      </c>
      <c r="GE298" s="447" t="n">
        <v>3.78012</v>
      </c>
      <c r="GF298" s="447" t="n">
        <v>4.11654</v>
      </c>
      <c r="GG298" s="447" t="n">
        <v>10.5887</v>
      </c>
      <c r="GH298" s="447" t="n">
        <v>3.50148</v>
      </c>
      <c r="GI298" s="447" t="n">
        <v>7.98615</v>
      </c>
      <c r="GJ298" s="447" t="n">
        <v>5.01682</v>
      </c>
      <c r="GK298" s="447" t="n">
        <v>5.6406</v>
      </c>
      <c r="GL298" s="447" t="n">
        <v>6.71648</v>
      </c>
      <c r="GM298" s="447" t="n">
        <v>5.45941</v>
      </c>
      <c r="GN298" s="447" t="n">
        <v>1.92079</v>
      </c>
      <c r="GO298" s="447" t="n">
        <v>6.0154</v>
      </c>
      <c r="GP298" s="447" t="n">
        <v>10.52982</v>
      </c>
      <c r="GQ298" s="447" t="n">
        <v>0.39511</v>
      </c>
      <c r="GR298" s="447" t="n">
        <v>6.95341</v>
      </c>
      <c r="GS298" s="447" t="n">
        <v>6.13007</v>
      </c>
      <c r="GT298" s="447" t="n">
        <v>2.6468</v>
      </c>
      <c r="GU298" s="447" t="n">
        <v>5.31377</v>
      </c>
      <c r="GV298" s="447" t="n">
        <v>7.46549</v>
      </c>
      <c r="GW298" s="447" t="n">
        <v>4.01601</v>
      </c>
      <c r="GX298" s="447" t="n">
        <v>8.61993</v>
      </c>
      <c r="GY298" s="447" t="n">
        <v>9.7876</v>
      </c>
      <c r="GZ298" s="447" t="n">
        <v>8.34608</v>
      </c>
      <c r="HA298" s="447" t="n">
        <v>6.26237</v>
      </c>
      <c r="HB298" s="447" t="n">
        <v>7.43568</v>
      </c>
      <c r="HC298" s="447" t="n">
        <v>1.50073</v>
      </c>
      <c r="HD298" s="447" t="n">
        <v>5.0293</v>
      </c>
      <c r="HE298" s="447" t="n">
        <v>7.3065</v>
      </c>
      <c r="HF298" s="447" t="n">
        <v>4.9896</v>
      </c>
      <c r="HG298" s="447" t="n">
        <v>8.636333561</v>
      </c>
      <c r="HH298" s="447" t="n">
        <v>4.907651771</v>
      </c>
      <c r="HI298" s="447" t="n">
        <v>5.771028046</v>
      </c>
      <c r="HJ298" s="447" t="n">
        <v>9.775476586</v>
      </c>
      <c r="HK298" s="447" t="n">
        <v>6.46537202</v>
      </c>
      <c r="HL298" s="447" t="n">
        <v>4.847246236</v>
      </c>
      <c r="HM298" s="447" t="n">
        <v>9.798540642</v>
      </c>
      <c r="HN298" s="447" t="n">
        <v>10.398180063</v>
      </c>
      <c r="HO298" s="447" t="n">
        <v>2.021790075</v>
      </c>
      <c r="HP298" s="447" t="n">
        <v>4.121867812</v>
      </c>
      <c r="HQ298" s="447" t="n">
        <v>3.052792536</v>
      </c>
      <c r="HR298" s="447" t="n">
        <v>4.379758115</v>
      </c>
      <c r="HS298" s="447" t="n">
        <v>8.201250924</v>
      </c>
      <c r="HT298" s="447" t="n">
        <v>4.663291494</v>
      </c>
      <c r="HU298" s="447" t="n">
        <v>9.595499228</v>
      </c>
      <c r="HV298" s="447" t="n">
        <v>19.788627708</v>
      </c>
      <c r="HW298" s="447" t="n">
        <v>9.329178107</v>
      </c>
      <c r="HX298" s="447" t="n">
        <v>3.972869933</v>
      </c>
      <c r="HY298" s="447" t="n">
        <v>36.040940084</v>
      </c>
      <c r="HZ298" s="447" t="n">
        <v>10.38819109</v>
      </c>
      <c r="IA298" s="447" t="n">
        <v>5.574218142</v>
      </c>
      <c r="IB298" s="447" t="n">
        <v>8.123977791</v>
      </c>
      <c r="IC298" s="447" t="n">
        <v>8.162632244</v>
      </c>
      <c r="ID298" s="447" t="n">
        <v>17.633937931</v>
      </c>
      <c r="IE298" s="447" t="n">
        <v>4.3200615</v>
      </c>
      <c r="IF298" s="447" t="n">
        <v>13.312885845</v>
      </c>
      <c r="IG298" s="447" t="n">
        <v>10.796285337</v>
      </c>
      <c r="IH298" s="447" t="n">
        <v>6.00273915</v>
      </c>
      <c r="II298" s="447" t="n">
        <v>16.52186598</v>
      </c>
      <c r="IJ298" s="447" t="n">
        <v>26.299949223</v>
      </c>
      <c r="IK298" s="447" t="n">
        <v>28.379187033</v>
      </c>
      <c r="IL298" s="447" t="n">
        <v>18.037174863</v>
      </c>
      <c r="IM298" s="447" t="n">
        <v>3.872886458</v>
      </c>
      <c r="IN298" s="447" t="n">
        <v>20.03166644</v>
      </c>
      <c r="IO298" s="447" t="n">
        <v>5.758480344</v>
      </c>
      <c r="IP298" s="447" t="n">
        <v>15.54708167</v>
      </c>
      <c r="IQ298" s="447" t="n">
        <v>21.48862805</v>
      </c>
      <c r="IR298" s="447" t="n">
        <v>9.091534785</v>
      </c>
      <c r="IS298" s="447" t="n">
        <v>5.080736258</v>
      </c>
      <c r="IT298" s="447" t="n">
        <v>27.308649026</v>
      </c>
      <c r="IU298" s="447" t="n">
        <v>5.558754815</v>
      </c>
      <c r="IV298" s="447" t="n">
        <v>10.439049233</v>
      </c>
      <c r="IW298" s="447" t="n">
        <v>19.474363274</v>
      </c>
      <c r="IX298" s="447" t="n">
        <v>11.420979965</v>
      </c>
      <c r="IY298" s="447" t="n">
        <v>8.012062764</v>
      </c>
      <c r="IZ298" s="447" t="n">
        <v>17.83038684</v>
      </c>
      <c r="JA298" s="447" t="n">
        <v>24.458453924</v>
      </c>
      <c r="JB298" s="447" t="n">
        <v>8.993659683</v>
      </c>
      <c r="JC298" s="447" t="n">
        <v>18.029543112</v>
      </c>
      <c r="JD298" s="447" t="n">
        <v>13.747938799</v>
      </c>
      <c r="JE298" s="447" t="n">
        <v>20.318674549</v>
      </c>
      <c r="JF298" s="447" t="n">
        <v>15.032641369</v>
      </c>
      <c r="JG298" s="447" t="n">
        <v>8.383666042</v>
      </c>
      <c r="JH298" s="447" t="n">
        <v>5.243014801</v>
      </c>
      <c r="JI298" s="447" t="n">
        <v>15.108378704</v>
      </c>
      <c r="JJ298" s="447" t="n">
        <v>11.246329053</v>
      </c>
      <c r="JK298" s="447" t="n">
        <v>0.961196166</v>
      </c>
      <c r="JL298" s="447" t="n">
        <v>25.872880681</v>
      </c>
      <c r="JM298" s="447" t="n">
        <v>12.925111099</v>
      </c>
      <c r="JN298" s="447" t="n">
        <v>25.854006871</v>
      </c>
      <c r="JO298" s="447" t="n">
        <v>33.279234199</v>
      </c>
      <c r="JP298" s="447" t="n">
        <v>14.314430412</v>
      </c>
      <c r="JQ298" s="447" t="n">
        <v>11.712284659</v>
      </c>
      <c r="JR298" s="447" t="n">
        <v>8.731008328</v>
      </c>
      <c r="JS298" s="447" t="n">
        <v>7.633907071</v>
      </c>
      <c r="JT298" s="447" t="n">
        <v>11.585520362</v>
      </c>
      <c r="JU298" s="447" t="n">
        <v>11.433172015</v>
      </c>
      <c r="JV298" s="447" t="n">
        <v>14.617660114</v>
      </c>
      <c r="JW298" s="447" t="n">
        <v>3.879906694</v>
      </c>
      <c r="JX298" s="447" t="n">
        <v>5.672796513</v>
      </c>
      <c r="JY298" s="447" t="n">
        <v>33.740439352</v>
      </c>
      <c r="JZ298" s="447" t="n">
        <v>13.79388901</v>
      </c>
      <c r="KA298" s="447" t="n">
        <v>25.71266228</v>
      </c>
      <c r="KB298" s="447" t="n">
        <v>16.995882278</v>
      </c>
      <c r="KC298" s="447" t="n">
        <v>16.054394511</v>
      </c>
      <c r="KD298" s="447" t="n">
        <v>11.724667692</v>
      </c>
      <c r="KE298" s="447" t="n">
        <v>5.721109022</v>
      </c>
      <c r="KF298" s="447" t="n">
        <v>34.5804417285</v>
      </c>
      <c r="KG298" s="447" t="n">
        <v>32.9519128615</v>
      </c>
      <c r="KH298" s="447" t="n">
        <v>18.7012586315</v>
      </c>
      <c r="KI298" s="451" t="n">
        <v>22.0497235955</v>
      </c>
      <c r="KJ298" s="447" t="n">
        <v>19.621337566</v>
      </c>
      <c r="KK298" s="447" t="n">
        <v>19.979445822</v>
      </c>
      <c r="KL298" s="447" t="n">
        <v>7.807474676</v>
      </c>
      <c r="KM298" s="447" t="n">
        <v>12.050736946</v>
      </c>
      <c r="KN298" s="447" t="n">
        <v>20.365861151</v>
      </c>
      <c r="KO298" s="447" t="n">
        <v>9.525926682</v>
      </c>
      <c r="KP298" s="447" t="n">
        <v>4.359865428</v>
      </c>
      <c r="KQ298" s="447" t="n">
        <v>16.790410444</v>
      </c>
      <c r="KR298" s="447" t="n">
        <v>14.309395854</v>
      </c>
      <c r="KS298" s="447" t="n">
        <v>6.029647459</v>
      </c>
      <c r="KT298" s="447" t="n">
        <v>12.035315104</v>
      </c>
      <c r="KU298" s="447" t="n">
        <v>1.474520887</v>
      </c>
      <c r="KV298" s="447" t="n">
        <v>12.759667225</v>
      </c>
      <c r="KW298" s="447" t="n">
        <v>10.057954682</v>
      </c>
      <c r="KX298" s="447" t="n">
        <v>14.992900581</v>
      </c>
      <c r="KY298" s="447" t="n">
        <v>8.449501519</v>
      </c>
      <c r="KZ298" s="447" t="n">
        <v>10.322834119</v>
      </c>
      <c r="LA298" s="447" t="n">
        <v>9.427634134</v>
      </c>
      <c r="LB298" s="447" t="n">
        <v>13.833825759</v>
      </c>
      <c r="LC298" s="447" t="n">
        <v>6.652929726</v>
      </c>
      <c r="LD298" s="447" t="n">
        <v>4.228007487</v>
      </c>
      <c r="LE298" s="447" t="n">
        <v>12.878353831</v>
      </c>
      <c r="LF298" s="447" t="n">
        <v>23.858894002</v>
      </c>
      <c r="LG298" s="447" t="n">
        <v>4.798998833</v>
      </c>
      <c r="LH298" s="447" t="n">
        <v>9.427042122</v>
      </c>
      <c r="LI298" s="447" t="n">
        <v>8.288045783</v>
      </c>
      <c r="LJ298" s="447" t="n">
        <v>8.142056878</v>
      </c>
      <c r="LK298" s="447" t="n">
        <v>20.268061038</v>
      </c>
      <c r="LL298" s="447" t="n">
        <v>21.685625209</v>
      </c>
      <c r="LM298" s="447" t="n">
        <v>6.131075572</v>
      </c>
      <c r="LN298" s="447" t="n">
        <v>9.37000828</v>
      </c>
      <c r="LO298" s="447" t="n">
        <v>21.115629317</v>
      </c>
      <c r="LP298" s="447" t="n">
        <v>13.54216845</v>
      </c>
      <c r="LQ298" s="447" t="n">
        <v>7.903766456</v>
      </c>
      <c r="LR298" s="447" t="n">
        <v>15.140435371</v>
      </c>
      <c r="LS298" s="447" t="n">
        <v>6.004634278</v>
      </c>
      <c r="LT298" s="447" t="n">
        <v>12.2354059113191</v>
      </c>
      <c r="LU298" s="447" t="n">
        <v>27.9275023577251</v>
      </c>
      <c r="LV298" s="447" t="n">
        <v>22.4370917309557</v>
      </c>
      <c r="LW298" s="447" t="n">
        <v>1</v>
      </c>
      <c r="LX298" s="447" t="n">
        <v>1</v>
      </c>
      <c r="LY298" s="447" t="n">
        <v>1.09999999999999</v>
      </c>
      <c r="LZ298" s="443"/>
      <c r="MA298" s="443"/>
      <c r="MB298" s="443"/>
      <c r="MC298" s="443"/>
      <c r="MD298" s="51"/>
      <c r="ME298" s="51"/>
      <c r="MF298" s="51"/>
      <c r="MG298" s="447"/>
      <c r="MH298" s="447"/>
      <c r="MI298" s="447"/>
      <c r="MJ298" s="447"/>
      <c r="MK298" s="447"/>
      <c r="ML298" s="447"/>
      <c r="MM298" s="447"/>
      <c r="MN298" s="447"/>
      <c r="MO298" s="447"/>
      <c r="MP298" s="447"/>
      <c r="MQ298" s="447"/>
      <c r="MR298" s="447"/>
      <c r="MS298" s="447"/>
      <c r="MT298" s="447"/>
      <c r="MU298" s="447"/>
      <c r="MV298" s="447"/>
      <c r="MW298" s="447"/>
    </row>
    <row r="299" customFormat="false" ht="15.75" hidden="false" customHeight="false" outlineLevel="0" collapsed="false">
      <c r="A299" s="437" t="s">
        <v>722</v>
      </c>
      <c r="B299" s="438"/>
      <c r="C299" s="438"/>
      <c r="D299" s="438"/>
      <c r="E299" s="438"/>
      <c r="F299" s="438"/>
      <c r="G299" s="438"/>
      <c r="H299" s="438"/>
      <c r="I299" s="438"/>
      <c r="J299" s="438"/>
      <c r="K299" s="438"/>
      <c r="L299" s="438"/>
      <c r="M299" s="438"/>
      <c r="N299" s="438"/>
      <c r="O299" s="438"/>
      <c r="P299" s="438"/>
      <c r="Q299" s="438"/>
      <c r="R299" s="438"/>
      <c r="S299" s="438"/>
      <c r="T299" s="438"/>
      <c r="U299" s="438"/>
      <c r="V299" s="438"/>
      <c r="W299" s="438"/>
      <c r="X299" s="438"/>
      <c r="Y299" s="438"/>
      <c r="Z299" s="438"/>
      <c r="AA299" s="438"/>
      <c r="AB299" s="438"/>
      <c r="AC299" s="438"/>
      <c r="AD299" s="438"/>
      <c r="AE299" s="438"/>
      <c r="AF299" s="438"/>
      <c r="AG299" s="438"/>
      <c r="AH299" s="438"/>
      <c r="AI299" s="438"/>
      <c r="AJ299" s="438"/>
      <c r="AK299" s="438"/>
      <c r="AL299" s="438"/>
      <c r="AM299" s="438"/>
      <c r="AN299" s="438"/>
      <c r="AO299" s="438"/>
      <c r="AP299" s="438"/>
      <c r="AQ299" s="438"/>
      <c r="AR299" s="438"/>
      <c r="AS299" s="438"/>
      <c r="AT299" s="438"/>
      <c r="AU299" s="438"/>
      <c r="AV299" s="438"/>
      <c r="AW299" s="438"/>
      <c r="AX299" s="438" t="n">
        <v>5.18916103825</v>
      </c>
      <c r="AY299" s="438" t="n">
        <v>5.18916103825</v>
      </c>
      <c r="AZ299" s="438" t="n">
        <v>5.18916103825</v>
      </c>
      <c r="BA299" s="438" t="n">
        <v>5.18916103825</v>
      </c>
      <c r="BB299" s="438" t="n">
        <v>5.18916103825</v>
      </c>
      <c r="BC299" s="438" t="n">
        <v>5.18916103825</v>
      </c>
      <c r="BD299" s="438" t="n">
        <v>5.18916103825</v>
      </c>
      <c r="BE299" s="438" t="n">
        <v>5.18916103825</v>
      </c>
      <c r="BF299" s="438" t="n">
        <v>5.18916103825</v>
      </c>
      <c r="BG299" s="438" t="n">
        <v>5.18916103825</v>
      </c>
      <c r="BH299" s="438" t="n">
        <v>5.18916103825</v>
      </c>
      <c r="BI299" s="438" t="n">
        <v>5.18916103825</v>
      </c>
      <c r="BJ299" s="438" t="n">
        <v>5.18643572745833</v>
      </c>
      <c r="BK299" s="438" t="n">
        <v>5.18643572745833</v>
      </c>
      <c r="BL299" s="438" t="n">
        <v>5.18643572745833</v>
      </c>
      <c r="BM299" s="438" t="n">
        <v>5.18643572745833</v>
      </c>
      <c r="BN299" s="438" t="n">
        <v>5.18643572745833</v>
      </c>
      <c r="BO299" s="438" t="n">
        <v>5.18643572745833</v>
      </c>
      <c r="BP299" s="438" t="n">
        <v>5.18643572745833</v>
      </c>
      <c r="BQ299" s="438" t="n">
        <v>5.18643572745833</v>
      </c>
      <c r="BR299" s="438" t="n">
        <v>5.18643572745833</v>
      </c>
      <c r="BS299" s="438" t="n">
        <v>5.18643572745833</v>
      </c>
      <c r="BT299" s="438" t="n">
        <v>5.18643572745833</v>
      </c>
      <c r="BU299" s="438" t="n">
        <v>5.18643572745833</v>
      </c>
      <c r="BV299" s="438" t="n">
        <v>4.82056875</v>
      </c>
      <c r="BW299" s="438" t="n">
        <v>4.82056875</v>
      </c>
      <c r="BX299" s="438" t="n">
        <v>4.82056875</v>
      </c>
      <c r="BY299" s="438" t="n">
        <v>4.82056875</v>
      </c>
      <c r="BZ299" s="438" t="n">
        <v>4.82056875</v>
      </c>
      <c r="CA299" s="438" t="n">
        <v>4.82056875</v>
      </c>
      <c r="CB299" s="438" t="n">
        <v>4.82056875</v>
      </c>
      <c r="CC299" s="438" t="n">
        <v>4.82056875</v>
      </c>
      <c r="CD299" s="438" t="n">
        <v>4.82056875</v>
      </c>
      <c r="CE299" s="438" t="n">
        <v>4.82056875</v>
      </c>
      <c r="CF299" s="438" t="n">
        <v>4.82056875</v>
      </c>
      <c r="CG299" s="438" t="n">
        <v>4.82056875</v>
      </c>
      <c r="CH299" s="438" t="n">
        <v>4.67100625</v>
      </c>
      <c r="CI299" s="438" t="n">
        <v>4.67100625</v>
      </c>
      <c r="CJ299" s="438" t="n">
        <v>4.67100625</v>
      </c>
      <c r="CK299" s="438" t="n">
        <v>4.67100625</v>
      </c>
      <c r="CL299" s="438" t="n">
        <v>4.67100625</v>
      </c>
      <c r="CM299" s="438" t="n">
        <v>4.67100625</v>
      </c>
      <c r="CN299" s="438" t="n">
        <v>4.67100625</v>
      </c>
      <c r="CO299" s="438" t="n">
        <v>4.67100625</v>
      </c>
      <c r="CP299" s="438" t="n">
        <v>4.67100625</v>
      </c>
      <c r="CQ299" s="438" t="n">
        <v>4.67100625</v>
      </c>
      <c r="CR299" s="438" t="n">
        <v>4.67100625</v>
      </c>
      <c r="CS299" s="438" t="n">
        <v>4.67100625</v>
      </c>
      <c r="CT299" s="438" t="n">
        <v>5.02903333333333</v>
      </c>
      <c r="CU299" s="438" t="n">
        <v>5.02903333333333</v>
      </c>
      <c r="CV299" s="438" t="n">
        <v>5.02903333333333</v>
      </c>
      <c r="CW299" s="438" t="n">
        <v>5.02903333333333</v>
      </c>
      <c r="CX299" s="438" t="n">
        <v>5.02903333333333</v>
      </c>
      <c r="CY299" s="438" t="n">
        <v>5.02903333333333</v>
      </c>
      <c r="CZ299" s="438" t="n">
        <v>5.02903333333333</v>
      </c>
      <c r="DA299" s="438" t="n">
        <v>5.02903333333333</v>
      </c>
      <c r="DB299" s="438" t="n">
        <v>5.02903333333333</v>
      </c>
      <c r="DC299" s="438" t="n">
        <v>5.02903333333333</v>
      </c>
      <c r="DD299" s="438" t="n">
        <v>5.02903333333333</v>
      </c>
      <c r="DE299" s="438" t="n">
        <v>5.02903333333333</v>
      </c>
      <c r="DF299" s="438" t="n">
        <v>6.75931817833333</v>
      </c>
      <c r="DG299" s="438" t="n">
        <v>6.75931817833333</v>
      </c>
      <c r="DH299" s="438" t="n">
        <v>6.75931817833333</v>
      </c>
      <c r="DI299" s="438" t="n">
        <v>6.75931817833333</v>
      </c>
      <c r="DJ299" s="438" t="n">
        <v>6.75931817833333</v>
      </c>
      <c r="DK299" s="438" t="n">
        <v>6.75931817833333</v>
      </c>
      <c r="DL299" s="438" t="n">
        <v>6.75931817833333</v>
      </c>
      <c r="DM299" s="438" t="n">
        <v>6.75931817833333</v>
      </c>
      <c r="DN299" s="438" t="n">
        <v>6.75931817833333</v>
      </c>
      <c r="DO299" s="438" t="n">
        <v>6.75931817833333</v>
      </c>
      <c r="DP299" s="438" t="n">
        <v>6.75931817833333</v>
      </c>
      <c r="DQ299" s="438" t="n">
        <v>6.75931817833333</v>
      </c>
      <c r="DR299" s="438" t="n">
        <v>8.9309034838125</v>
      </c>
      <c r="DS299" s="438" t="n">
        <v>8.9309034838125</v>
      </c>
      <c r="DT299" s="438" t="n">
        <v>8.9309034838125</v>
      </c>
      <c r="DU299" s="438" t="n">
        <v>8.9309034838125</v>
      </c>
      <c r="DV299" s="438" t="n">
        <v>8.9309034838125</v>
      </c>
      <c r="DW299" s="438" t="n">
        <v>8.9309034838125</v>
      </c>
      <c r="DX299" s="438" t="n">
        <v>8.9309034838125</v>
      </c>
      <c r="DY299" s="438" t="n">
        <v>8.9309034838125</v>
      </c>
      <c r="DZ299" s="438" t="n">
        <v>8.9309034838125</v>
      </c>
      <c r="EA299" s="438" t="n">
        <v>8.9309034838125</v>
      </c>
      <c r="EB299" s="438" t="n">
        <v>8.9309034838125</v>
      </c>
      <c r="EC299" s="438" t="n">
        <v>8.9309034838125</v>
      </c>
      <c r="ED299" s="438" t="n">
        <v>10.4225748888125</v>
      </c>
      <c r="EE299" s="438" t="n">
        <v>10.4225748888125</v>
      </c>
      <c r="EF299" s="438" t="n">
        <v>10.4225748888125</v>
      </c>
      <c r="EG299" s="438" t="n">
        <v>10.4225748888125</v>
      </c>
      <c r="EH299" s="438" t="n">
        <v>10.4225748888125</v>
      </c>
      <c r="EI299" s="438" t="n">
        <v>10.4225748888125</v>
      </c>
      <c r="EJ299" s="438" t="n">
        <v>10.4225748888125</v>
      </c>
      <c r="EK299" s="438" t="n">
        <v>10.4225748888125</v>
      </c>
      <c r="EL299" s="438" t="n">
        <v>10.4225748888125</v>
      </c>
      <c r="EM299" s="438" t="n">
        <v>10.4225748888125</v>
      </c>
      <c r="EN299" s="438" t="n">
        <v>10.4225748888125</v>
      </c>
      <c r="EO299" s="438" t="n">
        <v>10.4225748888125</v>
      </c>
      <c r="EP299" s="438" t="n">
        <v>3.58382</v>
      </c>
      <c r="EQ299" s="438" t="n">
        <v>6.07545</v>
      </c>
      <c r="ER299" s="438" t="n">
        <v>31.03897</v>
      </c>
      <c r="ES299" s="438" t="n">
        <v>7.65554</v>
      </c>
      <c r="ET299" s="438" t="n">
        <v>2.61383</v>
      </c>
      <c r="EU299" s="438" t="n">
        <v>29.6614</v>
      </c>
      <c r="EV299" s="438" t="n">
        <v>14.90522</v>
      </c>
      <c r="EW299" s="438" t="n">
        <v>4.9962</v>
      </c>
      <c r="EX299" s="438" t="n">
        <v>35.02093</v>
      </c>
      <c r="EY299" s="438" t="n">
        <v>4.14024</v>
      </c>
      <c r="EZ299" s="438" t="n">
        <v>12.62506</v>
      </c>
      <c r="FA299" s="438" t="n">
        <v>33.86191</v>
      </c>
      <c r="FB299" s="438" t="n">
        <v>6.69387</v>
      </c>
      <c r="FC299" s="438" t="n">
        <v>6.62171</v>
      </c>
      <c r="FD299" s="438" t="n">
        <v>28.06473</v>
      </c>
      <c r="FE299" s="438" t="n">
        <v>13.2995</v>
      </c>
      <c r="FF299" s="438" t="n">
        <v>5.54774</v>
      </c>
      <c r="FG299" s="438" t="n">
        <v>35.82346</v>
      </c>
      <c r="FH299" s="438" t="n">
        <v>11.5254</v>
      </c>
      <c r="FI299" s="438" t="n">
        <v>11.97537</v>
      </c>
      <c r="FJ299" s="438" t="n">
        <v>44.22803</v>
      </c>
      <c r="FK299" s="438" t="n">
        <v>28.94091</v>
      </c>
      <c r="FL299" s="438" t="n">
        <v>6.96955</v>
      </c>
      <c r="FM299" s="438" t="n">
        <v>68.06508</v>
      </c>
      <c r="FN299" s="438" t="n">
        <v>8.55467</v>
      </c>
      <c r="FO299" s="438" t="n">
        <v>8.9667</v>
      </c>
      <c r="FP299" s="438" t="n">
        <v>56.5423</v>
      </c>
      <c r="FQ299" s="438" t="n">
        <v>12.32899</v>
      </c>
      <c r="FR299" s="438" t="n">
        <v>14.13773</v>
      </c>
      <c r="FS299" s="438" t="n">
        <v>33.673471012</v>
      </c>
      <c r="FT299" s="438" t="n">
        <v>6.95675</v>
      </c>
      <c r="FU299" s="438" t="n">
        <v>7.89443</v>
      </c>
      <c r="FV299" s="438" t="n">
        <v>48.635571945</v>
      </c>
      <c r="FW299" s="438" t="n">
        <v>20.7941</v>
      </c>
      <c r="FX299" s="438" t="n">
        <v>21.2009</v>
      </c>
      <c r="FY299" s="438" t="n">
        <v>55.547347471</v>
      </c>
      <c r="FZ299" s="438" t="n">
        <v>15.10578</v>
      </c>
      <c r="GA299" s="438" t="n">
        <v>13.18632</v>
      </c>
      <c r="GB299" s="438" t="n">
        <v>39.436275602</v>
      </c>
      <c r="GC299" s="438" t="n">
        <v>21.79356</v>
      </c>
      <c r="GD299" s="438" t="n">
        <v>18.90369</v>
      </c>
      <c r="GE299" s="438" t="n">
        <v>46.176469328</v>
      </c>
      <c r="GF299" s="438" t="n">
        <v>14.74082</v>
      </c>
      <c r="GG299" s="438" t="n">
        <v>13.9329</v>
      </c>
      <c r="GH299" s="438" t="n">
        <v>54.32141656</v>
      </c>
      <c r="GI299" s="438" t="n">
        <v>20.9</v>
      </c>
      <c r="GJ299" s="438" t="n">
        <v>15.604</v>
      </c>
      <c r="GK299" s="438" t="n">
        <v>75.994112141</v>
      </c>
      <c r="GL299" s="438" t="n">
        <v>22.11125</v>
      </c>
      <c r="GM299" s="438" t="n">
        <v>11.66716</v>
      </c>
      <c r="GN299" s="438" t="n">
        <v>95.749857355</v>
      </c>
      <c r="GO299" s="438" t="n">
        <v>22.31202</v>
      </c>
      <c r="GP299" s="438" t="n">
        <v>33.0529</v>
      </c>
      <c r="GQ299" s="438" t="n">
        <v>57.496123629</v>
      </c>
      <c r="GR299" s="438" t="n">
        <v>6.3759</v>
      </c>
      <c r="GS299" s="438" t="n">
        <v>19.89939</v>
      </c>
      <c r="GT299" s="438" t="n">
        <v>57.363894709</v>
      </c>
      <c r="GU299" s="438" t="n">
        <v>33.236026</v>
      </c>
      <c r="GV299" s="438" t="n">
        <v>17.41106</v>
      </c>
      <c r="GW299" s="438" t="n">
        <v>79.907373401</v>
      </c>
      <c r="GX299" s="438" t="n">
        <v>21.28636</v>
      </c>
      <c r="GY299" s="438" t="n">
        <v>12.03393</v>
      </c>
      <c r="GZ299" s="438" t="n">
        <v>83.532420237</v>
      </c>
      <c r="HA299" s="438" t="n">
        <v>31.70718</v>
      </c>
      <c r="HB299" s="438" t="n">
        <v>46.85219</v>
      </c>
      <c r="HC299" s="438" t="n">
        <v>85.686844824</v>
      </c>
      <c r="HD299" s="438" t="n">
        <v>8.9928</v>
      </c>
      <c r="HE299" s="438" t="n">
        <v>14.1875</v>
      </c>
      <c r="HF299" s="438" t="n">
        <v>96.263</v>
      </c>
      <c r="HG299" s="438" t="n">
        <v>38.280104581</v>
      </c>
      <c r="HH299" s="438" t="n">
        <v>19.21824221</v>
      </c>
      <c r="HI299" s="438" t="n">
        <v>3.492871191</v>
      </c>
      <c r="HJ299" s="438" t="n">
        <v>16.503664744</v>
      </c>
      <c r="HK299" s="438" t="n">
        <v>16.912173433</v>
      </c>
      <c r="HL299" s="438" t="n">
        <v>14.65821757</v>
      </c>
      <c r="HM299" s="438" t="n">
        <v>45.488008786</v>
      </c>
      <c r="HN299" s="438" t="n">
        <v>30.685310925</v>
      </c>
      <c r="HO299" s="438" t="n">
        <v>20.505813729</v>
      </c>
      <c r="HP299" s="438" t="n">
        <v>41.2617130557717</v>
      </c>
      <c r="HQ299" s="438" t="n">
        <v>37.1753806497338</v>
      </c>
      <c r="HR299" s="438" t="n">
        <v>53.4459895742945</v>
      </c>
      <c r="HS299" s="438" t="n">
        <v>82.4204806969496</v>
      </c>
      <c r="HT299" s="438" t="n">
        <v>60.8860081841355</v>
      </c>
      <c r="HU299" s="438" t="n">
        <v>42.5798084830009</v>
      </c>
      <c r="HV299" s="438" t="n">
        <v>56.9828140079683</v>
      </c>
      <c r="HW299" s="438" t="n">
        <v>40.9527558704347</v>
      </c>
      <c r="HX299" s="438" t="n">
        <v>51.482509808919</v>
      </c>
      <c r="HY299" s="438" t="n">
        <v>88.9994179819252</v>
      </c>
      <c r="HZ299" s="438" t="n">
        <v>88.9403060688842</v>
      </c>
      <c r="IA299" s="438" t="n">
        <v>67.4038964356616</v>
      </c>
      <c r="IB299" s="438" t="n">
        <v>41.3667232205731</v>
      </c>
      <c r="IC299" s="438" t="n">
        <v>55.946810373654</v>
      </c>
      <c r="ID299" s="438" t="n">
        <v>54.7048212431299</v>
      </c>
      <c r="IE299" s="438" t="n">
        <v>50.9343557974428</v>
      </c>
      <c r="IF299" s="438" t="n">
        <v>56.9037992196633</v>
      </c>
      <c r="IG299" s="438" t="n">
        <v>54.6659311410666</v>
      </c>
      <c r="IH299" s="438" t="n">
        <v>60.3704389799201</v>
      </c>
      <c r="II299" s="438" t="n">
        <v>50.5030256299442</v>
      </c>
      <c r="IJ299" s="438" t="n">
        <v>72.5440123134237</v>
      </c>
      <c r="IK299" s="438" t="n">
        <v>95.4162218853286</v>
      </c>
      <c r="IL299" s="438" t="n">
        <v>76.8262386812373</v>
      </c>
      <c r="IM299" s="439" t="n">
        <v>66.7339644177911</v>
      </c>
      <c r="IN299" s="438" t="n">
        <v>30.304379627313</v>
      </c>
      <c r="IO299" s="438" t="n">
        <v>53.5311470423571</v>
      </c>
      <c r="IP299" s="438" t="n">
        <v>67.8006237500499</v>
      </c>
      <c r="IQ299" s="438" t="n">
        <v>58.8274801145249</v>
      </c>
      <c r="IR299" s="438" t="n">
        <v>62.4649750402562</v>
      </c>
      <c r="IS299" s="438" t="n">
        <v>53.480180397726</v>
      </c>
      <c r="IT299" s="438" t="n">
        <v>73.2395071566545</v>
      </c>
      <c r="IU299" s="438" t="n">
        <v>54.2573181284446</v>
      </c>
      <c r="IV299" s="438" t="n">
        <v>53.3985470323519</v>
      </c>
      <c r="IW299" s="438" t="n">
        <v>81.65873712791</v>
      </c>
      <c r="IX299" s="438" t="n">
        <v>88.6505438035646</v>
      </c>
      <c r="IY299" s="440" t="n">
        <v>41.0720934254805</v>
      </c>
      <c r="IZ299" s="438" t="n">
        <v>32.3775172185732</v>
      </c>
      <c r="JA299" s="438" t="n">
        <v>41.6179569313689</v>
      </c>
      <c r="JB299" s="438" t="n">
        <v>59.3153827640094</v>
      </c>
      <c r="JC299" s="438" t="n">
        <v>45.9211039153914</v>
      </c>
      <c r="JD299" s="438" t="n">
        <v>51.287430824213</v>
      </c>
      <c r="JE299" s="438" t="n">
        <v>35.131086007231</v>
      </c>
      <c r="JF299" s="438" t="n">
        <v>82.347461141042</v>
      </c>
      <c r="JG299" s="438" t="n">
        <v>40.334194605175</v>
      </c>
      <c r="JH299" s="438" t="n">
        <v>39.291815424367</v>
      </c>
      <c r="JI299" s="438" t="n">
        <v>94.0411568621254</v>
      </c>
      <c r="JJ299" s="438" t="n">
        <v>68.390384381073</v>
      </c>
      <c r="JK299" s="440" t="n">
        <v>29.162769265465</v>
      </c>
      <c r="JL299" s="438" t="n">
        <v>29.7461079285148</v>
      </c>
      <c r="JM299" s="438" t="n">
        <v>83.3927732231947</v>
      </c>
      <c r="JN299" s="438" t="n">
        <v>66.0371251142485</v>
      </c>
      <c r="JO299" s="438" t="n">
        <v>68.4242654381189</v>
      </c>
      <c r="JP299" s="438" t="n">
        <v>65.7603955829963</v>
      </c>
      <c r="JQ299" s="438" t="n">
        <v>51.0271536081168</v>
      </c>
      <c r="JR299" s="438" t="n">
        <v>111.224288427616</v>
      </c>
      <c r="JS299" s="438" t="n">
        <v>51.6515968610075</v>
      </c>
      <c r="JT299" s="438" t="n">
        <v>70.4561904069579</v>
      </c>
      <c r="JU299" s="438" t="n">
        <v>58.932149240921</v>
      </c>
      <c r="JV299" s="438" t="n">
        <v>67.698260944357</v>
      </c>
      <c r="JW299" s="440" t="n">
        <v>77.869593611111</v>
      </c>
      <c r="JX299" s="438" t="n">
        <v>54.0829094470949</v>
      </c>
      <c r="JY299" s="438" t="n">
        <v>50.6616874833562</v>
      </c>
      <c r="JZ299" s="438" t="n">
        <v>81.447976323215</v>
      </c>
      <c r="KA299" s="438" t="n">
        <v>82.3993446010666</v>
      </c>
      <c r="KB299" s="438" t="n">
        <v>68.170745265485</v>
      </c>
      <c r="KC299" s="438" t="n">
        <v>117.326108599632</v>
      </c>
      <c r="KD299" s="438" t="n">
        <v>90.7636134047196</v>
      </c>
      <c r="KE299" s="438" t="n">
        <v>89.4719248748902</v>
      </c>
      <c r="KF299" s="438" t="n">
        <v>91.1489891368329</v>
      </c>
      <c r="KG299" s="438" t="n">
        <v>124.339659203567</v>
      </c>
      <c r="KH299" s="438" t="n">
        <v>116.550997802077</v>
      </c>
      <c r="KI299" s="439" t="n">
        <v>105.345289369846</v>
      </c>
      <c r="KJ299" s="447" t="n">
        <v>70.7480070738332</v>
      </c>
      <c r="KK299" s="445" t="n">
        <v>86.4138247423112</v>
      </c>
      <c r="KL299" s="445" t="n">
        <v>90.8476943772105</v>
      </c>
      <c r="KM299" s="445" t="n">
        <v>77.0655842892982</v>
      </c>
      <c r="KN299" s="445" t="n">
        <v>85.6624401134706</v>
      </c>
      <c r="KO299" s="445" t="n">
        <v>97.2863039874235</v>
      </c>
      <c r="KP299" s="445" t="n">
        <v>77.1020565696783</v>
      </c>
      <c r="KQ299" s="445" t="n">
        <v>86.0033141200866</v>
      </c>
      <c r="KR299" s="445" t="n">
        <v>75.9666262529989</v>
      </c>
      <c r="KS299" s="445" t="n">
        <v>84.3891313764724</v>
      </c>
      <c r="KT299" s="445" t="n">
        <v>117.265561000885</v>
      </c>
      <c r="KU299" s="445" t="n">
        <v>84.3473805956982</v>
      </c>
      <c r="KV299" s="445" t="n">
        <v>239.480326354517</v>
      </c>
      <c r="KW299" s="445" t="n">
        <v>111.210687453164</v>
      </c>
      <c r="KX299" s="445" t="n">
        <v>87.5140699216049</v>
      </c>
      <c r="KY299" s="445" t="n">
        <v>87.9208946330592</v>
      </c>
      <c r="KZ299" s="445" t="n">
        <v>102.562709955684</v>
      </c>
      <c r="LA299" s="445" t="n">
        <v>149.808643225817</v>
      </c>
      <c r="LB299" s="445" t="n">
        <v>135.586250952547</v>
      </c>
      <c r="LC299" s="445" t="n">
        <v>102.985626192547</v>
      </c>
      <c r="LD299" s="445" t="n">
        <v>111.449067025047</v>
      </c>
      <c r="LE299" s="445" t="n">
        <v>108.334484252213</v>
      </c>
      <c r="LF299" s="445" t="n">
        <v>122.804171380713</v>
      </c>
      <c r="LG299" s="445" t="n">
        <v>85.2922546962134</v>
      </c>
      <c r="LH299" s="445" t="n">
        <v>97.2845572034495</v>
      </c>
      <c r="LI299" s="445" t="n">
        <v>86.5454989317755</v>
      </c>
      <c r="LJ299" s="445" t="n">
        <v>107.844987546668</v>
      </c>
      <c r="LK299" s="445" t="n">
        <v>164.992078276331</v>
      </c>
      <c r="LL299" s="445" t="n">
        <v>112.248206011365</v>
      </c>
      <c r="LM299" s="445" t="n">
        <v>177.885270440545</v>
      </c>
      <c r="LN299" s="445" t="n">
        <v>165.055956843325</v>
      </c>
      <c r="LO299" s="445" t="n">
        <v>116.207980429292</v>
      </c>
      <c r="LP299" s="445" t="n">
        <v>128.770014541194</v>
      </c>
      <c r="LQ299" s="445" t="n">
        <v>123.704358101341</v>
      </c>
      <c r="LR299" s="445" t="n">
        <v>118.194055886681</v>
      </c>
      <c r="LS299" s="445" t="n">
        <v>136.559762311975</v>
      </c>
      <c r="LT299" s="445" t="n">
        <v>106.608807997283</v>
      </c>
      <c r="LU299" s="445" t="n">
        <v>156.252545499186</v>
      </c>
      <c r="LV299" s="445" t="n">
        <v>173.306834728354</v>
      </c>
      <c r="LW299" s="445" t="n">
        <v>115.803706648832</v>
      </c>
      <c r="LX299" s="445" t="n">
        <v>104.631101610998</v>
      </c>
      <c r="LY299" s="445" t="n">
        <v>108.512290276251</v>
      </c>
      <c r="LZ299" s="443"/>
      <c r="MA299" s="443"/>
      <c r="MB299" s="443"/>
      <c r="MC299" s="443"/>
      <c r="MD299" s="51"/>
      <c r="ME299" s="51"/>
      <c r="MF299" s="51"/>
      <c r="MG299" s="445"/>
      <c r="MH299" s="445"/>
      <c r="MI299" s="445"/>
      <c r="MJ299" s="445"/>
      <c r="MK299" s="445"/>
      <c r="ML299" s="445"/>
      <c r="MM299" s="445"/>
      <c r="MN299" s="445"/>
      <c r="MO299" s="445"/>
      <c r="MP299" s="445"/>
      <c r="MQ299" s="445"/>
      <c r="MR299" s="445"/>
      <c r="MS299" s="445"/>
      <c r="MT299" s="445"/>
      <c r="MU299" s="445"/>
      <c r="MV299" s="445"/>
      <c r="MW299" s="445"/>
    </row>
    <row r="300" customFormat="false" ht="15.75" hidden="false" customHeight="false" outlineLevel="0" collapsed="false">
      <c r="A300" s="446" t="s">
        <v>723</v>
      </c>
      <c r="B300" s="447"/>
      <c r="C300" s="447"/>
      <c r="D300" s="447"/>
      <c r="E300" s="447"/>
      <c r="F300" s="447"/>
      <c r="G300" s="447"/>
      <c r="H300" s="447"/>
      <c r="I300" s="447"/>
      <c r="J300" s="447"/>
      <c r="K300" s="447"/>
      <c r="L300" s="447"/>
      <c r="M300" s="447"/>
      <c r="N300" s="447"/>
      <c r="O300" s="447"/>
      <c r="P300" s="447"/>
      <c r="Q300" s="447"/>
      <c r="R300" s="447"/>
      <c r="S300" s="447"/>
      <c r="T300" s="447"/>
      <c r="U300" s="447"/>
      <c r="V300" s="447"/>
      <c r="W300" s="447"/>
      <c r="X300" s="447"/>
      <c r="Y300" s="447"/>
      <c r="Z300" s="447"/>
      <c r="AA300" s="447"/>
      <c r="AB300" s="447"/>
      <c r="AC300" s="447"/>
      <c r="AD300" s="447"/>
      <c r="AE300" s="447"/>
      <c r="AF300" s="447"/>
      <c r="AG300" s="447"/>
      <c r="AH300" s="447"/>
      <c r="AI300" s="447"/>
      <c r="AJ300" s="447"/>
      <c r="AK300" s="447"/>
      <c r="AL300" s="447"/>
      <c r="AM300" s="447"/>
      <c r="AN300" s="447"/>
      <c r="AO300" s="447"/>
      <c r="AP300" s="447"/>
      <c r="AQ300" s="447"/>
      <c r="AR300" s="447"/>
      <c r="AS300" s="447"/>
      <c r="AT300" s="447"/>
      <c r="AU300" s="447"/>
      <c r="AV300" s="447"/>
      <c r="AW300" s="447"/>
      <c r="AX300" s="447" t="n">
        <v>0.415738121583333</v>
      </c>
      <c r="AY300" s="447" t="n">
        <v>0.415738121583333</v>
      </c>
      <c r="AZ300" s="447" t="n">
        <v>0.415738121583333</v>
      </c>
      <c r="BA300" s="447" t="n">
        <v>0.415738121583333</v>
      </c>
      <c r="BB300" s="447" t="n">
        <v>0.415738121583333</v>
      </c>
      <c r="BC300" s="447" t="n">
        <v>0.415738121583333</v>
      </c>
      <c r="BD300" s="447" t="n">
        <v>0.415738121583333</v>
      </c>
      <c r="BE300" s="447" t="n">
        <v>0.415738121583333</v>
      </c>
      <c r="BF300" s="447" t="n">
        <v>0.415738121583333</v>
      </c>
      <c r="BG300" s="447" t="n">
        <v>0.415738121583333</v>
      </c>
      <c r="BH300" s="447" t="n">
        <v>0.415738121583333</v>
      </c>
      <c r="BI300" s="447" t="n">
        <v>0.415738121583333</v>
      </c>
      <c r="BJ300" s="447" t="n">
        <v>0.304673227458333</v>
      </c>
      <c r="BK300" s="447" t="n">
        <v>0.304673227458333</v>
      </c>
      <c r="BL300" s="447" t="n">
        <v>0.304673227458333</v>
      </c>
      <c r="BM300" s="447" t="n">
        <v>0.304673227458333</v>
      </c>
      <c r="BN300" s="447" t="n">
        <v>0.304673227458333</v>
      </c>
      <c r="BO300" s="447" t="n">
        <v>0.304673227458333</v>
      </c>
      <c r="BP300" s="447" t="n">
        <v>0.304673227458333</v>
      </c>
      <c r="BQ300" s="447" t="n">
        <v>0.304673227458333</v>
      </c>
      <c r="BR300" s="447" t="n">
        <v>0.304673227458333</v>
      </c>
      <c r="BS300" s="447" t="n">
        <v>0.304673227458333</v>
      </c>
      <c r="BT300" s="447" t="n">
        <v>0.304673227458333</v>
      </c>
      <c r="BU300" s="447" t="n">
        <v>0.304673227458333</v>
      </c>
      <c r="BV300" s="447" t="n">
        <v>0.329791666666667</v>
      </c>
      <c r="BW300" s="447" t="n">
        <v>0.329791666666667</v>
      </c>
      <c r="BX300" s="447" t="n">
        <v>0.329791666666667</v>
      </c>
      <c r="BY300" s="447" t="n">
        <v>0.329791666666667</v>
      </c>
      <c r="BZ300" s="447" t="n">
        <v>0.329791666666667</v>
      </c>
      <c r="CA300" s="447" t="n">
        <v>0.329791666666667</v>
      </c>
      <c r="CB300" s="447" t="n">
        <v>0.329791666666667</v>
      </c>
      <c r="CC300" s="447" t="n">
        <v>0.329791666666667</v>
      </c>
      <c r="CD300" s="447" t="n">
        <v>0.329791666666667</v>
      </c>
      <c r="CE300" s="447" t="n">
        <v>0.329791666666667</v>
      </c>
      <c r="CF300" s="447" t="n">
        <v>0.329791666666667</v>
      </c>
      <c r="CG300" s="447" t="n">
        <v>0.329791666666667</v>
      </c>
      <c r="CH300" s="447" t="n">
        <v>0.58306875</v>
      </c>
      <c r="CI300" s="447" t="n">
        <v>0.58306875</v>
      </c>
      <c r="CJ300" s="447" t="n">
        <v>0.58306875</v>
      </c>
      <c r="CK300" s="447" t="n">
        <v>0.58306875</v>
      </c>
      <c r="CL300" s="447" t="n">
        <v>0.58306875</v>
      </c>
      <c r="CM300" s="447" t="n">
        <v>0.58306875</v>
      </c>
      <c r="CN300" s="447" t="n">
        <v>0.58306875</v>
      </c>
      <c r="CO300" s="447" t="n">
        <v>0.58306875</v>
      </c>
      <c r="CP300" s="447" t="n">
        <v>0.58306875</v>
      </c>
      <c r="CQ300" s="447" t="n">
        <v>0.58306875</v>
      </c>
      <c r="CR300" s="447" t="n">
        <v>0.58306875</v>
      </c>
      <c r="CS300" s="447" t="n">
        <v>0.58306875</v>
      </c>
      <c r="CT300" s="447" t="n">
        <v>1.14375</v>
      </c>
      <c r="CU300" s="447" t="n">
        <v>1.14375</v>
      </c>
      <c r="CV300" s="447" t="n">
        <v>1.14375</v>
      </c>
      <c r="CW300" s="447" t="n">
        <v>1.14375</v>
      </c>
      <c r="CX300" s="447" t="n">
        <v>1.14375</v>
      </c>
      <c r="CY300" s="447" t="n">
        <v>1.14375</v>
      </c>
      <c r="CZ300" s="447" t="n">
        <v>1.14375</v>
      </c>
      <c r="DA300" s="447" t="n">
        <v>1.14375</v>
      </c>
      <c r="DB300" s="447" t="n">
        <v>1.14375</v>
      </c>
      <c r="DC300" s="447" t="n">
        <v>1.14375</v>
      </c>
      <c r="DD300" s="447" t="n">
        <v>1.14375</v>
      </c>
      <c r="DE300" s="447" t="n">
        <v>1.14375</v>
      </c>
      <c r="DF300" s="447" t="n">
        <v>2.07303541666667</v>
      </c>
      <c r="DG300" s="447" t="n">
        <v>2.07303541666667</v>
      </c>
      <c r="DH300" s="447" t="n">
        <v>2.07303541666667</v>
      </c>
      <c r="DI300" s="447" t="n">
        <v>2.07303541666667</v>
      </c>
      <c r="DJ300" s="447" t="n">
        <v>2.07303541666667</v>
      </c>
      <c r="DK300" s="447" t="n">
        <v>2.07303541666667</v>
      </c>
      <c r="DL300" s="447" t="n">
        <v>2.07303541666667</v>
      </c>
      <c r="DM300" s="447" t="n">
        <v>2.07303541666667</v>
      </c>
      <c r="DN300" s="447" t="n">
        <v>2.07303541666667</v>
      </c>
      <c r="DO300" s="447" t="n">
        <v>2.07303541666667</v>
      </c>
      <c r="DP300" s="447" t="n">
        <v>2.07303541666667</v>
      </c>
      <c r="DQ300" s="447" t="n">
        <v>2.07303541666667</v>
      </c>
      <c r="DR300" s="447" t="n">
        <v>2.74213587714583</v>
      </c>
      <c r="DS300" s="447" t="n">
        <v>2.74213587714583</v>
      </c>
      <c r="DT300" s="447" t="n">
        <v>2.74213587714583</v>
      </c>
      <c r="DU300" s="447" t="n">
        <v>2.74213587714583</v>
      </c>
      <c r="DV300" s="447" t="n">
        <v>2.74213587714583</v>
      </c>
      <c r="DW300" s="447" t="n">
        <v>2.74213587714583</v>
      </c>
      <c r="DX300" s="447" t="n">
        <v>2.74213587714583</v>
      </c>
      <c r="DY300" s="447" t="n">
        <v>2.74213587714583</v>
      </c>
      <c r="DZ300" s="447" t="n">
        <v>2.74213587714583</v>
      </c>
      <c r="EA300" s="447" t="n">
        <v>2.74213587714583</v>
      </c>
      <c r="EB300" s="447" t="n">
        <v>2.74213587714583</v>
      </c>
      <c r="EC300" s="447" t="n">
        <v>2.74213587714583</v>
      </c>
      <c r="ED300" s="447" t="n">
        <v>3.22274421047917</v>
      </c>
      <c r="EE300" s="447" t="n">
        <v>3.22274421047917</v>
      </c>
      <c r="EF300" s="447" t="n">
        <v>3.22274421047917</v>
      </c>
      <c r="EG300" s="447" t="n">
        <v>3.22274421047917</v>
      </c>
      <c r="EH300" s="447" t="n">
        <v>3.22274421047917</v>
      </c>
      <c r="EI300" s="447" t="n">
        <v>3.22274421047917</v>
      </c>
      <c r="EJ300" s="447" t="n">
        <v>3.22274421047917</v>
      </c>
      <c r="EK300" s="447" t="n">
        <v>3.22274421047917</v>
      </c>
      <c r="EL300" s="447" t="n">
        <v>3.22274421047917</v>
      </c>
      <c r="EM300" s="447" t="n">
        <v>3.22274421047917</v>
      </c>
      <c r="EN300" s="447" t="n">
        <v>3.22274421047917</v>
      </c>
      <c r="EO300" s="447" t="n">
        <v>3.22274421047917</v>
      </c>
      <c r="EP300" s="447" t="n">
        <v>3.58382</v>
      </c>
      <c r="EQ300" s="447" t="n">
        <v>6.07545</v>
      </c>
      <c r="ER300" s="447" t="n">
        <v>1.63897</v>
      </c>
      <c r="ES300" s="447" t="n">
        <v>7.65554</v>
      </c>
      <c r="ET300" s="447" t="n">
        <v>2.61383</v>
      </c>
      <c r="EU300" s="447" t="n">
        <v>0.3614</v>
      </c>
      <c r="EV300" s="447" t="n">
        <v>14.90522</v>
      </c>
      <c r="EW300" s="447" t="n">
        <v>4.9962</v>
      </c>
      <c r="EX300" s="447" t="n">
        <v>3.62093</v>
      </c>
      <c r="EY300" s="447" t="n">
        <v>4.14024</v>
      </c>
      <c r="EZ300" s="447" t="n">
        <v>12.62506</v>
      </c>
      <c r="FA300" s="447" t="n">
        <v>1.46191</v>
      </c>
      <c r="FB300" s="447" t="n">
        <v>6.69387</v>
      </c>
      <c r="FC300" s="447" t="n">
        <v>6.62171</v>
      </c>
      <c r="FD300" s="447" t="n">
        <v>6.82266</v>
      </c>
      <c r="FE300" s="447" t="n">
        <v>13.2995</v>
      </c>
      <c r="FF300" s="447" t="n">
        <v>5.54774</v>
      </c>
      <c r="FG300" s="447" t="n">
        <v>6.59504</v>
      </c>
      <c r="FH300" s="447" t="n">
        <v>11.5254</v>
      </c>
      <c r="FI300" s="447" t="n">
        <v>11.97537</v>
      </c>
      <c r="FJ300" s="447" t="n">
        <v>13.84273</v>
      </c>
      <c r="FK300" s="447" t="n">
        <v>28.94091</v>
      </c>
      <c r="FL300" s="447" t="n">
        <v>6.96955</v>
      </c>
      <c r="FM300" s="447" t="n">
        <v>0.37818</v>
      </c>
      <c r="FN300" s="447" t="n">
        <v>8.55467</v>
      </c>
      <c r="FO300" s="447" t="n">
        <v>8.9667</v>
      </c>
      <c r="FP300" s="447" t="n">
        <v>17.101</v>
      </c>
      <c r="FQ300" s="447" t="n">
        <v>12.32899</v>
      </c>
      <c r="FR300" s="447" t="n">
        <v>14.13773</v>
      </c>
      <c r="FS300" s="447" t="n">
        <v>4.8819</v>
      </c>
      <c r="FT300" s="447" t="n">
        <v>6.95675</v>
      </c>
      <c r="FU300" s="447" t="n">
        <v>7.89443</v>
      </c>
      <c r="FV300" s="447" t="n">
        <v>9.32129</v>
      </c>
      <c r="FW300" s="447" t="n">
        <v>20.7941</v>
      </c>
      <c r="FX300" s="447" t="n">
        <v>21.2009</v>
      </c>
      <c r="FY300" s="447" t="n">
        <v>7.22711</v>
      </c>
      <c r="FZ300" s="447" t="n">
        <v>15.10578</v>
      </c>
      <c r="GA300" s="447" t="n">
        <v>13.18632</v>
      </c>
      <c r="GB300" s="447" t="n">
        <v>6.80125</v>
      </c>
      <c r="GC300" s="447" t="n">
        <v>21.79356</v>
      </c>
      <c r="GD300" s="447" t="n">
        <v>18.90369</v>
      </c>
      <c r="GE300" s="447" t="n">
        <v>9.57492</v>
      </c>
      <c r="GF300" s="447" t="n">
        <v>14.74082</v>
      </c>
      <c r="GG300" s="447" t="n">
        <v>13.9329</v>
      </c>
      <c r="GH300" s="447" t="n">
        <v>13.75696</v>
      </c>
      <c r="GI300" s="447" t="n">
        <v>20.9</v>
      </c>
      <c r="GJ300" s="447" t="n">
        <v>15.604</v>
      </c>
      <c r="GK300" s="447" t="n">
        <v>28.11765</v>
      </c>
      <c r="GL300" s="447" t="n">
        <v>22.11125</v>
      </c>
      <c r="GM300" s="447" t="n">
        <v>11.66716</v>
      </c>
      <c r="GN300" s="447" t="n">
        <v>16.76409</v>
      </c>
      <c r="GO300" s="447" t="n">
        <v>22.31202</v>
      </c>
      <c r="GP300" s="447" t="n">
        <v>33.0529</v>
      </c>
      <c r="GQ300" s="447" t="n">
        <v>5.19068</v>
      </c>
      <c r="GR300" s="447" t="n">
        <v>6.3759</v>
      </c>
      <c r="GS300" s="447" t="n">
        <v>19.89939</v>
      </c>
      <c r="GT300" s="447" t="n">
        <v>19.5679</v>
      </c>
      <c r="GU300" s="447" t="n">
        <v>33.236026</v>
      </c>
      <c r="GV300" s="447" t="n">
        <v>17.41106</v>
      </c>
      <c r="GW300" s="447" t="n">
        <v>7.02699</v>
      </c>
      <c r="GX300" s="447" t="n">
        <v>21.28636</v>
      </c>
      <c r="GY300" s="447" t="n">
        <v>12.03393</v>
      </c>
      <c r="GZ300" s="447" t="n">
        <v>9.08926</v>
      </c>
      <c r="HA300" s="447" t="n">
        <v>31.70718</v>
      </c>
      <c r="HB300" s="447" t="n">
        <v>46.85219</v>
      </c>
      <c r="HC300" s="447" t="n">
        <v>6.10126</v>
      </c>
      <c r="HD300" s="447" t="n">
        <v>8.9928</v>
      </c>
      <c r="HE300" s="447" t="n">
        <v>14.1875</v>
      </c>
      <c r="HF300" s="447" t="n">
        <v>10.7284</v>
      </c>
      <c r="HG300" s="447" t="n">
        <v>38.280104581</v>
      </c>
      <c r="HH300" s="447" t="n">
        <v>19.21824221</v>
      </c>
      <c r="HI300" s="447" t="n">
        <v>3.492871191</v>
      </c>
      <c r="HJ300" s="447" t="n">
        <v>16.503664744</v>
      </c>
      <c r="HK300" s="447" t="n">
        <v>16.912173433</v>
      </c>
      <c r="HL300" s="447" t="n">
        <v>14.65821757</v>
      </c>
      <c r="HM300" s="447" t="n">
        <v>45.488008786</v>
      </c>
      <c r="HN300" s="447" t="n">
        <v>30.685310925</v>
      </c>
      <c r="HO300" s="447" t="n">
        <v>20.505813729</v>
      </c>
      <c r="HP300" s="447" t="n">
        <v>7.819106785</v>
      </c>
      <c r="HQ300" s="447" t="n">
        <v>27.064540615</v>
      </c>
      <c r="HR300" s="447" t="n">
        <v>13.416189154</v>
      </c>
      <c r="HS300" s="447" t="n">
        <v>30.291457128</v>
      </c>
      <c r="HT300" s="447" t="n">
        <v>23.947314264</v>
      </c>
      <c r="HU300" s="447" t="n">
        <v>12.362992741</v>
      </c>
      <c r="HV300" s="447" t="n">
        <v>21.517392606</v>
      </c>
      <c r="HW300" s="447" t="n">
        <v>23.682749282</v>
      </c>
      <c r="HX300" s="447" t="n">
        <v>32.481324956</v>
      </c>
      <c r="HY300" s="447" t="n">
        <v>26.759737409</v>
      </c>
      <c r="HZ300" s="447" t="n">
        <v>64.034057741</v>
      </c>
      <c r="IA300" s="447" t="n">
        <v>36.776276578</v>
      </c>
      <c r="IB300" s="447" t="n">
        <v>18.732472963</v>
      </c>
      <c r="IC300" s="447" t="n">
        <v>31.425210746</v>
      </c>
      <c r="ID300" s="447" t="n">
        <v>28.036566303</v>
      </c>
      <c r="IE300" s="447" t="n">
        <v>20.871269851</v>
      </c>
      <c r="IF300" s="447" t="n">
        <v>19.008571825</v>
      </c>
      <c r="IG300" s="447" t="n">
        <v>17.450130184</v>
      </c>
      <c r="IH300" s="447" t="n">
        <v>33.116301633</v>
      </c>
      <c r="II300" s="447" t="n">
        <v>26.094432315</v>
      </c>
      <c r="IJ300" s="447" t="n">
        <v>44.998493395</v>
      </c>
      <c r="IK300" s="447" t="n">
        <v>78.90220122</v>
      </c>
      <c r="IL300" s="447" t="n">
        <v>45.806131834</v>
      </c>
      <c r="IM300" s="447" t="n">
        <v>32.207662052</v>
      </c>
      <c r="IN300" s="447" t="n">
        <v>16.489001077</v>
      </c>
      <c r="IO300" s="447" t="n">
        <v>30.797304454</v>
      </c>
      <c r="IP300" s="447" t="n">
        <v>40.14447942</v>
      </c>
      <c r="IQ300" s="447" t="n">
        <v>47.547703897</v>
      </c>
      <c r="IR300" s="447" t="n">
        <v>28.742775963</v>
      </c>
      <c r="IS300" s="447" t="n">
        <v>14.383686656</v>
      </c>
      <c r="IT300" s="447" t="n">
        <v>57.002527605</v>
      </c>
      <c r="IU300" s="447" t="n">
        <v>37.214416708</v>
      </c>
      <c r="IV300" s="447" t="n">
        <v>24.533894927</v>
      </c>
      <c r="IW300" s="447" t="n">
        <v>57.665731115</v>
      </c>
      <c r="IX300" s="447" t="n">
        <v>62.479018288</v>
      </c>
      <c r="IY300" s="447" t="n">
        <v>29.876977195</v>
      </c>
      <c r="IZ300" s="447" t="n">
        <v>24.510819568</v>
      </c>
      <c r="JA300" s="447" t="n">
        <v>31.191320255</v>
      </c>
      <c r="JB300" s="447" t="n">
        <v>19.781208627</v>
      </c>
      <c r="JC300" s="447" t="n">
        <v>36.670557473</v>
      </c>
      <c r="JD300" s="447" t="n">
        <v>39.918205537</v>
      </c>
      <c r="JE300" s="447" t="n">
        <v>14.805941098</v>
      </c>
      <c r="JF300" s="447" t="n">
        <v>55.250912331</v>
      </c>
      <c r="JG300" s="447" t="n">
        <v>37.215884712</v>
      </c>
      <c r="JH300" s="447" t="n">
        <v>17.677582614</v>
      </c>
      <c r="JI300" s="447" t="n">
        <v>60.345860789</v>
      </c>
      <c r="JJ300" s="447" t="n">
        <v>55.610312769</v>
      </c>
      <c r="JK300" s="447" t="n">
        <v>7.998491809</v>
      </c>
      <c r="JL300" s="447" t="n">
        <v>7.998491809</v>
      </c>
      <c r="JM300" s="447" t="n">
        <v>57.63256397</v>
      </c>
      <c r="JN300" s="447" t="n">
        <v>42.977248098</v>
      </c>
      <c r="JO300" s="447" t="n">
        <v>44.711899309</v>
      </c>
      <c r="JP300" s="447" t="n">
        <v>39.024985355</v>
      </c>
      <c r="JQ300" s="447" t="n">
        <v>19.645622919</v>
      </c>
      <c r="JR300" s="447" t="n">
        <v>83.314393477</v>
      </c>
      <c r="JS300" s="447" t="n">
        <v>34.696378116</v>
      </c>
      <c r="JT300" s="447" t="n">
        <v>30.38618468</v>
      </c>
      <c r="JU300" s="447" t="n">
        <v>43.270346683</v>
      </c>
      <c r="JV300" s="447" t="n">
        <v>40.489700677</v>
      </c>
      <c r="JW300" s="447" t="n">
        <v>19.011669788</v>
      </c>
      <c r="JX300" s="447" t="n">
        <v>27.928875784</v>
      </c>
      <c r="JY300" s="447" t="n">
        <v>32.216142105</v>
      </c>
      <c r="JZ300" s="447" t="n">
        <v>34.43271587</v>
      </c>
      <c r="KA300" s="447" t="n">
        <v>53.201433113</v>
      </c>
      <c r="KB300" s="447" t="n">
        <v>46.650960023</v>
      </c>
      <c r="KC300" s="447" t="n">
        <v>58.397181714</v>
      </c>
      <c r="KD300" s="447" t="n">
        <v>55.415338764</v>
      </c>
      <c r="KE300" s="447" t="n">
        <v>58.919306762</v>
      </c>
      <c r="KF300" s="447" t="n">
        <v>47.107478353</v>
      </c>
      <c r="KG300" s="447" t="n">
        <v>92.436332003</v>
      </c>
      <c r="KH300" s="447" t="n">
        <v>87.66279495</v>
      </c>
      <c r="KI300" s="451" t="n">
        <v>29.336689837</v>
      </c>
      <c r="KJ300" s="447" t="n">
        <v>37.467885671</v>
      </c>
      <c r="KK300" s="447" t="n">
        <v>39.451502786</v>
      </c>
      <c r="KL300" s="447" t="n">
        <v>48.433684838</v>
      </c>
      <c r="KM300" s="447" t="n">
        <v>42.281539247</v>
      </c>
      <c r="KN300" s="447" t="n">
        <v>41.602428702</v>
      </c>
      <c r="KO300" s="447" t="n">
        <v>31.945720539</v>
      </c>
      <c r="KP300" s="447" t="n">
        <v>35.485007251</v>
      </c>
      <c r="KQ300" s="447" t="n">
        <v>40.073490468</v>
      </c>
      <c r="KR300" s="447" t="n">
        <v>29.438954741</v>
      </c>
      <c r="KS300" s="447" t="n">
        <v>39.993022592</v>
      </c>
      <c r="KT300" s="447" t="n">
        <v>64.253409436</v>
      </c>
      <c r="KU300" s="447" t="n">
        <v>34.87238485</v>
      </c>
      <c r="KV300" s="447" t="n">
        <v>103.887994263</v>
      </c>
      <c r="KW300" s="447" t="n">
        <v>44.91273785</v>
      </c>
      <c r="KX300" s="447" t="n">
        <v>39.413129311</v>
      </c>
      <c r="KY300" s="447" t="n">
        <v>54.679177472</v>
      </c>
      <c r="KZ300" s="447" t="n">
        <v>52.468464893</v>
      </c>
      <c r="LA300" s="447" t="n">
        <v>97.612296992</v>
      </c>
      <c r="LB300" s="447" t="n">
        <v>93.464730669</v>
      </c>
      <c r="LC300" s="447" t="n">
        <v>63.137831118</v>
      </c>
      <c r="LD300" s="447" t="n">
        <v>48.2148133915</v>
      </c>
      <c r="LE300" s="447" t="n">
        <v>57.370841505</v>
      </c>
      <c r="LF300" s="447" t="n">
        <v>87.2843787145</v>
      </c>
      <c r="LG300" s="447" t="n">
        <v>17.184429237</v>
      </c>
      <c r="LH300" s="447" t="n">
        <v>39.784564221</v>
      </c>
      <c r="LI300" s="447" t="n">
        <v>39.578127835</v>
      </c>
      <c r="LJ300" s="447" t="n">
        <v>74.930301024</v>
      </c>
      <c r="LK300" s="447" t="n">
        <v>98.968356152</v>
      </c>
      <c r="LL300" s="447" t="n">
        <v>55.285169788</v>
      </c>
      <c r="LM300" s="447" t="n">
        <v>132.681534059</v>
      </c>
      <c r="LN300" s="447" t="n">
        <v>119.47972153</v>
      </c>
      <c r="LO300" s="447" t="n">
        <v>79.5161266969998</v>
      </c>
      <c r="LP300" s="447" t="n">
        <v>94.9353810940001</v>
      </c>
      <c r="LQ300" s="447" t="n">
        <v>86.334466156</v>
      </c>
      <c r="LR300" s="447" t="n">
        <v>76.10196078</v>
      </c>
      <c r="LS300" s="447" t="n">
        <v>49.196656843</v>
      </c>
      <c r="LT300" s="447" t="n">
        <v>57.4993325294299</v>
      </c>
      <c r="LU300" s="447" t="n">
        <v>113.172467496064</v>
      </c>
      <c r="LV300" s="447" t="n">
        <v>109.812973402831</v>
      </c>
      <c r="LW300" s="447" t="n">
        <v>56.0781141159595</v>
      </c>
      <c r="LX300" s="447" t="n">
        <v>60.4927636104851</v>
      </c>
      <c r="LY300" s="447" t="n">
        <v>29.9432258270281</v>
      </c>
      <c r="LZ300" s="443"/>
      <c r="MA300" s="443"/>
      <c r="MB300" s="443"/>
      <c r="MC300" s="443"/>
      <c r="MD300" s="51"/>
      <c r="ME300" s="51"/>
      <c r="MF300" s="51"/>
      <c r="MG300" s="447"/>
      <c r="MH300" s="447"/>
      <c r="MI300" s="447"/>
      <c r="MJ300" s="447"/>
      <c r="MK300" s="447"/>
      <c r="ML300" s="447"/>
      <c r="MM300" s="447"/>
      <c r="MN300" s="447"/>
      <c r="MO300" s="447"/>
      <c r="MP300" s="447"/>
      <c r="MQ300" s="447"/>
      <c r="MR300" s="447"/>
      <c r="MS300" s="447"/>
      <c r="MT300" s="447"/>
      <c r="MU300" s="447"/>
      <c r="MV300" s="447"/>
      <c r="MW300" s="447"/>
    </row>
    <row r="301" customFormat="false" ht="15.75" hidden="false" customHeight="false" outlineLevel="0" collapsed="false">
      <c r="A301" s="446" t="s">
        <v>724</v>
      </c>
      <c r="B301" s="447"/>
      <c r="C301" s="447"/>
      <c r="D301" s="447"/>
      <c r="E301" s="447"/>
      <c r="F301" s="447"/>
      <c r="G301" s="447"/>
      <c r="H301" s="447"/>
      <c r="I301" s="447"/>
      <c r="J301" s="447"/>
      <c r="K301" s="447"/>
      <c r="L301" s="447"/>
      <c r="M301" s="447"/>
      <c r="N301" s="447"/>
      <c r="O301" s="447"/>
      <c r="P301" s="447"/>
      <c r="Q301" s="447"/>
      <c r="R301" s="447"/>
      <c r="S301" s="447"/>
      <c r="T301" s="447"/>
      <c r="U301" s="447"/>
      <c r="V301" s="447"/>
      <c r="W301" s="447"/>
      <c r="X301" s="447"/>
      <c r="Y301" s="447"/>
      <c r="Z301" s="447"/>
      <c r="AA301" s="447"/>
      <c r="AB301" s="447"/>
      <c r="AC301" s="447"/>
      <c r="AD301" s="447"/>
      <c r="AE301" s="447"/>
      <c r="AF301" s="447"/>
      <c r="AG301" s="447"/>
      <c r="AH301" s="447"/>
      <c r="AI301" s="447"/>
      <c r="AJ301" s="447"/>
      <c r="AK301" s="447"/>
      <c r="AL301" s="447"/>
      <c r="AM301" s="447"/>
      <c r="AN301" s="447"/>
      <c r="AO301" s="447"/>
      <c r="AP301" s="447"/>
      <c r="AQ301" s="447"/>
      <c r="AR301" s="447"/>
      <c r="AS301" s="447"/>
      <c r="AT301" s="447"/>
      <c r="AU301" s="447"/>
      <c r="AV301" s="447"/>
      <c r="AW301" s="447"/>
      <c r="AX301" s="447" t="n">
        <v>4.77342291666667</v>
      </c>
      <c r="AY301" s="447" t="n">
        <v>4.77342291666667</v>
      </c>
      <c r="AZ301" s="447" t="n">
        <v>4.77342291666667</v>
      </c>
      <c r="BA301" s="447" t="n">
        <v>4.77342291666667</v>
      </c>
      <c r="BB301" s="447" t="n">
        <v>4.77342291666667</v>
      </c>
      <c r="BC301" s="447" t="n">
        <v>4.77342291666667</v>
      </c>
      <c r="BD301" s="447" t="n">
        <v>4.77342291666667</v>
      </c>
      <c r="BE301" s="447" t="n">
        <v>4.77342291666667</v>
      </c>
      <c r="BF301" s="447" t="n">
        <v>4.77342291666667</v>
      </c>
      <c r="BG301" s="447" t="n">
        <v>4.77342291666667</v>
      </c>
      <c r="BH301" s="447" t="n">
        <v>4.77342291666667</v>
      </c>
      <c r="BI301" s="447" t="n">
        <v>4.77342291666667</v>
      </c>
      <c r="BJ301" s="447" t="n">
        <v>4.8817625</v>
      </c>
      <c r="BK301" s="447" t="n">
        <v>4.8817625</v>
      </c>
      <c r="BL301" s="447" t="n">
        <v>4.8817625</v>
      </c>
      <c r="BM301" s="447" t="n">
        <v>4.8817625</v>
      </c>
      <c r="BN301" s="447" t="n">
        <v>4.8817625</v>
      </c>
      <c r="BO301" s="447" t="n">
        <v>4.8817625</v>
      </c>
      <c r="BP301" s="447" t="n">
        <v>4.8817625</v>
      </c>
      <c r="BQ301" s="447" t="n">
        <v>4.8817625</v>
      </c>
      <c r="BR301" s="447" t="n">
        <v>4.8817625</v>
      </c>
      <c r="BS301" s="447" t="n">
        <v>4.8817625</v>
      </c>
      <c r="BT301" s="447" t="n">
        <v>4.8817625</v>
      </c>
      <c r="BU301" s="447" t="n">
        <v>4.8817625</v>
      </c>
      <c r="BV301" s="447" t="n">
        <v>4.49077708333333</v>
      </c>
      <c r="BW301" s="447" t="n">
        <v>4.49077708333333</v>
      </c>
      <c r="BX301" s="447" t="n">
        <v>4.49077708333333</v>
      </c>
      <c r="BY301" s="447" t="n">
        <v>4.49077708333333</v>
      </c>
      <c r="BZ301" s="447" t="n">
        <v>4.49077708333333</v>
      </c>
      <c r="CA301" s="447" t="n">
        <v>4.49077708333333</v>
      </c>
      <c r="CB301" s="447" t="n">
        <v>4.49077708333333</v>
      </c>
      <c r="CC301" s="447" t="n">
        <v>4.49077708333333</v>
      </c>
      <c r="CD301" s="447" t="n">
        <v>4.49077708333333</v>
      </c>
      <c r="CE301" s="447" t="n">
        <v>4.49077708333333</v>
      </c>
      <c r="CF301" s="447" t="n">
        <v>4.49077708333333</v>
      </c>
      <c r="CG301" s="447" t="n">
        <v>4.49077708333333</v>
      </c>
      <c r="CH301" s="447" t="n">
        <v>4.0879375</v>
      </c>
      <c r="CI301" s="447" t="n">
        <v>4.0879375</v>
      </c>
      <c r="CJ301" s="447" t="n">
        <v>4.0879375</v>
      </c>
      <c r="CK301" s="447" t="n">
        <v>4.0879375</v>
      </c>
      <c r="CL301" s="447" t="n">
        <v>4.0879375</v>
      </c>
      <c r="CM301" s="447" t="n">
        <v>4.0879375</v>
      </c>
      <c r="CN301" s="447" t="n">
        <v>4.0879375</v>
      </c>
      <c r="CO301" s="447" t="n">
        <v>4.0879375</v>
      </c>
      <c r="CP301" s="447" t="n">
        <v>4.0879375</v>
      </c>
      <c r="CQ301" s="447" t="n">
        <v>4.0879375</v>
      </c>
      <c r="CR301" s="447" t="n">
        <v>4.0879375</v>
      </c>
      <c r="CS301" s="447" t="n">
        <v>4.0879375</v>
      </c>
      <c r="CT301" s="447" t="n">
        <v>3.88528333333333</v>
      </c>
      <c r="CU301" s="447" t="n">
        <v>3.88528333333333</v>
      </c>
      <c r="CV301" s="447" t="n">
        <v>3.88528333333333</v>
      </c>
      <c r="CW301" s="447" t="n">
        <v>3.88528333333333</v>
      </c>
      <c r="CX301" s="447" t="n">
        <v>3.88528333333333</v>
      </c>
      <c r="CY301" s="447" t="n">
        <v>3.88528333333333</v>
      </c>
      <c r="CZ301" s="447" t="n">
        <v>3.88528333333333</v>
      </c>
      <c r="DA301" s="447" t="n">
        <v>3.88528333333333</v>
      </c>
      <c r="DB301" s="447" t="n">
        <v>3.88528333333333</v>
      </c>
      <c r="DC301" s="447" t="n">
        <v>3.88528333333333</v>
      </c>
      <c r="DD301" s="447" t="n">
        <v>3.88528333333333</v>
      </c>
      <c r="DE301" s="447" t="n">
        <v>3.88528333333333</v>
      </c>
      <c r="DF301" s="447" t="n">
        <v>4.68628276166667</v>
      </c>
      <c r="DG301" s="447" t="n">
        <v>4.68628276166667</v>
      </c>
      <c r="DH301" s="447" t="n">
        <v>4.68628276166667</v>
      </c>
      <c r="DI301" s="447" t="n">
        <v>4.68628276166667</v>
      </c>
      <c r="DJ301" s="447" t="n">
        <v>4.68628276166667</v>
      </c>
      <c r="DK301" s="447" t="n">
        <v>4.68628276166667</v>
      </c>
      <c r="DL301" s="447" t="n">
        <v>4.68628276166667</v>
      </c>
      <c r="DM301" s="447" t="n">
        <v>4.68628276166667</v>
      </c>
      <c r="DN301" s="447" t="n">
        <v>4.68628276166667</v>
      </c>
      <c r="DO301" s="447" t="n">
        <v>4.68628276166667</v>
      </c>
      <c r="DP301" s="447" t="n">
        <v>4.68628276166667</v>
      </c>
      <c r="DQ301" s="447" t="n">
        <v>4.68628276166667</v>
      </c>
      <c r="DR301" s="447" t="n">
        <v>6.18876760666667</v>
      </c>
      <c r="DS301" s="447" t="n">
        <v>6.18876760666667</v>
      </c>
      <c r="DT301" s="447" t="n">
        <v>6.18876760666667</v>
      </c>
      <c r="DU301" s="447" t="n">
        <v>6.18876760666667</v>
      </c>
      <c r="DV301" s="447" t="n">
        <v>6.18876760666667</v>
      </c>
      <c r="DW301" s="447" t="n">
        <v>6.18876760666667</v>
      </c>
      <c r="DX301" s="447" t="n">
        <v>6.18876760666667</v>
      </c>
      <c r="DY301" s="447" t="n">
        <v>6.18876760666667</v>
      </c>
      <c r="DZ301" s="447" t="n">
        <v>6.18876760666667</v>
      </c>
      <c r="EA301" s="447" t="n">
        <v>6.18876760666667</v>
      </c>
      <c r="EB301" s="447" t="n">
        <v>6.18876760666667</v>
      </c>
      <c r="EC301" s="447" t="n">
        <v>6.18876760666667</v>
      </c>
      <c r="ED301" s="447" t="n">
        <v>7.19983067833333</v>
      </c>
      <c r="EE301" s="447" t="n">
        <v>7.19983067833333</v>
      </c>
      <c r="EF301" s="447" t="n">
        <v>7.19983067833333</v>
      </c>
      <c r="EG301" s="447" t="n">
        <v>7.19983067833333</v>
      </c>
      <c r="EH301" s="447" t="n">
        <v>7.19983067833333</v>
      </c>
      <c r="EI301" s="447" t="n">
        <v>7.19983067833333</v>
      </c>
      <c r="EJ301" s="447" t="n">
        <v>7.19983067833333</v>
      </c>
      <c r="EK301" s="447" t="n">
        <v>7.19983067833333</v>
      </c>
      <c r="EL301" s="447" t="n">
        <v>7.19983067833333</v>
      </c>
      <c r="EM301" s="447" t="n">
        <v>7.19983067833333</v>
      </c>
      <c r="EN301" s="447" t="n">
        <v>7.19983067833333</v>
      </c>
      <c r="EO301" s="447" t="n">
        <v>7.19983067833333</v>
      </c>
      <c r="EP301" s="447" t="n">
        <v>0</v>
      </c>
      <c r="EQ301" s="447" t="n">
        <v>0</v>
      </c>
      <c r="ER301" s="447" t="n">
        <v>29.4</v>
      </c>
      <c r="ES301" s="447" t="n">
        <v>0</v>
      </c>
      <c r="ET301" s="447" t="n">
        <v>0</v>
      </c>
      <c r="EU301" s="447" t="n">
        <v>29.3</v>
      </c>
      <c r="EV301" s="447" t="n">
        <v>0</v>
      </c>
      <c r="EW301" s="447" t="n">
        <v>0</v>
      </c>
      <c r="EX301" s="447" t="n">
        <v>31.4</v>
      </c>
      <c r="EY301" s="447" t="n">
        <v>0</v>
      </c>
      <c r="EZ301" s="447" t="n">
        <v>0</v>
      </c>
      <c r="FA301" s="447" t="n">
        <v>32.4</v>
      </c>
      <c r="FB301" s="447" t="n">
        <v>0</v>
      </c>
      <c r="FC301" s="447" t="n">
        <v>0</v>
      </c>
      <c r="FD301" s="447" t="n">
        <v>21.24207</v>
      </c>
      <c r="FE301" s="447" t="n">
        <v>0</v>
      </c>
      <c r="FF301" s="447" t="n">
        <v>0</v>
      </c>
      <c r="FG301" s="447" t="n">
        <v>29.22842</v>
      </c>
      <c r="FH301" s="447" t="n">
        <v>0</v>
      </c>
      <c r="FI301" s="447" t="n">
        <v>0</v>
      </c>
      <c r="FJ301" s="447" t="n">
        <v>30.3853</v>
      </c>
      <c r="FK301" s="447" t="n">
        <v>0</v>
      </c>
      <c r="FL301" s="447" t="n">
        <v>0</v>
      </c>
      <c r="FM301" s="447" t="n">
        <v>67.6869</v>
      </c>
      <c r="FN301" s="447" t="n">
        <v>0</v>
      </c>
      <c r="FO301" s="447" t="n">
        <v>0</v>
      </c>
      <c r="FP301" s="447" t="n">
        <v>39.4413</v>
      </c>
      <c r="FQ301" s="447" t="n">
        <v>0</v>
      </c>
      <c r="FR301" s="447" t="n">
        <v>0</v>
      </c>
      <c r="FS301" s="447" t="n">
        <v>28.791571012</v>
      </c>
      <c r="FT301" s="447" t="n">
        <v>0</v>
      </c>
      <c r="FU301" s="447" t="n">
        <v>0</v>
      </c>
      <c r="FV301" s="447" t="n">
        <v>39.314281945</v>
      </c>
      <c r="FW301" s="447" t="n">
        <v>0</v>
      </c>
      <c r="FX301" s="447" t="n">
        <v>0</v>
      </c>
      <c r="FY301" s="447" t="n">
        <v>48.320237471</v>
      </c>
      <c r="FZ301" s="447" t="n">
        <v>0</v>
      </c>
      <c r="GA301" s="447" t="n">
        <v>0</v>
      </c>
      <c r="GB301" s="447" t="n">
        <v>32.635025602</v>
      </c>
      <c r="GC301" s="447" t="n">
        <v>0</v>
      </c>
      <c r="GD301" s="447" t="n">
        <v>0</v>
      </c>
      <c r="GE301" s="447" t="n">
        <v>36.601549328</v>
      </c>
      <c r="GF301" s="447" t="n">
        <v>0</v>
      </c>
      <c r="GG301" s="447" t="n">
        <v>0</v>
      </c>
      <c r="GH301" s="447" t="n">
        <v>40.56445656</v>
      </c>
      <c r="GI301" s="447" t="n">
        <v>0</v>
      </c>
      <c r="GJ301" s="447" t="n">
        <v>0</v>
      </c>
      <c r="GK301" s="447" t="n">
        <v>47.876462141</v>
      </c>
      <c r="GL301" s="447" t="n">
        <v>0</v>
      </c>
      <c r="GM301" s="447" t="n">
        <v>0</v>
      </c>
      <c r="GN301" s="447" t="n">
        <v>78.985767355</v>
      </c>
      <c r="GO301" s="447" t="n">
        <v>0</v>
      </c>
      <c r="GP301" s="447" t="n">
        <v>0</v>
      </c>
      <c r="GQ301" s="447" t="n">
        <v>52.305443629</v>
      </c>
      <c r="GR301" s="447" t="n">
        <v>0</v>
      </c>
      <c r="GS301" s="447" t="n">
        <v>0</v>
      </c>
      <c r="GT301" s="447" t="n">
        <v>37.795994709</v>
      </c>
      <c r="GU301" s="447" t="n">
        <v>0</v>
      </c>
      <c r="GV301" s="447" t="n">
        <v>0</v>
      </c>
      <c r="GW301" s="447" t="n">
        <v>72.880383401</v>
      </c>
      <c r="GX301" s="447" t="n">
        <v>0</v>
      </c>
      <c r="GY301" s="447" t="n">
        <v>0</v>
      </c>
      <c r="GZ301" s="447" t="n">
        <v>74.443160237</v>
      </c>
      <c r="HA301" s="447" t="n">
        <v>0</v>
      </c>
      <c r="HB301" s="447" t="n">
        <v>0</v>
      </c>
      <c r="HC301" s="447" t="n">
        <v>79.585584824</v>
      </c>
      <c r="HD301" s="447" t="n">
        <v>0</v>
      </c>
      <c r="HE301" s="447" t="n">
        <v>0</v>
      </c>
      <c r="HF301" s="447" t="n">
        <v>85.5346</v>
      </c>
      <c r="HG301" s="447" t="n">
        <v>0</v>
      </c>
      <c r="HH301" s="447" t="n">
        <v>0</v>
      </c>
      <c r="HI301" s="447" t="n">
        <v>0</v>
      </c>
      <c r="HJ301" s="447" t="n">
        <v>0</v>
      </c>
      <c r="HK301" s="447" t="n">
        <v>0</v>
      </c>
      <c r="HL301" s="447" t="n">
        <v>0</v>
      </c>
      <c r="HM301" s="447" t="n">
        <v>0</v>
      </c>
      <c r="HN301" s="447" t="n">
        <v>0</v>
      </c>
      <c r="HO301" s="447" t="n">
        <v>0</v>
      </c>
      <c r="HP301" s="447" t="n">
        <v>33.4426062707717</v>
      </c>
      <c r="HQ301" s="447" t="n">
        <v>10.1108400347338</v>
      </c>
      <c r="HR301" s="447" t="n">
        <v>40.0298004202945</v>
      </c>
      <c r="HS301" s="447" t="n">
        <v>52.1290235689496</v>
      </c>
      <c r="HT301" s="447" t="n">
        <v>36.9386939201355</v>
      </c>
      <c r="HU301" s="447" t="n">
        <v>30.2168157420009</v>
      </c>
      <c r="HV301" s="447" t="n">
        <v>35.4654214019683</v>
      </c>
      <c r="HW301" s="447" t="n">
        <v>17.2700065884347</v>
      </c>
      <c r="HX301" s="447" t="n">
        <v>19.001184852919</v>
      </c>
      <c r="HY301" s="447" t="n">
        <v>62.2396805729252</v>
      </c>
      <c r="HZ301" s="447" t="n">
        <v>24.9062483278842</v>
      </c>
      <c r="IA301" s="447" t="n">
        <v>30.6276198576616</v>
      </c>
      <c r="IB301" s="447" t="n">
        <v>22.6342502575731</v>
      </c>
      <c r="IC301" s="447" t="n">
        <v>24.521599627654</v>
      </c>
      <c r="ID301" s="447" t="n">
        <v>26.6682549401299</v>
      </c>
      <c r="IE301" s="447" t="n">
        <v>30.0630859464428</v>
      </c>
      <c r="IF301" s="447" t="n">
        <v>37.8952273946633</v>
      </c>
      <c r="IG301" s="447" t="n">
        <v>37.2158009570666</v>
      </c>
      <c r="IH301" s="447" t="n">
        <v>27.2541373469201</v>
      </c>
      <c r="II301" s="447" t="n">
        <v>24.4085933149442</v>
      </c>
      <c r="IJ301" s="447" t="n">
        <v>27.5455189184237</v>
      </c>
      <c r="IK301" s="447" t="n">
        <v>16.5140206653286</v>
      </c>
      <c r="IL301" s="447" t="n">
        <v>31.0201068472373</v>
      </c>
      <c r="IM301" s="447" t="n">
        <v>34.5263023657911</v>
      </c>
      <c r="IN301" s="447" t="n">
        <v>13.815378550313</v>
      </c>
      <c r="IO301" s="447" t="n">
        <v>22.7338425883571</v>
      </c>
      <c r="IP301" s="447" t="n">
        <v>27.6561443300499</v>
      </c>
      <c r="IQ301" s="447" t="n">
        <v>11.2797762175249</v>
      </c>
      <c r="IR301" s="447" t="n">
        <v>33.7221990772562</v>
      </c>
      <c r="IS301" s="447" t="n">
        <v>39.096493741726</v>
      </c>
      <c r="IT301" s="447" t="n">
        <v>16.2369795516545</v>
      </c>
      <c r="IU301" s="447" t="n">
        <v>17.0429014204446</v>
      </c>
      <c r="IV301" s="447" t="n">
        <v>28.8646521053519</v>
      </c>
      <c r="IW301" s="447" t="n">
        <v>23.99300601291</v>
      </c>
      <c r="IX301" s="447" t="n">
        <v>26.1715255155645</v>
      </c>
      <c r="IY301" s="447" t="n">
        <v>11.1951162304805</v>
      </c>
      <c r="IZ301" s="447" t="n">
        <v>7.86669765057323</v>
      </c>
      <c r="JA301" s="447" t="n">
        <v>10.4266366763689</v>
      </c>
      <c r="JB301" s="447" t="n">
        <v>39.5341741370094</v>
      </c>
      <c r="JC301" s="447" t="n">
        <v>9.25054644239142</v>
      </c>
      <c r="JD301" s="447" t="n">
        <v>11.369225287213</v>
      </c>
      <c r="JE301" s="447" t="n">
        <v>20.325144909231</v>
      </c>
      <c r="JF301" s="447" t="n">
        <v>27.096548810042</v>
      </c>
      <c r="JG301" s="447" t="n">
        <v>3.118309893175</v>
      </c>
      <c r="JH301" s="447" t="n">
        <v>21.614232810367</v>
      </c>
      <c r="JI301" s="447" t="n">
        <v>33.6952960731254</v>
      </c>
      <c r="JJ301" s="447" t="n">
        <v>12.780071612073</v>
      </c>
      <c r="JK301" s="447" t="n">
        <v>21.164277456465</v>
      </c>
      <c r="JL301" s="447" t="n">
        <v>21.7476161195148</v>
      </c>
      <c r="JM301" s="447" t="n">
        <v>25.7602092531947</v>
      </c>
      <c r="JN301" s="447" t="n">
        <v>23.0598770162485</v>
      </c>
      <c r="JO301" s="447" t="n">
        <v>23.7123661291189</v>
      </c>
      <c r="JP301" s="447" t="n">
        <v>26.7354102279963</v>
      </c>
      <c r="JQ301" s="447" t="n">
        <v>31.3815306891168</v>
      </c>
      <c r="JR301" s="447" t="n">
        <v>27.9098949506156</v>
      </c>
      <c r="JS301" s="447" t="n">
        <v>16.9552187450075</v>
      </c>
      <c r="JT301" s="447" t="n">
        <v>40.0700057269579</v>
      </c>
      <c r="JU301" s="447" t="n">
        <v>15.661802557921</v>
      </c>
      <c r="JV301" s="447" t="n">
        <v>27.208560267357</v>
      </c>
      <c r="JW301" s="447" t="n">
        <v>58.857923823111</v>
      </c>
      <c r="JX301" s="447" t="n">
        <v>26.1540336630949</v>
      </c>
      <c r="JY301" s="447" t="n">
        <v>18.4455453783561</v>
      </c>
      <c r="JZ301" s="447" t="n">
        <v>47.015260453215</v>
      </c>
      <c r="KA301" s="447" t="n">
        <v>29.1979114880666</v>
      </c>
      <c r="KB301" s="447" t="n">
        <v>21.519785242485</v>
      </c>
      <c r="KC301" s="447" t="n">
        <v>58.928926885632</v>
      </c>
      <c r="KD301" s="447" t="n">
        <v>35.3482746407196</v>
      </c>
      <c r="KE301" s="447" t="n">
        <v>30.5526181128902</v>
      </c>
      <c r="KF301" s="447" t="n">
        <v>44.0415107838329</v>
      </c>
      <c r="KG301" s="447" t="n">
        <v>31.9033272005666</v>
      </c>
      <c r="KH301" s="447" t="n">
        <v>28.8882028520773</v>
      </c>
      <c r="KI301" s="451" t="n">
        <v>76.0085995328455</v>
      </c>
      <c r="KJ301" s="447" t="n">
        <v>33.2801214028332</v>
      </c>
      <c r="KK301" s="447" t="n">
        <v>46.9623219563112</v>
      </c>
      <c r="KL301" s="447" t="n">
        <v>42.4140095392105</v>
      </c>
      <c r="KM301" s="447" t="n">
        <v>34.7840450422982</v>
      </c>
      <c r="KN301" s="447" t="n">
        <v>44.0600114114706</v>
      </c>
      <c r="KO301" s="447" t="n">
        <v>65.3405834484235</v>
      </c>
      <c r="KP301" s="447" t="n">
        <v>41.6170493186783</v>
      </c>
      <c r="KQ301" s="447" t="n">
        <v>45.9298236520866</v>
      </c>
      <c r="KR301" s="447" t="n">
        <v>46.5276715119989</v>
      </c>
      <c r="KS301" s="447" t="n">
        <v>44.3961087844724</v>
      </c>
      <c r="KT301" s="447" t="n">
        <v>53.0121515648845</v>
      </c>
      <c r="KU301" s="447" t="n">
        <v>49.4749957456982</v>
      </c>
      <c r="KV301" s="447" t="n">
        <v>135.592332091517</v>
      </c>
      <c r="KW301" s="447" t="n">
        <v>66.2979496031636</v>
      </c>
      <c r="KX301" s="447" t="n">
        <v>48.1009406106049</v>
      </c>
      <c r="KY301" s="447" t="n">
        <v>33.2417171610592</v>
      </c>
      <c r="KZ301" s="447" t="n">
        <v>50.0942450626841</v>
      </c>
      <c r="LA301" s="447" t="n">
        <v>52.1963462338166</v>
      </c>
      <c r="LB301" s="447" t="n">
        <v>42.1215202835467</v>
      </c>
      <c r="LC301" s="447" t="n">
        <v>39.8477950745467</v>
      </c>
      <c r="LD301" s="447" t="n">
        <v>63.2342536335467</v>
      </c>
      <c r="LE301" s="447" t="n">
        <v>50.9636427472134</v>
      </c>
      <c r="LF301" s="447" t="n">
        <v>35.5197926662134</v>
      </c>
      <c r="LG301" s="447" t="n">
        <v>68.1078254592134</v>
      </c>
      <c r="LH301" s="447" t="n">
        <v>57.4999929824495</v>
      </c>
      <c r="LI301" s="447" t="n">
        <v>46.9673710967755</v>
      </c>
      <c r="LJ301" s="447" t="n">
        <v>32.9146865226675</v>
      </c>
      <c r="LK301" s="447" t="n">
        <v>66.0237221243311</v>
      </c>
      <c r="LL301" s="447" t="n">
        <v>56.963036223365</v>
      </c>
      <c r="LM301" s="447" t="n">
        <v>45.2037363815451</v>
      </c>
      <c r="LN301" s="447" t="n">
        <v>45.5762353133251</v>
      </c>
      <c r="LO301" s="447" t="n">
        <v>36.691853732292</v>
      </c>
      <c r="LP301" s="447" t="n">
        <v>33.8346334471941</v>
      </c>
      <c r="LQ301" s="447" t="n">
        <v>37.3698919453411</v>
      </c>
      <c r="LR301" s="447" t="n">
        <v>42.0920951066811</v>
      </c>
      <c r="LS301" s="447" t="n">
        <v>87.3631054689753</v>
      </c>
      <c r="LT301" s="447" t="n">
        <v>49.1094754678529</v>
      </c>
      <c r="LU301" s="447" t="n">
        <v>43.0800780031229</v>
      </c>
      <c r="LV301" s="447" t="n">
        <v>63.4938613255229</v>
      </c>
      <c r="LW301" s="447" t="n">
        <v>59.7255925328729</v>
      </c>
      <c r="LX301" s="447" t="n">
        <v>44.1383380005129</v>
      </c>
      <c r="LY301" s="447" t="n">
        <v>78.5690644492229</v>
      </c>
      <c r="LZ301" s="443"/>
      <c r="MA301" s="443"/>
      <c r="MB301" s="443"/>
      <c r="MC301" s="443"/>
      <c r="MD301" s="51"/>
      <c r="ME301" s="51"/>
      <c r="MF301" s="51"/>
      <c r="MG301" s="447"/>
      <c r="MH301" s="447"/>
      <c r="MI301" s="447"/>
      <c r="MJ301" s="447"/>
      <c r="MK301" s="447"/>
      <c r="ML301" s="447"/>
      <c r="MM301" s="447"/>
      <c r="MN301" s="447"/>
      <c r="MO301" s="447"/>
      <c r="MP301" s="447"/>
      <c r="MQ301" s="447"/>
      <c r="MR301" s="447"/>
      <c r="MS301" s="447"/>
      <c r="MT301" s="447"/>
      <c r="MU301" s="447"/>
      <c r="MV301" s="447"/>
      <c r="MW301" s="447"/>
    </row>
    <row r="302" customFormat="false" ht="15.75" hidden="false" customHeight="false" outlineLevel="0" collapsed="false">
      <c r="A302" s="437" t="s">
        <v>725</v>
      </c>
      <c r="B302" s="447"/>
      <c r="C302" s="447"/>
      <c r="D302" s="447"/>
      <c r="E302" s="447"/>
      <c r="F302" s="447"/>
      <c r="G302" s="447"/>
      <c r="H302" s="447"/>
      <c r="I302" s="447"/>
      <c r="J302" s="447"/>
      <c r="K302" s="447"/>
      <c r="L302" s="447"/>
      <c r="M302" s="447"/>
      <c r="N302" s="447"/>
      <c r="O302" s="447"/>
      <c r="P302" s="447"/>
      <c r="Q302" s="447"/>
      <c r="R302" s="447"/>
      <c r="S302" s="447"/>
      <c r="T302" s="447"/>
      <c r="U302" s="447"/>
      <c r="V302" s="447"/>
      <c r="W302" s="447"/>
      <c r="X302" s="447"/>
      <c r="Y302" s="447"/>
      <c r="Z302" s="447"/>
      <c r="AA302" s="447"/>
      <c r="AB302" s="447"/>
      <c r="AC302" s="447"/>
      <c r="AD302" s="447"/>
      <c r="AE302" s="447"/>
      <c r="AF302" s="447"/>
      <c r="AG302" s="447"/>
      <c r="AH302" s="447"/>
      <c r="AI302" s="447"/>
      <c r="AJ302" s="447"/>
      <c r="AK302" s="447"/>
      <c r="AL302" s="447"/>
      <c r="AM302" s="447"/>
      <c r="AN302" s="447"/>
      <c r="AO302" s="447"/>
      <c r="AP302" s="447"/>
      <c r="AQ302" s="447"/>
      <c r="AR302" s="447"/>
      <c r="AS302" s="447"/>
      <c r="AT302" s="447"/>
      <c r="AU302" s="447"/>
      <c r="AV302" s="447"/>
      <c r="AW302" s="447"/>
      <c r="AX302" s="447" t="n">
        <v>0.0273583333333333</v>
      </c>
      <c r="AY302" s="447" t="n">
        <v>0.0273583333333333</v>
      </c>
      <c r="AZ302" s="447" t="n">
        <v>0.0273583333333333</v>
      </c>
      <c r="BA302" s="447" t="n">
        <v>0.0273583333333333</v>
      </c>
      <c r="BB302" s="447" t="n">
        <v>0.0273583333333333</v>
      </c>
      <c r="BC302" s="447" t="n">
        <v>0.0273583333333333</v>
      </c>
      <c r="BD302" s="447" t="n">
        <v>0.0273583333333333</v>
      </c>
      <c r="BE302" s="447" t="n">
        <v>0.0273583333333333</v>
      </c>
      <c r="BF302" s="447" t="n">
        <v>0.0273583333333333</v>
      </c>
      <c r="BG302" s="447" t="n">
        <v>0.0273583333333333</v>
      </c>
      <c r="BH302" s="447" t="n">
        <v>0.0273583333333333</v>
      </c>
      <c r="BI302" s="447" t="n">
        <v>0.0273583333333333</v>
      </c>
      <c r="BJ302" s="447" t="n">
        <v>0.0432479166666667</v>
      </c>
      <c r="BK302" s="447" t="n">
        <v>0.0432479166666667</v>
      </c>
      <c r="BL302" s="447" t="n">
        <v>0.0432479166666667</v>
      </c>
      <c r="BM302" s="447" t="n">
        <v>0.0432479166666667</v>
      </c>
      <c r="BN302" s="447" t="n">
        <v>0.0432479166666667</v>
      </c>
      <c r="BO302" s="447" t="n">
        <v>0.0432479166666667</v>
      </c>
      <c r="BP302" s="447" t="n">
        <v>0.0432479166666667</v>
      </c>
      <c r="BQ302" s="447" t="n">
        <v>0.0432479166666667</v>
      </c>
      <c r="BR302" s="447" t="n">
        <v>0.0432479166666667</v>
      </c>
      <c r="BS302" s="447" t="n">
        <v>0.0432479166666667</v>
      </c>
      <c r="BT302" s="447" t="n">
        <v>0.0432479166666667</v>
      </c>
      <c r="BU302" s="447" t="n">
        <v>0.0432479166666667</v>
      </c>
      <c r="BV302" s="447" t="n">
        <v>0.0479666666666667</v>
      </c>
      <c r="BW302" s="447" t="n">
        <v>0.0479666666666667</v>
      </c>
      <c r="BX302" s="447" t="n">
        <v>0.0479666666666667</v>
      </c>
      <c r="BY302" s="447" t="n">
        <v>0.0479666666666667</v>
      </c>
      <c r="BZ302" s="447" t="n">
        <v>0.0479666666666667</v>
      </c>
      <c r="CA302" s="447" t="n">
        <v>0.0479666666666667</v>
      </c>
      <c r="CB302" s="447" t="n">
        <v>0.0479666666666667</v>
      </c>
      <c r="CC302" s="447" t="n">
        <v>0.0479666666666667</v>
      </c>
      <c r="CD302" s="447" t="n">
        <v>0.0479666666666667</v>
      </c>
      <c r="CE302" s="447" t="n">
        <v>0.0479666666666667</v>
      </c>
      <c r="CF302" s="447" t="n">
        <v>0.0479666666666667</v>
      </c>
      <c r="CG302" s="447" t="n">
        <v>0.0479666666666667</v>
      </c>
      <c r="CH302" s="447" t="n">
        <v>0.08388125</v>
      </c>
      <c r="CI302" s="447" t="n">
        <v>0.08388125</v>
      </c>
      <c r="CJ302" s="447" t="n">
        <v>0.08388125</v>
      </c>
      <c r="CK302" s="447" t="n">
        <v>0.08388125</v>
      </c>
      <c r="CL302" s="447" t="n">
        <v>0.08388125</v>
      </c>
      <c r="CM302" s="447" t="n">
        <v>0.08388125</v>
      </c>
      <c r="CN302" s="447" t="n">
        <v>0.08388125</v>
      </c>
      <c r="CO302" s="447" t="n">
        <v>0.08388125</v>
      </c>
      <c r="CP302" s="447" t="n">
        <v>0.08388125</v>
      </c>
      <c r="CQ302" s="447" t="n">
        <v>0.08388125</v>
      </c>
      <c r="CR302" s="447" t="n">
        <v>0.08388125</v>
      </c>
      <c r="CS302" s="447" t="n">
        <v>0.08388125</v>
      </c>
      <c r="CT302" s="447" t="n">
        <v>0.55559375</v>
      </c>
      <c r="CU302" s="447" t="n">
        <v>0.55559375</v>
      </c>
      <c r="CV302" s="447" t="n">
        <v>0.55559375</v>
      </c>
      <c r="CW302" s="447" t="n">
        <v>0.55559375</v>
      </c>
      <c r="CX302" s="447" t="n">
        <v>0.55559375</v>
      </c>
      <c r="CY302" s="447" t="n">
        <v>0.55559375</v>
      </c>
      <c r="CZ302" s="447" t="n">
        <v>0.55559375</v>
      </c>
      <c r="DA302" s="447" t="n">
        <v>0.55559375</v>
      </c>
      <c r="DB302" s="447" t="n">
        <v>0.55559375</v>
      </c>
      <c r="DC302" s="447" t="n">
        <v>0.55559375</v>
      </c>
      <c r="DD302" s="447" t="n">
        <v>0.55559375</v>
      </c>
      <c r="DE302" s="447" t="n">
        <v>0.55559375</v>
      </c>
      <c r="DF302" s="447" t="n">
        <v>1.0783350444375</v>
      </c>
      <c r="DG302" s="447" t="n">
        <v>1.0783350444375</v>
      </c>
      <c r="DH302" s="447" t="n">
        <v>1.0783350444375</v>
      </c>
      <c r="DI302" s="447" t="n">
        <v>1.0783350444375</v>
      </c>
      <c r="DJ302" s="447" t="n">
        <v>1.0783350444375</v>
      </c>
      <c r="DK302" s="447" t="n">
        <v>1.0783350444375</v>
      </c>
      <c r="DL302" s="447" t="n">
        <v>1.0783350444375</v>
      </c>
      <c r="DM302" s="447" t="n">
        <v>1.0783350444375</v>
      </c>
      <c r="DN302" s="447" t="n">
        <v>1.0783350444375</v>
      </c>
      <c r="DO302" s="447" t="n">
        <v>1.0783350444375</v>
      </c>
      <c r="DP302" s="447" t="n">
        <v>1.0783350444375</v>
      </c>
      <c r="DQ302" s="447" t="n">
        <v>1.0783350444375</v>
      </c>
      <c r="DR302" s="447" t="n">
        <v>0.913518005541667</v>
      </c>
      <c r="DS302" s="447" t="n">
        <v>0.913518005541667</v>
      </c>
      <c r="DT302" s="447" t="n">
        <v>0.913518005541667</v>
      </c>
      <c r="DU302" s="447" t="n">
        <v>0.913518005541667</v>
      </c>
      <c r="DV302" s="447" t="n">
        <v>0.913518005541667</v>
      </c>
      <c r="DW302" s="447" t="n">
        <v>0.913518005541667</v>
      </c>
      <c r="DX302" s="447" t="n">
        <v>0.913518005541667</v>
      </c>
      <c r="DY302" s="447" t="n">
        <v>0.913518005541667</v>
      </c>
      <c r="DZ302" s="447" t="n">
        <v>0.913518005541667</v>
      </c>
      <c r="EA302" s="447" t="n">
        <v>0.913518005541667</v>
      </c>
      <c r="EB302" s="447" t="n">
        <v>0.913518005541667</v>
      </c>
      <c r="EC302" s="447" t="n">
        <v>0.913518005541667</v>
      </c>
      <c r="ED302" s="447" t="n">
        <v>0.9944100444375</v>
      </c>
      <c r="EE302" s="447" t="n">
        <v>0.9944100444375</v>
      </c>
      <c r="EF302" s="447" t="n">
        <v>0.9944100444375</v>
      </c>
      <c r="EG302" s="447" t="n">
        <v>0.9944100444375</v>
      </c>
      <c r="EH302" s="447" t="n">
        <v>0.9944100444375</v>
      </c>
      <c r="EI302" s="447" t="n">
        <v>0.9944100444375</v>
      </c>
      <c r="EJ302" s="447" t="n">
        <v>0.9944100444375</v>
      </c>
      <c r="EK302" s="447" t="n">
        <v>0.9944100444375</v>
      </c>
      <c r="EL302" s="447" t="n">
        <v>0.9944100444375</v>
      </c>
      <c r="EM302" s="447" t="n">
        <v>0.9944100444375</v>
      </c>
      <c r="EN302" s="447" t="n">
        <v>0.9944100444375</v>
      </c>
      <c r="EO302" s="447" t="n">
        <v>0.9944100444375</v>
      </c>
      <c r="EP302" s="447" t="n">
        <v>4.4809</v>
      </c>
      <c r="EQ302" s="447" t="n">
        <v>0.5785</v>
      </c>
      <c r="ER302" s="447" t="n">
        <v>0.1516</v>
      </c>
      <c r="ES302" s="447" t="n">
        <v>0.7211</v>
      </c>
      <c r="ET302" s="447" t="n">
        <v>1.4757</v>
      </c>
      <c r="EU302" s="447" t="n">
        <v>0.5901</v>
      </c>
      <c r="EV302" s="447" t="n">
        <v>-0.2673</v>
      </c>
      <c r="EW302" s="447" t="n">
        <v>-1.0087</v>
      </c>
      <c r="EX302" s="447" t="n">
        <v>0.7506</v>
      </c>
      <c r="EY302" s="447" t="n">
        <v>4.8931</v>
      </c>
      <c r="EZ302" s="447" t="n">
        <v>-21.7984</v>
      </c>
      <c r="FA302" s="447" t="n">
        <v>1.3607</v>
      </c>
      <c r="FB302" s="447" t="n">
        <v>0.3126</v>
      </c>
      <c r="FC302" s="447" t="n">
        <v>1.442</v>
      </c>
      <c r="FD302" s="447" t="n">
        <v>1.0884</v>
      </c>
      <c r="FE302" s="447" t="n">
        <v>5.3589</v>
      </c>
      <c r="FF302" s="447" t="n">
        <v>0.3542</v>
      </c>
      <c r="FG302" s="447" t="n">
        <v>-7.8617</v>
      </c>
      <c r="FH302" s="447" t="n">
        <v>0.9255</v>
      </c>
      <c r="FI302" s="447" t="n">
        <v>1.9539</v>
      </c>
      <c r="FJ302" s="447" t="n">
        <v>4.4585</v>
      </c>
      <c r="FK302" s="447" t="n">
        <v>3.9155</v>
      </c>
      <c r="FL302" s="447" t="n">
        <v>0.0439</v>
      </c>
      <c r="FM302" s="447" t="n">
        <v>1.4966</v>
      </c>
      <c r="FN302" s="447" t="n">
        <v>0.88112</v>
      </c>
      <c r="FO302" s="447" t="n">
        <v>0.87414</v>
      </c>
      <c r="FP302" s="447" t="n">
        <v>2.13029</v>
      </c>
      <c r="FQ302" s="447" t="n">
        <v>3.56154</v>
      </c>
      <c r="FR302" s="447" t="n">
        <v>0.21575</v>
      </c>
      <c r="FS302" s="447" t="n">
        <v>0.72761</v>
      </c>
      <c r="FT302" s="447" t="n">
        <v>0.9607</v>
      </c>
      <c r="FU302" s="447" t="n">
        <v>2.2653</v>
      </c>
      <c r="FV302" s="447" t="n">
        <v>18.7878</v>
      </c>
      <c r="FW302" s="447" t="n">
        <v>1.14274</v>
      </c>
      <c r="FX302" s="447" t="n">
        <v>0</v>
      </c>
      <c r="FY302" s="447" t="n">
        <v>3.13571</v>
      </c>
      <c r="FZ302" s="447" t="n">
        <v>-0.1395</v>
      </c>
      <c r="GA302" s="447" t="n">
        <v>1.3267</v>
      </c>
      <c r="GB302" s="447" t="n">
        <v>3.6401</v>
      </c>
      <c r="GC302" s="447" t="n">
        <v>2.0971</v>
      </c>
      <c r="GD302" s="447" t="n">
        <v>-1.6924</v>
      </c>
      <c r="GE302" s="447" t="n">
        <v>-1.0113</v>
      </c>
      <c r="GF302" s="447" t="n">
        <v>3.31763</v>
      </c>
      <c r="GG302" s="447" t="n">
        <v>11.5092</v>
      </c>
      <c r="GH302" s="447" t="n">
        <v>4.6128</v>
      </c>
      <c r="GI302" s="447" t="n">
        <v>2.8587</v>
      </c>
      <c r="GJ302" s="447" t="n">
        <v>-2.7445</v>
      </c>
      <c r="GK302" s="447" t="n">
        <v>4.53144</v>
      </c>
      <c r="GL302" s="447" t="n">
        <v>-14.3678</v>
      </c>
      <c r="GM302" s="447" t="n">
        <v>1.4282</v>
      </c>
      <c r="GN302" s="447" t="n">
        <v>3.7641</v>
      </c>
      <c r="GO302" s="447" t="n">
        <v>2.3227</v>
      </c>
      <c r="GP302" s="447" t="n">
        <v>0.3296</v>
      </c>
      <c r="GQ302" s="447" t="n">
        <v>0.9004</v>
      </c>
      <c r="GR302" s="447" t="n">
        <v>2.0684</v>
      </c>
      <c r="GS302" s="447" t="n">
        <v>2.05514</v>
      </c>
      <c r="GT302" s="447" t="n">
        <v>-15.192025</v>
      </c>
      <c r="GU302" s="447" t="n">
        <v>-9.236044971</v>
      </c>
      <c r="GV302" s="447" t="n">
        <v>2.0121</v>
      </c>
      <c r="GW302" s="447" t="n">
        <v>1.6644</v>
      </c>
      <c r="GX302" s="447" t="n">
        <v>1.683</v>
      </c>
      <c r="GY302" s="447" t="n">
        <v>2.79177</v>
      </c>
      <c r="GZ302" s="447" t="n">
        <v>4.039460304</v>
      </c>
      <c r="HA302" s="447" t="n">
        <v>4.203</v>
      </c>
      <c r="HB302" s="447" t="n">
        <v>2.6143</v>
      </c>
      <c r="HC302" s="447" t="n">
        <v>1.0662</v>
      </c>
      <c r="HD302" s="447" t="n">
        <v>4.0786</v>
      </c>
      <c r="HE302" s="447" t="n">
        <v>0.3558</v>
      </c>
      <c r="HF302" s="447" t="n">
        <v>2.0323</v>
      </c>
      <c r="HG302" s="447" t="n">
        <v>4.597233504</v>
      </c>
      <c r="HH302" s="447" t="n">
        <v>2.947786069</v>
      </c>
      <c r="HI302" s="447" t="n">
        <v>0.498175927</v>
      </c>
      <c r="HJ302" s="447" t="n">
        <v>4.111555969</v>
      </c>
      <c r="HK302" s="447" t="n">
        <v>3.178610729</v>
      </c>
      <c r="HL302" s="447" t="n">
        <v>1.199526503</v>
      </c>
      <c r="HM302" s="447" t="n">
        <v>2.77495387</v>
      </c>
      <c r="HN302" s="447" t="n">
        <v>108.363833485</v>
      </c>
      <c r="HO302" s="447" t="n">
        <v>8.115871105</v>
      </c>
      <c r="HP302" s="447" t="n">
        <v>-31.756337807</v>
      </c>
      <c r="HQ302" s="447" t="n">
        <v>21.540410694</v>
      </c>
      <c r="HR302" s="447" t="n">
        <v>4.644406139</v>
      </c>
      <c r="HS302" s="447" t="n">
        <v>3.69066651</v>
      </c>
      <c r="HT302" s="447" t="n">
        <v>4.000771845</v>
      </c>
      <c r="HU302" s="447" t="n">
        <v>2.838617071</v>
      </c>
      <c r="HV302" s="447" t="n">
        <v>9.50434884</v>
      </c>
      <c r="HW302" s="447" t="n">
        <v>1.934691419</v>
      </c>
      <c r="HX302" s="447" t="n">
        <v>13.5015483359976</v>
      </c>
      <c r="HY302" s="447" t="n">
        <v>0.342035379</v>
      </c>
      <c r="HZ302" s="447" t="n">
        <v>3.143937101</v>
      </c>
      <c r="IA302" s="447" t="n">
        <v>15.697589456</v>
      </c>
      <c r="IB302" s="447" t="n">
        <v>3.34845101893056</v>
      </c>
      <c r="IC302" s="447" t="n">
        <v>5.581487221</v>
      </c>
      <c r="ID302" s="447" t="n">
        <v>30.127451912</v>
      </c>
      <c r="IE302" s="447" t="n">
        <v>1.73906299</v>
      </c>
      <c r="IF302" s="447" t="n">
        <v>4.045456642</v>
      </c>
      <c r="IG302" s="447" t="n">
        <v>2.825</v>
      </c>
      <c r="IH302" s="447" t="n">
        <v>3.703172483</v>
      </c>
      <c r="II302" s="447" t="n">
        <v>6.726004976</v>
      </c>
      <c r="IJ302" s="447" t="n">
        <v>6.699123</v>
      </c>
      <c r="IK302" s="447" t="n">
        <v>0</v>
      </c>
      <c r="IL302" s="447" t="n">
        <v>3.4</v>
      </c>
      <c r="IM302" s="447" t="n">
        <v>3.3</v>
      </c>
      <c r="IN302" s="447" t="n">
        <v>5.3</v>
      </c>
      <c r="IO302" s="447" t="n">
        <v>13.347593833</v>
      </c>
      <c r="IP302" s="447" t="n">
        <v>8.919191165</v>
      </c>
      <c r="IQ302" s="447" t="n">
        <v>3.536686615</v>
      </c>
      <c r="IR302" s="447" t="n">
        <v>4.372621344</v>
      </c>
      <c r="IS302" s="447" t="n">
        <v>3.514052623</v>
      </c>
      <c r="IT302" s="447" t="n">
        <v>21.152643471</v>
      </c>
      <c r="IU302" s="447" t="n">
        <v>11.237692828</v>
      </c>
      <c r="IV302" s="447" t="n">
        <v>2.812622325</v>
      </c>
      <c r="IW302" s="447" t="n">
        <v>3.043442787</v>
      </c>
      <c r="IX302" s="447" t="n">
        <v>2.875</v>
      </c>
      <c r="IY302" s="447" t="n">
        <v>8.310334033</v>
      </c>
      <c r="IZ302" s="447" t="n">
        <v>4.898010854</v>
      </c>
      <c r="JA302" s="447" t="n">
        <v>6.906639013</v>
      </c>
      <c r="JB302" s="447" t="n">
        <v>6.81953502</v>
      </c>
      <c r="JC302" s="447" t="n">
        <v>11.452914824</v>
      </c>
      <c r="JD302" s="447" t="n">
        <v>7.644072651</v>
      </c>
      <c r="JE302" s="447" t="n">
        <v>5.994998216</v>
      </c>
      <c r="JF302" s="447" t="n">
        <v>16.884331553</v>
      </c>
      <c r="JG302" s="447" t="n">
        <v>6.81953502</v>
      </c>
      <c r="JH302" s="447" t="n">
        <v>11.516505986</v>
      </c>
      <c r="JI302" s="447" t="n">
        <v>2.60074399</v>
      </c>
      <c r="JJ302" s="447" t="n">
        <v>14.771810901</v>
      </c>
      <c r="JK302" s="447" t="n">
        <v>17.527823184</v>
      </c>
      <c r="JL302" s="447" t="n">
        <v>9.8</v>
      </c>
      <c r="JM302" s="447" t="n">
        <v>13.576148472</v>
      </c>
      <c r="JN302" s="447" t="n">
        <v>29.073563082</v>
      </c>
      <c r="JO302" s="447" t="n">
        <v>7.666144769</v>
      </c>
      <c r="JP302" s="447" t="n">
        <v>10.20881591</v>
      </c>
      <c r="JQ302" s="447" t="n">
        <v>22.27304757</v>
      </c>
      <c r="JR302" s="447" t="n">
        <v>10.6867608</v>
      </c>
      <c r="JS302" s="447" t="n">
        <v>8.465667577</v>
      </c>
      <c r="JT302" s="447" t="n">
        <v>19.679205226</v>
      </c>
      <c r="JU302" s="447" t="n">
        <v>16.116149442</v>
      </c>
      <c r="JV302" s="447" t="n">
        <v>13.329649811</v>
      </c>
      <c r="JW302" s="447" t="n">
        <v>-0.832536436</v>
      </c>
      <c r="JX302" s="447" t="n">
        <v>18.295088932</v>
      </c>
      <c r="JY302" s="447" t="n">
        <v>16.743440358</v>
      </c>
      <c r="JZ302" s="447" t="n">
        <v>24.034113318</v>
      </c>
      <c r="KA302" s="447" t="n">
        <v>11.731862779</v>
      </c>
      <c r="KB302" s="447" t="n">
        <v>19.160632413</v>
      </c>
      <c r="KC302" s="447" t="n">
        <v>6.27612322</v>
      </c>
      <c r="KD302" s="447" t="n">
        <v>21.636654608</v>
      </c>
      <c r="KE302" s="447" t="n">
        <v>8.986322645</v>
      </c>
      <c r="KF302" s="447" t="n">
        <v>23.574493701</v>
      </c>
      <c r="KG302" s="447" t="n">
        <v>11.875057798</v>
      </c>
      <c r="KH302" s="447" t="n">
        <v>13.770363233</v>
      </c>
      <c r="KI302" s="451" t="n">
        <v>20.239404675</v>
      </c>
      <c r="KJ302" s="447" t="n">
        <v>2.962742758</v>
      </c>
      <c r="KK302" s="447" t="n">
        <v>1.464404676</v>
      </c>
      <c r="KL302" s="447" t="n">
        <v>0</v>
      </c>
      <c r="KM302" s="447" t="n">
        <v>82.901972737</v>
      </c>
      <c r="KN302" s="447" t="n">
        <v>1.552604676</v>
      </c>
      <c r="KO302" s="447" t="n">
        <v>0</v>
      </c>
      <c r="KP302" s="447" t="n">
        <v>11.865881414</v>
      </c>
      <c r="KQ302" s="447" t="n">
        <v>1.80821064</v>
      </c>
      <c r="KR302" s="447" t="n">
        <v>0.053527981</v>
      </c>
      <c r="KS302" s="447" t="n">
        <v>0</v>
      </c>
      <c r="KT302" s="447" t="n">
        <v>0</v>
      </c>
      <c r="KU302" s="447" t="n">
        <v>11.03821905</v>
      </c>
      <c r="KV302" s="447" t="n">
        <v>0</v>
      </c>
      <c r="KW302" s="447" t="n">
        <v>0</v>
      </c>
      <c r="KX302" s="447" t="n">
        <v>47.715494765</v>
      </c>
      <c r="KY302" s="447" t="n">
        <v>4.103333332</v>
      </c>
      <c r="KZ302" s="447" t="n">
        <v>1.068338935</v>
      </c>
      <c r="LA302" s="447" t="n">
        <v>7.160026436</v>
      </c>
      <c r="LB302" s="447" t="n">
        <v>5.28084</v>
      </c>
      <c r="LC302" s="447" t="n">
        <v>5.699999688</v>
      </c>
      <c r="LD302" s="447" t="n">
        <v>3.509626611</v>
      </c>
      <c r="LE302" s="447" t="n">
        <v>3.418373899</v>
      </c>
      <c r="LF302" s="447" t="n">
        <v>5.164699956</v>
      </c>
      <c r="LG302" s="447" t="n">
        <v>30.646021317</v>
      </c>
      <c r="LH302" s="447" t="n">
        <v>2.3275</v>
      </c>
      <c r="LI302" s="447" t="n">
        <v>0</v>
      </c>
      <c r="LJ302" s="447" t="n">
        <v>12.932594661</v>
      </c>
      <c r="LK302" s="447" t="n">
        <v>0.704975</v>
      </c>
      <c r="LL302" s="447" t="n">
        <v>11.73360138</v>
      </c>
      <c r="LM302" s="447" t="n">
        <v>12.804715346</v>
      </c>
      <c r="LN302" s="447" t="n">
        <v>1</v>
      </c>
      <c r="LO302" s="447" t="n">
        <v>11.404658732</v>
      </c>
      <c r="LP302" s="447" t="n">
        <v>7.292564978</v>
      </c>
      <c r="LQ302" s="447" t="n">
        <v>17.543126211</v>
      </c>
      <c r="LR302" s="447" t="n">
        <v>14.227502688</v>
      </c>
      <c r="LS302" s="447" t="n">
        <v>64.959295971</v>
      </c>
      <c r="LT302" s="447" t="n">
        <v>3.99585861963</v>
      </c>
      <c r="LU302" s="447" t="n">
        <v>21.586898483</v>
      </c>
      <c r="LV302" s="447" t="n">
        <v>55.80982554334</v>
      </c>
      <c r="LW302" s="447" t="n">
        <v>3.2422585</v>
      </c>
      <c r="LX302" s="447" t="n">
        <v>18.461746799</v>
      </c>
      <c r="LY302" s="447" t="n">
        <v>4.534744524</v>
      </c>
      <c r="LZ302" s="443"/>
      <c r="MA302" s="443"/>
      <c r="MB302" s="443"/>
      <c r="MC302" s="443"/>
      <c r="MD302" s="51"/>
      <c r="ME302" s="51"/>
      <c r="MF302" s="51"/>
      <c r="MG302" s="447"/>
      <c r="MH302" s="447"/>
      <c r="MI302" s="447"/>
      <c r="MJ302" s="447"/>
      <c r="MK302" s="447"/>
      <c r="ML302" s="447"/>
      <c r="MM302" s="447"/>
      <c r="MN302" s="447"/>
      <c r="MO302" s="447"/>
      <c r="MP302" s="447"/>
      <c r="MQ302" s="447"/>
      <c r="MR302" s="447"/>
      <c r="MS302" s="447"/>
      <c r="MT302" s="447"/>
      <c r="MU302" s="447"/>
      <c r="MV302" s="447"/>
      <c r="MW302" s="447"/>
    </row>
    <row r="303" customFormat="false" ht="15.75" hidden="false" customHeight="false" outlineLevel="0" collapsed="false">
      <c r="A303" s="452" t="s">
        <v>726</v>
      </c>
      <c r="B303" s="447"/>
      <c r="C303" s="447"/>
      <c r="D303" s="447"/>
      <c r="E303" s="447"/>
      <c r="F303" s="447"/>
      <c r="G303" s="447"/>
      <c r="H303" s="447"/>
      <c r="I303" s="447"/>
      <c r="J303" s="447"/>
      <c r="K303" s="447"/>
      <c r="L303" s="447"/>
      <c r="M303" s="447"/>
      <c r="N303" s="447"/>
      <c r="O303" s="447"/>
      <c r="P303" s="447"/>
      <c r="Q303" s="447"/>
      <c r="R303" s="447"/>
      <c r="S303" s="447"/>
      <c r="T303" s="447"/>
      <c r="U303" s="447"/>
      <c r="V303" s="447"/>
      <c r="W303" s="447"/>
      <c r="X303" s="447"/>
      <c r="Y303" s="447"/>
      <c r="Z303" s="447"/>
      <c r="AA303" s="447"/>
      <c r="AB303" s="447"/>
      <c r="AC303" s="447"/>
      <c r="AD303" s="447"/>
      <c r="AE303" s="447"/>
      <c r="AF303" s="447"/>
      <c r="AG303" s="447"/>
      <c r="AH303" s="447"/>
      <c r="AI303" s="447"/>
      <c r="AJ303" s="447"/>
      <c r="AK303" s="447"/>
      <c r="AL303" s="447"/>
      <c r="AM303" s="447"/>
      <c r="AN303" s="447"/>
      <c r="AO303" s="447"/>
      <c r="AP303" s="447"/>
      <c r="AQ303" s="447"/>
      <c r="AR303" s="447"/>
      <c r="AS303" s="447"/>
      <c r="AT303" s="447"/>
      <c r="AU303" s="447"/>
      <c r="AV303" s="447"/>
      <c r="AW303" s="447"/>
      <c r="AX303" s="447" t="n">
        <v>0.740160416666667</v>
      </c>
      <c r="AY303" s="447" t="n">
        <v>0.740160416666667</v>
      </c>
      <c r="AZ303" s="447" t="n">
        <v>0.740160416666667</v>
      </c>
      <c r="BA303" s="447" t="n">
        <v>0.740160416666667</v>
      </c>
      <c r="BB303" s="447" t="n">
        <v>0.740160416666667</v>
      </c>
      <c r="BC303" s="447" t="n">
        <v>0.740160416666667</v>
      </c>
      <c r="BD303" s="447" t="n">
        <v>0.740160416666667</v>
      </c>
      <c r="BE303" s="447" t="n">
        <v>0.740160416666667</v>
      </c>
      <c r="BF303" s="447" t="n">
        <v>0.740160416666667</v>
      </c>
      <c r="BG303" s="447" t="n">
        <v>0.740160416666667</v>
      </c>
      <c r="BH303" s="447" t="n">
        <v>0.740160416666667</v>
      </c>
      <c r="BI303" s="447" t="n">
        <v>0.740160416666667</v>
      </c>
      <c r="BJ303" s="447" t="n">
        <v>0.523383333333333</v>
      </c>
      <c r="BK303" s="447" t="n">
        <v>0.523383333333333</v>
      </c>
      <c r="BL303" s="447" t="n">
        <v>0.523383333333333</v>
      </c>
      <c r="BM303" s="447" t="n">
        <v>0.523383333333333</v>
      </c>
      <c r="BN303" s="447" t="n">
        <v>0.523383333333333</v>
      </c>
      <c r="BO303" s="447" t="n">
        <v>0.523383333333333</v>
      </c>
      <c r="BP303" s="447" t="n">
        <v>0.523383333333333</v>
      </c>
      <c r="BQ303" s="447" t="n">
        <v>0.523383333333333</v>
      </c>
      <c r="BR303" s="447" t="n">
        <v>0.523383333333333</v>
      </c>
      <c r="BS303" s="447" t="n">
        <v>0.523383333333333</v>
      </c>
      <c r="BT303" s="447" t="n">
        <v>0.523383333333333</v>
      </c>
      <c r="BU303" s="447" t="n">
        <v>0.523383333333333</v>
      </c>
      <c r="BV303" s="447" t="n">
        <v>0.507535416666667</v>
      </c>
      <c r="BW303" s="447" t="n">
        <v>0.507535416666667</v>
      </c>
      <c r="BX303" s="447" t="n">
        <v>0.507535416666667</v>
      </c>
      <c r="BY303" s="447" t="n">
        <v>0.507535416666667</v>
      </c>
      <c r="BZ303" s="447" t="n">
        <v>0.507535416666667</v>
      </c>
      <c r="CA303" s="447" t="n">
        <v>0.507535416666667</v>
      </c>
      <c r="CB303" s="447" t="n">
        <v>0.507535416666667</v>
      </c>
      <c r="CC303" s="447" t="n">
        <v>0.507535416666667</v>
      </c>
      <c r="CD303" s="447" t="n">
        <v>0.507535416666667</v>
      </c>
      <c r="CE303" s="447" t="n">
        <v>0.507535416666667</v>
      </c>
      <c r="CF303" s="447" t="n">
        <v>0.507535416666667</v>
      </c>
      <c r="CG303" s="447" t="n">
        <v>0.507535416666667</v>
      </c>
      <c r="CH303" s="447" t="n">
        <v>0.537722916666667</v>
      </c>
      <c r="CI303" s="447" t="n">
        <v>0.537722916666667</v>
      </c>
      <c r="CJ303" s="447" t="n">
        <v>0.537722916666667</v>
      </c>
      <c r="CK303" s="447" t="n">
        <v>0.537722916666667</v>
      </c>
      <c r="CL303" s="447" t="n">
        <v>0.537722916666667</v>
      </c>
      <c r="CM303" s="447" t="n">
        <v>0.537722916666667</v>
      </c>
      <c r="CN303" s="447" t="n">
        <v>0.537722916666667</v>
      </c>
      <c r="CO303" s="447" t="n">
        <v>0.537722916666667</v>
      </c>
      <c r="CP303" s="447" t="n">
        <v>0.537722916666667</v>
      </c>
      <c r="CQ303" s="447" t="n">
        <v>0.537722916666667</v>
      </c>
      <c r="CR303" s="447" t="n">
        <v>0.537722916666667</v>
      </c>
      <c r="CS303" s="447" t="n">
        <v>0.537722916666667</v>
      </c>
      <c r="CT303" s="447" t="n">
        <v>0.2561671173125</v>
      </c>
      <c r="CU303" s="447" t="n">
        <v>0.2561671173125</v>
      </c>
      <c r="CV303" s="447" t="n">
        <v>0.2561671173125</v>
      </c>
      <c r="CW303" s="447" t="n">
        <v>0.2561671173125</v>
      </c>
      <c r="CX303" s="447" t="n">
        <v>0.2561671173125</v>
      </c>
      <c r="CY303" s="447" t="n">
        <v>0.2561671173125</v>
      </c>
      <c r="CZ303" s="447" t="n">
        <v>0.2561671173125</v>
      </c>
      <c r="DA303" s="447" t="n">
        <v>0.2561671173125</v>
      </c>
      <c r="DB303" s="447" t="n">
        <v>0.2561671173125</v>
      </c>
      <c r="DC303" s="447" t="n">
        <v>0.2561671173125</v>
      </c>
      <c r="DD303" s="447" t="n">
        <v>0.2561671173125</v>
      </c>
      <c r="DE303" s="447" t="n">
        <v>0.2561671173125</v>
      </c>
      <c r="DF303" s="447" t="n">
        <v>0.0714592346249999</v>
      </c>
      <c r="DG303" s="447" t="n">
        <v>0.0714592346249999</v>
      </c>
      <c r="DH303" s="447" t="n">
        <v>0.0714592346249999</v>
      </c>
      <c r="DI303" s="447" t="n">
        <v>0.0714592346249999</v>
      </c>
      <c r="DJ303" s="447" t="n">
        <v>0.0714592346249999</v>
      </c>
      <c r="DK303" s="447" t="n">
        <v>0.0714592346249999</v>
      </c>
      <c r="DL303" s="447" t="n">
        <v>0.0714592346249999</v>
      </c>
      <c r="DM303" s="447" t="n">
        <v>0.0714592346249999</v>
      </c>
      <c r="DN303" s="447" t="n">
        <v>0.0714592346249999</v>
      </c>
      <c r="DO303" s="447" t="n">
        <v>0.0714592346249999</v>
      </c>
      <c r="DP303" s="447" t="n">
        <v>0.0714592346249999</v>
      </c>
      <c r="DQ303" s="447" t="n">
        <v>0.0714592346249999</v>
      </c>
      <c r="DR303" s="447" t="n">
        <v>0.2820796173125</v>
      </c>
      <c r="DS303" s="447" t="n">
        <v>0.2820796173125</v>
      </c>
      <c r="DT303" s="447" t="n">
        <v>0.2820796173125</v>
      </c>
      <c r="DU303" s="447" t="n">
        <v>0.2820796173125</v>
      </c>
      <c r="DV303" s="447" t="n">
        <v>0.2820796173125</v>
      </c>
      <c r="DW303" s="447" t="n">
        <v>0.2820796173125</v>
      </c>
      <c r="DX303" s="447" t="n">
        <v>0.2820796173125</v>
      </c>
      <c r="DY303" s="447" t="n">
        <v>0.2820796173125</v>
      </c>
      <c r="DZ303" s="447" t="n">
        <v>0.2820796173125</v>
      </c>
      <c r="EA303" s="447" t="n">
        <v>0.2820796173125</v>
      </c>
      <c r="EB303" s="447" t="n">
        <v>0.2820796173125</v>
      </c>
      <c r="EC303" s="447" t="n">
        <v>0.2820796173125</v>
      </c>
      <c r="ED303" s="447" t="n">
        <v>1.90129375</v>
      </c>
      <c r="EE303" s="447" t="n">
        <v>1.90129375</v>
      </c>
      <c r="EF303" s="447" t="n">
        <v>1.90129375</v>
      </c>
      <c r="EG303" s="447" t="n">
        <v>1.90129375</v>
      </c>
      <c r="EH303" s="447" t="n">
        <v>1.90129375</v>
      </c>
      <c r="EI303" s="447" t="n">
        <v>1.90129375</v>
      </c>
      <c r="EJ303" s="447" t="n">
        <v>1.90129375</v>
      </c>
      <c r="EK303" s="447" t="n">
        <v>1.90129375</v>
      </c>
      <c r="EL303" s="447" t="n">
        <v>1.90129375</v>
      </c>
      <c r="EM303" s="447" t="n">
        <v>1.90129375</v>
      </c>
      <c r="EN303" s="447" t="n">
        <v>1.90129375</v>
      </c>
      <c r="EO303" s="447" t="n">
        <v>1.90129375</v>
      </c>
      <c r="EP303" s="447" t="n">
        <v>-0.508070363173808</v>
      </c>
      <c r="EQ303" s="447" t="n">
        <v>-0.0336109183068</v>
      </c>
      <c r="ER303" s="447" t="n">
        <v>10.3974577933683</v>
      </c>
      <c r="ES303" s="447" t="n">
        <v>-0.276455737578432</v>
      </c>
      <c r="ET303" s="447" t="n">
        <v>-0.1279831883222</v>
      </c>
      <c r="EU303" s="447" t="n">
        <v>9.0944597461261</v>
      </c>
      <c r="EV303" s="447" t="n">
        <v>-0.1091140942094</v>
      </c>
      <c r="EW303" s="447" t="n">
        <v>-0.0427099274364</v>
      </c>
      <c r="EX303" s="447" t="n">
        <v>10.7865610018056</v>
      </c>
      <c r="EY303" s="447" t="n">
        <v>-0.03807155156</v>
      </c>
      <c r="EZ303" s="447" t="n">
        <v>-0.77784387056</v>
      </c>
      <c r="FA303" s="447" t="n">
        <v>16.19159932488</v>
      </c>
      <c r="FB303" s="447" t="n">
        <v>-0.5016111608536</v>
      </c>
      <c r="FC303" s="447" t="n">
        <v>-0.05335794189</v>
      </c>
      <c r="FD303" s="447" t="n">
        <v>11.317881237878</v>
      </c>
      <c r="FE303" s="447" t="n">
        <v>0.671692932204</v>
      </c>
      <c r="FF303" s="447" t="n">
        <v>-0.163856145684</v>
      </c>
      <c r="FG303" s="447" t="n">
        <v>6.821352335124</v>
      </c>
      <c r="FH303" s="447" t="n">
        <v>0.0130053507594</v>
      </c>
      <c r="FI303" s="447" t="n">
        <v>0.00399865009600001</v>
      </c>
      <c r="FJ303" s="447" t="n">
        <v>9.6128784730768</v>
      </c>
      <c r="FK303" s="447" t="n">
        <v>-0.0195434951649</v>
      </c>
      <c r="FL303" s="447" t="n">
        <v>-0.1039939562504</v>
      </c>
      <c r="FM303" s="447" t="n">
        <v>28.782368222892</v>
      </c>
      <c r="FN303" s="447" t="n">
        <v>-0.529072</v>
      </c>
      <c r="FO303" s="447" t="n">
        <v>-0.041878385</v>
      </c>
      <c r="FP303" s="447" t="n">
        <v>12.106708015</v>
      </c>
      <c r="FQ303" s="447" t="n">
        <v>-0.260767195</v>
      </c>
      <c r="FR303" s="447" t="n">
        <v>-0.15922959</v>
      </c>
      <c r="FS303" s="447" t="n">
        <v>12.245775637</v>
      </c>
      <c r="FT303" s="447" t="n">
        <v>-0.545683285</v>
      </c>
      <c r="FU303" s="447" t="n">
        <v>-0.047101028</v>
      </c>
      <c r="FV303" s="447" t="n">
        <v>7.246004395</v>
      </c>
      <c r="FW303" s="447" t="n">
        <v>-0.17289784</v>
      </c>
      <c r="FX303" s="447" t="n">
        <v>-0.211723268</v>
      </c>
      <c r="FY303" s="447" t="n">
        <v>8.122116959</v>
      </c>
      <c r="FZ303" s="447" t="n">
        <v>-0.50290532316276</v>
      </c>
      <c r="GA303" s="447" t="n">
        <v>-0.1581487068343</v>
      </c>
      <c r="GB303" s="447" t="n">
        <v>5.20979324744528</v>
      </c>
      <c r="GC303" s="447" t="n">
        <v>-0.2297994379254</v>
      </c>
      <c r="GD303" s="447" t="n">
        <v>-0.2017650184671</v>
      </c>
      <c r="GE303" s="447" t="n">
        <v>7.02267820518875</v>
      </c>
      <c r="GF303" s="447" t="n">
        <v>-1.0775</v>
      </c>
      <c r="GG303" s="447" t="n">
        <v>-0.1545</v>
      </c>
      <c r="GH303" s="447" t="n">
        <v>6.35105656</v>
      </c>
      <c r="GI303" s="447" t="n">
        <v>-0.68194363156</v>
      </c>
      <c r="GJ303" s="447" t="n">
        <v>-0.3875979728134</v>
      </c>
      <c r="GK303" s="447" t="n">
        <v>13.8662032493305</v>
      </c>
      <c r="GL303" s="447" t="n">
        <v>-1.158766612</v>
      </c>
      <c r="GM303" s="447" t="n">
        <v>-0.101139462</v>
      </c>
      <c r="GN303" s="447" t="n">
        <v>19.235095475</v>
      </c>
      <c r="GO303" s="447" t="n">
        <v>-0.155374504</v>
      </c>
      <c r="GP303" s="447" t="n">
        <v>20.975846718</v>
      </c>
      <c r="GQ303" s="447" t="n">
        <v>11.376847363</v>
      </c>
      <c r="GR303" s="447" t="n">
        <v>-1.21174795</v>
      </c>
      <c r="GS303" s="447" t="n">
        <v>-0.10368931131</v>
      </c>
      <c r="GT303" s="447" t="n">
        <v>8.5563409086</v>
      </c>
      <c r="GU303" s="447" t="n">
        <v>3.36305185216</v>
      </c>
      <c r="GV303" s="447" t="n">
        <v>-0.945094111</v>
      </c>
      <c r="GW303" s="447" t="n">
        <v>64.984093048</v>
      </c>
      <c r="GX303" s="447" t="n">
        <v>-1.139309717</v>
      </c>
      <c r="GY303" s="447" t="n">
        <v>-0.10130504225</v>
      </c>
      <c r="GZ303" s="447" t="n">
        <v>12.096889068</v>
      </c>
      <c r="HA303" s="447" t="n">
        <v>-0.37928600191</v>
      </c>
      <c r="HB303" s="447" t="n">
        <v>-1.11349</v>
      </c>
      <c r="HC303" s="447" t="n">
        <v>11.045804824</v>
      </c>
      <c r="HD303" s="447" t="n">
        <v>-1.2683</v>
      </c>
      <c r="HE303" s="447" t="n">
        <v>-0.0999</v>
      </c>
      <c r="HF303" s="447" t="n">
        <v>35.9082</v>
      </c>
      <c r="HG303" s="447" t="n">
        <v>1.59566895065762</v>
      </c>
      <c r="HH303" s="447" t="n">
        <v>5.46472027184302</v>
      </c>
      <c r="HI303" s="447" t="n">
        <v>4.69164192500351</v>
      </c>
      <c r="HJ303" s="447" t="n">
        <v>0.752607482220765</v>
      </c>
      <c r="HK303" s="447" t="n">
        <v>4.07749962210345</v>
      </c>
      <c r="HL303" s="447" t="n">
        <v>4.71812807888949</v>
      </c>
      <c r="HM303" s="447" t="n">
        <v>3.40996135646774</v>
      </c>
      <c r="HN303" s="447" t="n">
        <v>4.88299590419103</v>
      </c>
      <c r="HO303" s="447" t="n">
        <v>24.3619560629906</v>
      </c>
      <c r="HP303" s="447" t="n">
        <v>6.06486733789001</v>
      </c>
      <c r="HQ303" s="447" t="n">
        <v>3.79431985510509</v>
      </c>
      <c r="HR303" s="447" t="n">
        <v>3.41434551958423</v>
      </c>
      <c r="HS303" s="447" t="n">
        <v>4.80644931273202</v>
      </c>
      <c r="HT303" s="447" t="n">
        <v>2.93338642886587</v>
      </c>
      <c r="HU303" s="447" t="n">
        <v>6.06643234752032</v>
      </c>
      <c r="HV303" s="447" t="n">
        <v>10.549743380729</v>
      </c>
      <c r="HW303" s="447" t="n">
        <v>1.60941416466017</v>
      </c>
      <c r="HX303" s="447" t="n">
        <v>2.00884748974546</v>
      </c>
      <c r="HY303" s="447" t="n">
        <v>1.27184155602407</v>
      </c>
      <c r="HZ303" s="447" t="n">
        <v>38.1053537506268</v>
      </c>
      <c r="IA303" s="447" t="n">
        <v>24.5319142292553</v>
      </c>
      <c r="IB303" s="447" t="n">
        <v>4.94201930084189</v>
      </c>
      <c r="IC303" s="447" t="n">
        <v>3.83089394515667</v>
      </c>
      <c r="ID303" s="447" t="n">
        <v>12.0028672425841</v>
      </c>
      <c r="IE303" s="447" t="n">
        <v>5.18933392616009</v>
      </c>
      <c r="IF303" s="447" t="n">
        <v>10.4658588373373</v>
      </c>
      <c r="IG303" s="447" t="n">
        <v>67.0210784658841</v>
      </c>
      <c r="IH303" s="447" t="n">
        <v>7.87623596512593</v>
      </c>
      <c r="II303" s="447" t="n">
        <v>3.54859090327504</v>
      </c>
      <c r="IJ303" s="447" t="n">
        <v>8.65576700228274</v>
      </c>
      <c r="IK303" s="447" t="n">
        <v>48.21308605945</v>
      </c>
      <c r="IL303" s="447" t="n">
        <v>4.89578150034131</v>
      </c>
      <c r="IM303" s="447" t="n">
        <v>11.545065657793</v>
      </c>
      <c r="IN303" s="447" t="n">
        <v>-0.327462693998868</v>
      </c>
      <c r="IO303" s="447" t="n">
        <v>3.53052847764443</v>
      </c>
      <c r="IP303" s="447" t="n">
        <v>55.4040281968259</v>
      </c>
      <c r="IQ303" s="447" t="n">
        <v>13.8379375487293</v>
      </c>
      <c r="IR303" s="447" t="n">
        <v>4.05172282881851</v>
      </c>
      <c r="IS303" s="447" t="n">
        <v>90.0181444925374</v>
      </c>
      <c r="IT303" s="447" t="n">
        <v>5.87576942894897</v>
      </c>
      <c r="IU303" s="447" t="n">
        <v>21.4723443729587</v>
      </c>
      <c r="IV303" s="447" t="n">
        <v>11.4279469443142</v>
      </c>
      <c r="IW303" s="447" t="n">
        <v>10.4944515714763</v>
      </c>
      <c r="IX303" s="447" t="n">
        <v>4.9315520607594</v>
      </c>
      <c r="IY303" s="447" t="n">
        <v>3.69116443067527</v>
      </c>
      <c r="IZ303" s="447" t="n">
        <v>2.4828976559227</v>
      </c>
      <c r="JA303" s="447" t="n">
        <v>8.2479295940122</v>
      </c>
      <c r="JB303" s="447" t="n">
        <v>34.8029003934365</v>
      </c>
      <c r="JC303" s="447" t="n">
        <v>68.2348915211181</v>
      </c>
      <c r="JD303" s="447" t="n">
        <v>9.73682123503215</v>
      </c>
      <c r="JE303" s="447" t="n">
        <v>93.3067569817915</v>
      </c>
      <c r="JF303" s="447" t="n">
        <v>10.5230813885427</v>
      </c>
      <c r="JG303" s="447" t="n">
        <v>2.97533756453769</v>
      </c>
      <c r="JH303" s="447" t="n">
        <v>16.285524088676</v>
      </c>
      <c r="JI303" s="447" t="n">
        <v>19.9302532779652</v>
      </c>
      <c r="JJ303" s="447" t="n">
        <v>36.579671090306</v>
      </c>
      <c r="JK303" s="447" t="n">
        <v>19.8828696000305</v>
      </c>
      <c r="JL303" s="447" t="n">
        <v>8.42317527638847</v>
      </c>
      <c r="JM303" s="447" t="n">
        <v>31.6836006063029</v>
      </c>
      <c r="JN303" s="447" t="n">
        <v>24.6588147696594</v>
      </c>
      <c r="JO303" s="447" t="n">
        <v>18.6838364428561</v>
      </c>
      <c r="JP303" s="447" t="n">
        <v>110.966084959114</v>
      </c>
      <c r="JQ303" s="447" t="n">
        <v>14.5140599983191</v>
      </c>
      <c r="JR303" s="447" t="n">
        <v>55.4233464758735</v>
      </c>
      <c r="JS303" s="447" t="n">
        <v>3.89596988211684</v>
      </c>
      <c r="JT303" s="447" t="n">
        <v>14.5800642842318</v>
      </c>
      <c r="JU303" s="447" t="n">
        <v>8.85385715532407</v>
      </c>
      <c r="JV303" s="447" t="n">
        <v>38.3894743785547</v>
      </c>
      <c r="JW303" s="447" t="n">
        <v>25.9568466484861</v>
      </c>
      <c r="JX303" s="447" t="n">
        <v>9.13060911786648</v>
      </c>
      <c r="JY303" s="447" t="n">
        <v>1.63542145193674</v>
      </c>
      <c r="JZ303" s="447" t="n">
        <v>10.987169894132</v>
      </c>
      <c r="KA303" s="447" t="n">
        <v>4.56209677151806</v>
      </c>
      <c r="KB303" s="447" t="n">
        <v>13.176531811451</v>
      </c>
      <c r="KC303" s="447" t="n">
        <v>219.276802700073</v>
      </c>
      <c r="KD303" s="447" t="n">
        <v>22.3797499862581</v>
      </c>
      <c r="KE303" s="447" t="n">
        <v>15.1592837413935</v>
      </c>
      <c r="KF303" s="447" t="n">
        <v>11.3942983160273</v>
      </c>
      <c r="KG303" s="447" t="n">
        <v>18.4500606641603</v>
      </c>
      <c r="KH303" s="447" t="n">
        <v>16.1397382006523</v>
      </c>
      <c r="KI303" s="451" t="n">
        <v>106.020203988275</v>
      </c>
      <c r="KJ303" s="447" t="n">
        <v>18.710324140762</v>
      </c>
      <c r="KK303" s="447" t="n">
        <v>26.3582756285376</v>
      </c>
      <c r="KL303" s="447" t="n">
        <v>25.6619552154736</v>
      </c>
      <c r="KM303" s="447" t="n">
        <v>180.340860354253</v>
      </c>
      <c r="KN303" s="447" t="n">
        <v>35.4605480316659</v>
      </c>
      <c r="KO303" s="447" t="n">
        <v>146.319762446805</v>
      </c>
      <c r="KP303" s="447" t="n">
        <v>60.2260215969081</v>
      </c>
      <c r="KQ303" s="447" t="n">
        <v>26.6413618520164</v>
      </c>
      <c r="KR303" s="447" t="n">
        <v>11.7056156382706</v>
      </c>
      <c r="KS303" s="447" t="n">
        <v>124.117768035248</v>
      </c>
      <c r="KT303" s="447" t="n">
        <v>32.9360115621684</v>
      </c>
      <c r="KU303" s="447" t="n">
        <v>265.54118707599</v>
      </c>
      <c r="KV303" s="447" t="n">
        <v>165.367162562933</v>
      </c>
      <c r="KW303" s="447" t="n">
        <v>42.6767394929364</v>
      </c>
      <c r="KX303" s="447" t="n">
        <v>47.3737043213968</v>
      </c>
      <c r="KY303" s="447" t="n">
        <v>29.8056425892802</v>
      </c>
      <c r="KZ303" s="447" t="n">
        <v>24.1330982012115</v>
      </c>
      <c r="LA303" s="447" t="n">
        <v>142.035392912959</v>
      </c>
      <c r="LB303" s="447" t="n">
        <v>8.158371263205</v>
      </c>
      <c r="LC303" s="447" t="n">
        <v>30.696689018394</v>
      </c>
      <c r="LD303" s="447" t="n">
        <v>96.04865465134</v>
      </c>
      <c r="LE303" s="447" t="n">
        <v>24.2290589933597</v>
      </c>
      <c r="LF303" s="447" t="n">
        <v>7.54833522150447</v>
      </c>
      <c r="LG303" s="447" t="n">
        <v>39.1995909009667</v>
      </c>
      <c r="LH303" s="447" t="n">
        <v>27.6241947899795</v>
      </c>
      <c r="LI303" s="447" t="n">
        <v>289.610787694305</v>
      </c>
      <c r="LJ303" s="447" t="n">
        <v>17.4124460270112</v>
      </c>
      <c r="LK303" s="447" t="n">
        <v>87.6910679207021</v>
      </c>
      <c r="LL303" s="447" t="n">
        <v>74.2197369867345</v>
      </c>
      <c r="LM303" s="447" t="n">
        <v>259.05444236477</v>
      </c>
      <c r="LN303" s="447" t="n">
        <v>3.28858658714988</v>
      </c>
      <c r="LO303" s="447" t="n">
        <v>13.9423933350607</v>
      </c>
      <c r="LP303" s="447" t="n">
        <v>82.6583026745809</v>
      </c>
      <c r="LQ303" s="447" t="n">
        <v>-114.260205057619</v>
      </c>
      <c r="LR303" s="447" t="n">
        <v>44.5500874775781</v>
      </c>
      <c r="LS303" s="447" t="n">
        <v>92.012539414141</v>
      </c>
      <c r="LT303" s="447" t="n">
        <v>15.122808493917</v>
      </c>
      <c r="LU303" s="447" t="n">
        <v>1.96775464531329</v>
      </c>
      <c r="LV303" s="447" t="n">
        <v>70.5692082543959</v>
      </c>
      <c r="LW303" s="447" t="n">
        <v>35.5068394320102</v>
      </c>
      <c r="LX303" s="447" t="n">
        <v>11.914279667089</v>
      </c>
      <c r="LY303" s="447" t="n">
        <v>43.4538678008439</v>
      </c>
      <c r="LZ303" s="443"/>
      <c r="MA303" s="443"/>
      <c r="MB303" s="443"/>
      <c r="MC303" s="443"/>
      <c r="MD303" s="51"/>
      <c r="ME303" s="51"/>
      <c r="MF303" s="51"/>
      <c r="MG303" s="447"/>
      <c r="MH303" s="447"/>
      <c r="MI303" s="447"/>
      <c r="MJ303" s="447"/>
      <c r="MK303" s="447"/>
      <c r="ML303" s="447"/>
      <c r="MM303" s="447"/>
      <c r="MN303" s="447"/>
      <c r="MO303" s="447"/>
      <c r="MP303" s="447"/>
      <c r="MQ303" s="447"/>
      <c r="MR303" s="447"/>
      <c r="MS303" s="447"/>
      <c r="MT303" s="447"/>
      <c r="MU303" s="447"/>
      <c r="MV303" s="447"/>
      <c r="MW303" s="447"/>
    </row>
    <row r="304" customFormat="false" ht="15.75" hidden="false" customHeight="false" outlineLevel="0" collapsed="false">
      <c r="A304" s="452" t="s">
        <v>727</v>
      </c>
      <c r="B304" s="447"/>
      <c r="C304" s="447"/>
      <c r="D304" s="447"/>
      <c r="E304" s="447"/>
      <c r="F304" s="447"/>
      <c r="G304" s="447"/>
      <c r="H304" s="447"/>
      <c r="I304" s="447"/>
      <c r="J304" s="447"/>
      <c r="K304" s="447"/>
      <c r="L304" s="447"/>
      <c r="M304" s="447"/>
      <c r="N304" s="447"/>
      <c r="O304" s="447"/>
      <c r="P304" s="447"/>
      <c r="Q304" s="447"/>
      <c r="R304" s="447"/>
      <c r="S304" s="447"/>
      <c r="T304" s="447"/>
      <c r="U304" s="447"/>
      <c r="V304" s="447"/>
      <c r="W304" s="447"/>
      <c r="X304" s="447"/>
      <c r="Y304" s="447"/>
      <c r="Z304" s="447"/>
      <c r="AA304" s="447"/>
      <c r="AB304" s="447"/>
      <c r="AC304" s="447"/>
      <c r="AD304" s="447"/>
      <c r="AE304" s="447"/>
      <c r="AF304" s="447"/>
      <c r="AG304" s="447"/>
      <c r="AH304" s="447"/>
      <c r="AI304" s="447"/>
      <c r="AJ304" s="447"/>
      <c r="AK304" s="447"/>
      <c r="AL304" s="447"/>
      <c r="AM304" s="447"/>
      <c r="AN304" s="447"/>
      <c r="AO304" s="447"/>
      <c r="AP304" s="447"/>
      <c r="AQ304" s="447"/>
      <c r="AR304" s="447"/>
      <c r="AS304" s="447"/>
      <c r="AT304" s="447"/>
      <c r="AU304" s="447"/>
      <c r="AV304" s="447"/>
      <c r="AW304" s="447"/>
      <c r="AX304" s="447" t="n">
        <v>2.39853948154167</v>
      </c>
      <c r="AY304" s="447" t="n">
        <v>2.39853948154167</v>
      </c>
      <c r="AZ304" s="447" t="n">
        <v>2.39853948154167</v>
      </c>
      <c r="BA304" s="447" t="n">
        <v>2.39853948154167</v>
      </c>
      <c r="BB304" s="447" t="n">
        <v>2.39853948154167</v>
      </c>
      <c r="BC304" s="447" t="n">
        <v>2.39853948154167</v>
      </c>
      <c r="BD304" s="447" t="n">
        <v>2.39853948154167</v>
      </c>
      <c r="BE304" s="447" t="n">
        <v>2.39853948154167</v>
      </c>
      <c r="BF304" s="447" t="n">
        <v>2.39853948154167</v>
      </c>
      <c r="BG304" s="447" t="n">
        <v>2.39853948154167</v>
      </c>
      <c r="BH304" s="447" t="n">
        <v>2.39853948154167</v>
      </c>
      <c r="BI304" s="447" t="n">
        <v>2.39853948154167</v>
      </c>
      <c r="BJ304" s="447" t="n">
        <v>1.83861183452083</v>
      </c>
      <c r="BK304" s="447" t="n">
        <v>1.83861183452083</v>
      </c>
      <c r="BL304" s="447" t="n">
        <v>1.83861183452083</v>
      </c>
      <c r="BM304" s="447" t="n">
        <v>1.83861183452083</v>
      </c>
      <c r="BN304" s="447" t="n">
        <v>1.83861183452083</v>
      </c>
      <c r="BO304" s="447" t="n">
        <v>1.83861183452083</v>
      </c>
      <c r="BP304" s="447" t="n">
        <v>1.83861183452083</v>
      </c>
      <c r="BQ304" s="447" t="n">
        <v>1.83861183452083</v>
      </c>
      <c r="BR304" s="447" t="n">
        <v>1.83861183452083</v>
      </c>
      <c r="BS304" s="447" t="n">
        <v>1.83861183452083</v>
      </c>
      <c r="BT304" s="447" t="n">
        <v>1.83861183452083</v>
      </c>
      <c r="BU304" s="447" t="n">
        <v>1.83861183452083</v>
      </c>
      <c r="BV304" s="447" t="n">
        <v>2.14378958333333</v>
      </c>
      <c r="BW304" s="447" t="n">
        <v>2.14378958333333</v>
      </c>
      <c r="BX304" s="447" t="n">
        <v>2.14378958333333</v>
      </c>
      <c r="BY304" s="447" t="n">
        <v>2.14378958333333</v>
      </c>
      <c r="BZ304" s="447" t="n">
        <v>2.14378958333333</v>
      </c>
      <c r="CA304" s="447" t="n">
        <v>2.14378958333333</v>
      </c>
      <c r="CB304" s="447" t="n">
        <v>2.14378958333333</v>
      </c>
      <c r="CC304" s="447" t="n">
        <v>2.14378958333333</v>
      </c>
      <c r="CD304" s="447" t="n">
        <v>2.14378958333333</v>
      </c>
      <c r="CE304" s="447" t="n">
        <v>2.14378958333333</v>
      </c>
      <c r="CF304" s="447" t="n">
        <v>2.14378958333333</v>
      </c>
      <c r="CG304" s="447" t="n">
        <v>2.14378958333333</v>
      </c>
      <c r="CH304" s="447" t="n">
        <v>1.82899791666667</v>
      </c>
      <c r="CI304" s="447" t="n">
        <v>1.82899791666667</v>
      </c>
      <c r="CJ304" s="447" t="n">
        <v>1.82899791666667</v>
      </c>
      <c r="CK304" s="447" t="n">
        <v>1.82899791666667</v>
      </c>
      <c r="CL304" s="447" t="n">
        <v>1.82899791666667</v>
      </c>
      <c r="CM304" s="447" t="n">
        <v>1.82899791666667</v>
      </c>
      <c r="CN304" s="447" t="n">
        <v>1.82899791666667</v>
      </c>
      <c r="CO304" s="447" t="n">
        <v>1.82899791666667</v>
      </c>
      <c r="CP304" s="447" t="n">
        <v>1.82899791666667</v>
      </c>
      <c r="CQ304" s="447" t="n">
        <v>1.82899791666667</v>
      </c>
      <c r="CR304" s="447" t="n">
        <v>1.82899791666667</v>
      </c>
      <c r="CS304" s="447" t="n">
        <v>1.82899791666667</v>
      </c>
      <c r="CT304" s="447" t="n">
        <v>1.2292303826875</v>
      </c>
      <c r="CU304" s="447" t="n">
        <v>1.2292303826875</v>
      </c>
      <c r="CV304" s="447" t="n">
        <v>1.2292303826875</v>
      </c>
      <c r="CW304" s="447" t="n">
        <v>1.2292303826875</v>
      </c>
      <c r="CX304" s="447" t="n">
        <v>1.2292303826875</v>
      </c>
      <c r="CY304" s="447" t="n">
        <v>1.2292303826875</v>
      </c>
      <c r="CZ304" s="447" t="n">
        <v>1.2292303826875</v>
      </c>
      <c r="DA304" s="447" t="n">
        <v>1.2292303826875</v>
      </c>
      <c r="DB304" s="447" t="n">
        <v>1.2292303826875</v>
      </c>
      <c r="DC304" s="447" t="n">
        <v>1.2292303826875</v>
      </c>
      <c r="DD304" s="447" t="n">
        <v>1.2292303826875</v>
      </c>
      <c r="DE304" s="447" t="n">
        <v>1.2292303826875</v>
      </c>
      <c r="DF304" s="447" t="n">
        <v>0.185721227314999</v>
      </c>
      <c r="DG304" s="447" t="n">
        <v>0.185721227314999</v>
      </c>
      <c r="DH304" s="447" t="n">
        <v>0.185721227314999</v>
      </c>
      <c r="DI304" s="447" t="n">
        <v>0.185721227314999</v>
      </c>
      <c r="DJ304" s="447" t="n">
        <v>0.185721227314999</v>
      </c>
      <c r="DK304" s="447" t="n">
        <v>0.185721227314999</v>
      </c>
      <c r="DL304" s="447" t="n">
        <v>0.185721227314999</v>
      </c>
      <c r="DM304" s="447" t="n">
        <v>0.185721227314999</v>
      </c>
      <c r="DN304" s="447" t="n">
        <v>0.185721227314999</v>
      </c>
      <c r="DO304" s="447" t="n">
        <v>0.185721227314999</v>
      </c>
      <c r="DP304" s="447" t="n">
        <v>0.185721227314999</v>
      </c>
      <c r="DQ304" s="447" t="n">
        <v>0.185721227314999</v>
      </c>
      <c r="DR304" s="447" t="n">
        <v>-0.808641982953334</v>
      </c>
      <c r="DS304" s="447" t="n">
        <v>-0.808641982953334</v>
      </c>
      <c r="DT304" s="447" t="n">
        <v>-0.808641982953334</v>
      </c>
      <c r="DU304" s="447" t="n">
        <v>-0.808641982953334</v>
      </c>
      <c r="DV304" s="447" t="n">
        <v>-0.808641982953334</v>
      </c>
      <c r="DW304" s="447" t="n">
        <v>-0.808641982953334</v>
      </c>
      <c r="DX304" s="447" t="n">
        <v>-0.808641982953334</v>
      </c>
      <c r="DY304" s="447" t="n">
        <v>-0.808641982953334</v>
      </c>
      <c r="DZ304" s="447" t="n">
        <v>-0.808641982953334</v>
      </c>
      <c r="EA304" s="447" t="n">
        <v>-0.808641982953334</v>
      </c>
      <c r="EB304" s="447" t="n">
        <v>-0.808641982953334</v>
      </c>
      <c r="EC304" s="447" t="n">
        <v>-0.808641982953334</v>
      </c>
      <c r="ED304" s="447" t="n">
        <v>-0.699497410914165</v>
      </c>
      <c r="EE304" s="447" t="n">
        <v>-0.699497410914165</v>
      </c>
      <c r="EF304" s="447" t="n">
        <v>-0.699497410914165</v>
      </c>
      <c r="EG304" s="447" t="n">
        <v>-0.699497410914165</v>
      </c>
      <c r="EH304" s="447" t="n">
        <v>-0.699497410914165</v>
      </c>
      <c r="EI304" s="447" t="n">
        <v>-0.699497410914165</v>
      </c>
      <c r="EJ304" s="447" t="n">
        <v>-0.699497410914165</v>
      </c>
      <c r="EK304" s="447" t="n">
        <v>-0.699497410914165</v>
      </c>
      <c r="EL304" s="447" t="n">
        <v>-0.699497410914165</v>
      </c>
      <c r="EM304" s="447" t="n">
        <v>-0.699497410914165</v>
      </c>
      <c r="EN304" s="447" t="n">
        <v>-0.699497410914165</v>
      </c>
      <c r="EO304" s="447" t="n">
        <v>-0.699497410914165</v>
      </c>
      <c r="EP304" s="447" t="n">
        <v>3.39859523807793</v>
      </c>
      <c r="EQ304" s="447" t="n">
        <v>9.2998979970268</v>
      </c>
      <c r="ER304" s="447" t="n">
        <v>11.5168243836642</v>
      </c>
      <c r="ES304" s="447" t="n">
        <v>6.24763951070671</v>
      </c>
      <c r="ET304" s="447" t="n">
        <v>-18.0139134297798</v>
      </c>
      <c r="EU304" s="447" t="n">
        <v>-54.0641659344002</v>
      </c>
      <c r="EV304" s="447" t="n">
        <v>14.6458092345357</v>
      </c>
      <c r="EW304" s="447" t="n">
        <v>4.965383529286</v>
      </c>
      <c r="EX304" s="447" t="n">
        <v>14.4087018300784</v>
      </c>
      <c r="EY304" s="447" t="n">
        <v>11.6433733133</v>
      </c>
      <c r="EZ304" s="447" t="n">
        <v>6.34085799066</v>
      </c>
      <c r="FA304" s="447" t="n">
        <v>-15.8843328948</v>
      </c>
      <c r="FB304" s="447" t="n">
        <v>-3.97288409975479</v>
      </c>
      <c r="FC304" s="447" t="n">
        <v>14.0973801142327</v>
      </c>
      <c r="FD304" s="447" t="n">
        <v>-39.433969753153</v>
      </c>
      <c r="FE304" s="447" t="n">
        <v>25.16263547606</v>
      </c>
      <c r="FF304" s="447" t="n">
        <v>-16.9275484426605</v>
      </c>
      <c r="FG304" s="447" t="n">
        <v>-41.149097456732</v>
      </c>
      <c r="FH304" s="447" t="n">
        <v>18.3026970175906</v>
      </c>
      <c r="FI304" s="447" t="n">
        <v>6.656517594312</v>
      </c>
      <c r="FJ304" s="447" t="n">
        <v>3.60983559152801</v>
      </c>
      <c r="FK304" s="447" t="n">
        <v>16.3595243297383</v>
      </c>
      <c r="FL304" s="447" t="n">
        <v>25.6203773790398</v>
      </c>
      <c r="FM304" s="447" t="n">
        <v>-67.694374691185</v>
      </c>
      <c r="FN304" s="447" t="n">
        <v>21.352505762</v>
      </c>
      <c r="FO304" s="447" t="n">
        <v>-0.136005342000002</v>
      </c>
      <c r="FP304" s="447" t="n">
        <v>23.416125643</v>
      </c>
      <c r="FQ304" s="447" t="n">
        <v>-16.21033017</v>
      </c>
      <c r="FR304" s="447" t="n">
        <v>11.471898871</v>
      </c>
      <c r="FS304" s="447" t="n">
        <v>-45.741334598</v>
      </c>
      <c r="FT304" s="447" t="n">
        <v>-9.057852415</v>
      </c>
      <c r="FU304" s="447" t="n">
        <v>25.527026364</v>
      </c>
      <c r="FV304" s="447" t="n">
        <v>-15.541188823</v>
      </c>
      <c r="FW304" s="447" t="n">
        <v>-18.152366993</v>
      </c>
      <c r="FX304" s="447" t="n">
        <v>25.81619562</v>
      </c>
      <c r="FY304" s="447" t="n">
        <v>-1.91707960199999</v>
      </c>
      <c r="FZ304" s="447" t="n">
        <v>-6.25102519357725</v>
      </c>
      <c r="GA304" s="447" t="n">
        <v>9.83492840889431</v>
      </c>
      <c r="GB304" s="447" t="n">
        <v>4.24055952388196</v>
      </c>
      <c r="GC304" s="447" t="n">
        <v>16.3274274160454</v>
      </c>
      <c r="GD304" s="447" t="n">
        <v>7.76330547181508</v>
      </c>
      <c r="GE304" s="447" t="n">
        <v>-43.0577660961231</v>
      </c>
      <c r="GF304" s="447" t="n">
        <v>9.45771432524</v>
      </c>
      <c r="GG304" s="447" t="n">
        <v>35.45225593788</v>
      </c>
      <c r="GH304" s="447" t="n">
        <v>-40.48901735745</v>
      </c>
      <c r="GI304" s="447" t="n">
        <v>31.42971234164</v>
      </c>
      <c r="GJ304" s="447" t="n">
        <v>7.00684099571419</v>
      </c>
      <c r="GK304" s="447" t="n">
        <v>-43.615841924963</v>
      </c>
      <c r="GL304" s="447" t="n">
        <v>-2.35177934300001</v>
      </c>
      <c r="GM304" s="447" t="n">
        <v>7.90771668</v>
      </c>
      <c r="GN304" s="447" t="n">
        <v>37.060328516</v>
      </c>
      <c r="GO304" s="447" t="n">
        <v>-35.89982318176</v>
      </c>
      <c r="GP304" s="447" t="n">
        <v>29.95166276177</v>
      </c>
      <c r="GQ304" s="447" t="n">
        <v>28.101704571</v>
      </c>
      <c r="GR304" s="447" t="n">
        <v>-23.6418032668</v>
      </c>
      <c r="GS304" s="447" t="n">
        <v>-36.81223643989</v>
      </c>
      <c r="GT304" s="447" t="n">
        <v>-21.7346223515</v>
      </c>
      <c r="GU304" s="447" t="n">
        <v>-60.70645808234</v>
      </c>
      <c r="GV304" s="447" t="n">
        <v>34.559707768</v>
      </c>
      <c r="GW304" s="447" t="n">
        <v>-65.313882094</v>
      </c>
      <c r="GX304" s="447" t="n">
        <v>17.76978393689</v>
      </c>
      <c r="GY304" s="447" t="n">
        <v>16.56483718073</v>
      </c>
      <c r="GZ304" s="447" t="n">
        <v>39.005870831</v>
      </c>
      <c r="HA304" s="447" t="n">
        <v>30.78439508191</v>
      </c>
      <c r="HB304" s="447" t="n">
        <v>39.63390863485</v>
      </c>
      <c r="HC304" s="447" t="n">
        <v>1.51356331095425</v>
      </c>
      <c r="HD304" s="447" t="n">
        <v>-51.7420994519017</v>
      </c>
      <c r="HE304" s="447" t="n">
        <v>6.40929054006888</v>
      </c>
      <c r="HF304" s="447" t="n">
        <v>37.1518973237279</v>
      </c>
      <c r="HG304" s="447" t="n">
        <v>4.31622667345189</v>
      </c>
      <c r="HH304" s="447" t="n">
        <v>-23.6002899452767</v>
      </c>
      <c r="HI304" s="447" t="n">
        <v>-65.4788350176939</v>
      </c>
      <c r="HJ304" s="447" t="n">
        <v>26.2931537009065</v>
      </c>
      <c r="HK304" s="447" t="n">
        <v>19.4905259066171</v>
      </c>
      <c r="HL304" s="447" t="n">
        <v>-55.5498987857576</v>
      </c>
      <c r="HM304" s="447" t="n">
        <v>32.3263405494381</v>
      </c>
      <c r="HN304" s="447" t="n">
        <v>91.5113623925298</v>
      </c>
      <c r="HO304" s="447" t="n">
        <v>-90.2194662101441</v>
      </c>
      <c r="HP304" s="447" t="n">
        <v>-48.6760245305137</v>
      </c>
      <c r="HQ304" s="447" t="n">
        <v>14.8722958484806</v>
      </c>
      <c r="HR304" s="447" t="n">
        <v>-41.4232800117446</v>
      </c>
      <c r="HS304" s="447" t="n">
        <v>33.7082194570287</v>
      </c>
      <c r="HT304" s="447" t="n">
        <v>18.8459996156455</v>
      </c>
      <c r="HU304" s="447" t="n">
        <v>-22.4725529606696</v>
      </c>
      <c r="HV304" s="447" t="n">
        <v>25.2514822310607</v>
      </c>
      <c r="HW304" s="447" t="n">
        <v>16.1412398200245</v>
      </c>
      <c r="HX304" s="447" t="n">
        <v>11.6116582531408</v>
      </c>
      <c r="HY304" s="447" t="n">
        <v>51.3102448855282</v>
      </c>
      <c r="HZ304" s="447" t="n">
        <v>6.94162422259157</v>
      </c>
      <c r="IA304" s="447" t="n">
        <v>33.4877583003104</v>
      </c>
      <c r="IB304" s="447" t="n">
        <v>-17.0202682946344</v>
      </c>
      <c r="IC304" s="447" t="n">
        <v>24.7871452288139</v>
      </c>
      <c r="ID304" s="447" t="n">
        <v>32.6281146004056</v>
      </c>
      <c r="IE304" s="447" t="n">
        <v>25.0908539686341</v>
      </c>
      <c r="IF304" s="447" t="n">
        <v>0.889700476591436</v>
      </c>
      <c r="IG304" s="447" t="n">
        <v>-118.429803013915</v>
      </c>
      <c r="IH304" s="447" t="n">
        <v>21.3513187028232</v>
      </c>
      <c r="II304" s="447" t="n">
        <v>5.20503948115292</v>
      </c>
      <c r="IJ304" s="447" t="n">
        <v>-4.56022985811771</v>
      </c>
      <c r="IK304" s="447" t="n">
        <v>20.9626784240013</v>
      </c>
      <c r="IL304" s="447" t="n">
        <v>28.8104801085986</v>
      </c>
      <c r="IM304" s="447" t="n">
        <v>37.7519518114836</v>
      </c>
      <c r="IN304" s="447" t="n">
        <v>-20.6828804460042</v>
      </c>
      <c r="IO304" s="447" t="n">
        <v>36.1077994889956</v>
      </c>
      <c r="IP304" s="447" t="n">
        <v>-41.8016210069766</v>
      </c>
      <c r="IQ304" s="447" t="n">
        <v>36.257283096243</v>
      </c>
      <c r="IR304" s="447" t="n">
        <v>-10.4481419394691</v>
      </c>
      <c r="IS304" s="447" t="n">
        <v>-77.9718899069012</v>
      </c>
      <c r="IT304" s="447" t="n">
        <v>63.7953265662919</v>
      </c>
      <c r="IU304" s="447" t="n">
        <v>19.0970213869855</v>
      </c>
      <c r="IV304" s="447" t="n">
        <v>-44.6270805897931</v>
      </c>
      <c r="IW304" s="447" t="n">
        <v>25.9906612988977</v>
      </c>
      <c r="IX304" s="447" t="n">
        <v>20.7864326523886</v>
      </c>
      <c r="IY304" s="447" t="n">
        <v>9.68926213974484</v>
      </c>
      <c r="IZ304" s="447" t="n">
        <v>-21.0930135364404</v>
      </c>
      <c r="JA304" s="447" t="n">
        <v>20.9071336164164</v>
      </c>
      <c r="JB304" s="447" t="n">
        <v>-47.0209615393878</v>
      </c>
      <c r="JC304" s="447" t="n">
        <v>4.09408088192273</v>
      </c>
      <c r="JD304" s="447" t="n">
        <v>27.0007190595308</v>
      </c>
      <c r="JE304" s="447" t="n">
        <v>-56.5380269133734</v>
      </c>
      <c r="JF304" s="447" t="n">
        <v>1.6021299269674</v>
      </c>
      <c r="JG304" s="447" t="n">
        <v>60.899492118221</v>
      </c>
      <c r="JH304" s="447" t="n">
        <v>-13.4175557586428</v>
      </c>
      <c r="JI304" s="447" t="n">
        <v>5.77933877250866</v>
      </c>
      <c r="JJ304" s="447" t="n">
        <v>47.3010458642808</v>
      </c>
      <c r="JK304" s="447" t="n">
        <v>29.0186726970437</v>
      </c>
      <c r="JL304" s="447" t="n">
        <v>-0.00618477467774881</v>
      </c>
      <c r="JM304" s="447" t="n">
        <v>27.4045704685832</v>
      </c>
      <c r="JN304" s="447" t="n">
        <v>-24.3721527694802</v>
      </c>
      <c r="JO304" s="447" t="n">
        <v>-15.928183055399</v>
      </c>
      <c r="JP304" s="447" t="n">
        <v>6.20776246426877</v>
      </c>
      <c r="JQ304" s="447" t="n">
        <v>-101.260751538582</v>
      </c>
      <c r="JR304" s="447" t="n">
        <v>72.8527463091167</v>
      </c>
      <c r="JS304" s="447" t="n">
        <v>8.86659916988435</v>
      </c>
      <c r="JT304" s="447" t="n">
        <v>-6.07709326186797</v>
      </c>
      <c r="JU304" s="447" t="n">
        <v>20.2021793927529</v>
      </c>
      <c r="JV304" s="447" t="n">
        <v>46.3066496440932</v>
      </c>
      <c r="JW304" s="447" t="n">
        <v>39.122298689979</v>
      </c>
      <c r="JX304" s="447" t="n">
        <v>2.15496426787753</v>
      </c>
      <c r="JY304" s="447" t="n">
        <v>-14.3583709126378</v>
      </c>
      <c r="JZ304" s="447" t="n">
        <v>0.77494786556138</v>
      </c>
      <c r="KA304" s="447" t="n">
        <v>64.6516353235041</v>
      </c>
      <c r="KB304" s="447" t="n">
        <v>5.36550642023194</v>
      </c>
      <c r="KC304" s="447" t="n">
        <v>-205.95274116765</v>
      </c>
      <c r="KD304" s="447" t="n">
        <v>44.179674333015</v>
      </c>
      <c r="KE304" s="447" t="n">
        <v>47.7394026460346</v>
      </c>
      <c r="KF304" s="447" t="n">
        <v>33.9941670487421</v>
      </c>
      <c r="KG304" s="447" t="n">
        <v>32.5236734155155</v>
      </c>
      <c r="KH304" s="447" t="n">
        <v>30.6799120883142</v>
      </c>
      <c r="KI304" s="451" t="n">
        <v>12.3159352918073</v>
      </c>
      <c r="KJ304" s="447" t="n">
        <v>17.6366789490128</v>
      </c>
      <c r="KK304" s="447" t="n">
        <v>14.5810734188027</v>
      </c>
      <c r="KL304" s="447" t="n">
        <v>32.50312245658</v>
      </c>
      <c r="KM304" s="447" t="n">
        <v>-49.9893515773757</v>
      </c>
      <c r="KN304" s="447" t="n">
        <v>84.9409794532523</v>
      </c>
      <c r="KO304" s="447" t="n">
        <v>-169.84439708156</v>
      </c>
      <c r="KP304" s="447" t="n">
        <v>6.87672024419383</v>
      </c>
      <c r="KQ304" s="447" t="n">
        <v>57.6879302023081</v>
      </c>
      <c r="KR304" s="447" t="n">
        <v>48.0517589141932</v>
      </c>
      <c r="KS304" s="447" t="n">
        <v>-74.0012938017569</v>
      </c>
      <c r="KT304" s="447" t="n">
        <v>149.362048685001</v>
      </c>
      <c r="KU304" s="447" t="n">
        <v>-219.376343782853</v>
      </c>
      <c r="KV304" s="447" t="n">
        <v>-12.2980544126177</v>
      </c>
      <c r="KW304" s="447" t="n">
        <v>37.1496488631839</v>
      </c>
      <c r="KX304" s="447" t="n">
        <v>-66.3630894816518</v>
      </c>
      <c r="KY304" s="447" t="n">
        <v>23.3378674390511</v>
      </c>
      <c r="KZ304" s="447" t="n">
        <v>113.889639776194</v>
      </c>
      <c r="LA304" s="447" t="n">
        <v>-67.9765760814507</v>
      </c>
      <c r="LB304" s="447" t="n">
        <v>92.6376898210945</v>
      </c>
      <c r="LC304" s="447" t="n">
        <v>105.218323250501</v>
      </c>
      <c r="LD304" s="447" t="n">
        <v>-104.511798274145</v>
      </c>
      <c r="LE304" s="447" t="n">
        <v>-63.0134276145486</v>
      </c>
      <c r="LF304" s="447" t="n">
        <v>201.530885466794</v>
      </c>
      <c r="LG304" s="447" t="n">
        <v>-49.2992245497963</v>
      </c>
      <c r="LH304" s="447" t="n">
        <v>-72.0781703721558</v>
      </c>
      <c r="LI304" s="447" t="n">
        <v>-261.030367141658</v>
      </c>
      <c r="LJ304" s="447" t="n">
        <v>186.394258649519</v>
      </c>
      <c r="LK304" s="447" t="n">
        <v>90.6771495414184</v>
      </c>
      <c r="LL304" s="447" t="n">
        <v>29.8997723729761</v>
      </c>
      <c r="LM304" s="447" t="n">
        <v>24.9639603897747</v>
      </c>
      <c r="LN304" s="447" t="n">
        <v>151.015382138927</v>
      </c>
      <c r="LO304" s="447" t="n">
        <v>108.590651771679</v>
      </c>
      <c r="LP304" s="447" t="n">
        <v>-249.023971960714</v>
      </c>
      <c r="LQ304" s="447" t="n">
        <v>3.35802719747846</v>
      </c>
      <c r="LR304" s="447" t="n">
        <v>-53.9907928589661</v>
      </c>
      <c r="LS304" s="447" t="n">
        <v>53.1009966186743</v>
      </c>
      <c r="LT304" s="447" t="n">
        <v>10.1180574652707</v>
      </c>
      <c r="LU304" s="447" t="n">
        <v>181.845680897096</v>
      </c>
      <c r="LV304" s="447" t="n">
        <v>155.953809034533</v>
      </c>
      <c r="LW304" s="447" t="n">
        <v>69.0374722546467</v>
      </c>
      <c r="LX304" s="447" t="n">
        <v>72.2195770929729</v>
      </c>
      <c r="LY304" s="447" t="n">
        <v>-33.1462830048082</v>
      </c>
      <c r="LZ304" s="443"/>
      <c r="MA304" s="443"/>
      <c r="MB304" s="443"/>
      <c r="MC304" s="443"/>
      <c r="MD304" s="51"/>
      <c r="ME304" s="51"/>
      <c r="MF304" s="51"/>
      <c r="MG304" s="447"/>
      <c r="MH304" s="447"/>
      <c r="MI304" s="447"/>
      <c r="MJ304" s="447"/>
      <c r="MK304" s="447"/>
      <c r="ML304" s="447"/>
      <c r="MM304" s="447"/>
      <c r="MN304" s="447"/>
      <c r="MO304" s="447"/>
      <c r="MP304" s="447"/>
      <c r="MQ304" s="447"/>
      <c r="MR304" s="447"/>
      <c r="MS304" s="447"/>
      <c r="MT304" s="447"/>
      <c r="MU304" s="447"/>
      <c r="MV304" s="447"/>
      <c r="MW304" s="447"/>
    </row>
    <row r="305" customFormat="false" ht="15.75" hidden="false" customHeight="false" outlineLevel="0" collapsed="false">
      <c r="A305" s="446" t="s">
        <v>728</v>
      </c>
      <c r="B305" s="447"/>
      <c r="C305" s="447"/>
      <c r="D305" s="447"/>
      <c r="E305" s="447"/>
      <c r="F305" s="447"/>
      <c r="G305" s="447"/>
      <c r="H305" s="447"/>
      <c r="I305" s="447"/>
      <c r="J305" s="447"/>
      <c r="K305" s="447"/>
      <c r="L305" s="447"/>
      <c r="M305" s="447"/>
      <c r="N305" s="447"/>
      <c r="O305" s="447"/>
      <c r="P305" s="447"/>
      <c r="Q305" s="447"/>
      <c r="R305" s="447"/>
      <c r="S305" s="447"/>
      <c r="T305" s="447"/>
      <c r="U305" s="447"/>
      <c r="V305" s="447"/>
      <c r="W305" s="447"/>
      <c r="X305" s="447"/>
      <c r="Y305" s="447"/>
      <c r="Z305" s="447"/>
      <c r="AA305" s="447"/>
      <c r="AB305" s="447"/>
      <c r="AC305" s="447"/>
      <c r="AD305" s="447"/>
      <c r="AE305" s="447"/>
      <c r="AF305" s="447"/>
      <c r="AG305" s="447"/>
      <c r="AH305" s="447"/>
      <c r="AI305" s="447"/>
      <c r="AJ305" s="447"/>
      <c r="AK305" s="447"/>
      <c r="AL305" s="447"/>
      <c r="AM305" s="447"/>
      <c r="AN305" s="447"/>
      <c r="AO305" s="447"/>
      <c r="AP305" s="447"/>
      <c r="AQ305" s="447"/>
      <c r="AR305" s="447"/>
      <c r="AS305" s="447"/>
      <c r="AT305" s="447"/>
      <c r="AU305" s="447"/>
      <c r="AV305" s="447"/>
      <c r="AW305" s="447"/>
      <c r="AX305" s="447" t="n">
        <v>-0.03425</v>
      </c>
      <c r="AY305" s="447" t="n">
        <v>-0.03425</v>
      </c>
      <c r="AZ305" s="447" t="n">
        <v>-0.03425</v>
      </c>
      <c r="BA305" s="447" t="n">
        <v>-0.03425</v>
      </c>
      <c r="BB305" s="447" t="n">
        <v>-0.03425</v>
      </c>
      <c r="BC305" s="447" t="n">
        <v>-0.03425</v>
      </c>
      <c r="BD305" s="447" t="n">
        <v>-0.03425</v>
      </c>
      <c r="BE305" s="447" t="n">
        <v>-0.03425</v>
      </c>
      <c r="BF305" s="447" t="n">
        <v>-0.03425</v>
      </c>
      <c r="BG305" s="447" t="n">
        <v>-0.03425</v>
      </c>
      <c r="BH305" s="447" t="n">
        <v>-0.03425</v>
      </c>
      <c r="BI305" s="447" t="n">
        <v>-0.03425</v>
      </c>
      <c r="BJ305" s="447" t="n">
        <v>-0.428916666666667</v>
      </c>
      <c r="BK305" s="447" t="n">
        <v>-0.428916666666667</v>
      </c>
      <c r="BL305" s="447" t="n">
        <v>-0.428916666666667</v>
      </c>
      <c r="BM305" s="447" t="n">
        <v>-0.428916666666667</v>
      </c>
      <c r="BN305" s="447" t="n">
        <v>-0.428916666666667</v>
      </c>
      <c r="BO305" s="447" t="n">
        <v>-0.428916666666667</v>
      </c>
      <c r="BP305" s="447" t="n">
        <v>-0.428916666666667</v>
      </c>
      <c r="BQ305" s="447" t="n">
        <v>-0.428916666666667</v>
      </c>
      <c r="BR305" s="447" t="n">
        <v>-0.428916666666667</v>
      </c>
      <c r="BS305" s="447" t="n">
        <v>-0.428916666666667</v>
      </c>
      <c r="BT305" s="447" t="n">
        <v>-0.428916666666667</v>
      </c>
      <c r="BU305" s="447" t="n">
        <v>-0.428916666666667</v>
      </c>
      <c r="BV305" s="447" t="n">
        <v>-0.796564583333333</v>
      </c>
      <c r="BW305" s="447" t="n">
        <v>-0.796564583333333</v>
      </c>
      <c r="BX305" s="447" t="n">
        <v>-0.796564583333333</v>
      </c>
      <c r="BY305" s="447" t="n">
        <v>-0.796564583333333</v>
      </c>
      <c r="BZ305" s="447" t="n">
        <v>-0.796564583333333</v>
      </c>
      <c r="CA305" s="447" t="n">
        <v>-0.796564583333333</v>
      </c>
      <c r="CB305" s="447" t="n">
        <v>-0.796564583333333</v>
      </c>
      <c r="CC305" s="447" t="n">
        <v>-0.796564583333333</v>
      </c>
      <c r="CD305" s="447" t="n">
        <v>-0.796564583333333</v>
      </c>
      <c r="CE305" s="447" t="n">
        <v>-0.796564583333333</v>
      </c>
      <c r="CF305" s="447" t="n">
        <v>-0.796564583333333</v>
      </c>
      <c r="CG305" s="447" t="n">
        <v>-0.796564583333333</v>
      </c>
      <c r="CH305" s="447" t="n">
        <v>-0.5454625</v>
      </c>
      <c r="CI305" s="447" t="n">
        <v>-0.5454625</v>
      </c>
      <c r="CJ305" s="447" t="n">
        <v>-0.5454625</v>
      </c>
      <c r="CK305" s="447" t="n">
        <v>-0.5454625</v>
      </c>
      <c r="CL305" s="447" t="n">
        <v>-0.5454625</v>
      </c>
      <c r="CM305" s="447" t="n">
        <v>-0.5454625</v>
      </c>
      <c r="CN305" s="447" t="n">
        <v>-0.5454625</v>
      </c>
      <c r="CO305" s="447" t="n">
        <v>-0.5454625</v>
      </c>
      <c r="CP305" s="447" t="n">
        <v>-0.5454625</v>
      </c>
      <c r="CQ305" s="447" t="n">
        <v>-0.5454625</v>
      </c>
      <c r="CR305" s="447" t="n">
        <v>-0.5454625</v>
      </c>
      <c r="CS305" s="447" t="n">
        <v>-0.5454625</v>
      </c>
      <c r="CT305" s="447" t="n">
        <v>-0.733147916666667</v>
      </c>
      <c r="CU305" s="447" t="n">
        <v>-0.733147916666667</v>
      </c>
      <c r="CV305" s="447" t="n">
        <v>-0.733147916666667</v>
      </c>
      <c r="CW305" s="447" t="n">
        <v>-0.733147916666667</v>
      </c>
      <c r="CX305" s="447" t="n">
        <v>-0.733147916666667</v>
      </c>
      <c r="CY305" s="447" t="n">
        <v>-0.733147916666667</v>
      </c>
      <c r="CZ305" s="447" t="n">
        <v>-0.733147916666667</v>
      </c>
      <c r="DA305" s="447" t="n">
        <v>-0.733147916666667</v>
      </c>
      <c r="DB305" s="447" t="n">
        <v>-0.733147916666667</v>
      </c>
      <c r="DC305" s="447" t="n">
        <v>-0.733147916666667</v>
      </c>
      <c r="DD305" s="447" t="n">
        <v>-0.733147916666667</v>
      </c>
      <c r="DE305" s="447" t="n">
        <v>-0.733147916666667</v>
      </c>
      <c r="DF305" s="447" t="n">
        <v>-2.33241666666667</v>
      </c>
      <c r="DG305" s="447" t="n">
        <v>-2.33241666666667</v>
      </c>
      <c r="DH305" s="447" t="n">
        <v>-2.33241666666667</v>
      </c>
      <c r="DI305" s="447" t="n">
        <v>-2.33241666666667</v>
      </c>
      <c r="DJ305" s="447" t="n">
        <v>-2.33241666666667</v>
      </c>
      <c r="DK305" s="447" t="n">
        <v>-2.33241666666667</v>
      </c>
      <c r="DL305" s="447" t="n">
        <v>-2.33241666666667</v>
      </c>
      <c r="DM305" s="447" t="n">
        <v>-2.33241666666667</v>
      </c>
      <c r="DN305" s="447" t="n">
        <v>-2.33241666666667</v>
      </c>
      <c r="DO305" s="447" t="n">
        <v>-2.33241666666667</v>
      </c>
      <c r="DP305" s="447" t="n">
        <v>-2.33241666666667</v>
      </c>
      <c r="DQ305" s="447" t="n">
        <v>-2.33241666666667</v>
      </c>
      <c r="DR305" s="447" t="n">
        <v>-2.54241666666667</v>
      </c>
      <c r="DS305" s="447" t="n">
        <v>-2.54241666666667</v>
      </c>
      <c r="DT305" s="447" t="n">
        <v>-2.54241666666667</v>
      </c>
      <c r="DU305" s="447" t="n">
        <v>-2.54241666666667</v>
      </c>
      <c r="DV305" s="447" t="n">
        <v>-2.54241666666667</v>
      </c>
      <c r="DW305" s="447" t="n">
        <v>-2.54241666666667</v>
      </c>
      <c r="DX305" s="447" t="n">
        <v>-2.54241666666667</v>
      </c>
      <c r="DY305" s="447" t="n">
        <v>-2.54241666666667</v>
      </c>
      <c r="DZ305" s="447" t="n">
        <v>-2.54241666666667</v>
      </c>
      <c r="EA305" s="447" t="n">
        <v>-2.54241666666667</v>
      </c>
      <c r="EB305" s="447" t="n">
        <v>-2.54241666666667</v>
      </c>
      <c r="EC305" s="447" t="n">
        <v>-2.54241666666667</v>
      </c>
      <c r="ED305" s="447" t="n">
        <v>-1.18916666666667</v>
      </c>
      <c r="EE305" s="447" t="n">
        <v>-1.18916666666667</v>
      </c>
      <c r="EF305" s="447" t="n">
        <v>-1.18916666666667</v>
      </c>
      <c r="EG305" s="447" t="n">
        <v>-1.18916666666667</v>
      </c>
      <c r="EH305" s="447" t="n">
        <v>-1.18916666666667</v>
      </c>
      <c r="EI305" s="447" t="n">
        <v>-1.18916666666667</v>
      </c>
      <c r="EJ305" s="447" t="n">
        <v>-1.18916666666667</v>
      </c>
      <c r="EK305" s="447" t="n">
        <v>-1.18916666666667</v>
      </c>
      <c r="EL305" s="447" t="n">
        <v>-1.18916666666667</v>
      </c>
      <c r="EM305" s="447" t="n">
        <v>-1.18916666666667</v>
      </c>
      <c r="EN305" s="447" t="n">
        <v>-1.18916666666667</v>
      </c>
      <c r="EO305" s="447" t="n">
        <v>-1.18916666666667</v>
      </c>
      <c r="EP305" s="447" t="n">
        <v>0</v>
      </c>
      <c r="EQ305" s="447" t="n">
        <v>0</v>
      </c>
      <c r="ER305" s="447" t="n">
        <v>0</v>
      </c>
      <c r="ES305" s="447" t="n">
        <v>0</v>
      </c>
      <c r="ET305" s="447" t="n">
        <v>0</v>
      </c>
      <c r="EU305" s="447" t="n">
        <v>0</v>
      </c>
      <c r="EV305" s="447" t="n">
        <v>0</v>
      </c>
      <c r="EW305" s="447" t="n">
        <v>0</v>
      </c>
      <c r="EX305" s="447" t="n">
        <v>0</v>
      </c>
      <c r="EY305" s="447" t="n">
        <v>0</v>
      </c>
      <c r="EZ305" s="447" t="n">
        <v>0</v>
      </c>
      <c r="FA305" s="447" t="n">
        <v>0</v>
      </c>
      <c r="FB305" s="447" t="n">
        <v>0</v>
      </c>
      <c r="FC305" s="447" t="n">
        <v>0</v>
      </c>
      <c r="FD305" s="447" t="n">
        <v>0</v>
      </c>
      <c r="FE305" s="447" t="n">
        <v>0</v>
      </c>
      <c r="FF305" s="447" t="n">
        <v>0</v>
      </c>
      <c r="FG305" s="447" t="n">
        <v>0</v>
      </c>
      <c r="FH305" s="447" t="n">
        <v>0</v>
      </c>
      <c r="FI305" s="447" t="n">
        <v>0</v>
      </c>
      <c r="FJ305" s="447" t="n">
        <v>0</v>
      </c>
      <c r="FK305" s="447" t="n">
        <v>0</v>
      </c>
      <c r="FL305" s="447" t="n">
        <v>0</v>
      </c>
      <c r="FM305" s="447" t="n">
        <v>0</v>
      </c>
      <c r="FN305" s="447" t="n">
        <v>0</v>
      </c>
      <c r="FO305" s="447" t="n">
        <v>0</v>
      </c>
      <c r="FP305" s="447" t="n">
        <v>0</v>
      </c>
      <c r="FQ305" s="447" t="n">
        <v>0</v>
      </c>
      <c r="FR305" s="447" t="n">
        <v>0</v>
      </c>
      <c r="FS305" s="447" t="n">
        <v>0</v>
      </c>
      <c r="FT305" s="447" t="n">
        <v>0</v>
      </c>
      <c r="FU305" s="447" t="n">
        <v>0</v>
      </c>
      <c r="FV305" s="447" t="n">
        <v>0</v>
      </c>
      <c r="FW305" s="447" t="n">
        <v>0</v>
      </c>
      <c r="FX305" s="447" t="n">
        <v>0</v>
      </c>
      <c r="FY305" s="447" t="n">
        <v>0</v>
      </c>
      <c r="FZ305" s="447" t="n">
        <v>0</v>
      </c>
      <c r="GA305" s="447" t="n">
        <v>0</v>
      </c>
      <c r="GB305" s="447" t="n">
        <v>0</v>
      </c>
      <c r="GC305" s="447" t="n">
        <v>0</v>
      </c>
      <c r="GD305" s="447" t="n">
        <v>0</v>
      </c>
      <c r="GE305" s="447" t="n">
        <v>0</v>
      </c>
      <c r="GF305" s="447" t="n">
        <v>0</v>
      </c>
      <c r="GG305" s="447" t="n">
        <v>0</v>
      </c>
      <c r="GH305" s="447" t="n">
        <v>0</v>
      </c>
      <c r="GI305" s="447" t="n">
        <v>0</v>
      </c>
      <c r="GJ305" s="447" t="n">
        <v>0</v>
      </c>
      <c r="GK305" s="447" t="n">
        <v>0</v>
      </c>
      <c r="GL305" s="447" t="n">
        <v>0</v>
      </c>
      <c r="GM305" s="447" t="n">
        <v>0</v>
      </c>
      <c r="GN305" s="447" t="n">
        <v>0</v>
      </c>
      <c r="GO305" s="447" t="n">
        <v>0</v>
      </c>
      <c r="GP305" s="447" t="n">
        <v>0</v>
      </c>
      <c r="GQ305" s="447" t="n">
        <v>0</v>
      </c>
      <c r="GR305" s="447" t="n">
        <v>0</v>
      </c>
      <c r="GS305" s="447" t="n">
        <v>0</v>
      </c>
      <c r="GT305" s="447" t="n">
        <v>0</v>
      </c>
      <c r="GU305" s="447" t="n">
        <v>0</v>
      </c>
      <c r="GV305" s="447" t="n">
        <v>0</v>
      </c>
      <c r="GW305" s="447" t="n">
        <v>0</v>
      </c>
      <c r="GX305" s="447" t="n">
        <v>0</v>
      </c>
      <c r="GY305" s="447" t="n">
        <v>0</v>
      </c>
      <c r="GZ305" s="447" t="n">
        <v>0</v>
      </c>
      <c r="HA305" s="447" t="n">
        <v>0</v>
      </c>
      <c r="HB305" s="447" t="n">
        <v>0</v>
      </c>
      <c r="HC305" s="447" t="n">
        <v>0</v>
      </c>
      <c r="HD305" s="447" t="n">
        <v>0</v>
      </c>
      <c r="HE305" s="447" t="n">
        <v>0</v>
      </c>
      <c r="HF305" s="447" t="n">
        <v>0</v>
      </c>
      <c r="HG305" s="447" t="n">
        <v>0</v>
      </c>
      <c r="HH305" s="447" t="n">
        <v>0</v>
      </c>
      <c r="HI305" s="447" t="n">
        <v>0</v>
      </c>
      <c r="HJ305" s="447" t="n">
        <v>0</v>
      </c>
      <c r="HK305" s="447" t="n">
        <v>0</v>
      </c>
      <c r="HL305" s="447" t="n">
        <v>0</v>
      </c>
      <c r="HM305" s="447" t="n">
        <v>0</v>
      </c>
      <c r="HN305" s="447" t="n">
        <v>0</v>
      </c>
      <c r="HO305" s="447" t="n">
        <v>0</v>
      </c>
      <c r="HP305" s="447" t="n">
        <v>-41.170671326</v>
      </c>
      <c r="HQ305" s="447" t="n">
        <v>11.9225751430001</v>
      </c>
      <c r="HR305" s="447" t="n">
        <v>-22.926783045</v>
      </c>
      <c r="HS305" s="447" t="n">
        <v>-11.398425882</v>
      </c>
      <c r="HT305" s="447" t="n">
        <v>23.338874672</v>
      </c>
      <c r="HU305" s="447" t="n">
        <v>-13.059848272</v>
      </c>
      <c r="HV305" s="447" t="n">
        <v>24.8982143883024</v>
      </c>
      <c r="HW305" s="447" t="n">
        <v>27.2426385735111</v>
      </c>
      <c r="HX305" s="447" t="n">
        <v>6.71724352064341</v>
      </c>
      <c r="HY305" s="447" t="n">
        <v>18.836425920929</v>
      </c>
      <c r="HZ305" s="447" t="n">
        <v>0.555504429473133</v>
      </c>
      <c r="IA305" s="447" t="n">
        <v>53.5413382962886</v>
      </c>
      <c r="IB305" s="447" t="n">
        <v>28.977871790396</v>
      </c>
      <c r="IC305" s="447" t="n">
        <v>-0.797873847931636</v>
      </c>
      <c r="ID305" s="447" t="n">
        <v>26.3997935088026</v>
      </c>
      <c r="IE305" s="447" t="n">
        <v>27.7802972272506</v>
      </c>
      <c r="IF305" s="447" t="n">
        <v>-15.2465279913376</v>
      </c>
      <c r="IG305" s="447" t="n">
        <v>-88.0563703745112</v>
      </c>
      <c r="IH305" s="447" t="n">
        <v>29.6451786084894</v>
      </c>
      <c r="II305" s="447" t="n">
        <v>-16.5078173836593</v>
      </c>
      <c r="IJ305" s="447" t="n">
        <v>-2.65192223179389</v>
      </c>
      <c r="IK305" s="447" t="n">
        <v>21.3790326181664</v>
      </c>
      <c r="IL305" s="447" t="n">
        <v>41.4346546167439</v>
      </c>
      <c r="IM305" s="447" t="n">
        <v>57.3506464475497</v>
      </c>
      <c r="IN305" s="447" t="n">
        <v>3.61013509541448</v>
      </c>
      <c r="IO305" s="447" t="n">
        <v>2.11398036408225</v>
      </c>
      <c r="IP305" s="447" t="n">
        <v>-48.2526956851317</v>
      </c>
      <c r="IQ305" s="447" t="n">
        <v>40.7161883647188</v>
      </c>
      <c r="IR305" s="447" t="n">
        <v>-17.2936127309235</v>
      </c>
      <c r="IS305" s="447" t="n">
        <v>-85.0157380298922</v>
      </c>
      <c r="IT305" s="447" t="n">
        <v>43.9400705602946</v>
      </c>
      <c r="IU305" s="447" t="n">
        <v>-10.2755465780949</v>
      </c>
      <c r="IV305" s="447" t="n">
        <v>-3.13408400695901</v>
      </c>
      <c r="IW305" s="447" t="n">
        <v>-32.9019609126317</v>
      </c>
      <c r="IX305" s="447" t="n">
        <v>27.7464774265474</v>
      </c>
      <c r="IY305" s="447" t="n">
        <v>48.5489342502103</v>
      </c>
      <c r="IZ305" s="447" t="n">
        <v>-22.1307191055745</v>
      </c>
      <c r="JA305" s="447" t="n">
        <v>1.61575897841637</v>
      </c>
      <c r="JB305" s="447" t="n">
        <v>-51.0804458793878</v>
      </c>
      <c r="JC305" s="447" t="n">
        <v>-0.449439588240413</v>
      </c>
      <c r="JD305" s="447" t="n">
        <v>19.3313690065308</v>
      </c>
      <c r="JE305" s="447" t="n">
        <v>-49.3166227223734</v>
      </c>
      <c r="JF305" s="447" t="n">
        <v>-1.97408079949486</v>
      </c>
      <c r="JG305" s="447" t="n">
        <v>56.8098792302209</v>
      </c>
      <c r="JH305" s="447" t="n">
        <v>-7.46089033864281</v>
      </c>
      <c r="JI305" s="447" t="n">
        <v>7.33135223376799</v>
      </c>
      <c r="JJ305" s="447" t="n">
        <v>42.1655685002808</v>
      </c>
      <c r="JK305" s="447" t="n">
        <v>43.3627480584658</v>
      </c>
      <c r="JL305" s="447" t="n">
        <v>17.4886646275973</v>
      </c>
      <c r="JM305" s="447" t="n">
        <v>26.9393360425832</v>
      </c>
      <c r="JN305" s="447" t="n">
        <v>-18.2144529129024</v>
      </c>
      <c r="JO305" s="447" t="n">
        <v>-7.58391761839901</v>
      </c>
      <c r="JP305" s="447" t="n">
        <v>2.90515163126875</v>
      </c>
      <c r="JQ305" s="447" t="n">
        <v>-101.053585122582</v>
      </c>
      <c r="JR305" s="447" t="n">
        <v>56.0937690171168</v>
      </c>
      <c r="JS305" s="447" t="n">
        <v>23.6518561508843</v>
      </c>
      <c r="JT305" s="447" t="n">
        <v>-4.72045331586797</v>
      </c>
      <c r="JU305" s="447" t="n">
        <v>-2.40023342224711</v>
      </c>
      <c r="JV305" s="447" t="n">
        <v>49.9220346750932</v>
      </c>
      <c r="JW305" s="447" t="n">
        <v>16.300420027979</v>
      </c>
      <c r="JX305" s="447" t="n">
        <v>3.73272464387753</v>
      </c>
      <c r="JY305" s="447" t="n">
        <v>-15.6815207256378</v>
      </c>
      <c r="JZ305" s="447" t="n">
        <v>-13.8024549124386</v>
      </c>
      <c r="KA305" s="447" t="n">
        <v>50.2970017105041</v>
      </c>
      <c r="KB305" s="447" t="n">
        <v>10.3802021502319</v>
      </c>
      <c r="KC305" s="447" t="n">
        <v>-225.37732236665</v>
      </c>
      <c r="KD305" s="447" t="n">
        <v>46.759666343015</v>
      </c>
      <c r="KE305" s="447" t="n">
        <v>30.0275954110346</v>
      </c>
      <c r="KF305" s="447" t="n">
        <v>36.1925160677421</v>
      </c>
      <c r="KG305" s="447" t="n">
        <v>35.9220270155155</v>
      </c>
      <c r="KH305" s="447" t="n">
        <v>35.5854951053142</v>
      </c>
      <c r="KI305" s="451" t="n">
        <v>-0.46958969319274</v>
      </c>
      <c r="KJ305" s="447" t="n">
        <v>-22.8746477501539</v>
      </c>
      <c r="KK305" s="447" t="n">
        <v>-9.10419471536395</v>
      </c>
      <c r="KL305" s="447" t="n">
        <v>-17.7099724885867</v>
      </c>
      <c r="KM305" s="447" t="n">
        <v>-10.1524203835423</v>
      </c>
      <c r="KN305" s="447" t="n">
        <v>38.9920159320855</v>
      </c>
      <c r="KO305" s="447" t="n">
        <v>-110.781691854726</v>
      </c>
      <c r="KP305" s="447" t="n">
        <v>6.63791976119381</v>
      </c>
      <c r="KQ305" s="447" t="n">
        <v>66.9170917493081</v>
      </c>
      <c r="KR305" s="447" t="n">
        <v>41.5961437761932</v>
      </c>
      <c r="KS305" s="447" t="n">
        <v>-72.7778296937569</v>
      </c>
      <c r="KT305" s="447" t="n">
        <v>87.7038674250014</v>
      </c>
      <c r="KU305" s="447" t="n">
        <v>-124.711239729853</v>
      </c>
      <c r="KV305" s="447" t="n">
        <v>-121.539568092618</v>
      </c>
      <c r="KW305" s="447" t="n">
        <v>9.11455945618388</v>
      </c>
      <c r="KX305" s="447" t="n">
        <v>-94.5088169766518</v>
      </c>
      <c r="KY305" s="447" t="n">
        <v>15.2226340630511</v>
      </c>
      <c r="KZ305" s="447" t="n">
        <v>86.2863096251939</v>
      </c>
      <c r="LA305" s="447" t="n">
        <v>-122.196480470451</v>
      </c>
      <c r="LB305" s="447" t="n">
        <v>48.4983791130945</v>
      </c>
      <c r="LC305" s="447" t="n">
        <v>96.9404651865007</v>
      </c>
      <c r="LD305" s="447" t="n">
        <v>-43.3937728016447</v>
      </c>
      <c r="LE305" s="447" t="n">
        <v>-48.1268738865485</v>
      </c>
      <c r="LF305" s="447" t="n">
        <v>92.6914887082938</v>
      </c>
      <c r="LG305" s="447" t="n">
        <v>160.835375073204</v>
      </c>
      <c r="LH305" s="447" t="n">
        <v>-90.1377446161558</v>
      </c>
      <c r="LI305" s="447" t="n">
        <v>-176.737536369658</v>
      </c>
      <c r="LJ305" s="447" t="n">
        <v>128.743389694519</v>
      </c>
      <c r="LK305" s="447" t="n">
        <v>24.3495914364183</v>
      </c>
      <c r="LL305" s="447" t="n">
        <v>40.7860159999761</v>
      </c>
      <c r="LM305" s="447" t="n">
        <v>-24.2113284262253</v>
      </c>
      <c r="LN305" s="447" t="n">
        <v>128.486966953927</v>
      </c>
      <c r="LO305" s="447" t="n">
        <v>75.2885672856795</v>
      </c>
      <c r="LP305" s="447" t="n">
        <v>-169.938274722714</v>
      </c>
      <c r="LQ305" s="447" t="n">
        <v>-1.29354137885485</v>
      </c>
      <c r="LR305" s="447" t="n">
        <v>-38.9999850862994</v>
      </c>
      <c r="LS305" s="447" t="n">
        <v>91.3522079617684</v>
      </c>
      <c r="LT305" s="447" t="n">
        <v>4.20605746527063</v>
      </c>
      <c r="LU305" s="447" t="n">
        <v>174.550931414096</v>
      </c>
      <c r="LV305" s="447" t="n">
        <v>62.5238090345332</v>
      </c>
      <c r="LW305" s="447" t="n">
        <v>44.9057372546467</v>
      </c>
      <c r="LX305" s="447" t="n">
        <v>47.5523124239729</v>
      </c>
      <c r="LY305" s="447" t="n">
        <v>-118.166283004808</v>
      </c>
      <c r="LZ305" s="443"/>
      <c r="MA305" s="443"/>
      <c r="MB305" s="443"/>
      <c r="MC305" s="443"/>
      <c r="MD305" s="51"/>
      <c r="ME305" s="51"/>
      <c r="MF305" s="51"/>
      <c r="MG305" s="447"/>
      <c r="MH305" s="447"/>
      <c r="MI305" s="447"/>
      <c r="MJ305" s="447"/>
      <c r="MK305" s="447"/>
      <c r="ML305" s="447"/>
      <c r="MM305" s="447"/>
      <c r="MN305" s="447"/>
      <c r="MO305" s="447"/>
      <c r="MP305" s="447"/>
      <c r="MQ305" s="447"/>
      <c r="MR305" s="447"/>
      <c r="MS305" s="447"/>
      <c r="MT305" s="447"/>
      <c r="MU305" s="447"/>
      <c r="MV305" s="447"/>
      <c r="MW305" s="447"/>
    </row>
    <row r="306" customFormat="false" ht="15.75" hidden="false" customHeight="false" outlineLevel="0" collapsed="false">
      <c r="A306" s="446" t="s">
        <v>729</v>
      </c>
      <c r="B306" s="447"/>
      <c r="C306" s="447"/>
      <c r="D306" s="447"/>
      <c r="E306" s="447"/>
      <c r="F306" s="447"/>
      <c r="G306" s="447"/>
      <c r="H306" s="447"/>
      <c r="I306" s="447"/>
      <c r="J306" s="447"/>
      <c r="K306" s="447"/>
      <c r="L306" s="447"/>
      <c r="M306" s="447"/>
      <c r="N306" s="447"/>
      <c r="O306" s="447"/>
      <c r="P306" s="447"/>
      <c r="Q306" s="447"/>
      <c r="R306" s="447"/>
      <c r="S306" s="447"/>
      <c r="T306" s="447"/>
      <c r="U306" s="447"/>
      <c r="V306" s="447"/>
      <c r="W306" s="447"/>
      <c r="X306" s="447"/>
      <c r="Y306" s="447"/>
      <c r="Z306" s="447"/>
      <c r="AA306" s="447"/>
      <c r="AB306" s="447"/>
      <c r="AC306" s="447"/>
      <c r="AD306" s="447"/>
      <c r="AE306" s="447"/>
      <c r="AF306" s="447"/>
      <c r="AG306" s="447"/>
      <c r="AH306" s="447"/>
      <c r="AI306" s="447"/>
      <c r="AJ306" s="447"/>
      <c r="AK306" s="447"/>
      <c r="AL306" s="447"/>
      <c r="AM306" s="447"/>
      <c r="AN306" s="447"/>
      <c r="AO306" s="447"/>
      <c r="AP306" s="447"/>
      <c r="AQ306" s="447"/>
      <c r="AR306" s="447"/>
      <c r="AS306" s="447"/>
      <c r="AT306" s="447"/>
      <c r="AU306" s="447"/>
      <c r="AV306" s="447"/>
      <c r="AW306" s="447"/>
      <c r="AX306" s="447" t="n">
        <v>-0.576908333333333</v>
      </c>
      <c r="AY306" s="447" t="n">
        <v>-0.576908333333333</v>
      </c>
      <c r="AZ306" s="447" t="n">
        <v>-0.576908333333333</v>
      </c>
      <c r="BA306" s="447" t="n">
        <v>-0.576908333333333</v>
      </c>
      <c r="BB306" s="447" t="n">
        <v>-0.576908333333333</v>
      </c>
      <c r="BC306" s="447" t="n">
        <v>-0.576908333333333</v>
      </c>
      <c r="BD306" s="447" t="n">
        <v>-0.576908333333333</v>
      </c>
      <c r="BE306" s="447" t="n">
        <v>-0.576908333333333</v>
      </c>
      <c r="BF306" s="447" t="n">
        <v>-0.576908333333333</v>
      </c>
      <c r="BG306" s="447" t="n">
        <v>-0.576908333333333</v>
      </c>
      <c r="BH306" s="447" t="n">
        <v>-0.576908333333333</v>
      </c>
      <c r="BI306" s="447" t="n">
        <v>-0.576908333333333</v>
      </c>
      <c r="BJ306" s="447" t="n">
        <v>-0.328160416666667</v>
      </c>
      <c r="BK306" s="447" t="n">
        <v>-0.328160416666667</v>
      </c>
      <c r="BL306" s="447" t="n">
        <v>-0.328160416666667</v>
      </c>
      <c r="BM306" s="447" t="n">
        <v>-0.328160416666667</v>
      </c>
      <c r="BN306" s="447" t="n">
        <v>-0.328160416666667</v>
      </c>
      <c r="BO306" s="447" t="n">
        <v>-0.328160416666667</v>
      </c>
      <c r="BP306" s="447" t="n">
        <v>-0.328160416666667</v>
      </c>
      <c r="BQ306" s="447" t="n">
        <v>-0.328160416666667</v>
      </c>
      <c r="BR306" s="447" t="n">
        <v>-0.328160416666667</v>
      </c>
      <c r="BS306" s="447" t="n">
        <v>-0.328160416666667</v>
      </c>
      <c r="BT306" s="447" t="n">
        <v>-0.328160416666667</v>
      </c>
      <c r="BU306" s="447" t="n">
        <v>-0.328160416666667</v>
      </c>
      <c r="BV306" s="447" t="n">
        <v>0.02043125</v>
      </c>
      <c r="BW306" s="447" t="n">
        <v>0.02043125</v>
      </c>
      <c r="BX306" s="447" t="n">
        <v>0.02043125</v>
      </c>
      <c r="BY306" s="447" t="n">
        <v>0.02043125</v>
      </c>
      <c r="BZ306" s="447" t="n">
        <v>0.02043125</v>
      </c>
      <c r="CA306" s="447" t="n">
        <v>0.02043125</v>
      </c>
      <c r="CB306" s="447" t="n">
        <v>0.02043125</v>
      </c>
      <c r="CC306" s="447" t="n">
        <v>0.02043125</v>
      </c>
      <c r="CD306" s="447" t="n">
        <v>0.02043125</v>
      </c>
      <c r="CE306" s="447" t="n">
        <v>0.02043125</v>
      </c>
      <c r="CF306" s="447" t="n">
        <v>0.02043125</v>
      </c>
      <c r="CG306" s="447" t="n">
        <v>0.02043125</v>
      </c>
      <c r="CH306" s="447" t="n">
        <v>0.073913125</v>
      </c>
      <c r="CI306" s="447" t="n">
        <v>0.073913125</v>
      </c>
      <c r="CJ306" s="447" t="n">
        <v>0.073913125</v>
      </c>
      <c r="CK306" s="447" t="n">
        <v>0.073913125</v>
      </c>
      <c r="CL306" s="447" t="n">
        <v>0.073913125</v>
      </c>
      <c r="CM306" s="447" t="n">
        <v>0.073913125</v>
      </c>
      <c r="CN306" s="447" t="n">
        <v>0.073913125</v>
      </c>
      <c r="CO306" s="447" t="n">
        <v>0.073913125</v>
      </c>
      <c r="CP306" s="447" t="n">
        <v>0.073913125</v>
      </c>
      <c r="CQ306" s="447" t="n">
        <v>0.073913125</v>
      </c>
      <c r="CR306" s="447" t="n">
        <v>0.073913125</v>
      </c>
      <c r="CS306" s="447" t="n">
        <v>0.073913125</v>
      </c>
      <c r="CT306" s="447" t="n">
        <v>0.156224166666667</v>
      </c>
      <c r="CU306" s="447" t="n">
        <v>0.156224166666667</v>
      </c>
      <c r="CV306" s="447" t="n">
        <v>0.156224166666667</v>
      </c>
      <c r="CW306" s="447" t="n">
        <v>0.156224166666667</v>
      </c>
      <c r="CX306" s="447" t="n">
        <v>0.156224166666667</v>
      </c>
      <c r="CY306" s="447" t="n">
        <v>0.156224166666667</v>
      </c>
      <c r="CZ306" s="447" t="n">
        <v>0.156224166666667</v>
      </c>
      <c r="DA306" s="447" t="n">
        <v>0.156224166666667</v>
      </c>
      <c r="DB306" s="447" t="n">
        <v>0.156224166666667</v>
      </c>
      <c r="DC306" s="447" t="n">
        <v>0.156224166666667</v>
      </c>
      <c r="DD306" s="447" t="n">
        <v>0.156224166666667</v>
      </c>
      <c r="DE306" s="447" t="n">
        <v>0.156224166666667</v>
      </c>
      <c r="DF306" s="447" t="n">
        <v>0.0804443750000001</v>
      </c>
      <c r="DG306" s="447" t="n">
        <v>0.0804443750000001</v>
      </c>
      <c r="DH306" s="447" t="n">
        <v>0.0804443750000001</v>
      </c>
      <c r="DI306" s="447" t="n">
        <v>0.0804443750000001</v>
      </c>
      <c r="DJ306" s="447" t="n">
        <v>0.0804443750000001</v>
      </c>
      <c r="DK306" s="447" t="n">
        <v>0.0804443750000001</v>
      </c>
      <c r="DL306" s="447" t="n">
        <v>0.0804443750000001</v>
      </c>
      <c r="DM306" s="447" t="n">
        <v>0.0804443750000001</v>
      </c>
      <c r="DN306" s="447" t="n">
        <v>0.0804443750000001</v>
      </c>
      <c r="DO306" s="447" t="n">
        <v>0.0804443750000001</v>
      </c>
      <c r="DP306" s="447" t="n">
        <v>0.0804443750000001</v>
      </c>
      <c r="DQ306" s="447" t="n">
        <v>0.0804443750000001</v>
      </c>
      <c r="DR306" s="447" t="n">
        <v>-0.335197916666667</v>
      </c>
      <c r="DS306" s="447" t="n">
        <v>-0.335197916666667</v>
      </c>
      <c r="DT306" s="447" t="n">
        <v>-0.335197916666667</v>
      </c>
      <c r="DU306" s="447" t="n">
        <v>-0.335197916666667</v>
      </c>
      <c r="DV306" s="447" t="n">
        <v>-0.335197916666667</v>
      </c>
      <c r="DW306" s="447" t="n">
        <v>-0.335197916666667</v>
      </c>
      <c r="DX306" s="447" t="n">
        <v>-0.335197916666667</v>
      </c>
      <c r="DY306" s="447" t="n">
        <v>-0.335197916666667</v>
      </c>
      <c r="DZ306" s="447" t="n">
        <v>-0.335197916666667</v>
      </c>
      <c r="EA306" s="447" t="n">
        <v>-0.335197916666667</v>
      </c>
      <c r="EB306" s="447" t="n">
        <v>-0.335197916666667</v>
      </c>
      <c r="EC306" s="447" t="n">
        <v>-0.335197916666667</v>
      </c>
      <c r="ED306" s="447" t="n">
        <v>0.0966854166666668</v>
      </c>
      <c r="EE306" s="447" t="n">
        <v>0.0966854166666668</v>
      </c>
      <c r="EF306" s="447" t="n">
        <v>0.0966854166666668</v>
      </c>
      <c r="EG306" s="447" t="n">
        <v>0.0966854166666668</v>
      </c>
      <c r="EH306" s="447" t="n">
        <v>0.0966854166666668</v>
      </c>
      <c r="EI306" s="447" t="n">
        <v>0.0966854166666668</v>
      </c>
      <c r="EJ306" s="447" t="n">
        <v>0.0966854166666668</v>
      </c>
      <c r="EK306" s="447" t="n">
        <v>0.0966854166666668</v>
      </c>
      <c r="EL306" s="447" t="n">
        <v>0.0966854166666668</v>
      </c>
      <c r="EM306" s="447" t="n">
        <v>0.0966854166666668</v>
      </c>
      <c r="EN306" s="447" t="n">
        <v>0.0966854166666668</v>
      </c>
      <c r="EO306" s="447" t="n">
        <v>0.0966854166666668</v>
      </c>
      <c r="EP306" s="447" t="n">
        <v>1.54465</v>
      </c>
      <c r="EQ306" s="447" t="n">
        <v>-0.01462</v>
      </c>
      <c r="ER306" s="447" t="n">
        <v>3.7025</v>
      </c>
      <c r="ES306" s="447" t="n">
        <v>-0.69927</v>
      </c>
      <c r="ET306" s="447" t="n">
        <v>-2.84707</v>
      </c>
      <c r="EU306" s="447" t="n">
        <v>-4.02006</v>
      </c>
      <c r="EV306" s="447" t="n">
        <v>-1.10934</v>
      </c>
      <c r="EW306" s="447" t="n">
        <v>-0.8746</v>
      </c>
      <c r="EX306" s="447" t="n">
        <v>-3.5034</v>
      </c>
      <c r="EY306" s="447" t="n">
        <v>-0.97641</v>
      </c>
      <c r="EZ306" s="447" t="n">
        <v>1.80935</v>
      </c>
      <c r="FA306" s="447" t="n">
        <v>-5.31932</v>
      </c>
      <c r="FB306" s="447" t="n">
        <v>-5.0225</v>
      </c>
      <c r="FC306" s="447" t="n">
        <v>-2.75437</v>
      </c>
      <c r="FD306" s="447" t="n">
        <v>0.96004</v>
      </c>
      <c r="FE306" s="447" t="n">
        <v>-0.12595</v>
      </c>
      <c r="FF306" s="447" t="n">
        <v>-0.46615</v>
      </c>
      <c r="FG306" s="447" t="n">
        <v>4.532743162</v>
      </c>
      <c r="FH306" s="447" t="n">
        <v>-1.67041</v>
      </c>
      <c r="FI306" s="447" t="n">
        <v>1.39918</v>
      </c>
      <c r="FJ306" s="447" t="n">
        <v>-2.90947</v>
      </c>
      <c r="FK306" s="447" t="n">
        <v>-6.60226</v>
      </c>
      <c r="FL306" s="447" t="n">
        <v>2.003</v>
      </c>
      <c r="FM306" s="447" t="n">
        <v>-5.03886</v>
      </c>
      <c r="FN306" s="447" t="n">
        <v>-0.9</v>
      </c>
      <c r="FO306" s="447" t="n">
        <v>-0.2</v>
      </c>
      <c r="FP306" s="447" t="n">
        <v>-1.4</v>
      </c>
      <c r="FQ306" s="447" t="n">
        <v>-1.93472</v>
      </c>
      <c r="FR306" s="447" t="n">
        <v>-0.83784</v>
      </c>
      <c r="FS306" s="447" t="n">
        <v>-3.99356</v>
      </c>
      <c r="FT306" s="447" t="n">
        <v>-1.09404</v>
      </c>
      <c r="FU306" s="447" t="n">
        <v>-2.88862</v>
      </c>
      <c r="FV306" s="447" t="n">
        <v>-0.54108</v>
      </c>
      <c r="FW306" s="447" t="n">
        <v>-1.16471</v>
      </c>
      <c r="FX306" s="447" t="n">
        <v>-0.27212</v>
      </c>
      <c r="FY306" s="447" t="n">
        <v>-3.72791</v>
      </c>
      <c r="FZ306" s="447" t="n">
        <v>-0.53529</v>
      </c>
      <c r="GA306" s="447" t="n">
        <v>-3.938</v>
      </c>
      <c r="GB306" s="447" t="n">
        <v>-3.09334</v>
      </c>
      <c r="GC306" s="447" t="n">
        <v>-1.88172</v>
      </c>
      <c r="GD306" s="447" t="n">
        <v>0.03642</v>
      </c>
      <c r="GE306" s="447" t="n">
        <v>-0.93138</v>
      </c>
      <c r="GF306" s="447" t="n">
        <v>-2.27536</v>
      </c>
      <c r="GG306" s="447" t="n">
        <v>-0.19691</v>
      </c>
      <c r="GH306" s="447" t="n">
        <v>1.25508</v>
      </c>
      <c r="GI306" s="447" t="n">
        <v>-1.09662</v>
      </c>
      <c r="GJ306" s="447" t="n">
        <v>0.18772</v>
      </c>
      <c r="GK306" s="447" t="n">
        <v>-1.50633</v>
      </c>
      <c r="GL306" s="447" t="n">
        <v>-1.77075</v>
      </c>
      <c r="GM306" s="447" t="n">
        <v>-7.92258</v>
      </c>
      <c r="GN306" s="447" t="n">
        <v>-0.84974</v>
      </c>
      <c r="GO306" s="447" t="n">
        <v>-3.6012</v>
      </c>
      <c r="GP306" s="447" t="n">
        <v>-0.73443</v>
      </c>
      <c r="GQ306" s="447" t="n">
        <v>-1.10548</v>
      </c>
      <c r="GR306" s="447" t="n">
        <v>-1.637228</v>
      </c>
      <c r="GS306" s="447" t="n">
        <v>-1.55479</v>
      </c>
      <c r="GT306" s="447" t="n">
        <v>0.135</v>
      </c>
      <c r="GU306" s="447" t="n">
        <v>-0.630225966</v>
      </c>
      <c r="GV306" s="447" t="n">
        <v>0.749320863</v>
      </c>
      <c r="GW306" s="447" t="n">
        <v>-1.489159582</v>
      </c>
      <c r="GX306" s="447" t="n">
        <v>-3.38587</v>
      </c>
      <c r="GY306" s="447" t="n">
        <v>-2.76934</v>
      </c>
      <c r="GZ306" s="447" t="n">
        <v>-2.18188</v>
      </c>
      <c r="HA306" s="447" t="n">
        <v>-2.54238</v>
      </c>
      <c r="HB306" s="447" t="n">
        <v>-1.71437</v>
      </c>
      <c r="HC306" s="447" t="n">
        <v>-5.88094</v>
      </c>
      <c r="HD306" s="447" t="n">
        <v>-0.7635</v>
      </c>
      <c r="HE306" s="447" t="n">
        <v>12.0663</v>
      </c>
      <c r="HF306" s="447" t="n">
        <v>6.2743</v>
      </c>
      <c r="HG306" s="447" t="n">
        <v>0</v>
      </c>
      <c r="HH306" s="447" t="n">
        <v>0</v>
      </c>
      <c r="HI306" s="447" t="n">
        <v>0</v>
      </c>
      <c r="HJ306" s="447" t="n">
        <v>0</v>
      </c>
      <c r="HK306" s="447" t="n">
        <v>0</v>
      </c>
      <c r="HL306" s="447" t="n">
        <v>0</v>
      </c>
      <c r="HM306" s="447" t="n">
        <v>0</v>
      </c>
      <c r="HN306" s="447" t="n">
        <v>0</v>
      </c>
      <c r="HO306" s="447" t="n">
        <v>0</v>
      </c>
      <c r="HP306" s="447" t="n">
        <v>-7.99702295900003</v>
      </c>
      <c r="HQ306" s="447" t="n">
        <v>-12.793651817</v>
      </c>
      <c r="HR306" s="447" t="n">
        <v>6.064542018</v>
      </c>
      <c r="HS306" s="447" t="n">
        <v>-12.472275057</v>
      </c>
      <c r="HT306" s="447" t="n">
        <v>-5.401481371</v>
      </c>
      <c r="HU306" s="447" t="n">
        <v>-3.922458257</v>
      </c>
      <c r="HV306" s="447" t="n">
        <v>0.139480361999999</v>
      </c>
      <c r="HW306" s="447" t="n">
        <v>6.5064</v>
      </c>
      <c r="HX306" s="447" t="n">
        <v>-5.387024794</v>
      </c>
      <c r="HY306" s="447" t="n">
        <v>-0.955718633</v>
      </c>
      <c r="HZ306" s="447" t="n">
        <v>9.2344</v>
      </c>
      <c r="IA306" s="447" t="n">
        <v>-3.792657982</v>
      </c>
      <c r="IB306" s="447" t="n">
        <v>-0.288265116202555</v>
      </c>
      <c r="IC306" s="447" t="n">
        <v>8.2295</v>
      </c>
      <c r="ID306" s="447" t="n">
        <v>-1.386157982</v>
      </c>
      <c r="IE306" s="447" t="n">
        <v>3.29933906984491</v>
      </c>
      <c r="IF306" s="447" t="n">
        <v>7.0841</v>
      </c>
      <c r="IG306" s="447" t="n">
        <v>-1.073357982</v>
      </c>
      <c r="IH306" s="447" t="n">
        <v>-2.95100794178203</v>
      </c>
      <c r="II306" s="447" t="n">
        <v>7.7062</v>
      </c>
      <c r="IJ306" s="447" t="n">
        <v>-0.0843000000000003</v>
      </c>
      <c r="IK306" s="447" t="n">
        <v>-1.0044080410543</v>
      </c>
      <c r="IL306" s="447" t="n">
        <v>7.8124</v>
      </c>
      <c r="IM306" s="447" t="n">
        <v>-0.809257974</v>
      </c>
      <c r="IN306" s="447" t="n">
        <v>-4.53246314156748</v>
      </c>
      <c r="IO306" s="447" t="n">
        <v>5.4029</v>
      </c>
      <c r="IP306" s="447" t="n">
        <v>-0.887757982</v>
      </c>
      <c r="IQ306" s="447" t="n">
        <v>-1.17867518083707</v>
      </c>
      <c r="IR306" s="447" t="n">
        <v>4.3503</v>
      </c>
      <c r="IS306" s="447" t="n">
        <v>4.207079771</v>
      </c>
      <c r="IT306" s="447" t="n">
        <v>5.18545388</v>
      </c>
      <c r="IU306" s="447" t="n">
        <v>8.73129999999998</v>
      </c>
      <c r="IV306" s="447" t="n">
        <v>0.280000000000001</v>
      </c>
      <c r="IW306" s="447" t="n">
        <v>11.222922052895</v>
      </c>
      <c r="IX306" s="447" t="n">
        <v>8.0633</v>
      </c>
      <c r="IY306" s="447" t="n">
        <v>6.873</v>
      </c>
      <c r="IZ306" s="447" t="n">
        <v>2.59293763513409</v>
      </c>
      <c r="JA306" s="447" t="n">
        <v>21.015247967</v>
      </c>
      <c r="JB306" s="447" t="n">
        <v>5.820373647</v>
      </c>
      <c r="JC306" s="447" t="n">
        <v>5.98768888816314</v>
      </c>
      <c r="JD306" s="447" t="n">
        <v>9.34893361499999</v>
      </c>
      <c r="JE306" s="447" t="n">
        <v>-5.24449549299999</v>
      </c>
      <c r="JF306" s="447" t="n">
        <v>5.51997613046226</v>
      </c>
      <c r="JG306" s="447" t="n">
        <v>5.620087768</v>
      </c>
      <c r="JH306" s="447" t="n">
        <v>-4.114984637</v>
      </c>
      <c r="JI306" s="447" t="n">
        <v>0.0510063217406689</v>
      </c>
      <c r="JJ306" s="447" t="n">
        <v>6.9359</v>
      </c>
      <c r="JK306" s="447" t="n">
        <v>-12.3428320524221</v>
      </c>
      <c r="JL306" s="447" t="n">
        <v>-15.8510216552751</v>
      </c>
      <c r="JM306" s="447" t="n">
        <v>-0.267799999999995</v>
      </c>
      <c r="JN306" s="447" t="n">
        <v>-6.56784392157783</v>
      </c>
      <c r="JO306" s="447" t="n">
        <v>-6.54296192600001</v>
      </c>
      <c r="JP306" s="447" t="n">
        <v>2.87640000000002</v>
      </c>
      <c r="JQ306" s="447" t="n">
        <v>1.731399994</v>
      </c>
      <c r="JR306" s="447" t="n">
        <v>18.4838222999999</v>
      </c>
      <c r="JS306" s="447" t="n">
        <v>-13.4573</v>
      </c>
      <c r="JT306" s="447" t="n">
        <v>0.529399999999995</v>
      </c>
      <c r="JU306" s="447" t="n">
        <v>20.452328829</v>
      </c>
      <c r="JV306" s="447" t="n">
        <v>-1.73754456700001</v>
      </c>
      <c r="JW306" s="447" t="n">
        <v>24.8388</v>
      </c>
      <c r="JX306" s="447" t="n">
        <v>0.290655432999998</v>
      </c>
      <c r="JY306" s="447" t="n">
        <v>-0.32800000000001</v>
      </c>
      <c r="JZ306" s="447" t="n">
        <v>12.9449</v>
      </c>
      <c r="KA306" s="447" t="n">
        <v>16.181999882</v>
      </c>
      <c r="KB306" s="447" t="n">
        <v>-3.02419999999997</v>
      </c>
      <c r="KC306" s="447" t="n">
        <v>20.0354</v>
      </c>
      <c r="KD306" s="447" t="n">
        <v>-3.65470000000001</v>
      </c>
      <c r="KE306" s="447" t="n">
        <v>19.6868</v>
      </c>
      <c r="KF306" s="447" t="n">
        <v>-1.7055</v>
      </c>
      <c r="KG306" s="447" t="n">
        <v>-4.20074214099999</v>
      </c>
      <c r="KH306" s="447" t="n">
        <v>-2.67548996999998</v>
      </c>
      <c r="KI306" s="451" t="n">
        <v>13.355551887</v>
      </c>
      <c r="KJ306" s="447" t="n">
        <v>40.5113266991667</v>
      </c>
      <c r="KK306" s="447" t="n">
        <v>23.6852681341667</v>
      </c>
      <c r="KL306" s="447" t="n">
        <v>50.2130949451667</v>
      </c>
      <c r="KM306" s="447" t="n">
        <v>-39.8369311938334</v>
      </c>
      <c r="KN306" s="447" t="n">
        <v>45.9489635211668</v>
      </c>
      <c r="KO306" s="447" t="n">
        <v>-59.0627052268333</v>
      </c>
      <c r="KP306" s="447" t="n">
        <v>0.23880048300002</v>
      </c>
      <c r="KQ306" s="447" t="n">
        <v>-9.22916154700002</v>
      </c>
      <c r="KR306" s="447" t="n">
        <v>6.45561513800004</v>
      </c>
      <c r="KS306" s="447" t="n">
        <v>-1.22346410800003</v>
      </c>
      <c r="KT306" s="447" t="n">
        <v>61.65818126</v>
      </c>
      <c r="KU306" s="447" t="n">
        <v>-94.665104053</v>
      </c>
      <c r="KV306" s="447" t="n">
        <v>109.24151368</v>
      </c>
      <c r="KW306" s="447" t="n">
        <v>28.035089407</v>
      </c>
      <c r="KX306" s="447" t="n">
        <v>28.145727495</v>
      </c>
      <c r="KY306" s="447" t="n">
        <v>8.11523337599998</v>
      </c>
      <c r="KZ306" s="447" t="n">
        <v>27.603330151</v>
      </c>
      <c r="LA306" s="447" t="n">
        <v>54.219904389</v>
      </c>
      <c r="LB306" s="447" t="n">
        <v>44.139310708</v>
      </c>
      <c r="LC306" s="447" t="n">
        <v>8.27785806399994</v>
      </c>
      <c r="LD306" s="447" t="n">
        <v>-61.1180254725</v>
      </c>
      <c r="LE306" s="447" t="n">
        <v>-14.886553728</v>
      </c>
      <c r="LF306" s="447" t="n">
        <v>108.8393967585</v>
      </c>
      <c r="LG306" s="447" t="n">
        <v>-210.134599623</v>
      </c>
      <c r="LH306" s="447" t="n">
        <v>18.059574244</v>
      </c>
      <c r="LI306" s="447" t="n">
        <v>-84.292830772</v>
      </c>
      <c r="LJ306" s="447" t="n">
        <v>57.650868955</v>
      </c>
      <c r="LK306" s="447" t="n">
        <v>66.327558105</v>
      </c>
      <c r="LL306" s="447" t="n">
        <v>-10.886243627</v>
      </c>
      <c r="LM306" s="447" t="n">
        <v>49.175288816</v>
      </c>
      <c r="LN306" s="447" t="n">
        <v>22.5284151849999</v>
      </c>
      <c r="LO306" s="447" t="n">
        <v>33.302084486</v>
      </c>
      <c r="LP306" s="447" t="n">
        <v>-79.085697238</v>
      </c>
      <c r="LQ306" s="447" t="n">
        <v>4.65156857633332</v>
      </c>
      <c r="LR306" s="447" t="n">
        <v>-14.9908077726666</v>
      </c>
      <c r="LS306" s="447" t="n">
        <v>-38.2512113430941</v>
      </c>
      <c r="LT306" s="447" t="n">
        <v>5.91200000000004</v>
      </c>
      <c r="LU306" s="447" t="n">
        <v>7.294749483</v>
      </c>
      <c r="LV306" s="447" t="n">
        <v>93.43</v>
      </c>
      <c r="LW306" s="447" t="n">
        <v>24.131735</v>
      </c>
      <c r="LX306" s="447" t="n">
        <v>24.667264669</v>
      </c>
      <c r="LY306" s="447" t="n">
        <v>85.0199999999999</v>
      </c>
      <c r="LZ306" s="443"/>
      <c r="MA306" s="443"/>
      <c r="MB306" s="443"/>
      <c r="MC306" s="443"/>
      <c r="MD306" s="51"/>
      <c r="ME306" s="51"/>
      <c r="MF306" s="51"/>
      <c r="MG306" s="447"/>
      <c r="MH306" s="447"/>
      <c r="MI306" s="447"/>
      <c r="MJ306" s="447"/>
      <c r="MK306" s="447"/>
      <c r="ML306" s="447"/>
      <c r="MM306" s="447"/>
      <c r="MN306" s="447"/>
      <c r="MO306" s="447"/>
      <c r="MP306" s="447"/>
      <c r="MQ306" s="447"/>
      <c r="MR306" s="447"/>
      <c r="MS306" s="447"/>
      <c r="MT306" s="447"/>
      <c r="MU306" s="447"/>
      <c r="MV306" s="447"/>
      <c r="MW306" s="447"/>
    </row>
    <row r="307" customFormat="false" ht="15" hidden="false" customHeight="false" outlineLevel="0" collapsed="false">
      <c r="A307" s="453" t="s">
        <v>885</v>
      </c>
      <c r="AX307" s="454" t="n">
        <f aca="false">+AX282+AX288-AX291+AX303+AX304</f>
        <v>1.31386041666667</v>
      </c>
      <c r="AY307" s="454" t="n">
        <f aca="false">+AY282+AY288-AY291+AY303+AY304</f>
        <v>1.31386041666667</v>
      </c>
      <c r="AZ307" s="454" t="n">
        <f aca="false">+AZ282+AZ288-AZ291+AZ303+AZ304</f>
        <v>1.31386041666667</v>
      </c>
      <c r="BA307" s="454" t="n">
        <f aca="false">+BA282+BA288-BA291+BA303+BA304</f>
        <v>1.31386041666667</v>
      </c>
      <c r="BB307" s="454" t="n">
        <f aca="false">+BB282+BB288-BB291+BB303+BB304</f>
        <v>1.31386041666667</v>
      </c>
      <c r="BC307" s="454" t="n">
        <f aca="false">+BC282+BC288-BC291+BC303+BC304</f>
        <v>1.31386041666667</v>
      </c>
      <c r="BD307" s="454" t="n">
        <f aca="false">+BD282+BD288-BD291+BD303+BD304</f>
        <v>1.31386041666667</v>
      </c>
      <c r="BE307" s="454" t="n">
        <f aca="false">+BE282+BE288-BE291+BE303+BE304</f>
        <v>1.31386041666667</v>
      </c>
      <c r="BF307" s="454" t="n">
        <f aca="false">+BF282+BF288-BF291+BF303+BF304</f>
        <v>1.31386041666667</v>
      </c>
      <c r="BG307" s="454" t="n">
        <f aca="false">+BG282+BG288-BG291+BG303+BG304</f>
        <v>1.31386041666667</v>
      </c>
      <c r="BH307" s="454" t="n">
        <f aca="false">+BH282+BH288-BH291+BH303+BH304</f>
        <v>1.31386041666667</v>
      </c>
      <c r="BI307" s="454" t="n">
        <f aca="false">+BI282+BI288-BI291+BI303+BI304</f>
        <v>1.31386041666667</v>
      </c>
      <c r="BJ307" s="454" t="n">
        <f aca="false">+BJ282+BJ288-BJ291+BJ303+BJ304</f>
        <v>1.2048</v>
      </c>
      <c r="BK307" s="454" t="n">
        <f aca="false">+BK282+BK288-BK291+BK303+BK304</f>
        <v>1.2048</v>
      </c>
      <c r="BL307" s="454" t="n">
        <f aca="false">+BL282+BL288-BL291+BL303+BL304</f>
        <v>1.2048</v>
      </c>
      <c r="BM307" s="454" t="n">
        <f aca="false">+BM282+BM288-BM291+BM303+BM304</f>
        <v>1.2048</v>
      </c>
      <c r="BN307" s="454" t="n">
        <f aca="false">+BN282+BN288-BN291+BN303+BN304</f>
        <v>1.2048</v>
      </c>
      <c r="BO307" s="454" t="n">
        <f aca="false">+BO282+BO288-BO291+BO303+BO304</f>
        <v>1.2048</v>
      </c>
      <c r="BP307" s="454" t="n">
        <f aca="false">+BP282+BP288-BP291+BP303+BP304</f>
        <v>1.2048</v>
      </c>
      <c r="BQ307" s="454" t="n">
        <f aca="false">+BQ282+BQ288-BQ291+BQ303+BQ304</f>
        <v>1.2048</v>
      </c>
      <c r="BR307" s="454" t="n">
        <f aca="false">+BR282+BR288-BR291+BR303+BR304</f>
        <v>1.2048</v>
      </c>
      <c r="BS307" s="454" t="n">
        <f aca="false">+BS282+BS288-BS291+BS303+BS304</f>
        <v>1.2048</v>
      </c>
      <c r="BT307" s="454" t="n">
        <f aca="false">+BT282+BT288-BT291+BT303+BT304</f>
        <v>1.2048</v>
      </c>
      <c r="BU307" s="454" t="n">
        <f aca="false">+BU282+BU288-BU291+BU303+BU304</f>
        <v>1.2048</v>
      </c>
      <c r="BV307" s="454" t="n">
        <f aca="false">+BV282+BV288-BV291+BV303+BV304</f>
        <v>1.45760208333333</v>
      </c>
      <c r="BW307" s="454" t="n">
        <f aca="false">+BW282+BW288-BW291+BW303+BW304</f>
        <v>1.45760208333333</v>
      </c>
      <c r="BX307" s="454" t="n">
        <f aca="false">+BX282+BX288-BX291+BX303+BX304</f>
        <v>1.45760208333333</v>
      </c>
      <c r="BY307" s="454" t="n">
        <f aca="false">+BY282+BY288-BY291+BY303+BY304</f>
        <v>1.45760208333333</v>
      </c>
      <c r="BZ307" s="454" t="n">
        <f aca="false">+BZ282+BZ288-BZ291+BZ303+BZ304</f>
        <v>1.45760208333333</v>
      </c>
      <c r="CA307" s="454" t="n">
        <f aca="false">+CA282+CA288-CA291+CA303+CA304</f>
        <v>1.45760208333333</v>
      </c>
      <c r="CB307" s="454" t="n">
        <f aca="false">+CB282+CB288-CB291+CB303+CB304</f>
        <v>1.45760208333333</v>
      </c>
      <c r="CC307" s="454" t="n">
        <f aca="false">+CC282+CC288-CC291+CC303+CC304</f>
        <v>1.45760208333333</v>
      </c>
      <c r="CD307" s="454" t="n">
        <f aca="false">+CD282+CD288-CD291+CD303+CD304</f>
        <v>1.45760208333333</v>
      </c>
      <c r="CE307" s="454" t="n">
        <f aca="false">+CE282+CE288-CE291+CE303+CE304</f>
        <v>1.45760208333333</v>
      </c>
      <c r="CF307" s="454" t="n">
        <f aca="false">+CF282+CF288-CF291+CF303+CF304</f>
        <v>1.45760208333333</v>
      </c>
      <c r="CG307" s="454" t="n">
        <f aca="false">+CG282+CG288-CG291+CG303+CG304</f>
        <v>1.45760208333333</v>
      </c>
      <c r="CH307" s="454" t="n">
        <f aca="false">+CH282+CH288-CH291+CH303+CH304</f>
        <v>0.800606250000001</v>
      </c>
      <c r="CI307" s="454" t="n">
        <f aca="false">+CI282+CI288-CI291+CI303+CI304</f>
        <v>0.800606250000001</v>
      </c>
      <c r="CJ307" s="454" t="n">
        <f aca="false">+CJ282+CJ288-CJ291+CJ303+CJ304</f>
        <v>0.800606250000001</v>
      </c>
      <c r="CK307" s="454" t="n">
        <f aca="false">+CK282+CK288-CK291+CK303+CK304</f>
        <v>0.800606250000001</v>
      </c>
      <c r="CL307" s="454" t="n">
        <f aca="false">+CL282+CL288-CL291+CL303+CL304</f>
        <v>0.800606250000001</v>
      </c>
      <c r="CM307" s="454" t="n">
        <f aca="false">+CM282+CM288-CM291+CM303+CM304</f>
        <v>0.800606250000001</v>
      </c>
      <c r="CN307" s="454" t="n">
        <f aca="false">+CN282+CN288-CN291+CN303+CN304</f>
        <v>0.800606250000001</v>
      </c>
      <c r="CO307" s="454" t="n">
        <f aca="false">+CO282+CO288-CO291+CO303+CO304</f>
        <v>0.800606250000001</v>
      </c>
      <c r="CP307" s="454" t="n">
        <f aca="false">+CP282+CP288-CP291+CP303+CP304</f>
        <v>0.800606250000001</v>
      </c>
      <c r="CQ307" s="454" t="n">
        <f aca="false">+CQ282+CQ288-CQ291+CQ303+CQ304</f>
        <v>0.800606250000001</v>
      </c>
      <c r="CR307" s="454" t="n">
        <f aca="false">+CR282+CR288-CR291+CR303+CR304</f>
        <v>0.800606250000001</v>
      </c>
      <c r="CS307" s="454" t="n">
        <f aca="false">+CS282+CS288-CS291+CS303+CS304</f>
        <v>0.800606250000001</v>
      </c>
      <c r="CT307" s="454" t="n">
        <f aca="false">+CT282+CT288-CT291+CT303+CT304</f>
        <v>0.515429166666666</v>
      </c>
      <c r="CU307" s="454" t="n">
        <f aca="false">+CU282+CU288-CU291+CU303+CU304</f>
        <v>0.515429166666666</v>
      </c>
      <c r="CV307" s="454" t="n">
        <f aca="false">+CV282+CV288-CV291+CV303+CV304</f>
        <v>0.515429166666666</v>
      </c>
      <c r="CW307" s="454" t="n">
        <f aca="false">+CW282+CW288-CW291+CW303+CW304</f>
        <v>0.515429166666666</v>
      </c>
      <c r="CX307" s="454" t="n">
        <f aca="false">+CX282+CX288-CX291+CX303+CX304</f>
        <v>0.515429166666666</v>
      </c>
      <c r="CY307" s="454" t="n">
        <f aca="false">+CY282+CY288-CY291+CY303+CY304</f>
        <v>0.515429166666666</v>
      </c>
      <c r="CZ307" s="454" t="n">
        <f aca="false">+CZ282+CZ288-CZ291+CZ303+CZ304</f>
        <v>0.515429166666666</v>
      </c>
      <c r="DA307" s="454" t="n">
        <f aca="false">+DA282+DA288-DA291+DA303+DA304</f>
        <v>0.515429166666666</v>
      </c>
      <c r="DB307" s="454" t="n">
        <f aca="false">+DB282+DB288-DB291+DB303+DB304</f>
        <v>0.515429166666666</v>
      </c>
      <c r="DC307" s="454" t="n">
        <f aca="false">+DC282+DC288-DC291+DC303+DC304</f>
        <v>0.515429166666666</v>
      </c>
      <c r="DD307" s="454" t="n">
        <f aca="false">+DD282+DD288-DD291+DD303+DD304</f>
        <v>0.515429166666666</v>
      </c>
      <c r="DE307" s="454" t="n">
        <f aca="false">+DE282+DE288-DE291+DE303+DE304</f>
        <v>0.515429166666666</v>
      </c>
      <c r="DF307" s="454" t="n">
        <f aca="false">+DF282+DF288-DF291+DF303+DF304</f>
        <v>0.476519321666665</v>
      </c>
      <c r="DG307" s="454" t="n">
        <f aca="false">+DG282+DG288-DG291+DG303+DG304</f>
        <v>0.476519321666665</v>
      </c>
      <c r="DH307" s="454" t="n">
        <f aca="false">+DH282+DH288-DH291+DH303+DH304</f>
        <v>0.476519321666665</v>
      </c>
      <c r="DI307" s="454" t="n">
        <f aca="false">+DI282+DI288-DI291+DI303+DI304</f>
        <v>0.476519321666665</v>
      </c>
      <c r="DJ307" s="454" t="n">
        <f aca="false">+DJ282+DJ288-DJ291+DJ303+DJ304</f>
        <v>0.476519321666665</v>
      </c>
      <c r="DK307" s="454" t="n">
        <f aca="false">+DK282+DK288-DK291+DK303+DK304</f>
        <v>0.476519321666665</v>
      </c>
      <c r="DL307" s="454" t="n">
        <f aca="false">+DL282+DL288-DL291+DL303+DL304</f>
        <v>0.476519321666665</v>
      </c>
      <c r="DM307" s="454" t="n">
        <f aca="false">+DM282+DM288-DM291+DM303+DM304</f>
        <v>0.476519321666665</v>
      </c>
      <c r="DN307" s="454" t="n">
        <f aca="false">+DN282+DN288-DN291+DN303+DN304</f>
        <v>0.476519321666665</v>
      </c>
      <c r="DO307" s="454" t="n">
        <f aca="false">+DO282+DO288-DO291+DO303+DO304</f>
        <v>0.476519321666665</v>
      </c>
      <c r="DP307" s="454" t="n">
        <f aca="false">+DP282+DP288-DP291+DP303+DP304</f>
        <v>0.476519321666665</v>
      </c>
      <c r="DQ307" s="454" t="n">
        <f aca="false">+DQ282+DQ288-DQ291+DQ303+DQ304</f>
        <v>0.476519321666665</v>
      </c>
      <c r="DR307" s="454" t="n">
        <f aca="false">+DR282+DR288-DR291+DR303+DR304</f>
        <v>-0.0990571899999986</v>
      </c>
      <c r="DS307" s="454" t="n">
        <f aca="false">+DS282+DS288-DS291+DS303+DS304</f>
        <v>-0.0990571899999986</v>
      </c>
      <c r="DT307" s="454" t="n">
        <f aca="false">+DT282+DT288-DT291+DT303+DT304</f>
        <v>-0.0990571899999986</v>
      </c>
      <c r="DU307" s="454" t="n">
        <f aca="false">+DU282+DU288-DU291+DU303+DU304</f>
        <v>-0.0990571899999986</v>
      </c>
      <c r="DV307" s="454" t="n">
        <f aca="false">+DV282+DV288-DV291+DV303+DV304</f>
        <v>-0.0990571899999986</v>
      </c>
      <c r="DW307" s="454" t="n">
        <f aca="false">+DW282+DW288-DW291+DW303+DW304</f>
        <v>-0.0990571899999986</v>
      </c>
      <c r="DX307" s="454" t="n">
        <f aca="false">+DX282+DX288-DX291+DX303+DX304</f>
        <v>-0.0990571899999986</v>
      </c>
      <c r="DY307" s="454" t="n">
        <f aca="false">+DY282+DY288-DY291+DY303+DY304</f>
        <v>-0.0990571899999986</v>
      </c>
      <c r="DZ307" s="454" t="n">
        <f aca="false">+DZ282+DZ288-DZ291+DZ303+DZ304</f>
        <v>-0.0990571899999986</v>
      </c>
      <c r="EA307" s="454" t="n">
        <f aca="false">+EA282+EA288-EA291+EA303+EA304</f>
        <v>-0.0990571899999986</v>
      </c>
      <c r="EB307" s="454" t="n">
        <f aca="false">+EB282+EB288-EB291+EB303+EB304</f>
        <v>-0.0990571899999986</v>
      </c>
      <c r="EC307" s="454" t="n">
        <f aca="false">+EC282+EC288-EC291+EC303+EC304</f>
        <v>-0.0990571899999986</v>
      </c>
      <c r="ED307" s="454" t="n">
        <f aca="false">+ED282+ED288-ED291+ED303+ED304</f>
        <v>0.132992238333334</v>
      </c>
      <c r="EE307" s="454" t="n">
        <f aca="false">+EE282+EE288-EE291+EE303+EE304</f>
        <v>0.132992238333334</v>
      </c>
      <c r="EF307" s="454" t="n">
        <f aca="false">+EF282+EF288-EF291+EF303+EF304</f>
        <v>0.132992238333334</v>
      </c>
      <c r="EG307" s="454" t="n">
        <f aca="false">+EG282+EG288-EG291+EG303+EG304</f>
        <v>0.132992238333334</v>
      </c>
      <c r="EH307" s="454" t="n">
        <f aca="false">+EH282+EH288-EH291+EH303+EH304</f>
        <v>0.132992238333334</v>
      </c>
      <c r="EI307" s="454" t="n">
        <f aca="false">+EI282+EI288-EI291+EI303+EI304</f>
        <v>0.132992238333334</v>
      </c>
      <c r="EJ307" s="454" t="n">
        <f aca="false">+EJ282+EJ288-EJ291+EJ303+EJ304</f>
        <v>0.132992238333334</v>
      </c>
      <c r="EK307" s="454" t="n">
        <f aca="false">+EK282+EK288-EK291+EK303+EK304</f>
        <v>0.132992238333334</v>
      </c>
      <c r="EL307" s="454" t="n">
        <f aca="false">+EL282+EL288-EL291+EL303+EL304</f>
        <v>0.132992238333334</v>
      </c>
      <c r="EM307" s="454" t="n">
        <f aca="false">+EM282+EM288-EM291+EM303+EM304</f>
        <v>0.132992238333334</v>
      </c>
      <c r="EN307" s="454" t="n">
        <f aca="false">+EN282+EN288-EN291+EN303+EN304</f>
        <v>0.132992238333334</v>
      </c>
      <c r="EO307" s="454" t="n">
        <f aca="false">+EO282+EO288-EO291+EO303+EO304</f>
        <v>0.132992238333334</v>
      </c>
      <c r="EP307" s="454" t="s">
        <v>886</v>
      </c>
      <c r="EQ307" s="454"/>
      <c r="ER307" s="454"/>
      <c r="ES307" s="454"/>
      <c r="ET307" s="454"/>
      <c r="EU307" s="454"/>
      <c r="EV307" s="454"/>
      <c r="EW307" s="454"/>
      <c r="EX307" s="454"/>
      <c r="EY307" s="454"/>
      <c r="EZ307" s="454"/>
      <c r="FA307" s="454"/>
      <c r="FB307" s="454"/>
      <c r="FC307" s="454"/>
      <c r="FD307" s="454"/>
      <c r="FE307" s="454"/>
      <c r="FF307" s="454"/>
      <c r="FG307" s="454"/>
      <c r="FH307" s="454" t="n">
        <v>0</v>
      </c>
      <c r="FI307" s="454" t="n">
        <v>0</v>
      </c>
      <c r="FJ307" s="454" t="n">
        <v>0</v>
      </c>
      <c r="FK307" s="454" t="n">
        <v>0</v>
      </c>
      <c r="FL307" s="454" t="n">
        <v>0</v>
      </c>
      <c r="FM307" s="454" t="n">
        <v>0</v>
      </c>
      <c r="FN307" s="454" t="n">
        <v>0</v>
      </c>
      <c r="FO307" s="454" t="n">
        <v>0</v>
      </c>
      <c r="FP307" s="454" t="n">
        <v>0</v>
      </c>
      <c r="FQ307" s="454" t="n">
        <v>10.1284841247608</v>
      </c>
      <c r="FR307" s="454" t="n">
        <v>35.3048241744748</v>
      </c>
      <c r="FS307" s="454" t="n">
        <v>22.485862421</v>
      </c>
      <c r="FT307" s="454" t="n">
        <v>0</v>
      </c>
      <c r="FU307" s="454" t="n">
        <v>0</v>
      </c>
      <c r="FV307" s="454" t="n">
        <v>0</v>
      </c>
      <c r="FW307" s="454" t="n">
        <v>0</v>
      </c>
      <c r="FX307" s="454" t="n">
        <v>0</v>
      </c>
      <c r="FY307" s="454" t="n">
        <f aca="false">+FY282+FY288-FY291+FY303+FY304</f>
        <v>9.0563</v>
      </c>
      <c r="FZ307" s="454" t="n">
        <f aca="false">+FZ282+FZ288-FZ291+FZ303+FZ304</f>
        <v>-21.63886</v>
      </c>
      <c r="GA307" s="454" t="n">
        <f aca="false">+GA282+GA288-GA291+GA303+GA304</f>
        <v>-2.70732</v>
      </c>
      <c r="GB307" s="454" t="n">
        <f aca="false">+GB282+GB288-GB291+GB303+GB304</f>
        <v>6.55692000000001</v>
      </c>
      <c r="GC307" s="454" t="n">
        <f aca="false">+GC282+GC288-GC291+GC303+GC304</f>
        <v>-7.60638</v>
      </c>
      <c r="GD307" s="454" t="n">
        <f aca="false">+GD282+GD288-GD291+GD303+GD304</f>
        <v>-17.79206</v>
      </c>
      <c r="GE307" s="454" t="n">
        <f aca="false">+GE282+GE288-GE291+GE303+GE304</f>
        <v>49.27622</v>
      </c>
      <c r="GF307" s="454" t="n">
        <f aca="false">+GF282+GF288-GF291+GF303+GF304</f>
        <v>-5.9402</v>
      </c>
      <c r="GG307" s="454" t="n">
        <f aca="false">+GG282+GG288-GG291+GG303+GG304</f>
        <v>0.788199999999996</v>
      </c>
      <c r="GH307" s="454" t="n">
        <f aca="false">+GH282+GH288-GH291+GH303+GH304</f>
        <v>-0.174799999999998</v>
      </c>
      <c r="GI307" s="454" t="n">
        <f aca="false">+GI282+GI288-GI291+GI303+GI304</f>
        <v>15.1335</v>
      </c>
      <c r="GJ307" s="454" t="n">
        <f aca="false">+GJ282+GJ288-GJ291+GJ303+GJ304</f>
        <v>-5.4844</v>
      </c>
      <c r="GK307" s="454" t="n">
        <f aca="false">+GK282+GK288-GK291+GK303+GK304</f>
        <v>2.8403</v>
      </c>
      <c r="GL307" s="454" t="n">
        <f aca="false">+GL282+GL288-GL291+GL303+GL304</f>
        <v>-27.0454</v>
      </c>
      <c r="GM307" s="454" t="n">
        <f aca="false">+GM282+GM288-GM291+GM303+GM304</f>
        <v>-0.254850000000001</v>
      </c>
      <c r="GN307" s="454" t="n">
        <f aca="false">+GN282+GN288-GN291+GN303+GN304</f>
        <v>2.41205</v>
      </c>
      <c r="GO307" s="454" t="n">
        <f aca="false">+GO282+GO288-GO291+GO303+GO304</f>
        <v>-16.93935</v>
      </c>
      <c r="GP307" s="454" t="n">
        <f aca="false">+GP282+GP288-GP291+GP303+GP304</f>
        <v>-0.307960000000001</v>
      </c>
      <c r="GQ307" s="454" t="n">
        <f aca="false">+GQ282+GQ288-GQ291+GQ303+GQ304</f>
        <v>46.8253</v>
      </c>
      <c r="GR307" s="454" t="n">
        <f aca="false">+GR282+GR288-GR291+GR303+GR304</f>
        <v>2.1658</v>
      </c>
      <c r="GS307" s="454" t="n">
        <f aca="false">+GS282+GS288-GS291+GS303+GS304</f>
        <v>-41.469</v>
      </c>
      <c r="GT307" s="454" t="n">
        <f aca="false">+GT282+GT288-GT291+GT303+GT304</f>
        <v>29.6478</v>
      </c>
      <c r="GU307" s="454" t="n">
        <f aca="false">+GU282+GU288-GU291+GU303+GU304</f>
        <v>-31.7847</v>
      </c>
      <c r="GV307" s="454" t="n">
        <f aca="false">+GV282+GV288-GV291+GV303+GV304</f>
        <v>14.7141</v>
      </c>
      <c r="GW307" s="454" t="n">
        <f aca="false">+GW282+GW288-GW291+GW303+GW304</f>
        <v>34.6245</v>
      </c>
      <c r="GX307" s="454" t="n">
        <f aca="false">+GX282+GX288-GX291+GX303+GX304</f>
        <v>-22.7043</v>
      </c>
      <c r="GY307" s="454" t="n">
        <f aca="false">+GY282+GY288-GY291+GY303+GY304</f>
        <v>5.39374</v>
      </c>
      <c r="GZ307" s="454" t="n">
        <f aca="false">+GZ282+GZ288-GZ291+GZ303+GZ304</f>
        <v>19.66197</v>
      </c>
      <c r="HA307" s="454" t="n">
        <f aca="false">+HA282+HA288-HA291+HA303+HA304</f>
        <v>-36.0312</v>
      </c>
      <c r="HB307" s="454" t="n">
        <f aca="false">+HB282+HB288-HB291+HB303+HB304</f>
        <v>-16.4422</v>
      </c>
      <c r="HC307" s="454" t="n">
        <f aca="false">+HC282+HC288-HC291+HC303+HC304</f>
        <v>55.9161</v>
      </c>
      <c r="HD307" s="454" t="n">
        <f aca="false">+HD282+HD288-HD291+HD303+HD304</f>
        <v>-35.2239</v>
      </c>
      <c r="HE307" s="454" t="n">
        <f aca="false">+HE282+HE288-HE291+HE303+HE304</f>
        <v>3.8731</v>
      </c>
      <c r="HF307" s="454" t="n">
        <f aca="false">+HF282+HF288-HF291+HF303+HF304</f>
        <v>17.4802</v>
      </c>
      <c r="HG307" s="454" t="n">
        <f aca="false">+HG282+HG288-HG291+HG303+HG304</f>
        <v>0</v>
      </c>
      <c r="HH307" s="454" t="n">
        <f aca="false">+HH282+HH288-HH291+HH303+HH304</f>
        <v>0</v>
      </c>
      <c r="HI307" s="454" t="n">
        <f aca="false">+HI282+HI288-HI291+HI303+HI304</f>
        <v>0</v>
      </c>
      <c r="HJ307" s="454" t="n">
        <f aca="false">+HJ282+HJ288-HJ291+HJ303+HJ304</f>
        <v>0</v>
      </c>
      <c r="HK307" s="454" t="n">
        <f aca="false">+HK282+HK288-HK291+HK303+HK304</f>
        <v>0</v>
      </c>
      <c r="HL307" s="454" t="n">
        <f aca="false">+HL282+HL288-HL291+HL303+HL304</f>
        <v>0</v>
      </c>
      <c r="HM307" s="454" t="n">
        <f aca="false">+HM282+HM288-HM291+HM303+HM304</f>
        <v>0</v>
      </c>
      <c r="HN307" s="454" t="n">
        <f aca="false">+HN282+HN288-HN291+HN303+HN304</f>
        <v>0</v>
      </c>
      <c r="HO307" s="454" t="n">
        <f aca="false">+HO282+HO288-HO291+HO303+HO304</f>
        <v>0</v>
      </c>
      <c r="HP307" s="454" t="n">
        <f aca="false">+HP282+HP288-HP291+HP303+HP304</f>
        <v>-25.459926415</v>
      </c>
      <c r="HQ307" s="454" t="n">
        <f aca="false">+HQ282+HQ288-HQ291+HQ303+HQ304</f>
        <v>2.19164583000001</v>
      </c>
      <c r="HR307" s="454" t="n">
        <f aca="false">+HR282+HR288-HR291+HR303+HR304</f>
        <v>-0.860499759999996</v>
      </c>
      <c r="HS307" s="454" t="n">
        <f aca="false">+HS282+HS288-HS291+HS303+HS304</f>
        <v>-15.230367965</v>
      </c>
      <c r="HT307" s="454" t="n">
        <f aca="false">+HT282+HT288-HT291+HT303+HT304</f>
        <v>2.490232345</v>
      </c>
      <c r="HU307" s="454" t="n">
        <f aca="false">+HU282+HU288-HU291+HU303+HU304</f>
        <v>44.462359226</v>
      </c>
      <c r="HV307" s="454" t="n">
        <f aca="false">+HV282+HV288-HV291+HV303+HV304</f>
        <v>-33.882002668</v>
      </c>
      <c r="HW307" s="454" t="n">
        <f aca="false">+HW282+HW288-HW291+HW303+HW304</f>
        <v>-1.586457331</v>
      </c>
      <c r="HX307" s="454" t="n">
        <f aca="false">+HX282+HX288-HX291+HX303+HX304</f>
        <v>2.278827641</v>
      </c>
      <c r="HY307" s="454" t="n">
        <f aca="false">+HY282+HY288-HY291+HY303+HY304</f>
        <v>-21.917290954</v>
      </c>
      <c r="HZ307" s="454" t="n">
        <f aca="false">+HZ282+HZ288-HZ291+HZ303+HZ304</f>
        <v>-15.121927162</v>
      </c>
      <c r="IA307" s="454" t="n">
        <f aca="false">+IA282+IA288-IA291+IA303+IA304</f>
        <v>77.886949827</v>
      </c>
      <c r="IB307" s="454" t="n">
        <f aca="false">+IB282+IB288-IB291+IB303+IB304</f>
        <v>-43.993544946</v>
      </c>
      <c r="IC307" s="454" t="n">
        <f aca="false">+IC282+IC288-IC291+IC303+IC304</f>
        <v>-7.500196878</v>
      </c>
      <c r="ID307" s="454" t="n">
        <f aca="false">+ID282+ID288-ID291+ID303+ID304</f>
        <v>8.16485601</v>
      </c>
      <c r="IE307" s="454" t="n">
        <f aca="false">+IE282+IE288-IE291+IE303+IE304</f>
        <v>-7.755677184</v>
      </c>
      <c r="IF307" s="454" t="n">
        <f aca="false">+IF282+IF288-IF291+IF303+IF304</f>
        <v>-13.614128801</v>
      </c>
      <c r="IG307" s="454" t="n">
        <f aca="false">+IG282+IG288-IG291+IG303+IG304</f>
        <v>15.375084402</v>
      </c>
      <c r="IH307" s="454" t="n">
        <f aca="false">+IH282+IH288-IH291+IH303+IH304</f>
        <v>-9.557897314</v>
      </c>
      <c r="II307" s="454" t="n">
        <f aca="false">+II282+II288-II291+II303+II304</f>
        <v>-18.724819482</v>
      </c>
      <c r="IJ307" s="454" t="n">
        <f aca="false">+IJ282+IJ288-IJ291+IJ303+IJ304</f>
        <v>5.005492621</v>
      </c>
      <c r="IK307" s="454" t="n">
        <f aca="false">+IK282+IK288-IK291+IK303+IK304</f>
        <v>-34.482325734</v>
      </c>
      <c r="IL307" s="454" t="n">
        <f aca="false">+IL282+IL288-IL291+IL303+IL304</f>
        <v>-0.974939656999993</v>
      </c>
      <c r="IM307" s="454" t="n">
        <f aca="false">+IM282+IM288-IM291+IM303+IM304</f>
        <v>84.906245958</v>
      </c>
      <c r="IN307" s="454" t="n">
        <f aca="false">+IN282+IN288-IN291+IN303+IN304</f>
        <v>-45.051045941</v>
      </c>
      <c r="IO307" s="454" t="n">
        <f aca="false">+IO282+IO288-IO291+IO303+IO304</f>
        <v>-2.452203074</v>
      </c>
      <c r="IP307" s="454" t="n">
        <f aca="false">+IP282+IP288-IP291+IP303+IP304</f>
        <v>11.525068236</v>
      </c>
      <c r="IQ307" s="454" t="n">
        <f aca="false">+IQ282+IQ288-IQ291+IQ303+IQ304</f>
        <v>-24.155134146</v>
      </c>
      <c r="IR307" s="454" t="n">
        <f aca="false">+IR282+IR288-IR291+IR303+IR304</f>
        <v>-4.76924019</v>
      </c>
      <c r="IS307" s="454" t="n">
        <f aca="false">+IS282+IS288-IS291+IS303+IS304</f>
        <v>50.08188914</v>
      </c>
      <c r="IT307" s="454" t="n">
        <f aca="false">+IT282+IT288-IT291+IT303+IT304</f>
        <v>-39.043449919</v>
      </c>
      <c r="IU307" s="454" t="n">
        <f aca="false">+IU282+IU288-IU291+IU303+IU304</f>
        <v>12.661360148</v>
      </c>
      <c r="IV307" s="454" t="n">
        <f aca="false">+IV282+IV288-IV291+IV303+IV304</f>
        <v>-2.568652175</v>
      </c>
      <c r="IW307" s="454" t="n">
        <f aca="false">+IW282+IW288-IW291+IW303+IW304</f>
        <v>-8.148213759</v>
      </c>
      <c r="IX307" s="454" t="n">
        <f aca="false">+IX282+IX288-IX291+IX303+IX304</f>
        <v>-27.100130162</v>
      </c>
      <c r="IY307" s="454" t="n">
        <f aca="false">+IY282+IY288-IY291+IY303+IY304</f>
        <v>106.637777396</v>
      </c>
      <c r="IZ307" s="454" t="n">
        <f aca="false">+IZ282+IZ288-IZ291+IZ303+IZ304</f>
        <v>-51.0792450521231</v>
      </c>
      <c r="JA307" s="454" t="n">
        <f aca="false">+JA282+JA288-JA291+JA303+JA304</f>
        <v>-33.9832565970947</v>
      </c>
      <c r="JB307" s="454" t="n">
        <f aca="false">+JB282+JB288-JB291+JB303+JB304</f>
        <v>5.77740921381212</v>
      </c>
      <c r="JC307" s="454" t="n">
        <f aca="false">+JC282+JC288-JC291+JC303+JC304</f>
        <v>-24.4905053295256</v>
      </c>
      <c r="JD307" s="454" t="n">
        <f aca="false">+JD282+JD288-JD291+JD303+JD304</f>
        <v>-1.38398699188239</v>
      </c>
      <c r="JE307" s="454" t="n">
        <f aca="false">+JE282+JE288-JE291+JE303+JE304</f>
        <v>110.503360884765</v>
      </c>
      <c r="JF307" s="454" t="n">
        <f aca="false">+JF282+JF288-JF291+JF303+JF304</f>
        <v>-80.9842385032561</v>
      </c>
      <c r="JG307" s="454" t="n">
        <f aca="false">+JG282+JG288-JG291+JG303+JG304</f>
        <v>26.8188582827469</v>
      </c>
      <c r="JH307" s="454" t="n">
        <f aca="false">+JH282+JH288-JH291+JH303+JH304</f>
        <v>63.3295351952983</v>
      </c>
      <c r="JI307" s="454" t="n">
        <f aca="false">+JI282+JI288-JI291+JI303+JI304</f>
        <v>-96.2924144627511</v>
      </c>
      <c r="JJ307" s="454" t="n">
        <f aca="false">+JJ282+JJ288-JJ291+JJ303+JJ304</f>
        <v>6.02704155807231</v>
      </c>
      <c r="JK307" s="454" t="n">
        <f aca="false">+JK282+JK288-JK291+JK303+JK304</f>
        <v>116.450606604396</v>
      </c>
      <c r="JL307" s="454" t="n">
        <f aca="false">+JL282+JL288-JL291+JL303+JL304</f>
        <v>-40.8354896494771</v>
      </c>
      <c r="JM307" s="454" t="n">
        <f aca="false">+JM282+JM288-JM291+JM303+JM304</f>
        <v>-19.6616110054785</v>
      </c>
      <c r="JN307" s="454" t="n">
        <f aca="false">+JN282+JN288-JN291+JN303+JN304</f>
        <v>-42.5274589882253</v>
      </c>
      <c r="JO307" s="454" t="n">
        <f aca="false">+JO282+JO288-JO291+JO303+JO304</f>
        <v>-57.2856788064948</v>
      </c>
      <c r="JP307" s="454" t="n">
        <f aca="false">+JP282+JP288-JP291+JP303+JP304</f>
        <v>70.4192360117081</v>
      </c>
      <c r="JQ307" s="454" t="n">
        <f aca="false">+JQ282+JQ288-JQ291+JQ303+JQ304</f>
        <v>-16.0326869172837</v>
      </c>
      <c r="JR307" s="454" t="n">
        <f aca="false">+JR282+JR288-JR291+JR303+JR304</f>
        <v>74.2067157877201</v>
      </c>
      <c r="JS307" s="454" t="n">
        <f aca="false">+JS282+JS288-JS291+JS303+JS304</f>
        <v>-23.2802086489719</v>
      </c>
      <c r="JT307" s="454" t="n">
        <f aca="false">+JT282+JT288-JT291+JT303+JT304</f>
        <v>2.23556753909331</v>
      </c>
      <c r="JU307" s="454" t="n">
        <f aca="false">+JU282+JU288-JU291+JU303+JU304</f>
        <v>12.339167329222</v>
      </c>
      <c r="JV307" s="454" t="n">
        <f aca="false">+JV282+JV288-JV291+JV303+JV304</f>
        <v>9.34539610132562</v>
      </c>
      <c r="JW307" s="454" t="n">
        <f aca="false">+JW282+JW288-JW291+JW303+JW304</f>
        <v>118.86209488892</v>
      </c>
      <c r="JX307" s="454" t="n">
        <f aca="false">+JX282+JX288-JX291+JX303+JX304</f>
        <v>-36.0847203615426</v>
      </c>
      <c r="JY307" s="454" t="n">
        <f aca="false">+JY282+JY288-JY291+JY303+JY304</f>
        <v>-21.5424304420781</v>
      </c>
      <c r="JZ307" s="454" t="n">
        <f aca="false">+JZ282+JZ288-JZ291+JZ303+JZ304</f>
        <v>3.69659597803998</v>
      </c>
      <c r="KA307" s="454" t="n">
        <f aca="false">+KA282+KA288-KA291+KA303+KA304</f>
        <v>-19.7199045308666</v>
      </c>
      <c r="KB307" s="454" t="n">
        <f aca="false">+KB282+KB288-KB291+KB303+KB304</f>
        <v>-65.6180040749093</v>
      </c>
      <c r="KC307" s="454" t="n">
        <f aca="false">+KC282+KC288-KC291+KC303+KC304</f>
        <v>66.7384786509273</v>
      </c>
      <c r="KD307" s="454" t="n">
        <f aca="false">+KD282+KD288-KD291+KD303+KD304</f>
        <v>18.164013377359</v>
      </c>
      <c r="KE307" s="454" t="n">
        <f aca="false">+KE282+KE288-KE291+KE303+KE304</f>
        <v>32.6343802682348</v>
      </c>
      <c r="KF307" s="454" t="n">
        <f aca="false">+KF282+KF288-KF291+KF303+KF304</f>
        <v>-12.7660950859868</v>
      </c>
      <c r="KG307" s="454" t="n">
        <f aca="false">+KG282+KG288-KG291+KG303+KG304</f>
        <v>-55.1379212330341</v>
      </c>
      <c r="KH307" s="454" t="n">
        <f aca="false">+KH282+KH288-KH291+KH303+KH304</f>
        <v>-69.4124597060027</v>
      </c>
      <c r="KI307" s="455" t="n">
        <f aca="false">+KI282+KI288-KI291+KI303+KI304</f>
        <v>114.767511260167</v>
      </c>
      <c r="KJ307" s="456" t="n">
        <f aca="false">+KJ282+KJ288-KJ291+KJ303+KJ304</f>
        <v>-25.8321069261818</v>
      </c>
      <c r="KK307" s="456" t="n">
        <f aca="false">+KK282+KK288-KK291+KK303+KK304</f>
        <v>-42.8450152363875</v>
      </c>
      <c r="KL307" s="456" t="n">
        <f aca="false">+KL282+KL288-KL291+KL303+KL304</f>
        <v>40.0669700020696</v>
      </c>
      <c r="KM307" s="456" t="n">
        <f aca="false">+KM282+KM288-KM291+KM303+KM304</f>
        <v>-15.1117307986281</v>
      </c>
      <c r="KN307" s="456" t="n">
        <f aca="false">+KN282+KN288-KN291+KN303+KN304</f>
        <v>12.7852788898653</v>
      </c>
      <c r="KO307" s="456" t="n">
        <f aca="false">+KO282+KO288-KO291+KO303+KO304</f>
        <v>13.9880590235957</v>
      </c>
      <c r="KP307" s="456" t="n">
        <f aca="false">+KP282+KP288-KP291+KP303+KP304</f>
        <v>-1.2854610077525</v>
      </c>
      <c r="KQ307" s="456" t="n">
        <f aca="false">+KQ282+KQ288-KQ291+KQ303+KQ304</f>
        <v>-2.99440997485627</v>
      </c>
      <c r="KR307" s="456" t="n">
        <f aca="false">+KR282+KR288-KR291+KR303+KR304</f>
        <v>-25.6010507847791</v>
      </c>
      <c r="KS307" s="456" t="n">
        <f aca="false">+KS282+KS288-KS291+KS303+KS304</f>
        <v>-8.23874973402056</v>
      </c>
      <c r="KT307" s="456" t="n">
        <f aca="false">+KT282+KT288-KT291+KT303+KT304</f>
        <v>-31.5645100859611</v>
      </c>
      <c r="KU307" s="456" t="n">
        <f aca="false">+KU282+KU288-KU291+KU303+KU304</f>
        <v>84.1659695038012</v>
      </c>
      <c r="KV307" s="456" t="n">
        <f aca="false">+KV282+KV288-KV291+KV303+KV304</f>
        <v>-118.10314110321</v>
      </c>
      <c r="KW307" s="456" t="n">
        <f aca="false">+KW282+KW288-KW291+KW303+KW304</f>
        <v>-31.3643784830037</v>
      </c>
      <c r="KX307" s="456" t="n">
        <f aca="false">+KX282+KX288-KX291+KX303+KX304</f>
        <v>15.5265194342463</v>
      </c>
      <c r="KY307" s="456" t="n">
        <f aca="false">+KY282+KY288-KY291+KY303+KY304</f>
        <v>37.3054280538257</v>
      </c>
      <c r="KZ307" s="456" t="n">
        <f aca="false">+KZ282+KZ288-KZ291+KZ303+KZ304</f>
        <v>9.53145093516932</v>
      </c>
      <c r="LA307" s="456" t="n">
        <f aca="false">+LA282+LA288-LA291+LA303+LA304</f>
        <v>58.84716751844</v>
      </c>
      <c r="LB307" s="456" t="n">
        <f aca="false">+LB282+LB288-LB291+LB303+LB304</f>
        <v>11.2324486881082</v>
      </c>
      <c r="LC307" s="456" t="n">
        <f aca="false">+LC282+LC288-LC291+LC303+LC304</f>
        <v>40.687810525674</v>
      </c>
      <c r="LD307" s="456" t="n">
        <f aca="false">+LD282+LD288-LD291+LD303+LD304</f>
        <v>-8.37177690997861</v>
      </c>
      <c r="LE307" s="456" t="n">
        <f aca="false">+LE282+LE288-LE291+LE303+LE304</f>
        <v>-54.7570311700168</v>
      </c>
      <c r="LF307" s="456" t="n">
        <f aca="false">+LF282+LF288-LF291+LF303+LF304</f>
        <v>-22.2678842156374</v>
      </c>
      <c r="LG307" s="456" t="n">
        <f aca="false">+LG282+LG288-LG291+LG303+LG304</f>
        <v>86.7694258881338</v>
      </c>
      <c r="LH307" s="456" t="n">
        <f aca="false">+LH282+LH288-LH291+LH303+LH304</f>
        <v>-133.53924042924</v>
      </c>
      <c r="LI307" s="456" t="n">
        <f aca="false">+LI282+LI288-LI291+LI303+LI304</f>
        <v>-26.5461146290706</v>
      </c>
      <c r="LJ307" s="456" t="n">
        <f aca="false">+LJ282+LJ288-LJ291+LJ303+LJ304</f>
        <v>76.3887409300341</v>
      </c>
      <c r="LK307" s="456" t="n">
        <f aca="false">+LK282+LK288-LK291+LK303+LK304</f>
        <v>56.4272218925808</v>
      </c>
      <c r="LL307" s="456" t="n">
        <f aca="false">+LL282+LL288-LL291+LL303+LL304</f>
        <v>59.1363625829105</v>
      </c>
      <c r="LM307" s="456" t="n">
        <f aca="false">+LM282+LM288-LM291+LM303+LM304</f>
        <v>223.871883012385</v>
      </c>
    </row>
    <row r="308" customFormat="false" ht="15" hidden="false" customHeight="false" outlineLevel="0" collapsed="false">
      <c r="A308" s="19"/>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c r="DA308" s="10"/>
      <c r="DB308" s="10"/>
      <c r="DC308" s="10"/>
      <c r="DD308" s="10"/>
      <c r="DE308" s="10"/>
      <c r="DF308" s="10"/>
      <c r="DG308" s="10"/>
      <c r="DH308" s="10"/>
      <c r="DI308" s="10"/>
      <c r="DJ308" s="10"/>
      <c r="DK308" s="10"/>
      <c r="DL308" s="10"/>
      <c r="DM308" s="10"/>
      <c r="DN308" s="10"/>
      <c r="DO308" s="10"/>
      <c r="DP308" s="10"/>
      <c r="DQ308" s="10"/>
      <c r="DR308" s="10"/>
      <c r="DS308" s="10"/>
      <c r="DT308" s="10"/>
      <c r="DU308" s="10"/>
      <c r="DV308" s="10"/>
      <c r="DW308" s="10"/>
      <c r="DX308" s="10"/>
      <c r="DY308" s="10"/>
      <c r="DZ308" s="10"/>
      <c r="EA308" s="10"/>
      <c r="EB308" s="10"/>
      <c r="EC308" s="10"/>
      <c r="ED308" s="10"/>
      <c r="EE308" s="10"/>
      <c r="EF308" s="10"/>
      <c r="EG308" s="10"/>
      <c r="EH308" s="10"/>
      <c r="EI308" s="10"/>
      <c r="EJ308" s="10"/>
      <c r="EK308" s="10"/>
      <c r="EL308" s="10"/>
      <c r="EM308" s="10"/>
      <c r="EN308" s="10"/>
      <c r="EO308" s="10"/>
      <c r="EP308" s="10" t="s">
        <v>887</v>
      </c>
      <c r="EQ308" s="10"/>
      <c r="ER308" s="10"/>
      <c r="ES308" s="10"/>
      <c r="ET308" s="10"/>
      <c r="EU308" s="10"/>
      <c r="EV308" s="10"/>
      <c r="EW308" s="10"/>
      <c r="EX308" s="10"/>
      <c r="EY308" s="10"/>
      <c r="EZ308" s="10"/>
      <c r="FA308" s="10"/>
      <c r="FB308" s="10"/>
      <c r="FC308" s="10"/>
      <c r="FD308" s="10"/>
      <c r="FE308" s="10"/>
      <c r="FF308" s="10"/>
      <c r="FG308" s="10"/>
      <c r="FH308" s="10" t="n">
        <v>0</v>
      </c>
      <c r="FI308" s="10" t="n">
        <v>0</v>
      </c>
      <c r="FJ308" s="10" t="n">
        <v>0</v>
      </c>
      <c r="FK308" s="10" t="n">
        <v>4.22030813</v>
      </c>
      <c r="FL308" s="10" t="n">
        <v>5.066</v>
      </c>
      <c r="FM308" s="10" t="n">
        <v>5.628</v>
      </c>
      <c r="FN308" s="10" t="n">
        <v>0</v>
      </c>
      <c r="FO308" s="10" t="n">
        <v>0</v>
      </c>
      <c r="FP308" s="10" t="n">
        <v>0</v>
      </c>
      <c r="FQ308" s="10" t="n">
        <v>0</v>
      </c>
      <c r="FR308" s="10" t="n">
        <v>0</v>
      </c>
      <c r="FS308" s="10" t="n">
        <v>0</v>
      </c>
      <c r="FT308" s="10" t="n">
        <v>0</v>
      </c>
      <c r="FU308" s="10" t="n">
        <v>0</v>
      </c>
      <c r="FV308" s="10" t="n">
        <v>0</v>
      </c>
      <c r="FW308" s="10" t="n">
        <v>0</v>
      </c>
      <c r="FX308" s="10" t="n">
        <v>0</v>
      </c>
      <c r="FY308" s="10"/>
      <c r="FZ308" s="10"/>
      <c r="GA308" s="10"/>
      <c r="GB308" s="10"/>
      <c r="GC308" s="10"/>
      <c r="GD308" s="10"/>
      <c r="GE308" s="10"/>
      <c r="GF308" s="10"/>
      <c r="GG308" s="10"/>
      <c r="GH308" s="10"/>
      <c r="GI308" s="10"/>
      <c r="GJ308" s="10"/>
      <c r="GK308" s="10"/>
      <c r="GL308" s="10"/>
      <c r="GM308" s="10"/>
      <c r="GN308" s="10"/>
      <c r="GO308" s="10"/>
      <c r="GP308" s="10"/>
      <c r="GQ308" s="10"/>
      <c r="GR308" s="10"/>
      <c r="GS308" s="10"/>
      <c r="GT308" s="10"/>
      <c r="GU308" s="10"/>
      <c r="GV308" s="10"/>
      <c r="GW308" s="10"/>
      <c r="GX308" s="10"/>
      <c r="GY308" s="10"/>
      <c r="GZ308" s="10"/>
      <c r="HA308" s="10"/>
      <c r="HB308" s="10"/>
      <c r="HC308" s="10"/>
      <c r="HD308" s="10"/>
      <c r="HE308" s="10"/>
      <c r="HF308" s="10"/>
      <c r="HG308" s="10"/>
      <c r="HH308" s="10"/>
      <c r="HI308" s="10"/>
      <c r="HJ308" s="10"/>
      <c r="HK308" s="10"/>
      <c r="HL308" s="10"/>
      <c r="HM308" s="10"/>
      <c r="HN308" s="10"/>
      <c r="HO308" s="10"/>
      <c r="HP308" s="10"/>
      <c r="HQ308" s="10"/>
      <c r="HR308" s="10"/>
      <c r="HS308" s="10"/>
      <c r="HT308" s="10"/>
      <c r="HU308" s="10"/>
      <c r="HV308" s="10"/>
      <c r="HW308" s="10"/>
      <c r="HX308" s="10"/>
      <c r="HY308" s="10"/>
      <c r="HZ308" s="10"/>
      <c r="IA308" s="10"/>
      <c r="IB308" s="10"/>
      <c r="IC308" s="10"/>
      <c r="ID308" s="10"/>
      <c r="IE308" s="10"/>
      <c r="IF308" s="10"/>
      <c r="IG308" s="10"/>
      <c r="IH308" s="10"/>
      <c r="II308" s="10"/>
      <c r="IJ308" s="10"/>
      <c r="IK308" s="10"/>
      <c r="IL308" s="10"/>
      <c r="IM308" s="10"/>
      <c r="IN308" s="10"/>
      <c r="IO308" s="10"/>
      <c r="IP308" s="10"/>
      <c r="IQ308" s="10"/>
      <c r="IR308" s="10"/>
      <c r="IS308" s="10"/>
      <c r="IT308" s="10"/>
      <c r="IU308" s="10"/>
      <c r="IV308" s="10"/>
      <c r="IW308" s="10"/>
      <c r="IX308" s="10"/>
      <c r="IY308" s="10"/>
      <c r="IZ308" s="10"/>
      <c r="JA308" s="10"/>
      <c r="JB308" s="10"/>
      <c r="JC308" s="10"/>
      <c r="JD308" s="10"/>
      <c r="JE308" s="10"/>
      <c r="JF308" s="10"/>
      <c r="JG308" s="10"/>
      <c r="JH308" s="10"/>
      <c r="JI308" s="10"/>
      <c r="JJ308" s="10"/>
      <c r="JK308" s="10"/>
      <c r="JL308" s="10"/>
      <c r="JM308" s="10"/>
      <c r="JN308" s="10"/>
      <c r="JO308" s="10"/>
      <c r="JP308" s="10"/>
      <c r="JQ308" s="10"/>
      <c r="JR308" s="10"/>
      <c r="JS308" s="10"/>
      <c r="JT308" s="10"/>
      <c r="JU308" s="10"/>
      <c r="JV308" s="10"/>
      <c r="JW308" s="10"/>
      <c r="JX308" s="10"/>
      <c r="JY308" s="10"/>
      <c r="JZ308" s="10"/>
      <c r="KA308" s="10"/>
      <c r="KB308" s="10"/>
      <c r="KC308" s="10"/>
      <c r="KD308" s="10"/>
      <c r="KE308" s="10"/>
      <c r="KF308" s="10"/>
      <c r="KG308" s="10"/>
      <c r="KH308" s="10"/>
      <c r="KI308" s="10"/>
      <c r="KJ308" s="10"/>
      <c r="KK308" s="10"/>
      <c r="KL308" s="10"/>
      <c r="KM308" s="10"/>
      <c r="KN308" s="10"/>
      <c r="KO308" s="10"/>
      <c r="KP308" s="10"/>
      <c r="KQ308" s="10"/>
      <c r="KR308" s="10"/>
      <c r="KS308" s="10"/>
      <c r="KT308" s="10"/>
      <c r="KU308" s="10"/>
      <c r="KV308" s="10"/>
      <c r="KW308" s="10"/>
      <c r="KX308" s="10"/>
      <c r="KY308" s="10"/>
      <c r="KZ308" s="10"/>
      <c r="LA308" s="10"/>
      <c r="LB308" s="10"/>
      <c r="LC308" s="10"/>
      <c r="LD308" s="10"/>
      <c r="LE308" s="10"/>
      <c r="LF308" s="10"/>
      <c r="LG308" s="10"/>
      <c r="LH308" s="10"/>
      <c r="LI308" s="10"/>
      <c r="LJ308" s="10"/>
      <c r="LK308" s="10"/>
      <c r="LL308" s="10"/>
      <c r="LM308" s="10"/>
      <c r="LN308" s="10"/>
      <c r="LO308" s="10"/>
      <c r="LP308" s="10"/>
      <c r="LQ308" s="10"/>
      <c r="LR308" s="10"/>
      <c r="LS308" s="10"/>
      <c r="LT308" s="10"/>
      <c r="LU308" s="10"/>
      <c r="LV308" s="10"/>
      <c r="LW308" s="10"/>
      <c r="LX308" s="10"/>
      <c r="LY308" s="10"/>
      <c r="LZ308" s="10"/>
      <c r="MA308" s="10"/>
      <c r="MB308" s="10"/>
      <c r="MC308" s="10"/>
      <c r="MD308" s="10"/>
      <c r="ME308" s="10"/>
      <c r="MF308" s="10"/>
      <c r="MG308" s="10"/>
      <c r="MH308" s="10"/>
      <c r="MI308" s="10"/>
      <c r="MJ308" s="10"/>
      <c r="MK308" s="10"/>
      <c r="ML308" s="10"/>
      <c r="MM308" s="10"/>
      <c r="MN308" s="10"/>
      <c r="MO308" s="10"/>
      <c r="MP308" s="10"/>
      <c r="MQ308" s="10"/>
      <c r="MR308" s="10"/>
      <c r="MS308" s="10"/>
      <c r="MT308" s="10"/>
      <c r="MU308" s="10"/>
      <c r="MV308" s="10"/>
      <c r="MW308" s="10"/>
    </row>
    <row r="309" customFormat="false" ht="17.25" hidden="false" customHeight="true" outlineLevel="0" collapsed="false">
      <c r="A309" s="457" t="s">
        <v>888</v>
      </c>
      <c r="EP309" s="0" t="s">
        <v>889</v>
      </c>
      <c r="FH309" s="0" t="n">
        <v>511.39571</v>
      </c>
      <c r="FI309" s="0" t="n">
        <v>614.1</v>
      </c>
      <c r="FJ309" s="0" t="n">
        <v>660.9</v>
      </c>
      <c r="FK309" s="0" t="n">
        <v>903.065337106263</v>
      </c>
      <c r="FL309" s="0" t="n">
        <v>987.204222791084</v>
      </c>
      <c r="FM309" s="0" t="n">
        <v>1146.95654225274</v>
      </c>
      <c r="FN309" s="0" t="n">
        <v>1323.45743412161</v>
      </c>
      <c r="FO309" s="0" t="n">
        <v>1436.92219604489</v>
      </c>
      <c r="FP309" s="0" t="n">
        <v>1666.86359259061</v>
      </c>
      <c r="FQ309" s="0" t="n">
        <v>1901.13155019506</v>
      </c>
      <c r="FR309" s="0" t="n">
        <v>2089.35743797931</v>
      </c>
      <c r="FS309" s="0" t="n">
        <v>2467.90096339129</v>
      </c>
      <c r="FT309" s="0" t="n">
        <v>2826.38930458726</v>
      </c>
      <c r="FU309" s="0" t="n">
        <v>2963.48761624003</v>
      </c>
      <c r="FV309" s="0" t="n">
        <v>3248.9581925095</v>
      </c>
      <c r="FW309" s="0" t="n">
        <v>3468.8161848448</v>
      </c>
      <c r="FX309" s="0" t="n">
        <v>3844.83442753085</v>
      </c>
    </row>
    <row r="310" customFormat="false" ht="17.25" hidden="false" customHeight="true" outlineLevel="0" collapsed="false">
      <c r="A310" s="458" t="s">
        <v>890</v>
      </c>
      <c r="B310" s="24" t="n">
        <v>34700</v>
      </c>
      <c r="C310" s="24" t="n">
        <v>34731</v>
      </c>
      <c r="D310" s="24" t="n">
        <v>34759</v>
      </c>
      <c r="E310" s="24" t="n">
        <v>34790</v>
      </c>
      <c r="F310" s="24" t="n">
        <v>34820</v>
      </c>
      <c r="G310" s="24" t="n">
        <v>34851</v>
      </c>
      <c r="H310" s="24" t="n">
        <v>34881</v>
      </c>
      <c r="I310" s="24" t="n">
        <v>34912</v>
      </c>
      <c r="J310" s="24" t="n">
        <v>34943</v>
      </c>
      <c r="K310" s="24" t="n">
        <v>34973</v>
      </c>
      <c r="L310" s="24" t="n">
        <v>35004</v>
      </c>
      <c r="M310" s="24" t="n">
        <v>35034</v>
      </c>
      <c r="N310" s="24" t="n">
        <v>35065</v>
      </c>
      <c r="O310" s="24" t="n">
        <v>35096</v>
      </c>
      <c r="P310" s="24" t="n">
        <v>35125</v>
      </c>
      <c r="Q310" s="24" t="n">
        <v>35156</v>
      </c>
      <c r="R310" s="24" t="n">
        <v>35186</v>
      </c>
      <c r="S310" s="24" t="n">
        <v>35217</v>
      </c>
      <c r="T310" s="24" t="n">
        <v>35247</v>
      </c>
      <c r="U310" s="24" t="n">
        <v>35278</v>
      </c>
      <c r="V310" s="24" t="n">
        <v>35309</v>
      </c>
      <c r="W310" s="24" t="n">
        <v>35339</v>
      </c>
      <c r="X310" s="24" t="n">
        <v>35370</v>
      </c>
      <c r="Y310" s="24" t="n">
        <v>35400</v>
      </c>
      <c r="Z310" s="24" t="n">
        <v>35431</v>
      </c>
      <c r="AA310" s="24" t="n">
        <v>35462</v>
      </c>
      <c r="AB310" s="24" t="n">
        <v>35490</v>
      </c>
      <c r="AC310" s="24" t="n">
        <v>35521</v>
      </c>
      <c r="AD310" s="24" t="n">
        <v>35551</v>
      </c>
      <c r="AE310" s="24" t="n">
        <v>35582</v>
      </c>
      <c r="AF310" s="24" t="n">
        <v>35612</v>
      </c>
      <c r="AG310" s="24" t="n">
        <v>35643</v>
      </c>
      <c r="AH310" s="24" t="n">
        <v>35674</v>
      </c>
      <c r="AI310" s="24" t="n">
        <v>35704</v>
      </c>
      <c r="AJ310" s="24" t="n">
        <v>35735</v>
      </c>
      <c r="AK310" s="24" t="n">
        <v>35765</v>
      </c>
      <c r="AL310" s="24" t="n">
        <v>35796</v>
      </c>
      <c r="AM310" s="24" t="n">
        <v>35827</v>
      </c>
      <c r="AN310" s="24" t="n">
        <v>35855</v>
      </c>
      <c r="AO310" s="24" t="n">
        <v>35886</v>
      </c>
      <c r="AP310" s="24" t="n">
        <v>35916</v>
      </c>
      <c r="AQ310" s="24" t="n">
        <v>35947</v>
      </c>
      <c r="AR310" s="24" t="n">
        <v>35977</v>
      </c>
      <c r="AS310" s="24" t="n">
        <v>36008</v>
      </c>
      <c r="AT310" s="24" t="n">
        <v>36039</v>
      </c>
      <c r="AU310" s="24" t="n">
        <v>36069</v>
      </c>
      <c r="AV310" s="24" t="n">
        <v>36100</v>
      </c>
      <c r="AW310" s="24" t="n">
        <v>36130</v>
      </c>
      <c r="AX310" s="24" t="n">
        <v>36161</v>
      </c>
      <c r="AY310" s="24" t="n">
        <v>36192</v>
      </c>
      <c r="AZ310" s="24" t="n">
        <v>36220</v>
      </c>
      <c r="BA310" s="24" t="n">
        <v>36251</v>
      </c>
      <c r="BB310" s="24" t="n">
        <v>36281</v>
      </c>
      <c r="BC310" s="24" t="n">
        <v>36312</v>
      </c>
      <c r="BD310" s="24" t="n">
        <v>36342</v>
      </c>
      <c r="BE310" s="24" t="n">
        <v>36373</v>
      </c>
      <c r="BF310" s="24" t="n">
        <v>36404</v>
      </c>
      <c r="BG310" s="24" t="n">
        <v>36434</v>
      </c>
      <c r="BH310" s="24" t="n">
        <v>36465</v>
      </c>
      <c r="BI310" s="24" t="n">
        <v>36495</v>
      </c>
      <c r="BJ310" s="24" t="n">
        <v>36526</v>
      </c>
      <c r="BK310" s="24" t="n">
        <v>36557</v>
      </c>
      <c r="BL310" s="24" t="n">
        <v>36586</v>
      </c>
      <c r="BM310" s="24" t="n">
        <v>36617</v>
      </c>
      <c r="BN310" s="24" t="n">
        <v>36647</v>
      </c>
      <c r="BO310" s="24" t="n">
        <v>36678</v>
      </c>
      <c r="BP310" s="24" t="n">
        <v>36708</v>
      </c>
      <c r="BQ310" s="24" t="n">
        <v>36739</v>
      </c>
      <c r="BR310" s="24" t="n">
        <v>36770</v>
      </c>
      <c r="BS310" s="24" t="n">
        <v>36800</v>
      </c>
      <c r="BT310" s="24" t="n">
        <v>36831</v>
      </c>
      <c r="BU310" s="24" t="n">
        <v>36861</v>
      </c>
      <c r="BV310" s="24" t="n">
        <v>36892</v>
      </c>
      <c r="BW310" s="24" t="n">
        <v>36923</v>
      </c>
      <c r="BX310" s="24" t="n">
        <v>36951</v>
      </c>
      <c r="BY310" s="24" t="n">
        <v>36982</v>
      </c>
      <c r="BZ310" s="24" t="n">
        <v>37012</v>
      </c>
      <c r="CA310" s="24" t="n">
        <v>37043</v>
      </c>
      <c r="CB310" s="24" t="n">
        <v>37073</v>
      </c>
      <c r="CC310" s="24" t="n">
        <v>37104</v>
      </c>
      <c r="CD310" s="24" t="n">
        <v>37135</v>
      </c>
      <c r="CE310" s="24" t="n">
        <v>37165</v>
      </c>
      <c r="CF310" s="24" t="n">
        <v>37196</v>
      </c>
      <c r="CG310" s="24" t="n">
        <v>37226</v>
      </c>
      <c r="CH310" s="24" t="n">
        <v>37257</v>
      </c>
      <c r="CI310" s="24" t="n">
        <v>37288</v>
      </c>
      <c r="CJ310" s="24" t="n">
        <v>37316</v>
      </c>
      <c r="CK310" s="24" t="n">
        <v>37347</v>
      </c>
      <c r="CL310" s="24" t="n">
        <v>37377</v>
      </c>
      <c r="CM310" s="24" t="n">
        <v>37408</v>
      </c>
      <c r="CN310" s="24" t="n">
        <v>37438</v>
      </c>
      <c r="CO310" s="24" t="n">
        <v>37469</v>
      </c>
      <c r="CP310" s="24" t="n">
        <v>37500</v>
      </c>
      <c r="CQ310" s="24" t="n">
        <v>37530</v>
      </c>
      <c r="CR310" s="24" t="n">
        <v>37561</v>
      </c>
      <c r="CS310" s="24" t="n">
        <v>37591</v>
      </c>
      <c r="CT310" s="24" t="n">
        <v>37622</v>
      </c>
      <c r="CU310" s="24" t="n">
        <v>37653</v>
      </c>
      <c r="CV310" s="24" t="n">
        <v>37681</v>
      </c>
      <c r="CW310" s="24" t="n">
        <v>37712</v>
      </c>
      <c r="CX310" s="24" t="n">
        <v>37742</v>
      </c>
      <c r="CY310" s="24" t="n">
        <v>37773</v>
      </c>
      <c r="CZ310" s="24" t="n">
        <v>37803</v>
      </c>
      <c r="DA310" s="24" t="n">
        <v>37834</v>
      </c>
      <c r="DB310" s="24" t="n">
        <v>37865</v>
      </c>
      <c r="DC310" s="24" t="n">
        <v>37895</v>
      </c>
      <c r="DD310" s="24" t="n">
        <v>37926</v>
      </c>
      <c r="DE310" s="24" t="n">
        <v>37956</v>
      </c>
      <c r="DF310" s="24" t="n">
        <v>37987</v>
      </c>
      <c r="DG310" s="24" t="n">
        <v>38018</v>
      </c>
      <c r="DH310" s="24" t="n">
        <v>38047</v>
      </c>
      <c r="DI310" s="24" t="n">
        <v>38078</v>
      </c>
      <c r="DJ310" s="24" t="n">
        <v>38108</v>
      </c>
      <c r="DK310" s="24" t="n">
        <v>38139</v>
      </c>
      <c r="DL310" s="24" t="n">
        <v>38169</v>
      </c>
      <c r="DM310" s="24" t="n">
        <v>38200</v>
      </c>
      <c r="DN310" s="24" t="n">
        <v>38231</v>
      </c>
      <c r="DO310" s="24" t="n">
        <v>38261</v>
      </c>
      <c r="DP310" s="24" t="n">
        <v>38292</v>
      </c>
      <c r="DQ310" s="24" t="n">
        <v>38322</v>
      </c>
      <c r="DR310" s="24" t="n">
        <v>38353</v>
      </c>
      <c r="DS310" s="24" t="n">
        <v>38384</v>
      </c>
      <c r="DT310" s="24" t="n">
        <v>38412</v>
      </c>
      <c r="DU310" s="24" t="n">
        <v>38443</v>
      </c>
      <c r="DV310" s="24" t="n">
        <v>38473</v>
      </c>
      <c r="DW310" s="24" t="n">
        <v>38504</v>
      </c>
      <c r="DX310" s="24" t="n">
        <v>38534</v>
      </c>
      <c r="DY310" s="24" t="n">
        <v>38565</v>
      </c>
      <c r="DZ310" s="24" t="n">
        <v>38596</v>
      </c>
      <c r="EA310" s="24" t="n">
        <v>38626</v>
      </c>
      <c r="EB310" s="24" t="n">
        <v>38657</v>
      </c>
      <c r="EC310" s="24" t="n">
        <v>38687</v>
      </c>
      <c r="ED310" s="24" t="n">
        <v>38718</v>
      </c>
      <c r="EE310" s="24" t="n">
        <v>38749</v>
      </c>
      <c r="EF310" s="24" t="n">
        <v>38777</v>
      </c>
      <c r="EG310" s="24" t="n">
        <v>38808</v>
      </c>
      <c r="EH310" s="24" t="n">
        <v>38838</v>
      </c>
      <c r="EI310" s="24" t="n">
        <v>38869</v>
      </c>
      <c r="EJ310" s="24" t="n">
        <v>38899</v>
      </c>
      <c r="EK310" s="24" t="n">
        <v>38930</v>
      </c>
      <c r="EL310" s="24" t="n">
        <v>38961</v>
      </c>
      <c r="EM310" s="24" t="n">
        <v>38991</v>
      </c>
      <c r="EN310" s="24" t="n">
        <v>39022</v>
      </c>
      <c r="EO310" s="24" t="n">
        <v>39052</v>
      </c>
      <c r="EP310" s="24" t="n">
        <v>39083</v>
      </c>
      <c r="EQ310" s="24" t="n">
        <v>39114</v>
      </c>
      <c r="ER310" s="24" t="n">
        <v>39142</v>
      </c>
      <c r="ES310" s="24" t="n">
        <v>39173</v>
      </c>
      <c r="ET310" s="24" t="n">
        <v>39203</v>
      </c>
      <c r="EU310" s="24" t="n">
        <v>39234</v>
      </c>
      <c r="EV310" s="24" t="n">
        <v>39264</v>
      </c>
      <c r="EW310" s="24" t="n">
        <v>39295</v>
      </c>
      <c r="EX310" s="24" t="n">
        <v>39326</v>
      </c>
      <c r="EY310" s="24" t="n">
        <v>39356</v>
      </c>
      <c r="EZ310" s="24" t="n">
        <v>39387</v>
      </c>
      <c r="FA310" s="24" t="n">
        <v>39417</v>
      </c>
      <c r="FB310" s="24" t="n">
        <v>39448</v>
      </c>
      <c r="FC310" s="24" t="n">
        <v>39479</v>
      </c>
      <c r="FD310" s="24" t="n">
        <v>39508</v>
      </c>
      <c r="FE310" s="24" t="n">
        <v>39539</v>
      </c>
      <c r="FF310" s="24" t="n">
        <v>39569</v>
      </c>
      <c r="FG310" s="24" t="n">
        <v>39600</v>
      </c>
      <c r="FH310" s="24" t="n">
        <v>39630</v>
      </c>
      <c r="FI310" s="24" t="n">
        <v>39661</v>
      </c>
      <c r="FJ310" s="24" t="n">
        <v>39692</v>
      </c>
      <c r="FK310" s="24" t="n">
        <v>39722</v>
      </c>
      <c r="FL310" s="24" t="n">
        <v>39753</v>
      </c>
      <c r="FM310" s="24" t="n">
        <v>39783</v>
      </c>
      <c r="FN310" s="24" t="n">
        <v>39814</v>
      </c>
      <c r="FO310" s="24" t="n">
        <v>39845</v>
      </c>
      <c r="FP310" s="24" t="n">
        <v>39873</v>
      </c>
      <c r="FQ310" s="24" t="n">
        <v>39904</v>
      </c>
      <c r="FR310" s="24" t="n">
        <v>39934</v>
      </c>
      <c r="FS310" s="24" t="n">
        <v>39965</v>
      </c>
      <c r="FT310" s="24" t="n">
        <v>39995</v>
      </c>
      <c r="FU310" s="24" t="n">
        <v>40026</v>
      </c>
      <c r="FV310" s="24" t="n">
        <v>40057</v>
      </c>
      <c r="FW310" s="24" t="n">
        <v>40087</v>
      </c>
      <c r="FX310" s="24" t="n">
        <v>40118</v>
      </c>
      <c r="FY310" s="24" t="n">
        <v>40148</v>
      </c>
      <c r="FZ310" s="24" t="n">
        <v>40179</v>
      </c>
      <c r="GA310" s="24" t="n">
        <v>40210</v>
      </c>
      <c r="GB310" s="24" t="n">
        <v>40238</v>
      </c>
      <c r="GC310" s="24" t="n">
        <v>40269</v>
      </c>
      <c r="GD310" s="24" t="n">
        <v>40299</v>
      </c>
      <c r="GE310" s="24" t="n">
        <v>40330</v>
      </c>
      <c r="GF310" s="24" t="n">
        <v>40360</v>
      </c>
      <c r="GG310" s="24" t="n">
        <v>40391</v>
      </c>
      <c r="GH310" s="24" t="n">
        <v>40422</v>
      </c>
      <c r="GI310" s="24" t="n">
        <v>40452</v>
      </c>
      <c r="GJ310" s="24" t="n">
        <v>40483</v>
      </c>
      <c r="GK310" s="24" t="n">
        <v>40513</v>
      </c>
      <c r="GL310" s="24" t="n">
        <v>40544</v>
      </c>
      <c r="GM310" s="24" t="n">
        <v>40575</v>
      </c>
      <c r="GN310" s="24" t="n">
        <v>40603</v>
      </c>
      <c r="GO310" s="24" t="n">
        <v>40634</v>
      </c>
      <c r="GP310" s="24" t="n">
        <v>40664</v>
      </c>
      <c r="GQ310" s="24" t="n">
        <v>40695</v>
      </c>
      <c r="GR310" s="24" t="n">
        <v>40725</v>
      </c>
      <c r="GS310" s="24" t="n">
        <v>40756</v>
      </c>
      <c r="GT310" s="24" t="n">
        <v>40787</v>
      </c>
      <c r="GU310" s="24" t="n">
        <v>40817</v>
      </c>
      <c r="GV310" s="24" t="n">
        <v>40848</v>
      </c>
      <c r="GW310" s="24" t="n">
        <v>40878</v>
      </c>
      <c r="GX310" s="24" t="n">
        <v>40909</v>
      </c>
      <c r="GY310" s="24" t="n">
        <v>40940</v>
      </c>
      <c r="GZ310" s="24" t="n">
        <v>40969</v>
      </c>
      <c r="HA310" s="24" t="n">
        <v>41000</v>
      </c>
      <c r="HB310" s="24" t="n">
        <v>41030</v>
      </c>
      <c r="HC310" s="24" t="n">
        <v>41061</v>
      </c>
      <c r="HD310" s="24" t="n">
        <v>41091</v>
      </c>
      <c r="HE310" s="24" t="n">
        <v>41122</v>
      </c>
      <c r="HF310" s="24" t="n">
        <v>41153</v>
      </c>
      <c r="HG310" s="24" t="n">
        <v>41183</v>
      </c>
      <c r="HH310" s="24" t="n">
        <v>41214</v>
      </c>
      <c r="HI310" s="24" t="n">
        <v>41244</v>
      </c>
      <c r="HJ310" s="24" t="n">
        <v>41275</v>
      </c>
      <c r="HK310" s="24" t="n">
        <v>41306</v>
      </c>
      <c r="HL310" s="24" t="n">
        <v>41334</v>
      </c>
      <c r="HM310" s="24" t="n">
        <v>41365</v>
      </c>
      <c r="HN310" s="24" t="n">
        <v>41395</v>
      </c>
      <c r="HO310" s="24" t="n">
        <v>41426</v>
      </c>
      <c r="HP310" s="24" t="n">
        <v>41456</v>
      </c>
      <c r="HQ310" s="24" t="n">
        <v>41487</v>
      </c>
      <c r="HR310" s="24" t="n">
        <v>41518</v>
      </c>
      <c r="HS310" s="24" t="n">
        <v>41548</v>
      </c>
      <c r="HT310" s="24" t="n">
        <v>41579</v>
      </c>
      <c r="HU310" s="24" t="n">
        <v>41609</v>
      </c>
      <c r="HV310" s="24" t="n">
        <v>41640</v>
      </c>
      <c r="HW310" s="24" t="n">
        <v>41671</v>
      </c>
      <c r="HX310" s="24" t="n">
        <v>41699</v>
      </c>
      <c r="HY310" s="24" t="n">
        <v>41730</v>
      </c>
      <c r="HZ310" s="24" t="n">
        <v>41760</v>
      </c>
      <c r="IA310" s="24" t="n">
        <v>41791</v>
      </c>
      <c r="IB310" s="24" t="n">
        <v>41821</v>
      </c>
      <c r="IC310" s="24" t="n">
        <v>41852</v>
      </c>
      <c r="ID310" s="24" t="n">
        <v>41883</v>
      </c>
      <c r="IE310" s="24" t="n">
        <v>41913</v>
      </c>
      <c r="IF310" s="24" t="n">
        <v>41944</v>
      </c>
      <c r="IG310" s="24" t="n">
        <v>41974</v>
      </c>
      <c r="IH310" s="24" t="n">
        <v>42005</v>
      </c>
      <c r="II310" s="24" t="n">
        <v>42036</v>
      </c>
      <c r="IJ310" s="24" t="n">
        <v>42064</v>
      </c>
      <c r="IK310" s="24" t="n">
        <v>42095</v>
      </c>
      <c r="IL310" s="24" t="n">
        <v>42125</v>
      </c>
      <c r="IM310" s="24" t="n">
        <v>42156</v>
      </c>
      <c r="IN310" s="24" t="n">
        <v>42186</v>
      </c>
      <c r="IO310" s="24" t="n">
        <v>42217</v>
      </c>
      <c r="IP310" s="24" t="n">
        <v>42248</v>
      </c>
      <c r="IQ310" s="24" t="n">
        <v>42278</v>
      </c>
      <c r="IR310" s="24" t="n">
        <v>42309</v>
      </c>
      <c r="IS310" s="24" t="n">
        <v>42339</v>
      </c>
      <c r="IT310" s="24" t="n">
        <v>42370</v>
      </c>
      <c r="IU310" s="24" t="n">
        <v>42401</v>
      </c>
      <c r="IV310" s="24" t="n">
        <v>42430</v>
      </c>
      <c r="IW310" s="24" t="n">
        <v>42461</v>
      </c>
      <c r="IX310" s="24" t="n">
        <v>42491</v>
      </c>
      <c r="IY310" s="24" t="n">
        <v>42522</v>
      </c>
      <c r="IZ310" s="24" t="n">
        <v>42552</v>
      </c>
      <c r="JA310" s="24" t="n">
        <v>42583</v>
      </c>
      <c r="JB310" s="24" t="n">
        <v>42614</v>
      </c>
      <c r="JC310" s="24" t="n">
        <v>42644</v>
      </c>
      <c r="JD310" s="24" t="n">
        <v>42675</v>
      </c>
      <c r="JE310" s="24" t="n">
        <v>42705</v>
      </c>
      <c r="JF310" s="24" t="n">
        <v>42736</v>
      </c>
      <c r="JG310" s="24" t="n">
        <v>42767</v>
      </c>
      <c r="JH310" s="24" t="n">
        <v>42795</v>
      </c>
      <c r="JI310" s="24" t="n">
        <v>42826</v>
      </c>
      <c r="JJ310" s="24" t="n">
        <v>42856</v>
      </c>
      <c r="JK310" s="24" t="n">
        <v>42887</v>
      </c>
      <c r="JL310" s="24" t="n">
        <v>42917</v>
      </c>
      <c r="JM310" s="24" t="n">
        <v>42948</v>
      </c>
      <c r="JN310" s="24" t="n">
        <v>42979</v>
      </c>
      <c r="JO310" s="24" t="n">
        <v>43009</v>
      </c>
      <c r="JP310" s="24" t="n">
        <v>43040</v>
      </c>
      <c r="JQ310" s="24" t="n">
        <v>43070</v>
      </c>
      <c r="JR310" s="24" t="n">
        <v>43101</v>
      </c>
      <c r="JS310" s="24" t="n">
        <v>43132</v>
      </c>
      <c r="JT310" s="24" t="n">
        <v>43160</v>
      </c>
      <c r="JU310" s="24" t="n">
        <v>43191</v>
      </c>
      <c r="JV310" s="24" t="n">
        <v>43221</v>
      </c>
      <c r="JW310" s="24" t="n">
        <v>43252</v>
      </c>
      <c r="JX310" s="24" t="n">
        <v>43282</v>
      </c>
      <c r="JY310" s="24" t="n">
        <v>43313</v>
      </c>
      <c r="JZ310" s="24" t="n">
        <v>43344</v>
      </c>
      <c r="KA310" s="24" t="n">
        <v>43374</v>
      </c>
      <c r="KB310" s="24" t="n">
        <v>43405</v>
      </c>
      <c r="KC310" s="24" t="n">
        <v>43435</v>
      </c>
      <c r="KD310" s="24" t="n">
        <v>43466</v>
      </c>
      <c r="KE310" s="24" t="n">
        <v>43497</v>
      </c>
      <c r="KF310" s="24" t="n">
        <v>43525</v>
      </c>
      <c r="KG310" s="24" t="n">
        <v>43556</v>
      </c>
      <c r="KH310" s="24" t="n">
        <v>43586</v>
      </c>
      <c r="KI310" s="24" t="n">
        <v>43617</v>
      </c>
      <c r="KJ310" s="24" t="n">
        <v>43647</v>
      </c>
      <c r="KK310" s="24" t="n">
        <v>43678</v>
      </c>
      <c r="KL310" s="24" t="n">
        <v>43709</v>
      </c>
      <c r="KM310" s="24" t="n">
        <v>43739</v>
      </c>
      <c r="KN310" s="24" t="n">
        <v>43770</v>
      </c>
      <c r="KO310" s="24" t="n">
        <v>43800</v>
      </c>
      <c r="KP310" s="24" t="n">
        <v>43831</v>
      </c>
      <c r="KQ310" s="24" t="n">
        <v>43862</v>
      </c>
      <c r="KR310" s="24" t="n">
        <v>43891</v>
      </c>
      <c r="KS310" s="24" t="n">
        <v>43922</v>
      </c>
      <c r="KT310" s="24" t="n">
        <v>43952</v>
      </c>
      <c r="KU310" s="24" t="n">
        <v>43983</v>
      </c>
      <c r="KV310" s="24" t="n">
        <v>44013</v>
      </c>
      <c r="KW310" s="24" t="n">
        <v>44044</v>
      </c>
      <c r="KX310" s="24" t="n">
        <v>44075</v>
      </c>
      <c r="KY310" s="24" t="n">
        <v>44105</v>
      </c>
      <c r="KZ310" s="24" t="n">
        <v>44136</v>
      </c>
      <c r="LA310" s="24" t="n">
        <v>44166</v>
      </c>
      <c r="LB310" s="24" t="n">
        <v>44197</v>
      </c>
      <c r="LC310" s="24" t="n">
        <v>44228</v>
      </c>
      <c r="LD310" s="24" t="n">
        <v>44256</v>
      </c>
      <c r="LE310" s="24" t="n">
        <v>44287</v>
      </c>
      <c r="LF310" s="24" t="n">
        <v>44317</v>
      </c>
      <c r="LG310" s="24" t="n">
        <v>44348</v>
      </c>
      <c r="LH310" s="24" t="n">
        <v>44378</v>
      </c>
      <c r="LI310" s="24" t="n">
        <v>44409</v>
      </c>
      <c r="LJ310" s="24" t="n">
        <v>44440</v>
      </c>
      <c r="LK310" s="24" t="n">
        <v>44470</v>
      </c>
      <c r="LL310" s="24" t="n">
        <v>44501</v>
      </c>
      <c r="LM310" s="24" t="n">
        <v>44531</v>
      </c>
      <c r="LN310" s="24" t="n">
        <v>44562</v>
      </c>
      <c r="LO310" s="24" t="n">
        <v>44593</v>
      </c>
      <c r="LP310" s="24" t="n">
        <v>44621</v>
      </c>
      <c r="LQ310" s="24" t="n">
        <v>44652</v>
      </c>
      <c r="LR310" s="24" t="n">
        <v>44682</v>
      </c>
      <c r="LS310" s="24" t="n">
        <v>44713</v>
      </c>
      <c r="LT310" s="24" t="n">
        <v>44743</v>
      </c>
      <c r="LU310" s="24" t="n">
        <v>44774</v>
      </c>
      <c r="LV310" s="24" t="n">
        <v>44805</v>
      </c>
      <c r="LW310" s="24" t="n">
        <v>44835</v>
      </c>
      <c r="LX310" s="24" t="n">
        <v>44866</v>
      </c>
      <c r="LY310" s="24" t="n">
        <v>44896</v>
      </c>
      <c r="LZ310" s="24" t="n">
        <v>44927</v>
      </c>
      <c r="MA310" s="24" t="n">
        <v>44958</v>
      </c>
      <c r="MB310" s="24" t="n">
        <v>44986</v>
      </c>
      <c r="MC310" s="24" t="n">
        <v>45017</v>
      </c>
      <c r="MD310" s="24" t="n">
        <v>45047</v>
      </c>
      <c r="ME310" s="24" t="n">
        <v>45078</v>
      </c>
      <c r="MF310" s="24" t="n">
        <v>45108</v>
      </c>
      <c r="MG310" s="24" t="n">
        <v>45139</v>
      </c>
      <c r="MH310" s="24" t="n">
        <v>45170</v>
      </c>
      <c r="MI310" s="24" t="n">
        <v>45200</v>
      </c>
      <c r="MJ310" s="24" t="n">
        <v>45231</v>
      </c>
      <c r="MK310" s="24" t="n">
        <v>45261</v>
      </c>
      <c r="ML310" s="24" t="n">
        <v>45292</v>
      </c>
      <c r="MM310" s="24" t="n">
        <v>45323</v>
      </c>
      <c r="MN310" s="24" t="n">
        <v>45352</v>
      </c>
      <c r="MO310" s="24" t="n">
        <v>45383</v>
      </c>
      <c r="MP310" s="24" t="n">
        <v>45413</v>
      </c>
      <c r="MQ310" s="24" t="n">
        <v>45444</v>
      </c>
      <c r="MR310" s="24" t="n">
        <v>45474</v>
      </c>
      <c r="MS310" s="24" t="n">
        <v>45505</v>
      </c>
      <c r="MT310" s="24" t="n">
        <v>45536</v>
      </c>
      <c r="MU310" s="24" t="n">
        <v>45566</v>
      </c>
      <c r="MV310" s="24" t="n">
        <v>45597</v>
      </c>
      <c r="MW310" s="24" t="n">
        <v>45627</v>
      </c>
    </row>
    <row r="311" customFormat="false" ht="17.25" hidden="false" customHeight="true" outlineLevel="0" collapsed="false">
      <c r="A311" s="458"/>
      <c r="B311" s="24"/>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398"/>
      <c r="CI311" s="398"/>
      <c r="CJ311" s="398"/>
      <c r="CK311" s="398"/>
      <c r="CL311" s="398"/>
      <c r="CM311" s="398"/>
      <c r="CN311" s="398"/>
      <c r="CO311" s="398"/>
      <c r="CP311" s="398"/>
      <c r="CQ311" s="398"/>
      <c r="CR311" s="398"/>
      <c r="CS311" s="398"/>
      <c r="CT311" s="398"/>
      <c r="CU311" s="398"/>
      <c r="CV311" s="398"/>
      <c r="CW311" s="398"/>
      <c r="CX311" s="398"/>
      <c r="CY311" s="398"/>
      <c r="CZ311" s="398"/>
      <c r="DA311" s="398"/>
      <c r="DB311" s="398"/>
      <c r="DC311" s="398"/>
      <c r="DD311" s="398"/>
      <c r="DE311" s="398"/>
      <c r="DF311" s="398"/>
      <c r="DG311" s="398"/>
      <c r="DH311" s="398"/>
      <c r="DI311" s="398"/>
      <c r="DJ311" s="398"/>
      <c r="DK311" s="398"/>
      <c r="DL311" s="398"/>
      <c r="DM311" s="398"/>
      <c r="DN311" s="398"/>
      <c r="DO311" s="398"/>
      <c r="DP311" s="398"/>
      <c r="DQ311" s="398"/>
      <c r="DR311" s="398"/>
      <c r="DS311" s="398"/>
      <c r="DT311" s="398"/>
      <c r="DU311" s="398"/>
      <c r="DV311" s="398"/>
      <c r="DW311" s="398"/>
      <c r="DX311" s="398"/>
      <c r="DY311" s="398"/>
      <c r="DZ311" s="398"/>
      <c r="EA311" s="398"/>
      <c r="EB311" s="398"/>
      <c r="EC311" s="398"/>
      <c r="ED311" s="398"/>
      <c r="EE311" s="398"/>
      <c r="EF311" s="398"/>
      <c r="EG311" s="398"/>
      <c r="EH311" s="398"/>
      <c r="EI311" s="398"/>
      <c r="EJ311" s="398"/>
      <c r="EK311" s="398"/>
      <c r="EL311" s="398"/>
      <c r="EM311" s="398"/>
      <c r="EN311" s="398"/>
      <c r="EO311" s="398"/>
      <c r="EP311" s="398"/>
      <c r="EQ311" s="398"/>
      <c r="ER311" s="398"/>
      <c r="ES311" s="398"/>
      <c r="ET311" s="398"/>
      <c r="EU311" s="398"/>
      <c r="EV311" s="398"/>
      <c r="EW311" s="398"/>
      <c r="EX311" s="398"/>
      <c r="EY311" s="398"/>
      <c r="EZ311" s="398"/>
      <c r="FA311" s="398"/>
      <c r="FB311" s="398"/>
      <c r="FC311" s="398"/>
      <c r="FD311" s="398"/>
      <c r="FE311" s="398"/>
      <c r="FF311" s="398"/>
      <c r="FG311" s="398"/>
      <c r="FH311" s="398"/>
      <c r="FI311" s="398"/>
      <c r="FJ311" s="398"/>
      <c r="FK311" s="398"/>
      <c r="FL311" s="398"/>
      <c r="FM311" s="398"/>
      <c r="FN311" s="398"/>
      <c r="FO311" s="398"/>
      <c r="FP311" s="398"/>
      <c r="FQ311" s="398"/>
      <c r="FR311" s="398"/>
      <c r="FS311" s="398"/>
      <c r="FT311" s="398"/>
      <c r="FU311" s="398"/>
      <c r="FV311" s="398"/>
      <c r="FW311" s="398"/>
      <c r="FX311" s="398"/>
      <c r="FY311" s="398"/>
      <c r="FZ311" s="398"/>
      <c r="GA311" s="398"/>
      <c r="GB311" s="398"/>
      <c r="GC311" s="398"/>
      <c r="GD311" s="398"/>
      <c r="GE311" s="398"/>
      <c r="GF311" s="398"/>
      <c r="GG311" s="398"/>
      <c r="GH311" s="398"/>
      <c r="GI311" s="398"/>
      <c r="GJ311" s="398"/>
      <c r="GK311" s="398"/>
      <c r="GL311" s="398"/>
      <c r="GM311" s="398"/>
      <c r="GN311" s="398"/>
      <c r="GO311" s="398"/>
      <c r="GP311" s="398"/>
      <c r="GQ311" s="398"/>
      <c r="GR311" s="398"/>
      <c r="GS311" s="398"/>
      <c r="GT311" s="398"/>
      <c r="GU311" s="398"/>
      <c r="GV311" s="398"/>
      <c r="GW311" s="398"/>
      <c r="GX311" s="398"/>
      <c r="GY311" s="398"/>
      <c r="GZ311" s="398"/>
      <c r="HA311" s="398"/>
      <c r="HB311" s="398"/>
      <c r="HC311" s="398"/>
      <c r="HD311" s="398"/>
      <c r="HE311" s="398"/>
      <c r="HF311" s="398"/>
      <c r="HG311" s="398"/>
      <c r="HH311" s="398"/>
      <c r="HI311" s="398"/>
      <c r="HJ311" s="398"/>
      <c r="HK311" s="398"/>
      <c r="HL311" s="398"/>
      <c r="HM311" s="398"/>
      <c r="HN311" s="398"/>
      <c r="HO311" s="398"/>
      <c r="HP311" s="398"/>
      <c r="HQ311" s="398"/>
      <c r="HR311" s="398"/>
      <c r="HS311" s="398"/>
      <c r="HT311" s="398"/>
      <c r="HU311" s="398"/>
      <c r="HV311" s="398"/>
      <c r="HW311" s="398"/>
      <c r="HX311" s="398"/>
      <c r="HY311" s="398"/>
      <c r="HZ311" s="398"/>
      <c r="IA311" s="398"/>
      <c r="IB311" s="398"/>
      <c r="IC311" s="398"/>
      <c r="ID311" s="398"/>
      <c r="IE311" s="398"/>
      <c r="IF311" s="398"/>
      <c r="IG311" s="398"/>
      <c r="IH311" s="398"/>
      <c r="II311" s="398"/>
      <c r="IJ311" s="398"/>
      <c r="IK311" s="398"/>
      <c r="IL311" s="398"/>
      <c r="IM311" s="398"/>
      <c r="IN311" s="398"/>
      <c r="IO311" s="398"/>
      <c r="IP311" s="398"/>
      <c r="IQ311" s="398"/>
      <c r="IR311" s="398"/>
      <c r="IS311" s="398"/>
      <c r="IT311" s="398"/>
      <c r="IU311" s="398"/>
      <c r="IV311" s="398"/>
      <c r="IW311" s="398"/>
      <c r="IX311" s="398"/>
      <c r="IY311" s="398"/>
      <c r="IZ311" s="398"/>
      <c r="JA311" s="398"/>
      <c r="JB311" s="398"/>
      <c r="JC311" s="398"/>
      <c r="JD311" s="398"/>
      <c r="JE311" s="398"/>
      <c r="JF311" s="398"/>
      <c r="JG311" s="398"/>
      <c r="JH311" s="398"/>
      <c r="JI311" s="398"/>
      <c r="JJ311" s="398"/>
      <c r="JK311" s="398"/>
      <c r="JL311" s="398"/>
      <c r="JM311" s="398"/>
      <c r="JN311" s="398"/>
      <c r="JO311" s="398"/>
      <c r="JP311" s="398"/>
      <c r="JQ311" s="398"/>
      <c r="JR311" s="398"/>
      <c r="JS311" s="398"/>
      <c r="JT311" s="398"/>
      <c r="JU311" s="398"/>
      <c r="JV311" s="398"/>
      <c r="JW311" s="398"/>
      <c r="JX311" s="398"/>
      <c r="JY311" s="398"/>
      <c r="JZ311" s="398"/>
      <c r="KA311" s="398"/>
      <c r="KB311" s="398"/>
      <c r="KC311" s="398"/>
      <c r="KD311" s="398"/>
      <c r="KE311" s="398"/>
      <c r="KF311" s="398"/>
      <c r="KG311" s="398"/>
      <c r="KH311" s="398"/>
      <c r="KI311" s="398"/>
      <c r="KJ311" s="398"/>
      <c r="KK311" s="398"/>
      <c r="KL311" s="398"/>
      <c r="KM311" s="398"/>
      <c r="KN311" s="398"/>
      <c r="KO311" s="398"/>
      <c r="KP311" s="398"/>
      <c r="KQ311" s="398"/>
      <c r="KR311" s="398"/>
      <c r="KS311" s="398"/>
      <c r="KT311" s="398"/>
      <c r="KU311" s="398"/>
      <c r="KV311" s="398"/>
      <c r="KW311" s="398"/>
      <c r="KX311" s="398"/>
      <c r="KY311" s="398"/>
      <c r="KZ311" s="398"/>
      <c r="LA311" s="398"/>
      <c r="LB311" s="398"/>
      <c r="LC311" s="398"/>
      <c r="LD311" s="398"/>
      <c r="LE311" s="398"/>
      <c r="LF311" s="398"/>
      <c r="LG311" s="398"/>
      <c r="LH311" s="398"/>
      <c r="LI311" s="398"/>
      <c r="LJ311" s="398"/>
      <c r="LK311" s="398"/>
      <c r="LL311" s="398"/>
      <c r="LM311" s="398"/>
      <c r="LN311" s="398"/>
      <c r="LO311" s="398"/>
      <c r="LP311" s="398"/>
      <c r="LQ311" s="398"/>
      <c r="LR311" s="398"/>
      <c r="LS311" s="398"/>
      <c r="LT311" s="398"/>
      <c r="LU311" s="398"/>
      <c r="LV311" s="398"/>
      <c r="LW311" s="398"/>
      <c r="LX311" s="398"/>
      <c r="LY311" s="398"/>
      <c r="LZ311" s="398"/>
      <c r="MA311" s="398"/>
      <c r="MB311" s="398"/>
      <c r="MC311" s="398"/>
      <c r="MD311" s="398"/>
      <c r="ME311" s="398"/>
      <c r="MF311" s="398"/>
      <c r="MG311" s="398"/>
      <c r="MH311" s="398"/>
      <c r="MI311" s="398"/>
      <c r="MJ311" s="398"/>
      <c r="MK311" s="398"/>
      <c r="ML311" s="398"/>
      <c r="MM311" s="398"/>
      <c r="MN311" s="398"/>
      <c r="MO311" s="398"/>
      <c r="MP311" s="398"/>
      <c r="MQ311" s="398"/>
      <c r="MR311" s="398"/>
      <c r="MS311" s="398"/>
      <c r="MT311" s="398"/>
      <c r="MU311" s="398"/>
      <c r="MV311" s="398"/>
      <c r="MW311" s="398"/>
    </row>
    <row r="312" customFormat="false" ht="15" hidden="false" customHeight="false" outlineLevel="0" collapsed="false">
      <c r="A312" s="459" t="s">
        <v>891</v>
      </c>
      <c r="B312" s="337" t="n">
        <v>0</v>
      </c>
      <c r="C312" s="337" t="n">
        <v>0</v>
      </c>
      <c r="D312" s="337" t="n">
        <v>0</v>
      </c>
      <c r="E312" s="337" t="n">
        <v>0</v>
      </c>
      <c r="F312" s="337" t="n">
        <v>0</v>
      </c>
      <c r="G312" s="337" t="n">
        <v>0</v>
      </c>
      <c r="H312" s="337" t="n">
        <v>0</v>
      </c>
      <c r="I312" s="337" t="n">
        <v>0</v>
      </c>
      <c r="J312" s="337" t="n">
        <v>0</v>
      </c>
      <c r="K312" s="337" t="n">
        <v>0</v>
      </c>
      <c r="L312" s="337" t="n">
        <v>0</v>
      </c>
      <c r="M312" s="337" t="n">
        <v>0</v>
      </c>
      <c r="N312" s="337" t="n">
        <v>0</v>
      </c>
      <c r="O312" s="337" t="n">
        <v>0</v>
      </c>
      <c r="P312" s="337" t="n">
        <v>0</v>
      </c>
      <c r="Q312" s="337" t="n">
        <v>0</v>
      </c>
      <c r="R312" s="337" t="n">
        <v>0</v>
      </c>
      <c r="S312" s="337" t="n">
        <v>0</v>
      </c>
      <c r="T312" s="337" t="n">
        <v>0</v>
      </c>
      <c r="U312" s="337" t="n">
        <v>0</v>
      </c>
      <c r="V312" s="337" t="n">
        <v>0</v>
      </c>
      <c r="W312" s="337" t="n">
        <v>0</v>
      </c>
      <c r="X312" s="337" t="n">
        <v>0</v>
      </c>
      <c r="Y312" s="337" t="n">
        <v>0</v>
      </c>
      <c r="Z312" s="337" t="n">
        <v>0</v>
      </c>
      <c r="AA312" s="337" t="n">
        <v>0</v>
      </c>
      <c r="AB312" s="337" t="n">
        <v>0</v>
      </c>
      <c r="AC312" s="337" t="n">
        <v>0</v>
      </c>
      <c r="AD312" s="337" t="n">
        <v>0</v>
      </c>
      <c r="AE312" s="337" t="n">
        <v>0</v>
      </c>
      <c r="AF312" s="337" t="n">
        <v>0</v>
      </c>
      <c r="AG312" s="337" t="n">
        <v>0</v>
      </c>
      <c r="AH312" s="337" t="n">
        <v>0</v>
      </c>
      <c r="AI312" s="337" t="n">
        <v>0</v>
      </c>
      <c r="AJ312" s="337" t="n">
        <v>0</v>
      </c>
      <c r="AK312" s="337" t="n">
        <v>0</v>
      </c>
      <c r="AL312" s="337" t="n">
        <v>0</v>
      </c>
      <c r="AM312" s="337" t="n">
        <v>0</v>
      </c>
      <c r="AN312" s="337" t="n">
        <v>0</v>
      </c>
      <c r="AO312" s="337" t="n">
        <v>0</v>
      </c>
      <c r="AP312" s="337" t="n">
        <v>0</v>
      </c>
      <c r="AQ312" s="337" t="n">
        <v>0</v>
      </c>
      <c r="AR312" s="337" t="n">
        <v>0</v>
      </c>
      <c r="AS312" s="337" t="n">
        <v>0</v>
      </c>
      <c r="AT312" s="337" t="n">
        <v>0</v>
      </c>
      <c r="AU312" s="337" t="n">
        <v>0</v>
      </c>
      <c r="AV312" s="337" t="n">
        <v>0</v>
      </c>
      <c r="AW312" s="337" t="n">
        <v>0</v>
      </c>
      <c r="AX312" s="337" t="n">
        <v>0</v>
      </c>
      <c r="AY312" s="337" t="n">
        <v>0</v>
      </c>
      <c r="AZ312" s="337" t="n">
        <v>0</v>
      </c>
      <c r="BA312" s="337" t="n">
        <v>0</v>
      </c>
      <c r="BB312" s="337" t="n">
        <v>0</v>
      </c>
      <c r="BC312" s="337" t="n">
        <v>0</v>
      </c>
      <c r="BD312" s="337" t="n">
        <v>0</v>
      </c>
      <c r="BE312" s="337" t="n">
        <v>0</v>
      </c>
      <c r="BF312" s="337" t="n">
        <v>0</v>
      </c>
      <c r="BG312" s="337" t="n">
        <v>0</v>
      </c>
      <c r="BH312" s="337" t="n">
        <v>0</v>
      </c>
      <c r="BI312" s="337" t="n">
        <v>0</v>
      </c>
      <c r="BJ312" s="337" t="n">
        <v>0</v>
      </c>
      <c r="BK312" s="337" t="n">
        <v>0</v>
      </c>
      <c r="BL312" s="337" t="n">
        <v>0</v>
      </c>
      <c r="BM312" s="337" t="n">
        <v>0</v>
      </c>
      <c r="BN312" s="337" t="n">
        <v>0</v>
      </c>
      <c r="BO312" s="337" t="n">
        <v>0</v>
      </c>
      <c r="BP312" s="337" t="n">
        <v>0</v>
      </c>
      <c r="BQ312" s="337" t="n">
        <v>0</v>
      </c>
      <c r="BR312" s="337" t="n">
        <v>0</v>
      </c>
      <c r="BS312" s="337" t="n">
        <v>0</v>
      </c>
      <c r="BT312" s="337" t="n">
        <v>0</v>
      </c>
      <c r="BU312" s="337" t="n">
        <v>0</v>
      </c>
      <c r="BV312" s="337" t="n">
        <v>0</v>
      </c>
      <c r="BW312" s="337" t="n">
        <v>0</v>
      </c>
      <c r="BX312" s="337" t="n">
        <v>0</v>
      </c>
      <c r="BY312" s="337" t="n">
        <v>0</v>
      </c>
      <c r="BZ312" s="337" t="n">
        <v>0</v>
      </c>
      <c r="CA312" s="337" t="n">
        <v>0</v>
      </c>
      <c r="CB312" s="337" t="n">
        <v>0</v>
      </c>
      <c r="CC312" s="337" t="n">
        <v>0</v>
      </c>
      <c r="CD312" s="337" t="n">
        <v>0</v>
      </c>
      <c r="CE312" s="337" t="n">
        <v>0</v>
      </c>
      <c r="CF312" s="337" t="n">
        <v>0</v>
      </c>
      <c r="CG312" s="337" t="n">
        <v>0</v>
      </c>
      <c r="CH312" s="460"/>
      <c r="CI312" s="460"/>
      <c r="CJ312" s="460"/>
      <c r="CK312" s="460"/>
      <c r="CL312" s="460"/>
      <c r="CM312" s="460"/>
      <c r="CN312" s="460"/>
      <c r="CO312" s="460"/>
      <c r="CP312" s="460"/>
      <c r="CQ312" s="460"/>
      <c r="CR312" s="460"/>
      <c r="CS312" s="460"/>
      <c r="CT312" s="460"/>
      <c r="CU312" s="460"/>
      <c r="CV312" s="460"/>
      <c r="CW312" s="460"/>
      <c r="CX312" s="460"/>
      <c r="CY312" s="460"/>
      <c r="CZ312" s="460"/>
      <c r="DA312" s="460"/>
      <c r="DB312" s="460"/>
      <c r="DC312" s="460"/>
      <c r="DD312" s="460"/>
      <c r="DE312" s="460"/>
      <c r="DF312" s="460"/>
      <c r="DG312" s="460"/>
      <c r="DH312" s="460"/>
      <c r="DI312" s="460"/>
      <c r="DJ312" s="460"/>
      <c r="DK312" s="460"/>
      <c r="DL312" s="460"/>
      <c r="DM312" s="460"/>
      <c r="DN312" s="460"/>
      <c r="DO312" s="460"/>
      <c r="DP312" s="460"/>
      <c r="DQ312" s="460"/>
      <c r="DR312" s="460" t="n">
        <v>0</v>
      </c>
      <c r="DS312" s="460" t="n">
        <v>0</v>
      </c>
      <c r="DT312" s="460" t="n">
        <v>0</v>
      </c>
      <c r="DU312" s="460" t="n">
        <v>0</v>
      </c>
      <c r="DV312" s="460" t="n">
        <v>0</v>
      </c>
      <c r="DW312" s="460" t="n">
        <v>0</v>
      </c>
      <c r="DX312" s="460" t="n">
        <v>0</v>
      </c>
      <c r="DY312" s="337" t="n">
        <v>9</v>
      </c>
      <c r="DZ312" s="337" t="n">
        <v>9</v>
      </c>
      <c r="EA312" s="337" t="n">
        <v>9</v>
      </c>
      <c r="EB312" s="337" t="n">
        <v>9</v>
      </c>
      <c r="EC312" s="337" t="n">
        <v>9</v>
      </c>
      <c r="ED312" s="337" t="n">
        <v>9</v>
      </c>
      <c r="EE312" s="337" t="n">
        <v>9</v>
      </c>
      <c r="EF312" s="337" t="n">
        <v>9</v>
      </c>
      <c r="EG312" s="337" t="n">
        <v>9</v>
      </c>
      <c r="EH312" s="337" t="n">
        <v>9</v>
      </c>
      <c r="EI312" s="337" t="n">
        <v>9</v>
      </c>
      <c r="EJ312" s="337" t="n">
        <v>9</v>
      </c>
      <c r="EK312" s="337" t="n">
        <v>9</v>
      </c>
      <c r="EL312" s="337" t="n">
        <v>9</v>
      </c>
      <c r="EM312" s="337" t="n">
        <v>9</v>
      </c>
      <c r="EN312" s="337" t="n">
        <v>9</v>
      </c>
      <c r="EO312" s="337" t="n">
        <v>9</v>
      </c>
      <c r="EP312" s="337" t="n">
        <v>9</v>
      </c>
      <c r="EQ312" s="337" t="n">
        <v>9</v>
      </c>
      <c r="ER312" s="337" t="n">
        <v>9</v>
      </c>
      <c r="ES312" s="337" t="n">
        <v>9</v>
      </c>
      <c r="ET312" s="337" t="n">
        <v>9</v>
      </c>
      <c r="EU312" s="337" t="n">
        <v>9</v>
      </c>
      <c r="EV312" s="337" t="n">
        <v>9</v>
      </c>
      <c r="EW312" s="337" t="n">
        <v>9</v>
      </c>
      <c r="EX312" s="337" t="n">
        <v>9</v>
      </c>
      <c r="EY312" s="337" t="n">
        <v>9</v>
      </c>
      <c r="EZ312" s="337" t="n">
        <v>9</v>
      </c>
      <c r="FA312" s="337" t="n">
        <v>9</v>
      </c>
      <c r="FB312" s="337" t="n">
        <v>9</v>
      </c>
      <c r="FC312" s="337" t="n">
        <v>9</v>
      </c>
      <c r="FD312" s="337" t="n">
        <v>9</v>
      </c>
      <c r="FE312" s="337" t="n">
        <v>9</v>
      </c>
      <c r="FF312" s="337" t="n">
        <v>9</v>
      </c>
      <c r="FG312" s="337" t="n">
        <v>9</v>
      </c>
      <c r="FH312" s="337" t="n">
        <v>9</v>
      </c>
      <c r="FI312" s="337" t="n">
        <v>8</v>
      </c>
      <c r="FJ312" s="337" t="n">
        <v>8</v>
      </c>
      <c r="FK312" s="337" t="n">
        <v>8</v>
      </c>
      <c r="FL312" s="337" t="n">
        <v>8</v>
      </c>
      <c r="FM312" s="337" t="n">
        <v>8</v>
      </c>
      <c r="FN312" s="337" t="n">
        <v>9</v>
      </c>
      <c r="FO312" s="337" t="n">
        <v>9</v>
      </c>
      <c r="FP312" s="337" t="n">
        <v>9</v>
      </c>
      <c r="FQ312" s="337" t="n">
        <v>9</v>
      </c>
      <c r="FR312" s="337" t="n">
        <v>9</v>
      </c>
      <c r="FS312" s="337" t="n">
        <v>9</v>
      </c>
      <c r="FT312" s="337" t="n">
        <v>9</v>
      </c>
      <c r="FU312" s="337" t="n">
        <v>9</v>
      </c>
      <c r="FV312" s="337" t="n">
        <v>9</v>
      </c>
      <c r="FW312" s="337" t="n">
        <v>9</v>
      </c>
      <c r="FX312" s="337" t="n">
        <v>9</v>
      </c>
      <c r="FY312" s="337" t="n">
        <v>7.5</v>
      </c>
      <c r="FZ312" s="337" t="n">
        <v>7.5</v>
      </c>
      <c r="GA312" s="337" t="n">
        <v>7.5</v>
      </c>
      <c r="GB312" s="337" t="n">
        <v>7</v>
      </c>
      <c r="GC312" s="337" t="n">
        <v>7</v>
      </c>
      <c r="GD312" s="337" t="n">
        <v>7</v>
      </c>
      <c r="GE312" s="337" t="n">
        <v>7</v>
      </c>
      <c r="GF312" s="337" t="n">
        <v>7</v>
      </c>
      <c r="GG312" s="337" t="n">
        <v>7</v>
      </c>
      <c r="GH312" s="337" t="n">
        <v>7</v>
      </c>
      <c r="GI312" s="337" t="n">
        <v>7</v>
      </c>
      <c r="GJ312" s="337" t="n">
        <v>6</v>
      </c>
      <c r="GK312" s="337" t="n">
        <v>6</v>
      </c>
      <c r="GL312" s="337" t="n">
        <v>6</v>
      </c>
      <c r="GM312" s="337" t="n">
        <v>6</v>
      </c>
      <c r="GN312" s="337" t="n">
        <v>6</v>
      </c>
      <c r="GO312" s="337" t="n">
        <v>6</v>
      </c>
      <c r="GP312" s="337" t="n">
        <v>6</v>
      </c>
      <c r="GQ312" s="337" t="n">
        <v>6</v>
      </c>
      <c r="GR312" s="337" t="n">
        <v>6</v>
      </c>
      <c r="GS312" s="337" t="n">
        <v>6</v>
      </c>
      <c r="GT312" s="337" t="n">
        <v>6</v>
      </c>
      <c r="GU312" s="337" t="n">
        <v>6.5</v>
      </c>
      <c r="GV312" s="337" t="n">
        <v>7</v>
      </c>
      <c r="GW312" s="337" t="n">
        <v>7</v>
      </c>
      <c r="GX312" s="337" t="n">
        <v>7</v>
      </c>
      <c r="GY312" s="337" t="n">
        <v>7</v>
      </c>
      <c r="GZ312" s="337" t="n">
        <v>7</v>
      </c>
      <c r="HA312" s="337" t="n">
        <v>7</v>
      </c>
      <c r="HB312" s="337" t="n">
        <v>7.5</v>
      </c>
      <c r="HC312" s="337" t="n">
        <v>7.5</v>
      </c>
      <c r="HD312" s="337" t="n">
        <v>7.5</v>
      </c>
      <c r="HE312" s="337" t="n">
        <v>7.5</v>
      </c>
      <c r="HF312" s="337" t="n">
        <v>7.5</v>
      </c>
      <c r="HG312" s="337" t="n">
        <v>7.5</v>
      </c>
      <c r="HH312" s="337" t="n">
        <v>7.5</v>
      </c>
      <c r="HI312" s="337" t="n">
        <v>7.5</v>
      </c>
      <c r="HJ312" s="337" t="n">
        <v>7.5</v>
      </c>
      <c r="HK312" s="337" t="n">
        <v>7.5</v>
      </c>
      <c r="HL312" s="337" t="n">
        <v>7.5</v>
      </c>
      <c r="HM312" s="337" t="n">
        <v>7.5</v>
      </c>
      <c r="HN312" s="337" t="n">
        <v>7.5</v>
      </c>
      <c r="HO312" s="337" t="n">
        <v>7</v>
      </c>
      <c r="HP312" s="337" t="n">
        <v>7</v>
      </c>
      <c r="HQ312" s="337" t="n">
        <v>7</v>
      </c>
      <c r="HR312" s="337" t="n">
        <v>7</v>
      </c>
      <c r="HS312" s="337" t="n">
        <v>7</v>
      </c>
      <c r="HT312" s="337" t="n">
        <v>7</v>
      </c>
      <c r="HU312" s="337" t="n">
        <v>7</v>
      </c>
      <c r="HV312" s="337" t="n">
        <v>7</v>
      </c>
      <c r="HW312" s="337" t="n">
        <v>7</v>
      </c>
      <c r="HX312" s="337" t="n">
        <v>7</v>
      </c>
      <c r="HY312" s="337" t="n">
        <v>7</v>
      </c>
      <c r="HZ312" s="337" t="n">
        <v>7</v>
      </c>
      <c r="IA312" s="337" t="n">
        <v>6.5</v>
      </c>
      <c r="IB312" s="337" t="n">
        <v>6.5</v>
      </c>
      <c r="IC312" s="337" t="n">
        <v>6.5</v>
      </c>
      <c r="ID312" s="337" t="n">
        <v>6.5</v>
      </c>
      <c r="IE312" s="337" t="n">
        <v>6.5</v>
      </c>
      <c r="IF312" s="337" t="n">
        <v>6.5</v>
      </c>
      <c r="IG312" s="337" t="n">
        <v>6.5</v>
      </c>
      <c r="IH312" s="337" t="n">
        <v>6.5</v>
      </c>
      <c r="II312" s="337" t="n">
        <v>6.5</v>
      </c>
      <c r="IJ312" s="337" t="n">
        <v>6.5</v>
      </c>
      <c r="IK312" s="337" t="n">
        <v>6.5</v>
      </c>
      <c r="IL312" s="337" t="n">
        <v>6.5</v>
      </c>
      <c r="IM312" s="337" t="n">
        <v>6.5</v>
      </c>
      <c r="IN312" s="337" t="n">
        <v>6.5</v>
      </c>
      <c r="IO312" s="337" t="n">
        <v>6.5</v>
      </c>
      <c r="IP312" s="337" t="n">
        <v>6.5</v>
      </c>
      <c r="IQ312" s="337" t="n">
        <v>6.5</v>
      </c>
      <c r="IR312" s="337" t="n">
        <v>6.5</v>
      </c>
      <c r="IS312" s="337" t="n">
        <v>6.5</v>
      </c>
      <c r="IT312" s="337" t="n">
        <v>6.5</v>
      </c>
      <c r="IU312" s="337" t="n">
        <v>6.5</v>
      </c>
      <c r="IV312" s="337" t="n">
        <v>6.5</v>
      </c>
      <c r="IW312" s="337" t="n">
        <v>6.5</v>
      </c>
      <c r="IX312" s="337" t="n">
        <v>6.5</v>
      </c>
      <c r="IY312" s="337" t="n">
        <v>6.5</v>
      </c>
      <c r="IZ312" s="337" t="n">
        <v>6.5</v>
      </c>
      <c r="JA312" s="337" t="n">
        <v>6.5</v>
      </c>
      <c r="JB312" s="337" t="n">
        <v>6.5</v>
      </c>
      <c r="JC312" s="337" t="n">
        <v>6.5</v>
      </c>
      <c r="JD312" s="337" t="n">
        <v>6.5</v>
      </c>
      <c r="JE312" s="337" t="n">
        <v>6.25</v>
      </c>
      <c r="JF312" s="337" t="n">
        <v>6.25</v>
      </c>
      <c r="JG312" s="337" t="n">
        <v>6.25</v>
      </c>
      <c r="JH312" s="337" t="n">
        <v>6.25</v>
      </c>
      <c r="JI312" s="337" t="n">
        <v>6.25</v>
      </c>
      <c r="JJ312" s="337" t="n">
        <v>6.25</v>
      </c>
      <c r="JK312" s="337" t="n">
        <v>6</v>
      </c>
      <c r="JL312" s="337" t="n">
        <v>6</v>
      </c>
      <c r="JM312" s="337" t="n">
        <v>6</v>
      </c>
      <c r="JN312" s="337" t="n">
        <v>6</v>
      </c>
      <c r="JO312" s="337" t="n">
        <v>6</v>
      </c>
      <c r="JP312" s="337" t="n">
        <v>6</v>
      </c>
      <c r="JQ312" s="337" t="n">
        <v>5.5</v>
      </c>
      <c r="JR312" s="337" t="n">
        <v>5.5</v>
      </c>
      <c r="JS312" s="337" t="n">
        <v>5.5</v>
      </c>
      <c r="JT312" s="337" t="n">
        <v>5.5</v>
      </c>
      <c r="JU312" s="337" t="n">
        <v>5.5</v>
      </c>
      <c r="JV312" s="337" t="n">
        <v>5.5</v>
      </c>
      <c r="JW312" s="337" t="n">
        <v>5.5</v>
      </c>
      <c r="JX312" s="337" t="n">
        <v>5.5</v>
      </c>
      <c r="JY312" s="337" t="n">
        <v>5.5</v>
      </c>
      <c r="JZ312" s="337" t="n">
        <v>5.5</v>
      </c>
      <c r="KA312" s="337" t="n">
        <v>5.5</v>
      </c>
      <c r="KB312" s="337" t="n">
        <v>5.5</v>
      </c>
      <c r="KC312" s="337" t="n">
        <v>5.5</v>
      </c>
      <c r="KD312" s="337" t="n">
        <v>5.5</v>
      </c>
      <c r="KE312" s="337" t="n">
        <v>5.5</v>
      </c>
      <c r="KF312" s="337" t="n">
        <v>5.5</v>
      </c>
      <c r="KG312" s="337" t="n">
        <v>5.5</v>
      </c>
      <c r="KH312" s="337" t="n">
        <v>5</v>
      </c>
      <c r="KI312" s="337" t="n">
        <v>5</v>
      </c>
      <c r="KJ312" s="337" t="n">
        <v>5</v>
      </c>
      <c r="KK312" s="337" t="n">
        <v>5</v>
      </c>
      <c r="KL312" s="337" t="n">
        <v>5</v>
      </c>
      <c r="KM312" s="337" t="n">
        <v>5</v>
      </c>
      <c r="KN312" s="337" t="n">
        <v>5</v>
      </c>
      <c r="KO312" s="337" t="n">
        <v>5</v>
      </c>
      <c r="KP312" s="337" t="n">
        <v>5</v>
      </c>
      <c r="KQ312" s="337" t="n">
        <v>5</v>
      </c>
      <c r="KR312" s="337" t="n">
        <v>5</v>
      </c>
      <c r="KS312" s="337" t="n">
        <v>4.5</v>
      </c>
      <c r="KT312" s="337" t="n">
        <v>4.5</v>
      </c>
      <c r="KU312" s="337" t="n">
        <v>4.5</v>
      </c>
      <c r="KV312" s="337" t="n">
        <v>4.5</v>
      </c>
      <c r="KW312" s="337" t="n">
        <v>4.5</v>
      </c>
      <c r="KX312" s="337" t="n">
        <v>4.5</v>
      </c>
      <c r="KY312" s="337" t="n">
        <v>4.5</v>
      </c>
      <c r="KZ312" s="337" t="n">
        <v>4.5</v>
      </c>
      <c r="LA312" s="337" t="n">
        <v>4.5</v>
      </c>
      <c r="LB312" s="337" t="n">
        <v>4.5</v>
      </c>
      <c r="LC312" s="337" t="n">
        <v>4.5</v>
      </c>
      <c r="LD312" s="337" t="n">
        <v>4.5</v>
      </c>
      <c r="LE312" s="337" t="n">
        <v>4.5</v>
      </c>
      <c r="LF312" s="337" t="n">
        <v>4.5</v>
      </c>
      <c r="LG312" s="337" t="n">
        <v>4.5</v>
      </c>
      <c r="LH312" s="337" t="n">
        <v>4.5</v>
      </c>
      <c r="LI312" s="337" t="n">
        <v>4.5</v>
      </c>
      <c r="LJ312" s="337" t="n">
        <v>4.5</v>
      </c>
      <c r="LK312" s="337" t="n">
        <v>4.5</v>
      </c>
      <c r="LL312" s="337" t="n">
        <v>4.5</v>
      </c>
      <c r="LM312" s="337" t="n">
        <v>4.5</v>
      </c>
      <c r="LN312" s="337" t="n">
        <v>4.5</v>
      </c>
      <c r="LO312" s="337" t="n">
        <v>5</v>
      </c>
      <c r="LP312" s="337" t="n">
        <v>5</v>
      </c>
      <c r="LQ312" s="337" t="n">
        <v>5</v>
      </c>
      <c r="LR312" s="337" t="n">
        <v>5</v>
      </c>
      <c r="LS312" s="337" t="n">
        <v>5</v>
      </c>
      <c r="LT312" s="337" t="n">
        <v>5</v>
      </c>
      <c r="LU312" s="337" t="n">
        <v>6</v>
      </c>
      <c r="LV312" s="337" t="n">
        <v>6</v>
      </c>
      <c r="LW312" s="337" t="n">
        <v>6</v>
      </c>
      <c r="LX312" s="337" t="n">
        <v>6.5</v>
      </c>
      <c r="LY312" s="337" t="n">
        <v>6.5</v>
      </c>
      <c r="LZ312" s="337" t="n">
        <v>6.5</v>
      </c>
      <c r="MA312" s="337" t="n">
        <v>7</v>
      </c>
      <c r="MB312" s="337" t="n">
        <v>7</v>
      </c>
      <c r="MC312" s="337" t="n">
        <v>7</v>
      </c>
      <c r="MD312" s="337" t="n">
        <v>7</v>
      </c>
      <c r="ME312" s="337"/>
      <c r="MF312" s="337"/>
      <c r="MG312" s="337"/>
      <c r="MH312" s="337"/>
      <c r="MI312" s="337"/>
      <c r="MJ312" s="337"/>
      <c r="MK312" s="337"/>
      <c r="ML312" s="337"/>
      <c r="MM312" s="337"/>
      <c r="MN312" s="337"/>
      <c r="MO312" s="337"/>
      <c r="MP312" s="337"/>
      <c r="MQ312" s="337"/>
      <c r="MR312" s="337"/>
      <c r="MS312" s="337"/>
      <c r="MT312" s="337"/>
      <c r="MU312" s="337"/>
      <c r="MV312" s="337"/>
      <c r="MW312" s="337"/>
    </row>
    <row r="313" customFormat="false" ht="15" hidden="false" customHeight="false" outlineLevel="0" collapsed="false">
      <c r="A313" s="461" t="s">
        <v>892</v>
      </c>
      <c r="B313" s="462" t="n">
        <v>9</v>
      </c>
      <c r="C313" s="462" t="n">
        <v>9</v>
      </c>
      <c r="D313" s="462" t="n">
        <v>12.12</v>
      </c>
      <c r="E313" s="462" t="n">
        <v>12.17</v>
      </c>
      <c r="F313" s="462" t="n">
        <v>12.06</v>
      </c>
      <c r="G313" s="462" t="n">
        <v>11.96</v>
      </c>
      <c r="H313" s="462" t="n">
        <v>11.97</v>
      </c>
      <c r="I313" s="462" t="n">
        <v>12.08</v>
      </c>
      <c r="J313" s="462" t="n">
        <v>12.06</v>
      </c>
      <c r="K313" s="462" t="n">
        <v>12.06</v>
      </c>
      <c r="L313" s="462" t="n">
        <v>12.37</v>
      </c>
      <c r="M313" s="462" t="n">
        <v>11.94</v>
      </c>
      <c r="N313" s="462" t="n">
        <v>11.37</v>
      </c>
      <c r="O313" s="462" t="n">
        <v>11.4</v>
      </c>
      <c r="P313" s="462" t="n">
        <v>11.35</v>
      </c>
      <c r="Q313" s="462" t="n">
        <v>11.2</v>
      </c>
      <c r="R313" s="462" t="n">
        <v>11.1</v>
      </c>
      <c r="S313" s="462" t="n">
        <v>10.18</v>
      </c>
      <c r="T313" s="462" t="n">
        <v>10.63</v>
      </c>
      <c r="U313" s="462" t="n">
        <v>10.57</v>
      </c>
      <c r="V313" s="462" t="n">
        <v>11.27</v>
      </c>
      <c r="W313" s="462" t="n">
        <v>10.95</v>
      </c>
      <c r="X313" s="462" t="n">
        <v>11</v>
      </c>
      <c r="Y313" s="462" t="n">
        <v>11.13</v>
      </c>
      <c r="Z313" s="462" t="n">
        <v>8.524</v>
      </c>
      <c r="AA313" s="462" t="n">
        <v>8.112</v>
      </c>
      <c r="AB313" s="462" t="n">
        <v>8.389</v>
      </c>
      <c r="AC313" s="462" t="n">
        <v>7.639</v>
      </c>
      <c r="AD313" s="462" t="n">
        <v>7.948</v>
      </c>
      <c r="AE313" s="462" t="n">
        <v>9.071</v>
      </c>
      <c r="AF313" s="462" t="n">
        <v>8.847</v>
      </c>
      <c r="AG313" s="462" t="n">
        <v>8.516</v>
      </c>
      <c r="AH313" s="462" t="n">
        <v>8.523</v>
      </c>
      <c r="AI313" s="462" t="n">
        <v>8.411</v>
      </c>
      <c r="AJ313" s="462" t="n">
        <v>8.333</v>
      </c>
      <c r="AK313" s="462" t="n">
        <v>8.244</v>
      </c>
      <c r="AL313" s="462" t="n">
        <v>9.853</v>
      </c>
      <c r="AM313" s="462" t="n">
        <v>9.932</v>
      </c>
      <c r="AN313" s="462" t="n">
        <v>9.943</v>
      </c>
      <c r="AO313" s="462" t="n">
        <v>7.625</v>
      </c>
      <c r="AP313" s="462" t="n">
        <v>7.922</v>
      </c>
      <c r="AQ313" s="462" t="n">
        <v>9.205</v>
      </c>
      <c r="AR313" s="462" t="n">
        <v>8.759</v>
      </c>
      <c r="AS313" s="462" t="n">
        <v>8.466</v>
      </c>
      <c r="AT313" s="462" t="n">
        <v>9.16</v>
      </c>
      <c r="AU313" s="462" t="n">
        <v>9.118</v>
      </c>
      <c r="AV313" s="462" t="n">
        <v>8.394</v>
      </c>
      <c r="AW313" s="462" t="n">
        <v>7.759</v>
      </c>
      <c r="AX313" s="462" t="n">
        <v>7.925</v>
      </c>
      <c r="AY313" s="462" t="n">
        <v>7.925</v>
      </c>
      <c r="AZ313" s="462" t="n">
        <v>7.911</v>
      </c>
      <c r="BA313" s="462" t="n">
        <v>7.94</v>
      </c>
      <c r="BB313" s="462" t="n">
        <v>9.085</v>
      </c>
      <c r="BC313" s="462" t="n">
        <v>9.188</v>
      </c>
      <c r="BD313" s="462" t="n">
        <v>8.557</v>
      </c>
      <c r="BE313" s="462" t="n">
        <v>8.847</v>
      </c>
      <c r="BF313" s="462" t="n">
        <v>8.531</v>
      </c>
      <c r="BG313" s="462" t="n">
        <v>8.281</v>
      </c>
      <c r="BH313" s="462" t="n">
        <v>8.495</v>
      </c>
      <c r="BI313" s="462" t="n">
        <v>8.748</v>
      </c>
      <c r="BJ313" s="462" t="n">
        <v>9.261</v>
      </c>
      <c r="BK313" s="462" t="n">
        <v>9.212</v>
      </c>
      <c r="BL313" s="462" t="n">
        <v>9.199</v>
      </c>
      <c r="BM313" s="462" t="n">
        <v>9.2</v>
      </c>
      <c r="BN313" s="462" t="n">
        <v>9.231</v>
      </c>
      <c r="BO313" s="462" t="n">
        <v>9.439</v>
      </c>
      <c r="BP313" s="462" t="n">
        <v>9.274</v>
      </c>
      <c r="BQ313" s="462" t="n">
        <v>9.466</v>
      </c>
      <c r="BR313" s="462" t="n">
        <v>9.41</v>
      </c>
      <c r="BS313" s="462" t="n">
        <v>9.944</v>
      </c>
      <c r="BT313" s="462" t="n">
        <v>10.08</v>
      </c>
      <c r="BU313" s="462" t="n">
        <v>10.11</v>
      </c>
      <c r="BV313" s="462" t="n">
        <v>9.98</v>
      </c>
      <c r="BW313" s="462" t="n">
        <v>9.98</v>
      </c>
      <c r="BX313" s="462" t="n">
        <v>9.69</v>
      </c>
      <c r="BY313" s="462" t="n">
        <v>9.87</v>
      </c>
      <c r="BZ313" s="462" t="n">
        <v>10.07</v>
      </c>
      <c r="CA313" s="462" t="n">
        <v>10.16</v>
      </c>
      <c r="CB313" s="462" t="n">
        <v>9.87</v>
      </c>
      <c r="CC313" s="462" t="n">
        <v>9.81</v>
      </c>
      <c r="CD313" s="462" t="n">
        <v>9.91</v>
      </c>
      <c r="CE313" s="462" t="n">
        <v>10.15</v>
      </c>
      <c r="CF313" s="462" t="n">
        <v>10.08</v>
      </c>
      <c r="CG313" s="462" t="n">
        <v>10.18</v>
      </c>
      <c r="CH313" s="462" t="n">
        <v>10.25</v>
      </c>
      <c r="CI313" s="462" t="n">
        <v>10.06</v>
      </c>
      <c r="CJ313" s="462" t="n">
        <v>10.15</v>
      </c>
      <c r="CK313" s="462" t="n">
        <v>10.18</v>
      </c>
      <c r="CL313" s="462" t="n">
        <v>9.76</v>
      </c>
      <c r="CM313" s="462" t="n">
        <v>10.05</v>
      </c>
      <c r="CN313" s="462" t="n">
        <v>9.8</v>
      </c>
      <c r="CO313" s="462" t="n">
        <v>9.27</v>
      </c>
      <c r="CP313" s="462" t="n">
        <v>8.96</v>
      </c>
      <c r="CQ313" s="462" t="n">
        <v>9.16</v>
      </c>
      <c r="CR313" s="462" t="n">
        <v>9.12</v>
      </c>
      <c r="CS313" s="462" t="n">
        <v>9.02</v>
      </c>
      <c r="CT313" s="462" t="n">
        <v>8.97</v>
      </c>
      <c r="CU313" s="462" t="n">
        <v>8.98</v>
      </c>
      <c r="CV313" s="462" t="n">
        <v>8.88</v>
      </c>
      <c r="CW313" s="462" t="n">
        <v>8.88</v>
      </c>
      <c r="CX313" s="462" t="n">
        <v>9.27</v>
      </c>
      <c r="CY313" s="462" t="n">
        <v>9.19</v>
      </c>
      <c r="CZ313" s="462" t="n">
        <v>9.26</v>
      </c>
      <c r="DA313" s="462" t="n">
        <v>9.26</v>
      </c>
      <c r="DB313" s="462" t="n">
        <v>9.3</v>
      </c>
      <c r="DC313" s="462" t="n">
        <v>9.22</v>
      </c>
      <c r="DD313" s="462" t="n">
        <v>9.34</v>
      </c>
      <c r="DE313" s="462" t="n">
        <v>9.43</v>
      </c>
      <c r="DF313" s="462" t="n">
        <v>8.629</v>
      </c>
      <c r="DG313" s="462" t="n">
        <v>9.023</v>
      </c>
      <c r="DH313" s="462" t="n">
        <v>9.07</v>
      </c>
      <c r="DI313" s="462" t="n">
        <v>9.112</v>
      </c>
      <c r="DJ313" s="462" t="n">
        <v>9.289</v>
      </c>
      <c r="DK313" s="462" t="n">
        <v>9.388</v>
      </c>
      <c r="DL313" s="462" t="n">
        <v>9.316</v>
      </c>
      <c r="DM313" s="462" t="n">
        <v>9.275</v>
      </c>
      <c r="DN313" s="462" t="n">
        <v>9.39</v>
      </c>
      <c r="DO313" s="462" t="n">
        <v>9.33</v>
      </c>
      <c r="DP313" s="462" t="n">
        <v>9.57</v>
      </c>
      <c r="DQ313" s="462" t="n">
        <v>9.39</v>
      </c>
      <c r="DR313" s="462" t="n">
        <v>9.68</v>
      </c>
      <c r="DS313" s="462" t="n">
        <v>9.41</v>
      </c>
      <c r="DT313" s="462" t="n">
        <v>9.08</v>
      </c>
      <c r="DU313" s="462" t="n">
        <v>9.07</v>
      </c>
      <c r="DV313" s="462" t="n">
        <v>8.42</v>
      </c>
      <c r="DW313" s="462" t="n">
        <v>8.65</v>
      </c>
      <c r="DX313" s="462" t="n">
        <v>8.51</v>
      </c>
      <c r="DY313" s="462" t="n">
        <v>8.63</v>
      </c>
      <c r="DZ313" s="462" t="n">
        <v>8.55</v>
      </c>
      <c r="EA313" s="462" t="n">
        <v>8.43</v>
      </c>
      <c r="EB313" s="462" t="n">
        <v>7.62</v>
      </c>
      <c r="EC313" s="462" t="n">
        <v>8.01</v>
      </c>
      <c r="ED313" s="462" t="n">
        <v>7.94</v>
      </c>
      <c r="EE313" s="462" t="n">
        <v>8.17</v>
      </c>
      <c r="EF313" s="462" t="n">
        <v>8.13</v>
      </c>
      <c r="EG313" s="462" t="n">
        <v>8.03</v>
      </c>
      <c r="EH313" s="462" t="n">
        <v>8.23</v>
      </c>
      <c r="EI313" s="462" t="n">
        <v>8.27</v>
      </c>
      <c r="EJ313" s="462" t="n">
        <v>8.24</v>
      </c>
      <c r="EK313" s="462" t="n">
        <v>8.35</v>
      </c>
      <c r="EL313" s="462" t="n">
        <v>8.36</v>
      </c>
      <c r="EM313" s="462" t="n">
        <v>8.34</v>
      </c>
      <c r="EN313" s="462" t="n">
        <v>8.09</v>
      </c>
      <c r="EO313" s="462" t="n">
        <v>8.29</v>
      </c>
      <c r="EP313" s="462" t="n">
        <v>7.97</v>
      </c>
      <c r="EQ313" s="462" t="n">
        <v>7.88</v>
      </c>
      <c r="ER313" s="462" t="n">
        <v>7.86</v>
      </c>
      <c r="ES313" s="462" t="n">
        <v>7.86</v>
      </c>
      <c r="ET313" s="462" t="n">
        <v>7.56</v>
      </c>
      <c r="EU313" s="462" t="n">
        <v>7.65</v>
      </c>
      <c r="EV313" s="462" t="n">
        <v>7.59</v>
      </c>
      <c r="EW313" s="462" t="n">
        <v>7.76</v>
      </c>
      <c r="EX313" s="462" t="n">
        <v>7.35</v>
      </c>
      <c r="EY313" s="462" t="n">
        <v>8.01</v>
      </c>
      <c r="EZ313" s="462" t="n">
        <v>7.18</v>
      </c>
      <c r="FA313" s="462" t="n">
        <v>6.77</v>
      </c>
      <c r="FB313" s="462" t="n">
        <v>5.97</v>
      </c>
      <c r="FC313" s="462" t="n">
        <v>5.78</v>
      </c>
      <c r="FD313" s="462" t="n">
        <v>5.69</v>
      </c>
      <c r="FE313" s="462" t="s">
        <v>893</v>
      </c>
      <c r="FF313" s="462" t="s">
        <v>894</v>
      </c>
      <c r="FG313" s="462" t="s">
        <v>895</v>
      </c>
      <c r="FH313" s="462" t="s">
        <v>896</v>
      </c>
      <c r="FI313" s="462" t="s">
        <v>897</v>
      </c>
      <c r="FJ313" s="462" t="s">
        <v>898</v>
      </c>
      <c r="FK313" s="462" t="s">
        <v>899</v>
      </c>
      <c r="FL313" s="462" t="s">
        <v>900</v>
      </c>
      <c r="FM313" s="462" t="s">
        <v>901</v>
      </c>
      <c r="FN313" s="462" t="n">
        <v>5.51</v>
      </c>
      <c r="FO313" s="462" t="n">
        <v>5.61</v>
      </c>
      <c r="FP313" s="462" t="n">
        <v>6.57</v>
      </c>
      <c r="FQ313" s="462" t="n">
        <v>7.58</v>
      </c>
      <c r="FR313" s="462" t="n">
        <v>9.15</v>
      </c>
      <c r="FS313" s="462" t="n">
        <v>9.44</v>
      </c>
      <c r="FT313" s="462" t="n">
        <v>9.94</v>
      </c>
      <c r="FU313" s="462" t="n">
        <v>8.59</v>
      </c>
      <c r="FV313" s="462" t="n">
        <v>8.64</v>
      </c>
      <c r="FW313" s="462" t="n">
        <v>8.82</v>
      </c>
      <c r="FX313" s="462" t="n">
        <v>8.91</v>
      </c>
      <c r="FY313" s="462" t="n">
        <v>8.54</v>
      </c>
      <c r="FZ313" s="462" t="n">
        <v>7.59</v>
      </c>
      <c r="GA313" s="462" t="n">
        <v>7.12</v>
      </c>
      <c r="GB313" s="462" t="n">
        <v>7.17</v>
      </c>
      <c r="GC313" s="462" t="n">
        <v>6.93</v>
      </c>
      <c r="GD313" s="462" t="n">
        <v>6.86</v>
      </c>
      <c r="GE313" s="462" t="n">
        <v>6.3</v>
      </c>
      <c r="GF313" s="462" t="n">
        <v>6.14</v>
      </c>
      <c r="GG313" s="462" t="n">
        <v>6.17</v>
      </c>
      <c r="GH313" s="462" t="n">
        <v>6.22</v>
      </c>
      <c r="GI313" s="462" t="n">
        <v>6.51</v>
      </c>
      <c r="GJ313" s="462" t="n">
        <v>7.07</v>
      </c>
      <c r="GK313" s="462" t="n">
        <v>7.1</v>
      </c>
      <c r="GL313" s="462" t="n">
        <v>7.51</v>
      </c>
      <c r="GM313" s="462" t="n">
        <v>7.5</v>
      </c>
      <c r="GN313" s="462" t="n">
        <v>7.49</v>
      </c>
      <c r="GO313" s="462" t="n">
        <v>8.65</v>
      </c>
      <c r="GP313" s="462" t="n">
        <v>7.93</v>
      </c>
      <c r="GQ313" s="462" t="n">
        <v>8.03</v>
      </c>
      <c r="GR313" s="462" t="n">
        <v>7.22</v>
      </c>
      <c r="GS313" s="462" t="n">
        <v>7.67</v>
      </c>
      <c r="GT313" s="462" t="n">
        <v>7.7</v>
      </c>
      <c r="GU313" s="462" t="n">
        <v>7.36</v>
      </c>
      <c r="GV313" s="462" t="n">
        <v>7.97</v>
      </c>
      <c r="GW313" s="462" t="n">
        <v>7.96</v>
      </c>
      <c r="GX313" s="462" t="n">
        <v>7.4</v>
      </c>
      <c r="GY313" s="462" t="n">
        <v>8.25</v>
      </c>
      <c r="GZ313" s="462" t="n">
        <v>8.2</v>
      </c>
      <c r="HA313" s="462" t="n">
        <v>8.09</v>
      </c>
      <c r="HB313" s="462" t="n">
        <v>9.92</v>
      </c>
      <c r="HC313" s="462" t="n">
        <v>7.91</v>
      </c>
      <c r="HD313" s="462" t="n">
        <v>8.85</v>
      </c>
      <c r="HE313" s="462" t="n">
        <v>8.64</v>
      </c>
      <c r="HF313" s="462" t="n">
        <v>8.46</v>
      </c>
      <c r="HG313" s="462" t="n">
        <v>9.24</v>
      </c>
      <c r="HH313" s="462" t="n">
        <v>11.15</v>
      </c>
      <c r="HI313" s="462" t="n">
        <v>10.69</v>
      </c>
      <c r="HJ313" s="462" t="n">
        <v>11.3</v>
      </c>
      <c r="HK313" s="462" t="n">
        <v>10.32</v>
      </c>
      <c r="HL313" s="462" t="n">
        <v>10.38</v>
      </c>
      <c r="HM313" s="462" t="n">
        <v>10.67</v>
      </c>
      <c r="HN313" s="462" t="n">
        <v>11.55</v>
      </c>
      <c r="HO313" s="462" t="n">
        <v>10.61</v>
      </c>
      <c r="HP313" s="462" t="n">
        <v>8.53</v>
      </c>
      <c r="HQ313" s="462" t="n">
        <v>10.46</v>
      </c>
      <c r="HR313" s="462" t="n">
        <v>8.98</v>
      </c>
      <c r="HS313" s="462" t="n">
        <v>9.19</v>
      </c>
      <c r="HT313" s="462" t="n">
        <v>8.03</v>
      </c>
      <c r="HU313" s="462" t="n">
        <v>8.58</v>
      </c>
      <c r="HV313" s="462" t="n">
        <v>8.85</v>
      </c>
      <c r="HW313" s="462" t="n">
        <v>7.96</v>
      </c>
      <c r="HX313" s="462" t="n">
        <v>8.31</v>
      </c>
      <c r="HY313" s="462" t="n">
        <v>8.01598703285065</v>
      </c>
      <c r="HZ313" s="462" t="n">
        <v>9.28938085217583</v>
      </c>
      <c r="IA313" s="462" t="n">
        <v>8.64931310147351</v>
      </c>
      <c r="IB313" s="462" t="n">
        <v>8.41645137616497</v>
      </c>
      <c r="IC313" s="462" t="n">
        <v>8.7914190469646</v>
      </c>
      <c r="ID313" s="462" t="n">
        <v>7.331</v>
      </c>
      <c r="IE313" s="462" t="n">
        <v>7.302</v>
      </c>
      <c r="IF313" s="462" t="n">
        <v>8.198</v>
      </c>
      <c r="IG313" s="462" t="n">
        <v>7.757</v>
      </c>
      <c r="IH313" s="462" t="n">
        <v>8.5</v>
      </c>
      <c r="II313" s="462" t="n">
        <v>8.485</v>
      </c>
      <c r="IJ313" s="462" t="n">
        <v>8.125</v>
      </c>
      <c r="IK313" s="462" t="n">
        <v>7.982</v>
      </c>
      <c r="IL313" s="462" t="n">
        <v>8.732</v>
      </c>
      <c r="IM313" s="462" t="n">
        <v>8.845</v>
      </c>
      <c r="IN313" s="462" t="n">
        <v>8.15</v>
      </c>
      <c r="IO313" s="462" t="n">
        <v>8.17</v>
      </c>
      <c r="IP313" s="462" t="n">
        <v>8.319</v>
      </c>
      <c r="IQ313" s="462" t="n">
        <v>7.869</v>
      </c>
      <c r="IR313" s="462" t="n">
        <v>8.143</v>
      </c>
      <c r="IS313" s="462" t="n">
        <v>7.589</v>
      </c>
      <c r="IT313" s="462" t="n">
        <v>7.55771124730674</v>
      </c>
      <c r="IU313" s="462" t="n">
        <v>8.21652060979539</v>
      </c>
      <c r="IV313" s="462" t="n">
        <v>7.32405104354582</v>
      </c>
      <c r="IW313" s="462" t="n">
        <v>8.06825989341815</v>
      </c>
      <c r="IX313" s="462" t="n">
        <v>8.60972414552043</v>
      </c>
      <c r="IY313" s="462" t="n">
        <v>7.94382308856582</v>
      </c>
      <c r="IZ313" s="462" t="n">
        <v>8.09</v>
      </c>
      <c r="JA313" s="462" t="n">
        <v>7.78</v>
      </c>
      <c r="JB313" s="462" t="n">
        <v>8.28</v>
      </c>
      <c r="JC313" s="462" t="n">
        <v>7.07602142250104</v>
      </c>
      <c r="JD313" s="462" t="n">
        <v>8.01297445775806</v>
      </c>
      <c r="JE313" s="462" t="n">
        <v>8.01367584077024</v>
      </c>
      <c r="JF313" s="462" t="n">
        <v>7.38779406195281</v>
      </c>
      <c r="JG313" s="462" t="n">
        <v>7.21512718332209</v>
      </c>
      <c r="JH313" s="462" t="n">
        <v>7.8358499672794</v>
      </c>
      <c r="JI313" s="462" t="n">
        <v>7.85267011363356</v>
      </c>
      <c r="JJ313" s="462" t="n">
        <v>8.56886434391474</v>
      </c>
      <c r="JK313" s="462" t="n">
        <v>7.92</v>
      </c>
      <c r="JL313" s="462" t="n">
        <v>7.66546690563515</v>
      </c>
      <c r="JM313" s="462" t="n">
        <v>7.67297765208993</v>
      </c>
      <c r="JN313" s="462" t="n">
        <v>7.86341759295856</v>
      </c>
      <c r="JO313" s="462" t="n">
        <v>7.33331772632187</v>
      </c>
      <c r="JP313" s="462" t="n">
        <v>6.57630281683587</v>
      </c>
      <c r="JQ313" s="462" t="n">
        <v>8.69665708566375</v>
      </c>
      <c r="JR313" s="462" t="n">
        <v>7.33540613209718</v>
      </c>
      <c r="JS313" s="462" t="n">
        <v>7.95490687108975</v>
      </c>
      <c r="JT313" s="462" t="n">
        <v>8.23468549047423</v>
      </c>
      <c r="JU313" s="462" t="n">
        <v>7.49287405328203</v>
      </c>
      <c r="JV313" s="462" t="n">
        <v>8.71</v>
      </c>
      <c r="JW313" s="462" t="n">
        <v>8.32568178917045</v>
      </c>
      <c r="JX313" s="462" t="n">
        <v>6.82216828468778</v>
      </c>
      <c r="JY313" s="462" t="n">
        <v>6.36236109995779</v>
      </c>
      <c r="JZ313" s="462" t="n">
        <v>7.29</v>
      </c>
      <c r="KA313" s="462" t="n">
        <v>7.44</v>
      </c>
      <c r="KB313" s="462" t="n">
        <v>6.3609558525135</v>
      </c>
      <c r="KC313" s="462" t="n">
        <v>7.73846132158298</v>
      </c>
      <c r="KD313" s="462" t="n">
        <v>7.86582843480903</v>
      </c>
      <c r="KE313" s="462" t="n">
        <v>7.01</v>
      </c>
      <c r="KF313" s="462" t="n">
        <v>6.5242485006634</v>
      </c>
      <c r="KG313" s="462" t="n">
        <v>7.39654549736716</v>
      </c>
      <c r="KH313" s="462" t="n">
        <v>8.47379400293992</v>
      </c>
      <c r="KI313" s="462" t="n">
        <v>7.75780887397278</v>
      </c>
      <c r="KJ313" s="462" t="n">
        <v>8.20737893833669</v>
      </c>
      <c r="KK313" s="462" t="n">
        <v>7.25362144690445</v>
      </c>
      <c r="KL313" s="462" t="n">
        <v>7.80296575556191</v>
      </c>
      <c r="KM313" s="462" t="n">
        <v>6.39621327861028</v>
      </c>
      <c r="KN313" s="462" t="n">
        <v>8.5</v>
      </c>
      <c r="KO313" s="462" t="n">
        <v>8.478</v>
      </c>
      <c r="KP313" s="462" t="n">
        <v>6.391</v>
      </c>
      <c r="KQ313" s="462" t="n">
        <v>7.60897041738465</v>
      </c>
      <c r="KR313" s="462" t="n">
        <v>7.60897041738465</v>
      </c>
      <c r="KS313" s="462" t="n">
        <v>7.81391617474693</v>
      </c>
      <c r="KT313" s="462" t="n">
        <v>8.10525431375383</v>
      </c>
      <c r="KU313" s="462" t="n">
        <v>7.60406179448529</v>
      </c>
      <c r="KV313" s="462" t="n">
        <v>8.40090320636933</v>
      </c>
      <c r="KW313" s="462" t="n">
        <v>7.124549400091</v>
      </c>
      <c r="KX313" s="462" t="n">
        <v>7.92871328429865</v>
      </c>
      <c r="KY313" s="462" t="n">
        <v>7.044</v>
      </c>
      <c r="KZ313" s="462" t="n">
        <v>7.99173030240392</v>
      </c>
      <c r="LA313" s="462" t="n">
        <v>7.56214870269521</v>
      </c>
      <c r="LB313" s="462" t="n">
        <v>7.74286187062351</v>
      </c>
      <c r="LC313" s="462" t="n">
        <v>8.57000686183712</v>
      </c>
      <c r="LD313" s="462" t="n">
        <v>8.20657415134505</v>
      </c>
      <c r="LE313" s="462" t="n">
        <v>8.79</v>
      </c>
      <c r="LF313" s="462" t="n">
        <v>7.67939797935657</v>
      </c>
      <c r="LG313" s="462" t="n">
        <v>8.30456673873152</v>
      </c>
      <c r="LH313" s="462" t="n">
        <v>7.77211257807139</v>
      </c>
      <c r="LI313" s="462" t="n">
        <v>8.36315716398789</v>
      </c>
      <c r="LJ313" s="462" t="n">
        <v>7.58481329718738</v>
      </c>
      <c r="LK313" s="462" t="n">
        <v>7.81294966973823</v>
      </c>
      <c r="LL313" s="462" t="n">
        <v>7.68175194205347</v>
      </c>
      <c r="LM313" s="462" t="n">
        <v>8.09361098945275</v>
      </c>
      <c r="LN313" s="462" t="n">
        <v>8.18172348829235</v>
      </c>
      <c r="LO313" s="462" t="n">
        <v>8.182</v>
      </c>
      <c r="LP313" s="462" t="n">
        <v>7.822</v>
      </c>
      <c r="LQ313" s="462" t="n">
        <v>7.17</v>
      </c>
      <c r="LR313" s="462" t="n">
        <v>7.231</v>
      </c>
      <c r="LS313" s="462" t="n">
        <v>8.114</v>
      </c>
      <c r="LT313" s="462" t="n">
        <v>7.413</v>
      </c>
      <c r="LU313" s="462" t="n">
        <v>7.691</v>
      </c>
      <c r="LV313" s="462" t="n">
        <v>8.232</v>
      </c>
      <c r="LW313" s="462" t="n">
        <v>8.534</v>
      </c>
      <c r="LX313" s="462" t="n">
        <v>8.092</v>
      </c>
      <c r="LY313" s="462" t="n">
        <v>7.114</v>
      </c>
      <c r="LZ313" s="462" t="n">
        <v>9.32634589379603</v>
      </c>
      <c r="MA313" s="462" t="n">
        <v>9.73</v>
      </c>
      <c r="MB313" s="462" t="n">
        <v>9.47464090745229</v>
      </c>
      <c r="MC313" s="462" t="n">
        <v>9.2861770044495</v>
      </c>
      <c r="MD313" s="462" t="s">
        <v>902</v>
      </c>
      <c r="ME313" s="462"/>
      <c r="MF313" s="462"/>
      <c r="MG313" s="462"/>
      <c r="MH313" s="462"/>
      <c r="MI313" s="462"/>
      <c r="MJ313" s="462"/>
      <c r="MK313" s="462"/>
      <c r="ML313" s="462"/>
      <c r="MM313" s="462"/>
      <c r="MN313" s="462"/>
      <c r="MO313" s="462"/>
      <c r="MP313" s="462"/>
      <c r="MQ313" s="462"/>
      <c r="MR313" s="462"/>
      <c r="MS313" s="462"/>
      <c r="MT313" s="462"/>
      <c r="MU313" s="462"/>
      <c r="MV313" s="462"/>
      <c r="MW313" s="462"/>
    </row>
    <row r="314" customFormat="false" ht="15" hidden="false" customHeight="false" outlineLevel="0" collapsed="false">
      <c r="A314" s="461" t="s">
        <v>903</v>
      </c>
      <c r="B314" s="462" t="n">
        <v>15</v>
      </c>
      <c r="C314" s="462" t="n">
        <v>15</v>
      </c>
      <c r="D314" s="462" t="n">
        <v>15.81</v>
      </c>
      <c r="E314" s="462" t="n">
        <v>15.74</v>
      </c>
      <c r="F314" s="462" t="n">
        <v>15.69</v>
      </c>
      <c r="G314" s="462" t="n">
        <v>18.03</v>
      </c>
      <c r="H314" s="462" t="n">
        <v>16.69</v>
      </c>
      <c r="I314" s="462" t="n">
        <v>18.4</v>
      </c>
      <c r="J314" s="462" t="n">
        <v>18.74</v>
      </c>
      <c r="K314" s="462" t="n">
        <v>18.45</v>
      </c>
      <c r="L314" s="462" t="n">
        <v>18.29</v>
      </c>
      <c r="M314" s="462" t="n">
        <v>17.12</v>
      </c>
      <c r="N314" s="462" t="n">
        <v>17.82</v>
      </c>
      <c r="O314" s="462" t="n">
        <v>18.31</v>
      </c>
      <c r="P314" s="462" t="n">
        <v>18.76</v>
      </c>
      <c r="Q314" s="462" t="n">
        <v>18.63</v>
      </c>
      <c r="R314" s="462" t="n">
        <v>17.93</v>
      </c>
      <c r="S314" s="462" t="n">
        <v>18.12</v>
      </c>
      <c r="T314" s="462" t="n">
        <v>17.9</v>
      </c>
      <c r="U314" s="462" t="n">
        <v>18.13</v>
      </c>
      <c r="V314" s="462" t="n">
        <v>18.14</v>
      </c>
      <c r="W314" s="462" t="n">
        <v>18.27</v>
      </c>
      <c r="X314" s="462" t="n">
        <v>18.52</v>
      </c>
      <c r="Y314" s="462" t="n">
        <v>18.54</v>
      </c>
      <c r="Z314" s="462" t="n">
        <v>16.78</v>
      </c>
      <c r="AA314" s="462" t="n">
        <v>17.14</v>
      </c>
      <c r="AB314" s="462" t="n">
        <v>16.55</v>
      </c>
      <c r="AC314" s="462" t="n">
        <v>17.34</v>
      </c>
      <c r="AD314" s="462" t="n">
        <v>16.84</v>
      </c>
      <c r="AE314" s="462" t="n">
        <v>16.13</v>
      </c>
      <c r="AF314" s="462" t="n">
        <v>15.91</v>
      </c>
      <c r="AG314" s="462" t="n">
        <v>16.69</v>
      </c>
      <c r="AH314" s="462" t="n">
        <v>17.31</v>
      </c>
      <c r="AI314" s="462" t="n">
        <v>17.38</v>
      </c>
      <c r="AJ314" s="462" t="n">
        <v>16.29</v>
      </c>
      <c r="AK314" s="462" t="n">
        <v>16.22</v>
      </c>
      <c r="AL314" s="462" t="n">
        <v>15.85</v>
      </c>
      <c r="AM314" s="462" t="n">
        <v>16.51</v>
      </c>
      <c r="AN314" s="462" t="n">
        <v>16.04</v>
      </c>
      <c r="AO314" s="462" t="n">
        <v>14.89</v>
      </c>
      <c r="AP314" s="462" t="n">
        <v>17.32</v>
      </c>
      <c r="AQ314" s="462" t="n">
        <v>15.87</v>
      </c>
      <c r="AR314" s="462" t="n">
        <v>15.85</v>
      </c>
      <c r="AS314" s="462" t="n">
        <v>13.05</v>
      </c>
      <c r="AT314" s="462" t="n">
        <v>14.88</v>
      </c>
      <c r="AU314" s="462" t="n">
        <v>15.2</v>
      </c>
      <c r="AV314" s="462" t="n">
        <v>16.01</v>
      </c>
      <c r="AW314" s="462" t="n">
        <v>17.13</v>
      </c>
      <c r="AX314" s="462" t="n">
        <v>16</v>
      </c>
      <c r="AY314" s="462" t="n">
        <v>16.54</v>
      </c>
      <c r="AZ314" s="462" t="n">
        <v>15.88</v>
      </c>
      <c r="BA314" s="462" t="n">
        <v>16.11</v>
      </c>
      <c r="BB314" s="462" t="n">
        <v>16.22</v>
      </c>
      <c r="BC314" s="462" t="n">
        <v>16.1</v>
      </c>
      <c r="BD314" s="462" t="n">
        <v>16.1</v>
      </c>
      <c r="BE314" s="462" t="n">
        <v>17.1</v>
      </c>
      <c r="BF314" s="462" t="n">
        <v>16.32</v>
      </c>
      <c r="BG314" s="462" t="n">
        <v>15.77</v>
      </c>
      <c r="BH314" s="462" t="n">
        <v>16.89</v>
      </c>
      <c r="BI314" s="462" t="n">
        <v>16.84</v>
      </c>
      <c r="BJ314" s="462" t="n">
        <v>16.87</v>
      </c>
      <c r="BK314" s="462" t="n">
        <v>16.22</v>
      </c>
      <c r="BL314" s="462" t="n">
        <v>15.59</v>
      </c>
      <c r="BM314" s="462" t="n">
        <v>16.43</v>
      </c>
      <c r="BN314" s="462" t="n">
        <v>15.75</v>
      </c>
      <c r="BO314" s="462" t="n">
        <v>16.85</v>
      </c>
      <c r="BP314" s="462" t="n">
        <v>17.48</v>
      </c>
      <c r="BQ314" s="462" t="n">
        <v>16.75</v>
      </c>
      <c r="BR314" s="462" t="n">
        <v>16.43</v>
      </c>
      <c r="BS314" s="462" t="n">
        <v>15.77</v>
      </c>
      <c r="BT314" s="462" t="n">
        <v>16.68</v>
      </c>
      <c r="BU314" s="462" t="n">
        <v>16.99</v>
      </c>
      <c r="BV314" s="462" t="n">
        <v>16.42</v>
      </c>
      <c r="BW314" s="462" t="n">
        <v>16.26</v>
      </c>
      <c r="BX314" s="462" t="n">
        <v>16.93</v>
      </c>
      <c r="BY314" s="462" t="n">
        <v>15.54</v>
      </c>
      <c r="BZ314" s="462" t="n">
        <v>15.83</v>
      </c>
      <c r="CA314" s="462" t="n">
        <v>15.79</v>
      </c>
      <c r="CB314" s="462" t="n">
        <v>15.25</v>
      </c>
      <c r="CC314" s="462" t="n">
        <v>16.32</v>
      </c>
      <c r="CD314" s="462" t="n">
        <v>18.21</v>
      </c>
      <c r="CE314" s="462" t="n">
        <v>16.03</v>
      </c>
      <c r="CF314" s="462" t="n">
        <v>16.38</v>
      </c>
      <c r="CG314" s="462" t="n">
        <v>17.29</v>
      </c>
      <c r="CH314" s="462" t="n">
        <v>16.1</v>
      </c>
      <c r="CI314" s="462" t="n">
        <v>16.54</v>
      </c>
      <c r="CJ314" s="462" t="n">
        <v>16.75</v>
      </c>
      <c r="CK314" s="462" t="n">
        <v>16.92</v>
      </c>
      <c r="CL314" s="462" t="n">
        <v>15.94</v>
      </c>
      <c r="CM314" s="462" t="n">
        <v>16.67</v>
      </c>
      <c r="CN314" s="462" t="n">
        <v>16.52</v>
      </c>
      <c r="CO314" s="462" t="n">
        <v>14.96</v>
      </c>
      <c r="CP314" s="462" t="n">
        <v>17.25</v>
      </c>
      <c r="CQ314" s="462" t="n">
        <v>16.4</v>
      </c>
      <c r="CR314" s="462" t="n">
        <v>14.16</v>
      </c>
      <c r="CS314" s="462" t="n">
        <v>16.37</v>
      </c>
      <c r="CT314" s="462" t="n">
        <v>16.56</v>
      </c>
      <c r="CU314" s="462" t="n">
        <v>16.37</v>
      </c>
      <c r="CV314" s="462" t="n">
        <v>14.87</v>
      </c>
      <c r="CW314" s="462" t="n">
        <v>16.73</v>
      </c>
      <c r="CX314" s="462" t="n">
        <v>15.16</v>
      </c>
      <c r="CY314" s="462" t="n">
        <v>16.85</v>
      </c>
      <c r="CZ314" s="462" t="n">
        <v>14.42</v>
      </c>
      <c r="DA314" s="462" t="n">
        <v>15.69</v>
      </c>
      <c r="DB314" s="462" t="n">
        <v>16.35</v>
      </c>
      <c r="DC314" s="462" t="n">
        <v>15.88</v>
      </c>
      <c r="DD314" s="462" t="n">
        <v>15.98</v>
      </c>
      <c r="DE314" s="462" t="n">
        <v>17.05</v>
      </c>
      <c r="DF314" s="462" t="n">
        <v>15.52</v>
      </c>
      <c r="DG314" s="462" t="n">
        <v>15.92</v>
      </c>
      <c r="DH314" s="462" t="n">
        <v>16.26</v>
      </c>
      <c r="DI314" s="462" t="n">
        <v>16.88</v>
      </c>
      <c r="DJ314" s="462" t="n">
        <v>15.81</v>
      </c>
      <c r="DK314" s="462" t="n">
        <v>15.12</v>
      </c>
      <c r="DL314" s="462" t="n">
        <v>16.1</v>
      </c>
      <c r="DM314" s="462" t="n">
        <v>16.32</v>
      </c>
      <c r="DN314" s="462" t="n">
        <v>15.29</v>
      </c>
      <c r="DO314" s="462" t="n">
        <v>16.09</v>
      </c>
      <c r="DP314" s="462" t="n">
        <v>16.06</v>
      </c>
      <c r="DQ314" s="462" t="n">
        <v>16.48</v>
      </c>
      <c r="DR314" s="462" t="n">
        <v>16.51</v>
      </c>
      <c r="DS314" s="462" t="n">
        <v>16.02</v>
      </c>
      <c r="DT314" s="462" t="n">
        <v>16.41</v>
      </c>
      <c r="DU314" s="462" t="n">
        <v>15.43</v>
      </c>
      <c r="DV314" s="462" t="n">
        <v>15.37</v>
      </c>
      <c r="DW314" s="462" t="n">
        <v>15.29</v>
      </c>
      <c r="DX314" s="462" t="n">
        <v>15.44</v>
      </c>
      <c r="DY314" s="462" t="n">
        <v>15.85</v>
      </c>
      <c r="DZ314" s="462" t="n">
        <v>15.33</v>
      </c>
      <c r="EA314" s="462" t="n">
        <v>15.42</v>
      </c>
      <c r="EB314" s="462" t="n">
        <v>16.19</v>
      </c>
      <c r="EC314" s="462" t="n">
        <v>16.07</v>
      </c>
      <c r="ED314" s="462" t="n">
        <v>15.82</v>
      </c>
      <c r="EE314" s="462" t="n">
        <v>14.84</v>
      </c>
      <c r="EF314" s="462" t="n">
        <v>15.7</v>
      </c>
      <c r="EG314" s="462" t="n">
        <v>15.44</v>
      </c>
      <c r="EH314" s="462" t="n">
        <v>15.05</v>
      </c>
      <c r="EI314" s="462" t="n">
        <v>16.26</v>
      </c>
      <c r="EJ314" s="462" t="n">
        <v>16.31</v>
      </c>
      <c r="EK314" s="462" t="n">
        <v>16.03</v>
      </c>
      <c r="EL314" s="462" t="n">
        <v>16.35</v>
      </c>
      <c r="EM314" s="462" t="n">
        <v>16.46</v>
      </c>
      <c r="EN314" s="462" t="n">
        <v>16.06</v>
      </c>
      <c r="EO314" s="462" t="n">
        <v>16.07</v>
      </c>
      <c r="EP314" s="462" t="n">
        <v>15.76</v>
      </c>
      <c r="EQ314" s="462" t="n">
        <v>16.22</v>
      </c>
      <c r="ER314" s="462" t="n">
        <v>15.98</v>
      </c>
      <c r="ES314" s="462" t="n">
        <v>15.32</v>
      </c>
      <c r="ET314" s="462" t="n">
        <v>16.35</v>
      </c>
      <c r="EU314" s="462" t="n">
        <v>16.03</v>
      </c>
      <c r="EV314" s="462" t="n">
        <v>16.56</v>
      </c>
      <c r="EW314" s="462" t="n">
        <v>15.76</v>
      </c>
      <c r="EX314" s="462" t="n">
        <v>15.84</v>
      </c>
      <c r="EY314" s="462" t="n">
        <v>15.57</v>
      </c>
      <c r="EZ314" s="462" t="n">
        <v>16.1</v>
      </c>
      <c r="FA314" s="462" t="n">
        <v>16.19</v>
      </c>
      <c r="FB314" s="462" t="n">
        <v>16.23</v>
      </c>
      <c r="FC314" s="462" t="n">
        <v>16.31</v>
      </c>
      <c r="FD314" s="462" t="n">
        <v>15.63</v>
      </c>
      <c r="FE314" s="462" t="s">
        <v>904</v>
      </c>
      <c r="FF314" s="462" t="s">
        <v>905</v>
      </c>
      <c r="FG314" s="462" t="s">
        <v>906</v>
      </c>
      <c r="FH314" s="462" t="n">
        <v>16.47</v>
      </c>
      <c r="FI314" s="462" t="n">
        <v>15.93</v>
      </c>
      <c r="FJ314" s="462" t="n">
        <v>16.55</v>
      </c>
      <c r="FK314" s="462" t="n">
        <v>16.15</v>
      </c>
      <c r="FL314" s="462" t="n">
        <v>16.52</v>
      </c>
      <c r="FM314" s="462" t="n">
        <v>16.51</v>
      </c>
      <c r="FN314" s="462" t="n">
        <v>16.33</v>
      </c>
      <c r="FO314" s="462" t="n">
        <v>16.18</v>
      </c>
      <c r="FP314" s="462" t="n">
        <v>15.74</v>
      </c>
      <c r="FQ314" s="462" t="n">
        <v>16.81</v>
      </c>
      <c r="FR314" s="462" t="n">
        <v>16.64</v>
      </c>
      <c r="FS314" s="462" t="n">
        <v>16.89</v>
      </c>
      <c r="FT314" s="462" t="n">
        <v>17.28</v>
      </c>
      <c r="FU314" s="462" t="n">
        <v>17.41</v>
      </c>
      <c r="FV314" s="462" t="n">
        <v>17.56</v>
      </c>
      <c r="FW314" s="462" t="n">
        <v>17.63</v>
      </c>
      <c r="FX314" s="462" t="n">
        <v>16.44</v>
      </c>
      <c r="FY314" s="462" t="n">
        <v>15.77</v>
      </c>
      <c r="FZ314" s="462" t="n">
        <v>17.28</v>
      </c>
      <c r="GA314" s="462" t="n">
        <v>16.08</v>
      </c>
      <c r="GB314" s="462" t="n">
        <v>16.94</v>
      </c>
      <c r="GC314" s="462" t="n">
        <v>16.96</v>
      </c>
      <c r="GD314" s="462" t="n">
        <v>16.65</v>
      </c>
      <c r="GE314" s="462" t="n">
        <v>17.38</v>
      </c>
      <c r="GF314" s="462" t="n">
        <v>16.91</v>
      </c>
      <c r="GG314" s="462" t="n">
        <v>17.2</v>
      </c>
      <c r="GH314" s="462" t="n">
        <v>16.82</v>
      </c>
      <c r="GI314" s="462" t="n">
        <v>17.34</v>
      </c>
      <c r="GJ314" s="462" t="n">
        <v>17.51</v>
      </c>
      <c r="GK314" s="462" t="n">
        <v>16.94</v>
      </c>
      <c r="GL314" s="462" t="n">
        <v>15.63</v>
      </c>
      <c r="GM314" s="462" t="n">
        <v>16.9</v>
      </c>
      <c r="GN314" s="462" t="n">
        <v>16.59</v>
      </c>
      <c r="GO314" s="462" t="n">
        <v>16.21</v>
      </c>
      <c r="GP314" s="462" t="n">
        <v>16.89</v>
      </c>
      <c r="GQ314" s="462" t="n">
        <v>16.97</v>
      </c>
      <c r="GR314" s="462" t="n">
        <v>16.58</v>
      </c>
      <c r="GS314" s="462" t="n">
        <v>16.98</v>
      </c>
      <c r="GT314" s="462" t="n">
        <v>17.01</v>
      </c>
      <c r="GU314" s="462" t="n">
        <v>17.04</v>
      </c>
      <c r="GV314" s="462" t="n">
        <v>16.48</v>
      </c>
      <c r="GW314" s="462" t="n">
        <v>16.73</v>
      </c>
      <c r="GX314" s="462" t="n">
        <v>16.95</v>
      </c>
      <c r="GY314" s="462" t="n">
        <v>16.27</v>
      </c>
      <c r="GZ314" s="462" t="n">
        <v>16.3</v>
      </c>
      <c r="HA314" s="462" t="n">
        <v>16.87</v>
      </c>
      <c r="HB314" s="462" t="n">
        <v>16.72</v>
      </c>
      <c r="HC314" s="462" t="n">
        <v>16.82</v>
      </c>
      <c r="HD314" s="462" t="n">
        <v>16.52</v>
      </c>
      <c r="HE314" s="462" t="n">
        <v>17.08</v>
      </c>
      <c r="HF314" s="462" t="n">
        <v>17.14</v>
      </c>
      <c r="HG314" s="462" t="n">
        <v>16.61</v>
      </c>
      <c r="HH314" s="462" t="n">
        <v>16.65</v>
      </c>
      <c r="HI314" s="462" t="n">
        <v>16.49</v>
      </c>
      <c r="HJ314" s="462" t="n">
        <v>17.09</v>
      </c>
      <c r="HK314" s="462" t="n">
        <v>17.14</v>
      </c>
      <c r="HL314" s="462" t="n">
        <v>17.17</v>
      </c>
      <c r="HM314" s="462" t="n">
        <v>17.27</v>
      </c>
      <c r="HN314" s="462" t="n">
        <v>17.56</v>
      </c>
      <c r="HO314" s="462" t="n">
        <v>17.65</v>
      </c>
      <c r="HP314" s="462" t="n">
        <v>17.19</v>
      </c>
      <c r="HQ314" s="462" t="n">
        <v>17.47</v>
      </c>
      <c r="HR314" s="462" t="n">
        <v>17.82</v>
      </c>
      <c r="HS314" s="462" t="n">
        <v>17.35</v>
      </c>
      <c r="HT314" s="462" t="n">
        <v>17.19</v>
      </c>
      <c r="HU314" s="462" t="n">
        <v>16.93</v>
      </c>
      <c r="HV314" s="462" t="n">
        <v>17.45</v>
      </c>
      <c r="HW314" s="462" t="n">
        <v>17.09</v>
      </c>
      <c r="HX314" s="462" t="n">
        <v>16.83</v>
      </c>
      <c r="HY314" s="462" t="n">
        <v>17.42</v>
      </c>
      <c r="HZ314" s="462" t="n">
        <v>17.2348495781584</v>
      </c>
      <c r="IA314" s="462" t="n">
        <v>17.5154572361005</v>
      </c>
      <c r="IB314" s="462" t="n">
        <v>17.23</v>
      </c>
      <c r="IC314" s="462" t="n">
        <v>17.39</v>
      </c>
      <c r="ID314" s="462" t="n">
        <v>17.11</v>
      </c>
      <c r="IE314" s="462" t="n">
        <v>17.47</v>
      </c>
      <c r="IF314" s="462" t="n">
        <v>16.71</v>
      </c>
      <c r="IG314" s="462" t="n">
        <v>17.66</v>
      </c>
      <c r="IH314" s="462" t="n">
        <v>17.45</v>
      </c>
      <c r="II314" s="462" t="n">
        <v>17.49</v>
      </c>
      <c r="IJ314" s="462" t="n">
        <v>17.37</v>
      </c>
      <c r="IK314" s="462" t="n">
        <v>17.85</v>
      </c>
      <c r="IL314" s="462" t="n">
        <v>17.35</v>
      </c>
      <c r="IM314" s="462" t="n">
        <v>17.26</v>
      </c>
      <c r="IN314" s="462" t="n">
        <v>17.35</v>
      </c>
      <c r="IO314" s="462" t="n">
        <v>17.42</v>
      </c>
      <c r="IP314" s="462" t="n">
        <v>17.17</v>
      </c>
      <c r="IQ314" s="462" t="n">
        <v>17.19</v>
      </c>
      <c r="IR314" s="462" t="n">
        <v>17.07</v>
      </c>
      <c r="IS314" s="462" t="n">
        <v>17.03</v>
      </c>
      <c r="IT314" s="462" t="n">
        <v>16.69</v>
      </c>
      <c r="IU314" s="462" t="n">
        <v>17.59</v>
      </c>
      <c r="IV314" s="462" t="n">
        <v>17.09</v>
      </c>
      <c r="IW314" s="462" t="n">
        <v>17.21</v>
      </c>
      <c r="IX314" s="462" t="n">
        <v>17.34</v>
      </c>
      <c r="IY314" s="462" t="n">
        <v>16.95</v>
      </c>
      <c r="IZ314" s="462" t="n">
        <v>17.5</v>
      </c>
      <c r="JA314" s="462" t="n">
        <v>17.72</v>
      </c>
      <c r="JB314" s="462" t="n">
        <v>17.36</v>
      </c>
      <c r="JC314" s="462" t="n">
        <v>17.27</v>
      </c>
      <c r="JD314" s="462" t="n">
        <v>17.57</v>
      </c>
      <c r="JE314" s="462" t="n">
        <v>17.21</v>
      </c>
      <c r="JF314" s="462" t="n">
        <v>17.45</v>
      </c>
      <c r="JG314" s="462" t="n">
        <v>16.78</v>
      </c>
      <c r="JH314" s="462" t="n">
        <v>16.89</v>
      </c>
      <c r="JI314" s="462" t="n">
        <v>17.33</v>
      </c>
      <c r="JJ314" s="462" t="n">
        <v>17.24</v>
      </c>
      <c r="JK314" s="462" t="n">
        <v>16.76</v>
      </c>
      <c r="JL314" s="462" t="n">
        <v>17.6</v>
      </c>
      <c r="JM314" s="462" t="n">
        <v>17.3</v>
      </c>
      <c r="JN314" s="462" t="n">
        <v>17.33</v>
      </c>
      <c r="JO314" s="462" t="n">
        <v>16.98</v>
      </c>
      <c r="JP314" s="462" t="n">
        <v>17.2</v>
      </c>
      <c r="JQ314" s="462" t="n">
        <v>17.19</v>
      </c>
      <c r="JR314" s="462" t="n">
        <v>17.23</v>
      </c>
      <c r="JS314" s="462" t="n">
        <v>16.84</v>
      </c>
      <c r="JT314" s="462" t="n">
        <v>17.08</v>
      </c>
      <c r="JU314" s="462" t="n">
        <v>16.81</v>
      </c>
      <c r="JV314" s="462" t="n">
        <v>16.91</v>
      </c>
      <c r="JW314" s="462" t="n">
        <v>17.03</v>
      </c>
      <c r="JX314" s="462" t="n">
        <v>17.54</v>
      </c>
      <c r="JY314" s="462" t="n">
        <v>16.71</v>
      </c>
      <c r="JZ314" s="462" t="n">
        <v>17.23</v>
      </c>
      <c r="KA314" s="462" t="n">
        <v>17.15</v>
      </c>
      <c r="KB314" s="462" t="n">
        <v>16.79</v>
      </c>
      <c r="KC314" s="462" t="n">
        <v>16.14</v>
      </c>
      <c r="KD314" s="462" t="n">
        <v>16.95</v>
      </c>
      <c r="KE314" s="462" t="n">
        <v>16.73</v>
      </c>
      <c r="KF314" s="462" t="n">
        <v>16.59</v>
      </c>
      <c r="KG314" s="462" t="n">
        <v>16.8</v>
      </c>
      <c r="KH314" s="462" t="n">
        <v>16.23</v>
      </c>
      <c r="KI314" s="462" t="n">
        <v>16.54</v>
      </c>
      <c r="KJ314" s="462" t="n">
        <v>16.03</v>
      </c>
      <c r="KK314" s="462" t="n">
        <v>16.02</v>
      </c>
      <c r="KL314" s="462" t="n">
        <v>16.35</v>
      </c>
      <c r="KM314" s="462" t="n">
        <v>16.25</v>
      </c>
      <c r="KN314" s="462" t="n">
        <v>16.92</v>
      </c>
      <c r="KO314" s="462" t="n">
        <v>16.47</v>
      </c>
      <c r="KP314" s="462" t="n">
        <v>17.32</v>
      </c>
      <c r="KQ314" s="462" t="n">
        <v>16.64</v>
      </c>
      <c r="KR314" s="462" t="n">
        <v>16.64</v>
      </c>
      <c r="KS314" s="462" t="n">
        <v>15.54</v>
      </c>
      <c r="KT314" s="462" t="n">
        <v>16.06</v>
      </c>
      <c r="KU314" s="462" t="n">
        <v>15.7</v>
      </c>
      <c r="KV314" s="462" t="n">
        <v>16.91</v>
      </c>
      <c r="KW314" s="462" t="n">
        <v>16.1</v>
      </c>
      <c r="KX314" s="462" t="n">
        <v>16.39</v>
      </c>
      <c r="KY314" s="462" t="n">
        <v>16.65</v>
      </c>
      <c r="KZ314" s="462" t="n">
        <v>16.13</v>
      </c>
      <c r="LA314" s="462" t="n">
        <v>16.52</v>
      </c>
      <c r="LB314" s="462" t="n">
        <v>15.54</v>
      </c>
      <c r="LC314" s="462" t="n">
        <v>15.92</v>
      </c>
      <c r="LD314" s="462" t="n">
        <v>16.01</v>
      </c>
      <c r="LE314" s="462" t="n">
        <v>15.66</v>
      </c>
      <c r="LF314" s="462" t="n">
        <v>16.53</v>
      </c>
      <c r="LG314" s="462" t="n">
        <v>15.82</v>
      </c>
      <c r="LH314" s="462" t="n">
        <v>15.44</v>
      </c>
      <c r="LI314" s="462" t="n">
        <v>17.05</v>
      </c>
      <c r="LJ314" s="462" t="n">
        <v>16.55</v>
      </c>
      <c r="LK314" s="462" t="n">
        <v>16.42</v>
      </c>
      <c r="LL314" s="462" t="n">
        <v>16.41</v>
      </c>
      <c r="LM314" s="462" t="n">
        <v>16.76</v>
      </c>
      <c r="LN314" s="462" t="n">
        <v>16.6</v>
      </c>
      <c r="LO314" s="462" t="n">
        <v>16.25</v>
      </c>
      <c r="LP314" s="462" t="n">
        <v>16.72</v>
      </c>
      <c r="LQ314" s="462" t="n">
        <v>16.18</v>
      </c>
      <c r="LR314" s="462" t="n">
        <v>16.21</v>
      </c>
      <c r="LS314" s="462" t="n">
        <v>16.53</v>
      </c>
      <c r="LT314" s="462" t="n">
        <v>15.8</v>
      </c>
      <c r="LU314" s="462" t="n">
        <v>16.12</v>
      </c>
      <c r="LV314" s="462" t="n">
        <v>16.59</v>
      </c>
      <c r="LW314" s="462" t="n">
        <v>16.64</v>
      </c>
      <c r="LX314" s="462" t="n">
        <v>16.57</v>
      </c>
      <c r="LY314" s="462" t="n">
        <v>16.41</v>
      </c>
      <c r="LZ314" s="462" t="n">
        <v>15.67</v>
      </c>
      <c r="MA314" s="462" t="n">
        <v>15.81</v>
      </c>
      <c r="MB314" s="462" t="n">
        <v>16.28</v>
      </c>
      <c r="MC314" s="462" t="n">
        <v>16.75</v>
      </c>
      <c r="MD314" s="462" t="n">
        <v>16.5</v>
      </c>
      <c r="ME314" s="462"/>
      <c r="MF314" s="462"/>
      <c r="MG314" s="462"/>
      <c r="MH314" s="462"/>
      <c r="MI314" s="462"/>
      <c r="MJ314" s="462"/>
      <c r="MK314" s="462"/>
      <c r="ML314" s="462"/>
      <c r="MM314" s="462"/>
      <c r="MN314" s="462"/>
      <c r="MO314" s="462"/>
      <c r="MP314" s="462"/>
      <c r="MQ314" s="462"/>
      <c r="MR314" s="462"/>
      <c r="MS314" s="462"/>
      <c r="MT314" s="462"/>
      <c r="MU314" s="462"/>
      <c r="MV314" s="462"/>
      <c r="MW314" s="462"/>
    </row>
    <row r="315" customFormat="false" ht="15" hidden="false" customHeight="false" outlineLevel="0" collapsed="false">
      <c r="A315" s="461" t="s">
        <v>735</v>
      </c>
      <c r="B315" s="460" t="n">
        <v>0</v>
      </c>
      <c r="C315" s="460" t="n">
        <v>0</v>
      </c>
      <c r="D315" s="460" t="n">
        <v>0</v>
      </c>
      <c r="E315" s="460" t="n">
        <v>0</v>
      </c>
      <c r="F315" s="460" t="n">
        <v>0</v>
      </c>
      <c r="G315" s="460" t="n">
        <v>0</v>
      </c>
      <c r="H315" s="460" t="n">
        <v>0</v>
      </c>
      <c r="I315" s="460" t="n">
        <v>0</v>
      </c>
      <c r="J315" s="460" t="n">
        <v>0</v>
      </c>
      <c r="K315" s="460" t="n">
        <v>0</v>
      </c>
      <c r="L315" s="460" t="n">
        <v>0</v>
      </c>
      <c r="M315" s="460" t="n">
        <v>0</v>
      </c>
      <c r="N315" s="460" t="n">
        <v>0</v>
      </c>
      <c r="O315" s="460" t="n">
        <v>0</v>
      </c>
      <c r="P315" s="460" t="n">
        <v>0</v>
      </c>
      <c r="Q315" s="460" t="n">
        <v>0</v>
      </c>
      <c r="R315" s="460" t="n">
        <v>0</v>
      </c>
      <c r="S315" s="460" t="n">
        <v>0</v>
      </c>
      <c r="T315" s="460" t="n">
        <v>0</v>
      </c>
      <c r="U315" s="460" t="n">
        <v>0</v>
      </c>
      <c r="V315" s="460" t="n">
        <v>0</v>
      </c>
      <c r="W315" s="460" t="n">
        <v>0</v>
      </c>
      <c r="X315" s="460" t="n">
        <v>0</v>
      </c>
      <c r="Y315" s="460" t="n">
        <v>0</v>
      </c>
      <c r="Z315" s="460" t="n">
        <v>0</v>
      </c>
      <c r="AA315" s="460" t="n">
        <v>0</v>
      </c>
      <c r="AB315" s="460" t="n">
        <v>0</v>
      </c>
      <c r="AC315" s="460" t="n">
        <v>0</v>
      </c>
      <c r="AD315" s="460" t="n">
        <v>0</v>
      </c>
      <c r="AE315" s="460" t="n">
        <v>0</v>
      </c>
      <c r="AF315" s="460" t="n">
        <v>0</v>
      </c>
      <c r="AG315" s="460" t="n">
        <v>0</v>
      </c>
      <c r="AH315" s="460" t="n">
        <v>0</v>
      </c>
      <c r="AI315" s="460" t="n">
        <v>0</v>
      </c>
      <c r="AJ315" s="460" t="n">
        <v>0</v>
      </c>
      <c r="AK315" s="460" t="n">
        <v>0</v>
      </c>
      <c r="AL315" s="460" t="n">
        <v>0</v>
      </c>
      <c r="AM315" s="460" t="n">
        <v>0</v>
      </c>
      <c r="AN315" s="460" t="n">
        <v>0</v>
      </c>
      <c r="AO315" s="460" t="n">
        <v>0</v>
      </c>
      <c r="AP315" s="460" t="n">
        <v>0</v>
      </c>
      <c r="AQ315" s="460" t="n">
        <v>0</v>
      </c>
      <c r="AR315" s="460" t="n">
        <v>0</v>
      </c>
      <c r="AS315" s="460" t="n">
        <v>0</v>
      </c>
      <c r="AT315" s="460" t="n">
        <v>0</v>
      </c>
      <c r="AU315" s="460" t="n">
        <v>0</v>
      </c>
      <c r="AV315" s="460" t="n">
        <v>0</v>
      </c>
      <c r="AW315" s="460" t="n">
        <v>0</v>
      </c>
      <c r="AX315" s="460" t="n">
        <v>0</v>
      </c>
      <c r="AY315" s="460" t="n">
        <v>0</v>
      </c>
      <c r="AZ315" s="460" t="n">
        <v>0</v>
      </c>
      <c r="BA315" s="460" t="n">
        <v>0</v>
      </c>
      <c r="BB315" s="460" t="n">
        <v>0</v>
      </c>
      <c r="BC315" s="460" t="n">
        <v>0</v>
      </c>
      <c r="BD315" s="460" t="n">
        <v>0</v>
      </c>
      <c r="BE315" s="460" t="n">
        <v>0</v>
      </c>
      <c r="BF315" s="460" t="n">
        <v>0</v>
      </c>
      <c r="BG315" s="460" t="n">
        <v>0</v>
      </c>
      <c r="BH315" s="460" t="n">
        <v>0</v>
      </c>
      <c r="BI315" s="460" t="n">
        <v>0</v>
      </c>
      <c r="BJ315" s="460" t="n">
        <v>0</v>
      </c>
      <c r="BK315" s="460" t="n">
        <v>0</v>
      </c>
      <c r="BL315" s="460" t="n">
        <v>0</v>
      </c>
      <c r="BM315" s="460" t="n">
        <v>0</v>
      </c>
      <c r="BN315" s="460" t="n">
        <v>0</v>
      </c>
      <c r="BO315" s="460" t="n">
        <v>0</v>
      </c>
      <c r="BP315" s="460" t="n">
        <v>0</v>
      </c>
      <c r="BQ315" s="460" t="n">
        <v>0</v>
      </c>
      <c r="BR315" s="460" t="n">
        <v>0</v>
      </c>
      <c r="BS315" s="460" t="n">
        <v>0</v>
      </c>
      <c r="BT315" s="460" t="n">
        <v>0</v>
      </c>
      <c r="BU315" s="460" t="n">
        <v>0</v>
      </c>
      <c r="BV315" s="460" t="n">
        <v>0</v>
      </c>
      <c r="BW315" s="460" t="n">
        <v>0</v>
      </c>
      <c r="BX315" s="460" t="n">
        <v>0</v>
      </c>
      <c r="BY315" s="460" t="n">
        <v>0</v>
      </c>
      <c r="BZ315" s="460" t="n">
        <v>0</v>
      </c>
      <c r="CA315" s="460" t="n">
        <v>0</v>
      </c>
      <c r="CB315" s="460" t="n">
        <v>0</v>
      </c>
      <c r="CC315" s="460" t="n">
        <v>0</v>
      </c>
      <c r="CD315" s="460" t="n">
        <v>0</v>
      </c>
      <c r="CE315" s="460" t="n">
        <v>0</v>
      </c>
      <c r="CF315" s="460" t="n">
        <v>0</v>
      </c>
      <c r="CG315" s="460" t="n">
        <v>0</v>
      </c>
      <c r="CH315" s="337" t="n">
        <v>9.75</v>
      </c>
      <c r="CI315" s="337" t="n">
        <v>9.25</v>
      </c>
      <c r="CJ315" s="337" t="n">
        <v>8.44</v>
      </c>
      <c r="CK315" s="337" t="n">
        <v>7.52</v>
      </c>
      <c r="CL315" s="337" t="n">
        <v>7.51</v>
      </c>
      <c r="CM315" s="337" t="n">
        <v>7.51</v>
      </c>
      <c r="CN315" s="337" t="n">
        <v>8.95</v>
      </c>
      <c r="CO315" s="337" t="n">
        <v>9.28</v>
      </c>
      <c r="CP315" s="337" t="n">
        <v>9.82</v>
      </c>
      <c r="CQ315" s="337" t="n">
        <v>10.05</v>
      </c>
      <c r="CR315" s="337" t="n">
        <v>10.17</v>
      </c>
      <c r="CS315" s="337" t="n">
        <v>10.5</v>
      </c>
      <c r="CT315" s="337" t="n">
        <v>10.54</v>
      </c>
      <c r="CU315" s="337" t="n">
        <v>10.48</v>
      </c>
      <c r="CV315" s="337" t="n">
        <v>10.24</v>
      </c>
      <c r="CW315" s="337" t="n">
        <v>10.19</v>
      </c>
      <c r="CX315" s="337" t="n">
        <v>9.52</v>
      </c>
      <c r="CY315" s="337" t="n">
        <v>9.29</v>
      </c>
      <c r="CZ315" s="337" t="n">
        <v>9.84</v>
      </c>
      <c r="DA315" s="337" t="n">
        <v>10.29</v>
      </c>
      <c r="DB315" s="337" t="n">
        <v>11.01</v>
      </c>
      <c r="DC315" s="337" t="n">
        <v>12.8</v>
      </c>
      <c r="DD315" s="337" t="n">
        <v>12.9</v>
      </c>
      <c r="DE315" s="337" t="n">
        <v>11.63</v>
      </c>
      <c r="DF315" s="337" t="n">
        <v>10.54</v>
      </c>
      <c r="DG315" s="337" t="n">
        <v>10.48</v>
      </c>
      <c r="DH315" s="337" t="n">
        <v>10.24</v>
      </c>
      <c r="DI315" s="337" t="n">
        <v>10.19</v>
      </c>
      <c r="DJ315" s="337" t="n">
        <v>9.52</v>
      </c>
      <c r="DK315" s="337" t="n">
        <v>9.29</v>
      </c>
      <c r="DL315" s="337" t="n">
        <v>9.84</v>
      </c>
      <c r="DM315" s="337" t="n">
        <v>10.29</v>
      </c>
      <c r="DN315" s="337" t="n">
        <v>11.01</v>
      </c>
      <c r="DO315" s="337" t="n">
        <v>12.8</v>
      </c>
      <c r="DP315" s="337" t="n">
        <v>12.9</v>
      </c>
      <c r="DQ315" s="337" t="n">
        <v>11.63</v>
      </c>
      <c r="DR315" s="337" t="n">
        <v>8.39</v>
      </c>
      <c r="DS315" s="337" t="n">
        <v>2.52</v>
      </c>
      <c r="DT315" s="337" t="n">
        <v>0.72</v>
      </c>
      <c r="DU315" s="337" t="n">
        <v>3.4</v>
      </c>
      <c r="DV315" s="337" t="n">
        <v>9.58</v>
      </c>
      <c r="DW315" s="337" t="n">
        <v>9.41</v>
      </c>
      <c r="DX315" s="337" t="n">
        <v>9.39</v>
      </c>
      <c r="DY315" s="337" t="n">
        <v>9</v>
      </c>
      <c r="DZ315" s="337" t="n">
        <v>9</v>
      </c>
      <c r="EA315" s="337" t="n">
        <v>9</v>
      </c>
      <c r="EB315" s="337" t="n">
        <v>8.95</v>
      </c>
      <c r="EC315" s="337" t="n">
        <v>9</v>
      </c>
      <c r="ED315" s="337" t="n">
        <v>9</v>
      </c>
      <c r="EE315" s="337" t="n">
        <v>8.9</v>
      </c>
      <c r="EF315" s="337" t="n">
        <v>9</v>
      </c>
      <c r="EG315" s="337" t="n">
        <v>9</v>
      </c>
      <c r="EH315" s="337" t="n">
        <v>9</v>
      </c>
      <c r="EI315" s="337" t="n">
        <v>9</v>
      </c>
      <c r="EJ315" s="337" t="n">
        <v>9</v>
      </c>
      <c r="EK315" s="337" t="n">
        <v>9</v>
      </c>
      <c r="EL315" s="337" t="n">
        <v>8.93</v>
      </c>
      <c r="EM315" s="337" t="n">
        <v>8.77</v>
      </c>
      <c r="EN315" s="337" t="n">
        <v>7.29</v>
      </c>
      <c r="EO315" s="337" t="n">
        <v>7.39</v>
      </c>
      <c r="EP315" s="337" t="n">
        <v>8.24</v>
      </c>
      <c r="EQ315" s="337" t="n">
        <v>8.27</v>
      </c>
      <c r="ER315" s="337" t="n">
        <v>8.71</v>
      </c>
      <c r="ES315" s="337" t="n">
        <v>8.14</v>
      </c>
      <c r="ET315" s="337" t="n">
        <v>6.96</v>
      </c>
      <c r="EU315" s="337" t="n">
        <v>5.59</v>
      </c>
      <c r="EV315" s="337" t="n">
        <v>5.48</v>
      </c>
      <c r="EW315" s="337" t="n">
        <v>5.67</v>
      </c>
      <c r="EX315" s="337" t="n">
        <v>5.52</v>
      </c>
      <c r="EY315" s="337" t="n">
        <v>5.35</v>
      </c>
      <c r="EZ315" s="337" t="n">
        <v>5.34</v>
      </c>
      <c r="FA315" s="337" t="n">
        <v>5.26</v>
      </c>
      <c r="FB315" s="337" t="n">
        <v>5.26</v>
      </c>
      <c r="FC315" s="337" t="n">
        <v>5.18</v>
      </c>
      <c r="FD315" s="337" t="n">
        <v>5.24</v>
      </c>
      <c r="FE315" s="337" t="n">
        <v>5.34</v>
      </c>
      <c r="FF315" s="337" t="n">
        <v>5.96</v>
      </c>
      <c r="FG315" s="337" t="n">
        <v>6.59</v>
      </c>
      <c r="FH315" s="337" t="n">
        <v>7.23</v>
      </c>
      <c r="FI315" s="337" t="n">
        <v>7.85</v>
      </c>
      <c r="FJ315" s="337" t="n">
        <v>6.55</v>
      </c>
      <c r="FK315" s="337" t="n">
        <v>6.41</v>
      </c>
      <c r="FL315" s="337" t="n">
        <v>6.52</v>
      </c>
      <c r="FM315" s="337" t="n">
        <v>6.56</v>
      </c>
      <c r="FN315" s="337" t="n">
        <v>7.28</v>
      </c>
      <c r="FO315" s="337" t="n">
        <v>6.5</v>
      </c>
      <c r="FP315" s="337" t="n">
        <v>5.29</v>
      </c>
      <c r="FQ315" s="337" t="n">
        <v>2.39</v>
      </c>
      <c r="FR315" s="337" t="n">
        <v>4.63</v>
      </c>
      <c r="FS315" s="337" t="n">
        <v>5.5</v>
      </c>
      <c r="FT315" s="337" t="n">
        <v>4.68</v>
      </c>
      <c r="FU315" s="337" t="n">
        <v>4.37</v>
      </c>
      <c r="FV315" s="337" t="n">
        <v>6.06</v>
      </c>
      <c r="FW315" s="337" t="n">
        <v>6.42</v>
      </c>
      <c r="FX315" s="337" t="n">
        <v>6.36</v>
      </c>
      <c r="FY315" s="337" t="n">
        <v>6.27</v>
      </c>
      <c r="FZ315" s="337" t="n">
        <v>5.25</v>
      </c>
      <c r="GA315" s="337" t="n">
        <v>4.61</v>
      </c>
      <c r="GB315" s="337" t="n">
        <v>4.42</v>
      </c>
      <c r="GC315" s="337" t="n">
        <v>3.46</v>
      </c>
      <c r="GD315" s="337" t="n">
        <v>3.92</v>
      </c>
      <c r="GE315" s="337" t="n">
        <v>5.19</v>
      </c>
      <c r="GF315" s="337" t="n">
        <v>5.42</v>
      </c>
      <c r="GG315" s="337" t="n">
        <v>5.42</v>
      </c>
      <c r="GH315" s="337" t="n">
        <v>5.47</v>
      </c>
      <c r="GI315" s="337" t="n">
        <v>5.22</v>
      </c>
      <c r="GJ315" s="337" t="n">
        <v>5.07</v>
      </c>
      <c r="GK315" s="337" t="n">
        <v>5.47</v>
      </c>
      <c r="GL315" s="337" t="n">
        <v>5.95</v>
      </c>
      <c r="GM315" s="337" t="n">
        <v>6</v>
      </c>
      <c r="GN315" s="337" t="n">
        <v>6</v>
      </c>
      <c r="GO315" s="337" t="n">
        <v>6</v>
      </c>
      <c r="GP315" s="337" t="n">
        <v>6</v>
      </c>
      <c r="GQ315" s="337" t="n">
        <v>6</v>
      </c>
      <c r="GR315" s="337" t="n">
        <v>6</v>
      </c>
      <c r="GS315" s="337" t="n">
        <v>6</v>
      </c>
      <c r="GT315" s="337" t="n">
        <v>6</v>
      </c>
      <c r="GU315" s="337" t="n">
        <v>6.37</v>
      </c>
      <c r="GV315" s="337" t="n">
        <v>6.624</v>
      </c>
      <c r="GW315" s="337" t="n">
        <v>6.53</v>
      </c>
      <c r="GX315" s="337" t="n">
        <v>6.444</v>
      </c>
      <c r="GY315" s="337" t="n">
        <v>6.0131639513835</v>
      </c>
      <c r="GZ315" s="337" t="n">
        <v>6.897</v>
      </c>
      <c r="HA315" s="337" t="n">
        <v>6.914</v>
      </c>
      <c r="HB315" s="337" t="n">
        <v>7.369</v>
      </c>
      <c r="HC315" s="337" t="n">
        <v>7.43</v>
      </c>
      <c r="HD315" s="337" t="n">
        <v>7.373</v>
      </c>
      <c r="HE315" s="337" t="n">
        <v>7.34</v>
      </c>
      <c r="HF315" s="337" t="n">
        <v>7.453</v>
      </c>
      <c r="HG315" s="337" t="n">
        <v>7.297</v>
      </c>
      <c r="HH315" s="337" t="n">
        <v>7.495</v>
      </c>
      <c r="HI315" s="337" t="n">
        <v>7.46</v>
      </c>
      <c r="HJ315" s="337" t="n">
        <v>7.43466666666667</v>
      </c>
      <c r="HK315" s="337" t="n">
        <v>7.364</v>
      </c>
      <c r="HL315" s="337" t="n">
        <v>6.995</v>
      </c>
      <c r="HM315" s="337" t="n">
        <v>7.22778150134048</v>
      </c>
      <c r="HN315" s="337" t="n">
        <v>7.077</v>
      </c>
      <c r="HO315" s="337" t="n">
        <v>6.67782586206897</v>
      </c>
      <c r="HP315" s="337" t="n">
        <v>6.40445973496432</v>
      </c>
      <c r="HQ315" s="337" t="n">
        <v>5.59873218673219</v>
      </c>
      <c r="HR315" s="337" t="n">
        <v>5.447</v>
      </c>
      <c r="HS315" s="337" t="n">
        <v>4.99750553505535</v>
      </c>
      <c r="HT315" s="337" t="n">
        <v>4.4206</v>
      </c>
      <c r="HU315" s="337" t="n">
        <v>3.98570208017021</v>
      </c>
      <c r="HV315" s="337" t="n">
        <v>4.333</v>
      </c>
      <c r="HW315" s="337" t="n">
        <v>3.694421875</v>
      </c>
      <c r="HX315" s="337" t="n">
        <v>3.324</v>
      </c>
      <c r="HY315" s="337" t="n">
        <v>3.09052083333333</v>
      </c>
      <c r="HZ315" s="337" t="n">
        <v>3.58490805326569</v>
      </c>
      <c r="IA315" s="337" t="n">
        <v>3.682</v>
      </c>
      <c r="IB315" s="337" t="n">
        <v>3.92969020866774</v>
      </c>
      <c r="IC315" s="337" t="n">
        <v>4.44109375</v>
      </c>
      <c r="ID315" s="337" t="n">
        <v>4.236</v>
      </c>
      <c r="IE315" s="337" t="n">
        <v>3.853</v>
      </c>
      <c r="IF315" s="337" t="n">
        <v>3.166</v>
      </c>
      <c r="IG315" s="337" t="n">
        <v>2.765</v>
      </c>
      <c r="IH315" s="337" t="n">
        <v>2.681</v>
      </c>
      <c r="II315" s="337" t="n">
        <v>2.246</v>
      </c>
      <c r="IJ315" s="337" t="n">
        <v>1.954</v>
      </c>
      <c r="IK315" s="337" t="n">
        <v>1.923</v>
      </c>
      <c r="IL315" s="337" t="n">
        <v>2.02</v>
      </c>
      <c r="IM315" s="337" t="n">
        <v>2.012</v>
      </c>
      <c r="IN315" s="337" t="n">
        <v>2.118</v>
      </c>
      <c r="IO315" s="337" t="n">
        <v>1.891</v>
      </c>
      <c r="IP315" s="337" t="n">
        <v>1.902</v>
      </c>
      <c r="IQ315" s="337" t="n">
        <v>1.831</v>
      </c>
      <c r="IR315" s="337" t="n">
        <v>1.833</v>
      </c>
      <c r="IS315" s="337" t="n">
        <v>2.36</v>
      </c>
      <c r="IT315" s="337" t="n">
        <v>3.974</v>
      </c>
      <c r="IU315" s="337" t="n">
        <v>3.525</v>
      </c>
      <c r="IV315" s="337" t="n">
        <v>3.088</v>
      </c>
      <c r="IW315" s="337" t="n">
        <v>3.088</v>
      </c>
      <c r="IX315" s="337" t="n">
        <v>3.08830769230769</v>
      </c>
      <c r="IY315" s="337" t="n">
        <v>3.617</v>
      </c>
      <c r="IZ315" s="337" t="n">
        <v>4.078</v>
      </c>
      <c r="JA315" s="337" t="n">
        <v>4.47138888888889</v>
      </c>
      <c r="JB315" s="337" t="n">
        <v>4.72777777777778</v>
      </c>
      <c r="JC315" s="337" t="n">
        <v>5.28</v>
      </c>
      <c r="JD315" s="337" t="n">
        <v>4.9993</v>
      </c>
      <c r="JE315" s="337" t="n">
        <v>5.02266826923077</v>
      </c>
      <c r="JF315" s="337" t="n">
        <v>5.5</v>
      </c>
      <c r="JG315" s="337" t="n">
        <v>5.18</v>
      </c>
      <c r="JH315" s="337" t="n">
        <v>4.993</v>
      </c>
      <c r="JI315" s="337" t="n">
        <v>4.749</v>
      </c>
      <c r="JJ315" s="337" t="n">
        <v>4.236</v>
      </c>
      <c r="JK315" s="337" t="n">
        <v>4.42064366506632</v>
      </c>
      <c r="JL315" s="337" t="n">
        <v>4.81513647194743</v>
      </c>
      <c r="JM315" s="337" t="n">
        <v>4.28477278697137</v>
      </c>
      <c r="JN315" s="337" t="n">
        <v>4.1114880952381</v>
      </c>
      <c r="JO315" s="337" t="n">
        <v>4.02698016634677</v>
      </c>
      <c r="JP315" s="337" t="n">
        <v>4.22224916641406</v>
      </c>
      <c r="JQ315" s="337" t="n">
        <v>4.21121442125237</v>
      </c>
      <c r="JR315" s="337" t="n">
        <v>4.06955329041488</v>
      </c>
      <c r="JS315" s="337" t="n">
        <v>4.03000737735153</v>
      </c>
      <c r="JT315" s="337" t="n">
        <v>3.9778667426509</v>
      </c>
      <c r="JU315" s="337" t="n">
        <v>4.04267531556802</v>
      </c>
      <c r="JV315" s="337" t="n">
        <v>4.14753195488722</v>
      </c>
      <c r="JW315" s="337" t="n">
        <v>4.37864578738421</v>
      </c>
      <c r="JX315" s="337" t="n">
        <v>4.522</v>
      </c>
      <c r="JY315" s="337" t="n">
        <v>4.41841720482515</v>
      </c>
      <c r="JZ315" s="337" t="n">
        <v>4.39742213663764</v>
      </c>
      <c r="KA315" s="337" t="n">
        <v>4.08234053275738</v>
      </c>
      <c r="KB315" s="337" t="n">
        <v>4.26947525199338</v>
      </c>
      <c r="KC315" s="337" t="n">
        <v>4.34993826503459</v>
      </c>
      <c r="KD315" s="337" t="n">
        <v>4.48608850801546</v>
      </c>
      <c r="KE315" s="337" t="n">
        <v>4.743</v>
      </c>
      <c r="KF315" s="337" t="n">
        <v>4.7995754352031</v>
      </c>
      <c r="KG315" s="337" t="n">
        <v>4.342</v>
      </c>
      <c r="KH315" s="337" t="n">
        <v>4.06404599406528</v>
      </c>
      <c r="KI315" s="337" t="n">
        <v>4.09897117117117</v>
      </c>
      <c r="KJ315" s="337" t="n">
        <v>4.28614074074074</v>
      </c>
      <c r="KK315" s="337" t="n">
        <v>4.59057037037037</v>
      </c>
      <c r="KL315" s="337" t="n">
        <v>4.59057037037037</v>
      </c>
      <c r="KM315" s="337" t="n">
        <v>4.59057037037037</v>
      </c>
      <c r="KN315" s="337" t="n">
        <v>4.59057037037037</v>
      </c>
      <c r="KO315" s="337" t="n">
        <v>4.895</v>
      </c>
      <c r="KP315" s="337" t="n">
        <v>4.9475</v>
      </c>
      <c r="KQ315" s="337" t="n">
        <v>4.9475</v>
      </c>
      <c r="KR315" s="337" t="n">
        <v>4.9475</v>
      </c>
      <c r="KS315" s="337" t="n">
        <v>5</v>
      </c>
      <c r="KT315" s="337" t="n">
        <v>5</v>
      </c>
      <c r="KU315" s="337" t="n">
        <v>4.46</v>
      </c>
      <c r="KV315" s="337" t="n">
        <v>4.5</v>
      </c>
      <c r="KW315" s="337" t="n">
        <v>4.5</v>
      </c>
      <c r="KX315" s="337" t="n">
        <v>4.5</v>
      </c>
      <c r="KY315" s="337" t="n">
        <v>4.5</v>
      </c>
      <c r="KZ315" s="337" t="n">
        <v>4.5</v>
      </c>
      <c r="LA315" s="337" t="n">
        <v>4.5</v>
      </c>
      <c r="LB315" s="337" t="n">
        <v>4.5</v>
      </c>
      <c r="LC315" s="337" t="n">
        <v>4.5</v>
      </c>
      <c r="LD315" s="337" t="n">
        <v>4.5</v>
      </c>
      <c r="LE315" s="337" t="n">
        <v>4.5</v>
      </c>
      <c r="LF315" s="337" t="n">
        <v>4.5</v>
      </c>
      <c r="LG315" s="337" t="n">
        <v>4.5</v>
      </c>
      <c r="LH315" s="337" t="n">
        <v>4.5</v>
      </c>
      <c r="LI315" s="337" t="n">
        <v>4.5</v>
      </c>
      <c r="LJ315" s="337" t="n">
        <v>4.5</v>
      </c>
      <c r="LK315" s="337" t="n">
        <v>4.5</v>
      </c>
      <c r="LL315" s="337" t="n">
        <v>4.5</v>
      </c>
      <c r="LM315" s="337" t="n">
        <v>4.5</v>
      </c>
      <c r="LN315" s="337" t="n">
        <v>4.5</v>
      </c>
      <c r="LO315" s="337" t="n">
        <v>5</v>
      </c>
      <c r="LP315" s="337" t="n">
        <v>5</v>
      </c>
      <c r="LQ315" s="337" t="n">
        <v>5</v>
      </c>
      <c r="LR315" s="337" t="n">
        <v>5</v>
      </c>
      <c r="LS315" s="337" t="n">
        <v>5</v>
      </c>
      <c r="LT315" s="337" t="n">
        <v>5</v>
      </c>
      <c r="LU315" s="337" t="n">
        <v>6</v>
      </c>
      <c r="LV315" s="337" t="n">
        <v>6</v>
      </c>
      <c r="LW315" s="337" t="n">
        <v>6</v>
      </c>
      <c r="LX315" s="337" t="n">
        <v>6.5</v>
      </c>
      <c r="LY315" s="337" t="n">
        <v>6.5</v>
      </c>
      <c r="LZ315" s="337" t="n">
        <v>6.5</v>
      </c>
      <c r="MA315" s="337" t="n">
        <v>7</v>
      </c>
      <c r="MB315" s="337" t="n">
        <v>7</v>
      </c>
      <c r="MC315" s="337" t="n">
        <v>7</v>
      </c>
      <c r="MD315" s="337" t="n">
        <v>7</v>
      </c>
      <c r="ME315" s="337"/>
      <c r="MF315" s="337"/>
      <c r="MG315" s="337"/>
      <c r="MH315" s="337"/>
      <c r="MI315" s="337"/>
      <c r="MJ315" s="337"/>
      <c r="MK315" s="337"/>
      <c r="ML315" s="337"/>
      <c r="MM315" s="337"/>
      <c r="MN315" s="337"/>
      <c r="MO315" s="337"/>
      <c r="MP315" s="337"/>
      <c r="MQ315" s="337"/>
      <c r="MR315" s="337"/>
      <c r="MS315" s="337"/>
      <c r="MT315" s="337"/>
      <c r="MU315" s="337"/>
      <c r="MV315" s="337"/>
      <c r="MW315" s="337"/>
    </row>
    <row r="316" customFormat="false" ht="15" hidden="true" customHeight="false" outlineLevel="0" collapsed="false">
      <c r="A316" s="461" t="s">
        <v>907</v>
      </c>
      <c r="B316" s="460" t="n">
        <v>0</v>
      </c>
      <c r="C316" s="460" t="n">
        <v>0</v>
      </c>
      <c r="D316" s="460" t="n">
        <v>0</v>
      </c>
      <c r="E316" s="460" t="n">
        <v>0</v>
      </c>
      <c r="F316" s="460" t="n">
        <v>0</v>
      </c>
      <c r="G316" s="460" t="n">
        <v>0</v>
      </c>
      <c r="H316" s="460" t="n">
        <v>0</v>
      </c>
      <c r="I316" s="460" t="n">
        <v>0</v>
      </c>
      <c r="J316" s="460" t="n">
        <v>0</v>
      </c>
      <c r="K316" s="460" t="n">
        <v>0</v>
      </c>
      <c r="L316" s="460" t="n">
        <v>0</v>
      </c>
      <c r="M316" s="460" t="n">
        <v>0</v>
      </c>
      <c r="N316" s="460" t="n">
        <v>0</v>
      </c>
      <c r="O316" s="460" t="n">
        <v>0</v>
      </c>
      <c r="P316" s="460" t="n">
        <v>0</v>
      </c>
      <c r="Q316" s="460" t="n">
        <v>0</v>
      </c>
      <c r="R316" s="460" t="n">
        <v>0</v>
      </c>
      <c r="S316" s="460" t="n">
        <v>0</v>
      </c>
      <c r="T316" s="460" t="n">
        <v>0</v>
      </c>
      <c r="U316" s="460" t="n">
        <v>0</v>
      </c>
      <c r="V316" s="460" t="n">
        <v>0</v>
      </c>
      <c r="W316" s="460" t="n">
        <v>0</v>
      </c>
      <c r="X316" s="460" t="n">
        <v>0</v>
      </c>
      <c r="Y316" s="460" t="n">
        <v>0</v>
      </c>
      <c r="Z316" s="460" t="n">
        <v>0</v>
      </c>
      <c r="AA316" s="460" t="n">
        <v>0</v>
      </c>
      <c r="AB316" s="337" t="n">
        <v>0</v>
      </c>
      <c r="AC316" s="337" t="n">
        <v>0</v>
      </c>
      <c r="AD316" s="337" t="n">
        <v>0</v>
      </c>
      <c r="AE316" s="337" t="n">
        <v>0</v>
      </c>
      <c r="AF316" s="337" t="n">
        <v>0</v>
      </c>
      <c r="AG316" s="337" t="n">
        <v>0</v>
      </c>
      <c r="AH316" s="337" t="n">
        <v>0</v>
      </c>
      <c r="AI316" s="337" t="n">
        <v>0</v>
      </c>
      <c r="AJ316" s="337" t="n">
        <v>0</v>
      </c>
      <c r="AK316" s="337" t="n">
        <v>0</v>
      </c>
      <c r="AL316" s="337" t="n">
        <v>0</v>
      </c>
      <c r="AM316" s="337" t="n">
        <v>0</v>
      </c>
      <c r="AN316" s="337" t="n">
        <v>0</v>
      </c>
      <c r="AO316" s="337" t="n">
        <v>0</v>
      </c>
      <c r="AP316" s="337" t="n">
        <v>0</v>
      </c>
      <c r="AQ316" s="337" t="n">
        <v>0</v>
      </c>
      <c r="AR316" s="337" t="n">
        <v>0</v>
      </c>
      <c r="AS316" s="337" t="n">
        <v>0</v>
      </c>
      <c r="AT316" s="337" t="n">
        <v>0</v>
      </c>
      <c r="AU316" s="337" t="n">
        <v>0</v>
      </c>
      <c r="AV316" s="337" t="n">
        <v>0</v>
      </c>
      <c r="AW316" s="337" t="n">
        <v>0</v>
      </c>
      <c r="AX316" s="337" t="n">
        <v>0</v>
      </c>
      <c r="AY316" s="337" t="n">
        <v>0</v>
      </c>
      <c r="AZ316" s="337" t="n">
        <v>0</v>
      </c>
      <c r="BA316" s="337" t="n">
        <v>0</v>
      </c>
      <c r="BB316" s="337" t="n">
        <v>0</v>
      </c>
      <c r="BC316" s="337" t="n">
        <v>0</v>
      </c>
      <c r="BD316" s="337" t="n">
        <v>0</v>
      </c>
      <c r="BE316" s="337" t="n">
        <v>0</v>
      </c>
      <c r="BF316" s="337" t="n">
        <v>0</v>
      </c>
      <c r="BG316" s="337" t="n">
        <v>0</v>
      </c>
      <c r="BH316" s="337" t="n">
        <v>0</v>
      </c>
      <c r="BI316" s="337" t="n">
        <v>0</v>
      </c>
      <c r="BJ316" s="337" t="n">
        <v>0</v>
      </c>
      <c r="BK316" s="337" t="n">
        <v>0</v>
      </c>
      <c r="BL316" s="337" t="n">
        <v>0</v>
      </c>
      <c r="BM316" s="337" t="n">
        <v>0</v>
      </c>
      <c r="BN316" s="337" t="n">
        <v>0</v>
      </c>
      <c r="BO316" s="337" t="n">
        <v>0</v>
      </c>
      <c r="BP316" s="337" t="n">
        <v>0</v>
      </c>
      <c r="BQ316" s="337" t="n">
        <v>0</v>
      </c>
      <c r="BR316" s="337" t="n">
        <v>0</v>
      </c>
      <c r="BS316" s="337" t="n">
        <v>0</v>
      </c>
      <c r="BT316" s="337" t="n">
        <v>0</v>
      </c>
      <c r="BU316" s="337" t="n">
        <v>0</v>
      </c>
      <c r="BV316" s="337" t="n">
        <v>0</v>
      </c>
      <c r="BW316" s="337" t="n">
        <v>0</v>
      </c>
      <c r="BX316" s="337" t="n">
        <v>0</v>
      </c>
      <c r="BY316" s="337" t="n">
        <v>0</v>
      </c>
      <c r="BZ316" s="337" t="n">
        <v>0</v>
      </c>
      <c r="CA316" s="337" t="n">
        <v>0</v>
      </c>
      <c r="CB316" s="337" t="n">
        <v>0</v>
      </c>
      <c r="CC316" s="337" t="n">
        <v>0</v>
      </c>
      <c r="CD316" s="337" t="n">
        <v>0</v>
      </c>
      <c r="CE316" s="337" t="n">
        <v>0</v>
      </c>
      <c r="CF316" s="337" t="n">
        <v>0</v>
      </c>
      <c r="CG316" s="337" t="n">
        <v>0</v>
      </c>
      <c r="CH316" s="337"/>
      <c r="CI316" s="337"/>
      <c r="CJ316" s="337"/>
      <c r="CK316" s="337"/>
      <c r="CL316" s="337"/>
      <c r="CM316" s="337"/>
      <c r="CN316" s="337"/>
      <c r="CO316" s="337"/>
      <c r="CP316" s="337"/>
      <c r="CQ316" s="337"/>
      <c r="CR316" s="337"/>
      <c r="CS316" s="337"/>
      <c r="CT316" s="337"/>
      <c r="CU316" s="337"/>
      <c r="CV316" s="337"/>
      <c r="CW316" s="337"/>
      <c r="CX316" s="337"/>
      <c r="CY316" s="337"/>
      <c r="CZ316" s="337"/>
      <c r="DA316" s="337"/>
      <c r="DB316" s="337"/>
      <c r="DC316" s="337"/>
      <c r="DD316" s="337"/>
      <c r="DE316" s="337"/>
      <c r="DF316" s="337"/>
      <c r="DG316" s="337"/>
      <c r="DH316" s="337"/>
      <c r="DI316" s="337"/>
      <c r="DJ316" s="337"/>
      <c r="DK316" s="337"/>
      <c r="DL316" s="337"/>
      <c r="DM316" s="337"/>
      <c r="DN316" s="337"/>
      <c r="DO316" s="337"/>
      <c r="DP316" s="337"/>
      <c r="DQ316" s="337"/>
      <c r="DR316" s="337"/>
      <c r="DS316" s="337"/>
      <c r="DT316" s="337"/>
      <c r="DU316" s="337"/>
      <c r="DV316" s="337"/>
      <c r="DW316" s="337"/>
      <c r="DX316" s="337"/>
      <c r="DY316" s="337"/>
      <c r="DZ316" s="337"/>
      <c r="EA316" s="337"/>
      <c r="EB316" s="337"/>
      <c r="EC316" s="337"/>
      <c r="ED316" s="337"/>
      <c r="EE316" s="337"/>
      <c r="EF316" s="337"/>
      <c r="EG316" s="337"/>
      <c r="EH316" s="337"/>
      <c r="EI316" s="337"/>
      <c r="EJ316" s="337"/>
      <c r="EK316" s="337"/>
      <c r="EL316" s="337"/>
      <c r="EM316" s="337"/>
      <c r="EN316" s="337"/>
      <c r="EO316" s="337"/>
      <c r="EP316" s="337"/>
      <c r="EQ316" s="337"/>
      <c r="ER316" s="337"/>
      <c r="ES316" s="337"/>
      <c r="ET316" s="337"/>
      <c r="EU316" s="337"/>
      <c r="EV316" s="337"/>
      <c r="EW316" s="337"/>
      <c r="EX316" s="337"/>
      <c r="EY316" s="337"/>
      <c r="EZ316" s="337"/>
      <c r="FA316" s="337"/>
      <c r="FB316" s="337"/>
      <c r="FC316" s="337"/>
      <c r="FD316" s="337"/>
      <c r="FE316" s="337"/>
      <c r="FF316" s="337"/>
      <c r="FG316" s="337"/>
      <c r="FH316" s="337"/>
      <c r="FI316" s="337"/>
      <c r="FJ316" s="337"/>
      <c r="FK316" s="337"/>
      <c r="FL316" s="337"/>
      <c r="FM316" s="337"/>
      <c r="FN316" s="337"/>
      <c r="FO316" s="337"/>
      <c r="FP316" s="337"/>
      <c r="FQ316" s="337"/>
      <c r="FR316" s="337"/>
      <c r="FS316" s="337"/>
      <c r="FT316" s="337"/>
      <c r="FU316" s="337"/>
      <c r="FV316" s="337"/>
      <c r="FW316" s="337"/>
      <c r="FX316" s="337"/>
      <c r="FY316" s="337"/>
      <c r="FZ316" s="337"/>
      <c r="GA316" s="337"/>
      <c r="GB316" s="337"/>
      <c r="GC316" s="337"/>
      <c r="GD316" s="337"/>
      <c r="GE316" s="337"/>
      <c r="GF316" s="337"/>
      <c r="GG316" s="337"/>
      <c r="GH316" s="337"/>
      <c r="GI316" s="337"/>
      <c r="GJ316" s="337"/>
      <c r="GK316" s="337"/>
      <c r="GL316" s="337"/>
      <c r="GM316" s="337"/>
      <c r="GN316" s="337"/>
      <c r="GO316" s="337"/>
      <c r="GP316" s="337"/>
      <c r="GQ316" s="337"/>
      <c r="GR316" s="337"/>
      <c r="GS316" s="337"/>
      <c r="GT316" s="337"/>
      <c r="GU316" s="337"/>
      <c r="GV316" s="337"/>
      <c r="GW316" s="337"/>
      <c r="GX316" s="337"/>
      <c r="GY316" s="337"/>
      <c r="GZ316" s="337"/>
      <c r="HA316" s="337"/>
      <c r="HB316" s="337"/>
      <c r="HC316" s="337"/>
      <c r="HD316" s="337"/>
      <c r="HE316" s="337"/>
      <c r="HF316" s="337"/>
      <c r="HG316" s="337"/>
      <c r="HH316" s="337"/>
      <c r="HI316" s="337"/>
      <c r="HJ316" s="337" t="n">
        <v>5.5</v>
      </c>
      <c r="HK316" s="337" t="n">
        <v>5.5</v>
      </c>
      <c r="HL316" s="337" t="n">
        <v>5.5</v>
      </c>
      <c r="HM316" s="337" t="n">
        <v>5.5</v>
      </c>
      <c r="HN316" s="337" t="n">
        <v>5.5</v>
      </c>
      <c r="HO316" s="337" t="n">
        <v>5</v>
      </c>
      <c r="HP316" s="337" t="n">
        <v>5</v>
      </c>
      <c r="HQ316" s="337" t="n">
        <v>5</v>
      </c>
      <c r="HR316" s="337" t="n">
        <v>5</v>
      </c>
      <c r="HS316" s="337" t="n">
        <v>5</v>
      </c>
      <c r="HT316" s="337" t="n">
        <v>5</v>
      </c>
      <c r="HU316" s="337" t="n">
        <v>5</v>
      </c>
      <c r="HV316" s="337" t="n">
        <v>5</v>
      </c>
      <c r="HW316" s="337" t="n">
        <v>5</v>
      </c>
      <c r="HX316" s="337" t="n">
        <v>5</v>
      </c>
      <c r="HY316" s="337" t="n">
        <v>5</v>
      </c>
      <c r="HZ316" s="337" t="n">
        <v>5</v>
      </c>
      <c r="IA316" s="337" t="n">
        <v>5</v>
      </c>
      <c r="IB316" s="337" t="n">
        <v>5</v>
      </c>
      <c r="IC316" s="337" t="n">
        <v>5</v>
      </c>
      <c r="ID316" s="337" t="n">
        <v>5</v>
      </c>
      <c r="IE316" s="337" t="n">
        <v>5</v>
      </c>
      <c r="IF316" s="337" t="n">
        <v>5</v>
      </c>
      <c r="IG316" s="337" t="n">
        <v>5</v>
      </c>
      <c r="IH316" s="337" t="n">
        <v>5</v>
      </c>
      <c r="II316" s="337" t="n">
        <v>5</v>
      </c>
      <c r="IJ316" s="337" t="n">
        <v>5</v>
      </c>
      <c r="IK316" s="337" t="n">
        <v>5</v>
      </c>
      <c r="IL316" s="337" t="n">
        <v>5</v>
      </c>
      <c r="IM316" s="337" t="n">
        <v>5</v>
      </c>
      <c r="IN316" s="337" t="n">
        <v>5</v>
      </c>
      <c r="IO316" s="337" t="n">
        <v>5</v>
      </c>
      <c r="IP316" s="337" t="n">
        <v>5</v>
      </c>
      <c r="IQ316" s="337" t="n">
        <v>5</v>
      </c>
      <c r="IR316" s="337" t="n">
        <v>5</v>
      </c>
      <c r="IS316" s="337" t="n">
        <v>5</v>
      </c>
      <c r="IT316" s="337" t="n">
        <v>5</v>
      </c>
      <c r="IU316" s="337" t="n">
        <v>5</v>
      </c>
      <c r="IV316" s="337" t="n">
        <v>5</v>
      </c>
      <c r="IW316" s="337" t="n">
        <v>5</v>
      </c>
      <c r="IX316" s="337" t="n">
        <v>5</v>
      </c>
      <c r="IY316" s="337" t="n">
        <v>5</v>
      </c>
      <c r="IZ316" s="337" t="n">
        <v>5</v>
      </c>
      <c r="JA316" s="337" t="n">
        <v>5</v>
      </c>
      <c r="JB316" s="337" t="n">
        <v>5</v>
      </c>
      <c r="JC316" s="337" t="n">
        <v>5</v>
      </c>
      <c r="JD316" s="337" t="n">
        <v>5</v>
      </c>
      <c r="JE316" s="337" t="n">
        <v>5</v>
      </c>
      <c r="JF316" s="337" t="n">
        <v>5</v>
      </c>
      <c r="JG316" s="337" t="n">
        <v>5</v>
      </c>
      <c r="JH316" s="337" t="n">
        <v>5</v>
      </c>
      <c r="JI316" s="337" t="n">
        <v>5</v>
      </c>
      <c r="JJ316" s="337" t="n">
        <v>5</v>
      </c>
      <c r="JK316" s="337" t="n">
        <v>5</v>
      </c>
      <c r="JL316" s="337" t="n">
        <v>5</v>
      </c>
      <c r="JM316" s="337" t="n">
        <v>5</v>
      </c>
      <c r="JN316" s="337" t="n">
        <v>5</v>
      </c>
      <c r="JO316" s="337" t="n">
        <v>5</v>
      </c>
      <c r="JP316" s="337" t="n">
        <v>5</v>
      </c>
      <c r="JQ316" s="337" t="n">
        <v>5</v>
      </c>
      <c r="JR316" s="337" t="n">
        <v>5</v>
      </c>
      <c r="JS316" s="337" t="n">
        <v>5</v>
      </c>
      <c r="JT316" s="337" t="n">
        <v>5</v>
      </c>
      <c r="JU316" s="337" t="n">
        <v>5</v>
      </c>
      <c r="JV316" s="337" t="n">
        <v>5</v>
      </c>
      <c r="JW316" s="337" t="n">
        <v>5</v>
      </c>
      <c r="JX316" s="337" t="n">
        <v>5</v>
      </c>
      <c r="JY316" s="337" t="n">
        <v>5</v>
      </c>
      <c r="JZ316" s="337" t="n">
        <v>5</v>
      </c>
      <c r="KA316" s="337" t="n">
        <v>5</v>
      </c>
      <c r="KB316" s="337" t="n">
        <v>5</v>
      </c>
      <c r="KC316" s="337" t="n">
        <v>5</v>
      </c>
      <c r="KD316" s="337" t="n">
        <v>4.5</v>
      </c>
      <c r="KE316" s="337" t="n">
        <v>4.5</v>
      </c>
      <c r="KF316" s="337" t="n">
        <v>4.5</v>
      </c>
      <c r="KG316" s="337" t="n">
        <v>4.5</v>
      </c>
      <c r="KH316" s="337" t="n">
        <v>3</v>
      </c>
      <c r="KI316" s="337" t="n">
        <v>3</v>
      </c>
      <c r="KJ316" s="337" t="n">
        <v>3</v>
      </c>
      <c r="KK316" s="337" t="n">
        <v>3</v>
      </c>
      <c r="KL316" s="337" t="n">
        <v>3</v>
      </c>
      <c r="KM316" s="337" t="n">
        <v>3</v>
      </c>
      <c r="KN316" s="337" t="n">
        <v>3</v>
      </c>
      <c r="KO316" s="337" t="n">
        <v>3</v>
      </c>
      <c r="KP316" s="337" t="n">
        <v>3</v>
      </c>
      <c r="KQ316" s="337" t="n">
        <v>3</v>
      </c>
      <c r="KR316" s="337" t="n">
        <v>3</v>
      </c>
      <c r="KS316" s="337" t="n">
        <v>2.5</v>
      </c>
      <c r="KT316" s="337" t="n">
        <v>2.5</v>
      </c>
      <c r="KU316" s="337" t="n">
        <v>2.5</v>
      </c>
      <c r="KV316" s="337" t="n">
        <v>3.5</v>
      </c>
      <c r="KW316" s="337" t="n">
        <v>3.5</v>
      </c>
      <c r="KX316" s="337" t="n">
        <v>3.5</v>
      </c>
      <c r="KY316" s="337" t="n">
        <v>3.5</v>
      </c>
      <c r="KZ316" s="337" t="n">
        <v>3.5</v>
      </c>
      <c r="LA316" s="337" t="n">
        <v>3.5</v>
      </c>
      <c r="LB316" s="337" t="n">
        <v>3.5</v>
      </c>
      <c r="LC316" s="337" t="n">
        <v>3.5</v>
      </c>
      <c r="LD316" s="337" t="n">
        <v>3.5</v>
      </c>
      <c r="LE316" s="337" t="n">
        <v>3.5</v>
      </c>
      <c r="LF316" s="337" t="n">
        <v>3.5</v>
      </c>
      <c r="LG316" s="337" t="n">
        <v>3.5</v>
      </c>
      <c r="LH316" s="337" t="n">
        <v>3.5</v>
      </c>
      <c r="LI316" s="337" t="n">
        <v>3.5</v>
      </c>
      <c r="LJ316" s="337" t="n">
        <v>3.5</v>
      </c>
      <c r="LK316" s="337" t="n">
        <v>3.5</v>
      </c>
      <c r="LL316" s="337" t="n">
        <v>3.5</v>
      </c>
      <c r="LM316" s="337" t="n">
        <v>3.5</v>
      </c>
      <c r="LN316" s="337" t="n">
        <v>3.5</v>
      </c>
      <c r="LO316" s="337" t="n">
        <v>4</v>
      </c>
      <c r="LP316" s="337" t="n">
        <v>4</v>
      </c>
      <c r="LQ316" s="337" t="n">
        <v>4</v>
      </c>
      <c r="LR316" s="337" t="n">
        <v>4</v>
      </c>
      <c r="LS316" s="337" t="n">
        <v>4</v>
      </c>
      <c r="LT316" s="337" t="n">
        <v>4</v>
      </c>
      <c r="LU316" s="337" t="n">
        <v>5</v>
      </c>
      <c r="LV316" s="337" t="n">
        <v>5</v>
      </c>
      <c r="LW316" s="337" t="n">
        <v>5</v>
      </c>
      <c r="LX316" s="337" t="n">
        <v>5.5</v>
      </c>
      <c r="LY316" s="337" t="n">
        <v>5.5</v>
      </c>
      <c r="LZ316" s="337" t="n">
        <v>5.5</v>
      </c>
      <c r="MA316" s="337" t="n">
        <v>6</v>
      </c>
      <c r="MB316" s="337" t="n">
        <v>6</v>
      </c>
      <c r="MC316" s="337" t="n">
        <v>6</v>
      </c>
      <c r="MD316" s="337" t="n">
        <v>6</v>
      </c>
      <c r="ME316" s="337"/>
      <c r="MF316" s="337"/>
      <c r="MG316" s="337"/>
      <c r="MH316" s="337"/>
      <c r="MI316" s="337"/>
      <c r="MJ316" s="337"/>
      <c r="MK316" s="337"/>
      <c r="ML316" s="337"/>
      <c r="MM316" s="337"/>
      <c r="MN316" s="337"/>
      <c r="MO316" s="337"/>
      <c r="MP316" s="337"/>
      <c r="MQ316" s="337"/>
      <c r="MR316" s="337"/>
      <c r="MS316" s="337"/>
      <c r="MT316" s="337"/>
      <c r="MU316" s="337"/>
      <c r="MV316" s="337"/>
      <c r="MW316" s="337"/>
    </row>
    <row r="317" customFormat="false" ht="15" hidden="true" customHeight="false" outlineLevel="0" collapsed="false">
      <c r="A317" s="461" t="s">
        <v>908</v>
      </c>
      <c r="B317" s="460" t="n">
        <v>0</v>
      </c>
      <c r="C317" s="460" t="n">
        <v>0</v>
      </c>
      <c r="D317" s="460" t="n">
        <v>0</v>
      </c>
      <c r="E317" s="460" t="n">
        <v>0</v>
      </c>
      <c r="F317" s="460" t="n">
        <v>0</v>
      </c>
      <c r="G317" s="460" t="n">
        <v>0</v>
      </c>
      <c r="H317" s="460" t="n">
        <v>0</v>
      </c>
      <c r="I317" s="460" t="n">
        <v>0</v>
      </c>
      <c r="J317" s="460" t="n">
        <v>0</v>
      </c>
      <c r="K317" s="460" t="n">
        <v>0</v>
      </c>
      <c r="L317" s="460" t="n">
        <v>0</v>
      </c>
      <c r="M317" s="460" t="n">
        <v>0</v>
      </c>
      <c r="N317" s="460" t="n">
        <v>0</v>
      </c>
      <c r="O317" s="460" t="n">
        <v>0</v>
      </c>
      <c r="P317" s="460" t="n">
        <v>0</v>
      </c>
      <c r="Q317" s="460" t="n">
        <v>0</v>
      </c>
      <c r="R317" s="460" t="n">
        <v>0</v>
      </c>
      <c r="S317" s="460" t="n">
        <v>0</v>
      </c>
      <c r="T317" s="460" t="n">
        <v>0</v>
      </c>
      <c r="U317" s="460" t="n">
        <v>0</v>
      </c>
      <c r="V317" s="460" t="n">
        <v>0</v>
      </c>
      <c r="W317" s="460" t="n">
        <v>0</v>
      </c>
      <c r="X317" s="460" t="n">
        <v>0</v>
      </c>
      <c r="Y317" s="460" t="n">
        <v>0</v>
      </c>
      <c r="Z317" s="460" t="n">
        <v>0</v>
      </c>
      <c r="AA317" s="460" t="n">
        <v>0</v>
      </c>
      <c r="AB317" s="337" t="n">
        <v>0</v>
      </c>
      <c r="AC317" s="337" t="n">
        <v>0</v>
      </c>
      <c r="AD317" s="337" t="n">
        <v>0</v>
      </c>
      <c r="AE317" s="337" t="n">
        <v>0</v>
      </c>
      <c r="AF317" s="337" t="n">
        <v>0</v>
      </c>
      <c r="AG317" s="337" t="n">
        <v>0</v>
      </c>
      <c r="AH317" s="337" t="n">
        <v>0</v>
      </c>
      <c r="AI317" s="337" t="n">
        <v>0</v>
      </c>
      <c r="AJ317" s="337" t="n">
        <v>0</v>
      </c>
      <c r="AK317" s="337" t="n">
        <v>0</v>
      </c>
      <c r="AL317" s="337" t="n">
        <v>0</v>
      </c>
      <c r="AM317" s="337" t="n">
        <v>0</v>
      </c>
      <c r="AN317" s="337" t="n">
        <v>0</v>
      </c>
      <c r="AO317" s="337" t="n">
        <v>0</v>
      </c>
      <c r="AP317" s="337" t="n">
        <v>0</v>
      </c>
      <c r="AQ317" s="337" t="n">
        <v>0</v>
      </c>
      <c r="AR317" s="337" t="n">
        <v>0</v>
      </c>
      <c r="AS317" s="337" t="n">
        <v>0</v>
      </c>
      <c r="AT317" s="337" t="n">
        <v>0</v>
      </c>
      <c r="AU317" s="337" t="n">
        <v>0</v>
      </c>
      <c r="AV317" s="337" t="n">
        <v>0</v>
      </c>
      <c r="AW317" s="337" t="n">
        <v>0</v>
      </c>
      <c r="AX317" s="337" t="n">
        <v>0</v>
      </c>
      <c r="AY317" s="337" t="n">
        <v>0</v>
      </c>
      <c r="AZ317" s="337" t="n">
        <v>0</v>
      </c>
      <c r="BA317" s="337" t="n">
        <v>0</v>
      </c>
      <c r="BB317" s="337" t="n">
        <v>0</v>
      </c>
      <c r="BC317" s="337" t="n">
        <v>0</v>
      </c>
      <c r="BD317" s="337" t="n">
        <v>0</v>
      </c>
      <c r="BE317" s="337" t="n">
        <v>0</v>
      </c>
      <c r="BF317" s="337" t="n">
        <v>0</v>
      </c>
      <c r="BG317" s="337" t="n">
        <v>0</v>
      </c>
      <c r="BH317" s="337" t="n">
        <v>0</v>
      </c>
      <c r="BI317" s="337" t="n">
        <v>0</v>
      </c>
      <c r="BJ317" s="337" t="n">
        <v>0</v>
      </c>
      <c r="BK317" s="337" t="n">
        <v>0</v>
      </c>
      <c r="BL317" s="337" t="n">
        <v>0</v>
      </c>
      <c r="BM317" s="337" t="n">
        <v>0</v>
      </c>
      <c r="BN317" s="337" t="n">
        <v>0</v>
      </c>
      <c r="BO317" s="337" t="n">
        <v>0</v>
      </c>
      <c r="BP317" s="337" t="n">
        <v>0</v>
      </c>
      <c r="BQ317" s="337" t="n">
        <v>0</v>
      </c>
      <c r="BR317" s="337" t="n">
        <v>0</v>
      </c>
      <c r="BS317" s="337" t="n">
        <v>0</v>
      </c>
      <c r="BT317" s="337" t="n">
        <v>0</v>
      </c>
      <c r="BU317" s="337" t="n">
        <v>0</v>
      </c>
      <c r="BV317" s="337" t="n">
        <v>0</v>
      </c>
      <c r="BW317" s="337" t="n">
        <v>0</v>
      </c>
      <c r="BX317" s="337" t="n">
        <v>0</v>
      </c>
      <c r="BY317" s="337" t="n">
        <v>0</v>
      </c>
      <c r="BZ317" s="337" t="n">
        <v>0</v>
      </c>
      <c r="CA317" s="337" t="n">
        <v>0</v>
      </c>
      <c r="CB317" s="337" t="n">
        <v>0</v>
      </c>
      <c r="CC317" s="337" t="n">
        <v>0</v>
      </c>
      <c r="CD317" s="337" t="n">
        <v>0</v>
      </c>
      <c r="CE317" s="337" t="n">
        <v>0</v>
      </c>
      <c r="CF317" s="337" t="n">
        <v>0</v>
      </c>
      <c r="CG317" s="337" t="n">
        <v>0</v>
      </c>
      <c r="CH317" s="337"/>
      <c r="CI317" s="337"/>
      <c r="CJ317" s="337"/>
      <c r="CK317" s="337"/>
      <c r="CL317" s="337"/>
      <c r="CM317" s="337"/>
      <c r="CN317" s="337"/>
      <c r="CO317" s="337"/>
      <c r="CP317" s="337"/>
      <c r="CQ317" s="337"/>
      <c r="CR317" s="337"/>
      <c r="CS317" s="337"/>
      <c r="CT317" s="337"/>
      <c r="CU317" s="337"/>
      <c r="CV317" s="337"/>
      <c r="CW317" s="337"/>
      <c r="CX317" s="337"/>
      <c r="CY317" s="337"/>
      <c r="CZ317" s="337"/>
      <c r="DA317" s="337"/>
      <c r="DB317" s="337"/>
      <c r="DC317" s="337"/>
      <c r="DD317" s="337"/>
      <c r="DE317" s="337"/>
      <c r="DF317" s="337"/>
      <c r="DG317" s="337"/>
      <c r="DH317" s="337"/>
      <c r="DI317" s="337"/>
      <c r="DJ317" s="337"/>
      <c r="DK317" s="337"/>
      <c r="DL317" s="337"/>
      <c r="DM317" s="337"/>
      <c r="DN317" s="337"/>
      <c r="DO317" s="337"/>
      <c r="DP317" s="337"/>
      <c r="DQ317" s="337"/>
      <c r="DR317" s="337"/>
      <c r="DS317" s="337"/>
      <c r="DT317" s="337"/>
      <c r="DU317" s="337"/>
      <c r="DV317" s="337"/>
      <c r="DW317" s="337"/>
      <c r="DX317" s="337"/>
      <c r="DY317" s="337"/>
      <c r="DZ317" s="337"/>
      <c r="EA317" s="337"/>
      <c r="EB317" s="337"/>
      <c r="EC317" s="337"/>
      <c r="ED317" s="337"/>
      <c r="EE317" s="337"/>
      <c r="EF317" s="337"/>
      <c r="EG317" s="337"/>
      <c r="EH317" s="337"/>
      <c r="EI317" s="337"/>
      <c r="EJ317" s="337"/>
      <c r="EK317" s="337"/>
      <c r="EL317" s="337"/>
      <c r="EM317" s="337"/>
      <c r="EN317" s="337"/>
      <c r="EO317" s="337"/>
      <c r="EP317" s="337"/>
      <c r="EQ317" s="337"/>
      <c r="ER317" s="337"/>
      <c r="ES317" s="337"/>
      <c r="ET317" s="337"/>
      <c r="EU317" s="337"/>
      <c r="EV317" s="337"/>
      <c r="EW317" s="337"/>
      <c r="EX317" s="337"/>
      <c r="EY317" s="337"/>
      <c r="EZ317" s="337"/>
      <c r="FA317" s="337"/>
      <c r="FB317" s="337"/>
      <c r="FC317" s="337"/>
      <c r="FD317" s="337"/>
      <c r="FE317" s="337"/>
      <c r="FF317" s="337"/>
      <c r="FG317" s="337"/>
      <c r="FH317" s="337"/>
      <c r="FI317" s="337"/>
      <c r="FJ317" s="337"/>
      <c r="FK317" s="337"/>
      <c r="FL317" s="337"/>
      <c r="FM317" s="337"/>
      <c r="FN317" s="337"/>
      <c r="FO317" s="337"/>
      <c r="FP317" s="337"/>
      <c r="FQ317" s="337"/>
      <c r="FR317" s="337"/>
      <c r="FS317" s="337"/>
      <c r="FT317" s="337"/>
      <c r="FU317" s="337"/>
      <c r="FV317" s="337"/>
      <c r="FW317" s="337"/>
      <c r="FX317" s="337"/>
      <c r="FY317" s="337"/>
      <c r="FZ317" s="337"/>
      <c r="GA317" s="337"/>
      <c r="GB317" s="337"/>
      <c r="GC317" s="337"/>
      <c r="GD317" s="337"/>
      <c r="GE317" s="337"/>
      <c r="GF317" s="337"/>
      <c r="GG317" s="337"/>
      <c r="GH317" s="337"/>
      <c r="GI317" s="337"/>
      <c r="GJ317" s="337"/>
      <c r="GK317" s="337"/>
      <c r="GL317" s="337"/>
      <c r="GM317" s="337"/>
      <c r="GN317" s="337"/>
      <c r="GO317" s="337"/>
      <c r="GP317" s="337"/>
      <c r="GQ317" s="337"/>
      <c r="GR317" s="337"/>
      <c r="GS317" s="337"/>
      <c r="GT317" s="337"/>
      <c r="GU317" s="337"/>
      <c r="GV317" s="337"/>
      <c r="GW317" s="337"/>
      <c r="GX317" s="337"/>
      <c r="GY317" s="337"/>
      <c r="GZ317" s="337"/>
      <c r="HA317" s="337"/>
      <c r="HB317" s="337"/>
      <c r="HC317" s="337"/>
      <c r="HD317" s="337"/>
      <c r="HE317" s="337"/>
      <c r="HF317" s="337"/>
      <c r="HG317" s="337"/>
      <c r="HH317" s="337"/>
      <c r="HI317" s="337"/>
      <c r="HJ317" s="337" t="n">
        <v>9.5</v>
      </c>
      <c r="HK317" s="337" t="n">
        <v>9.5</v>
      </c>
      <c r="HL317" s="337" t="n">
        <v>9.5</v>
      </c>
      <c r="HM317" s="337" t="n">
        <v>9.5</v>
      </c>
      <c r="HN317" s="337" t="n">
        <v>9.5</v>
      </c>
      <c r="HO317" s="337" t="n">
        <v>9</v>
      </c>
      <c r="HP317" s="337" t="n">
        <v>9</v>
      </c>
      <c r="HQ317" s="337" t="n">
        <v>9</v>
      </c>
      <c r="HR317" s="337" t="n">
        <v>9</v>
      </c>
      <c r="HS317" s="337" t="n">
        <v>9</v>
      </c>
      <c r="HT317" s="337" t="n">
        <v>9</v>
      </c>
      <c r="HU317" s="337" t="n">
        <v>9</v>
      </c>
      <c r="HV317" s="337" t="n">
        <v>9</v>
      </c>
      <c r="HW317" s="337" t="n">
        <v>9</v>
      </c>
      <c r="HX317" s="337" t="n">
        <v>9</v>
      </c>
      <c r="HY317" s="337" t="n">
        <v>9</v>
      </c>
      <c r="HZ317" s="337" t="n">
        <v>9</v>
      </c>
      <c r="IA317" s="337" t="n">
        <v>9</v>
      </c>
      <c r="IB317" s="337" t="n">
        <v>9</v>
      </c>
      <c r="IC317" s="337" t="n">
        <v>9</v>
      </c>
      <c r="ID317" s="337" t="n">
        <v>9</v>
      </c>
      <c r="IE317" s="337" t="n">
        <v>9</v>
      </c>
      <c r="IF317" s="337" t="n">
        <v>9</v>
      </c>
      <c r="IG317" s="337" t="n">
        <v>9</v>
      </c>
      <c r="IH317" s="337" t="n">
        <v>9</v>
      </c>
      <c r="II317" s="337" t="n">
        <v>9</v>
      </c>
      <c r="IJ317" s="337" t="n">
        <v>9</v>
      </c>
      <c r="IK317" s="337" t="n">
        <v>9</v>
      </c>
      <c r="IL317" s="337" t="n">
        <v>9</v>
      </c>
      <c r="IM317" s="337" t="n">
        <v>9</v>
      </c>
      <c r="IN317" s="337" t="n">
        <v>9</v>
      </c>
      <c r="IO317" s="337" t="n">
        <v>9</v>
      </c>
      <c r="IP317" s="337" t="n">
        <v>9</v>
      </c>
      <c r="IQ317" s="337" t="n">
        <v>9</v>
      </c>
      <c r="IR317" s="337" t="n">
        <v>9</v>
      </c>
      <c r="IS317" s="337" t="n">
        <v>9</v>
      </c>
      <c r="IT317" s="337" t="n">
        <v>9</v>
      </c>
      <c r="IU317" s="337" t="n">
        <v>9</v>
      </c>
      <c r="IV317" s="337" t="n">
        <v>9</v>
      </c>
      <c r="IW317" s="337" t="n">
        <v>9</v>
      </c>
      <c r="IX317" s="337" t="n">
        <v>9</v>
      </c>
      <c r="IY317" s="337" t="n">
        <v>9</v>
      </c>
      <c r="IZ317" s="337" t="n">
        <v>9</v>
      </c>
      <c r="JA317" s="337" t="n">
        <v>9</v>
      </c>
      <c r="JB317" s="337" t="n">
        <v>9</v>
      </c>
      <c r="JC317" s="337" t="n">
        <v>9</v>
      </c>
      <c r="JD317" s="337" t="n">
        <v>9</v>
      </c>
      <c r="JE317" s="337" t="n">
        <v>9</v>
      </c>
      <c r="JF317" s="337" t="n">
        <v>9</v>
      </c>
      <c r="JG317" s="337" t="n">
        <v>9</v>
      </c>
      <c r="JH317" s="337" t="n">
        <v>9</v>
      </c>
      <c r="JI317" s="337" t="n">
        <v>9</v>
      </c>
      <c r="JJ317" s="337" t="n">
        <v>9</v>
      </c>
      <c r="JK317" s="337" t="n">
        <v>9</v>
      </c>
      <c r="JL317" s="337" t="n">
        <v>9</v>
      </c>
      <c r="JM317" s="337" t="n">
        <v>9</v>
      </c>
      <c r="JN317" s="337" t="n">
        <v>9</v>
      </c>
      <c r="JO317" s="337" t="n">
        <v>9</v>
      </c>
      <c r="JP317" s="337" t="n">
        <v>9</v>
      </c>
      <c r="JQ317" s="337" t="n">
        <v>9</v>
      </c>
      <c r="JR317" s="337" t="n">
        <v>9</v>
      </c>
      <c r="JS317" s="337" t="n">
        <v>9</v>
      </c>
      <c r="JT317" s="337" t="n">
        <v>9</v>
      </c>
      <c r="JU317" s="337" t="n">
        <v>9</v>
      </c>
      <c r="JV317" s="337" t="n">
        <v>9</v>
      </c>
      <c r="JW317" s="337" t="n">
        <v>9</v>
      </c>
      <c r="JX317" s="337" t="n">
        <v>9</v>
      </c>
      <c r="JY317" s="337" t="n">
        <v>9</v>
      </c>
      <c r="JZ317" s="337" t="n">
        <v>9</v>
      </c>
      <c r="KA317" s="337" t="n">
        <v>9</v>
      </c>
      <c r="KB317" s="337" t="n">
        <v>9</v>
      </c>
      <c r="KC317" s="337" t="n">
        <v>9</v>
      </c>
      <c r="KD317" s="337" t="n">
        <v>6.5</v>
      </c>
      <c r="KE317" s="337" t="n">
        <v>6.5</v>
      </c>
      <c r="KF317" s="337" t="n">
        <v>6.5</v>
      </c>
      <c r="KG317" s="337" t="n">
        <v>6.5</v>
      </c>
      <c r="KH317" s="337" t="n">
        <v>6</v>
      </c>
      <c r="KI317" s="337" t="n">
        <v>6</v>
      </c>
      <c r="KJ317" s="337" t="n">
        <v>6</v>
      </c>
      <c r="KK317" s="337" t="n">
        <v>6</v>
      </c>
      <c r="KL317" s="337" t="n">
        <v>6</v>
      </c>
      <c r="KM317" s="337" t="n">
        <v>6</v>
      </c>
      <c r="KN317" s="337" t="n">
        <v>6</v>
      </c>
      <c r="KO317" s="337" t="n">
        <v>6</v>
      </c>
      <c r="KP317" s="337" t="n">
        <v>6</v>
      </c>
      <c r="KQ317" s="337" t="n">
        <v>6</v>
      </c>
      <c r="KR317" s="337" t="n">
        <v>6</v>
      </c>
      <c r="KS317" s="337" t="n">
        <v>5.5</v>
      </c>
      <c r="KT317" s="337" t="n">
        <v>5.5</v>
      </c>
      <c r="KU317" s="337" t="n">
        <v>5.5</v>
      </c>
      <c r="KV317" s="337" t="n">
        <v>5.5</v>
      </c>
      <c r="KW317" s="337" t="n">
        <v>5.5</v>
      </c>
      <c r="KX317" s="337" t="n">
        <v>5.5</v>
      </c>
      <c r="KY317" s="337" t="n">
        <v>5.5</v>
      </c>
      <c r="KZ317" s="337" t="n">
        <v>5.5</v>
      </c>
      <c r="LA317" s="337" t="n">
        <v>5.5</v>
      </c>
      <c r="LB317" s="337" t="n">
        <v>5.5</v>
      </c>
      <c r="LC317" s="337" t="n">
        <v>5.5</v>
      </c>
      <c r="LD317" s="337" t="n">
        <v>5.5</v>
      </c>
      <c r="LE317" s="337" t="n">
        <v>5.5</v>
      </c>
      <c r="LF317" s="337" t="n">
        <v>5.5</v>
      </c>
      <c r="LG317" s="337" t="n">
        <v>5.5</v>
      </c>
      <c r="LH317" s="337" t="n">
        <v>5.5</v>
      </c>
      <c r="LI317" s="337" t="n">
        <v>5.5</v>
      </c>
      <c r="LJ317" s="337" t="n">
        <v>5.5</v>
      </c>
      <c r="LK317" s="337" t="n">
        <v>5.5</v>
      </c>
      <c r="LL317" s="337" t="n">
        <v>5.5</v>
      </c>
      <c r="LM317" s="337" t="n">
        <v>5.5</v>
      </c>
      <c r="LN317" s="337" t="n">
        <v>5.5</v>
      </c>
      <c r="LO317" s="337" t="n">
        <v>6</v>
      </c>
      <c r="LP317" s="337" t="n">
        <v>6</v>
      </c>
      <c r="LQ317" s="337" t="n">
        <v>6</v>
      </c>
      <c r="LR317" s="337" t="n">
        <v>6</v>
      </c>
      <c r="LS317" s="337" t="n">
        <v>6</v>
      </c>
      <c r="LT317" s="337" t="n">
        <v>0</v>
      </c>
      <c r="LU317" s="337" t="n">
        <v>7</v>
      </c>
      <c r="LV317" s="337" t="n">
        <v>7</v>
      </c>
      <c r="LW317" s="337" t="n">
        <v>7</v>
      </c>
      <c r="LX317" s="337" t="n">
        <v>7.5</v>
      </c>
      <c r="LY317" s="337" t="n">
        <v>7.5</v>
      </c>
      <c r="LZ317" s="337" t="n">
        <v>7.5</v>
      </c>
      <c r="MA317" s="337" t="n">
        <v>8</v>
      </c>
      <c r="MB317" s="337" t="n">
        <v>8</v>
      </c>
      <c r="MC317" s="337" t="n">
        <v>8</v>
      </c>
      <c r="MD317" s="337" t="n">
        <v>8</v>
      </c>
      <c r="ME317" s="337"/>
      <c r="MF317" s="337"/>
      <c r="MG317" s="337"/>
      <c r="MH317" s="337"/>
      <c r="MI317" s="337"/>
      <c r="MJ317" s="337"/>
      <c r="MK317" s="337"/>
      <c r="ML317" s="337"/>
      <c r="MM317" s="337"/>
      <c r="MN317" s="337"/>
      <c r="MO317" s="337"/>
      <c r="MP317" s="337"/>
      <c r="MQ317" s="337"/>
      <c r="MR317" s="337"/>
      <c r="MS317" s="337"/>
      <c r="MT317" s="337"/>
      <c r="MU317" s="337"/>
      <c r="MV317" s="337"/>
      <c r="MW317" s="337"/>
    </row>
    <row r="318" customFormat="false" ht="15" hidden="true" customHeight="false" outlineLevel="0" collapsed="false">
      <c r="A318" s="461" t="s">
        <v>736</v>
      </c>
      <c r="B318" s="460" t="n">
        <v>0</v>
      </c>
      <c r="C318" s="460" t="n">
        <v>0</v>
      </c>
      <c r="D318" s="460" t="n">
        <v>0</v>
      </c>
      <c r="E318" s="460" t="n">
        <v>0</v>
      </c>
      <c r="F318" s="460" t="n">
        <v>0</v>
      </c>
      <c r="G318" s="460" t="n">
        <v>0</v>
      </c>
      <c r="H318" s="460" t="n">
        <v>0</v>
      </c>
      <c r="I318" s="460" t="n">
        <v>0</v>
      </c>
      <c r="J318" s="460" t="n">
        <v>0</v>
      </c>
      <c r="K318" s="460" t="n">
        <v>0</v>
      </c>
      <c r="L318" s="460" t="n">
        <v>0</v>
      </c>
      <c r="M318" s="460" t="n">
        <v>0</v>
      </c>
      <c r="N318" s="460" t="n">
        <v>0</v>
      </c>
      <c r="O318" s="460" t="n">
        <v>0</v>
      </c>
      <c r="P318" s="460" t="n">
        <v>0</v>
      </c>
      <c r="Q318" s="460" t="n">
        <v>0</v>
      </c>
      <c r="R318" s="460" t="n">
        <v>0</v>
      </c>
      <c r="S318" s="460" t="n">
        <v>0</v>
      </c>
      <c r="T318" s="460" t="n">
        <v>0</v>
      </c>
      <c r="U318" s="460" t="n">
        <v>0</v>
      </c>
      <c r="V318" s="460" t="n">
        <v>0</v>
      </c>
      <c r="W318" s="460" t="n">
        <v>0</v>
      </c>
      <c r="X318" s="460" t="n">
        <v>0</v>
      </c>
      <c r="Y318" s="460" t="n">
        <v>0</v>
      </c>
      <c r="Z318" s="460" t="n">
        <v>0</v>
      </c>
      <c r="AA318" s="460" t="n">
        <v>0</v>
      </c>
      <c r="AB318" s="337" t="n">
        <v>0</v>
      </c>
      <c r="AC318" s="337" t="n">
        <v>0</v>
      </c>
      <c r="AD318" s="337" t="n">
        <v>0</v>
      </c>
      <c r="AE318" s="337" t="n">
        <v>0</v>
      </c>
      <c r="AF318" s="337" t="n">
        <v>0</v>
      </c>
      <c r="AG318" s="337" t="n">
        <v>0</v>
      </c>
      <c r="AH318" s="337" t="n">
        <v>0</v>
      </c>
      <c r="AI318" s="337" t="n">
        <v>0</v>
      </c>
      <c r="AJ318" s="337" t="n">
        <v>0</v>
      </c>
      <c r="AK318" s="337" t="n">
        <v>0</v>
      </c>
      <c r="AL318" s="337" t="n">
        <v>0</v>
      </c>
      <c r="AM318" s="337" t="n">
        <v>0</v>
      </c>
      <c r="AN318" s="337" t="n">
        <v>0</v>
      </c>
      <c r="AO318" s="337" t="n">
        <v>0</v>
      </c>
      <c r="AP318" s="337" t="n">
        <v>0</v>
      </c>
      <c r="AQ318" s="337" t="n">
        <v>0</v>
      </c>
      <c r="AR318" s="337" t="n">
        <v>0</v>
      </c>
      <c r="AS318" s="337" t="n">
        <v>0</v>
      </c>
      <c r="AT318" s="337" t="n">
        <v>0</v>
      </c>
      <c r="AU318" s="337" t="n">
        <v>0</v>
      </c>
      <c r="AV318" s="337" t="n">
        <v>0</v>
      </c>
      <c r="AW318" s="337" t="n">
        <v>0</v>
      </c>
      <c r="AX318" s="337" t="n">
        <v>0</v>
      </c>
      <c r="AY318" s="337" t="n">
        <v>0</v>
      </c>
      <c r="AZ318" s="337" t="n">
        <v>0</v>
      </c>
      <c r="BA318" s="337" t="n">
        <v>0</v>
      </c>
      <c r="BB318" s="337" t="n">
        <v>0</v>
      </c>
      <c r="BC318" s="337" t="n">
        <v>0</v>
      </c>
      <c r="BD318" s="337" t="n">
        <v>0</v>
      </c>
      <c r="BE318" s="337" t="n">
        <v>0</v>
      </c>
      <c r="BF318" s="337" t="n">
        <v>0</v>
      </c>
      <c r="BG318" s="337" t="n">
        <v>0</v>
      </c>
      <c r="BH318" s="337" t="n">
        <v>0</v>
      </c>
      <c r="BI318" s="337" t="n">
        <v>0</v>
      </c>
      <c r="BJ318" s="337" t="n">
        <v>0</v>
      </c>
      <c r="BK318" s="337" t="n">
        <v>0</v>
      </c>
      <c r="BL318" s="337" t="n">
        <v>0</v>
      </c>
      <c r="BM318" s="337" t="n">
        <v>0</v>
      </c>
      <c r="BN318" s="337" t="n">
        <v>0</v>
      </c>
      <c r="BO318" s="337" t="n">
        <v>0</v>
      </c>
      <c r="BP318" s="337" t="n">
        <v>0</v>
      </c>
      <c r="BQ318" s="337" t="n">
        <v>0</v>
      </c>
      <c r="BR318" s="337" t="n">
        <v>0</v>
      </c>
      <c r="BS318" s="337" t="n">
        <v>0</v>
      </c>
      <c r="BT318" s="337" t="n">
        <v>0</v>
      </c>
      <c r="BU318" s="337" t="n">
        <v>0</v>
      </c>
      <c r="BV318" s="337" t="n">
        <v>0</v>
      </c>
      <c r="BW318" s="337" t="n">
        <v>0</v>
      </c>
      <c r="BX318" s="337" t="n">
        <v>0</v>
      </c>
      <c r="BY318" s="337" t="n">
        <v>0</v>
      </c>
      <c r="BZ318" s="337" t="n">
        <v>0</v>
      </c>
      <c r="CA318" s="337" t="n">
        <v>0</v>
      </c>
      <c r="CB318" s="337" t="n">
        <v>0</v>
      </c>
      <c r="CC318" s="337" t="n">
        <v>0</v>
      </c>
      <c r="CD318" s="337" t="n">
        <v>0</v>
      </c>
      <c r="CE318" s="337" t="n">
        <v>0</v>
      </c>
      <c r="CF318" s="337" t="n">
        <v>0</v>
      </c>
      <c r="CG318" s="337" t="n">
        <v>0</v>
      </c>
      <c r="CH318" s="337"/>
      <c r="CI318" s="337"/>
      <c r="CJ318" s="337"/>
      <c r="CK318" s="337"/>
      <c r="CL318" s="337"/>
      <c r="CM318" s="337"/>
      <c r="CN318" s="337"/>
      <c r="CO318" s="337"/>
      <c r="CP318" s="337"/>
      <c r="CQ318" s="337"/>
      <c r="CR318" s="337"/>
      <c r="CS318" s="337"/>
      <c r="CT318" s="337"/>
      <c r="CU318" s="337"/>
      <c r="CV318" s="337"/>
      <c r="CW318" s="337"/>
      <c r="CX318" s="337"/>
      <c r="CY318" s="337"/>
      <c r="CZ318" s="337"/>
      <c r="DA318" s="337"/>
      <c r="DB318" s="337"/>
      <c r="DC318" s="337"/>
      <c r="DD318" s="337"/>
      <c r="DE318" s="337"/>
      <c r="DF318" s="337"/>
      <c r="DG318" s="337"/>
      <c r="DH318" s="337"/>
      <c r="DI318" s="337"/>
      <c r="DJ318" s="337"/>
      <c r="DK318" s="337"/>
      <c r="DL318" s="337"/>
      <c r="DM318" s="337"/>
      <c r="DN318" s="337"/>
      <c r="DO318" s="337"/>
      <c r="DP318" s="337"/>
      <c r="DQ318" s="337"/>
      <c r="DR318" s="337"/>
      <c r="DS318" s="337"/>
      <c r="DT318" s="337"/>
      <c r="DU318" s="337"/>
      <c r="DV318" s="337"/>
      <c r="DW318" s="337"/>
      <c r="DX318" s="337"/>
      <c r="DY318" s="337"/>
      <c r="DZ318" s="337"/>
      <c r="EA318" s="337"/>
      <c r="EB318" s="337"/>
      <c r="EC318" s="337"/>
      <c r="ED318" s="337"/>
      <c r="EE318" s="337"/>
      <c r="EF318" s="337"/>
      <c r="EG318" s="337"/>
      <c r="EH318" s="337"/>
      <c r="EI318" s="337"/>
      <c r="EJ318" s="337"/>
      <c r="EK318" s="337"/>
      <c r="EL318" s="337"/>
      <c r="EM318" s="337"/>
      <c r="EN318" s="337"/>
      <c r="EO318" s="337"/>
      <c r="EP318" s="337"/>
      <c r="EQ318" s="337"/>
      <c r="ER318" s="337"/>
      <c r="ES318" s="337"/>
      <c r="ET318" s="337"/>
      <c r="EU318" s="337"/>
      <c r="EV318" s="337"/>
      <c r="EW318" s="337"/>
      <c r="EX318" s="337"/>
      <c r="EY318" s="337"/>
      <c r="EZ318" s="337"/>
      <c r="FA318" s="337"/>
      <c r="FB318" s="337"/>
      <c r="FC318" s="337"/>
      <c r="FD318" s="337"/>
      <c r="FE318" s="337"/>
      <c r="FF318" s="337"/>
      <c r="FG318" s="337"/>
      <c r="FH318" s="337"/>
      <c r="FI318" s="337"/>
      <c r="FJ318" s="337"/>
      <c r="FK318" s="337"/>
      <c r="FL318" s="337"/>
      <c r="FM318" s="337"/>
      <c r="FN318" s="337" t="n">
        <v>11.05</v>
      </c>
      <c r="FO318" s="337" t="n">
        <v>11.05</v>
      </c>
      <c r="FP318" s="337" t="n">
        <v>11.05</v>
      </c>
      <c r="FQ318" s="337" t="n">
        <v>11.05</v>
      </c>
      <c r="FR318" s="337" t="n">
        <v>11.05</v>
      </c>
      <c r="FS318" s="337" t="n">
        <v>11.05</v>
      </c>
      <c r="FT318" s="337" t="n">
        <v>11.05</v>
      </c>
      <c r="FU318" s="337" t="n">
        <v>11.05</v>
      </c>
      <c r="FV318" s="337" t="n">
        <v>11.05</v>
      </c>
      <c r="FW318" s="337" t="n">
        <v>11.05</v>
      </c>
      <c r="FX318" s="337" t="n">
        <v>11.05</v>
      </c>
      <c r="FY318" s="337" t="n">
        <v>11.05</v>
      </c>
      <c r="FZ318" s="337" t="n">
        <v>11.05</v>
      </c>
      <c r="GA318" s="337" t="n">
        <v>11.05</v>
      </c>
      <c r="GB318" s="337" t="n">
        <v>11.05</v>
      </c>
      <c r="GC318" s="337" t="n">
        <v>11.05</v>
      </c>
      <c r="GD318" s="337" t="n">
        <v>11.05</v>
      </c>
      <c r="GE318" s="337" t="n">
        <v>11.05</v>
      </c>
      <c r="GF318" s="337" t="n">
        <v>11.05</v>
      </c>
      <c r="GG318" s="337" t="n">
        <v>11.05</v>
      </c>
      <c r="GH318" s="337" t="n">
        <v>11.05</v>
      </c>
      <c r="GI318" s="337" t="n">
        <v>11.05</v>
      </c>
      <c r="GJ318" s="337" t="n">
        <v>11.05</v>
      </c>
      <c r="GK318" s="337" t="n">
        <v>11.05</v>
      </c>
      <c r="GL318" s="337" t="n">
        <v>11.05</v>
      </c>
      <c r="GM318" s="337" t="n">
        <v>11.05</v>
      </c>
      <c r="GN318" s="337" t="n">
        <v>11.05</v>
      </c>
      <c r="GO318" s="337" t="n">
        <v>11.05</v>
      </c>
      <c r="GP318" s="337" t="n">
        <v>11.05</v>
      </c>
      <c r="GQ318" s="337" t="n">
        <v>11.05</v>
      </c>
      <c r="GR318" s="337" t="n">
        <v>11.05</v>
      </c>
      <c r="GS318" s="337" t="n">
        <v>11.05</v>
      </c>
      <c r="GT318" s="337" t="n">
        <v>11.05</v>
      </c>
      <c r="GU318" s="337" t="n">
        <v>11.05</v>
      </c>
      <c r="GV318" s="337" t="n">
        <v>11.05</v>
      </c>
      <c r="GW318" s="337" t="n">
        <v>11.05</v>
      </c>
      <c r="GX318" s="337" t="n">
        <v>11.05</v>
      </c>
      <c r="GY318" s="337" t="n">
        <v>11.05</v>
      </c>
      <c r="GZ318" s="337" t="n">
        <v>11.05</v>
      </c>
      <c r="HA318" s="337" t="n">
        <v>11.05</v>
      </c>
      <c r="HB318" s="337" t="n">
        <v>11.05</v>
      </c>
      <c r="HC318" s="337" t="n">
        <v>11.05</v>
      </c>
      <c r="HD318" s="337" t="n">
        <v>11.05</v>
      </c>
      <c r="HE318" s="337" t="n">
        <v>11.05</v>
      </c>
      <c r="HF318" s="337" t="n">
        <v>11.05</v>
      </c>
      <c r="HG318" s="337" t="n">
        <v>11.05</v>
      </c>
      <c r="HH318" s="337" t="n">
        <v>11.05</v>
      </c>
      <c r="HI318" s="337" t="n">
        <v>11.05</v>
      </c>
      <c r="HJ318" s="337" t="n">
        <v>11.05</v>
      </c>
      <c r="HK318" s="337" t="n">
        <v>11.05</v>
      </c>
      <c r="HL318" s="337" t="n">
        <v>11.05</v>
      </c>
      <c r="HM318" s="337" t="n">
        <v>11.05</v>
      </c>
      <c r="HN318" s="337" t="n">
        <v>11.05</v>
      </c>
      <c r="HO318" s="337" t="n">
        <v>11.05</v>
      </c>
      <c r="HP318" s="337" t="n">
        <v>11.05</v>
      </c>
      <c r="HQ318" s="337" t="n">
        <v>11.05</v>
      </c>
      <c r="HR318" s="337" t="n">
        <v>11.05</v>
      </c>
      <c r="HS318" s="337" t="n">
        <v>11.05</v>
      </c>
      <c r="HT318" s="337" t="n">
        <v>11.05</v>
      </c>
      <c r="HU318" s="337" t="n">
        <v>11.05</v>
      </c>
      <c r="HV318" s="337" t="n">
        <v>3.98570208017021</v>
      </c>
      <c r="HW318" s="337" t="n">
        <v>3.98570208017021</v>
      </c>
      <c r="HX318" s="337" t="n">
        <v>3.98570208017021</v>
      </c>
      <c r="HY318" s="337" t="n">
        <v>3.98570208017021</v>
      </c>
      <c r="HZ318" s="337" t="n">
        <v>3.98570208017021</v>
      </c>
      <c r="IA318" s="337" t="n">
        <v>3.98570208017021</v>
      </c>
      <c r="IB318" s="337" t="n">
        <v>3.98570208017021</v>
      </c>
      <c r="IC318" s="337" t="n">
        <v>3.98570208017021</v>
      </c>
      <c r="ID318" s="337" t="n">
        <v>3.98570208017021</v>
      </c>
      <c r="IE318" s="337" t="n">
        <v>3.98570208017021</v>
      </c>
      <c r="IF318" s="337" t="n">
        <v>3.98570208017021</v>
      </c>
      <c r="IG318" s="337" t="n">
        <v>3.98570208017021</v>
      </c>
      <c r="IH318" s="337" t="n">
        <v>2.765</v>
      </c>
      <c r="II318" s="337" t="n">
        <v>2.765</v>
      </c>
      <c r="IJ318" s="337" t="n">
        <v>2.765</v>
      </c>
      <c r="IK318" s="337" t="n">
        <v>2.765</v>
      </c>
      <c r="IL318" s="337" t="n">
        <v>2.765</v>
      </c>
      <c r="IM318" s="337" t="n">
        <v>2.765</v>
      </c>
      <c r="IN318" s="337" t="n">
        <v>2.765</v>
      </c>
      <c r="IO318" s="337" t="n">
        <v>2.765</v>
      </c>
      <c r="IP318" s="337" t="n">
        <v>2.765</v>
      </c>
      <c r="IQ318" s="337" t="n">
        <v>2.765</v>
      </c>
      <c r="IR318" s="337" t="n">
        <v>2.765</v>
      </c>
      <c r="IS318" s="337" t="n">
        <v>2.765</v>
      </c>
      <c r="IT318" s="337" t="n">
        <v>2.36</v>
      </c>
      <c r="IU318" s="337" t="n">
        <v>2.36</v>
      </c>
      <c r="IV318" s="337" t="n">
        <v>2.36</v>
      </c>
      <c r="IW318" s="337" t="n">
        <v>2.36</v>
      </c>
      <c r="IX318" s="337" t="n">
        <v>2.36</v>
      </c>
      <c r="IY318" s="337" t="n">
        <v>2.36</v>
      </c>
      <c r="IZ318" s="337" t="n">
        <v>2.36</v>
      </c>
      <c r="JA318" s="337" t="n">
        <v>2.36</v>
      </c>
      <c r="JB318" s="337" t="n">
        <v>6.575</v>
      </c>
      <c r="JC318" s="337" t="n">
        <v>6.575</v>
      </c>
      <c r="JD318" s="337" t="n">
        <v>6.575</v>
      </c>
      <c r="JE318" s="337" t="n">
        <v>6.575</v>
      </c>
      <c r="JF318" s="337" t="n">
        <v>6.575</v>
      </c>
      <c r="JG318" s="337" t="n">
        <v>6.575</v>
      </c>
      <c r="JH318" s="337" t="n">
        <v>6.575</v>
      </c>
      <c r="JI318" s="337" t="n">
        <v>6.575</v>
      </c>
      <c r="JJ318" s="337" t="n">
        <v>6.575</v>
      </c>
      <c r="JK318" s="337" t="n">
        <v>6.575</v>
      </c>
      <c r="JL318" s="337" t="n">
        <v>6.575</v>
      </c>
      <c r="JM318" s="337" t="n">
        <v>6.575</v>
      </c>
      <c r="JN318" s="337" t="n">
        <v>6.575</v>
      </c>
      <c r="JO318" s="337" t="n">
        <v>6.575</v>
      </c>
      <c r="JP318" s="337" t="n">
        <v>6.575</v>
      </c>
      <c r="JQ318" s="337" t="n">
        <v>6.575</v>
      </c>
      <c r="JR318" s="337" t="n">
        <v>6.575</v>
      </c>
      <c r="JS318" s="337" t="n">
        <v>6.575</v>
      </c>
      <c r="JT318" s="337" t="n">
        <v>6.575</v>
      </c>
      <c r="JU318" s="337" t="n">
        <v>6.575</v>
      </c>
      <c r="JV318" s="337" t="n">
        <v>6.575</v>
      </c>
      <c r="JW318" s="337" t="n">
        <v>6.575</v>
      </c>
      <c r="JX318" s="337" t="n">
        <v>6.575</v>
      </c>
      <c r="JY318" s="337" t="n">
        <v>6.575</v>
      </c>
      <c r="JZ318" s="337" t="n">
        <v>6.575</v>
      </c>
      <c r="KA318" s="337" t="n">
        <v>6.575</v>
      </c>
      <c r="KB318" s="337" t="n">
        <v>6.575</v>
      </c>
      <c r="KC318" s="337" t="n">
        <v>6.575</v>
      </c>
      <c r="KD318" s="337" t="n">
        <v>6.575</v>
      </c>
      <c r="KE318" s="337" t="n">
        <v>6.575</v>
      </c>
      <c r="KF318" s="337" t="n">
        <v>6.575</v>
      </c>
      <c r="KG318" s="337" t="n">
        <v>6.575</v>
      </c>
      <c r="KH318" s="337" t="n">
        <v>6.575</v>
      </c>
      <c r="KI318" s="337" t="n">
        <v>6.575</v>
      </c>
      <c r="KJ318" s="337" t="n">
        <v>5.52987448549215</v>
      </c>
      <c r="KK318" s="337" t="n">
        <v>5.35218411552347</v>
      </c>
      <c r="KL318" s="337" t="n">
        <v>5.42887426900585</v>
      </c>
      <c r="KM318" s="337" t="n">
        <v>5.35617521367521</v>
      </c>
      <c r="KN318" s="337" t="n">
        <v>5.416</v>
      </c>
      <c r="KO318" s="337" t="n">
        <v>5.40379818181818</v>
      </c>
      <c r="KP318" s="337" t="n">
        <v>5.452</v>
      </c>
      <c r="KQ318" s="337" t="n">
        <v>5.45535754847502</v>
      </c>
      <c r="KR318" s="337" t="n">
        <v>5.45535754847502</v>
      </c>
      <c r="KS318" s="337" t="n">
        <v>5.35286831812256</v>
      </c>
      <c r="KT318" s="337" t="n">
        <v>5.0578125</v>
      </c>
      <c r="KU318" s="337" t="n">
        <v>5.025</v>
      </c>
      <c r="KV318" s="337" t="n">
        <v>4.5</v>
      </c>
      <c r="KW318" s="337" t="n">
        <v>4.5</v>
      </c>
      <c r="KX318" s="337" t="n">
        <v>4.5</v>
      </c>
      <c r="KY318" s="337" t="n">
        <v>4.5</v>
      </c>
      <c r="KZ318" s="337" t="n">
        <v>4.5</v>
      </c>
      <c r="LA318" s="337" t="n">
        <v>4.5</v>
      </c>
      <c r="LB318" s="337" t="n">
        <v>4.5</v>
      </c>
      <c r="LC318" s="337" t="n">
        <v>4.5</v>
      </c>
      <c r="LD318" s="337" t="n">
        <v>4.5</v>
      </c>
      <c r="LE318" s="337" t="n">
        <v>4.5</v>
      </c>
      <c r="LF318" s="337" t="n">
        <v>4.5</v>
      </c>
      <c r="LG318" s="337" t="n">
        <v>4.5</v>
      </c>
      <c r="LH318" s="337" t="n">
        <v>4.5</v>
      </c>
      <c r="LI318" s="337" t="n">
        <v>4.5</v>
      </c>
      <c r="LJ318" s="337" t="n">
        <v>4.5</v>
      </c>
      <c r="LK318" s="337" t="n">
        <v>4.5</v>
      </c>
      <c r="LL318" s="337" t="n">
        <v>4.5</v>
      </c>
      <c r="LM318" s="337" t="n">
        <v>4.5</v>
      </c>
      <c r="LN318" s="337" t="n">
        <v>4.5</v>
      </c>
      <c r="LO318" s="337" t="n">
        <v>5</v>
      </c>
      <c r="LP318" s="337" t="n">
        <v>5</v>
      </c>
      <c r="LQ318" s="337" t="n">
        <v>5</v>
      </c>
      <c r="LR318" s="337" t="n">
        <v>5</v>
      </c>
      <c r="LS318" s="337" t="n">
        <v>5</v>
      </c>
      <c r="LT318" s="337" t="n">
        <v>5</v>
      </c>
      <c r="LU318" s="337" t="n">
        <v>6</v>
      </c>
      <c r="LV318" s="337" t="n">
        <v>6</v>
      </c>
      <c r="LW318" s="337" t="n">
        <v>6</v>
      </c>
      <c r="LX318" s="337" t="n">
        <v>6.5</v>
      </c>
      <c r="LY318" s="337" t="n">
        <v>6.5</v>
      </c>
      <c r="LZ318" s="337" t="n">
        <v>6.5</v>
      </c>
      <c r="MA318" s="337" t="n">
        <v>7</v>
      </c>
      <c r="MB318" s="337" t="n">
        <v>7</v>
      </c>
      <c r="MC318" s="337" t="n">
        <v>7</v>
      </c>
      <c r="MD318" s="337" t="n">
        <v>7</v>
      </c>
      <c r="ME318" s="337"/>
      <c r="MF318" s="337"/>
      <c r="MG318" s="337"/>
      <c r="MH318" s="337"/>
      <c r="MI318" s="337"/>
      <c r="MJ318" s="337"/>
      <c r="MK318" s="337"/>
      <c r="ML318" s="337"/>
      <c r="MM318" s="337"/>
      <c r="MN318" s="337"/>
      <c r="MO318" s="337"/>
      <c r="MP318" s="337"/>
      <c r="MQ318" s="337"/>
      <c r="MR318" s="337"/>
      <c r="MS318" s="337"/>
      <c r="MT318" s="337"/>
      <c r="MU318" s="337"/>
      <c r="MV318" s="337"/>
      <c r="MW318" s="337"/>
    </row>
    <row r="319" customFormat="false" ht="15" hidden="true" customHeight="false" outlineLevel="0" collapsed="false">
      <c r="A319" s="461" t="s">
        <v>909</v>
      </c>
      <c r="B319" s="460" t="n">
        <v>0</v>
      </c>
      <c r="C319" s="460" t="n">
        <v>0</v>
      </c>
      <c r="D319" s="460" t="n">
        <v>0</v>
      </c>
      <c r="E319" s="460" t="n">
        <v>0</v>
      </c>
      <c r="F319" s="460" t="n">
        <v>0</v>
      </c>
      <c r="G319" s="460" t="n">
        <v>0</v>
      </c>
      <c r="H319" s="460" t="n">
        <v>0</v>
      </c>
      <c r="I319" s="460" t="n">
        <v>0</v>
      </c>
      <c r="J319" s="460" t="n">
        <v>0</v>
      </c>
      <c r="K319" s="460" t="n">
        <v>0</v>
      </c>
      <c r="L319" s="460" t="n">
        <v>0</v>
      </c>
      <c r="M319" s="460" t="n">
        <v>0</v>
      </c>
      <c r="N319" s="460" t="n">
        <v>0</v>
      </c>
      <c r="O319" s="460" t="n">
        <v>0</v>
      </c>
      <c r="P319" s="460" t="n">
        <v>0</v>
      </c>
      <c r="Q319" s="460" t="n">
        <v>0</v>
      </c>
      <c r="R319" s="460" t="n">
        <v>0</v>
      </c>
      <c r="S319" s="460" t="n">
        <v>0</v>
      </c>
      <c r="T319" s="460" t="n">
        <v>0</v>
      </c>
      <c r="U319" s="460" t="n">
        <v>0</v>
      </c>
      <c r="V319" s="460" t="n">
        <v>0</v>
      </c>
      <c r="W319" s="460" t="n">
        <v>0</v>
      </c>
      <c r="X319" s="460" t="n">
        <v>0</v>
      </c>
      <c r="Y319" s="460" t="n">
        <v>0</v>
      </c>
      <c r="Z319" s="460" t="n">
        <v>0</v>
      </c>
      <c r="AA319" s="460" t="n">
        <v>0</v>
      </c>
      <c r="AB319" s="337" t="n">
        <v>0</v>
      </c>
      <c r="AC319" s="337" t="n">
        <v>0</v>
      </c>
      <c r="AD319" s="337" t="n">
        <v>0</v>
      </c>
      <c r="AE319" s="337" t="n">
        <v>0</v>
      </c>
      <c r="AF319" s="337" t="n">
        <v>0</v>
      </c>
      <c r="AG319" s="337" t="n">
        <v>0</v>
      </c>
      <c r="AH319" s="337" t="n">
        <v>0</v>
      </c>
      <c r="AI319" s="337" t="n">
        <v>0</v>
      </c>
      <c r="AJ319" s="337" t="n">
        <v>0</v>
      </c>
      <c r="AK319" s="337" t="n">
        <v>0</v>
      </c>
      <c r="AL319" s="337" t="n">
        <v>0</v>
      </c>
      <c r="AM319" s="337" t="n">
        <v>0</v>
      </c>
      <c r="AN319" s="337" t="n">
        <v>0</v>
      </c>
      <c r="AO319" s="337" t="n">
        <v>0</v>
      </c>
      <c r="AP319" s="337" t="n">
        <v>0</v>
      </c>
      <c r="AQ319" s="337" t="n">
        <v>0</v>
      </c>
      <c r="AR319" s="337" t="n">
        <v>0</v>
      </c>
      <c r="AS319" s="337" t="n">
        <v>0</v>
      </c>
      <c r="AT319" s="337" t="n">
        <v>0</v>
      </c>
      <c r="AU319" s="337" t="n">
        <v>0</v>
      </c>
      <c r="AV319" s="337" t="n">
        <v>0</v>
      </c>
      <c r="AW319" s="337" t="n">
        <v>0</v>
      </c>
      <c r="AX319" s="337" t="n">
        <v>0</v>
      </c>
      <c r="AY319" s="337" t="n">
        <v>0</v>
      </c>
      <c r="AZ319" s="337" t="n">
        <v>0</v>
      </c>
      <c r="BA319" s="337" t="n">
        <v>0</v>
      </c>
      <c r="BB319" s="337" t="n">
        <v>0</v>
      </c>
      <c r="BC319" s="337" t="n">
        <v>0</v>
      </c>
      <c r="BD319" s="337" t="n">
        <v>0</v>
      </c>
      <c r="BE319" s="337" t="n">
        <v>0</v>
      </c>
      <c r="BF319" s="337" t="n">
        <v>0</v>
      </c>
      <c r="BG319" s="337" t="n">
        <v>0</v>
      </c>
      <c r="BH319" s="337" t="n">
        <v>0</v>
      </c>
      <c r="BI319" s="337" t="n">
        <v>0</v>
      </c>
      <c r="BJ319" s="337" t="n">
        <v>0</v>
      </c>
      <c r="BK319" s="337" t="n">
        <v>0</v>
      </c>
      <c r="BL319" s="337" t="n">
        <v>0</v>
      </c>
      <c r="BM319" s="337" t="n">
        <v>0</v>
      </c>
      <c r="BN319" s="337" t="n">
        <v>0</v>
      </c>
      <c r="BO319" s="337" t="n">
        <v>0</v>
      </c>
      <c r="BP319" s="337" t="n">
        <v>0</v>
      </c>
      <c r="BQ319" s="337" t="n">
        <v>0</v>
      </c>
      <c r="BR319" s="337" t="n">
        <v>0</v>
      </c>
      <c r="BS319" s="337" t="n">
        <v>0</v>
      </c>
      <c r="BT319" s="337" t="n">
        <v>0</v>
      </c>
      <c r="BU319" s="337" t="n">
        <v>0</v>
      </c>
      <c r="BV319" s="337" t="n">
        <v>0</v>
      </c>
      <c r="BW319" s="337" t="n">
        <v>0</v>
      </c>
      <c r="BX319" s="337" t="n">
        <v>0</v>
      </c>
      <c r="BY319" s="337" t="n">
        <v>0</v>
      </c>
      <c r="BZ319" s="337" t="n">
        <v>0</v>
      </c>
      <c r="CA319" s="337" t="n">
        <v>0</v>
      </c>
      <c r="CB319" s="337" t="n">
        <v>0</v>
      </c>
      <c r="CC319" s="337" t="n">
        <v>0</v>
      </c>
      <c r="CD319" s="337" t="n">
        <v>0</v>
      </c>
      <c r="CE319" s="337" t="n">
        <v>0</v>
      </c>
      <c r="CF319" s="337" t="n">
        <v>0</v>
      </c>
      <c r="CG319" s="337" t="n">
        <v>0</v>
      </c>
      <c r="CH319" s="337" t="n">
        <v>13</v>
      </c>
      <c r="CI319" s="337" t="n">
        <v>13</v>
      </c>
      <c r="CJ319" s="337" t="n">
        <v>13</v>
      </c>
      <c r="CK319" s="337" t="n">
        <v>11.83</v>
      </c>
      <c r="CL319" s="337" t="n">
        <v>11.5</v>
      </c>
      <c r="CM319" s="337" t="n">
        <v>12.02</v>
      </c>
      <c r="CN319" s="337" t="n">
        <v>13.2</v>
      </c>
      <c r="CO319" s="337" t="n">
        <v>13.4</v>
      </c>
      <c r="CP319" s="337" t="n">
        <v>13.2</v>
      </c>
      <c r="CQ319" s="337" t="n">
        <v>13.04</v>
      </c>
      <c r="CR319" s="337" t="n">
        <v>13</v>
      </c>
      <c r="CS319" s="337" t="n">
        <v>13</v>
      </c>
      <c r="CT319" s="337" t="n">
        <v>13</v>
      </c>
      <c r="CU319" s="337" t="n">
        <v>13</v>
      </c>
      <c r="CV319" s="337" t="n">
        <v>13</v>
      </c>
      <c r="CW319" s="337" t="n">
        <v>13</v>
      </c>
      <c r="CX319" s="337" t="n">
        <v>13.5</v>
      </c>
      <c r="CY319" s="337" t="n">
        <v>13.5</v>
      </c>
      <c r="CZ319" s="337" t="n">
        <v>13.5</v>
      </c>
      <c r="DA319" s="337" t="n">
        <v>14.5</v>
      </c>
      <c r="DB319" s="337" t="n">
        <v>14.5</v>
      </c>
      <c r="DC319" s="337" t="n">
        <v>14.5</v>
      </c>
      <c r="DD319" s="337" t="n">
        <v>14.5</v>
      </c>
      <c r="DE319" s="337" t="n">
        <v>14.5</v>
      </c>
      <c r="DF319" s="337" t="n">
        <v>14.5</v>
      </c>
      <c r="DG319" s="337" t="n">
        <v>14.5</v>
      </c>
      <c r="DH319" s="337" t="n">
        <v>14.5</v>
      </c>
      <c r="DI319" s="337" t="n">
        <v>14.5</v>
      </c>
      <c r="DJ319" s="337" t="n">
        <v>14.5</v>
      </c>
      <c r="DK319" s="337" t="n">
        <v>14.5</v>
      </c>
      <c r="DL319" s="337" t="n">
        <v>14.5</v>
      </c>
      <c r="DM319" s="337" t="n">
        <v>14.5</v>
      </c>
      <c r="DN319" s="337" t="n">
        <v>14.5</v>
      </c>
      <c r="DO319" s="337" t="n">
        <v>14.5</v>
      </c>
      <c r="DP319" s="337" t="n">
        <v>14.5</v>
      </c>
      <c r="DQ319" s="337" t="n">
        <v>14.5</v>
      </c>
      <c r="DR319" s="337" t="n">
        <v>13.5</v>
      </c>
      <c r="DS319" s="337" t="n">
        <v>13.5</v>
      </c>
      <c r="DT319" s="337" t="n">
        <v>13.5</v>
      </c>
      <c r="DU319" s="337" t="n">
        <v>13.5</v>
      </c>
      <c r="DV319" s="337" t="n">
        <v>13.5</v>
      </c>
      <c r="DW319" s="337" t="n">
        <v>13.5</v>
      </c>
      <c r="DX319" s="337" t="n">
        <v>13.5</v>
      </c>
      <c r="DY319" s="337" t="n">
        <v>12.5</v>
      </c>
      <c r="DZ319" s="337" t="n">
        <v>12.5</v>
      </c>
      <c r="EA319" s="337" t="n">
        <v>12.5</v>
      </c>
      <c r="EB319" s="337" t="n">
        <v>12.5</v>
      </c>
      <c r="EC319" s="337" t="n">
        <v>12.5</v>
      </c>
      <c r="ED319" s="337" t="n">
        <v>12.5</v>
      </c>
      <c r="EE319" s="337" t="n">
        <v>12.5</v>
      </c>
      <c r="EF319" s="337" t="n">
        <v>12.5</v>
      </c>
      <c r="EG319" s="337" t="n">
        <v>12.5</v>
      </c>
      <c r="EH319" s="337" t="n">
        <v>12.5</v>
      </c>
      <c r="EI319" s="337" t="n">
        <v>12.5</v>
      </c>
      <c r="EJ319" s="337" t="n">
        <v>12.5</v>
      </c>
      <c r="EK319" s="337" t="n">
        <v>12.5</v>
      </c>
      <c r="EL319" s="337" t="n">
        <v>12.5</v>
      </c>
      <c r="EM319" s="337" t="n">
        <v>12.5</v>
      </c>
      <c r="EN319" s="337" t="n">
        <v>12.5</v>
      </c>
      <c r="EO319" s="337" t="n">
        <v>12.5</v>
      </c>
      <c r="EP319" s="337" t="n">
        <v>12.5</v>
      </c>
      <c r="EQ319" s="337" t="n">
        <v>12.5</v>
      </c>
      <c r="ER319" s="337" t="n">
        <v>12.5</v>
      </c>
      <c r="ES319" s="337" t="n">
        <v>12.5</v>
      </c>
      <c r="ET319" s="337" t="n">
        <v>12.5</v>
      </c>
      <c r="EU319" s="337" t="n">
        <v>12.5</v>
      </c>
      <c r="EV319" s="337" t="n">
        <v>12.5</v>
      </c>
      <c r="EW319" s="337" t="n">
        <v>12.5</v>
      </c>
      <c r="EX319" s="337" t="n">
        <v>12.5</v>
      </c>
      <c r="EY319" s="337" t="n">
        <v>12.5</v>
      </c>
      <c r="EZ319" s="337" t="n">
        <v>12.5</v>
      </c>
      <c r="FA319" s="337" t="n">
        <v>12.5</v>
      </c>
      <c r="FB319" s="337" t="n">
        <v>12.5</v>
      </c>
      <c r="FC319" s="337" t="n">
        <v>12.5</v>
      </c>
      <c r="FD319" s="337" t="n">
        <v>12.5</v>
      </c>
      <c r="FE319" s="337" t="n">
        <v>12.5</v>
      </c>
      <c r="FF319" s="337" t="n">
        <v>12.5</v>
      </c>
      <c r="FG319" s="337" t="n">
        <v>12.5</v>
      </c>
      <c r="FH319" s="337" t="n">
        <v>12.5</v>
      </c>
      <c r="FI319" s="337" t="n">
        <v>11.25</v>
      </c>
      <c r="FJ319" s="337" t="n">
        <v>11.25</v>
      </c>
      <c r="FK319" s="337" t="n">
        <v>11.25</v>
      </c>
      <c r="FL319" s="337" t="n">
        <v>11.25</v>
      </c>
      <c r="FM319" s="337" t="n">
        <v>11.25</v>
      </c>
      <c r="FN319" s="337" t="n">
        <v>12.87</v>
      </c>
      <c r="FO319" s="337" t="n">
        <v>12</v>
      </c>
      <c r="FP319" s="337" t="n">
        <v>12</v>
      </c>
      <c r="FQ319" s="337" t="n">
        <v>12</v>
      </c>
      <c r="FR319" s="337" t="n">
        <v>12</v>
      </c>
      <c r="FS319" s="337" t="n">
        <v>12</v>
      </c>
      <c r="FT319" s="337" t="n">
        <v>12.5</v>
      </c>
      <c r="FU319" s="337" t="n">
        <v>12.5</v>
      </c>
      <c r="FV319" s="337" t="n">
        <v>12.5</v>
      </c>
      <c r="FW319" s="337" t="n">
        <v>12.5</v>
      </c>
      <c r="FX319" s="337" t="n">
        <v>12.5</v>
      </c>
      <c r="FY319" s="337" t="n">
        <v>11.5</v>
      </c>
      <c r="FZ319" s="337" t="n">
        <v>11.5</v>
      </c>
      <c r="GA319" s="337" t="n">
        <v>11.5</v>
      </c>
      <c r="GB319" s="337" t="n">
        <v>11.5</v>
      </c>
      <c r="GC319" s="337" t="n">
        <v>11</v>
      </c>
      <c r="GD319" s="337" t="n">
        <v>11</v>
      </c>
      <c r="GE319" s="337" t="n">
        <v>11</v>
      </c>
      <c r="GF319" s="337" t="n">
        <v>11</v>
      </c>
      <c r="GG319" s="337" t="n">
        <v>11</v>
      </c>
      <c r="GH319" s="337" t="n">
        <v>11</v>
      </c>
      <c r="GI319" s="337" t="n">
        <v>11</v>
      </c>
      <c r="GJ319" s="337" t="n">
        <v>10</v>
      </c>
      <c r="GK319" s="337" t="n">
        <v>10</v>
      </c>
      <c r="GL319" s="337" t="n">
        <v>10</v>
      </c>
      <c r="GM319" s="337" t="n">
        <v>10</v>
      </c>
      <c r="GN319" s="337" t="n">
        <v>10</v>
      </c>
      <c r="GO319" s="337" t="n">
        <v>10</v>
      </c>
      <c r="GP319" s="337" t="n">
        <v>10</v>
      </c>
      <c r="GQ319" s="337" t="n">
        <v>10</v>
      </c>
      <c r="GR319" s="337" t="n">
        <v>10</v>
      </c>
      <c r="GS319" s="337" t="n">
        <v>10</v>
      </c>
      <c r="GT319" s="337" t="n">
        <v>10</v>
      </c>
      <c r="GU319" s="337" t="n">
        <v>10.5</v>
      </c>
      <c r="GV319" s="337" t="n">
        <v>11</v>
      </c>
      <c r="GW319" s="337" t="n">
        <v>11</v>
      </c>
      <c r="GX319" s="337" t="n">
        <v>11</v>
      </c>
      <c r="GY319" s="337" t="n">
        <v>11</v>
      </c>
      <c r="GZ319" s="337" t="n">
        <v>11</v>
      </c>
      <c r="HA319" s="337" t="n">
        <v>11</v>
      </c>
      <c r="HB319" s="337" t="n">
        <v>11.5</v>
      </c>
      <c r="HC319" s="337" t="n">
        <v>11.5</v>
      </c>
      <c r="HD319" s="337" t="n">
        <v>11.5</v>
      </c>
      <c r="HE319" s="337" t="n">
        <v>11.5</v>
      </c>
      <c r="HF319" s="337" t="n">
        <v>11.5</v>
      </c>
      <c r="HG319" s="337" t="n">
        <v>11.5</v>
      </c>
      <c r="HH319" s="337" t="n">
        <v>11.5</v>
      </c>
      <c r="HI319" s="337" t="n">
        <v>11.5</v>
      </c>
      <c r="HJ319" s="337" t="n">
        <v>11.1090909090909</v>
      </c>
      <c r="HK319" s="337" t="n">
        <v>10.303343166175</v>
      </c>
      <c r="HL319" s="337" t="n">
        <v>10.0283687943262</v>
      </c>
      <c r="HM319" s="337" t="n">
        <v>11.1105095541401</v>
      </c>
      <c r="HN319" s="337" t="n">
        <v>11.4365079365079</v>
      </c>
      <c r="HO319" s="337" t="n">
        <v>10.1752988047809</v>
      </c>
      <c r="HP319" s="337" t="n">
        <v>11.8723032069971</v>
      </c>
      <c r="HQ319" s="337" t="n">
        <v>7.57066666666667</v>
      </c>
      <c r="HR319" s="337" t="n">
        <v>7</v>
      </c>
      <c r="HS319" s="337" t="n">
        <v>6.69676700111483</v>
      </c>
      <c r="HT319" s="337" t="n">
        <v>6.09227467811159</v>
      </c>
      <c r="HU319" s="337" t="n">
        <v>5.58490566037736</v>
      </c>
      <c r="HV319" s="337" t="n">
        <v>11</v>
      </c>
      <c r="HW319" s="337" t="n">
        <v>11</v>
      </c>
      <c r="HX319" s="337" t="n">
        <v>11</v>
      </c>
      <c r="HY319" s="337" t="n">
        <v>11</v>
      </c>
      <c r="HZ319" s="337" t="n">
        <v>11</v>
      </c>
      <c r="IA319" s="337" t="n">
        <v>10.5</v>
      </c>
      <c r="IB319" s="337" t="n">
        <v>10.5</v>
      </c>
      <c r="IC319" s="337" t="n">
        <v>10.5</v>
      </c>
      <c r="ID319" s="337" t="n">
        <v>10.5</v>
      </c>
      <c r="IE319" s="337" t="n">
        <v>10.5</v>
      </c>
      <c r="IF319" s="337" t="n">
        <v>10.5</v>
      </c>
      <c r="IG319" s="337" t="n">
        <v>10.5</v>
      </c>
      <c r="IH319" s="337" t="n">
        <v>10.5</v>
      </c>
      <c r="II319" s="337" t="n">
        <v>10.5</v>
      </c>
      <c r="IJ319" s="337" t="n">
        <v>10.5</v>
      </c>
      <c r="IK319" s="337" t="n">
        <v>10.5</v>
      </c>
      <c r="IL319" s="337" t="n">
        <v>10.5</v>
      </c>
      <c r="IM319" s="337" t="n">
        <v>10.5</v>
      </c>
      <c r="IN319" s="337" t="n">
        <v>10.5</v>
      </c>
      <c r="IO319" s="337" t="n">
        <v>10.5</v>
      </c>
      <c r="IP319" s="337" t="n">
        <v>10.5</v>
      </c>
      <c r="IQ319" s="337" t="n">
        <v>10.5</v>
      </c>
      <c r="IR319" s="337" t="n">
        <v>10.5</v>
      </c>
      <c r="IS319" s="337" t="n">
        <v>10.5</v>
      </c>
      <c r="IT319" s="337" t="n">
        <v>10.5</v>
      </c>
      <c r="IU319" s="337" t="n">
        <v>10.5</v>
      </c>
      <c r="IV319" s="337" t="n">
        <v>10.5</v>
      </c>
      <c r="IW319" s="337" t="n">
        <v>10.5</v>
      </c>
      <c r="IX319" s="337" t="n">
        <v>10.5</v>
      </c>
      <c r="IY319" s="337" t="n">
        <v>10.5</v>
      </c>
      <c r="IZ319" s="337" t="n">
        <v>10.5</v>
      </c>
      <c r="JA319" s="337" t="n">
        <v>10.5</v>
      </c>
      <c r="JB319" s="337" t="n">
        <v>10.5</v>
      </c>
      <c r="JC319" s="337" t="n">
        <v>10.5</v>
      </c>
      <c r="JD319" s="337" t="n">
        <v>10.5</v>
      </c>
      <c r="JE319" s="337" t="n">
        <v>10.25</v>
      </c>
      <c r="JF319" s="337" t="n">
        <v>10.25</v>
      </c>
      <c r="JG319" s="337" t="n">
        <v>10.25</v>
      </c>
      <c r="JH319" s="337" t="n">
        <v>10.25</v>
      </c>
      <c r="JI319" s="337" t="n">
        <v>10.25</v>
      </c>
      <c r="JJ319" s="337" t="n">
        <v>10.25</v>
      </c>
      <c r="JK319" s="337" t="n">
        <v>10</v>
      </c>
      <c r="JL319" s="337" t="n">
        <v>10</v>
      </c>
      <c r="JM319" s="337" t="n">
        <v>10</v>
      </c>
      <c r="JN319" s="337" t="n">
        <v>10</v>
      </c>
      <c r="JO319" s="337" t="n">
        <v>10</v>
      </c>
      <c r="JP319" s="337" t="n">
        <v>10</v>
      </c>
      <c r="JQ319" s="337" t="n">
        <v>9.5</v>
      </c>
      <c r="JR319" s="337" t="n">
        <v>9.5</v>
      </c>
      <c r="JS319" s="337" t="n">
        <v>9.5</v>
      </c>
      <c r="JT319" s="337" t="n">
        <v>9.5</v>
      </c>
      <c r="JU319" s="337" t="n">
        <v>9.5</v>
      </c>
      <c r="JV319" s="337" t="n">
        <v>9.5</v>
      </c>
      <c r="JW319" s="337" t="n">
        <v>9.5</v>
      </c>
      <c r="JX319" s="337" t="n">
        <v>9.5</v>
      </c>
      <c r="JY319" s="337" t="n">
        <v>9.5</v>
      </c>
      <c r="JZ319" s="337" t="n">
        <v>9.5</v>
      </c>
      <c r="KA319" s="337" t="n">
        <v>9.5</v>
      </c>
      <c r="KB319" s="337" t="n">
        <v>9.5</v>
      </c>
      <c r="KC319" s="337" t="n">
        <v>9.5</v>
      </c>
      <c r="KD319" s="337" t="n">
        <v>9.5</v>
      </c>
      <c r="KE319" s="337" t="n">
        <v>9.5</v>
      </c>
      <c r="KF319" s="337" t="n">
        <v>9.5</v>
      </c>
      <c r="KG319" s="337" t="n">
        <v>9.5</v>
      </c>
      <c r="KH319" s="337" t="n">
        <v>9</v>
      </c>
      <c r="KI319" s="337" t="n">
        <v>9</v>
      </c>
      <c r="KJ319" s="337" t="n">
        <v>9</v>
      </c>
      <c r="KK319" s="337" t="n">
        <v>9</v>
      </c>
      <c r="KL319" s="337" t="n">
        <v>9</v>
      </c>
      <c r="KM319" s="337" t="n">
        <v>9</v>
      </c>
      <c r="KN319" s="337" t="n">
        <v>9</v>
      </c>
      <c r="KO319" s="337" t="n">
        <v>9</v>
      </c>
      <c r="KP319" s="337" t="n">
        <v>9</v>
      </c>
      <c r="KQ319" s="337" t="n">
        <v>9</v>
      </c>
      <c r="KR319" s="337" t="n">
        <v>9</v>
      </c>
      <c r="KS319" s="337" t="n">
        <v>8.5</v>
      </c>
      <c r="KT319" s="337" t="n">
        <v>8.5</v>
      </c>
      <c r="KU319" s="337" t="n">
        <v>8.5</v>
      </c>
      <c r="KV319" s="337" t="n">
        <v>6.5</v>
      </c>
      <c r="KW319" s="337" t="n">
        <v>6.5</v>
      </c>
      <c r="KX319" s="337" t="n">
        <v>6.5</v>
      </c>
      <c r="KY319" s="337" t="n">
        <v>6.5</v>
      </c>
      <c r="KZ319" s="337" t="n">
        <v>6.5</v>
      </c>
      <c r="LA319" s="337" t="n">
        <v>6.5</v>
      </c>
      <c r="LB319" s="337" t="n">
        <v>6.5</v>
      </c>
      <c r="LC319" s="337" t="n">
        <v>6.5</v>
      </c>
      <c r="LD319" s="337" t="n">
        <v>6.5</v>
      </c>
      <c r="LE319" s="337" t="n">
        <v>6.5</v>
      </c>
      <c r="LF319" s="337" t="n">
        <v>6.5</v>
      </c>
      <c r="LG319" s="337" t="n">
        <v>6.5</v>
      </c>
      <c r="LH319" s="337" t="n">
        <v>6.5</v>
      </c>
      <c r="LI319" s="337" t="n">
        <v>6.5</v>
      </c>
      <c r="LJ319" s="337" t="n">
        <v>6.5</v>
      </c>
      <c r="LK319" s="337" t="n">
        <v>6.5</v>
      </c>
      <c r="LL319" s="337" t="n">
        <v>6.5</v>
      </c>
      <c r="LM319" s="337" t="n">
        <v>6.5</v>
      </c>
      <c r="LN319" s="337" t="n">
        <v>6.5</v>
      </c>
      <c r="LO319" s="337" t="n">
        <v>7</v>
      </c>
      <c r="LP319" s="337" t="n">
        <v>7</v>
      </c>
      <c r="LQ319" s="337" t="n">
        <v>7</v>
      </c>
      <c r="LR319" s="337" t="n">
        <v>7</v>
      </c>
      <c r="LS319" s="337" t="n">
        <v>7</v>
      </c>
      <c r="LT319" s="337" t="n">
        <v>7</v>
      </c>
      <c r="LU319" s="337" t="n">
        <v>8</v>
      </c>
      <c r="LV319" s="337" t="n">
        <v>8</v>
      </c>
      <c r="LW319" s="337" t="n">
        <v>8</v>
      </c>
      <c r="LX319" s="337" t="n">
        <v>8.5</v>
      </c>
      <c r="LY319" s="337" t="n">
        <v>8.5</v>
      </c>
      <c r="LZ319" s="337" t="n">
        <v>8.5</v>
      </c>
      <c r="MA319" s="337" t="n">
        <v>9</v>
      </c>
      <c r="MB319" s="337" t="n">
        <v>9</v>
      </c>
      <c r="MC319" s="337" t="n">
        <v>9</v>
      </c>
      <c r="MD319" s="337" t="n">
        <v>9</v>
      </c>
      <c r="ME319" s="337"/>
      <c r="MF319" s="337"/>
      <c r="MG319" s="337"/>
      <c r="MH319" s="337"/>
      <c r="MI319" s="337"/>
      <c r="MJ319" s="337"/>
      <c r="MK319" s="337"/>
      <c r="ML319" s="337"/>
      <c r="MM319" s="337"/>
      <c r="MN319" s="337"/>
      <c r="MO319" s="337"/>
      <c r="MP319" s="337"/>
      <c r="MQ319" s="337"/>
      <c r="MR319" s="337"/>
      <c r="MS319" s="337"/>
      <c r="MT319" s="337"/>
      <c r="MU319" s="337"/>
      <c r="MV319" s="337"/>
      <c r="MW319" s="337"/>
    </row>
    <row r="320" customFormat="false" ht="15" hidden="false" customHeight="false" outlineLevel="0" collapsed="false">
      <c r="A320" s="461" t="s">
        <v>910</v>
      </c>
      <c r="B320" s="460" t="n">
        <v>0</v>
      </c>
      <c r="C320" s="460" t="n">
        <v>0</v>
      </c>
      <c r="D320" s="460" t="n">
        <v>0</v>
      </c>
      <c r="E320" s="460" t="n">
        <v>0</v>
      </c>
      <c r="F320" s="460" t="n">
        <v>0</v>
      </c>
      <c r="G320" s="460" t="n">
        <v>0</v>
      </c>
      <c r="H320" s="460" t="n">
        <v>0</v>
      </c>
      <c r="I320" s="460" t="n">
        <v>0</v>
      </c>
      <c r="J320" s="460" t="n">
        <v>0</v>
      </c>
      <c r="K320" s="460" t="n">
        <v>0</v>
      </c>
      <c r="L320" s="460" t="n">
        <v>0</v>
      </c>
      <c r="M320" s="460" t="n">
        <v>0</v>
      </c>
      <c r="N320" s="460" t="n">
        <v>0</v>
      </c>
      <c r="O320" s="460" t="n">
        <v>0</v>
      </c>
      <c r="P320" s="460" t="n">
        <v>0</v>
      </c>
      <c r="Q320" s="460" t="n">
        <v>0</v>
      </c>
      <c r="R320" s="460" t="n">
        <v>0</v>
      </c>
      <c r="S320" s="460" t="n">
        <v>0</v>
      </c>
      <c r="T320" s="460" t="n">
        <v>0</v>
      </c>
      <c r="U320" s="460" t="n">
        <v>0</v>
      </c>
      <c r="V320" s="460" t="n">
        <v>0</v>
      </c>
      <c r="W320" s="460" t="n">
        <v>0</v>
      </c>
      <c r="X320" s="460" t="n">
        <v>0</v>
      </c>
      <c r="Y320" s="460" t="n">
        <v>0</v>
      </c>
      <c r="Z320" s="460" t="n">
        <v>0</v>
      </c>
      <c r="AA320" s="460" t="n">
        <v>0</v>
      </c>
      <c r="AB320" s="463" t="n">
        <v>9</v>
      </c>
      <c r="AC320" s="463"/>
      <c r="AD320" s="463" t="n">
        <v>9</v>
      </c>
      <c r="AE320" s="463" t="n">
        <v>9</v>
      </c>
      <c r="AF320" s="463" t="n">
        <v>9</v>
      </c>
      <c r="AG320" s="463" t="n">
        <v>9</v>
      </c>
      <c r="AH320" s="463" t="n">
        <v>9</v>
      </c>
      <c r="AI320" s="463" t="n">
        <v>9</v>
      </c>
      <c r="AJ320" s="463" t="n">
        <v>9</v>
      </c>
      <c r="AK320" s="463" t="n">
        <v>8</v>
      </c>
      <c r="AL320" s="463" t="n">
        <v>8</v>
      </c>
      <c r="AM320" s="463" t="n">
        <v>8</v>
      </c>
      <c r="AN320" s="463" t="n">
        <v>8</v>
      </c>
      <c r="AO320" s="463" t="n">
        <v>8</v>
      </c>
      <c r="AP320" s="463" t="n">
        <v>8</v>
      </c>
      <c r="AQ320" s="463" t="n">
        <v>8</v>
      </c>
      <c r="AR320" s="463" t="n">
        <v>8</v>
      </c>
      <c r="AS320" s="463" t="n">
        <v>8.8</v>
      </c>
      <c r="AT320" s="463" t="n">
        <v>8.1</v>
      </c>
      <c r="AU320" s="463" t="n">
        <v>8.3</v>
      </c>
      <c r="AV320" s="463" t="n">
        <v>8</v>
      </c>
      <c r="AW320" s="463" t="n">
        <v>8</v>
      </c>
      <c r="AX320" s="463" t="n">
        <v>8</v>
      </c>
      <c r="AY320" s="463" t="n">
        <v>8</v>
      </c>
      <c r="AZ320" s="463" t="n">
        <v>8</v>
      </c>
      <c r="BA320" s="463" t="n">
        <v>8</v>
      </c>
      <c r="BB320" s="463"/>
      <c r="BC320" s="463" t="n">
        <v>8.4</v>
      </c>
      <c r="BD320" s="463" t="n">
        <v>9</v>
      </c>
      <c r="BE320" s="463" t="n">
        <v>10</v>
      </c>
      <c r="BF320" s="463" t="n">
        <v>8.5</v>
      </c>
      <c r="BG320" s="463" t="n">
        <v>8.5</v>
      </c>
      <c r="BH320" s="463" t="n">
        <v>8.5</v>
      </c>
      <c r="BI320" s="463" t="n">
        <v>8.9</v>
      </c>
      <c r="BJ320" s="463" t="n">
        <v>8.8</v>
      </c>
      <c r="BK320" s="463" t="n">
        <v>9</v>
      </c>
      <c r="BL320" s="463" t="n">
        <v>9.15</v>
      </c>
      <c r="BM320" s="463" t="n">
        <v>9.97</v>
      </c>
      <c r="BN320" s="463" t="n">
        <v>7.18</v>
      </c>
      <c r="BO320" s="463"/>
      <c r="BP320" s="463" t="n">
        <v>9</v>
      </c>
      <c r="BQ320" s="463"/>
      <c r="BR320" s="463" t="n">
        <v>9.6</v>
      </c>
      <c r="BS320" s="463" t="n">
        <v>9.3</v>
      </c>
      <c r="BT320" s="463" t="n">
        <v>9</v>
      </c>
      <c r="BU320" s="463" t="n">
        <v>8.69</v>
      </c>
      <c r="BV320" s="463" t="n">
        <v>9.03</v>
      </c>
      <c r="BW320" s="463" t="n">
        <v>9.75</v>
      </c>
      <c r="BX320" s="463" t="n">
        <v>9.97</v>
      </c>
      <c r="BY320" s="463" t="n">
        <v>10.48</v>
      </c>
      <c r="BZ320" s="463" t="n">
        <v>10.35</v>
      </c>
      <c r="CA320" s="463" t="n">
        <v>10.15</v>
      </c>
      <c r="CB320" s="463" t="n">
        <v>9.96</v>
      </c>
      <c r="CC320" s="463" t="n">
        <v>9.81</v>
      </c>
      <c r="CD320" s="463" t="n">
        <v>10</v>
      </c>
      <c r="CE320" s="463" t="n">
        <v>11.15</v>
      </c>
      <c r="CF320" s="463" t="n">
        <v>11.66</v>
      </c>
      <c r="CG320" s="463" t="n">
        <v>11.14</v>
      </c>
      <c r="CH320" s="463" t="n">
        <v>11.48</v>
      </c>
      <c r="CI320" s="463" t="n">
        <v>10.45</v>
      </c>
      <c r="CJ320" s="463" t="n">
        <v>9.73</v>
      </c>
      <c r="CK320" s="463" t="n">
        <v>9.74</v>
      </c>
      <c r="CL320" s="463" t="n">
        <v>9.74</v>
      </c>
      <c r="CM320" s="463" t="n">
        <v>10.19</v>
      </c>
      <c r="CN320" s="463" t="n">
        <v>10.38</v>
      </c>
      <c r="CO320" s="463" t="n">
        <v>10.24</v>
      </c>
      <c r="CP320" s="463" t="n">
        <v>10.04</v>
      </c>
      <c r="CQ320" s="463" t="n">
        <v>9.71</v>
      </c>
      <c r="CR320" s="463" t="n">
        <v>9.51</v>
      </c>
      <c r="CS320" s="463" t="n">
        <v>9.91</v>
      </c>
      <c r="CT320" s="463" t="n">
        <v>9.92</v>
      </c>
      <c r="CU320" s="463" t="n">
        <v>9.27</v>
      </c>
      <c r="CV320" s="463" t="n">
        <v>9.1</v>
      </c>
      <c r="CW320" s="463" t="n">
        <v>10.3</v>
      </c>
      <c r="CX320" s="463" t="n">
        <v>9.5</v>
      </c>
      <c r="CY320" s="463" t="n">
        <v>9.52</v>
      </c>
      <c r="CZ320" s="463" t="n">
        <v>9.83</v>
      </c>
      <c r="DA320" s="463" t="n">
        <v>10.38</v>
      </c>
      <c r="DB320" s="463" t="n">
        <v>10.8</v>
      </c>
      <c r="DC320" s="463" t="n">
        <v>10.76</v>
      </c>
      <c r="DD320" s="463" t="n">
        <v>11.82</v>
      </c>
      <c r="DE320" s="463" t="n">
        <v>10.38</v>
      </c>
      <c r="DF320" s="463" t="n">
        <v>11.27</v>
      </c>
      <c r="DG320" s="463" t="n">
        <v>11.15</v>
      </c>
      <c r="DH320" s="463" t="n">
        <v>10.16</v>
      </c>
      <c r="DI320" s="463" t="n">
        <v>10.6</v>
      </c>
      <c r="DJ320" s="463" t="n">
        <v>10.91</v>
      </c>
      <c r="DK320" s="463" t="n">
        <v>11.1</v>
      </c>
      <c r="DL320" s="463" t="n">
        <v>11.05</v>
      </c>
      <c r="DM320" s="463" t="n">
        <v>11.19</v>
      </c>
      <c r="DN320" s="463" t="n">
        <v>11.07</v>
      </c>
      <c r="DO320" s="463" t="n">
        <v>11.25</v>
      </c>
      <c r="DP320" s="463" t="n">
        <v>11.25</v>
      </c>
      <c r="DQ320" s="463" t="n">
        <v>11.25</v>
      </c>
      <c r="DR320" s="463" t="n">
        <v>10.5</v>
      </c>
      <c r="DS320" s="463" t="n">
        <v>6.56</v>
      </c>
      <c r="DT320" s="463" t="n">
        <v>2.28</v>
      </c>
      <c r="DU320" s="463" t="n">
        <v>2.75</v>
      </c>
      <c r="DV320" s="463" t="n">
        <v>10</v>
      </c>
      <c r="DW320" s="463" t="n">
        <v>10.41</v>
      </c>
      <c r="DX320" s="463" t="n">
        <v>9.63</v>
      </c>
      <c r="DY320" s="463" t="n">
        <v>9.36</v>
      </c>
      <c r="DZ320" s="463" t="n">
        <v>9.58</v>
      </c>
      <c r="EA320" s="463" t="n">
        <v>9.45</v>
      </c>
      <c r="EB320" s="463" t="n">
        <v>9.25</v>
      </c>
      <c r="EC320" s="463" t="n">
        <v>9.64</v>
      </c>
      <c r="ED320" s="463" t="n">
        <v>9.35</v>
      </c>
      <c r="EE320" s="463" t="n">
        <v>9.25</v>
      </c>
      <c r="EF320" s="463" t="n">
        <v>8.92</v>
      </c>
      <c r="EG320" s="463" t="n">
        <v>9.33</v>
      </c>
      <c r="EH320" s="463" t="n">
        <v>7.55</v>
      </c>
      <c r="EI320" s="463" t="n">
        <v>8.41</v>
      </c>
      <c r="EJ320" s="463" t="n">
        <v>8.4</v>
      </c>
      <c r="EK320" s="463" t="n">
        <v>8.17</v>
      </c>
      <c r="EL320" s="463" t="n">
        <v>7.43</v>
      </c>
      <c r="EM320" s="463" t="n">
        <v>7.43</v>
      </c>
      <c r="EN320" s="463" t="n">
        <v>7.43</v>
      </c>
      <c r="EO320" s="463" t="n">
        <v>7.43</v>
      </c>
      <c r="EP320" s="463" t="n">
        <v>7.83</v>
      </c>
      <c r="EQ320" s="463" t="n">
        <v>7.98</v>
      </c>
      <c r="ER320" s="463" t="n">
        <v>7.98</v>
      </c>
      <c r="ES320" s="463" t="n">
        <v>7.98</v>
      </c>
      <c r="ET320" s="463" t="n">
        <v>7.98</v>
      </c>
      <c r="EU320" s="463" t="n">
        <v>6.33</v>
      </c>
      <c r="EV320" s="463" t="n">
        <v>7.06</v>
      </c>
      <c r="EW320" s="463" t="n">
        <v>6</v>
      </c>
      <c r="EX320" s="463" t="n">
        <v>5.2</v>
      </c>
      <c r="EY320" s="463" t="n">
        <v>8</v>
      </c>
      <c r="EZ320" s="463" t="n">
        <v>8.21</v>
      </c>
      <c r="FA320" s="463" t="n">
        <v>6</v>
      </c>
      <c r="FB320" s="463" t="n">
        <v>8</v>
      </c>
      <c r="FC320" s="463" t="n">
        <v>6.99</v>
      </c>
      <c r="FD320" s="463" t="n">
        <v>8</v>
      </c>
      <c r="FE320" s="463" t="n">
        <v>6</v>
      </c>
      <c r="FF320" s="463" t="n">
        <v>6.68</v>
      </c>
      <c r="FG320" s="463" t="n">
        <v>6.62</v>
      </c>
      <c r="FH320" s="463" t="n">
        <v>7.12</v>
      </c>
      <c r="FI320" s="463" t="n">
        <v>7.01</v>
      </c>
      <c r="FJ320" s="463" t="n">
        <v>6.97</v>
      </c>
      <c r="FK320" s="463" t="n">
        <v>7.42</v>
      </c>
      <c r="FL320" s="463" t="n">
        <v>7.08</v>
      </c>
      <c r="FM320" s="463" t="n">
        <v>7.74</v>
      </c>
      <c r="FN320" s="463" t="n">
        <v>8.54</v>
      </c>
      <c r="FO320" s="463" t="n">
        <v>10.39</v>
      </c>
      <c r="FP320" s="463" t="n">
        <v>8.98</v>
      </c>
      <c r="FQ320" s="463" t="n">
        <v>7.95</v>
      </c>
      <c r="FR320" s="463" t="n">
        <v>8.67</v>
      </c>
      <c r="FS320" s="463" t="n">
        <v>9.03</v>
      </c>
      <c r="FT320" s="463" t="n">
        <v>9.59</v>
      </c>
      <c r="FU320" s="463" t="n">
        <v>9.29</v>
      </c>
      <c r="FV320" s="463" t="n">
        <v>8.98</v>
      </c>
      <c r="FW320" s="463" t="n">
        <v>8.72</v>
      </c>
      <c r="FX320" s="463" t="n">
        <v>8.07</v>
      </c>
      <c r="FY320" s="463" t="n">
        <v>7.49</v>
      </c>
      <c r="FZ320" s="463" t="n">
        <v>7.07</v>
      </c>
      <c r="GA320" s="463" t="n">
        <v>7.28</v>
      </c>
      <c r="GB320" s="463" t="n">
        <v>6.81</v>
      </c>
      <c r="GC320" s="463" t="n">
        <v>6.3</v>
      </c>
      <c r="GD320" s="463" t="n">
        <v>6.13</v>
      </c>
      <c r="GE320" s="463" t="n">
        <v>6.58</v>
      </c>
      <c r="GF320" s="463" t="n">
        <v>7.03</v>
      </c>
      <c r="GG320" s="463" t="n">
        <v>6.76</v>
      </c>
      <c r="GH320" s="463" t="n">
        <v>7.38</v>
      </c>
      <c r="GI320" s="463" t="n">
        <v>7.32</v>
      </c>
      <c r="GJ320" s="463" t="n">
        <v>7.16</v>
      </c>
      <c r="GK320" s="463" t="n">
        <v>6.84</v>
      </c>
      <c r="GL320" s="463" t="n">
        <v>6.71</v>
      </c>
      <c r="GM320" s="463" t="n">
        <v>6.74</v>
      </c>
      <c r="GN320" s="463" t="n">
        <v>6.74</v>
      </c>
      <c r="GO320" s="463" t="n">
        <v>6.86</v>
      </c>
      <c r="GP320" s="463" t="n">
        <v>6.92</v>
      </c>
      <c r="GQ320" s="463" t="n">
        <v>7</v>
      </c>
      <c r="GR320" s="463" t="n">
        <v>6.93</v>
      </c>
      <c r="GS320" s="463" t="n">
        <v>6.87</v>
      </c>
      <c r="GT320" s="463" t="n">
        <v>6.97</v>
      </c>
      <c r="GU320" s="463" t="n">
        <v>7.36</v>
      </c>
      <c r="GV320" s="463" t="n">
        <v>7.48</v>
      </c>
      <c r="GW320" s="463" t="n">
        <v>8.08</v>
      </c>
      <c r="GX320" s="463" t="n">
        <v>7.25</v>
      </c>
      <c r="GY320" s="463" t="n">
        <v>6.85752688172043</v>
      </c>
      <c r="GZ320" s="463" t="n">
        <v>7.65</v>
      </c>
      <c r="HA320" s="463" t="n">
        <v>8</v>
      </c>
      <c r="HB320" s="463" t="n">
        <v>8.597</v>
      </c>
      <c r="HC320" s="463" t="n">
        <v>8.95</v>
      </c>
      <c r="HD320" s="463" t="n">
        <v>9.09206458261766</v>
      </c>
      <c r="HE320" s="463" t="n">
        <v>9.51492537313433</v>
      </c>
      <c r="HF320" s="463" t="n">
        <v>10.8156598039117</v>
      </c>
      <c r="HG320" s="463" t="n">
        <v>10.882</v>
      </c>
      <c r="HH320" s="463" t="n">
        <v>11.902</v>
      </c>
      <c r="HI320" s="463" t="n">
        <v>11.121</v>
      </c>
      <c r="HJ320" s="463" t="n">
        <v>11.1090909090909</v>
      </c>
      <c r="HK320" s="463" t="n">
        <v>10.303343166175</v>
      </c>
      <c r="HL320" s="463" t="n">
        <v>10.0283687943262</v>
      </c>
      <c r="HM320" s="463" t="n">
        <v>11.1105095541401</v>
      </c>
      <c r="HN320" s="463" t="n">
        <v>11.4365079365079</v>
      </c>
      <c r="HO320" s="463" t="n">
        <v>10.1752988047809</v>
      </c>
      <c r="HP320" s="463" t="n">
        <v>11.8723032069971</v>
      </c>
      <c r="HQ320" s="463" t="n">
        <v>7.57066666666667</v>
      </c>
      <c r="HR320" s="463" t="n">
        <v>7</v>
      </c>
      <c r="HS320" s="463" t="n">
        <v>6.69676700111483</v>
      </c>
      <c r="HT320" s="463" t="n">
        <v>6.09227467811159</v>
      </c>
      <c r="HU320" s="463" t="n">
        <v>5.58490566037736</v>
      </c>
      <c r="HV320" s="463" t="n">
        <v>5.593</v>
      </c>
      <c r="HW320" s="463" t="n">
        <v>5.7943722943723</v>
      </c>
      <c r="HX320" s="463" t="n">
        <v>5.822</v>
      </c>
      <c r="HY320" s="463" t="n">
        <v>5.64624326623193</v>
      </c>
      <c r="HZ320" s="463" t="n">
        <v>5.68992875647668</v>
      </c>
      <c r="IA320" s="463" t="n">
        <v>5.708</v>
      </c>
      <c r="IB320" s="463" t="n">
        <v>5.53478995654273</v>
      </c>
      <c r="IC320" s="463" t="n">
        <v>5.52464365649664</v>
      </c>
      <c r="ID320" s="463" t="n">
        <v>5.597</v>
      </c>
      <c r="IE320" s="463" t="n">
        <v>5.709</v>
      </c>
      <c r="IF320" s="463" t="n">
        <v>5.705</v>
      </c>
      <c r="IG320" s="463" t="n">
        <v>4.736</v>
      </c>
      <c r="IH320" s="463" t="n">
        <v>4.203</v>
      </c>
      <c r="II320" s="463" t="n">
        <v>4.118</v>
      </c>
      <c r="IJ320" s="463" t="n">
        <v>3.791</v>
      </c>
      <c r="IK320" s="463" t="n">
        <v>3.509</v>
      </c>
      <c r="IL320" s="463" t="n">
        <v>2.82</v>
      </c>
      <c r="IM320" s="463" t="n">
        <v>4.034</v>
      </c>
      <c r="IN320" s="463" t="n">
        <v>3.388</v>
      </c>
      <c r="IO320" s="463" t="n">
        <v>3.397</v>
      </c>
      <c r="IP320" s="463" t="n">
        <v>3.674</v>
      </c>
      <c r="IQ320" s="463" t="n">
        <v>3.448</v>
      </c>
      <c r="IR320" s="463" t="n">
        <v>3.449</v>
      </c>
      <c r="IS320" s="463" t="n">
        <v>3.728</v>
      </c>
      <c r="IT320" s="463" t="n">
        <v>4.929</v>
      </c>
      <c r="IU320" s="463" t="n">
        <v>4.8</v>
      </c>
      <c r="IV320" s="463" t="n">
        <v>5.18228158647949</v>
      </c>
      <c r="IW320" s="463" t="n">
        <v>5.59450858912982</v>
      </c>
      <c r="IX320" s="463" t="n">
        <v>5.91596248393765</v>
      </c>
      <c r="IY320" s="463" t="n">
        <v>5.92758189931758</v>
      </c>
      <c r="IZ320" s="463" t="n">
        <v>5.92758189931758</v>
      </c>
      <c r="JA320" s="463" t="n">
        <v>5.91293213828425</v>
      </c>
      <c r="JB320" s="463" t="n">
        <v>6.67000366703337</v>
      </c>
      <c r="JC320" s="463" t="n">
        <v>6.61182709854015</v>
      </c>
      <c r="JD320" s="463" t="n">
        <v>6.61137623152709</v>
      </c>
      <c r="JE320" s="463" t="n">
        <v>6.61342359210716</v>
      </c>
      <c r="JF320" s="463" t="n">
        <v>6.81844305120167</v>
      </c>
      <c r="JG320" s="463" t="n">
        <v>6.331</v>
      </c>
      <c r="JH320" s="463" t="n">
        <v>6.095</v>
      </c>
      <c r="JI320" s="463" t="n">
        <v>6.222</v>
      </c>
      <c r="JJ320" s="463" t="n">
        <v>6.336</v>
      </c>
      <c r="JK320" s="463" t="n">
        <v>6.40175064047822</v>
      </c>
      <c r="JL320" s="463" t="n">
        <v>6.37629233511586</v>
      </c>
      <c r="JM320" s="463" t="n">
        <v>5.67214880078316</v>
      </c>
      <c r="JN320" s="463" t="n">
        <v>5.76443230473941</v>
      </c>
      <c r="JO320" s="463" t="n">
        <v>5.72589035614246</v>
      </c>
      <c r="JP320" s="463" t="n">
        <v>5.67380627557981</v>
      </c>
      <c r="JQ320" s="463" t="n">
        <v>5.8486467031385</v>
      </c>
      <c r="JR320" s="463" t="n">
        <v>5.79675019923847</v>
      </c>
      <c r="JS320" s="463" t="n">
        <v>5.53482428115016</v>
      </c>
      <c r="JT320" s="463" t="n">
        <v>5.24282342741547</v>
      </c>
      <c r="JU320" s="463" t="n">
        <v>5.59924156238149</v>
      </c>
      <c r="JV320" s="463" t="n">
        <v>5.74628225951994</v>
      </c>
      <c r="JW320" s="463" t="n">
        <v>5.57931873479319</v>
      </c>
      <c r="JX320" s="463" t="n">
        <v>5.63964285714286</v>
      </c>
      <c r="JY320" s="463" t="n">
        <v>5.68339085418464</v>
      </c>
      <c r="JZ320" s="463" t="n">
        <v>5.56666666666667</v>
      </c>
      <c r="KA320" s="463" t="n">
        <v>5.4788435061955</v>
      </c>
      <c r="KB320" s="463" t="n">
        <v>5.34548079058406</v>
      </c>
      <c r="KC320" s="463" t="n">
        <v>5.67289502967359</v>
      </c>
      <c r="KD320" s="463" t="n">
        <v>5.63625866050808</v>
      </c>
      <c r="KE320" s="463" t="n">
        <v>5.44700063816209</v>
      </c>
      <c r="KF320" s="463" t="n">
        <v>5.48695111111111</v>
      </c>
      <c r="KG320" s="463" t="n">
        <v>5.40847806366184</v>
      </c>
      <c r="KH320" s="463" t="n">
        <v>5.34753664302601</v>
      </c>
      <c r="KI320" s="463" t="n">
        <v>5.36899500465668</v>
      </c>
      <c r="KJ320" s="463" t="n">
        <v>5.49051689051689</v>
      </c>
      <c r="KK320" s="463" t="n">
        <v>5.454</v>
      </c>
      <c r="KL320" s="463" t="n">
        <v>5.47373432979749</v>
      </c>
      <c r="KM320" s="463" t="n">
        <v>5.47456770203039</v>
      </c>
      <c r="KN320" s="463" t="n">
        <v>5.44827239181483</v>
      </c>
      <c r="KO320" s="463" t="n">
        <v>5.517</v>
      </c>
      <c r="KP320" s="463" t="n">
        <v>5.56949077923984</v>
      </c>
      <c r="KQ320" s="463" t="n">
        <v>5.51893840674138</v>
      </c>
      <c r="KR320" s="463" t="n">
        <v>5.51893840674138</v>
      </c>
      <c r="KS320" s="463" t="n">
        <v>5.47333004351532</v>
      </c>
      <c r="KT320" s="463" t="n">
        <v>5.29976972619005</v>
      </c>
      <c r="KU320" s="463" t="n">
        <v>5.291</v>
      </c>
      <c r="KV320" s="463" t="n">
        <v>5.281</v>
      </c>
      <c r="KW320" s="463" t="n">
        <v>5.276</v>
      </c>
      <c r="KX320" s="463" t="n">
        <v>5.262</v>
      </c>
      <c r="KY320" s="463" t="n">
        <v>5.27</v>
      </c>
      <c r="KZ320" s="463" t="n">
        <v>5.22988792029888</v>
      </c>
      <c r="LA320" s="463" t="n">
        <v>5.236</v>
      </c>
      <c r="LB320" s="463" t="n">
        <v>5.17255762897914</v>
      </c>
      <c r="LC320" s="463" t="n">
        <v>5.184</v>
      </c>
      <c r="LD320" s="463" t="n">
        <v>5.18688496337785</v>
      </c>
      <c r="LE320" s="463" t="n">
        <v>5.19075844486934</v>
      </c>
      <c r="LF320" s="463" t="n">
        <v>5.1927144802542</v>
      </c>
      <c r="LG320" s="463" t="n">
        <v>5.18517054115854</v>
      </c>
      <c r="LH320" s="463" t="n">
        <v>5.19986710963455</v>
      </c>
      <c r="LI320" s="463" t="n">
        <v>5.18424265072247</v>
      </c>
      <c r="LJ320" s="463" t="n">
        <v>5.18951238772086</v>
      </c>
      <c r="LK320" s="463" t="n">
        <v>5.16734001159036</v>
      </c>
      <c r="LL320" s="463" t="n">
        <v>5.18030050083473</v>
      </c>
      <c r="LM320" s="463" t="n">
        <v>5.16821391527182</v>
      </c>
      <c r="LN320" s="463" t="n">
        <v>5.18886234148135</v>
      </c>
      <c r="LO320" s="463" t="n">
        <v>5.224</v>
      </c>
      <c r="LP320" s="463" t="n">
        <v>5.463</v>
      </c>
      <c r="LQ320" s="463" t="n">
        <v>5.434</v>
      </c>
      <c r="LR320" s="463" t="n">
        <v>5.54</v>
      </c>
      <c r="LS320" s="463" t="n">
        <v>5.549</v>
      </c>
      <c r="LT320" s="463" t="n">
        <v>5.549</v>
      </c>
      <c r="LU320" s="464" t="n">
        <v>6.097</v>
      </c>
      <c r="LV320" s="463" t="n">
        <v>6.495</v>
      </c>
      <c r="LW320" s="463" t="n">
        <v>6.561</v>
      </c>
      <c r="LX320" s="463" t="n">
        <v>6.867</v>
      </c>
      <c r="LY320" s="463" t="n">
        <v>7.104</v>
      </c>
      <c r="LZ320" s="463" t="n">
        <v>7.1559734772914</v>
      </c>
      <c r="MA320" s="463" t="n">
        <v>7.29659121290438</v>
      </c>
      <c r="MB320" s="463" t="n">
        <v>7.61830742659758</v>
      </c>
      <c r="MC320" s="463" t="n">
        <v>7.712419878465</v>
      </c>
      <c r="MD320" s="463" t="n">
        <v>7.7520935391441</v>
      </c>
      <c r="ME320" s="463"/>
      <c r="MF320" s="463"/>
      <c r="MG320" s="463"/>
      <c r="MH320" s="463"/>
      <c r="MI320" s="463"/>
      <c r="MJ320" s="463"/>
      <c r="MK320" s="463"/>
      <c r="ML320" s="463"/>
      <c r="MM320" s="463"/>
      <c r="MN320" s="463"/>
      <c r="MO320" s="463"/>
      <c r="MP320" s="463"/>
      <c r="MQ320" s="463"/>
      <c r="MR320" s="463"/>
      <c r="MS320" s="463"/>
      <c r="MT320" s="463"/>
      <c r="MU320" s="463"/>
      <c r="MV320" s="463"/>
      <c r="MW320" s="463"/>
    </row>
    <row r="321" customFormat="false" ht="15" hidden="false" customHeight="false" outlineLevel="0" collapsed="false">
      <c r="A321" s="461" t="s">
        <v>739</v>
      </c>
      <c r="B321" s="460" t="n">
        <v>0</v>
      </c>
      <c r="C321" s="460" t="n">
        <v>0</v>
      </c>
      <c r="D321" s="460" t="n">
        <v>0</v>
      </c>
      <c r="E321" s="460" t="n">
        <v>0</v>
      </c>
      <c r="F321" s="460" t="n">
        <v>0</v>
      </c>
      <c r="G321" s="460" t="n">
        <v>0</v>
      </c>
      <c r="H321" s="460" t="n">
        <v>0</v>
      </c>
      <c r="I321" s="460" t="n">
        <v>0</v>
      </c>
      <c r="J321" s="460" t="n">
        <v>0</v>
      </c>
      <c r="K321" s="460" t="n">
        <v>0</v>
      </c>
      <c r="L321" s="460" t="n">
        <v>0</v>
      </c>
      <c r="M321" s="460" t="n">
        <v>0</v>
      </c>
      <c r="N321" s="460" t="n">
        <v>0</v>
      </c>
      <c r="O321" s="460" t="n">
        <v>0</v>
      </c>
      <c r="P321" s="460" t="n">
        <v>0</v>
      </c>
      <c r="Q321" s="460" t="n">
        <v>0</v>
      </c>
      <c r="R321" s="460" t="n">
        <v>0</v>
      </c>
      <c r="S321" s="460" t="n">
        <v>0</v>
      </c>
      <c r="T321" s="460" t="n">
        <v>0</v>
      </c>
      <c r="U321" s="460" t="n">
        <v>0</v>
      </c>
      <c r="V321" s="460" t="n">
        <v>0</v>
      </c>
      <c r="W321" s="460" t="n">
        <v>0</v>
      </c>
      <c r="X321" s="460" t="n">
        <v>0</v>
      </c>
      <c r="Y321" s="460" t="n">
        <v>0</v>
      </c>
      <c r="Z321" s="460" t="n">
        <v>0</v>
      </c>
      <c r="AA321" s="460" t="n">
        <v>0</v>
      </c>
      <c r="AB321" s="460" t="n">
        <v>0</v>
      </c>
      <c r="AC321" s="460" t="n">
        <v>0</v>
      </c>
      <c r="AD321" s="460" t="n">
        <v>0</v>
      </c>
      <c r="AE321" s="460" t="n">
        <v>0</v>
      </c>
      <c r="AF321" s="460" t="n">
        <v>0</v>
      </c>
      <c r="AG321" s="460" t="n">
        <v>0</v>
      </c>
      <c r="AH321" s="460" t="n">
        <v>0</v>
      </c>
      <c r="AI321" s="460" t="n">
        <v>0</v>
      </c>
      <c r="AJ321" s="460" t="n">
        <v>0</v>
      </c>
      <c r="AK321" s="460" t="n">
        <v>0</v>
      </c>
      <c r="AL321" s="460" t="n">
        <v>0</v>
      </c>
      <c r="AM321" s="460" t="n">
        <v>0</v>
      </c>
      <c r="AN321" s="460" t="n">
        <v>0</v>
      </c>
      <c r="AO321" s="460" t="n">
        <v>0</v>
      </c>
      <c r="AP321" s="460" t="n">
        <v>0</v>
      </c>
      <c r="AQ321" s="460" t="n">
        <v>0</v>
      </c>
      <c r="AR321" s="460" t="n">
        <v>0</v>
      </c>
      <c r="AS321" s="460" t="n">
        <v>0</v>
      </c>
      <c r="AT321" s="460" t="n">
        <v>0</v>
      </c>
      <c r="AU321" s="460" t="n">
        <v>0</v>
      </c>
      <c r="AV321" s="460" t="n">
        <v>0</v>
      </c>
      <c r="AW321" s="460" t="n">
        <v>0</v>
      </c>
      <c r="AX321" s="460" t="n">
        <v>0</v>
      </c>
      <c r="AY321" s="460" t="n">
        <v>0</v>
      </c>
      <c r="AZ321" s="460" t="n">
        <v>0</v>
      </c>
      <c r="BA321" s="460" t="n">
        <v>0</v>
      </c>
      <c r="BB321" s="460" t="n">
        <v>0</v>
      </c>
      <c r="BC321" s="460" t="n">
        <v>0</v>
      </c>
      <c r="BD321" s="460" t="n">
        <v>0</v>
      </c>
      <c r="BE321" s="460" t="n">
        <v>0</v>
      </c>
      <c r="BF321" s="460" t="n">
        <v>0</v>
      </c>
      <c r="BG321" s="460" t="n">
        <v>0</v>
      </c>
      <c r="BH321" s="460" t="n">
        <v>0</v>
      </c>
      <c r="BI321" s="460" t="n">
        <v>0</v>
      </c>
      <c r="BJ321" s="460" t="n">
        <v>0</v>
      </c>
      <c r="BK321" s="460" t="n">
        <v>0</v>
      </c>
      <c r="BL321" s="460" t="n">
        <v>0</v>
      </c>
      <c r="BM321" s="460" t="n">
        <v>0</v>
      </c>
      <c r="BN321" s="460" t="n">
        <v>0</v>
      </c>
      <c r="BO321" s="460" t="n">
        <v>0</v>
      </c>
      <c r="BP321" s="460" t="n">
        <v>0</v>
      </c>
      <c r="BQ321" s="460" t="n">
        <v>0</v>
      </c>
      <c r="BR321" s="460" t="n">
        <v>0</v>
      </c>
      <c r="BS321" s="460" t="n">
        <v>0</v>
      </c>
      <c r="BT321" s="460" t="n">
        <v>0</v>
      </c>
      <c r="BU321" s="460" t="n">
        <v>0</v>
      </c>
      <c r="BV321" s="460" t="n">
        <v>0</v>
      </c>
      <c r="BW321" s="460" t="n">
        <v>0</v>
      </c>
      <c r="BX321" s="460" t="n">
        <v>0</v>
      </c>
      <c r="BY321" s="460" t="n">
        <v>0</v>
      </c>
      <c r="BZ321" s="460" t="n">
        <v>0</v>
      </c>
      <c r="CA321" s="460" t="n">
        <v>0</v>
      </c>
      <c r="CB321" s="460" t="n">
        <v>0</v>
      </c>
      <c r="CC321" s="460" t="n">
        <v>0</v>
      </c>
      <c r="CD321" s="460" t="n">
        <v>0</v>
      </c>
      <c r="CE321" s="460" t="n">
        <v>0</v>
      </c>
      <c r="CF321" s="460" t="n">
        <v>0</v>
      </c>
      <c r="CG321" s="460" t="n">
        <v>0</v>
      </c>
      <c r="CH321" s="460"/>
      <c r="CI321" s="460"/>
      <c r="CJ321" s="460"/>
      <c r="CK321" s="460"/>
      <c r="CL321" s="460"/>
      <c r="CM321" s="460"/>
      <c r="CN321" s="460"/>
      <c r="CO321" s="460"/>
      <c r="CP321" s="460"/>
      <c r="CQ321" s="460"/>
      <c r="CR321" s="460"/>
      <c r="CS321" s="460"/>
      <c r="CT321" s="460"/>
      <c r="CU321" s="460"/>
      <c r="CV321" s="460"/>
      <c r="CW321" s="460"/>
      <c r="CX321" s="460"/>
      <c r="CY321" s="460"/>
      <c r="CZ321" s="460"/>
      <c r="DA321" s="460"/>
      <c r="DB321" s="460"/>
      <c r="DC321" s="460"/>
      <c r="DD321" s="460"/>
      <c r="DE321" s="460"/>
      <c r="DF321" s="460"/>
      <c r="DG321" s="460"/>
      <c r="DH321" s="460"/>
      <c r="DI321" s="460"/>
      <c r="DJ321" s="460"/>
      <c r="DK321" s="460"/>
      <c r="DL321" s="460"/>
      <c r="DM321" s="460"/>
      <c r="DN321" s="460"/>
      <c r="DO321" s="460"/>
      <c r="DP321" s="460"/>
      <c r="DQ321" s="460"/>
      <c r="DR321" s="460"/>
      <c r="DS321" s="460"/>
      <c r="DT321" s="460"/>
      <c r="DU321" s="460"/>
      <c r="DV321" s="460"/>
      <c r="DW321" s="460"/>
      <c r="DX321" s="460"/>
      <c r="DY321" s="460"/>
      <c r="DZ321" s="460"/>
      <c r="EA321" s="460"/>
      <c r="EB321" s="460"/>
      <c r="EC321" s="460"/>
      <c r="ED321" s="460"/>
      <c r="EE321" s="460"/>
      <c r="EF321" s="460"/>
      <c r="EG321" s="460"/>
      <c r="EH321" s="460"/>
      <c r="EI321" s="460"/>
      <c r="EJ321" s="460"/>
      <c r="EK321" s="460"/>
      <c r="EL321" s="460"/>
      <c r="EM321" s="460"/>
      <c r="EN321" s="460"/>
      <c r="EO321" s="460"/>
      <c r="EP321" s="460"/>
      <c r="EQ321" s="460"/>
      <c r="ER321" s="460"/>
      <c r="ES321" s="460"/>
      <c r="ET321" s="460"/>
      <c r="EU321" s="460"/>
      <c r="EV321" s="460"/>
      <c r="EW321" s="460"/>
      <c r="EX321" s="460"/>
      <c r="EY321" s="460"/>
      <c r="EZ321" s="460"/>
      <c r="FA321" s="460"/>
      <c r="FB321" s="337" t="n">
        <v>8</v>
      </c>
      <c r="FC321" s="337" t="n">
        <v>8</v>
      </c>
      <c r="FD321" s="337" t="n">
        <v>8</v>
      </c>
      <c r="FE321" s="337" t="n">
        <v>8</v>
      </c>
      <c r="FF321" s="337" t="n">
        <v>8</v>
      </c>
      <c r="FG321" s="337" t="n">
        <v>8</v>
      </c>
      <c r="FH321" s="337" t="n">
        <v>8</v>
      </c>
      <c r="FI321" s="337" t="n">
        <v>8</v>
      </c>
      <c r="FJ321" s="337" t="n">
        <v>8</v>
      </c>
      <c r="FK321" s="337" t="n">
        <v>8</v>
      </c>
      <c r="FL321" s="337" t="n">
        <v>8</v>
      </c>
      <c r="FM321" s="337" t="n">
        <v>8</v>
      </c>
      <c r="FN321" s="337" t="n">
        <v>8</v>
      </c>
      <c r="FO321" s="337" t="n">
        <v>5</v>
      </c>
      <c r="FP321" s="337" t="n">
        <v>5</v>
      </c>
      <c r="FQ321" s="337" t="n">
        <v>5</v>
      </c>
      <c r="FR321" s="337" t="n">
        <v>5</v>
      </c>
      <c r="FS321" s="337" t="n">
        <v>5</v>
      </c>
      <c r="FT321" s="337" t="n">
        <v>5</v>
      </c>
      <c r="FU321" s="337" t="n">
        <v>5</v>
      </c>
      <c r="FV321" s="337" t="n">
        <v>5</v>
      </c>
      <c r="FW321" s="337" t="n">
        <v>5</v>
      </c>
      <c r="FX321" s="337" t="n">
        <v>5</v>
      </c>
      <c r="FY321" s="337" t="n">
        <v>5</v>
      </c>
      <c r="FZ321" s="337" t="n">
        <v>5</v>
      </c>
      <c r="GA321" s="337" t="n">
        <v>5</v>
      </c>
      <c r="GB321" s="337" t="n">
        <v>5</v>
      </c>
      <c r="GC321" s="337" t="n">
        <v>5</v>
      </c>
      <c r="GD321" s="337" t="n">
        <v>5</v>
      </c>
      <c r="GE321" s="337" t="n">
        <v>5</v>
      </c>
      <c r="GF321" s="337" t="n">
        <v>5</v>
      </c>
      <c r="GG321" s="337" t="n">
        <v>5</v>
      </c>
      <c r="GH321" s="337" t="n">
        <v>5</v>
      </c>
      <c r="GI321" s="337" t="n">
        <v>5</v>
      </c>
      <c r="GJ321" s="337" t="n">
        <v>5</v>
      </c>
      <c r="GK321" s="337" t="n">
        <v>5</v>
      </c>
      <c r="GL321" s="337" t="n">
        <v>5</v>
      </c>
      <c r="GM321" s="337" t="n">
        <v>5</v>
      </c>
      <c r="GN321" s="337" t="n">
        <v>5</v>
      </c>
      <c r="GO321" s="337" t="n">
        <v>5</v>
      </c>
      <c r="GP321" s="337" t="n">
        <v>5</v>
      </c>
      <c r="GQ321" s="337" t="n">
        <v>5</v>
      </c>
      <c r="GR321" s="337" t="n">
        <v>5</v>
      </c>
      <c r="GS321" s="337" t="n">
        <v>5</v>
      </c>
      <c r="GT321" s="337" t="n">
        <v>5</v>
      </c>
      <c r="GU321" s="337" t="n">
        <v>5</v>
      </c>
      <c r="GV321" s="337" t="n">
        <v>5</v>
      </c>
      <c r="GW321" s="337" t="n">
        <v>5</v>
      </c>
      <c r="GX321" s="337" t="n">
        <v>5</v>
      </c>
      <c r="GY321" s="337" t="n">
        <v>5</v>
      </c>
      <c r="GZ321" s="337" t="n">
        <v>5</v>
      </c>
      <c r="HA321" s="337" t="n">
        <v>5</v>
      </c>
      <c r="HB321" s="337" t="n">
        <v>5</v>
      </c>
      <c r="HC321" s="337" t="n">
        <v>5</v>
      </c>
      <c r="HD321" s="337" t="n">
        <v>5</v>
      </c>
      <c r="HE321" s="337" t="n">
        <v>5</v>
      </c>
      <c r="HF321" s="337" t="n">
        <v>5</v>
      </c>
      <c r="HG321" s="337" t="n">
        <v>5</v>
      </c>
      <c r="HH321" s="337" t="n">
        <v>5</v>
      </c>
      <c r="HI321" s="337" t="n">
        <v>5</v>
      </c>
      <c r="HJ321" s="337" t="n">
        <v>5</v>
      </c>
      <c r="HK321" s="337" t="n">
        <v>5</v>
      </c>
      <c r="HL321" s="337" t="n">
        <v>5</v>
      </c>
      <c r="HM321" s="337" t="n">
        <v>5</v>
      </c>
      <c r="HN321" s="337" t="n">
        <v>5</v>
      </c>
      <c r="HO321" s="337" t="n">
        <v>5</v>
      </c>
      <c r="HP321" s="337" t="n">
        <v>5</v>
      </c>
      <c r="HQ321" s="337" t="n">
        <v>5</v>
      </c>
      <c r="HR321" s="337" t="n">
        <v>5</v>
      </c>
      <c r="HS321" s="337" t="n">
        <v>5</v>
      </c>
      <c r="HT321" s="337" t="n">
        <v>5</v>
      </c>
      <c r="HU321" s="337" t="n">
        <v>5</v>
      </c>
      <c r="HV321" s="337" t="n">
        <v>5</v>
      </c>
      <c r="HW321" s="337" t="n">
        <v>5</v>
      </c>
      <c r="HX321" s="337" t="n">
        <v>5</v>
      </c>
      <c r="HY321" s="337" t="n">
        <v>5</v>
      </c>
      <c r="HZ321" s="337" t="n">
        <v>5</v>
      </c>
      <c r="IA321" s="337" t="n">
        <v>5</v>
      </c>
      <c r="IB321" s="337" t="n">
        <v>5</v>
      </c>
      <c r="IC321" s="337" t="n">
        <v>5</v>
      </c>
      <c r="ID321" s="337" t="n">
        <v>5</v>
      </c>
      <c r="IE321" s="337" t="n">
        <v>5</v>
      </c>
      <c r="IF321" s="337" t="n">
        <v>5</v>
      </c>
      <c r="IG321" s="337" t="n">
        <v>5</v>
      </c>
      <c r="IH321" s="337" t="n">
        <v>5</v>
      </c>
      <c r="II321" s="337" t="n">
        <v>5</v>
      </c>
      <c r="IJ321" s="337" t="n">
        <v>5</v>
      </c>
      <c r="IK321" s="337" t="n">
        <v>5</v>
      </c>
      <c r="IL321" s="337" t="n">
        <v>5</v>
      </c>
      <c r="IM321" s="337" t="n">
        <v>5</v>
      </c>
      <c r="IN321" s="337" t="n">
        <v>5</v>
      </c>
      <c r="IO321" s="337" t="n">
        <v>5</v>
      </c>
      <c r="IP321" s="337" t="n">
        <v>5</v>
      </c>
      <c r="IQ321" s="337" t="n">
        <v>5</v>
      </c>
      <c r="IR321" s="337" t="n">
        <v>5</v>
      </c>
      <c r="IS321" s="337" t="n">
        <v>5</v>
      </c>
      <c r="IT321" s="337" t="n">
        <v>5</v>
      </c>
      <c r="IU321" s="337" t="n">
        <v>5</v>
      </c>
      <c r="IV321" s="337" t="n">
        <v>5</v>
      </c>
      <c r="IW321" s="337" t="n">
        <v>5</v>
      </c>
      <c r="IX321" s="337" t="n">
        <v>5</v>
      </c>
      <c r="IY321" s="337" t="n">
        <v>5</v>
      </c>
      <c r="IZ321" s="337" t="n">
        <v>5</v>
      </c>
      <c r="JA321" s="337" t="n">
        <v>5</v>
      </c>
      <c r="JB321" s="337" t="n">
        <v>5</v>
      </c>
      <c r="JC321" s="337" t="n">
        <v>5</v>
      </c>
      <c r="JD321" s="337" t="n">
        <v>5</v>
      </c>
      <c r="JE321" s="337" t="n">
        <v>5</v>
      </c>
      <c r="JF321" s="337" t="n">
        <v>5</v>
      </c>
      <c r="JG321" s="337" t="n">
        <v>5</v>
      </c>
      <c r="JH321" s="337" t="n">
        <v>5</v>
      </c>
      <c r="JI321" s="337" t="n">
        <v>5</v>
      </c>
      <c r="JJ321" s="337" t="n">
        <v>5</v>
      </c>
      <c r="JK321" s="337" t="n">
        <v>5</v>
      </c>
      <c r="JL321" s="337" t="n">
        <v>5</v>
      </c>
      <c r="JM321" s="337" t="n">
        <v>5</v>
      </c>
      <c r="JN321" s="337" t="n">
        <v>5</v>
      </c>
      <c r="JO321" s="337" t="n">
        <v>5</v>
      </c>
      <c r="JP321" s="337" t="n">
        <v>5</v>
      </c>
      <c r="JQ321" s="337" t="n">
        <v>5</v>
      </c>
      <c r="JR321" s="337" t="n">
        <v>5</v>
      </c>
      <c r="JS321" s="337" t="n">
        <v>5</v>
      </c>
      <c r="JT321" s="337" t="n">
        <v>5</v>
      </c>
      <c r="JU321" s="337" t="n">
        <v>5</v>
      </c>
      <c r="JV321" s="337" t="n">
        <v>5</v>
      </c>
      <c r="JW321" s="337" t="n">
        <v>5</v>
      </c>
      <c r="JX321" s="337" t="n">
        <v>5</v>
      </c>
      <c r="JY321" s="337" t="n">
        <v>5</v>
      </c>
      <c r="JZ321" s="337" t="n">
        <v>5</v>
      </c>
      <c r="KA321" s="337" t="n">
        <v>5</v>
      </c>
      <c r="KB321" s="337" t="n">
        <v>5</v>
      </c>
      <c r="KC321" s="337" t="n">
        <v>5</v>
      </c>
      <c r="KD321" s="337" t="n">
        <v>5</v>
      </c>
      <c r="KE321" s="337" t="n">
        <v>5</v>
      </c>
      <c r="KF321" s="337" t="n">
        <v>5</v>
      </c>
      <c r="KG321" s="337" t="n">
        <v>5</v>
      </c>
      <c r="KH321" s="337" t="n">
        <v>5</v>
      </c>
      <c r="KI321" s="337" t="n">
        <v>5</v>
      </c>
      <c r="KJ321" s="337" t="n">
        <v>5</v>
      </c>
      <c r="KK321" s="337" t="n">
        <v>5</v>
      </c>
      <c r="KL321" s="337" t="n">
        <v>5</v>
      </c>
      <c r="KM321" s="337" t="n">
        <v>5</v>
      </c>
      <c r="KN321" s="337" t="n">
        <v>5</v>
      </c>
      <c r="KO321" s="337" t="n">
        <v>5</v>
      </c>
      <c r="KP321" s="337" t="n">
        <v>5</v>
      </c>
      <c r="KQ321" s="337" t="n">
        <v>5</v>
      </c>
      <c r="KR321" s="337" t="n">
        <v>5</v>
      </c>
      <c r="KS321" s="337" t="n">
        <v>4</v>
      </c>
      <c r="KT321" s="337" t="n">
        <v>4</v>
      </c>
      <c r="KU321" s="337" t="n">
        <v>4</v>
      </c>
      <c r="KV321" s="337" t="n">
        <v>4</v>
      </c>
      <c r="KW321" s="337" t="n">
        <v>4</v>
      </c>
      <c r="KX321" s="337" t="n">
        <v>4</v>
      </c>
      <c r="KY321" s="337" t="n">
        <v>4</v>
      </c>
      <c r="KZ321" s="337" t="n">
        <v>4</v>
      </c>
      <c r="LA321" s="337" t="n">
        <v>4</v>
      </c>
      <c r="LB321" s="337" t="n">
        <v>4</v>
      </c>
      <c r="LC321" s="337" t="n">
        <v>4</v>
      </c>
      <c r="LD321" s="337" t="n">
        <v>4</v>
      </c>
      <c r="LE321" s="337" t="n">
        <v>4</v>
      </c>
      <c r="LF321" s="337" t="n">
        <v>4</v>
      </c>
      <c r="LG321" s="337" t="n">
        <v>4</v>
      </c>
      <c r="LH321" s="337" t="n">
        <v>4</v>
      </c>
      <c r="LI321" s="337" t="n">
        <v>4</v>
      </c>
      <c r="LJ321" s="337" t="n">
        <v>4</v>
      </c>
      <c r="LK321" s="337" t="n">
        <v>4</v>
      </c>
      <c r="LL321" s="337" t="n">
        <v>4</v>
      </c>
      <c r="LM321" s="337" t="n">
        <v>4</v>
      </c>
      <c r="LN321" s="337" t="n">
        <v>4</v>
      </c>
      <c r="LO321" s="337" t="n">
        <v>4</v>
      </c>
      <c r="LP321" s="337" t="n">
        <v>4</v>
      </c>
      <c r="LQ321" s="337" t="n">
        <v>4</v>
      </c>
      <c r="LR321" s="337" t="n">
        <v>4</v>
      </c>
      <c r="LS321" s="337" t="n">
        <v>4</v>
      </c>
      <c r="LT321" s="337" t="n">
        <v>4</v>
      </c>
      <c r="LU321" s="337" t="n">
        <v>4</v>
      </c>
      <c r="LV321" s="337" t="n">
        <v>4</v>
      </c>
      <c r="LW321" s="337" t="n">
        <v>4</v>
      </c>
      <c r="LX321" s="337" t="n">
        <v>4</v>
      </c>
      <c r="LY321" s="337" t="n">
        <v>4</v>
      </c>
      <c r="LZ321" s="337" t="n">
        <v>5</v>
      </c>
      <c r="MA321" s="337" t="n">
        <v>5</v>
      </c>
      <c r="MB321" s="337" t="n">
        <v>5</v>
      </c>
      <c r="MC321" s="337" t="n">
        <v>5</v>
      </c>
      <c r="MD321" s="337" t="n">
        <v>5</v>
      </c>
      <c r="ME321" s="337"/>
      <c r="MF321" s="337"/>
      <c r="MG321" s="337"/>
      <c r="MH321" s="337"/>
      <c r="MI321" s="337"/>
      <c r="MJ321" s="337"/>
      <c r="MK321" s="337"/>
      <c r="ML321" s="337"/>
      <c r="MM321" s="337"/>
      <c r="MN321" s="337"/>
      <c r="MO321" s="337"/>
      <c r="MP321" s="337"/>
      <c r="MQ321" s="337"/>
      <c r="MR321" s="337"/>
      <c r="MS321" s="337"/>
      <c r="MT321" s="337"/>
      <c r="MU321" s="337"/>
      <c r="MV321" s="337"/>
      <c r="MW321" s="337"/>
    </row>
    <row r="322" customFormat="false" ht="15" hidden="false" customHeight="false" outlineLevel="0" collapsed="false">
      <c r="A322" s="465" t="s">
        <v>911</v>
      </c>
      <c r="B322" s="460" t="n">
        <v>0</v>
      </c>
      <c r="C322" s="460" t="n">
        <v>0</v>
      </c>
      <c r="D322" s="460" t="n">
        <v>0</v>
      </c>
      <c r="E322" s="460" t="n">
        <v>0</v>
      </c>
      <c r="F322" s="460" t="n">
        <v>0</v>
      </c>
      <c r="G322" s="460" t="n">
        <v>0</v>
      </c>
      <c r="H322" s="460" t="n">
        <v>0</v>
      </c>
      <c r="I322" s="460" t="n">
        <v>0</v>
      </c>
      <c r="J322" s="460" t="n">
        <v>0</v>
      </c>
      <c r="K322" s="460" t="n">
        <v>0</v>
      </c>
      <c r="L322" s="460" t="n">
        <v>0</v>
      </c>
      <c r="M322" s="460" t="n">
        <v>0</v>
      </c>
      <c r="N322" s="460" t="n">
        <v>0</v>
      </c>
      <c r="O322" s="460" t="n">
        <v>0</v>
      </c>
      <c r="P322" s="460" t="n">
        <v>0</v>
      </c>
      <c r="Q322" s="460" t="n">
        <v>0</v>
      </c>
      <c r="R322" s="460" t="n">
        <v>0</v>
      </c>
      <c r="S322" s="460" t="n">
        <v>0</v>
      </c>
      <c r="T322" s="460" t="n">
        <v>0</v>
      </c>
      <c r="U322" s="460" t="n">
        <v>0</v>
      </c>
      <c r="V322" s="460" t="n">
        <v>0</v>
      </c>
      <c r="W322" s="460" t="n">
        <v>0</v>
      </c>
      <c r="X322" s="460" t="n">
        <v>0</v>
      </c>
      <c r="Y322" s="460" t="n">
        <v>0</v>
      </c>
      <c r="Z322" s="460" t="n">
        <v>0</v>
      </c>
      <c r="AA322" s="460" t="n">
        <v>0</v>
      </c>
      <c r="AB322" s="460" t="n">
        <v>0</v>
      </c>
      <c r="AC322" s="460" t="n">
        <v>0</v>
      </c>
      <c r="AD322" s="460" t="n">
        <v>0</v>
      </c>
      <c r="AE322" s="460" t="n">
        <v>0</v>
      </c>
      <c r="AF322" s="460" t="n">
        <v>0</v>
      </c>
      <c r="AG322" s="460" t="n">
        <v>0</v>
      </c>
      <c r="AH322" s="460" t="n">
        <v>0</v>
      </c>
      <c r="AI322" s="460" t="n">
        <v>0</v>
      </c>
      <c r="AJ322" s="460" t="n">
        <v>0</v>
      </c>
      <c r="AK322" s="460" t="n">
        <v>0</v>
      </c>
      <c r="AL322" s="460" t="n">
        <v>0</v>
      </c>
      <c r="AM322" s="460" t="n">
        <v>0</v>
      </c>
      <c r="AN322" s="460" t="n">
        <v>0</v>
      </c>
      <c r="AO322" s="460" t="n">
        <v>0</v>
      </c>
      <c r="AP322" s="460" t="n">
        <v>0</v>
      </c>
      <c r="AQ322" s="460" t="n">
        <v>0</v>
      </c>
      <c r="AR322" s="460" t="n">
        <v>0</v>
      </c>
      <c r="AS322" s="460" t="n">
        <v>0</v>
      </c>
      <c r="AT322" s="460" t="n">
        <v>0</v>
      </c>
      <c r="AU322" s="460" t="n">
        <v>0</v>
      </c>
      <c r="AV322" s="460" t="n">
        <v>0</v>
      </c>
      <c r="AW322" s="460" t="n">
        <v>0</v>
      </c>
      <c r="AX322" s="460" t="n">
        <v>0</v>
      </c>
      <c r="AY322" s="460" t="n">
        <v>0</v>
      </c>
      <c r="AZ322" s="460" t="n">
        <v>0</v>
      </c>
      <c r="BA322" s="460" t="n">
        <v>0</v>
      </c>
      <c r="BB322" s="460" t="n">
        <v>0</v>
      </c>
      <c r="BC322" s="460" t="n">
        <v>0</v>
      </c>
      <c r="BD322" s="460" t="n">
        <v>0</v>
      </c>
      <c r="BE322" s="460" t="n">
        <v>0</v>
      </c>
      <c r="BF322" s="460" t="n">
        <v>0</v>
      </c>
      <c r="BG322" s="460" t="n">
        <v>0</v>
      </c>
      <c r="BH322" s="460" t="n">
        <v>0</v>
      </c>
      <c r="BI322" s="460" t="n">
        <v>0</v>
      </c>
      <c r="BJ322" s="460" t="n">
        <v>0</v>
      </c>
      <c r="BK322" s="460" t="n">
        <v>0</v>
      </c>
      <c r="BL322" s="460" t="n">
        <v>0</v>
      </c>
      <c r="BM322" s="460" t="n">
        <v>0</v>
      </c>
      <c r="BN322" s="460" t="n">
        <v>0</v>
      </c>
      <c r="BO322" s="460" t="n">
        <v>0</v>
      </c>
      <c r="BP322" s="460" t="n">
        <v>0</v>
      </c>
      <c r="BQ322" s="460" t="n">
        <v>0</v>
      </c>
      <c r="BR322" s="460" t="n">
        <v>0</v>
      </c>
      <c r="BS322" s="460" t="n">
        <v>0</v>
      </c>
      <c r="BT322" s="460" t="n">
        <v>0</v>
      </c>
      <c r="BU322" s="460" t="n">
        <v>0</v>
      </c>
      <c r="BV322" s="460" t="n">
        <v>0</v>
      </c>
      <c r="BW322" s="460" t="n">
        <v>0</v>
      </c>
      <c r="BX322" s="460" t="n">
        <v>0</v>
      </c>
      <c r="BY322" s="460" t="n">
        <v>0</v>
      </c>
      <c r="BZ322" s="460" t="n">
        <v>0</v>
      </c>
      <c r="CA322" s="460" t="n">
        <v>0</v>
      </c>
      <c r="CB322" s="460" t="n">
        <v>0</v>
      </c>
      <c r="CC322" s="460" t="n">
        <v>0</v>
      </c>
      <c r="CD322" s="460" t="n">
        <v>0</v>
      </c>
      <c r="CE322" s="460" t="n">
        <v>0</v>
      </c>
      <c r="CF322" s="460" t="n">
        <v>0</v>
      </c>
      <c r="CG322" s="460" t="n">
        <v>0</v>
      </c>
      <c r="CH322" s="460"/>
      <c r="CI322" s="460"/>
      <c r="CJ322" s="460"/>
      <c r="CK322" s="460"/>
      <c r="CL322" s="460"/>
      <c r="CM322" s="460"/>
      <c r="CN322" s="460"/>
      <c r="CO322" s="460"/>
      <c r="CP322" s="460"/>
      <c r="CQ322" s="460"/>
      <c r="CR322" s="460"/>
      <c r="CS322" s="460"/>
      <c r="CT322" s="460"/>
      <c r="CU322" s="460"/>
      <c r="CV322" s="460"/>
      <c r="CW322" s="460"/>
      <c r="CX322" s="460"/>
      <c r="CY322" s="460"/>
      <c r="CZ322" s="460"/>
      <c r="DA322" s="460"/>
      <c r="DB322" s="460"/>
      <c r="DC322" s="460"/>
      <c r="DD322" s="460"/>
      <c r="DE322" s="460"/>
      <c r="DF322" s="460"/>
      <c r="DG322" s="460"/>
      <c r="DH322" s="460"/>
      <c r="DI322" s="460"/>
      <c r="DJ322" s="460"/>
      <c r="DK322" s="460"/>
      <c r="DL322" s="460"/>
      <c r="DM322" s="460"/>
      <c r="DN322" s="460"/>
      <c r="DO322" s="460"/>
      <c r="DP322" s="460"/>
      <c r="DQ322" s="460"/>
      <c r="DR322" s="460"/>
      <c r="DS322" s="460"/>
      <c r="DT322" s="460"/>
      <c r="DU322" s="460"/>
      <c r="DV322" s="460"/>
      <c r="DW322" s="460"/>
      <c r="DX322" s="460"/>
      <c r="DY322" s="460"/>
      <c r="DZ322" s="460"/>
      <c r="EA322" s="460"/>
      <c r="EB322" s="460"/>
      <c r="EC322" s="460"/>
      <c r="ED322" s="460"/>
      <c r="EE322" s="460"/>
      <c r="EF322" s="460"/>
      <c r="EG322" s="460"/>
      <c r="EH322" s="460"/>
      <c r="EI322" s="460"/>
      <c r="EJ322" s="460"/>
      <c r="EK322" s="460"/>
      <c r="EL322" s="460"/>
      <c r="EM322" s="460"/>
      <c r="EN322" s="460"/>
      <c r="EO322" s="460"/>
      <c r="EP322" s="460"/>
      <c r="EQ322" s="460"/>
      <c r="ER322" s="460"/>
      <c r="ES322" s="460"/>
      <c r="ET322" s="460"/>
      <c r="EU322" s="460"/>
      <c r="EV322" s="460"/>
      <c r="EW322" s="460"/>
      <c r="EX322" s="460"/>
      <c r="EY322" s="460"/>
      <c r="EZ322" s="460"/>
      <c r="FA322" s="460"/>
      <c r="FB322" s="460"/>
      <c r="FC322" s="460"/>
      <c r="FD322" s="337"/>
      <c r="FE322" s="337"/>
      <c r="FF322" s="337"/>
      <c r="FG322" s="337"/>
      <c r="FH322" s="337"/>
      <c r="FI322" s="337"/>
      <c r="FJ322" s="337"/>
      <c r="FK322" s="337"/>
      <c r="FL322" s="337"/>
      <c r="FM322" s="337"/>
      <c r="FN322" s="337"/>
      <c r="FO322" s="337"/>
      <c r="FP322" s="337"/>
      <c r="FQ322" s="337"/>
      <c r="FR322" s="337"/>
      <c r="FS322" s="337"/>
      <c r="FT322" s="337"/>
      <c r="FU322" s="337"/>
      <c r="FV322" s="337"/>
      <c r="FW322" s="337"/>
      <c r="FX322" s="337"/>
      <c r="FY322" s="337"/>
      <c r="FZ322" s="337"/>
      <c r="GA322" s="337"/>
      <c r="GB322" s="337"/>
      <c r="GC322" s="337"/>
      <c r="GD322" s="337"/>
      <c r="GE322" s="337"/>
      <c r="GF322" s="337"/>
      <c r="GG322" s="337"/>
      <c r="GH322" s="337"/>
      <c r="GI322" s="337"/>
      <c r="GJ322" s="337"/>
      <c r="GK322" s="337"/>
      <c r="GL322" s="337"/>
      <c r="GM322" s="337"/>
      <c r="GN322" s="337"/>
      <c r="GO322" s="337"/>
      <c r="GP322" s="337"/>
      <c r="GQ322" s="337"/>
      <c r="GR322" s="337"/>
      <c r="GS322" s="337"/>
      <c r="GT322" s="337"/>
      <c r="GU322" s="337"/>
      <c r="GV322" s="337"/>
      <c r="GW322" s="337"/>
      <c r="GX322" s="337"/>
      <c r="GY322" s="337"/>
      <c r="GZ322" s="337"/>
      <c r="HA322" s="337"/>
      <c r="HB322" s="337"/>
      <c r="HC322" s="337"/>
      <c r="HD322" s="337"/>
      <c r="HE322" s="337"/>
      <c r="HF322" s="337"/>
      <c r="HG322" s="337"/>
      <c r="HH322" s="337"/>
      <c r="HI322" s="337"/>
      <c r="HJ322" s="337"/>
      <c r="HK322" s="337"/>
      <c r="HL322" s="337"/>
      <c r="HM322" s="337"/>
      <c r="HN322" s="337"/>
      <c r="HO322" s="337"/>
      <c r="HP322" s="337"/>
      <c r="HQ322" s="337"/>
      <c r="HR322" s="337"/>
      <c r="HS322" s="337"/>
      <c r="HT322" s="337"/>
      <c r="HU322" s="337"/>
      <c r="HV322" s="337"/>
      <c r="HW322" s="337"/>
      <c r="HX322" s="337"/>
      <c r="HY322" s="337"/>
      <c r="HZ322" s="337"/>
      <c r="IA322" s="337"/>
      <c r="IB322" s="337"/>
      <c r="IC322" s="337"/>
      <c r="ID322" s="337"/>
      <c r="IE322" s="337"/>
      <c r="IF322" s="337"/>
      <c r="IG322" s="337"/>
      <c r="IH322" s="337"/>
      <c r="II322" s="337"/>
      <c r="IJ322" s="337"/>
      <c r="IK322" s="337"/>
      <c r="IL322" s="337"/>
      <c r="IM322" s="337"/>
      <c r="IN322" s="337"/>
      <c r="IO322" s="337"/>
      <c r="IP322" s="337"/>
      <c r="IQ322" s="337"/>
      <c r="IR322" s="337"/>
      <c r="IS322" s="337"/>
      <c r="IT322" s="337"/>
      <c r="IU322" s="337"/>
      <c r="IV322" s="337"/>
      <c r="IW322" s="337"/>
      <c r="IX322" s="337"/>
      <c r="IY322" s="337"/>
      <c r="IZ322" s="337"/>
      <c r="JA322" s="337"/>
      <c r="JB322" s="337"/>
      <c r="JC322" s="337"/>
      <c r="JD322" s="337"/>
      <c r="JE322" s="337"/>
      <c r="JF322" s="337"/>
      <c r="JG322" s="337"/>
      <c r="JH322" s="337"/>
      <c r="JI322" s="337"/>
      <c r="JJ322" s="337"/>
      <c r="JK322" s="337"/>
      <c r="JL322" s="337"/>
      <c r="JM322" s="337"/>
      <c r="JN322" s="337"/>
      <c r="JO322" s="337"/>
      <c r="JP322" s="337"/>
      <c r="JQ322" s="337"/>
      <c r="JR322" s="337"/>
      <c r="JS322" s="337"/>
      <c r="JT322" s="337"/>
      <c r="JU322" s="337"/>
      <c r="JV322" s="337"/>
      <c r="JW322" s="337"/>
      <c r="JX322" s="337"/>
      <c r="JY322" s="337"/>
      <c r="JZ322" s="337"/>
      <c r="KA322" s="337"/>
      <c r="KB322" s="337"/>
      <c r="KC322" s="337"/>
      <c r="KD322" s="337"/>
      <c r="KE322" s="337"/>
      <c r="KF322" s="337"/>
      <c r="KG322" s="337"/>
      <c r="KH322" s="337"/>
      <c r="KI322" s="337"/>
      <c r="KJ322" s="337"/>
      <c r="KK322" s="337"/>
      <c r="KL322" s="337"/>
      <c r="KM322" s="337"/>
      <c r="KN322" s="337"/>
      <c r="KO322" s="337"/>
      <c r="KP322" s="337"/>
      <c r="KQ322" s="337"/>
      <c r="KR322" s="337"/>
      <c r="KS322" s="337"/>
      <c r="KT322" s="337"/>
      <c r="KU322" s="337"/>
      <c r="KV322" s="337"/>
      <c r="KW322" s="337"/>
      <c r="KX322" s="337"/>
      <c r="KY322" s="337"/>
      <c r="KZ322" s="337"/>
      <c r="LA322" s="337"/>
      <c r="LB322" s="337"/>
      <c r="LC322" s="337"/>
      <c r="LD322" s="337"/>
      <c r="LE322" s="337"/>
      <c r="LF322" s="337"/>
      <c r="LG322" s="337"/>
      <c r="LH322" s="337"/>
      <c r="LI322" s="337"/>
      <c r="LJ322" s="337"/>
      <c r="LK322" s="337"/>
      <c r="LL322" s="337"/>
      <c r="LM322" s="337"/>
      <c r="LN322" s="337"/>
      <c r="LO322" s="337"/>
      <c r="LP322" s="337"/>
      <c r="LQ322" s="337"/>
      <c r="LR322" s="337"/>
      <c r="LS322" s="337"/>
      <c r="LT322" s="337"/>
      <c r="LU322" s="337"/>
      <c r="LV322" s="337"/>
      <c r="LW322" s="337"/>
      <c r="LX322" s="337" t="n">
        <v>0</v>
      </c>
      <c r="LY322" s="337" t="n">
        <v>0</v>
      </c>
      <c r="LZ322" s="337" t="n">
        <v>0</v>
      </c>
      <c r="MA322" s="337" t="n">
        <v>0</v>
      </c>
      <c r="MB322" s="337" t="n">
        <v>0</v>
      </c>
      <c r="MC322" s="337" t="n">
        <v>0</v>
      </c>
      <c r="MD322" s="337" t="n">
        <v>0</v>
      </c>
      <c r="ME322" s="337"/>
      <c r="MF322" s="337"/>
      <c r="MG322" s="337"/>
      <c r="MH322" s="337"/>
      <c r="MI322" s="337"/>
      <c r="MJ322" s="337"/>
      <c r="MK322" s="337"/>
      <c r="ML322" s="337"/>
      <c r="MM322" s="337"/>
      <c r="MN322" s="337"/>
      <c r="MO322" s="337"/>
      <c r="MP322" s="337"/>
      <c r="MQ322" s="337"/>
      <c r="MR322" s="337"/>
      <c r="MS322" s="337"/>
      <c r="MT322" s="337"/>
      <c r="MU322" s="337"/>
      <c r="MV322" s="337"/>
      <c r="MW322" s="337"/>
    </row>
    <row r="323" customFormat="false" ht="15" hidden="false" customHeight="false" outlineLevel="0" collapsed="false">
      <c r="A323" s="466" t="s">
        <v>741</v>
      </c>
      <c r="B323" s="460" t="n">
        <v>0</v>
      </c>
      <c r="C323" s="460" t="n">
        <v>0</v>
      </c>
      <c r="D323" s="460" t="n">
        <v>0</v>
      </c>
      <c r="E323" s="460" t="n">
        <v>0</v>
      </c>
      <c r="F323" s="460" t="n">
        <v>0</v>
      </c>
      <c r="G323" s="460" t="n">
        <v>0</v>
      </c>
      <c r="H323" s="460" t="n">
        <v>0</v>
      </c>
      <c r="I323" s="460" t="n">
        <v>0</v>
      </c>
      <c r="J323" s="460" t="n">
        <v>0</v>
      </c>
      <c r="K323" s="460" t="n">
        <v>0</v>
      </c>
      <c r="L323" s="460" t="n">
        <v>0</v>
      </c>
      <c r="M323" s="460" t="n">
        <v>0</v>
      </c>
      <c r="N323" s="460" t="n">
        <v>0</v>
      </c>
      <c r="O323" s="460" t="n">
        <v>0</v>
      </c>
      <c r="P323" s="460" t="n">
        <v>0</v>
      </c>
      <c r="Q323" s="460" t="n">
        <v>0</v>
      </c>
      <c r="R323" s="460" t="n">
        <v>0</v>
      </c>
      <c r="S323" s="460" t="n">
        <v>0</v>
      </c>
      <c r="T323" s="460" t="n">
        <v>0</v>
      </c>
      <c r="U323" s="460" t="n">
        <v>0</v>
      </c>
      <c r="V323" s="460" t="n">
        <v>0</v>
      </c>
      <c r="W323" s="460" t="n">
        <v>0</v>
      </c>
      <c r="X323" s="460" t="n">
        <v>0</v>
      </c>
      <c r="Y323" s="460" t="n">
        <v>0</v>
      </c>
      <c r="Z323" s="460" t="n">
        <v>0</v>
      </c>
      <c r="AA323" s="460" t="n">
        <v>0</v>
      </c>
      <c r="AB323" s="460" t="n">
        <v>0</v>
      </c>
      <c r="AC323" s="460" t="n">
        <v>0</v>
      </c>
      <c r="AD323" s="460" t="n">
        <v>0</v>
      </c>
      <c r="AE323" s="460" t="n">
        <v>0</v>
      </c>
      <c r="AF323" s="460" t="n">
        <v>0</v>
      </c>
      <c r="AG323" s="460" t="n">
        <v>0</v>
      </c>
      <c r="AH323" s="460" t="n">
        <v>0</v>
      </c>
      <c r="AI323" s="460" t="n">
        <v>0</v>
      </c>
      <c r="AJ323" s="460" t="n">
        <v>0</v>
      </c>
      <c r="AK323" s="460" t="n">
        <v>0</v>
      </c>
      <c r="AL323" s="460" t="n">
        <v>0</v>
      </c>
      <c r="AM323" s="460" t="n">
        <v>0</v>
      </c>
      <c r="AN323" s="460" t="n">
        <v>0</v>
      </c>
      <c r="AO323" s="460" t="n">
        <v>0</v>
      </c>
      <c r="AP323" s="460" t="n">
        <v>0</v>
      </c>
      <c r="AQ323" s="460" t="n">
        <v>0</v>
      </c>
      <c r="AR323" s="460" t="n">
        <v>0</v>
      </c>
      <c r="AS323" s="460" t="n">
        <v>0</v>
      </c>
      <c r="AT323" s="460" t="n">
        <v>0</v>
      </c>
      <c r="AU323" s="460" t="n">
        <v>0</v>
      </c>
      <c r="AV323" s="460" t="n">
        <v>0</v>
      </c>
      <c r="AW323" s="460" t="n">
        <v>0</v>
      </c>
      <c r="AX323" s="460" t="n">
        <v>0</v>
      </c>
      <c r="AY323" s="460" t="n">
        <v>0</v>
      </c>
      <c r="AZ323" s="460" t="n">
        <v>0</v>
      </c>
      <c r="BA323" s="460" t="n">
        <v>0</v>
      </c>
      <c r="BB323" s="460" t="n">
        <v>0</v>
      </c>
      <c r="BC323" s="460" t="n">
        <v>0</v>
      </c>
      <c r="BD323" s="460" t="n">
        <v>0</v>
      </c>
      <c r="BE323" s="460" t="n">
        <v>0</v>
      </c>
      <c r="BF323" s="460" t="n">
        <v>0</v>
      </c>
      <c r="BG323" s="460" t="n">
        <v>0</v>
      </c>
      <c r="BH323" s="460" t="n">
        <v>0</v>
      </c>
      <c r="BI323" s="460" t="n">
        <v>0</v>
      </c>
      <c r="BJ323" s="460" t="n">
        <v>0</v>
      </c>
      <c r="BK323" s="460" t="n">
        <v>0</v>
      </c>
      <c r="BL323" s="460" t="n">
        <v>0</v>
      </c>
      <c r="BM323" s="460" t="n">
        <v>0</v>
      </c>
      <c r="BN323" s="460" t="n">
        <v>0</v>
      </c>
      <c r="BO323" s="460" t="n">
        <v>0</v>
      </c>
      <c r="BP323" s="460" t="n">
        <v>0</v>
      </c>
      <c r="BQ323" s="460" t="n">
        <v>0</v>
      </c>
      <c r="BR323" s="460" t="n">
        <v>0</v>
      </c>
      <c r="BS323" s="460" t="n">
        <v>0</v>
      </c>
      <c r="BT323" s="460" t="n">
        <v>0</v>
      </c>
      <c r="BU323" s="460" t="n">
        <v>0</v>
      </c>
      <c r="BV323" s="460" t="n">
        <v>0</v>
      </c>
      <c r="BW323" s="460" t="n">
        <v>0</v>
      </c>
      <c r="BX323" s="460" t="n">
        <v>0</v>
      </c>
      <c r="BY323" s="460" t="n">
        <v>0</v>
      </c>
      <c r="BZ323" s="460" t="n">
        <v>0</v>
      </c>
      <c r="CA323" s="460" t="n">
        <v>0</v>
      </c>
      <c r="CB323" s="460" t="n">
        <v>0</v>
      </c>
      <c r="CC323" s="460" t="n">
        <v>0</v>
      </c>
      <c r="CD323" s="460" t="n">
        <v>0</v>
      </c>
      <c r="CE323" s="460" t="n">
        <v>0</v>
      </c>
      <c r="CF323" s="460" t="n">
        <v>0</v>
      </c>
      <c r="CG323" s="460" t="n">
        <v>0</v>
      </c>
      <c r="CH323" s="460"/>
      <c r="CI323" s="460"/>
      <c r="CJ323" s="460"/>
      <c r="CK323" s="460"/>
      <c r="CL323" s="460"/>
      <c r="CM323" s="460"/>
      <c r="CN323" s="460"/>
      <c r="CO323" s="460"/>
      <c r="CP323" s="460"/>
      <c r="CQ323" s="460"/>
      <c r="CR323" s="460"/>
      <c r="CS323" s="460"/>
      <c r="CT323" s="460"/>
      <c r="CU323" s="460"/>
      <c r="CV323" s="460"/>
      <c r="CW323" s="460"/>
      <c r="CX323" s="460"/>
      <c r="CY323" s="460"/>
      <c r="CZ323" s="460"/>
      <c r="DA323" s="460"/>
      <c r="DB323" s="460"/>
      <c r="DC323" s="460"/>
      <c r="DD323" s="460"/>
      <c r="DE323" s="460"/>
      <c r="DF323" s="460"/>
      <c r="DG323" s="460"/>
      <c r="DH323" s="460"/>
      <c r="DI323" s="460"/>
      <c r="DJ323" s="460"/>
      <c r="DK323" s="460"/>
      <c r="DL323" s="460"/>
      <c r="DM323" s="460"/>
      <c r="DN323" s="460"/>
      <c r="DO323" s="460"/>
      <c r="DP323" s="460"/>
      <c r="DQ323" s="460"/>
      <c r="DR323" s="460"/>
      <c r="DS323" s="460"/>
      <c r="DT323" s="460"/>
      <c r="DU323" s="460"/>
      <c r="DV323" s="460"/>
      <c r="DW323" s="460"/>
      <c r="DX323" s="460"/>
      <c r="DY323" s="460"/>
      <c r="DZ323" s="460"/>
      <c r="EA323" s="460"/>
      <c r="EB323" s="460"/>
      <c r="EC323" s="460"/>
      <c r="ED323" s="460"/>
      <c r="EE323" s="460"/>
      <c r="EF323" s="460"/>
      <c r="EG323" s="460"/>
      <c r="EH323" s="460"/>
      <c r="EI323" s="460"/>
      <c r="EJ323" s="460"/>
      <c r="EK323" s="460"/>
      <c r="EL323" s="460"/>
      <c r="EM323" s="460"/>
      <c r="EN323" s="460"/>
      <c r="EO323" s="460"/>
      <c r="EP323" s="460"/>
      <c r="EQ323" s="460"/>
      <c r="ER323" s="460"/>
      <c r="ES323" s="460"/>
      <c r="ET323" s="460"/>
      <c r="EU323" s="460"/>
      <c r="EV323" s="460"/>
      <c r="EW323" s="460"/>
      <c r="EX323" s="460"/>
      <c r="EY323" s="460"/>
      <c r="EZ323" s="460"/>
      <c r="FA323" s="460"/>
      <c r="FB323" s="460" t="n">
        <v>5.962</v>
      </c>
      <c r="FC323" s="460" t="n">
        <v>5.962</v>
      </c>
      <c r="FD323" s="337" t="n">
        <v>5.962</v>
      </c>
      <c r="FE323" s="337" t="n">
        <v>5.962</v>
      </c>
      <c r="FF323" s="337" t="n">
        <v>5.962</v>
      </c>
      <c r="FG323" s="337" t="n">
        <v>5.871</v>
      </c>
      <c r="FH323" s="337" t="n">
        <v>6.781</v>
      </c>
      <c r="FI323" s="337" t="n">
        <v>7.523</v>
      </c>
      <c r="FJ323" s="337" t="n">
        <v>6.782</v>
      </c>
      <c r="FK323" s="337" t="n">
        <v>7.124</v>
      </c>
      <c r="FL323" s="337" t="n">
        <v>6.986</v>
      </c>
      <c r="FM323" s="337" t="n">
        <v>6.986</v>
      </c>
      <c r="FN323" s="337" t="n">
        <v>6.986</v>
      </c>
      <c r="FO323" s="337" t="n">
        <v>6.986</v>
      </c>
      <c r="FP323" s="337" t="n">
        <v>6.986</v>
      </c>
      <c r="FQ323" s="337" t="n">
        <v>6.986</v>
      </c>
      <c r="FR323" s="337" t="n">
        <v>6.986</v>
      </c>
      <c r="FS323" s="337" t="n">
        <v>6.986</v>
      </c>
      <c r="FT323" s="337" t="n">
        <v>6.986</v>
      </c>
      <c r="FU323" s="337" t="n">
        <v>6.986</v>
      </c>
      <c r="FV323" s="337" t="n">
        <v>6.986</v>
      </c>
      <c r="FW323" s="337" t="n">
        <v>6.986</v>
      </c>
      <c r="FX323" s="337" t="n">
        <v>6.986</v>
      </c>
      <c r="FY323" s="337" t="n">
        <v>7.272</v>
      </c>
      <c r="FZ323" s="337" t="n">
        <v>7.5</v>
      </c>
      <c r="GA323" s="337" t="n">
        <v>7.72</v>
      </c>
      <c r="GB323" s="337" t="n">
        <v>7.72</v>
      </c>
      <c r="GC323" s="337" t="n">
        <v>7.16</v>
      </c>
      <c r="GD323" s="337" t="n">
        <v>7.03</v>
      </c>
      <c r="GE323" s="337" t="n">
        <v>7.14</v>
      </c>
      <c r="GF323" s="337" t="n">
        <v>7.08</v>
      </c>
      <c r="GG323" s="337" t="n">
        <v>6.98</v>
      </c>
      <c r="GH323" s="337" t="n">
        <v>6.96</v>
      </c>
      <c r="GI323" s="337" t="n">
        <v>6.93</v>
      </c>
      <c r="GJ323" s="337" t="n">
        <v>6.79</v>
      </c>
      <c r="GK323" s="337" t="n">
        <v>6.285</v>
      </c>
      <c r="GL323" s="337" t="n">
        <v>6.128</v>
      </c>
      <c r="GM323" s="337" t="n">
        <v>6.233</v>
      </c>
      <c r="GN323" s="337" t="n">
        <v>6.402</v>
      </c>
      <c r="GO323" s="337" t="n">
        <v>6.351</v>
      </c>
      <c r="GP323" s="337" t="n">
        <v>6.212</v>
      </c>
      <c r="GQ323" s="337" t="n">
        <v>6.111</v>
      </c>
      <c r="GR323" s="337" t="n">
        <v>6.149</v>
      </c>
      <c r="GS323" s="337" t="n">
        <v>6.097</v>
      </c>
      <c r="GT323" s="337" t="n">
        <v>6.267</v>
      </c>
      <c r="GU323" s="337" t="n">
        <v>6.77</v>
      </c>
      <c r="GV323" s="337" t="n">
        <v>6.826</v>
      </c>
      <c r="GW323" s="337" t="n">
        <v>6.982</v>
      </c>
      <c r="GX323" s="337" t="n">
        <v>7.143</v>
      </c>
      <c r="GY323" s="337" t="n">
        <v>7.145</v>
      </c>
      <c r="GZ323" s="337" t="n">
        <v>7.419</v>
      </c>
      <c r="HA323" s="337" t="n">
        <v>7.484</v>
      </c>
      <c r="HB323" s="337" t="n">
        <v>7.91</v>
      </c>
      <c r="HC323" s="337" t="n">
        <v>8.813</v>
      </c>
      <c r="HD323" s="337" t="n">
        <v>9.391</v>
      </c>
      <c r="HE323" s="337" t="n">
        <v>10.623</v>
      </c>
      <c r="HF323" s="337" t="n">
        <v>11.5415105075279</v>
      </c>
      <c r="HG323" s="337" t="n">
        <v>11.862</v>
      </c>
      <c r="HH323" s="337" t="n">
        <v>11.803</v>
      </c>
      <c r="HI323" s="337" t="n">
        <v>11.804</v>
      </c>
      <c r="HJ323" s="337" t="n">
        <v>12.0970063219835</v>
      </c>
      <c r="HK323" s="337" t="n">
        <v>11.584</v>
      </c>
      <c r="HL323" s="337" t="n">
        <v>11.001</v>
      </c>
      <c r="HM323" s="337" t="n">
        <v>11.1595622923293</v>
      </c>
      <c r="HN323" s="337" t="n">
        <v>10.9906931244422</v>
      </c>
      <c r="HO323" s="337" t="n">
        <v>9.9987228424426</v>
      </c>
      <c r="HP323" s="337" t="n">
        <v>8.94808860578659</v>
      </c>
      <c r="HQ323" s="337" t="n">
        <v>7.83087793506489</v>
      </c>
      <c r="HR323" s="337" t="n">
        <v>6.834</v>
      </c>
      <c r="HS323" s="337" t="n">
        <v>6.17510289281251</v>
      </c>
      <c r="HT323" s="337" t="n">
        <v>5.53285163448281</v>
      </c>
      <c r="HU323" s="337" t="n">
        <v>4.99063546000005</v>
      </c>
      <c r="HV323" s="337" t="n">
        <v>5.416</v>
      </c>
      <c r="HW323" s="337" t="n">
        <v>5.0664499232362</v>
      </c>
      <c r="HX323" s="337" t="n">
        <v>4.904</v>
      </c>
      <c r="HY323" s="337" t="n">
        <v>4.78819715822765</v>
      </c>
      <c r="HZ323" s="337" t="n">
        <v>4.48622866263734</v>
      </c>
      <c r="IA323" s="337" t="n">
        <v>4.297</v>
      </c>
      <c r="IB323" s="337" t="n">
        <v>4.03024406530611</v>
      </c>
      <c r="IC323" s="337" t="n">
        <v>4.08150050074669</v>
      </c>
      <c r="ID323" s="337" t="n">
        <v>4.195</v>
      </c>
      <c r="IE323" s="337" t="n">
        <v>4.172</v>
      </c>
      <c r="IF323" s="337" t="n">
        <v>3.909</v>
      </c>
      <c r="IG323" s="337" t="n">
        <v>3.662</v>
      </c>
      <c r="IH323" s="337" t="n">
        <v>3.68</v>
      </c>
      <c r="II323" s="337" t="n">
        <v>3.464</v>
      </c>
      <c r="IJ323" s="337" t="n">
        <v>3.208</v>
      </c>
      <c r="IK323" s="337" t="n">
        <v>3.036</v>
      </c>
      <c r="IL323" s="337" t="n">
        <v>2.922</v>
      </c>
      <c r="IM323" s="337" t="n">
        <v>2.824</v>
      </c>
      <c r="IN323" s="337" t="n">
        <v>2.786</v>
      </c>
      <c r="IO323" s="337" t="n">
        <v>3.056</v>
      </c>
      <c r="IP323" s="337" t="n">
        <v>3.364</v>
      </c>
      <c r="IQ323" s="337" t="n">
        <v>3.447</v>
      </c>
      <c r="IR323" s="337" t="n">
        <v>3.579</v>
      </c>
      <c r="IS323" s="337" t="n">
        <v>4.431</v>
      </c>
      <c r="IT323" s="337" t="n">
        <v>5.02</v>
      </c>
      <c r="IU323" s="337" t="n">
        <v>4.89206545454549</v>
      </c>
      <c r="IV323" s="337" t="n">
        <v>4.661332247557</v>
      </c>
      <c r="IW323" s="337" t="n">
        <v>5.036</v>
      </c>
      <c r="IX323" s="337" t="n">
        <v>5.37895252926257</v>
      </c>
      <c r="IY323" s="337" t="n">
        <v>5.45622741550745</v>
      </c>
      <c r="IZ323" s="337" t="n">
        <v>5.87775328409506</v>
      </c>
      <c r="JA323" s="337" t="n">
        <v>6.33505480125759</v>
      </c>
      <c r="JB323" s="337" t="n">
        <v>6.79190217520577</v>
      </c>
      <c r="JC323" s="337" t="n">
        <v>7.3307203903995</v>
      </c>
      <c r="JD323" s="337" t="n">
        <v>7.56547161083743</v>
      </c>
      <c r="JE323" s="337" t="n">
        <v>8.15368331247987</v>
      </c>
      <c r="JF323" s="337" t="n">
        <v>8.33173331469048</v>
      </c>
      <c r="JG323" s="337" t="n">
        <v>8.399</v>
      </c>
      <c r="JH323" s="337" t="n">
        <v>8.339</v>
      </c>
      <c r="JI323" s="337" t="n">
        <v>8.08397927324732</v>
      </c>
      <c r="JJ323" s="337" t="n">
        <v>7.7489655</v>
      </c>
      <c r="JK323" s="337" t="n">
        <v>7.32773427078386</v>
      </c>
      <c r="JL323" s="337" t="n">
        <v>6.59236869014287</v>
      </c>
      <c r="JM323" s="337" t="n">
        <v>5.93104466768615</v>
      </c>
      <c r="JN323" s="337" t="n">
        <v>5.65115326433936</v>
      </c>
      <c r="JO323" s="337" t="n">
        <v>5.50122853659001</v>
      </c>
      <c r="JP323" s="337" t="n">
        <v>5.6647731841505</v>
      </c>
      <c r="JQ323" s="337" t="n">
        <v>5.35677335952853</v>
      </c>
      <c r="JR323" s="337" t="n">
        <v>5.358</v>
      </c>
      <c r="JS323" s="337" t="n">
        <v>5.15236603773587</v>
      </c>
      <c r="JT323" s="337" t="n">
        <v>4.89738095796811</v>
      </c>
      <c r="JU323" s="337" t="n">
        <v>5.15850781460119</v>
      </c>
      <c r="JV323" s="337" t="n">
        <v>4.99129449217501</v>
      </c>
      <c r="JW323" s="337" t="n">
        <v>4.95777991728058</v>
      </c>
      <c r="JX323" s="337" t="n">
        <v>4.97346150547654</v>
      </c>
      <c r="JY323" s="337" t="n">
        <v>4.89887838180567</v>
      </c>
      <c r="JZ323" s="337" t="n">
        <v>4.69028222561752</v>
      </c>
      <c r="KA323" s="337" t="n">
        <v>5.00938262501242</v>
      </c>
      <c r="KB323" s="337" t="n">
        <v>5.47732494389719</v>
      </c>
      <c r="KC323" s="337" t="n">
        <v>5.55425292042722</v>
      </c>
      <c r="KD323" s="337" t="n">
        <v>5.56021342318981</v>
      </c>
      <c r="KE323" s="337" t="n">
        <v>5.60461630560483</v>
      </c>
      <c r="KF323" s="337" t="n">
        <v>5.41626594285716</v>
      </c>
      <c r="KG323" s="337" t="n">
        <v>4.62087874081841</v>
      </c>
      <c r="KH323" s="337" t="n">
        <v>4.89993045750185</v>
      </c>
      <c r="KI323" s="337" t="n">
        <v>5.20159994274816</v>
      </c>
      <c r="KJ323" s="337" t="n">
        <v>5.44694974327998</v>
      </c>
      <c r="KK323" s="337" t="n">
        <v>5.22862299325157</v>
      </c>
      <c r="KL323" s="337" t="n">
        <v>5.13269152500001</v>
      </c>
      <c r="KM323" s="337" t="n">
        <v>4.96763231284495</v>
      </c>
      <c r="KN323" s="337" t="n">
        <v>5.06134515724797</v>
      </c>
      <c r="KO323" s="337" t="n">
        <v>5.49845175382266</v>
      </c>
      <c r="KP323" s="337" t="n">
        <v>5.67749638805938</v>
      </c>
      <c r="KQ323" s="337" t="n">
        <v>5.45717024958091</v>
      </c>
      <c r="KR323" s="337" t="n">
        <v>5.45717024958091</v>
      </c>
      <c r="KS323" s="337" t="n">
        <v>5.455</v>
      </c>
      <c r="KT323" s="337" t="n">
        <v>5.86479163267078</v>
      </c>
      <c r="KU323" s="337" t="n">
        <v>6.0220254308934</v>
      </c>
      <c r="KV323" s="337" t="n">
        <v>5.99910824751466</v>
      </c>
      <c r="KW323" s="337" t="n">
        <v>5.837</v>
      </c>
      <c r="KX323" s="337" t="n">
        <v>5.49955660583333</v>
      </c>
      <c r="KY323" s="337" t="n">
        <v>5.30168342676591</v>
      </c>
      <c r="KZ323" s="337" t="n">
        <v>5.14706416000005</v>
      </c>
      <c r="LA323" s="337" t="n">
        <v>5.22717806679846</v>
      </c>
      <c r="LB323" s="337" t="n">
        <v>5.79999747919892</v>
      </c>
      <c r="LC323" s="337" t="n">
        <v>5.78571722065665</v>
      </c>
      <c r="LD323" s="337" t="n">
        <v>5.78909405158701</v>
      </c>
      <c r="LE323" s="337" t="n">
        <v>6.15493595045928</v>
      </c>
      <c r="LF323" s="337" t="n">
        <v>6.33</v>
      </c>
      <c r="LG323" s="337" t="n">
        <v>6.46296673961908</v>
      </c>
      <c r="LH323" s="337" t="n">
        <v>6.69355058986777</v>
      </c>
      <c r="LI323" s="337" t="n">
        <v>6.93520094119181</v>
      </c>
      <c r="LJ323" s="337" t="n">
        <v>6.76211293065588</v>
      </c>
      <c r="LK323" s="337" t="n">
        <v>6.71232288351275</v>
      </c>
      <c r="LL323" s="337" t="n">
        <v>6.4561903070829</v>
      </c>
      <c r="LM323" s="337" t="n">
        <v>6.07478453982819</v>
      </c>
      <c r="LN323" s="337" t="n">
        <v>5.63453024810109</v>
      </c>
      <c r="LO323" s="337" t="n">
        <v>5.80196924187745</v>
      </c>
      <c r="LP323" s="337" t="n">
        <v>5.833</v>
      </c>
      <c r="LQ323" s="337" t="n">
        <v>5.874</v>
      </c>
      <c r="LR323" s="337" t="n">
        <v>5.866</v>
      </c>
      <c r="LS323" s="337" t="n">
        <v>5.719</v>
      </c>
      <c r="LT323" s="337" t="n">
        <v>5.605</v>
      </c>
      <c r="LU323" s="337" t="n">
        <v>5.762</v>
      </c>
      <c r="LV323" s="337" t="n">
        <v>6.39</v>
      </c>
      <c r="LW323" s="337" t="n">
        <v>6.569</v>
      </c>
      <c r="LX323" s="337" t="n">
        <v>6.733</v>
      </c>
      <c r="LY323" s="337" t="n">
        <v>6.827</v>
      </c>
      <c r="LZ323" s="337" t="n">
        <v>6.99780342357973</v>
      </c>
      <c r="MA323" s="337" t="n">
        <v>7.40594229302231</v>
      </c>
      <c r="MB323" s="337" t="n">
        <v>7.81761248384735</v>
      </c>
      <c r="MC323" s="337" t="n">
        <v>8.0002631644467</v>
      </c>
      <c r="MD323" s="337" t="n">
        <v>8.22401015287907</v>
      </c>
      <c r="ME323" s="337"/>
      <c r="MF323" s="337"/>
      <c r="MG323" s="337"/>
      <c r="MH323" s="337"/>
      <c r="MI323" s="337"/>
      <c r="MJ323" s="337"/>
      <c r="MK323" s="337"/>
      <c r="ML323" s="337"/>
      <c r="MM323" s="337"/>
      <c r="MN323" s="337"/>
      <c r="MO323" s="337"/>
      <c r="MP323" s="337"/>
      <c r="MQ323" s="337"/>
      <c r="MR323" s="337"/>
      <c r="MS323" s="337"/>
      <c r="MT323" s="337"/>
      <c r="MU323" s="337"/>
      <c r="MV323" s="337"/>
      <c r="MW323" s="337"/>
    </row>
    <row r="324" customFormat="false" ht="15" hidden="false" customHeight="false" outlineLevel="0" collapsed="false">
      <c r="A324" s="466" t="s">
        <v>742</v>
      </c>
      <c r="B324" s="460" t="n">
        <v>0</v>
      </c>
      <c r="C324" s="460" t="n">
        <v>0</v>
      </c>
      <c r="D324" s="460" t="n">
        <v>0</v>
      </c>
      <c r="E324" s="460" t="n">
        <v>0</v>
      </c>
      <c r="F324" s="460" t="n">
        <v>0</v>
      </c>
      <c r="G324" s="460" t="n">
        <v>0</v>
      </c>
      <c r="H324" s="460" t="n">
        <v>0</v>
      </c>
      <c r="I324" s="460" t="n">
        <v>0</v>
      </c>
      <c r="J324" s="460" t="n">
        <v>0</v>
      </c>
      <c r="K324" s="460" t="n">
        <v>0</v>
      </c>
      <c r="L324" s="460" t="n">
        <v>0</v>
      </c>
      <c r="M324" s="460" t="n">
        <v>0</v>
      </c>
      <c r="N324" s="460" t="n">
        <v>0</v>
      </c>
      <c r="O324" s="460" t="n">
        <v>0</v>
      </c>
      <c r="P324" s="460" t="n">
        <v>0</v>
      </c>
      <c r="Q324" s="460" t="n">
        <v>0</v>
      </c>
      <c r="R324" s="460" t="n">
        <v>0</v>
      </c>
      <c r="S324" s="460" t="n">
        <v>0</v>
      </c>
      <c r="T324" s="460" t="n">
        <v>0</v>
      </c>
      <c r="U324" s="460" t="n">
        <v>0</v>
      </c>
      <c r="V324" s="460" t="n">
        <v>0</v>
      </c>
      <c r="W324" s="460" t="n">
        <v>0</v>
      </c>
      <c r="X324" s="460" t="n">
        <v>0</v>
      </c>
      <c r="Y324" s="460" t="n">
        <v>0</v>
      </c>
      <c r="Z324" s="460" t="n">
        <v>0</v>
      </c>
      <c r="AA324" s="460" t="n">
        <v>0</v>
      </c>
      <c r="AB324" s="460" t="n">
        <v>0</v>
      </c>
      <c r="AC324" s="460" t="n">
        <v>0</v>
      </c>
      <c r="AD324" s="460" t="n">
        <v>0</v>
      </c>
      <c r="AE324" s="460" t="n">
        <v>0</v>
      </c>
      <c r="AF324" s="460" t="n">
        <v>0</v>
      </c>
      <c r="AG324" s="460" t="n">
        <v>0</v>
      </c>
      <c r="AH324" s="460" t="n">
        <v>0</v>
      </c>
      <c r="AI324" s="460" t="n">
        <v>0</v>
      </c>
      <c r="AJ324" s="460" t="n">
        <v>0</v>
      </c>
      <c r="AK324" s="460" t="n">
        <v>0</v>
      </c>
      <c r="AL324" s="460" t="n">
        <v>0</v>
      </c>
      <c r="AM324" s="460" t="n">
        <v>0</v>
      </c>
      <c r="AN324" s="460" t="n">
        <v>0</v>
      </c>
      <c r="AO324" s="460" t="n">
        <v>0</v>
      </c>
      <c r="AP324" s="460" t="n">
        <v>0</v>
      </c>
      <c r="AQ324" s="460" t="n">
        <v>0</v>
      </c>
      <c r="AR324" s="460" t="n">
        <v>0</v>
      </c>
      <c r="AS324" s="460" t="n">
        <v>0</v>
      </c>
      <c r="AT324" s="460" t="n">
        <v>0</v>
      </c>
      <c r="AU324" s="460" t="n">
        <v>0</v>
      </c>
      <c r="AV324" s="460" t="n">
        <v>0</v>
      </c>
      <c r="AW324" s="460" t="n">
        <v>0</v>
      </c>
      <c r="AX324" s="460" t="n">
        <v>0</v>
      </c>
      <c r="AY324" s="460" t="n">
        <v>0</v>
      </c>
      <c r="AZ324" s="460" t="n">
        <v>0</v>
      </c>
      <c r="BA324" s="460" t="n">
        <v>0</v>
      </c>
      <c r="BB324" s="460" t="n">
        <v>0</v>
      </c>
      <c r="BC324" s="460" t="n">
        <v>0</v>
      </c>
      <c r="BD324" s="460" t="n">
        <v>0</v>
      </c>
      <c r="BE324" s="460" t="n">
        <v>0</v>
      </c>
      <c r="BF324" s="460" t="n">
        <v>0</v>
      </c>
      <c r="BG324" s="460" t="n">
        <v>0</v>
      </c>
      <c r="BH324" s="460" t="n">
        <v>0</v>
      </c>
      <c r="BI324" s="460" t="n">
        <v>0</v>
      </c>
      <c r="BJ324" s="460" t="n">
        <v>0</v>
      </c>
      <c r="BK324" s="460" t="n">
        <v>0</v>
      </c>
      <c r="BL324" s="460" t="n">
        <v>0</v>
      </c>
      <c r="BM324" s="460" t="n">
        <v>0</v>
      </c>
      <c r="BN324" s="460" t="n">
        <v>0</v>
      </c>
      <c r="BO324" s="460" t="n">
        <v>0</v>
      </c>
      <c r="BP324" s="460" t="n">
        <v>0</v>
      </c>
      <c r="BQ324" s="460" t="n">
        <v>0</v>
      </c>
      <c r="BR324" s="460" t="n">
        <v>0</v>
      </c>
      <c r="BS324" s="460" t="n">
        <v>0</v>
      </c>
      <c r="BT324" s="460" t="n">
        <v>0</v>
      </c>
      <c r="BU324" s="460" t="n">
        <v>0</v>
      </c>
      <c r="BV324" s="460" t="n">
        <v>0</v>
      </c>
      <c r="BW324" s="460" t="n">
        <v>0</v>
      </c>
      <c r="BX324" s="460" t="n">
        <v>0</v>
      </c>
      <c r="BY324" s="460" t="n">
        <v>0</v>
      </c>
      <c r="BZ324" s="460" t="n">
        <v>0</v>
      </c>
      <c r="CA324" s="460" t="n">
        <v>0</v>
      </c>
      <c r="CB324" s="460" t="n">
        <v>0</v>
      </c>
      <c r="CC324" s="460" t="n">
        <v>0</v>
      </c>
      <c r="CD324" s="460" t="n">
        <v>0</v>
      </c>
      <c r="CE324" s="460" t="n">
        <v>0</v>
      </c>
      <c r="CF324" s="460" t="n">
        <v>0</v>
      </c>
      <c r="CG324" s="460" t="n">
        <v>0</v>
      </c>
      <c r="CH324" s="460"/>
      <c r="CI324" s="460"/>
      <c r="CJ324" s="460"/>
      <c r="CK324" s="460"/>
      <c r="CL324" s="460"/>
      <c r="CM324" s="460"/>
      <c r="CN324" s="460"/>
      <c r="CO324" s="460"/>
      <c r="CP324" s="460"/>
      <c r="CQ324" s="460"/>
      <c r="CR324" s="460"/>
      <c r="CS324" s="460"/>
      <c r="CT324" s="460"/>
      <c r="CU324" s="460"/>
      <c r="CV324" s="460"/>
      <c r="CW324" s="460"/>
      <c r="CX324" s="460"/>
      <c r="CY324" s="460"/>
      <c r="CZ324" s="460"/>
      <c r="DA324" s="460"/>
      <c r="DB324" s="460"/>
      <c r="DC324" s="460"/>
      <c r="DD324" s="460"/>
      <c r="DE324" s="460"/>
      <c r="DF324" s="460"/>
      <c r="DG324" s="460"/>
      <c r="DH324" s="460"/>
      <c r="DI324" s="460"/>
      <c r="DJ324" s="460"/>
      <c r="DK324" s="460"/>
      <c r="DL324" s="460"/>
      <c r="DM324" s="460"/>
      <c r="DN324" s="460"/>
      <c r="DO324" s="460"/>
      <c r="DP324" s="460"/>
      <c r="DQ324" s="460"/>
      <c r="DR324" s="460"/>
      <c r="DS324" s="460"/>
      <c r="DT324" s="460"/>
      <c r="DU324" s="460"/>
      <c r="DV324" s="460"/>
      <c r="DW324" s="460"/>
      <c r="DX324" s="460"/>
      <c r="DY324" s="460"/>
      <c r="DZ324" s="460"/>
      <c r="EA324" s="460"/>
      <c r="EB324" s="460"/>
      <c r="EC324" s="460"/>
      <c r="ED324" s="460"/>
      <c r="EE324" s="460"/>
      <c r="EF324" s="460"/>
      <c r="EG324" s="460"/>
      <c r="EH324" s="460"/>
      <c r="EI324" s="460"/>
      <c r="EJ324" s="460"/>
      <c r="EK324" s="460"/>
      <c r="EL324" s="460"/>
      <c r="EM324" s="460"/>
      <c r="EN324" s="460"/>
      <c r="EO324" s="460"/>
      <c r="EP324" s="460"/>
      <c r="EQ324" s="460"/>
      <c r="ER324" s="460"/>
      <c r="ES324" s="460"/>
      <c r="ET324" s="460"/>
      <c r="EU324" s="460"/>
      <c r="EV324" s="460"/>
      <c r="EW324" s="460"/>
      <c r="EX324" s="460"/>
      <c r="EY324" s="460"/>
      <c r="EZ324" s="460"/>
      <c r="FA324" s="460"/>
      <c r="FB324" s="460" t="n">
        <v>5.99</v>
      </c>
      <c r="FC324" s="460" t="n">
        <v>5.99</v>
      </c>
      <c r="FD324" s="337" t="n">
        <v>5.99</v>
      </c>
      <c r="FE324" s="337" t="n">
        <v>6.006</v>
      </c>
      <c r="FF324" s="337" t="n">
        <v>6.387</v>
      </c>
      <c r="FG324" s="337" t="n">
        <v>6.386</v>
      </c>
      <c r="FH324" s="337" t="n">
        <v>7.46</v>
      </c>
      <c r="FI324" s="337" t="n">
        <v>7.113</v>
      </c>
      <c r="FJ324" s="337" t="n">
        <v>7.113</v>
      </c>
      <c r="FK324" s="337" t="n">
        <v>7.113</v>
      </c>
      <c r="FL324" s="337" t="n">
        <v>6.268</v>
      </c>
      <c r="FM324" s="337" t="n">
        <v>7.438</v>
      </c>
      <c r="FN324" s="337" t="n">
        <v>7.438</v>
      </c>
      <c r="FO324" s="337" t="n">
        <v>7.438</v>
      </c>
      <c r="FP324" s="337" t="n">
        <v>7.438</v>
      </c>
      <c r="FQ324" s="337" t="n">
        <v>7.684</v>
      </c>
      <c r="FR324" s="337" t="n">
        <v>9.621</v>
      </c>
      <c r="FS324" s="337" t="n">
        <v>10.0398</v>
      </c>
      <c r="FT324" s="337" t="n">
        <v>10.0722</v>
      </c>
      <c r="FU324" s="337" t="n">
        <v>9.633</v>
      </c>
      <c r="FV324" s="337" t="n">
        <v>8.55</v>
      </c>
      <c r="FW324" s="337" t="n">
        <v>8.529</v>
      </c>
      <c r="FX324" s="337" t="n">
        <v>8.153</v>
      </c>
      <c r="FY324" s="337" t="n">
        <v>8.578</v>
      </c>
      <c r="FZ324" s="337" t="n">
        <v>9.38</v>
      </c>
      <c r="GA324" s="337" t="n">
        <v>8.55</v>
      </c>
      <c r="GB324" s="337" t="n">
        <v>7.72</v>
      </c>
      <c r="GC324" s="337" t="n">
        <v>7.36</v>
      </c>
      <c r="GD324" s="337" t="n">
        <v>7.11</v>
      </c>
      <c r="GE324" s="337" t="n">
        <v>7.2</v>
      </c>
      <c r="GF324" s="337" t="n">
        <v>7.21</v>
      </c>
      <c r="GG324" s="337" t="n">
        <v>7.02</v>
      </c>
      <c r="GH324" s="337" t="n">
        <v>7.03</v>
      </c>
      <c r="GI324" s="337" t="n">
        <v>7</v>
      </c>
      <c r="GJ324" s="337" t="n">
        <v>6.97</v>
      </c>
      <c r="GK324" s="337" t="n">
        <v>6.758</v>
      </c>
      <c r="GL324" s="337" t="n">
        <v>6.375</v>
      </c>
      <c r="GM324" s="337" t="n">
        <v>6.439</v>
      </c>
      <c r="GN324" s="337" t="n">
        <v>6.896</v>
      </c>
      <c r="GO324" s="337" t="n">
        <v>6.841</v>
      </c>
      <c r="GP324" s="337" t="n">
        <v>6.692</v>
      </c>
      <c r="GQ324" s="337" t="n">
        <v>6.469</v>
      </c>
      <c r="GR324" s="337" t="n">
        <v>6.353</v>
      </c>
      <c r="GS324" s="337" t="n">
        <v>6.208</v>
      </c>
      <c r="GT324" s="337" t="n">
        <v>6.475</v>
      </c>
      <c r="GU324" s="337" t="n">
        <v>7.01</v>
      </c>
      <c r="GV324" s="337" t="n">
        <v>7.24</v>
      </c>
      <c r="GW324" s="337" t="n">
        <v>7.281</v>
      </c>
      <c r="GX324" s="337" t="n">
        <v>7.258</v>
      </c>
      <c r="GY324" s="337" t="n">
        <v>7.616</v>
      </c>
      <c r="GZ324" s="337" t="n">
        <v>7.616</v>
      </c>
      <c r="HA324" s="337" t="n">
        <v>7.623</v>
      </c>
      <c r="HB324" s="337" t="n">
        <v>8.134</v>
      </c>
      <c r="HC324" s="337" t="n">
        <v>9.63</v>
      </c>
      <c r="HD324" s="337" t="n">
        <v>10.152</v>
      </c>
      <c r="HE324" s="337" t="n">
        <v>10.173</v>
      </c>
      <c r="HF324" s="337" t="n">
        <v>12.0951980184508</v>
      </c>
      <c r="HG324" s="337" t="n">
        <v>12.369</v>
      </c>
      <c r="HH324" s="337" t="n">
        <v>12.534</v>
      </c>
      <c r="HI324" s="337" t="n">
        <v>12.599</v>
      </c>
      <c r="HJ324" s="337" t="n">
        <v>12.5522677935943</v>
      </c>
      <c r="HK324" s="337" t="n">
        <v>12.309</v>
      </c>
      <c r="HL324" s="337" t="n">
        <v>12.142</v>
      </c>
      <c r="HM324" s="337" t="n">
        <v>12.3468686980392</v>
      </c>
      <c r="HN324" s="337" t="n">
        <v>11.95563068575</v>
      </c>
      <c r="HO324" s="337" t="n">
        <v>10.7021844289362</v>
      </c>
      <c r="HP324" s="337" t="n">
        <v>9.56417655511942</v>
      </c>
      <c r="HQ324" s="337" t="n">
        <v>8.34864827</v>
      </c>
      <c r="HR324" s="337" t="n">
        <v>6.893</v>
      </c>
      <c r="HS324" s="337" t="n">
        <v>6.47874758</v>
      </c>
      <c r="HT324" s="337" t="n">
        <v>5.85464299102041</v>
      </c>
      <c r="HU324" s="337" t="n">
        <v>5.30510416666667</v>
      </c>
      <c r="HV324" s="337" t="n">
        <v>5.958</v>
      </c>
      <c r="HW324" s="337" t="n">
        <v>5.75495609756097</v>
      </c>
      <c r="HX324" s="337" t="n">
        <v>5.529</v>
      </c>
      <c r="HY324" s="337" t="n">
        <v>5.25470588235294</v>
      </c>
      <c r="HZ324" s="337" t="n">
        <v>5.25855905905906</v>
      </c>
      <c r="IA324" s="337" t="n">
        <v>4.993</v>
      </c>
      <c r="IB324" s="337" t="n">
        <v>4.53858480313474</v>
      </c>
      <c r="IC324" s="337" t="n">
        <v>4.35633333333333</v>
      </c>
      <c r="ID324" s="337" t="n">
        <v>4.49</v>
      </c>
      <c r="IE324" s="337" t="n">
        <v>4.563</v>
      </c>
      <c r="IF324" s="337" t="n">
        <v>4.402</v>
      </c>
      <c r="IG324" s="337" t="n">
        <v>4.079</v>
      </c>
      <c r="IH324" s="337" t="n">
        <v>4.128</v>
      </c>
      <c r="II324" s="337" t="n">
        <v>3.968</v>
      </c>
      <c r="IJ324" s="337" t="n">
        <v>3.604</v>
      </c>
      <c r="IK324" s="337" t="n">
        <v>3.437</v>
      </c>
      <c r="IL324" s="337" t="n">
        <v>3.248</v>
      </c>
      <c r="IM324" s="337" t="n">
        <v>3.385</v>
      </c>
      <c r="IN324" s="337" t="n">
        <v>3.393</v>
      </c>
      <c r="IO324" s="337" t="n">
        <v>3.36</v>
      </c>
      <c r="IP324" s="337" t="n">
        <v>3.679</v>
      </c>
      <c r="IQ324" s="337" t="n">
        <v>4.172</v>
      </c>
      <c r="IR324" s="337" t="n">
        <v>4.155</v>
      </c>
      <c r="IS324" s="337" t="n">
        <v>4.661</v>
      </c>
      <c r="IT324" s="337" t="n">
        <v>5.977</v>
      </c>
      <c r="IU324" s="337" t="n">
        <v>5.88270583367812</v>
      </c>
      <c r="IV324" s="337" t="n">
        <v>5.78416544117647</v>
      </c>
      <c r="IW324" s="337" t="n">
        <v>5.813</v>
      </c>
      <c r="IX324" s="337" t="n">
        <v>6.04587314377806</v>
      </c>
      <c r="IY324" s="337" t="n">
        <v>6.17161700656757</v>
      </c>
      <c r="IZ324" s="337" t="n">
        <v>6.3751869079891</v>
      </c>
      <c r="JA324" s="337" t="n">
        <v>6.5601221768659</v>
      </c>
      <c r="JB324" s="337" t="n">
        <v>7.06060872038059</v>
      </c>
      <c r="JC324" s="337" t="n">
        <v>7.91779683148427</v>
      </c>
      <c r="JD324" s="337" t="n">
        <v>8.36231821714286</v>
      </c>
      <c r="JE324" s="337" t="n">
        <v>8.9654006132454</v>
      </c>
      <c r="JF324" s="337" t="n">
        <v>9.0515136353784</v>
      </c>
      <c r="JG324" s="337" t="n">
        <v>9.218</v>
      </c>
      <c r="JH324" s="337" t="n">
        <v>9.241</v>
      </c>
      <c r="JI324" s="337" t="n">
        <v>9.23092176465193</v>
      </c>
      <c r="JJ324" s="337" t="n">
        <v>9.11069083647361</v>
      </c>
      <c r="JK324" s="337" t="n">
        <v>8.7996891383441</v>
      </c>
      <c r="JL324" s="337" t="n">
        <v>8.33902754164432</v>
      </c>
      <c r="JM324" s="337" t="n">
        <v>7.67098614364187</v>
      </c>
      <c r="JN324" s="337" t="n">
        <v>7.00435</v>
      </c>
      <c r="JO324" s="337" t="n">
        <v>6.71866738730429</v>
      </c>
      <c r="JP324" s="337" t="n">
        <v>6.77334760983682</v>
      </c>
      <c r="JQ324" s="337" t="n">
        <v>6.68215150341035</v>
      </c>
      <c r="JR324" s="337" t="n">
        <v>6.333</v>
      </c>
      <c r="JS324" s="337" t="n">
        <v>6.04754385964912</v>
      </c>
      <c r="JT324" s="337" t="n">
        <v>5.58364912280701</v>
      </c>
      <c r="JU324" s="337" t="n">
        <v>5.26484923076922</v>
      </c>
      <c r="JV324" s="337" t="n">
        <v>5.27242562521012</v>
      </c>
      <c r="JW324" s="337" t="n">
        <v>5.38686075949367</v>
      </c>
      <c r="JX324" s="337" t="n">
        <v>5.27896198352265</v>
      </c>
      <c r="JY324" s="337" t="n">
        <v>5.1411590909091</v>
      </c>
      <c r="JZ324" s="337" t="n">
        <v>5.05373045822103</v>
      </c>
      <c r="KA324" s="337" t="n">
        <v>5.21968549280794</v>
      </c>
      <c r="KB324" s="337" t="n">
        <v>5.66653789785204</v>
      </c>
      <c r="KC324" s="337" t="n">
        <v>5.87926666666667</v>
      </c>
      <c r="KD324" s="337" t="n">
        <v>5.83197526486486</v>
      </c>
      <c r="KE324" s="337" t="n">
        <v>5.81503365333333</v>
      </c>
      <c r="KF324" s="337" t="n">
        <v>5.5127736069869</v>
      </c>
      <c r="KG324" s="337" t="n">
        <v>4.96641770581431</v>
      </c>
      <c r="KH324" s="337" t="n">
        <v>4.997925</v>
      </c>
      <c r="KI324" s="337" t="n">
        <v>5.20699999999999</v>
      </c>
      <c r="KJ324" s="337" t="n">
        <v>5.99900000000002</v>
      </c>
      <c r="KK324" s="337" t="n">
        <v>5.6122942449993</v>
      </c>
      <c r="KL324" s="337" t="n">
        <v>5.23411764705882</v>
      </c>
      <c r="KM324" s="337" t="n">
        <v>5.44223346473429</v>
      </c>
      <c r="KN324" s="337" t="n">
        <v>5.92937407589944</v>
      </c>
      <c r="KO324" s="337" t="n">
        <v>5.96914</v>
      </c>
      <c r="KP324" s="337" t="n">
        <v>6.38145454545455</v>
      </c>
      <c r="KQ324" s="337" t="n">
        <v>6.06460317460317</v>
      </c>
      <c r="KR324" s="337" t="n">
        <v>6.06460317460317</v>
      </c>
      <c r="KS324" s="337" t="n">
        <v>6.281</v>
      </c>
      <c r="KT324" s="337" t="n">
        <v>6.42604166666666</v>
      </c>
      <c r="KU324" s="337" t="n">
        <v>6.56778601576283</v>
      </c>
      <c r="KV324" s="337" t="n">
        <v>6.71320867202126</v>
      </c>
      <c r="KW324" s="337" t="n">
        <v>6.701</v>
      </c>
      <c r="KX324" s="337" t="n">
        <v>6.55880458598726</v>
      </c>
      <c r="KY324" s="337" t="n">
        <v>6.30547875423486</v>
      </c>
      <c r="KZ324" s="337" t="n">
        <v>6.63371693140369</v>
      </c>
      <c r="LA324" s="337" t="n">
        <v>6.34207317073172</v>
      </c>
      <c r="LB324" s="337" t="n">
        <v>6.18262599469497</v>
      </c>
      <c r="LC324" s="337" t="n">
        <v>6.2876867514508</v>
      </c>
      <c r="LD324" s="337" t="n">
        <v>6.3318309859155</v>
      </c>
      <c r="LE324" s="337" t="n">
        <v>6.36166666666666</v>
      </c>
      <c r="LF324" s="337" t="n">
        <v>6.449</v>
      </c>
      <c r="LG324" s="337" t="n">
        <v>6.4288888888889</v>
      </c>
      <c r="LH324" s="337" t="n">
        <v>6.8072028575051</v>
      </c>
      <c r="LI324" s="337" t="n">
        <v>7.24333017975402</v>
      </c>
      <c r="LJ324" s="337" t="n">
        <v>7.24744262063797</v>
      </c>
      <c r="LK324" s="337" t="n">
        <v>7.24012164367306</v>
      </c>
      <c r="LL324" s="337" t="n">
        <v>6.93270161290322</v>
      </c>
      <c r="LM324" s="337" t="n">
        <v>6.4636209470752</v>
      </c>
      <c r="LN324" s="337" t="n">
        <v>5.85667878787878</v>
      </c>
      <c r="LO324" s="337" t="n">
        <v>5.92068979104478</v>
      </c>
      <c r="LP324" s="337" t="n">
        <v>6.571</v>
      </c>
      <c r="LQ324" s="337" t="n">
        <v>6.764</v>
      </c>
      <c r="LR324" s="337" t="n">
        <v>6.478</v>
      </c>
      <c r="LS324" s="337" t="n">
        <v>6.082</v>
      </c>
      <c r="LT324" s="337" t="n">
        <v>6.019</v>
      </c>
      <c r="LU324" s="337" t="n">
        <v>6.31</v>
      </c>
      <c r="LV324" s="337" t="n">
        <v>6.922</v>
      </c>
      <c r="LW324" s="337" t="n">
        <v>7.242</v>
      </c>
      <c r="LX324" s="337" t="n">
        <v>7.25</v>
      </c>
      <c r="LY324" s="337" t="n">
        <v>7.273</v>
      </c>
      <c r="LZ324" s="337" t="n">
        <v>7.43517915309445</v>
      </c>
      <c r="MA324" s="337" t="n">
        <v>7.60860068259385</v>
      </c>
      <c r="MB324" s="337" t="n">
        <v>7.97554972940469</v>
      </c>
      <c r="MC324" s="337" t="n">
        <v>8.26251776072748</v>
      </c>
      <c r="MD324" s="337" t="n">
        <v>8.60641434262947</v>
      </c>
      <c r="ME324" s="337"/>
      <c r="MF324" s="337"/>
      <c r="MG324" s="337"/>
      <c r="MH324" s="337"/>
      <c r="MI324" s="337"/>
      <c r="MJ324" s="337"/>
      <c r="MK324" s="337"/>
      <c r="ML324" s="337"/>
      <c r="MM324" s="337"/>
      <c r="MN324" s="337"/>
      <c r="MO324" s="337"/>
      <c r="MP324" s="337"/>
      <c r="MQ324" s="337"/>
      <c r="MR324" s="337"/>
      <c r="MS324" s="337"/>
      <c r="MT324" s="337"/>
      <c r="MU324" s="337"/>
      <c r="MV324" s="337"/>
      <c r="MW324" s="337"/>
    </row>
    <row r="325" customFormat="false" ht="15" hidden="false" customHeight="false" outlineLevel="0" collapsed="false">
      <c r="A325" s="466" t="s">
        <v>743</v>
      </c>
      <c r="B325" s="467" t="n">
        <v>0</v>
      </c>
      <c r="C325" s="467" t="n">
        <v>0</v>
      </c>
      <c r="D325" s="467" t="n">
        <v>0</v>
      </c>
      <c r="E325" s="467" t="n">
        <v>0</v>
      </c>
      <c r="F325" s="467" t="n">
        <v>0</v>
      </c>
      <c r="G325" s="467" t="n">
        <v>0</v>
      </c>
      <c r="H325" s="467" t="n">
        <v>0</v>
      </c>
      <c r="I325" s="467" t="n">
        <v>0</v>
      </c>
      <c r="J325" s="467" t="n">
        <v>0</v>
      </c>
      <c r="K325" s="467" t="n">
        <v>0</v>
      </c>
      <c r="L325" s="467" t="n">
        <v>0</v>
      </c>
      <c r="M325" s="467" t="n">
        <v>0</v>
      </c>
      <c r="N325" s="467" t="n">
        <v>0</v>
      </c>
      <c r="O325" s="467" t="n">
        <v>0</v>
      </c>
      <c r="P325" s="467" t="n">
        <v>0</v>
      </c>
      <c r="Q325" s="467" t="n">
        <v>0</v>
      </c>
      <c r="R325" s="467" t="n">
        <v>0</v>
      </c>
      <c r="S325" s="467" t="n">
        <v>0</v>
      </c>
      <c r="T325" s="467" t="n">
        <v>0</v>
      </c>
      <c r="U325" s="467" t="n">
        <v>0</v>
      </c>
      <c r="V325" s="467" t="n">
        <v>0</v>
      </c>
      <c r="W325" s="467" t="n">
        <v>0</v>
      </c>
      <c r="X325" s="467" t="n">
        <v>0</v>
      </c>
      <c r="Y325" s="467" t="n">
        <v>0</v>
      </c>
      <c r="Z325" s="467" t="n">
        <v>0</v>
      </c>
      <c r="AA325" s="467" t="n">
        <v>0</v>
      </c>
      <c r="AB325" s="467" t="n">
        <v>0</v>
      </c>
      <c r="AC325" s="467" t="n">
        <v>0</v>
      </c>
      <c r="AD325" s="467" t="n">
        <v>0</v>
      </c>
      <c r="AE325" s="467" t="n">
        <v>0</v>
      </c>
      <c r="AF325" s="467" t="n">
        <v>0</v>
      </c>
      <c r="AG325" s="467" t="n">
        <v>0</v>
      </c>
      <c r="AH325" s="467" t="n">
        <v>0</v>
      </c>
      <c r="AI325" s="467" t="n">
        <v>0</v>
      </c>
      <c r="AJ325" s="467" t="n">
        <v>0</v>
      </c>
      <c r="AK325" s="467" t="n">
        <v>0</v>
      </c>
      <c r="AL325" s="467" t="n">
        <v>0</v>
      </c>
      <c r="AM325" s="467" t="n">
        <v>0</v>
      </c>
      <c r="AN325" s="467" t="n">
        <v>0</v>
      </c>
      <c r="AO325" s="467" t="n">
        <v>0</v>
      </c>
      <c r="AP325" s="467" t="n">
        <v>0</v>
      </c>
      <c r="AQ325" s="467" t="n">
        <v>0</v>
      </c>
      <c r="AR325" s="467" t="n">
        <v>0</v>
      </c>
      <c r="AS325" s="467" t="n">
        <v>0</v>
      </c>
      <c r="AT325" s="467" t="n">
        <v>0</v>
      </c>
      <c r="AU325" s="467" t="n">
        <v>0</v>
      </c>
      <c r="AV325" s="467" t="n">
        <v>0</v>
      </c>
      <c r="AW325" s="467" t="n">
        <v>0</v>
      </c>
      <c r="AX325" s="467" t="n">
        <v>0</v>
      </c>
      <c r="AY325" s="467" t="n">
        <v>0</v>
      </c>
      <c r="AZ325" s="467" t="n">
        <v>0</v>
      </c>
      <c r="BA325" s="467" t="n">
        <v>0</v>
      </c>
      <c r="BB325" s="467" t="n">
        <v>0</v>
      </c>
      <c r="BC325" s="467" t="n">
        <v>0</v>
      </c>
      <c r="BD325" s="467" t="n">
        <v>0</v>
      </c>
      <c r="BE325" s="467" t="n">
        <v>0</v>
      </c>
      <c r="BF325" s="467" t="n">
        <v>0</v>
      </c>
      <c r="BG325" s="467" t="n">
        <v>0</v>
      </c>
      <c r="BH325" s="467" t="n">
        <v>0</v>
      </c>
      <c r="BI325" s="467" t="n">
        <v>0</v>
      </c>
      <c r="BJ325" s="467" t="n">
        <v>0</v>
      </c>
      <c r="BK325" s="467" t="n">
        <v>0</v>
      </c>
      <c r="BL325" s="467" t="n">
        <v>0</v>
      </c>
      <c r="BM325" s="467" t="n">
        <v>0</v>
      </c>
      <c r="BN325" s="467" t="n">
        <v>0</v>
      </c>
      <c r="BO325" s="467" t="n">
        <v>0</v>
      </c>
      <c r="BP325" s="467" t="n">
        <v>0</v>
      </c>
      <c r="BQ325" s="467" t="n">
        <v>0</v>
      </c>
      <c r="BR325" s="467" t="n">
        <v>0</v>
      </c>
      <c r="BS325" s="467" t="n">
        <v>0</v>
      </c>
      <c r="BT325" s="467" t="n">
        <v>0</v>
      </c>
      <c r="BU325" s="467" t="n">
        <v>0</v>
      </c>
      <c r="BV325" s="467" t="n">
        <v>0</v>
      </c>
      <c r="BW325" s="467" t="n">
        <v>0</v>
      </c>
      <c r="BX325" s="467" t="n">
        <v>0</v>
      </c>
      <c r="BY325" s="467" t="n">
        <v>0</v>
      </c>
      <c r="BZ325" s="467" t="n">
        <v>0</v>
      </c>
      <c r="CA325" s="467" t="n">
        <v>0</v>
      </c>
      <c r="CB325" s="467" t="n">
        <v>0</v>
      </c>
      <c r="CC325" s="467" t="n">
        <v>0</v>
      </c>
      <c r="CD325" s="467" t="n">
        <v>0</v>
      </c>
      <c r="CE325" s="467" t="n">
        <v>0</v>
      </c>
      <c r="CF325" s="467" t="n">
        <v>0</v>
      </c>
      <c r="CG325" s="467" t="n">
        <v>0</v>
      </c>
      <c r="CH325" s="460"/>
      <c r="CI325" s="460"/>
      <c r="CJ325" s="460"/>
      <c r="CK325" s="460"/>
      <c r="CL325" s="460"/>
      <c r="CM325" s="460"/>
      <c r="CN325" s="460"/>
      <c r="CO325" s="460"/>
      <c r="CP325" s="460"/>
      <c r="CQ325" s="460"/>
      <c r="CR325" s="460"/>
      <c r="CS325" s="460"/>
      <c r="CT325" s="460"/>
      <c r="CU325" s="460"/>
      <c r="CV325" s="460"/>
      <c r="CW325" s="460"/>
      <c r="CX325" s="460"/>
      <c r="CY325" s="460"/>
      <c r="CZ325" s="460"/>
      <c r="DA325" s="460"/>
      <c r="DB325" s="460"/>
      <c r="DC325" s="460"/>
      <c r="DD325" s="460"/>
      <c r="DE325" s="460"/>
      <c r="DF325" s="460"/>
      <c r="DG325" s="460"/>
      <c r="DH325" s="460"/>
      <c r="DI325" s="460"/>
      <c r="DJ325" s="460"/>
      <c r="DK325" s="460"/>
      <c r="DL325" s="460"/>
      <c r="DM325" s="460"/>
      <c r="DN325" s="460"/>
      <c r="DO325" s="460"/>
      <c r="DP325" s="460"/>
      <c r="DQ325" s="460"/>
      <c r="DR325" s="460"/>
      <c r="DS325" s="460"/>
      <c r="DT325" s="460"/>
      <c r="DU325" s="460"/>
      <c r="DV325" s="460"/>
      <c r="DW325" s="460"/>
      <c r="DX325" s="460"/>
      <c r="DY325" s="460"/>
      <c r="DZ325" s="460"/>
      <c r="EA325" s="460"/>
      <c r="EB325" s="460"/>
      <c r="EC325" s="460"/>
      <c r="ED325" s="460"/>
      <c r="EE325" s="460"/>
      <c r="EF325" s="460"/>
      <c r="EG325" s="460"/>
      <c r="EH325" s="460"/>
      <c r="EI325" s="460"/>
      <c r="EJ325" s="460"/>
      <c r="EK325" s="460"/>
      <c r="EL325" s="460"/>
      <c r="EM325" s="460"/>
      <c r="EN325" s="460"/>
      <c r="EO325" s="460"/>
      <c r="EP325" s="460"/>
      <c r="EQ325" s="460"/>
      <c r="ER325" s="460"/>
      <c r="ES325" s="460"/>
      <c r="ET325" s="460"/>
      <c r="EU325" s="460"/>
      <c r="EV325" s="460"/>
      <c r="EW325" s="460"/>
      <c r="EX325" s="460"/>
      <c r="EY325" s="460"/>
      <c r="EZ325" s="460"/>
      <c r="FA325" s="460"/>
      <c r="FB325" s="467" t="n">
        <v>6.687</v>
      </c>
      <c r="FC325" s="467" t="n">
        <v>6.687</v>
      </c>
      <c r="FD325" s="334" t="n">
        <v>6.687</v>
      </c>
      <c r="FE325" s="334" t="n">
        <v>6.687</v>
      </c>
      <c r="FF325" s="334" t="n">
        <v>6.687</v>
      </c>
      <c r="FG325" s="334" t="n">
        <v>7.081</v>
      </c>
      <c r="FH325" s="334" t="n">
        <v>7.5</v>
      </c>
      <c r="FI325" s="334" t="n">
        <v>7.5</v>
      </c>
      <c r="FJ325" s="334" t="n">
        <v>7.5</v>
      </c>
      <c r="FK325" s="334" t="n">
        <v>7.5</v>
      </c>
      <c r="FL325" s="334" t="n">
        <v>7.5</v>
      </c>
      <c r="FM325" s="334" t="n">
        <v>7.5</v>
      </c>
      <c r="FN325" s="334" t="n">
        <v>7.5</v>
      </c>
      <c r="FO325" s="334" t="n">
        <v>7.5</v>
      </c>
      <c r="FP325" s="334" t="n">
        <v>7.5</v>
      </c>
      <c r="FQ325" s="334" t="n">
        <v>7.5</v>
      </c>
      <c r="FR325" s="334" t="n">
        <v>7.5</v>
      </c>
      <c r="FS325" s="334" t="n">
        <v>7.5</v>
      </c>
      <c r="FT325" s="334" t="n">
        <v>11.509</v>
      </c>
      <c r="FU325" s="334" t="n">
        <v>11.313</v>
      </c>
      <c r="FV325" s="334" t="n">
        <v>11.313</v>
      </c>
      <c r="FW325" s="334" t="n">
        <v>8.881</v>
      </c>
      <c r="FX325" s="334" t="n">
        <v>8.881</v>
      </c>
      <c r="FY325" s="334" t="n">
        <v>7.998</v>
      </c>
      <c r="FZ325" s="334" t="n">
        <v>7.998</v>
      </c>
      <c r="GA325" s="334" t="n">
        <v>9.3</v>
      </c>
      <c r="GB325" s="334" t="n">
        <v>9.11</v>
      </c>
      <c r="GC325" s="334" t="n">
        <v>8.83</v>
      </c>
      <c r="GD325" s="334" t="n">
        <v>8.16</v>
      </c>
      <c r="GE325" s="334" t="n">
        <v>8</v>
      </c>
      <c r="GF325" s="334" t="n">
        <v>8</v>
      </c>
      <c r="GG325" s="334" t="n">
        <v>7.48</v>
      </c>
      <c r="GH325" s="334" t="n">
        <v>7.88</v>
      </c>
      <c r="GI325" s="334" t="n">
        <v>7.69</v>
      </c>
      <c r="GJ325" s="334" t="n">
        <v>7.07</v>
      </c>
      <c r="GK325" s="334" t="n">
        <v>7.22</v>
      </c>
      <c r="GL325" s="334" t="n">
        <v>7.202</v>
      </c>
      <c r="GM325" s="334" t="n">
        <v>7.19</v>
      </c>
      <c r="GN325" s="334" t="n">
        <v>7.385</v>
      </c>
      <c r="GO325" s="334" t="n">
        <v>7.241</v>
      </c>
      <c r="GP325" s="334" t="n">
        <v>7.18</v>
      </c>
      <c r="GQ325" s="334" t="n">
        <v>6.923</v>
      </c>
      <c r="GR325" s="334" t="n">
        <v>7.211</v>
      </c>
      <c r="GS325" s="334" t="n">
        <v>7.163</v>
      </c>
      <c r="GT325" s="334" t="n">
        <v>6.854</v>
      </c>
      <c r="GU325" s="334" t="n">
        <v>7.24</v>
      </c>
      <c r="GV325" s="334" t="n">
        <v>7.69</v>
      </c>
      <c r="GW325" s="334" t="n">
        <v>7.613</v>
      </c>
      <c r="GX325" s="334" t="n">
        <v>7.662</v>
      </c>
      <c r="GY325" s="334" t="n">
        <v>7.446</v>
      </c>
      <c r="GZ325" s="334" t="n">
        <v>7.933</v>
      </c>
      <c r="HA325" s="334" t="n">
        <v>7.923</v>
      </c>
      <c r="HB325" s="334" t="n">
        <v>8.336</v>
      </c>
      <c r="HC325" s="334" t="n">
        <v>9.414</v>
      </c>
      <c r="HD325" s="334" t="n">
        <v>9.414</v>
      </c>
      <c r="HE325" s="334" t="n">
        <v>10.547</v>
      </c>
      <c r="HF325" s="334" t="n">
        <v>12.0110775850027</v>
      </c>
      <c r="HG325" s="334" t="n">
        <v>12.484</v>
      </c>
      <c r="HH325" s="334" t="n">
        <v>12.741</v>
      </c>
      <c r="HI325" s="334" t="n">
        <v>12.832</v>
      </c>
      <c r="HJ325" s="334" t="n">
        <v>12.8213300307738</v>
      </c>
      <c r="HK325" s="334" t="n">
        <v>12.694</v>
      </c>
      <c r="HL325" s="334" t="n">
        <v>12.566</v>
      </c>
      <c r="HM325" s="334" t="n">
        <v>12.8227272727273</v>
      </c>
      <c r="HN325" s="334" t="n">
        <v>12.433740952381</v>
      </c>
      <c r="HO325" s="334" t="n">
        <v>11.3366</v>
      </c>
      <c r="HP325" s="334" t="n">
        <v>10.0000555714286</v>
      </c>
      <c r="HQ325" s="334" t="n">
        <v>8.86066751304347</v>
      </c>
      <c r="HR325" s="334" t="n">
        <v>7.339</v>
      </c>
      <c r="HS325" s="334" t="n">
        <v>6.7369816</v>
      </c>
      <c r="HT325" s="334" t="n">
        <v>6.225</v>
      </c>
      <c r="HU325" s="334" t="n">
        <v>5.94411764705882</v>
      </c>
      <c r="HV325" s="334" t="n">
        <v>6.65771657397523</v>
      </c>
      <c r="HW325" s="334" t="n">
        <v>6.49845</v>
      </c>
      <c r="HX325" s="334" t="n">
        <v>6.572</v>
      </c>
      <c r="HY325" s="334" t="n">
        <v>6.3448275862069</v>
      </c>
      <c r="HZ325" s="334" t="n">
        <v>6.25745454545455</v>
      </c>
      <c r="IA325" s="334" t="n">
        <v>5.669</v>
      </c>
      <c r="IB325" s="334" t="n">
        <v>5.16194302603928</v>
      </c>
      <c r="IC325" s="334" t="n">
        <v>4.96740162074074</v>
      </c>
      <c r="ID325" s="334" t="n">
        <v>5.165</v>
      </c>
      <c r="IE325" s="334" t="n">
        <v>5.174</v>
      </c>
      <c r="IF325" s="334" t="n">
        <v>4.983</v>
      </c>
      <c r="IG325" s="334" t="n">
        <v>4.964</v>
      </c>
      <c r="IH325" s="334" t="n">
        <v>4.975</v>
      </c>
      <c r="II325" s="334" t="n">
        <v>4.889</v>
      </c>
      <c r="IJ325" s="334" t="n">
        <v>4.61</v>
      </c>
      <c r="IK325" s="334" t="n">
        <v>4.456</v>
      </c>
      <c r="IL325" s="334" t="n">
        <v>4.241</v>
      </c>
      <c r="IM325" s="334" t="n">
        <v>4.222</v>
      </c>
      <c r="IN325" s="334" t="n">
        <v>4.428</v>
      </c>
      <c r="IO325" s="334" t="n">
        <v>4.427</v>
      </c>
      <c r="IP325" s="334" t="n">
        <v>4.473</v>
      </c>
      <c r="IQ325" s="334" t="n">
        <v>4.804</v>
      </c>
      <c r="IR325" s="334" t="n">
        <v>5.514</v>
      </c>
      <c r="IS325" s="334" t="n">
        <v>5.366</v>
      </c>
      <c r="IT325" s="334" t="n">
        <v>6.176</v>
      </c>
      <c r="IU325" s="334" t="n">
        <v>6.25032</v>
      </c>
      <c r="IV325" s="334" t="n">
        <v>6.12564903846154</v>
      </c>
      <c r="IW325" s="334" t="n">
        <v>6.225</v>
      </c>
      <c r="IX325" s="334" t="n">
        <v>6.27355292890666</v>
      </c>
      <c r="IY325" s="334" t="n">
        <v>6.56299486949372</v>
      </c>
      <c r="IZ325" s="334" t="n">
        <v>6.74889943135662</v>
      </c>
      <c r="JA325" s="334" t="n">
        <v>6.6488031454085</v>
      </c>
      <c r="JB325" s="334" t="n">
        <v>7.40674858824465</v>
      </c>
      <c r="JC325" s="334" t="n">
        <v>7.82534703421117</v>
      </c>
      <c r="JD325" s="334" t="n">
        <v>8.54375</v>
      </c>
      <c r="JE325" s="334" t="n">
        <v>9.18313108992955</v>
      </c>
      <c r="JF325" s="334" t="n">
        <v>9.26398426654327</v>
      </c>
      <c r="JG325" s="334" t="n">
        <v>9.435</v>
      </c>
      <c r="JH325" s="334" t="n">
        <v>9.45</v>
      </c>
      <c r="JI325" s="334" t="n">
        <v>9.39089527455789</v>
      </c>
      <c r="JJ325" s="334" t="n">
        <v>9.39196666666667</v>
      </c>
      <c r="JK325" s="334" t="n">
        <v>9.31703064250412</v>
      </c>
      <c r="JL325" s="334" t="n">
        <v>9.19956870738446</v>
      </c>
      <c r="JM325" s="334" t="n">
        <v>8.8415573622416</v>
      </c>
      <c r="JN325" s="334" t="n">
        <v>8.20820931249727</v>
      </c>
      <c r="JO325" s="334" t="n">
        <v>7.9688277153558</v>
      </c>
      <c r="JP325" s="334" t="n">
        <v>8.10146892655367</v>
      </c>
      <c r="JQ325" s="334" t="n">
        <v>7.90968376068376</v>
      </c>
      <c r="JR325" s="334" t="n">
        <v>7.531</v>
      </c>
      <c r="JS325" s="334" t="n">
        <v>7.35202602253093</v>
      </c>
      <c r="JT325" s="334" t="n">
        <v>6.9039896373057</v>
      </c>
      <c r="JU325" s="334" t="n">
        <v>6.25340318500019</v>
      </c>
      <c r="JV325" s="334" t="n">
        <v>6.58378378378378</v>
      </c>
      <c r="JW325" s="334" t="n">
        <v>6.38338696573649</v>
      </c>
      <c r="JX325" s="334" t="n">
        <v>6.50511585255863</v>
      </c>
      <c r="JY325" s="334" t="n">
        <v>6.40361445783133</v>
      </c>
      <c r="JZ325" s="334" t="n">
        <v>6.45378846153847</v>
      </c>
      <c r="KA325" s="334" t="n">
        <v>6.4092005951143</v>
      </c>
      <c r="KB325" s="334" t="n">
        <v>6.87732286240463</v>
      </c>
      <c r="KC325" s="334" t="n">
        <v>7.28042750499889</v>
      </c>
      <c r="KD325" s="334" t="n">
        <v>7.69907031154691</v>
      </c>
      <c r="KE325" s="334" t="n">
        <v>7.64477408284024</v>
      </c>
      <c r="KF325" s="334" t="n">
        <v>7.3158998225256</v>
      </c>
      <c r="KG325" s="334" t="n">
        <v>6.83930327868852</v>
      </c>
      <c r="KH325" s="334" t="n">
        <v>7.0610478399038</v>
      </c>
      <c r="KI325" s="334" t="n">
        <v>7.38124618385346</v>
      </c>
      <c r="KJ325" s="334" t="n">
        <v>7.68676971375808</v>
      </c>
      <c r="KK325" s="334" t="n">
        <v>7.3771936146003</v>
      </c>
      <c r="KL325" s="334" t="n">
        <v>6.86884615384616</v>
      </c>
      <c r="KM325" s="334" t="n">
        <v>6.52317745989862</v>
      </c>
      <c r="KN325" s="334" t="n">
        <v>6.59987029831387</v>
      </c>
      <c r="KO325" s="334" t="n">
        <v>6.830031575</v>
      </c>
      <c r="KP325" s="334" t="n">
        <v>7.03441906574318</v>
      </c>
      <c r="KQ325" s="334" t="n">
        <v>6.7236701438671</v>
      </c>
      <c r="KR325" s="334" t="n">
        <v>6.7236701438671</v>
      </c>
      <c r="KS325" s="334" t="n">
        <v>6.531</v>
      </c>
      <c r="KT325" s="334" t="n">
        <v>6.63333333333333</v>
      </c>
      <c r="KU325" s="334" t="n">
        <v>6.96363636363637</v>
      </c>
      <c r="KV325" s="334" t="n">
        <v>7.09104705882353</v>
      </c>
      <c r="KW325" s="334" t="n">
        <v>7.012</v>
      </c>
      <c r="KX325" s="334" t="n">
        <v>6.69394904458598</v>
      </c>
      <c r="KY325" s="334" t="n">
        <v>6.43510638297872</v>
      </c>
      <c r="KZ325" s="334" t="n">
        <v>6.97213114754099</v>
      </c>
      <c r="LA325" s="334" t="n">
        <v>7.14802575107296</v>
      </c>
      <c r="LB325" s="334" t="n">
        <v>7.14965122072746</v>
      </c>
      <c r="LC325" s="334" t="n">
        <v>7.27609758748098</v>
      </c>
      <c r="LD325" s="334" t="n">
        <v>7.36341463414635</v>
      </c>
      <c r="LE325" s="334" t="n">
        <v>7.23333333333332</v>
      </c>
      <c r="LF325" s="334" t="n">
        <v>7.421</v>
      </c>
      <c r="LG325" s="334" t="n">
        <v>7.44852941176471</v>
      </c>
      <c r="LH325" s="334" t="n">
        <v>7.75664415668566</v>
      </c>
      <c r="LI325" s="334" t="n">
        <v>7.74573432479574</v>
      </c>
      <c r="LJ325" s="334" t="n">
        <v>7.72237918215614</v>
      </c>
      <c r="LK325" s="334" t="n">
        <v>7.71872868733587</v>
      </c>
      <c r="LL325" s="334" t="n">
        <v>7.40783251612903</v>
      </c>
      <c r="LM325" s="334" t="n">
        <v>6.64322859696604</v>
      </c>
      <c r="LN325" s="334" t="n">
        <v>6.37335714285714</v>
      </c>
      <c r="LO325" s="334" t="n">
        <v>6.05666666666667</v>
      </c>
      <c r="LP325" s="334" t="n">
        <v>7.822</v>
      </c>
      <c r="LQ325" s="334" t="n">
        <v>8.062</v>
      </c>
      <c r="LR325" s="334" t="n">
        <v>8.107</v>
      </c>
      <c r="LS325" s="334" t="n">
        <v>7.828</v>
      </c>
      <c r="LT325" s="334" t="n">
        <v>7.92</v>
      </c>
      <c r="LU325" s="334" t="n">
        <v>8.118</v>
      </c>
      <c r="LV325" s="334" t="n">
        <v>8.152</v>
      </c>
      <c r="LW325" s="334" t="n">
        <v>8.088</v>
      </c>
      <c r="LX325" s="334" t="n">
        <v>8.081</v>
      </c>
      <c r="LY325" s="334" t="n">
        <v>8.165</v>
      </c>
      <c r="LZ325" s="334" t="n">
        <v>8.31342281879195</v>
      </c>
      <c r="MA325" s="334" t="n">
        <v>8.33243243243243</v>
      </c>
      <c r="MB325" s="334" t="n">
        <v>8.6051923076923</v>
      </c>
      <c r="MC325" s="334" t="n">
        <v>10.0204011868178</v>
      </c>
      <c r="MD325" s="334" t="n">
        <v>10.334406779661</v>
      </c>
      <c r="ME325" s="334"/>
      <c r="MF325" s="334"/>
      <c r="MG325" s="334"/>
      <c r="MH325" s="334"/>
      <c r="MI325" s="334"/>
      <c r="MJ325" s="334"/>
      <c r="MK325" s="334"/>
      <c r="ML325" s="334"/>
      <c r="MM325" s="334"/>
      <c r="MN325" s="334"/>
      <c r="MO325" s="334"/>
      <c r="MP325" s="334"/>
      <c r="MQ325" s="334"/>
      <c r="MR325" s="334"/>
      <c r="MS325" s="334"/>
      <c r="MT325" s="334"/>
      <c r="MU325" s="334"/>
      <c r="MV325" s="334"/>
      <c r="MW325" s="334"/>
    </row>
    <row r="326" customFormat="false" ht="15" hidden="false" customHeight="false" outlineLevel="0" collapsed="false">
      <c r="A326" s="466" t="s">
        <v>744</v>
      </c>
      <c r="B326" s="467" t="n">
        <v>0</v>
      </c>
      <c r="C326" s="467" t="n">
        <v>0</v>
      </c>
      <c r="D326" s="467" t="n">
        <v>0</v>
      </c>
      <c r="E326" s="467" t="n">
        <v>0</v>
      </c>
      <c r="F326" s="467" t="n">
        <v>0</v>
      </c>
      <c r="G326" s="467" t="n">
        <v>0</v>
      </c>
      <c r="H326" s="467" t="n">
        <v>0</v>
      </c>
      <c r="I326" s="467" t="n">
        <v>0</v>
      </c>
      <c r="J326" s="467" t="n">
        <v>0</v>
      </c>
      <c r="K326" s="467" t="n">
        <v>0</v>
      </c>
      <c r="L326" s="467" t="n">
        <v>0</v>
      </c>
      <c r="M326" s="467" t="n">
        <v>0</v>
      </c>
      <c r="N326" s="467" t="n">
        <v>0</v>
      </c>
      <c r="O326" s="467" t="n">
        <v>0</v>
      </c>
      <c r="P326" s="467" t="n">
        <v>0</v>
      </c>
      <c r="Q326" s="467" t="n">
        <v>0</v>
      </c>
      <c r="R326" s="467" t="n">
        <v>0</v>
      </c>
      <c r="S326" s="467" t="n">
        <v>0</v>
      </c>
      <c r="T326" s="467" t="n">
        <v>0</v>
      </c>
      <c r="U326" s="467" t="n">
        <v>0</v>
      </c>
      <c r="V326" s="467" t="n">
        <v>0</v>
      </c>
      <c r="W326" s="467" t="n">
        <v>0</v>
      </c>
      <c r="X326" s="467" t="n">
        <v>0</v>
      </c>
      <c r="Y326" s="467" t="n">
        <v>0</v>
      </c>
      <c r="Z326" s="467" t="n">
        <v>0</v>
      </c>
      <c r="AA326" s="467" t="n">
        <v>0</v>
      </c>
      <c r="AB326" s="467" t="n">
        <v>0</v>
      </c>
      <c r="AC326" s="467" t="n">
        <v>0</v>
      </c>
      <c r="AD326" s="467" t="n">
        <v>0</v>
      </c>
      <c r="AE326" s="467" t="n">
        <v>0</v>
      </c>
      <c r="AF326" s="467" t="n">
        <v>0</v>
      </c>
      <c r="AG326" s="467" t="n">
        <v>0</v>
      </c>
      <c r="AH326" s="467" t="n">
        <v>0</v>
      </c>
      <c r="AI326" s="467" t="n">
        <v>0</v>
      </c>
      <c r="AJ326" s="467" t="n">
        <v>0</v>
      </c>
      <c r="AK326" s="467" t="n">
        <v>0</v>
      </c>
      <c r="AL326" s="467" t="n">
        <v>0</v>
      </c>
      <c r="AM326" s="467" t="n">
        <v>0</v>
      </c>
      <c r="AN326" s="467" t="n">
        <v>0</v>
      </c>
      <c r="AO326" s="467" t="n">
        <v>0</v>
      </c>
      <c r="AP326" s="467" t="n">
        <v>0</v>
      </c>
      <c r="AQ326" s="467" t="n">
        <v>0</v>
      </c>
      <c r="AR326" s="467" t="n">
        <v>0</v>
      </c>
      <c r="AS326" s="467" t="n">
        <v>0</v>
      </c>
      <c r="AT326" s="467" t="n">
        <v>0</v>
      </c>
      <c r="AU326" s="467" t="n">
        <v>0</v>
      </c>
      <c r="AV326" s="467" t="n">
        <v>0</v>
      </c>
      <c r="AW326" s="467" t="n">
        <v>0</v>
      </c>
      <c r="AX326" s="467" t="n">
        <v>0</v>
      </c>
      <c r="AY326" s="467" t="n">
        <v>0</v>
      </c>
      <c r="AZ326" s="467" t="n">
        <v>0</v>
      </c>
      <c r="BA326" s="467" t="n">
        <v>0</v>
      </c>
      <c r="BB326" s="467" t="n">
        <v>0</v>
      </c>
      <c r="BC326" s="467" t="n">
        <v>0</v>
      </c>
      <c r="BD326" s="467" t="n">
        <v>0</v>
      </c>
      <c r="BE326" s="467" t="n">
        <v>0</v>
      </c>
      <c r="BF326" s="467" t="n">
        <v>0</v>
      </c>
      <c r="BG326" s="467" t="n">
        <v>0</v>
      </c>
      <c r="BH326" s="467" t="n">
        <v>0</v>
      </c>
      <c r="BI326" s="467" t="n">
        <v>0</v>
      </c>
      <c r="BJ326" s="467" t="n">
        <v>0</v>
      </c>
      <c r="BK326" s="467" t="n">
        <v>0</v>
      </c>
      <c r="BL326" s="467" t="n">
        <v>0</v>
      </c>
      <c r="BM326" s="467" t="n">
        <v>0</v>
      </c>
      <c r="BN326" s="467" t="n">
        <v>0</v>
      </c>
      <c r="BO326" s="467" t="n">
        <v>0</v>
      </c>
      <c r="BP326" s="467" t="n">
        <v>0</v>
      </c>
      <c r="BQ326" s="467" t="n">
        <v>0</v>
      </c>
      <c r="BR326" s="467" t="n">
        <v>0</v>
      </c>
      <c r="BS326" s="467" t="n">
        <v>0</v>
      </c>
      <c r="BT326" s="467" t="n">
        <v>0</v>
      </c>
      <c r="BU326" s="467" t="n">
        <v>0</v>
      </c>
      <c r="BV326" s="467" t="n">
        <v>0</v>
      </c>
      <c r="BW326" s="467" t="n">
        <v>0</v>
      </c>
      <c r="BX326" s="467" t="n">
        <v>0</v>
      </c>
      <c r="BY326" s="467" t="n">
        <v>0</v>
      </c>
      <c r="BZ326" s="467" t="n">
        <v>0</v>
      </c>
      <c r="CA326" s="467" t="n">
        <v>0</v>
      </c>
      <c r="CB326" s="467" t="n">
        <v>0</v>
      </c>
      <c r="CC326" s="467" t="n">
        <v>0</v>
      </c>
      <c r="CD326" s="467" t="n">
        <v>0</v>
      </c>
      <c r="CE326" s="467" t="n">
        <v>0</v>
      </c>
      <c r="CF326" s="467" t="n">
        <v>0</v>
      </c>
      <c r="CG326" s="467" t="n">
        <v>0</v>
      </c>
      <c r="CH326" s="460"/>
      <c r="CI326" s="460"/>
      <c r="CJ326" s="460"/>
      <c r="CK326" s="460"/>
      <c r="CL326" s="460"/>
      <c r="CM326" s="460"/>
      <c r="CN326" s="460"/>
      <c r="CO326" s="460"/>
      <c r="CP326" s="460"/>
      <c r="CQ326" s="460"/>
      <c r="CR326" s="460"/>
      <c r="CS326" s="460"/>
      <c r="CT326" s="460"/>
      <c r="CU326" s="460"/>
      <c r="CV326" s="460"/>
      <c r="CW326" s="460"/>
      <c r="CX326" s="460"/>
      <c r="CY326" s="460"/>
      <c r="CZ326" s="460"/>
      <c r="DA326" s="460"/>
      <c r="DB326" s="460"/>
      <c r="DC326" s="460"/>
      <c r="DD326" s="460"/>
      <c r="DE326" s="460"/>
      <c r="DF326" s="460"/>
      <c r="DG326" s="460"/>
      <c r="DH326" s="460"/>
      <c r="DI326" s="460"/>
      <c r="DJ326" s="460"/>
      <c r="DK326" s="460"/>
      <c r="DL326" s="460"/>
      <c r="DM326" s="460"/>
      <c r="DN326" s="460"/>
      <c r="DO326" s="460"/>
      <c r="DP326" s="460"/>
      <c r="DQ326" s="460"/>
      <c r="DR326" s="460"/>
      <c r="DS326" s="460"/>
      <c r="DT326" s="460"/>
      <c r="DU326" s="460"/>
      <c r="DV326" s="460"/>
      <c r="DW326" s="460"/>
      <c r="DX326" s="460"/>
      <c r="DY326" s="460"/>
      <c r="DZ326" s="460"/>
      <c r="EA326" s="460"/>
      <c r="EB326" s="460"/>
      <c r="EC326" s="460"/>
      <c r="ED326" s="460"/>
      <c r="EE326" s="460"/>
      <c r="EF326" s="460"/>
      <c r="EG326" s="460"/>
      <c r="EH326" s="460"/>
      <c r="EI326" s="460"/>
      <c r="EJ326" s="460"/>
      <c r="EK326" s="460"/>
      <c r="EL326" s="460"/>
      <c r="EM326" s="460"/>
      <c r="EN326" s="460"/>
      <c r="EO326" s="460"/>
      <c r="EP326" s="460"/>
      <c r="EQ326" s="460"/>
      <c r="ER326" s="460"/>
      <c r="ES326" s="460"/>
      <c r="ET326" s="460"/>
      <c r="EU326" s="460"/>
      <c r="EV326" s="460"/>
      <c r="EW326" s="460"/>
      <c r="EX326" s="460"/>
      <c r="EY326" s="460"/>
      <c r="EZ326" s="460"/>
      <c r="FA326" s="460"/>
      <c r="FB326" s="467" t="n">
        <v>6.518</v>
      </c>
      <c r="FC326" s="467" t="n">
        <v>6.518</v>
      </c>
      <c r="FD326" s="334" t="n">
        <v>6.518</v>
      </c>
      <c r="FE326" s="334" t="n">
        <v>6.518</v>
      </c>
      <c r="FF326" s="334" t="n">
        <v>6.518</v>
      </c>
      <c r="FG326" s="334" t="n">
        <v>7.51</v>
      </c>
      <c r="FH326" s="334" t="n">
        <v>7.51</v>
      </c>
      <c r="FI326" s="334" t="n">
        <v>7.51</v>
      </c>
      <c r="FJ326" s="334" t="n">
        <v>7.51</v>
      </c>
      <c r="FK326" s="334" t="n">
        <v>7.51</v>
      </c>
      <c r="FL326" s="334" t="n">
        <v>7.51</v>
      </c>
      <c r="FM326" s="334" t="n">
        <v>7.51</v>
      </c>
      <c r="FN326" s="334" t="n">
        <v>7.51</v>
      </c>
      <c r="FO326" s="334" t="n">
        <v>7.51</v>
      </c>
      <c r="FP326" s="334" t="n">
        <v>7.51</v>
      </c>
      <c r="FQ326" s="334" t="n">
        <v>7.51</v>
      </c>
      <c r="FR326" s="334" t="n">
        <v>7.51</v>
      </c>
      <c r="FS326" s="334" t="n">
        <v>7.51</v>
      </c>
      <c r="FT326" s="334" t="n">
        <v>7.51</v>
      </c>
      <c r="FU326" s="334" t="n">
        <v>7.51</v>
      </c>
      <c r="FV326" s="334" t="n">
        <v>7.51</v>
      </c>
      <c r="FW326" s="334" t="n">
        <v>7.51</v>
      </c>
      <c r="FX326" s="334" t="n">
        <v>7.51</v>
      </c>
      <c r="FY326" s="334" t="n">
        <v>7.51</v>
      </c>
      <c r="FZ326" s="334" t="n">
        <v>7.51</v>
      </c>
      <c r="GA326" s="334" t="n">
        <v>0</v>
      </c>
      <c r="GB326" s="334" t="n">
        <v>0</v>
      </c>
      <c r="GC326" s="334" t="n">
        <v>0</v>
      </c>
      <c r="GD326" s="334" t="n">
        <v>9</v>
      </c>
      <c r="GE326" s="334" t="n">
        <v>9</v>
      </c>
      <c r="GF326" s="334" t="n">
        <v>9</v>
      </c>
      <c r="GG326" s="334" t="n">
        <v>9</v>
      </c>
      <c r="GH326" s="334" t="n">
        <v>8.85</v>
      </c>
      <c r="GI326" s="334" t="n">
        <v>8</v>
      </c>
      <c r="GJ326" s="334" t="n">
        <v>7.69</v>
      </c>
      <c r="GK326" s="334" t="n">
        <v>7.684</v>
      </c>
      <c r="GL326" s="334" t="n">
        <v>7.7</v>
      </c>
      <c r="GM326" s="334" t="n">
        <v>7.335</v>
      </c>
      <c r="GN326" s="334" t="n">
        <v>7.575</v>
      </c>
      <c r="GO326" s="334" t="n">
        <v>7.3775</v>
      </c>
      <c r="GP326" s="334" t="n">
        <v>7.325</v>
      </c>
      <c r="GQ326" s="334" t="n">
        <v>7.205</v>
      </c>
      <c r="GR326" s="334" t="n">
        <v>7.06</v>
      </c>
      <c r="GS326" s="334" t="n">
        <v>7.05</v>
      </c>
      <c r="GT326" s="334" t="n">
        <v>6.98</v>
      </c>
      <c r="GU326" s="334" t="n">
        <v>7.5</v>
      </c>
      <c r="GV326" s="334" t="n">
        <v>8.623</v>
      </c>
      <c r="GW326" s="334" t="n">
        <v>8.178</v>
      </c>
      <c r="GX326" s="334" t="n">
        <v>8.375</v>
      </c>
      <c r="GY326" s="334" t="n">
        <v>8.023</v>
      </c>
      <c r="GZ326" s="334" t="n">
        <v>7.78</v>
      </c>
      <c r="HA326" s="334" t="n">
        <v>8.45</v>
      </c>
      <c r="HB326" s="334" t="n">
        <v>8.858</v>
      </c>
      <c r="HC326" s="334" t="n">
        <v>9.133</v>
      </c>
      <c r="HD326" s="334" t="n">
        <v>9.133</v>
      </c>
      <c r="HE326" s="334" t="n">
        <v>11.651</v>
      </c>
      <c r="HF326" s="334" t="n">
        <v>12.7</v>
      </c>
      <c r="HG326" s="334" t="n">
        <v>12.7</v>
      </c>
      <c r="HH326" s="334" t="n">
        <v>12.7</v>
      </c>
      <c r="HI326" s="334" t="n">
        <v>12.7</v>
      </c>
      <c r="HJ326" s="334" t="n">
        <v>0</v>
      </c>
      <c r="HK326" s="334" t="n">
        <v>0</v>
      </c>
      <c r="HL326" s="334" t="n">
        <v>12.8</v>
      </c>
      <c r="HM326" s="334" t="n">
        <v>13</v>
      </c>
      <c r="HN326" s="334" t="n">
        <v>12.69</v>
      </c>
      <c r="HO326" s="334" t="n">
        <v>11.6499625</v>
      </c>
      <c r="HP326" s="334" t="n">
        <v>10.6875</v>
      </c>
      <c r="HQ326" s="334" t="n">
        <v>9.346</v>
      </c>
      <c r="HR326" s="334" t="n">
        <v>7.793</v>
      </c>
      <c r="HS326" s="334" t="n">
        <v>7.55</v>
      </c>
      <c r="HT326" s="334" t="n">
        <v>7.0225</v>
      </c>
      <c r="HU326" s="334" t="n">
        <v>6.41</v>
      </c>
      <c r="HV326" s="334" t="n">
        <v>8.23333333333333</v>
      </c>
      <c r="HW326" s="334" t="n">
        <v>8.14995</v>
      </c>
      <c r="HX326" s="334" t="n">
        <v>7.997</v>
      </c>
      <c r="HY326" s="334" t="n">
        <v>7.76</v>
      </c>
      <c r="HZ326" s="334" t="n">
        <v>7.37</v>
      </c>
      <c r="IA326" s="334" t="n">
        <v>6.57228</v>
      </c>
      <c r="IB326" s="334" t="n">
        <v>6.47905</v>
      </c>
      <c r="IC326" s="334" t="n">
        <v>6.3</v>
      </c>
      <c r="ID326" s="334" t="n">
        <v>6.5276</v>
      </c>
      <c r="IE326" s="334" t="n">
        <v>6.41</v>
      </c>
      <c r="IF326" s="334" t="n">
        <v>6.275</v>
      </c>
      <c r="IG326" s="334" t="n">
        <v>6.156</v>
      </c>
      <c r="IH326" s="334" t="n">
        <v>5.921</v>
      </c>
      <c r="II326" s="334" t="n">
        <v>5.54</v>
      </c>
      <c r="IJ326" s="334" t="n">
        <v>5.31</v>
      </c>
      <c r="IK326" s="334" t="n">
        <v>5.144</v>
      </c>
      <c r="IL326" s="334" t="n">
        <v>5.086</v>
      </c>
      <c r="IM326" s="334" t="n">
        <v>5.53</v>
      </c>
      <c r="IN326" s="334" t="n">
        <v>5.821</v>
      </c>
      <c r="IO326" s="334" t="n">
        <v>5.998</v>
      </c>
      <c r="IP326" s="334" t="n">
        <v>6.401</v>
      </c>
      <c r="IQ326" s="334" t="n">
        <v>6.519</v>
      </c>
      <c r="IR326" s="334" t="n">
        <v>6.717</v>
      </c>
      <c r="IS326" s="334" t="n">
        <v>8.1</v>
      </c>
      <c r="IT326" s="334" t="n">
        <v>8.213</v>
      </c>
      <c r="IU326" s="334" t="n">
        <v>8.45913732027506</v>
      </c>
      <c r="IV326" s="334" t="n">
        <v>8.32019607843137</v>
      </c>
      <c r="IW326" s="334" t="n">
        <v>8.365</v>
      </c>
      <c r="IX326" s="334" t="n">
        <v>8.57273333333333</v>
      </c>
      <c r="IY326" s="334" t="n">
        <v>8.85042276254191</v>
      </c>
      <c r="IZ326" s="334" t="n">
        <v>8.9900406504065</v>
      </c>
      <c r="JA326" s="334" t="n">
        <v>9.41182222222222</v>
      </c>
      <c r="JB326" s="334" t="n">
        <v>9.63632781717888</v>
      </c>
      <c r="JC326" s="334" t="n">
        <v>9.78426268373637</v>
      </c>
      <c r="JD326" s="334" t="n">
        <v>9.8925</v>
      </c>
      <c r="JE326" s="334" t="n">
        <v>9.65431852756455</v>
      </c>
      <c r="JF326" s="334" t="n">
        <v>9.96862131181007</v>
      </c>
      <c r="JG326" s="334" t="n">
        <v>9.979</v>
      </c>
      <c r="JH326" s="334" t="n">
        <v>9.87</v>
      </c>
      <c r="JI326" s="334" t="n">
        <v>9.83652719810858</v>
      </c>
      <c r="JJ326" s="334" t="n">
        <v>9.78851810557122</v>
      </c>
      <c r="JK326" s="334" t="n">
        <v>9.66570426004604</v>
      </c>
      <c r="JL326" s="334" t="n">
        <v>9.30825063749987</v>
      </c>
      <c r="JM326" s="334" t="n">
        <v>9.19219608164603</v>
      </c>
      <c r="JN326" s="334" t="n">
        <v>8.8041645021645</v>
      </c>
      <c r="JO326" s="334" t="n">
        <v>8.50469193727621</v>
      </c>
      <c r="JP326" s="334" t="n">
        <v>8.56652025208771</v>
      </c>
      <c r="JQ326" s="334" t="n">
        <v>8.34113841926497</v>
      </c>
      <c r="JR326" s="334" t="n">
        <v>8.329</v>
      </c>
      <c r="JS326" s="334" t="n">
        <v>8.09860941828255</v>
      </c>
      <c r="JT326" s="334" t="n">
        <v>7.70663524637681</v>
      </c>
      <c r="JU326" s="334" t="n">
        <v>6.50037659935549</v>
      </c>
      <c r="JV326" s="334" t="n">
        <v>6.28375531475806</v>
      </c>
      <c r="JW326" s="334" t="n">
        <v>6.94699596774194</v>
      </c>
      <c r="JX326" s="334" t="n">
        <v>6.73703190708199</v>
      </c>
      <c r="JY326" s="334" t="n">
        <v>6.76460905349794</v>
      </c>
      <c r="JZ326" s="334" t="n">
        <v>6.82000312000312</v>
      </c>
      <c r="KA326" s="334" t="n">
        <v>7.03589041095891</v>
      </c>
      <c r="KB326" s="334" t="n">
        <v>7.41422608928631</v>
      </c>
      <c r="KC326" s="334" t="n">
        <v>7.85325237581119</v>
      </c>
      <c r="KD326" s="334" t="n">
        <v>8.77774674466706</v>
      </c>
      <c r="KE326" s="334" t="n">
        <v>8.75183594771242</v>
      </c>
      <c r="KF326" s="334" t="n">
        <v>8.23466772151899</v>
      </c>
      <c r="KG326" s="334" t="n">
        <v>7.71276759370861</v>
      </c>
      <c r="KH326" s="334" t="n">
        <v>7.63813785577424</v>
      </c>
      <c r="KI326" s="334" t="n">
        <v>8.27522867489271</v>
      </c>
      <c r="KJ326" s="334" t="n">
        <v>8.36301511966913</v>
      </c>
      <c r="KK326" s="334" t="n">
        <v>8.06527459375</v>
      </c>
      <c r="KL326" s="334" t="n">
        <v>7.61501790833333</v>
      </c>
      <c r="KM326" s="334" t="n">
        <v>7.26188311688312</v>
      </c>
      <c r="KN326" s="334" t="n">
        <v>7.61450039170999</v>
      </c>
      <c r="KO326" s="334" t="n">
        <v>7.54617357512953</v>
      </c>
      <c r="KP326" s="334" t="n">
        <v>7.41057851239669</v>
      </c>
      <c r="KQ326" s="334" t="n">
        <v>7.23333630532073</v>
      </c>
      <c r="KR326" s="334" t="n">
        <v>7.23333630532073</v>
      </c>
      <c r="KS326" s="334" t="n">
        <v>7.493</v>
      </c>
      <c r="KT326" s="334" t="n">
        <v>7.95912245909767</v>
      </c>
      <c r="KU326" s="334" t="n">
        <v>8.2076929071131</v>
      </c>
      <c r="KV326" s="334" t="n">
        <v>8.24219430295293</v>
      </c>
      <c r="KW326" s="334" t="n">
        <v>8.142</v>
      </c>
      <c r="KX326" s="334" t="n">
        <v>8.02135016286645</v>
      </c>
      <c r="KY326" s="334" t="n">
        <v>7.88271997919154</v>
      </c>
      <c r="KZ326" s="334" t="n">
        <v>8.06269795918368</v>
      </c>
      <c r="LA326" s="334" t="n">
        <v>7.99713898127079</v>
      </c>
      <c r="LB326" s="334" t="n">
        <v>7.9971875</v>
      </c>
      <c r="LC326" s="334" t="n">
        <v>8.13125</v>
      </c>
      <c r="LD326" s="334" t="n">
        <v>8.31505005468158</v>
      </c>
      <c r="LE326" s="334" t="n">
        <v>8.5356588206746</v>
      </c>
      <c r="LF326" s="334" t="n">
        <v>8.606</v>
      </c>
      <c r="LG326" s="334" t="n">
        <v>8.63992225603122</v>
      </c>
      <c r="LH326" s="334" t="n">
        <v>8.77315957879448</v>
      </c>
      <c r="LI326" s="334" t="n">
        <v>8.86361752306863</v>
      </c>
      <c r="LJ326" s="334" t="n">
        <v>8.8525073375484</v>
      </c>
      <c r="LK326" s="334" t="n">
        <v>8.84338563669282</v>
      </c>
      <c r="LL326" s="334" t="n">
        <v>8.44511404842672</v>
      </c>
      <c r="LM326" s="334" t="n">
        <v>7.64876936877076</v>
      </c>
      <c r="LN326" s="334" t="n">
        <v>7.86764705882353</v>
      </c>
      <c r="LO326" s="334" t="n">
        <v>7.74736842105263</v>
      </c>
      <c r="LP326" s="334" t="n">
        <v>8.431</v>
      </c>
      <c r="LQ326" s="334" t="n">
        <v>8.438</v>
      </c>
      <c r="LR326" s="334" t="n">
        <v>8.563</v>
      </c>
      <c r="LS326" s="334" t="n">
        <v>8.264</v>
      </c>
      <c r="LT326" s="334" t="n">
        <v>8.237</v>
      </c>
      <c r="LU326" s="334" t="n">
        <v>8.445</v>
      </c>
      <c r="LV326" s="334" t="n">
        <v>8.488</v>
      </c>
      <c r="LW326" s="334" t="n">
        <v>8.518</v>
      </c>
      <c r="LX326" s="334" t="n">
        <v>8.619</v>
      </c>
      <c r="LY326" s="334" t="n">
        <v>8.662</v>
      </c>
      <c r="LZ326" s="334" t="n">
        <v>8.82793697082535</v>
      </c>
      <c r="MA326" s="334" t="n">
        <v>8.96413040498087</v>
      </c>
      <c r="MB326" s="334" t="n">
        <v>9.60256153222172</v>
      </c>
      <c r="MC326" s="334" t="n">
        <v>9.94444444444445</v>
      </c>
      <c r="MD326" s="334" t="n">
        <v>10.2345132743363</v>
      </c>
      <c r="ME326" s="334"/>
      <c r="MF326" s="334"/>
      <c r="MG326" s="334"/>
      <c r="MH326" s="334"/>
      <c r="MI326" s="334"/>
      <c r="MJ326" s="334"/>
      <c r="MK326" s="334"/>
      <c r="ML326" s="334"/>
      <c r="MM326" s="334"/>
      <c r="MN326" s="334"/>
      <c r="MO326" s="334"/>
      <c r="MP326" s="334"/>
      <c r="MQ326" s="334"/>
      <c r="MR326" s="334"/>
      <c r="MS326" s="334"/>
      <c r="MT326" s="334"/>
      <c r="MU326" s="334"/>
      <c r="MV326" s="334"/>
      <c r="MW326" s="334"/>
    </row>
    <row r="327" s="335" customFormat="true" ht="15" hidden="false" customHeight="false" outlineLevel="0" collapsed="false">
      <c r="A327" s="468" t="s">
        <v>745</v>
      </c>
      <c r="B327" s="467" t="n">
        <v>0</v>
      </c>
      <c r="C327" s="467" t="n">
        <v>0</v>
      </c>
      <c r="D327" s="467" t="n">
        <v>0</v>
      </c>
      <c r="E327" s="467" t="n">
        <v>0</v>
      </c>
      <c r="F327" s="467" t="n">
        <v>0</v>
      </c>
      <c r="G327" s="467" t="n">
        <v>0</v>
      </c>
      <c r="H327" s="467" t="n">
        <v>0</v>
      </c>
      <c r="I327" s="467" t="n">
        <v>0</v>
      </c>
      <c r="J327" s="467" t="n">
        <v>0</v>
      </c>
      <c r="K327" s="467" t="n">
        <v>0</v>
      </c>
      <c r="L327" s="467" t="n">
        <v>0</v>
      </c>
      <c r="M327" s="467" t="n">
        <v>0</v>
      </c>
      <c r="N327" s="467" t="n">
        <v>0</v>
      </c>
      <c r="O327" s="467" t="n">
        <v>0</v>
      </c>
      <c r="P327" s="467" t="n">
        <v>0</v>
      </c>
      <c r="Q327" s="467" t="n">
        <v>0</v>
      </c>
      <c r="R327" s="467" t="n">
        <v>0</v>
      </c>
      <c r="S327" s="467" t="n">
        <v>0</v>
      </c>
      <c r="T327" s="467" t="n">
        <v>0</v>
      </c>
      <c r="U327" s="467" t="n">
        <v>0</v>
      </c>
      <c r="V327" s="467" t="n">
        <v>0</v>
      </c>
      <c r="W327" s="467" t="n">
        <v>0</v>
      </c>
      <c r="X327" s="467" t="n">
        <v>0</v>
      </c>
      <c r="Y327" s="467" t="n">
        <v>0</v>
      </c>
      <c r="Z327" s="467" t="n">
        <v>0</v>
      </c>
      <c r="AA327" s="467" t="n">
        <v>0</v>
      </c>
      <c r="AB327" s="467" t="n">
        <v>0</v>
      </c>
      <c r="AC327" s="467" t="n">
        <v>0</v>
      </c>
      <c r="AD327" s="467" t="n">
        <v>0</v>
      </c>
      <c r="AE327" s="467" t="n">
        <v>0</v>
      </c>
      <c r="AF327" s="467" t="n">
        <v>0</v>
      </c>
      <c r="AG327" s="467" t="n">
        <v>0</v>
      </c>
      <c r="AH327" s="467" t="n">
        <v>0</v>
      </c>
      <c r="AI327" s="467" t="n">
        <v>0</v>
      </c>
      <c r="AJ327" s="467" t="n">
        <v>0</v>
      </c>
      <c r="AK327" s="467" t="n">
        <v>0</v>
      </c>
      <c r="AL327" s="467" t="n">
        <v>0</v>
      </c>
      <c r="AM327" s="467" t="n">
        <v>0</v>
      </c>
      <c r="AN327" s="467" t="n">
        <v>0</v>
      </c>
      <c r="AO327" s="467" t="n">
        <v>0</v>
      </c>
      <c r="AP327" s="467" t="n">
        <v>0</v>
      </c>
      <c r="AQ327" s="467" t="n">
        <v>0</v>
      </c>
      <c r="AR327" s="467" t="n">
        <v>0</v>
      </c>
      <c r="AS327" s="467" t="n">
        <v>0</v>
      </c>
      <c r="AT327" s="467" t="n">
        <v>0</v>
      </c>
      <c r="AU327" s="467" t="n">
        <v>0</v>
      </c>
      <c r="AV327" s="467" t="n">
        <v>0</v>
      </c>
      <c r="AW327" s="467" t="n">
        <v>0</v>
      </c>
      <c r="AX327" s="467" t="n">
        <v>0</v>
      </c>
      <c r="AY327" s="467" t="n">
        <v>0</v>
      </c>
      <c r="AZ327" s="467" t="n">
        <v>0</v>
      </c>
      <c r="BA327" s="467" t="n">
        <v>0</v>
      </c>
      <c r="BB327" s="467" t="n">
        <v>0</v>
      </c>
      <c r="BC327" s="467" t="n">
        <v>0</v>
      </c>
      <c r="BD327" s="467" t="n">
        <v>0</v>
      </c>
      <c r="BE327" s="467" t="n">
        <v>0</v>
      </c>
      <c r="BF327" s="467" t="n">
        <v>0</v>
      </c>
      <c r="BG327" s="467" t="n">
        <v>0</v>
      </c>
      <c r="BH327" s="467" t="n">
        <v>0</v>
      </c>
      <c r="BI327" s="467" t="n">
        <v>0</v>
      </c>
      <c r="BJ327" s="467" t="n">
        <v>0</v>
      </c>
      <c r="BK327" s="467" t="n">
        <v>0</v>
      </c>
      <c r="BL327" s="467" t="n">
        <v>0</v>
      </c>
      <c r="BM327" s="467" t="n">
        <v>0</v>
      </c>
      <c r="BN327" s="467" t="n">
        <v>0</v>
      </c>
      <c r="BO327" s="467" t="n">
        <v>0</v>
      </c>
      <c r="BP327" s="467" t="n">
        <v>0</v>
      </c>
      <c r="BQ327" s="467" t="n">
        <v>0</v>
      </c>
      <c r="BR327" s="467" t="n">
        <v>0</v>
      </c>
      <c r="BS327" s="467" t="n">
        <v>0</v>
      </c>
      <c r="BT327" s="467" t="n">
        <v>0</v>
      </c>
      <c r="BU327" s="467" t="n">
        <v>0</v>
      </c>
      <c r="BV327" s="467" t="n">
        <v>0</v>
      </c>
      <c r="BW327" s="467" t="n">
        <v>0</v>
      </c>
      <c r="BX327" s="467" t="n">
        <v>0</v>
      </c>
      <c r="BY327" s="467" t="n">
        <v>0</v>
      </c>
      <c r="BZ327" s="467" t="n">
        <v>0</v>
      </c>
      <c r="CA327" s="467" t="n">
        <v>0</v>
      </c>
      <c r="CB327" s="467" t="n">
        <v>0</v>
      </c>
      <c r="CC327" s="467" t="n">
        <v>0</v>
      </c>
      <c r="CD327" s="467" t="n">
        <v>0</v>
      </c>
      <c r="CE327" s="467" t="n">
        <v>0</v>
      </c>
      <c r="CF327" s="467" t="n">
        <v>0</v>
      </c>
      <c r="CG327" s="467" t="n">
        <v>0</v>
      </c>
      <c r="CH327" s="334" t="n">
        <v>9.38</v>
      </c>
      <c r="CI327" s="334" t="n">
        <v>9.38</v>
      </c>
      <c r="CJ327" s="334" t="n">
        <v>8.5</v>
      </c>
      <c r="CK327" s="334" t="n">
        <v>8.25</v>
      </c>
      <c r="CL327" s="334" t="n">
        <v>8.21</v>
      </c>
      <c r="CM327" s="334" t="n">
        <v>8.35</v>
      </c>
      <c r="CN327" s="334" t="n">
        <v>9.56</v>
      </c>
      <c r="CO327" s="334" t="n">
        <v>10.01</v>
      </c>
      <c r="CP327" s="334" t="n">
        <v>9.84</v>
      </c>
      <c r="CQ327" s="334" t="n">
        <v>9.94</v>
      </c>
      <c r="CR327" s="334" t="n">
        <v>10.17</v>
      </c>
      <c r="CS327" s="334" t="n">
        <v>10.49</v>
      </c>
      <c r="CT327" s="334" t="n">
        <v>10.5</v>
      </c>
      <c r="CU327" s="334" t="n">
        <v>10.53</v>
      </c>
      <c r="CV327" s="334" t="n">
        <v>10.52</v>
      </c>
      <c r="CW327" s="334" t="n">
        <v>10.49</v>
      </c>
      <c r="CX327" s="334" t="n">
        <v>10.64</v>
      </c>
      <c r="CY327" s="334" t="n">
        <v>10.69</v>
      </c>
      <c r="CZ327" s="334" t="n">
        <v>10.63</v>
      </c>
      <c r="DA327" s="334" t="n">
        <v>11.52</v>
      </c>
      <c r="DB327" s="334" t="n">
        <v>11.5</v>
      </c>
      <c r="DC327" s="334" t="n">
        <v>12.41</v>
      </c>
      <c r="DD327" s="334" t="n">
        <v>12.74</v>
      </c>
      <c r="DE327" s="334" t="n">
        <v>12.68</v>
      </c>
      <c r="DF327" s="334" t="n">
        <v>12.48</v>
      </c>
      <c r="DG327" s="334" t="n">
        <v>12.35</v>
      </c>
      <c r="DH327" s="334" t="n">
        <v>12.26</v>
      </c>
      <c r="DI327" s="334" t="n">
        <v>12.32</v>
      </c>
      <c r="DJ327" s="334" t="n">
        <v>12.38</v>
      </c>
      <c r="DK327" s="334" t="n">
        <v>12.68</v>
      </c>
      <c r="DL327" s="334" t="n">
        <v>12.81</v>
      </c>
      <c r="DM327" s="334" t="n">
        <v>12.83</v>
      </c>
      <c r="DN327" s="334" t="n">
        <v>12.85</v>
      </c>
      <c r="DO327" s="334" t="n">
        <v>12.15</v>
      </c>
      <c r="DP327" s="334" t="n">
        <v>12.45</v>
      </c>
      <c r="DQ327" s="334" t="n">
        <v>12.26</v>
      </c>
      <c r="DR327" s="334" t="n">
        <v>9.32</v>
      </c>
      <c r="DS327" s="334" t="n">
        <v>5.24</v>
      </c>
      <c r="DT327" s="334" t="n">
        <v>5.3</v>
      </c>
      <c r="DU327" s="334" t="n">
        <v>8.21</v>
      </c>
      <c r="DV327" s="334" t="n">
        <v>10.41</v>
      </c>
      <c r="DW327" s="334" t="n">
        <v>9.69</v>
      </c>
      <c r="DX327" s="334" t="n">
        <v>9.61</v>
      </c>
      <c r="DY327" s="334" t="n">
        <v>10.31</v>
      </c>
      <c r="DZ327" s="334" t="n">
        <v>10.77</v>
      </c>
      <c r="EA327" s="334" t="n">
        <v>10.36</v>
      </c>
      <c r="EB327" s="334" t="n">
        <v>10.69</v>
      </c>
      <c r="EC327" s="334" t="n">
        <v>10.24</v>
      </c>
      <c r="ED327" s="334" t="n">
        <v>10.45</v>
      </c>
      <c r="EE327" s="334" t="n">
        <v>10.35</v>
      </c>
      <c r="EF327" s="334" t="n">
        <v>10.15</v>
      </c>
      <c r="EG327" s="334" t="n">
        <v>10.15</v>
      </c>
      <c r="EH327" s="334" t="n">
        <v>10.03</v>
      </c>
      <c r="EI327" s="334" t="n">
        <v>10.26</v>
      </c>
      <c r="EJ327" s="334" t="n">
        <v>10.38</v>
      </c>
      <c r="EK327" s="334" t="n">
        <v>10.04</v>
      </c>
      <c r="EL327" s="334" t="n">
        <v>9.91</v>
      </c>
      <c r="EM327" s="334" t="n">
        <v>9.51</v>
      </c>
      <c r="EN327" s="334" t="n">
        <v>8.5</v>
      </c>
      <c r="EO327" s="334" t="n">
        <v>8.08</v>
      </c>
      <c r="EP327" s="334" t="n">
        <v>8.8</v>
      </c>
      <c r="EQ327" s="334" t="n">
        <v>8.09</v>
      </c>
      <c r="ER327" s="334" t="n">
        <v>9.57</v>
      </c>
      <c r="ES327" s="334" t="n">
        <v>9.6</v>
      </c>
      <c r="ET327" s="334" t="n">
        <v>8.88</v>
      </c>
      <c r="EU327" s="334" t="n">
        <v>7.03</v>
      </c>
      <c r="EV327" s="334" t="n">
        <v>6.31</v>
      </c>
      <c r="EW327" s="334" t="n">
        <v>6.93</v>
      </c>
      <c r="EX327" s="334" t="n">
        <v>6.62</v>
      </c>
      <c r="EY327" s="334" t="n">
        <v>5.9</v>
      </c>
      <c r="EZ327" s="334" t="n">
        <v>5.85</v>
      </c>
      <c r="FA327" s="334" t="n">
        <v>5.89</v>
      </c>
      <c r="FB327" s="469" t="n">
        <v>6.385</v>
      </c>
      <c r="FC327" s="469" t="n">
        <v>6.385</v>
      </c>
      <c r="FD327" s="334" t="n">
        <v>6.385</v>
      </c>
      <c r="FE327" s="334" t="n">
        <v>6.218</v>
      </c>
      <c r="FF327" s="334" t="n">
        <v>6.387</v>
      </c>
      <c r="FG327" s="334" t="n">
        <v>6.802</v>
      </c>
      <c r="FH327" s="334" t="n">
        <v>7.296</v>
      </c>
      <c r="FI327" s="334" t="n">
        <v>7.308</v>
      </c>
      <c r="FJ327" s="334" t="n">
        <v>6.782</v>
      </c>
      <c r="FK327" s="334" t="n">
        <v>7.124</v>
      </c>
      <c r="FL327" s="334" t="n">
        <v>6.665</v>
      </c>
      <c r="FM327" s="334" t="n">
        <v>7.438</v>
      </c>
      <c r="FN327" s="334" t="n">
        <v>7.438</v>
      </c>
      <c r="FO327" s="334" t="n">
        <v>7.438</v>
      </c>
      <c r="FP327" s="334" t="n">
        <v>7.438</v>
      </c>
      <c r="FQ327" s="334" t="n">
        <v>7.684</v>
      </c>
      <c r="FR327" s="334" t="n">
        <v>7.684</v>
      </c>
      <c r="FS327" s="334" t="n">
        <v>10.398</v>
      </c>
      <c r="FT327" s="334" t="n">
        <v>10.623</v>
      </c>
      <c r="FU327" s="334" t="n">
        <v>10.753</v>
      </c>
      <c r="FV327" s="334" t="n">
        <v>8.55</v>
      </c>
      <c r="FW327" s="334" t="n">
        <v>8.7304</v>
      </c>
      <c r="FX327" s="334" t="n">
        <v>8.153</v>
      </c>
      <c r="FY327" s="334" t="n">
        <v>8.0385</v>
      </c>
      <c r="FZ327" s="334" t="n">
        <v>9.06</v>
      </c>
      <c r="GA327" s="334" t="n">
        <v>8.81</v>
      </c>
      <c r="GB327" s="334" t="n">
        <v>8.42</v>
      </c>
      <c r="GC327" s="334" t="n">
        <v>7.94</v>
      </c>
      <c r="GD327" s="334" t="n">
        <v>7.6</v>
      </c>
      <c r="GE327" s="334" t="n">
        <v>7.3</v>
      </c>
      <c r="GF327" s="334" t="n">
        <v>7.15</v>
      </c>
      <c r="GG327" s="334" t="n">
        <v>7.14</v>
      </c>
      <c r="GH327" s="334" t="n">
        <v>7.62</v>
      </c>
      <c r="GI327" s="334" t="n">
        <v>7.51</v>
      </c>
      <c r="GJ327" s="334" t="n">
        <v>7.28</v>
      </c>
      <c r="GK327" s="334" t="n">
        <v>7.319</v>
      </c>
      <c r="GL327" s="334" t="n">
        <v>7.193</v>
      </c>
      <c r="GM327" s="334" t="n">
        <v>7.019</v>
      </c>
      <c r="GN327" s="334" t="n">
        <v>7.215</v>
      </c>
      <c r="GO327" s="334" t="n">
        <v>7.109</v>
      </c>
      <c r="GP327" s="334" t="n">
        <v>7.038</v>
      </c>
      <c r="GQ327" s="334" t="n">
        <v>6.781</v>
      </c>
      <c r="GR327" s="334" t="n">
        <v>6.803</v>
      </c>
      <c r="GS327" s="334" t="n">
        <v>6.74</v>
      </c>
      <c r="GT327" s="334" t="n">
        <v>6.714</v>
      </c>
      <c r="GU327" s="334" t="n">
        <v>7.21</v>
      </c>
      <c r="GV327" s="334" t="n">
        <v>7.822</v>
      </c>
      <c r="GW327" s="334" t="n">
        <v>7.617</v>
      </c>
      <c r="GX327" s="334" t="n">
        <v>7.603</v>
      </c>
      <c r="GY327" s="334" t="n">
        <v>7.611</v>
      </c>
      <c r="GZ327" s="334" t="n">
        <v>7.729</v>
      </c>
      <c r="HA327" s="334" t="n">
        <v>7.852</v>
      </c>
      <c r="HB327" s="334" t="n">
        <v>8.341</v>
      </c>
      <c r="HC327" s="334" t="n">
        <v>9.306</v>
      </c>
      <c r="HD327" s="334" t="n">
        <v>9.84588724684594</v>
      </c>
      <c r="HE327" s="334" t="n">
        <v>11.1148277505024</v>
      </c>
      <c r="HF327" s="334" t="n">
        <v>12.2804422860209</v>
      </c>
      <c r="HG327" s="334" t="n">
        <v>12.072</v>
      </c>
      <c r="HH327" s="334" t="n">
        <v>12.383</v>
      </c>
      <c r="HI327" s="334" t="n">
        <v>12.393</v>
      </c>
      <c r="HJ327" s="334" t="n">
        <v>12.360766726819</v>
      </c>
      <c r="HK327" s="334" t="n">
        <v>12.196</v>
      </c>
      <c r="HL327" s="334" t="n">
        <v>12.127</v>
      </c>
      <c r="HM327" s="334" t="n">
        <v>12.0316979318586</v>
      </c>
      <c r="HN327" s="334" t="n">
        <v>11.9792615651717</v>
      </c>
      <c r="HO327" s="334" t="n">
        <v>10.812091118769</v>
      </c>
      <c r="HP327" s="334" t="n">
        <v>9.73572126873605</v>
      </c>
      <c r="HQ327" s="334" t="n">
        <v>8.58947015255041</v>
      </c>
      <c r="HR327" s="334" t="n">
        <v>7.137</v>
      </c>
      <c r="HS327" s="334" t="n">
        <v>6.76569136622108</v>
      </c>
      <c r="HT327" s="334" t="n">
        <v>6.05896988083514</v>
      </c>
      <c r="HU327" s="334" t="n">
        <v>5.6207136081737</v>
      </c>
      <c r="HV327" s="334" t="n">
        <v>6.364</v>
      </c>
      <c r="HW327" s="334" t="n">
        <v>6.08878956550295</v>
      </c>
      <c r="HX327" s="334" t="n">
        <v>6.02097313711743</v>
      </c>
      <c r="HY327" s="334" t="n">
        <v>5.98320968628851</v>
      </c>
      <c r="HZ327" s="334" t="n">
        <v>5.91907017209081</v>
      </c>
      <c r="IA327" s="334" t="n">
        <v>5.609</v>
      </c>
      <c r="IB327" s="334" t="n">
        <v>5.5268601826425</v>
      </c>
      <c r="IC327" s="334" t="n">
        <v>5.15856407657983</v>
      </c>
      <c r="ID327" s="334" t="n">
        <v>5.471</v>
      </c>
      <c r="IE327" s="334" t="n">
        <v>5.319</v>
      </c>
      <c r="IF327" s="334" t="n">
        <v>5.084</v>
      </c>
      <c r="IG327" s="334" t="n">
        <v>4.884</v>
      </c>
      <c r="IH327" s="334" t="n">
        <v>4.568</v>
      </c>
      <c r="II327" s="334" t="n">
        <v>4.566</v>
      </c>
      <c r="IJ327" s="334" t="n">
        <v>4.329</v>
      </c>
      <c r="IK327" s="334" t="n">
        <v>4.137</v>
      </c>
      <c r="IL327" s="334" t="n">
        <v>3.96</v>
      </c>
      <c r="IM327" s="334" t="n">
        <v>4.049</v>
      </c>
      <c r="IN327" s="334" t="n">
        <v>4.553</v>
      </c>
      <c r="IO327" s="334" t="n">
        <v>4.591</v>
      </c>
      <c r="IP327" s="334" t="n">
        <v>4.639</v>
      </c>
      <c r="IQ327" s="334" t="n">
        <v>4.924</v>
      </c>
      <c r="IR327" s="334" t="n">
        <v>5.405</v>
      </c>
      <c r="IS327" s="334" t="n">
        <v>6.755</v>
      </c>
      <c r="IT327" s="334" t="n">
        <v>7.268</v>
      </c>
      <c r="IU327" s="334" t="n">
        <v>6.04801108294381</v>
      </c>
      <c r="IV327" s="334" t="n">
        <v>6.34510254210855</v>
      </c>
      <c r="IW327" s="334" t="n">
        <v>7.14660021147633</v>
      </c>
      <c r="IX327" s="334" t="n">
        <v>6.85402984452424</v>
      </c>
      <c r="IY327" s="334" t="n">
        <v>7.29317558733883</v>
      </c>
      <c r="IZ327" s="334" t="n">
        <v>7.64492350865625</v>
      </c>
      <c r="JA327" s="334" t="n">
        <v>7.91437929692913</v>
      </c>
      <c r="JB327" s="334" t="n">
        <v>8.22191990756394</v>
      </c>
      <c r="JC327" s="334" t="n">
        <v>8.67372090935739</v>
      </c>
      <c r="JD327" s="334" t="n">
        <v>8.67880028202315</v>
      </c>
      <c r="JE327" s="334" t="n">
        <v>9.0197620220925</v>
      </c>
      <c r="JF327" s="334" t="n">
        <v>9.38049360865961</v>
      </c>
      <c r="JG327" s="334" t="n">
        <v>9.575</v>
      </c>
      <c r="JH327" s="334" t="n">
        <v>9.418</v>
      </c>
      <c r="JI327" s="334" t="n">
        <v>9.13558087764143</v>
      </c>
      <c r="JJ327" s="334" t="n">
        <v>9.01003527717787</v>
      </c>
      <c r="JK327" s="334" t="n">
        <v>8.77753957791953</v>
      </c>
      <c r="JL327" s="334" t="n">
        <v>8.35980389416788</v>
      </c>
      <c r="JM327" s="334" t="n">
        <v>7.90894606380391</v>
      </c>
      <c r="JN327" s="334" t="n">
        <v>7.41696926975028</v>
      </c>
      <c r="JO327" s="334" t="n">
        <v>7.17335389413158</v>
      </c>
      <c r="JP327" s="334" t="n">
        <v>7.27652749315717</v>
      </c>
      <c r="JQ327" s="334" t="n">
        <v>7.0724367607219</v>
      </c>
      <c r="JR327" s="334" t="n">
        <v>6.88775</v>
      </c>
      <c r="JS327" s="334" t="n">
        <v>6.66263633454962</v>
      </c>
      <c r="JT327" s="334" t="n">
        <v>6.27291374111441</v>
      </c>
      <c r="JU327" s="334" t="n">
        <v>5.79428420743152</v>
      </c>
      <c r="JV327" s="334" t="n">
        <v>5.78281480398174</v>
      </c>
      <c r="JW327" s="334" t="n">
        <v>5.91875590256317</v>
      </c>
      <c r="JX327" s="334" t="n">
        <v>5.87364281215995</v>
      </c>
      <c r="JY327" s="334" t="n">
        <v>5.80206524601101</v>
      </c>
      <c r="JZ327" s="334" t="n">
        <v>5.75445106634504</v>
      </c>
      <c r="KA327" s="334" t="n">
        <v>5.91853978097339</v>
      </c>
      <c r="KB327" s="334" t="n">
        <v>6.35885294836004</v>
      </c>
      <c r="KC327" s="334" t="n">
        <v>6.64179986697599</v>
      </c>
      <c r="KD327" s="334" t="n">
        <v>6.96725143606716</v>
      </c>
      <c r="KE327" s="334" t="n">
        <v>6.9540649973727</v>
      </c>
      <c r="KF327" s="334" t="n">
        <v>6.61990177347216</v>
      </c>
      <c r="KG327" s="334" t="n">
        <v>6.03484182975746</v>
      </c>
      <c r="KH327" s="334" t="n">
        <v>6.14926028829497</v>
      </c>
      <c r="KI327" s="334" t="n">
        <v>6.51626870037358</v>
      </c>
      <c r="KJ327" s="334" t="n">
        <v>6.8739336441768</v>
      </c>
      <c r="KK327" s="334" t="n">
        <v>6.57084636165029</v>
      </c>
      <c r="KL327" s="334" t="n">
        <v>6.21266830855958</v>
      </c>
      <c r="KM327" s="334" t="n">
        <v>6.04873158859025</v>
      </c>
      <c r="KN327" s="334" t="n">
        <v>6.30127248079282</v>
      </c>
      <c r="KO327" s="334" t="n">
        <v>6.46094922598805</v>
      </c>
      <c r="KP327" s="334" t="n">
        <v>6.62598712791345</v>
      </c>
      <c r="KQ327" s="334" t="n">
        <v>6.36969496834298</v>
      </c>
      <c r="KR327" s="334" t="n">
        <v>6.36969496834298</v>
      </c>
      <c r="KS327" s="334" t="n">
        <v>6.44</v>
      </c>
      <c r="KT327" s="334" t="n">
        <v>6.72082227294211</v>
      </c>
      <c r="KU327" s="334" t="n">
        <v>6.94028517935142</v>
      </c>
      <c r="KV327" s="334" t="n">
        <v>7.01138957032809</v>
      </c>
      <c r="KW327" s="334" t="n">
        <v>6.923</v>
      </c>
      <c r="KX327" s="334" t="n">
        <v>6.69341509981826</v>
      </c>
      <c r="KY327" s="334" t="n">
        <v>6.48124713579276</v>
      </c>
      <c r="KZ327" s="334" t="n">
        <v>6.7039025495321</v>
      </c>
      <c r="LA327" s="334" t="n">
        <v>6.67860399246848</v>
      </c>
      <c r="LB327" s="334" t="n">
        <v>6.78236554865533</v>
      </c>
      <c r="LC327" s="334" t="n">
        <v>6.87018788989711</v>
      </c>
      <c r="LD327" s="334" t="n">
        <v>6.94984743158261</v>
      </c>
      <c r="LE327" s="334" t="n">
        <v>7.07139869278346</v>
      </c>
      <c r="LF327" s="334" t="n">
        <v>7.2015</v>
      </c>
      <c r="LG327" s="334" t="n">
        <v>7.24507682407598</v>
      </c>
      <c r="LH327" s="334" t="n">
        <v>7.50763929571325</v>
      </c>
      <c r="LI327" s="334" t="n">
        <v>7.69697074220255</v>
      </c>
      <c r="LJ327" s="334" t="n">
        <v>7.6461105177496</v>
      </c>
      <c r="LK327" s="334" t="n">
        <v>7.62863971280362</v>
      </c>
      <c r="LL327" s="334" t="n">
        <v>7.31045962113546</v>
      </c>
      <c r="LM327" s="334" t="n">
        <v>6.70760086316005</v>
      </c>
      <c r="LN327" s="334" t="n">
        <v>6.43305330941514</v>
      </c>
      <c r="LO327" s="334" t="n">
        <v>6.38167353016038</v>
      </c>
      <c r="LP327" s="334" t="n">
        <v>7.164</v>
      </c>
      <c r="LQ327" s="334" t="n">
        <v>7.284</v>
      </c>
      <c r="LR327" s="334" t="n">
        <v>7.254</v>
      </c>
      <c r="LS327" s="334" t="n">
        <v>6.973</v>
      </c>
      <c r="LT327" s="334" t="n">
        <v>6.945</v>
      </c>
      <c r="LU327" s="334" t="n">
        <v>7.159</v>
      </c>
      <c r="LV327" s="334" t="n">
        <v>7.488</v>
      </c>
      <c r="LW327" s="334" t="n">
        <v>7.604</v>
      </c>
      <c r="LX327" s="334" t="n">
        <v>7.671</v>
      </c>
      <c r="LY327" s="334" t="n">
        <v>7.732</v>
      </c>
      <c r="LZ327" s="334" t="n">
        <v>7.89358559157287</v>
      </c>
      <c r="MA327" s="334" t="n">
        <v>8.07777645325736</v>
      </c>
      <c r="MB327" s="334" t="n">
        <v>8.50022901329152</v>
      </c>
      <c r="MC327" s="334" t="n">
        <v>9.05690663910912</v>
      </c>
      <c r="MD327" s="334" t="n">
        <v>9.34983613737646</v>
      </c>
      <c r="ME327" s="334"/>
      <c r="MF327" s="334"/>
      <c r="MG327" s="334"/>
      <c r="MH327" s="334"/>
      <c r="MI327" s="334"/>
      <c r="MJ327" s="334"/>
      <c r="MK327" s="334"/>
      <c r="ML327" s="334"/>
      <c r="MM327" s="334"/>
      <c r="MN327" s="334"/>
      <c r="MO327" s="334"/>
      <c r="MP327" s="334"/>
      <c r="MQ327" s="334"/>
      <c r="MR327" s="334"/>
      <c r="MS327" s="334"/>
      <c r="MT327" s="334"/>
      <c r="MU327" s="334"/>
      <c r="MV327" s="334"/>
      <c r="MW327" s="334"/>
    </row>
    <row r="328" customFormat="false" ht="15.75" hidden="false" customHeight="true" outlineLevel="0" collapsed="false">
      <c r="A328" s="465" t="s">
        <v>912</v>
      </c>
      <c r="B328" s="467" t="n">
        <v>0</v>
      </c>
      <c r="C328" s="467" t="n">
        <v>0</v>
      </c>
      <c r="D328" s="467" t="n">
        <v>0</v>
      </c>
      <c r="E328" s="467" t="n">
        <v>0</v>
      </c>
      <c r="F328" s="467" t="n">
        <v>0</v>
      </c>
      <c r="G328" s="467" t="n">
        <v>0</v>
      </c>
      <c r="H328" s="467" t="n">
        <v>0</v>
      </c>
      <c r="I328" s="467" t="n">
        <v>0</v>
      </c>
      <c r="J328" s="467" t="n">
        <v>0</v>
      </c>
      <c r="K328" s="467" t="n">
        <v>0</v>
      </c>
      <c r="L328" s="467" t="n">
        <v>0</v>
      </c>
      <c r="M328" s="467" t="n">
        <v>0</v>
      </c>
      <c r="N328" s="467" t="n">
        <v>0</v>
      </c>
      <c r="O328" s="467" t="n">
        <v>0</v>
      </c>
      <c r="P328" s="467" t="n">
        <v>0</v>
      </c>
      <c r="Q328" s="467" t="n">
        <v>0</v>
      </c>
      <c r="R328" s="467" t="n">
        <v>0</v>
      </c>
      <c r="S328" s="467" t="n">
        <v>0</v>
      </c>
      <c r="T328" s="467" t="n">
        <v>0</v>
      </c>
      <c r="U328" s="467" t="n">
        <v>0</v>
      </c>
      <c r="V328" s="467" t="n">
        <v>0</v>
      </c>
      <c r="W328" s="467" t="n">
        <v>0</v>
      </c>
      <c r="X328" s="467" t="n">
        <v>0</v>
      </c>
      <c r="Y328" s="467" t="n">
        <v>0</v>
      </c>
      <c r="Z328" s="467" t="n">
        <v>0</v>
      </c>
      <c r="AA328" s="467" t="n">
        <v>0</v>
      </c>
      <c r="AB328" s="467" t="n">
        <v>0</v>
      </c>
      <c r="AC328" s="467" t="n">
        <v>0</v>
      </c>
      <c r="AD328" s="467" t="n">
        <v>0</v>
      </c>
      <c r="AE328" s="467" t="n">
        <v>0</v>
      </c>
      <c r="AF328" s="467" t="n">
        <v>0</v>
      </c>
      <c r="AG328" s="467" t="n">
        <v>0</v>
      </c>
      <c r="AH328" s="467" t="n">
        <v>0</v>
      </c>
      <c r="AI328" s="467" t="n">
        <v>0</v>
      </c>
      <c r="AJ328" s="467" t="n">
        <v>0</v>
      </c>
      <c r="AK328" s="467" t="n">
        <v>0</v>
      </c>
      <c r="AL328" s="467" t="n">
        <v>0</v>
      </c>
      <c r="AM328" s="467" t="n">
        <v>0</v>
      </c>
      <c r="AN328" s="467" t="n">
        <v>0</v>
      </c>
      <c r="AO328" s="467" t="n">
        <v>0</v>
      </c>
      <c r="AP328" s="467" t="n">
        <v>0</v>
      </c>
      <c r="AQ328" s="467" t="n">
        <v>0</v>
      </c>
      <c r="AR328" s="467" t="n">
        <v>0</v>
      </c>
      <c r="AS328" s="467" t="n">
        <v>0</v>
      </c>
      <c r="AT328" s="467" t="n">
        <v>0</v>
      </c>
      <c r="AU328" s="467" t="n">
        <v>0</v>
      </c>
      <c r="AV328" s="467" t="n">
        <v>0</v>
      </c>
      <c r="AW328" s="467" t="n">
        <v>0</v>
      </c>
      <c r="AX328" s="467" t="n">
        <v>0</v>
      </c>
      <c r="AY328" s="467" t="n">
        <v>0</v>
      </c>
      <c r="AZ328" s="467" t="n">
        <v>0</v>
      </c>
      <c r="BA328" s="467" t="n">
        <v>0</v>
      </c>
      <c r="BB328" s="467" t="n">
        <v>0</v>
      </c>
      <c r="BC328" s="467" t="n">
        <v>0</v>
      </c>
      <c r="BD328" s="467" t="n">
        <v>0</v>
      </c>
      <c r="BE328" s="467" t="n">
        <v>0</v>
      </c>
      <c r="BF328" s="467" t="n">
        <v>0</v>
      </c>
      <c r="BG328" s="467" t="n">
        <v>0</v>
      </c>
      <c r="BH328" s="467" t="n">
        <v>0</v>
      </c>
      <c r="BI328" s="467" t="n">
        <v>0</v>
      </c>
      <c r="BJ328" s="467" t="n">
        <v>0</v>
      </c>
      <c r="BK328" s="467" t="n">
        <v>0</v>
      </c>
      <c r="BL328" s="467" t="n">
        <v>0</v>
      </c>
      <c r="BM328" s="467" t="n">
        <v>0</v>
      </c>
      <c r="BN328" s="467" t="n">
        <v>0</v>
      </c>
      <c r="BO328" s="467" t="n">
        <v>0</v>
      </c>
      <c r="BP328" s="467" t="n">
        <v>0</v>
      </c>
      <c r="BQ328" s="467" t="n">
        <v>0</v>
      </c>
      <c r="BR328" s="467" t="n">
        <v>0</v>
      </c>
      <c r="BS328" s="467" t="n">
        <v>0</v>
      </c>
      <c r="BT328" s="467" t="n">
        <v>0</v>
      </c>
      <c r="BU328" s="467" t="n">
        <v>0</v>
      </c>
      <c r="BV328" s="467" t="n">
        <v>0</v>
      </c>
      <c r="BW328" s="467" t="n">
        <v>0</v>
      </c>
      <c r="BX328" s="467" t="n">
        <v>0</v>
      </c>
      <c r="BY328" s="467" t="n">
        <v>0</v>
      </c>
      <c r="BZ328" s="467" t="n">
        <v>0</v>
      </c>
      <c r="CA328" s="467" t="n">
        <v>0</v>
      </c>
      <c r="CB328" s="467" t="n">
        <v>0</v>
      </c>
      <c r="CC328" s="467" t="n">
        <v>0</v>
      </c>
      <c r="CD328" s="467" t="n">
        <v>0</v>
      </c>
      <c r="CE328" s="467" t="n">
        <v>0</v>
      </c>
      <c r="CF328" s="467" t="n">
        <v>0</v>
      </c>
      <c r="CG328" s="467" t="n">
        <v>0</v>
      </c>
      <c r="CH328" s="334"/>
      <c r="CI328" s="334"/>
      <c r="CJ328" s="334"/>
      <c r="CK328" s="334"/>
      <c r="CL328" s="334"/>
      <c r="CM328" s="334"/>
      <c r="CN328" s="334"/>
      <c r="CO328" s="334"/>
      <c r="CP328" s="334"/>
      <c r="CQ328" s="334"/>
      <c r="CR328" s="334"/>
      <c r="CS328" s="334"/>
      <c r="CT328" s="334"/>
      <c r="CU328" s="334"/>
      <c r="CV328" s="334"/>
      <c r="CW328" s="334"/>
      <c r="CX328" s="334"/>
      <c r="CY328" s="334"/>
      <c r="CZ328" s="334"/>
      <c r="DA328" s="334"/>
      <c r="DB328" s="334"/>
      <c r="DC328" s="334"/>
      <c r="DD328" s="334"/>
      <c r="DE328" s="334"/>
      <c r="DF328" s="334"/>
      <c r="DG328" s="334"/>
      <c r="DH328" s="334"/>
      <c r="DI328" s="334"/>
      <c r="DJ328" s="334"/>
      <c r="DK328" s="334"/>
      <c r="DL328" s="334"/>
      <c r="DM328" s="334"/>
      <c r="DN328" s="334"/>
      <c r="DO328" s="334"/>
      <c r="DP328" s="334"/>
      <c r="DQ328" s="334"/>
      <c r="DR328" s="334"/>
      <c r="DS328" s="334"/>
      <c r="DT328" s="334"/>
      <c r="DU328" s="334"/>
      <c r="DV328" s="334"/>
      <c r="DW328" s="334"/>
      <c r="DX328" s="334"/>
      <c r="DY328" s="334"/>
      <c r="DZ328" s="334"/>
      <c r="EA328" s="334"/>
      <c r="EB328" s="334"/>
      <c r="EC328" s="334"/>
      <c r="ED328" s="334"/>
      <c r="EE328" s="334"/>
      <c r="EF328" s="334"/>
      <c r="EG328" s="334"/>
      <c r="EH328" s="334"/>
      <c r="EI328" s="334"/>
      <c r="EJ328" s="334"/>
      <c r="EK328" s="334"/>
      <c r="EL328" s="334"/>
      <c r="EM328" s="334"/>
      <c r="EN328" s="334"/>
      <c r="EO328" s="334"/>
      <c r="EP328" s="334"/>
      <c r="EQ328" s="334"/>
      <c r="ER328" s="334"/>
      <c r="ES328" s="334"/>
      <c r="ET328" s="334"/>
      <c r="EU328" s="334"/>
      <c r="EV328" s="334"/>
      <c r="EW328" s="334"/>
      <c r="EX328" s="334"/>
      <c r="EY328" s="334"/>
      <c r="EZ328" s="334"/>
      <c r="FA328" s="334"/>
      <c r="FB328" s="334"/>
      <c r="FC328" s="334"/>
      <c r="FD328" s="334"/>
      <c r="FE328" s="334"/>
      <c r="FF328" s="334"/>
      <c r="FG328" s="334"/>
      <c r="FH328" s="334"/>
      <c r="FI328" s="334"/>
      <c r="FJ328" s="334"/>
      <c r="FK328" s="334"/>
      <c r="FL328" s="334"/>
      <c r="FM328" s="334"/>
      <c r="FN328" s="334"/>
      <c r="FO328" s="334"/>
      <c r="FP328" s="334"/>
      <c r="FQ328" s="334"/>
      <c r="FR328" s="334"/>
      <c r="FS328" s="334"/>
      <c r="FT328" s="334"/>
      <c r="FU328" s="334"/>
      <c r="FV328" s="334"/>
      <c r="FW328" s="334"/>
      <c r="FX328" s="334"/>
      <c r="FY328" s="334"/>
      <c r="FZ328" s="334"/>
      <c r="GA328" s="334"/>
      <c r="GB328" s="334"/>
      <c r="GC328" s="334"/>
      <c r="GD328" s="334"/>
      <c r="GE328" s="334"/>
      <c r="GF328" s="334"/>
      <c r="GG328" s="334"/>
      <c r="GH328" s="334"/>
      <c r="GI328" s="334"/>
      <c r="GJ328" s="334"/>
      <c r="GK328" s="334"/>
      <c r="GL328" s="334"/>
      <c r="GM328" s="334"/>
      <c r="GN328" s="334"/>
      <c r="GO328" s="334"/>
      <c r="GP328" s="334"/>
      <c r="GQ328" s="334"/>
      <c r="GR328" s="334"/>
      <c r="GS328" s="334"/>
      <c r="GT328" s="334"/>
      <c r="GU328" s="334"/>
      <c r="GV328" s="334"/>
      <c r="GW328" s="334"/>
      <c r="GX328" s="334"/>
      <c r="GY328" s="334"/>
      <c r="GZ328" s="334"/>
      <c r="HA328" s="334"/>
      <c r="HB328" s="334"/>
      <c r="HC328" s="334"/>
      <c r="HD328" s="334"/>
      <c r="HE328" s="334"/>
      <c r="HF328" s="334"/>
      <c r="HG328" s="334"/>
      <c r="HH328" s="334"/>
      <c r="HI328" s="334"/>
      <c r="HJ328" s="334"/>
      <c r="HK328" s="334"/>
      <c r="HL328" s="334"/>
      <c r="HM328" s="334"/>
      <c r="HN328" s="334"/>
      <c r="HO328" s="334"/>
      <c r="HP328" s="334"/>
      <c r="HQ328" s="334"/>
      <c r="HR328" s="334"/>
      <c r="HS328" s="334"/>
      <c r="HT328" s="334"/>
      <c r="HU328" s="334"/>
      <c r="HV328" s="334"/>
      <c r="HW328" s="334"/>
      <c r="HX328" s="334"/>
      <c r="HY328" s="334"/>
      <c r="HZ328" s="334"/>
      <c r="IA328" s="334"/>
      <c r="IB328" s="334"/>
      <c r="IC328" s="334"/>
      <c r="ID328" s="334"/>
      <c r="IE328" s="334"/>
      <c r="IF328" s="334"/>
      <c r="IG328" s="334"/>
      <c r="IH328" s="334"/>
      <c r="II328" s="334"/>
      <c r="IJ328" s="334"/>
      <c r="IK328" s="334"/>
      <c r="IL328" s="334"/>
      <c r="IM328" s="334"/>
      <c r="IN328" s="334"/>
      <c r="IO328" s="334"/>
      <c r="IP328" s="334"/>
      <c r="IQ328" s="334"/>
      <c r="IR328" s="334"/>
      <c r="IS328" s="334"/>
      <c r="IT328" s="334"/>
      <c r="IU328" s="334"/>
      <c r="IV328" s="334"/>
      <c r="IW328" s="334"/>
      <c r="IX328" s="334"/>
      <c r="IY328" s="334"/>
      <c r="IZ328" s="334"/>
      <c r="JA328" s="334"/>
      <c r="JB328" s="334"/>
      <c r="JC328" s="334"/>
      <c r="JD328" s="334"/>
      <c r="JE328" s="334"/>
      <c r="JF328" s="334"/>
      <c r="JG328" s="334"/>
      <c r="JH328" s="334"/>
      <c r="JI328" s="334"/>
      <c r="JJ328" s="334"/>
      <c r="JK328" s="334"/>
      <c r="JL328" s="334"/>
      <c r="JM328" s="334"/>
      <c r="JN328" s="334"/>
      <c r="JO328" s="334"/>
      <c r="JP328" s="334"/>
      <c r="JQ328" s="334"/>
      <c r="JR328" s="334"/>
      <c r="JS328" s="334"/>
      <c r="JT328" s="334"/>
      <c r="JU328" s="334"/>
      <c r="JV328" s="334"/>
      <c r="JW328" s="334"/>
      <c r="JX328" s="334"/>
      <c r="JY328" s="334"/>
      <c r="JZ328" s="334"/>
      <c r="KA328" s="334"/>
      <c r="KB328" s="334"/>
      <c r="KC328" s="334"/>
      <c r="KD328" s="334"/>
      <c r="KE328" s="334"/>
      <c r="KF328" s="334"/>
      <c r="KG328" s="334"/>
      <c r="KH328" s="334"/>
      <c r="KI328" s="334"/>
      <c r="KJ328" s="334"/>
      <c r="KK328" s="334"/>
      <c r="KL328" s="334"/>
      <c r="KM328" s="334"/>
      <c r="KN328" s="334"/>
      <c r="KO328" s="334"/>
      <c r="KP328" s="334"/>
      <c r="KQ328" s="334"/>
      <c r="KR328" s="334"/>
      <c r="KS328" s="334"/>
      <c r="KT328" s="334"/>
      <c r="KU328" s="334"/>
      <c r="KV328" s="334"/>
      <c r="KW328" s="334"/>
      <c r="KX328" s="334"/>
      <c r="KY328" s="334"/>
      <c r="KZ328" s="334"/>
      <c r="LA328" s="334"/>
      <c r="LB328" s="334"/>
      <c r="LC328" s="334"/>
      <c r="LD328" s="334"/>
      <c r="LE328" s="334"/>
      <c r="LF328" s="334"/>
      <c r="LG328" s="334"/>
      <c r="LH328" s="334"/>
      <c r="LI328" s="334"/>
      <c r="LJ328" s="334"/>
      <c r="LK328" s="334"/>
      <c r="LL328" s="334"/>
      <c r="LM328" s="334"/>
      <c r="LN328" s="334"/>
      <c r="LO328" s="334"/>
      <c r="LP328" s="334"/>
      <c r="LQ328" s="334"/>
      <c r="LR328" s="334"/>
      <c r="LS328" s="334"/>
      <c r="LT328" s="334"/>
      <c r="LU328" s="334"/>
      <c r="LV328" s="334"/>
      <c r="LW328" s="334"/>
      <c r="LX328" s="334" t="n">
        <v>0</v>
      </c>
      <c r="LY328" s="334" t="n">
        <v>0</v>
      </c>
      <c r="LZ328" s="334" t="n">
        <v>0</v>
      </c>
      <c r="MA328" s="334" t="n">
        <v>0</v>
      </c>
      <c r="MB328" s="334" t="n">
        <v>0</v>
      </c>
      <c r="MC328" s="334" t="n">
        <v>0</v>
      </c>
      <c r="MD328" s="334" t="n">
        <v>0</v>
      </c>
      <c r="ME328" s="334"/>
      <c r="MF328" s="334"/>
      <c r="MG328" s="334"/>
      <c r="MH328" s="334"/>
      <c r="MI328" s="334"/>
      <c r="MJ328" s="334"/>
      <c r="MK328" s="334"/>
      <c r="ML328" s="334"/>
      <c r="MM328" s="334"/>
      <c r="MN328" s="334"/>
      <c r="MO328" s="334"/>
      <c r="MP328" s="334"/>
      <c r="MQ328" s="334"/>
      <c r="MR328" s="334"/>
      <c r="MS328" s="334"/>
      <c r="MT328" s="334"/>
      <c r="MU328" s="334"/>
      <c r="MV328" s="334"/>
      <c r="MW328" s="334"/>
    </row>
    <row r="329" customFormat="false" ht="15" hidden="false" customHeight="false" outlineLevel="0" collapsed="false">
      <c r="A329" s="470" t="s">
        <v>748</v>
      </c>
      <c r="B329" s="467" t="n">
        <v>0</v>
      </c>
      <c r="C329" s="467" t="n">
        <v>0</v>
      </c>
      <c r="D329" s="467" t="n">
        <v>0</v>
      </c>
      <c r="E329" s="467" t="n">
        <v>0</v>
      </c>
      <c r="F329" s="467" t="n">
        <v>0</v>
      </c>
      <c r="G329" s="467" t="n">
        <v>0</v>
      </c>
      <c r="H329" s="467" t="n">
        <v>0</v>
      </c>
      <c r="I329" s="467" t="n">
        <v>0</v>
      </c>
      <c r="J329" s="467" t="n">
        <v>0</v>
      </c>
      <c r="K329" s="467" t="n">
        <v>0</v>
      </c>
      <c r="L329" s="467" t="n">
        <v>0</v>
      </c>
      <c r="M329" s="467" t="n">
        <v>0</v>
      </c>
      <c r="N329" s="467" t="n">
        <v>0</v>
      </c>
      <c r="O329" s="467" t="n">
        <v>0</v>
      </c>
      <c r="P329" s="467" t="n">
        <v>0</v>
      </c>
      <c r="Q329" s="467" t="n">
        <v>0</v>
      </c>
      <c r="R329" s="467" t="n">
        <v>0</v>
      </c>
      <c r="S329" s="467" t="n">
        <v>0</v>
      </c>
      <c r="T329" s="467" t="n">
        <v>0</v>
      </c>
      <c r="U329" s="467" t="n">
        <v>0</v>
      </c>
      <c r="V329" s="467" t="n">
        <v>0</v>
      </c>
      <c r="W329" s="467" t="n">
        <v>0</v>
      </c>
      <c r="X329" s="467" t="n">
        <v>0</v>
      </c>
      <c r="Y329" s="467" t="n">
        <v>0</v>
      </c>
      <c r="Z329" s="467" t="n">
        <v>0</v>
      </c>
      <c r="AA329" s="467" t="n">
        <v>0</v>
      </c>
      <c r="AB329" s="467" t="n">
        <v>0</v>
      </c>
      <c r="AC329" s="467" t="n">
        <v>0</v>
      </c>
      <c r="AD329" s="467" t="n">
        <v>0</v>
      </c>
      <c r="AE329" s="467" t="n">
        <v>0</v>
      </c>
      <c r="AF329" s="467" t="n">
        <v>0</v>
      </c>
      <c r="AG329" s="467" t="n">
        <v>0</v>
      </c>
      <c r="AH329" s="467" t="n">
        <v>0</v>
      </c>
      <c r="AI329" s="467" t="n">
        <v>0</v>
      </c>
      <c r="AJ329" s="467" t="n">
        <v>0</v>
      </c>
      <c r="AK329" s="467" t="n">
        <v>0</v>
      </c>
      <c r="AL329" s="467" t="n">
        <v>0</v>
      </c>
      <c r="AM329" s="467" t="n">
        <v>0</v>
      </c>
      <c r="AN329" s="467" t="n">
        <v>0</v>
      </c>
      <c r="AO329" s="467" t="n">
        <v>0</v>
      </c>
      <c r="AP329" s="467" t="n">
        <v>0</v>
      </c>
      <c r="AQ329" s="467" t="n">
        <v>0</v>
      </c>
      <c r="AR329" s="467" t="n">
        <v>0</v>
      </c>
      <c r="AS329" s="467" t="n">
        <v>0</v>
      </c>
      <c r="AT329" s="467" t="n">
        <v>0</v>
      </c>
      <c r="AU329" s="467" t="n">
        <v>0</v>
      </c>
      <c r="AV329" s="467" t="n">
        <v>0</v>
      </c>
      <c r="AW329" s="467" t="n">
        <v>0</v>
      </c>
      <c r="AX329" s="467" t="n">
        <v>0</v>
      </c>
      <c r="AY329" s="467" t="n">
        <v>0</v>
      </c>
      <c r="AZ329" s="467" t="n">
        <v>0</v>
      </c>
      <c r="BA329" s="467" t="n">
        <v>0</v>
      </c>
      <c r="BB329" s="467" t="n">
        <v>0</v>
      </c>
      <c r="BC329" s="467" t="n">
        <v>0</v>
      </c>
      <c r="BD329" s="467" t="n">
        <v>0</v>
      </c>
      <c r="BE329" s="467" t="n">
        <v>0</v>
      </c>
      <c r="BF329" s="467" t="n">
        <v>0</v>
      </c>
      <c r="BG329" s="467" t="n">
        <v>0</v>
      </c>
      <c r="BH329" s="467" t="n">
        <v>0</v>
      </c>
      <c r="BI329" s="467" t="n">
        <v>0</v>
      </c>
      <c r="BJ329" s="467" t="n">
        <v>0</v>
      </c>
      <c r="BK329" s="467" t="n">
        <v>0</v>
      </c>
      <c r="BL329" s="467" t="n">
        <v>0</v>
      </c>
      <c r="BM329" s="467" t="n">
        <v>0</v>
      </c>
      <c r="BN329" s="467" t="n">
        <v>0</v>
      </c>
      <c r="BO329" s="467" t="n">
        <v>0</v>
      </c>
      <c r="BP329" s="467" t="n">
        <v>0</v>
      </c>
      <c r="BQ329" s="467" t="n">
        <v>0</v>
      </c>
      <c r="BR329" s="467" t="n">
        <v>0</v>
      </c>
      <c r="BS329" s="467" t="n">
        <v>0</v>
      </c>
      <c r="BT329" s="467" t="n">
        <v>0</v>
      </c>
      <c r="BU329" s="467" t="n">
        <v>0</v>
      </c>
      <c r="BV329" s="467" t="n">
        <v>0</v>
      </c>
      <c r="BW329" s="467" t="n">
        <v>0</v>
      </c>
      <c r="BX329" s="467" t="n">
        <v>0</v>
      </c>
      <c r="BY329" s="467" t="n">
        <v>0</v>
      </c>
      <c r="BZ329" s="467" t="n">
        <v>0</v>
      </c>
      <c r="CA329" s="467" t="n">
        <v>0</v>
      </c>
      <c r="CB329" s="467" t="n">
        <v>0</v>
      </c>
      <c r="CC329" s="467" t="n">
        <v>0</v>
      </c>
      <c r="CD329" s="467" t="n">
        <v>0</v>
      </c>
      <c r="CE329" s="467" t="n">
        <v>0</v>
      </c>
      <c r="CF329" s="467" t="n">
        <v>0</v>
      </c>
      <c r="CG329" s="467" t="n">
        <v>0</v>
      </c>
      <c r="CH329" s="334"/>
      <c r="CI329" s="334"/>
      <c r="CJ329" s="334"/>
      <c r="CK329" s="334"/>
      <c r="CL329" s="334"/>
      <c r="CM329" s="334"/>
      <c r="CN329" s="334"/>
      <c r="CO329" s="334"/>
      <c r="CP329" s="334"/>
      <c r="CQ329" s="334"/>
      <c r="CR329" s="334"/>
      <c r="CS329" s="334"/>
      <c r="CT329" s="334"/>
      <c r="CU329" s="334"/>
      <c r="CV329" s="334"/>
      <c r="CW329" s="334"/>
      <c r="CX329" s="334"/>
      <c r="CY329" s="334"/>
      <c r="CZ329" s="334"/>
      <c r="DA329" s="334"/>
      <c r="DB329" s="334"/>
      <c r="DC329" s="334"/>
      <c r="DD329" s="334"/>
      <c r="DE329" s="334"/>
      <c r="DF329" s="334"/>
      <c r="DG329" s="334"/>
      <c r="DH329" s="334"/>
      <c r="DI329" s="334"/>
      <c r="DJ329" s="334"/>
      <c r="DK329" s="334"/>
      <c r="DL329" s="334"/>
      <c r="DM329" s="334"/>
      <c r="DN329" s="334"/>
      <c r="DO329" s="334"/>
      <c r="DP329" s="334"/>
      <c r="DQ329" s="334"/>
      <c r="DR329" s="334"/>
      <c r="DS329" s="334"/>
      <c r="DT329" s="334"/>
      <c r="DU329" s="334"/>
      <c r="DV329" s="334"/>
      <c r="DW329" s="334"/>
      <c r="DX329" s="334"/>
      <c r="DY329" s="334"/>
      <c r="DZ329" s="334"/>
      <c r="EA329" s="334"/>
      <c r="EB329" s="334"/>
      <c r="EC329" s="334"/>
      <c r="ED329" s="334"/>
      <c r="EE329" s="334"/>
      <c r="EF329" s="334"/>
      <c r="EG329" s="334"/>
      <c r="EH329" s="334"/>
      <c r="EI329" s="334"/>
      <c r="EJ329" s="334"/>
      <c r="EK329" s="334"/>
      <c r="EL329" s="334"/>
      <c r="EM329" s="334"/>
      <c r="EN329" s="334"/>
      <c r="EO329" s="334"/>
      <c r="EP329" s="334"/>
      <c r="EQ329" s="334"/>
      <c r="ER329" s="334"/>
      <c r="ES329" s="334"/>
      <c r="ET329" s="334"/>
      <c r="EU329" s="334"/>
      <c r="EV329" s="334"/>
      <c r="EW329" s="334"/>
      <c r="EX329" s="334"/>
      <c r="EY329" s="334"/>
      <c r="EZ329" s="334"/>
      <c r="FA329" s="334"/>
      <c r="FB329" s="334" t="n">
        <v>8.25</v>
      </c>
      <c r="FC329" s="334" t="n">
        <v>8.25</v>
      </c>
      <c r="FD329" s="334" t="n">
        <v>8.25</v>
      </c>
      <c r="FE329" s="334" t="n">
        <v>8.25</v>
      </c>
      <c r="FF329" s="334" t="n">
        <v>8.25</v>
      </c>
      <c r="FG329" s="334" t="n">
        <v>8.25</v>
      </c>
      <c r="FH329" s="334" t="n">
        <v>8.25</v>
      </c>
      <c r="FI329" s="334" t="n">
        <v>8.25</v>
      </c>
      <c r="FJ329" s="334" t="n">
        <v>8.25</v>
      </c>
      <c r="FK329" s="334" t="n">
        <v>8.25</v>
      </c>
      <c r="FL329" s="334" t="n">
        <v>8.25</v>
      </c>
      <c r="FM329" s="334" t="n">
        <v>8.25</v>
      </c>
      <c r="FN329" s="334"/>
      <c r="FO329" s="334"/>
      <c r="FP329" s="334"/>
      <c r="FQ329" s="334"/>
      <c r="FR329" s="334"/>
      <c r="FS329" s="334"/>
      <c r="FT329" s="334"/>
      <c r="FU329" s="334"/>
      <c r="FV329" s="334"/>
      <c r="FW329" s="334"/>
      <c r="FX329" s="334"/>
      <c r="FY329" s="334"/>
      <c r="FZ329" s="334" t="n">
        <v>8.25</v>
      </c>
      <c r="GA329" s="334" t="n">
        <v>0</v>
      </c>
      <c r="GB329" s="334" t="n">
        <v>0</v>
      </c>
      <c r="GC329" s="334" t="n">
        <v>10.54</v>
      </c>
      <c r="GD329" s="334" t="n">
        <v>10.54</v>
      </c>
      <c r="GE329" s="334" t="n">
        <v>10.54</v>
      </c>
      <c r="GF329" s="334" t="n">
        <v>10.54</v>
      </c>
      <c r="GG329" s="334" t="n">
        <v>10.54</v>
      </c>
      <c r="GH329" s="334" t="n">
        <v>10.54</v>
      </c>
      <c r="GI329" s="334" t="n">
        <v>10.54</v>
      </c>
      <c r="GJ329" s="334" t="n">
        <v>10.54</v>
      </c>
      <c r="GK329" s="334" t="n">
        <v>10.54</v>
      </c>
      <c r="GL329" s="334" t="n">
        <v>10.54</v>
      </c>
      <c r="GM329" s="334" t="n">
        <v>10.425</v>
      </c>
      <c r="GN329" s="334" t="n">
        <v>10.425</v>
      </c>
      <c r="GO329" s="334" t="n">
        <v>10.425</v>
      </c>
      <c r="GP329" s="334" t="n">
        <v>10.425</v>
      </c>
      <c r="GQ329" s="334" t="n">
        <v>10.425</v>
      </c>
      <c r="GR329" s="334" t="n">
        <v>10.425</v>
      </c>
      <c r="GS329" s="334" t="n">
        <v>10.425</v>
      </c>
      <c r="GT329" s="334" t="n">
        <v>10.425</v>
      </c>
      <c r="GU329" s="334" t="n">
        <v>10.425</v>
      </c>
      <c r="GV329" s="334" t="n">
        <v>10.425</v>
      </c>
      <c r="GW329" s="334" t="n">
        <v>10.425</v>
      </c>
      <c r="GX329" s="334"/>
      <c r="GY329" s="334"/>
      <c r="GZ329" s="334"/>
      <c r="HA329" s="334"/>
      <c r="HB329" s="334"/>
      <c r="HC329" s="334"/>
      <c r="HD329" s="334"/>
      <c r="HE329" s="334"/>
      <c r="HF329" s="334"/>
      <c r="HG329" s="334"/>
      <c r="HH329" s="334"/>
      <c r="HI329" s="334"/>
      <c r="HJ329" s="334"/>
      <c r="HK329" s="334"/>
      <c r="HL329" s="334"/>
      <c r="HM329" s="334"/>
      <c r="HN329" s="334"/>
      <c r="HO329" s="334"/>
      <c r="HP329" s="334"/>
      <c r="HQ329" s="334"/>
      <c r="HR329" s="334"/>
      <c r="HS329" s="334"/>
      <c r="HT329" s="334"/>
      <c r="HU329" s="334"/>
      <c r="HV329" s="334" t="n">
        <v>10.425</v>
      </c>
      <c r="HW329" s="334" t="n">
        <v>11.625</v>
      </c>
      <c r="HX329" s="334" t="n">
        <v>11.625</v>
      </c>
      <c r="HY329" s="334" t="n">
        <v>11.625</v>
      </c>
      <c r="HZ329" s="334" t="n">
        <v>11.625</v>
      </c>
      <c r="IA329" s="334" t="n">
        <v>11.625</v>
      </c>
      <c r="IB329" s="334" t="n">
        <v>11.625</v>
      </c>
      <c r="IC329" s="334" t="n">
        <v>11.625</v>
      </c>
      <c r="ID329" s="334" t="n">
        <v>11.625</v>
      </c>
      <c r="IE329" s="334" t="n">
        <v>11.625</v>
      </c>
      <c r="IF329" s="334" t="n">
        <v>11.625</v>
      </c>
      <c r="IG329" s="334" t="n">
        <v>11.625</v>
      </c>
      <c r="IH329" s="334" t="n">
        <v>11.625</v>
      </c>
      <c r="II329" s="334" t="n">
        <v>11.7</v>
      </c>
      <c r="IJ329" s="334" t="n">
        <v>11.7</v>
      </c>
      <c r="IK329" s="334" t="n">
        <v>11.7</v>
      </c>
      <c r="IL329" s="334" t="n">
        <v>11.7</v>
      </c>
      <c r="IM329" s="334" t="n">
        <v>11.7</v>
      </c>
      <c r="IN329" s="334" t="n">
        <v>11.7</v>
      </c>
      <c r="IO329" s="334" t="n">
        <v>11.7</v>
      </c>
      <c r="IP329" s="334" t="n">
        <v>11.7</v>
      </c>
      <c r="IQ329" s="334" t="n">
        <v>11.7</v>
      </c>
      <c r="IR329" s="334" t="n">
        <v>11.8</v>
      </c>
      <c r="IS329" s="334" t="n">
        <v>11.8</v>
      </c>
      <c r="IT329" s="334" t="n">
        <v>11.8</v>
      </c>
      <c r="IU329" s="334" t="n">
        <v>11.8</v>
      </c>
      <c r="IV329" s="334" t="n">
        <v>11.8</v>
      </c>
      <c r="IW329" s="334" t="n">
        <v>11.8</v>
      </c>
      <c r="IX329" s="334" t="n">
        <v>11.8</v>
      </c>
      <c r="IY329" s="334" t="n">
        <v>11.8</v>
      </c>
      <c r="IZ329" s="334" t="n">
        <v>11.8</v>
      </c>
      <c r="JA329" s="334" t="n">
        <v>11.8</v>
      </c>
      <c r="JB329" s="334" t="n">
        <v>11.8</v>
      </c>
      <c r="JC329" s="334" t="n">
        <v>11.8</v>
      </c>
      <c r="JD329" s="334" t="n">
        <v>12</v>
      </c>
      <c r="JE329" s="334" t="n">
        <v>12</v>
      </c>
      <c r="JF329" s="334" t="n">
        <v>12</v>
      </c>
      <c r="JG329" s="334" t="n">
        <v>12</v>
      </c>
      <c r="JH329" s="334" t="n">
        <v>12</v>
      </c>
      <c r="JI329" s="334" t="n">
        <v>12</v>
      </c>
      <c r="JJ329" s="334" t="n">
        <v>12</v>
      </c>
      <c r="JK329" s="334" t="n">
        <v>12</v>
      </c>
      <c r="JL329" s="334" t="n">
        <v>12</v>
      </c>
      <c r="JM329" s="334" t="n">
        <v>12</v>
      </c>
      <c r="JN329" s="334" t="n">
        <v>12</v>
      </c>
      <c r="JO329" s="334" t="n">
        <v>12</v>
      </c>
      <c r="JP329" s="334" t="n">
        <v>12</v>
      </c>
      <c r="JQ329" s="334" t="n">
        <v>12</v>
      </c>
      <c r="JR329" s="334" t="n">
        <v>12</v>
      </c>
      <c r="JS329" s="334" t="n">
        <v>12</v>
      </c>
      <c r="JT329" s="334" t="n">
        <v>12</v>
      </c>
      <c r="JU329" s="334" t="n">
        <v>12</v>
      </c>
      <c r="JV329" s="334" t="n">
        <v>12</v>
      </c>
      <c r="JW329" s="334" t="n">
        <v>12</v>
      </c>
      <c r="JX329" s="334" t="n">
        <v>12</v>
      </c>
      <c r="JY329" s="334" t="n">
        <v>12</v>
      </c>
      <c r="JZ329" s="334" t="n">
        <v>12</v>
      </c>
      <c r="KA329" s="334" t="n">
        <v>12</v>
      </c>
      <c r="KB329" s="334" t="n">
        <v>11.15</v>
      </c>
      <c r="KC329" s="334" t="n">
        <v>11.15</v>
      </c>
      <c r="KD329" s="334" t="n">
        <v>11.15</v>
      </c>
      <c r="KE329" s="334" t="n">
        <v>11.15</v>
      </c>
      <c r="KF329" s="334" t="n">
        <v>11.15</v>
      </c>
      <c r="KG329" s="334" t="n">
        <v>11.15</v>
      </c>
      <c r="KH329" s="334" t="n">
        <v>11.15</v>
      </c>
      <c r="KI329" s="334" t="n">
        <v>11.15</v>
      </c>
      <c r="KJ329" s="334" t="n">
        <v>11.15</v>
      </c>
      <c r="KK329" s="334" t="n">
        <v>11.15</v>
      </c>
      <c r="KL329" s="334" t="n">
        <v>11.15</v>
      </c>
      <c r="KM329" s="334" t="n">
        <v>11.15</v>
      </c>
      <c r="KN329" s="334" t="n">
        <v>10.95</v>
      </c>
      <c r="KO329" s="334" t="n">
        <v>10.95</v>
      </c>
      <c r="KP329" s="334" t="n">
        <v>10.8</v>
      </c>
      <c r="KQ329" s="334" t="n">
        <v>10.8</v>
      </c>
      <c r="KR329" s="334" t="n">
        <v>10.8</v>
      </c>
      <c r="KS329" s="334" t="n">
        <v>10.65</v>
      </c>
      <c r="KT329" s="334" t="n">
        <v>10.65</v>
      </c>
      <c r="KU329" s="334" t="n">
        <v>10.65</v>
      </c>
      <c r="KV329" s="334" t="n">
        <v>10.65</v>
      </c>
      <c r="KW329" s="334" t="n">
        <v>10.65</v>
      </c>
      <c r="KX329" s="334" t="n">
        <v>10.65</v>
      </c>
      <c r="KY329" s="334" t="n">
        <v>10.65</v>
      </c>
      <c r="KZ329" s="334" t="n">
        <v>10.65</v>
      </c>
      <c r="LA329" s="334" t="n">
        <v>10.65</v>
      </c>
      <c r="LB329" s="334" t="n">
        <v>10.65</v>
      </c>
      <c r="LC329" s="334" t="n">
        <v>10.65</v>
      </c>
      <c r="LD329" s="334" t="n">
        <v>10.65</v>
      </c>
      <c r="LE329" s="334" t="n">
        <v>10.65</v>
      </c>
      <c r="LF329" s="334" t="n">
        <v>10.65</v>
      </c>
      <c r="LG329" s="334" t="n">
        <v>10.65</v>
      </c>
      <c r="LH329" s="334" t="n">
        <v>10.65</v>
      </c>
      <c r="LI329" s="334" t="n">
        <v>10.65</v>
      </c>
      <c r="LJ329" s="334" t="n">
        <v>10.65</v>
      </c>
      <c r="LK329" s="334" t="n">
        <v>10.65</v>
      </c>
      <c r="LL329" s="334" t="n">
        <v>10.65</v>
      </c>
      <c r="LM329" s="334" t="n">
        <v>10.65</v>
      </c>
      <c r="LN329" s="334" t="n">
        <v>10.65</v>
      </c>
      <c r="LO329" s="334" t="n">
        <v>10.65</v>
      </c>
      <c r="LP329" s="334" t="n">
        <v>0</v>
      </c>
      <c r="LQ329" s="334" t="n">
        <v>0</v>
      </c>
      <c r="LR329" s="334" t="n">
        <v>0</v>
      </c>
      <c r="LS329" s="334" t="n">
        <v>0</v>
      </c>
      <c r="LT329" s="334" t="n">
        <v>10.85</v>
      </c>
      <c r="LU329" s="334" t="s">
        <v>913</v>
      </c>
      <c r="LV329" s="334" t="s">
        <v>914</v>
      </c>
      <c r="LW329" s="334" t="s">
        <v>915</v>
      </c>
      <c r="LX329" s="334" t="s">
        <v>916</v>
      </c>
      <c r="LY329" s="334" t="s">
        <v>917</v>
      </c>
      <c r="LZ329" s="334" t="n">
        <v>0</v>
      </c>
      <c r="MA329" s="334" t="n">
        <v>0</v>
      </c>
      <c r="MB329" s="334" t="n">
        <v>0</v>
      </c>
      <c r="MC329" s="334" t="n">
        <v>0</v>
      </c>
      <c r="MD329" s="334" t="n">
        <v>0</v>
      </c>
      <c r="ME329" s="334"/>
      <c r="MF329" s="334"/>
      <c r="MG329" s="334"/>
      <c r="MH329" s="334"/>
      <c r="MI329" s="334"/>
      <c r="MJ329" s="334"/>
      <c r="MK329" s="334"/>
      <c r="ML329" s="334"/>
      <c r="MM329" s="334"/>
      <c r="MN329" s="334"/>
      <c r="MO329" s="334"/>
      <c r="MP329" s="334"/>
      <c r="MQ329" s="334"/>
      <c r="MR329" s="334"/>
      <c r="MS329" s="334"/>
      <c r="MT329" s="334"/>
      <c r="MU329" s="334"/>
      <c r="MV329" s="334"/>
      <c r="MW329" s="334"/>
    </row>
    <row r="330" customFormat="false" ht="15" hidden="false" customHeight="false" outlineLevel="0" collapsed="false">
      <c r="A330" s="470" t="s">
        <v>749</v>
      </c>
      <c r="B330" s="467" t="n">
        <v>0</v>
      </c>
      <c r="C330" s="467" t="n">
        <v>0</v>
      </c>
      <c r="D330" s="467" t="n">
        <v>0</v>
      </c>
      <c r="E330" s="467" t="n">
        <v>0</v>
      </c>
      <c r="F330" s="467" t="n">
        <v>0</v>
      </c>
      <c r="G330" s="467" t="n">
        <v>0</v>
      </c>
      <c r="H330" s="467" t="n">
        <v>0</v>
      </c>
      <c r="I330" s="467" t="n">
        <v>0</v>
      </c>
      <c r="J330" s="467" t="n">
        <v>0</v>
      </c>
      <c r="K330" s="467" t="n">
        <v>0</v>
      </c>
      <c r="L330" s="467" t="n">
        <v>0</v>
      </c>
      <c r="M330" s="467" t="n">
        <v>0</v>
      </c>
      <c r="N330" s="467" t="n">
        <v>0</v>
      </c>
      <c r="O330" s="467" t="n">
        <v>0</v>
      </c>
      <c r="P330" s="467" t="n">
        <v>0</v>
      </c>
      <c r="Q330" s="467" t="n">
        <v>0</v>
      </c>
      <c r="R330" s="467" t="n">
        <v>0</v>
      </c>
      <c r="S330" s="467" t="n">
        <v>0</v>
      </c>
      <c r="T330" s="467" t="n">
        <v>0</v>
      </c>
      <c r="U330" s="467" t="n">
        <v>0</v>
      </c>
      <c r="V330" s="467" t="n">
        <v>0</v>
      </c>
      <c r="W330" s="467" t="n">
        <v>0</v>
      </c>
      <c r="X330" s="467" t="n">
        <v>0</v>
      </c>
      <c r="Y330" s="467" t="n">
        <v>0</v>
      </c>
      <c r="Z330" s="467" t="n">
        <v>0</v>
      </c>
      <c r="AA330" s="467" t="n">
        <v>0</v>
      </c>
      <c r="AB330" s="467" t="n">
        <v>0</v>
      </c>
      <c r="AC330" s="467" t="n">
        <v>0</v>
      </c>
      <c r="AD330" s="467" t="n">
        <v>0</v>
      </c>
      <c r="AE330" s="467" t="n">
        <v>0</v>
      </c>
      <c r="AF330" s="467" t="n">
        <v>0</v>
      </c>
      <c r="AG330" s="467" t="n">
        <v>0</v>
      </c>
      <c r="AH330" s="467" t="n">
        <v>0</v>
      </c>
      <c r="AI330" s="467" t="n">
        <v>0</v>
      </c>
      <c r="AJ330" s="467" t="n">
        <v>0</v>
      </c>
      <c r="AK330" s="467" t="n">
        <v>0</v>
      </c>
      <c r="AL330" s="467" t="n">
        <v>0</v>
      </c>
      <c r="AM330" s="467" t="n">
        <v>0</v>
      </c>
      <c r="AN330" s="467" t="n">
        <v>0</v>
      </c>
      <c r="AO330" s="467" t="n">
        <v>0</v>
      </c>
      <c r="AP330" s="467" t="n">
        <v>0</v>
      </c>
      <c r="AQ330" s="467" t="n">
        <v>0</v>
      </c>
      <c r="AR330" s="467" t="n">
        <v>0</v>
      </c>
      <c r="AS330" s="467" t="n">
        <v>0</v>
      </c>
      <c r="AT330" s="467" t="n">
        <v>0</v>
      </c>
      <c r="AU330" s="467" t="n">
        <v>0</v>
      </c>
      <c r="AV330" s="467" t="n">
        <v>0</v>
      </c>
      <c r="AW330" s="467" t="n">
        <v>0</v>
      </c>
      <c r="AX330" s="467" t="n">
        <v>0</v>
      </c>
      <c r="AY330" s="467" t="n">
        <v>0</v>
      </c>
      <c r="AZ330" s="467" t="n">
        <v>0</v>
      </c>
      <c r="BA330" s="467" t="n">
        <v>0</v>
      </c>
      <c r="BB330" s="467" t="n">
        <v>0</v>
      </c>
      <c r="BC330" s="467" t="n">
        <v>0</v>
      </c>
      <c r="BD330" s="467" t="n">
        <v>0</v>
      </c>
      <c r="BE330" s="467" t="n">
        <v>0</v>
      </c>
      <c r="BF330" s="467" t="n">
        <v>0</v>
      </c>
      <c r="BG330" s="467" t="n">
        <v>0</v>
      </c>
      <c r="BH330" s="467" t="n">
        <v>0</v>
      </c>
      <c r="BI330" s="467" t="n">
        <v>0</v>
      </c>
      <c r="BJ330" s="467" t="n">
        <v>0</v>
      </c>
      <c r="BK330" s="467" t="n">
        <v>0</v>
      </c>
      <c r="BL330" s="467" t="n">
        <v>0</v>
      </c>
      <c r="BM330" s="467" t="n">
        <v>0</v>
      </c>
      <c r="BN330" s="467" t="n">
        <v>0</v>
      </c>
      <c r="BO330" s="467" t="n">
        <v>0</v>
      </c>
      <c r="BP330" s="467" t="n">
        <v>0</v>
      </c>
      <c r="BQ330" s="467" t="n">
        <v>0</v>
      </c>
      <c r="BR330" s="467" t="n">
        <v>0</v>
      </c>
      <c r="BS330" s="467" t="n">
        <v>0</v>
      </c>
      <c r="BT330" s="467" t="n">
        <v>0</v>
      </c>
      <c r="BU330" s="467" t="n">
        <v>0</v>
      </c>
      <c r="BV330" s="467" t="n">
        <v>0</v>
      </c>
      <c r="BW330" s="467" t="n">
        <v>0</v>
      </c>
      <c r="BX330" s="467" t="n">
        <v>0</v>
      </c>
      <c r="BY330" s="467" t="n">
        <v>0</v>
      </c>
      <c r="BZ330" s="467" t="n">
        <v>0</v>
      </c>
      <c r="CA330" s="467" t="n">
        <v>0</v>
      </c>
      <c r="CB330" s="467" t="n">
        <v>0</v>
      </c>
      <c r="CC330" s="467" t="n">
        <v>0</v>
      </c>
      <c r="CD330" s="467" t="n">
        <v>0</v>
      </c>
      <c r="CE330" s="467" t="n">
        <v>0</v>
      </c>
      <c r="CF330" s="467" t="n">
        <v>0</v>
      </c>
      <c r="CG330" s="467" t="n">
        <v>0</v>
      </c>
      <c r="CH330" s="334"/>
      <c r="CI330" s="334"/>
      <c r="CJ330" s="334"/>
      <c r="CK330" s="334"/>
      <c r="CL330" s="334"/>
      <c r="CM330" s="334"/>
      <c r="CN330" s="334"/>
      <c r="CO330" s="334"/>
      <c r="CP330" s="334"/>
      <c r="CQ330" s="334"/>
      <c r="CR330" s="334"/>
      <c r="CS330" s="334"/>
      <c r="CT330" s="334"/>
      <c r="CU330" s="334"/>
      <c r="CV330" s="334"/>
      <c r="CW330" s="334"/>
      <c r="CX330" s="334"/>
      <c r="CY330" s="334"/>
      <c r="CZ330" s="334"/>
      <c r="DA330" s="334"/>
      <c r="DB330" s="334"/>
      <c r="DC330" s="334"/>
      <c r="DD330" s="334"/>
      <c r="DE330" s="334"/>
      <c r="DF330" s="334"/>
      <c r="DG330" s="334"/>
      <c r="DH330" s="334"/>
      <c r="DI330" s="334"/>
      <c r="DJ330" s="334"/>
      <c r="DK330" s="334"/>
      <c r="DL330" s="334"/>
      <c r="DM330" s="334"/>
      <c r="DN330" s="334"/>
      <c r="DO330" s="334"/>
      <c r="DP330" s="334"/>
      <c r="DQ330" s="334"/>
      <c r="DR330" s="334"/>
      <c r="DS330" s="334"/>
      <c r="DT330" s="334"/>
      <c r="DU330" s="334"/>
      <c r="DV330" s="334"/>
      <c r="DW330" s="334"/>
      <c r="DX330" s="334"/>
      <c r="DY330" s="334"/>
      <c r="DZ330" s="334"/>
      <c r="EA330" s="334"/>
      <c r="EB330" s="334"/>
      <c r="EC330" s="334"/>
      <c r="ED330" s="334"/>
      <c r="EE330" s="334"/>
      <c r="EF330" s="334"/>
      <c r="EG330" s="334"/>
      <c r="EH330" s="334"/>
      <c r="EI330" s="334"/>
      <c r="EJ330" s="334"/>
      <c r="EK330" s="334"/>
      <c r="EL330" s="334"/>
      <c r="EM330" s="334"/>
      <c r="EN330" s="334"/>
      <c r="EO330" s="334"/>
      <c r="EP330" s="334"/>
      <c r="EQ330" s="334"/>
      <c r="ER330" s="334"/>
      <c r="ES330" s="334"/>
      <c r="ET330" s="334"/>
      <c r="EU330" s="334"/>
      <c r="EV330" s="334"/>
      <c r="EW330" s="334"/>
      <c r="EX330" s="334"/>
      <c r="EY330" s="334"/>
      <c r="EZ330" s="334"/>
      <c r="FA330" s="334"/>
      <c r="FB330" s="334"/>
      <c r="FC330" s="334"/>
      <c r="FD330" s="334"/>
      <c r="FE330" s="334"/>
      <c r="FF330" s="334"/>
      <c r="FG330" s="334"/>
      <c r="FH330" s="334"/>
      <c r="FI330" s="334"/>
      <c r="FJ330" s="334"/>
      <c r="FK330" s="334"/>
      <c r="FL330" s="334"/>
      <c r="FM330" s="334"/>
      <c r="FN330" s="334"/>
      <c r="FO330" s="334"/>
      <c r="FP330" s="334"/>
      <c r="FQ330" s="334"/>
      <c r="FR330" s="334"/>
      <c r="FS330" s="334"/>
      <c r="FT330" s="334"/>
      <c r="FU330" s="334"/>
      <c r="FV330" s="334"/>
      <c r="FW330" s="334"/>
      <c r="FX330" s="334"/>
      <c r="FY330" s="334"/>
      <c r="FZ330" s="334" t="n">
        <v>11.121</v>
      </c>
      <c r="GA330" s="334" t="n">
        <v>11.121</v>
      </c>
      <c r="GB330" s="334" t="n">
        <v>11.121</v>
      </c>
      <c r="GC330" s="334" t="n">
        <v>11.121</v>
      </c>
      <c r="GD330" s="334" t="n">
        <v>11.121</v>
      </c>
      <c r="GE330" s="334" t="n">
        <v>11.121</v>
      </c>
      <c r="GF330" s="334" t="n">
        <v>11.121</v>
      </c>
      <c r="GG330" s="334" t="n">
        <v>11.121</v>
      </c>
      <c r="GH330" s="334" t="n">
        <v>11.121</v>
      </c>
      <c r="GI330" s="334" t="n">
        <v>11.121</v>
      </c>
      <c r="GJ330" s="334" t="n">
        <v>11.121</v>
      </c>
      <c r="GK330" s="334" t="n">
        <v>11.121</v>
      </c>
      <c r="GL330" s="334" t="n">
        <v>11.121</v>
      </c>
      <c r="GM330" s="334" t="n">
        <v>11.121</v>
      </c>
      <c r="GN330" s="334" t="n">
        <v>11.121</v>
      </c>
      <c r="GO330" s="334" t="n">
        <v>11.121</v>
      </c>
      <c r="GP330" s="334" t="n">
        <v>11.121</v>
      </c>
      <c r="GQ330" s="334" t="n">
        <v>11.121</v>
      </c>
      <c r="GR330" s="334" t="n">
        <v>11.121</v>
      </c>
      <c r="GS330" s="334" t="n">
        <v>11.121</v>
      </c>
      <c r="GT330" s="334" t="n">
        <v>11.121</v>
      </c>
      <c r="GU330" s="334" t="n">
        <v>11.121</v>
      </c>
      <c r="GV330" s="334" t="n">
        <v>11.121</v>
      </c>
      <c r="GW330" s="334" t="n">
        <v>11.121</v>
      </c>
      <c r="GX330" s="334"/>
      <c r="GY330" s="334"/>
      <c r="GZ330" s="334"/>
      <c r="HA330" s="334"/>
      <c r="HB330" s="334"/>
      <c r="HC330" s="334"/>
      <c r="HD330" s="334"/>
      <c r="HE330" s="334"/>
      <c r="HF330" s="334"/>
      <c r="HG330" s="334"/>
      <c r="HH330" s="334"/>
      <c r="HI330" s="334"/>
      <c r="HJ330" s="334"/>
      <c r="HK330" s="334"/>
      <c r="HL330" s="334"/>
      <c r="HM330" s="334"/>
      <c r="HN330" s="334"/>
      <c r="HO330" s="334"/>
      <c r="HP330" s="334"/>
      <c r="HQ330" s="334"/>
      <c r="HR330" s="334"/>
      <c r="HS330" s="334"/>
      <c r="HT330" s="334"/>
      <c r="HU330" s="334"/>
      <c r="HV330" s="334" t="n">
        <v>11.121</v>
      </c>
      <c r="HW330" s="334" t="n">
        <v>11.121</v>
      </c>
      <c r="HX330" s="334" t="n">
        <v>11.121</v>
      </c>
      <c r="HY330" s="334" t="n">
        <v>11.121</v>
      </c>
      <c r="HZ330" s="334" t="n">
        <v>12.75</v>
      </c>
      <c r="IA330" s="334" t="n">
        <v>12.75</v>
      </c>
      <c r="IB330" s="334" t="n">
        <v>12.75</v>
      </c>
      <c r="IC330" s="334" t="n">
        <v>12</v>
      </c>
      <c r="ID330" s="334" t="n">
        <v>12</v>
      </c>
      <c r="IE330" s="334" t="n">
        <v>12</v>
      </c>
      <c r="IF330" s="334" t="n">
        <v>12</v>
      </c>
      <c r="IG330" s="334" t="n">
        <v>12</v>
      </c>
      <c r="IH330" s="334" t="n">
        <v>12</v>
      </c>
      <c r="II330" s="334" t="n">
        <v>12</v>
      </c>
      <c r="IJ330" s="334" t="n">
        <v>12</v>
      </c>
      <c r="IK330" s="334" t="n">
        <v>12</v>
      </c>
      <c r="IL330" s="334" t="n">
        <v>12</v>
      </c>
      <c r="IM330" s="334" t="n">
        <v>12</v>
      </c>
      <c r="IN330" s="334" t="n">
        <v>12</v>
      </c>
      <c r="IO330" s="334" t="n">
        <v>11.95</v>
      </c>
      <c r="IP330" s="334" t="n">
        <v>11.95</v>
      </c>
      <c r="IQ330" s="334" t="n">
        <v>11.95</v>
      </c>
      <c r="IR330" s="334" t="n">
        <v>11.95</v>
      </c>
      <c r="IS330" s="334" t="n">
        <v>11.95</v>
      </c>
      <c r="IT330" s="334" t="n">
        <v>11.95</v>
      </c>
      <c r="IU330" s="334" t="n">
        <v>12</v>
      </c>
      <c r="IV330" s="334" t="n">
        <v>12</v>
      </c>
      <c r="IW330" s="334" t="n">
        <v>12</v>
      </c>
      <c r="IX330" s="334" t="n">
        <v>12</v>
      </c>
      <c r="IY330" s="334" t="n">
        <v>12</v>
      </c>
      <c r="IZ330" s="334" t="n">
        <v>12</v>
      </c>
      <c r="JA330" s="334" t="n">
        <v>12.25</v>
      </c>
      <c r="JB330" s="334" t="n">
        <v>12.25</v>
      </c>
      <c r="JC330" s="334" t="n">
        <v>12.25</v>
      </c>
      <c r="JD330" s="334" t="n">
        <v>12.25</v>
      </c>
      <c r="JE330" s="334" t="n">
        <v>12.25</v>
      </c>
      <c r="JF330" s="334" t="n">
        <v>12.25</v>
      </c>
      <c r="JG330" s="334" t="n">
        <v>12.375</v>
      </c>
      <c r="JH330" s="334" t="n">
        <v>12.375</v>
      </c>
      <c r="JI330" s="334" t="n">
        <v>12.375</v>
      </c>
      <c r="JJ330" s="334" t="n">
        <v>12.375</v>
      </c>
      <c r="JK330" s="334" t="n">
        <v>12.375</v>
      </c>
      <c r="JL330" s="334" t="n">
        <v>12.375</v>
      </c>
      <c r="JM330" s="334" t="n">
        <v>12.2</v>
      </c>
      <c r="JN330" s="334" t="n">
        <v>12.2</v>
      </c>
      <c r="JO330" s="334" t="n">
        <v>12.2</v>
      </c>
      <c r="JP330" s="334" t="n">
        <v>12.2</v>
      </c>
      <c r="JQ330" s="334" t="n">
        <v>12.2</v>
      </c>
      <c r="JR330" s="334" t="n">
        <v>12.2</v>
      </c>
      <c r="JS330" s="334" t="n">
        <v>11.8</v>
      </c>
      <c r="JT330" s="334" t="n">
        <v>11.8</v>
      </c>
      <c r="JU330" s="334" t="n">
        <v>11.8</v>
      </c>
      <c r="JV330" s="334" t="n">
        <v>11.8</v>
      </c>
      <c r="JW330" s="334" t="n">
        <v>11.8</v>
      </c>
      <c r="JX330" s="334" t="n">
        <v>11.8</v>
      </c>
      <c r="JY330" s="334" t="n">
        <v>11.8</v>
      </c>
      <c r="JZ330" s="334" t="n">
        <v>11.8</v>
      </c>
      <c r="KA330" s="334" t="n">
        <v>11.8</v>
      </c>
      <c r="KB330" s="334" t="n">
        <v>11.8</v>
      </c>
      <c r="KC330" s="334" t="n">
        <v>11.8</v>
      </c>
      <c r="KD330" s="334" t="n">
        <v>11.8</v>
      </c>
      <c r="KE330" s="334" t="n">
        <v>11.8</v>
      </c>
      <c r="KF330" s="334" t="n">
        <v>11.8</v>
      </c>
      <c r="KG330" s="334" t="n">
        <v>11.8</v>
      </c>
      <c r="KH330" s="334" t="n">
        <v>11.3</v>
      </c>
      <c r="KI330" s="334" t="n">
        <v>11.3</v>
      </c>
      <c r="KJ330" s="334" t="n">
        <v>11.25</v>
      </c>
      <c r="KK330" s="334" t="n">
        <v>11.25</v>
      </c>
      <c r="KL330" s="334" t="n">
        <v>11.2</v>
      </c>
      <c r="KM330" s="334" t="n">
        <v>11.2</v>
      </c>
      <c r="KN330" s="334" t="n">
        <v>11.2</v>
      </c>
      <c r="KO330" s="334" t="n">
        <v>11.2</v>
      </c>
      <c r="KP330" s="334" t="n">
        <v>11.2</v>
      </c>
      <c r="KQ330" s="334" t="n">
        <v>11.2</v>
      </c>
      <c r="KR330" s="334" t="n">
        <v>11.2</v>
      </c>
      <c r="KS330" s="334" t="n">
        <v>11.2</v>
      </c>
      <c r="KT330" s="334" t="n">
        <v>11.2</v>
      </c>
      <c r="KU330" s="334" t="n">
        <v>11.2</v>
      </c>
      <c r="KV330" s="334" t="n">
        <v>11.2</v>
      </c>
      <c r="KW330" s="334" t="n">
        <v>11.145</v>
      </c>
      <c r="KX330" s="334" t="n">
        <v>11.145</v>
      </c>
      <c r="KY330" s="334" t="n">
        <v>10.975</v>
      </c>
      <c r="KZ330" s="334" t="n">
        <v>10.975</v>
      </c>
      <c r="LA330" s="334" t="n">
        <v>10.975</v>
      </c>
      <c r="LB330" s="334" t="n">
        <v>10.975</v>
      </c>
      <c r="LC330" s="334" t="n">
        <v>11</v>
      </c>
      <c r="LD330" s="334" t="n">
        <v>11</v>
      </c>
      <c r="LE330" s="334" t="n">
        <v>11</v>
      </c>
      <c r="LF330" s="334" t="n">
        <v>11</v>
      </c>
      <c r="LG330" s="334" t="n">
        <v>11</v>
      </c>
      <c r="LH330" s="334" t="n">
        <v>11</v>
      </c>
      <c r="LI330" s="334" t="n">
        <v>11</v>
      </c>
      <c r="LJ330" s="334" t="n">
        <v>11</v>
      </c>
      <c r="LK330" s="334" t="n">
        <v>11</v>
      </c>
      <c r="LL330" s="334" t="n">
        <v>11</v>
      </c>
      <c r="LM330" s="334" t="n">
        <v>11</v>
      </c>
      <c r="LN330" s="334" t="n">
        <v>11</v>
      </c>
      <c r="LO330" s="334" t="n">
        <v>11</v>
      </c>
      <c r="LP330" s="334" t="n">
        <v>0</v>
      </c>
      <c r="LQ330" s="334" t="n">
        <v>0</v>
      </c>
      <c r="LR330" s="334" t="n">
        <v>0</v>
      </c>
      <c r="LS330" s="334" t="n">
        <v>0</v>
      </c>
      <c r="LT330" s="334" t="n">
        <v>0</v>
      </c>
      <c r="LU330" s="469" t="s">
        <v>913</v>
      </c>
      <c r="LV330" s="334" t="s">
        <v>914</v>
      </c>
      <c r="LW330" s="334" t="s">
        <v>915</v>
      </c>
      <c r="LX330" s="334" t="s">
        <v>916</v>
      </c>
      <c r="LY330" s="334" t="s">
        <v>917</v>
      </c>
      <c r="LZ330" s="334" t="n">
        <v>0</v>
      </c>
      <c r="MA330" s="334" t="n">
        <v>0</v>
      </c>
      <c r="MB330" s="334" t="n">
        <v>0</v>
      </c>
      <c r="MC330" s="334" t="n">
        <v>0</v>
      </c>
      <c r="MD330" s="334" t="n">
        <v>0</v>
      </c>
      <c r="ME330" s="334"/>
      <c r="MF330" s="334"/>
      <c r="MG330" s="334"/>
      <c r="MH330" s="334"/>
      <c r="MI330" s="334"/>
      <c r="MJ330" s="334"/>
      <c r="MK330" s="334"/>
      <c r="ML330" s="334"/>
      <c r="MM330" s="334"/>
      <c r="MN330" s="334"/>
      <c r="MO330" s="334"/>
      <c r="MP330" s="334"/>
      <c r="MQ330" s="334"/>
      <c r="MR330" s="334"/>
      <c r="MS330" s="334"/>
      <c r="MT330" s="334"/>
      <c r="MU330" s="334"/>
      <c r="MV330" s="334"/>
      <c r="MW330" s="334"/>
    </row>
    <row r="331" customFormat="false" ht="15" hidden="false" customHeight="false" outlineLevel="0" collapsed="false">
      <c r="A331" s="470" t="s">
        <v>750</v>
      </c>
      <c r="B331" s="467" t="n">
        <v>0</v>
      </c>
      <c r="C331" s="467" t="n">
        <v>0</v>
      </c>
      <c r="D331" s="467" t="n">
        <v>0</v>
      </c>
      <c r="E331" s="467" t="n">
        <v>0</v>
      </c>
      <c r="F331" s="467" t="n">
        <v>0</v>
      </c>
      <c r="G331" s="467" t="n">
        <v>0</v>
      </c>
      <c r="H331" s="467" t="n">
        <v>0</v>
      </c>
      <c r="I331" s="467" t="n">
        <v>0</v>
      </c>
      <c r="J331" s="467" t="n">
        <v>0</v>
      </c>
      <c r="K331" s="467" t="n">
        <v>0</v>
      </c>
      <c r="L331" s="467" t="n">
        <v>0</v>
      </c>
      <c r="M331" s="467" t="n">
        <v>0</v>
      </c>
      <c r="N331" s="467" t="n">
        <v>0</v>
      </c>
      <c r="O331" s="467" t="n">
        <v>0</v>
      </c>
      <c r="P331" s="467" t="n">
        <v>0</v>
      </c>
      <c r="Q331" s="467" t="n">
        <v>0</v>
      </c>
      <c r="R331" s="467" t="n">
        <v>0</v>
      </c>
      <c r="S331" s="467" t="n">
        <v>0</v>
      </c>
      <c r="T331" s="467" t="n">
        <v>0</v>
      </c>
      <c r="U331" s="467" t="n">
        <v>0</v>
      </c>
      <c r="V331" s="467" t="n">
        <v>0</v>
      </c>
      <c r="W331" s="467" t="n">
        <v>0</v>
      </c>
      <c r="X331" s="467" t="n">
        <v>0</v>
      </c>
      <c r="Y331" s="467" t="n">
        <v>0</v>
      </c>
      <c r="Z331" s="467" t="n">
        <v>0</v>
      </c>
      <c r="AA331" s="467" t="n">
        <v>0</v>
      </c>
      <c r="AB331" s="467" t="n">
        <v>0</v>
      </c>
      <c r="AC331" s="467" t="n">
        <v>0</v>
      </c>
      <c r="AD331" s="467" t="n">
        <v>0</v>
      </c>
      <c r="AE331" s="467" t="n">
        <v>0</v>
      </c>
      <c r="AF331" s="467" t="n">
        <v>0</v>
      </c>
      <c r="AG331" s="467" t="n">
        <v>0</v>
      </c>
      <c r="AH331" s="467" t="n">
        <v>0</v>
      </c>
      <c r="AI331" s="467" t="n">
        <v>0</v>
      </c>
      <c r="AJ331" s="467" t="n">
        <v>0</v>
      </c>
      <c r="AK331" s="467" t="n">
        <v>0</v>
      </c>
      <c r="AL331" s="467" t="n">
        <v>0</v>
      </c>
      <c r="AM331" s="467" t="n">
        <v>0</v>
      </c>
      <c r="AN331" s="467" t="n">
        <v>0</v>
      </c>
      <c r="AO331" s="467" t="n">
        <v>0</v>
      </c>
      <c r="AP331" s="467" t="n">
        <v>0</v>
      </c>
      <c r="AQ331" s="467" t="n">
        <v>0</v>
      </c>
      <c r="AR331" s="467" t="n">
        <v>0</v>
      </c>
      <c r="AS331" s="467" t="n">
        <v>0</v>
      </c>
      <c r="AT331" s="467" t="n">
        <v>0</v>
      </c>
      <c r="AU331" s="467" t="n">
        <v>0</v>
      </c>
      <c r="AV331" s="467" t="n">
        <v>0</v>
      </c>
      <c r="AW331" s="467" t="n">
        <v>0</v>
      </c>
      <c r="AX331" s="467" t="n">
        <v>0</v>
      </c>
      <c r="AY331" s="467" t="n">
        <v>0</v>
      </c>
      <c r="AZ331" s="467" t="n">
        <v>0</v>
      </c>
      <c r="BA331" s="467" t="n">
        <v>0</v>
      </c>
      <c r="BB331" s="467" t="n">
        <v>0</v>
      </c>
      <c r="BC331" s="467" t="n">
        <v>0</v>
      </c>
      <c r="BD331" s="467" t="n">
        <v>0</v>
      </c>
      <c r="BE331" s="467" t="n">
        <v>0</v>
      </c>
      <c r="BF331" s="467" t="n">
        <v>0</v>
      </c>
      <c r="BG331" s="467" t="n">
        <v>0</v>
      </c>
      <c r="BH331" s="467" t="n">
        <v>0</v>
      </c>
      <c r="BI331" s="467" t="n">
        <v>0</v>
      </c>
      <c r="BJ331" s="467" t="n">
        <v>0</v>
      </c>
      <c r="BK331" s="467" t="n">
        <v>0</v>
      </c>
      <c r="BL331" s="467" t="n">
        <v>0</v>
      </c>
      <c r="BM331" s="467" t="n">
        <v>0</v>
      </c>
      <c r="BN331" s="467" t="n">
        <v>0</v>
      </c>
      <c r="BO331" s="467" t="n">
        <v>0</v>
      </c>
      <c r="BP331" s="467" t="n">
        <v>0</v>
      </c>
      <c r="BQ331" s="467" t="n">
        <v>0</v>
      </c>
      <c r="BR331" s="467" t="n">
        <v>0</v>
      </c>
      <c r="BS331" s="467" t="n">
        <v>0</v>
      </c>
      <c r="BT331" s="467" t="n">
        <v>0</v>
      </c>
      <c r="BU331" s="467" t="n">
        <v>0</v>
      </c>
      <c r="BV331" s="467" t="n">
        <v>0</v>
      </c>
      <c r="BW331" s="467" t="n">
        <v>0</v>
      </c>
      <c r="BX331" s="467" t="n">
        <v>0</v>
      </c>
      <c r="BY331" s="467" t="n">
        <v>0</v>
      </c>
      <c r="BZ331" s="467" t="n">
        <v>0</v>
      </c>
      <c r="CA331" s="467" t="n">
        <v>0</v>
      </c>
      <c r="CB331" s="467" t="n">
        <v>0</v>
      </c>
      <c r="CC331" s="467" t="n">
        <v>0</v>
      </c>
      <c r="CD331" s="467" t="n">
        <v>0</v>
      </c>
      <c r="CE331" s="467" t="n">
        <v>0</v>
      </c>
      <c r="CF331" s="467" t="n">
        <v>0</v>
      </c>
      <c r="CG331" s="467" t="n">
        <v>0</v>
      </c>
      <c r="CH331" s="334"/>
      <c r="CI331" s="334"/>
      <c r="CJ331" s="334"/>
      <c r="CK331" s="334"/>
      <c r="CL331" s="334"/>
      <c r="CM331" s="334"/>
      <c r="CN331" s="334"/>
      <c r="CO331" s="334"/>
      <c r="CP331" s="334"/>
      <c r="CQ331" s="334"/>
      <c r="CR331" s="334"/>
      <c r="CS331" s="334"/>
      <c r="CT331" s="334"/>
      <c r="CU331" s="334"/>
      <c r="CV331" s="334"/>
      <c r="CW331" s="334"/>
      <c r="CX331" s="334"/>
      <c r="CY331" s="334"/>
      <c r="CZ331" s="334"/>
      <c r="DA331" s="334"/>
      <c r="DB331" s="334"/>
      <c r="DC331" s="334"/>
      <c r="DD331" s="334"/>
      <c r="DE331" s="334"/>
      <c r="DF331" s="334"/>
      <c r="DG331" s="334"/>
      <c r="DH331" s="334"/>
      <c r="DI331" s="334"/>
      <c r="DJ331" s="334"/>
      <c r="DK331" s="334"/>
      <c r="DL331" s="334"/>
      <c r="DM331" s="334"/>
      <c r="DN331" s="334"/>
      <c r="DO331" s="334"/>
      <c r="DP331" s="334"/>
      <c r="DQ331" s="334"/>
      <c r="DR331" s="334"/>
      <c r="DS331" s="334"/>
      <c r="DT331" s="334"/>
      <c r="DU331" s="334"/>
      <c r="DV331" s="334"/>
      <c r="DW331" s="334"/>
      <c r="DX331" s="334"/>
      <c r="DY331" s="334"/>
      <c r="DZ331" s="334"/>
      <c r="EA331" s="334"/>
      <c r="EB331" s="334"/>
      <c r="EC331" s="334"/>
      <c r="ED331" s="334"/>
      <c r="EE331" s="334"/>
      <c r="EF331" s="334"/>
      <c r="EG331" s="334"/>
      <c r="EH331" s="334"/>
      <c r="EI331" s="334"/>
      <c r="EJ331" s="334"/>
      <c r="EK331" s="334"/>
      <c r="EL331" s="334"/>
      <c r="EM331" s="334"/>
      <c r="EN331" s="334"/>
      <c r="EO331" s="334"/>
      <c r="EP331" s="334"/>
      <c r="EQ331" s="334"/>
      <c r="ER331" s="334"/>
      <c r="ES331" s="334"/>
      <c r="ET331" s="334"/>
      <c r="EU331" s="334"/>
      <c r="EV331" s="334"/>
      <c r="EW331" s="334"/>
      <c r="EX331" s="334"/>
      <c r="EY331" s="334"/>
      <c r="EZ331" s="334"/>
      <c r="FA331" s="334"/>
      <c r="FB331" s="334"/>
      <c r="FC331" s="334"/>
      <c r="FD331" s="334"/>
      <c r="FE331" s="334"/>
      <c r="FF331" s="334"/>
      <c r="FG331" s="334"/>
      <c r="FH331" s="334"/>
      <c r="FI331" s="334"/>
      <c r="FJ331" s="334"/>
      <c r="FK331" s="334"/>
      <c r="FL331" s="334"/>
      <c r="FM331" s="334"/>
      <c r="FN331" s="334"/>
      <c r="FO331" s="334"/>
      <c r="FP331" s="334"/>
      <c r="FQ331" s="334"/>
      <c r="FR331" s="334"/>
      <c r="FS331" s="334"/>
      <c r="FT331" s="334"/>
      <c r="FU331" s="334"/>
      <c r="FV331" s="334"/>
      <c r="FW331" s="334"/>
      <c r="FX331" s="334"/>
      <c r="FY331" s="334"/>
      <c r="FZ331" s="334"/>
      <c r="GA331" s="334"/>
      <c r="GB331" s="334"/>
      <c r="GC331" s="334"/>
      <c r="GD331" s="334"/>
      <c r="GE331" s="334"/>
      <c r="GF331" s="334"/>
      <c r="GG331" s="334"/>
      <c r="GH331" s="334"/>
      <c r="GI331" s="334"/>
      <c r="GJ331" s="334"/>
      <c r="GK331" s="334"/>
      <c r="GL331" s="334"/>
      <c r="GM331" s="334"/>
      <c r="GN331" s="334"/>
      <c r="GO331" s="334"/>
      <c r="GP331" s="334"/>
      <c r="GQ331" s="334"/>
      <c r="GR331" s="334"/>
      <c r="GS331" s="334"/>
      <c r="GT331" s="334"/>
      <c r="GU331" s="334"/>
      <c r="GV331" s="334"/>
      <c r="GW331" s="334"/>
      <c r="GX331" s="334"/>
      <c r="GY331" s="334"/>
      <c r="GZ331" s="334"/>
      <c r="HA331" s="334"/>
      <c r="HB331" s="334"/>
      <c r="HC331" s="334"/>
      <c r="HD331" s="334"/>
      <c r="HE331" s="334"/>
      <c r="HF331" s="334"/>
      <c r="HG331" s="334"/>
      <c r="HH331" s="334"/>
      <c r="HI331" s="334"/>
      <c r="HJ331" s="334"/>
      <c r="HK331" s="334"/>
      <c r="HL331" s="334"/>
      <c r="HM331" s="334"/>
      <c r="HN331" s="334"/>
      <c r="HO331" s="334"/>
      <c r="HP331" s="334"/>
      <c r="HQ331" s="334"/>
      <c r="HR331" s="334"/>
      <c r="HS331" s="334"/>
      <c r="HT331" s="334"/>
      <c r="HU331" s="334"/>
      <c r="HV331" s="334" t="n">
        <v>12.5</v>
      </c>
      <c r="HW331" s="334" t="n">
        <v>12.5</v>
      </c>
      <c r="HX331" s="334" t="n">
        <v>12.5</v>
      </c>
      <c r="HY331" s="334" t="n">
        <v>12.5</v>
      </c>
      <c r="HZ331" s="334" t="n">
        <v>12.5</v>
      </c>
      <c r="IA331" s="334" t="n">
        <v>12.5</v>
      </c>
      <c r="IB331" s="334" t="n">
        <v>12.5</v>
      </c>
      <c r="IC331" s="334" t="n">
        <v>12.5</v>
      </c>
      <c r="ID331" s="334" t="n">
        <v>12.5</v>
      </c>
      <c r="IE331" s="334" t="n">
        <v>12.5</v>
      </c>
      <c r="IF331" s="334" t="n">
        <v>12.5</v>
      </c>
      <c r="IG331" s="334" t="n">
        <v>12.5</v>
      </c>
      <c r="IH331" s="334" t="n">
        <v>12.5</v>
      </c>
      <c r="II331" s="334" t="n">
        <v>12.5</v>
      </c>
      <c r="IJ331" s="334" t="n">
        <v>12.5</v>
      </c>
      <c r="IK331" s="334" t="n">
        <v>12.5</v>
      </c>
      <c r="IL331" s="334" t="n">
        <v>12.5</v>
      </c>
      <c r="IM331" s="334" t="n">
        <v>12.5</v>
      </c>
      <c r="IN331" s="334" t="n">
        <v>12.5</v>
      </c>
      <c r="IO331" s="334" t="n">
        <v>12.5</v>
      </c>
      <c r="IP331" s="334" t="n">
        <v>12.5</v>
      </c>
      <c r="IQ331" s="334" t="n">
        <v>12.5</v>
      </c>
      <c r="IR331" s="334" t="n">
        <v>12.5</v>
      </c>
      <c r="IS331" s="334" t="n">
        <v>12.5</v>
      </c>
      <c r="IT331" s="334" t="n">
        <v>12.5</v>
      </c>
      <c r="IU331" s="334" t="n">
        <v>12.5</v>
      </c>
      <c r="IV331" s="334" t="n">
        <v>12.5</v>
      </c>
      <c r="IW331" s="334" t="n">
        <v>12.5</v>
      </c>
      <c r="IX331" s="334" t="n">
        <v>12.5</v>
      </c>
      <c r="IY331" s="334" t="n">
        <v>12.5</v>
      </c>
      <c r="IZ331" s="334" t="n">
        <v>12.5</v>
      </c>
      <c r="JA331" s="334" t="n">
        <v>12.5</v>
      </c>
      <c r="JB331" s="334" t="n">
        <v>12.5</v>
      </c>
      <c r="JC331" s="334" t="n">
        <v>12.5</v>
      </c>
      <c r="JD331" s="334" t="n">
        <v>12.5</v>
      </c>
      <c r="JE331" s="334" t="n">
        <v>12.5</v>
      </c>
      <c r="JF331" s="334" t="n">
        <v>12.5</v>
      </c>
      <c r="JG331" s="334" t="n">
        <v>12.5</v>
      </c>
      <c r="JH331" s="334" t="n">
        <v>12.5</v>
      </c>
      <c r="JI331" s="334" t="n">
        <v>12.5</v>
      </c>
      <c r="JJ331" s="334" t="n">
        <v>12.5</v>
      </c>
      <c r="JK331" s="334" t="n">
        <v>12.5</v>
      </c>
      <c r="JL331" s="334" t="n">
        <v>12.5</v>
      </c>
      <c r="JM331" s="334" t="n">
        <v>12.5</v>
      </c>
      <c r="JN331" s="334" t="n">
        <v>12.5</v>
      </c>
      <c r="JO331" s="334" t="n">
        <v>12.5</v>
      </c>
      <c r="JP331" s="334" t="n">
        <v>12.4</v>
      </c>
      <c r="JQ331" s="334" t="n">
        <v>12.4</v>
      </c>
      <c r="JR331" s="334" t="n">
        <v>12.4</v>
      </c>
      <c r="JS331" s="334" t="n">
        <v>12.4</v>
      </c>
      <c r="JT331" s="334" t="n">
        <v>12.4</v>
      </c>
      <c r="JU331" s="334" t="n">
        <v>12.4</v>
      </c>
      <c r="JV331" s="334" t="n">
        <v>12.4</v>
      </c>
      <c r="JW331" s="334" t="n">
        <v>12.175</v>
      </c>
      <c r="JX331" s="334" t="n">
        <v>12.175</v>
      </c>
      <c r="JY331" s="334" t="n">
        <v>12.175</v>
      </c>
      <c r="JZ331" s="334" t="n">
        <v>12.175</v>
      </c>
      <c r="KA331" s="334" t="n">
        <v>12.175</v>
      </c>
      <c r="KB331" s="334" t="n">
        <v>12.175</v>
      </c>
      <c r="KC331" s="334" t="n">
        <v>12.175</v>
      </c>
      <c r="KD331" s="334" t="n">
        <v>12.175</v>
      </c>
      <c r="KE331" s="334" t="n">
        <v>11.85</v>
      </c>
      <c r="KF331" s="334" t="n">
        <v>11.85</v>
      </c>
      <c r="KG331" s="334" t="n">
        <v>11.85</v>
      </c>
      <c r="KH331" s="334" t="n">
        <v>11.85</v>
      </c>
      <c r="KI331" s="334" t="n">
        <v>11.65</v>
      </c>
      <c r="KJ331" s="334" t="n">
        <v>11.65</v>
      </c>
      <c r="KK331" s="334" t="n">
        <v>11.65</v>
      </c>
      <c r="KL331" s="334" t="n">
        <v>11.65</v>
      </c>
      <c r="KM331" s="334" t="n">
        <v>11.65</v>
      </c>
      <c r="KN331" s="334" t="n">
        <v>11.55</v>
      </c>
      <c r="KO331" s="334" t="n">
        <v>11.55</v>
      </c>
      <c r="KP331" s="334" t="n">
        <v>11.5</v>
      </c>
      <c r="KQ331" s="334" t="n">
        <v>11.5</v>
      </c>
      <c r="KR331" s="334" t="n">
        <v>11.5</v>
      </c>
      <c r="KS331" s="334" t="n">
        <v>11.5</v>
      </c>
      <c r="KT331" s="334" t="n">
        <v>11.5</v>
      </c>
      <c r="KU331" s="334" t="n">
        <v>11.5</v>
      </c>
      <c r="KV331" s="334" t="n">
        <v>11.5</v>
      </c>
      <c r="KW331" s="334" t="n">
        <v>11.5</v>
      </c>
      <c r="KX331" s="334" t="n">
        <v>11.5</v>
      </c>
      <c r="KY331" s="334" t="n">
        <v>11.5</v>
      </c>
      <c r="KZ331" s="334" t="n">
        <v>11.435</v>
      </c>
      <c r="LA331" s="334" t="n">
        <v>11.435</v>
      </c>
      <c r="LB331" s="334" t="n">
        <v>11.435</v>
      </c>
      <c r="LC331" s="334" t="n">
        <v>11.435</v>
      </c>
      <c r="LD331" s="334" t="n">
        <v>11.435</v>
      </c>
      <c r="LE331" s="334" t="n">
        <v>11.43</v>
      </c>
      <c r="LF331" s="334" t="n">
        <v>11.43</v>
      </c>
      <c r="LG331" s="334" t="n">
        <v>11.43</v>
      </c>
      <c r="LH331" s="334" t="n">
        <v>11.43</v>
      </c>
      <c r="LI331" s="334" t="n">
        <v>11.43</v>
      </c>
      <c r="LJ331" s="334" t="n">
        <v>11.43</v>
      </c>
      <c r="LK331" s="334" t="n">
        <v>11.425</v>
      </c>
      <c r="LL331" s="334" t="n">
        <v>11.425</v>
      </c>
      <c r="LM331" s="334" t="n">
        <v>11.425</v>
      </c>
      <c r="LN331" s="334" t="n">
        <v>11.425</v>
      </c>
      <c r="LO331" s="334" t="n">
        <v>11.425</v>
      </c>
      <c r="LP331" s="334" t="n">
        <v>11.417</v>
      </c>
      <c r="LQ331" s="334" t="n">
        <v>0</v>
      </c>
      <c r="LR331" s="334" t="n">
        <v>0</v>
      </c>
      <c r="LS331" s="334" t="n">
        <v>0</v>
      </c>
      <c r="LT331" s="334" t="n">
        <v>0</v>
      </c>
      <c r="LU331" s="334" t="n">
        <v>11.5</v>
      </c>
      <c r="LV331" s="334" t="s">
        <v>914</v>
      </c>
      <c r="LW331" s="334" t="s">
        <v>915</v>
      </c>
      <c r="LX331" s="334" t="n">
        <v>11.75</v>
      </c>
      <c r="LY331" s="334" t="s">
        <v>917</v>
      </c>
      <c r="LZ331" s="334" t="n">
        <v>0</v>
      </c>
      <c r="MA331" s="334" t="n">
        <v>11.95</v>
      </c>
      <c r="MB331" s="334" t="n">
        <v>0</v>
      </c>
      <c r="MC331" s="334" t="n">
        <v>0</v>
      </c>
      <c r="MD331" s="334" t="n">
        <v>0</v>
      </c>
      <c r="ME331" s="334"/>
      <c r="MF331" s="334"/>
      <c r="MG331" s="334"/>
      <c r="MH331" s="334"/>
      <c r="MI331" s="334"/>
      <c r="MJ331" s="334"/>
      <c r="MK331" s="334"/>
      <c r="ML331" s="334"/>
      <c r="MM331" s="334"/>
      <c r="MN331" s="334"/>
      <c r="MO331" s="334"/>
      <c r="MP331" s="334"/>
      <c r="MQ331" s="334"/>
      <c r="MR331" s="334"/>
      <c r="MS331" s="334"/>
      <c r="MT331" s="334"/>
      <c r="MU331" s="334"/>
      <c r="MV331" s="334"/>
      <c r="MW331" s="334"/>
    </row>
    <row r="332" customFormat="false" ht="15" hidden="false" customHeight="false" outlineLevel="0" collapsed="false">
      <c r="A332" s="470" t="s">
        <v>751</v>
      </c>
      <c r="B332" s="467" t="n">
        <v>0</v>
      </c>
      <c r="C332" s="467" t="n">
        <v>0</v>
      </c>
      <c r="D332" s="467" t="n">
        <v>0</v>
      </c>
      <c r="E332" s="467" t="n">
        <v>0</v>
      </c>
      <c r="F332" s="467" t="n">
        <v>0</v>
      </c>
      <c r="G332" s="467" t="n">
        <v>0</v>
      </c>
      <c r="H332" s="467" t="n">
        <v>0</v>
      </c>
      <c r="I332" s="467" t="n">
        <v>0</v>
      </c>
      <c r="J332" s="467" t="n">
        <v>0</v>
      </c>
      <c r="K332" s="467" t="n">
        <v>0</v>
      </c>
      <c r="L332" s="467" t="n">
        <v>0</v>
      </c>
      <c r="M332" s="467" t="n">
        <v>0</v>
      </c>
      <c r="N332" s="467" t="n">
        <v>0</v>
      </c>
      <c r="O332" s="467" t="n">
        <v>0</v>
      </c>
      <c r="P332" s="467" t="n">
        <v>0</v>
      </c>
      <c r="Q332" s="467" t="n">
        <v>0</v>
      </c>
      <c r="R332" s="467" t="n">
        <v>0</v>
      </c>
      <c r="S332" s="467" t="n">
        <v>0</v>
      </c>
      <c r="T332" s="467" t="n">
        <v>0</v>
      </c>
      <c r="U332" s="467" t="n">
        <v>0</v>
      </c>
      <c r="V332" s="467" t="n">
        <v>0</v>
      </c>
      <c r="W332" s="467" t="n">
        <v>0</v>
      </c>
      <c r="X332" s="467" t="n">
        <v>0</v>
      </c>
      <c r="Y332" s="467" t="n">
        <v>0</v>
      </c>
      <c r="Z332" s="467" t="n">
        <v>0</v>
      </c>
      <c r="AA332" s="467" t="n">
        <v>0</v>
      </c>
      <c r="AB332" s="467" t="n">
        <v>0</v>
      </c>
      <c r="AC332" s="467" t="n">
        <v>0</v>
      </c>
      <c r="AD332" s="467" t="n">
        <v>0</v>
      </c>
      <c r="AE332" s="467" t="n">
        <v>0</v>
      </c>
      <c r="AF332" s="467" t="n">
        <v>0</v>
      </c>
      <c r="AG332" s="467" t="n">
        <v>0</v>
      </c>
      <c r="AH332" s="467" t="n">
        <v>0</v>
      </c>
      <c r="AI332" s="467" t="n">
        <v>0</v>
      </c>
      <c r="AJ332" s="467" t="n">
        <v>0</v>
      </c>
      <c r="AK332" s="467" t="n">
        <v>0</v>
      </c>
      <c r="AL332" s="467" t="n">
        <v>0</v>
      </c>
      <c r="AM332" s="467" t="n">
        <v>0</v>
      </c>
      <c r="AN332" s="467" t="n">
        <v>0</v>
      </c>
      <c r="AO332" s="467" t="n">
        <v>0</v>
      </c>
      <c r="AP332" s="467" t="n">
        <v>0</v>
      </c>
      <c r="AQ332" s="467" t="n">
        <v>0</v>
      </c>
      <c r="AR332" s="467" t="n">
        <v>0</v>
      </c>
      <c r="AS332" s="467" t="n">
        <v>0</v>
      </c>
      <c r="AT332" s="467" t="n">
        <v>0</v>
      </c>
      <c r="AU332" s="467" t="n">
        <v>0</v>
      </c>
      <c r="AV332" s="467" t="n">
        <v>0</v>
      </c>
      <c r="AW332" s="467" t="n">
        <v>0</v>
      </c>
      <c r="AX332" s="467" t="n">
        <v>0</v>
      </c>
      <c r="AY332" s="467" t="n">
        <v>0</v>
      </c>
      <c r="AZ332" s="467" t="n">
        <v>0</v>
      </c>
      <c r="BA332" s="467" t="n">
        <v>0</v>
      </c>
      <c r="BB332" s="467" t="n">
        <v>0</v>
      </c>
      <c r="BC332" s="467" t="n">
        <v>0</v>
      </c>
      <c r="BD332" s="467" t="n">
        <v>0</v>
      </c>
      <c r="BE332" s="467" t="n">
        <v>0</v>
      </c>
      <c r="BF332" s="467" t="n">
        <v>0</v>
      </c>
      <c r="BG332" s="467" t="n">
        <v>0</v>
      </c>
      <c r="BH332" s="467" t="n">
        <v>0</v>
      </c>
      <c r="BI332" s="467" t="n">
        <v>0</v>
      </c>
      <c r="BJ332" s="467" t="n">
        <v>0</v>
      </c>
      <c r="BK332" s="467" t="n">
        <v>0</v>
      </c>
      <c r="BL332" s="467" t="n">
        <v>0</v>
      </c>
      <c r="BM332" s="467" t="n">
        <v>0</v>
      </c>
      <c r="BN332" s="467" t="n">
        <v>0</v>
      </c>
      <c r="BO332" s="467" t="n">
        <v>0</v>
      </c>
      <c r="BP332" s="467" t="n">
        <v>0</v>
      </c>
      <c r="BQ332" s="467" t="n">
        <v>0</v>
      </c>
      <c r="BR332" s="467" t="n">
        <v>0</v>
      </c>
      <c r="BS332" s="467" t="n">
        <v>0</v>
      </c>
      <c r="BT332" s="467" t="n">
        <v>0</v>
      </c>
      <c r="BU332" s="467" t="n">
        <v>0</v>
      </c>
      <c r="BV332" s="467" t="n">
        <v>0</v>
      </c>
      <c r="BW332" s="467" t="n">
        <v>0</v>
      </c>
      <c r="BX332" s="467" t="n">
        <v>0</v>
      </c>
      <c r="BY332" s="467" t="n">
        <v>0</v>
      </c>
      <c r="BZ332" s="467" t="n">
        <v>0</v>
      </c>
      <c r="CA332" s="467" t="n">
        <v>0</v>
      </c>
      <c r="CB332" s="467" t="n">
        <v>0</v>
      </c>
      <c r="CC332" s="467" t="n">
        <v>0</v>
      </c>
      <c r="CD332" s="467" t="n">
        <v>0</v>
      </c>
      <c r="CE332" s="467" t="n">
        <v>0</v>
      </c>
      <c r="CF332" s="467" t="n">
        <v>0</v>
      </c>
      <c r="CG332" s="467" t="n">
        <v>0</v>
      </c>
      <c r="CH332" s="334"/>
      <c r="CI332" s="334"/>
      <c r="CJ332" s="334"/>
      <c r="CK332" s="334"/>
      <c r="CL332" s="334"/>
      <c r="CM332" s="334"/>
      <c r="CN332" s="334"/>
      <c r="CO332" s="334"/>
      <c r="CP332" s="334"/>
      <c r="CQ332" s="334"/>
      <c r="CR332" s="334"/>
      <c r="CS332" s="334"/>
      <c r="CT332" s="334"/>
      <c r="CU332" s="334"/>
      <c r="CV332" s="334"/>
      <c r="CW332" s="334"/>
      <c r="CX332" s="334"/>
      <c r="CY332" s="334"/>
      <c r="CZ332" s="334"/>
      <c r="DA332" s="334"/>
      <c r="DB332" s="334"/>
      <c r="DC332" s="334"/>
      <c r="DD332" s="334"/>
      <c r="DE332" s="334"/>
      <c r="DF332" s="334"/>
      <c r="DG332" s="334"/>
      <c r="DH332" s="334"/>
      <c r="DI332" s="334"/>
      <c r="DJ332" s="334"/>
      <c r="DK332" s="334"/>
      <c r="DL332" s="334"/>
      <c r="DM332" s="334"/>
      <c r="DN332" s="334"/>
      <c r="DO332" s="334"/>
      <c r="DP332" s="334"/>
      <c r="DQ332" s="334"/>
      <c r="DR332" s="334"/>
      <c r="DS332" s="334"/>
      <c r="DT332" s="334"/>
      <c r="DU332" s="334"/>
      <c r="DV332" s="334"/>
      <c r="DW332" s="334"/>
      <c r="DX332" s="334"/>
      <c r="DY332" s="334"/>
      <c r="DZ332" s="334"/>
      <c r="EA332" s="334"/>
      <c r="EB332" s="334"/>
      <c r="EC332" s="334"/>
      <c r="ED332" s="334"/>
      <c r="EE332" s="334"/>
      <c r="EF332" s="334"/>
      <c r="EG332" s="334"/>
      <c r="EH332" s="334"/>
      <c r="EI332" s="334"/>
      <c r="EJ332" s="334"/>
      <c r="EK332" s="334"/>
      <c r="EL332" s="334"/>
      <c r="EM332" s="334"/>
      <c r="EN332" s="334"/>
      <c r="EO332" s="334"/>
      <c r="EP332" s="334"/>
      <c r="EQ332" s="334"/>
      <c r="ER332" s="334"/>
      <c r="ES332" s="334"/>
      <c r="ET332" s="334"/>
      <c r="EU332" s="334"/>
      <c r="EV332" s="334"/>
      <c r="EW332" s="334"/>
      <c r="EX332" s="334"/>
      <c r="EY332" s="334"/>
      <c r="EZ332" s="334"/>
      <c r="FA332" s="334"/>
      <c r="FB332" s="334"/>
      <c r="FC332" s="334"/>
      <c r="FD332" s="334"/>
      <c r="FE332" s="334"/>
      <c r="FF332" s="334"/>
      <c r="FG332" s="334"/>
      <c r="FH332" s="334"/>
      <c r="FI332" s="334"/>
      <c r="FJ332" s="334"/>
      <c r="FK332" s="334"/>
      <c r="FL332" s="334"/>
      <c r="FM332" s="334"/>
      <c r="FN332" s="334"/>
      <c r="FO332" s="334"/>
      <c r="FP332" s="334"/>
      <c r="FQ332" s="334"/>
      <c r="FR332" s="334"/>
      <c r="FS332" s="334"/>
      <c r="FT332" s="334"/>
      <c r="FU332" s="334"/>
      <c r="FV332" s="334"/>
      <c r="FW332" s="334"/>
      <c r="FX332" s="334"/>
      <c r="FY332" s="334"/>
      <c r="FZ332" s="334"/>
      <c r="GA332" s="334"/>
      <c r="GB332" s="334"/>
      <c r="GC332" s="334"/>
      <c r="GD332" s="334"/>
      <c r="GE332" s="334"/>
      <c r="GF332" s="334"/>
      <c r="GG332" s="334"/>
      <c r="GH332" s="334"/>
      <c r="GI332" s="334"/>
      <c r="GJ332" s="334"/>
      <c r="GK332" s="334"/>
      <c r="GL332" s="334"/>
      <c r="GM332" s="334"/>
      <c r="GN332" s="334"/>
      <c r="GO332" s="334"/>
      <c r="GP332" s="334"/>
      <c r="GQ332" s="334"/>
      <c r="GR332" s="334"/>
      <c r="GS332" s="334"/>
      <c r="GT332" s="334"/>
      <c r="GU332" s="334"/>
      <c r="GV332" s="334"/>
      <c r="GW332" s="334"/>
      <c r="GX332" s="334"/>
      <c r="GY332" s="334"/>
      <c r="GZ332" s="334"/>
      <c r="HA332" s="334"/>
      <c r="HB332" s="334"/>
      <c r="HC332" s="334"/>
      <c r="HD332" s="334"/>
      <c r="HE332" s="334"/>
      <c r="HF332" s="334"/>
      <c r="HG332" s="334"/>
      <c r="HH332" s="334"/>
      <c r="HI332" s="334"/>
      <c r="HJ332" s="334"/>
      <c r="HK332" s="334"/>
      <c r="HL332" s="334"/>
      <c r="HM332" s="334"/>
      <c r="HN332" s="334"/>
      <c r="HO332" s="334"/>
      <c r="HP332" s="334"/>
      <c r="HQ332" s="334"/>
      <c r="HR332" s="334"/>
      <c r="HS332" s="334"/>
      <c r="HT332" s="334"/>
      <c r="HU332" s="334"/>
      <c r="HV332" s="334"/>
      <c r="HW332" s="334"/>
      <c r="HX332" s="334"/>
      <c r="HY332" s="334"/>
      <c r="HZ332" s="334"/>
      <c r="IA332" s="334"/>
      <c r="IB332" s="334"/>
      <c r="IC332" s="334"/>
      <c r="ID332" s="334"/>
      <c r="IE332" s="334"/>
      <c r="IF332" s="334"/>
      <c r="IG332" s="334"/>
      <c r="IH332" s="334" t="n">
        <v>13</v>
      </c>
      <c r="II332" s="334" t="n">
        <v>13</v>
      </c>
      <c r="IJ332" s="334" t="n">
        <v>13</v>
      </c>
      <c r="IK332" s="334" t="n">
        <v>13</v>
      </c>
      <c r="IL332" s="334" t="n">
        <v>13</v>
      </c>
      <c r="IM332" s="334" t="n">
        <v>13</v>
      </c>
      <c r="IN332" s="334" t="n">
        <v>13</v>
      </c>
      <c r="IO332" s="334" t="n">
        <v>13</v>
      </c>
      <c r="IP332" s="334" t="n">
        <v>13</v>
      </c>
      <c r="IQ332" s="334" t="n">
        <v>13</v>
      </c>
      <c r="IR332" s="334" t="n">
        <v>13</v>
      </c>
      <c r="IS332" s="334" t="n">
        <v>13</v>
      </c>
      <c r="IT332" s="334" t="n">
        <v>13</v>
      </c>
      <c r="IU332" s="334" t="n">
        <v>13</v>
      </c>
      <c r="IV332" s="334" t="n">
        <v>13</v>
      </c>
      <c r="IW332" s="334" t="n">
        <v>13</v>
      </c>
      <c r="IX332" s="334" t="n">
        <v>13</v>
      </c>
      <c r="IY332" s="334" t="n">
        <v>13</v>
      </c>
      <c r="IZ332" s="334" t="n">
        <v>13</v>
      </c>
      <c r="JA332" s="334" t="n">
        <v>13</v>
      </c>
      <c r="JB332" s="334" t="n">
        <v>13</v>
      </c>
      <c r="JC332" s="334" t="n">
        <v>13</v>
      </c>
      <c r="JD332" s="334" t="n">
        <v>13</v>
      </c>
      <c r="JE332" s="334" t="n">
        <v>13</v>
      </c>
      <c r="JF332" s="334" t="n">
        <v>13</v>
      </c>
      <c r="JG332" s="334" t="n">
        <v>13</v>
      </c>
      <c r="JH332" s="334" t="n">
        <v>13</v>
      </c>
      <c r="JI332" s="334" t="n">
        <v>13</v>
      </c>
      <c r="JJ332" s="334" t="n">
        <v>13</v>
      </c>
      <c r="JK332" s="334" t="n">
        <v>13</v>
      </c>
      <c r="JL332" s="334" t="n">
        <v>13</v>
      </c>
      <c r="JM332" s="334" t="n">
        <v>13</v>
      </c>
      <c r="JN332" s="334" t="n">
        <v>13</v>
      </c>
      <c r="JO332" s="334" t="n">
        <v>13</v>
      </c>
      <c r="JP332" s="334" t="n">
        <v>13</v>
      </c>
      <c r="JQ332" s="334" t="n">
        <v>13</v>
      </c>
      <c r="JR332" s="334" t="n">
        <v>13</v>
      </c>
      <c r="JS332" s="334" t="n">
        <v>13</v>
      </c>
      <c r="JT332" s="334" t="n">
        <v>13</v>
      </c>
      <c r="JU332" s="334" t="n">
        <v>13</v>
      </c>
      <c r="JV332" s="334" t="n">
        <v>12.5</v>
      </c>
      <c r="JW332" s="334" t="n">
        <v>12.5</v>
      </c>
      <c r="JX332" s="334" t="n">
        <v>12.5</v>
      </c>
      <c r="JY332" s="334" t="n">
        <v>12.5</v>
      </c>
      <c r="JZ332" s="334" t="n">
        <v>12.2</v>
      </c>
      <c r="KA332" s="334" t="n">
        <v>12.2</v>
      </c>
      <c r="KB332" s="334" t="n">
        <v>12.2</v>
      </c>
      <c r="KC332" s="334" t="n">
        <v>12.2</v>
      </c>
      <c r="KD332" s="334" t="n">
        <v>12.25</v>
      </c>
      <c r="KE332" s="334" t="n">
        <v>12.25</v>
      </c>
      <c r="KF332" s="334" t="n">
        <v>12.25</v>
      </c>
      <c r="KG332" s="334" t="n">
        <v>12.25</v>
      </c>
      <c r="KH332" s="334" t="n">
        <v>12.25</v>
      </c>
      <c r="KI332" s="334" t="n">
        <v>12.25</v>
      </c>
      <c r="KJ332" s="334" t="n">
        <v>12.25</v>
      </c>
      <c r="KK332" s="334" t="n">
        <v>12.25</v>
      </c>
      <c r="KL332" s="334" t="n">
        <v>12.25</v>
      </c>
      <c r="KM332" s="334" t="n">
        <v>12.25</v>
      </c>
      <c r="KN332" s="334" t="n">
        <v>12.25</v>
      </c>
      <c r="KO332" s="334" t="n">
        <v>12.25</v>
      </c>
      <c r="KP332" s="334" t="n">
        <v>12.25</v>
      </c>
      <c r="KQ332" s="334" t="n">
        <v>12.25</v>
      </c>
      <c r="KR332" s="334" t="n">
        <v>12.25</v>
      </c>
      <c r="KS332" s="334" t="n">
        <v>12.25</v>
      </c>
      <c r="KT332" s="334" t="n">
        <v>12.15</v>
      </c>
      <c r="KU332" s="334" t="n">
        <v>12.15</v>
      </c>
      <c r="KV332" s="334" t="n">
        <v>12.1</v>
      </c>
      <c r="KW332" s="334" t="n">
        <v>12.1</v>
      </c>
      <c r="KX332" s="334" t="n">
        <v>12.1</v>
      </c>
      <c r="KY332" s="334" t="n">
        <v>12.1</v>
      </c>
      <c r="KZ332" s="334" t="n">
        <v>12.1</v>
      </c>
      <c r="LA332" s="334" t="n">
        <v>12.1</v>
      </c>
      <c r="LB332" s="334" t="n">
        <v>12.1</v>
      </c>
      <c r="LC332" s="334" t="n">
        <v>12</v>
      </c>
      <c r="LD332" s="334" t="n">
        <v>12</v>
      </c>
      <c r="LE332" s="334" t="n">
        <v>12</v>
      </c>
      <c r="LF332" s="334" t="n">
        <v>12</v>
      </c>
      <c r="LG332" s="334" t="n">
        <v>11.95</v>
      </c>
      <c r="LH332" s="334" t="n">
        <v>11.95</v>
      </c>
      <c r="LI332" s="334" t="n">
        <v>11.95</v>
      </c>
      <c r="LJ332" s="334" t="n">
        <v>11.94</v>
      </c>
      <c r="LK332" s="334" t="n">
        <v>11.94</v>
      </c>
      <c r="LL332" s="334" t="n">
        <v>11.94</v>
      </c>
      <c r="LM332" s="334" t="n">
        <v>11.94</v>
      </c>
      <c r="LN332" s="334" t="n">
        <v>11.94</v>
      </c>
      <c r="LO332" s="334" t="n">
        <v>11.99</v>
      </c>
      <c r="LP332" s="334" t="n">
        <v>0</v>
      </c>
      <c r="LQ332" s="334" t="n">
        <v>0</v>
      </c>
      <c r="LR332" s="334" t="n">
        <v>12.15</v>
      </c>
      <c r="LS332" s="334" t="n">
        <v>0</v>
      </c>
      <c r="LT332" s="334" t="n">
        <v>0</v>
      </c>
      <c r="LU332" s="334" t="s">
        <v>913</v>
      </c>
      <c r="LV332" s="334" t="s">
        <v>914</v>
      </c>
      <c r="LW332" s="334" t="n">
        <v>12.149</v>
      </c>
      <c r="LX332" s="334" t="n">
        <v>0</v>
      </c>
      <c r="LY332" s="334" t="n">
        <v>12.148</v>
      </c>
      <c r="LZ332" s="334" t="n">
        <v>0</v>
      </c>
      <c r="MA332" s="334" t="n">
        <v>0</v>
      </c>
      <c r="MB332" s="334" t="n">
        <v>12.15</v>
      </c>
      <c r="MC332" s="334" t="n">
        <v>0</v>
      </c>
      <c r="MD332" s="334" t="n">
        <v>0</v>
      </c>
      <c r="ME332" s="334"/>
      <c r="MF332" s="334"/>
      <c r="MG332" s="334"/>
      <c r="MH332" s="334"/>
      <c r="MI332" s="334"/>
      <c r="MJ332" s="334"/>
      <c r="MK332" s="334"/>
      <c r="ML332" s="334"/>
      <c r="MM332" s="334"/>
      <c r="MN332" s="334"/>
      <c r="MO332" s="334"/>
      <c r="MP332" s="334"/>
      <c r="MQ332" s="334"/>
      <c r="MR332" s="334"/>
      <c r="MS332" s="334"/>
      <c r="MT332" s="334"/>
      <c r="MU332" s="334"/>
      <c r="MV332" s="334"/>
      <c r="MW332" s="334"/>
    </row>
    <row r="333" customFormat="false" ht="15" hidden="false" customHeight="false" outlineLevel="0" collapsed="false">
      <c r="A333" s="470" t="s">
        <v>752</v>
      </c>
      <c r="B333" s="467" t="n">
        <v>0</v>
      </c>
      <c r="C333" s="467" t="n">
        <v>0</v>
      </c>
      <c r="D333" s="467" t="n">
        <v>0</v>
      </c>
      <c r="E333" s="467" t="n">
        <v>0</v>
      </c>
      <c r="F333" s="467" t="n">
        <v>0</v>
      </c>
      <c r="G333" s="467" t="n">
        <v>0</v>
      </c>
      <c r="H333" s="467" t="n">
        <v>0</v>
      </c>
      <c r="I333" s="467" t="n">
        <v>0</v>
      </c>
      <c r="J333" s="467" t="n">
        <v>0</v>
      </c>
      <c r="K333" s="467" t="n">
        <v>0</v>
      </c>
      <c r="L333" s="467" t="n">
        <v>0</v>
      </c>
      <c r="M333" s="467" t="n">
        <v>0</v>
      </c>
      <c r="N333" s="467" t="n">
        <v>0</v>
      </c>
      <c r="O333" s="467" t="n">
        <v>0</v>
      </c>
      <c r="P333" s="467" t="n">
        <v>0</v>
      </c>
      <c r="Q333" s="467" t="n">
        <v>0</v>
      </c>
      <c r="R333" s="467" t="n">
        <v>0</v>
      </c>
      <c r="S333" s="467" t="n">
        <v>0</v>
      </c>
      <c r="T333" s="467" t="n">
        <v>0</v>
      </c>
      <c r="U333" s="467" t="n">
        <v>0</v>
      </c>
      <c r="V333" s="467" t="n">
        <v>0</v>
      </c>
      <c r="W333" s="467" t="n">
        <v>0</v>
      </c>
      <c r="X333" s="467" t="n">
        <v>0</v>
      </c>
      <c r="Y333" s="467" t="n">
        <v>0</v>
      </c>
      <c r="Z333" s="467" t="n">
        <v>0</v>
      </c>
      <c r="AA333" s="467" t="n">
        <v>0</v>
      </c>
      <c r="AB333" s="467" t="n">
        <v>0</v>
      </c>
      <c r="AC333" s="467" t="n">
        <v>0</v>
      </c>
      <c r="AD333" s="467" t="n">
        <v>0</v>
      </c>
      <c r="AE333" s="467" t="n">
        <v>0</v>
      </c>
      <c r="AF333" s="467" t="n">
        <v>0</v>
      </c>
      <c r="AG333" s="467" t="n">
        <v>0</v>
      </c>
      <c r="AH333" s="467" t="n">
        <v>0</v>
      </c>
      <c r="AI333" s="467" t="n">
        <v>0</v>
      </c>
      <c r="AJ333" s="467" t="n">
        <v>0</v>
      </c>
      <c r="AK333" s="467" t="n">
        <v>0</v>
      </c>
      <c r="AL333" s="467" t="n">
        <v>0</v>
      </c>
      <c r="AM333" s="467" t="n">
        <v>0</v>
      </c>
      <c r="AN333" s="467" t="n">
        <v>0</v>
      </c>
      <c r="AO333" s="467" t="n">
        <v>0</v>
      </c>
      <c r="AP333" s="467" t="n">
        <v>0</v>
      </c>
      <c r="AQ333" s="467" t="n">
        <v>0</v>
      </c>
      <c r="AR333" s="467" t="n">
        <v>0</v>
      </c>
      <c r="AS333" s="467" t="n">
        <v>0</v>
      </c>
      <c r="AT333" s="467" t="n">
        <v>0</v>
      </c>
      <c r="AU333" s="467" t="n">
        <v>0</v>
      </c>
      <c r="AV333" s="467" t="n">
        <v>0</v>
      </c>
      <c r="AW333" s="467" t="n">
        <v>0</v>
      </c>
      <c r="AX333" s="467" t="n">
        <v>0</v>
      </c>
      <c r="AY333" s="467" t="n">
        <v>0</v>
      </c>
      <c r="AZ333" s="467" t="n">
        <v>0</v>
      </c>
      <c r="BA333" s="467" t="n">
        <v>0</v>
      </c>
      <c r="BB333" s="467" t="n">
        <v>0</v>
      </c>
      <c r="BC333" s="467" t="n">
        <v>0</v>
      </c>
      <c r="BD333" s="467" t="n">
        <v>0</v>
      </c>
      <c r="BE333" s="467" t="n">
        <v>0</v>
      </c>
      <c r="BF333" s="467" t="n">
        <v>0</v>
      </c>
      <c r="BG333" s="467" t="n">
        <v>0</v>
      </c>
      <c r="BH333" s="467" t="n">
        <v>0</v>
      </c>
      <c r="BI333" s="467" t="n">
        <v>0</v>
      </c>
      <c r="BJ333" s="467" t="n">
        <v>0</v>
      </c>
      <c r="BK333" s="467" t="n">
        <v>0</v>
      </c>
      <c r="BL333" s="467" t="n">
        <v>0</v>
      </c>
      <c r="BM333" s="467" t="n">
        <v>0</v>
      </c>
      <c r="BN333" s="467" t="n">
        <v>0</v>
      </c>
      <c r="BO333" s="467" t="n">
        <v>0</v>
      </c>
      <c r="BP333" s="467" t="n">
        <v>0</v>
      </c>
      <c r="BQ333" s="467" t="n">
        <v>0</v>
      </c>
      <c r="BR333" s="467" t="n">
        <v>0</v>
      </c>
      <c r="BS333" s="467" t="n">
        <v>0</v>
      </c>
      <c r="BT333" s="467" t="n">
        <v>0</v>
      </c>
      <c r="BU333" s="467" t="n">
        <v>0</v>
      </c>
      <c r="BV333" s="467" t="n">
        <v>0</v>
      </c>
      <c r="BW333" s="467" t="n">
        <v>0</v>
      </c>
      <c r="BX333" s="467" t="n">
        <v>0</v>
      </c>
      <c r="BY333" s="467" t="n">
        <v>0</v>
      </c>
      <c r="BZ333" s="467" t="n">
        <v>0</v>
      </c>
      <c r="CA333" s="467" t="n">
        <v>0</v>
      </c>
      <c r="CB333" s="467" t="n">
        <v>0</v>
      </c>
      <c r="CC333" s="467" t="n">
        <v>0</v>
      </c>
      <c r="CD333" s="467" t="n">
        <v>0</v>
      </c>
      <c r="CE333" s="467" t="n">
        <v>0</v>
      </c>
      <c r="CF333" s="467" t="n">
        <v>0</v>
      </c>
      <c r="CG333" s="467" t="n">
        <v>0</v>
      </c>
      <c r="CH333" s="334"/>
      <c r="CI333" s="334"/>
      <c r="CJ333" s="334"/>
      <c r="CK333" s="334"/>
      <c r="CL333" s="334"/>
      <c r="CM333" s="334"/>
      <c r="CN333" s="334"/>
      <c r="CO333" s="334"/>
      <c r="CP333" s="334"/>
      <c r="CQ333" s="334"/>
      <c r="CR333" s="334"/>
      <c r="CS333" s="334"/>
      <c r="CT333" s="334"/>
      <c r="CU333" s="334"/>
      <c r="CV333" s="334"/>
      <c r="CW333" s="334"/>
      <c r="CX333" s="334"/>
      <c r="CY333" s="334"/>
      <c r="CZ333" s="334"/>
      <c r="DA333" s="334"/>
      <c r="DB333" s="334"/>
      <c r="DC333" s="334"/>
      <c r="DD333" s="334"/>
      <c r="DE333" s="334"/>
      <c r="DF333" s="334"/>
      <c r="DG333" s="334"/>
      <c r="DH333" s="334"/>
      <c r="DI333" s="334"/>
      <c r="DJ333" s="334"/>
      <c r="DK333" s="334"/>
      <c r="DL333" s="334"/>
      <c r="DM333" s="334"/>
      <c r="DN333" s="334"/>
      <c r="DO333" s="334"/>
      <c r="DP333" s="334"/>
      <c r="DQ333" s="334"/>
      <c r="DR333" s="334"/>
      <c r="DS333" s="334"/>
      <c r="DT333" s="334"/>
      <c r="DU333" s="334"/>
      <c r="DV333" s="334"/>
      <c r="DW333" s="334"/>
      <c r="DX333" s="334"/>
      <c r="DY333" s="334"/>
      <c r="DZ333" s="334"/>
      <c r="EA333" s="334"/>
      <c r="EB333" s="334"/>
      <c r="EC333" s="334"/>
      <c r="ED333" s="334"/>
      <c r="EE333" s="334"/>
      <c r="EF333" s="334"/>
      <c r="EG333" s="334"/>
      <c r="EH333" s="334"/>
      <c r="EI333" s="334"/>
      <c r="EJ333" s="334"/>
      <c r="EK333" s="334"/>
      <c r="EL333" s="334"/>
      <c r="EM333" s="334"/>
      <c r="EN333" s="334"/>
      <c r="EO333" s="334"/>
      <c r="EP333" s="334"/>
      <c r="EQ333" s="334"/>
      <c r="ER333" s="334"/>
      <c r="ES333" s="334"/>
      <c r="ET333" s="334"/>
      <c r="EU333" s="334"/>
      <c r="EV333" s="334"/>
      <c r="EW333" s="334"/>
      <c r="EX333" s="334"/>
      <c r="EY333" s="334"/>
      <c r="EZ333" s="334"/>
      <c r="FA333" s="334"/>
      <c r="FB333" s="334"/>
      <c r="FC333" s="334"/>
      <c r="FD333" s="334"/>
      <c r="FE333" s="334"/>
      <c r="FF333" s="334"/>
      <c r="FG333" s="334"/>
      <c r="FH333" s="334"/>
      <c r="FI333" s="334"/>
      <c r="FJ333" s="334"/>
      <c r="FK333" s="334"/>
      <c r="FL333" s="334"/>
      <c r="FM333" s="334"/>
      <c r="FN333" s="334"/>
      <c r="FO333" s="334"/>
      <c r="FP333" s="334"/>
      <c r="FQ333" s="334"/>
      <c r="FR333" s="334"/>
      <c r="FS333" s="334"/>
      <c r="FT333" s="334"/>
      <c r="FU333" s="334"/>
      <c r="FV333" s="334"/>
      <c r="FW333" s="334"/>
      <c r="FX333" s="334"/>
      <c r="FY333" s="334"/>
      <c r="FZ333" s="334"/>
      <c r="GA333" s="334"/>
      <c r="GB333" s="334"/>
      <c r="GC333" s="334"/>
      <c r="GD333" s="334"/>
      <c r="GE333" s="334"/>
      <c r="GF333" s="334"/>
      <c r="GG333" s="334"/>
      <c r="GH333" s="334"/>
      <c r="GI333" s="334"/>
      <c r="GJ333" s="334"/>
      <c r="GK333" s="334"/>
      <c r="GL333" s="334"/>
      <c r="GM333" s="334"/>
      <c r="GN333" s="334"/>
      <c r="GO333" s="334"/>
      <c r="GP333" s="334"/>
      <c r="GQ333" s="334"/>
      <c r="GR333" s="334"/>
      <c r="GS333" s="334"/>
      <c r="GT333" s="334"/>
      <c r="GU333" s="334"/>
      <c r="GV333" s="334"/>
      <c r="GW333" s="334"/>
      <c r="GX333" s="334"/>
      <c r="GY333" s="334"/>
      <c r="GZ333" s="334"/>
      <c r="HA333" s="334"/>
      <c r="HB333" s="334"/>
      <c r="HC333" s="334"/>
      <c r="HD333" s="334"/>
      <c r="HE333" s="334"/>
      <c r="HF333" s="334"/>
      <c r="HG333" s="334"/>
      <c r="HH333" s="334"/>
      <c r="HI333" s="334"/>
      <c r="HJ333" s="334"/>
      <c r="HK333" s="334"/>
      <c r="HL333" s="334"/>
      <c r="HM333" s="334"/>
      <c r="HN333" s="334"/>
      <c r="HO333" s="334"/>
      <c r="HP333" s="334"/>
      <c r="HQ333" s="334"/>
      <c r="HR333" s="334"/>
      <c r="HS333" s="334"/>
      <c r="HT333" s="334"/>
      <c r="HU333" s="334"/>
      <c r="HV333" s="334"/>
      <c r="HW333" s="334"/>
      <c r="HX333" s="334"/>
      <c r="HY333" s="334"/>
      <c r="HZ333" s="334"/>
      <c r="IA333" s="334"/>
      <c r="IB333" s="334"/>
      <c r="IC333" s="334"/>
      <c r="ID333" s="334"/>
      <c r="IE333" s="334"/>
      <c r="IF333" s="334"/>
      <c r="IG333" s="334"/>
      <c r="IH333" s="334"/>
      <c r="II333" s="334"/>
      <c r="IJ333" s="334"/>
      <c r="IK333" s="334"/>
      <c r="IL333" s="334"/>
      <c r="IM333" s="334"/>
      <c r="IN333" s="334"/>
      <c r="IO333" s="334"/>
      <c r="IP333" s="334"/>
      <c r="IQ333" s="334"/>
      <c r="IR333" s="334"/>
      <c r="IS333" s="334"/>
      <c r="IT333" s="334" t="n">
        <v>13.5</v>
      </c>
      <c r="IU333" s="334" t="n">
        <v>13.5</v>
      </c>
      <c r="IV333" s="334" t="n">
        <v>13.5</v>
      </c>
      <c r="IW333" s="334" t="n">
        <v>13.5</v>
      </c>
      <c r="IX333" s="334" t="n">
        <v>13.5</v>
      </c>
      <c r="IY333" s="334" t="n">
        <v>13.5</v>
      </c>
      <c r="IZ333" s="334" t="n">
        <v>13.5</v>
      </c>
      <c r="JA333" s="334" t="n">
        <v>13.5</v>
      </c>
      <c r="JB333" s="334" t="n">
        <v>13.5</v>
      </c>
      <c r="JC333" s="334" t="n">
        <v>13.5</v>
      </c>
      <c r="JD333" s="334" t="n">
        <v>13.5</v>
      </c>
      <c r="JE333" s="334" t="n">
        <v>13.5</v>
      </c>
      <c r="JF333" s="334" t="n">
        <v>13.5</v>
      </c>
      <c r="JG333" s="334" t="n">
        <v>13.5</v>
      </c>
      <c r="JH333" s="334" t="n">
        <v>13.5</v>
      </c>
      <c r="JI333" s="334" t="n">
        <v>13.5</v>
      </c>
      <c r="JJ333" s="334" t="n">
        <v>13.5</v>
      </c>
      <c r="JK333" s="334" t="n">
        <v>13.5</v>
      </c>
      <c r="JL333" s="334" t="n">
        <v>13.5</v>
      </c>
      <c r="JM333" s="334" t="n">
        <v>13.5</v>
      </c>
      <c r="JN333" s="334" t="n">
        <v>13.5</v>
      </c>
      <c r="JO333" s="334" t="n">
        <v>13.5</v>
      </c>
      <c r="JP333" s="334" t="n">
        <v>13.5</v>
      </c>
      <c r="JQ333" s="334" t="n">
        <v>13.5</v>
      </c>
      <c r="JR333" s="334" t="n">
        <v>13.5</v>
      </c>
      <c r="JS333" s="334" t="n">
        <v>13.5</v>
      </c>
      <c r="JT333" s="334" t="n">
        <v>13.5</v>
      </c>
      <c r="JU333" s="334" t="n">
        <v>13.5</v>
      </c>
      <c r="JV333" s="334" t="n">
        <v>13.5</v>
      </c>
      <c r="JW333" s="334" t="n">
        <v>13.5</v>
      </c>
      <c r="JX333" s="334" t="n">
        <v>13.5</v>
      </c>
      <c r="JY333" s="334" t="n">
        <v>12.9</v>
      </c>
      <c r="JZ333" s="334" t="n">
        <v>12.9</v>
      </c>
      <c r="KA333" s="334" t="n">
        <v>12.9</v>
      </c>
      <c r="KB333" s="334" t="n">
        <v>12.9</v>
      </c>
      <c r="KC333" s="334" t="n">
        <v>12.9</v>
      </c>
      <c r="KD333" s="334" t="n">
        <v>12.9</v>
      </c>
      <c r="KE333" s="334" t="n">
        <v>12.9</v>
      </c>
      <c r="KF333" s="334" t="n">
        <v>12.7</v>
      </c>
      <c r="KG333" s="334" t="n">
        <v>12.7</v>
      </c>
      <c r="KH333" s="334" t="n">
        <v>12.7</v>
      </c>
      <c r="KI333" s="334" t="n">
        <v>12.7</v>
      </c>
      <c r="KJ333" s="334" t="n">
        <v>12.7</v>
      </c>
      <c r="KK333" s="334" t="n">
        <v>12.7</v>
      </c>
      <c r="KL333" s="334" t="n">
        <v>12.7</v>
      </c>
      <c r="KM333" s="334" t="n">
        <v>12.68</v>
      </c>
      <c r="KN333" s="334" t="n">
        <v>12.68</v>
      </c>
      <c r="KO333" s="334" t="n">
        <v>12.68</v>
      </c>
      <c r="KP333" s="334" t="n">
        <v>12.68</v>
      </c>
      <c r="KQ333" s="334" t="n">
        <v>12.55</v>
      </c>
      <c r="KR333" s="334" t="n">
        <v>12.55</v>
      </c>
      <c r="KS333" s="334" t="n">
        <v>12.55</v>
      </c>
      <c r="KT333" s="334" t="n">
        <v>12.55</v>
      </c>
      <c r="KU333" s="334" t="n">
        <v>12.5</v>
      </c>
      <c r="KV333" s="334" t="n">
        <v>12.5</v>
      </c>
      <c r="KW333" s="334" t="n">
        <v>12.5</v>
      </c>
      <c r="KX333" s="334" t="n">
        <v>12.385</v>
      </c>
      <c r="KY333" s="334" t="n">
        <v>12.385</v>
      </c>
      <c r="KZ333" s="334" t="n">
        <v>12.385</v>
      </c>
      <c r="LA333" s="334" t="n">
        <v>12.385</v>
      </c>
      <c r="LB333" s="334" t="n">
        <v>12.35</v>
      </c>
      <c r="LC333" s="334" t="n">
        <v>12.35</v>
      </c>
      <c r="LD333" s="334" t="n">
        <v>12.35</v>
      </c>
      <c r="LE333" s="334" t="n">
        <v>12.35</v>
      </c>
      <c r="LF333" s="334" t="n">
        <v>12.5</v>
      </c>
      <c r="LG333" s="334" t="n">
        <v>12.5</v>
      </c>
      <c r="LH333" s="334" t="n">
        <v>12.45</v>
      </c>
      <c r="LI333" s="334" t="n">
        <v>12.45</v>
      </c>
      <c r="LJ333" s="334" t="n">
        <v>12.45</v>
      </c>
      <c r="LK333" s="334" t="n">
        <v>12.45</v>
      </c>
      <c r="LL333" s="334" t="n">
        <v>12.45</v>
      </c>
      <c r="LM333" s="334" t="n">
        <v>12.45</v>
      </c>
      <c r="LN333" s="334" t="n">
        <v>12.46</v>
      </c>
      <c r="LO333" s="334" t="n">
        <v>12.46</v>
      </c>
      <c r="LP333" s="334" t="n">
        <v>0</v>
      </c>
      <c r="LQ333" s="334" t="n">
        <v>12.45</v>
      </c>
      <c r="LR333" s="334" t="n">
        <v>0</v>
      </c>
      <c r="LS333" s="334" t="n">
        <v>0</v>
      </c>
      <c r="LT333" s="334" t="n">
        <v>0</v>
      </c>
      <c r="LU333" s="334" t="n">
        <v>12.75</v>
      </c>
      <c r="LV333" s="334" t="s">
        <v>914</v>
      </c>
      <c r="LW333" s="334" t="s">
        <v>915</v>
      </c>
      <c r="LX333" s="334" t="n">
        <v>12.749</v>
      </c>
      <c r="LY333" s="334" t="s">
        <v>917</v>
      </c>
      <c r="LZ333" s="334" t="n">
        <v>0</v>
      </c>
      <c r="MA333" s="334" t="n">
        <v>0</v>
      </c>
      <c r="MB333" s="334" t="n">
        <v>0</v>
      </c>
      <c r="MC333" s="334" t="n">
        <v>13</v>
      </c>
      <c r="MD333" s="334" t="n">
        <v>0</v>
      </c>
      <c r="ME333" s="334"/>
      <c r="MF333" s="334"/>
      <c r="MG333" s="334"/>
      <c r="MH333" s="334"/>
      <c r="MI333" s="334"/>
      <c r="MJ333" s="334"/>
      <c r="MK333" s="334"/>
      <c r="ML333" s="334"/>
      <c r="MM333" s="334"/>
      <c r="MN333" s="334"/>
      <c r="MO333" s="334"/>
      <c r="MP333" s="334"/>
      <c r="MQ333" s="334"/>
      <c r="MR333" s="334"/>
      <c r="MS333" s="334"/>
      <c r="MT333" s="334"/>
      <c r="MU333" s="334"/>
      <c r="MV333" s="334"/>
      <c r="MW333" s="334"/>
    </row>
    <row r="334" customFormat="false" ht="15.75" hidden="false" customHeight="false" outlineLevel="0" collapsed="false">
      <c r="A334" s="470" t="s">
        <v>918</v>
      </c>
      <c r="B334" s="471" t="n">
        <v>0</v>
      </c>
      <c r="C334" s="471" t="n">
        <v>0</v>
      </c>
      <c r="D334" s="471" t="n">
        <v>0</v>
      </c>
      <c r="E334" s="471" t="n">
        <v>0</v>
      </c>
      <c r="F334" s="471" t="n">
        <v>0</v>
      </c>
      <c r="G334" s="471" t="n">
        <v>0</v>
      </c>
      <c r="H334" s="471" t="n">
        <v>0</v>
      </c>
      <c r="I334" s="471" t="n">
        <v>0</v>
      </c>
      <c r="J334" s="471" t="n">
        <v>0</v>
      </c>
      <c r="K334" s="471" t="n">
        <v>0</v>
      </c>
      <c r="L334" s="471" t="n">
        <v>0</v>
      </c>
      <c r="M334" s="471" t="n">
        <v>0</v>
      </c>
      <c r="N334" s="471" t="n">
        <v>0</v>
      </c>
      <c r="O334" s="471" t="n">
        <v>0</v>
      </c>
      <c r="P334" s="471" t="n">
        <v>0</v>
      </c>
      <c r="Q334" s="471" t="n">
        <v>0</v>
      </c>
      <c r="R334" s="471" t="n">
        <v>0</v>
      </c>
      <c r="S334" s="471" t="n">
        <v>0</v>
      </c>
      <c r="T334" s="471" t="n">
        <v>0</v>
      </c>
      <c r="U334" s="471" t="n">
        <v>0</v>
      </c>
      <c r="V334" s="471" t="n">
        <v>0</v>
      </c>
      <c r="W334" s="471" t="n">
        <v>0</v>
      </c>
      <c r="X334" s="471" t="n">
        <v>0</v>
      </c>
      <c r="Y334" s="471" t="n">
        <v>0</v>
      </c>
      <c r="Z334" s="471" t="n">
        <v>0</v>
      </c>
      <c r="AA334" s="471" t="n">
        <v>0</v>
      </c>
      <c r="AB334" s="471" t="n">
        <v>0</v>
      </c>
      <c r="AC334" s="471" t="n">
        <v>0</v>
      </c>
      <c r="AD334" s="471" t="n">
        <v>0</v>
      </c>
      <c r="AE334" s="471" t="n">
        <v>0</v>
      </c>
      <c r="AF334" s="471" t="n">
        <v>0</v>
      </c>
      <c r="AG334" s="471" t="n">
        <v>0</v>
      </c>
      <c r="AH334" s="471" t="n">
        <v>0</v>
      </c>
      <c r="AI334" s="471" t="n">
        <v>0</v>
      </c>
      <c r="AJ334" s="471" t="n">
        <v>0</v>
      </c>
      <c r="AK334" s="471" t="n">
        <v>0</v>
      </c>
      <c r="AL334" s="471" t="n">
        <v>0</v>
      </c>
      <c r="AM334" s="471" t="n">
        <v>0</v>
      </c>
      <c r="AN334" s="471" t="n">
        <v>0</v>
      </c>
      <c r="AO334" s="471" t="n">
        <v>0</v>
      </c>
      <c r="AP334" s="471" t="n">
        <v>0</v>
      </c>
      <c r="AQ334" s="471" t="n">
        <v>0</v>
      </c>
      <c r="AR334" s="471" t="n">
        <v>0</v>
      </c>
      <c r="AS334" s="471" t="n">
        <v>0</v>
      </c>
      <c r="AT334" s="471" t="n">
        <v>0</v>
      </c>
      <c r="AU334" s="471" t="n">
        <v>0</v>
      </c>
      <c r="AV334" s="471" t="n">
        <v>0</v>
      </c>
      <c r="AW334" s="471" t="n">
        <v>0</v>
      </c>
      <c r="AX334" s="471" t="n">
        <v>0</v>
      </c>
      <c r="AY334" s="471" t="n">
        <v>0</v>
      </c>
      <c r="AZ334" s="471" t="n">
        <v>0</v>
      </c>
      <c r="BA334" s="471" t="n">
        <v>0</v>
      </c>
      <c r="BB334" s="471" t="n">
        <v>0</v>
      </c>
      <c r="BC334" s="471" t="n">
        <v>0</v>
      </c>
      <c r="BD334" s="471" t="n">
        <v>0</v>
      </c>
      <c r="BE334" s="471" t="n">
        <v>0</v>
      </c>
      <c r="BF334" s="471" t="n">
        <v>0</v>
      </c>
      <c r="BG334" s="471" t="n">
        <v>0</v>
      </c>
      <c r="BH334" s="471" t="n">
        <v>0</v>
      </c>
      <c r="BI334" s="471" t="n">
        <v>0</v>
      </c>
      <c r="BJ334" s="471" t="n">
        <v>0</v>
      </c>
      <c r="BK334" s="471" t="n">
        <v>0</v>
      </c>
      <c r="BL334" s="471" t="n">
        <v>0</v>
      </c>
      <c r="BM334" s="471" t="n">
        <v>0</v>
      </c>
      <c r="BN334" s="471" t="n">
        <v>0</v>
      </c>
      <c r="BO334" s="471" t="n">
        <v>0</v>
      </c>
      <c r="BP334" s="471" t="n">
        <v>0</v>
      </c>
      <c r="BQ334" s="471" t="n">
        <v>0</v>
      </c>
      <c r="BR334" s="471" t="n">
        <v>0</v>
      </c>
      <c r="BS334" s="471" t="n">
        <v>0</v>
      </c>
      <c r="BT334" s="471" t="n">
        <v>0</v>
      </c>
      <c r="BU334" s="471" t="n">
        <v>0</v>
      </c>
      <c r="BV334" s="471" t="n">
        <v>0</v>
      </c>
      <c r="BW334" s="471" t="n">
        <v>0</v>
      </c>
      <c r="BX334" s="471" t="n">
        <v>0</v>
      </c>
      <c r="BY334" s="471" t="n">
        <v>0</v>
      </c>
      <c r="BZ334" s="471" t="n">
        <v>0</v>
      </c>
      <c r="CA334" s="471" t="n">
        <v>0</v>
      </c>
      <c r="CB334" s="471" t="n">
        <v>0</v>
      </c>
      <c r="CC334" s="471" t="n">
        <v>0</v>
      </c>
      <c r="CD334" s="471" t="n">
        <v>0</v>
      </c>
      <c r="CE334" s="471" t="n">
        <v>0</v>
      </c>
      <c r="CF334" s="471" t="n">
        <v>0</v>
      </c>
      <c r="CG334" s="471" t="n">
        <v>0</v>
      </c>
      <c r="CH334" s="359"/>
      <c r="CI334" s="359"/>
      <c r="CJ334" s="359"/>
      <c r="CK334" s="359"/>
      <c r="CL334" s="359"/>
      <c r="CM334" s="359"/>
      <c r="CN334" s="359"/>
      <c r="CO334" s="359"/>
      <c r="CP334" s="359"/>
      <c r="CQ334" s="359"/>
      <c r="CR334" s="359"/>
      <c r="CS334" s="359"/>
      <c r="CT334" s="359"/>
      <c r="CU334" s="359"/>
      <c r="CV334" s="359"/>
      <c r="CW334" s="359"/>
      <c r="CX334" s="359"/>
      <c r="CY334" s="359"/>
      <c r="CZ334" s="359"/>
      <c r="DA334" s="359"/>
      <c r="DB334" s="359"/>
      <c r="DC334" s="359"/>
      <c r="DD334" s="359"/>
      <c r="DE334" s="359"/>
      <c r="DF334" s="359"/>
      <c r="DG334" s="359"/>
      <c r="DH334" s="359"/>
      <c r="DI334" s="359"/>
      <c r="DJ334" s="359"/>
      <c r="DK334" s="359"/>
      <c r="DL334" s="359"/>
      <c r="DM334" s="359"/>
      <c r="DN334" s="359"/>
      <c r="DO334" s="359"/>
      <c r="DP334" s="359"/>
      <c r="DQ334" s="359"/>
      <c r="DR334" s="359"/>
      <c r="DS334" s="359"/>
      <c r="DT334" s="359"/>
      <c r="DU334" s="359"/>
      <c r="DV334" s="359"/>
      <c r="DW334" s="359"/>
      <c r="DX334" s="359"/>
      <c r="DY334" s="359"/>
      <c r="DZ334" s="359"/>
      <c r="EA334" s="359"/>
      <c r="EB334" s="359"/>
      <c r="EC334" s="359"/>
      <c r="ED334" s="359"/>
      <c r="EE334" s="359"/>
      <c r="EF334" s="359"/>
      <c r="EG334" s="359"/>
      <c r="EH334" s="359"/>
      <c r="EI334" s="359"/>
      <c r="EJ334" s="359"/>
      <c r="EK334" s="359"/>
      <c r="EL334" s="359"/>
      <c r="EM334" s="359"/>
      <c r="EN334" s="359"/>
      <c r="EO334" s="359"/>
      <c r="EP334" s="359"/>
      <c r="EQ334" s="359"/>
      <c r="ER334" s="359"/>
      <c r="ES334" s="359"/>
      <c r="ET334" s="359"/>
      <c r="EU334" s="359"/>
      <c r="EV334" s="359"/>
      <c r="EW334" s="359"/>
      <c r="EX334" s="359"/>
      <c r="EY334" s="359"/>
      <c r="EZ334" s="359"/>
      <c r="FA334" s="359"/>
      <c r="FB334" s="359"/>
      <c r="FC334" s="359"/>
      <c r="FD334" s="359"/>
      <c r="FE334" s="359"/>
      <c r="FF334" s="359"/>
      <c r="FG334" s="359"/>
      <c r="FH334" s="359"/>
      <c r="FI334" s="359"/>
      <c r="FJ334" s="359"/>
      <c r="FK334" s="359"/>
      <c r="FL334" s="359"/>
      <c r="FM334" s="359"/>
      <c r="FN334" s="359"/>
      <c r="FO334" s="359"/>
      <c r="FP334" s="359"/>
      <c r="FQ334" s="359"/>
      <c r="FR334" s="359"/>
      <c r="FS334" s="359"/>
      <c r="FT334" s="359"/>
      <c r="FU334" s="359"/>
      <c r="FV334" s="359"/>
      <c r="FW334" s="359"/>
      <c r="FX334" s="359"/>
      <c r="FY334" s="359"/>
      <c r="FZ334" s="359"/>
      <c r="GA334" s="359"/>
      <c r="GB334" s="359"/>
      <c r="GC334" s="359"/>
      <c r="GD334" s="359"/>
      <c r="GE334" s="359"/>
      <c r="GF334" s="359"/>
      <c r="GG334" s="359"/>
      <c r="GH334" s="359"/>
      <c r="GI334" s="359"/>
      <c r="GJ334" s="359"/>
      <c r="GK334" s="359"/>
      <c r="GL334" s="359"/>
      <c r="GM334" s="359"/>
      <c r="GN334" s="359"/>
      <c r="GO334" s="359"/>
      <c r="GP334" s="359"/>
      <c r="GQ334" s="359"/>
      <c r="GR334" s="359"/>
      <c r="GS334" s="359"/>
      <c r="GT334" s="359"/>
      <c r="GU334" s="359"/>
      <c r="GV334" s="359"/>
      <c r="GW334" s="359"/>
      <c r="GX334" s="359"/>
      <c r="GY334" s="359"/>
      <c r="GZ334" s="359"/>
      <c r="HA334" s="359"/>
      <c r="HB334" s="359"/>
      <c r="HC334" s="359"/>
      <c r="HD334" s="359"/>
      <c r="HE334" s="359"/>
      <c r="HF334" s="359"/>
      <c r="HG334" s="359"/>
      <c r="HH334" s="359"/>
      <c r="HI334" s="359"/>
      <c r="HJ334" s="359"/>
      <c r="HK334" s="359"/>
      <c r="HL334" s="359"/>
      <c r="HM334" s="359"/>
      <c r="HN334" s="359"/>
      <c r="HO334" s="359"/>
      <c r="HP334" s="359"/>
      <c r="HQ334" s="359"/>
      <c r="HR334" s="359"/>
      <c r="HS334" s="359"/>
      <c r="HT334" s="359"/>
      <c r="HU334" s="359"/>
      <c r="HV334" s="359"/>
      <c r="HW334" s="359"/>
      <c r="HX334" s="359"/>
      <c r="HY334" s="359"/>
      <c r="HZ334" s="359"/>
      <c r="IA334" s="359"/>
      <c r="IB334" s="359"/>
      <c r="IC334" s="359"/>
      <c r="ID334" s="359"/>
      <c r="IE334" s="359"/>
      <c r="IF334" s="359"/>
      <c r="IG334" s="359"/>
      <c r="IH334" s="359"/>
      <c r="II334" s="359"/>
      <c r="IJ334" s="359"/>
      <c r="IK334" s="359"/>
      <c r="IL334" s="359"/>
      <c r="IM334" s="359"/>
      <c r="IN334" s="359"/>
      <c r="IO334" s="359"/>
      <c r="IP334" s="359"/>
      <c r="IQ334" s="359"/>
      <c r="IR334" s="359"/>
      <c r="IS334" s="359"/>
      <c r="IT334" s="359" t="n">
        <v>0</v>
      </c>
      <c r="IU334" s="359" t="n">
        <v>0</v>
      </c>
      <c r="IV334" s="359" t="n">
        <v>0</v>
      </c>
      <c r="IW334" s="359" t="n">
        <v>0</v>
      </c>
      <c r="IX334" s="359" t="n">
        <v>0</v>
      </c>
      <c r="IY334" s="359" t="n">
        <v>0</v>
      </c>
      <c r="IZ334" s="359" t="n">
        <v>0</v>
      </c>
      <c r="JA334" s="359" t="n">
        <v>0</v>
      </c>
      <c r="JB334" s="359" t="n">
        <v>0</v>
      </c>
      <c r="JC334" s="359" t="n">
        <v>0</v>
      </c>
      <c r="JD334" s="359" t="n">
        <v>0</v>
      </c>
      <c r="JE334" s="359" t="n">
        <v>0</v>
      </c>
      <c r="JF334" s="359" t="n">
        <v>0</v>
      </c>
      <c r="JG334" s="359" t="n">
        <v>0</v>
      </c>
      <c r="JH334" s="359" t="n">
        <v>0</v>
      </c>
      <c r="JI334" s="359" t="n">
        <v>0</v>
      </c>
      <c r="JJ334" s="359" t="n">
        <v>0</v>
      </c>
      <c r="JK334" s="359" t="n">
        <v>0</v>
      </c>
      <c r="JL334" s="359" t="n">
        <v>0</v>
      </c>
      <c r="JM334" s="359" t="n">
        <v>0</v>
      </c>
      <c r="JN334" s="359" t="n">
        <v>0</v>
      </c>
      <c r="JO334" s="359" t="n">
        <v>0</v>
      </c>
      <c r="JP334" s="359" t="n">
        <v>0</v>
      </c>
      <c r="JQ334" s="359" t="n">
        <v>0</v>
      </c>
      <c r="JR334" s="359" t="n">
        <v>0</v>
      </c>
      <c r="JS334" s="359" t="n">
        <v>0</v>
      </c>
      <c r="JT334" s="359" t="n">
        <v>0</v>
      </c>
      <c r="JU334" s="359" t="n">
        <v>0</v>
      </c>
      <c r="JV334" s="359" t="n">
        <v>0</v>
      </c>
      <c r="JW334" s="359" t="n">
        <v>0</v>
      </c>
      <c r="JX334" s="359" t="n">
        <v>0</v>
      </c>
      <c r="JY334" s="359" t="n">
        <v>0</v>
      </c>
      <c r="JZ334" s="359" t="n">
        <v>0</v>
      </c>
      <c r="KA334" s="359" t="n">
        <v>0</v>
      </c>
      <c r="KB334" s="359" t="n">
        <v>0</v>
      </c>
      <c r="KC334" s="359" t="n">
        <v>0</v>
      </c>
      <c r="KD334" s="359" t="n">
        <v>13.25</v>
      </c>
      <c r="KE334" s="359" t="n">
        <v>13.25</v>
      </c>
      <c r="KF334" s="359" t="n">
        <v>13.25</v>
      </c>
      <c r="KG334" s="359" t="n">
        <v>13.25</v>
      </c>
      <c r="KH334" s="359" t="n">
        <v>13.25</v>
      </c>
      <c r="KI334" s="359" t="n">
        <v>13.25</v>
      </c>
      <c r="KJ334" s="359" t="n">
        <v>13.25</v>
      </c>
      <c r="KK334" s="359" t="n">
        <v>13.25</v>
      </c>
      <c r="KL334" s="359" t="n">
        <v>13.25</v>
      </c>
      <c r="KM334" s="359" t="n">
        <v>13.25</v>
      </c>
      <c r="KN334" s="359" t="n">
        <v>13.25</v>
      </c>
      <c r="KO334" s="359" t="n">
        <v>13.2</v>
      </c>
      <c r="KP334" s="359" t="n">
        <v>13.2</v>
      </c>
      <c r="KQ334" s="359" t="n">
        <v>13.2</v>
      </c>
      <c r="KR334" s="359" t="n">
        <v>13.2</v>
      </c>
      <c r="KS334" s="359" t="n">
        <v>13.2</v>
      </c>
      <c r="KT334" s="359" t="n">
        <v>13.2</v>
      </c>
      <c r="KU334" s="359" t="n">
        <v>13.2</v>
      </c>
      <c r="KV334" s="359" t="n">
        <v>13.2</v>
      </c>
      <c r="KW334" s="359" t="n">
        <v>13.15</v>
      </c>
      <c r="KX334" s="359" t="n">
        <v>13.15</v>
      </c>
      <c r="KY334" s="359" t="n">
        <v>13.15</v>
      </c>
      <c r="KZ334" s="359" t="n">
        <v>13.15</v>
      </c>
      <c r="LA334" s="359" t="n">
        <v>13.1</v>
      </c>
      <c r="LB334" s="359" t="n">
        <v>13.1</v>
      </c>
      <c r="LC334" s="359" t="n">
        <v>13.1</v>
      </c>
      <c r="LD334" s="359" t="n">
        <v>13.05</v>
      </c>
      <c r="LE334" s="359" t="n">
        <v>13.05</v>
      </c>
      <c r="LF334" s="359" t="n">
        <v>13.05</v>
      </c>
      <c r="LG334" s="359" t="n">
        <v>13.05</v>
      </c>
      <c r="LH334" s="359" t="n">
        <v>13.05</v>
      </c>
      <c r="LI334" s="359" t="n">
        <v>13</v>
      </c>
      <c r="LJ334" s="359" t="n">
        <v>13</v>
      </c>
      <c r="LK334" s="359" t="n">
        <v>13</v>
      </c>
      <c r="LL334" s="359" t="n">
        <v>13</v>
      </c>
      <c r="LM334" s="359" t="n">
        <v>12.95</v>
      </c>
      <c r="LN334" s="359" t="n">
        <v>12.95</v>
      </c>
      <c r="LO334" s="359" t="n">
        <v>12.95</v>
      </c>
      <c r="LP334" s="359" t="n">
        <v>0</v>
      </c>
      <c r="LQ334" s="359" t="n">
        <v>0</v>
      </c>
      <c r="LR334" s="359" t="n">
        <v>0</v>
      </c>
      <c r="LS334" s="359" t="n">
        <v>12.94</v>
      </c>
      <c r="LT334" s="359" t="n">
        <v>0</v>
      </c>
      <c r="LU334" s="359" t="s">
        <v>913</v>
      </c>
      <c r="LV334" s="359" t="n">
        <v>13</v>
      </c>
      <c r="LW334" s="359" t="s">
        <v>915</v>
      </c>
      <c r="LX334" s="359" t="s">
        <v>916</v>
      </c>
      <c r="LY334" s="359" t="s">
        <v>917</v>
      </c>
      <c r="LZ334" s="359" t="n">
        <v>13.15</v>
      </c>
      <c r="MA334" s="359" t="s">
        <v>919</v>
      </c>
      <c r="MB334" s="359" t="n">
        <v>0</v>
      </c>
      <c r="MC334" s="359" t="s">
        <v>919</v>
      </c>
      <c r="MD334" s="359" t="n">
        <v>13.25</v>
      </c>
      <c r="ME334" s="359"/>
      <c r="MF334" s="359"/>
      <c r="MG334" s="359"/>
      <c r="MH334" s="359"/>
      <c r="MI334" s="359"/>
      <c r="MJ334" s="359"/>
      <c r="MK334" s="359"/>
      <c r="ML334" s="359"/>
      <c r="MM334" s="359"/>
      <c r="MN334" s="359"/>
      <c r="MO334" s="359"/>
      <c r="MP334" s="359"/>
      <c r="MQ334" s="359"/>
      <c r="MR334" s="359"/>
      <c r="MS334" s="359"/>
      <c r="MT334" s="359"/>
      <c r="MU334" s="359"/>
      <c r="MV334" s="359"/>
      <c r="MW334" s="359"/>
    </row>
    <row r="335" customFormat="false" ht="15" hidden="false" customHeight="false" outlineLevel="0" collapsed="false">
      <c r="A335" s="417" t="s">
        <v>920</v>
      </c>
      <c r="EP335" s="0" t="s">
        <v>921</v>
      </c>
      <c r="FN335" s="0" t="n">
        <v>-481.079535567137</v>
      </c>
      <c r="FO335" s="0" t="n">
        <v>-473.321038720279</v>
      </c>
      <c r="FP335" s="0" t="n">
        <v>-504.27840165105</v>
      </c>
      <c r="FQ335" s="0" t="n">
        <v>-711.702196719278</v>
      </c>
      <c r="FR335" s="0" t="n">
        <v>-785.817330438251</v>
      </c>
      <c r="FS335" s="0" t="n">
        <v>-880.516343001271</v>
      </c>
      <c r="FT335" s="0" t="n">
        <v>-928.73023761178</v>
      </c>
      <c r="FU335" s="0" t="n">
        <v>-850.101911138794</v>
      </c>
      <c r="FV335" s="0" t="n">
        <v>-853.606517372275</v>
      </c>
      <c r="FW335" s="0" t="n">
        <v>-652.905706422227</v>
      </c>
      <c r="FX335" s="0" t="n">
        <v>-678.620495899255</v>
      </c>
    </row>
    <row r="336" customFormat="false" ht="15" hidden="false" customHeight="false" outlineLevel="0" collapsed="false">
      <c r="EP336" s="0" t="s">
        <v>922</v>
      </c>
      <c r="FN336" s="0" t="n">
        <v>-317.811193224487</v>
      </c>
      <c r="FO336" s="0" t="n">
        <v>-301.518433416004</v>
      </c>
      <c r="FP336" s="0" t="n">
        <v>-466.839816406501</v>
      </c>
      <c r="FQ336" s="0" t="n">
        <v>-540.417549979133</v>
      </c>
      <c r="FR336" s="0" t="n">
        <v>-721.803113437276</v>
      </c>
      <c r="FS336" s="0" t="n">
        <v>-769.757000104126</v>
      </c>
      <c r="FT336" s="0" t="n">
        <v>-835.347593327984</v>
      </c>
      <c r="FU336" s="0" t="n">
        <v>-885.368306413892</v>
      </c>
      <c r="FV336" s="0" t="n">
        <v>-888.174287485136</v>
      </c>
      <c r="FW336" s="0" t="n">
        <v>-652.905706422227</v>
      </c>
      <c r="FX336" s="0" t="n">
        <v>-677.620495899255</v>
      </c>
    </row>
    <row r="337" customFormat="false" ht="15" hidden="false" customHeight="false" outlineLevel="0" collapsed="false">
      <c r="EP337" s="0" t="s">
        <v>923</v>
      </c>
      <c r="FN337" s="0" t="n">
        <v>-349.061193224487</v>
      </c>
      <c r="FO337" s="0" t="n">
        <v>-345.278433416004</v>
      </c>
      <c r="FP337" s="0" t="n">
        <v>-516.514187070647</v>
      </c>
      <c r="FQ337" s="0" t="n">
        <v>-741.267810855133</v>
      </c>
      <c r="FR337" s="0" t="n">
        <v>-674.747157326343</v>
      </c>
      <c r="FS337" s="0" t="n">
        <v>-706.653698540126</v>
      </c>
      <c r="FT337" s="0" t="n">
        <v>-884.750199041152</v>
      </c>
      <c r="FU337" s="0" t="n">
        <v>-801.615243433531</v>
      </c>
      <c r="FV337" s="0" t="n">
        <v>-888.174287485136</v>
      </c>
      <c r="FW337" s="0" t="n">
        <v>-652.905706422227</v>
      </c>
      <c r="FX337" s="0" t="n">
        <v>-678.620495899255</v>
      </c>
    </row>
    <row r="338" customFormat="false" ht="15" hidden="false" customHeight="false" outlineLevel="0" collapsed="false">
      <c r="EP338" s="0" t="s">
        <v>924</v>
      </c>
      <c r="FN338" s="0" t="n">
        <v>-481.079535567137</v>
      </c>
      <c r="FO338" s="0" t="n">
        <v>-473.321038720279</v>
      </c>
      <c r="FP338" s="0" t="n">
        <v>-219.571295030921</v>
      </c>
      <c r="FQ338" s="0" t="n">
        <v>-178.433595403962</v>
      </c>
      <c r="FR338" s="0" t="n">
        <v>-489.401771652831</v>
      </c>
      <c r="FS338" s="0" t="n">
        <v>-594.639280432982</v>
      </c>
      <c r="FT338" s="0" t="n">
        <v>-433.954503153987</v>
      </c>
      <c r="FU338" s="0" t="n">
        <v>-462.013162526227</v>
      </c>
      <c r="FV338" s="0" t="n">
        <v>-440.458614687366</v>
      </c>
      <c r="FW338" s="0" t="n">
        <v>-216.769740587209</v>
      </c>
      <c r="FX338" s="0" t="n">
        <v>-221.970691409136</v>
      </c>
    </row>
    <row r="339" customFormat="false" ht="15" hidden="false" customHeight="false" outlineLevel="0" collapsed="false">
      <c r="EP339" s="0" t="s">
        <v>925</v>
      </c>
      <c r="FN339" s="0" t="n">
        <v>0</v>
      </c>
      <c r="FO339" s="0" t="n">
        <v>0</v>
      </c>
    </row>
    <row r="340" customFormat="false" ht="15" hidden="false" customHeight="false" outlineLevel="0" collapsed="false">
      <c r="EP340" s="0" t="s">
        <v>926</v>
      </c>
      <c r="FN340" s="0" t="n">
        <v>-375.499326834488</v>
      </c>
      <c r="FO340" s="0" t="n">
        <v>-402.288654139004</v>
      </c>
      <c r="FP340" s="0" t="n">
        <v>-546.482944802647</v>
      </c>
      <c r="FQ340" s="0" t="n">
        <v>-844.915374787133</v>
      </c>
      <c r="FR340" s="0" t="n">
        <v>-889.789351531344</v>
      </c>
      <c r="FS340" s="0" t="n">
        <v>-915.618212408126</v>
      </c>
      <c r="FT340" s="0" t="n">
        <v>-1128.36252858728</v>
      </c>
      <c r="FU340" s="0" t="n">
        <v>-1033.38131212755</v>
      </c>
      <c r="FV340" s="0" t="n">
        <v>-930.742057597997</v>
      </c>
      <c r="FW340" s="0" t="n">
        <v>-652.905706422227</v>
      </c>
      <c r="FX340" s="0" t="n">
        <v>-678.620495899255</v>
      </c>
    </row>
    <row r="341" customFormat="false" ht="15" hidden="false" customHeight="false" outlineLevel="0" collapsed="false">
      <c r="EP341" s="0" t="s">
        <v>927</v>
      </c>
      <c r="FN341" s="0" t="n">
        <v>-705.681410781006</v>
      </c>
      <c r="FO341" s="0" t="n">
        <v>-761.197331007714</v>
      </c>
      <c r="FP341" s="0" t="n">
        <v>-941.233002658863</v>
      </c>
      <c r="FQ341" s="0" t="n">
        <v>-1282.473779431</v>
      </c>
      <c r="FR341" s="0" t="n">
        <v>-1450.87751933243</v>
      </c>
      <c r="FS341" s="0" t="n">
        <v>-1739.80257183441</v>
      </c>
      <c r="FT341" s="0" t="n">
        <v>-1856.59407641943</v>
      </c>
      <c r="FU341" s="0" t="n">
        <v>-1738.04815231032</v>
      </c>
      <c r="FV341" s="0" t="n">
        <v>-1688.62100991501</v>
      </c>
      <c r="FW341" s="0" t="n">
        <v>-1490.07485132585</v>
      </c>
      <c r="FX341" s="0" t="n">
        <v>-1529.29386204314</v>
      </c>
    </row>
    <row r="342" customFormat="false" ht="15" hidden="false" customHeight="false" outlineLevel="0" collapsed="false">
      <c r="EP342" s="0" t="s">
        <v>928</v>
      </c>
    </row>
    <row r="343" customFormat="false" ht="15" hidden="false" customHeight="false" outlineLevel="0" collapsed="false">
      <c r="EP343" s="0" t="s">
        <v>929</v>
      </c>
      <c r="FR343" s="0" t="n">
        <v>-889.789351531344</v>
      </c>
      <c r="FS343" s="0" t="n">
        <v>-915.618212408126</v>
      </c>
      <c r="FT343" s="0" t="n">
        <v>-1128.28637912126</v>
      </c>
      <c r="FU343" s="0" t="n">
        <v>-1033.3008103169</v>
      </c>
      <c r="FV343" s="0" t="n">
        <v>-930.6560095497</v>
      </c>
      <c r="FW343" s="0" t="n">
        <v>-652.905706422227</v>
      </c>
      <c r="FX343" s="0" t="n">
        <v>-678.620495899255</v>
      </c>
    </row>
    <row r="344" customFormat="false" ht="15" hidden="false" customHeight="false" outlineLevel="0" collapsed="false">
      <c r="EP344" s="0" t="s">
        <v>925</v>
      </c>
    </row>
    <row r="345" customFormat="false" ht="15" hidden="false" customHeight="false" outlineLevel="0" collapsed="false">
      <c r="EP345" s="0" t="s">
        <v>921</v>
      </c>
      <c r="FN345" s="0" t="n">
        <v>-507.517669177138</v>
      </c>
      <c r="FO345" s="0" t="n">
        <v>-530.331259443279</v>
      </c>
      <c r="FP345" s="0" t="n">
        <v>-540.63762142044</v>
      </c>
      <c r="FQ345" s="0" t="n">
        <v>-821.366993691812</v>
      </c>
      <c r="FR345" s="0" t="n">
        <v>-901.827799505789</v>
      </c>
      <c r="FS345" s="0" t="n">
        <v>-1027.97749598127</v>
      </c>
      <c r="FT345" s="0" t="n">
        <v>-1091.74517287107</v>
      </c>
      <c r="FU345" s="0" t="n">
        <v>-998.114916852448</v>
      </c>
      <c r="FV345" s="0" t="n">
        <v>-896.174287485136</v>
      </c>
      <c r="FW345" s="0" t="n">
        <v>-652.905706422227</v>
      </c>
      <c r="FX345" s="0" t="n">
        <v>-678.620495899255</v>
      </c>
    </row>
    <row r="346" customFormat="false" ht="15" hidden="false" customHeight="false" outlineLevel="0" collapsed="false">
      <c r="EP346" s="0" t="s">
        <v>922</v>
      </c>
      <c r="FN346" s="0" t="n">
        <v>-375.499326834488</v>
      </c>
      <c r="FO346" s="0" t="n">
        <v>-402.288654139004</v>
      </c>
      <c r="FP346" s="0" t="n">
        <v>-546.482944802647</v>
      </c>
      <c r="FQ346" s="0" t="n">
        <v>-644.065113911133</v>
      </c>
      <c r="FR346" s="0" t="n">
        <v>-835.569868376276</v>
      </c>
      <c r="FS346" s="0" t="n">
        <v>-915.618212408126</v>
      </c>
      <c r="FT346" s="0" t="n">
        <v>-998.362528587276</v>
      </c>
      <c r="FU346" s="0" t="n">
        <v>-1033.38131212755</v>
      </c>
      <c r="FV346" s="0" t="n">
        <v>-930.742057597997</v>
      </c>
      <c r="FW346" s="0" t="n">
        <v>-652.905706422227</v>
      </c>
      <c r="FX346" s="0" t="n">
        <v>-677.620495899255</v>
      </c>
    </row>
    <row r="347" customFormat="false" ht="15" hidden="false" customHeight="false" outlineLevel="0" collapsed="false">
      <c r="EP347" s="0" t="s">
        <v>923</v>
      </c>
      <c r="FN347" s="0" t="n">
        <v>-375.499326834488</v>
      </c>
      <c r="FO347" s="0" t="n">
        <v>-402.288654139004</v>
      </c>
      <c r="FP347" s="0" t="n">
        <v>-546.482944802647</v>
      </c>
      <c r="FQ347" s="0" t="n">
        <v>-844.915374787133</v>
      </c>
      <c r="FR347" s="0" t="n">
        <v>-800.813912265344</v>
      </c>
      <c r="FS347" s="0" t="n">
        <v>-852.514910844126</v>
      </c>
      <c r="FT347" s="0" t="n">
        <v>-1047.76513430044</v>
      </c>
      <c r="FU347" s="0" t="n">
        <v>-949.628249147184</v>
      </c>
      <c r="FV347" s="0" t="n">
        <v>-930.742057597997</v>
      </c>
      <c r="FW347" s="0" t="n">
        <v>-652.905706422227</v>
      </c>
      <c r="FX347" s="0" t="n">
        <v>-678.620495899255</v>
      </c>
    </row>
    <row r="348" customFormat="false" ht="15" hidden="false" customHeight="false" outlineLevel="0" collapsed="false">
      <c r="EP348" s="0" t="s">
        <v>924</v>
      </c>
      <c r="FN348" s="0" t="n">
        <v>-507.517669177138</v>
      </c>
      <c r="FO348" s="0" t="n">
        <v>-530.331259443279</v>
      </c>
      <c r="FP348" s="0" t="n">
        <v>-540.63762142044</v>
      </c>
      <c r="FQ348" s="0" t="n">
        <v>-620.516732815812</v>
      </c>
      <c r="FR348" s="0" t="n">
        <v>-847.608316350722</v>
      </c>
      <c r="FS348" s="0" t="n">
        <v>-1027.97749598127</v>
      </c>
      <c r="FT348" s="0" t="n">
        <v>-961.745172871072</v>
      </c>
      <c r="FU348" s="0" t="n">
        <v>-998.114916852448</v>
      </c>
      <c r="FV348" s="0" t="n">
        <v>-896.174287485136</v>
      </c>
      <c r="FW348" s="0" t="n">
        <v>-652.905706422227</v>
      </c>
      <c r="FX348" s="0" t="n">
        <v>-677.620495899255</v>
      </c>
    </row>
    <row r="349" customFormat="false" ht="15" hidden="false" customHeight="false" outlineLevel="0" collapsed="false">
      <c r="EP349" s="0" t="s">
        <v>930</v>
      </c>
      <c r="FP349" s="0" t="n">
        <v>-516.514187070647</v>
      </c>
      <c r="FQ349" s="0" t="n">
        <v>-844.915374787133</v>
      </c>
      <c r="FR349" s="0" t="n">
        <v>-889.789351531344</v>
      </c>
      <c r="FS349" s="0" t="n">
        <v>-779.341701921026</v>
      </c>
      <c r="FT349" s="0" t="n">
        <v>-1092.56252858728</v>
      </c>
      <c r="FU349" s="0" t="n">
        <v>-1033.38131212755</v>
      </c>
      <c r="FV349" s="0" t="n">
        <v>-930.742057597997</v>
      </c>
      <c r="FW349" s="0" t="n">
        <v>-652.905706422227</v>
      </c>
      <c r="FX349" s="0" t="n">
        <v>-678.620495899255</v>
      </c>
    </row>
    <row r="350" customFormat="false" ht="15" hidden="false" customHeight="false" outlineLevel="0" collapsed="false">
      <c r="EP350" s="0" t="s">
        <v>591</v>
      </c>
      <c r="FH350" s="0" t="n">
        <v>0</v>
      </c>
      <c r="FI350" s="0" t="n">
        <v>3.00000000000002</v>
      </c>
      <c r="FJ350" s="0" t="n">
        <v>1.50000000000004</v>
      </c>
      <c r="FK350" s="0" t="n">
        <v>-65.3118851811288</v>
      </c>
      <c r="FL350" s="0" t="n">
        <v>18.2944757818742</v>
      </c>
      <c r="FM350" s="0" t="n">
        <v>79.353571507967</v>
      </c>
      <c r="FN350" s="0" t="n">
        <v>30.5031039865338</v>
      </c>
      <c r="FO350" s="0" t="n">
        <v>114.821911149787</v>
      </c>
      <c r="FP350" s="0" t="n">
        <v>68.6045971718615</v>
      </c>
      <c r="FQ350" s="0" t="n">
        <v>421.190021904201</v>
      </c>
      <c r="FR350" s="0" t="n">
        <v>156.930775941392</v>
      </c>
      <c r="FS350" s="0" t="n">
        <v>365.640086234619</v>
      </c>
      <c r="FT350" s="0" t="n">
        <v>-69.5680511020677</v>
      </c>
      <c r="FU350" s="0" t="n">
        <v>195.698270044008</v>
      </c>
      <c r="FV350" s="0" t="n">
        <v>96.5210864246132</v>
      </c>
      <c r="FW350" s="0" t="n">
        <v>83.5815451406722</v>
      </c>
      <c r="FX350" s="0" t="n">
        <v>68.0125455515831</v>
      </c>
    </row>
    <row r="351" customFormat="false" ht="15" hidden="false" customHeight="false" outlineLevel="0" collapsed="false">
      <c r="EP351" s="0" t="s">
        <v>931</v>
      </c>
      <c r="FH351" s="0" t="n">
        <v>0</v>
      </c>
      <c r="FI351" s="0" t="n">
        <v>3.00000000000002</v>
      </c>
      <c r="FJ351" s="0" t="n">
        <v>1.50000000000004</v>
      </c>
      <c r="FK351" s="0" t="n">
        <v>-65.3118851811288</v>
      </c>
      <c r="FL351" s="0" t="n">
        <v>18.2944757818742</v>
      </c>
      <c r="FM351" s="0" t="n">
        <v>79.353571507967</v>
      </c>
      <c r="FN351" s="0" t="n">
        <v>30.5031039865338</v>
      </c>
      <c r="FO351" s="0" t="n">
        <v>114.821911149787</v>
      </c>
      <c r="FP351" s="0" t="n">
        <v>68.6045971718615</v>
      </c>
      <c r="FQ351" s="0" t="n">
        <v>421.190021904201</v>
      </c>
      <c r="FR351" s="0" t="n">
        <v>156.930775941392</v>
      </c>
      <c r="FS351" s="0" t="n">
        <v>365.640086234619</v>
      </c>
      <c r="FT351" s="0" t="n">
        <v>-1.30979110206769</v>
      </c>
      <c r="FU351" s="0" t="n">
        <v>195.698270044008</v>
      </c>
      <c r="FV351" s="0" t="n">
        <v>96.5210864246132</v>
      </c>
      <c r="FW351" s="0" t="n">
        <v>83.5815451406722</v>
      </c>
      <c r="FX351" s="0" t="n">
        <v>68.0125455515831</v>
      </c>
    </row>
    <row r="352" customFormat="false" ht="15" hidden="false" customHeight="false" outlineLevel="0" collapsed="false">
      <c r="EP352" s="0" t="s">
        <v>932</v>
      </c>
      <c r="FP352" s="0" t="n">
        <v>0</v>
      </c>
      <c r="FQ352" s="0" t="n">
        <v>0</v>
      </c>
      <c r="FR352" s="0" t="n">
        <v>88.975439266</v>
      </c>
      <c r="FS352" s="0" t="n">
        <v>63.103301564</v>
      </c>
      <c r="FT352" s="0" t="n">
        <v>80.5973942868318</v>
      </c>
      <c r="FU352" s="0" t="n">
        <v>83.7530629803618</v>
      </c>
      <c r="FV352" s="0" t="n">
        <v>0</v>
      </c>
      <c r="FW352" s="0" t="n">
        <v>0</v>
      </c>
      <c r="FX352" s="0" t="n">
        <v>0</v>
      </c>
    </row>
    <row r="353" customFormat="false" ht="15" hidden="false" customHeight="false" outlineLevel="0" collapsed="false">
      <c r="EP353" s="0" t="s">
        <v>724</v>
      </c>
      <c r="FH353" s="0" t="n">
        <v>0</v>
      </c>
      <c r="FI353" s="0" t="n">
        <v>0</v>
      </c>
      <c r="FJ353" s="0" t="n">
        <v>0</v>
      </c>
      <c r="FK353" s="0" t="n">
        <v>0</v>
      </c>
      <c r="FL353" s="0" t="n">
        <v>0</v>
      </c>
      <c r="FM353" s="0" t="n">
        <v>0</v>
      </c>
      <c r="FN353" s="0" t="n">
        <v>0</v>
      </c>
      <c r="FO353" s="0" t="n">
        <v>0</v>
      </c>
      <c r="FP353" s="0" t="n">
        <v>0</v>
      </c>
      <c r="FQ353" s="0" t="n">
        <v>0</v>
      </c>
      <c r="FR353" s="0" t="n">
        <v>0</v>
      </c>
      <c r="FS353" s="0" t="n">
        <v>0</v>
      </c>
      <c r="FT353" s="0" t="n">
        <v>-68.25826</v>
      </c>
      <c r="FU353" s="0" t="n">
        <v>0</v>
      </c>
      <c r="FV353" s="0" t="n">
        <v>0</v>
      </c>
      <c r="FW353" s="0" t="n">
        <v>0</v>
      </c>
      <c r="FX353" s="0" t="n">
        <v>0</v>
      </c>
    </row>
    <row r="354" customFormat="false" ht="15" hidden="false" customHeight="false" outlineLevel="0" collapsed="false">
      <c r="EP354" s="0" t="s">
        <v>606</v>
      </c>
      <c r="FH354" s="0" t="n">
        <v>68.531212731</v>
      </c>
      <c r="FI354" s="0" t="n">
        <v>44.9</v>
      </c>
      <c r="FJ354" s="0" t="n">
        <v>-215.321563602417</v>
      </c>
      <c r="FK354" s="0" t="n">
        <v>129.812698118657</v>
      </c>
      <c r="FL354" s="0" t="n">
        <v>280.459014832371</v>
      </c>
      <c r="FM354" s="0" t="n">
        <v>319.242178786689</v>
      </c>
      <c r="FN354" s="0" t="n">
        <v>362.290483473371</v>
      </c>
      <c r="FO354" s="0" t="n">
        <v>448.295369422649</v>
      </c>
      <c r="FP354" s="0" t="n">
        <v>556.252915356254</v>
      </c>
      <c r="FQ354" s="0" t="n">
        <v>1159.9910756301</v>
      </c>
      <c r="FR354" s="0" t="n">
        <v>910.738345334487</v>
      </c>
      <c r="FS354" s="0" t="n">
        <v>1252.23919130397</v>
      </c>
      <c r="FT354" s="0" t="n">
        <v>895.779542225917</v>
      </c>
      <c r="FU354" s="0" t="n">
        <v>1081.0665764579</v>
      </c>
      <c r="FV354" s="0" t="n">
        <v>984.695373909749</v>
      </c>
      <c r="FW354" s="0" t="n">
        <v>736.487251562899</v>
      </c>
      <c r="FX354" s="0" t="n">
        <v>746.633041450838</v>
      </c>
    </row>
    <row r="355" customFormat="false" ht="15" hidden="false" customHeight="false" outlineLevel="0" collapsed="false">
      <c r="EP355" s="0" t="s">
        <v>931</v>
      </c>
      <c r="FH355" s="0" t="n">
        <v>0</v>
      </c>
      <c r="FI355" s="0" t="n">
        <v>-50.1</v>
      </c>
      <c r="FJ355" s="0" t="n">
        <v>-216.021563602417</v>
      </c>
      <c r="FK355" s="0" t="n">
        <v>24.6557827459188</v>
      </c>
      <c r="FL355" s="0" t="n">
        <v>92.2724360261392</v>
      </c>
      <c r="FM355" s="0" t="n">
        <v>94.834051127</v>
      </c>
      <c r="FN355" s="0" t="n">
        <v>39.301549082</v>
      </c>
      <c r="FO355" s="0" t="n">
        <v>92.2662385454221</v>
      </c>
      <c r="FP355" s="0" t="n">
        <v>107.940948712511</v>
      </c>
      <c r="FQ355" s="0" t="n">
        <v>205.971384052</v>
      </c>
      <c r="FR355" s="0" t="n">
        <v>253.465905205</v>
      </c>
      <c r="FS355" s="0" t="n">
        <v>220.586447614573</v>
      </c>
      <c r="FT355" s="0" t="n">
        <v>23.2080778429403</v>
      </c>
      <c r="FU355" s="0" t="n">
        <v>210.874910310318</v>
      </c>
      <c r="FV355" s="0" t="n">
        <v>-70.3728856854763</v>
      </c>
      <c r="FW355" s="0" t="n">
        <v>-114.861819848565</v>
      </c>
      <c r="FX355" s="0" t="n">
        <v>-119.098354131509</v>
      </c>
    </row>
    <row r="356" customFormat="false" ht="15" hidden="false" customHeight="false" outlineLevel="0" collapsed="false">
      <c r="EP356" s="0" t="s">
        <v>724</v>
      </c>
      <c r="FH356" s="0" t="n">
        <v>68.531212731</v>
      </c>
      <c r="FI356" s="0" t="n">
        <v>95</v>
      </c>
      <c r="FJ356" s="0" t="n">
        <v>0.699999999999999</v>
      </c>
      <c r="FK356" s="0" t="n">
        <v>105.156915372738</v>
      </c>
      <c r="FL356" s="0" t="n">
        <v>188.186578806232</v>
      </c>
      <c r="FM356" s="0" t="n">
        <v>224.408127659689</v>
      </c>
      <c r="FN356" s="0" t="n">
        <v>322.988934391371</v>
      </c>
      <c r="FO356" s="0" t="n">
        <v>356.029130877227</v>
      </c>
      <c r="FP356" s="0" t="n">
        <v>448.311966643743</v>
      </c>
      <c r="FQ356" s="0" t="n">
        <v>954.019691578099</v>
      </c>
      <c r="FR356" s="0" t="n">
        <v>657.272440129487</v>
      </c>
      <c r="FS356" s="0" t="n">
        <v>1031.65274368939</v>
      </c>
      <c r="FT356" s="0" t="n">
        <v>872.571464382976</v>
      </c>
      <c r="FU356" s="0" t="n">
        <v>870.191666147583</v>
      </c>
      <c r="FV356" s="0" t="n">
        <v>1055.06825959523</v>
      </c>
      <c r="FW356" s="0" t="n">
        <v>851.349071411464</v>
      </c>
      <c r="FX356" s="0" t="n">
        <v>865.731395582347</v>
      </c>
    </row>
    <row r="357" customFormat="false" ht="15" hidden="false" customHeight="false" outlineLevel="0" collapsed="false">
      <c r="EP357" s="0" t="s">
        <v>933</v>
      </c>
      <c r="FH357" s="0" t="n">
        <v>0</v>
      </c>
      <c r="FI357" s="0" t="n">
        <v>0</v>
      </c>
      <c r="FJ357" s="0" t="n">
        <v>16.2</v>
      </c>
      <c r="FK357" s="0" t="n">
        <v>49.486261138802</v>
      </c>
      <c r="FL357" s="0" t="n">
        <v>103.590440975243</v>
      </c>
      <c r="FM357" s="0" t="n">
        <v>138.66156726277</v>
      </c>
      <c r="FN357" s="0" t="n">
        <v>183.820338139651</v>
      </c>
      <c r="FO357" s="0" t="n">
        <v>211.496473856983</v>
      </c>
      <c r="FP357" s="0" t="n">
        <v>262.048508702182</v>
      </c>
      <c r="FQ357" s="0" t="n">
        <v>720.951350387955</v>
      </c>
      <c r="FR357" s="0" t="n">
        <v>343.071642595178</v>
      </c>
      <c r="FS357" s="0" t="n">
        <v>832.325685482546</v>
      </c>
      <c r="FT357" s="0" t="n">
        <v>584.1317844336</v>
      </c>
      <c r="FU357" s="0" t="n">
        <v>432.787115885401</v>
      </c>
      <c r="FV357" s="0" t="n">
        <v>644.690318918666</v>
      </c>
      <c r="FW357" s="0" t="n">
        <v>401.454929544184</v>
      </c>
      <c r="FX357" s="0" t="n">
        <v>501.968977216458</v>
      </c>
    </row>
    <row r="358" customFormat="false" ht="15" hidden="false" customHeight="false" outlineLevel="0" collapsed="false">
      <c r="EP358" s="0" t="s">
        <v>934</v>
      </c>
      <c r="FP358" s="0" t="n">
        <v>0</v>
      </c>
      <c r="FQ358" s="0" t="n">
        <v>0</v>
      </c>
      <c r="FR358" s="0" t="n">
        <v>0</v>
      </c>
      <c r="FS358" s="0" t="n">
        <v>0</v>
      </c>
      <c r="FT358" s="0" t="n">
        <v>0</v>
      </c>
      <c r="FU358" s="0" t="n">
        <v>176.489934399693</v>
      </c>
      <c r="FV358" s="0" t="n">
        <v>124.350379866334</v>
      </c>
      <c r="FW358" s="0" t="n">
        <v>0</v>
      </c>
      <c r="FX358" s="0" t="n">
        <v>95.8667542694561</v>
      </c>
    </row>
    <row r="359" customFormat="false" ht="15" hidden="false" customHeight="false" outlineLevel="0" collapsed="false">
      <c r="EP359" s="0" t="s">
        <v>935</v>
      </c>
      <c r="FH359" s="0" t="n">
        <v>0</v>
      </c>
      <c r="FI359" s="0" t="n">
        <v>0</v>
      </c>
      <c r="FJ359" s="0" t="n">
        <v>0</v>
      </c>
      <c r="FK359" s="0" t="n">
        <v>66.70927940511</v>
      </c>
      <c r="FL359" s="0" t="n">
        <v>99.233201067772</v>
      </c>
      <c r="FM359" s="0" t="n">
        <v>102.868015341633</v>
      </c>
      <c r="FN359" s="0" t="n">
        <v>160.749177169829</v>
      </c>
      <c r="FO359" s="0" t="n">
        <v>170.35041550616</v>
      </c>
      <c r="FP359" s="0" t="n">
        <v>214.928464239612</v>
      </c>
      <c r="FQ359" s="0" t="n">
        <v>287.971050696116</v>
      </c>
      <c r="FR359" s="0" t="n">
        <v>390.570037848909</v>
      </c>
      <c r="FS359" s="0" t="n">
        <v>411.65558615469</v>
      </c>
      <c r="FT359" s="0" t="n">
        <v>452.921760374788</v>
      </c>
      <c r="FU359" s="0" t="n">
        <v>572.078951130985</v>
      </c>
      <c r="FV359" s="0" t="n">
        <v>594.137954991171</v>
      </c>
      <c r="FW359" s="0" t="n">
        <v>746.641042562096</v>
      </c>
      <c r="FX359" s="0" t="n">
        <v>745.932660317176</v>
      </c>
    </row>
    <row r="360" customFormat="false" ht="15" hidden="false" customHeight="false" outlineLevel="0" collapsed="false">
      <c r="EP360" s="0" t="s">
        <v>936</v>
      </c>
      <c r="FH360" s="0" t="n">
        <v>-7.87957168</v>
      </c>
      <c r="FI360" s="0" t="n">
        <v>-9.7</v>
      </c>
      <c r="FJ360" s="0" t="n">
        <v>-15.5</v>
      </c>
      <c r="FK360" s="0" t="n">
        <v>11.0386251711736</v>
      </c>
      <c r="FL360" s="0" t="n">
        <v>14.6370632367825</v>
      </c>
      <c r="FM360" s="0" t="n">
        <v>17.1214549447137</v>
      </c>
      <c r="FN360" s="0" t="n">
        <v>21.5805809181092</v>
      </c>
      <c r="FO360" s="0" t="n">
        <v>25.8177584859165</v>
      </c>
      <c r="FP360" s="0" t="n">
        <v>28.6650062980503</v>
      </c>
      <c r="FQ360" s="0" t="n">
        <v>54.9027095059723</v>
      </c>
      <c r="FR360" s="0" t="n">
        <v>76.3692403146002</v>
      </c>
      <c r="FS360" s="0" t="n">
        <v>95.1510790225163</v>
      </c>
      <c r="FT360" s="0" t="n">
        <v>100.099672068132</v>
      </c>
      <c r="FU360" s="0" t="n">
        <v>134.674400868803</v>
      </c>
      <c r="FV360" s="0" t="n">
        <v>183.760014314612</v>
      </c>
      <c r="FW360" s="0" t="n">
        <v>296.746900694816</v>
      </c>
      <c r="FX360" s="0" t="n">
        <v>382.170241951287</v>
      </c>
    </row>
    <row r="361" customFormat="false" ht="15" hidden="false" customHeight="false" outlineLevel="0" collapsed="false">
      <c r="EP361" s="0" t="s">
        <v>937</v>
      </c>
      <c r="FH361" s="0" t="n">
        <v>-265.798687434</v>
      </c>
      <c r="FI361" s="0" t="n">
        <v>-303.6</v>
      </c>
      <c r="FJ361" s="0" t="n">
        <v>-645.015257999417</v>
      </c>
      <c r="FK361" s="0" t="n">
        <v>-143.148318495121</v>
      </c>
      <c r="FL361" s="0" t="n">
        <v>53.1420293650177</v>
      </c>
      <c r="FM361" s="0" t="n">
        <v>175.879132937429</v>
      </c>
      <c r="FN361" s="0" t="n">
        <v>-17.2738137376498</v>
      </c>
      <c r="FO361" s="0" t="n">
        <v>-11.8049751431423</v>
      </c>
      <c r="FP361" s="0" t="n">
        <v>-28.8658688862543</v>
      </c>
      <c r="FQ361" s="0" t="n">
        <v>-2.46675712923539</v>
      </c>
      <c r="FR361" s="0" t="n">
        <v>-22.2150271992488</v>
      </c>
      <c r="FS361" s="0" t="n">
        <v>-37.0062585097792</v>
      </c>
      <c r="FT361" s="0" t="n">
        <v>0</v>
      </c>
      <c r="FU361" s="0" t="n">
        <v>0</v>
      </c>
      <c r="FV361" s="0" t="n">
        <v>0</v>
      </c>
      <c r="FW361" s="0" t="n">
        <v>0</v>
      </c>
      <c r="FX361" s="0" t="n">
        <v>0</v>
      </c>
    </row>
    <row r="362" customFormat="false" ht="15" hidden="false" customHeight="false" outlineLevel="0" collapsed="false">
      <c r="EP362" s="0" t="s">
        <v>938</v>
      </c>
      <c r="FQ362" s="0" t="n">
        <v>200.850260876</v>
      </c>
      <c r="FR362" s="0" t="n">
        <v>54.2194831550674</v>
      </c>
      <c r="FS362" s="0" t="n">
        <v>0</v>
      </c>
      <c r="FT362" s="0" t="n">
        <v>130</v>
      </c>
    </row>
    <row r="363" customFormat="false" ht="15" hidden="false" customHeight="false" outlineLevel="0" collapsed="false">
      <c r="EP363" s="0" t="s">
        <v>939</v>
      </c>
      <c r="FH363" s="0" t="n">
        <v>3822</v>
      </c>
      <c r="FI363" s="0" t="n">
        <v>4425</v>
      </c>
      <c r="FJ363" s="0" t="n">
        <v>4908</v>
      </c>
      <c r="FK363" s="0" t="n">
        <v>5337</v>
      </c>
      <c r="FL363" s="0" t="n">
        <v>5835</v>
      </c>
      <c r="FM363" s="0" t="n">
        <v>6553</v>
      </c>
      <c r="FN363" s="0" t="n">
        <v>7234</v>
      </c>
      <c r="FO363" s="0" t="n">
        <v>8016</v>
      </c>
      <c r="FP363" s="0" t="n">
        <v>8718</v>
      </c>
      <c r="FQ363" s="0" t="n">
        <v>9402</v>
      </c>
      <c r="FR363" s="0" t="n">
        <v>10279</v>
      </c>
      <c r="FS363" s="0" t="n">
        <v>12009.1583043381</v>
      </c>
      <c r="FT363" s="0" t="n">
        <v>13991.7578795468</v>
      </c>
      <c r="FU363" s="0" t="n">
        <v>15895.0881101183</v>
      </c>
      <c r="FV363" s="0" t="n">
        <v>17984.4387705841</v>
      </c>
      <c r="FW363" s="0" t="n">
        <v>20260.5150468907</v>
      </c>
      <c r="FX363" s="0" t="n">
        <v>22670.8485171944</v>
      </c>
    </row>
    <row r="364" customFormat="false" ht="15" hidden="false" customHeight="false" outlineLevel="0" collapsed="false">
      <c r="EP364" s="0" t="s">
        <v>940</v>
      </c>
      <c r="FH364" s="0" t="n">
        <v>595.008157432878</v>
      </c>
      <c r="FI364" s="0" t="n">
        <v>604.022864369789</v>
      </c>
      <c r="FJ364" s="0" t="n">
        <v>629.035783303054</v>
      </c>
      <c r="FK364" s="0" t="n">
        <v>667.120131734048</v>
      </c>
      <c r="FL364" s="0" t="n">
        <v>688.8</v>
      </c>
      <c r="FM364" s="0" t="n">
        <v>749.639205142099</v>
      </c>
      <c r="FN364" s="0" t="n">
        <v>817.957511416667</v>
      </c>
      <c r="FO364" s="0" t="n">
        <v>846.28291675</v>
      </c>
      <c r="FP364" s="0" t="n">
        <v>846.28291675</v>
      </c>
      <c r="FQ364" s="0" t="n">
        <v>921.7157075</v>
      </c>
      <c r="FR364" s="0" t="n">
        <v>969.965167583333</v>
      </c>
      <c r="FS364" s="0" t="n">
        <v>1012.44476</v>
      </c>
      <c r="FT364" s="0" t="n">
        <v>1065.9339132</v>
      </c>
      <c r="FU364" s="0" t="n">
        <v>1134.058325158</v>
      </c>
      <c r="FV364" s="0" t="n">
        <v>1207.28524142072</v>
      </c>
      <c r="FW364" s="0" t="n">
        <v>1274.46009379106</v>
      </c>
      <c r="FX364" s="0" t="n">
        <v>1331.48269818689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KL770"/>
  <sheetViews>
    <sheetView showFormulas="false" showGridLines="true" showRowColHeaders="true" showZeros="false" rightToLeft="false" tabSelected="true" showOutlineSymbols="true" defaultGridColor="true" view="normal" topLeftCell="DI281" colorId="64" zoomScale="100" zoomScaleNormal="100" zoomScalePageLayoutView="100" workbookViewId="0">
      <selection pane="topLeft" activeCell="DK282" activeCellId="0" sqref="DK282:DZ306"/>
    </sheetView>
  </sheetViews>
  <sheetFormatPr defaultColWidth="8.54296875" defaultRowHeight="15" zeroHeight="false" outlineLevelRow="0" outlineLevelCol="1"/>
  <cols>
    <col collapsed="false" customWidth="true" hidden="false" outlineLevel="0" max="1" min="1" style="0" width="19.29"/>
    <col collapsed="false" customWidth="true" hidden="false" outlineLevel="0" max="2" min="2" style="1" width="50.57"/>
    <col collapsed="false" customWidth="true" hidden="false" outlineLevel="0" max="3" min="3" style="0" width="14"/>
    <col collapsed="false" customWidth="true" hidden="false" outlineLevel="0" max="4" min="4" style="0" width="8.71"/>
    <col collapsed="false" customWidth="true" hidden="false" outlineLevel="1" max="6" min="5" style="0" width="8.71"/>
    <col collapsed="false" customWidth="false" hidden="false" outlineLevel="1" max="7" min="7" style="0" width="8.57"/>
    <col collapsed="false" customWidth="true" hidden="false" outlineLevel="1" max="10" min="8" style="0" width="8.86"/>
    <col collapsed="false" customWidth="true" hidden="false" outlineLevel="1" max="11" min="11" style="0" width="8.29"/>
    <col collapsed="false" customWidth="true" hidden="false" outlineLevel="1" max="14" min="12" style="0" width="8.71"/>
    <col collapsed="false" customWidth="false" hidden="false" outlineLevel="1" max="15" min="15" style="0" width="8.57"/>
    <col collapsed="false" customWidth="true" hidden="false" outlineLevel="1" max="18" min="16" style="0" width="8.86"/>
    <col collapsed="false" customWidth="true" hidden="false" outlineLevel="1" max="19" min="19" style="0" width="41.86"/>
    <col collapsed="false" customWidth="true" hidden="false" outlineLevel="1" max="22" min="20" style="0" width="8.86"/>
    <col collapsed="false" customWidth="true" hidden="false" outlineLevel="1" max="47" min="23" style="0" width="14.86"/>
    <col collapsed="false" customWidth="true" hidden="false" outlineLevel="1" max="48" min="48" style="0" width="15.85"/>
    <col collapsed="false" customWidth="true" hidden="false" outlineLevel="1" max="62" min="49" style="0" width="14.86"/>
    <col collapsed="false" customWidth="true" hidden="false" outlineLevel="1" max="63" min="63" style="0" width="35.71"/>
    <col collapsed="false" customWidth="true" hidden="false" outlineLevel="1" max="66" min="64" style="0" width="14.86"/>
    <col collapsed="false" customWidth="true" hidden="false" outlineLevel="1" max="67" min="67" style="0" width="26.57"/>
    <col collapsed="false" customWidth="true" hidden="false" outlineLevel="1" max="81" min="68" style="0" width="14.86"/>
    <col collapsed="false" customWidth="true" hidden="false" outlineLevel="0" max="82" min="82" style="0" width="10"/>
    <col collapsed="false" customWidth="true" hidden="true" outlineLevel="1" max="98" min="83" style="0" width="9.57"/>
    <col collapsed="false" customWidth="true" hidden="false" outlineLevel="0" max="111" min="99" style="0" width="9.57"/>
    <col collapsed="false" customWidth="true" hidden="false" outlineLevel="0" max="112" min="112" style="0" width="12.29"/>
    <col collapsed="false" customWidth="true" hidden="false" outlineLevel="0" max="113" min="113" style="0" width="10.57"/>
    <col collapsed="false" customWidth="true" hidden="false" outlineLevel="0" max="114" min="114" style="0" width="11.57"/>
    <col collapsed="false" customWidth="true" hidden="false" outlineLevel="0" max="115" min="115" style="0" width="11"/>
    <col collapsed="false" customWidth="true" hidden="false" outlineLevel="0" max="130" min="116" style="0" width="9.57"/>
  </cols>
  <sheetData>
    <row r="5" customFormat="false" ht="15" hidden="false" customHeight="false" outlineLevel="0" collapsed="false">
      <c r="B5" s="373" t="s">
        <v>941</v>
      </c>
      <c r="C5" s="472" t="s">
        <v>0</v>
      </c>
      <c r="D5" s="472" t="s">
        <v>1</v>
      </c>
      <c r="E5" s="472" t="s">
        <v>2</v>
      </c>
      <c r="F5" s="472" t="s">
        <v>3</v>
      </c>
      <c r="G5" s="472" t="s">
        <v>4</v>
      </c>
      <c r="H5" s="472" t="s">
        <v>5</v>
      </c>
      <c r="I5" s="472" t="s">
        <v>6</v>
      </c>
      <c r="J5" s="472" t="s">
        <v>7</v>
      </c>
      <c r="K5" s="472" t="s">
        <v>8</v>
      </c>
      <c r="L5" s="472" t="s">
        <v>9</v>
      </c>
      <c r="M5" s="472" t="s">
        <v>10</v>
      </c>
      <c r="N5" s="472" t="s">
        <v>11</v>
      </c>
      <c r="O5" s="472" t="s">
        <v>12</v>
      </c>
      <c r="P5" s="472" t="s">
        <v>13</v>
      </c>
      <c r="Q5" s="472" t="s">
        <v>14</v>
      </c>
      <c r="R5" s="472" t="s">
        <v>15</v>
      </c>
      <c r="S5" s="472" t="s">
        <v>16</v>
      </c>
      <c r="T5" s="472" t="s">
        <v>17</v>
      </c>
      <c r="U5" s="472" t="s">
        <v>18</v>
      </c>
      <c r="V5" s="472" t="s">
        <v>19</v>
      </c>
      <c r="W5" s="472" t="s">
        <v>20</v>
      </c>
      <c r="X5" s="472" t="s">
        <v>21</v>
      </c>
      <c r="Y5" s="472" t="s">
        <v>22</v>
      </c>
      <c r="Z5" s="472" t="s">
        <v>23</v>
      </c>
      <c r="AA5" s="472" t="s">
        <v>24</v>
      </c>
      <c r="AB5" s="472" t="s">
        <v>25</v>
      </c>
      <c r="AC5" s="472" t="s">
        <v>26</v>
      </c>
      <c r="AD5" s="472" t="s">
        <v>27</v>
      </c>
      <c r="AE5" s="472" t="s">
        <v>28</v>
      </c>
      <c r="AF5" s="472" t="s">
        <v>29</v>
      </c>
      <c r="AG5" s="472" t="s">
        <v>30</v>
      </c>
      <c r="AH5" s="472" t="s">
        <v>31</v>
      </c>
      <c r="AI5" s="472" t="s">
        <v>32</v>
      </c>
      <c r="AJ5" s="472" t="s">
        <v>33</v>
      </c>
      <c r="AK5" s="472" t="s">
        <v>34</v>
      </c>
      <c r="AL5" s="472" t="s">
        <v>35</v>
      </c>
      <c r="AM5" s="472" t="s">
        <v>36</v>
      </c>
      <c r="AN5" s="472" t="s">
        <v>37</v>
      </c>
      <c r="AO5" s="472" t="s">
        <v>38</v>
      </c>
      <c r="AP5" s="472" t="s">
        <v>39</v>
      </c>
      <c r="AQ5" s="472" t="s">
        <v>40</v>
      </c>
      <c r="AR5" s="472" t="s">
        <v>41</v>
      </c>
      <c r="AS5" s="472" t="s">
        <v>42</v>
      </c>
      <c r="AT5" s="472" t="s">
        <v>43</v>
      </c>
      <c r="AU5" s="472" t="s">
        <v>44</v>
      </c>
      <c r="AV5" s="472" t="s">
        <v>45</v>
      </c>
      <c r="AW5" s="472" t="s">
        <v>46</v>
      </c>
      <c r="AX5" s="472" t="s">
        <v>47</v>
      </c>
      <c r="AY5" s="472" t="s">
        <v>48</v>
      </c>
      <c r="AZ5" s="472" t="s">
        <v>49</v>
      </c>
      <c r="BA5" s="472" t="s">
        <v>50</v>
      </c>
      <c r="BB5" s="472" t="s">
        <v>51</v>
      </c>
      <c r="BC5" s="472" t="s">
        <v>52</v>
      </c>
      <c r="BD5" s="472" t="s">
        <v>53</v>
      </c>
      <c r="BE5" s="472" t="s">
        <v>54</v>
      </c>
      <c r="BF5" s="472" t="s">
        <v>55</v>
      </c>
      <c r="BG5" s="472" t="s">
        <v>56</v>
      </c>
      <c r="BH5" s="472" t="s">
        <v>57</v>
      </c>
      <c r="BI5" s="472" t="s">
        <v>58</v>
      </c>
      <c r="BJ5" s="472" t="s">
        <v>59</v>
      </c>
      <c r="BK5" s="472" t="s">
        <v>942</v>
      </c>
      <c r="BL5" s="472"/>
      <c r="BM5" s="472"/>
      <c r="BN5" s="472" t="s">
        <v>63</v>
      </c>
      <c r="BO5" s="472" t="s">
        <v>64</v>
      </c>
      <c r="BP5" s="472" t="s">
        <v>65</v>
      </c>
      <c r="BQ5" s="472" t="s">
        <v>66</v>
      </c>
      <c r="BR5" s="472" t="s">
        <v>67</v>
      </c>
      <c r="BS5" s="472" t="s">
        <v>68</v>
      </c>
      <c r="BT5" s="472" t="s">
        <v>69</v>
      </c>
      <c r="BU5" s="472" t="s">
        <v>70</v>
      </c>
      <c r="BV5" s="472" t="s">
        <v>71</v>
      </c>
      <c r="BW5" s="472" t="s">
        <v>72</v>
      </c>
      <c r="BX5" s="472" t="s">
        <v>73</v>
      </c>
      <c r="BY5" s="472" t="s">
        <v>74</v>
      </c>
      <c r="BZ5" s="472" t="s">
        <v>75</v>
      </c>
      <c r="CA5" s="472" t="s">
        <v>76</v>
      </c>
      <c r="CB5" s="472" t="s">
        <v>77</v>
      </c>
      <c r="CC5" s="472" t="s">
        <v>78</v>
      </c>
      <c r="CD5" s="472" t="s">
        <v>79</v>
      </c>
      <c r="CE5" s="472" t="s">
        <v>80</v>
      </c>
      <c r="CF5" s="472" t="s">
        <v>81</v>
      </c>
      <c r="CG5" s="472" t="s">
        <v>82</v>
      </c>
      <c r="CH5" s="472" t="s">
        <v>83</v>
      </c>
      <c r="CI5" s="472" t="s">
        <v>84</v>
      </c>
      <c r="CJ5" s="472" t="s">
        <v>85</v>
      </c>
      <c r="CK5" s="472" t="s">
        <v>86</v>
      </c>
      <c r="CL5" s="472" t="s">
        <v>87</v>
      </c>
      <c r="CM5" s="472" t="s">
        <v>88</v>
      </c>
      <c r="CN5" s="472" t="s">
        <v>89</v>
      </c>
      <c r="CO5" s="472" t="s">
        <v>90</v>
      </c>
      <c r="CP5" s="472" t="s">
        <v>91</v>
      </c>
      <c r="CQ5" s="472" t="s">
        <v>92</v>
      </c>
      <c r="CR5" s="472" t="s">
        <v>93</v>
      </c>
      <c r="CS5" s="472" t="s">
        <v>94</v>
      </c>
      <c r="CT5" s="472" t="s">
        <v>95</v>
      </c>
      <c r="CU5" s="472" t="s">
        <v>96</v>
      </c>
      <c r="CV5" s="472" t="s">
        <v>97</v>
      </c>
      <c r="CW5" s="472" t="s">
        <v>98</v>
      </c>
      <c r="CX5" s="472" t="s">
        <v>99</v>
      </c>
      <c r="CY5" s="472" t="s">
        <v>100</v>
      </c>
      <c r="CZ5" s="472" t="s">
        <v>101</v>
      </c>
      <c r="DA5" s="472" t="s">
        <v>102</v>
      </c>
      <c r="DB5" s="472" t="s">
        <v>103</v>
      </c>
      <c r="DC5" s="472" t="s">
        <v>104</v>
      </c>
      <c r="DD5" s="472" t="s">
        <v>105</v>
      </c>
      <c r="DE5" s="472" t="s">
        <v>106</v>
      </c>
      <c r="DF5" s="472" t="s">
        <v>107</v>
      </c>
      <c r="DG5" s="472" t="s">
        <v>108</v>
      </c>
      <c r="DH5" s="472" t="s">
        <v>109</v>
      </c>
      <c r="DI5" s="472" t="s">
        <v>110</v>
      </c>
      <c r="DJ5" s="472" t="s">
        <v>111</v>
      </c>
      <c r="DK5" s="472" t="s">
        <v>112</v>
      </c>
      <c r="DL5" s="472" t="s">
        <v>113</v>
      </c>
      <c r="DM5" s="472" t="s">
        <v>114</v>
      </c>
      <c r="DN5" s="472" t="s">
        <v>115</v>
      </c>
      <c r="DO5" s="472" t="s">
        <v>116</v>
      </c>
      <c r="DP5" s="472" t="s">
        <v>192</v>
      </c>
      <c r="DQ5" s="472" t="s">
        <v>193</v>
      </c>
      <c r="DR5" s="472" t="s">
        <v>194</v>
      </c>
      <c r="DS5" s="472" t="s">
        <v>943</v>
      </c>
      <c r="DT5" s="472" t="s">
        <v>944</v>
      </c>
      <c r="DU5" s="472" t="s">
        <v>945</v>
      </c>
      <c r="DV5" s="472" t="s">
        <v>946</v>
      </c>
      <c r="DW5" s="472" t="s">
        <v>947</v>
      </c>
      <c r="DX5" s="472" t="s">
        <v>947</v>
      </c>
      <c r="DY5" s="472" t="s">
        <v>948</v>
      </c>
      <c r="DZ5" s="472" t="s">
        <v>949</v>
      </c>
    </row>
    <row r="6" s="362" customFormat="true" ht="12" hidden="false" customHeight="true" outlineLevel="0" collapsed="false">
      <c r="B6" s="473" t="s">
        <v>950</v>
      </c>
      <c r="C6" s="474" t="s">
        <v>0</v>
      </c>
      <c r="D6" s="474" t="s">
        <v>1</v>
      </c>
      <c r="E6" s="474" t="s">
        <v>2</v>
      </c>
      <c r="F6" s="474" t="s">
        <v>3</v>
      </c>
      <c r="G6" s="474" t="s">
        <v>4</v>
      </c>
      <c r="H6" s="474" t="s">
        <v>5</v>
      </c>
      <c r="I6" s="474" t="s">
        <v>6</v>
      </c>
      <c r="J6" s="474" t="s">
        <v>7</v>
      </c>
      <c r="K6" s="474" t="s">
        <v>8</v>
      </c>
      <c r="L6" s="474" t="s">
        <v>9</v>
      </c>
      <c r="M6" s="474" t="s">
        <v>10</v>
      </c>
      <c r="N6" s="474" t="s">
        <v>11</v>
      </c>
      <c r="O6" s="474" t="s">
        <v>12</v>
      </c>
      <c r="P6" s="474" t="s">
        <v>13</v>
      </c>
      <c r="Q6" s="474" t="s">
        <v>14</v>
      </c>
      <c r="R6" s="474" t="s">
        <v>15</v>
      </c>
      <c r="S6" s="474" t="s">
        <v>16</v>
      </c>
      <c r="T6" s="474" t="s">
        <v>17</v>
      </c>
      <c r="U6" s="474" t="s">
        <v>18</v>
      </c>
      <c r="V6" s="474" t="s">
        <v>19</v>
      </c>
      <c r="W6" s="474" t="s">
        <v>20</v>
      </c>
      <c r="X6" s="474" t="s">
        <v>21</v>
      </c>
      <c r="Y6" s="474" t="s">
        <v>22</v>
      </c>
      <c r="Z6" s="474" t="s">
        <v>23</v>
      </c>
      <c r="AA6" s="474" t="s">
        <v>24</v>
      </c>
      <c r="AB6" s="474" t="s">
        <v>25</v>
      </c>
      <c r="AC6" s="474" t="s">
        <v>26</v>
      </c>
      <c r="AD6" s="474" t="s">
        <v>27</v>
      </c>
      <c r="AE6" s="474" t="s">
        <v>28</v>
      </c>
      <c r="AF6" s="474" t="s">
        <v>29</v>
      </c>
      <c r="AG6" s="474" t="s">
        <v>30</v>
      </c>
      <c r="AH6" s="474" t="s">
        <v>31</v>
      </c>
      <c r="AI6" s="474" t="s">
        <v>32</v>
      </c>
      <c r="AJ6" s="474" t="s">
        <v>33</v>
      </c>
      <c r="AK6" s="474" t="s">
        <v>34</v>
      </c>
      <c r="AL6" s="474" t="s">
        <v>35</v>
      </c>
      <c r="AM6" s="474" t="s">
        <v>36</v>
      </c>
      <c r="AN6" s="474" t="s">
        <v>37</v>
      </c>
      <c r="AO6" s="474" t="s">
        <v>38</v>
      </c>
      <c r="AP6" s="474" t="s">
        <v>39</v>
      </c>
      <c r="AQ6" s="474" t="s">
        <v>40</v>
      </c>
      <c r="AR6" s="474" t="s">
        <v>41</v>
      </c>
      <c r="AS6" s="474" t="s">
        <v>42</v>
      </c>
      <c r="AT6" s="474" t="s">
        <v>43</v>
      </c>
      <c r="AU6" s="474" t="s">
        <v>44</v>
      </c>
      <c r="AV6" s="474" t="s">
        <v>45</v>
      </c>
      <c r="AW6" s="474" t="s">
        <v>46</v>
      </c>
      <c r="AX6" s="474" t="s">
        <v>47</v>
      </c>
      <c r="AY6" s="474" t="s">
        <v>48</v>
      </c>
      <c r="AZ6" s="474" t="s">
        <v>49</v>
      </c>
      <c r="BA6" s="474" t="s">
        <v>50</v>
      </c>
      <c r="BB6" s="474" t="s">
        <v>51</v>
      </c>
      <c r="BC6" s="474" t="s">
        <v>52</v>
      </c>
      <c r="BD6" s="474" t="s">
        <v>53</v>
      </c>
      <c r="BE6" s="474" t="s">
        <v>54</v>
      </c>
      <c r="BF6" s="474" t="s">
        <v>55</v>
      </c>
      <c r="BG6" s="474" t="s">
        <v>56</v>
      </c>
      <c r="BH6" s="474" t="s">
        <v>57</v>
      </c>
      <c r="BI6" s="474" t="s">
        <v>58</v>
      </c>
      <c r="BJ6" s="474" t="s">
        <v>59</v>
      </c>
      <c r="BK6" s="474" t="s">
        <v>60</v>
      </c>
      <c r="BL6" s="474" t="s">
        <v>61</v>
      </c>
      <c r="BM6" s="474" t="s">
        <v>62</v>
      </c>
      <c r="BN6" s="474" t="s">
        <v>63</v>
      </c>
      <c r="BO6" s="474" t="s">
        <v>64</v>
      </c>
      <c r="BP6" s="474" t="s">
        <v>65</v>
      </c>
      <c r="BQ6" s="474" t="s">
        <v>66</v>
      </c>
      <c r="BR6" s="474" t="s">
        <v>67</v>
      </c>
      <c r="BS6" s="474" t="s">
        <v>68</v>
      </c>
      <c r="BT6" s="474" t="s">
        <v>69</v>
      </c>
      <c r="BU6" s="474" t="s">
        <v>70</v>
      </c>
      <c r="BV6" s="474" t="s">
        <v>71</v>
      </c>
      <c r="BW6" s="474" t="s">
        <v>72</v>
      </c>
      <c r="BX6" s="474" t="s">
        <v>73</v>
      </c>
      <c r="BY6" s="474" t="s">
        <v>74</v>
      </c>
      <c r="BZ6" s="474" t="s">
        <v>75</v>
      </c>
      <c r="CA6" s="474" t="s">
        <v>76</v>
      </c>
      <c r="CB6" s="474" t="s">
        <v>77</v>
      </c>
      <c r="CC6" s="474" t="s">
        <v>78</v>
      </c>
      <c r="CD6" s="474" t="s">
        <v>79</v>
      </c>
      <c r="CE6" s="474" t="s">
        <v>80</v>
      </c>
      <c r="CF6" s="474" t="s">
        <v>81</v>
      </c>
      <c r="CG6" s="474" t="s">
        <v>82</v>
      </c>
      <c r="CH6" s="474" t="s">
        <v>83</v>
      </c>
      <c r="CI6" s="474" t="s">
        <v>84</v>
      </c>
      <c r="CJ6" s="474" t="s">
        <v>85</v>
      </c>
      <c r="CK6" s="474" t="s">
        <v>86</v>
      </c>
      <c r="CL6" s="474" t="s">
        <v>87</v>
      </c>
      <c r="CM6" s="474" t="s">
        <v>88</v>
      </c>
      <c r="CN6" s="474" t="s">
        <v>89</v>
      </c>
      <c r="CO6" s="474" t="s">
        <v>90</v>
      </c>
      <c r="CP6" s="474" t="s">
        <v>91</v>
      </c>
      <c r="CQ6" s="474" t="s">
        <v>92</v>
      </c>
      <c r="CR6" s="474" t="s">
        <v>93</v>
      </c>
      <c r="CS6" s="474" t="s">
        <v>94</v>
      </c>
      <c r="CT6" s="474" t="s">
        <v>95</v>
      </c>
      <c r="CU6" s="475" t="s">
        <v>96</v>
      </c>
      <c r="CV6" s="475" t="s">
        <v>97</v>
      </c>
      <c r="CW6" s="475" t="s">
        <v>98</v>
      </c>
      <c r="CX6" s="475" t="s">
        <v>99</v>
      </c>
      <c r="CY6" s="475" t="s">
        <v>100</v>
      </c>
      <c r="CZ6" s="475" t="s">
        <v>101</v>
      </c>
      <c r="DA6" s="475" t="s">
        <v>102</v>
      </c>
      <c r="DB6" s="475" t="s">
        <v>103</v>
      </c>
      <c r="DC6" s="475" t="s">
        <v>104</v>
      </c>
      <c r="DD6" s="475" t="s">
        <v>105</v>
      </c>
      <c r="DE6" s="475" t="s">
        <v>106</v>
      </c>
      <c r="DF6" s="475" t="s">
        <v>107</v>
      </c>
      <c r="DG6" s="475" t="s">
        <v>108</v>
      </c>
      <c r="DH6" s="475" t="s">
        <v>109</v>
      </c>
      <c r="DI6" s="475" t="s">
        <v>110</v>
      </c>
      <c r="DJ6" s="475" t="s">
        <v>111</v>
      </c>
      <c r="DK6" s="475" t="s">
        <v>112</v>
      </c>
      <c r="DL6" s="475" t="s">
        <v>113</v>
      </c>
      <c r="DM6" s="475" t="s">
        <v>114</v>
      </c>
      <c r="DN6" s="475" t="s">
        <v>115</v>
      </c>
      <c r="DO6" s="475" t="s">
        <v>116</v>
      </c>
      <c r="DP6" s="475" t="s">
        <v>192</v>
      </c>
      <c r="DQ6" s="475" t="s">
        <v>193</v>
      </c>
      <c r="DR6" s="475" t="s">
        <v>194</v>
      </c>
      <c r="DS6" s="475" t="s">
        <v>943</v>
      </c>
      <c r="DT6" s="475" t="s">
        <v>944</v>
      </c>
      <c r="DU6" s="475" t="s">
        <v>945</v>
      </c>
      <c r="DV6" s="475" t="s">
        <v>946</v>
      </c>
      <c r="DW6" s="475" t="s">
        <v>947</v>
      </c>
      <c r="DX6" s="475" t="s">
        <v>951</v>
      </c>
      <c r="DY6" s="475" t="s">
        <v>948</v>
      </c>
      <c r="DZ6" s="475" t="s">
        <v>949</v>
      </c>
    </row>
    <row r="7" customFormat="false" ht="15" hidden="false" customHeight="true" outlineLevel="0" collapsed="false">
      <c r="B7" s="476"/>
      <c r="C7" s="477" t="s">
        <v>952</v>
      </c>
      <c r="D7" s="478"/>
      <c r="E7" s="478"/>
      <c r="F7" s="478"/>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c r="AI7" s="478"/>
      <c r="AJ7" s="478"/>
      <c r="AK7" s="478"/>
      <c r="AL7" s="478"/>
      <c r="AM7" s="478"/>
      <c r="AN7" s="478"/>
      <c r="AO7" s="478"/>
      <c r="AP7" s="478"/>
      <c r="AQ7" s="478"/>
      <c r="AR7" s="478"/>
      <c r="AS7" s="478"/>
      <c r="AT7" s="478"/>
      <c r="AU7" s="478"/>
      <c r="AV7" s="478"/>
      <c r="AW7" s="478"/>
      <c r="AX7" s="478"/>
      <c r="AY7" s="478"/>
      <c r="AZ7" s="478"/>
      <c r="BA7" s="478"/>
      <c r="BB7" s="478"/>
      <c r="BC7" s="478"/>
      <c r="BD7" s="478"/>
      <c r="BE7" s="478"/>
      <c r="BF7" s="478"/>
      <c r="BG7" s="478"/>
      <c r="BH7" s="478"/>
      <c r="BI7" s="478"/>
      <c r="BJ7" s="478"/>
      <c r="BK7" s="478"/>
      <c r="BL7" s="478"/>
      <c r="BM7" s="478"/>
      <c r="BN7" s="478"/>
      <c r="BO7" s="478"/>
      <c r="BP7" s="478"/>
      <c r="BQ7" s="478"/>
      <c r="BR7" s="478"/>
      <c r="BS7" s="478"/>
      <c r="BT7" s="478"/>
      <c r="BU7" s="478"/>
      <c r="BV7" s="478"/>
      <c r="BW7" s="478"/>
      <c r="BX7" s="478"/>
      <c r="BY7" s="478"/>
      <c r="BZ7" s="478"/>
      <c r="CA7" s="478"/>
      <c r="CB7" s="478"/>
      <c r="CC7" s="478"/>
      <c r="CD7" s="478"/>
      <c r="CE7" s="478"/>
      <c r="CF7" s="478"/>
      <c r="CG7" s="478"/>
      <c r="CH7" s="478"/>
      <c r="CI7" s="478"/>
      <c r="CJ7" s="478"/>
      <c r="CK7" s="478"/>
      <c r="CL7" s="478"/>
      <c r="CM7" s="478"/>
      <c r="CN7" s="478"/>
      <c r="CO7" s="478"/>
      <c r="CP7" s="478"/>
      <c r="CQ7" s="478"/>
      <c r="CR7" s="478"/>
      <c r="CS7" s="478"/>
      <c r="CT7" s="478"/>
      <c r="CU7" s="479"/>
      <c r="CV7" s="479"/>
      <c r="CW7" s="479"/>
      <c r="CX7" s="479"/>
      <c r="CY7" s="479"/>
      <c r="CZ7" s="479"/>
      <c r="DA7" s="479"/>
      <c r="DB7" s="479"/>
      <c r="DC7" s="479"/>
      <c r="DD7" s="479"/>
      <c r="DE7" s="479"/>
      <c r="DF7" s="479"/>
      <c r="DG7" s="479"/>
      <c r="DH7" s="479"/>
      <c r="DI7" s="479"/>
      <c r="DJ7" s="479"/>
      <c r="DK7" s="479"/>
      <c r="DL7" s="479"/>
      <c r="DM7" s="479"/>
      <c r="DN7" s="479"/>
      <c r="DO7" s="479"/>
      <c r="DP7" s="479"/>
      <c r="DQ7" s="479"/>
      <c r="DR7" s="479"/>
      <c r="DS7" s="479"/>
      <c r="DT7" s="479"/>
      <c r="DU7" s="479"/>
      <c r="DV7" s="479"/>
      <c r="DW7" s="479"/>
      <c r="DX7" s="479"/>
      <c r="DY7" s="479"/>
      <c r="DZ7" s="479"/>
    </row>
    <row r="8" customFormat="false" ht="15" hidden="false" customHeight="false" outlineLevel="0" collapsed="false">
      <c r="B8" s="480" t="s">
        <v>953</v>
      </c>
      <c r="C8" s="477"/>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N8" s="478"/>
      <c r="AO8" s="478"/>
      <c r="AP8" s="478"/>
      <c r="AQ8" s="478"/>
      <c r="AR8" s="478"/>
      <c r="AS8" s="478"/>
      <c r="AT8" s="478"/>
      <c r="AU8" s="478"/>
      <c r="AV8" s="478"/>
      <c r="AW8" s="478"/>
      <c r="AX8" s="478"/>
      <c r="AY8" s="478"/>
      <c r="AZ8" s="478"/>
      <c r="BA8" s="478"/>
      <c r="BB8" s="478"/>
      <c r="BC8" s="478"/>
      <c r="BD8" s="478"/>
      <c r="BE8" s="478"/>
      <c r="BF8" s="478"/>
      <c r="BG8" s="478"/>
      <c r="BH8" s="478"/>
      <c r="BI8" s="478"/>
      <c r="BJ8" s="478"/>
      <c r="BK8" s="478"/>
      <c r="BL8" s="478"/>
      <c r="BM8" s="478"/>
      <c r="BN8" s="478"/>
      <c r="BO8" s="478"/>
      <c r="BP8" s="478"/>
      <c r="BQ8" s="478"/>
      <c r="BR8" s="478"/>
      <c r="BS8" s="478"/>
      <c r="BT8" s="478"/>
      <c r="BU8" s="478"/>
      <c r="BV8" s="478"/>
      <c r="BW8" s="478"/>
      <c r="BX8" s="478"/>
      <c r="BY8" s="478"/>
      <c r="BZ8" s="478"/>
      <c r="CA8" s="478"/>
      <c r="CB8" s="478"/>
      <c r="CC8" s="478"/>
      <c r="CD8" s="478"/>
      <c r="CE8" s="478"/>
      <c r="CF8" s="478"/>
      <c r="CG8" s="478"/>
      <c r="CH8" s="478"/>
      <c r="CI8" s="478"/>
      <c r="CJ8" s="478"/>
      <c r="CK8" s="478"/>
      <c r="CL8" s="478"/>
      <c r="CM8" s="478"/>
      <c r="CN8" s="478"/>
      <c r="CO8" s="478"/>
      <c r="CP8" s="478"/>
      <c r="CQ8" s="478"/>
      <c r="CR8" s="478"/>
      <c r="CS8" s="478"/>
      <c r="CT8" s="478"/>
      <c r="CU8" s="481"/>
      <c r="CV8" s="481"/>
      <c r="CW8" s="481"/>
      <c r="CX8" s="481"/>
      <c r="CY8" s="481"/>
      <c r="CZ8" s="481"/>
      <c r="DA8" s="481"/>
      <c r="DB8" s="481"/>
      <c r="DC8" s="481"/>
      <c r="DD8" s="481"/>
      <c r="DE8" s="481"/>
      <c r="DF8" s="481"/>
      <c r="DG8" s="481"/>
      <c r="DH8" s="481"/>
      <c r="DI8" s="481"/>
      <c r="DJ8" s="481"/>
      <c r="DK8" s="481"/>
      <c r="DL8" s="481"/>
      <c r="DM8" s="481"/>
      <c r="DN8" s="481"/>
      <c r="DO8" s="481"/>
      <c r="DP8" s="481"/>
      <c r="DQ8" s="481"/>
      <c r="DR8" s="481"/>
      <c r="DS8" s="481"/>
      <c r="DT8" s="481"/>
      <c r="DU8" s="481"/>
      <c r="DV8" s="481"/>
      <c r="DW8" s="481"/>
      <c r="DX8" s="481"/>
      <c r="DY8" s="481"/>
      <c r="DZ8" s="481"/>
    </row>
    <row r="9" s="362" customFormat="true" ht="12" hidden="false" customHeight="true" outlineLevel="0" collapsed="false">
      <c r="B9" s="482" t="s">
        <v>120</v>
      </c>
      <c r="C9" s="477"/>
      <c r="D9" s="483" t="n">
        <v>0.00461993444744913</v>
      </c>
      <c r="E9" s="483" t="n">
        <v>0.00661575362223377</v>
      </c>
      <c r="F9" s="483" t="n">
        <v>0.00468503515976448</v>
      </c>
      <c r="G9" s="483" t="n">
        <v>0.00426982429879552</v>
      </c>
      <c r="H9" s="483" t="n">
        <v>0.0111601105050729</v>
      </c>
      <c r="I9" s="483" t="n">
        <v>0.00680618857154558</v>
      </c>
      <c r="J9" s="483" t="n">
        <v>0.00829546426520045</v>
      </c>
      <c r="K9" s="483" t="n">
        <v>0.00545237073079719</v>
      </c>
      <c r="L9" s="483" t="n">
        <v>0.011693272217199</v>
      </c>
      <c r="M9" s="483" t="n">
        <v>0.00944197148716497</v>
      </c>
      <c r="N9" s="483" t="n">
        <v>0.00899614333488152</v>
      </c>
      <c r="O9" s="483" t="n">
        <v>0.00646026586894455</v>
      </c>
      <c r="P9" s="483" t="n">
        <v>0.00541414335897938</v>
      </c>
      <c r="Q9" s="483" t="n">
        <v>0.00831948173048192</v>
      </c>
      <c r="R9" s="483" t="n">
        <v>0.00873845829671582</v>
      </c>
      <c r="S9" s="483" t="n">
        <v>0.00810946592834538</v>
      </c>
      <c r="T9" s="483" t="n">
        <v>0.00610197918922362</v>
      </c>
      <c r="U9" s="483" t="n">
        <v>0.011913310678092</v>
      </c>
      <c r="V9" s="483" t="n">
        <v>0.0126105260411498</v>
      </c>
      <c r="W9" s="483" t="n">
        <v>0.00941988262467897</v>
      </c>
      <c r="X9" s="483" t="n">
        <v>0.0123991692822283</v>
      </c>
      <c r="Y9" s="483" t="n">
        <v>0.00332301486833542</v>
      </c>
      <c r="Z9" s="483" t="n">
        <v>0.0062459952292977</v>
      </c>
      <c r="AA9" s="483" t="n">
        <v>0.00421268025859578</v>
      </c>
      <c r="AB9" s="483" t="n">
        <v>0.00242200395294101</v>
      </c>
      <c r="AC9" s="483" t="n">
        <v>-0.0021063760117298</v>
      </c>
      <c r="AD9" s="483" t="n">
        <v>0.00157458533030375</v>
      </c>
      <c r="AE9" s="483" t="n">
        <v>0.00504913974536314</v>
      </c>
      <c r="AF9" s="483" t="n">
        <v>0.00601300768374191</v>
      </c>
      <c r="AG9" s="483" t="n">
        <v>0.00421943637598932</v>
      </c>
      <c r="AH9" s="483" t="n">
        <v>0.00237712807771073</v>
      </c>
      <c r="AI9" s="483" t="n">
        <v>0.0014043292925161</v>
      </c>
      <c r="AJ9" s="483" t="n">
        <v>0.00488769620376317</v>
      </c>
      <c r="AK9" s="483" t="n">
        <v>0.0098061729250889</v>
      </c>
      <c r="AL9" s="483" t="n">
        <v>0.00933814897717111</v>
      </c>
      <c r="AM9" s="483" t="n">
        <v>0.00564123232668301</v>
      </c>
      <c r="AN9" s="483" t="n">
        <v>0.00645950578830945</v>
      </c>
      <c r="AO9" s="483" t="n">
        <v>0.00608998488538504</v>
      </c>
      <c r="AP9" s="483" t="n">
        <v>0.00586368495270406</v>
      </c>
      <c r="AQ9" s="483" t="n">
        <v>0.00636466662415858</v>
      </c>
      <c r="AR9" s="483" t="n">
        <v>0.00591710940761869</v>
      </c>
      <c r="AS9" s="483" t="n">
        <v>0.00821429536760543</v>
      </c>
      <c r="AT9" s="483" t="n">
        <v>0.00599226737138858</v>
      </c>
      <c r="AU9" s="483" t="n">
        <v>0.00975858623565151</v>
      </c>
      <c r="AV9" s="483" t="n">
        <v>0.00574797795139426</v>
      </c>
      <c r="AW9" s="483" t="n">
        <v>0.00301228069581305</v>
      </c>
      <c r="AX9" s="483" t="n">
        <v>0.00988809076451691</v>
      </c>
      <c r="AY9" s="483" t="n">
        <v>0.00507965067867633</v>
      </c>
      <c r="AZ9" s="483" t="n">
        <v>0.0060783068088246</v>
      </c>
      <c r="BA9" s="483" t="n">
        <v>0.00423259185880376</v>
      </c>
      <c r="BB9" s="483" t="n">
        <v>0.00523312811035215</v>
      </c>
      <c r="BC9" s="483" t="n">
        <v>0.00106686606514717</v>
      </c>
      <c r="BD9" s="483" t="n">
        <v>0.000244040283274849</v>
      </c>
      <c r="BE9" s="483" t="n">
        <v>-0.00576491704258197</v>
      </c>
      <c r="BF9" s="483" t="n">
        <v>-0.0199342190048429</v>
      </c>
      <c r="BG9" s="483" t="n">
        <v>-0.0239567607593807</v>
      </c>
      <c r="BH9" s="483" t="n">
        <v>0.00052975275843048</v>
      </c>
      <c r="BI9" s="483" t="n">
        <v>0.00320617878113105</v>
      </c>
      <c r="BJ9" s="483" t="n">
        <v>0.00811755289700056</v>
      </c>
      <c r="BK9" s="483" t="n">
        <v>0.00561808198382408</v>
      </c>
      <c r="BL9" s="483" t="n">
        <v>0.009729642587329</v>
      </c>
      <c r="BM9" s="483" t="n">
        <v>0.00734318142512613</v>
      </c>
      <c r="BN9" s="483" t="n">
        <v>0.00437844085356498</v>
      </c>
      <c r="BO9" s="483" t="n">
        <v>0.00202134831323586</v>
      </c>
      <c r="BP9" s="483" t="n">
        <v>0.00187935485451618</v>
      </c>
      <c r="BQ9" s="483" t="n">
        <v>0.00369726216259769</v>
      </c>
      <c r="BR9" s="483" t="n">
        <v>0.00317270349655141</v>
      </c>
      <c r="BS9" s="483" t="n">
        <v>0.00417563708324797</v>
      </c>
      <c r="BT9" s="483" t="n">
        <v>-2.58251373058682E-005</v>
      </c>
      <c r="BU9" s="483" t="n">
        <v>0.000578171051469179</v>
      </c>
      <c r="BV9" s="483" t="n">
        <v>-0.00141717038135702</v>
      </c>
      <c r="BW9" s="483" t="n">
        <v>0.00416431036542031</v>
      </c>
      <c r="BX9" s="483" t="n">
        <v>0.00422763929113135</v>
      </c>
      <c r="BY9" s="483" t="n">
        <v>0.00606709178715348</v>
      </c>
      <c r="BZ9" s="483" t="n">
        <v>0.00468234984854221</v>
      </c>
      <c r="CA9" s="483" t="n">
        <v>0.00160893313015409</v>
      </c>
      <c r="CB9" s="483" t="n">
        <v>0.00504104098983516</v>
      </c>
      <c r="CC9" s="483" t="n">
        <v>0.00742475863528846</v>
      </c>
      <c r="CD9" s="483" t="n">
        <v>0.00436150023825799</v>
      </c>
      <c r="CE9" s="483" t="n">
        <v>0.00757592345298908</v>
      </c>
      <c r="CF9" s="483" t="n">
        <v>0.00456253351435532</v>
      </c>
      <c r="CG9" s="483" t="n">
        <v>0.00351922900535451</v>
      </c>
      <c r="CH9" s="483" t="n">
        <v>0.00262480928117648</v>
      </c>
      <c r="CI9" s="483" t="n">
        <v>0.00583834582670817</v>
      </c>
      <c r="CJ9" s="483" t="n">
        <v>0.00202869259616145</v>
      </c>
      <c r="CK9" s="483" t="n">
        <v>0.00520454952516225</v>
      </c>
      <c r="CL9" s="483" t="n">
        <v>0.00577459580455919</v>
      </c>
      <c r="CM9" s="483" t="n">
        <v>0.00636252822232253</v>
      </c>
      <c r="CN9" s="483" t="n">
        <v>0.00653328702504386</v>
      </c>
      <c r="CO9" s="483" t="n">
        <v>0.00707039000324827</v>
      </c>
      <c r="CP9" s="483" t="n">
        <v>0.00748114277377443</v>
      </c>
      <c r="CQ9" s="483" t="n">
        <v>0.00407695727822</v>
      </c>
      <c r="CR9" s="483" t="n">
        <v>0.00645162161816093</v>
      </c>
      <c r="CS9" s="483" t="n">
        <v>0.00215757443753284</v>
      </c>
      <c r="CT9" s="483" t="n">
        <v>0.00311132137260706</v>
      </c>
      <c r="CU9" s="484" t="n">
        <v>0.00628683551931619</v>
      </c>
      <c r="CV9" s="484" t="n">
        <v>0.00523801064636476</v>
      </c>
      <c r="CW9" s="484" t="n">
        <v>0.00404248236406524</v>
      </c>
      <c r="CX9" s="484" t="n">
        <v>-0.00111641282280783</v>
      </c>
      <c r="CY9" s="484" t="n">
        <v>-0.0211883604503768</v>
      </c>
      <c r="CZ9" s="484" t="n">
        <v>-0.105549276053648</v>
      </c>
      <c r="DA9" s="484" t="n">
        <v>0.100035727267253</v>
      </c>
      <c r="DB9" s="484" t="n">
        <v>0.00644989437771715</v>
      </c>
      <c r="DC9" s="484" t="n">
        <v>0.00521357307567816</v>
      </c>
      <c r="DD9" s="484" t="n">
        <v>0.0182260320644863</v>
      </c>
      <c r="DE9" s="484" t="n">
        <v>0.0118772462089403</v>
      </c>
      <c r="DF9" s="484" t="n">
        <v>0.010142729353396</v>
      </c>
      <c r="DG9" s="484" t="n">
        <v>0.00160542441199185</v>
      </c>
      <c r="DH9" s="484" t="n">
        <v>0.00535829844002267</v>
      </c>
      <c r="DI9" s="484" t="n">
        <v>0.00578495478046204</v>
      </c>
      <c r="DJ9" s="484" t="n">
        <v>0.00579499041369891</v>
      </c>
      <c r="DK9" s="485"/>
      <c r="DL9" s="485"/>
      <c r="DM9" s="485"/>
      <c r="DN9" s="485"/>
      <c r="DO9" s="485"/>
      <c r="DP9" s="485"/>
      <c r="DQ9" s="485"/>
      <c r="DR9" s="485"/>
      <c r="DS9" s="485"/>
      <c r="DT9" s="485"/>
      <c r="DU9" s="485"/>
      <c r="DV9" s="485"/>
      <c r="DW9" s="485"/>
      <c r="DX9" s="485"/>
      <c r="DY9" s="485"/>
      <c r="DZ9" s="485"/>
    </row>
    <row r="10" customFormat="false" ht="15" hidden="false" customHeight="false" outlineLevel="0" collapsed="false">
      <c r="B10" s="476" t="s">
        <v>954</v>
      </c>
      <c r="C10" s="477"/>
      <c r="D10" s="486" t="s">
        <v>955</v>
      </c>
      <c r="E10" s="486" t="s">
        <v>955</v>
      </c>
      <c r="F10" s="486" t="s">
        <v>955</v>
      </c>
      <c r="G10" s="486" t="s">
        <v>955</v>
      </c>
      <c r="H10" s="486" t="s">
        <v>955</v>
      </c>
      <c r="I10" s="486" t="s">
        <v>955</v>
      </c>
      <c r="J10" s="486" t="s">
        <v>955</v>
      </c>
      <c r="K10" s="486" t="s">
        <v>955</v>
      </c>
      <c r="L10" s="486" t="s">
        <v>955</v>
      </c>
      <c r="M10" s="486" t="s">
        <v>955</v>
      </c>
      <c r="N10" s="486" t="s">
        <v>955</v>
      </c>
      <c r="O10" s="486" t="s">
        <v>955</v>
      </c>
      <c r="P10" s="486" t="s">
        <v>955</v>
      </c>
      <c r="Q10" s="486" t="s">
        <v>955</v>
      </c>
      <c r="R10" s="486" t="s">
        <v>955</v>
      </c>
      <c r="S10" s="486" t="s">
        <v>955</v>
      </c>
      <c r="T10" s="486" t="s">
        <v>955</v>
      </c>
      <c r="U10" s="486" t="s">
        <v>955</v>
      </c>
      <c r="V10" s="486" t="s">
        <v>955</v>
      </c>
      <c r="W10" s="486" t="s">
        <v>955</v>
      </c>
      <c r="X10" s="486" t="s">
        <v>955</v>
      </c>
      <c r="Y10" s="486" t="s">
        <v>955</v>
      </c>
      <c r="Z10" s="486" t="s">
        <v>955</v>
      </c>
      <c r="AA10" s="486" t="s">
        <v>955</v>
      </c>
      <c r="AB10" s="486" t="s">
        <v>955</v>
      </c>
      <c r="AC10" s="486" t="s">
        <v>955</v>
      </c>
      <c r="AD10" s="486" t="s">
        <v>955</v>
      </c>
      <c r="AE10" s="486" t="s">
        <v>955</v>
      </c>
      <c r="AF10" s="486" t="s">
        <v>955</v>
      </c>
      <c r="AG10" s="486" t="s">
        <v>955</v>
      </c>
      <c r="AH10" s="486" t="s">
        <v>955</v>
      </c>
      <c r="AI10" s="486" t="s">
        <v>955</v>
      </c>
      <c r="AJ10" s="486" t="s">
        <v>955</v>
      </c>
      <c r="AK10" s="486" t="s">
        <v>955</v>
      </c>
      <c r="AL10" s="486" t="s">
        <v>955</v>
      </c>
      <c r="AM10" s="486" t="s">
        <v>955</v>
      </c>
      <c r="AN10" s="486" t="s">
        <v>955</v>
      </c>
      <c r="AO10" s="486" t="s">
        <v>955</v>
      </c>
      <c r="AP10" s="486" t="s">
        <v>955</v>
      </c>
      <c r="AQ10" s="486" t="s">
        <v>955</v>
      </c>
      <c r="AR10" s="486" t="s">
        <v>955</v>
      </c>
      <c r="AS10" s="486" t="s">
        <v>955</v>
      </c>
      <c r="AT10" s="486" t="s">
        <v>955</v>
      </c>
      <c r="AU10" s="486" t="s">
        <v>955</v>
      </c>
      <c r="AV10" s="486" t="s">
        <v>955</v>
      </c>
      <c r="AW10" s="486" t="s">
        <v>955</v>
      </c>
      <c r="AX10" s="486" t="s">
        <v>955</v>
      </c>
      <c r="AY10" s="486" t="s">
        <v>955</v>
      </c>
      <c r="AZ10" s="486" t="s">
        <v>955</v>
      </c>
      <c r="BA10" s="486" t="s">
        <v>955</v>
      </c>
      <c r="BB10" s="486" t="s">
        <v>955</v>
      </c>
      <c r="BC10" s="486" t="s">
        <v>955</v>
      </c>
      <c r="BD10" s="486" t="s">
        <v>955</v>
      </c>
      <c r="BE10" s="486" t="s">
        <v>955</v>
      </c>
      <c r="BF10" s="486" t="s">
        <v>955</v>
      </c>
      <c r="BG10" s="486" t="s">
        <v>955</v>
      </c>
      <c r="BH10" s="486" t="s">
        <v>955</v>
      </c>
      <c r="BI10" s="486" t="s">
        <v>955</v>
      </c>
      <c r="BJ10" s="486" t="s">
        <v>955</v>
      </c>
      <c r="BK10" s="486" t="s">
        <v>955</v>
      </c>
      <c r="BL10" s="486" t="s">
        <v>955</v>
      </c>
      <c r="BM10" s="486" t="s">
        <v>955</v>
      </c>
      <c r="BN10" s="486" t="s">
        <v>955</v>
      </c>
      <c r="BO10" s="486" t="s">
        <v>955</v>
      </c>
      <c r="BP10" s="486" t="s">
        <v>955</v>
      </c>
      <c r="BQ10" s="486" t="s">
        <v>955</v>
      </c>
      <c r="BR10" s="486" t="s">
        <v>955</v>
      </c>
      <c r="BS10" s="486" t="s">
        <v>955</v>
      </c>
      <c r="BT10" s="486" t="s">
        <v>955</v>
      </c>
      <c r="BU10" s="486" t="s">
        <v>955</v>
      </c>
      <c r="BV10" s="486" t="s">
        <v>955</v>
      </c>
      <c r="BW10" s="486" t="s">
        <v>955</v>
      </c>
      <c r="BX10" s="486" t="s">
        <v>955</v>
      </c>
      <c r="BY10" s="486" t="s">
        <v>955</v>
      </c>
      <c r="BZ10" s="486" t="s">
        <v>955</v>
      </c>
      <c r="CA10" s="486" t="s">
        <v>955</v>
      </c>
      <c r="CB10" s="486" t="s">
        <v>955</v>
      </c>
      <c r="CC10" s="486" t="s">
        <v>955</v>
      </c>
      <c r="CD10" s="486" t="s">
        <v>955</v>
      </c>
      <c r="CE10" s="486" t="s">
        <v>955</v>
      </c>
      <c r="CF10" s="486" t="s">
        <v>955</v>
      </c>
      <c r="CG10" s="486" t="s">
        <v>955</v>
      </c>
      <c r="CH10" s="486" t="s">
        <v>955</v>
      </c>
      <c r="CI10" s="486" t="s">
        <v>955</v>
      </c>
      <c r="CJ10" s="486" t="s">
        <v>955</v>
      </c>
      <c r="CK10" s="486" t="s">
        <v>955</v>
      </c>
      <c r="CL10" s="486" t="s">
        <v>955</v>
      </c>
      <c r="CM10" s="486" t="s">
        <v>955</v>
      </c>
      <c r="CN10" s="486" t="s">
        <v>955</v>
      </c>
      <c r="CO10" s="486" t="s">
        <v>955</v>
      </c>
      <c r="CP10" s="486" t="s">
        <v>955</v>
      </c>
      <c r="CQ10" s="486" t="s">
        <v>955</v>
      </c>
      <c r="CR10" s="486" t="s">
        <v>955</v>
      </c>
      <c r="CS10" s="486" t="s">
        <v>955</v>
      </c>
      <c r="CT10" s="486" t="s">
        <v>955</v>
      </c>
      <c r="CU10" s="487" t="s">
        <v>955</v>
      </c>
      <c r="CV10" s="487" t="s">
        <v>955</v>
      </c>
      <c r="CW10" s="487" t="s">
        <v>955</v>
      </c>
      <c r="CX10" s="487" t="s">
        <v>955</v>
      </c>
      <c r="CY10" s="487" t="s">
        <v>955</v>
      </c>
      <c r="CZ10" s="487" t="s">
        <v>955</v>
      </c>
      <c r="DA10" s="487" t="s">
        <v>955</v>
      </c>
      <c r="DB10" s="487" t="s">
        <v>955</v>
      </c>
      <c r="DC10" s="487" t="s">
        <v>955</v>
      </c>
      <c r="DD10" s="487" t="s">
        <v>955</v>
      </c>
      <c r="DE10" s="487" t="s">
        <v>955</v>
      </c>
      <c r="DF10" s="487" t="s">
        <v>955</v>
      </c>
      <c r="DG10" s="487" t="s">
        <v>955</v>
      </c>
      <c r="DH10" s="487" t="s">
        <v>955</v>
      </c>
      <c r="DI10" s="487" t="s">
        <v>955</v>
      </c>
      <c r="DJ10" s="487" t="s">
        <v>955</v>
      </c>
      <c r="DK10" s="481"/>
      <c r="DL10" s="481"/>
      <c r="DM10" s="481"/>
      <c r="DN10" s="481"/>
      <c r="DO10" s="481"/>
      <c r="DP10" s="481"/>
      <c r="DQ10" s="481"/>
      <c r="DR10" s="481"/>
      <c r="DS10" s="481"/>
      <c r="DT10" s="481"/>
      <c r="DU10" s="481"/>
      <c r="DV10" s="481"/>
      <c r="DW10" s="481"/>
      <c r="DX10" s="481"/>
      <c r="DY10" s="481"/>
      <c r="DZ10" s="481"/>
    </row>
    <row r="11" customFormat="false" ht="14.25" hidden="false" customHeight="true" outlineLevel="0" collapsed="false">
      <c r="B11" s="480" t="s">
        <v>956</v>
      </c>
      <c r="C11" s="477" t="s">
        <v>957</v>
      </c>
      <c r="D11" s="486"/>
      <c r="E11" s="486"/>
      <c r="F11" s="486"/>
      <c r="G11" s="486"/>
      <c r="H11" s="486"/>
      <c r="I11" s="486"/>
      <c r="J11" s="486"/>
      <c r="K11" s="486"/>
      <c r="L11" s="486"/>
      <c r="M11" s="486"/>
      <c r="N11" s="486"/>
      <c r="O11" s="486"/>
      <c r="P11" s="486"/>
      <c r="Q11" s="486"/>
      <c r="R11" s="486"/>
      <c r="S11" s="486"/>
      <c r="T11" s="486"/>
      <c r="U11" s="486"/>
      <c r="V11" s="486"/>
      <c r="W11" s="486"/>
      <c r="X11" s="486"/>
      <c r="Y11" s="486"/>
      <c r="Z11" s="486"/>
      <c r="AA11" s="486"/>
      <c r="AB11" s="486"/>
      <c r="AC11" s="486"/>
      <c r="AD11" s="486"/>
      <c r="AE11" s="486"/>
      <c r="AF11" s="486"/>
      <c r="AG11" s="486"/>
      <c r="AH11" s="486"/>
      <c r="AI11" s="486"/>
      <c r="AJ11" s="486"/>
      <c r="AK11" s="486"/>
      <c r="AL11" s="486"/>
      <c r="AM11" s="486"/>
      <c r="AN11" s="486"/>
      <c r="AO11" s="486"/>
      <c r="AP11" s="486"/>
      <c r="AQ11" s="486"/>
      <c r="AR11" s="486"/>
      <c r="AS11" s="486"/>
      <c r="AT11" s="486"/>
      <c r="AU11" s="486"/>
      <c r="AV11" s="486"/>
      <c r="AW11" s="486"/>
      <c r="AX11" s="486"/>
      <c r="AY11" s="486"/>
      <c r="AZ11" s="486"/>
      <c r="BA11" s="486"/>
      <c r="BB11" s="486"/>
      <c r="BC11" s="486"/>
      <c r="BD11" s="486"/>
      <c r="BE11" s="486"/>
      <c r="BF11" s="486"/>
      <c r="BG11" s="486"/>
      <c r="BH11" s="486"/>
      <c r="BI11" s="486"/>
      <c r="BJ11" s="486"/>
      <c r="BK11" s="486"/>
      <c r="BL11" s="486"/>
      <c r="BM11" s="486"/>
      <c r="BN11" s="486"/>
      <c r="BO11" s="486"/>
      <c r="BP11" s="486"/>
      <c r="BQ11" s="486"/>
      <c r="BR11" s="486"/>
      <c r="BS11" s="486"/>
      <c r="BT11" s="486"/>
      <c r="BU11" s="486"/>
      <c r="BV11" s="486"/>
      <c r="BW11" s="486"/>
      <c r="BX11" s="486"/>
      <c r="BY11" s="486"/>
      <c r="BZ11" s="486"/>
      <c r="CA11" s="486"/>
      <c r="CB11" s="486"/>
      <c r="CC11" s="486"/>
      <c r="CD11" s="486"/>
      <c r="CE11" s="486"/>
      <c r="CF11" s="486"/>
      <c r="CG11" s="486"/>
      <c r="CH11" s="486"/>
      <c r="CI11" s="486"/>
      <c r="CJ11" s="486"/>
      <c r="CK11" s="486"/>
      <c r="CL11" s="486"/>
      <c r="CM11" s="486"/>
      <c r="CN11" s="486"/>
      <c r="CO11" s="486"/>
      <c r="CP11" s="486"/>
      <c r="CQ11" s="486"/>
      <c r="CR11" s="486"/>
      <c r="CS11" s="486"/>
      <c r="CT11" s="486"/>
      <c r="CU11" s="487"/>
      <c r="CV11" s="487"/>
      <c r="CW11" s="487"/>
      <c r="CX11" s="487"/>
      <c r="CY11" s="487"/>
      <c r="CZ11" s="487"/>
      <c r="DA11" s="487"/>
      <c r="DB11" s="487"/>
      <c r="DC11" s="487"/>
      <c r="DD11" s="487"/>
      <c r="DE11" s="487"/>
      <c r="DF11" s="487"/>
      <c r="DG11" s="487"/>
      <c r="DH11" s="487"/>
      <c r="DI11" s="487"/>
      <c r="DJ11" s="487"/>
      <c r="DK11" s="481"/>
      <c r="DL11" s="481"/>
      <c r="DM11" s="481"/>
      <c r="DN11" s="481"/>
      <c r="DO11" s="481"/>
      <c r="DP11" s="481"/>
      <c r="DQ11" s="481"/>
      <c r="DR11" s="481"/>
      <c r="DS11" s="481"/>
      <c r="DT11" s="481"/>
      <c r="DU11" s="481"/>
      <c r="DV11" s="481"/>
      <c r="DW11" s="481"/>
      <c r="DX11" s="481"/>
      <c r="DY11" s="481"/>
      <c r="DZ11" s="481"/>
    </row>
    <row r="12" s="362" customFormat="true" ht="12" hidden="false" customHeight="true" outlineLevel="0" collapsed="false">
      <c r="B12" s="482" t="s">
        <v>958</v>
      </c>
      <c r="C12" s="477"/>
      <c r="D12" s="483" t="n">
        <v>0.00556830085832982</v>
      </c>
      <c r="E12" s="483" t="n">
        <v>0.00703871660346178</v>
      </c>
      <c r="F12" s="483" t="n">
        <v>0.00539485642413062</v>
      </c>
      <c r="G12" s="483" t="n">
        <v>0.0053279305643712</v>
      </c>
      <c r="H12" s="483" t="n">
        <v>0.00481500526667755</v>
      </c>
      <c r="I12" s="483" t="n">
        <v>0.00360937700022834</v>
      </c>
      <c r="J12" s="483" t="n">
        <v>0.00125595803804512</v>
      </c>
      <c r="K12" s="483" t="n">
        <v>0.000150800661935291</v>
      </c>
      <c r="L12" s="483" t="n">
        <v>0.000822541557035095</v>
      </c>
      <c r="M12" s="483" t="n">
        <v>0.00353005088686964</v>
      </c>
      <c r="N12" s="483" t="n">
        <v>0.00204863211629758</v>
      </c>
      <c r="O12" s="483" t="n">
        <v>0.000117351561350398</v>
      </c>
      <c r="P12" s="483" t="n">
        <v>0.00335555399395782</v>
      </c>
      <c r="Q12" s="483" t="n">
        <v>0.0033601680235773</v>
      </c>
      <c r="R12" s="483" t="n">
        <v>0.00636794521064821</v>
      </c>
      <c r="S12" s="483" t="n">
        <v>0.00149740006395271</v>
      </c>
      <c r="T12" s="483" t="n">
        <v>0.00226402668193226</v>
      </c>
      <c r="U12" s="483" t="n">
        <v>0.00194207603049157</v>
      </c>
      <c r="V12" s="483" t="n">
        <v>0.00363526411636639</v>
      </c>
      <c r="W12" s="483" t="n">
        <v>0.00495291051962887</v>
      </c>
      <c r="X12" s="483" t="n">
        <v>0.00448765685690278</v>
      </c>
      <c r="Y12" s="483" t="n">
        <v>0.00493509015655969</v>
      </c>
      <c r="Z12" s="483" t="n">
        <v>0.00433977603721303</v>
      </c>
      <c r="AA12" s="483" t="n">
        <v>0.00636208403393002</v>
      </c>
      <c r="AB12" s="483" t="n">
        <v>0.00458539177555761</v>
      </c>
      <c r="AC12" s="483" t="n">
        <v>0.0034595712016956</v>
      </c>
      <c r="AD12" s="483" t="n">
        <v>0.00407113078347265</v>
      </c>
      <c r="AE12" s="483" t="n">
        <v>0.00459438995517902</v>
      </c>
      <c r="AF12" s="483" t="n">
        <v>0.00245907429677961</v>
      </c>
      <c r="AG12" s="483" t="n">
        <v>0.00535599162763356</v>
      </c>
      <c r="AH12" s="483" t="n">
        <v>0.00455492907169397</v>
      </c>
      <c r="AI12" s="483" t="n">
        <v>0.0050336715660706</v>
      </c>
      <c r="AJ12" s="483" t="n">
        <v>0.0034186870366435</v>
      </c>
      <c r="AK12" s="483" t="n">
        <v>0.00586521118008276</v>
      </c>
      <c r="AL12" s="483" t="n">
        <v>0.00301208765642547</v>
      </c>
      <c r="AM12" s="483" t="n">
        <v>0.00533496116577403</v>
      </c>
      <c r="AN12" s="483" t="n">
        <v>0.00674140730156614</v>
      </c>
      <c r="AO12" s="483" t="n">
        <v>0.00425710693064385</v>
      </c>
      <c r="AP12" s="483" t="n">
        <v>0.0060464098749109</v>
      </c>
      <c r="AQ12" s="483" t="n">
        <v>0.00479473126754915</v>
      </c>
      <c r="AR12" s="483" t="n">
        <v>0.00548177379004344</v>
      </c>
      <c r="AS12" s="483" t="n">
        <v>0.00536655039012257</v>
      </c>
      <c r="AT12" s="483" t="n">
        <v>0.0072773628063012</v>
      </c>
      <c r="AU12" s="483" t="n">
        <v>0.00373219157152427</v>
      </c>
      <c r="AV12" s="483" t="n">
        <v>0.00677988640821581</v>
      </c>
      <c r="AW12" s="483" t="n">
        <v>0.00538661103338689</v>
      </c>
      <c r="AX12" s="483" t="n">
        <v>0.00433456130043464</v>
      </c>
      <c r="AY12" s="483" t="n">
        <v>0.00782081015449765</v>
      </c>
      <c r="AZ12" s="483" t="n">
        <v>0.00541960493988314</v>
      </c>
      <c r="BA12" s="483" t="n">
        <v>0.00396583697437181</v>
      </c>
      <c r="BB12" s="483" t="n">
        <v>0.00552508156947762</v>
      </c>
      <c r="BC12" s="483" t="n">
        <v>0.00434133386047075</v>
      </c>
      <c r="BD12" s="483" t="n">
        <v>0.0056416593218005</v>
      </c>
      <c r="BE12" s="483" t="n">
        <v>0.00377459344644104</v>
      </c>
      <c r="BF12" s="483" t="n">
        <v>0.00257178201171771</v>
      </c>
      <c r="BG12" s="483" t="n">
        <v>0.000509127278153221</v>
      </c>
      <c r="BH12" s="483" t="n">
        <v>-0.001463368872475</v>
      </c>
      <c r="BI12" s="483" t="n">
        <v>0.000563788161152434</v>
      </c>
      <c r="BJ12" s="483" t="n">
        <v>0.00179881367724621</v>
      </c>
      <c r="BK12" s="483" t="n">
        <v>0.00261479137474763</v>
      </c>
      <c r="BL12" s="483" t="n">
        <v>0.00221064390598058</v>
      </c>
      <c r="BM12" s="483" t="n">
        <v>0.00232281252439259</v>
      </c>
      <c r="BN12" s="483" t="n">
        <v>0.00370609619487561</v>
      </c>
      <c r="BO12" s="483" t="n">
        <v>0.00414307413836368</v>
      </c>
      <c r="BP12" s="483" t="n">
        <v>0.00305514985997357</v>
      </c>
      <c r="BQ12" s="483" t="n">
        <v>0.00381531650320244</v>
      </c>
      <c r="BR12" s="483" t="n">
        <v>0.00267766509432477</v>
      </c>
      <c r="BS12" s="483" t="n">
        <v>0.00384595774657326</v>
      </c>
      <c r="BT12" s="483" t="n">
        <v>0.00227244305386565</v>
      </c>
      <c r="BU12" s="483" t="n">
        <v>0.00403436337068852</v>
      </c>
      <c r="BV12" s="483" t="n">
        <v>0.00388735878281254</v>
      </c>
      <c r="BW12" s="483" t="n">
        <v>0.00369455620270576</v>
      </c>
      <c r="BX12" s="483" t="n">
        <v>0.00242443552756488</v>
      </c>
      <c r="BY12" s="483" t="n">
        <v>0.00337246612028008</v>
      </c>
      <c r="BZ12" s="483" t="n">
        <v>0.00312371550670942</v>
      </c>
      <c r="CA12" s="483" t="n">
        <v>0.0043955363797008</v>
      </c>
      <c r="CB12" s="483" t="n">
        <v>0.00492764683301217</v>
      </c>
      <c r="CC12" s="483" t="n">
        <v>0.00291274546012321</v>
      </c>
      <c r="CD12" s="483" t="n">
        <v>0.00189192922527659</v>
      </c>
      <c r="CE12" s="483" t="n">
        <v>0.00246028533841458</v>
      </c>
      <c r="CF12" s="483" t="n">
        <v>0.00450890026929329</v>
      </c>
      <c r="CG12" s="483" t="n">
        <v>0.002959726246621</v>
      </c>
      <c r="CH12" s="483" t="n">
        <v>0.00039402415677614</v>
      </c>
      <c r="CI12" s="483" t="n">
        <v>0.00127223177376279</v>
      </c>
      <c r="CJ12" s="483" t="n">
        <v>0.00421750933958021</v>
      </c>
      <c r="CK12" s="483" t="n">
        <v>0.00235472012020166</v>
      </c>
      <c r="CL12" s="483" t="n">
        <v>0.00346900007289319</v>
      </c>
      <c r="CM12" s="483" t="n">
        <v>0.00350677697214308</v>
      </c>
      <c r="CN12" s="483" t="n">
        <v>0.00347145340157629</v>
      </c>
      <c r="CO12" s="483" t="n">
        <v>0.00350464709790188</v>
      </c>
      <c r="CP12" s="483" t="n">
        <v>0.00538091656756112</v>
      </c>
      <c r="CQ12" s="483" t="n">
        <v>0.00415599933415956</v>
      </c>
      <c r="CR12" s="483" t="n">
        <v>0.00543022978089969</v>
      </c>
      <c r="CS12" s="483" t="n">
        <v>0.0031313637801047</v>
      </c>
      <c r="CT12" s="483" t="n">
        <v>0.00331986806838525</v>
      </c>
      <c r="CU12" s="484" t="n">
        <v>0.00413662712261886</v>
      </c>
      <c r="CV12" s="484" t="n">
        <v>0.00498689210487124</v>
      </c>
      <c r="CW12" s="484" t="n">
        <v>0.00340620462968211</v>
      </c>
      <c r="CX12" s="484" t="n">
        <v>0.00514686176516932</v>
      </c>
      <c r="CY12" s="484" t="n">
        <v>0.00301225711711961</v>
      </c>
      <c r="CZ12" s="484" t="n">
        <v>0.00736199816877292</v>
      </c>
      <c r="DA12" s="484" t="n">
        <v>-0.00189760202908607</v>
      </c>
      <c r="DB12" s="484" t="n">
        <v>0.00489207069784348</v>
      </c>
      <c r="DC12" s="484" t="n">
        <v>0.00875979077090539</v>
      </c>
      <c r="DD12" s="484" t="n">
        <v>0.00753126264586435</v>
      </c>
      <c r="DE12" s="484" t="n">
        <v>0.0111540576336961</v>
      </c>
      <c r="DF12" s="484" t="n">
        <v>0.0115440564651523</v>
      </c>
      <c r="DG12" s="484" t="n">
        <v>0.013998641419851</v>
      </c>
      <c r="DH12" s="484" t="n">
        <v>0.0168494834808925</v>
      </c>
      <c r="DI12" s="484" t="n">
        <v>0.00915833375787778</v>
      </c>
      <c r="DJ12" s="484" t="n">
        <v>0.0115330111198646</v>
      </c>
      <c r="DK12" s="485"/>
      <c r="DL12" s="485"/>
      <c r="DM12" s="485"/>
      <c r="DN12" s="485"/>
      <c r="DO12" s="485"/>
      <c r="DP12" s="485"/>
      <c r="DQ12" s="485"/>
      <c r="DR12" s="485"/>
      <c r="DS12" s="485"/>
      <c r="DT12" s="485"/>
      <c r="DU12" s="485"/>
      <c r="DV12" s="485"/>
      <c r="DW12" s="485"/>
      <c r="DX12" s="485"/>
      <c r="DY12" s="485"/>
      <c r="DZ12" s="485"/>
    </row>
    <row r="13" customFormat="false" ht="17.25" hidden="false" customHeight="true" outlineLevel="0" collapsed="false">
      <c r="B13" s="480" t="s">
        <v>123</v>
      </c>
      <c r="C13" s="477"/>
      <c r="D13" s="488"/>
      <c r="E13" s="488"/>
      <c r="F13" s="488"/>
      <c r="G13" s="488"/>
      <c r="H13" s="488"/>
      <c r="I13" s="488"/>
      <c r="J13" s="488"/>
      <c r="K13" s="488"/>
      <c r="L13" s="488"/>
      <c r="M13" s="488"/>
      <c r="N13" s="488"/>
      <c r="O13" s="488"/>
      <c r="P13" s="488"/>
      <c r="Q13" s="488"/>
      <c r="R13" s="488"/>
      <c r="S13" s="488"/>
      <c r="T13" s="488"/>
      <c r="U13" s="488"/>
      <c r="V13" s="488"/>
      <c r="W13" s="488"/>
      <c r="X13" s="488"/>
      <c r="Y13" s="488"/>
      <c r="Z13" s="488"/>
      <c r="AA13" s="488"/>
      <c r="AB13" s="488"/>
      <c r="AC13" s="488"/>
      <c r="AD13" s="488"/>
      <c r="AE13" s="488"/>
      <c r="AF13" s="488"/>
      <c r="AG13" s="488"/>
      <c r="AH13" s="488"/>
      <c r="AI13" s="488"/>
      <c r="AJ13" s="488"/>
      <c r="AK13" s="488"/>
      <c r="AL13" s="488"/>
      <c r="AM13" s="488"/>
      <c r="AN13" s="488"/>
      <c r="AO13" s="488"/>
      <c r="AP13" s="488"/>
      <c r="AQ13" s="488"/>
      <c r="AR13" s="488"/>
      <c r="AS13" s="488"/>
      <c r="AT13" s="488"/>
      <c r="AU13" s="488"/>
      <c r="AV13" s="488"/>
      <c r="AW13" s="488"/>
      <c r="AX13" s="488"/>
      <c r="AY13" s="488"/>
      <c r="AZ13" s="488"/>
      <c r="BA13" s="488"/>
      <c r="BB13" s="488"/>
      <c r="BC13" s="488"/>
      <c r="BD13" s="488"/>
      <c r="BE13" s="488"/>
      <c r="BF13" s="488"/>
      <c r="BG13" s="488"/>
      <c r="BH13" s="488"/>
      <c r="BI13" s="488"/>
      <c r="BJ13" s="488"/>
      <c r="BK13" s="488"/>
      <c r="BL13" s="488"/>
      <c r="BM13" s="488"/>
      <c r="BN13" s="488"/>
      <c r="BO13" s="488"/>
      <c r="BP13" s="488"/>
      <c r="BQ13" s="488"/>
      <c r="BR13" s="488"/>
      <c r="BS13" s="488"/>
      <c r="BT13" s="488"/>
      <c r="BU13" s="488"/>
      <c r="BV13" s="488"/>
      <c r="BW13" s="488"/>
      <c r="BX13" s="488"/>
      <c r="BY13" s="488"/>
      <c r="BZ13" s="488"/>
      <c r="CA13" s="488"/>
      <c r="CB13" s="488"/>
      <c r="CC13" s="488"/>
      <c r="CD13" s="488"/>
      <c r="CE13" s="488"/>
      <c r="CF13" s="488"/>
      <c r="CG13" s="488"/>
      <c r="CH13" s="488"/>
      <c r="CI13" s="488"/>
      <c r="CJ13" s="488"/>
      <c r="CK13" s="488"/>
      <c r="CL13" s="488"/>
      <c r="CM13" s="488"/>
      <c r="CN13" s="488"/>
      <c r="CO13" s="488"/>
      <c r="CP13" s="488"/>
      <c r="CQ13" s="488"/>
      <c r="CR13" s="488"/>
      <c r="CS13" s="488"/>
      <c r="CT13" s="488"/>
      <c r="CU13" s="481"/>
      <c r="CV13" s="481"/>
      <c r="CW13" s="481"/>
      <c r="CX13" s="481"/>
      <c r="CY13" s="481"/>
      <c r="CZ13" s="481"/>
      <c r="DA13" s="481"/>
      <c r="DB13" s="481"/>
      <c r="DC13" s="481"/>
      <c r="DD13" s="481"/>
      <c r="DE13" s="481"/>
      <c r="DF13" s="481"/>
      <c r="DG13" s="481"/>
      <c r="DH13" s="481"/>
      <c r="DI13" s="481"/>
      <c r="DJ13" s="481"/>
      <c r="DK13" s="481"/>
      <c r="DL13" s="481"/>
      <c r="DM13" s="481"/>
      <c r="DN13" s="481"/>
      <c r="DO13" s="481"/>
      <c r="DP13" s="481"/>
      <c r="DQ13" s="481"/>
      <c r="DR13" s="481"/>
      <c r="DS13" s="481"/>
      <c r="DT13" s="481"/>
      <c r="DU13" s="481"/>
      <c r="DV13" s="481"/>
      <c r="DW13" s="481"/>
      <c r="DX13" s="481"/>
      <c r="DY13" s="481"/>
      <c r="DZ13" s="481"/>
    </row>
    <row r="14" customFormat="false" ht="15" hidden="false" customHeight="false" outlineLevel="0" collapsed="false">
      <c r="B14" s="476" t="s">
        <v>959</v>
      </c>
      <c r="C14" s="489" t="s">
        <v>960</v>
      </c>
      <c r="D14" s="488" t="s">
        <v>955</v>
      </c>
      <c r="E14" s="488" t="s">
        <v>955</v>
      </c>
      <c r="F14" s="488" t="s">
        <v>955</v>
      </c>
      <c r="G14" s="488" t="s">
        <v>955</v>
      </c>
      <c r="H14" s="488" t="s">
        <v>955</v>
      </c>
      <c r="I14" s="488" t="s">
        <v>955</v>
      </c>
      <c r="J14" s="488" t="s">
        <v>955</v>
      </c>
      <c r="K14" s="488" t="s">
        <v>955</v>
      </c>
      <c r="L14" s="488" t="s">
        <v>955</v>
      </c>
      <c r="M14" s="488" t="s">
        <v>955</v>
      </c>
      <c r="N14" s="488" t="s">
        <v>955</v>
      </c>
      <c r="O14" s="488" t="s">
        <v>955</v>
      </c>
      <c r="P14" s="488" t="s">
        <v>955</v>
      </c>
      <c r="Q14" s="488" t="s">
        <v>955</v>
      </c>
      <c r="R14" s="488" t="s">
        <v>955</v>
      </c>
      <c r="S14" s="488" t="s">
        <v>955</v>
      </c>
      <c r="T14" s="488" t="s">
        <v>955</v>
      </c>
      <c r="U14" s="488" t="s">
        <v>955</v>
      </c>
      <c r="V14" s="488" t="s">
        <v>955</v>
      </c>
      <c r="W14" s="488" t="s">
        <v>955</v>
      </c>
      <c r="X14" s="488" t="s">
        <v>955</v>
      </c>
      <c r="Y14" s="488" t="s">
        <v>955</v>
      </c>
      <c r="Z14" s="488" t="s">
        <v>955</v>
      </c>
      <c r="AA14" s="488" t="s">
        <v>955</v>
      </c>
      <c r="AB14" s="488" t="s">
        <v>955</v>
      </c>
      <c r="AC14" s="488" t="s">
        <v>955</v>
      </c>
      <c r="AD14" s="488" t="s">
        <v>955</v>
      </c>
      <c r="AE14" s="488" t="s">
        <v>955</v>
      </c>
      <c r="AF14" s="488" t="s">
        <v>955</v>
      </c>
      <c r="AG14" s="488" t="s">
        <v>955</v>
      </c>
      <c r="AH14" s="488" t="s">
        <v>955</v>
      </c>
      <c r="AI14" s="488" t="s">
        <v>955</v>
      </c>
      <c r="AJ14" s="488" t="s">
        <v>955</v>
      </c>
      <c r="AK14" s="488" t="s">
        <v>955</v>
      </c>
      <c r="AL14" s="488" t="s">
        <v>955</v>
      </c>
      <c r="AM14" s="488" t="s">
        <v>955</v>
      </c>
      <c r="AN14" s="488" t="s">
        <v>955</v>
      </c>
      <c r="AO14" s="488" t="s">
        <v>955</v>
      </c>
      <c r="AP14" s="488" t="s">
        <v>955</v>
      </c>
      <c r="AQ14" s="488" t="s">
        <v>955</v>
      </c>
      <c r="AR14" s="488" t="s">
        <v>955</v>
      </c>
      <c r="AS14" s="488" t="s">
        <v>955</v>
      </c>
      <c r="AT14" s="488" t="s">
        <v>955</v>
      </c>
      <c r="AU14" s="488" t="s">
        <v>955</v>
      </c>
      <c r="AV14" s="488" t="s">
        <v>955</v>
      </c>
      <c r="AW14" s="488" t="s">
        <v>955</v>
      </c>
      <c r="AX14" s="488" t="s">
        <v>955</v>
      </c>
      <c r="AY14" s="488" t="s">
        <v>955</v>
      </c>
      <c r="AZ14" s="488" t="s">
        <v>955</v>
      </c>
      <c r="BA14" s="488" t="s">
        <v>955</v>
      </c>
      <c r="BB14" s="488" t="s">
        <v>955</v>
      </c>
      <c r="BC14" s="488" t="s">
        <v>955</v>
      </c>
      <c r="BD14" s="488" t="s">
        <v>955</v>
      </c>
      <c r="BE14" s="488" t="s">
        <v>955</v>
      </c>
      <c r="BF14" s="488" t="s">
        <v>955</v>
      </c>
      <c r="BG14" s="488" t="s">
        <v>955</v>
      </c>
      <c r="BH14" s="488" t="s">
        <v>955</v>
      </c>
      <c r="BI14" s="488" t="s">
        <v>955</v>
      </c>
      <c r="BJ14" s="488" t="s">
        <v>955</v>
      </c>
      <c r="BK14" s="488" t="s">
        <v>955</v>
      </c>
      <c r="BL14" s="488" t="s">
        <v>955</v>
      </c>
      <c r="BM14" s="488" t="s">
        <v>955</v>
      </c>
      <c r="BN14" s="488" t="s">
        <v>955</v>
      </c>
      <c r="BO14" s="488" t="s">
        <v>955</v>
      </c>
      <c r="BP14" s="488" t="s">
        <v>955</v>
      </c>
      <c r="BQ14" s="488" t="s">
        <v>955</v>
      </c>
      <c r="BR14" s="488" t="s">
        <v>955</v>
      </c>
      <c r="BS14" s="488" t="s">
        <v>955</v>
      </c>
      <c r="BT14" s="488" t="s">
        <v>955</v>
      </c>
      <c r="BU14" s="488" t="s">
        <v>955</v>
      </c>
      <c r="BV14" s="488" t="s">
        <v>955</v>
      </c>
      <c r="BW14" s="488" t="s">
        <v>955</v>
      </c>
      <c r="BX14" s="488" t="s">
        <v>955</v>
      </c>
      <c r="BY14" s="488" t="s">
        <v>955</v>
      </c>
      <c r="BZ14" s="488" t="s">
        <v>955</v>
      </c>
      <c r="CA14" s="488" t="s">
        <v>955</v>
      </c>
      <c r="CB14" s="488" t="s">
        <v>955</v>
      </c>
      <c r="CC14" s="488" t="s">
        <v>955</v>
      </c>
      <c r="CD14" s="488" t="s">
        <v>955</v>
      </c>
      <c r="CE14" s="488" t="s">
        <v>955</v>
      </c>
      <c r="CF14" s="488" t="s">
        <v>955</v>
      </c>
      <c r="CG14" s="488" t="s">
        <v>955</v>
      </c>
      <c r="CH14" s="488" t="s">
        <v>955</v>
      </c>
      <c r="CI14" s="488" t="s">
        <v>955</v>
      </c>
      <c r="CJ14" s="488" t="s">
        <v>955</v>
      </c>
      <c r="CK14" s="488" t="s">
        <v>955</v>
      </c>
      <c r="CL14" s="488" t="s">
        <v>955</v>
      </c>
      <c r="CM14" s="488" t="s">
        <v>955</v>
      </c>
      <c r="CN14" s="488" t="s">
        <v>955</v>
      </c>
      <c r="CO14" s="488" t="s">
        <v>955</v>
      </c>
      <c r="CP14" s="488" t="s">
        <v>955</v>
      </c>
      <c r="CQ14" s="488" t="s">
        <v>955</v>
      </c>
      <c r="CR14" s="488" t="s">
        <v>955</v>
      </c>
      <c r="CS14" s="488" t="s">
        <v>955</v>
      </c>
      <c r="CT14" s="488" t="s">
        <v>955</v>
      </c>
      <c r="CU14" s="481" t="s">
        <v>955</v>
      </c>
      <c r="CV14" s="481" t="s">
        <v>955</v>
      </c>
      <c r="CW14" s="481" t="s">
        <v>955</v>
      </c>
      <c r="CX14" s="481" t="s">
        <v>955</v>
      </c>
      <c r="CY14" s="481" t="s">
        <v>955</v>
      </c>
      <c r="CZ14" s="481" t="s">
        <v>955</v>
      </c>
      <c r="DA14" s="481" t="s">
        <v>955</v>
      </c>
      <c r="DB14" s="481" t="s">
        <v>955</v>
      </c>
      <c r="DC14" s="481" t="s">
        <v>955</v>
      </c>
      <c r="DD14" s="481" t="s">
        <v>955</v>
      </c>
      <c r="DE14" s="481" t="s">
        <v>955</v>
      </c>
      <c r="DF14" s="481" t="s">
        <v>955</v>
      </c>
      <c r="DG14" s="481" t="s">
        <v>955</v>
      </c>
      <c r="DH14" s="481" t="s">
        <v>955</v>
      </c>
      <c r="DI14" s="481" t="s">
        <v>955</v>
      </c>
      <c r="DJ14" s="481" t="s">
        <v>955</v>
      </c>
      <c r="DK14" s="481" t="s">
        <v>955</v>
      </c>
      <c r="DL14" s="481" t="s">
        <v>955</v>
      </c>
      <c r="DM14" s="481" t="s">
        <v>955</v>
      </c>
      <c r="DN14" s="481" t="s">
        <v>955</v>
      </c>
      <c r="DO14" s="481" t="s">
        <v>955</v>
      </c>
      <c r="DP14" s="481" t="s">
        <v>955</v>
      </c>
      <c r="DQ14" s="481" t="s">
        <v>955</v>
      </c>
      <c r="DR14" s="481" t="s">
        <v>955</v>
      </c>
      <c r="DS14" s="481" t="s">
        <v>955</v>
      </c>
      <c r="DT14" s="481" t="s">
        <v>955</v>
      </c>
      <c r="DU14" s="481" t="s">
        <v>955</v>
      </c>
      <c r="DV14" s="481" t="s">
        <v>955</v>
      </c>
      <c r="DW14" s="481" t="s">
        <v>955</v>
      </c>
      <c r="DX14" s="481" t="s">
        <v>955</v>
      </c>
      <c r="DY14" s="481" t="s">
        <v>955</v>
      </c>
      <c r="DZ14" s="481" t="s">
        <v>955</v>
      </c>
    </row>
    <row r="15" customFormat="false" ht="15" hidden="false" customHeight="false" outlineLevel="0" collapsed="false">
      <c r="B15" s="480" t="s">
        <v>125</v>
      </c>
      <c r="C15" s="489"/>
      <c r="D15" s="488"/>
      <c r="E15" s="488"/>
      <c r="F15" s="488"/>
      <c r="G15" s="488"/>
      <c r="H15" s="488"/>
      <c r="I15" s="488"/>
      <c r="J15" s="488"/>
      <c r="K15" s="488"/>
      <c r="L15" s="488"/>
      <c r="M15" s="488"/>
      <c r="N15" s="488"/>
      <c r="O15" s="488"/>
      <c r="P15" s="488"/>
      <c r="Q15" s="488"/>
      <c r="R15" s="488"/>
      <c r="S15" s="488"/>
      <c r="T15" s="488"/>
      <c r="U15" s="488"/>
      <c r="V15" s="488"/>
      <c r="W15" s="488"/>
      <c r="X15" s="488"/>
      <c r="Y15" s="488"/>
      <c r="Z15" s="488"/>
      <c r="AA15" s="488"/>
      <c r="AB15" s="488"/>
      <c r="AC15" s="488"/>
      <c r="AD15" s="488"/>
      <c r="AE15" s="488"/>
      <c r="AF15" s="488"/>
      <c r="AG15" s="488"/>
      <c r="AH15" s="488"/>
      <c r="AI15" s="488"/>
      <c r="AJ15" s="488"/>
      <c r="AK15" s="488"/>
      <c r="AL15" s="488"/>
      <c r="AM15" s="488"/>
      <c r="AN15" s="488"/>
      <c r="AO15" s="488"/>
      <c r="AP15" s="488"/>
      <c r="AQ15" s="488"/>
      <c r="AR15" s="488"/>
      <c r="AS15" s="488"/>
      <c r="AT15" s="488"/>
      <c r="AU15" s="488"/>
      <c r="AV15" s="488"/>
      <c r="AW15" s="488"/>
      <c r="AX15" s="488"/>
      <c r="AY15" s="488"/>
      <c r="AZ15" s="488"/>
      <c r="BA15" s="488"/>
      <c r="BB15" s="488"/>
      <c r="BC15" s="488"/>
      <c r="BD15" s="488"/>
      <c r="BE15" s="488"/>
      <c r="BF15" s="488"/>
      <c r="BG15" s="488"/>
      <c r="BH15" s="488"/>
      <c r="BI15" s="488"/>
      <c r="BJ15" s="488"/>
      <c r="BK15" s="488"/>
      <c r="BL15" s="488"/>
      <c r="BM15" s="488"/>
      <c r="BN15" s="488"/>
      <c r="BO15" s="488"/>
      <c r="BP15" s="488"/>
      <c r="BQ15" s="488"/>
      <c r="BR15" s="488"/>
      <c r="BS15" s="488"/>
      <c r="BT15" s="488"/>
      <c r="BU15" s="488"/>
      <c r="BV15" s="488"/>
      <c r="BW15" s="488"/>
      <c r="BX15" s="488"/>
      <c r="BY15" s="488"/>
      <c r="BZ15" s="488"/>
      <c r="CA15" s="488"/>
      <c r="CB15" s="488"/>
      <c r="CC15" s="488"/>
      <c r="CD15" s="488"/>
      <c r="CE15" s="488"/>
      <c r="CF15" s="488"/>
      <c r="CG15" s="488"/>
      <c r="CH15" s="488"/>
      <c r="CI15" s="488"/>
      <c r="CJ15" s="488"/>
      <c r="CK15" s="488"/>
      <c r="CL15" s="488"/>
      <c r="CM15" s="488"/>
      <c r="CN15" s="488"/>
      <c r="CO15" s="488"/>
      <c r="CP15" s="488"/>
      <c r="CQ15" s="488"/>
      <c r="CR15" s="488"/>
      <c r="CS15" s="488"/>
      <c r="CT15" s="488"/>
      <c r="CU15" s="481"/>
      <c r="CV15" s="481"/>
      <c r="CW15" s="481"/>
      <c r="CX15" s="481"/>
      <c r="CY15" s="481"/>
      <c r="CZ15" s="481"/>
      <c r="DA15" s="481"/>
      <c r="DB15" s="481"/>
      <c r="DC15" s="481"/>
      <c r="DD15" s="481"/>
      <c r="DE15" s="481"/>
      <c r="DF15" s="481"/>
      <c r="DG15" s="481"/>
      <c r="DH15" s="481"/>
      <c r="DI15" s="481"/>
      <c r="DJ15" s="481"/>
      <c r="DK15" s="481"/>
      <c r="DL15" s="481"/>
      <c r="DM15" s="481"/>
      <c r="DN15" s="481"/>
      <c r="DO15" s="481"/>
      <c r="DP15" s="481"/>
      <c r="DQ15" s="481"/>
      <c r="DR15" s="481"/>
      <c r="DS15" s="481"/>
      <c r="DT15" s="481"/>
      <c r="DU15" s="481"/>
      <c r="DV15" s="481"/>
      <c r="DW15" s="481"/>
      <c r="DX15" s="481"/>
      <c r="DY15" s="481"/>
      <c r="DZ15" s="481"/>
    </row>
    <row r="16" customFormat="false" ht="15" hidden="false" customHeight="false" outlineLevel="0" collapsed="false">
      <c r="B16" s="476" t="s">
        <v>961</v>
      </c>
      <c r="C16" s="489" t="s">
        <v>960</v>
      </c>
      <c r="D16" s="488"/>
      <c r="E16" s="488"/>
      <c r="F16" s="488"/>
      <c r="G16" s="488"/>
      <c r="H16" s="488"/>
      <c r="I16" s="488"/>
      <c r="J16" s="488"/>
      <c r="K16" s="488"/>
      <c r="L16" s="488"/>
      <c r="M16" s="488"/>
      <c r="N16" s="488"/>
      <c r="O16" s="488"/>
      <c r="P16" s="488"/>
      <c r="Q16" s="488"/>
      <c r="R16" s="488"/>
      <c r="S16" s="488"/>
      <c r="T16" s="488"/>
      <c r="U16" s="488"/>
      <c r="V16" s="488"/>
      <c r="W16" s="488"/>
      <c r="X16" s="488"/>
      <c r="Y16" s="488"/>
      <c r="Z16" s="488"/>
      <c r="AA16" s="488"/>
      <c r="AB16" s="488"/>
      <c r="AC16" s="488"/>
      <c r="AD16" s="488"/>
      <c r="AE16" s="488"/>
      <c r="AF16" s="488"/>
      <c r="AG16" s="488"/>
      <c r="AH16" s="488"/>
      <c r="AI16" s="488"/>
      <c r="AJ16" s="488"/>
      <c r="AK16" s="488"/>
      <c r="AL16" s="488"/>
      <c r="AM16" s="488"/>
      <c r="AN16" s="488"/>
      <c r="AO16" s="488"/>
      <c r="AP16" s="488"/>
      <c r="AQ16" s="488"/>
      <c r="AR16" s="488"/>
      <c r="AS16" s="488"/>
      <c r="AT16" s="488"/>
      <c r="AU16" s="488"/>
      <c r="AV16" s="488"/>
      <c r="AW16" s="488"/>
      <c r="AX16" s="488"/>
      <c r="AY16" s="488"/>
      <c r="AZ16" s="488"/>
      <c r="BA16" s="488"/>
      <c r="BB16" s="488"/>
      <c r="BC16" s="488"/>
      <c r="BD16" s="488"/>
      <c r="BE16" s="488"/>
      <c r="BF16" s="488"/>
      <c r="BG16" s="488"/>
      <c r="BH16" s="488"/>
      <c r="BI16" s="488"/>
      <c r="BJ16" s="488"/>
      <c r="BK16" s="488"/>
      <c r="BL16" s="488"/>
      <c r="BM16" s="488"/>
      <c r="BN16" s="488"/>
      <c r="BO16" s="488"/>
      <c r="BP16" s="488"/>
      <c r="BQ16" s="488"/>
      <c r="BR16" s="488"/>
      <c r="BS16" s="488"/>
      <c r="BT16" s="488"/>
      <c r="BU16" s="488"/>
      <c r="BV16" s="488"/>
      <c r="BW16" s="488"/>
      <c r="BX16" s="488"/>
      <c r="BY16" s="488"/>
      <c r="BZ16" s="488"/>
      <c r="CA16" s="488"/>
      <c r="CB16" s="488"/>
      <c r="CC16" s="488"/>
      <c r="CD16" s="488"/>
      <c r="CE16" s="488"/>
      <c r="CF16" s="488"/>
      <c r="CG16" s="488"/>
      <c r="CH16" s="488"/>
      <c r="CI16" s="488"/>
      <c r="CJ16" s="488"/>
      <c r="CK16" s="488"/>
      <c r="CL16" s="488"/>
      <c r="CM16" s="488"/>
      <c r="CN16" s="488"/>
      <c r="CO16" s="488"/>
      <c r="CP16" s="488"/>
      <c r="CQ16" s="488"/>
      <c r="CR16" s="488"/>
      <c r="CS16" s="488"/>
      <c r="CT16" s="488"/>
      <c r="CU16" s="481"/>
      <c r="CV16" s="481"/>
      <c r="CW16" s="481"/>
      <c r="CX16" s="481"/>
      <c r="CY16" s="481"/>
      <c r="CZ16" s="481"/>
      <c r="DA16" s="481"/>
      <c r="DB16" s="481"/>
      <c r="DC16" s="481"/>
      <c r="DD16" s="481"/>
      <c r="DE16" s="481"/>
      <c r="DF16" s="481"/>
      <c r="DG16" s="481"/>
      <c r="DH16" s="481"/>
      <c r="DI16" s="481"/>
      <c r="DJ16" s="481"/>
      <c r="DK16" s="481"/>
      <c r="DL16" s="481"/>
      <c r="DM16" s="481"/>
      <c r="DN16" s="481"/>
      <c r="DO16" s="481"/>
      <c r="DP16" s="481"/>
      <c r="DQ16" s="481"/>
      <c r="DR16" s="481"/>
      <c r="DS16" s="481"/>
      <c r="DT16" s="481"/>
      <c r="DU16" s="481"/>
      <c r="DV16" s="481"/>
      <c r="DW16" s="481"/>
      <c r="DX16" s="481"/>
      <c r="DY16" s="481"/>
      <c r="DZ16" s="481"/>
    </row>
    <row r="17" s="362" customFormat="true" ht="12.75" hidden="false" customHeight="false" outlineLevel="0" collapsed="false">
      <c r="B17" s="482" t="s">
        <v>962</v>
      </c>
      <c r="C17" s="489" t="s">
        <v>960</v>
      </c>
      <c r="D17" s="490" t="n">
        <v>99.6558743921076</v>
      </c>
      <c r="E17" s="490" t="n">
        <v>100.743482149877</v>
      </c>
      <c r="F17" s="490" t="n">
        <v>101.555831001831</v>
      </c>
      <c r="G17" s="490" t="n">
        <v>102.075604310525</v>
      </c>
      <c r="H17" s="490" t="n">
        <v>101.99670008355</v>
      </c>
      <c r="I17" s="490" t="n">
        <v>101.484003111211</v>
      </c>
      <c r="J17" s="490" t="n">
        <v>100.644844110935</v>
      </c>
      <c r="K17" s="490" t="n">
        <v>99.3758306643975</v>
      </c>
      <c r="L17" s="490" t="n">
        <v>98.2465669455943</v>
      </c>
      <c r="M17" s="490" t="n">
        <v>97.0893857129822</v>
      </c>
      <c r="N17" s="490" t="n">
        <v>95.9365814091422</v>
      </c>
      <c r="O17" s="490" t="n">
        <v>94.6702654710796</v>
      </c>
      <c r="P17" s="490" t="n">
        <v>93.6429120752832</v>
      </c>
      <c r="Q17" s="490" t="n">
        <v>92.7938836834842</v>
      </c>
      <c r="R17" s="490" t="n">
        <v>92.21754792211</v>
      </c>
      <c r="S17" s="490" t="n">
        <v>92.0449358005275</v>
      </c>
      <c r="T17" s="490" t="n">
        <v>92.1059338680564</v>
      </c>
      <c r="U17" s="490" t="n">
        <v>92.3616668299471</v>
      </c>
      <c r="V17" s="490" t="n">
        <v>92.6340937603859</v>
      </c>
      <c r="W17" s="490" t="n">
        <v>92.9871809835946</v>
      </c>
      <c r="X17" s="490" t="n">
        <v>92.7954494958251</v>
      </c>
      <c r="Y17" s="490" t="n">
        <v>92.2798200412227</v>
      </c>
      <c r="Z17" s="490" t="n">
        <v>91.5123342680437</v>
      </c>
      <c r="AA17" s="490" t="n">
        <v>90.3578855366334</v>
      </c>
      <c r="AB17" s="490" t="n">
        <v>89.4916083471934</v>
      </c>
      <c r="AC17" s="490" t="n">
        <v>88.7413778119958</v>
      </c>
      <c r="AD17" s="490" t="n">
        <v>88.1484149687612</v>
      </c>
      <c r="AE17" s="490" t="n">
        <v>87.6457061758971</v>
      </c>
      <c r="AF17" s="490" t="n">
        <v>87.3925757226776</v>
      </c>
      <c r="AG17" s="490" t="n">
        <v>87.35925555598</v>
      </c>
      <c r="AH17" s="490" t="n">
        <v>87.6217468889391</v>
      </c>
      <c r="AI17" s="490" t="n">
        <v>88.2459085659477</v>
      </c>
      <c r="AJ17" s="490" t="n">
        <v>89.2729928289334</v>
      </c>
      <c r="AK17" s="490" t="n">
        <v>90.6366560667435</v>
      </c>
      <c r="AL17" s="490" t="n">
        <v>92.1994618757593</v>
      </c>
      <c r="AM17" s="490" t="n">
        <v>94.0794321449168</v>
      </c>
      <c r="AN17" s="490" t="n">
        <v>95.5424308718354</v>
      </c>
      <c r="AO17" s="490" t="n">
        <v>96.8057640211063</v>
      </c>
      <c r="AP17" s="490" t="n">
        <v>97.8795636143629</v>
      </c>
      <c r="AQ17" s="490" t="n">
        <v>98.7537089717458</v>
      </c>
      <c r="AR17" s="490" t="n">
        <v>99.6320636098559</v>
      </c>
      <c r="AS17" s="490" t="n">
        <v>100.450752110877</v>
      </c>
      <c r="AT17" s="490" t="n">
        <v>101.163475307521</v>
      </c>
      <c r="AU17" s="490" t="n">
        <v>101.650785781357</v>
      </c>
      <c r="AV17" s="490" t="n">
        <v>102.023836565343</v>
      </c>
      <c r="AW17" s="490" t="n">
        <v>102.317323733761</v>
      </c>
      <c r="AX17" s="490" t="n">
        <v>102.72406251791</v>
      </c>
      <c r="AY17" s="490" t="n">
        <v>103.251463941055</v>
      </c>
      <c r="AZ17" s="490" t="n">
        <v>104.482346836859</v>
      </c>
      <c r="BA17" s="490" t="n">
        <v>106.178593612055</v>
      </c>
      <c r="BB17" s="490" t="n">
        <v>108.11686567482</v>
      </c>
      <c r="BC17" s="490" t="n">
        <v>110.630382300889</v>
      </c>
      <c r="BD17" s="490" t="n">
        <v>111.937220662667</v>
      </c>
      <c r="BE17" s="490" t="n">
        <v>112.495141872321</v>
      </c>
      <c r="BF17" s="490" t="n">
        <v>112.301471697296</v>
      </c>
      <c r="BG17" s="490" t="n">
        <v>110.857554711131</v>
      </c>
      <c r="BH17" s="490" t="n">
        <v>110.048674142361</v>
      </c>
      <c r="BI17" s="490" t="n">
        <v>109.53189203784</v>
      </c>
      <c r="BJ17" s="490" t="n">
        <v>109.566386189167</v>
      </c>
      <c r="BK17" s="490" t="n">
        <v>110.394730841461</v>
      </c>
      <c r="BL17" s="490" t="n">
        <v>111.480311322329</v>
      </c>
      <c r="BM17" s="490" t="n">
        <v>112.786383840396</v>
      </c>
      <c r="BN17" s="490" t="n">
        <v>114.106548923564</v>
      </c>
      <c r="BO17" s="490" t="n">
        <v>115.445849376565</v>
      </c>
      <c r="BP17" s="490" t="n">
        <v>116.58432461625</v>
      </c>
      <c r="BQ17" s="490" t="n">
        <v>117.665965991089</v>
      </c>
      <c r="BR17" s="490" t="n">
        <v>118.677691501877</v>
      </c>
      <c r="BS17" s="490" t="n">
        <v>119.819598568094</v>
      </c>
      <c r="BT17" s="490" t="n">
        <v>120.292969376879</v>
      </c>
      <c r="BU17" s="490" t="n">
        <v>120.240918651381</v>
      </c>
      <c r="BV17" s="490" t="n">
        <v>119.617952134953</v>
      </c>
      <c r="BW17" s="490" t="n">
        <v>118.000279621805</v>
      </c>
      <c r="BX17" s="490" t="n">
        <v>116.805552393429</v>
      </c>
      <c r="BY17" s="490" t="n">
        <v>115.820982771723</v>
      </c>
      <c r="BZ17" s="490" t="n">
        <v>115.29909188299</v>
      </c>
      <c r="CA17" s="490" t="n">
        <v>115.651823889831</v>
      </c>
      <c r="CB17" s="490" t="n">
        <v>115.934245407477</v>
      </c>
      <c r="CC17" s="490" t="n">
        <v>116.154283459536</v>
      </c>
      <c r="CD17" s="490" t="n">
        <v>115.93764465599</v>
      </c>
      <c r="CE17" s="490" t="n">
        <v>115.030566083562</v>
      </c>
      <c r="CF17" s="490" t="n">
        <v>113.507494576392</v>
      </c>
      <c r="CG17" s="490" t="n">
        <v>111.590834620812</v>
      </c>
      <c r="CH17" s="490" t="n">
        <v>109.657512220401</v>
      </c>
      <c r="CI17" s="490" t="n">
        <v>107.630411471244</v>
      </c>
      <c r="CJ17" s="490" t="n">
        <v>106.573091072933</v>
      </c>
      <c r="CK17" s="490" t="n">
        <v>106.06403067629</v>
      </c>
      <c r="CL17" s="490" t="n">
        <v>105.96008107593</v>
      </c>
      <c r="CM17" s="490" t="n">
        <v>106.32083924514</v>
      </c>
      <c r="CN17" s="490" t="n">
        <v>106.506772845511</v>
      </c>
      <c r="CO17" s="490" t="n">
        <v>106.742156150628</v>
      </c>
      <c r="CP17" s="490" t="n">
        <v>107.088863750105</v>
      </c>
      <c r="CQ17" s="490" t="n">
        <v>107.697411471628</v>
      </c>
      <c r="CR17" s="490" t="n">
        <v>108.416898876552</v>
      </c>
      <c r="CS17" s="490" t="n">
        <v>109.201956158309</v>
      </c>
      <c r="CT17" s="490" t="n">
        <v>109.830057931135</v>
      </c>
      <c r="CU17" s="491" t="n">
        <v>110.301704034345</v>
      </c>
      <c r="CV17" s="491" t="n">
        <v>109.980584952564</v>
      </c>
      <c r="CW17" s="491" t="n">
        <v>109.128843283696</v>
      </c>
      <c r="CX17" s="491" t="n">
        <v>107.961298217407</v>
      </c>
      <c r="CY17" s="491" t="n">
        <v>106.032701215573</v>
      </c>
      <c r="CZ17" s="491" t="n">
        <v>105.350638592653</v>
      </c>
      <c r="DA17" s="491" t="n">
        <v>105.436072881488</v>
      </c>
      <c r="DB17" s="491" t="n">
        <v>106.452253047772</v>
      </c>
      <c r="DC17" s="491" t="n">
        <v>108.757980243409</v>
      </c>
      <c r="DD17" s="491" t="n">
        <v>111.373916310077</v>
      </c>
      <c r="DE17" s="491" t="n">
        <v>114.38654695003</v>
      </c>
      <c r="DF17" s="491" t="n">
        <v>117.469128636012</v>
      </c>
      <c r="DG17" s="491" t="n">
        <v>120.789949726339</v>
      </c>
      <c r="DH17" s="491" t="n">
        <v>123.259190901168</v>
      </c>
      <c r="DI17" s="491" t="n">
        <v>125.240168199733</v>
      </c>
      <c r="DJ17" s="491" t="n">
        <v>126.743677356177</v>
      </c>
      <c r="DK17" s="491" t="n">
        <v>127.606912210248</v>
      </c>
      <c r="DL17" s="491" t="n">
        <v>128.443887122714</v>
      </c>
      <c r="DM17" s="491" t="n">
        <v>129.135805142836</v>
      </c>
      <c r="DN17" s="491" t="n">
        <v>129.784357855907</v>
      </c>
      <c r="DO17" s="491" t="n">
        <v>130.406599793685</v>
      </c>
      <c r="DP17" s="491" t="n">
        <v>131.090353140577</v>
      </c>
      <c r="DQ17" s="491" t="n">
        <v>131.766642714532</v>
      </c>
      <c r="DR17" s="491" t="n">
        <v>132.392430038766</v>
      </c>
      <c r="DS17" s="491" t="n">
        <v>132.940522743449</v>
      </c>
      <c r="DT17" s="491" t="n">
        <v>133.398582305481</v>
      </c>
      <c r="DU17" s="491" t="n">
        <v>133.798327438998</v>
      </c>
      <c r="DV17" s="491" t="n">
        <v>134.184592838783</v>
      </c>
      <c r="DW17" s="491" t="n">
        <v>134.563557719278</v>
      </c>
      <c r="DX17" s="491" t="n">
        <v>135.025602936489</v>
      </c>
      <c r="DY17" s="491" t="n">
        <v>135.524973668321</v>
      </c>
      <c r="DZ17" s="491" t="n">
        <v>136.026451420064</v>
      </c>
    </row>
    <row r="18" customFormat="false" ht="15" hidden="false" customHeight="false" outlineLevel="0" collapsed="false">
      <c r="B18" s="480" t="s">
        <v>128</v>
      </c>
      <c r="C18" s="489"/>
      <c r="D18" s="492"/>
      <c r="E18" s="492"/>
      <c r="F18" s="492"/>
      <c r="G18" s="492"/>
      <c r="H18" s="492"/>
      <c r="I18" s="492"/>
      <c r="J18" s="492"/>
      <c r="K18" s="492"/>
      <c r="L18" s="492"/>
      <c r="M18" s="492"/>
      <c r="N18" s="492"/>
      <c r="O18" s="492"/>
      <c r="P18" s="492"/>
      <c r="Q18" s="492"/>
      <c r="R18" s="492"/>
      <c r="S18" s="492"/>
      <c r="T18" s="492"/>
      <c r="U18" s="492"/>
      <c r="V18" s="492"/>
      <c r="W18" s="492"/>
      <c r="X18" s="492"/>
      <c r="Y18" s="492"/>
      <c r="Z18" s="492"/>
      <c r="AA18" s="492"/>
      <c r="AB18" s="492"/>
      <c r="AC18" s="492"/>
      <c r="AD18" s="492"/>
      <c r="AE18" s="492"/>
      <c r="AF18" s="492"/>
      <c r="AG18" s="492"/>
      <c r="AH18" s="492"/>
      <c r="AI18" s="492"/>
      <c r="AJ18" s="492"/>
      <c r="AK18" s="492"/>
      <c r="AL18" s="492"/>
      <c r="AM18" s="492"/>
      <c r="AN18" s="492"/>
      <c r="AO18" s="492"/>
      <c r="AP18" s="492"/>
      <c r="AQ18" s="492"/>
      <c r="AR18" s="492"/>
      <c r="AS18" s="492"/>
      <c r="AT18" s="492"/>
      <c r="AU18" s="492"/>
      <c r="AV18" s="492"/>
      <c r="AW18" s="492"/>
      <c r="AX18" s="492"/>
      <c r="AY18" s="492"/>
      <c r="AZ18" s="492"/>
      <c r="BA18" s="492"/>
      <c r="BB18" s="492"/>
      <c r="BC18" s="492"/>
      <c r="BD18" s="492"/>
      <c r="BE18" s="492"/>
      <c r="BF18" s="492"/>
      <c r="BG18" s="492"/>
      <c r="BH18" s="492"/>
      <c r="BI18" s="492"/>
      <c r="BJ18" s="492"/>
      <c r="BK18" s="492"/>
      <c r="BL18" s="492"/>
      <c r="BM18" s="492"/>
      <c r="BN18" s="492"/>
      <c r="BO18" s="492"/>
      <c r="BP18" s="492"/>
      <c r="BQ18" s="492"/>
      <c r="BR18" s="492"/>
      <c r="BS18" s="492"/>
      <c r="BT18" s="492"/>
      <c r="BU18" s="492"/>
      <c r="BV18" s="492"/>
      <c r="BW18" s="492"/>
      <c r="BX18" s="492"/>
      <c r="BY18" s="492"/>
      <c r="BZ18" s="492"/>
      <c r="CA18" s="492"/>
      <c r="CB18" s="492"/>
      <c r="CC18" s="492"/>
      <c r="CD18" s="492"/>
      <c r="CE18" s="492"/>
      <c r="CF18" s="492"/>
      <c r="CG18" s="492"/>
      <c r="CH18" s="492"/>
      <c r="CI18" s="492"/>
      <c r="CJ18" s="492"/>
      <c r="CK18" s="492"/>
      <c r="CL18" s="492"/>
      <c r="CM18" s="492"/>
      <c r="CN18" s="492"/>
      <c r="CO18" s="492"/>
      <c r="CP18" s="492"/>
      <c r="CQ18" s="492"/>
      <c r="CR18" s="492"/>
      <c r="CS18" s="492"/>
      <c r="CT18" s="492"/>
      <c r="CU18" s="491"/>
      <c r="CV18" s="491"/>
      <c r="CW18" s="491"/>
      <c r="CX18" s="491"/>
      <c r="CY18" s="491"/>
      <c r="CZ18" s="491"/>
      <c r="DA18" s="491"/>
      <c r="DB18" s="491"/>
      <c r="DC18" s="491"/>
      <c r="DD18" s="491"/>
      <c r="DE18" s="491"/>
      <c r="DF18" s="491"/>
      <c r="DG18" s="491"/>
      <c r="DH18" s="491"/>
      <c r="DI18" s="491"/>
      <c r="DJ18" s="491"/>
      <c r="DK18" s="491"/>
      <c r="DL18" s="491"/>
      <c r="DM18" s="491"/>
      <c r="DN18" s="491"/>
      <c r="DO18" s="491"/>
      <c r="DP18" s="491"/>
      <c r="DQ18" s="491"/>
      <c r="DR18" s="491"/>
      <c r="DS18" s="491"/>
      <c r="DT18" s="491"/>
      <c r="DU18" s="491"/>
      <c r="DV18" s="491"/>
      <c r="DW18" s="491"/>
      <c r="DX18" s="491"/>
      <c r="DY18" s="491"/>
      <c r="DZ18" s="491"/>
    </row>
    <row r="19" s="493" customFormat="true" ht="12.75" hidden="false" customHeight="false" outlineLevel="0" collapsed="false">
      <c r="B19" s="476" t="s">
        <v>963</v>
      </c>
      <c r="C19" s="494" t="s">
        <v>964</v>
      </c>
      <c r="D19" s="495" t="n">
        <v>38.2910434613063</v>
      </c>
      <c r="E19" s="495" t="n">
        <v>35.684156299632</v>
      </c>
      <c r="F19" s="495" t="n">
        <v>37.6340929918357</v>
      </c>
      <c r="G19" s="495" t="n">
        <v>41.9422867604785</v>
      </c>
      <c r="H19" s="495" t="n">
        <v>41.5023852443638</v>
      </c>
      <c r="I19" s="495" t="n">
        <v>42.9270075697119</v>
      </c>
      <c r="J19" s="495" t="n">
        <v>49.6138349862392</v>
      </c>
      <c r="K19" s="495" t="n">
        <v>44.6672243223802</v>
      </c>
      <c r="L19" s="495" t="n">
        <v>39.6357667649405</v>
      </c>
      <c r="M19" s="495" t="n">
        <v>40.3337229740069</v>
      </c>
      <c r="N19" s="495" t="n">
        <v>40.8365893146308</v>
      </c>
      <c r="O19" s="495" t="n">
        <v>32.5578597288289</v>
      </c>
      <c r="P19" s="495" t="n">
        <v>30.9205062570972</v>
      </c>
      <c r="Q19" s="495" t="n">
        <v>29.5275733785723</v>
      </c>
      <c r="R19" s="495" t="n">
        <v>27.451098441493</v>
      </c>
      <c r="S19" s="495" t="n">
        <v>26.6183004531916</v>
      </c>
      <c r="T19" s="495" t="n">
        <v>33.7333682237104</v>
      </c>
      <c r="U19" s="495" t="n">
        <v>41.2797527266706</v>
      </c>
      <c r="V19" s="495" t="n">
        <v>46.5399803996515</v>
      </c>
      <c r="W19" s="495" t="n">
        <v>52.7546108402343</v>
      </c>
      <c r="X19" s="495" t="n">
        <v>55.337554865048</v>
      </c>
      <c r="Y19" s="495" t="n">
        <v>62.5566350779496</v>
      </c>
      <c r="Z19" s="495" t="n">
        <v>67.7150687572283</v>
      </c>
      <c r="AA19" s="495" t="n">
        <v>62.4863013259158</v>
      </c>
      <c r="AB19" s="495" t="n">
        <v>58.6768439886796</v>
      </c>
      <c r="AC19" s="495" t="n">
        <v>52.0911207080189</v>
      </c>
      <c r="AD19" s="495" t="n">
        <v>41.8292862839233</v>
      </c>
      <c r="AE19" s="495" t="n">
        <v>43.1340823533965</v>
      </c>
      <c r="AF19" s="495" t="n">
        <v>50.968822499454</v>
      </c>
      <c r="AG19" s="495" t="n">
        <v>53.0918570120234</v>
      </c>
      <c r="AH19" s="495" t="n">
        <v>56.0003287256531</v>
      </c>
      <c r="AI19" s="495" t="n">
        <v>68.1962448308999</v>
      </c>
      <c r="AJ19" s="495" t="n">
        <v>59.633346188341</v>
      </c>
      <c r="AK19" s="495" t="n">
        <v>60.8230787104264</v>
      </c>
      <c r="AL19" s="495" t="n">
        <v>63.437739649012</v>
      </c>
      <c r="AM19" s="495" t="n">
        <v>69.4391089250042</v>
      </c>
      <c r="AN19" s="495" t="n">
        <v>76.3906480857322</v>
      </c>
      <c r="AO19" s="495" t="n">
        <v>83.6636719208719</v>
      </c>
      <c r="AP19" s="495" t="n">
        <v>89.2293559421183</v>
      </c>
      <c r="AQ19" s="495" t="n">
        <v>93.3589351832444</v>
      </c>
      <c r="AR19" s="495" t="n">
        <v>101.942144916101</v>
      </c>
      <c r="AS19" s="495" t="n">
        <v>121.91942097382</v>
      </c>
      <c r="AT19" s="495" t="n">
        <v>123.524640454411</v>
      </c>
      <c r="AU19" s="495" t="n">
        <v>120.565439830581</v>
      </c>
      <c r="AV19" s="495" t="n">
        <v>129.908177362406</v>
      </c>
      <c r="AW19" s="495" t="n">
        <v>130.301649345415</v>
      </c>
      <c r="AX19" s="495" t="n">
        <v>117.037035307805</v>
      </c>
      <c r="AY19" s="495" t="n">
        <v>116.056704929958</v>
      </c>
      <c r="AZ19" s="495" t="n">
        <v>129.314173010948</v>
      </c>
      <c r="BA19" s="495" t="n">
        <v>137.711501087933</v>
      </c>
      <c r="BB19" s="495" t="n">
        <v>163.39989454692</v>
      </c>
      <c r="BC19" s="495" t="n">
        <v>181.777641038807</v>
      </c>
      <c r="BD19" s="495" t="n">
        <v>227.36816295897</v>
      </c>
      <c r="BE19" s="495" t="n">
        <v>222.244290678179</v>
      </c>
      <c r="BF19" s="495" t="n">
        <v>125.9493608</v>
      </c>
      <c r="BG19" s="495" t="n">
        <v>98.7409438965584</v>
      </c>
      <c r="BH19" s="495" t="n">
        <v>110.598158485949</v>
      </c>
      <c r="BI19" s="495" t="n">
        <v>121.00683206856</v>
      </c>
      <c r="BJ19" s="495" t="n">
        <v>135.2252572505</v>
      </c>
      <c r="BK19" s="495" t="n">
        <v>177.290586449176</v>
      </c>
      <c r="BL19" s="495" t="n">
        <v>177.529838133859</v>
      </c>
      <c r="BM19" s="495" t="n">
        <v>172.631656797729</v>
      </c>
      <c r="BN19" s="495" t="n">
        <v>191.60518192143</v>
      </c>
      <c r="BO19" s="495" t="n">
        <v>221.166508925902</v>
      </c>
      <c r="BP19" s="495" t="n">
        <v>243.734358107549</v>
      </c>
      <c r="BQ19" s="495" t="n">
        <v>235.142653479792</v>
      </c>
      <c r="BR19" s="495" t="n">
        <v>233.328722139567</v>
      </c>
      <c r="BS19" s="495" t="n">
        <v>244.783343571801</v>
      </c>
      <c r="BT19" s="495" t="n">
        <v>226.632850379085</v>
      </c>
      <c r="BU19" s="495" t="n">
        <v>224.544407359977</v>
      </c>
      <c r="BV19" s="495" t="n">
        <v>223.202379475863</v>
      </c>
      <c r="BW19" s="495" t="n">
        <v>229.04997158281</v>
      </c>
      <c r="BX19" s="495" t="n">
        <v>220.429912916651</v>
      </c>
      <c r="BY19" s="495" t="n">
        <v>231.197576864957</v>
      </c>
      <c r="BZ19" s="495" t="n">
        <v>229.437636354306</v>
      </c>
      <c r="CA19" s="495" t="n">
        <v>232.311515495202</v>
      </c>
      <c r="CB19" s="495" t="n">
        <v>232.446080703201</v>
      </c>
      <c r="CC19" s="495" t="n">
        <v>218.502408955693</v>
      </c>
      <c r="CD19" s="495" t="n">
        <v>173.342912875768</v>
      </c>
      <c r="CE19" s="495" t="n">
        <v>128.966198885921</v>
      </c>
      <c r="CF19" s="495" t="n">
        <v>134.985845782003</v>
      </c>
      <c r="CG19" s="495" t="n">
        <v>114.374411431167</v>
      </c>
      <c r="CH19" s="495" t="n">
        <v>100.541007673436</v>
      </c>
      <c r="CI19" s="495" t="n">
        <v>81.043604315676</v>
      </c>
      <c r="CJ19" s="495" t="n">
        <v>100.022724954117</v>
      </c>
      <c r="CK19" s="495" t="n">
        <v>103.645333689997</v>
      </c>
      <c r="CL19" s="495" t="n">
        <v>115.28833704021</v>
      </c>
      <c r="CM19" s="495" t="n">
        <v>123.550749753758</v>
      </c>
      <c r="CN19" s="495" t="n">
        <v>114.19953100185</v>
      </c>
      <c r="CO19" s="495" t="n">
        <v>118.851255641195</v>
      </c>
      <c r="CP19" s="495" t="n">
        <v>139.09183189294</v>
      </c>
      <c r="CQ19" s="495" t="n">
        <v>150.780788136972</v>
      </c>
      <c r="CR19" s="495" t="n">
        <v>160.084108420108</v>
      </c>
      <c r="CS19" s="495" t="n">
        <v>167.761029540052</v>
      </c>
      <c r="CT19" s="495" t="n">
        <v>152.15186232755</v>
      </c>
      <c r="CU19" s="496" t="n">
        <v>135.869093652888</v>
      </c>
      <c r="CV19" s="496" t="n">
        <v>135.57039014602</v>
      </c>
      <c r="CW19" s="496" t="n">
        <v>122.937478546179</v>
      </c>
      <c r="CX19" s="496" t="n">
        <v>127.325938847939</v>
      </c>
      <c r="CY19" s="496" t="n">
        <v>103.803729517761</v>
      </c>
      <c r="CZ19" s="496" t="n">
        <v>67.367236821892</v>
      </c>
      <c r="DA19" s="496" t="n">
        <v>90.2699015506577</v>
      </c>
      <c r="DB19" s="496" t="n">
        <v>104.113702495306</v>
      </c>
      <c r="DC19" s="496" t="n">
        <v>141.636015645477</v>
      </c>
      <c r="DD19" s="496" t="n">
        <v>156.755552561899</v>
      </c>
      <c r="DE19" s="496" t="n">
        <v>193.884442773475</v>
      </c>
      <c r="DF19" s="496" t="n">
        <v>245.355480773561</v>
      </c>
      <c r="DG19" s="496" t="n">
        <v>281.653463477373</v>
      </c>
      <c r="DH19" s="496" t="n">
        <v>314.545569531875</v>
      </c>
      <c r="DI19" s="496" t="n">
        <v>332.315326668429</v>
      </c>
      <c r="DJ19" s="496" t="n">
        <v>318.342788758656</v>
      </c>
      <c r="DK19" s="496" t="n">
        <v>303.163905399928</v>
      </c>
      <c r="DL19" s="496" t="n">
        <v>264.187083071029</v>
      </c>
      <c r="DM19" s="496" t="n">
        <v>253.648017148074</v>
      </c>
      <c r="DN19" s="496" t="n">
        <v>250.635307089812</v>
      </c>
      <c r="DO19" s="497" t="n">
        <v>262.539942076338</v>
      </c>
      <c r="DP19" s="498" t="n">
        <v>228.786013939511</v>
      </c>
      <c r="DQ19" s="498" t="n">
        <v>219.659182850232</v>
      </c>
      <c r="DR19" s="498" t="n">
        <v>217.050175939777</v>
      </c>
      <c r="DS19" s="498" t="n">
        <v>240.224046999849</v>
      </c>
      <c r="DT19" s="498" t="n">
        <v>209.339202754653</v>
      </c>
      <c r="DU19" s="498" t="n">
        <v>200.988152307963</v>
      </c>
      <c r="DV19" s="498" t="n">
        <v>198.600910984896</v>
      </c>
      <c r="DW19" s="498" t="n">
        <v>227.972620602857</v>
      </c>
      <c r="DX19" s="498" t="n">
        <v>198.662903414165</v>
      </c>
      <c r="DY19" s="498" t="n">
        <v>190.737756540256</v>
      </c>
      <c r="DZ19" s="498" t="n">
        <v>188.472264524666</v>
      </c>
    </row>
    <row r="20" s="493" customFormat="true" ht="12.75" hidden="false" customHeight="false" outlineLevel="0" collapsed="false">
      <c r="B20" s="476" t="s">
        <v>965</v>
      </c>
      <c r="C20" s="489" t="s">
        <v>966</v>
      </c>
      <c r="D20" s="492" t="n">
        <v>18.1766666666667</v>
      </c>
      <c r="E20" s="492" t="n">
        <v>16.44</v>
      </c>
      <c r="F20" s="492" t="n">
        <v>16.9766666666667</v>
      </c>
      <c r="G20" s="492" t="n">
        <v>18.3133333333333</v>
      </c>
      <c r="H20" s="492" t="n">
        <v>19.4866666666667</v>
      </c>
      <c r="I20" s="492" t="n">
        <v>20.63</v>
      </c>
      <c r="J20" s="492" t="n">
        <v>23.0633333333333</v>
      </c>
      <c r="K20" s="492" t="n">
        <v>21.0833333333333</v>
      </c>
      <c r="L20" s="492" t="n">
        <v>18.49</v>
      </c>
      <c r="M20" s="492" t="n">
        <v>18.6566666666667</v>
      </c>
      <c r="N20" s="492" t="n">
        <v>18.84</v>
      </c>
      <c r="O20" s="492" t="n">
        <v>14.1633333333333</v>
      </c>
      <c r="P20" s="492" t="n">
        <v>13.28</v>
      </c>
      <c r="Q20" s="492" t="n">
        <v>13.0033333333333</v>
      </c>
      <c r="R20" s="492" t="n">
        <v>11.85</v>
      </c>
      <c r="S20" s="492" t="n">
        <v>11.6433333333333</v>
      </c>
      <c r="T20" s="492" t="n">
        <v>16.03</v>
      </c>
      <c r="U20" s="492" t="n">
        <v>20.4433333333333</v>
      </c>
      <c r="V20" s="492" t="n">
        <v>23.8066666666667</v>
      </c>
      <c r="W20" s="492" t="n">
        <v>26.6166666666667</v>
      </c>
      <c r="X20" s="492" t="n">
        <v>26.7666666666667</v>
      </c>
      <c r="Y20" s="492" t="n">
        <v>29.8833333333333</v>
      </c>
      <c r="Z20" s="492" t="n">
        <v>29.67</v>
      </c>
      <c r="AA20" s="492" t="n">
        <v>26.07</v>
      </c>
      <c r="AB20" s="492" t="n">
        <v>26.7266666666667</v>
      </c>
      <c r="AC20" s="492" t="n">
        <v>25.2133333333333</v>
      </c>
      <c r="AD20" s="492" t="n">
        <v>19.3133333333333</v>
      </c>
      <c r="AE20" s="492" t="n">
        <v>20.9233333333333</v>
      </c>
      <c r="AF20" s="492" t="n">
        <v>25.2033333333333</v>
      </c>
      <c r="AG20" s="492" t="n">
        <v>26.9366666666667</v>
      </c>
      <c r="AH20" s="492" t="n">
        <v>26.7366666666667</v>
      </c>
      <c r="AI20" s="492" t="n">
        <v>31.3232620197838</v>
      </c>
      <c r="AJ20" s="492" t="n">
        <v>26.5384223184223</v>
      </c>
      <c r="AK20" s="492" t="n">
        <v>28.3980661689357</v>
      </c>
      <c r="AL20" s="492" t="n">
        <v>29.3534299516908</v>
      </c>
      <c r="AM20" s="492" t="n">
        <v>32.0997261747914</v>
      </c>
      <c r="AN20" s="492" t="n">
        <v>35.5881265031265</v>
      </c>
      <c r="AO20" s="492" t="n">
        <v>40.500202020202</v>
      </c>
      <c r="AP20" s="492" t="n">
        <v>42.6784588117197</v>
      </c>
      <c r="AQ20" s="492" t="n">
        <v>46.1017548884288</v>
      </c>
      <c r="AR20" s="492" t="n">
        <v>50.8034415584416</v>
      </c>
      <c r="AS20" s="492" t="n">
        <v>59.9904771315641</v>
      </c>
      <c r="AT20" s="492" t="n">
        <v>56.5442207792208</v>
      </c>
      <c r="AU20" s="492" t="n">
        <v>60.9539308300395</v>
      </c>
      <c r="AV20" s="492" t="n">
        <v>68.3318862538428</v>
      </c>
      <c r="AW20" s="492" t="n">
        <v>68.8180354267311</v>
      </c>
      <c r="AX20" s="492" t="n">
        <v>58.9956349206349</v>
      </c>
      <c r="AY20" s="492" t="n">
        <v>57.3381523935002</v>
      </c>
      <c r="AZ20" s="492" t="n">
        <v>66.157950310559</v>
      </c>
      <c r="BA20" s="492" t="n">
        <v>73.4509097496706</v>
      </c>
      <c r="BB20" s="492" t="n">
        <v>87.6975375912332</v>
      </c>
      <c r="BC20" s="492" t="n">
        <v>95.2237060041408</v>
      </c>
      <c r="BD20" s="492" t="n">
        <v>120.993097643098</v>
      </c>
      <c r="BE20" s="492" t="n">
        <v>115.801779492649</v>
      </c>
      <c r="BF20" s="492" t="n">
        <v>55.8403768115942</v>
      </c>
      <c r="BG20" s="492" t="n">
        <v>44.0883737373737</v>
      </c>
      <c r="BH20" s="492" t="n">
        <v>59.2402645502645</v>
      </c>
      <c r="BI20" s="492" t="n">
        <v>68.2196240876676</v>
      </c>
      <c r="BJ20" s="492" t="n">
        <v>75.5137515946211</v>
      </c>
      <c r="BK20" s="492" t="n">
        <v>77.063324936738</v>
      </c>
      <c r="BL20" s="492" t="n">
        <v>78.1328403078403</v>
      </c>
      <c r="BM20" s="492" t="n">
        <v>75.5022222222222</v>
      </c>
      <c r="BN20" s="492" t="n">
        <v>85.4407238011586</v>
      </c>
      <c r="BO20" s="492" t="n">
        <v>99.680342305038</v>
      </c>
      <c r="BP20" s="492" t="n">
        <v>110.115156325156</v>
      </c>
      <c r="BQ20" s="492" t="n">
        <v>103.229766401071</v>
      </c>
      <c r="BR20" s="492" t="n">
        <v>103.181967291967</v>
      </c>
      <c r="BS20" s="492" t="n">
        <v>112.460613275613</v>
      </c>
      <c r="BT20" s="492" t="n">
        <v>102.879054520359</v>
      </c>
      <c r="BU20" s="492" t="n">
        <v>102.782851998243</v>
      </c>
      <c r="BV20" s="492" t="n">
        <v>101.907136583224</v>
      </c>
      <c r="BW20" s="492" t="n">
        <v>105.103980446285</v>
      </c>
      <c r="BX20" s="492" t="n">
        <v>99.3142990777339</v>
      </c>
      <c r="BY20" s="492" t="n">
        <v>107.348820816864</v>
      </c>
      <c r="BZ20" s="492" t="n">
        <v>104.510651232825</v>
      </c>
      <c r="CA20" s="492" t="n">
        <v>103.704691511387</v>
      </c>
      <c r="CB20" s="492" t="n">
        <v>106.349232804233</v>
      </c>
      <c r="CC20" s="492" t="n">
        <v>100.389511470816</v>
      </c>
      <c r="CD20" s="492" t="n">
        <v>74.546</v>
      </c>
      <c r="CE20" s="492" t="n">
        <v>51.7375050505051</v>
      </c>
      <c r="CF20" s="492" t="n">
        <v>60.4073665223665</v>
      </c>
      <c r="CG20" s="492" t="n">
        <v>48.8127650208085</v>
      </c>
      <c r="CH20" s="492" t="n">
        <v>42.214531338227</v>
      </c>
      <c r="CI20" s="492" t="n">
        <v>32.7705429031516</v>
      </c>
      <c r="CJ20" s="492" t="n">
        <v>44.805848965849</v>
      </c>
      <c r="CK20" s="492" t="n">
        <v>44.7082992450384</v>
      </c>
      <c r="CL20" s="492" t="n">
        <v>49.0619745069745</v>
      </c>
      <c r="CM20" s="492" t="n">
        <v>52.963356609574</v>
      </c>
      <c r="CN20" s="492" t="n">
        <v>49.4236526130874</v>
      </c>
      <c r="CO20" s="492" t="n">
        <v>50.1726685070163</v>
      </c>
      <c r="CP20" s="492" t="n">
        <v>58.6956878306878</v>
      </c>
      <c r="CQ20" s="492" t="n">
        <v>64.5965994729908</v>
      </c>
      <c r="CR20" s="492" t="n">
        <v>71.3757971014493</v>
      </c>
      <c r="CS20" s="492" t="n">
        <v>73.0437088274045</v>
      </c>
      <c r="CT20" s="492" t="n">
        <v>64.299224752703</v>
      </c>
      <c r="CU20" s="491" t="n">
        <v>60.4421113411548</v>
      </c>
      <c r="CV20" s="491" t="n">
        <v>65.0592077294686</v>
      </c>
      <c r="CW20" s="491" t="n">
        <v>59.6922369659326</v>
      </c>
      <c r="CX20" s="491" t="n">
        <v>60.3708420645377</v>
      </c>
      <c r="CY20" s="491" t="n">
        <v>49.0861912604304</v>
      </c>
      <c r="CZ20" s="491" t="n">
        <v>30.3268278018278</v>
      </c>
      <c r="DA20" s="491" t="n">
        <v>42.0366256770605</v>
      </c>
      <c r="DB20" s="491" t="n">
        <v>43.6985015789364</v>
      </c>
      <c r="DC20" s="491" t="n">
        <v>59.2614565217391</v>
      </c>
      <c r="DD20" s="491" t="n">
        <v>67.0529196729197</v>
      </c>
      <c r="DE20" s="491" t="n">
        <v>71.6448484848485</v>
      </c>
      <c r="DF20" s="491" t="n">
        <v>78.3097033481816</v>
      </c>
      <c r="DG20" s="491" t="n">
        <v>96.5588794570969</v>
      </c>
      <c r="DH20" s="491" t="n">
        <v>109.94</v>
      </c>
      <c r="DI20" s="491" t="n">
        <v>108.346666666667</v>
      </c>
      <c r="DJ20" s="491" t="n">
        <v>100.693333333333</v>
      </c>
      <c r="DK20" s="491" t="n">
        <v>95.4933333333333</v>
      </c>
      <c r="DL20" s="491" t="n">
        <v>92.0366666666667</v>
      </c>
      <c r="DM20" s="491" t="n">
        <v>89.4933333333333</v>
      </c>
      <c r="DN20" s="491" t="n">
        <v>87.24</v>
      </c>
      <c r="DO20" s="491" t="n">
        <v>91.3837113082092</v>
      </c>
      <c r="DP20" s="491" t="n">
        <v>79.6347972192554</v>
      </c>
      <c r="DQ20" s="491" t="n">
        <v>76.4579712825035</v>
      </c>
      <c r="DR20" s="491" t="n">
        <v>75.54984</v>
      </c>
      <c r="DS20" s="491" t="n">
        <v>83.6160958470114</v>
      </c>
      <c r="DT20" s="491" t="n">
        <v>72.8658394556187</v>
      </c>
      <c r="DU20" s="491" t="n">
        <v>69.9590437234907</v>
      </c>
      <c r="DV20" s="491" t="n">
        <v>69.1281036</v>
      </c>
      <c r="DW20" s="491" t="n">
        <v>79.3516749588139</v>
      </c>
      <c r="DX20" s="491" t="n">
        <v>69.1496816433821</v>
      </c>
      <c r="DY20" s="491" t="n">
        <v>66.3911324935927</v>
      </c>
      <c r="DZ20" s="491" t="n">
        <v>65.6025703164</v>
      </c>
    </row>
    <row r="21" s="493" customFormat="true" ht="12.75" hidden="false" customHeight="false" outlineLevel="0" collapsed="false">
      <c r="A21" s="493" t="s">
        <v>967</v>
      </c>
      <c r="B21" s="476" t="s">
        <v>968</v>
      </c>
      <c r="C21" s="494" t="s">
        <v>964</v>
      </c>
      <c r="D21" s="495" t="n">
        <v>85.1935491628225</v>
      </c>
      <c r="E21" s="495" t="n">
        <v>90.4918738615995</v>
      </c>
      <c r="F21" s="495" t="n">
        <v>91.792840718074</v>
      </c>
      <c r="G21" s="495" t="n">
        <v>94.348422452044</v>
      </c>
      <c r="H21" s="495" t="n">
        <v>102.285578506922</v>
      </c>
      <c r="I21" s="495" t="n">
        <v>98.5181369750755</v>
      </c>
      <c r="J21" s="495" t="n">
        <v>89.0271553241254</v>
      </c>
      <c r="K21" s="495" t="n">
        <v>91.1863830853081</v>
      </c>
      <c r="L21" s="495" t="n">
        <v>90.3802397420757</v>
      </c>
      <c r="M21" s="495" t="n">
        <v>85.1016997822224</v>
      </c>
      <c r="N21" s="495" t="n">
        <v>84.0656637457039</v>
      </c>
      <c r="O21" s="495" t="n">
        <v>96.4418403983961</v>
      </c>
      <c r="P21" s="495" t="n">
        <v>99.1537169980491</v>
      </c>
      <c r="Q21" s="495" t="n">
        <v>90.7653360416099</v>
      </c>
      <c r="R21" s="495" t="n">
        <v>91.2759707659034</v>
      </c>
      <c r="S21" s="495" t="n">
        <v>85.6973758569782</v>
      </c>
      <c r="T21" s="495" t="n">
        <v>83.1454308355509</v>
      </c>
      <c r="U21" s="495" t="n">
        <v>81.2993902983937</v>
      </c>
      <c r="V21" s="495" t="n">
        <v>81.4940832415715</v>
      </c>
      <c r="W21" s="495" t="n">
        <v>83.7173574761796</v>
      </c>
      <c r="X21" s="495" t="n">
        <v>87.084584101158</v>
      </c>
      <c r="Y21" s="495" t="n">
        <v>80.7111535246162</v>
      </c>
      <c r="Z21" s="495" t="n">
        <v>81.4726404763321</v>
      </c>
      <c r="AA21" s="495" t="n">
        <v>82.3312657284165</v>
      </c>
      <c r="AB21" s="495" t="n">
        <v>85.0852371064786</v>
      </c>
      <c r="AC21" s="495" t="n">
        <v>86.8293055098891</v>
      </c>
      <c r="AD21" s="495" t="n">
        <v>81.9775262319781</v>
      </c>
      <c r="AE21" s="495" t="n">
        <v>85.0698194393826</v>
      </c>
      <c r="AF21" s="495" t="n">
        <v>87.1374535206616</v>
      </c>
      <c r="AG21" s="495" t="n">
        <v>89.1658178277315</v>
      </c>
      <c r="AH21" s="495" t="n">
        <v>92.3750162213892</v>
      </c>
      <c r="AI21" s="495" t="n">
        <v>93.1995579846796</v>
      </c>
      <c r="AJ21" s="495" t="n">
        <v>95.489262135061</v>
      </c>
      <c r="AK21" s="495" t="n">
        <v>94.6380564729681</v>
      </c>
      <c r="AL21" s="495" t="n">
        <v>103.105590527981</v>
      </c>
      <c r="AM21" s="495" t="n">
        <v>106.255931298422</v>
      </c>
      <c r="AN21" s="495" t="n">
        <v>112.392396107562</v>
      </c>
      <c r="AO21" s="495" t="n">
        <v>102.534290663214</v>
      </c>
      <c r="AP21" s="495" t="n">
        <v>104.012538242052</v>
      </c>
      <c r="AQ21" s="495" t="n">
        <v>111.161701444227</v>
      </c>
      <c r="AR21" s="495" t="n">
        <v>109.987063347137</v>
      </c>
      <c r="AS21" s="495" t="n">
        <v>105.171425064265</v>
      </c>
      <c r="AT21" s="495" t="n">
        <v>104.150624832663</v>
      </c>
      <c r="AU21" s="495" t="n">
        <v>108.872404804605</v>
      </c>
      <c r="AV21" s="495" t="n">
        <v>119.83777610248</v>
      </c>
      <c r="AW21" s="495" t="n">
        <v>117.572386467638</v>
      </c>
      <c r="AX21" s="495" t="n">
        <v>118.649558505549</v>
      </c>
      <c r="AY21" s="495" t="n">
        <v>123.790477444121</v>
      </c>
      <c r="AZ21" s="495" t="n">
        <v>129.226699872914</v>
      </c>
      <c r="BA21" s="495" t="n">
        <v>132.897159107783</v>
      </c>
      <c r="BB21" s="495" t="n">
        <v>143.901327995794</v>
      </c>
      <c r="BC21" s="495" t="n">
        <v>160.827955269779</v>
      </c>
      <c r="BD21" s="495" t="n">
        <v>172.384230606046</v>
      </c>
      <c r="BE21" s="495" t="n">
        <v>162.668583154235</v>
      </c>
      <c r="BF21" s="495" t="n">
        <v>126.990677571484</v>
      </c>
      <c r="BG21" s="495" t="n">
        <v>122.444017774524</v>
      </c>
      <c r="BH21" s="495" t="n">
        <v>136.196580113958</v>
      </c>
      <c r="BI21" s="495" t="n">
        <v>130.190411617728</v>
      </c>
      <c r="BJ21" s="495" t="n">
        <v>135.057925369368</v>
      </c>
      <c r="BK21" s="495" t="n">
        <v>99.3727935299472</v>
      </c>
      <c r="BL21" s="495" t="n">
        <v>100.112103884949</v>
      </c>
      <c r="BM21" s="495" t="n">
        <v>105.399790673294</v>
      </c>
      <c r="BN21" s="495" t="n">
        <v>116.683395400011</v>
      </c>
      <c r="BO21" s="495" t="n">
        <v>127.888933163123</v>
      </c>
      <c r="BP21" s="495" t="n">
        <v>130.149739655848</v>
      </c>
      <c r="BQ21" s="495" t="n">
        <v>124.71957262996</v>
      </c>
      <c r="BR21" s="495" t="n">
        <v>117.127333136011</v>
      </c>
      <c r="BS21" s="495" t="n">
        <v>120.512419571295</v>
      </c>
      <c r="BT21" s="495" t="n">
        <v>118.4869964672</v>
      </c>
      <c r="BU21" s="495" t="n">
        <v>123.591739895068</v>
      </c>
      <c r="BV21" s="495" t="n">
        <v>120.901668874634</v>
      </c>
      <c r="BW21" s="495" t="n">
        <v>121.677085207751</v>
      </c>
      <c r="BX21" s="495" t="n">
        <v>125.086128565489</v>
      </c>
      <c r="BY21" s="495" t="n">
        <v>119.166728734551</v>
      </c>
      <c r="BZ21" s="495" t="n">
        <v>116.026101159584</v>
      </c>
      <c r="CA21" s="495" t="n">
        <v>122.304094687354</v>
      </c>
      <c r="CB21" s="495" t="n">
        <v>126.176784531639</v>
      </c>
      <c r="CC21" s="495" t="n">
        <v>115.339116742319</v>
      </c>
      <c r="CD21" s="495" t="n">
        <v>110.555581550257</v>
      </c>
      <c r="CE21" s="495" t="n">
        <v>101.673914354876</v>
      </c>
      <c r="CF21" s="495" t="n">
        <v>100.650582134891</v>
      </c>
      <c r="CG21" s="495" t="n">
        <v>97.8440977278974</v>
      </c>
      <c r="CH21" s="495" t="n">
        <v>93.9829719035499</v>
      </c>
      <c r="CI21" s="495" t="n">
        <v>94.343764540203</v>
      </c>
      <c r="CJ21" s="495" t="n">
        <v>101.696217117021</v>
      </c>
      <c r="CK21" s="495" t="n">
        <v>102.57136867341</v>
      </c>
      <c r="CL21" s="495" t="n">
        <v>101.388649669366</v>
      </c>
      <c r="CM21" s="495" t="n">
        <v>105.664917802304</v>
      </c>
      <c r="CN21" s="495" t="n">
        <v>104.180192635689</v>
      </c>
      <c r="CO21" s="495" t="n">
        <v>103.264693505169</v>
      </c>
      <c r="CP21" s="495" t="n">
        <v>102.074827310665</v>
      </c>
      <c r="CQ21" s="495" t="n">
        <v>106.205471735004</v>
      </c>
      <c r="CR21" s="495" t="n">
        <v>106.387174716724</v>
      </c>
      <c r="CS21" s="495" t="n">
        <v>99.1060553854584</v>
      </c>
      <c r="CT21" s="495" t="n">
        <v>98.3221762928857</v>
      </c>
      <c r="CU21" s="496" t="n">
        <v>99.100618809295</v>
      </c>
      <c r="CV21" s="496" t="n">
        <v>99.9587772551703</v>
      </c>
      <c r="CW21" s="496" t="n">
        <v>98.195153827484</v>
      </c>
      <c r="CX21" s="496" t="n">
        <v>100.226309077214</v>
      </c>
      <c r="CY21" s="496" t="n">
        <v>101.238007054752</v>
      </c>
      <c r="CZ21" s="496" t="n">
        <v>96.4186677696124</v>
      </c>
      <c r="DA21" s="496" t="n">
        <v>98.7530166849393</v>
      </c>
      <c r="DB21" s="496" t="n">
        <v>107.755653542738</v>
      </c>
      <c r="DC21" s="496" t="n">
        <v>119.385913495824</v>
      </c>
      <c r="DD21" s="496" t="n">
        <v>130.895102763438</v>
      </c>
      <c r="DE21" s="496" t="n">
        <v>129.205082117345</v>
      </c>
      <c r="DF21" s="496" t="n">
        <v>130.433017360628</v>
      </c>
      <c r="DG21" s="496" t="n">
        <v>148.255054169231</v>
      </c>
      <c r="DH21" s="496" t="n">
        <v>160.769543697746</v>
      </c>
      <c r="DI21" s="496" t="n">
        <v>150.102082706807</v>
      </c>
      <c r="DJ21" s="496" t="n">
        <v>147.677053177224</v>
      </c>
      <c r="DK21" s="496" t="n">
        <v>149.147590418839</v>
      </c>
      <c r="DL21" s="496" t="n">
        <v>149.614954664986</v>
      </c>
      <c r="DM21" s="496" t="n">
        <v>146.766389562795</v>
      </c>
      <c r="DN21" s="496" t="n">
        <v>144.457541652796</v>
      </c>
      <c r="DO21" s="497" t="n">
        <v>145.12060547753</v>
      </c>
      <c r="DP21" s="498" t="n">
        <v>145.575350889031</v>
      </c>
      <c r="DQ21" s="498" t="n">
        <v>142.8036970446</v>
      </c>
      <c r="DR21" s="498" t="n">
        <v>140.55718802817</v>
      </c>
      <c r="DS21" s="498" t="n">
        <v>143.524278817277</v>
      </c>
      <c r="DT21" s="498" t="n">
        <v>143.974022029252</v>
      </c>
      <c r="DU21" s="498" t="n">
        <v>141.232856377109</v>
      </c>
      <c r="DV21" s="498" t="n">
        <v>139.01105895986</v>
      </c>
      <c r="DW21" s="498" t="n">
        <v>143.237230259643</v>
      </c>
      <c r="DX21" s="498" t="n">
        <v>143.686073985193</v>
      </c>
      <c r="DY21" s="498" t="n">
        <v>140.950390664355</v>
      </c>
      <c r="DZ21" s="499" t="n">
        <v>138.733036841941</v>
      </c>
    </row>
    <row r="22" s="493" customFormat="true" ht="12.75" hidden="false" customHeight="false" outlineLevel="0" collapsed="false">
      <c r="B22" s="476" t="s">
        <v>969</v>
      </c>
      <c r="C22" s="494" t="s">
        <v>964</v>
      </c>
      <c r="D22" s="495" t="n">
        <v>106.261187237495</v>
      </c>
      <c r="E22" s="495" t="n">
        <v>94.8773684466104</v>
      </c>
      <c r="F22" s="495" t="n">
        <v>94.7870387410818</v>
      </c>
      <c r="G22" s="495" t="n">
        <v>93.8727646748695</v>
      </c>
      <c r="H22" s="495" t="n">
        <v>93.7862352432412</v>
      </c>
      <c r="I22" s="495" t="n">
        <v>93.1049183666358</v>
      </c>
      <c r="J22" s="495" t="n">
        <v>92.040803993616</v>
      </c>
      <c r="K22" s="495" t="n">
        <v>92.0230281448569</v>
      </c>
      <c r="L22" s="495" t="n">
        <v>88.7237543646226</v>
      </c>
      <c r="M22" s="495" t="n">
        <v>84.3736665588061</v>
      </c>
      <c r="N22" s="495" t="n">
        <v>77.1301197921139</v>
      </c>
      <c r="O22" s="495" t="n">
        <v>72.6151972684007</v>
      </c>
      <c r="P22" s="495" t="n">
        <v>71.7132424415562</v>
      </c>
      <c r="Q22" s="495" t="n">
        <v>68.9937939192869</v>
      </c>
      <c r="R22" s="495" t="n">
        <v>67.5106195419055</v>
      </c>
      <c r="S22" s="495" t="n">
        <v>68.9038499059405</v>
      </c>
      <c r="T22" s="495" t="n">
        <v>69.5370717467214</v>
      </c>
      <c r="U22" s="495" t="n">
        <v>69.5722987796593</v>
      </c>
      <c r="V22" s="495" t="n">
        <v>71.6310248894998</v>
      </c>
      <c r="W22" s="495" t="n">
        <v>72.8329521508823</v>
      </c>
      <c r="X22" s="495" t="n">
        <v>74.455069286291</v>
      </c>
      <c r="Y22" s="495" t="n">
        <v>71.3054772028777</v>
      </c>
      <c r="Z22" s="495" t="n">
        <v>69.8843232021925</v>
      </c>
      <c r="AA22" s="495" t="n">
        <v>68.8386181728076</v>
      </c>
      <c r="AB22" s="495" t="n">
        <v>67.3947522602101</v>
      </c>
      <c r="AC22" s="495" t="n">
        <v>63.6889286383388</v>
      </c>
      <c r="AD22" s="495" t="n">
        <v>59.5682628002307</v>
      </c>
      <c r="AE22" s="495" t="n">
        <v>61.1166737042725</v>
      </c>
      <c r="AF22" s="495" t="n">
        <v>63.2819262616902</v>
      </c>
      <c r="AG22" s="495" t="n">
        <v>70.3949853422438</v>
      </c>
      <c r="AH22" s="495" t="n">
        <v>72.4990749426788</v>
      </c>
      <c r="AI22" s="495" t="n">
        <v>74.8671825133084</v>
      </c>
      <c r="AJ22" s="495" t="n">
        <v>75.0382301456629</v>
      </c>
      <c r="AK22" s="495" t="n">
        <v>76.6673581442246</v>
      </c>
      <c r="AL22" s="495" t="n">
        <v>81.3475020194286</v>
      </c>
      <c r="AM22" s="495" t="n">
        <v>83.6056366556902</v>
      </c>
      <c r="AN22" s="495" t="n">
        <v>85.3834474958669</v>
      </c>
      <c r="AO22" s="495" t="n">
        <v>83.0597063755734</v>
      </c>
      <c r="AP22" s="495" t="n">
        <v>79.8608065451217</v>
      </c>
      <c r="AQ22" s="495" t="n">
        <v>82.4121207520262</v>
      </c>
      <c r="AR22" s="495" t="n">
        <v>84.1611053374523</v>
      </c>
      <c r="AS22" s="495" t="n">
        <v>87.144739473549</v>
      </c>
      <c r="AT22" s="495" t="n">
        <v>88.2340249548966</v>
      </c>
      <c r="AU22" s="495" t="n">
        <v>93.4834198132075</v>
      </c>
      <c r="AV22" s="495" t="n">
        <v>99.3023989231747</v>
      </c>
      <c r="AW22" s="495" t="n">
        <v>100.109759151241</v>
      </c>
      <c r="AX22" s="495" t="n">
        <v>96.9127082986871</v>
      </c>
      <c r="AY22" s="495" t="n">
        <v>102.820920400528</v>
      </c>
      <c r="AZ22" s="495" t="n">
        <v>103.845788585924</v>
      </c>
      <c r="BA22" s="495" t="n">
        <v>99.5582553163797</v>
      </c>
      <c r="BB22" s="495" t="n">
        <v>104.02256521059</v>
      </c>
      <c r="BC22" s="495" t="n">
        <v>111.139050579435</v>
      </c>
      <c r="BD22" s="495" t="n">
        <v>114.589238637452</v>
      </c>
      <c r="BE22" s="495" t="n">
        <v>114.546689247897</v>
      </c>
      <c r="BF22" s="495" t="n">
        <v>93.8782077385291</v>
      </c>
      <c r="BG22" s="495" t="n">
        <v>87.6177747388255</v>
      </c>
      <c r="BH22" s="495" t="n">
        <v>90.5717444367374</v>
      </c>
      <c r="BI22" s="495" t="n">
        <v>95.0734115099921</v>
      </c>
      <c r="BJ22" s="495" t="n">
        <v>105.029461728886</v>
      </c>
      <c r="BK22" s="495" t="n">
        <v>116.816499876636</v>
      </c>
      <c r="BL22" s="495" t="n">
        <v>126.298513236296</v>
      </c>
      <c r="BM22" s="495" t="n">
        <v>125.126499734553</v>
      </c>
      <c r="BN22" s="495" t="n">
        <v>150.04990715533</v>
      </c>
      <c r="BO22" s="495" t="n">
        <v>181.086292540864</v>
      </c>
      <c r="BP22" s="495" t="n">
        <v>173.996569666493</v>
      </c>
      <c r="BQ22" s="495" t="n">
        <v>154.887945269621</v>
      </c>
      <c r="BR22" s="495" t="n">
        <v>134.15040922603</v>
      </c>
      <c r="BS22" s="495" t="n">
        <v>135.48549803269</v>
      </c>
      <c r="BT22" s="495" t="n">
        <v>130.880566355166</v>
      </c>
      <c r="BU22" s="495" t="n">
        <v>121.94094883814</v>
      </c>
      <c r="BV22" s="495" t="n">
        <v>123.44749029846</v>
      </c>
      <c r="BW22" s="495" t="n">
        <v>125.221719868662</v>
      </c>
      <c r="BX22" s="495" t="n">
        <v>124.960334227642</v>
      </c>
      <c r="BY22" s="495" t="n">
        <v>119.357912772498</v>
      </c>
      <c r="BZ22" s="495" t="n">
        <v>119.519877182189</v>
      </c>
      <c r="CA22" s="495" t="n">
        <v>119.477688381025</v>
      </c>
      <c r="CB22" s="495" t="n">
        <v>117.515483508095</v>
      </c>
      <c r="CC22" s="495" t="n">
        <v>110.119929236337</v>
      </c>
      <c r="CD22" s="495" t="n">
        <v>105.178294657485</v>
      </c>
      <c r="CE22" s="495" t="n">
        <v>104.264180625228</v>
      </c>
      <c r="CF22" s="495" t="n">
        <v>104.330694915619</v>
      </c>
      <c r="CG22" s="495" t="n">
        <v>97.1576857377601</v>
      </c>
      <c r="CH22" s="495" t="n">
        <v>94.3260017092873</v>
      </c>
      <c r="CI22" s="495" t="n">
        <v>94.518234553041</v>
      </c>
      <c r="CJ22" s="495" t="n">
        <v>100.562335122717</v>
      </c>
      <c r="CK22" s="495" t="n">
        <v>101.850713433709</v>
      </c>
      <c r="CL22" s="495" t="n">
        <v>103.068716890533</v>
      </c>
      <c r="CM22" s="495" t="n">
        <v>109.677820256225</v>
      </c>
      <c r="CN22" s="495" t="n">
        <v>106.342317119149</v>
      </c>
      <c r="CO22" s="495" t="n">
        <v>102.740662765503</v>
      </c>
      <c r="CP22" s="495" t="n">
        <v>102.2191200988</v>
      </c>
      <c r="CQ22" s="495" t="n">
        <v>110.238564802837</v>
      </c>
      <c r="CR22" s="495" t="n">
        <v>110.103844661945</v>
      </c>
      <c r="CS22" s="495" t="n">
        <v>106.46462241031</v>
      </c>
      <c r="CT22" s="495" t="n">
        <v>102.568329406468</v>
      </c>
      <c r="CU22" s="496" t="n">
        <v>104.184658521304</v>
      </c>
      <c r="CV22" s="496" t="n">
        <v>105.025324082916</v>
      </c>
      <c r="CW22" s="496" t="n">
        <v>98.8236646218962</v>
      </c>
      <c r="CX22" s="496" t="n">
        <v>98.0755784599051</v>
      </c>
      <c r="CY22" s="496" t="n">
        <v>99.0019563696639</v>
      </c>
      <c r="CZ22" s="496" t="n">
        <v>91.3144517359816</v>
      </c>
      <c r="DA22" s="496" t="n">
        <v>95.1745872418532</v>
      </c>
      <c r="DB22" s="496" t="n">
        <v>107.142068820264</v>
      </c>
      <c r="DC22" s="496" t="n">
        <v>112.446678980643</v>
      </c>
      <c r="DD22" s="496" t="n">
        <v>117.368607145262</v>
      </c>
      <c r="DE22" s="496" t="n">
        <v>110.418941644106</v>
      </c>
      <c r="DF22" s="496" t="n">
        <v>114.419037675239</v>
      </c>
      <c r="DG22" s="496" t="n">
        <v>119.376171073355</v>
      </c>
      <c r="DH22" s="496" t="n">
        <v>121.922702607654</v>
      </c>
      <c r="DI22" s="496" t="n">
        <v>108.469135708602</v>
      </c>
      <c r="DJ22" s="496" t="n">
        <v>108.05974106814</v>
      </c>
      <c r="DK22" s="496" t="n">
        <v>106.105258539517</v>
      </c>
      <c r="DL22" s="496" t="n">
        <v>106.246800620319</v>
      </c>
      <c r="DM22" s="496" t="n">
        <v>105.509308136334</v>
      </c>
      <c r="DN22" s="496" t="n">
        <v>103.787703714734</v>
      </c>
      <c r="DO22" s="496" t="n">
        <v>0</v>
      </c>
      <c r="DP22" s="496" t="n">
        <v>0</v>
      </c>
      <c r="DQ22" s="496" t="n">
        <v>0</v>
      </c>
      <c r="DR22" s="496" t="n">
        <v>0</v>
      </c>
      <c r="DS22" s="496" t="n">
        <v>0</v>
      </c>
      <c r="DT22" s="496" t="n">
        <v>0</v>
      </c>
      <c r="DU22" s="496" t="n">
        <v>0</v>
      </c>
      <c r="DV22" s="496" t="n">
        <v>0</v>
      </c>
      <c r="DW22" s="496" t="n">
        <v>0</v>
      </c>
      <c r="DX22" s="496" t="n">
        <v>0</v>
      </c>
      <c r="DY22" s="496" t="n">
        <v>0</v>
      </c>
      <c r="DZ22" s="496" t="n">
        <v>0</v>
      </c>
    </row>
    <row r="23" s="493" customFormat="true" ht="12.75" hidden="false" customHeight="false" outlineLevel="0" collapsed="false">
      <c r="B23" s="476" t="s">
        <v>970</v>
      </c>
      <c r="C23" s="494" t="s">
        <v>964</v>
      </c>
      <c r="D23" s="495" t="n">
        <v>61.7537948190122</v>
      </c>
      <c r="E23" s="495" t="n">
        <v>64.5580752813254</v>
      </c>
      <c r="F23" s="495" t="n">
        <v>61.6773624268984</v>
      </c>
      <c r="G23" s="495" t="n">
        <v>59.523371045684</v>
      </c>
      <c r="H23" s="495" t="n">
        <v>58.5415606066611</v>
      </c>
      <c r="I23" s="495" t="n">
        <v>52.7350021360783</v>
      </c>
      <c r="J23" s="495" t="n">
        <v>52.9890733108188</v>
      </c>
      <c r="K23" s="495" t="n">
        <v>57.6522042819059</v>
      </c>
      <c r="L23" s="495" t="n">
        <v>57.7634394234583</v>
      </c>
      <c r="M23" s="495" t="n">
        <v>56.4827413160466</v>
      </c>
      <c r="N23" s="495" t="n">
        <v>51.7455122322177</v>
      </c>
      <c r="O23" s="495" t="n">
        <v>47.8477693232101</v>
      </c>
      <c r="P23" s="495" t="n">
        <v>46.3766183382661</v>
      </c>
      <c r="Q23" s="495" t="n">
        <v>44.0384325795552</v>
      </c>
      <c r="R23" s="495" t="n">
        <v>42.0148836955009</v>
      </c>
      <c r="S23" s="495" t="n">
        <v>40.4970598900928</v>
      </c>
      <c r="T23" s="495" t="n">
        <v>43.118052152</v>
      </c>
      <c r="U23" s="495" t="n">
        <v>47.7128567525047</v>
      </c>
      <c r="V23" s="495" t="n">
        <v>50.5073814525455</v>
      </c>
      <c r="W23" s="495" t="n">
        <v>54.6616179717833</v>
      </c>
      <c r="X23" s="495" t="n">
        <v>52.4974959273077</v>
      </c>
      <c r="Y23" s="495" t="n">
        <v>52.7837880211527</v>
      </c>
      <c r="Z23" s="495" t="n">
        <v>50.6370415810622</v>
      </c>
      <c r="AA23" s="495" t="n">
        <v>49.673741265931</v>
      </c>
      <c r="AB23" s="495" t="n">
        <v>48.1639238872897</v>
      </c>
      <c r="AC23" s="495" t="n">
        <v>43.6931058444994</v>
      </c>
      <c r="AD23" s="495" t="n">
        <v>42.0824184068745</v>
      </c>
      <c r="AE23" s="495" t="n">
        <v>45.0216695333375</v>
      </c>
      <c r="AF23" s="495" t="n">
        <v>46.0700399840494</v>
      </c>
      <c r="AG23" s="495" t="n">
        <v>44.7090829342612</v>
      </c>
      <c r="AH23" s="495" t="n">
        <v>45.7722175361779</v>
      </c>
      <c r="AI23" s="495" t="n">
        <v>49.6506852204777</v>
      </c>
      <c r="AJ23" s="495" t="n">
        <v>49.5727124001298</v>
      </c>
      <c r="AK23" s="495" t="n">
        <v>52.6454144148161</v>
      </c>
      <c r="AL23" s="495" t="n">
        <v>60.6904472033562</v>
      </c>
      <c r="AM23" s="495" t="n">
        <v>73.0848369708277</v>
      </c>
      <c r="AN23" s="495" t="n">
        <v>71.0487451930651</v>
      </c>
      <c r="AO23" s="495" t="n">
        <v>73.9514544716336</v>
      </c>
      <c r="AP23" s="495" t="n">
        <v>77.2773711359131</v>
      </c>
      <c r="AQ23" s="495" t="n">
        <v>88.1358053490365</v>
      </c>
      <c r="AR23" s="495" t="n">
        <v>89.7529206675222</v>
      </c>
      <c r="AS23" s="495" t="n">
        <v>90.3133622371706</v>
      </c>
      <c r="AT23" s="495" t="n">
        <v>95.7400576225578</v>
      </c>
      <c r="AU23" s="495" t="n">
        <v>112.142171099961</v>
      </c>
      <c r="AV23" s="495" t="n">
        <v>140.192698613805</v>
      </c>
      <c r="AW23" s="495" t="n">
        <v>154.994646954757</v>
      </c>
      <c r="AX23" s="495" t="n">
        <v>164.214981174985</v>
      </c>
      <c r="AY23" s="495" t="n">
        <v>171.776897325743</v>
      </c>
      <c r="AZ23" s="495" t="n">
        <v>199.177476165167</v>
      </c>
      <c r="BA23" s="495" t="n">
        <v>172.312769476111</v>
      </c>
      <c r="BB23" s="495" t="n">
        <v>162.57750012542</v>
      </c>
      <c r="BC23" s="495" t="n">
        <v>181.893459449653</v>
      </c>
      <c r="BD23" s="495" t="n">
        <v>179.894073368114</v>
      </c>
      <c r="BE23" s="495" t="n">
        <v>161.095726928197</v>
      </c>
      <c r="BF23" s="495" t="n">
        <v>110.995990082526</v>
      </c>
      <c r="BG23" s="495" t="n">
        <v>105.28470914353</v>
      </c>
      <c r="BH23" s="495" t="n">
        <v>116.502160090451</v>
      </c>
      <c r="BI23" s="495" t="n">
        <v>148.651916996679</v>
      </c>
      <c r="BJ23" s="495" t="n">
        <v>163.065060189649</v>
      </c>
      <c r="BK23" s="495" t="n">
        <v>174.023110938452</v>
      </c>
      <c r="BL23" s="495" t="n">
        <v>188.390735051632</v>
      </c>
      <c r="BM23" s="495" t="n">
        <v>177.061471664755</v>
      </c>
      <c r="BN23" s="495" t="n">
        <v>203.875266633348</v>
      </c>
      <c r="BO23" s="495" t="n">
        <v>227.045493604479</v>
      </c>
      <c r="BP23" s="495" t="n">
        <v>219.90154728444</v>
      </c>
      <c r="BQ23" s="495" t="n">
        <v>212.857626075386</v>
      </c>
      <c r="BR23" s="495" t="n">
        <v>177.622205722143</v>
      </c>
      <c r="BS23" s="495" t="n">
        <v>186.063374725937</v>
      </c>
      <c r="BT23" s="495" t="n">
        <v>177.435688854762</v>
      </c>
      <c r="BU23" s="495" t="n">
        <v>159.164480087291</v>
      </c>
      <c r="BV23" s="495" t="n">
        <v>165.726664886847</v>
      </c>
      <c r="BW23" s="495" t="n">
        <v>180.592897600706</v>
      </c>
      <c r="BX23" s="495" t="n">
        <v>159.404912028713</v>
      </c>
      <c r="BY23" s="495" t="n">
        <v>160.046603455413</v>
      </c>
      <c r="BZ23" s="495" t="n">
        <v>161.633327144832</v>
      </c>
      <c r="CA23" s="495" t="n">
        <v>154.191605013961</v>
      </c>
      <c r="CB23" s="495" t="n">
        <v>149.044380478449</v>
      </c>
      <c r="CC23" s="495" t="n">
        <v>146.640500402863</v>
      </c>
      <c r="CD23" s="495" t="n">
        <v>131.215318546043</v>
      </c>
      <c r="CE23" s="495" t="n">
        <v>116.435455765613</v>
      </c>
      <c r="CF23" s="495" t="n">
        <v>113.351430908078</v>
      </c>
      <c r="CG23" s="495" t="n">
        <v>101.197067128171</v>
      </c>
      <c r="CH23" s="495" t="n">
        <v>91.4340351989701</v>
      </c>
      <c r="CI23" s="495" t="n">
        <v>90.5003019521005</v>
      </c>
      <c r="CJ23" s="495" t="n">
        <v>96.6367115124863</v>
      </c>
      <c r="CK23" s="495" t="n">
        <v>100.896385949275</v>
      </c>
      <c r="CL23" s="495" t="n">
        <v>111.966600586138</v>
      </c>
      <c r="CM23" s="495" t="n">
        <v>125.768644798576</v>
      </c>
      <c r="CN23" s="495" t="n">
        <v>112.805883209961</v>
      </c>
      <c r="CO23" s="495" t="n">
        <v>123.43509296843</v>
      </c>
      <c r="CP23" s="495" t="n">
        <v>126.745144769685</v>
      </c>
      <c r="CQ23" s="495" t="n">
        <v>135.565671441074</v>
      </c>
      <c r="CR23" s="495" t="n">
        <v>134.518563035751</v>
      </c>
      <c r="CS23" s="495" t="n">
        <v>125.510799067726</v>
      </c>
      <c r="CT23" s="495" t="n">
        <v>125.554259177841</v>
      </c>
      <c r="CU23" s="496" t="n">
        <v>131.9621571474</v>
      </c>
      <c r="CV23" s="496" t="n">
        <v>139.91577579848</v>
      </c>
      <c r="CW23" s="496" t="n">
        <v>138.541219621708</v>
      </c>
      <c r="CX23" s="496" t="n">
        <v>130.03396631524</v>
      </c>
      <c r="CY23" s="496" t="n">
        <v>126.489304784801</v>
      </c>
      <c r="CZ23" s="496" t="n">
        <v>122.983035428623</v>
      </c>
      <c r="DA23" s="496" t="n">
        <v>146.774295550009</v>
      </c>
      <c r="DB23" s="496" t="n">
        <v>163.132694516575</v>
      </c>
      <c r="DC23" s="496" t="n">
        <v>194.083620771512</v>
      </c>
      <c r="DD23" s="496" t="n">
        <v>224.999524717112</v>
      </c>
      <c r="DE23" s="496" t="n">
        <v>213.880948669666</v>
      </c>
      <c r="DF23" s="496" t="n">
        <v>188.482437599782</v>
      </c>
      <c r="DG23" s="496" t="n">
        <v>219.537720680309</v>
      </c>
      <c r="DH23" s="496" t="n">
        <v>214.282021493623</v>
      </c>
      <c r="DI23" s="496" t="n">
        <v>182.345491642498</v>
      </c>
      <c r="DJ23" s="496" t="n">
        <v>181.609305568357</v>
      </c>
      <c r="DK23" s="496" t="n">
        <v>181.841559243336</v>
      </c>
      <c r="DL23" s="496" t="n">
        <v>181.77200881013</v>
      </c>
      <c r="DM23" s="496" t="n">
        <v>181.78064307773</v>
      </c>
      <c r="DN23" s="496" t="n">
        <v>181.678524444957</v>
      </c>
      <c r="DO23" s="496" t="n">
        <v>0</v>
      </c>
      <c r="DP23" s="496" t="n">
        <v>0</v>
      </c>
      <c r="DQ23" s="496" t="n">
        <v>0</v>
      </c>
      <c r="DR23" s="496" t="n">
        <v>0</v>
      </c>
      <c r="DS23" s="496" t="n">
        <v>0</v>
      </c>
      <c r="DT23" s="496" t="n">
        <v>0</v>
      </c>
      <c r="DU23" s="496" t="n">
        <v>0</v>
      </c>
      <c r="DV23" s="496" t="n">
        <v>0</v>
      </c>
      <c r="DW23" s="496" t="n">
        <v>0</v>
      </c>
      <c r="DX23" s="496" t="n">
        <v>0</v>
      </c>
      <c r="DY23" s="496" t="n">
        <v>0</v>
      </c>
      <c r="DZ23" s="496" t="n">
        <v>0</v>
      </c>
    </row>
    <row r="24" s="493" customFormat="true" ht="12.75" hidden="false" customHeight="false" outlineLevel="0" collapsed="false">
      <c r="B24" s="476" t="s">
        <v>971</v>
      </c>
      <c r="C24" s="489" t="s">
        <v>972</v>
      </c>
      <c r="D24" s="492" t="n">
        <v>164.628819783529</v>
      </c>
      <c r="E24" s="492" t="n">
        <v>142.371775309245</v>
      </c>
      <c r="F24" s="492" t="n">
        <v>117.534523010254</v>
      </c>
      <c r="G24" s="492" t="n">
        <v>117.405395507812</v>
      </c>
      <c r="H24" s="492" t="n">
        <v>126.158541361491</v>
      </c>
      <c r="I24" s="492" t="n">
        <v>119.000968933106</v>
      </c>
      <c r="J24" s="492" t="n">
        <v>118.411649068196</v>
      </c>
      <c r="K24" s="492" t="n">
        <v>164.282165527344</v>
      </c>
      <c r="L24" s="492" t="n">
        <v>227.158437093099</v>
      </c>
      <c r="M24" s="492" t="n">
        <v>185.356836954753</v>
      </c>
      <c r="N24" s="492" t="n">
        <v>163.282836914062</v>
      </c>
      <c r="O24" s="492" t="n">
        <v>168.576619466146</v>
      </c>
      <c r="P24" s="492" t="n">
        <v>134.328722635905</v>
      </c>
      <c r="Q24" s="492" t="n">
        <v>113.941429138184</v>
      </c>
      <c r="R24" s="492" t="n">
        <v>112.748074849447</v>
      </c>
      <c r="S24" s="492" t="n">
        <v>105.982373129047</v>
      </c>
      <c r="T24" s="492" t="n">
        <v>104.269095238095</v>
      </c>
      <c r="U24" s="492" t="n">
        <v>86.5161904761905</v>
      </c>
      <c r="V24" s="492" t="n">
        <v>109.926844192963</v>
      </c>
      <c r="W24" s="492" t="n">
        <v>102.919111111111</v>
      </c>
      <c r="X24" s="492" t="n">
        <v>89.4746666666667</v>
      </c>
      <c r="Y24" s="492" t="n">
        <v>77.676538647343</v>
      </c>
      <c r="Z24" s="492" t="n">
        <v>70.1127089314195</v>
      </c>
      <c r="AA24" s="492" t="n">
        <v>65.9510043290043</v>
      </c>
      <c r="AB24" s="492" t="n">
        <v>66.0373086124402</v>
      </c>
      <c r="AC24" s="492" t="n">
        <v>58.6204458247067</v>
      </c>
      <c r="AD24" s="492" t="n">
        <v>57.0289678680397</v>
      </c>
      <c r="AE24" s="492" t="n">
        <v>61.4080626566416</v>
      </c>
      <c r="AF24" s="492" t="n">
        <v>59.791606060606</v>
      </c>
      <c r="AG24" s="492" t="n">
        <v>54.2287987012987</v>
      </c>
      <c r="AH24" s="492" t="n">
        <v>66.03313089487</v>
      </c>
      <c r="AI24" s="492" t="n">
        <v>64.8251587301587</v>
      </c>
      <c r="AJ24" s="492" t="n">
        <v>64.3417443609023</v>
      </c>
      <c r="AK24" s="492" t="n">
        <v>63.7972301587302</v>
      </c>
      <c r="AL24" s="492" t="n">
        <v>63.3182769726248</v>
      </c>
      <c r="AM24" s="492" t="n">
        <v>76.4071929824561</v>
      </c>
      <c r="AN24" s="492" t="n">
        <v>77.4366900584795</v>
      </c>
      <c r="AO24" s="492" t="n">
        <v>76.0400501253133</v>
      </c>
      <c r="AP24" s="492" t="n">
        <v>90.5042205513785</v>
      </c>
      <c r="AQ24" s="492" t="n">
        <v>121.365201355662</v>
      </c>
      <c r="AR24" s="492" t="n">
        <v>124.978126566416</v>
      </c>
      <c r="AS24" s="492" t="n">
        <v>105.017290890269</v>
      </c>
      <c r="AT24" s="492" t="n">
        <v>105.862365079365</v>
      </c>
      <c r="AU24" s="492" t="n">
        <v>118.359733494364</v>
      </c>
      <c r="AV24" s="492" t="n">
        <v>107.95991087344</v>
      </c>
      <c r="AW24" s="492" t="n">
        <v>108.085775362319</v>
      </c>
      <c r="AX24" s="492" t="n">
        <v>121.477742424242</v>
      </c>
      <c r="AY24" s="492" t="n">
        <v>121.141245614035</v>
      </c>
      <c r="AZ24" s="492" t="n">
        <v>115.26</v>
      </c>
      <c r="BA24" s="492" t="n">
        <v>122.821162755373</v>
      </c>
      <c r="BB24" s="492" t="n">
        <v>133.791470985155</v>
      </c>
      <c r="BC24" s="492" t="n">
        <v>148.442666666667</v>
      </c>
      <c r="BD24" s="492" t="n">
        <v>140.517126984127</v>
      </c>
      <c r="BE24" s="492" t="n">
        <v>143.891929824561</v>
      </c>
      <c r="BF24" s="492" t="n">
        <v>119.605193850267</v>
      </c>
      <c r="BG24" s="492" t="n">
        <v>128.100465803546</v>
      </c>
      <c r="BH24" s="492" t="n">
        <v>142.364235209235</v>
      </c>
      <c r="BI24" s="492" t="n">
        <v>143.46854978355</v>
      </c>
      <c r="BJ24" s="492" t="n">
        <v>152.679622920939</v>
      </c>
      <c r="BK24" s="492" t="n">
        <v>157.484248665141</v>
      </c>
      <c r="BL24" s="492" t="n">
        <v>179.531880205564</v>
      </c>
      <c r="BM24" s="492" t="n">
        <v>213.382229437229</v>
      </c>
      <c r="BN24" s="492" t="n">
        <v>227.041547619048</v>
      </c>
      <c r="BO24" s="492" t="n">
        <v>281.837124332571</v>
      </c>
      <c r="BP24" s="492" t="n">
        <v>291.181606668186</v>
      </c>
      <c r="BQ24" s="492" t="n">
        <v>272.768906455863</v>
      </c>
      <c r="BR24" s="492" t="n">
        <v>247.047174603175</v>
      </c>
      <c r="BS24" s="492" t="n">
        <v>222.74496969697</v>
      </c>
      <c r="BT24" s="492" t="n">
        <v>183.162144300144</v>
      </c>
      <c r="BU24" s="492" t="n">
        <v>182.114323853111</v>
      </c>
      <c r="BV24" s="492" t="n">
        <v>162.548863636364</v>
      </c>
      <c r="BW24" s="492" t="n">
        <v>154.760952380952</v>
      </c>
      <c r="BX24" s="492" t="n">
        <v>147.746666666667</v>
      </c>
      <c r="BY24" s="492" t="n">
        <v>135.616507936508</v>
      </c>
      <c r="BZ24" s="492" t="n">
        <v>126.10460825978</v>
      </c>
      <c r="CA24" s="492" t="n">
        <v>175.789724310777</v>
      </c>
      <c r="CB24" s="492" t="n">
        <v>213.711428571429</v>
      </c>
      <c r="CC24" s="492" t="n">
        <v>208.365382395382</v>
      </c>
      <c r="CD24" s="492" t="n">
        <v>213.525225442834</v>
      </c>
      <c r="CE24" s="492" t="n">
        <v>176.953535353535</v>
      </c>
      <c r="CF24" s="492" t="n">
        <v>160.964927849928</v>
      </c>
      <c r="CG24" s="492" t="n">
        <v>153.240916305916</v>
      </c>
      <c r="CH24" s="492" t="n">
        <v>150.878341307815</v>
      </c>
      <c r="CI24" s="492" t="n">
        <v>150.732950558214</v>
      </c>
      <c r="CJ24" s="492" t="n">
        <v>158.485093795094</v>
      </c>
      <c r="CK24" s="492" t="n">
        <v>173.588542097999</v>
      </c>
      <c r="CL24" s="492" t="n">
        <v>175.436477591036</v>
      </c>
      <c r="CM24" s="492" t="n">
        <v>164.258185805423</v>
      </c>
      <c r="CN24" s="492" t="n">
        <v>150.392751196172</v>
      </c>
      <c r="CO24" s="492" t="n">
        <v>151.999057971015</v>
      </c>
      <c r="CP24" s="492" t="n">
        <v>143.064891774892</v>
      </c>
      <c r="CQ24" s="492" t="n">
        <v>142.427677527151</v>
      </c>
      <c r="CR24" s="492" t="n">
        <v>140.626688311688</v>
      </c>
      <c r="CS24" s="492" t="n">
        <v>128.657100722822</v>
      </c>
      <c r="CT24" s="492" t="n">
        <v>137.803967391304</v>
      </c>
      <c r="CU24" s="491" t="n">
        <v>132.167443609023</v>
      </c>
      <c r="CV24" s="491" t="n">
        <v>131.399090909091</v>
      </c>
      <c r="CW24" s="491" t="n">
        <v>137.399018759019</v>
      </c>
      <c r="CX24" s="491" t="n">
        <v>148.892517162471</v>
      </c>
      <c r="CY24" s="491" t="n">
        <v>152.560148856991</v>
      </c>
      <c r="CZ24" s="491" t="n">
        <v>155.636771284271</v>
      </c>
      <c r="DA24" s="491" t="n">
        <v>162.262197539303</v>
      </c>
      <c r="DB24" s="491" t="n">
        <v>157.177787878788</v>
      </c>
      <c r="DC24" s="491" t="n">
        <v>168.712829900839</v>
      </c>
      <c r="DD24" s="491" t="n">
        <v>185.577440226496</v>
      </c>
      <c r="DE24" s="491" t="n">
        <v>219.259961231505</v>
      </c>
      <c r="DF24" s="491" t="n">
        <v>260.606862304465</v>
      </c>
      <c r="DG24" s="491" t="n">
        <v>274.691573598294</v>
      </c>
      <c r="DH24" s="491" t="n">
        <v>271.6483909</v>
      </c>
      <c r="DI24" s="491" t="n">
        <v>271.65</v>
      </c>
      <c r="DJ24" s="491" t="n">
        <v>267.45</v>
      </c>
      <c r="DK24" s="491" t="n">
        <v>265.1</v>
      </c>
      <c r="DL24" s="491" t="n">
        <v>263.35</v>
      </c>
      <c r="DM24" s="491" t="n">
        <v>260.415</v>
      </c>
      <c r="DN24" s="491" t="n">
        <v>257.19</v>
      </c>
      <c r="DO24" s="491" t="n">
        <v>0</v>
      </c>
      <c r="DP24" s="491" t="n">
        <v>0</v>
      </c>
      <c r="DQ24" s="491" t="n">
        <v>0</v>
      </c>
      <c r="DR24" s="491" t="n">
        <v>0</v>
      </c>
      <c r="DS24" s="491" t="n">
        <v>0</v>
      </c>
      <c r="DT24" s="491" t="n">
        <v>0</v>
      </c>
      <c r="DU24" s="491" t="n">
        <v>0</v>
      </c>
      <c r="DV24" s="491" t="n">
        <v>0</v>
      </c>
      <c r="DW24" s="491" t="n">
        <v>0</v>
      </c>
      <c r="DX24" s="491" t="n">
        <v>0</v>
      </c>
      <c r="DY24" s="491" t="n">
        <v>0</v>
      </c>
      <c r="DZ24" s="491" t="n">
        <v>0</v>
      </c>
    </row>
    <row r="25" s="493" customFormat="true" ht="12.75" hidden="false" customHeight="false" outlineLevel="0" collapsed="false">
      <c r="B25" s="476" t="s">
        <v>973</v>
      </c>
      <c r="C25" s="489" t="s">
        <v>974</v>
      </c>
      <c r="D25" s="492" t="n">
        <v>13.7159967422486</v>
      </c>
      <c r="E25" s="492" t="n">
        <v>12.7544164657593</v>
      </c>
      <c r="F25" s="492" t="n">
        <v>12.0437879562378</v>
      </c>
      <c r="G25" s="492" t="n">
        <v>12.7504183451334</v>
      </c>
      <c r="H25" s="492" t="n">
        <v>11.8451789220174</v>
      </c>
      <c r="I25" s="492" t="n">
        <v>12.3630113601684</v>
      </c>
      <c r="J25" s="492" t="n">
        <v>10.8622248967489</v>
      </c>
      <c r="K25" s="492" t="n">
        <v>10.8819681803385</v>
      </c>
      <c r="L25" s="492" t="n">
        <v>11.2854401270548</v>
      </c>
      <c r="M25" s="492" t="n">
        <v>11.5349887212117</v>
      </c>
      <c r="N25" s="492" t="n">
        <v>11.9069798787435</v>
      </c>
      <c r="O25" s="492" t="n">
        <v>10.6934242248535</v>
      </c>
      <c r="P25" s="492" t="n">
        <v>9.00031820933024</v>
      </c>
      <c r="Q25" s="492" t="n">
        <v>8.11207771301269</v>
      </c>
      <c r="R25" s="492" t="n">
        <v>7.86699151992798</v>
      </c>
      <c r="S25" s="492" t="n">
        <v>6.98323919909933</v>
      </c>
      <c r="T25" s="492" t="n">
        <v>5.73634704184704</v>
      </c>
      <c r="U25" s="492" t="n">
        <v>5.92540184453228</v>
      </c>
      <c r="V25" s="492" t="n">
        <v>6.4137619047619</v>
      </c>
      <c r="W25" s="492" t="n">
        <v>5.3639</v>
      </c>
      <c r="X25" s="492" t="n">
        <v>7.04213833992095</v>
      </c>
      <c r="Y25" s="492" t="n">
        <v>10.0319340924776</v>
      </c>
      <c r="Z25" s="492" t="n">
        <v>9.88139393939393</v>
      </c>
      <c r="AA25" s="492" t="n">
        <v>9.37961399711399</v>
      </c>
      <c r="AB25" s="492" t="n">
        <v>8.58483595352016</v>
      </c>
      <c r="AC25" s="492" t="n">
        <v>7.86706832298137</v>
      </c>
      <c r="AD25" s="492" t="n">
        <v>7.09469565217391</v>
      </c>
      <c r="AE25" s="492" t="n">
        <v>6.30715580618212</v>
      </c>
      <c r="AF25" s="492" t="n">
        <v>5.34533333333333</v>
      </c>
      <c r="AG25" s="492" t="n">
        <v>6.02036002886003</v>
      </c>
      <c r="AH25" s="492" t="n">
        <v>7.27494736842105</v>
      </c>
      <c r="AI25" s="492" t="n">
        <v>8.02738095238096</v>
      </c>
      <c r="AJ25" s="492" t="n">
        <v>6.89349206349206</v>
      </c>
      <c r="AK25" s="492" t="n">
        <v>6.57091630591631</v>
      </c>
      <c r="AL25" s="492" t="n">
        <v>6.21106050149528</v>
      </c>
      <c r="AM25" s="492" t="n">
        <v>6.13325705568268</v>
      </c>
      <c r="AN25" s="492" t="n">
        <v>6.9990873015873</v>
      </c>
      <c r="AO25" s="492" t="n">
        <v>8.23969696969697</v>
      </c>
      <c r="AP25" s="492" t="n">
        <v>8.8083492063492</v>
      </c>
      <c r="AQ25" s="492" t="n">
        <v>9.04689473684211</v>
      </c>
      <c r="AR25" s="492" t="n">
        <v>8.69010822510822</v>
      </c>
      <c r="AS25" s="492" t="n">
        <v>10.0943978605935</v>
      </c>
      <c r="AT25" s="492" t="n">
        <v>12.4493333333333</v>
      </c>
      <c r="AU25" s="492" t="n">
        <v>17.1072684973303</v>
      </c>
      <c r="AV25" s="492" t="n">
        <v>16.6840590111643</v>
      </c>
      <c r="AW25" s="492" t="n">
        <v>13.7166884057971</v>
      </c>
      <c r="AX25" s="492" t="n">
        <v>11.6458636363636</v>
      </c>
      <c r="AY25" s="492" t="n">
        <v>10.6139657097289</v>
      </c>
      <c r="AZ25" s="492" t="n">
        <v>9.31361327561328</v>
      </c>
      <c r="BA25" s="492" t="n">
        <v>9.7866034651847</v>
      </c>
      <c r="BB25" s="492" t="n">
        <v>10.1123661327231</v>
      </c>
      <c r="BC25" s="492" t="n">
        <v>12.7145079365079</v>
      </c>
      <c r="BD25" s="492" t="n">
        <v>11.8409090909091</v>
      </c>
      <c r="BE25" s="492" t="n">
        <v>13.636544011544</v>
      </c>
      <c r="BF25" s="492" t="n">
        <v>11.6168649885584</v>
      </c>
      <c r="BG25" s="492" t="n">
        <v>12.8280956937799</v>
      </c>
      <c r="BH25" s="492" t="n">
        <v>15.1704776334776</v>
      </c>
      <c r="BI25" s="492" t="n">
        <v>20.9919913419914</v>
      </c>
      <c r="BJ25" s="492" t="n">
        <v>23.6108787878788</v>
      </c>
      <c r="BK25" s="492" t="n">
        <v>20.6773455377574</v>
      </c>
      <c r="BL25" s="492" t="n">
        <v>16.0969047619048</v>
      </c>
      <c r="BM25" s="492" t="n">
        <v>19.6543867243867</v>
      </c>
      <c r="BN25" s="492" t="n">
        <v>27.1350649350649</v>
      </c>
      <c r="BO25" s="492" t="n">
        <v>28.3143859649123</v>
      </c>
      <c r="BP25" s="492" t="n">
        <v>23.5561659451659</v>
      </c>
      <c r="BQ25" s="492" t="n">
        <v>28.3279730848861</v>
      </c>
      <c r="BR25" s="492" t="n">
        <v>24.7438095238095</v>
      </c>
      <c r="BS25" s="492" t="n">
        <v>23.7415606060606</v>
      </c>
      <c r="BT25" s="492" t="n">
        <v>20.9468499278499</v>
      </c>
      <c r="BU25" s="492" t="n">
        <v>21.1749209981475</v>
      </c>
      <c r="BV25" s="492" t="n">
        <v>19.6346763285024</v>
      </c>
      <c r="BW25" s="492" t="n">
        <v>18.4642030075188</v>
      </c>
      <c r="BX25" s="492" t="n">
        <v>17.3482121212121</v>
      </c>
      <c r="BY25" s="492" t="n">
        <v>17.3198181818182</v>
      </c>
      <c r="BZ25" s="492" t="n">
        <v>17.7019568668047</v>
      </c>
      <c r="CA25" s="492" t="n">
        <v>16.826992481203</v>
      </c>
      <c r="CB25" s="492" t="n">
        <v>18.232380952381</v>
      </c>
      <c r="CC25" s="492" t="n">
        <v>17.6665007215007</v>
      </c>
      <c r="CD25" s="492" t="n">
        <v>15.7822907565356</v>
      </c>
      <c r="CE25" s="492" t="n">
        <v>14.138504784689</v>
      </c>
      <c r="CF25" s="492" t="n">
        <v>12.5760295815296</v>
      </c>
      <c r="CG25" s="492" t="n">
        <v>11.5635137085137</v>
      </c>
      <c r="CH25" s="492" t="n">
        <v>14.5825151515152</v>
      </c>
      <c r="CI25" s="492" t="n">
        <v>14.3451690590112</v>
      </c>
      <c r="CJ25" s="492" t="n">
        <v>17.0065512265512</v>
      </c>
      <c r="CK25" s="492" t="n">
        <v>20.351242926156</v>
      </c>
      <c r="CL25" s="492" t="n">
        <v>20.871746031746</v>
      </c>
      <c r="CM25" s="492" t="n">
        <v>19.6676182303585</v>
      </c>
      <c r="CN25" s="492" t="n">
        <v>15.178644338118</v>
      </c>
      <c r="CO25" s="492" t="n">
        <v>13.9486956521739</v>
      </c>
      <c r="CP25" s="492" t="n">
        <v>14.5436616161616</v>
      </c>
      <c r="CQ25" s="492" t="n">
        <v>13.4592898913952</v>
      </c>
      <c r="CR25" s="492" t="n">
        <v>11.9044877344877</v>
      </c>
      <c r="CS25" s="492" t="n">
        <v>10.7980465656896</v>
      </c>
      <c r="CT25" s="492" t="n">
        <v>12.8435545203589</v>
      </c>
      <c r="CU25" s="491" t="n">
        <v>12.6945697577277</v>
      </c>
      <c r="CV25" s="491" t="n">
        <v>12.2667380952381</v>
      </c>
      <c r="CW25" s="491" t="n">
        <v>11.6140303030303</v>
      </c>
      <c r="CX25" s="491" t="n">
        <v>12.8265431331953</v>
      </c>
      <c r="CY25" s="491" t="n">
        <v>13.6809064327485</v>
      </c>
      <c r="CZ25" s="491" t="n">
        <v>10.8403621933622</v>
      </c>
      <c r="DA25" s="491" t="n">
        <v>12.3858441558442</v>
      </c>
      <c r="DB25" s="491" t="n">
        <v>14.6296515151515</v>
      </c>
      <c r="DC25" s="491" t="n">
        <v>16.2408314263921</v>
      </c>
      <c r="DD25" s="491" t="n">
        <v>16.8850144300144</v>
      </c>
      <c r="DE25" s="491" t="n">
        <v>18.7875613275613</v>
      </c>
      <c r="DF25" s="491" t="n">
        <v>19.5108369408369</v>
      </c>
      <c r="DG25" s="491" t="n">
        <v>18.5906613272311</v>
      </c>
      <c r="DH25" s="491" t="n">
        <v>19.24695527</v>
      </c>
      <c r="DI25" s="491" t="n">
        <v>18.37</v>
      </c>
      <c r="DJ25" s="491" t="n">
        <v>18.31</v>
      </c>
      <c r="DK25" s="491" t="n">
        <v>18.59</v>
      </c>
      <c r="DL25" s="491" t="n">
        <v>18.05</v>
      </c>
      <c r="DM25" s="491" t="n">
        <v>17.81</v>
      </c>
      <c r="DN25" s="491" t="n">
        <v>17.77</v>
      </c>
      <c r="DO25" s="491" t="n">
        <v>0</v>
      </c>
      <c r="DP25" s="491" t="n">
        <v>0</v>
      </c>
      <c r="DQ25" s="491" t="n">
        <v>0</v>
      </c>
      <c r="DR25" s="491" t="n">
        <v>0</v>
      </c>
      <c r="DS25" s="491" t="n">
        <v>0</v>
      </c>
      <c r="DT25" s="491" t="n">
        <v>0</v>
      </c>
      <c r="DU25" s="491" t="n">
        <v>0</v>
      </c>
      <c r="DV25" s="491" t="n">
        <v>0</v>
      </c>
      <c r="DW25" s="491" t="n">
        <v>0</v>
      </c>
      <c r="DX25" s="491" t="n">
        <v>0</v>
      </c>
      <c r="DY25" s="491" t="n">
        <v>0</v>
      </c>
      <c r="DZ25" s="491" t="n">
        <v>0</v>
      </c>
    </row>
    <row r="26" s="493" customFormat="true" ht="12.75" hidden="false" customHeight="false" outlineLevel="0" collapsed="false">
      <c r="B26" s="476" t="s">
        <v>975</v>
      </c>
      <c r="C26" s="489" t="s">
        <v>976</v>
      </c>
      <c r="D26" s="492" t="n">
        <v>98.1204147338867</v>
      </c>
      <c r="E26" s="492" t="n">
        <v>83.5325317382812</v>
      </c>
      <c r="F26" s="492" t="n">
        <v>77.7382939656575</v>
      </c>
      <c r="G26" s="492" t="n">
        <v>75.5583750406901</v>
      </c>
      <c r="H26" s="492" t="n">
        <v>84.7875849405924</v>
      </c>
      <c r="I26" s="492" t="n">
        <v>94.8820902506511</v>
      </c>
      <c r="J26" s="492" t="n">
        <v>94.0555292765299</v>
      </c>
      <c r="K26" s="492" t="n">
        <v>94.3240229288737</v>
      </c>
      <c r="L26" s="492" t="n">
        <v>89.8979059855143</v>
      </c>
      <c r="M26" s="492" t="n">
        <v>82.8510767618815</v>
      </c>
      <c r="N26" s="492" t="n">
        <v>85.9380315144857</v>
      </c>
      <c r="O26" s="492" t="n">
        <v>75.6738459269206</v>
      </c>
      <c r="P26" s="492" t="n">
        <v>83.9991353352865</v>
      </c>
      <c r="Q26" s="492" t="n">
        <v>79.1934865315755</v>
      </c>
      <c r="R26" s="492" t="n">
        <v>67.9036026000977</v>
      </c>
      <c r="S26" s="492" t="n">
        <v>69.9173944624644</v>
      </c>
      <c r="T26" s="492" t="n">
        <v>66.6345238095238</v>
      </c>
      <c r="U26" s="492" t="n">
        <v>72.7327561327562</v>
      </c>
      <c r="V26" s="492" t="n">
        <v>79.3154761904762</v>
      </c>
      <c r="W26" s="492" t="n">
        <v>76.6863815789474</v>
      </c>
      <c r="X26" s="492" t="n">
        <v>77.6586452762923</v>
      </c>
      <c r="Y26" s="492" t="n">
        <v>81.524154589372</v>
      </c>
      <c r="Z26" s="492" t="n">
        <v>85.0301136363636</v>
      </c>
      <c r="AA26" s="492" t="n">
        <v>87.6936264822135</v>
      </c>
      <c r="AB26" s="492" t="n">
        <v>100.377864952236</v>
      </c>
      <c r="AC26" s="492" t="n">
        <v>79.2964328063241</v>
      </c>
      <c r="AD26" s="492" t="n">
        <v>71.0325133485889</v>
      </c>
      <c r="AE26" s="492" t="n">
        <v>73.6318979266348</v>
      </c>
      <c r="AF26" s="492" t="n">
        <v>84.9369318181818</v>
      </c>
      <c r="AG26" s="492" t="n">
        <v>85.2536796536796</v>
      </c>
      <c r="AH26" s="492" t="n">
        <v>79.1736499309869</v>
      </c>
      <c r="AI26" s="492" t="n">
        <v>87.1535588972431</v>
      </c>
      <c r="AJ26" s="492" t="n">
        <v>80.8005266955267</v>
      </c>
      <c r="AK26" s="492" t="n">
        <v>84.8914935064935</v>
      </c>
      <c r="AL26" s="492" t="n">
        <v>88.7049762086376</v>
      </c>
      <c r="AM26" s="492" t="n">
        <v>86.5474828375286</v>
      </c>
      <c r="AN26" s="492" t="n">
        <v>81.4490454545454</v>
      </c>
      <c r="AO26" s="492" t="n">
        <v>85.7777092352092</v>
      </c>
      <c r="AP26" s="492" t="n">
        <v>84.3629744651484</v>
      </c>
      <c r="AQ26" s="492" t="n">
        <v>82.3576014492754</v>
      </c>
      <c r="AR26" s="492" t="n">
        <v>82.1590909090909</v>
      </c>
      <c r="AS26" s="492" t="n">
        <v>83.8767752715121</v>
      </c>
      <c r="AT26" s="492" t="n">
        <v>82.2712197159566</v>
      </c>
      <c r="AU26" s="492" t="n">
        <v>84.2652555301297</v>
      </c>
      <c r="AV26" s="492" t="n">
        <v>87.830279106858</v>
      </c>
      <c r="AW26" s="492" t="n">
        <v>88.5337330282227</v>
      </c>
      <c r="AX26" s="492" t="n">
        <v>90.4371031746032</v>
      </c>
      <c r="AY26" s="492" t="n">
        <v>98.3259259259259</v>
      </c>
      <c r="AZ26" s="492" t="n">
        <v>97.4439033189033</v>
      </c>
      <c r="BA26" s="492" t="n">
        <v>86.6956165171383</v>
      </c>
      <c r="BB26" s="492" t="n">
        <v>86.1438405797101</v>
      </c>
      <c r="BC26" s="492" t="n">
        <v>83.7442105263158</v>
      </c>
      <c r="BD26" s="492" t="n">
        <v>85.9335425685426</v>
      </c>
      <c r="BE26" s="492" t="n">
        <v>87.0637380952381</v>
      </c>
      <c r="BF26" s="492" t="n">
        <v>75.1382908027645</v>
      </c>
      <c r="BG26" s="492" t="n">
        <v>43.078738512949</v>
      </c>
      <c r="BH26" s="492" t="n">
        <v>41.4005158730159</v>
      </c>
      <c r="BI26" s="492" t="n">
        <v>67.1291666666667</v>
      </c>
      <c r="BJ26" s="492" t="n">
        <v>72.4565</v>
      </c>
      <c r="BK26" s="492" t="n">
        <v>84.0863844393593</v>
      </c>
      <c r="BL26" s="492" t="n">
        <v>92.9104437229437</v>
      </c>
      <c r="BM26" s="492" t="n">
        <v>91.0363095238095</v>
      </c>
      <c r="BN26" s="492" t="n">
        <v>91.0354256854257</v>
      </c>
      <c r="BO26" s="492" t="n">
        <v>82.8018597217682</v>
      </c>
      <c r="BP26" s="492" t="n">
        <v>86.333152958153</v>
      </c>
      <c r="BQ26" s="492" t="n">
        <v>84.5304293342051</v>
      </c>
      <c r="BR26" s="492" t="n">
        <v>75.6031746031746</v>
      </c>
      <c r="BS26" s="492" t="n">
        <v>76.5483405483406</v>
      </c>
      <c r="BT26" s="492" t="n">
        <v>84.8841991341991</v>
      </c>
      <c r="BU26" s="492" t="n">
        <v>84.4935527223857</v>
      </c>
      <c r="BV26" s="492" t="n">
        <v>88.5525362318841</v>
      </c>
      <c r="BW26" s="492" t="n">
        <v>92.5952380952381</v>
      </c>
      <c r="BX26" s="492" t="n">
        <v>100.288636363636</v>
      </c>
      <c r="BY26" s="492" t="n">
        <v>95.8820346320346</v>
      </c>
      <c r="BZ26" s="492" t="n">
        <v>101.610869565217</v>
      </c>
      <c r="CA26" s="492" t="n">
        <v>107.865079365079</v>
      </c>
      <c r="CB26" s="492" t="n">
        <v>109.823953823954</v>
      </c>
      <c r="CC26" s="492" t="n">
        <v>111.806998556999</v>
      </c>
      <c r="CD26" s="492" t="n">
        <v>111.67776159767</v>
      </c>
      <c r="CE26" s="492" t="n">
        <v>103.048881673882</v>
      </c>
      <c r="CF26" s="492" t="n">
        <v>96.5469696969697</v>
      </c>
      <c r="CG26" s="492" t="n">
        <v>74.6614357864358</v>
      </c>
      <c r="CH26" s="492" t="n">
        <v>71.6409090909091</v>
      </c>
      <c r="CI26" s="492" t="n">
        <v>72.7725468975469</v>
      </c>
      <c r="CJ26" s="492" t="n">
        <v>73.475468975469</v>
      </c>
      <c r="CK26" s="492" t="n">
        <v>74.2046583850932</v>
      </c>
      <c r="CL26" s="492" t="n">
        <v>75.8611111111111</v>
      </c>
      <c r="CM26" s="492" t="n">
        <v>76.5199275362319</v>
      </c>
      <c r="CN26" s="492" t="n">
        <v>70.7931818181818</v>
      </c>
      <c r="CO26" s="492" t="n">
        <v>62.4445652173913</v>
      </c>
      <c r="CP26" s="492" t="n">
        <v>61.807215007215</v>
      </c>
      <c r="CQ26" s="492" t="n">
        <v>65.9720133667502</v>
      </c>
      <c r="CR26" s="492" t="n">
        <v>61.8962842712843</v>
      </c>
      <c r="CS26" s="492" t="n">
        <v>55.7802507476421</v>
      </c>
      <c r="CT26" s="492" t="n">
        <v>50.0015873015873</v>
      </c>
      <c r="CU26" s="491" t="n">
        <v>42.929520771626</v>
      </c>
      <c r="CV26" s="491" t="n">
        <v>39.6666666666667</v>
      </c>
      <c r="CW26" s="491" t="n">
        <v>35.8265151515151</v>
      </c>
      <c r="CX26" s="491" t="n">
        <v>38.5534670008354</v>
      </c>
      <c r="CY26" s="491" t="n">
        <v>39.1304397357029</v>
      </c>
      <c r="CZ26" s="491" t="n">
        <v>26.7265151515152</v>
      </c>
      <c r="DA26" s="491" t="n">
        <v>27.1774891774892</v>
      </c>
      <c r="DB26" s="491" t="n">
        <v>37.2022727272727</v>
      </c>
      <c r="DC26" s="491" t="n">
        <v>41.9385964912281</v>
      </c>
      <c r="DD26" s="491" t="n">
        <v>49.5909090909091</v>
      </c>
      <c r="DE26" s="491" t="n">
        <v>57.7539682539683</v>
      </c>
      <c r="DF26" s="491" t="n">
        <v>57.75</v>
      </c>
      <c r="DG26" s="491" t="n">
        <v>42.547619047619</v>
      </c>
      <c r="DH26" s="491" t="n">
        <v>40.87301587</v>
      </c>
      <c r="DI26" s="491" t="n">
        <v>40.87301587</v>
      </c>
      <c r="DJ26" s="491" t="n">
        <v>40.87301587</v>
      </c>
      <c r="DK26" s="491" t="n">
        <v>40.87301587</v>
      </c>
      <c r="DL26" s="491" t="n">
        <v>40.87301587</v>
      </c>
      <c r="DM26" s="491" t="n">
        <v>40.87301587</v>
      </c>
      <c r="DN26" s="491" t="n">
        <v>40.87301587</v>
      </c>
      <c r="DO26" s="491" t="n">
        <v>0</v>
      </c>
      <c r="DP26" s="491" t="n">
        <v>0</v>
      </c>
      <c r="DQ26" s="491" t="n">
        <v>0</v>
      </c>
      <c r="DR26" s="491" t="n">
        <v>0</v>
      </c>
      <c r="DS26" s="491" t="n">
        <v>0</v>
      </c>
      <c r="DT26" s="491" t="n">
        <v>0</v>
      </c>
      <c r="DU26" s="491" t="n">
        <v>0</v>
      </c>
      <c r="DV26" s="491" t="n">
        <v>0</v>
      </c>
      <c r="DW26" s="491" t="n">
        <v>0</v>
      </c>
      <c r="DX26" s="491" t="n">
        <v>0</v>
      </c>
      <c r="DY26" s="491" t="n">
        <v>0</v>
      </c>
      <c r="DZ26" s="491" t="n">
        <v>0</v>
      </c>
    </row>
    <row r="27" s="493" customFormat="true" ht="12.75" hidden="false" customHeight="false" outlineLevel="0" collapsed="false">
      <c r="B27" s="476" t="s">
        <v>977</v>
      </c>
      <c r="C27" s="489" t="s">
        <v>978</v>
      </c>
      <c r="D27" s="500" t="n">
        <v>387.917989095052</v>
      </c>
      <c r="E27" s="500" t="n">
        <v>384.38520304362</v>
      </c>
      <c r="F27" s="500" t="n">
        <v>385.434336344401</v>
      </c>
      <c r="G27" s="500" t="n">
        <v>400.293711344401</v>
      </c>
      <c r="H27" s="500" t="n">
        <v>390.1201171875</v>
      </c>
      <c r="I27" s="500" t="n">
        <v>384.67426554362</v>
      </c>
      <c r="J27" s="500" t="n">
        <v>376.18901570638</v>
      </c>
      <c r="K27" s="500" t="n">
        <v>351.239491780599</v>
      </c>
      <c r="L27" s="500" t="n">
        <v>342.920817057292</v>
      </c>
      <c r="M27" s="500" t="n">
        <v>324.204935709636</v>
      </c>
      <c r="N27" s="500" t="n">
        <v>305.616495768229</v>
      </c>
      <c r="O27" s="500" t="n">
        <v>294.30327351888</v>
      </c>
      <c r="P27" s="500" t="n">
        <v>299.934193929036</v>
      </c>
      <c r="Q27" s="500" t="n">
        <v>288.614685058594</v>
      </c>
      <c r="R27" s="500" t="n">
        <v>293.703542073568</v>
      </c>
      <c r="S27" s="500" t="n">
        <v>286.935155</v>
      </c>
      <c r="T27" s="500" t="n">
        <v>273.613712133333</v>
      </c>
      <c r="U27" s="500" t="n">
        <v>259.303104866667</v>
      </c>
      <c r="V27" s="500" t="n">
        <v>295.6394338</v>
      </c>
      <c r="W27" s="500" t="n">
        <v>290.234875</v>
      </c>
      <c r="X27" s="500" t="n">
        <v>280.708452966667</v>
      </c>
      <c r="Y27" s="500" t="n">
        <v>276.513571433333</v>
      </c>
      <c r="Z27" s="500" t="n">
        <v>269.225313266667</v>
      </c>
      <c r="AA27" s="500" t="n">
        <v>263.53437</v>
      </c>
      <c r="AB27" s="500" t="n">
        <v>267.542039466667</v>
      </c>
      <c r="AC27" s="500" t="n">
        <v>274.6968829</v>
      </c>
      <c r="AD27" s="500" t="n">
        <v>278.4290774</v>
      </c>
      <c r="AE27" s="500" t="n">
        <v>290.111666666667</v>
      </c>
      <c r="AF27" s="500" t="n">
        <v>312.7847643</v>
      </c>
      <c r="AG27" s="500" t="n">
        <v>314.235990333333</v>
      </c>
      <c r="AH27" s="500" t="n">
        <v>323.009449033333</v>
      </c>
      <c r="AI27" s="500" t="n">
        <v>352.126363636364</v>
      </c>
      <c r="AJ27" s="500" t="n">
        <v>346.738293650794</v>
      </c>
      <c r="AK27" s="500" t="n">
        <v>363.244173254282</v>
      </c>
      <c r="AL27" s="500" t="n">
        <v>391.927398932113</v>
      </c>
      <c r="AM27" s="500" t="n">
        <v>408.444328847481</v>
      </c>
      <c r="AN27" s="500" t="n">
        <v>393.137224880383</v>
      </c>
      <c r="AO27" s="500" t="n">
        <v>401.291810966811</v>
      </c>
      <c r="AP27" s="500" t="n">
        <v>433.972744360902</v>
      </c>
      <c r="AQ27" s="500" t="n">
        <v>427.23380952381</v>
      </c>
      <c r="AR27" s="500" t="n">
        <v>427.254217171717</v>
      </c>
      <c r="AS27" s="500" t="n">
        <v>439.485281385281</v>
      </c>
      <c r="AT27" s="500" t="n">
        <v>485.553583453584</v>
      </c>
      <c r="AU27" s="500" t="n">
        <v>553.984254658385</v>
      </c>
      <c r="AV27" s="500" t="n">
        <v>627.39702982203</v>
      </c>
      <c r="AW27" s="500" t="n">
        <v>621.49613997114</v>
      </c>
      <c r="AX27" s="500" t="n">
        <v>614.465998217469</v>
      </c>
      <c r="AY27" s="500" t="n">
        <v>650.268787878788</v>
      </c>
      <c r="AZ27" s="500" t="n">
        <v>667.239473684211</v>
      </c>
      <c r="BA27" s="500" t="n">
        <v>681.119772727273</v>
      </c>
      <c r="BB27" s="500" t="n">
        <v>788.018338758428</v>
      </c>
      <c r="BC27" s="500" t="n">
        <v>926.77576137313</v>
      </c>
      <c r="BD27" s="500" t="n">
        <v>895.951713564214</v>
      </c>
      <c r="BE27" s="500" t="n">
        <v>869.576185770751</v>
      </c>
      <c r="BF27" s="500" t="n">
        <v>794.524723493516</v>
      </c>
      <c r="BG27" s="500" t="n">
        <v>908.708567821068</v>
      </c>
      <c r="BH27" s="500" t="n">
        <v>921.505063795853</v>
      </c>
      <c r="BI27" s="500" t="n">
        <v>960.064723320158</v>
      </c>
      <c r="BJ27" s="500" t="n">
        <v>1101.63949646844</v>
      </c>
      <c r="BK27" s="500" t="n">
        <v>1108.90398550725</v>
      </c>
      <c r="BL27" s="500" t="n">
        <v>1195.68072169059</v>
      </c>
      <c r="BM27" s="500" t="n">
        <v>1226.58423520924</v>
      </c>
      <c r="BN27" s="500" t="n">
        <v>1367.48760157971</v>
      </c>
      <c r="BO27" s="500" t="n">
        <v>1384.37862318841</v>
      </c>
      <c r="BP27" s="500" t="n">
        <v>1504.30071548822</v>
      </c>
      <c r="BQ27" s="500" t="n">
        <v>1700.15620490621</v>
      </c>
      <c r="BR27" s="500" t="n">
        <v>1685.49903799904</v>
      </c>
      <c r="BS27" s="500" t="n">
        <v>1690.83694083694</v>
      </c>
      <c r="BT27" s="500" t="n">
        <v>1610.75590111643</v>
      </c>
      <c r="BU27" s="500" t="n">
        <v>1654.79772727273</v>
      </c>
      <c r="BV27" s="500" t="n">
        <v>1718.89221498876</v>
      </c>
      <c r="BW27" s="500" t="n">
        <v>1630.46818181818</v>
      </c>
      <c r="BX27" s="500" t="n">
        <v>1413.64861111111</v>
      </c>
      <c r="BY27" s="500" t="n">
        <v>1327.53892339545</v>
      </c>
      <c r="BZ27" s="500" t="n">
        <v>1272.46966298597</v>
      </c>
      <c r="CA27" s="500" t="n">
        <v>1293.95126262626</v>
      </c>
      <c r="CB27" s="500" t="n">
        <v>1288.54007936508</v>
      </c>
      <c r="CC27" s="500" t="n">
        <v>1281.92435770751</v>
      </c>
      <c r="CD27" s="500" t="n">
        <v>1200.35953470633</v>
      </c>
      <c r="CE27" s="500" t="n">
        <v>1219.22076118326</v>
      </c>
      <c r="CF27" s="500" t="n">
        <v>1192.8223923445</v>
      </c>
      <c r="CG27" s="500" t="n">
        <v>1124.01459156785</v>
      </c>
      <c r="CH27" s="500" t="n">
        <v>1104.40015569226</v>
      </c>
      <c r="CI27" s="500" t="n">
        <v>1181.20833333333</v>
      </c>
      <c r="CJ27" s="500" t="n">
        <v>1259.35465007215</v>
      </c>
      <c r="CK27" s="500" t="n">
        <v>1334.81479076479</v>
      </c>
      <c r="CL27" s="500" t="n">
        <v>1217.98379028379</v>
      </c>
      <c r="CM27" s="500" t="n">
        <v>1219.35588164251</v>
      </c>
      <c r="CN27" s="500" t="n">
        <v>1256.96311928812</v>
      </c>
      <c r="CO27" s="500" t="n">
        <v>1277.83863636364</v>
      </c>
      <c r="CP27" s="500" t="n">
        <v>1274.35120320856</v>
      </c>
      <c r="CQ27" s="500" t="n">
        <v>1329.28268398268</v>
      </c>
      <c r="CR27" s="500" t="n">
        <v>1306.44428571429</v>
      </c>
      <c r="CS27" s="500" t="n">
        <v>1212.74765151515</v>
      </c>
      <c r="CT27" s="500" t="n">
        <v>1228.08748740603</v>
      </c>
      <c r="CU27" s="501" t="n">
        <v>1304.23602453102</v>
      </c>
      <c r="CV27" s="501" t="n">
        <v>1309.81170634921</v>
      </c>
      <c r="CW27" s="501" t="n">
        <v>1474.36338854382</v>
      </c>
      <c r="CX27" s="501" t="n">
        <v>1480.28703703704</v>
      </c>
      <c r="CY27" s="501" t="n">
        <v>1583.23416666667</v>
      </c>
      <c r="CZ27" s="501" t="n">
        <v>1710.50992025518</v>
      </c>
      <c r="DA27" s="501" t="n">
        <v>1911.18587740762</v>
      </c>
      <c r="DB27" s="501" t="n">
        <v>1873.24104010025</v>
      </c>
      <c r="DC27" s="501" t="n">
        <v>1797.79608695652</v>
      </c>
      <c r="DD27" s="501" t="n">
        <v>1817.2678030303</v>
      </c>
      <c r="DE27" s="501" t="n">
        <v>1789.43816738817</v>
      </c>
      <c r="DF27" s="501" t="n">
        <v>1794.5804947976</v>
      </c>
      <c r="DG27" s="501" t="n">
        <v>1873.62942028986</v>
      </c>
      <c r="DH27" s="501" t="n">
        <v>1873.183788</v>
      </c>
      <c r="DI27" s="501" t="n">
        <v>1828.65</v>
      </c>
      <c r="DJ27" s="501" t="n">
        <v>1844.8</v>
      </c>
      <c r="DK27" s="501" t="n">
        <v>1862</v>
      </c>
      <c r="DL27" s="501" t="n">
        <v>1879.45</v>
      </c>
      <c r="DM27" s="501" t="n">
        <v>1896.9</v>
      </c>
      <c r="DN27" s="501" t="n">
        <v>1914.9</v>
      </c>
      <c r="DO27" s="501" t="n">
        <v>0</v>
      </c>
      <c r="DP27" s="501" t="n">
        <v>0</v>
      </c>
      <c r="DQ27" s="501" t="n">
        <v>0</v>
      </c>
      <c r="DR27" s="501" t="n">
        <v>0</v>
      </c>
      <c r="DS27" s="501" t="n">
        <v>0</v>
      </c>
      <c r="DT27" s="501" t="n">
        <v>0</v>
      </c>
      <c r="DU27" s="501" t="n">
        <v>0</v>
      </c>
      <c r="DV27" s="501" t="n">
        <v>0</v>
      </c>
      <c r="DW27" s="501" t="n">
        <v>0</v>
      </c>
      <c r="DX27" s="501" t="n">
        <v>0</v>
      </c>
      <c r="DY27" s="501" t="n">
        <v>0</v>
      </c>
      <c r="DZ27" s="501" t="n">
        <v>0</v>
      </c>
    </row>
    <row r="28" s="493" customFormat="true" ht="12.75" hidden="false" customHeight="false" outlineLevel="0" collapsed="false">
      <c r="B28" s="476" t="s">
        <v>979</v>
      </c>
      <c r="C28" s="489" t="s">
        <v>980</v>
      </c>
      <c r="D28" s="500" t="n">
        <v>6141.92882167358</v>
      </c>
      <c r="E28" s="500" t="n">
        <v>6646.87884025269</v>
      </c>
      <c r="F28" s="500" t="n">
        <v>6289.00059532064</v>
      </c>
      <c r="G28" s="500" t="n">
        <v>6217.22597794393</v>
      </c>
      <c r="H28" s="500" t="n">
        <v>6350.9683047404</v>
      </c>
      <c r="I28" s="500" t="n">
        <v>6149.58659292602</v>
      </c>
      <c r="J28" s="500" t="n">
        <v>5917.72853932699</v>
      </c>
      <c r="K28" s="500" t="n">
        <v>5882.25600976156</v>
      </c>
      <c r="L28" s="500" t="n">
        <v>5657.5754627533</v>
      </c>
      <c r="M28" s="500" t="n">
        <v>5450.85297915039</v>
      </c>
      <c r="N28" s="500" t="n">
        <v>5571.23737737223</v>
      </c>
      <c r="O28" s="500" t="n">
        <v>5301.87876089681</v>
      </c>
      <c r="P28" s="500" t="n">
        <v>5847.67157174886</v>
      </c>
      <c r="Q28" s="500" t="n">
        <v>5607.07534764099</v>
      </c>
      <c r="R28" s="500" t="n">
        <v>5388.28939618123</v>
      </c>
      <c r="S28" s="500" t="n">
        <v>5219.31817004552</v>
      </c>
      <c r="T28" s="500" t="n">
        <v>5429.21172248804</v>
      </c>
      <c r="U28" s="500" t="n">
        <v>5257.18614718615</v>
      </c>
      <c r="V28" s="500" t="n">
        <v>5659.86100500806</v>
      </c>
      <c r="W28" s="500" t="n">
        <v>5686.35</v>
      </c>
      <c r="X28" s="500" t="n">
        <v>5432.39611330698</v>
      </c>
      <c r="Y28" s="500" t="n">
        <v>5371.97308488613</v>
      </c>
      <c r="Z28" s="500" t="n">
        <v>5252.89090909091</v>
      </c>
      <c r="AA28" s="500" t="n">
        <v>5113.12878787879</v>
      </c>
      <c r="AB28" s="500" t="n">
        <v>4910.49067112225</v>
      </c>
      <c r="AC28" s="500" t="n">
        <v>3990.47129186603</v>
      </c>
      <c r="AD28" s="500" t="n">
        <v>3943.65422769898</v>
      </c>
      <c r="AE28" s="500" t="n">
        <v>3814.43855218855</v>
      </c>
      <c r="AF28" s="500" t="n">
        <v>4160.8759018759</v>
      </c>
      <c r="AG28" s="500" t="n">
        <v>4035.92753623188</v>
      </c>
      <c r="AH28" s="500" t="n">
        <v>4232.74327122153</v>
      </c>
      <c r="AI28" s="500" t="n">
        <v>4536.66767676768</v>
      </c>
      <c r="AJ28" s="500" t="n">
        <v>4657.6598015873</v>
      </c>
      <c r="AK28" s="500" t="n">
        <v>4814.29239130435</v>
      </c>
      <c r="AL28" s="500" t="n">
        <v>5549.72230848861</v>
      </c>
      <c r="AM28" s="500" t="n">
        <v>6899.13153899241</v>
      </c>
      <c r="AN28" s="500" t="n">
        <v>9153.08931419458</v>
      </c>
      <c r="AO28" s="500" t="n">
        <v>9019.67316017316</v>
      </c>
      <c r="AP28" s="500" t="n">
        <v>8851.85997835498</v>
      </c>
      <c r="AQ28" s="500" t="n">
        <v>8084.7376984127</v>
      </c>
      <c r="AR28" s="500" t="n">
        <v>7945.80772005772</v>
      </c>
      <c r="AS28" s="500" t="n">
        <v>7059.88149350649</v>
      </c>
      <c r="AT28" s="500" t="n">
        <v>6450.56403318903</v>
      </c>
      <c r="AU28" s="500" t="n">
        <v>7601.74712732919</v>
      </c>
      <c r="AV28" s="500" t="n">
        <v>8503.86405723906</v>
      </c>
      <c r="AW28" s="500" t="n">
        <v>8589.38203463204</v>
      </c>
      <c r="AX28" s="500" t="n">
        <v>10324.6188197767</v>
      </c>
      <c r="AY28" s="500" t="n">
        <v>12669.6348484849</v>
      </c>
      <c r="AZ28" s="500" t="n">
        <v>14064.6060985798</v>
      </c>
      <c r="BA28" s="500" t="n">
        <v>14922.9181818182</v>
      </c>
      <c r="BB28" s="500" t="n">
        <v>16324.6142585273</v>
      </c>
      <c r="BC28" s="500" t="n">
        <v>17793.2734297866</v>
      </c>
      <c r="BD28" s="500" t="n">
        <v>22544.3504329004</v>
      </c>
      <c r="BE28" s="500" t="n">
        <v>20399.0737812912</v>
      </c>
      <c r="BF28" s="500" t="n">
        <v>13129.8802277433</v>
      </c>
      <c r="BG28" s="500" t="n">
        <v>11109.1724747475</v>
      </c>
      <c r="BH28" s="500" t="n">
        <v>13550.1149122807</v>
      </c>
      <c r="BI28" s="500" t="n">
        <v>14540.4373517787</v>
      </c>
      <c r="BJ28" s="500" t="n">
        <v>15197.4141414141</v>
      </c>
      <c r="BK28" s="500" t="n">
        <v>17190.5434782609</v>
      </c>
      <c r="BL28" s="500" t="n">
        <v>17819.1178628389</v>
      </c>
      <c r="BM28" s="500" t="n">
        <v>20544.6525974026</v>
      </c>
      <c r="BN28" s="500" t="n">
        <v>25914.6810966811</v>
      </c>
      <c r="BO28" s="500" t="n">
        <v>29883.3115942029</v>
      </c>
      <c r="BP28" s="500" t="n">
        <v>28812.9254208754</v>
      </c>
      <c r="BQ28" s="500" t="n">
        <v>24660.4749278499</v>
      </c>
      <c r="BR28" s="500" t="n">
        <v>20849.0866341991</v>
      </c>
      <c r="BS28" s="500" t="n">
        <v>22942.1479076479</v>
      </c>
      <c r="BT28" s="500" t="n">
        <v>20555.0873205742</v>
      </c>
      <c r="BU28" s="500" t="n">
        <v>19330.9700757576</v>
      </c>
      <c r="BV28" s="500" t="n">
        <v>21609.2195236114</v>
      </c>
      <c r="BW28" s="500" t="n">
        <v>24037.5450757576</v>
      </c>
      <c r="BX28" s="500" t="n">
        <v>20879.553968254</v>
      </c>
      <c r="BY28" s="500" t="n">
        <v>21312.3706004141</v>
      </c>
      <c r="BZ28" s="500" t="n">
        <v>22896.8643029676</v>
      </c>
      <c r="CA28" s="500" t="n">
        <v>22636.2827200577</v>
      </c>
      <c r="CB28" s="500" t="n">
        <v>23146.15</v>
      </c>
      <c r="CC28" s="500" t="n">
        <v>21915.1945322793</v>
      </c>
      <c r="CD28" s="500" t="n">
        <v>19897.8674430642</v>
      </c>
      <c r="CE28" s="500" t="n">
        <v>18369.9802128427</v>
      </c>
      <c r="CF28" s="500" t="n">
        <v>15589.8034290271</v>
      </c>
      <c r="CG28" s="500" t="n">
        <v>15229.5495059289</v>
      </c>
      <c r="CH28" s="500" t="n">
        <v>15077.1966089466</v>
      </c>
      <c r="CI28" s="500" t="n">
        <v>15438.6043650794</v>
      </c>
      <c r="CJ28" s="500" t="n">
        <v>16902.1191558442</v>
      </c>
      <c r="CK28" s="500" t="n">
        <v>18584.2572150072</v>
      </c>
      <c r="CL28" s="500" t="n">
        <v>20810.0676046176</v>
      </c>
      <c r="CM28" s="500" t="n">
        <v>20004.4854554865</v>
      </c>
      <c r="CN28" s="500" t="n">
        <v>19923.1645622896</v>
      </c>
      <c r="CO28" s="500" t="n">
        <v>20513.6984126984</v>
      </c>
      <c r="CP28" s="500" t="n">
        <v>19803.3273524721</v>
      </c>
      <c r="CQ28" s="500" t="n">
        <v>21186.7998556999</v>
      </c>
      <c r="CR28" s="500" t="n">
        <v>20936.819047619</v>
      </c>
      <c r="CS28" s="500" t="n">
        <v>19308.5643939394</v>
      </c>
      <c r="CT28" s="500" t="n">
        <v>19148.6402815339</v>
      </c>
      <c r="CU28" s="501" t="n">
        <v>21038.3682539683</v>
      </c>
      <c r="CV28" s="501" t="n">
        <v>19773.8015873016</v>
      </c>
      <c r="CW28" s="501" t="n">
        <v>17139.1516563147</v>
      </c>
      <c r="CX28" s="501" t="n">
        <v>16693.305831608</v>
      </c>
      <c r="CY28" s="501" t="n">
        <v>16266.796969697</v>
      </c>
      <c r="CZ28" s="501" t="n">
        <v>15730.8531100478</v>
      </c>
      <c r="DA28" s="501" t="n">
        <v>17693.8466218081</v>
      </c>
      <c r="DB28" s="501" t="n">
        <v>18810.3411471861</v>
      </c>
      <c r="DC28" s="501" t="n">
        <v>25098.9958333333</v>
      </c>
      <c r="DD28" s="501" t="n">
        <v>31038.2901515152</v>
      </c>
      <c r="DE28" s="501" t="n">
        <v>34643.8281818182</v>
      </c>
      <c r="DF28" s="501" t="n">
        <v>38768.0422294372</v>
      </c>
      <c r="DG28" s="501" t="n">
        <v>43241.5740652174</v>
      </c>
      <c r="DH28" s="501" t="n">
        <v>36844.76618</v>
      </c>
      <c r="DI28" s="501" t="n">
        <v>24841.6666666667</v>
      </c>
      <c r="DJ28" s="501" t="n">
        <v>24208.3333333333</v>
      </c>
      <c r="DK28" s="501" t="n">
        <v>23831.6666666667</v>
      </c>
      <c r="DL28" s="501" t="n">
        <v>23535</v>
      </c>
      <c r="DM28" s="501" t="n">
        <v>23335</v>
      </c>
      <c r="DN28" s="501" t="n">
        <v>23335</v>
      </c>
      <c r="DO28" s="501" t="n">
        <v>0</v>
      </c>
      <c r="DP28" s="501" t="n">
        <v>0</v>
      </c>
      <c r="DQ28" s="501" t="n">
        <v>0</v>
      </c>
      <c r="DR28" s="501" t="n">
        <v>0</v>
      </c>
      <c r="DS28" s="501" t="n">
        <v>0</v>
      </c>
      <c r="DT28" s="501" t="n">
        <v>0</v>
      </c>
      <c r="DU28" s="501" t="n">
        <v>0</v>
      </c>
      <c r="DV28" s="501" t="n">
        <v>0</v>
      </c>
      <c r="DW28" s="501" t="n">
        <v>0</v>
      </c>
      <c r="DX28" s="501" t="n">
        <v>0</v>
      </c>
      <c r="DY28" s="501" t="n">
        <v>0</v>
      </c>
      <c r="DZ28" s="501" t="n">
        <v>0</v>
      </c>
    </row>
    <row r="29" customFormat="false" ht="15" hidden="false" customHeight="false" outlineLevel="0" collapsed="false">
      <c r="B29" s="476"/>
      <c r="C29" s="489"/>
      <c r="D29" s="492"/>
      <c r="E29" s="492"/>
      <c r="F29" s="492"/>
      <c r="G29" s="492"/>
      <c r="H29" s="492"/>
      <c r="I29" s="492"/>
      <c r="J29" s="492"/>
      <c r="K29" s="492"/>
      <c r="L29" s="492"/>
      <c r="M29" s="492"/>
      <c r="N29" s="492"/>
      <c r="O29" s="492"/>
      <c r="P29" s="492"/>
      <c r="Q29" s="492"/>
      <c r="R29" s="492"/>
      <c r="S29" s="492"/>
      <c r="T29" s="492"/>
      <c r="U29" s="492"/>
      <c r="V29" s="492"/>
      <c r="W29" s="492"/>
      <c r="X29" s="492"/>
      <c r="Y29" s="492"/>
      <c r="Z29" s="492"/>
      <c r="AA29" s="492"/>
      <c r="AB29" s="492"/>
      <c r="AC29" s="492"/>
      <c r="AD29" s="492"/>
      <c r="AE29" s="492"/>
      <c r="AF29" s="492"/>
      <c r="AG29" s="492"/>
      <c r="AH29" s="492"/>
      <c r="AI29" s="492"/>
      <c r="AJ29" s="492"/>
      <c r="AK29" s="492"/>
      <c r="AL29" s="492"/>
      <c r="AM29" s="492"/>
      <c r="AN29" s="492"/>
      <c r="AO29" s="492"/>
      <c r="AP29" s="492"/>
      <c r="AQ29" s="492"/>
      <c r="AR29" s="492"/>
      <c r="AS29" s="492"/>
      <c r="AT29" s="492"/>
      <c r="AU29" s="492"/>
      <c r="AV29" s="492"/>
      <c r="AW29" s="492"/>
      <c r="AX29" s="492"/>
      <c r="AY29" s="492"/>
      <c r="AZ29" s="492"/>
      <c r="BA29" s="492"/>
      <c r="BB29" s="492"/>
      <c r="BC29" s="492"/>
      <c r="BD29" s="492"/>
      <c r="BE29" s="492"/>
      <c r="BF29" s="492"/>
      <c r="BG29" s="492"/>
      <c r="BH29" s="492"/>
      <c r="BI29" s="492"/>
      <c r="BJ29" s="492"/>
      <c r="BK29" s="492"/>
      <c r="BL29" s="492"/>
      <c r="BM29" s="492"/>
      <c r="BN29" s="492"/>
      <c r="BO29" s="492"/>
      <c r="BP29" s="492"/>
      <c r="BQ29" s="492"/>
      <c r="BR29" s="492"/>
      <c r="BS29" s="492"/>
      <c r="BT29" s="492"/>
      <c r="BU29" s="492"/>
      <c r="BV29" s="492"/>
      <c r="BW29" s="492"/>
      <c r="BX29" s="492"/>
      <c r="BY29" s="492"/>
      <c r="BZ29" s="492"/>
      <c r="CA29" s="492"/>
      <c r="CB29" s="492"/>
      <c r="CC29" s="492"/>
      <c r="CD29" s="492"/>
      <c r="CE29" s="492"/>
      <c r="CF29" s="492"/>
      <c r="CG29" s="492"/>
      <c r="CH29" s="492"/>
      <c r="CI29" s="492"/>
      <c r="CJ29" s="492"/>
      <c r="CK29" s="492"/>
      <c r="CL29" s="492"/>
      <c r="CM29" s="492"/>
      <c r="CN29" s="492"/>
      <c r="CO29" s="492"/>
      <c r="CP29" s="492"/>
      <c r="CQ29" s="492"/>
      <c r="CR29" s="492"/>
      <c r="CS29" s="492"/>
      <c r="CT29" s="492"/>
      <c r="CU29" s="491"/>
      <c r="CV29" s="491"/>
      <c r="CW29" s="491"/>
      <c r="CX29" s="491"/>
      <c r="CY29" s="491"/>
      <c r="CZ29" s="491"/>
      <c r="DA29" s="491"/>
      <c r="DB29" s="491"/>
      <c r="DC29" s="491"/>
      <c r="DD29" s="491"/>
      <c r="DE29" s="491"/>
      <c r="DF29" s="491"/>
      <c r="DG29" s="491"/>
      <c r="DH29" s="491"/>
      <c r="DI29" s="491"/>
      <c r="DJ29" s="491"/>
      <c r="DK29" s="491"/>
      <c r="DL29" s="491"/>
      <c r="DM29" s="491"/>
      <c r="DN29" s="491"/>
      <c r="DO29" s="491"/>
      <c r="DP29" s="491"/>
      <c r="DQ29" s="491"/>
      <c r="DR29" s="491"/>
      <c r="DS29" s="491"/>
      <c r="DT29" s="491"/>
      <c r="DU29" s="491"/>
      <c r="DV29" s="491"/>
      <c r="DW29" s="491"/>
      <c r="DX29" s="491"/>
      <c r="DY29" s="491"/>
      <c r="DZ29" s="491"/>
    </row>
    <row r="30" customFormat="false" ht="15" hidden="false" customHeight="false" outlineLevel="0" collapsed="false">
      <c r="B30" s="480" t="s">
        <v>981</v>
      </c>
      <c r="C30" s="489" t="s">
        <v>982</v>
      </c>
      <c r="D30" s="492"/>
      <c r="E30" s="492"/>
      <c r="F30" s="492"/>
      <c r="G30" s="492"/>
      <c r="H30" s="492"/>
      <c r="I30" s="492"/>
      <c r="J30" s="492"/>
      <c r="K30" s="492"/>
      <c r="L30" s="492"/>
      <c r="M30" s="492"/>
      <c r="N30" s="492"/>
      <c r="O30" s="492"/>
      <c r="P30" s="492"/>
      <c r="Q30" s="492"/>
      <c r="R30" s="492"/>
      <c r="S30" s="492"/>
      <c r="T30" s="492"/>
      <c r="U30" s="492"/>
      <c r="V30" s="492"/>
      <c r="W30" s="492"/>
      <c r="X30" s="492"/>
      <c r="Y30" s="492"/>
      <c r="Z30" s="492"/>
      <c r="AA30" s="492"/>
      <c r="AB30" s="492"/>
      <c r="AC30" s="492"/>
      <c r="AD30" s="492"/>
      <c r="AE30" s="492"/>
      <c r="AF30" s="492"/>
      <c r="AG30" s="492"/>
      <c r="AH30" s="492"/>
      <c r="AI30" s="492"/>
      <c r="AJ30" s="492"/>
      <c r="AK30" s="492"/>
      <c r="AL30" s="492"/>
      <c r="AM30" s="492"/>
      <c r="AN30" s="492"/>
      <c r="AO30" s="492"/>
      <c r="AP30" s="492"/>
      <c r="AQ30" s="492"/>
      <c r="AR30" s="492"/>
      <c r="AS30" s="492"/>
      <c r="AT30" s="492"/>
      <c r="AU30" s="492"/>
      <c r="AV30" s="492"/>
      <c r="AW30" s="492"/>
      <c r="AX30" s="492"/>
      <c r="AY30" s="492"/>
      <c r="AZ30" s="492"/>
      <c r="BA30" s="492"/>
      <c r="BB30" s="492"/>
      <c r="BC30" s="492"/>
      <c r="BD30" s="492"/>
      <c r="BE30" s="492"/>
      <c r="BF30" s="492"/>
      <c r="BG30" s="492"/>
      <c r="BH30" s="492"/>
      <c r="BI30" s="492"/>
      <c r="BJ30" s="492"/>
      <c r="BK30" s="492"/>
      <c r="BL30" s="492"/>
      <c r="BM30" s="492"/>
      <c r="BN30" s="492"/>
      <c r="BO30" s="492"/>
      <c r="BP30" s="492"/>
      <c r="BQ30" s="492"/>
      <c r="BR30" s="492"/>
      <c r="BS30" s="492"/>
      <c r="BT30" s="492"/>
      <c r="BU30" s="492"/>
      <c r="BV30" s="492"/>
      <c r="BW30" s="492"/>
      <c r="BX30" s="492"/>
      <c r="BY30" s="492"/>
      <c r="BZ30" s="492"/>
      <c r="CA30" s="492"/>
      <c r="CB30" s="492"/>
      <c r="CC30" s="492"/>
      <c r="CD30" s="492"/>
      <c r="CE30" s="492"/>
      <c r="CF30" s="492"/>
      <c r="CG30" s="492"/>
      <c r="CH30" s="492"/>
      <c r="CI30" s="492"/>
      <c r="CJ30" s="492"/>
      <c r="CK30" s="492"/>
      <c r="CL30" s="492"/>
      <c r="CM30" s="492"/>
      <c r="CN30" s="492"/>
      <c r="CO30" s="492"/>
      <c r="CP30" s="492"/>
      <c r="CQ30" s="492"/>
      <c r="CR30" s="492"/>
      <c r="CS30" s="492"/>
      <c r="CT30" s="492"/>
      <c r="CU30" s="491"/>
      <c r="CV30" s="491"/>
      <c r="CW30" s="491"/>
      <c r="CX30" s="491"/>
      <c r="CY30" s="491"/>
      <c r="CZ30" s="491"/>
      <c r="DA30" s="491"/>
      <c r="DB30" s="491"/>
      <c r="DC30" s="491"/>
      <c r="DD30" s="491"/>
      <c r="DE30" s="491"/>
      <c r="DF30" s="491"/>
      <c r="DG30" s="491"/>
      <c r="DH30" s="491"/>
      <c r="DI30" s="491"/>
      <c r="DJ30" s="491"/>
      <c r="DK30" s="491"/>
      <c r="DL30" s="491"/>
      <c r="DM30" s="491"/>
      <c r="DN30" s="491"/>
      <c r="DO30" s="491"/>
      <c r="DP30" s="491"/>
      <c r="DQ30" s="491"/>
      <c r="DR30" s="491"/>
      <c r="DS30" s="491"/>
      <c r="DT30" s="491"/>
      <c r="DU30" s="491"/>
      <c r="DV30" s="491"/>
      <c r="DW30" s="491"/>
      <c r="DX30" s="491"/>
      <c r="DY30" s="491"/>
      <c r="DZ30" s="491"/>
    </row>
    <row r="31" customFormat="false" ht="15" hidden="false" customHeight="false" outlineLevel="0" collapsed="false">
      <c r="B31" s="476" t="s">
        <v>983</v>
      </c>
      <c r="C31" s="489" t="s">
        <v>984</v>
      </c>
      <c r="D31" s="492" t="n">
        <v>1.34669333333333</v>
      </c>
      <c r="E31" s="492" t="n">
        <v>1.33298333333333</v>
      </c>
      <c r="F31" s="492" t="n">
        <v>1.33942</v>
      </c>
      <c r="G31" s="492" t="n">
        <v>1.31231333333333</v>
      </c>
      <c r="H31" s="492" t="n">
        <v>1.27886333333333</v>
      </c>
      <c r="I31" s="492" t="n">
        <v>1.29880666666667</v>
      </c>
      <c r="J31" s="492" t="n">
        <v>1.27791</v>
      </c>
      <c r="K31" s="492" t="n">
        <v>1.18335333333333</v>
      </c>
      <c r="L31" s="492" t="n">
        <v>1.14287333333333</v>
      </c>
      <c r="M31" s="492" t="n">
        <v>1.08630333333333</v>
      </c>
      <c r="N31" s="492" t="n">
        <v>1.11783333333333</v>
      </c>
      <c r="O31" s="492" t="n">
        <v>1.07687666666667</v>
      </c>
      <c r="P31" s="492" t="n">
        <v>1.09152666666667</v>
      </c>
      <c r="Q31" s="492" t="n">
        <v>1.11128</v>
      </c>
      <c r="R31" s="492" t="n">
        <v>1.17633</v>
      </c>
      <c r="S31" s="492" t="n">
        <v>1.1232802173913</v>
      </c>
      <c r="T31" s="492" t="n">
        <v>1.05700165945163</v>
      </c>
      <c r="U31" s="492" t="n">
        <v>1.04856666666667</v>
      </c>
      <c r="V31" s="492" t="n">
        <v>1.03848989898987</v>
      </c>
      <c r="W31" s="492" t="n">
        <v>0.9871541752933</v>
      </c>
      <c r="X31" s="492" t="n">
        <v>0.934031818181833</v>
      </c>
      <c r="Y31" s="492" t="n">
        <v>0.905275983436833</v>
      </c>
      <c r="Z31" s="492" t="n">
        <v>0.869620414673067</v>
      </c>
      <c r="AA31" s="492" t="n">
        <v>0.923169848484833</v>
      </c>
      <c r="AB31" s="492" t="n">
        <v>0.8731101010101</v>
      </c>
      <c r="AC31" s="492" t="n">
        <v>0.890747081686433</v>
      </c>
      <c r="AD31" s="492" t="n">
        <v>0.8955155101742</v>
      </c>
      <c r="AE31" s="492" t="n">
        <v>0.8763737878788</v>
      </c>
      <c r="AF31" s="492" t="n">
        <v>0.919427619047633</v>
      </c>
      <c r="AG31" s="492" t="n">
        <v>0.983578979233333</v>
      </c>
      <c r="AH31" s="492" t="n">
        <v>1.0002418668047</v>
      </c>
      <c r="AI31" s="492" t="n">
        <v>1.07337791486293</v>
      </c>
      <c r="AJ31" s="492" t="n">
        <v>1.13640730158733</v>
      </c>
      <c r="AK31" s="492" t="n">
        <v>1.1244073342117</v>
      </c>
      <c r="AL31" s="492" t="n">
        <v>1.18931606970323</v>
      </c>
      <c r="AM31" s="492" t="n">
        <v>1.25070975500343</v>
      </c>
      <c r="AN31" s="492" t="n">
        <v>1.2043652092352</v>
      </c>
      <c r="AO31" s="492" t="n">
        <v>1.2219878787879</v>
      </c>
      <c r="AP31" s="492" t="n">
        <v>1.29628796662277</v>
      </c>
      <c r="AQ31" s="492" t="n">
        <v>1.3111400793651</v>
      </c>
      <c r="AR31" s="492" t="n">
        <v>1.2598922799423</v>
      </c>
      <c r="AS31" s="492" t="n">
        <v>1.2195344783236</v>
      </c>
      <c r="AT31" s="492" t="n">
        <v>1.18854487734487</v>
      </c>
      <c r="AU31" s="492" t="n">
        <v>1.20204954545453</v>
      </c>
      <c r="AV31" s="492" t="n">
        <v>1.2563570707071</v>
      </c>
      <c r="AW31" s="492" t="n">
        <v>1.2740799861974</v>
      </c>
      <c r="AX31" s="492" t="n">
        <v>1.29017480063793</v>
      </c>
      <c r="AY31" s="492" t="n">
        <v>1.31049</v>
      </c>
      <c r="AZ31" s="492" t="n">
        <v>1.3482015835042</v>
      </c>
      <c r="BA31" s="492" t="n">
        <v>1.37448397233203</v>
      </c>
      <c r="BB31" s="492" t="n">
        <v>1.4493827681853</v>
      </c>
      <c r="BC31" s="492" t="n">
        <v>1.49976054530263</v>
      </c>
      <c r="BD31" s="492" t="n">
        <v>1.56200873015873</v>
      </c>
      <c r="BE31" s="492" t="n">
        <v>1.50381922015183</v>
      </c>
      <c r="BF31" s="492" t="n">
        <v>1.3167888509317</v>
      </c>
      <c r="BG31" s="492" t="n">
        <v>1.3024394949495</v>
      </c>
      <c r="BH31" s="492" t="n">
        <v>1.36190681818183</v>
      </c>
      <c r="BI31" s="492" t="n">
        <v>1.43057773386033</v>
      </c>
      <c r="BJ31" s="492" t="n">
        <v>1.4781476911977</v>
      </c>
      <c r="BK31" s="492" t="n">
        <v>1.38421072463767</v>
      </c>
      <c r="BL31" s="492" t="n">
        <v>1.2726511111111</v>
      </c>
      <c r="BM31" s="492" t="n">
        <v>1.2910393939394</v>
      </c>
      <c r="BN31" s="492" t="n">
        <v>1.35929648346827</v>
      </c>
      <c r="BO31" s="492" t="n">
        <v>1.366926352657</v>
      </c>
      <c r="BP31" s="492" t="n">
        <v>1.43929449760763</v>
      </c>
      <c r="BQ31" s="492" t="n">
        <v>1.412583436853</v>
      </c>
      <c r="BR31" s="492" t="n">
        <v>1.34803694083693</v>
      </c>
      <c r="BS31" s="492" t="n">
        <v>1.31099862914863</v>
      </c>
      <c r="BT31" s="492" t="n">
        <v>1.28256438824333</v>
      </c>
      <c r="BU31" s="492" t="n">
        <v>1.25147036890647</v>
      </c>
      <c r="BV31" s="492" t="n">
        <v>1.29737565356077</v>
      </c>
      <c r="BW31" s="492" t="n">
        <v>1.3203565151515</v>
      </c>
      <c r="BX31" s="492" t="n">
        <v>1.30655984848483</v>
      </c>
      <c r="BY31" s="492" t="n">
        <v>1.32458450655627</v>
      </c>
      <c r="BZ31" s="492" t="n">
        <v>1.3610487094548</v>
      </c>
      <c r="CA31" s="492" t="n">
        <v>1.36970836940837</v>
      </c>
      <c r="CB31" s="492" t="n">
        <v>1.37123412698413</v>
      </c>
      <c r="CC31" s="492" t="n">
        <v>1.32522109291673</v>
      </c>
      <c r="CD31" s="492" t="n">
        <v>1.2492090821256</v>
      </c>
      <c r="CE31" s="492" t="n">
        <v>1.1269555050505</v>
      </c>
      <c r="CF31" s="492" t="n">
        <v>1.1047359090909</v>
      </c>
      <c r="CG31" s="492" t="n">
        <v>1.11186706819753</v>
      </c>
      <c r="CH31" s="492" t="n">
        <v>1.09494242424243</v>
      </c>
      <c r="CI31" s="492" t="n">
        <v>1.1017423015873</v>
      </c>
      <c r="CJ31" s="492" t="n">
        <v>1.12930634920633</v>
      </c>
      <c r="CK31" s="492" t="n">
        <v>1.11641179496833</v>
      </c>
      <c r="CL31" s="492" t="n">
        <v>1.07893023088027</v>
      </c>
      <c r="CM31" s="492" t="n">
        <v>1.06472515810277</v>
      </c>
      <c r="CN31" s="492" t="n">
        <v>1.10032070707073</v>
      </c>
      <c r="CO31" s="492" t="n">
        <v>1.17441511387163</v>
      </c>
      <c r="CP31" s="492" t="n">
        <v>1.177669138756</v>
      </c>
      <c r="CQ31" s="492" t="n">
        <v>1.22944968253967</v>
      </c>
      <c r="CR31" s="492" t="n">
        <v>1.1922270995671</v>
      </c>
      <c r="CS31" s="492" t="n">
        <v>1.16311279314887</v>
      </c>
      <c r="CT31" s="492" t="n">
        <v>1.14117058803137</v>
      </c>
      <c r="CU31" s="491" t="n">
        <v>1.13566784271283</v>
      </c>
      <c r="CV31" s="491" t="n">
        <v>1.1238746969697</v>
      </c>
      <c r="CW31" s="491" t="n">
        <v>1.11161744463267</v>
      </c>
      <c r="CX31" s="491" t="n">
        <v>1.1072322532781</v>
      </c>
      <c r="CY31" s="491" t="n">
        <v>1.10229242424243</v>
      </c>
      <c r="CZ31" s="491" t="n">
        <v>1.10061136363637</v>
      </c>
      <c r="DA31" s="491" t="n">
        <v>1.1694631877784</v>
      </c>
      <c r="DB31" s="491" t="n">
        <v>1.19276046176047</v>
      </c>
      <c r="DC31" s="491" t="n">
        <v>1.2055945652174</v>
      </c>
      <c r="DD31" s="491" t="n">
        <v>1.20573652236653</v>
      </c>
      <c r="DE31" s="491" t="n">
        <v>1.17879848484847</v>
      </c>
      <c r="DF31" s="491" t="n">
        <v>1.14397680845723</v>
      </c>
      <c r="DG31" s="491" t="n">
        <v>1.12251109040717</v>
      </c>
      <c r="DH31" s="491" t="n">
        <v>1.06586308954203</v>
      </c>
      <c r="DI31" s="491" t="n">
        <v>1.06016343014096</v>
      </c>
      <c r="DJ31" s="491" t="n">
        <v>1.06284937645016</v>
      </c>
      <c r="DK31" s="491" t="n">
        <v>1.06869204459866</v>
      </c>
      <c r="DL31" s="491" t="n">
        <v>1.07009788154787</v>
      </c>
      <c r="DM31" s="491" t="n">
        <v>1.0711639389933</v>
      </c>
      <c r="DN31" s="491" t="n">
        <v>1.07211953518945</v>
      </c>
      <c r="DO31" s="491" t="n">
        <v>1.07269427234354</v>
      </c>
      <c r="DP31" s="491" t="n">
        <v>1.07405344791207</v>
      </c>
      <c r="DQ31" s="491" t="n">
        <v>1.07566318932796</v>
      </c>
      <c r="DR31" s="491" t="n">
        <v>1.07743636307094</v>
      </c>
      <c r="DS31" s="491" t="n">
        <v>1.07869578356892</v>
      </c>
      <c r="DT31" s="491" t="n">
        <v>1.08055387764704</v>
      </c>
      <c r="DU31" s="491" t="n">
        <v>1.08241527920648</v>
      </c>
      <c r="DV31" s="491" t="n">
        <v>1.08429258940695</v>
      </c>
      <c r="DW31" s="491" t="n">
        <v>1.08598120058215</v>
      </c>
      <c r="DX31" s="491" t="n">
        <v>1.08792402175108</v>
      </c>
      <c r="DY31" s="491" t="n">
        <v>1.08989534387028</v>
      </c>
      <c r="DZ31" s="491" t="n">
        <v>1.09188309560939</v>
      </c>
    </row>
    <row r="32" customFormat="false" ht="15" hidden="false" customHeight="false" outlineLevel="0" collapsed="false">
      <c r="B32" s="476" t="s">
        <v>141</v>
      </c>
      <c r="C32" s="489" t="s">
        <v>985</v>
      </c>
      <c r="D32" s="492" t="n">
        <v>0.638573486725943</v>
      </c>
      <c r="E32" s="492" t="n">
        <v>0.659274258448473</v>
      </c>
      <c r="F32" s="492" t="n">
        <v>0.669900084844779</v>
      </c>
      <c r="G32" s="492" t="n">
        <v>0.682463912252774</v>
      </c>
      <c r="H32" s="492" t="n">
        <v>0.691503025506673</v>
      </c>
      <c r="I32" s="492" t="n">
        <v>0.688642046340085</v>
      </c>
      <c r="J32" s="492" t="n">
        <v>0.692727273306246</v>
      </c>
      <c r="K32" s="492" t="n">
        <v>0.718198083457509</v>
      </c>
      <c r="L32" s="492" t="n">
        <v>0.72343846765401</v>
      </c>
      <c r="M32" s="492" t="n">
        <v>0.733425879945756</v>
      </c>
      <c r="N32" s="492" t="n">
        <v>0.732082407217611</v>
      </c>
      <c r="O32" s="492" t="n">
        <v>0.743069115275866</v>
      </c>
      <c r="P32" s="492" t="n">
        <v>0.746205334408592</v>
      </c>
      <c r="Q32" s="492" t="n">
        <v>0.745939527431036</v>
      </c>
      <c r="R32" s="492" t="n">
        <v>0.714033828892429</v>
      </c>
      <c r="S32" s="492" t="n">
        <v>0.723387167422318</v>
      </c>
      <c r="T32" s="492" t="n">
        <v>0.741931899946122</v>
      </c>
      <c r="U32" s="492" t="n">
        <v>0.735474966994216</v>
      </c>
      <c r="V32" s="492" t="n">
        <v>0.724921572274299</v>
      </c>
      <c r="W32" s="492" t="n">
        <v>0.739273834924951</v>
      </c>
      <c r="X32" s="492" t="n">
        <v>0.753717649571198</v>
      </c>
      <c r="Y32" s="492" t="n">
        <v>0.764214392381267</v>
      </c>
      <c r="Z32" s="492" t="n">
        <v>0.77647684270464</v>
      </c>
      <c r="AA32" s="492" t="n">
        <v>0.774142307858433</v>
      </c>
      <c r="AB32" s="492" t="n">
        <v>0.793658214174594</v>
      </c>
      <c r="AC32" s="492" t="n">
        <v>0.787064196379708</v>
      </c>
      <c r="AD32" s="492" t="n">
        <v>0.787447942068937</v>
      </c>
      <c r="AE32" s="492" t="n">
        <v>0.800543841320044</v>
      </c>
      <c r="AF32" s="492" t="n">
        <v>0.782531061554263</v>
      </c>
      <c r="AG32" s="492" t="n">
        <v>0.755070309415668</v>
      </c>
      <c r="AH32" s="492" t="n">
        <v>0.752147609553804</v>
      </c>
      <c r="AI32" s="492" t="n">
        <v>0.730663289022801</v>
      </c>
      <c r="AJ32" s="492" t="n">
        <v>0.715775794719562</v>
      </c>
      <c r="AK32" s="492" t="n">
        <v>0.717795185975276</v>
      </c>
      <c r="AL32" s="492" t="n">
        <v>0.692397041956839</v>
      </c>
      <c r="AM32" s="492" t="n">
        <v>0.672595010614829</v>
      </c>
      <c r="AN32" s="492" t="n">
        <v>0.685301481959836</v>
      </c>
      <c r="AO32" s="492" t="n">
        <v>0.68148504860005</v>
      </c>
      <c r="AP32" s="492" t="n">
        <v>0.661898703536694</v>
      </c>
      <c r="AQ32" s="492" t="n">
        <v>0.656250223245938</v>
      </c>
      <c r="AR32" s="492" t="n">
        <v>0.670477416160314</v>
      </c>
      <c r="AS32" s="492" t="n">
        <v>0.684542185705982</v>
      </c>
      <c r="AT32" s="492" t="n">
        <v>0.697087198003345</v>
      </c>
      <c r="AU32" s="492" t="n">
        <v>0.694196462075165</v>
      </c>
      <c r="AV32" s="492" t="n">
        <v>0.679121853268643</v>
      </c>
      <c r="AW32" s="492" t="n">
        <v>0.674724314672435</v>
      </c>
      <c r="AX32" s="492" t="n">
        <v>0.671048945791229</v>
      </c>
      <c r="AY32" s="492" t="n">
        <v>0.666767719438787</v>
      </c>
      <c r="AZ32" s="492" t="n">
        <v>0.659538593041002</v>
      </c>
      <c r="BA32" s="492" t="n">
        <v>0.651870693959755</v>
      </c>
      <c r="BB32" s="492" t="n">
        <v>0.635538736660927</v>
      </c>
      <c r="BC32" s="492" t="n">
        <v>0.624899682897102</v>
      </c>
      <c r="BD32" s="492" t="n">
        <v>0.614882172605903</v>
      </c>
      <c r="BE32" s="492" t="n">
        <v>0.628995676164972</v>
      </c>
      <c r="BF32" s="492" t="n">
        <v>0.663993605812925</v>
      </c>
      <c r="BG32" s="492" t="n">
        <v>0.668350651719873</v>
      </c>
      <c r="BH32" s="492" t="n">
        <v>0.658041011239607</v>
      </c>
      <c r="BI32" s="492" t="n">
        <v>0.63969492002011</v>
      </c>
      <c r="BJ32" s="492" t="n">
        <v>0.628728737891719</v>
      </c>
      <c r="BK32" s="492" t="n">
        <v>0.64794535186239</v>
      </c>
      <c r="BL32" s="492" t="n">
        <v>0.671980909641206</v>
      </c>
      <c r="BM32" s="492" t="n">
        <v>0.659523857277133</v>
      </c>
      <c r="BN32" s="492" t="n">
        <v>0.642804163171225</v>
      </c>
      <c r="BO32" s="492" t="n">
        <v>0.639760950641825</v>
      </c>
      <c r="BP32" s="492" t="n">
        <v>0.625626380065303</v>
      </c>
      <c r="BQ32" s="492" t="n">
        <v>0.628274385456651</v>
      </c>
      <c r="BR32" s="492" t="n">
        <v>0.640294551026939</v>
      </c>
      <c r="BS32" s="492" t="n">
        <v>0.648531638404741</v>
      </c>
      <c r="BT32" s="492" t="n">
        <v>0.653720421461409</v>
      </c>
      <c r="BU32" s="492" t="n">
        <v>0.658374079100532</v>
      </c>
      <c r="BV32" s="492" t="n">
        <v>0.650964915090122</v>
      </c>
      <c r="BW32" s="492" t="n">
        <v>0.657140289083757</v>
      </c>
      <c r="BX32" s="492" t="n">
        <v>0.664096128466706</v>
      </c>
      <c r="BY32" s="492" t="n">
        <v>0.66005364900385</v>
      </c>
      <c r="BZ32" s="492" t="n">
        <v>0.651067171950999</v>
      </c>
      <c r="CA32" s="492" t="n">
        <v>0.648971139123196</v>
      </c>
      <c r="CB32" s="492" t="n">
        <v>0.647530095997009</v>
      </c>
      <c r="CC32" s="492" t="n">
        <v>0.657023369783622</v>
      </c>
      <c r="CD32" s="492" t="n">
        <v>0.680303143780085</v>
      </c>
      <c r="CE32" s="492" t="n">
        <v>0.711301439252907</v>
      </c>
      <c r="CF32" s="492" t="n">
        <v>0.715490298290555</v>
      </c>
      <c r="CG32" s="492" t="n">
        <v>0.713502347050739</v>
      </c>
      <c r="CH32" s="492" t="n">
        <v>0.718761720872639</v>
      </c>
      <c r="CI32" s="492" t="n">
        <v>0.71943221969862</v>
      </c>
      <c r="CJ32" s="492" t="n">
        <v>0.709598744651506</v>
      </c>
      <c r="CK32" s="492" t="n">
        <v>0.716254035203394</v>
      </c>
      <c r="CL32" s="492" t="n">
        <v>0.732729239523961</v>
      </c>
      <c r="CM32" s="492" t="n">
        <v>0.738625166611804</v>
      </c>
      <c r="CN32" s="492" t="n">
        <v>0.728303874189538</v>
      </c>
      <c r="CO32" s="492" t="n">
        <v>0.70976532649185</v>
      </c>
      <c r="CP32" s="492" t="n">
        <v>0.708612285057637</v>
      </c>
      <c r="CQ32" s="492" t="n">
        <v>0.690774579129031</v>
      </c>
      <c r="CR32" s="492" t="n">
        <v>0.699780262578324</v>
      </c>
      <c r="CS32" s="492" t="n">
        <v>0.714021304708236</v>
      </c>
      <c r="CT32" s="492" t="n">
        <v>0.721097210057975</v>
      </c>
      <c r="CU32" s="491" t="n">
        <v>0.718132164570612</v>
      </c>
      <c r="CV32" s="491" t="n">
        <v>0.722053907860368</v>
      </c>
      <c r="CW32" s="491" t="n">
        <v>0.72770931107736</v>
      </c>
      <c r="CX32" s="491" t="n">
        <v>0.727055068678758</v>
      </c>
      <c r="CY32" s="491" t="n">
        <v>0.727836538752508</v>
      </c>
      <c r="CZ32" s="491" t="n">
        <v>0.730527226738162</v>
      </c>
      <c r="DA32" s="491" t="n">
        <v>0.711745961129498</v>
      </c>
      <c r="DB32" s="491" t="n">
        <v>0.701948691776753</v>
      </c>
      <c r="DC32" s="491" t="n">
        <v>0.696080304007746</v>
      </c>
      <c r="DD32" s="491" t="n">
        <v>0.696752457063453</v>
      </c>
      <c r="DE32" s="491" t="n">
        <v>0.703151283394551</v>
      </c>
      <c r="DF32" s="491" t="n">
        <v>0.711866279512979</v>
      </c>
      <c r="DG32" s="491" t="n">
        <v>0.717046205026752</v>
      </c>
      <c r="DH32" s="491" t="n">
        <v>0.741635591051932</v>
      </c>
      <c r="DI32" s="491" t="n">
        <v>0.74543649290986</v>
      </c>
      <c r="DJ32" s="491" t="n">
        <v>0.743556898711688</v>
      </c>
      <c r="DK32" s="491" t="n">
        <v>0.741009464761745</v>
      </c>
      <c r="DL32" s="491" t="n">
        <v>0.739738349882785</v>
      </c>
      <c r="DM32" s="491" t="n">
        <v>0.738525980974318</v>
      </c>
      <c r="DN32" s="491" t="n">
        <v>0.737300504187857</v>
      </c>
      <c r="DO32" s="491" t="n">
        <v>0.735775754351154</v>
      </c>
      <c r="DP32" s="491" t="n">
        <v>0.734515202727064</v>
      </c>
      <c r="DQ32" s="491" t="n">
        <v>0.733292484401119</v>
      </c>
      <c r="DR32" s="491" t="n">
        <v>0.732136974625448</v>
      </c>
      <c r="DS32" s="491" t="n">
        <v>0.731148128736248</v>
      </c>
      <c r="DT32" s="491" t="n">
        <v>0.730092861073388</v>
      </c>
      <c r="DU32" s="491" t="n">
        <v>0.729036509028718</v>
      </c>
      <c r="DV32" s="491" t="n">
        <v>0.727946150123686</v>
      </c>
      <c r="DW32" s="491" t="n">
        <v>0.726764673278817</v>
      </c>
      <c r="DX32" s="491" t="n">
        <v>0.725600314288635</v>
      </c>
      <c r="DY32" s="491" t="n">
        <v>0.724447413142719</v>
      </c>
      <c r="DZ32" s="491" t="n">
        <v>0.723350585078969</v>
      </c>
    </row>
    <row r="33" customFormat="false" ht="15" hidden="false" customHeight="false" outlineLevel="0" collapsed="false">
      <c r="B33" s="480" t="s">
        <v>142</v>
      </c>
      <c r="C33" s="489"/>
      <c r="D33" s="492"/>
      <c r="E33" s="492"/>
      <c r="F33" s="492"/>
      <c r="G33" s="492"/>
      <c r="H33" s="492"/>
      <c r="I33" s="492"/>
      <c r="J33" s="492"/>
      <c r="K33" s="492"/>
      <c r="L33" s="492"/>
      <c r="M33" s="492"/>
      <c r="N33" s="492"/>
      <c r="O33" s="492"/>
      <c r="P33" s="492"/>
      <c r="Q33" s="492"/>
      <c r="R33" s="492"/>
      <c r="S33" s="492"/>
      <c r="T33" s="492"/>
      <c r="U33" s="492"/>
      <c r="V33" s="492"/>
      <c r="W33" s="492"/>
      <c r="X33" s="492"/>
      <c r="Y33" s="492"/>
      <c r="Z33" s="492"/>
      <c r="AA33" s="492"/>
      <c r="AB33" s="492"/>
      <c r="AC33" s="492"/>
      <c r="AD33" s="492"/>
      <c r="AE33" s="492"/>
      <c r="AF33" s="492"/>
      <c r="AG33" s="492"/>
      <c r="AH33" s="492"/>
      <c r="AI33" s="492"/>
      <c r="AJ33" s="492"/>
      <c r="AK33" s="492"/>
      <c r="AL33" s="492"/>
      <c r="AM33" s="492"/>
      <c r="AN33" s="492"/>
      <c r="AO33" s="492"/>
      <c r="AP33" s="492"/>
      <c r="AQ33" s="492"/>
      <c r="AR33" s="492"/>
      <c r="AS33" s="492"/>
      <c r="AT33" s="492"/>
      <c r="AU33" s="492"/>
      <c r="AV33" s="492"/>
      <c r="AW33" s="492"/>
      <c r="AX33" s="492"/>
      <c r="AY33" s="492"/>
      <c r="AZ33" s="492"/>
      <c r="BA33" s="492"/>
      <c r="BB33" s="492"/>
      <c r="BC33" s="492"/>
      <c r="BD33" s="492"/>
      <c r="BE33" s="492"/>
      <c r="BF33" s="492"/>
      <c r="BG33" s="492"/>
      <c r="BH33" s="492"/>
      <c r="BI33" s="492"/>
      <c r="BJ33" s="492"/>
      <c r="BK33" s="492"/>
      <c r="BL33" s="492"/>
      <c r="BM33" s="492"/>
      <c r="BN33" s="492"/>
      <c r="BO33" s="492"/>
      <c r="BP33" s="492"/>
      <c r="BQ33" s="492"/>
      <c r="BR33" s="492"/>
      <c r="BS33" s="492"/>
      <c r="BT33" s="492"/>
      <c r="BU33" s="492"/>
      <c r="BV33" s="492"/>
      <c r="BW33" s="492"/>
      <c r="BX33" s="492"/>
      <c r="BY33" s="492"/>
      <c r="BZ33" s="492"/>
      <c r="CA33" s="492"/>
      <c r="CB33" s="492"/>
      <c r="CC33" s="492"/>
      <c r="CD33" s="492"/>
      <c r="CE33" s="492"/>
      <c r="CF33" s="492"/>
      <c r="CG33" s="492"/>
      <c r="CH33" s="492"/>
      <c r="CI33" s="492"/>
      <c r="CJ33" s="492"/>
      <c r="CK33" s="492"/>
      <c r="CL33" s="492"/>
      <c r="CM33" s="492"/>
      <c r="CN33" s="492"/>
      <c r="CO33" s="492"/>
      <c r="CP33" s="492"/>
      <c r="CQ33" s="492"/>
      <c r="CR33" s="492"/>
      <c r="CS33" s="492"/>
      <c r="CT33" s="492"/>
      <c r="CU33" s="491"/>
      <c r="CV33" s="491"/>
      <c r="CW33" s="491"/>
      <c r="CX33" s="491"/>
      <c r="CY33" s="491"/>
      <c r="CZ33" s="491"/>
      <c r="DA33" s="491"/>
      <c r="DB33" s="491"/>
      <c r="DC33" s="491"/>
      <c r="DD33" s="491"/>
      <c r="DE33" s="491"/>
      <c r="DF33" s="491"/>
      <c r="DG33" s="491"/>
      <c r="DH33" s="491"/>
      <c r="DI33" s="491"/>
      <c r="DJ33" s="491"/>
      <c r="DK33" s="491"/>
      <c r="DL33" s="491"/>
      <c r="DM33" s="491"/>
      <c r="DN33" s="491"/>
      <c r="DO33" s="491"/>
      <c r="DP33" s="491"/>
      <c r="DQ33" s="491"/>
      <c r="DR33" s="491"/>
      <c r="DS33" s="491"/>
      <c r="DT33" s="491"/>
      <c r="DU33" s="491"/>
      <c r="DV33" s="491"/>
      <c r="DW33" s="491"/>
      <c r="DX33" s="491"/>
      <c r="DY33" s="491"/>
      <c r="DZ33" s="491"/>
    </row>
    <row r="34" customFormat="false" ht="15" hidden="false" customHeight="false" outlineLevel="0" collapsed="false">
      <c r="A34" s="0" t="s">
        <v>986</v>
      </c>
      <c r="B34" s="476" t="s">
        <v>987</v>
      </c>
      <c r="C34" s="489" t="s">
        <v>988</v>
      </c>
      <c r="D34" s="492" t="n">
        <v>6.15783333333333</v>
      </c>
      <c r="E34" s="492" t="n">
        <v>5.8858</v>
      </c>
      <c r="F34" s="492" t="n">
        <v>5.7482</v>
      </c>
      <c r="G34" s="492" t="n">
        <v>5.33786666666667</v>
      </c>
      <c r="H34" s="492" t="n">
        <v>5.63873333333333</v>
      </c>
      <c r="I34" s="492" t="n">
        <v>5.79533333333333</v>
      </c>
      <c r="J34" s="492" t="n">
        <v>5.59376666666667</v>
      </c>
      <c r="K34" s="492" t="n">
        <v>5.68896666666667</v>
      </c>
      <c r="L34" s="492" t="n">
        <v>5.9713</v>
      </c>
      <c r="M34" s="492" t="n">
        <v>5.83856666666667</v>
      </c>
      <c r="N34" s="492" t="n">
        <v>5.87896666666667</v>
      </c>
      <c r="O34" s="492" t="n">
        <v>5.67166666666667</v>
      </c>
      <c r="P34" s="492" t="n">
        <v>5.75076666666667</v>
      </c>
      <c r="Q34" s="492" t="n">
        <v>5.6299</v>
      </c>
      <c r="R34" s="492" t="n">
        <v>5.10076666666667</v>
      </c>
      <c r="S34" s="492" t="n">
        <v>5.04623333333333</v>
      </c>
      <c r="T34" s="492" t="n">
        <v>5.18473333333333</v>
      </c>
      <c r="U34" s="492" t="n">
        <v>5.80263333333333</v>
      </c>
      <c r="V34" s="492" t="n">
        <v>6.0828</v>
      </c>
      <c r="W34" s="492" t="n">
        <v>6.31866666666667</v>
      </c>
      <c r="X34" s="492" t="n">
        <v>6.8272</v>
      </c>
      <c r="Y34" s="492" t="n">
        <v>6.84163333333333</v>
      </c>
      <c r="Z34" s="492" t="n">
        <v>6.61006666666667</v>
      </c>
      <c r="AA34" s="492" t="n">
        <v>5.18066666666667</v>
      </c>
      <c r="AB34" s="492" t="n">
        <v>4.13003333333333</v>
      </c>
      <c r="AC34" s="492" t="n">
        <v>3.45443333333333</v>
      </c>
      <c r="AD34" s="492" t="n">
        <v>2.1458</v>
      </c>
      <c r="AE34" s="492" t="n">
        <v>2.06836666666667</v>
      </c>
      <c r="AF34" s="492" t="n">
        <v>2.1031</v>
      </c>
      <c r="AG34" s="492" t="n">
        <v>1.81633333333333</v>
      </c>
      <c r="AH34" s="492" t="n">
        <v>1.5402</v>
      </c>
      <c r="AI34" s="492" t="n">
        <v>1.32686666666667</v>
      </c>
      <c r="AJ34" s="492" t="n">
        <v>1.19803333333333</v>
      </c>
      <c r="AK34" s="492" t="n">
        <v>1.16806666666667</v>
      </c>
      <c r="AL34" s="492" t="n">
        <v>1.2273</v>
      </c>
      <c r="AM34" s="492" t="n">
        <v>1.17793333333333</v>
      </c>
      <c r="AN34" s="492" t="n">
        <v>1.536</v>
      </c>
      <c r="AO34" s="492" t="n">
        <v>1.9739</v>
      </c>
      <c r="AP34" s="492" t="n">
        <v>2.47913333333333</v>
      </c>
      <c r="AQ34" s="492" t="n">
        <v>3.07453333333333</v>
      </c>
      <c r="AR34" s="492" t="n">
        <v>3.49423333333333</v>
      </c>
      <c r="AS34" s="492" t="n">
        <v>3.9671</v>
      </c>
      <c r="AT34" s="492" t="n">
        <v>4.5247</v>
      </c>
      <c r="AU34" s="492" t="n">
        <v>4.90273333333333</v>
      </c>
      <c r="AV34" s="492" t="n">
        <v>5.32856666666667</v>
      </c>
      <c r="AW34" s="492" t="n">
        <v>5.49026666666667</v>
      </c>
      <c r="AX34" s="492" t="n">
        <v>5.37223333333333</v>
      </c>
      <c r="AY34" s="492" t="n">
        <v>5.36303333333333</v>
      </c>
      <c r="AZ34" s="492" t="n">
        <v>5.37223333333333</v>
      </c>
      <c r="BA34" s="492" t="n">
        <v>5.36796666666667</v>
      </c>
      <c r="BB34" s="492" t="n">
        <v>4.9029</v>
      </c>
      <c r="BC34" s="492" t="n">
        <v>3.1544</v>
      </c>
      <c r="BD34" s="492" t="n">
        <v>2.93256666666667</v>
      </c>
      <c r="BE34" s="492" t="n">
        <v>3.18746666666667</v>
      </c>
      <c r="BF34" s="492" t="n">
        <v>2.90466666666667</v>
      </c>
      <c r="BG34" s="492" t="n">
        <v>1.73543333333333</v>
      </c>
      <c r="BH34" s="492" t="n">
        <v>1.39576666666667</v>
      </c>
      <c r="BI34" s="492" t="n">
        <v>0.833866666666667</v>
      </c>
      <c r="BJ34" s="492" t="n">
        <v>0.5198</v>
      </c>
      <c r="BK34" s="492" t="n">
        <v>0.399266666666667</v>
      </c>
      <c r="BL34" s="492" t="n">
        <v>0.629</v>
      </c>
      <c r="BM34" s="492" t="n">
        <v>0.5918</v>
      </c>
      <c r="BN34" s="492" t="n">
        <v>0.453133333333333</v>
      </c>
      <c r="BO34" s="492" t="n">
        <v>0.4601</v>
      </c>
      <c r="BP34" s="492" t="n">
        <v>0.418</v>
      </c>
      <c r="BQ34" s="492" t="n">
        <v>0.4651</v>
      </c>
      <c r="BR34" s="492" t="n">
        <v>0.6852</v>
      </c>
      <c r="BS34" s="492" t="n">
        <v>0.7652</v>
      </c>
      <c r="BT34" s="492" t="n">
        <v>0.7336</v>
      </c>
      <c r="BU34" s="492" t="n">
        <v>0.706566666666667</v>
      </c>
      <c r="BV34" s="492" t="n">
        <v>0.541766666666667</v>
      </c>
      <c r="BW34" s="492" t="n">
        <v>0.466433333333333</v>
      </c>
      <c r="BX34" s="492" t="n">
        <v>0.4238</v>
      </c>
      <c r="BY34" s="492" t="n">
        <v>0.392766666666667</v>
      </c>
      <c r="BZ34" s="492" t="n">
        <v>0.352733333333333</v>
      </c>
      <c r="CA34" s="492" t="n">
        <v>0.3333</v>
      </c>
      <c r="CB34" s="492" t="n">
        <v>0.323733333333333</v>
      </c>
      <c r="CC34" s="492" t="n">
        <v>0.329333333333333</v>
      </c>
      <c r="CD34" s="492" t="n">
        <v>0.331133333333333</v>
      </c>
      <c r="CE34" s="492" t="n">
        <v>0.377933333333333</v>
      </c>
      <c r="CF34" s="492" t="n">
        <v>0.4203</v>
      </c>
      <c r="CG34" s="492" t="n">
        <v>0.506166666666667</v>
      </c>
      <c r="CH34" s="492" t="n">
        <v>0.632866666666667</v>
      </c>
      <c r="CI34" s="492" t="n">
        <v>0.8756</v>
      </c>
      <c r="CJ34" s="492" t="n">
        <v>0.924</v>
      </c>
      <c r="CK34" s="492" t="n">
        <v>1.148</v>
      </c>
      <c r="CL34" s="492" t="n">
        <v>1.27816666666667</v>
      </c>
      <c r="CM34" s="492" t="n">
        <v>1.3725</v>
      </c>
      <c r="CN34" s="492" t="n">
        <v>1.4245</v>
      </c>
      <c r="CO34" s="492" t="n">
        <v>1.46133333333333</v>
      </c>
      <c r="CP34" s="492" t="n">
        <v>1.6455</v>
      </c>
      <c r="CQ34" s="492" t="n">
        <v>2.11376666666667</v>
      </c>
      <c r="CR34" s="492" t="n">
        <v>2.49643333333333</v>
      </c>
      <c r="CS34" s="492" t="n">
        <v>2.5361</v>
      </c>
      <c r="CT34" s="492" t="n">
        <v>2.81346666666667</v>
      </c>
      <c r="CU34" s="491" t="n">
        <v>2.75276666666667</v>
      </c>
      <c r="CV34" s="491" t="n">
        <v>2.50083333333333</v>
      </c>
      <c r="CW34" s="491" t="n">
        <v>2.10416666666667</v>
      </c>
      <c r="CX34" s="491" t="n">
        <v>1.9239</v>
      </c>
      <c r="CY34" s="491" t="n">
        <v>1.49406666666667</v>
      </c>
      <c r="CZ34" s="491" t="n">
        <v>0.707166666666667</v>
      </c>
      <c r="DA34" s="491" t="n">
        <v>0.310633333333333</v>
      </c>
      <c r="DB34" s="491" t="n">
        <v>0.2513</v>
      </c>
      <c r="DC34" s="491" t="n">
        <v>0.216266666666667</v>
      </c>
      <c r="DD34" s="491" t="n">
        <v>0.185966666666667</v>
      </c>
      <c r="DE34" s="491" t="n">
        <v>0.154233333333333</v>
      </c>
      <c r="DF34" s="491" t="n">
        <v>0.234433333333333</v>
      </c>
      <c r="DG34" s="491" t="n">
        <v>0.783033333333333</v>
      </c>
      <c r="DH34" s="491" t="n">
        <v>2.08424078812919</v>
      </c>
      <c r="DI34" s="491" t="n">
        <v>3.15031490959172</v>
      </c>
      <c r="DJ34" s="491" t="n">
        <v>3.43305569772091</v>
      </c>
      <c r="DK34" s="491" t="n">
        <v>4.24138903105425</v>
      </c>
      <c r="DL34" s="491" t="n">
        <v>4.59138903105424</v>
      </c>
      <c r="DM34" s="491" t="n">
        <v>4.69138903105424</v>
      </c>
      <c r="DN34" s="491" t="n">
        <v>4.79138903105425</v>
      </c>
      <c r="DO34" s="491" t="n">
        <v>4.74972236438758</v>
      </c>
      <c r="DP34" s="491" t="n">
        <v>4.41638903105425</v>
      </c>
      <c r="DQ34" s="491" t="n">
        <v>4.29138903105425</v>
      </c>
      <c r="DR34" s="491" t="n">
        <v>4.29138903105425</v>
      </c>
      <c r="DS34" s="491" t="n">
        <v>4.04138903105425</v>
      </c>
      <c r="DT34" s="491" t="n">
        <v>3.54972236438758</v>
      </c>
      <c r="DU34" s="491" t="n">
        <v>3.09972236438758</v>
      </c>
      <c r="DV34" s="491" t="n">
        <v>2.89138903105424</v>
      </c>
      <c r="DW34" s="491" t="n">
        <v>2.89138903105424</v>
      </c>
      <c r="DX34" s="491" t="n">
        <v>2.89138903105424</v>
      </c>
      <c r="DY34" s="491" t="n">
        <v>2.89138903105424</v>
      </c>
      <c r="DZ34" s="491" t="n">
        <v>2.89138903105424</v>
      </c>
    </row>
    <row r="35" customFormat="false" ht="15" hidden="false" customHeight="false" outlineLevel="0" collapsed="false">
      <c r="B35" s="476" t="s">
        <v>989</v>
      </c>
      <c r="C35" s="489" t="s">
        <v>988</v>
      </c>
      <c r="D35" s="492" t="n">
        <v>0</v>
      </c>
      <c r="E35" s="492" t="n">
        <v>0</v>
      </c>
      <c r="F35" s="492" t="n">
        <v>0</v>
      </c>
      <c r="G35" s="492" t="n">
        <v>0</v>
      </c>
      <c r="H35" s="492" t="n">
        <v>0</v>
      </c>
      <c r="I35" s="492" t="n">
        <v>0</v>
      </c>
      <c r="J35" s="492" t="n">
        <v>0</v>
      </c>
      <c r="K35" s="492" t="n">
        <v>0</v>
      </c>
      <c r="L35" s="492" t="n">
        <v>0</v>
      </c>
      <c r="M35" s="492" t="n">
        <v>0</v>
      </c>
      <c r="N35" s="492" t="n">
        <v>0</v>
      </c>
      <c r="O35" s="492" t="n">
        <v>0</v>
      </c>
      <c r="P35" s="492" t="n">
        <v>0</v>
      </c>
      <c r="Q35" s="492" t="n">
        <v>0</v>
      </c>
      <c r="R35" s="492" t="n">
        <v>0</v>
      </c>
      <c r="S35" s="492" t="n">
        <v>3.09014016666667</v>
      </c>
      <c r="T35" s="492" t="n">
        <v>2.63346933333333</v>
      </c>
      <c r="U35" s="492" t="n">
        <v>2.69835333333333</v>
      </c>
      <c r="V35" s="492" t="n">
        <v>3.42963</v>
      </c>
      <c r="W35" s="492" t="n">
        <v>3.52833666666667</v>
      </c>
      <c r="X35" s="492" t="n">
        <v>4.33467</v>
      </c>
      <c r="Y35" s="492" t="n">
        <v>4.73547333333333</v>
      </c>
      <c r="Z35" s="492" t="n">
        <v>5.02156</v>
      </c>
      <c r="AA35" s="492" t="n">
        <v>4.74252</v>
      </c>
      <c r="AB35" s="492" t="n">
        <v>4.59074</v>
      </c>
      <c r="AC35" s="492" t="n">
        <v>4.26661</v>
      </c>
      <c r="AD35" s="492" t="n">
        <v>3.4421</v>
      </c>
      <c r="AE35" s="492" t="n">
        <v>3.36153</v>
      </c>
      <c r="AF35" s="492" t="n">
        <v>3.44379333333333</v>
      </c>
      <c r="AG35" s="492" t="n">
        <v>3.35539</v>
      </c>
      <c r="AH35" s="492" t="n">
        <v>3.10536333333333</v>
      </c>
      <c r="AI35" s="492" t="n">
        <v>2.68061333333333</v>
      </c>
      <c r="AJ35" s="492" t="n">
        <v>2.36162</v>
      </c>
      <c r="AK35" s="492" t="n">
        <v>2.1369</v>
      </c>
      <c r="AL35" s="492" t="n">
        <v>2.14713666666667</v>
      </c>
      <c r="AM35" s="492" t="n">
        <v>2.06093</v>
      </c>
      <c r="AN35" s="492" t="n">
        <v>2.08177</v>
      </c>
      <c r="AO35" s="492" t="n">
        <v>2.11587333333333</v>
      </c>
      <c r="AP35" s="492" t="n">
        <v>2.16353666666667</v>
      </c>
      <c r="AQ35" s="492" t="n">
        <v>2.13920333333333</v>
      </c>
      <c r="AR35" s="492" t="n">
        <v>2.12479</v>
      </c>
      <c r="AS35" s="492" t="n">
        <v>2.13080333333333</v>
      </c>
      <c r="AT35" s="492" t="n">
        <v>2.34308666666667</v>
      </c>
      <c r="AU35" s="492" t="n">
        <v>2.61224666666667</v>
      </c>
      <c r="AV35" s="492" t="n">
        <v>2.89013</v>
      </c>
      <c r="AW35" s="492" t="n">
        <v>3.22168666666667</v>
      </c>
      <c r="AX35" s="492" t="n">
        <v>3.59475</v>
      </c>
      <c r="AY35" s="492" t="n">
        <v>3.82097</v>
      </c>
      <c r="AZ35" s="492" t="n">
        <v>4.06483333333333</v>
      </c>
      <c r="BA35" s="492" t="n">
        <v>4.50313</v>
      </c>
      <c r="BB35" s="492" t="n">
        <v>4.72213333333333</v>
      </c>
      <c r="BC35" s="492" t="n">
        <v>4.48063</v>
      </c>
      <c r="BD35" s="492" t="n">
        <v>4.859935</v>
      </c>
      <c r="BE35" s="492" t="n">
        <v>4.9773</v>
      </c>
      <c r="BF35" s="492" t="n">
        <v>4.20979</v>
      </c>
      <c r="BG35" s="492" t="n">
        <v>2.00955666666667</v>
      </c>
      <c r="BH35" s="492" t="n">
        <v>1.31063333333333</v>
      </c>
      <c r="BI35" s="492" t="n">
        <v>0.8692</v>
      </c>
      <c r="BJ35" s="492" t="n">
        <v>0.7219</v>
      </c>
      <c r="BK35" s="492" t="n">
        <v>0.662166666666667</v>
      </c>
      <c r="BL35" s="492" t="n">
        <v>0.686266666666667</v>
      </c>
      <c r="BM35" s="492" t="n">
        <v>0.874933333333333</v>
      </c>
      <c r="BN35" s="492" t="n">
        <v>1.02046666666667</v>
      </c>
      <c r="BO35" s="492" t="n">
        <v>1.09313333333333</v>
      </c>
      <c r="BP35" s="492" t="n">
        <v>1.41163333333333</v>
      </c>
      <c r="BQ35" s="492" t="n">
        <v>1.56206666666667</v>
      </c>
      <c r="BR35" s="492" t="n">
        <v>1.49556666666667</v>
      </c>
      <c r="BS35" s="492" t="n">
        <v>1.04293333333333</v>
      </c>
      <c r="BT35" s="492" t="n">
        <v>0.696033333333333</v>
      </c>
      <c r="BU35" s="492" t="n">
        <v>0.358566666666667</v>
      </c>
      <c r="BV35" s="492" t="n">
        <v>0.1951</v>
      </c>
      <c r="BW35" s="492" t="n">
        <v>0.211466666666667</v>
      </c>
      <c r="BX35" s="492" t="n">
        <v>0.2068</v>
      </c>
      <c r="BY35" s="492" t="n">
        <v>0.2235</v>
      </c>
      <c r="BZ35" s="492" t="n">
        <v>0.2409</v>
      </c>
      <c r="CA35" s="492" t="n">
        <v>0.295</v>
      </c>
      <c r="CB35" s="492" t="n">
        <v>0.3</v>
      </c>
      <c r="CC35" s="492" t="n">
        <v>0.165</v>
      </c>
      <c r="CD35" s="492" t="n">
        <v>0.081</v>
      </c>
      <c r="CE35" s="492" t="n">
        <v>0.046</v>
      </c>
      <c r="CF35" s="492" t="n">
        <v>-0.006</v>
      </c>
      <c r="CG35" s="492" t="n">
        <v>-0.028</v>
      </c>
      <c r="CH35" s="492" t="n">
        <v>-0.09</v>
      </c>
      <c r="CI35" s="492" t="n">
        <v>-0.188</v>
      </c>
      <c r="CJ35" s="492" t="n">
        <v>-0.258</v>
      </c>
      <c r="CK35" s="492" t="n">
        <v>-0.298</v>
      </c>
      <c r="CL35" s="492" t="n">
        <v>-0.313</v>
      </c>
      <c r="CM35" s="492" t="n">
        <v>-0.328</v>
      </c>
      <c r="CN35" s="492" t="n">
        <v>-0.33</v>
      </c>
      <c r="CO35" s="492" t="n">
        <v>-0.33</v>
      </c>
      <c r="CP35" s="492" t="n">
        <v>-0.329</v>
      </c>
      <c r="CQ35" s="492" t="n">
        <v>-0.328</v>
      </c>
      <c r="CR35" s="492" t="n">
        <v>-0.325</v>
      </c>
      <c r="CS35" s="492" t="n">
        <v>-0.32</v>
      </c>
      <c r="CT35" s="492" t="n">
        <v>-0.315</v>
      </c>
      <c r="CU35" s="491" t="n">
        <v>-0.309</v>
      </c>
      <c r="CV35" s="491" t="n">
        <v>-0.317</v>
      </c>
      <c r="CW35" s="491" t="n">
        <v>-0.396</v>
      </c>
      <c r="CX35" s="491" t="n">
        <v>-0.403</v>
      </c>
      <c r="CY35" s="491" t="n">
        <v>-0.405533333333333</v>
      </c>
      <c r="CZ35" s="491" t="n">
        <v>-0.3007</v>
      </c>
      <c r="DA35" s="491" t="n">
        <v>-0.471733333333333</v>
      </c>
      <c r="DB35" s="491" t="n">
        <v>-0.5227</v>
      </c>
      <c r="DC35" s="491" t="n">
        <v>-0.542466666666667</v>
      </c>
      <c r="DD35" s="491" t="n">
        <v>-0.5404</v>
      </c>
      <c r="DE35" s="491" t="n">
        <v>-0.5458</v>
      </c>
      <c r="DF35" s="491" t="n">
        <v>-0.5664</v>
      </c>
      <c r="DG35" s="491" t="n">
        <v>-0.528866666666667</v>
      </c>
      <c r="DH35" s="491" t="n">
        <v>-0.362076923076924</v>
      </c>
      <c r="DI35" s="491" t="n">
        <v>0.564999999999998</v>
      </c>
      <c r="DJ35" s="491" t="n">
        <v>1.20999999999999</v>
      </c>
      <c r="DK35" s="491" t="n">
        <v>1.64</v>
      </c>
      <c r="DL35" s="491" t="n">
        <v>1.86</v>
      </c>
      <c r="DM35" s="491" t="n">
        <v>1.97499999999999</v>
      </c>
      <c r="DN35" s="491" t="n">
        <v>2.01000000000001</v>
      </c>
      <c r="DO35" s="491" t="n">
        <v>2.01000000000001</v>
      </c>
      <c r="DP35" s="491" t="n">
        <v>1.985</v>
      </c>
      <c r="DQ35" s="491" t="n">
        <v>1.97</v>
      </c>
      <c r="DR35" s="491" t="n">
        <v>1.97499999999999</v>
      </c>
      <c r="DS35" s="491" t="n">
        <v>1.98999999999999</v>
      </c>
      <c r="DT35" s="491" t="n">
        <v>2.02</v>
      </c>
      <c r="DU35" s="491" t="n">
        <v>2.065</v>
      </c>
      <c r="DV35" s="491" t="n">
        <v>2.11</v>
      </c>
      <c r="DW35" s="491" t="n">
        <v>2.16500000000001</v>
      </c>
      <c r="DX35" s="491" t="n">
        <v>2.20999999999999</v>
      </c>
      <c r="DY35" s="491" t="n">
        <v>2.25</v>
      </c>
      <c r="DZ35" s="491" t="n">
        <v>2.27500000000001</v>
      </c>
    </row>
    <row r="36" customFormat="false" ht="15" hidden="false" customHeight="false" outlineLevel="0" collapsed="false">
      <c r="B36" s="502" t="s">
        <v>990</v>
      </c>
      <c r="C36" s="489"/>
      <c r="D36" s="503"/>
      <c r="E36" s="503"/>
      <c r="F36" s="503"/>
      <c r="G36" s="503"/>
      <c r="H36" s="503"/>
      <c r="I36" s="503"/>
      <c r="J36" s="503"/>
      <c r="K36" s="503"/>
      <c r="L36" s="503"/>
      <c r="M36" s="503"/>
      <c r="N36" s="503"/>
      <c r="O36" s="503"/>
      <c r="P36" s="503"/>
      <c r="Q36" s="503"/>
      <c r="R36" s="503"/>
      <c r="S36" s="503"/>
      <c r="T36" s="503"/>
      <c r="U36" s="503"/>
      <c r="V36" s="503"/>
      <c r="W36" s="503"/>
      <c r="X36" s="503"/>
      <c r="Y36" s="503"/>
      <c r="Z36" s="503"/>
      <c r="AA36" s="503"/>
      <c r="AB36" s="503"/>
      <c r="AC36" s="503"/>
      <c r="AD36" s="503"/>
      <c r="AE36" s="503"/>
      <c r="AF36" s="503"/>
      <c r="AG36" s="503"/>
      <c r="AH36" s="503"/>
      <c r="AI36" s="503"/>
      <c r="AJ36" s="503"/>
      <c r="AK36" s="503"/>
      <c r="AL36" s="503"/>
      <c r="AM36" s="503"/>
      <c r="AN36" s="503"/>
      <c r="AO36" s="503"/>
      <c r="AP36" s="503"/>
      <c r="AQ36" s="503"/>
      <c r="AR36" s="503"/>
      <c r="AS36" s="503"/>
      <c r="AT36" s="503"/>
      <c r="AU36" s="503"/>
      <c r="AV36" s="503"/>
      <c r="AW36" s="503"/>
      <c r="AX36" s="503"/>
      <c r="AY36" s="503"/>
      <c r="AZ36" s="503"/>
      <c r="BA36" s="503"/>
      <c r="BB36" s="503"/>
      <c r="BC36" s="503"/>
      <c r="BD36" s="503"/>
      <c r="BE36" s="503"/>
      <c r="BF36" s="503"/>
      <c r="BG36" s="503"/>
      <c r="BH36" s="503"/>
      <c r="BI36" s="503"/>
      <c r="BJ36" s="503"/>
      <c r="BK36" s="503"/>
      <c r="BL36" s="503"/>
      <c r="BM36" s="503"/>
      <c r="BN36" s="503"/>
      <c r="BO36" s="503"/>
      <c r="BP36" s="503"/>
      <c r="BQ36" s="503"/>
      <c r="BR36" s="503"/>
      <c r="BS36" s="503"/>
      <c r="BT36" s="503"/>
      <c r="BU36" s="503"/>
      <c r="BV36" s="503"/>
      <c r="BW36" s="503"/>
      <c r="BX36" s="503"/>
      <c r="BY36" s="503"/>
      <c r="BZ36" s="503"/>
      <c r="CA36" s="503"/>
      <c r="CB36" s="503"/>
      <c r="CC36" s="503"/>
      <c r="CD36" s="503"/>
      <c r="CE36" s="503"/>
      <c r="CF36" s="503"/>
      <c r="CG36" s="503"/>
      <c r="CH36" s="503"/>
      <c r="CI36" s="503"/>
      <c r="CJ36" s="503"/>
      <c r="CK36" s="503"/>
      <c r="CL36" s="503"/>
      <c r="CM36" s="503"/>
      <c r="CN36" s="503"/>
      <c r="CO36" s="503"/>
      <c r="CP36" s="503"/>
      <c r="CQ36" s="503"/>
      <c r="CR36" s="503"/>
      <c r="CS36" s="503"/>
      <c r="CT36" s="503"/>
      <c r="CU36" s="504"/>
      <c r="CV36" s="504"/>
      <c r="CW36" s="504"/>
      <c r="CX36" s="504"/>
      <c r="CY36" s="504"/>
      <c r="CZ36" s="504"/>
      <c r="DA36" s="504"/>
      <c r="DB36" s="504"/>
      <c r="DC36" s="504"/>
      <c r="DD36" s="504"/>
      <c r="DE36" s="504"/>
      <c r="DF36" s="504"/>
      <c r="DG36" s="504"/>
      <c r="DH36" s="504"/>
      <c r="DI36" s="504"/>
      <c r="DJ36" s="504"/>
      <c r="DK36" s="504"/>
      <c r="DL36" s="504"/>
      <c r="DM36" s="504"/>
      <c r="DN36" s="504"/>
      <c r="DO36" s="504"/>
      <c r="DP36" s="504"/>
      <c r="DQ36" s="504"/>
      <c r="DR36" s="504"/>
      <c r="DS36" s="504"/>
      <c r="DT36" s="504"/>
      <c r="DU36" s="504"/>
      <c r="DV36" s="504"/>
      <c r="DW36" s="504"/>
      <c r="DX36" s="504"/>
      <c r="DY36" s="504"/>
      <c r="DZ36" s="504"/>
    </row>
    <row r="37" customFormat="false" ht="15" hidden="false" customHeight="false" outlineLevel="0" collapsed="false">
      <c r="B37" s="380" t="s">
        <v>991</v>
      </c>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row>
    <row r="39" customFormat="false" ht="15.75" hidden="false" customHeight="false" outlineLevel="0" collapsed="false">
      <c r="B39" s="505" t="s">
        <v>992</v>
      </c>
      <c r="C39" s="506"/>
      <c r="D39" s="506"/>
      <c r="E39" s="506"/>
      <c r="F39" s="506"/>
      <c r="G39" s="506"/>
      <c r="H39" s="506"/>
      <c r="I39" s="506"/>
      <c r="J39" s="506"/>
      <c r="K39" s="506"/>
      <c r="L39" s="506"/>
      <c r="M39" s="506"/>
      <c r="N39" s="506"/>
      <c r="O39" s="506"/>
      <c r="P39" s="506"/>
      <c r="Q39" s="506"/>
      <c r="R39" s="506"/>
      <c r="S39" s="506"/>
      <c r="T39" s="506"/>
      <c r="U39" s="506"/>
      <c r="V39" s="506"/>
      <c r="W39" s="506"/>
      <c r="X39" s="506"/>
      <c r="Y39" s="506"/>
      <c r="Z39" s="506"/>
      <c r="AA39" s="506"/>
      <c r="AB39" s="506"/>
      <c r="AC39" s="506"/>
      <c r="AD39" s="506"/>
      <c r="AE39" s="506"/>
      <c r="AF39" s="506"/>
      <c r="AG39" s="506"/>
      <c r="AH39" s="506"/>
      <c r="AI39" s="506"/>
      <c r="AJ39" s="506"/>
      <c r="AK39" s="506"/>
      <c r="AL39" s="506"/>
      <c r="AM39" s="506"/>
      <c r="AN39" s="506"/>
      <c r="AO39" s="506"/>
      <c r="AP39" s="506"/>
      <c r="AQ39" s="506"/>
      <c r="AR39" s="506"/>
      <c r="AS39" s="506"/>
      <c r="AT39" s="506"/>
      <c r="AU39" s="506"/>
      <c r="AV39" s="506"/>
      <c r="AW39" s="506"/>
      <c r="AX39" s="506"/>
      <c r="AY39" s="506"/>
      <c r="AZ39" s="506"/>
      <c r="BA39" s="506"/>
      <c r="BB39" s="506"/>
      <c r="BC39" s="506"/>
      <c r="BD39" s="506"/>
      <c r="BE39" s="506"/>
      <c r="BF39" s="506"/>
      <c r="BG39" s="506"/>
      <c r="BH39" s="506"/>
      <c r="BI39" s="506"/>
      <c r="BJ39" s="506"/>
      <c r="BK39" s="506"/>
      <c r="BL39" s="506"/>
      <c r="BM39" s="506"/>
      <c r="BN39" s="506"/>
      <c r="BO39" s="507" t="s">
        <v>993</v>
      </c>
      <c r="BP39" s="506"/>
      <c r="BQ39" s="506"/>
      <c r="BR39" s="506"/>
      <c r="BS39" s="506"/>
      <c r="BT39" s="506"/>
      <c r="BU39" s="506"/>
      <c r="BV39" s="506"/>
      <c r="BW39" s="506"/>
      <c r="BX39" s="506"/>
      <c r="BY39" s="506"/>
      <c r="BZ39" s="506"/>
      <c r="CA39" s="506"/>
      <c r="CB39" s="506"/>
      <c r="CC39" s="506"/>
      <c r="CD39" s="506"/>
      <c r="CE39" s="506"/>
      <c r="CF39" s="506"/>
      <c r="CG39" s="506"/>
      <c r="CH39" s="506"/>
      <c r="CI39" s="506"/>
      <c r="CJ39" s="506"/>
      <c r="CK39" s="506"/>
      <c r="CL39" s="506"/>
      <c r="CM39" s="506"/>
      <c r="CN39" s="506"/>
      <c r="CO39" s="506"/>
      <c r="CP39" s="506"/>
      <c r="CQ39" s="506"/>
      <c r="CR39" s="506"/>
      <c r="CS39" s="506"/>
      <c r="CT39" s="506"/>
      <c r="CU39" s="506"/>
      <c r="CV39" s="506"/>
      <c r="CW39" s="506"/>
      <c r="CX39" s="506"/>
      <c r="CY39" s="506"/>
      <c r="CZ39" s="506"/>
      <c r="DA39" s="506"/>
      <c r="DB39" s="506"/>
      <c r="DC39" s="506"/>
      <c r="DD39" s="506"/>
      <c r="DE39" s="506"/>
      <c r="DF39" s="506"/>
      <c r="DG39" s="506"/>
      <c r="DH39" s="506"/>
      <c r="DI39" s="506"/>
      <c r="DJ39" s="506"/>
      <c r="DK39" s="506"/>
      <c r="DL39" s="506"/>
      <c r="DM39" s="506"/>
      <c r="DN39" s="506"/>
      <c r="DO39" s="506"/>
      <c r="DP39" s="506"/>
      <c r="DQ39" s="506"/>
      <c r="DR39" s="506"/>
      <c r="DS39" s="506"/>
      <c r="DT39" s="506"/>
      <c r="DU39" s="506"/>
      <c r="DV39" s="506"/>
      <c r="DW39" s="506"/>
      <c r="DX39" s="506"/>
      <c r="DY39" s="506"/>
      <c r="DZ39" s="506"/>
    </row>
    <row r="40" s="508" customFormat="true" ht="12" hidden="false" customHeight="false" outlineLevel="0" collapsed="false">
      <c r="B40" s="505"/>
      <c r="C40" s="509" t="s">
        <v>0</v>
      </c>
      <c r="D40" s="509" t="s">
        <v>1</v>
      </c>
      <c r="E40" s="509" t="s">
        <v>2</v>
      </c>
      <c r="F40" s="509" t="s">
        <v>3</v>
      </c>
      <c r="G40" s="509" t="s">
        <v>4</v>
      </c>
      <c r="H40" s="509" t="s">
        <v>5</v>
      </c>
      <c r="I40" s="509" t="s">
        <v>6</v>
      </c>
      <c r="J40" s="509" t="s">
        <v>7</v>
      </c>
      <c r="K40" s="509" t="s">
        <v>8</v>
      </c>
      <c r="L40" s="509" t="s">
        <v>9</v>
      </c>
      <c r="M40" s="509" t="s">
        <v>10</v>
      </c>
      <c r="N40" s="509" t="s">
        <v>11</v>
      </c>
      <c r="O40" s="509" t="s">
        <v>12</v>
      </c>
      <c r="P40" s="509" t="s">
        <v>13</v>
      </c>
      <c r="Q40" s="509" t="s">
        <v>14</v>
      </c>
      <c r="R40" s="509" t="s">
        <v>15</v>
      </c>
      <c r="S40" s="509" t="s">
        <v>16</v>
      </c>
      <c r="T40" s="509" t="s">
        <v>17</v>
      </c>
      <c r="U40" s="509" t="s">
        <v>18</v>
      </c>
      <c r="V40" s="509" t="s">
        <v>19</v>
      </c>
      <c r="W40" s="509" t="s">
        <v>20</v>
      </c>
      <c r="X40" s="509" t="s">
        <v>21</v>
      </c>
      <c r="Y40" s="509" t="s">
        <v>22</v>
      </c>
      <c r="Z40" s="509" t="s">
        <v>23</v>
      </c>
      <c r="AA40" s="509" t="s">
        <v>24</v>
      </c>
      <c r="AB40" s="509" t="s">
        <v>25</v>
      </c>
      <c r="AC40" s="509" t="s">
        <v>26</v>
      </c>
      <c r="AD40" s="509" t="s">
        <v>27</v>
      </c>
      <c r="AE40" s="509" t="s">
        <v>28</v>
      </c>
      <c r="AF40" s="509" t="s">
        <v>29</v>
      </c>
      <c r="AG40" s="509" t="s">
        <v>30</v>
      </c>
      <c r="AH40" s="509" t="s">
        <v>31</v>
      </c>
      <c r="AI40" s="509" t="s">
        <v>32</v>
      </c>
      <c r="AJ40" s="509" t="s">
        <v>33</v>
      </c>
      <c r="AK40" s="509" t="s">
        <v>34</v>
      </c>
      <c r="AL40" s="509" t="s">
        <v>35</v>
      </c>
      <c r="AM40" s="509" t="s">
        <v>36</v>
      </c>
      <c r="AN40" s="509" t="s">
        <v>37</v>
      </c>
      <c r="AO40" s="509" t="s">
        <v>38</v>
      </c>
      <c r="AP40" s="509" t="s">
        <v>39</v>
      </c>
      <c r="AQ40" s="509" t="s">
        <v>40</v>
      </c>
      <c r="AR40" s="509" t="s">
        <v>41</v>
      </c>
      <c r="AS40" s="509" t="s">
        <v>42</v>
      </c>
      <c r="AT40" s="509" t="s">
        <v>43</v>
      </c>
      <c r="AU40" s="509" t="s">
        <v>44</v>
      </c>
      <c r="AV40" s="509" t="s">
        <v>45</v>
      </c>
      <c r="AW40" s="509" t="s">
        <v>46</v>
      </c>
      <c r="AX40" s="509" t="s">
        <v>47</v>
      </c>
      <c r="AY40" s="509" t="s">
        <v>48</v>
      </c>
      <c r="AZ40" s="509" t="s">
        <v>49</v>
      </c>
      <c r="BA40" s="509" t="s">
        <v>50</v>
      </c>
      <c r="BB40" s="509" t="s">
        <v>51</v>
      </c>
      <c r="BC40" s="509" t="s">
        <v>52</v>
      </c>
      <c r="BD40" s="509" t="s">
        <v>53</v>
      </c>
      <c r="BE40" s="509" t="s">
        <v>54</v>
      </c>
      <c r="BF40" s="509" t="s">
        <v>55</v>
      </c>
      <c r="BG40" s="509" t="s">
        <v>56</v>
      </c>
      <c r="BH40" s="509" t="s">
        <v>57</v>
      </c>
      <c r="BI40" s="509" t="s">
        <v>58</v>
      </c>
      <c r="BJ40" s="509" t="s">
        <v>59</v>
      </c>
      <c r="BK40" s="509" t="s">
        <v>60</v>
      </c>
      <c r="BL40" s="509" t="s">
        <v>61</v>
      </c>
      <c r="BM40" s="509" t="s">
        <v>62</v>
      </c>
      <c r="BN40" s="509" t="s">
        <v>63</v>
      </c>
      <c r="BO40" s="509" t="s">
        <v>64</v>
      </c>
      <c r="BP40" s="509" t="s">
        <v>65</v>
      </c>
      <c r="BQ40" s="509" t="s">
        <v>66</v>
      </c>
      <c r="BR40" s="509" t="s">
        <v>67</v>
      </c>
      <c r="BS40" s="509" t="s">
        <v>68</v>
      </c>
      <c r="BT40" s="509" t="s">
        <v>69</v>
      </c>
      <c r="BU40" s="509" t="s">
        <v>70</v>
      </c>
      <c r="BV40" s="509" t="s">
        <v>71</v>
      </c>
      <c r="BW40" s="509" t="s">
        <v>72</v>
      </c>
      <c r="BX40" s="509" t="s">
        <v>73</v>
      </c>
      <c r="BY40" s="509" t="s">
        <v>74</v>
      </c>
      <c r="BZ40" s="509" t="s">
        <v>75</v>
      </c>
      <c r="CA40" s="509" t="s">
        <v>76</v>
      </c>
      <c r="CB40" s="509" t="s">
        <v>77</v>
      </c>
      <c r="CC40" s="509" t="s">
        <v>78</v>
      </c>
      <c r="CD40" s="509" t="s">
        <v>79</v>
      </c>
      <c r="CE40" s="509" t="s">
        <v>80</v>
      </c>
      <c r="CF40" s="509" t="s">
        <v>81</v>
      </c>
      <c r="CG40" s="509" t="s">
        <v>82</v>
      </c>
      <c r="CH40" s="509" t="s">
        <v>83</v>
      </c>
      <c r="CI40" s="509" t="s">
        <v>84</v>
      </c>
      <c r="CJ40" s="509" t="s">
        <v>85</v>
      </c>
      <c r="CK40" s="509" t="s">
        <v>86</v>
      </c>
      <c r="CL40" s="509" t="s">
        <v>87</v>
      </c>
      <c r="CM40" s="509" t="s">
        <v>88</v>
      </c>
      <c r="CN40" s="509" t="s">
        <v>89</v>
      </c>
      <c r="CO40" s="509" t="s">
        <v>90</v>
      </c>
      <c r="CP40" s="509" t="s">
        <v>91</v>
      </c>
      <c r="CQ40" s="509" t="s">
        <v>92</v>
      </c>
      <c r="CR40" s="509" t="s">
        <v>93</v>
      </c>
      <c r="CS40" s="509" t="s">
        <v>94</v>
      </c>
      <c r="CT40" s="509" t="s">
        <v>95</v>
      </c>
      <c r="CU40" s="510" t="s">
        <v>96</v>
      </c>
      <c r="CV40" s="510" t="s">
        <v>97</v>
      </c>
      <c r="CW40" s="510" t="s">
        <v>98</v>
      </c>
      <c r="CX40" s="510" t="s">
        <v>99</v>
      </c>
      <c r="CY40" s="510" t="s">
        <v>100</v>
      </c>
      <c r="CZ40" s="510" t="s">
        <v>101</v>
      </c>
      <c r="DA40" s="510" t="s">
        <v>102</v>
      </c>
      <c r="DB40" s="510" t="s">
        <v>103</v>
      </c>
      <c r="DC40" s="510" t="s">
        <v>104</v>
      </c>
      <c r="DD40" s="510" t="s">
        <v>105</v>
      </c>
      <c r="DE40" s="510" t="s">
        <v>106</v>
      </c>
      <c r="DF40" s="510" t="s">
        <v>107</v>
      </c>
      <c r="DG40" s="510" t="s">
        <v>108</v>
      </c>
      <c r="DH40" s="510" t="s">
        <v>109</v>
      </c>
      <c r="DI40" s="510" t="s">
        <v>110</v>
      </c>
      <c r="DJ40" s="510" t="s">
        <v>111</v>
      </c>
      <c r="DK40" s="510" t="s">
        <v>112</v>
      </c>
      <c r="DL40" s="510" t="s">
        <v>113</v>
      </c>
      <c r="DM40" s="510" t="s">
        <v>114</v>
      </c>
      <c r="DN40" s="510" t="s">
        <v>115</v>
      </c>
      <c r="DO40" s="510" t="s">
        <v>116</v>
      </c>
      <c r="DP40" s="510" t="s">
        <v>192</v>
      </c>
      <c r="DQ40" s="510" t="s">
        <v>193</v>
      </c>
      <c r="DR40" s="510" t="s">
        <v>194</v>
      </c>
      <c r="DS40" s="510" t="s">
        <v>943</v>
      </c>
      <c r="DT40" s="510" t="s">
        <v>944</v>
      </c>
      <c r="DU40" s="510" t="s">
        <v>945</v>
      </c>
      <c r="DV40" s="510" t="s">
        <v>946</v>
      </c>
      <c r="DW40" s="510" t="s">
        <v>947</v>
      </c>
      <c r="DX40" s="510" t="s">
        <v>951</v>
      </c>
      <c r="DY40" s="510" t="s">
        <v>948</v>
      </c>
      <c r="DZ40" s="511" t="s">
        <v>949</v>
      </c>
    </row>
    <row r="41" customFormat="false" ht="15" hidden="false" customHeight="false" outlineLevel="0" collapsed="false">
      <c r="B41" s="15" t="s">
        <v>148</v>
      </c>
      <c r="C41" s="512"/>
      <c r="D41" s="512"/>
      <c r="E41" s="512"/>
      <c r="F41" s="512"/>
      <c r="G41" s="512"/>
      <c r="H41" s="512"/>
      <c r="I41" s="512"/>
      <c r="J41" s="512"/>
      <c r="K41" s="512"/>
      <c r="L41" s="512"/>
      <c r="M41" s="512"/>
      <c r="N41" s="512"/>
      <c r="O41" s="512"/>
      <c r="P41" s="512"/>
      <c r="Q41" s="512"/>
      <c r="R41" s="512"/>
      <c r="S41" s="512"/>
      <c r="T41" s="512"/>
      <c r="U41" s="512"/>
      <c r="V41" s="512"/>
      <c r="W41" s="512"/>
      <c r="X41" s="512"/>
      <c r="Y41" s="512"/>
      <c r="Z41" s="512"/>
      <c r="AA41" s="512"/>
      <c r="AB41" s="512"/>
      <c r="AC41" s="512"/>
      <c r="AD41" s="512"/>
      <c r="AE41" s="512"/>
      <c r="AF41" s="512"/>
      <c r="AG41" s="512"/>
      <c r="AH41" s="512"/>
      <c r="AI41" s="512"/>
      <c r="AJ41" s="512"/>
      <c r="AK41" s="512"/>
      <c r="AL41" s="512"/>
      <c r="AM41" s="512"/>
      <c r="AN41" s="512"/>
      <c r="AO41" s="512"/>
      <c r="AP41" s="512"/>
      <c r="AQ41" s="512"/>
      <c r="AR41" s="512"/>
      <c r="AS41" s="512"/>
      <c r="AT41" s="512"/>
      <c r="AU41" s="512"/>
      <c r="AV41" s="512"/>
      <c r="AW41" s="512"/>
      <c r="AX41" s="512"/>
      <c r="AY41" s="512"/>
      <c r="AZ41" s="512"/>
      <c r="BA41" s="512"/>
      <c r="BB41" s="512"/>
      <c r="BC41" s="512"/>
      <c r="BD41" s="512"/>
      <c r="BE41" s="512"/>
      <c r="BF41" s="512"/>
      <c r="BG41" s="512"/>
      <c r="BH41" s="512"/>
      <c r="BI41" s="512"/>
      <c r="BJ41" s="512"/>
      <c r="BK41" s="512"/>
      <c r="BL41" s="512"/>
      <c r="BM41" s="512"/>
      <c r="BN41" s="512"/>
      <c r="BO41" s="512"/>
      <c r="BP41" s="512"/>
      <c r="BQ41" s="512"/>
      <c r="BR41" s="512"/>
      <c r="BS41" s="512"/>
      <c r="BT41" s="512"/>
      <c r="BU41" s="512"/>
      <c r="BV41" s="512"/>
      <c r="BW41" s="512"/>
      <c r="BX41" s="512"/>
      <c r="BY41" s="512"/>
      <c r="BZ41" s="512"/>
      <c r="CA41" s="512"/>
      <c r="CB41" s="512"/>
      <c r="CC41" s="512"/>
      <c r="CD41" s="512"/>
      <c r="CE41" s="512"/>
      <c r="CF41" s="512"/>
      <c r="CG41" s="512"/>
      <c r="CH41" s="512"/>
      <c r="CI41" s="512"/>
      <c r="CJ41" s="512"/>
      <c r="CK41" s="512"/>
      <c r="CL41" s="512"/>
      <c r="CM41" s="512"/>
      <c r="CN41" s="512"/>
      <c r="CO41" s="512"/>
      <c r="CP41" s="512"/>
      <c r="CQ41" s="512"/>
      <c r="CR41" s="512"/>
      <c r="CS41" s="512"/>
      <c r="CT41" s="512"/>
      <c r="CU41" s="513"/>
      <c r="CV41" s="513"/>
      <c r="CW41" s="513"/>
      <c r="CX41" s="513"/>
      <c r="CY41" s="513"/>
      <c r="CZ41" s="513"/>
      <c r="DA41" s="513"/>
      <c r="DB41" s="513"/>
      <c r="DC41" s="513"/>
      <c r="DD41" s="513"/>
      <c r="DE41" s="513"/>
      <c r="DF41" s="513"/>
      <c r="DG41" s="513"/>
      <c r="DH41" s="513"/>
      <c r="DI41" s="513"/>
      <c r="DJ41" s="513"/>
      <c r="DK41" s="513"/>
      <c r="DL41" s="513"/>
      <c r="DM41" s="513"/>
      <c r="DN41" s="513"/>
      <c r="DO41" s="513"/>
      <c r="DP41" s="513"/>
      <c r="DQ41" s="513"/>
      <c r="DR41" s="513"/>
      <c r="DS41" s="513"/>
      <c r="DT41" s="513"/>
      <c r="DU41" s="513"/>
      <c r="DV41" s="513"/>
      <c r="DW41" s="513"/>
      <c r="DX41" s="513"/>
      <c r="DY41" s="513"/>
      <c r="DZ41" s="514"/>
    </row>
    <row r="42" s="515" customFormat="true" ht="12" hidden="false" customHeight="false" outlineLevel="0" collapsed="false">
      <c r="A42" s="515" t="s">
        <v>994</v>
      </c>
      <c r="B42" s="16" t="s">
        <v>995</v>
      </c>
      <c r="C42" s="516"/>
      <c r="D42" s="517" t="n">
        <v>0.027632928069503</v>
      </c>
      <c r="E42" s="517" t="n">
        <v>0.0277732809150321</v>
      </c>
      <c r="F42" s="517" t="n">
        <v>0.0279136529297804</v>
      </c>
      <c r="G42" s="517" t="n">
        <v>0.0225610487930016</v>
      </c>
      <c r="H42" s="517" t="n">
        <v>0.026336811977973</v>
      </c>
      <c r="I42" s="517" t="n">
        <v>0.0301265170079282</v>
      </c>
      <c r="J42" s="517" t="n">
        <v>0.0339302153625375</v>
      </c>
      <c r="K42" s="517" t="n">
        <v>0.0529839214580755</v>
      </c>
      <c r="L42" s="517" t="n">
        <v>0.0468487748947811</v>
      </c>
      <c r="M42" s="517" t="n">
        <v>0.0407493743885593</v>
      </c>
      <c r="N42" s="517" t="n">
        <v>0.0346855116671899</v>
      </c>
      <c r="O42" s="517" t="n">
        <v>0.0133665105388198</v>
      </c>
      <c r="P42" s="517" t="n">
        <v>0.0174851205000175</v>
      </c>
      <c r="Q42" s="517" t="n">
        <v>0.0216204696644912</v>
      </c>
      <c r="R42" s="517" t="n">
        <v>0.0257726260651272</v>
      </c>
      <c r="S42" s="517" t="n">
        <v>0.0303992631958249</v>
      </c>
      <c r="T42" s="517" t="n">
        <v>0.0341766502107095</v>
      </c>
      <c r="U42" s="517" t="n">
        <v>0.0379678849185902</v>
      </c>
      <c r="V42" s="517" t="n">
        <v>0.0417730180843475</v>
      </c>
      <c r="W42" s="517" t="n">
        <v>0.0666279765480911</v>
      </c>
      <c r="X42" s="517" t="n">
        <v>0.0565695056274035</v>
      </c>
      <c r="Y42" s="517" t="n">
        <v>0.0466058876821551</v>
      </c>
      <c r="Z42" s="517" t="n">
        <v>0.0367362282337498</v>
      </c>
      <c r="AA42" s="517" t="n">
        <v>0.0105852907915633</v>
      </c>
      <c r="AB42" s="517" t="n">
        <v>0.0117399795256262</v>
      </c>
      <c r="AC42" s="517" t="n">
        <v>0.0128959876001591</v>
      </c>
      <c r="AD42" s="517" t="n">
        <v>0.0140533165226327</v>
      </c>
      <c r="AE42" s="517" t="n">
        <v>0.0162942697548437</v>
      </c>
      <c r="AF42" s="517" t="n">
        <v>0.0167017496591469</v>
      </c>
      <c r="AG42" s="517" t="n">
        <v>0.0171093929412017</v>
      </c>
      <c r="AH42" s="517" t="n">
        <v>0.0175171996665136</v>
      </c>
      <c r="AI42" s="517" t="n">
        <v>0.00945818175814936</v>
      </c>
      <c r="AJ42" s="517" t="n">
        <v>0.0154754074683548</v>
      </c>
      <c r="AK42" s="517" t="n">
        <v>0.0215285009400007</v>
      </c>
      <c r="AL42" s="517" t="n">
        <v>0.0276176759753231</v>
      </c>
      <c r="AM42" s="517" t="n">
        <v>0.0453960967760473</v>
      </c>
      <c r="AN42" s="517" t="n">
        <v>0.043853014152389</v>
      </c>
      <c r="AO42" s="517" t="n">
        <v>0.0423122092337946</v>
      </c>
      <c r="AP42" s="517" t="n">
        <v>0.0407736786582014</v>
      </c>
      <c r="AQ42" s="517" t="n">
        <v>0.0340323949277218</v>
      </c>
      <c r="AR42" s="517" t="n">
        <v>0.0359288895872667</v>
      </c>
      <c r="AS42" s="517" t="n">
        <v>0.0378288625633629</v>
      </c>
      <c r="AT42" s="517" t="n">
        <v>0.0397323202355091</v>
      </c>
      <c r="AU42" s="517" t="n">
        <v>0.0447461094432965</v>
      </c>
      <c r="AV42" s="517" t="n">
        <v>0.0445985644838369</v>
      </c>
      <c r="AW42" s="517" t="n">
        <v>0.0444510403615111</v>
      </c>
      <c r="AX42" s="517" t="n">
        <v>0.0443035370733772</v>
      </c>
      <c r="AY42" s="517" t="n">
        <v>0.0561264284437747</v>
      </c>
      <c r="AZ42" s="517" t="n">
        <v>0.0480760265865617</v>
      </c>
      <c r="BA42" s="517" t="n">
        <v>0.0400869895132589</v>
      </c>
      <c r="BB42" s="517" t="n">
        <v>0.0321588494662585</v>
      </c>
      <c r="BC42" s="517" t="n">
        <v>0.0267746676028662</v>
      </c>
      <c r="BD42" s="517" t="n">
        <v>0.0172136303434395</v>
      </c>
      <c r="BE42" s="517" t="n">
        <v>0.00774162277705119</v>
      </c>
      <c r="BF42" s="517" t="n">
        <v>-0.00164218411578979</v>
      </c>
      <c r="BG42" s="517" t="n">
        <v>-0.0507002802420079</v>
      </c>
      <c r="BH42" s="517" t="n">
        <v>-0.0334626120946791</v>
      </c>
      <c r="BI42" s="517" t="n">
        <v>-0.0159119372151531</v>
      </c>
      <c r="BJ42" s="517" t="n">
        <v>0.00195742806640176</v>
      </c>
      <c r="BK42" s="517" t="n">
        <v>0.0563016375128721</v>
      </c>
      <c r="BL42" s="517" t="n">
        <v>0.0509304708690259</v>
      </c>
      <c r="BM42" s="517" t="n">
        <v>0.045586615960854</v>
      </c>
      <c r="BN42" s="517" t="n">
        <v>0.0402699339114684</v>
      </c>
      <c r="BO42" s="517" t="n">
        <v>0.0306244961819429</v>
      </c>
      <c r="BP42" s="517" t="n">
        <v>0.0281719933042903</v>
      </c>
      <c r="BQ42" s="517" t="n">
        <v>0.0257253264710818</v>
      </c>
      <c r="BR42" s="517" t="n">
        <v>0.0232844817947026</v>
      </c>
      <c r="BS42" s="517" t="n">
        <v>0.0156991185496129</v>
      </c>
      <c r="BT42" s="517" t="n">
        <v>0.0166783818965605</v>
      </c>
      <c r="BU42" s="517" t="n">
        <v>0.0176585893781294</v>
      </c>
      <c r="BV42" s="517" t="n">
        <v>0.0186397419045857</v>
      </c>
      <c r="BW42" s="517" t="n">
        <v>0.0191732550722971</v>
      </c>
      <c r="BX42" s="517" t="n">
        <v>0.0204619525716526</v>
      </c>
      <c r="BY42" s="517" t="n">
        <v>0.0217522795694634</v>
      </c>
      <c r="BZ42" s="517" t="n">
        <v>0.0230442381261551</v>
      </c>
      <c r="CA42" s="517" t="n">
        <v>0.027313157947117</v>
      </c>
      <c r="CB42" s="517" t="n">
        <v>0.0266367460358715</v>
      </c>
      <c r="CC42" s="517" t="n">
        <v>0.0259607794932751</v>
      </c>
      <c r="CD42" s="517" t="n">
        <v>0.0252852580260849</v>
      </c>
      <c r="CE42" s="517" t="n">
        <v>0.0242672116871268</v>
      </c>
      <c r="CF42" s="517" t="n">
        <v>0.0509807497335654</v>
      </c>
      <c r="CG42" s="517" t="n">
        <v>0.0450439246825062</v>
      </c>
      <c r="CH42" s="517" t="n">
        <v>0.0391406358229481</v>
      </c>
      <c r="CI42" s="517" t="n">
        <v>0.0216764295184943</v>
      </c>
      <c r="CJ42" s="517" t="n">
        <v>0.0234860958053436</v>
      </c>
      <c r="CK42" s="517" t="n">
        <v>0.025298967502414</v>
      </c>
      <c r="CL42" s="517" t="n">
        <v>0.0271150502873573</v>
      </c>
      <c r="CM42" s="517" t="n">
        <v>0.0297009251673522</v>
      </c>
      <c r="CN42" s="517" t="n">
        <v>0.0309953282510548</v>
      </c>
      <c r="CO42" s="517" t="n">
        <v>0.0322913584861974</v>
      </c>
      <c r="CP42" s="517" t="n">
        <v>0.033589017918218</v>
      </c>
      <c r="CQ42" s="517" t="n">
        <v>0.037396863546796</v>
      </c>
      <c r="CR42" s="517" t="n">
        <v>0.0370503307910396</v>
      </c>
      <c r="CS42" s="517" t="n">
        <v>0.0367039137913215</v>
      </c>
      <c r="CT42" s="517" t="n">
        <v>0.0363576125089739</v>
      </c>
      <c r="CU42" s="518" t="n">
        <v>0.0582346268157096</v>
      </c>
      <c r="CV42" s="518" t="n">
        <v>0.0430571300340005</v>
      </c>
      <c r="CW42" s="518" t="n">
        <v>0.0280973131530633</v>
      </c>
      <c r="CX42" s="518" t="n">
        <v>0.0133520541469226</v>
      </c>
      <c r="CY42" s="518" t="n">
        <v>-0.0473961446338301</v>
      </c>
      <c r="CZ42" s="518" t="n">
        <v>-0.0309064582505945</v>
      </c>
      <c r="DA42" s="518" t="n">
        <v>-0.0141313334288247</v>
      </c>
      <c r="DB42" s="518" t="n">
        <v>0.00293417080490359</v>
      </c>
      <c r="DC42" s="518" t="n">
        <v>0.0468446784541345</v>
      </c>
      <c r="DD42" s="518" t="n">
        <v>0.0468656402218596</v>
      </c>
      <c r="DE42" s="518" t="n">
        <v>0.0468866024093183</v>
      </c>
      <c r="DF42" s="518" t="n">
        <v>0.046907565016519</v>
      </c>
      <c r="DG42" s="518" t="n">
        <v>0.0472489870824596</v>
      </c>
      <c r="DH42" s="518" t="n">
        <v>0.0469865127565222</v>
      </c>
      <c r="DI42" s="518" t="n">
        <v>0.0467241042151046</v>
      </c>
      <c r="DJ42" s="518" t="n">
        <v>0.0464617614417191</v>
      </c>
      <c r="DK42" s="518" t="n">
        <v>0.0457899245015949</v>
      </c>
      <c r="DL42" s="518" t="n">
        <v>0.0457921819785202</v>
      </c>
      <c r="DM42" s="518" t="n">
        <v>0.0457944394603184</v>
      </c>
      <c r="DN42" s="518" t="n">
        <v>0.0457966969469896</v>
      </c>
      <c r="DO42" s="518" t="n">
        <v>0.0455396905970292</v>
      </c>
      <c r="DP42" s="518" t="n">
        <v>0.0457114734423407</v>
      </c>
      <c r="DQ42" s="518" t="n">
        <v>0.0458832845116842</v>
      </c>
      <c r="DR42" s="518" t="n">
        <v>0.0460551238096973</v>
      </c>
      <c r="DS42" s="518" t="n">
        <v>0.0466625162320449</v>
      </c>
      <c r="DT42" s="518" t="n">
        <v>0.0465484307758685</v>
      </c>
      <c r="DU42" s="518" t="n">
        <v>0.0464343577549239</v>
      </c>
      <c r="DV42" s="518" t="n">
        <v>0.0463202971678564</v>
      </c>
      <c r="DW42" s="518" t="n">
        <v>0.0460172759923859</v>
      </c>
      <c r="DX42" s="518" t="n">
        <v>0.0460252731760134</v>
      </c>
      <c r="DY42" s="518" t="n">
        <v>0.0460332704207829</v>
      </c>
      <c r="DZ42" s="519" t="n">
        <v>0.046041267726694</v>
      </c>
    </row>
    <row r="43" s="515" customFormat="true" ht="12" hidden="false" customHeight="false" outlineLevel="0" collapsed="false">
      <c r="B43" s="16" t="s">
        <v>996</v>
      </c>
      <c r="C43" s="516"/>
      <c r="D43" s="517" t="n">
        <v>0.230761190052161</v>
      </c>
      <c r="E43" s="517" t="n">
        <v>0.182965557129036</v>
      </c>
      <c r="F43" s="517" t="n">
        <v>0.1370260296348</v>
      </c>
      <c r="G43" s="517" t="n">
        <v>0.0383726652040465</v>
      </c>
      <c r="H43" s="517" t="n">
        <v>0.030358194767771</v>
      </c>
      <c r="I43" s="517" t="n">
        <v>0.0224055824085874</v>
      </c>
      <c r="J43" s="517" t="n">
        <v>0.0145143506873766</v>
      </c>
      <c r="K43" s="517" t="n">
        <v>-0.0322254527319056</v>
      </c>
      <c r="L43" s="517" t="n">
        <v>-0.00839157165873825</v>
      </c>
      <c r="M43" s="517" t="n">
        <v>0.0160292786508212</v>
      </c>
      <c r="N43" s="517" t="n">
        <v>0.0410515537897757</v>
      </c>
      <c r="O43" s="517" t="n">
        <v>0.216454895179645</v>
      </c>
      <c r="P43" s="517" t="n">
        <v>0.147272382018725</v>
      </c>
      <c r="Q43" s="517" t="n">
        <v>0.0820244332598445</v>
      </c>
      <c r="R43" s="517" t="n">
        <v>0.0204872814171687</v>
      </c>
      <c r="S43" s="517" t="n">
        <v>-0.202283969288439</v>
      </c>
      <c r="T43" s="517" t="n">
        <v>-0.148190595249473</v>
      </c>
      <c r="U43" s="517" t="n">
        <v>-0.0904291325645881</v>
      </c>
      <c r="V43" s="517" t="n">
        <v>-0.0287508469931632</v>
      </c>
      <c r="W43" s="517" t="n">
        <v>0.131930680700883</v>
      </c>
      <c r="X43" s="517" t="n">
        <v>0.128918955896971</v>
      </c>
      <c r="Y43" s="517" t="n">
        <v>0.125915244380841</v>
      </c>
      <c r="Z43" s="517" t="n">
        <v>0.122919524831562</v>
      </c>
      <c r="AA43" s="517" t="n">
        <v>0.0981501794760483</v>
      </c>
      <c r="AB43" s="517" t="n">
        <v>0.108426996943702</v>
      </c>
      <c r="AC43" s="517" t="n">
        <v>0.118799987939565</v>
      </c>
      <c r="AD43" s="517" t="n">
        <v>0.129270052484248</v>
      </c>
      <c r="AE43" s="517" t="n">
        <v>0.183709242744557</v>
      </c>
      <c r="AF43" s="517" t="n">
        <v>0.166885504786461</v>
      </c>
      <c r="AG43" s="517" t="n">
        <v>0.150300878046444</v>
      </c>
      <c r="AH43" s="517" t="n">
        <v>0.133951964101707</v>
      </c>
      <c r="AI43" s="517" t="n">
        <v>0.0493678730881822</v>
      </c>
      <c r="AJ43" s="517" t="n">
        <v>0.0768035704659297</v>
      </c>
      <c r="AK43" s="517" t="n">
        <v>0.10495657348063</v>
      </c>
      <c r="AL43" s="517" t="n">
        <v>0.133845636070618</v>
      </c>
      <c r="AM43" s="517" t="n">
        <v>0.205919185818047</v>
      </c>
      <c r="AN43" s="517" t="n">
        <v>0.209751839104193</v>
      </c>
      <c r="AO43" s="517" t="n">
        <v>0.213596673331968</v>
      </c>
      <c r="AP43" s="517" t="n">
        <v>0.217453727214851</v>
      </c>
      <c r="AQ43" s="517" t="n">
        <v>0.298928406237013</v>
      </c>
      <c r="AR43" s="517" t="n">
        <v>0.253434073310012</v>
      </c>
      <c r="AS43" s="517" t="n">
        <v>0.209533157170675</v>
      </c>
      <c r="AT43" s="517" t="n">
        <v>0.167169849174369</v>
      </c>
      <c r="AU43" s="517" t="n">
        <v>-0.0328896189123178</v>
      </c>
      <c r="AV43" s="517" t="n">
        <v>0.0315590999145764</v>
      </c>
      <c r="AW43" s="517" t="n">
        <v>0.100302713553536</v>
      </c>
      <c r="AX43" s="517" t="n">
        <v>0.173627435939957</v>
      </c>
      <c r="AY43" s="517" t="n">
        <v>0.500068708874443</v>
      </c>
      <c r="AZ43" s="517" t="n">
        <v>0.426349141943117</v>
      </c>
      <c r="BA43" s="517" t="n">
        <v>0.35625245876131</v>
      </c>
      <c r="BB43" s="517" t="n">
        <v>0.289600615870426</v>
      </c>
      <c r="BC43" s="517" t="n">
        <v>0.234209364426308</v>
      </c>
      <c r="BD43" s="517" t="n">
        <v>0.163141760150859</v>
      </c>
      <c r="BE43" s="517" t="n">
        <v>0.0961663338502544</v>
      </c>
      <c r="BF43" s="517" t="n">
        <v>0.0330474518521824</v>
      </c>
      <c r="BG43" s="517" t="n">
        <v>-0.197989983198407</v>
      </c>
      <c r="BH43" s="517" t="n">
        <v>-0.138289740965724</v>
      </c>
      <c r="BI43" s="517" t="n">
        <v>-0.0741455156804925</v>
      </c>
      <c r="BJ43" s="517" t="n">
        <v>-0.00522650490987739</v>
      </c>
      <c r="BK43" s="517" t="n">
        <v>0.248897706016407</v>
      </c>
      <c r="BL43" s="517" t="n">
        <v>0.212992600291717</v>
      </c>
      <c r="BM43" s="517" t="n">
        <v>0.178119746136464</v>
      </c>
      <c r="BN43" s="517" t="n">
        <v>0.144249466899344</v>
      </c>
      <c r="BO43" s="517" t="n">
        <v>0.0590017545933799</v>
      </c>
      <c r="BP43" s="517" t="n">
        <v>0.0549953350817556</v>
      </c>
      <c r="BQ43" s="517" t="n">
        <v>0.0510040726718395</v>
      </c>
      <c r="BR43" s="517" t="n">
        <v>0.0470279100212253</v>
      </c>
      <c r="BS43" s="517" t="n">
        <v>0.00454459838922803</v>
      </c>
      <c r="BT43" s="517" t="n">
        <v>0.0265365369694221</v>
      </c>
      <c r="BU43" s="517" t="n">
        <v>0.0490099328819144</v>
      </c>
      <c r="BV43" s="517" t="n">
        <v>0.071975326405452</v>
      </c>
      <c r="BW43" s="517" t="n">
        <v>0.153637715673897</v>
      </c>
      <c r="BX43" s="517" t="n">
        <v>0.138491532869116</v>
      </c>
      <c r="BY43" s="517" t="n">
        <v>0.123544205259894</v>
      </c>
      <c r="BZ43" s="517" t="n">
        <v>0.108793122063746</v>
      </c>
      <c r="CA43" s="517" t="n">
        <v>0.107455187948775</v>
      </c>
      <c r="CB43" s="517" t="n">
        <v>0.0851337406104533</v>
      </c>
      <c r="CC43" s="517" t="n">
        <v>0.0632621959108112</v>
      </c>
      <c r="CD43" s="517" t="n">
        <v>0.0418314857826566</v>
      </c>
      <c r="CE43" s="517" t="n">
        <v>-0.035659885492567</v>
      </c>
      <c r="CF43" s="517" t="n">
        <v>-0.0174761571152887</v>
      </c>
      <c r="CG43" s="517" t="n">
        <v>0.00105044611778442</v>
      </c>
      <c r="CH43" s="517" t="n">
        <v>0.0199263895015737</v>
      </c>
      <c r="CI43" s="517" t="n">
        <v>0.093929125182641</v>
      </c>
      <c r="CJ43" s="517" t="n">
        <v>0.0768595820023834</v>
      </c>
      <c r="CK43" s="517" t="n">
        <v>0.0600563899939478</v>
      </c>
      <c r="CL43" s="517" t="n">
        <v>0.0435153930445443</v>
      </c>
      <c r="CM43" s="517" t="n">
        <v>-0.0260611258629677</v>
      </c>
      <c r="CN43" s="517" t="n">
        <v>-0.00680065799937657</v>
      </c>
      <c r="CO43" s="517" t="n">
        <v>0.0128407019634781</v>
      </c>
      <c r="CP43" s="517" t="n">
        <v>0.0328704864901403</v>
      </c>
      <c r="CQ43" s="517" t="n">
        <v>0.129871857775005</v>
      </c>
      <c r="CR43" s="517" t="n">
        <v>0.100790672133352</v>
      </c>
      <c r="CS43" s="517" t="n">
        <v>0.0724579920434614</v>
      </c>
      <c r="CT43" s="517" t="n">
        <v>0.0448545521092131</v>
      </c>
      <c r="CU43" s="518" t="n">
        <v>-0.00555416087687013</v>
      </c>
      <c r="CV43" s="518" t="n">
        <v>-0.0178874404848783</v>
      </c>
      <c r="CW43" s="518" t="n">
        <v>-0.0300677607461777</v>
      </c>
      <c r="CX43" s="518" t="n">
        <v>-0.0420970186875523</v>
      </c>
      <c r="CY43" s="518" t="n">
        <v>-0.141105046604978</v>
      </c>
      <c r="CZ43" s="518" t="n">
        <v>-0.0962291749547365</v>
      </c>
      <c r="DA43" s="518" t="n">
        <v>-0.0490086116184996</v>
      </c>
      <c r="DB43" s="518" t="n">
        <v>0.000679149750689868</v>
      </c>
      <c r="DC43" s="518" t="n">
        <v>0.151411048685462</v>
      </c>
      <c r="DD43" s="518" t="n">
        <v>0.143038179796967</v>
      </c>
      <c r="DE43" s="518" t="n">
        <v>0.134726197012964</v>
      </c>
      <c r="DF43" s="518" t="n">
        <v>0.126474657579868</v>
      </c>
      <c r="DG43" s="518" t="n">
        <v>0.126251260861709</v>
      </c>
      <c r="DH43" s="518" t="n">
        <v>0.111780656776039</v>
      </c>
      <c r="DI43" s="518" t="n">
        <v>0.097495977794189</v>
      </c>
      <c r="DJ43" s="518" t="n">
        <v>0.083394835063281</v>
      </c>
      <c r="DK43" s="518" t="n">
        <v>0.0470048103010993</v>
      </c>
      <c r="DL43" s="518" t="n">
        <v>0.0477245816190186</v>
      </c>
      <c r="DM43" s="518" t="n">
        <v>0.0484448477491345</v>
      </c>
      <c r="DN43" s="518" t="n">
        <v>0.0491656090316099</v>
      </c>
      <c r="DO43" s="518" t="n">
        <v>0.0479439847294614</v>
      </c>
      <c r="DP43" s="518" t="n">
        <v>0.0494908923477817</v>
      </c>
      <c r="DQ43" s="518" t="n">
        <v>0.0510400834117961</v>
      </c>
      <c r="DR43" s="518" t="n">
        <v>0.0525915612921805</v>
      </c>
      <c r="DS43" s="518" t="n">
        <v>0.061074817046184</v>
      </c>
      <c r="DT43" s="518" t="n">
        <v>0.0581105317002717</v>
      </c>
      <c r="DU43" s="518" t="n">
        <v>0.0551545275683423</v>
      </c>
      <c r="DV43" s="518" t="n">
        <v>0.0522067815154759</v>
      </c>
      <c r="DW43" s="518" t="n">
        <v>0.042940722991651</v>
      </c>
      <c r="DX43" s="518" t="n">
        <v>0.0441121050672142</v>
      </c>
      <c r="DY43" s="518" t="n">
        <v>0.0452848027841527</v>
      </c>
      <c r="DZ43" s="519" t="n">
        <v>0.0464588176201327</v>
      </c>
    </row>
    <row r="44" s="515" customFormat="true" ht="12" hidden="false" customHeight="false" outlineLevel="0" collapsed="false">
      <c r="B44" s="15" t="s">
        <v>151</v>
      </c>
      <c r="C44" s="516"/>
      <c r="D44" s="517"/>
      <c r="E44" s="517"/>
      <c r="F44" s="517"/>
      <c r="G44" s="517"/>
      <c r="H44" s="517"/>
      <c r="I44" s="517"/>
      <c r="J44" s="517"/>
      <c r="K44" s="517"/>
      <c r="L44" s="517"/>
      <c r="M44" s="517"/>
      <c r="N44" s="517"/>
      <c r="O44" s="517"/>
      <c r="P44" s="517"/>
      <c r="Q44" s="517"/>
      <c r="R44" s="517"/>
      <c r="S44" s="517"/>
      <c r="T44" s="517"/>
      <c r="U44" s="517"/>
      <c r="V44" s="517"/>
      <c r="W44" s="517"/>
      <c r="X44" s="517"/>
      <c r="Y44" s="517"/>
      <c r="Z44" s="517"/>
      <c r="AA44" s="517"/>
      <c r="AB44" s="517"/>
      <c r="AC44" s="517"/>
      <c r="AD44" s="517"/>
      <c r="AE44" s="517"/>
      <c r="AF44" s="517"/>
      <c r="AG44" s="517"/>
      <c r="AH44" s="517"/>
      <c r="AI44" s="517"/>
      <c r="AJ44" s="517"/>
      <c r="AK44" s="517"/>
      <c r="AL44" s="517"/>
      <c r="AM44" s="517"/>
      <c r="AN44" s="517"/>
      <c r="AO44" s="517"/>
      <c r="AP44" s="517"/>
      <c r="AQ44" s="517"/>
      <c r="AR44" s="517"/>
      <c r="AS44" s="517"/>
      <c r="AT44" s="517"/>
      <c r="AU44" s="517"/>
      <c r="AV44" s="517"/>
      <c r="AW44" s="517"/>
      <c r="AX44" s="517"/>
      <c r="AY44" s="517"/>
      <c r="AZ44" s="517"/>
      <c r="BA44" s="517"/>
      <c r="BB44" s="517"/>
      <c r="BC44" s="517"/>
      <c r="BD44" s="517"/>
      <c r="BE44" s="517"/>
      <c r="BF44" s="517"/>
      <c r="BG44" s="517"/>
      <c r="BH44" s="517"/>
      <c r="BI44" s="517"/>
      <c r="BJ44" s="517"/>
      <c r="BK44" s="517"/>
      <c r="BL44" s="517"/>
      <c r="BM44" s="517"/>
      <c r="BN44" s="517"/>
      <c r="BO44" s="517"/>
      <c r="BP44" s="517"/>
      <c r="BQ44" s="517"/>
      <c r="BR44" s="517"/>
      <c r="BS44" s="517"/>
      <c r="BT44" s="517"/>
      <c r="BU44" s="517"/>
      <c r="BV44" s="517"/>
      <c r="BW44" s="517"/>
      <c r="BX44" s="517"/>
      <c r="BY44" s="517"/>
      <c r="BZ44" s="517"/>
      <c r="CA44" s="517"/>
      <c r="CB44" s="517"/>
      <c r="CC44" s="517"/>
      <c r="CD44" s="517"/>
      <c r="CE44" s="517"/>
      <c r="CF44" s="517"/>
      <c r="CG44" s="517"/>
      <c r="CH44" s="517"/>
      <c r="CI44" s="517"/>
      <c r="CJ44" s="517"/>
      <c r="CK44" s="517"/>
      <c r="CL44" s="517"/>
      <c r="CM44" s="517"/>
      <c r="CN44" s="517"/>
      <c r="CO44" s="517"/>
      <c r="CP44" s="517"/>
      <c r="CQ44" s="517"/>
      <c r="CR44" s="517"/>
      <c r="CS44" s="517"/>
      <c r="CT44" s="517"/>
      <c r="CU44" s="518"/>
      <c r="CV44" s="518"/>
      <c r="CW44" s="518"/>
      <c r="CX44" s="518"/>
      <c r="CY44" s="518"/>
      <c r="CZ44" s="518"/>
      <c r="DA44" s="518"/>
      <c r="DB44" s="518"/>
      <c r="DC44" s="518"/>
      <c r="DD44" s="518"/>
      <c r="DE44" s="518"/>
      <c r="DF44" s="518"/>
      <c r="DG44" s="518"/>
      <c r="DH44" s="518"/>
      <c r="DI44" s="518"/>
      <c r="DJ44" s="518"/>
      <c r="DK44" s="518"/>
      <c r="DL44" s="518"/>
      <c r="DM44" s="518"/>
      <c r="DN44" s="518"/>
      <c r="DO44" s="518"/>
      <c r="DP44" s="518"/>
      <c r="DQ44" s="518"/>
      <c r="DR44" s="518"/>
      <c r="DS44" s="518"/>
      <c r="DT44" s="518"/>
      <c r="DU44" s="518"/>
      <c r="DV44" s="518"/>
      <c r="DW44" s="518"/>
      <c r="DX44" s="518"/>
      <c r="DY44" s="518"/>
      <c r="DZ44" s="519"/>
    </row>
    <row r="45" s="515" customFormat="true" ht="12" hidden="false" customHeight="false" outlineLevel="0" collapsed="false">
      <c r="A45" s="515" t="s">
        <v>997</v>
      </c>
      <c r="B45" s="16" t="s">
        <v>152</v>
      </c>
      <c r="C45" s="516"/>
      <c r="D45" s="517" t="n">
        <v>0.165460422385803</v>
      </c>
      <c r="E45" s="517" t="n">
        <v>0.0950561724989646</v>
      </c>
      <c r="F45" s="517" t="n">
        <v>0.0862599836888715</v>
      </c>
      <c r="G45" s="517" t="n">
        <v>0.0370913002220549</v>
      </c>
      <c r="H45" s="517" t="n">
        <v>-0.0315770149627512</v>
      </c>
      <c r="I45" s="517" t="n">
        <v>-0.00521822143564881</v>
      </c>
      <c r="J45" s="517" t="n">
        <v>-0.0282544946264255</v>
      </c>
      <c r="K45" s="517" t="n">
        <v>-0.0707704257551485</v>
      </c>
      <c r="L45" s="517" t="n">
        <v>-0.0722268647069876</v>
      </c>
      <c r="M45" s="517" t="n">
        <v>-0.111391398401119</v>
      </c>
      <c r="N45" s="517" t="n">
        <v>-0.0880033073646551</v>
      </c>
      <c r="O45" s="517" t="n">
        <v>-0.0617726863615195</v>
      </c>
      <c r="P45" s="517" t="n">
        <v>-0.0376646127012956</v>
      </c>
      <c r="Q45" s="517" t="n">
        <v>-0.00339676130772701</v>
      </c>
      <c r="R45" s="517" t="n">
        <v>0.0398697953684926</v>
      </c>
      <c r="S45" s="517" t="n">
        <v>0.0453742146216582</v>
      </c>
      <c r="T45" s="517" t="n">
        <v>-0.0036469304068964</v>
      </c>
      <c r="U45" s="517" t="n">
        <v>-0.00577436214366727</v>
      </c>
      <c r="V45" s="517" t="n">
        <v>-0.0542207804070235</v>
      </c>
      <c r="W45" s="517" t="n">
        <v>-0.059721887720868</v>
      </c>
      <c r="X45" s="517" t="n">
        <v>-0.0499035117049661</v>
      </c>
      <c r="Y45" s="517" t="n">
        <v>-0.0724104864163567</v>
      </c>
      <c r="Z45" s="517" t="n">
        <v>-0.102551383740908</v>
      </c>
      <c r="AA45" s="517" t="n">
        <v>-0.037511989299189</v>
      </c>
      <c r="AB45" s="517" t="n">
        <v>-0.0489447715598586</v>
      </c>
      <c r="AC45" s="517" t="n">
        <v>-0.0126949049629069</v>
      </c>
      <c r="AD45" s="517" t="n">
        <v>0.0225962192227647</v>
      </c>
      <c r="AE45" s="517" t="n">
        <v>-0.0296399687833722</v>
      </c>
      <c r="AF45" s="517" t="n">
        <v>0.0578262765992799</v>
      </c>
      <c r="AG45" s="517" t="n">
        <v>0.103050945715435</v>
      </c>
      <c r="AH45" s="517" t="n">
        <v>0.108311880813697</v>
      </c>
      <c r="AI45" s="517" t="n">
        <v>0.192609646688382</v>
      </c>
      <c r="AJ45" s="517" t="n">
        <v>0.187683706926856</v>
      </c>
      <c r="AK45" s="517" t="n">
        <v>0.111754866422713</v>
      </c>
      <c r="AL45" s="517" t="n">
        <v>0.157535821504096</v>
      </c>
      <c r="AM45" s="517" t="n">
        <v>0.1369968815853</v>
      </c>
      <c r="AN45" s="517" t="n">
        <v>0.0683825665002605</v>
      </c>
      <c r="AO45" s="517" t="n">
        <v>0.0909489162918646</v>
      </c>
      <c r="AP45" s="517" t="n">
        <v>0.0923911631802684</v>
      </c>
      <c r="AQ45" s="517" t="n">
        <v>0.0641684569668131</v>
      </c>
      <c r="AR45" s="517" t="n">
        <v>0.0577560938073308</v>
      </c>
      <c r="AS45" s="517" t="n">
        <v>0.0164660408332067</v>
      </c>
      <c r="AT45" s="517" t="n">
        <v>-0.0556513232218023</v>
      </c>
      <c r="AU45" s="517" t="n">
        <v>-0.0544557442552568</v>
      </c>
      <c r="AV45" s="517" t="n">
        <v>0.0122892026123816</v>
      </c>
      <c r="AW45" s="517" t="n">
        <v>0.0515085482606527</v>
      </c>
      <c r="AX45" s="517" t="n">
        <v>0.0851204749229416</v>
      </c>
      <c r="AY45" s="517" t="n">
        <v>0.0760838601834539</v>
      </c>
      <c r="AZ45" s="517" t="n">
        <v>0.0611100262684888</v>
      </c>
      <c r="BA45" s="517" t="n">
        <v>0.0740774496721049</v>
      </c>
      <c r="BB45" s="517" t="n">
        <v>0.115612896220234</v>
      </c>
      <c r="BC45" s="517" t="n">
        <v>0.168400495247164</v>
      </c>
      <c r="BD45" s="517" t="n">
        <v>0.171951164977927</v>
      </c>
      <c r="BE45" s="517" t="n">
        <v>0.104886244889052</v>
      </c>
      <c r="BF45" s="517" t="n">
        <v>-0.0473190079472136</v>
      </c>
      <c r="BG45" s="517" t="n">
        <v>-0.111915914371046</v>
      </c>
      <c r="BH45" s="517" t="n">
        <v>-0.102385454681654</v>
      </c>
      <c r="BI45" s="517" t="n">
        <v>-0.0251477654407195</v>
      </c>
      <c r="BJ45" s="517" t="n">
        <v>0.113406182206734</v>
      </c>
      <c r="BK45" s="517" t="n">
        <v>0.0888257992334958</v>
      </c>
      <c r="BL45" s="517" t="n">
        <v>-0.00259547749290484</v>
      </c>
      <c r="BM45" s="517" t="n">
        <v>-0.0169117138333702</v>
      </c>
      <c r="BN45" s="517" t="n">
        <v>-0.00114089013003129</v>
      </c>
      <c r="BO45" s="517" t="n">
        <v>0.0614492915561661</v>
      </c>
      <c r="BP45" s="517" t="n">
        <v>0.167570799071655</v>
      </c>
      <c r="BQ45" s="517" t="n">
        <v>0.132896436280298</v>
      </c>
      <c r="BR45" s="517" t="n">
        <v>0.0345761244201368</v>
      </c>
      <c r="BS45" s="517" t="n">
        <v>0.00400745148389297</v>
      </c>
      <c r="BT45" s="517" t="n">
        <v>-0.0557115392078341</v>
      </c>
      <c r="BU45" s="517" t="n">
        <v>-0.0671076973405798</v>
      </c>
      <c r="BV45" s="517" t="n">
        <v>-0.00432815568630177</v>
      </c>
      <c r="BW45" s="517" t="n">
        <v>0.00898812670927239</v>
      </c>
      <c r="BX45" s="517" t="n">
        <v>0.00961061451316787</v>
      </c>
      <c r="BY45" s="517" t="n">
        <v>0.0268789401004504</v>
      </c>
      <c r="BZ45" s="517" t="n">
        <v>0.0229806285334768</v>
      </c>
      <c r="CA45" s="517" t="n">
        <v>0.0258539162489573</v>
      </c>
      <c r="CB45" s="517" t="n">
        <v>0.0428289253300758</v>
      </c>
      <c r="CC45" s="517" t="n">
        <v>0.00576802674071907</v>
      </c>
      <c r="CD45" s="517" t="n">
        <v>-0.0662831154868353</v>
      </c>
      <c r="CE45" s="517" t="n">
        <v>-0.129786450718661</v>
      </c>
      <c r="CF45" s="517" t="n">
        <v>-0.139079633169576</v>
      </c>
      <c r="CG45" s="517" t="n">
        <v>-0.1194884684124</v>
      </c>
      <c r="CH45" s="517" t="n">
        <v>-0.0822738596033688</v>
      </c>
      <c r="CI45" s="517" t="n">
        <v>-0.0213200046094305</v>
      </c>
      <c r="CJ45" s="517" t="n">
        <v>0.0157057212786832</v>
      </c>
      <c r="CK45" s="517" t="n">
        <v>0.017044701387922</v>
      </c>
      <c r="CL45" s="517" t="n">
        <v>-0.00169306836638414</v>
      </c>
      <c r="CM45" s="517" t="n">
        <v>-0.00882364308218768</v>
      </c>
      <c r="CN45" s="517" t="n">
        <v>-0.0114433379883249</v>
      </c>
      <c r="CO45" s="517" t="n">
        <v>0.039946719197335</v>
      </c>
      <c r="CP45" s="517" t="n">
        <v>0.0703420641910085</v>
      </c>
      <c r="CQ45" s="517" t="n">
        <v>0.122203409745461</v>
      </c>
      <c r="CR45" s="517" t="n">
        <v>0.0650736694174464</v>
      </c>
      <c r="CS45" s="517" t="n">
        <v>-0.000895696143802713</v>
      </c>
      <c r="CT45" s="517" t="n">
        <v>-0.0107406617503925</v>
      </c>
      <c r="CU45" s="518" t="n">
        <v>-0.0458083939206259</v>
      </c>
      <c r="CV45" s="518" t="n">
        <v>-0.0299240521598434</v>
      </c>
      <c r="CW45" s="518" t="n">
        <v>-0.0174563219594822</v>
      </c>
      <c r="CX45" s="518" t="n">
        <v>-0.0077910559423297</v>
      </c>
      <c r="CY45" s="518" t="n">
        <v>-0.0202471688082032</v>
      </c>
      <c r="CZ45" s="518" t="n">
        <v>-0.00883131473109226</v>
      </c>
      <c r="DA45" s="518" t="n">
        <v>0.0500815430038935</v>
      </c>
      <c r="DB45" s="518" t="n">
        <v>0.0767716926535927</v>
      </c>
      <c r="DC45" s="518" t="n">
        <v>0.0873384268225338</v>
      </c>
      <c r="DD45" s="518" t="n">
        <v>0.0963512849664349</v>
      </c>
      <c r="DE45" s="518" t="n">
        <v>0.0352439039356485</v>
      </c>
      <c r="DF45" s="518" t="n">
        <v>0.0045758447848245</v>
      </c>
      <c r="DG45" s="518" t="n">
        <v>0.0102930364861995</v>
      </c>
      <c r="DH45" s="518" t="n">
        <v>-0.0407216551918965</v>
      </c>
      <c r="DI45" s="518" t="n">
        <v>-0.0372492034175719</v>
      </c>
      <c r="DJ45" s="518" t="n">
        <v>-0.0205128157431589</v>
      </c>
      <c r="DK45" s="518" t="n">
        <v>-0.0104799035445237</v>
      </c>
      <c r="DL45" s="518" t="n">
        <v>0.0384290522389543</v>
      </c>
      <c r="DM45" s="518" t="n">
        <v>0.0456023957971207</v>
      </c>
      <c r="DN45" s="518" t="n">
        <v>0.0414543239117377</v>
      </c>
      <c r="DO45" s="518" t="n">
        <v>0.03110948787609</v>
      </c>
      <c r="DP45" s="518" t="n">
        <v>0.0300882056628161</v>
      </c>
      <c r="DQ45" s="518" t="n">
        <v>0.0294271941673837</v>
      </c>
      <c r="DR45" s="518" t="n">
        <v>0.0290021104516458</v>
      </c>
      <c r="DS45" s="518" t="n">
        <v>0.0272052950675322</v>
      </c>
      <c r="DT45" s="518" t="n">
        <v>0.027423098577479</v>
      </c>
      <c r="DU45" s="518" t="n">
        <v>0.0276003751394613</v>
      </c>
      <c r="DV45" s="518" t="n">
        <v>0.0276964298255593</v>
      </c>
      <c r="DW45" s="518" t="n">
        <v>0.0281112409000869</v>
      </c>
      <c r="DX45" s="518" t="n">
        <v>0.0280917352586585</v>
      </c>
      <c r="DY45" s="518" t="n">
        <v>0.0279216010628939</v>
      </c>
      <c r="DZ45" s="519" t="n">
        <v>0.0276112173146416</v>
      </c>
    </row>
    <row r="46" s="515" customFormat="true" ht="12" hidden="false" customHeight="false" outlineLevel="0" collapsed="false">
      <c r="A46" s="515" t="s">
        <v>998</v>
      </c>
      <c r="B46" s="16" t="s">
        <v>153</v>
      </c>
      <c r="C46" s="516"/>
      <c r="D46" s="517" t="n">
        <v>0.0963675450961466</v>
      </c>
      <c r="E46" s="517" t="n">
        <v>0.0691890716674953</v>
      </c>
      <c r="F46" s="517" t="n">
        <v>0.0426843407453746</v>
      </c>
      <c r="G46" s="517" t="n">
        <v>-0.0109505145824567</v>
      </c>
      <c r="H46" s="517" t="n">
        <v>-0.0167785149184047</v>
      </c>
      <c r="I46" s="517" t="n">
        <v>-0.0225721736077348</v>
      </c>
      <c r="J46" s="517" t="n">
        <v>-0.0283316930095109</v>
      </c>
      <c r="K46" s="517" t="n">
        <v>-0.0417687310893797</v>
      </c>
      <c r="L46" s="517" t="n">
        <v>-0.0471549017346235</v>
      </c>
      <c r="M46" s="517" t="n">
        <v>-0.0525107969806383</v>
      </c>
      <c r="N46" s="517" t="n">
        <v>-0.0578365870039488</v>
      </c>
      <c r="O46" s="517" t="n">
        <v>-0.0840286503832089</v>
      </c>
      <c r="P46" s="517" t="n">
        <v>-0.0708237031309705</v>
      </c>
      <c r="Q46" s="517" t="n">
        <v>-0.057428388972598</v>
      </c>
      <c r="R46" s="517" t="n">
        <v>-0.0438399635155341</v>
      </c>
      <c r="S46" s="517" t="n">
        <v>-0.00968314263443187</v>
      </c>
      <c r="T46" s="517" t="n">
        <v>-0.00895252176490674</v>
      </c>
      <c r="U46" s="517" t="n">
        <v>-0.00822136186905795</v>
      </c>
      <c r="V46" s="517" t="n">
        <v>-0.00748966254921068</v>
      </c>
      <c r="W46" s="517" t="n">
        <v>0.00951542554640039</v>
      </c>
      <c r="X46" s="517" t="n">
        <v>-0.00154799528513417</v>
      </c>
      <c r="Y46" s="517" t="n">
        <v>-0.012490170539436</v>
      </c>
      <c r="Z46" s="517" t="n">
        <v>-0.0233124289637548</v>
      </c>
      <c r="AA46" s="517" t="n">
        <v>-0.067468722765653</v>
      </c>
      <c r="AB46" s="517" t="n">
        <v>-0.0560694530283685</v>
      </c>
      <c r="AC46" s="517" t="n">
        <v>-0.0445308385273043</v>
      </c>
      <c r="AD46" s="517" t="n">
        <v>-0.0328511759109613</v>
      </c>
      <c r="AE46" s="517" t="n">
        <v>-0.0333767818605408</v>
      </c>
      <c r="AF46" s="517" t="n">
        <v>-0.0133040757646573</v>
      </c>
      <c r="AG46" s="517" t="n">
        <v>0.00718545616620553</v>
      </c>
      <c r="AH46" s="517" t="n">
        <v>0.0281004696546935</v>
      </c>
      <c r="AI46" s="517" t="n">
        <v>0.0768386194486649</v>
      </c>
      <c r="AJ46" s="517" t="n">
        <v>0.0805181961991172</v>
      </c>
      <c r="AK46" s="517" t="n">
        <v>0.0842103461288911</v>
      </c>
      <c r="AL46" s="517" t="n">
        <v>0.087915112200764</v>
      </c>
      <c r="AM46" s="517" t="n">
        <v>0.114590927720456</v>
      </c>
      <c r="AN46" s="517" t="n">
        <v>0.103471082351749</v>
      </c>
      <c r="AO46" s="517" t="n">
        <v>0.0924621754071304</v>
      </c>
      <c r="AP46" s="517" t="n">
        <v>0.0815631000965742</v>
      </c>
      <c r="AQ46" s="517" t="n">
        <v>0.0448591672104147</v>
      </c>
      <c r="AR46" s="517" t="n">
        <v>0.0509651801630501</v>
      </c>
      <c r="AS46" s="517" t="n">
        <v>0.0571068758137444</v>
      </c>
      <c r="AT46" s="517" t="n">
        <v>0.0632844626872667</v>
      </c>
      <c r="AU46" s="517" t="n">
        <v>0.0774690920324234</v>
      </c>
      <c r="AV46" s="517" t="n">
        <v>0.0789719873245233</v>
      </c>
      <c r="AW46" s="517" t="n">
        <v>0.0804769789127263</v>
      </c>
      <c r="AX46" s="517" t="n">
        <v>0.0819840697210272</v>
      </c>
      <c r="AY46" s="517" t="n">
        <v>0.0711027624897766</v>
      </c>
      <c r="AZ46" s="517" t="n">
        <v>0.080207578243338</v>
      </c>
      <c r="BA46" s="517" t="n">
        <v>0.0893897886903028</v>
      </c>
      <c r="BB46" s="517" t="n">
        <v>0.098650051717522</v>
      </c>
      <c r="BC46" s="517" t="n">
        <v>0.196731471917375</v>
      </c>
      <c r="BD46" s="517" t="n">
        <v>0.147329469207433</v>
      </c>
      <c r="BE46" s="517" t="n">
        <v>0.0999668194593069</v>
      </c>
      <c r="BF46" s="517" t="n">
        <v>0.0545593366020941</v>
      </c>
      <c r="BG46" s="517" t="n">
        <v>-0.0949376222029743</v>
      </c>
      <c r="BH46" s="517" t="n">
        <v>-0.0657012318406146</v>
      </c>
      <c r="BI46" s="517" t="n">
        <v>-0.0355204131798417</v>
      </c>
      <c r="BJ46" s="517" t="n">
        <v>-0.00436465818598491</v>
      </c>
      <c r="BK46" s="517" t="n">
        <v>0.0668343041384467</v>
      </c>
      <c r="BL46" s="517" t="n">
        <v>0.0735253667581051</v>
      </c>
      <c r="BM46" s="517" t="n">
        <v>0.0802583949564913</v>
      </c>
      <c r="BN46" s="517" t="n">
        <v>0.0870336519369116</v>
      </c>
      <c r="BO46" s="517" t="n">
        <v>0.150147904314523</v>
      </c>
      <c r="BP46" s="517" t="n">
        <v>0.119585988235824</v>
      </c>
      <c r="BQ46" s="517" t="n">
        <v>0.0898361683326663</v>
      </c>
      <c r="BR46" s="517" t="n">
        <v>0.0608768654541677</v>
      </c>
      <c r="BS46" s="517" t="n">
        <v>-0.00576129698636069</v>
      </c>
      <c r="BT46" s="517" t="n">
        <v>-0.00779028724048035</v>
      </c>
      <c r="BU46" s="517" t="n">
        <v>-0.00981513683759447</v>
      </c>
      <c r="BV46" s="517" t="n">
        <v>-0.011835854227738</v>
      </c>
      <c r="BW46" s="517" t="n">
        <v>-0.0155361155072525</v>
      </c>
      <c r="BX46" s="517" t="n">
        <v>-0.0165313391512133</v>
      </c>
      <c r="BY46" s="517" t="n">
        <v>-0.017525556694171</v>
      </c>
      <c r="BZ46" s="517" t="n">
        <v>-0.0185187691532232</v>
      </c>
      <c r="CA46" s="517" t="n">
        <v>0.00382653533257046</v>
      </c>
      <c r="CB46" s="517" t="n">
        <v>-0.0128047622459031</v>
      </c>
      <c r="CC46" s="517" t="n">
        <v>-0.0291605141504899</v>
      </c>
      <c r="CD46" s="517" t="n">
        <v>-0.0452452855943392</v>
      </c>
      <c r="CE46" s="517" t="n">
        <v>-0.0980282590627369</v>
      </c>
      <c r="CF46" s="517" t="n">
        <v>-0.088170498363189</v>
      </c>
      <c r="CG46" s="517" t="n">
        <v>-0.07820500097789</v>
      </c>
      <c r="CH46" s="517" t="n">
        <v>-0.0681305894392788</v>
      </c>
      <c r="CI46" s="517" t="n">
        <v>-0.0745191243004609</v>
      </c>
      <c r="CJ46" s="517" t="n">
        <v>-0.0538247889207541</v>
      </c>
      <c r="CK46" s="517" t="n">
        <v>-0.0326677151657309</v>
      </c>
      <c r="CL46" s="517" t="n">
        <v>-0.0110375559138203</v>
      </c>
      <c r="CM46" s="517" t="n">
        <v>0.0522819623420174</v>
      </c>
      <c r="CN46" s="517" t="n">
        <v>0.047529035542565</v>
      </c>
      <c r="CO46" s="517" t="n">
        <v>0.0427975766708825</v>
      </c>
      <c r="CP46" s="517" t="n">
        <v>0.0380874887610493</v>
      </c>
      <c r="CQ46" s="517" t="n">
        <v>0.0444344985984002</v>
      </c>
      <c r="CR46" s="517" t="n">
        <v>0.0324246735115542</v>
      </c>
      <c r="CS46" s="517" t="n">
        <v>0.0205529479405796</v>
      </c>
      <c r="CT46" s="517" t="n">
        <v>0.00881773389596536</v>
      </c>
      <c r="CU46" s="518" t="n">
        <v>-0.0316761421517737</v>
      </c>
      <c r="CV46" s="518" t="n">
        <v>-0.023919474565041</v>
      </c>
      <c r="CW46" s="518" t="n">
        <v>-0.0161006729189602</v>
      </c>
      <c r="CX46" s="518" t="n">
        <v>-0.00821923949446892</v>
      </c>
      <c r="CY46" s="518" t="n">
        <v>-0.0289702275400114</v>
      </c>
      <c r="CZ46" s="518" t="n">
        <v>-0.00162339417193724</v>
      </c>
      <c r="DA46" s="518" t="n">
        <v>0.0264936002318451</v>
      </c>
      <c r="DB46" s="518" t="n">
        <v>0.0554024454960017</v>
      </c>
      <c r="DC46" s="518" t="n">
        <v>0.155062517847093</v>
      </c>
      <c r="DD46" s="518" t="n">
        <v>0.139332678039805</v>
      </c>
      <c r="DE46" s="518" t="n">
        <v>0.123817049893392</v>
      </c>
      <c r="DF46" s="518" t="n">
        <v>0.108512716236655</v>
      </c>
      <c r="DG46" s="518" t="n">
        <v>0.0929578869618211</v>
      </c>
      <c r="DH46" s="518" t="n">
        <v>0.0784095790522854</v>
      </c>
      <c r="DI46" s="518" t="n">
        <v>0.0640549229435697</v>
      </c>
      <c r="DJ46" s="518" t="n">
        <v>0.0498913409462143</v>
      </c>
      <c r="DK46" s="518" t="n">
        <v>0.0174304175020398</v>
      </c>
      <c r="DL46" s="518" t="n">
        <v>0.0152155648266339</v>
      </c>
      <c r="DM46" s="518" t="n">
        <v>0.0130055336823021</v>
      </c>
      <c r="DN46" s="518" t="n">
        <v>0.0108003135730137</v>
      </c>
      <c r="DO46" s="518" t="n">
        <v>0.0042211029472417</v>
      </c>
      <c r="DP46" s="518" t="n">
        <v>0.00489527003595336</v>
      </c>
      <c r="DQ46" s="518" t="n">
        <v>0.00556988971549582</v>
      </c>
      <c r="DR46" s="518" t="n">
        <v>0.0062449622897086</v>
      </c>
      <c r="DS46" s="518" t="n">
        <v>0.00738132230458495</v>
      </c>
      <c r="DT46" s="518" t="n">
        <v>0.00773680070075764</v>
      </c>
      <c r="DU46" s="518" t="n">
        <v>0.00809240453591523</v>
      </c>
      <c r="DV46" s="518" t="n">
        <v>0.00844813385432126</v>
      </c>
      <c r="DW46" s="518" t="n">
        <v>0.00829304037333437</v>
      </c>
      <c r="DX46" s="518" t="n">
        <v>0.0089926777502452</v>
      </c>
      <c r="DY46" s="518" t="n">
        <v>0.00969280059362204</v>
      </c>
      <c r="DZ46" s="519" t="n">
        <v>0.0103934092403222</v>
      </c>
    </row>
    <row r="47" s="515" customFormat="true" ht="12" hidden="false" customHeight="false" outlineLevel="0" collapsed="false">
      <c r="B47" s="16" t="s">
        <v>999</v>
      </c>
      <c r="C47" s="516"/>
      <c r="D47" s="517" t="n">
        <v>0.0418592869314357</v>
      </c>
      <c r="E47" s="517" t="n">
        <v>0.0463940603475611</v>
      </c>
      <c r="F47" s="517" t="n">
        <v>0.0453620646424234</v>
      </c>
      <c r="G47" s="517" t="n">
        <v>0.0363864697771332</v>
      </c>
      <c r="H47" s="517" t="n">
        <v>0.0233802672302949</v>
      </c>
      <c r="I47" s="517" t="n">
        <v>0.00725684343654025</v>
      </c>
      <c r="J47" s="517" t="n">
        <v>-0.00902337382468652</v>
      </c>
      <c r="K47" s="517" t="n">
        <v>-0.0264065080392182</v>
      </c>
      <c r="L47" s="517" t="n">
        <v>-0.0366702475190281</v>
      </c>
      <c r="M47" s="517" t="n">
        <v>-0.0431770639919589</v>
      </c>
      <c r="N47" s="517" t="n">
        <v>-0.0466680544277873</v>
      </c>
      <c r="O47" s="517" t="n">
        <v>-0.0473360681936569</v>
      </c>
      <c r="P47" s="517" t="n">
        <v>-0.0469290768433622</v>
      </c>
      <c r="Q47" s="517" t="n">
        <v>-0.0443922059241664</v>
      </c>
      <c r="R47" s="517" t="n">
        <v>-0.0389509460661284</v>
      </c>
      <c r="S47" s="517" t="n">
        <v>-0.027872312739234</v>
      </c>
      <c r="T47" s="517" t="n">
        <v>-0.0164731637013598</v>
      </c>
      <c r="U47" s="517" t="n">
        <v>-0.00461457476248666</v>
      </c>
      <c r="V47" s="517" t="n">
        <v>0.0046424080225683</v>
      </c>
      <c r="W47" s="517" t="n">
        <v>0.0103971775175718</v>
      </c>
      <c r="X47" s="517" t="n">
        <v>0.00761957566607771</v>
      </c>
      <c r="Y47" s="517" t="n">
        <v>-0.000809565659175648</v>
      </c>
      <c r="Z47" s="517" t="n">
        <v>-0.0120813216600734</v>
      </c>
      <c r="AA47" s="517" t="n">
        <v>-0.0282683230311714</v>
      </c>
      <c r="AB47" s="517" t="n">
        <v>-0.0355668626348635</v>
      </c>
      <c r="AC47" s="517" t="n">
        <v>-0.0382588061224372</v>
      </c>
      <c r="AD47" s="517" t="n">
        <v>-0.0366358494332556</v>
      </c>
      <c r="AE47" s="517" t="n">
        <v>-0.029887886900733</v>
      </c>
      <c r="AF47" s="517" t="n">
        <v>-0.0233705785189306</v>
      </c>
      <c r="AG47" s="517" t="n">
        <v>-0.0155566143992544</v>
      </c>
      <c r="AH47" s="517" t="n">
        <v>-0.00601158070443076</v>
      </c>
      <c r="AI47" s="517" t="n">
        <v>0.00679110148772817</v>
      </c>
      <c r="AJ47" s="517" t="n">
        <v>0.0214885570881109</v>
      </c>
      <c r="AK47" s="517" t="n">
        <v>0.037538545764451</v>
      </c>
      <c r="AL47" s="517" t="n">
        <v>0.0523021198635971</v>
      </c>
      <c r="AM47" s="517" t="n">
        <v>0.0661583766187592</v>
      </c>
      <c r="AN47" s="517" t="n">
        <v>0.0702280015163084</v>
      </c>
      <c r="AO47" s="517" t="n">
        <v>0.0679935875068943</v>
      </c>
      <c r="AP47" s="517" t="n">
        <v>0.0614861950732149</v>
      </c>
      <c r="AQ47" s="517" t="n">
        <v>0.0495585373743764</v>
      </c>
      <c r="AR47" s="517" t="n">
        <v>0.0427233634793751</v>
      </c>
      <c r="AS47" s="517" t="n">
        <v>0.0376376407992631</v>
      </c>
      <c r="AT47" s="517" t="n">
        <v>0.0335870640696231</v>
      </c>
      <c r="AU47" s="517" t="n">
        <v>0.0293863118993193</v>
      </c>
      <c r="AV47" s="517" t="n">
        <v>0.0240278318049607</v>
      </c>
      <c r="AW47" s="517" t="n">
        <v>0.0185612166624454</v>
      </c>
      <c r="AX47" s="517" t="n">
        <v>0.0153835052940827</v>
      </c>
      <c r="AY47" s="517" t="n">
        <v>0.0157350282633254</v>
      </c>
      <c r="AZ47" s="517" t="n">
        <v>0.0241434820722025</v>
      </c>
      <c r="BA47" s="517" t="n">
        <v>0.0378483288308934</v>
      </c>
      <c r="BB47" s="517" t="n">
        <v>0.0526365287930406</v>
      </c>
      <c r="BC47" s="517" t="n">
        <v>0.0715533032157732</v>
      </c>
      <c r="BD47" s="517" t="n">
        <v>0.071349363540393</v>
      </c>
      <c r="BE47" s="517" t="n">
        <v>0.0593887987705756</v>
      </c>
      <c r="BF47" s="517" t="n">
        <v>0.0385453107752926</v>
      </c>
      <c r="BG47" s="517" t="n">
        <v>0.00191744444607553</v>
      </c>
      <c r="BH47" s="517" t="n">
        <v>-0.0169341282120159</v>
      </c>
      <c r="BI47" s="517" t="n">
        <v>-0.0263094274133507</v>
      </c>
      <c r="BJ47" s="517" t="n">
        <v>-0.0242581843496577</v>
      </c>
      <c r="BK47" s="517" t="n">
        <v>-0.00408335386355722</v>
      </c>
      <c r="BL47" s="517" t="n">
        <v>0.0130309630841089</v>
      </c>
      <c r="BM47" s="517" t="n">
        <v>0.0296367350550378</v>
      </c>
      <c r="BN47" s="517" t="n">
        <v>0.0413006424258758</v>
      </c>
      <c r="BO47" s="517" t="n">
        <v>0.0456487609146899</v>
      </c>
      <c r="BP47" s="517" t="n">
        <v>0.0457895549801866</v>
      </c>
      <c r="BQ47" s="517" t="n">
        <v>0.0434147041450512</v>
      </c>
      <c r="BR47" s="517" t="n">
        <v>0.0403134933249196</v>
      </c>
      <c r="BS47" s="517" t="n">
        <v>0.0381514318978938</v>
      </c>
      <c r="BT47" s="517" t="n">
        <v>0.0319723903368377</v>
      </c>
      <c r="BU47" s="517" t="n">
        <v>0.0218861807440904</v>
      </c>
      <c r="BV47" s="517" t="n">
        <v>0.007794725494235</v>
      </c>
      <c r="BW47" s="517" t="n">
        <v>-0.0153762942611946</v>
      </c>
      <c r="BX47" s="517" t="n">
        <v>-0.0291038752358328</v>
      </c>
      <c r="BY47" s="517" t="n">
        <v>-0.0367215649660303</v>
      </c>
      <c r="BZ47" s="517" t="n">
        <v>-0.0359245758825901</v>
      </c>
      <c r="CA47" s="517" t="n">
        <v>-0.0196158747167726</v>
      </c>
      <c r="CB47" s="517" t="n">
        <v>-0.00722288638744125</v>
      </c>
      <c r="CC47" s="517" t="n">
        <v>0.00298594460194461</v>
      </c>
      <c r="CD47" s="517" t="n">
        <v>0.00552816966817529</v>
      </c>
      <c r="CE47" s="517" t="n">
        <v>-0.00543338074690996</v>
      </c>
      <c r="CF47" s="517" t="n">
        <v>-0.0208830230123122</v>
      </c>
      <c r="CG47" s="517" t="n">
        <v>-0.0390544899122686</v>
      </c>
      <c r="CH47" s="517" t="n">
        <v>-0.0537847082958062</v>
      </c>
      <c r="CI47" s="517" t="n">
        <v>-0.0638885310862079</v>
      </c>
      <c r="CJ47" s="517" t="n">
        <v>-0.0608105193417625</v>
      </c>
      <c r="CK47" s="517" t="n">
        <v>-0.0495360671395796</v>
      </c>
      <c r="CL47" s="517" t="n">
        <v>-0.0340120907930431</v>
      </c>
      <c r="CM47" s="517" t="n">
        <v>-0.012697867856092</v>
      </c>
      <c r="CN47" s="517" t="n">
        <v>-0.00101552598776913</v>
      </c>
      <c r="CO47" s="517" t="n">
        <v>0.00635333764524777</v>
      </c>
      <c r="CP47" s="517" t="n">
        <v>0.0110068375678608</v>
      </c>
      <c r="CQ47" s="517" t="n">
        <v>0.0137291123825495</v>
      </c>
      <c r="CR47" s="517" t="n">
        <v>0.0186353871738192</v>
      </c>
      <c r="CS47" s="517" t="n">
        <v>0.0233801436146684</v>
      </c>
      <c r="CT47" s="517" t="n">
        <v>0.0254556046965523</v>
      </c>
      <c r="CU47" s="518" t="n">
        <v>0.02340979984818</v>
      </c>
      <c r="CV47" s="518" t="n">
        <v>0.0136153034560313</v>
      </c>
      <c r="CW47" s="518" t="n">
        <v>-0.00119492412345747</v>
      </c>
      <c r="CX47" s="518" t="n">
        <v>-0.0171072927687622</v>
      </c>
      <c r="CY47" s="518" t="n">
        <v>-0.0381531655349601</v>
      </c>
      <c r="CZ47" s="518" t="n">
        <v>-0.0414966999214369</v>
      </c>
      <c r="DA47" s="518" t="n">
        <v>-0.0335071449759277</v>
      </c>
      <c r="DB47" s="518" t="n">
        <v>-0.0140896185024297</v>
      </c>
      <c r="DC47" s="518" t="n">
        <v>0.0248133854803609</v>
      </c>
      <c r="DD47" s="518" t="n">
        <v>0.0563578888700891</v>
      </c>
      <c r="DE47" s="518" t="n">
        <v>0.0846846567491548</v>
      </c>
      <c r="DF47" s="518" t="n">
        <v>0.104249169937956</v>
      </c>
      <c r="DG47" s="518" t="n">
        <v>0.112946663090143</v>
      </c>
      <c r="DH47" s="518" t="n">
        <v>0.109405264027009</v>
      </c>
      <c r="DI47" s="518" t="n">
        <v>0.0972785299723666</v>
      </c>
      <c r="DJ47" s="518" t="n">
        <v>0.0805551209189093</v>
      </c>
      <c r="DK47" s="518" t="n">
        <v>0.0563783033645224</v>
      </c>
      <c r="DL47" s="518" t="n">
        <v>0.0415695323856551</v>
      </c>
      <c r="DM47" s="518" t="n">
        <v>0.0308615010499565</v>
      </c>
      <c r="DN47" s="518" t="n">
        <v>0.0246735448780486</v>
      </c>
      <c r="DO47" s="518" t="n">
        <v>0.0248469028080083</v>
      </c>
      <c r="DP47" s="518" t="n">
        <v>0.0245977933470408</v>
      </c>
      <c r="DQ47" s="518" t="n">
        <v>0.0247610610516624</v>
      </c>
      <c r="DR47" s="518" t="n">
        <v>0.0239349468305543</v>
      </c>
      <c r="DS47" s="518" t="n">
        <v>0.021100894031341</v>
      </c>
      <c r="DT47" s="518" t="n">
        <v>0.0176032726638609</v>
      </c>
      <c r="DU47" s="518" t="n">
        <v>0.0140066857524384</v>
      </c>
      <c r="DV47" s="518" t="n">
        <v>0.0114311556654499</v>
      </c>
      <c r="DW47" s="518" t="n">
        <v>0.0106071303119926</v>
      </c>
      <c r="DX47" s="518" t="n">
        <v>0.0113161808969285</v>
      </c>
      <c r="DY47" s="518" t="n">
        <v>0.0128650056944554</v>
      </c>
      <c r="DZ47" s="519" t="n">
        <v>0.014184718534607</v>
      </c>
    </row>
    <row r="48" s="515" customFormat="true" ht="12" hidden="false" customHeight="false" outlineLevel="0" collapsed="false">
      <c r="A48" s="515" t="s">
        <v>1000</v>
      </c>
      <c r="B48" s="16" t="s">
        <v>155</v>
      </c>
      <c r="C48" s="516"/>
      <c r="D48" s="517" t="n">
        <v>0.121965786122644</v>
      </c>
      <c r="E48" s="517" t="n">
        <v>-0.033538709297347</v>
      </c>
      <c r="F48" s="517" t="n">
        <v>0.0237773791062323</v>
      </c>
      <c r="G48" s="517" t="n">
        <v>0.0652483345431285</v>
      </c>
      <c r="H48" s="517" t="n">
        <v>0.0729106266074672</v>
      </c>
      <c r="I48" s="517" t="n">
        <v>0.260384039393653</v>
      </c>
      <c r="J48" s="517" t="n">
        <v>0.368625299437603</v>
      </c>
      <c r="K48" s="517" t="n">
        <v>0.153550128065318</v>
      </c>
      <c r="L48" s="517" t="n">
        <v>-0.053380684050329</v>
      </c>
      <c r="M48" s="517" t="n">
        <v>-0.104820538138929</v>
      </c>
      <c r="N48" s="517" t="n">
        <v>-0.188046296850602</v>
      </c>
      <c r="O48" s="517" t="n">
        <v>-0.325480027465346</v>
      </c>
      <c r="P48" s="517" t="n">
        <v>-0.268068676080616</v>
      </c>
      <c r="Q48" s="517" t="n">
        <v>-0.297246549848932</v>
      </c>
      <c r="R48" s="517" t="n">
        <v>-0.371478886623329</v>
      </c>
      <c r="S48" s="517" t="n">
        <v>-0.171923818334476</v>
      </c>
      <c r="T48" s="517" t="n">
        <v>0.194877423711413</v>
      </c>
      <c r="U48" s="517" t="n">
        <v>0.584231381053596</v>
      </c>
      <c r="V48" s="517" t="n">
        <v>1.00840641268499</v>
      </c>
      <c r="W48" s="517" t="n">
        <v>1.2612880303169</v>
      </c>
      <c r="X48" s="517" t="n">
        <v>0.666698932559871</v>
      </c>
      <c r="Y48" s="517" t="n">
        <v>0.457593900190311</v>
      </c>
      <c r="Z48" s="517" t="n">
        <v>0.248373756057381</v>
      </c>
      <c r="AA48" s="517" t="n">
        <v>-0.0200246811340503</v>
      </c>
      <c r="AB48" s="517" t="n">
        <v>-0.00489348105226067</v>
      </c>
      <c r="AC48" s="517" t="n">
        <v>-0.161151032596527</v>
      </c>
      <c r="AD48" s="517" t="n">
        <v>-0.349435861769627</v>
      </c>
      <c r="AE48" s="517" t="n">
        <v>-0.194258182856417</v>
      </c>
      <c r="AF48" s="517" t="n">
        <v>-0.0595893284215005</v>
      </c>
      <c r="AG48" s="517" t="n">
        <v>0.0605176564445597</v>
      </c>
      <c r="AH48" s="517" t="n">
        <v>0.374893516065408</v>
      </c>
      <c r="AI48" s="517" t="n">
        <v>0.484361261581972</v>
      </c>
      <c r="AJ48" s="517" t="n">
        <v>0.0505419373561471</v>
      </c>
      <c r="AK48" s="517" t="n">
        <v>0.0543742430760753</v>
      </c>
      <c r="AL48" s="517" t="n">
        <v>0.0994512457015792</v>
      </c>
      <c r="AM48" s="517" t="n">
        <v>0.0244953040383696</v>
      </c>
      <c r="AN48" s="517" t="n">
        <v>0.347606680337299</v>
      </c>
      <c r="AO48" s="517" t="n">
        <v>0.428653893507734</v>
      </c>
      <c r="AP48" s="517" t="n">
        <v>0.459016507893031</v>
      </c>
      <c r="AQ48" s="517" t="n">
        <v>0.441684872165261</v>
      </c>
      <c r="AR48" s="517" t="n">
        <v>0.431575433146335</v>
      </c>
      <c r="AS48" s="517" t="n">
        <v>0.488207074086549</v>
      </c>
      <c r="AT48" s="517" t="n">
        <v>0.325453225782033</v>
      </c>
      <c r="AU48" s="517" t="n">
        <v>0.326008919119181</v>
      </c>
      <c r="AV48" s="517" t="n">
        <v>0.342073839236731</v>
      </c>
      <c r="AW48" s="517" t="n">
        <v>0.142565890499691</v>
      </c>
      <c r="AX48" s="517" t="n">
        <v>0.0439926782207816</v>
      </c>
      <c r="AY48" s="517" t="n">
        <v>-0.0624444512946717</v>
      </c>
      <c r="AZ48" s="517" t="n">
        <v>-0.0340072441792005</v>
      </c>
      <c r="BA48" s="517" t="n">
        <v>0.0680806455208482</v>
      </c>
      <c r="BB48" s="517" t="n">
        <v>0.485246677134642</v>
      </c>
      <c r="BC48" s="517" t="n">
        <v>0.660621810996744</v>
      </c>
      <c r="BD48" s="517" t="n">
        <v>0.831114789896223</v>
      </c>
      <c r="BE48" s="517" t="n">
        <v>0.572623602032361</v>
      </c>
      <c r="BF48" s="517" t="n">
        <v>-0.372171102190945</v>
      </c>
      <c r="BG48" s="517" t="n">
        <v>-0.543749334430646</v>
      </c>
      <c r="BH48" s="517" t="n">
        <v>-0.515614635323578</v>
      </c>
      <c r="BI48" s="517" t="n">
        <v>-0.410114993466753</v>
      </c>
      <c r="BJ48" s="517" t="n">
        <v>0.365285501179127</v>
      </c>
      <c r="BK48" s="517" t="n">
        <v>0.772852823116767</v>
      </c>
      <c r="BL48" s="517" t="n">
        <v>0.330626597679426</v>
      </c>
      <c r="BM48" s="517" t="n">
        <v>0.108731228453454</v>
      </c>
      <c r="BN48" s="517" t="n">
        <v>0.133923705442713</v>
      </c>
      <c r="BO48" s="517" t="n">
        <v>0.291249574192941</v>
      </c>
      <c r="BP48" s="517" t="n">
        <v>0.408200532159402</v>
      </c>
      <c r="BQ48" s="517" t="n">
        <v>0.363408913317679</v>
      </c>
      <c r="BR48" s="517" t="n">
        <v>0.204049864724507</v>
      </c>
      <c r="BS48" s="517" t="n">
        <v>0.120515181451889</v>
      </c>
      <c r="BT48" s="517" t="n">
        <v>-0.0776499808843287</v>
      </c>
      <c r="BU48" s="517" t="n">
        <v>-0.00497603447188718</v>
      </c>
      <c r="BV48" s="517" t="n">
        <v>-0.0336894932116675</v>
      </c>
      <c r="BW48" s="517" t="n">
        <v>-0.0670090568240473</v>
      </c>
      <c r="BX48" s="517" t="n">
        <v>-0.0209879592139687</v>
      </c>
      <c r="BY48" s="517" t="n">
        <v>0.046644543449882</v>
      </c>
      <c r="BZ48" s="517" t="n">
        <v>0.0436242954081903</v>
      </c>
      <c r="CA48" s="517" t="n">
        <v>-0.0210522824889967</v>
      </c>
      <c r="CB48" s="517" t="n">
        <v>0.046425491007217</v>
      </c>
      <c r="CC48" s="517" t="n">
        <v>-0.0967561795970289</v>
      </c>
      <c r="CD48" s="517" t="n">
        <v>-0.290686381795243</v>
      </c>
      <c r="CE48" s="517" t="n">
        <v>-0.49522299248145</v>
      </c>
      <c r="CF48" s="517" t="n">
        <v>-0.419279812570564</v>
      </c>
      <c r="CG48" s="517" t="n">
        <v>-0.490132591597591</v>
      </c>
      <c r="CH48" s="517" t="n">
        <v>-0.427311350159739</v>
      </c>
      <c r="CI48" s="517" t="n">
        <v>-0.355221559216839</v>
      </c>
      <c r="CJ48" s="517" t="n">
        <v>-0.251949873691037</v>
      </c>
      <c r="CK48" s="517" t="n">
        <v>-0.0899780047843249</v>
      </c>
      <c r="CL48" s="517" t="n">
        <v>0.178580699168093</v>
      </c>
      <c r="CM48" s="517" t="n">
        <v>0.605567766245282</v>
      </c>
      <c r="CN48" s="517" t="n">
        <v>0.093745331828168</v>
      </c>
      <c r="CO48" s="517" t="n">
        <v>0.11265766861042</v>
      </c>
      <c r="CP48" s="517" t="n">
        <v>0.185093780920739</v>
      </c>
      <c r="CQ48" s="517" t="n">
        <v>0.214467516569624</v>
      </c>
      <c r="CR48" s="517" t="n">
        <v>0.398534095453425</v>
      </c>
      <c r="CS48" s="517" t="n">
        <v>0.368694268679817</v>
      </c>
      <c r="CT48" s="517" t="n">
        <v>0.061402173744991</v>
      </c>
      <c r="CU48" s="518" t="n">
        <v>-0.0666707559578244</v>
      </c>
      <c r="CV48" s="518" t="n">
        <v>-0.0695970005044362</v>
      </c>
      <c r="CW48" s="518" t="n">
        <v>-0.129454749878102</v>
      </c>
      <c r="CX48" s="518" t="n">
        <v>-0.028225962620128</v>
      </c>
      <c r="CY48" s="518" t="n">
        <v>-0.185557682705927</v>
      </c>
      <c r="CZ48" s="518" t="n">
        <v>-0.509862398385221</v>
      </c>
      <c r="DA48" s="518" t="n">
        <v>-0.289813428383654</v>
      </c>
      <c r="DB48" s="518" t="n">
        <v>-0.268815135914698</v>
      </c>
      <c r="DC48" s="518" t="n">
        <v>0.220349613218783</v>
      </c>
      <c r="DD48" s="518" t="n">
        <v>1.1431707015282</v>
      </c>
      <c r="DE48" s="518" t="n">
        <v>0.693820094055796</v>
      </c>
      <c r="DF48" s="518" t="n">
        <v>0.769652744865954</v>
      </c>
      <c r="DG48" s="518" t="n">
        <v>0.597690192845986</v>
      </c>
      <c r="DH48" s="518" t="n">
        <v>0.625946258446889</v>
      </c>
      <c r="DI48" s="518" t="n">
        <v>0.344379153003676</v>
      </c>
      <c r="DJ48" s="518" t="n">
        <v>0.156781878817822</v>
      </c>
      <c r="DK48" s="518" t="n">
        <v>-0.0804107086879395</v>
      </c>
      <c r="DL48" s="518" t="n">
        <v>-0.215091621833202</v>
      </c>
      <c r="DM48" s="518" t="n">
        <v>-0.123075906153899</v>
      </c>
      <c r="DN48" s="518" t="n">
        <v>-0.0826069044059728</v>
      </c>
      <c r="DO48" s="520" t="n">
        <v>-0.062</v>
      </c>
      <c r="DP48" s="521" t="n">
        <v>-0.062</v>
      </c>
      <c r="DQ48" s="521" t="n">
        <v>-0.062</v>
      </c>
      <c r="DR48" s="521" t="n">
        <v>-0.062</v>
      </c>
      <c r="DS48" s="521" t="n">
        <v>-0.049</v>
      </c>
      <c r="DT48" s="521" t="n">
        <v>-0.049</v>
      </c>
      <c r="DU48" s="521" t="n">
        <v>-0.049</v>
      </c>
      <c r="DV48" s="521" t="n">
        <v>-0.049</v>
      </c>
      <c r="DW48" s="521" t="n">
        <v>-0.039</v>
      </c>
      <c r="DX48" s="521" t="n">
        <v>-0.039</v>
      </c>
      <c r="DY48" s="521" t="n">
        <v>-0.039</v>
      </c>
      <c r="DZ48" s="522" t="n">
        <v>-0.039</v>
      </c>
    </row>
    <row r="49" s="515" customFormat="true" ht="12" hidden="false" customHeight="false" outlineLevel="0" collapsed="false">
      <c r="B49" s="15" t="s">
        <v>156</v>
      </c>
      <c r="C49" s="516"/>
      <c r="D49" s="517"/>
      <c r="E49" s="517"/>
      <c r="F49" s="517"/>
      <c r="G49" s="517"/>
      <c r="H49" s="517"/>
      <c r="I49" s="517"/>
      <c r="J49" s="517"/>
      <c r="K49" s="517"/>
      <c r="L49" s="517"/>
      <c r="M49" s="517"/>
      <c r="N49" s="517"/>
      <c r="O49" s="517"/>
      <c r="P49" s="517"/>
      <c r="Q49" s="517"/>
      <c r="R49" s="517"/>
      <c r="S49" s="517"/>
      <c r="T49" s="517"/>
      <c r="U49" s="517"/>
      <c r="V49" s="517"/>
      <c r="W49" s="517"/>
      <c r="X49" s="517"/>
      <c r="Y49" s="517"/>
      <c r="Z49" s="517"/>
      <c r="AA49" s="517"/>
      <c r="AB49" s="517"/>
      <c r="AC49" s="517"/>
      <c r="AD49" s="517"/>
      <c r="AE49" s="517"/>
      <c r="AF49" s="517"/>
      <c r="AG49" s="517"/>
      <c r="AH49" s="517"/>
      <c r="AI49" s="517"/>
      <c r="AJ49" s="517"/>
      <c r="AK49" s="517"/>
      <c r="AL49" s="517"/>
      <c r="AM49" s="517"/>
      <c r="AN49" s="517"/>
      <c r="AO49" s="517"/>
      <c r="AP49" s="517"/>
      <c r="AQ49" s="517"/>
      <c r="AR49" s="517"/>
      <c r="AS49" s="517"/>
      <c r="AT49" s="517"/>
      <c r="AU49" s="517"/>
      <c r="AV49" s="517"/>
      <c r="AW49" s="517"/>
      <c r="AX49" s="517"/>
      <c r="AY49" s="517"/>
      <c r="AZ49" s="517"/>
      <c r="BA49" s="517"/>
      <c r="BB49" s="517"/>
      <c r="BC49" s="517"/>
      <c r="BD49" s="517"/>
      <c r="BE49" s="517"/>
      <c r="BF49" s="517"/>
      <c r="BG49" s="517"/>
      <c r="BH49" s="517"/>
      <c r="BI49" s="517"/>
      <c r="BJ49" s="517"/>
      <c r="BK49" s="517"/>
      <c r="BL49" s="517"/>
      <c r="BM49" s="517"/>
      <c r="BN49" s="517"/>
      <c r="BO49" s="517"/>
      <c r="BP49" s="517"/>
      <c r="BQ49" s="517"/>
      <c r="BR49" s="517"/>
      <c r="BS49" s="517"/>
      <c r="BT49" s="517"/>
      <c r="BU49" s="517"/>
      <c r="BV49" s="517"/>
      <c r="BW49" s="517"/>
      <c r="BX49" s="517"/>
      <c r="BY49" s="517"/>
      <c r="BZ49" s="517"/>
      <c r="CA49" s="517"/>
      <c r="CB49" s="517"/>
      <c r="CC49" s="517"/>
      <c r="CD49" s="517"/>
      <c r="CE49" s="517"/>
      <c r="CF49" s="517"/>
      <c r="CG49" s="517"/>
      <c r="CH49" s="517"/>
      <c r="CI49" s="517"/>
      <c r="CJ49" s="517"/>
      <c r="CK49" s="517"/>
      <c r="CL49" s="517"/>
      <c r="CM49" s="517"/>
      <c r="CN49" s="517"/>
      <c r="CO49" s="517"/>
      <c r="CP49" s="517"/>
      <c r="CQ49" s="517"/>
      <c r="CR49" s="517"/>
      <c r="CS49" s="517"/>
      <c r="CT49" s="517"/>
      <c r="CU49" s="518"/>
      <c r="CV49" s="518"/>
      <c r="CW49" s="518"/>
      <c r="CX49" s="518"/>
      <c r="CY49" s="518"/>
      <c r="CZ49" s="518"/>
      <c r="DA49" s="518"/>
      <c r="DB49" s="518"/>
      <c r="DC49" s="518"/>
      <c r="DD49" s="518"/>
      <c r="DE49" s="518"/>
      <c r="DF49" s="518"/>
      <c r="DG49" s="518"/>
      <c r="DH49" s="518"/>
      <c r="DI49" s="518"/>
      <c r="DJ49" s="518"/>
      <c r="DK49" s="518"/>
      <c r="DL49" s="518"/>
      <c r="DM49" s="518"/>
      <c r="DN49" s="518"/>
      <c r="DO49" s="518"/>
      <c r="DP49" s="518"/>
      <c r="DQ49" s="518"/>
      <c r="DR49" s="518"/>
      <c r="DS49" s="518"/>
      <c r="DT49" s="518"/>
      <c r="DU49" s="518"/>
      <c r="DV49" s="518"/>
      <c r="DW49" s="518"/>
      <c r="DX49" s="518"/>
      <c r="DY49" s="518"/>
      <c r="DZ49" s="519"/>
    </row>
    <row r="50" s="515" customFormat="true" ht="15" hidden="false" customHeight="true" outlineLevel="0" collapsed="false">
      <c r="A50" s="515" t="s">
        <v>1001</v>
      </c>
      <c r="B50" s="16" t="s">
        <v>157</v>
      </c>
      <c r="C50" s="516"/>
      <c r="D50" s="517" t="n">
        <v>0.0892647446248665</v>
      </c>
      <c r="E50" s="517" t="n">
        <v>0.0649502202399642</v>
      </c>
      <c r="F50" s="517" t="n">
        <v>0.0411784437030773</v>
      </c>
      <c r="G50" s="517" t="n">
        <v>-0.000600070018378671</v>
      </c>
      <c r="H50" s="517" t="n">
        <v>-0.0113930678110188</v>
      </c>
      <c r="I50" s="517" t="n">
        <v>-0.0220695068588988</v>
      </c>
      <c r="J50" s="517" t="n">
        <v>-0.0326306459356461</v>
      </c>
      <c r="K50" s="517" t="n">
        <v>-0.0611408841276089</v>
      </c>
      <c r="L50" s="517" t="n">
        <v>-0.0591238715806863</v>
      </c>
      <c r="M50" s="517" t="n">
        <v>-0.0571025257535673</v>
      </c>
      <c r="N50" s="517" t="n">
        <v>-0.0550768373367813</v>
      </c>
      <c r="O50" s="517" t="n">
        <v>-0.0554772678719121</v>
      </c>
      <c r="P50" s="517" t="n">
        <v>-0.051063506020303</v>
      </c>
      <c r="Q50" s="517" t="n">
        <v>-0.046629118626269</v>
      </c>
      <c r="R50" s="517" t="n">
        <v>-0.042174009306495</v>
      </c>
      <c r="S50" s="517" t="n">
        <v>-0.0479889870797532</v>
      </c>
      <c r="T50" s="517" t="n">
        <v>-0.0371970511715277</v>
      </c>
      <c r="U50" s="517" t="n">
        <v>-0.0262827785685932</v>
      </c>
      <c r="V50" s="517" t="n">
        <v>-0.0152447824700086</v>
      </c>
      <c r="W50" s="517" t="n">
        <v>0.0241317211484361</v>
      </c>
      <c r="X50" s="517" t="n">
        <v>0.0164949892486306</v>
      </c>
      <c r="Y50" s="517" t="n">
        <v>0.00891520283045103</v>
      </c>
      <c r="Z50" s="517" t="n">
        <v>0.00139193726358186</v>
      </c>
      <c r="AA50" s="517" t="n">
        <v>-0.0211886141749939</v>
      </c>
      <c r="AB50" s="517" t="n">
        <v>-0.0188991181414209</v>
      </c>
      <c r="AC50" s="517" t="n">
        <v>-0.0166042668451653</v>
      </c>
      <c r="AD50" s="517" t="n">
        <v>-0.0143040477599601</v>
      </c>
      <c r="AE50" s="517" t="n">
        <v>-0.0370540348161553</v>
      </c>
      <c r="AF50" s="517" t="n">
        <v>-0.0183820935427993</v>
      </c>
      <c r="AG50" s="517" t="n">
        <v>0.000651904796602984</v>
      </c>
      <c r="AH50" s="517" t="n">
        <v>0.0200549806461049</v>
      </c>
      <c r="AI50" s="517" t="n">
        <v>0.0641722663582622</v>
      </c>
      <c r="AJ50" s="517" t="n">
        <v>0.0682881765735238</v>
      </c>
      <c r="AK50" s="517" t="n">
        <v>0.0724200059378142</v>
      </c>
      <c r="AL50" s="517" t="n">
        <v>0.0765678160217919</v>
      </c>
      <c r="AM50" s="517" t="n">
        <v>0.106274114166302</v>
      </c>
      <c r="AN50" s="517" t="n">
        <v>0.0935299103706054</v>
      </c>
      <c r="AO50" s="517" t="n">
        <v>0.0809325189501655</v>
      </c>
      <c r="AP50" s="517" t="n">
        <v>0.0684802486362406</v>
      </c>
      <c r="AQ50" s="517" t="n">
        <v>0.0279092643955284</v>
      </c>
      <c r="AR50" s="517" t="n">
        <v>0.0345786970613936</v>
      </c>
      <c r="AS50" s="517" t="n">
        <v>0.0412914033250609</v>
      </c>
      <c r="AT50" s="517" t="n">
        <v>0.0480476639606774</v>
      </c>
      <c r="AU50" s="517" t="n">
        <v>0.0583588241480929</v>
      </c>
      <c r="AV50" s="517" t="n">
        <v>0.0630799376603771</v>
      </c>
      <c r="AW50" s="517" t="n">
        <v>0.0678221110554606</v>
      </c>
      <c r="AX50" s="517" t="n">
        <v>0.0725854382769987</v>
      </c>
      <c r="AY50" s="517" t="n">
        <v>0.0809672996803524</v>
      </c>
      <c r="AZ50" s="517" t="n">
        <v>0.0834819406655348</v>
      </c>
      <c r="BA50" s="517" t="n">
        <v>0.0860024314292316</v>
      </c>
      <c r="BB50" s="517" t="n">
        <v>0.0885287855797109</v>
      </c>
      <c r="BC50" s="517" t="n">
        <v>0.156508581592966</v>
      </c>
      <c r="BD50" s="517" t="n">
        <v>0.115396351758747</v>
      </c>
      <c r="BE50" s="517" t="n">
        <v>0.0757456030314067</v>
      </c>
      <c r="BF50" s="517" t="n">
        <v>0.0375043818430081</v>
      </c>
      <c r="BG50" s="517" t="n">
        <v>-0.0987571104767676</v>
      </c>
      <c r="BH50" s="517" t="n">
        <v>-0.0681681433313968</v>
      </c>
      <c r="BI50" s="517" t="n">
        <v>-0.0365409600492911</v>
      </c>
      <c r="BJ50" s="517" t="n">
        <v>-0.00384032267222023</v>
      </c>
      <c r="BK50" s="517" t="n">
        <v>0.0743881559125654</v>
      </c>
      <c r="BL50" s="517" t="n">
        <v>0.0797827217570126</v>
      </c>
      <c r="BM50" s="517" t="n">
        <v>0.0852043740324577</v>
      </c>
      <c r="BN50" s="517" t="n">
        <v>0.0906532487414565</v>
      </c>
      <c r="BO50" s="517" t="n">
        <v>0.146030380955806</v>
      </c>
      <c r="BP50" s="517" t="n">
        <v>0.118046877028214</v>
      </c>
      <c r="BQ50" s="517" t="n">
        <v>0.0907466678064856</v>
      </c>
      <c r="BR50" s="517" t="n">
        <v>0.0641130687590386</v>
      </c>
      <c r="BS50" s="517" t="n">
        <v>0.0100967073401008</v>
      </c>
      <c r="BT50" s="517" t="n">
        <v>0.00324605480036083</v>
      </c>
      <c r="BU50" s="517" t="n">
        <v>-0.0035581354156435</v>
      </c>
      <c r="BV50" s="517" t="n">
        <v>-0.0103161784235196</v>
      </c>
      <c r="BW50" s="517" t="n">
        <v>-0.0295645345128647</v>
      </c>
      <c r="BX50" s="517" t="n">
        <v>-0.0279388641118316</v>
      </c>
      <c r="BY50" s="517" t="n">
        <v>-0.0263104703929204</v>
      </c>
      <c r="BZ50" s="517" t="n">
        <v>-0.0246793487940374</v>
      </c>
      <c r="CA50" s="517" t="n">
        <v>0.00196107884746501</v>
      </c>
      <c r="CB50" s="517" t="n">
        <v>-0.0126147546009338</v>
      </c>
      <c r="CC50" s="517" t="n">
        <v>-0.0269785489540015</v>
      </c>
      <c r="CD50" s="517" t="n">
        <v>-0.0411333888091379</v>
      </c>
      <c r="CE50" s="517" t="n">
        <v>-0.0941101196702632</v>
      </c>
      <c r="CF50" s="517" t="n">
        <v>-0.0809990973823975</v>
      </c>
      <c r="CG50" s="517" t="n">
        <v>-0.0676983181393379</v>
      </c>
      <c r="CH50" s="517" t="n">
        <v>-0.0542050355723217</v>
      </c>
      <c r="CI50" s="517" t="n">
        <v>-0.038399485700095</v>
      </c>
      <c r="CJ50" s="517" t="n">
        <v>-0.0269692533899116</v>
      </c>
      <c r="CK50" s="517" t="n">
        <v>-0.0154031536288252</v>
      </c>
      <c r="CL50" s="517" t="n">
        <v>-0.00369957140467242</v>
      </c>
      <c r="CM50" s="517" t="n">
        <v>0.0262724449419875</v>
      </c>
      <c r="CN50" s="517" t="n">
        <v>0.0259282432518402</v>
      </c>
      <c r="CO50" s="517" t="n">
        <v>0.0255841570035563</v>
      </c>
      <c r="CP50" s="517" t="n">
        <v>0.025240186158418</v>
      </c>
      <c r="CQ50" s="517" t="n">
        <v>0.0371392488703934</v>
      </c>
      <c r="CR50" s="517" t="n">
        <v>0.0286551853719579</v>
      </c>
      <c r="CS50" s="517" t="n">
        <v>0.0202405236761483</v>
      </c>
      <c r="CT50" s="517" t="n">
        <v>0.0118946960585231</v>
      </c>
      <c r="CU50" s="518" t="n">
        <v>-0.0178004114461923</v>
      </c>
      <c r="CV50" s="518" t="n">
        <v>-0.0113251869289024</v>
      </c>
      <c r="CW50" s="518" t="n">
        <v>-0.0048072740079134</v>
      </c>
      <c r="CX50" s="518" t="n">
        <v>0.00175360874328056</v>
      </c>
      <c r="CY50" s="518" t="n">
        <v>-0.0148341817333677</v>
      </c>
      <c r="CZ50" s="518" t="n">
        <v>0.00691207500303433</v>
      </c>
      <c r="DA50" s="518" t="n">
        <v>0.0291383521312086</v>
      </c>
      <c r="DB50" s="518" t="n">
        <v>0.0518552454782589</v>
      </c>
      <c r="DC50" s="518" t="n">
        <v>0.121430376273832</v>
      </c>
      <c r="DD50" s="518" t="n">
        <v>0.114424854111309</v>
      </c>
      <c r="DE50" s="518" t="n">
        <v>0.10746309511216</v>
      </c>
      <c r="DF50" s="518" t="n">
        <v>0.100544825889988</v>
      </c>
      <c r="DG50" s="518" t="n">
        <v>0.109234451100881</v>
      </c>
      <c r="DH50" s="518" t="n">
        <v>0.0921694252933414</v>
      </c>
      <c r="DI50" s="518" t="n">
        <v>0.0753669365044844</v>
      </c>
      <c r="DJ50" s="518" t="n">
        <v>0.0588229457315594</v>
      </c>
      <c r="DK50" s="518" t="n">
        <v>0.0194945426508041</v>
      </c>
      <c r="DL50" s="518" t="n">
        <v>0.0183382837113304</v>
      </c>
      <c r="DM50" s="518" t="n">
        <v>0.0171833361420301</v>
      </c>
      <c r="DN50" s="518" t="n">
        <v>0.0160296984556136</v>
      </c>
      <c r="DO50" s="518" t="n">
        <v>0.0131199095941772</v>
      </c>
      <c r="DP50" s="518" t="n">
        <v>0.0131205362674541</v>
      </c>
      <c r="DQ50" s="518" t="n">
        <v>0.0131211629411189</v>
      </c>
      <c r="DR50" s="518" t="n">
        <v>0.0131217896151713</v>
      </c>
      <c r="DS50" s="518" t="n">
        <v>0.0138716631736676</v>
      </c>
      <c r="DT50" s="518" t="n">
        <v>0.0133659338880914</v>
      </c>
      <c r="DU50" s="518" t="n">
        <v>0.012860456865321</v>
      </c>
      <c r="DV50" s="518" t="n">
        <v>0.0123552319795245</v>
      </c>
      <c r="DW50" s="518" t="n">
        <v>0.0112368161298951</v>
      </c>
      <c r="DX50" s="518" t="n">
        <v>0.0111394658149881</v>
      </c>
      <c r="DY50" s="518" t="n">
        <v>0.0110421248718559</v>
      </c>
      <c r="DZ50" s="519" t="n">
        <v>0.0109447932995967</v>
      </c>
    </row>
    <row r="51" s="515" customFormat="true" ht="16.5" hidden="false" customHeight="true" outlineLevel="0" collapsed="false">
      <c r="B51" s="16" t="s">
        <v>158</v>
      </c>
      <c r="C51" s="516"/>
      <c r="D51" s="517" t="n">
        <v>0.121398371898736</v>
      </c>
      <c r="E51" s="517" t="n">
        <v>-0.0461898075060331</v>
      </c>
      <c r="F51" s="517" t="n">
        <v>-0.0545615181125275</v>
      </c>
      <c r="G51" s="517" t="n">
        <v>-0.0505269918210297</v>
      </c>
      <c r="H51" s="517" t="n">
        <v>-0.0096016530109572</v>
      </c>
      <c r="I51" s="517" t="n">
        <v>-0.0739728890967945</v>
      </c>
      <c r="J51" s="517" t="n">
        <v>-0.0866800275881423</v>
      </c>
      <c r="K51" s="517" t="n">
        <v>-0.0214087383604635</v>
      </c>
      <c r="L51" s="517" t="n">
        <v>0.0390081812362483</v>
      </c>
      <c r="M51" s="517" t="n">
        <v>0.0361693056780385</v>
      </c>
      <c r="N51" s="517" t="n">
        <v>0.0360119269615857</v>
      </c>
      <c r="O51" s="517" t="n">
        <v>0.0119916355594738</v>
      </c>
      <c r="P51" s="517" t="n">
        <v>-0.162142384676193</v>
      </c>
      <c r="Q51" s="517" t="n">
        <v>-0.153335711571551</v>
      </c>
      <c r="R51" s="517" t="n">
        <v>-0.147573904862963</v>
      </c>
      <c r="S51" s="517" t="n">
        <v>-0.168551443052669</v>
      </c>
      <c r="T51" s="517" t="n">
        <v>-0.0887191102060526</v>
      </c>
      <c r="U51" s="517" t="n">
        <v>-0.0410163828688237</v>
      </c>
      <c r="V51" s="517" t="n">
        <v>0.103412550072164</v>
      </c>
      <c r="W51" s="517" t="n">
        <v>0.0888726429762941</v>
      </c>
      <c r="X51" s="517" t="n">
        <v>0.100935032841615</v>
      </c>
      <c r="Y51" s="517" t="n">
        <v>0.0667081373017209</v>
      </c>
      <c r="Z51" s="517" t="n">
        <v>-0.0898241515265152</v>
      </c>
      <c r="AA51" s="517" t="n">
        <v>-0.132603265575506</v>
      </c>
      <c r="AB51" s="517" t="n">
        <v>-0.150220867299648</v>
      </c>
      <c r="AC51" s="517" t="n">
        <v>-0.161846676204686</v>
      </c>
      <c r="AD51" s="517" t="n">
        <v>-0.182134448163755</v>
      </c>
      <c r="AE51" s="517" t="n">
        <v>-0.0765401648377098</v>
      </c>
      <c r="AF51" s="517" t="n">
        <v>-0.0151575732053586</v>
      </c>
      <c r="AG51" s="517" t="n">
        <v>0.0772071407883122</v>
      </c>
      <c r="AH51" s="517" t="n">
        <v>0.200738870947457</v>
      </c>
      <c r="AI51" s="517" t="n">
        <v>0.178375201204873</v>
      </c>
      <c r="AJ51" s="517" t="n">
        <v>0.122521703844376</v>
      </c>
      <c r="AK51" s="517" t="n">
        <v>0.13534775263895</v>
      </c>
      <c r="AL51" s="517" t="n">
        <v>0.21289693401259</v>
      </c>
      <c r="AM51" s="517" t="n">
        <v>0.24946897215431</v>
      </c>
      <c r="AN51" s="517" t="n">
        <v>0.221522030544453</v>
      </c>
      <c r="AO51" s="517" t="n">
        <v>0.206273089016119</v>
      </c>
      <c r="AP51" s="517" t="n">
        <v>0.0913474983899061</v>
      </c>
      <c r="AQ51" s="517" t="n">
        <v>0.111921766327708</v>
      </c>
      <c r="AR51" s="517" t="n">
        <v>0.150717818482037</v>
      </c>
      <c r="AS51" s="517" t="n">
        <v>0.0695682640338493</v>
      </c>
      <c r="AT51" s="517" t="n">
        <v>0.0377040799951245</v>
      </c>
      <c r="AU51" s="517" t="n">
        <v>0.0853403810707368</v>
      </c>
      <c r="AV51" s="517" t="n">
        <v>0.210633178219735</v>
      </c>
      <c r="AW51" s="517" t="n">
        <v>0.429066334133274</v>
      </c>
      <c r="AX51" s="517" t="n">
        <v>0.547013544163914</v>
      </c>
      <c r="AY51" s="517" t="n">
        <v>0.501638071889181</v>
      </c>
      <c r="AZ51" s="517" t="n">
        <v>0.451700277000502</v>
      </c>
      <c r="BA51" s="517" t="n">
        <v>0.111535698132305</v>
      </c>
      <c r="BB51" s="517" t="n">
        <v>0.0950633967821381</v>
      </c>
      <c r="BC51" s="517" t="n">
        <v>0.0829252324799124</v>
      </c>
      <c r="BD51" s="517" t="n">
        <v>-0.0223246313400835</v>
      </c>
      <c r="BE51" s="517" t="n">
        <v>0.0427199335092632</v>
      </c>
      <c r="BF51" s="517" t="n">
        <v>-0.240477373172244</v>
      </c>
      <c r="BG51" s="517" t="n">
        <v>-0.297014778586743</v>
      </c>
      <c r="BH51" s="517" t="n">
        <v>-0.218952795365096</v>
      </c>
      <c r="BI51" s="517" t="n">
        <v>-0.0641147610162382</v>
      </c>
      <c r="BJ51" s="517" t="n">
        <v>0.30241817774894</v>
      </c>
      <c r="BK51" s="517" t="n">
        <v>0.324118257017218</v>
      </c>
      <c r="BL51" s="517" t="n">
        <v>0.280895794125059</v>
      </c>
      <c r="BM51" s="517" t="n">
        <v>0.181837361472019</v>
      </c>
      <c r="BN51" s="517" t="n">
        <v>0.237923782112648</v>
      </c>
      <c r="BO51" s="517" t="n">
        <v>0.300317389370075</v>
      </c>
      <c r="BP51" s="517" t="n">
        <v>0.258512542567333</v>
      </c>
      <c r="BQ51" s="517" t="n">
        <v>0.225199617426086</v>
      </c>
      <c r="BR51" s="517" t="n">
        <v>0.0302858352298665</v>
      </c>
      <c r="BS51" s="517" t="n">
        <v>-0.0468644236402222</v>
      </c>
      <c r="BT51" s="517" t="n">
        <v>-0.0993625765506473</v>
      </c>
      <c r="BU51" s="517" t="n">
        <v>-0.102719252090846</v>
      </c>
      <c r="BV51" s="517" t="n">
        <v>-0.0271849103034381</v>
      </c>
      <c r="BW51" s="517" t="n">
        <v>-0.0617948243661748</v>
      </c>
      <c r="BX51" s="517" t="n">
        <v>-0.109509671343044</v>
      </c>
      <c r="BY51" s="517" t="n">
        <v>-0.156465218641345</v>
      </c>
      <c r="BZ51" s="517" t="n">
        <v>-0.182160590204988</v>
      </c>
      <c r="CA51" s="517" t="n">
        <v>-0.126106762280275</v>
      </c>
      <c r="CB51" s="517" t="n">
        <v>0.0156221888134251</v>
      </c>
      <c r="CC51" s="517" t="n">
        <v>0.0419795154292717</v>
      </c>
      <c r="CD51" s="517" t="n">
        <v>-0.0177265320190958</v>
      </c>
      <c r="CE51" s="517" t="n">
        <v>-0.0872816389845983</v>
      </c>
      <c r="CF51" s="517" t="n">
        <v>-0.159754728414656</v>
      </c>
      <c r="CG51" s="517" t="n">
        <v>-0.156854917586645</v>
      </c>
      <c r="CH51" s="517" t="n">
        <v>-0.13267927258345</v>
      </c>
      <c r="CI51" s="517" t="n">
        <v>-0.1178861704615</v>
      </c>
      <c r="CJ51" s="517" t="n">
        <v>-0.0461399880414238</v>
      </c>
      <c r="CK51" s="517" t="n">
        <v>0.0482177608232439</v>
      </c>
      <c r="CL51" s="517" t="n">
        <v>0.110065978428077</v>
      </c>
      <c r="CM51" s="517" t="n">
        <v>0.16022613347447</v>
      </c>
      <c r="CN51" s="517" t="n">
        <v>0.101885002473055</v>
      </c>
      <c r="CO51" s="517" t="n">
        <v>0.0408695985480664</v>
      </c>
      <c r="CP51" s="517" t="n">
        <v>0.00466042288612279</v>
      </c>
      <c r="CQ51" s="517" t="n">
        <v>0.0103352236642461</v>
      </c>
      <c r="CR51" s="517" t="n">
        <v>0.039458713612834</v>
      </c>
      <c r="CS51" s="517" t="n">
        <v>-0.019239535448094</v>
      </c>
      <c r="CT51" s="517" t="n">
        <v>0.0106181236141274</v>
      </c>
      <c r="CU51" s="518" t="n">
        <v>0.00259119905635992</v>
      </c>
      <c r="CV51" s="518" t="n">
        <v>-0.0185797969486988</v>
      </c>
      <c r="CW51" s="518" t="n">
        <v>0.0542710017094962</v>
      </c>
      <c r="CX51" s="518" t="n">
        <v>0.0383573638050784</v>
      </c>
      <c r="CY51" s="518" t="n">
        <v>0.0304072343522669</v>
      </c>
      <c r="CZ51" s="518" t="n">
        <v>0.0170594048960213</v>
      </c>
      <c r="DA51" s="518" t="n">
        <v>0.066753739357606</v>
      </c>
      <c r="DB51" s="518" t="n">
        <v>0.115452454730957</v>
      </c>
      <c r="DC51" s="518" t="n">
        <v>0.17151249207888</v>
      </c>
      <c r="DD51" s="518" t="n">
        <v>0.277343450686105</v>
      </c>
      <c r="DE51" s="518" t="n">
        <v>0.289916715612971</v>
      </c>
      <c r="DF51" s="518" t="n">
        <v>0.300469053922876</v>
      </c>
      <c r="DG51" s="518" t="n">
        <v>0.279771054787653</v>
      </c>
      <c r="DH51" s="518" t="n">
        <v>0.161653255630126</v>
      </c>
      <c r="DI51" s="518" t="n">
        <v>-0.00316692098343243</v>
      </c>
      <c r="DJ51" s="518" t="n">
        <v>-0.0410008276830269</v>
      </c>
      <c r="DK51" s="518" t="n">
        <v>-0.0873340706187458</v>
      </c>
      <c r="DL51" s="518" t="n">
        <v>-0.0678013152417911</v>
      </c>
      <c r="DM51" s="518" t="n">
        <v>0.00288607551284106</v>
      </c>
      <c r="DN51" s="518" t="n">
        <v>0.00247607230779343</v>
      </c>
      <c r="DO51" s="523" t="n">
        <v>0</v>
      </c>
      <c r="DP51" s="524" t="n">
        <v>0</v>
      </c>
      <c r="DQ51" s="524" t="n">
        <v>0</v>
      </c>
      <c r="DR51" s="524" t="n">
        <v>0</v>
      </c>
      <c r="DS51" s="524" t="n">
        <v>0</v>
      </c>
      <c r="DT51" s="524" t="n">
        <v>0</v>
      </c>
      <c r="DU51" s="524" t="n">
        <v>0</v>
      </c>
      <c r="DV51" s="524" t="n">
        <v>0</v>
      </c>
      <c r="DW51" s="524" t="n">
        <v>0</v>
      </c>
      <c r="DX51" s="524" t="n">
        <v>0</v>
      </c>
      <c r="DY51" s="524" t="n">
        <v>0</v>
      </c>
      <c r="DZ51" s="525" t="n">
        <v>0</v>
      </c>
    </row>
    <row r="52" s="529" customFormat="true" ht="18.75" hidden="false" customHeight="true" outlineLevel="0" collapsed="false">
      <c r="A52" s="515"/>
      <c r="B52" s="16"/>
      <c r="C52" s="526"/>
      <c r="D52" s="526"/>
      <c r="E52" s="526"/>
      <c r="F52" s="526"/>
      <c r="G52" s="526"/>
      <c r="H52" s="526"/>
      <c r="I52" s="526"/>
      <c r="J52" s="526"/>
      <c r="K52" s="526"/>
      <c r="L52" s="526"/>
      <c r="M52" s="526"/>
      <c r="N52" s="526"/>
      <c r="O52" s="526"/>
      <c r="P52" s="526"/>
      <c r="Q52" s="526"/>
      <c r="R52" s="526"/>
      <c r="S52" s="526"/>
      <c r="T52" s="526"/>
      <c r="U52" s="526"/>
      <c r="V52" s="526"/>
      <c r="W52" s="526"/>
      <c r="X52" s="526"/>
      <c r="Y52" s="526"/>
      <c r="Z52" s="526"/>
      <c r="AA52" s="526"/>
      <c r="AB52" s="526"/>
      <c r="AC52" s="526"/>
      <c r="AD52" s="526"/>
      <c r="AE52" s="526"/>
      <c r="AF52" s="526"/>
      <c r="AG52" s="526"/>
      <c r="AH52" s="526"/>
      <c r="AI52" s="526"/>
      <c r="AJ52" s="526"/>
      <c r="AK52" s="526"/>
      <c r="AL52" s="526"/>
      <c r="AM52" s="526"/>
      <c r="AN52" s="526"/>
      <c r="AO52" s="526"/>
      <c r="AP52" s="526"/>
      <c r="AQ52" s="526"/>
      <c r="AR52" s="526"/>
      <c r="AS52" s="526"/>
      <c r="AT52" s="526"/>
      <c r="AU52" s="526"/>
      <c r="AV52" s="526"/>
      <c r="AW52" s="526"/>
      <c r="AX52" s="526"/>
      <c r="AY52" s="526"/>
      <c r="AZ52" s="526"/>
      <c r="BA52" s="526"/>
      <c r="BB52" s="526"/>
      <c r="BC52" s="526"/>
      <c r="BD52" s="526"/>
      <c r="BE52" s="526"/>
      <c r="BF52" s="526"/>
      <c r="BG52" s="526"/>
      <c r="BH52" s="526"/>
      <c r="BI52" s="526"/>
      <c r="BJ52" s="526"/>
      <c r="BK52" s="526"/>
      <c r="BL52" s="526"/>
      <c r="BM52" s="526"/>
      <c r="BN52" s="526"/>
      <c r="BO52" s="526"/>
      <c r="BP52" s="526"/>
      <c r="BQ52" s="526"/>
      <c r="BR52" s="526"/>
      <c r="BS52" s="526"/>
      <c r="BT52" s="526"/>
      <c r="BU52" s="526"/>
      <c r="BV52" s="526"/>
      <c r="BW52" s="526"/>
      <c r="BX52" s="526"/>
      <c r="BY52" s="526"/>
      <c r="BZ52" s="526"/>
      <c r="CA52" s="526"/>
      <c r="CB52" s="526"/>
      <c r="CC52" s="526"/>
      <c r="CD52" s="526"/>
      <c r="CE52" s="526"/>
      <c r="CF52" s="526"/>
      <c r="CG52" s="526"/>
      <c r="CH52" s="526"/>
      <c r="CI52" s="526"/>
      <c r="CJ52" s="526"/>
      <c r="CK52" s="526"/>
      <c r="CL52" s="526"/>
      <c r="CM52" s="526"/>
      <c r="CN52" s="526"/>
      <c r="CO52" s="526"/>
      <c r="CP52" s="526"/>
      <c r="CQ52" s="526"/>
      <c r="CR52" s="526"/>
      <c r="CS52" s="526"/>
      <c r="CT52" s="526"/>
      <c r="CU52" s="527"/>
      <c r="CV52" s="527"/>
      <c r="CW52" s="527"/>
      <c r="CX52" s="527"/>
      <c r="CY52" s="527"/>
      <c r="CZ52" s="527"/>
      <c r="DA52" s="527"/>
      <c r="DB52" s="527"/>
      <c r="DC52" s="527"/>
      <c r="DD52" s="527"/>
      <c r="DE52" s="527"/>
      <c r="DF52" s="527"/>
      <c r="DG52" s="527"/>
      <c r="DH52" s="527"/>
      <c r="DI52" s="527"/>
      <c r="DJ52" s="527"/>
      <c r="DK52" s="527"/>
      <c r="DL52" s="527"/>
      <c r="DM52" s="527"/>
      <c r="DN52" s="527"/>
      <c r="DO52" s="527"/>
      <c r="DP52" s="527"/>
      <c r="DQ52" s="527"/>
      <c r="DR52" s="527"/>
      <c r="DS52" s="527"/>
      <c r="DT52" s="527"/>
      <c r="DU52" s="527"/>
      <c r="DV52" s="527"/>
      <c r="DW52" s="527"/>
      <c r="DX52" s="527"/>
      <c r="DY52" s="527"/>
      <c r="DZ52" s="528"/>
      <c r="EA52" s="515"/>
      <c r="EB52" s="515"/>
      <c r="EC52" s="515"/>
      <c r="ED52" s="515"/>
      <c r="EE52" s="515"/>
      <c r="EF52" s="515"/>
      <c r="EG52" s="515"/>
      <c r="EH52" s="515"/>
      <c r="EI52" s="515"/>
      <c r="EJ52" s="515"/>
      <c r="EK52" s="515"/>
      <c r="EL52" s="515"/>
      <c r="EM52" s="515"/>
      <c r="EN52" s="515"/>
      <c r="EO52" s="515"/>
      <c r="EP52" s="515"/>
      <c r="EQ52" s="515"/>
      <c r="ER52" s="515"/>
      <c r="ES52" s="515"/>
      <c r="ET52" s="515"/>
      <c r="EU52" s="515"/>
      <c r="EV52" s="515"/>
      <c r="EW52" s="515"/>
      <c r="EX52" s="515"/>
      <c r="EY52" s="515"/>
      <c r="EZ52" s="515"/>
      <c r="FA52" s="515"/>
      <c r="FB52" s="515"/>
      <c r="FC52" s="515"/>
    </row>
    <row r="53" customFormat="false" ht="12" hidden="false" customHeight="true" outlineLevel="0" collapsed="false">
      <c r="A53" s="529"/>
      <c r="B53" s="18" t="s">
        <v>1002</v>
      </c>
    </row>
    <row r="54" customFormat="false" ht="15" hidden="false" customHeight="false" outlineLevel="0" collapsed="false">
      <c r="B54" s="19"/>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c r="DT54" s="10"/>
      <c r="DU54" s="10"/>
      <c r="DV54" s="10"/>
      <c r="DW54" s="10"/>
      <c r="DX54" s="10"/>
      <c r="DY54" s="10"/>
      <c r="DZ54" s="10"/>
    </row>
    <row r="56" s="530" customFormat="true" ht="12" hidden="false" customHeight="false" outlineLevel="0" collapsed="false">
      <c r="B56" s="531" t="s">
        <v>1003</v>
      </c>
      <c r="C56" s="474" t="s">
        <v>0</v>
      </c>
      <c r="D56" s="474" t="s">
        <v>1</v>
      </c>
      <c r="E56" s="474" t="s">
        <v>2</v>
      </c>
      <c r="F56" s="474" t="s">
        <v>3</v>
      </c>
      <c r="G56" s="474" t="s">
        <v>4</v>
      </c>
      <c r="H56" s="474" t="s">
        <v>5</v>
      </c>
      <c r="I56" s="474" t="s">
        <v>6</v>
      </c>
      <c r="J56" s="474" t="s">
        <v>7</v>
      </c>
      <c r="K56" s="474" t="s">
        <v>8</v>
      </c>
      <c r="L56" s="474" t="s">
        <v>9</v>
      </c>
      <c r="M56" s="474" t="s">
        <v>10</v>
      </c>
      <c r="N56" s="474" t="s">
        <v>11</v>
      </c>
      <c r="O56" s="474" t="s">
        <v>12</v>
      </c>
      <c r="P56" s="474" t="s">
        <v>13</v>
      </c>
      <c r="Q56" s="474" t="s">
        <v>14</v>
      </c>
      <c r="R56" s="474" t="s">
        <v>15</v>
      </c>
      <c r="S56" s="474" t="s">
        <v>16</v>
      </c>
      <c r="T56" s="474" t="s">
        <v>17</v>
      </c>
      <c r="U56" s="474" t="s">
        <v>18</v>
      </c>
      <c r="V56" s="474" t="s">
        <v>19</v>
      </c>
      <c r="W56" s="474" t="s">
        <v>20</v>
      </c>
      <c r="X56" s="474" t="s">
        <v>21</v>
      </c>
      <c r="Y56" s="474" t="s">
        <v>22</v>
      </c>
      <c r="Z56" s="474" t="s">
        <v>23</v>
      </c>
      <c r="AA56" s="474" t="s">
        <v>24</v>
      </c>
      <c r="AB56" s="474" t="s">
        <v>25</v>
      </c>
      <c r="AC56" s="474" t="s">
        <v>26</v>
      </c>
      <c r="AD56" s="474" t="s">
        <v>27</v>
      </c>
      <c r="AE56" s="474" t="s">
        <v>28</v>
      </c>
      <c r="AF56" s="474" t="s">
        <v>29</v>
      </c>
      <c r="AG56" s="474" t="s">
        <v>30</v>
      </c>
      <c r="AH56" s="474" t="s">
        <v>31</v>
      </c>
      <c r="AI56" s="474" t="s">
        <v>32</v>
      </c>
      <c r="AJ56" s="474" t="s">
        <v>33</v>
      </c>
      <c r="AK56" s="474" t="s">
        <v>34</v>
      </c>
      <c r="AL56" s="474" t="s">
        <v>35</v>
      </c>
      <c r="AM56" s="474" t="s">
        <v>36</v>
      </c>
      <c r="AN56" s="474" t="s">
        <v>37</v>
      </c>
      <c r="AO56" s="474" t="s">
        <v>38</v>
      </c>
      <c r="AP56" s="474" t="s">
        <v>39</v>
      </c>
      <c r="AQ56" s="474" t="s">
        <v>40</v>
      </c>
      <c r="AR56" s="474" t="s">
        <v>41</v>
      </c>
      <c r="AS56" s="474" t="s">
        <v>42</v>
      </c>
      <c r="AT56" s="474" t="s">
        <v>43</v>
      </c>
      <c r="AU56" s="474" t="s">
        <v>44</v>
      </c>
      <c r="AV56" s="474" t="s">
        <v>45</v>
      </c>
      <c r="AW56" s="474" t="s">
        <v>46</v>
      </c>
      <c r="AX56" s="474" t="s">
        <v>47</v>
      </c>
      <c r="AY56" s="474" t="s">
        <v>48</v>
      </c>
      <c r="AZ56" s="474" t="s">
        <v>49</v>
      </c>
      <c r="BA56" s="474" t="s">
        <v>50</v>
      </c>
      <c r="BB56" s="474" t="s">
        <v>51</v>
      </c>
      <c r="BC56" s="474" t="s">
        <v>52</v>
      </c>
      <c r="BD56" s="474" t="s">
        <v>53</v>
      </c>
      <c r="BE56" s="474" t="s">
        <v>54</v>
      </c>
      <c r="BF56" s="474" t="s">
        <v>55</v>
      </c>
      <c r="BG56" s="474" t="s">
        <v>56</v>
      </c>
      <c r="BH56" s="474" t="s">
        <v>57</v>
      </c>
      <c r="BI56" s="474" t="s">
        <v>58</v>
      </c>
      <c r="BJ56" s="474" t="s">
        <v>59</v>
      </c>
      <c r="BK56" s="474" t="s">
        <v>60</v>
      </c>
      <c r="BL56" s="474" t="s">
        <v>61</v>
      </c>
      <c r="BM56" s="474" t="s">
        <v>62</v>
      </c>
      <c r="BN56" s="474" t="s">
        <v>63</v>
      </c>
      <c r="BO56" s="474" t="s">
        <v>64</v>
      </c>
      <c r="BP56" s="474" t="s">
        <v>65</v>
      </c>
      <c r="BQ56" s="474" t="s">
        <v>66</v>
      </c>
      <c r="BR56" s="474" t="s">
        <v>67</v>
      </c>
      <c r="BS56" s="474" t="s">
        <v>68</v>
      </c>
      <c r="BT56" s="474" t="s">
        <v>69</v>
      </c>
      <c r="BU56" s="474" t="s">
        <v>70</v>
      </c>
      <c r="BV56" s="474" t="s">
        <v>71</v>
      </c>
      <c r="BW56" s="474" t="s">
        <v>72</v>
      </c>
      <c r="BX56" s="474" t="s">
        <v>73</v>
      </c>
      <c r="BY56" s="474" t="s">
        <v>74</v>
      </c>
      <c r="BZ56" s="474" t="s">
        <v>75</v>
      </c>
      <c r="CA56" s="474" t="s">
        <v>76</v>
      </c>
      <c r="CB56" s="474" t="s">
        <v>77</v>
      </c>
      <c r="CC56" s="474" t="s">
        <v>78</v>
      </c>
      <c r="CD56" s="474" t="s">
        <v>79</v>
      </c>
      <c r="CE56" s="474" t="s">
        <v>80</v>
      </c>
      <c r="CF56" s="474" t="s">
        <v>81</v>
      </c>
      <c r="CG56" s="474" t="s">
        <v>82</v>
      </c>
      <c r="CH56" s="474" t="s">
        <v>83</v>
      </c>
      <c r="CI56" s="474" t="s">
        <v>84</v>
      </c>
      <c r="CJ56" s="474" t="s">
        <v>85</v>
      </c>
      <c r="CK56" s="474" t="s">
        <v>86</v>
      </c>
      <c r="CL56" s="474" t="s">
        <v>87</v>
      </c>
      <c r="CM56" s="474" t="s">
        <v>88</v>
      </c>
      <c r="CN56" s="474" t="s">
        <v>89</v>
      </c>
      <c r="CO56" s="474" t="s">
        <v>90</v>
      </c>
      <c r="CP56" s="474" t="s">
        <v>91</v>
      </c>
      <c r="CQ56" s="474" t="s">
        <v>92</v>
      </c>
      <c r="CR56" s="474" t="s">
        <v>93</v>
      </c>
      <c r="CS56" s="474" t="s">
        <v>94</v>
      </c>
      <c r="CT56" s="474" t="s">
        <v>95</v>
      </c>
      <c r="CU56" s="474" t="s">
        <v>96</v>
      </c>
      <c r="CV56" s="474" t="s">
        <v>97</v>
      </c>
      <c r="CW56" s="474" t="s">
        <v>98</v>
      </c>
      <c r="CX56" s="474" t="s">
        <v>99</v>
      </c>
      <c r="CY56" s="474" t="s">
        <v>100</v>
      </c>
      <c r="CZ56" s="474" t="s">
        <v>101</v>
      </c>
      <c r="DA56" s="474" t="s">
        <v>102</v>
      </c>
      <c r="DB56" s="474" t="s">
        <v>103</v>
      </c>
      <c r="DC56" s="474" t="s">
        <v>104</v>
      </c>
      <c r="DD56" s="474" t="s">
        <v>105</v>
      </c>
      <c r="DE56" s="474" t="s">
        <v>106</v>
      </c>
      <c r="DF56" s="474" t="s">
        <v>107</v>
      </c>
      <c r="DG56" s="474" t="s">
        <v>108</v>
      </c>
      <c r="DH56" s="474" t="s">
        <v>109</v>
      </c>
      <c r="DI56" s="474" t="s">
        <v>110</v>
      </c>
      <c r="DJ56" s="474" t="s">
        <v>111</v>
      </c>
      <c r="DK56" s="474" t="s">
        <v>112</v>
      </c>
      <c r="DL56" s="474" t="s">
        <v>113</v>
      </c>
      <c r="DM56" s="474" t="s">
        <v>114</v>
      </c>
      <c r="DN56" s="474" t="s">
        <v>115</v>
      </c>
      <c r="DO56" s="474" t="s">
        <v>116</v>
      </c>
      <c r="DP56" s="474" t="s">
        <v>192</v>
      </c>
      <c r="DQ56" s="474" t="s">
        <v>193</v>
      </c>
      <c r="DR56" s="474" t="s">
        <v>194</v>
      </c>
      <c r="DS56" s="474" t="s">
        <v>943</v>
      </c>
      <c r="DT56" s="474" t="s">
        <v>944</v>
      </c>
      <c r="DU56" s="474" t="s">
        <v>945</v>
      </c>
      <c r="DV56" s="474" t="s">
        <v>946</v>
      </c>
      <c r="DW56" s="474" t="s">
        <v>947</v>
      </c>
      <c r="DX56" s="474" t="s">
        <v>951</v>
      </c>
      <c r="DY56" s="474" t="s">
        <v>948</v>
      </c>
      <c r="DZ56" s="474" t="s">
        <v>949</v>
      </c>
    </row>
    <row r="57" customFormat="false" ht="15" hidden="false" customHeight="false" outlineLevel="0" collapsed="false">
      <c r="A57" s="0" t="s">
        <v>1004</v>
      </c>
      <c r="B57" s="25" t="s">
        <v>1005</v>
      </c>
      <c r="C57" s="26"/>
      <c r="D57" s="26"/>
      <c r="E57" s="26"/>
      <c r="F57" s="26"/>
      <c r="G57" s="26"/>
      <c r="H57" s="26"/>
      <c r="I57" s="26"/>
      <c r="J57" s="26"/>
      <c r="K57" s="26"/>
      <c r="L57" s="26"/>
      <c r="M57" s="26"/>
      <c r="N57" s="26"/>
      <c r="O57" s="26"/>
      <c r="P57" s="26"/>
      <c r="Q57" s="26"/>
      <c r="R57" s="26"/>
      <c r="S57" s="26" t="n">
        <v>151.75</v>
      </c>
      <c r="T57" s="26" t="n">
        <v>151.75</v>
      </c>
      <c r="U57" s="26" t="n">
        <v>151.75</v>
      </c>
      <c r="V57" s="26" t="n">
        <v>151.75</v>
      </c>
      <c r="W57" s="26" t="n">
        <v>169</v>
      </c>
      <c r="X57" s="26" t="n">
        <v>169</v>
      </c>
      <c r="Y57" s="26" t="n">
        <v>169</v>
      </c>
      <c r="Z57" s="26" t="n">
        <v>169</v>
      </c>
      <c r="AA57" s="26" t="n">
        <v>185.5</v>
      </c>
      <c r="AB57" s="26" t="n">
        <v>185.5</v>
      </c>
      <c r="AC57" s="26" t="n">
        <v>185.5</v>
      </c>
      <c r="AD57" s="26" t="n">
        <v>185.5</v>
      </c>
      <c r="AE57" s="26" t="n">
        <v>199.25</v>
      </c>
      <c r="AF57" s="26" t="n">
        <v>199.25</v>
      </c>
      <c r="AG57" s="26" t="n">
        <v>199.25</v>
      </c>
      <c r="AH57" s="26" t="n">
        <v>199.25</v>
      </c>
      <c r="AI57" s="26" t="n">
        <v>248.25</v>
      </c>
      <c r="AJ57" s="26" t="n">
        <v>248.25</v>
      </c>
      <c r="AK57" s="26" t="n">
        <v>248.25</v>
      </c>
      <c r="AL57" s="26" t="n">
        <v>248.25</v>
      </c>
      <c r="AM57" s="26" t="n">
        <v>301.5</v>
      </c>
      <c r="AN57" s="26" t="n">
        <v>301.5</v>
      </c>
      <c r="AO57" s="26" t="n">
        <v>301.5</v>
      </c>
      <c r="AP57" s="26" t="n">
        <v>301.5</v>
      </c>
      <c r="AQ57" s="26" t="n">
        <v>360</v>
      </c>
      <c r="AR57" s="26" t="n">
        <v>360</v>
      </c>
      <c r="AS57" s="26" t="n">
        <v>360</v>
      </c>
      <c r="AT57" s="26" t="n">
        <v>360</v>
      </c>
      <c r="AU57" s="26" t="n">
        <v>401</v>
      </c>
      <c r="AV57" s="26" t="n">
        <v>452</v>
      </c>
      <c r="AW57" s="26" t="n">
        <v>479</v>
      </c>
      <c r="AX57" s="26" t="n">
        <v>499</v>
      </c>
      <c r="AY57" s="26" t="n">
        <v>507</v>
      </c>
      <c r="AZ57" s="26" t="n">
        <v>547</v>
      </c>
      <c r="BA57" s="26" t="n">
        <v>574</v>
      </c>
      <c r="BB57" s="26" t="n">
        <v>599</v>
      </c>
      <c r="BC57" s="26" t="n">
        <v>608</v>
      </c>
      <c r="BD57" s="26" t="n">
        <v>687</v>
      </c>
      <c r="BE57" s="26" t="n">
        <v>750</v>
      </c>
      <c r="BF57" s="26" t="n">
        <v>788</v>
      </c>
      <c r="BG57" s="26" t="n">
        <v>786</v>
      </c>
      <c r="BH57" s="26" t="n">
        <v>774</v>
      </c>
      <c r="BI57" s="26" t="n">
        <v>809</v>
      </c>
      <c r="BJ57" s="26" t="n">
        <v>855</v>
      </c>
      <c r="BK57" s="26" t="n">
        <v>853</v>
      </c>
      <c r="BL57" s="26" t="n">
        <v>858</v>
      </c>
      <c r="BM57" s="26" t="n">
        <v>906</v>
      </c>
      <c r="BN57" s="26" t="n">
        <v>955</v>
      </c>
      <c r="BO57" s="26" t="n">
        <v>964</v>
      </c>
      <c r="BP57" s="26" t="n">
        <v>1000</v>
      </c>
      <c r="BQ57" s="26" t="n">
        <v>1074</v>
      </c>
      <c r="BR57" s="26" t="n">
        <v>1096</v>
      </c>
      <c r="BS57" s="26" t="n">
        <v>1114</v>
      </c>
      <c r="BT57" s="26" t="n">
        <v>1144</v>
      </c>
      <c r="BU57" s="26" t="n">
        <v>1210</v>
      </c>
      <c r="BV57" s="26" t="n">
        <v>1235</v>
      </c>
      <c r="BW57" s="26" t="n">
        <v>1214</v>
      </c>
      <c r="BX57" s="26" t="n">
        <v>1253</v>
      </c>
      <c r="BY57" s="26" t="n">
        <v>1261</v>
      </c>
      <c r="BZ57" s="26" t="n">
        <v>1329</v>
      </c>
      <c r="CA57" s="26" t="n">
        <v>1355</v>
      </c>
      <c r="CB57" s="26" t="n">
        <v>1395</v>
      </c>
      <c r="CC57" s="26" t="n">
        <v>1437</v>
      </c>
      <c r="CD57" s="26" t="n">
        <v>1436</v>
      </c>
      <c r="CE57" s="26" t="n">
        <v>1465</v>
      </c>
      <c r="CF57" s="26" t="n">
        <v>1500</v>
      </c>
      <c r="CG57" s="26" t="n">
        <v>1568</v>
      </c>
      <c r="CH57" s="26" t="n">
        <v>1617</v>
      </c>
      <c r="CI57" s="26" t="n">
        <v>1661</v>
      </c>
      <c r="CJ57" s="26" t="n">
        <v>1711</v>
      </c>
      <c r="CK57" s="26" t="n">
        <v>1696</v>
      </c>
      <c r="CL57" s="26" t="n">
        <v>1778</v>
      </c>
      <c r="CM57" s="26" t="n">
        <v>1846</v>
      </c>
      <c r="CN57" s="26" t="n">
        <v>1917</v>
      </c>
      <c r="CO57" s="26" t="n">
        <v>1944</v>
      </c>
      <c r="CP57" s="26" t="n">
        <v>1988</v>
      </c>
      <c r="CQ57" s="26" t="n">
        <v>2025</v>
      </c>
      <c r="CR57" s="26" t="n">
        <v>2056</v>
      </c>
      <c r="CS57" s="26" t="n">
        <v>2080</v>
      </c>
      <c r="CT57" s="26" t="n">
        <v>2137</v>
      </c>
      <c r="CU57" s="26" t="n">
        <v>2152</v>
      </c>
      <c r="CV57" s="26" t="n">
        <v>2347</v>
      </c>
      <c r="CW57" s="26" t="n">
        <v>2354</v>
      </c>
      <c r="CX57" s="26" t="n">
        <v>2453</v>
      </c>
      <c r="CY57" s="26" t="n">
        <v>2405</v>
      </c>
      <c r="CZ57" s="26" t="n">
        <v>2172</v>
      </c>
      <c r="DA57" s="26" t="n">
        <v>2449</v>
      </c>
      <c r="DB57" s="26" t="n">
        <v>2568</v>
      </c>
      <c r="DC57" s="26" t="n">
        <v>2585</v>
      </c>
      <c r="DD57" s="26" t="n">
        <v>2664</v>
      </c>
      <c r="DE57" s="26" t="n">
        <v>2755</v>
      </c>
      <c r="DF57" s="26" t="n">
        <v>2925</v>
      </c>
      <c r="DG57" s="26" t="n">
        <v>3021</v>
      </c>
      <c r="DH57" s="26" t="n">
        <v>3282</v>
      </c>
      <c r="DI57" s="26" t="n">
        <v>3583</v>
      </c>
      <c r="DJ57" s="26" t="n">
        <v>3829</v>
      </c>
      <c r="DK57" s="26" t="n">
        <v>3901</v>
      </c>
      <c r="DL57" s="26"/>
      <c r="DM57" s="26"/>
      <c r="DN57" s="26"/>
      <c r="DO57" s="26"/>
      <c r="DP57" s="26"/>
      <c r="DQ57" s="26"/>
      <c r="DR57" s="26"/>
      <c r="DS57" s="26"/>
      <c r="DT57" s="26"/>
      <c r="DU57" s="26"/>
      <c r="DV57" s="26"/>
      <c r="DW57" s="26"/>
      <c r="DX57" s="26"/>
      <c r="DY57" s="26"/>
      <c r="DZ57" s="26"/>
    </row>
    <row r="58" customFormat="false" ht="15" hidden="false" customHeight="false" outlineLevel="0" collapsed="false">
      <c r="B58" s="27"/>
    </row>
    <row r="59" customFormat="false" ht="17.25" hidden="false" customHeight="true" outlineLevel="0" collapsed="false">
      <c r="B59" s="25" t="s">
        <v>163</v>
      </c>
      <c r="C59" s="26"/>
      <c r="D59" s="26"/>
      <c r="E59" s="26"/>
      <c r="F59" s="26"/>
      <c r="G59" s="26"/>
      <c r="H59" s="26"/>
      <c r="I59" s="26"/>
      <c r="J59" s="26"/>
      <c r="K59" s="26"/>
      <c r="L59" s="26"/>
      <c r="M59" s="26"/>
      <c r="N59" s="26"/>
      <c r="O59" s="26"/>
      <c r="P59" s="26"/>
      <c r="Q59" s="26"/>
      <c r="R59" s="26"/>
      <c r="S59" s="26" t="n">
        <v>159.5</v>
      </c>
      <c r="T59" s="26" t="n">
        <v>159.5</v>
      </c>
      <c r="U59" s="26" t="n">
        <v>159.5</v>
      </c>
      <c r="V59" s="26" t="n">
        <v>159.5</v>
      </c>
      <c r="W59" s="26" t="n">
        <v>177.75</v>
      </c>
      <c r="X59" s="26" t="n">
        <v>177.75</v>
      </c>
      <c r="Y59" s="26" t="n">
        <v>177.75</v>
      </c>
      <c r="Z59" s="26" t="n">
        <v>177.75</v>
      </c>
      <c r="AA59" s="26" t="n">
        <v>189.25</v>
      </c>
      <c r="AB59" s="26" t="n">
        <v>189.25</v>
      </c>
      <c r="AC59" s="26" t="n">
        <v>189.25</v>
      </c>
      <c r="AD59" s="26" t="n">
        <v>189.25</v>
      </c>
      <c r="AE59" s="26" t="n">
        <v>205.75</v>
      </c>
      <c r="AF59" s="26" t="n">
        <v>205.75</v>
      </c>
      <c r="AG59" s="26" t="n">
        <v>205.75</v>
      </c>
      <c r="AH59" s="26" t="n">
        <v>205.75</v>
      </c>
      <c r="AI59" s="26" t="n">
        <v>251.25</v>
      </c>
      <c r="AJ59" s="26" t="n">
        <v>251.25</v>
      </c>
      <c r="AK59" s="26" t="n">
        <v>251.25</v>
      </c>
      <c r="AL59" s="26" t="n">
        <v>251.25</v>
      </c>
      <c r="AM59" s="26" t="n">
        <v>297.25</v>
      </c>
      <c r="AN59" s="26" t="n">
        <v>297.25</v>
      </c>
      <c r="AO59" s="26" t="n">
        <v>297.25</v>
      </c>
      <c r="AP59" s="26" t="n">
        <v>297.25</v>
      </c>
      <c r="AQ59" s="26" t="n">
        <v>352.75</v>
      </c>
      <c r="AR59" s="26" t="n">
        <v>352.75</v>
      </c>
      <c r="AS59" s="26" t="n">
        <v>352.75</v>
      </c>
      <c r="AT59" s="26" t="n">
        <v>352.75</v>
      </c>
      <c r="AU59" s="26" t="n">
        <v>392</v>
      </c>
      <c r="AV59" s="26" t="n">
        <v>429</v>
      </c>
      <c r="AW59" s="26" t="n">
        <v>469</v>
      </c>
      <c r="AX59" s="26" t="n">
        <v>477</v>
      </c>
      <c r="AY59" s="26" t="n">
        <v>458</v>
      </c>
      <c r="AZ59" s="26" t="n">
        <v>502</v>
      </c>
      <c r="BA59" s="26" t="n">
        <v>530</v>
      </c>
      <c r="BB59" s="26" t="n">
        <v>555</v>
      </c>
      <c r="BC59" s="26" t="n">
        <v>579</v>
      </c>
      <c r="BD59" s="26" t="n">
        <v>634</v>
      </c>
      <c r="BE59" s="26" t="n">
        <v>716</v>
      </c>
      <c r="BF59" s="26" t="n">
        <v>727</v>
      </c>
      <c r="BG59" s="26" t="n">
        <v>730</v>
      </c>
      <c r="BH59" s="26" t="n">
        <v>735</v>
      </c>
      <c r="BI59" s="26" t="n">
        <v>781</v>
      </c>
      <c r="BJ59" s="26" t="n">
        <v>820</v>
      </c>
      <c r="BK59" s="26" t="n">
        <v>813</v>
      </c>
      <c r="BL59" s="26" t="n">
        <v>824</v>
      </c>
      <c r="BM59" s="26" t="n">
        <v>862</v>
      </c>
      <c r="BN59" s="26" t="n">
        <v>904</v>
      </c>
      <c r="BO59" s="26" t="n">
        <v>881</v>
      </c>
      <c r="BP59" s="26" t="n">
        <v>956</v>
      </c>
      <c r="BQ59" s="26" t="n">
        <v>1012</v>
      </c>
      <c r="BR59" s="26" t="n">
        <v>1016</v>
      </c>
      <c r="BS59" s="26" t="n">
        <v>1036</v>
      </c>
      <c r="BT59" s="26" t="n">
        <v>1095</v>
      </c>
      <c r="BU59" s="26" t="n">
        <v>1158</v>
      </c>
      <c r="BV59" s="26" t="n">
        <v>1097</v>
      </c>
      <c r="BW59" s="26" t="n">
        <v>1096</v>
      </c>
      <c r="BX59" s="26" t="n">
        <v>1119</v>
      </c>
      <c r="BY59" s="26" t="n">
        <v>1163</v>
      </c>
      <c r="BZ59" s="26" t="n">
        <v>1238</v>
      </c>
      <c r="CA59" s="26" t="n">
        <v>1274</v>
      </c>
      <c r="CB59" s="26" t="n">
        <v>1292</v>
      </c>
      <c r="CC59" s="26" t="n">
        <v>1375</v>
      </c>
      <c r="CD59" s="26" t="n">
        <v>1285</v>
      </c>
      <c r="CE59" s="26" t="n">
        <v>1379</v>
      </c>
      <c r="CF59" s="26" t="n">
        <v>1437</v>
      </c>
      <c r="CG59" s="26" t="n">
        <v>1506</v>
      </c>
      <c r="CH59" s="26" t="n">
        <v>1491</v>
      </c>
      <c r="CI59" s="26" t="n">
        <v>1499</v>
      </c>
      <c r="CJ59" s="26" t="n">
        <v>1613</v>
      </c>
      <c r="CK59" s="26" t="n">
        <v>1624</v>
      </c>
      <c r="CL59" s="26" t="n">
        <v>1613</v>
      </c>
      <c r="CM59" s="26" t="n">
        <v>1633</v>
      </c>
      <c r="CN59" s="26" t="n">
        <v>1708</v>
      </c>
      <c r="CO59" s="26" t="n">
        <v>1746</v>
      </c>
      <c r="CP59" s="26" t="n">
        <v>1744</v>
      </c>
      <c r="CQ59" s="26" t="n">
        <v>1881</v>
      </c>
      <c r="CR59" s="26" t="n">
        <v>1879</v>
      </c>
      <c r="CS59" s="26" t="n">
        <v>1888</v>
      </c>
      <c r="CT59" s="26" t="n">
        <v>1927</v>
      </c>
      <c r="CU59" s="26" t="n">
        <v>1919</v>
      </c>
      <c r="CV59" s="26" t="n">
        <v>2084</v>
      </c>
      <c r="CW59" s="26" t="n">
        <v>2021</v>
      </c>
      <c r="CX59" s="26" t="n">
        <v>2107</v>
      </c>
      <c r="CY59" s="26" t="n">
        <v>2271</v>
      </c>
      <c r="CZ59" s="26" t="n">
        <v>2024</v>
      </c>
      <c r="DA59" s="26" t="n">
        <v>2277</v>
      </c>
      <c r="DB59" s="26" t="n">
        <v>2350</v>
      </c>
      <c r="DC59" s="26" t="n">
        <v>2460</v>
      </c>
      <c r="DD59" s="26" t="n">
        <v>2312</v>
      </c>
      <c r="DE59" s="26" t="n">
        <v>2399</v>
      </c>
      <c r="DF59" s="26" t="n">
        <v>2568</v>
      </c>
      <c r="DG59" s="26" t="n">
        <v>2712</v>
      </c>
      <c r="DH59" s="26" t="n">
        <v>3052</v>
      </c>
      <c r="DI59" s="26" t="n">
        <v>3277</v>
      </c>
      <c r="DJ59" s="26" t="n">
        <v>3452</v>
      </c>
      <c r="DK59" s="26" t="n">
        <v>3595</v>
      </c>
      <c r="DL59" s="26"/>
      <c r="DM59" s="26"/>
      <c r="DN59" s="26"/>
      <c r="DO59" s="26"/>
      <c r="DP59" s="26"/>
      <c r="DQ59" s="26"/>
      <c r="DR59" s="26"/>
      <c r="DS59" s="26"/>
      <c r="DT59" s="26"/>
      <c r="DU59" s="26"/>
      <c r="DV59" s="26"/>
      <c r="DW59" s="26"/>
      <c r="DX59" s="26"/>
      <c r="DY59" s="26"/>
      <c r="DZ59" s="26"/>
    </row>
    <row r="60" customFormat="false" ht="15" hidden="false" customHeight="false" outlineLevel="0" collapsed="false">
      <c r="A60" s="0" t="s">
        <v>1006</v>
      </c>
      <c r="B60" s="27" t="s">
        <v>164</v>
      </c>
      <c r="C60" s="28"/>
      <c r="D60" s="28"/>
      <c r="E60" s="28"/>
      <c r="F60" s="28"/>
      <c r="G60" s="28"/>
      <c r="H60" s="28"/>
      <c r="I60" s="28"/>
      <c r="J60" s="28"/>
      <c r="K60" s="28"/>
      <c r="L60" s="28"/>
      <c r="M60" s="28"/>
      <c r="N60" s="28"/>
      <c r="O60" s="28"/>
      <c r="P60" s="28"/>
      <c r="Q60" s="28"/>
      <c r="R60" s="28"/>
      <c r="S60" s="28" t="n">
        <v>28.75</v>
      </c>
      <c r="T60" s="28" t="n">
        <v>28.75</v>
      </c>
      <c r="U60" s="28" t="n">
        <v>28.75</v>
      </c>
      <c r="V60" s="28" t="n">
        <v>28.75</v>
      </c>
      <c r="W60" s="28" t="n">
        <v>31.5</v>
      </c>
      <c r="X60" s="28" t="n">
        <v>31.5</v>
      </c>
      <c r="Y60" s="28" t="n">
        <v>31.5</v>
      </c>
      <c r="Z60" s="28" t="n">
        <v>31.5</v>
      </c>
      <c r="AA60" s="28" t="n">
        <v>34.75</v>
      </c>
      <c r="AB60" s="28" t="n">
        <v>34.75</v>
      </c>
      <c r="AC60" s="28" t="n">
        <v>34.75</v>
      </c>
      <c r="AD60" s="28" t="n">
        <v>34.75</v>
      </c>
      <c r="AE60" s="28" t="n">
        <v>39</v>
      </c>
      <c r="AF60" s="28" t="n">
        <v>39</v>
      </c>
      <c r="AG60" s="28" t="n">
        <v>39</v>
      </c>
      <c r="AH60" s="28" t="n">
        <v>39</v>
      </c>
      <c r="AI60" s="28" t="n">
        <v>47.75</v>
      </c>
      <c r="AJ60" s="28" t="n">
        <v>47.75</v>
      </c>
      <c r="AK60" s="28" t="n">
        <v>47.75</v>
      </c>
      <c r="AL60" s="28" t="n">
        <v>47.75</v>
      </c>
      <c r="AM60" s="28" t="n">
        <v>55.25</v>
      </c>
      <c r="AN60" s="28" t="n">
        <v>55.25</v>
      </c>
      <c r="AO60" s="28" t="n">
        <v>55.25</v>
      </c>
      <c r="AP60" s="28" t="n">
        <v>55.25</v>
      </c>
      <c r="AQ60" s="28" t="n">
        <v>65.5</v>
      </c>
      <c r="AR60" s="28" t="n">
        <v>65.5</v>
      </c>
      <c r="AS60" s="28" t="n">
        <v>65.5</v>
      </c>
      <c r="AT60" s="28" t="n">
        <v>65.5</v>
      </c>
      <c r="AU60" s="28" t="n">
        <v>64</v>
      </c>
      <c r="AV60" s="28" t="n">
        <v>80</v>
      </c>
      <c r="AW60" s="28" t="n">
        <v>78</v>
      </c>
      <c r="AX60" s="28" t="n">
        <v>72</v>
      </c>
      <c r="AY60" s="28" t="n">
        <v>75</v>
      </c>
      <c r="AZ60" s="28" t="n">
        <v>71</v>
      </c>
      <c r="BA60" s="28" t="n">
        <v>81</v>
      </c>
      <c r="BB60" s="28" t="n">
        <v>88</v>
      </c>
      <c r="BC60" s="28" t="n">
        <v>81</v>
      </c>
      <c r="BD60" s="28" t="n">
        <v>81</v>
      </c>
      <c r="BE60" s="28" t="n">
        <v>90</v>
      </c>
      <c r="BF60" s="28" t="n">
        <v>96</v>
      </c>
      <c r="BG60" s="28" t="n">
        <v>100</v>
      </c>
      <c r="BH60" s="28" t="n">
        <v>105</v>
      </c>
      <c r="BI60" s="28" t="n">
        <v>102</v>
      </c>
      <c r="BJ60" s="28" t="n">
        <v>104</v>
      </c>
      <c r="BK60" s="28" t="n">
        <v>108</v>
      </c>
      <c r="BL60" s="28" t="n">
        <v>119</v>
      </c>
      <c r="BM60" s="28" t="n">
        <v>115</v>
      </c>
      <c r="BN60" s="28" t="n">
        <v>126</v>
      </c>
      <c r="BO60" s="28" t="n">
        <v>95</v>
      </c>
      <c r="BP60" s="28" t="n">
        <v>116</v>
      </c>
      <c r="BQ60" s="28" t="n">
        <v>137</v>
      </c>
      <c r="BR60" s="28" t="n">
        <v>149</v>
      </c>
      <c r="BS60" s="28" t="n">
        <v>147</v>
      </c>
      <c r="BT60" s="28" t="n">
        <v>174</v>
      </c>
      <c r="BU60" s="28" t="n">
        <v>135</v>
      </c>
      <c r="BV60" s="28" t="n">
        <v>153</v>
      </c>
      <c r="BW60" s="28" t="n">
        <v>146</v>
      </c>
      <c r="BX60" s="28" t="n">
        <v>175</v>
      </c>
      <c r="BY60" s="28" t="n">
        <v>152</v>
      </c>
      <c r="BZ60" s="28" t="n">
        <v>177</v>
      </c>
      <c r="CA60" s="28" t="n">
        <v>192</v>
      </c>
      <c r="CB60" s="28" t="n">
        <v>229</v>
      </c>
      <c r="CC60" s="28" t="n">
        <v>198</v>
      </c>
      <c r="CD60" s="28" t="n">
        <v>184</v>
      </c>
      <c r="CE60" s="28" t="n">
        <v>207</v>
      </c>
      <c r="CF60" s="28" t="n">
        <v>212</v>
      </c>
      <c r="CG60" s="28" t="n">
        <v>218</v>
      </c>
      <c r="CH60" s="28" t="n">
        <v>215</v>
      </c>
      <c r="CI60" s="28" t="n">
        <v>265</v>
      </c>
      <c r="CJ60" s="28" t="n">
        <v>231</v>
      </c>
      <c r="CK60" s="28" t="n">
        <v>269</v>
      </c>
      <c r="CL60" s="28" t="n">
        <v>266</v>
      </c>
      <c r="CM60" s="28" t="n">
        <v>264</v>
      </c>
      <c r="CN60" s="28" t="n">
        <v>285</v>
      </c>
      <c r="CO60" s="28" t="n">
        <v>311</v>
      </c>
      <c r="CP60" s="28" t="n">
        <v>296</v>
      </c>
      <c r="CQ60" s="28" t="n">
        <v>282</v>
      </c>
      <c r="CR60" s="28" t="n">
        <v>291</v>
      </c>
      <c r="CS60" s="28" t="n">
        <v>327</v>
      </c>
      <c r="CT60" s="28" t="n">
        <v>324</v>
      </c>
      <c r="CU60" s="28" t="n">
        <v>335</v>
      </c>
      <c r="CV60" s="28" t="n">
        <v>439</v>
      </c>
      <c r="CW60" s="28" t="n">
        <v>335</v>
      </c>
      <c r="CX60" s="28" t="n">
        <v>363</v>
      </c>
      <c r="CY60" s="28" t="n">
        <v>398</v>
      </c>
      <c r="CZ60" s="28" t="n">
        <v>380</v>
      </c>
      <c r="DA60" s="28" t="n">
        <v>382</v>
      </c>
      <c r="DB60" s="28" t="n">
        <v>412</v>
      </c>
      <c r="DC60" s="28" t="n">
        <v>423</v>
      </c>
      <c r="DD60" s="28" t="n">
        <v>464</v>
      </c>
      <c r="DE60" s="28" t="n">
        <v>506</v>
      </c>
      <c r="DF60" s="28" t="n">
        <v>463</v>
      </c>
      <c r="DG60" s="28" t="n">
        <v>560</v>
      </c>
      <c r="DH60" s="28" t="n">
        <v>526</v>
      </c>
      <c r="DI60" s="28" t="n">
        <v>687</v>
      </c>
      <c r="DJ60" s="28" t="n">
        <v>564</v>
      </c>
      <c r="DK60" s="28" t="n">
        <v>629</v>
      </c>
      <c r="DL60" s="28"/>
      <c r="DM60" s="28"/>
      <c r="DN60" s="28"/>
      <c r="DO60" s="28"/>
      <c r="DP60" s="28"/>
      <c r="DQ60" s="28"/>
      <c r="DR60" s="28"/>
      <c r="DS60" s="28"/>
      <c r="DT60" s="28"/>
      <c r="DU60" s="28"/>
      <c r="DV60" s="28"/>
      <c r="DW60" s="28"/>
      <c r="DX60" s="28"/>
      <c r="DY60" s="28"/>
      <c r="DZ60" s="28"/>
    </row>
    <row r="61" customFormat="false" ht="15" hidden="false" customHeight="false" outlineLevel="0" collapsed="false">
      <c r="A61" s="0" t="s">
        <v>1007</v>
      </c>
      <c r="B61" s="27" t="s">
        <v>165</v>
      </c>
      <c r="C61" s="28"/>
      <c r="D61" s="28"/>
      <c r="E61" s="28"/>
      <c r="F61" s="28"/>
      <c r="G61" s="28"/>
      <c r="H61" s="28"/>
      <c r="I61" s="28"/>
      <c r="J61" s="28"/>
      <c r="K61" s="28"/>
      <c r="L61" s="28"/>
      <c r="M61" s="28"/>
      <c r="N61" s="28"/>
      <c r="O61" s="28"/>
      <c r="P61" s="28"/>
      <c r="Q61" s="28"/>
      <c r="R61" s="28"/>
      <c r="S61" s="28" t="n">
        <v>131</v>
      </c>
      <c r="T61" s="28" t="n">
        <v>131</v>
      </c>
      <c r="U61" s="28" t="n">
        <v>131</v>
      </c>
      <c r="V61" s="28" t="n">
        <v>131</v>
      </c>
      <c r="W61" s="28" t="n">
        <v>146.25</v>
      </c>
      <c r="X61" s="28" t="n">
        <v>146.25</v>
      </c>
      <c r="Y61" s="28" t="n">
        <v>146.25</v>
      </c>
      <c r="Z61" s="28" t="n">
        <v>146.25</v>
      </c>
      <c r="AA61" s="28" t="n">
        <v>154.75</v>
      </c>
      <c r="AB61" s="28" t="n">
        <v>154.75</v>
      </c>
      <c r="AC61" s="28" t="n">
        <v>154.75</v>
      </c>
      <c r="AD61" s="28" t="n">
        <v>154.75</v>
      </c>
      <c r="AE61" s="28" t="n">
        <v>166.75</v>
      </c>
      <c r="AF61" s="28" t="n">
        <v>166.75</v>
      </c>
      <c r="AG61" s="28" t="n">
        <v>166.75</v>
      </c>
      <c r="AH61" s="28" t="n">
        <v>166.75</v>
      </c>
      <c r="AI61" s="28" t="n">
        <v>203.5</v>
      </c>
      <c r="AJ61" s="28" t="n">
        <v>203.5</v>
      </c>
      <c r="AK61" s="28" t="n">
        <v>203.5</v>
      </c>
      <c r="AL61" s="28" t="n">
        <v>203.5</v>
      </c>
      <c r="AM61" s="28" t="n">
        <v>242</v>
      </c>
      <c r="AN61" s="28" t="n">
        <v>242</v>
      </c>
      <c r="AO61" s="28" t="n">
        <v>242</v>
      </c>
      <c r="AP61" s="28" t="n">
        <v>242</v>
      </c>
      <c r="AQ61" s="28" t="n">
        <v>287.5</v>
      </c>
      <c r="AR61" s="28" t="n">
        <v>287.5</v>
      </c>
      <c r="AS61" s="28" t="n">
        <v>287.5</v>
      </c>
      <c r="AT61" s="28" t="n">
        <v>287.5</v>
      </c>
      <c r="AU61" s="28" t="n">
        <v>328</v>
      </c>
      <c r="AV61" s="28" t="n">
        <v>349</v>
      </c>
      <c r="AW61" s="28" t="n">
        <v>390</v>
      </c>
      <c r="AX61" s="28" t="n">
        <v>404</v>
      </c>
      <c r="AY61" s="28" t="n">
        <v>383</v>
      </c>
      <c r="AZ61" s="28" t="n">
        <v>431</v>
      </c>
      <c r="BA61" s="28" t="n">
        <v>449</v>
      </c>
      <c r="BB61" s="28" t="n">
        <v>467</v>
      </c>
      <c r="BC61" s="28" t="n">
        <v>498</v>
      </c>
      <c r="BD61" s="28" t="n">
        <v>552</v>
      </c>
      <c r="BE61" s="28" t="n">
        <v>626</v>
      </c>
      <c r="BF61" s="28" t="n">
        <v>631</v>
      </c>
      <c r="BG61" s="28" t="n">
        <v>630</v>
      </c>
      <c r="BH61" s="28" t="n">
        <v>630</v>
      </c>
      <c r="BI61" s="28" t="n">
        <v>679</v>
      </c>
      <c r="BJ61" s="28" t="n">
        <v>715</v>
      </c>
      <c r="BK61" s="28" t="n">
        <v>705</v>
      </c>
      <c r="BL61" s="28" t="n">
        <v>705</v>
      </c>
      <c r="BM61" s="28" t="n">
        <v>747</v>
      </c>
      <c r="BN61" s="28" t="n">
        <v>778</v>
      </c>
      <c r="BO61" s="28" t="n">
        <v>786</v>
      </c>
      <c r="BP61" s="28" t="n">
        <v>840</v>
      </c>
      <c r="BQ61" s="28" t="n">
        <v>876</v>
      </c>
      <c r="BR61" s="28" t="n">
        <v>866</v>
      </c>
      <c r="BS61" s="28" t="n">
        <v>889</v>
      </c>
      <c r="BT61" s="28" t="n">
        <v>921</v>
      </c>
      <c r="BU61" s="28" t="n">
        <v>1023</v>
      </c>
      <c r="BV61" s="28" t="n">
        <v>943</v>
      </c>
      <c r="BW61" s="28" t="n">
        <v>950</v>
      </c>
      <c r="BX61" s="28" t="n">
        <v>944</v>
      </c>
      <c r="BY61" s="28" t="n">
        <v>1011</v>
      </c>
      <c r="BZ61" s="28" t="n">
        <v>1061</v>
      </c>
      <c r="CA61" s="28" t="n">
        <v>1082</v>
      </c>
      <c r="CB61" s="28" t="n">
        <v>1063</v>
      </c>
      <c r="CC61" s="28" t="n">
        <v>1177</v>
      </c>
      <c r="CD61" s="28" t="n">
        <v>1101</v>
      </c>
      <c r="CE61" s="28" t="n">
        <v>1172</v>
      </c>
      <c r="CF61" s="28" t="n">
        <v>1225</v>
      </c>
      <c r="CG61" s="28" t="n">
        <v>1288</v>
      </c>
      <c r="CH61" s="28" t="n">
        <v>1276</v>
      </c>
      <c r="CI61" s="28" t="n">
        <v>1234</v>
      </c>
      <c r="CJ61" s="28" t="n">
        <v>1381</v>
      </c>
      <c r="CK61" s="28" t="n">
        <v>1355</v>
      </c>
      <c r="CL61" s="28" t="n">
        <v>1347</v>
      </c>
      <c r="CM61" s="28" t="n">
        <v>1370</v>
      </c>
      <c r="CN61" s="28" t="n">
        <v>1424</v>
      </c>
      <c r="CO61" s="28" t="n">
        <v>1436</v>
      </c>
      <c r="CP61" s="28" t="n">
        <v>1448</v>
      </c>
      <c r="CQ61" s="28" t="n">
        <v>1600</v>
      </c>
      <c r="CR61" s="28" t="n">
        <v>1588</v>
      </c>
      <c r="CS61" s="28" t="n">
        <v>1561</v>
      </c>
      <c r="CT61" s="28" t="n">
        <v>1603</v>
      </c>
      <c r="CU61" s="28" t="n">
        <v>1584</v>
      </c>
      <c r="CV61" s="28" t="n">
        <v>1644</v>
      </c>
      <c r="CW61" s="28" t="n">
        <v>1687</v>
      </c>
      <c r="CX61" s="28" t="n">
        <v>1744</v>
      </c>
      <c r="CY61" s="28" t="n">
        <v>1872</v>
      </c>
      <c r="CZ61" s="28" t="n">
        <v>1644</v>
      </c>
      <c r="DA61" s="28" t="n">
        <v>1896</v>
      </c>
      <c r="DB61" s="28" t="n">
        <v>1938</v>
      </c>
      <c r="DC61" s="28" t="n">
        <v>2037</v>
      </c>
      <c r="DD61" s="28" t="n">
        <v>1848</v>
      </c>
      <c r="DE61" s="28" t="n">
        <v>1893</v>
      </c>
      <c r="DF61" s="28" t="n">
        <v>2106</v>
      </c>
      <c r="DG61" s="28" t="n">
        <v>2152</v>
      </c>
      <c r="DH61" s="28" t="n">
        <v>2526</v>
      </c>
      <c r="DI61" s="28" t="n">
        <v>2590</v>
      </c>
      <c r="DJ61" s="28" t="n">
        <v>2889</v>
      </c>
      <c r="DK61" s="28" t="n">
        <v>2966</v>
      </c>
      <c r="DL61" s="28"/>
      <c r="DM61" s="28"/>
      <c r="DN61" s="28"/>
      <c r="DO61" s="28"/>
      <c r="DP61" s="28"/>
      <c r="DQ61" s="28"/>
      <c r="DR61" s="28"/>
      <c r="DS61" s="28"/>
      <c r="DT61" s="28"/>
      <c r="DU61" s="28"/>
      <c r="DV61" s="28"/>
      <c r="DW61" s="28"/>
      <c r="DX61" s="28"/>
      <c r="DY61" s="28"/>
      <c r="DZ61" s="28"/>
    </row>
    <row r="62" customFormat="false" ht="15" hidden="false" customHeight="false" outlineLevel="0" collapsed="false">
      <c r="B62" s="27"/>
    </row>
    <row r="63" customFormat="false" ht="22.5" hidden="false" customHeight="true" outlineLevel="0" collapsed="false">
      <c r="A63" s="0" t="s">
        <v>1008</v>
      </c>
      <c r="B63" s="25" t="s">
        <v>166</v>
      </c>
      <c r="C63" s="29"/>
      <c r="D63" s="29"/>
      <c r="E63" s="29"/>
      <c r="F63" s="29"/>
      <c r="G63" s="29"/>
      <c r="H63" s="29"/>
      <c r="I63" s="29"/>
      <c r="J63" s="29"/>
      <c r="K63" s="29"/>
      <c r="L63" s="29"/>
      <c r="M63" s="29"/>
      <c r="N63" s="29"/>
      <c r="O63" s="29"/>
      <c r="P63" s="29"/>
      <c r="Q63" s="29"/>
      <c r="R63" s="29"/>
      <c r="S63" s="29" t="n">
        <v>20</v>
      </c>
      <c r="T63" s="29" t="n">
        <v>20</v>
      </c>
      <c r="U63" s="29" t="n">
        <v>20</v>
      </c>
      <c r="V63" s="29" t="n">
        <v>20</v>
      </c>
      <c r="W63" s="29" t="n">
        <v>22.5</v>
      </c>
      <c r="X63" s="29" t="n">
        <v>22.5</v>
      </c>
      <c r="Y63" s="29" t="n">
        <v>22.5</v>
      </c>
      <c r="Z63" s="29" t="n">
        <v>22.5</v>
      </c>
      <c r="AA63" s="29" t="n">
        <v>25.5</v>
      </c>
      <c r="AB63" s="29" t="n">
        <v>25.5</v>
      </c>
      <c r="AC63" s="29" t="n">
        <v>25.5</v>
      </c>
      <c r="AD63" s="29" t="n">
        <v>25.5</v>
      </c>
      <c r="AE63" s="29" t="n">
        <v>27</v>
      </c>
      <c r="AF63" s="29" t="n">
        <v>27</v>
      </c>
      <c r="AG63" s="29" t="n">
        <v>27</v>
      </c>
      <c r="AH63" s="29" t="n">
        <v>27</v>
      </c>
      <c r="AI63" s="29" t="n">
        <v>34.5</v>
      </c>
      <c r="AJ63" s="29" t="n">
        <v>34.5</v>
      </c>
      <c r="AK63" s="29" t="n">
        <v>34.5</v>
      </c>
      <c r="AL63" s="29" t="n">
        <v>34.5</v>
      </c>
      <c r="AM63" s="29" t="n">
        <v>45.25</v>
      </c>
      <c r="AN63" s="29" t="n">
        <v>45.25</v>
      </c>
      <c r="AO63" s="29" t="n">
        <v>45.25</v>
      </c>
      <c r="AP63" s="29" t="n">
        <v>45.25</v>
      </c>
      <c r="AQ63" s="29" t="n">
        <v>56.75</v>
      </c>
      <c r="AR63" s="29" t="n">
        <v>56.75</v>
      </c>
      <c r="AS63" s="29" t="n">
        <v>56.75</v>
      </c>
      <c r="AT63" s="29" t="n">
        <v>56.75</v>
      </c>
      <c r="AU63" s="29" t="n">
        <v>59</v>
      </c>
      <c r="AV63" s="29" t="n">
        <v>72</v>
      </c>
      <c r="AW63" s="29" t="n">
        <v>68</v>
      </c>
      <c r="AX63" s="29" t="n">
        <v>77</v>
      </c>
      <c r="AY63" s="29" t="n">
        <v>87</v>
      </c>
      <c r="AZ63" s="29" t="n">
        <v>86</v>
      </c>
      <c r="BA63" s="29" t="n">
        <v>95</v>
      </c>
      <c r="BB63" s="29" t="n">
        <v>106</v>
      </c>
      <c r="BC63" s="29" t="n">
        <v>110</v>
      </c>
      <c r="BD63" s="29" t="n">
        <v>157</v>
      </c>
      <c r="BE63" s="29" t="n">
        <v>156</v>
      </c>
      <c r="BF63" s="29" t="n">
        <v>182</v>
      </c>
      <c r="BG63" s="29" t="n">
        <v>191</v>
      </c>
      <c r="BH63" s="29" t="n">
        <v>171</v>
      </c>
      <c r="BI63" s="29" t="n">
        <v>153</v>
      </c>
      <c r="BJ63" s="29" t="n">
        <v>163</v>
      </c>
      <c r="BK63" s="29" t="n">
        <v>186</v>
      </c>
      <c r="BL63" s="29" t="n">
        <v>167</v>
      </c>
      <c r="BM63" s="29" t="n">
        <v>173</v>
      </c>
      <c r="BN63" s="29" t="n">
        <v>207</v>
      </c>
      <c r="BO63" s="29" t="n">
        <v>221</v>
      </c>
      <c r="BP63" s="29" t="n">
        <v>194</v>
      </c>
      <c r="BQ63" s="29" t="n">
        <v>211</v>
      </c>
      <c r="BR63" s="29" t="n">
        <v>238</v>
      </c>
      <c r="BS63" s="29" t="n">
        <v>258</v>
      </c>
      <c r="BT63" s="29" t="n">
        <v>244</v>
      </c>
      <c r="BU63" s="29" t="n">
        <v>273</v>
      </c>
      <c r="BV63" s="29" t="n">
        <v>321</v>
      </c>
      <c r="BW63" s="29" t="n">
        <v>306</v>
      </c>
      <c r="BX63" s="29" t="n">
        <v>300</v>
      </c>
      <c r="BY63" s="29" t="n">
        <v>296</v>
      </c>
      <c r="BZ63" s="29" t="n">
        <v>333</v>
      </c>
      <c r="CA63" s="29" t="n">
        <v>326</v>
      </c>
      <c r="CB63" s="29" t="n">
        <v>325</v>
      </c>
      <c r="CC63" s="29" t="n">
        <v>280</v>
      </c>
      <c r="CD63" s="29" t="n">
        <v>375</v>
      </c>
      <c r="CE63" s="29" t="n">
        <v>359</v>
      </c>
      <c r="CF63" s="29" t="n">
        <v>363</v>
      </c>
      <c r="CG63" s="29" t="n">
        <v>350</v>
      </c>
      <c r="CH63" s="29" t="n">
        <v>419</v>
      </c>
      <c r="CI63" s="29" t="n">
        <v>466</v>
      </c>
      <c r="CJ63" s="29" t="n">
        <v>442</v>
      </c>
      <c r="CK63" s="29" t="n">
        <v>403</v>
      </c>
      <c r="CL63" s="29" t="n">
        <v>462</v>
      </c>
      <c r="CM63" s="29" t="n">
        <v>442</v>
      </c>
      <c r="CN63" s="29" t="n">
        <v>436</v>
      </c>
      <c r="CO63" s="29" t="n">
        <v>469</v>
      </c>
      <c r="CP63" s="29" t="n">
        <v>486</v>
      </c>
      <c r="CQ63" s="29" t="n">
        <v>440</v>
      </c>
      <c r="CR63" s="29" t="n">
        <v>415</v>
      </c>
      <c r="CS63" s="29" t="n">
        <v>451</v>
      </c>
      <c r="CT63" s="29" t="n">
        <v>542</v>
      </c>
      <c r="CU63" s="29" t="n">
        <v>529</v>
      </c>
      <c r="CV63" s="29" t="n">
        <v>602</v>
      </c>
      <c r="CW63" s="29" t="n">
        <v>686</v>
      </c>
      <c r="CX63" s="29" t="n">
        <v>691</v>
      </c>
      <c r="CY63" s="29" t="n">
        <v>580</v>
      </c>
      <c r="CZ63" s="29" t="n">
        <v>499</v>
      </c>
      <c r="DA63" s="29" t="n">
        <v>567</v>
      </c>
      <c r="DB63" s="29" t="n">
        <v>614</v>
      </c>
      <c r="DC63" s="29" t="n">
        <v>507</v>
      </c>
      <c r="DD63" s="29" t="n">
        <v>743</v>
      </c>
      <c r="DE63" s="29" t="n">
        <v>798</v>
      </c>
      <c r="DF63" s="29" t="n">
        <v>848</v>
      </c>
      <c r="DG63" s="29" t="n">
        <v>748</v>
      </c>
      <c r="DH63" s="29" t="n">
        <v>836</v>
      </c>
      <c r="DI63" s="29" t="n">
        <v>921</v>
      </c>
      <c r="DJ63" s="29" t="n">
        <v>937</v>
      </c>
      <c r="DK63" s="29" t="n">
        <v>845</v>
      </c>
      <c r="DL63" s="29"/>
      <c r="DM63" s="29"/>
      <c r="DN63" s="29"/>
      <c r="DO63" s="29"/>
      <c r="DP63" s="29"/>
      <c r="DQ63" s="29"/>
      <c r="DR63" s="29"/>
      <c r="DS63" s="29"/>
      <c r="DT63" s="29"/>
      <c r="DU63" s="29"/>
      <c r="DV63" s="29"/>
      <c r="DW63" s="29"/>
      <c r="DX63" s="29"/>
      <c r="DY63" s="29"/>
      <c r="DZ63" s="29"/>
    </row>
    <row r="64" customFormat="false" ht="15" hidden="false" customHeight="false" outlineLevel="0" collapsed="false">
      <c r="B64" s="30" t="s">
        <v>167</v>
      </c>
      <c r="C64" s="28"/>
      <c r="D64" s="28"/>
      <c r="E64" s="28"/>
      <c r="F64" s="28"/>
      <c r="G64" s="28"/>
      <c r="H64" s="28"/>
      <c r="I64" s="28"/>
      <c r="J64" s="28"/>
      <c r="K64" s="28"/>
      <c r="L64" s="28"/>
      <c r="M64" s="28"/>
      <c r="N64" s="28"/>
      <c r="O64" s="28"/>
      <c r="P64" s="28"/>
      <c r="Q64" s="28"/>
      <c r="R64" s="28"/>
      <c r="S64" s="28" t="n">
        <v>20</v>
      </c>
      <c r="T64" s="28" t="n">
        <v>20</v>
      </c>
      <c r="U64" s="28" t="n">
        <v>20</v>
      </c>
      <c r="V64" s="28" t="n">
        <v>20</v>
      </c>
      <c r="W64" s="28" t="n">
        <v>22.5</v>
      </c>
      <c r="X64" s="28" t="n">
        <v>22.5</v>
      </c>
      <c r="Y64" s="28" t="n">
        <v>22.5</v>
      </c>
      <c r="Z64" s="28" t="n">
        <v>22.5</v>
      </c>
      <c r="AA64" s="28" t="n">
        <v>25.5</v>
      </c>
      <c r="AB64" s="28" t="n">
        <v>25.5</v>
      </c>
      <c r="AC64" s="28" t="n">
        <v>25.5</v>
      </c>
      <c r="AD64" s="28" t="n">
        <v>25.5</v>
      </c>
      <c r="AE64" s="28" t="n">
        <v>27</v>
      </c>
      <c r="AF64" s="28" t="n">
        <v>27</v>
      </c>
      <c r="AG64" s="28" t="n">
        <v>27</v>
      </c>
      <c r="AH64" s="28" t="n">
        <v>27</v>
      </c>
      <c r="AI64" s="28" t="n">
        <v>34.5</v>
      </c>
      <c r="AJ64" s="28" t="n">
        <v>34.5</v>
      </c>
      <c r="AK64" s="28" t="n">
        <v>34.5</v>
      </c>
      <c r="AL64" s="28" t="n">
        <v>34.5</v>
      </c>
      <c r="AM64" s="28" t="n">
        <v>45.25</v>
      </c>
      <c r="AN64" s="28" t="n">
        <v>45.25</v>
      </c>
      <c r="AO64" s="28" t="n">
        <v>45.25</v>
      </c>
      <c r="AP64" s="28" t="n">
        <v>45.25</v>
      </c>
      <c r="AQ64" s="28" t="n">
        <v>56.75</v>
      </c>
      <c r="AR64" s="28" t="n">
        <v>56.75</v>
      </c>
      <c r="AS64" s="28" t="n">
        <v>56.75</v>
      </c>
      <c r="AT64" s="28" t="n">
        <v>56.75</v>
      </c>
      <c r="AU64" s="28" t="n">
        <v>57</v>
      </c>
      <c r="AV64" s="28" t="n">
        <v>69</v>
      </c>
      <c r="AW64" s="28" t="n">
        <v>67</v>
      </c>
      <c r="AX64" s="28" t="n">
        <v>75</v>
      </c>
      <c r="AY64" s="28" t="n">
        <v>85</v>
      </c>
      <c r="AZ64" s="28" t="n">
        <v>83</v>
      </c>
      <c r="BA64" s="28" t="n">
        <v>92</v>
      </c>
      <c r="BB64" s="28" t="n">
        <v>103</v>
      </c>
      <c r="BC64" s="28" t="n">
        <v>107</v>
      </c>
      <c r="BD64" s="28" t="n">
        <v>149</v>
      </c>
      <c r="BE64" s="28" t="n">
        <v>152</v>
      </c>
      <c r="BF64" s="28" t="n">
        <v>176</v>
      </c>
      <c r="BG64" s="28" t="n">
        <v>185</v>
      </c>
      <c r="BH64" s="28" t="n">
        <v>163</v>
      </c>
      <c r="BI64" s="28" t="n">
        <v>147</v>
      </c>
      <c r="BJ64" s="28" t="n">
        <v>159</v>
      </c>
      <c r="BK64" s="28" t="n">
        <v>181</v>
      </c>
      <c r="BL64" s="28" t="n">
        <v>160</v>
      </c>
      <c r="BM64" s="28" t="n">
        <v>168</v>
      </c>
      <c r="BN64" s="28" t="n">
        <v>201</v>
      </c>
      <c r="BO64" s="28" t="n">
        <v>220</v>
      </c>
      <c r="BP64" s="28" t="n">
        <v>191</v>
      </c>
      <c r="BQ64" s="28" t="n">
        <v>201</v>
      </c>
      <c r="BR64" s="28" t="n">
        <v>236</v>
      </c>
      <c r="BS64" s="28" t="n">
        <v>250</v>
      </c>
      <c r="BT64" s="28" t="n">
        <v>232</v>
      </c>
      <c r="BU64" s="28" t="n">
        <v>268</v>
      </c>
      <c r="BV64" s="28" t="n">
        <v>314</v>
      </c>
      <c r="BW64" s="28" t="n">
        <v>297</v>
      </c>
      <c r="BX64" s="28" t="n">
        <v>280</v>
      </c>
      <c r="BY64" s="28" t="n">
        <v>293</v>
      </c>
      <c r="BZ64" s="28" t="n">
        <v>327</v>
      </c>
      <c r="CA64" s="28" t="n">
        <v>321</v>
      </c>
      <c r="CB64" s="28" t="n">
        <v>305</v>
      </c>
      <c r="CC64" s="28" t="n">
        <v>276</v>
      </c>
      <c r="CD64" s="28" t="n">
        <v>370</v>
      </c>
      <c r="CE64" s="28" t="n">
        <v>359</v>
      </c>
      <c r="CF64" s="28" t="n">
        <v>352</v>
      </c>
      <c r="CG64" s="28" t="n">
        <v>345</v>
      </c>
      <c r="CH64" s="28" t="n">
        <v>417</v>
      </c>
      <c r="CI64" s="28" t="n">
        <v>483</v>
      </c>
      <c r="CJ64" s="28" t="n">
        <v>489</v>
      </c>
      <c r="CK64" s="28" t="n">
        <v>442</v>
      </c>
      <c r="CL64" s="28" t="n">
        <v>444</v>
      </c>
      <c r="CM64" s="28" t="n">
        <v>424</v>
      </c>
      <c r="CN64" s="28" t="n">
        <v>420</v>
      </c>
      <c r="CO64" s="28" t="n">
        <v>451</v>
      </c>
      <c r="CP64" s="28" t="n">
        <v>452</v>
      </c>
      <c r="CQ64" s="28" t="n">
        <v>450</v>
      </c>
      <c r="CR64" s="28" t="n">
        <v>443</v>
      </c>
      <c r="CS64" s="28" t="n">
        <v>486</v>
      </c>
      <c r="CT64" s="28" t="n">
        <v>526</v>
      </c>
      <c r="CU64" s="28" t="n">
        <v>557</v>
      </c>
      <c r="CV64" s="28" t="n">
        <v>662</v>
      </c>
      <c r="CW64" s="28" t="n">
        <v>616</v>
      </c>
      <c r="CX64" s="28" t="n">
        <v>669</v>
      </c>
      <c r="CY64" s="28" t="n">
        <v>618</v>
      </c>
      <c r="CZ64" s="28" t="n">
        <v>499</v>
      </c>
      <c r="DA64" s="28" t="n">
        <v>625</v>
      </c>
      <c r="DB64" s="28" t="n">
        <v>689</v>
      </c>
      <c r="DC64" s="28" t="n">
        <v>715</v>
      </c>
      <c r="DD64" s="28" t="n">
        <v>652</v>
      </c>
      <c r="DE64" s="28" t="n">
        <v>743</v>
      </c>
      <c r="DF64" s="28" t="n">
        <v>805</v>
      </c>
      <c r="DG64" s="28" t="n">
        <v>793</v>
      </c>
      <c r="DH64" s="28" t="n">
        <v>763</v>
      </c>
      <c r="DI64" s="28" t="n">
        <v>823</v>
      </c>
      <c r="DJ64" s="28" t="n">
        <v>990</v>
      </c>
      <c r="DK64" s="28" t="n">
        <v>1035</v>
      </c>
      <c r="DL64" s="28"/>
      <c r="DM64" s="28"/>
      <c r="DN64" s="28"/>
      <c r="DO64" s="28"/>
      <c r="DP64" s="28"/>
      <c r="DQ64" s="28"/>
      <c r="DR64" s="28"/>
      <c r="DS64" s="28"/>
      <c r="DT64" s="28"/>
      <c r="DU64" s="28"/>
      <c r="DV64" s="28"/>
      <c r="DW64" s="28"/>
      <c r="DX64" s="28"/>
      <c r="DY64" s="28"/>
      <c r="DZ64" s="28"/>
    </row>
    <row r="65" customFormat="false" ht="15" hidden="false" customHeight="false" outlineLevel="0" collapsed="false">
      <c r="B65" s="27" t="s">
        <v>168</v>
      </c>
      <c r="C65" s="28"/>
      <c r="D65" s="28"/>
      <c r="E65" s="28"/>
      <c r="F65" s="28"/>
      <c r="G65" s="28"/>
      <c r="H65" s="28"/>
      <c r="I65" s="28"/>
      <c r="J65" s="28"/>
      <c r="K65" s="28"/>
      <c r="L65" s="28"/>
      <c r="M65" s="28"/>
      <c r="N65" s="28"/>
      <c r="O65" s="28"/>
      <c r="P65" s="28"/>
      <c r="Q65" s="28"/>
      <c r="R65" s="28"/>
      <c r="S65" s="28" t="n">
        <v>15.25</v>
      </c>
      <c r="T65" s="28" t="n">
        <v>15.25</v>
      </c>
      <c r="U65" s="28" t="n">
        <v>15.25</v>
      </c>
      <c r="V65" s="28" t="n">
        <v>15.25</v>
      </c>
      <c r="W65" s="28" t="n">
        <v>16.25</v>
      </c>
      <c r="X65" s="28" t="n">
        <v>16.25</v>
      </c>
      <c r="Y65" s="28" t="n">
        <v>16.25</v>
      </c>
      <c r="Z65" s="28" t="n">
        <v>16.25</v>
      </c>
      <c r="AA65" s="28" t="n">
        <v>18.25</v>
      </c>
      <c r="AB65" s="28" t="n">
        <v>18.25</v>
      </c>
      <c r="AC65" s="28" t="n">
        <v>18.25</v>
      </c>
      <c r="AD65" s="28" t="n">
        <v>18.25</v>
      </c>
      <c r="AE65" s="28" t="n">
        <v>19</v>
      </c>
      <c r="AF65" s="28" t="n">
        <v>19</v>
      </c>
      <c r="AG65" s="28" t="n">
        <v>19</v>
      </c>
      <c r="AH65" s="28" t="n">
        <v>19</v>
      </c>
      <c r="AI65" s="28" t="n">
        <v>24</v>
      </c>
      <c r="AJ65" s="28" t="n">
        <v>24</v>
      </c>
      <c r="AK65" s="28" t="n">
        <v>24</v>
      </c>
      <c r="AL65" s="28" t="n">
        <v>24</v>
      </c>
      <c r="AM65" s="28" t="n">
        <v>33.75</v>
      </c>
      <c r="AN65" s="28" t="n">
        <v>33.75</v>
      </c>
      <c r="AO65" s="28" t="n">
        <v>33.75</v>
      </c>
      <c r="AP65" s="28" t="n">
        <v>33.75</v>
      </c>
      <c r="AQ65" s="28" t="n">
        <v>41.5</v>
      </c>
      <c r="AR65" s="28" t="n">
        <v>41.5</v>
      </c>
      <c r="AS65" s="28" t="n">
        <v>41.5</v>
      </c>
      <c r="AT65" s="28" t="n">
        <v>41.5</v>
      </c>
      <c r="AU65" s="28" t="n">
        <v>46</v>
      </c>
      <c r="AV65" s="28" t="n">
        <v>53</v>
      </c>
      <c r="AW65" s="28" t="n">
        <v>54</v>
      </c>
      <c r="AX65" s="28" t="n">
        <v>59</v>
      </c>
      <c r="AY65" s="28" t="n">
        <v>66</v>
      </c>
      <c r="AZ65" s="28" t="n">
        <v>61</v>
      </c>
      <c r="BA65" s="28" t="n">
        <v>66</v>
      </c>
      <c r="BB65" s="28" t="n">
        <v>72</v>
      </c>
      <c r="BC65" s="28" t="n">
        <v>81</v>
      </c>
      <c r="BD65" s="28" t="n">
        <v>89</v>
      </c>
      <c r="BE65" s="28" t="n">
        <v>105</v>
      </c>
      <c r="BF65" s="28" t="n">
        <v>116</v>
      </c>
      <c r="BG65" s="28" t="n">
        <v>122</v>
      </c>
      <c r="BH65" s="28" t="n">
        <v>101</v>
      </c>
      <c r="BI65" s="28" t="n">
        <v>97</v>
      </c>
      <c r="BJ65" s="28" t="n">
        <v>116</v>
      </c>
      <c r="BK65" s="28" t="n">
        <v>129</v>
      </c>
      <c r="BL65" s="28" t="n">
        <v>108</v>
      </c>
      <c r="BM65" s="28" t="n">
        <v>112</v>
      </c>
      <c r="BN65" s="28" t="n">
        <v>137</v>
      </c>
      <c r="BO65" s="28" t="n">
        <v>166</v>
      </c>
      <c r="BP65" s="28" t="n">
        <v>134</v>
      </c>
      <c r="BQ65" s="28" t="n">
        <v>146</v>
      </c>
      <c r="BR65" s="28" t="n">
        <v>183</v>
      </c>
      <c r="BS65" s="28" t="n">
        <v>175</v>
      </c>
      <c r="BT65" s="28" t="n">
        <v>166</v>
      </c>
      <c r="BU65" s="28" t="n">
        <v>194</v>
      </c>
      <c r="BV65" s="28" t="n">
        <v>233</v>
      </c>
      <c r="BW65" s="28" t="n">
        <v>224</v>
      </c>
      <c r="BX65" s="28" t="n">
        <v>201</v>
      </c>
      <c r="BY65" s="28" t="n">
        <v>219</v>
      </c>
      <c r="BZ65" s="28" t="n">
        <v>241</v>
      </c>
      <c r="CA65" s="28" t="n">
        <v>249</v>
      </c>
      <c r="CB65" s="28" t="n">
        <v>216</v>
      </c>
      <c r="CC65" s="28" t="n">
        <v>197</v>
      </c>
      <c r="CD65" s="28" t="n">
        <v>283</v>
      </c>
      <c r="CE65" s="28" t="n">
        <v>284</v>
      </c>
      <c r="CF65" s="28" t="n">
        <v>258</v>
      </c>
      <c r="CG65" s="28" t="n">
        <v>257</v>
      </c>
      <c r="CH65" s="28" t="n">
        <v>309</v>
      </c>
      <c r="CI65" s="28" t="n">
        <v>315</v>
      </c>
      <c r="CJ65" s="28" t="n">
        <v>297</v>
      </c>
      <c r="CK65" s="28" t="n">
        <v>286</v>
      </c>
      <c r="CL65" s="28" t="n">
        <v>303</v>
      </c>
      <c r="CM65" s="28" t="n">
        <v>280</v>
      </c>
      <c r="CN65" s="28" t="n">
        <v>275</v>
      </c>
      <c r="CO65" s="28" t="n">
        <v>291</v>
      </c>
      <c r="CP65" s="28" t="n">
        <v>297</v>
      </c>
      <c r="CQ65" s="28" t="n">
        <v>282</v>
      </c>
      <c r="CR65" s="28" t="n">
        <v>287</v>
      </c>
      <c r="CS65" s="28" t="n">
        <v>321</v>
      </c>
      <c r="CT65" s="28" t="n">
        <v>347</v>
      </c>
      <c r="CU65" s="28" t="n">
        <v>369</v>
      </c>
      <c r="CV65" s="28" t="n">
        <v>401</v>
      </c>
      <c r="CW65" s="28" t="n">
        <v>429</v>
      </c>
      <c r="CX65" s="28" t="n">
        <v>451</v>
      </c>
      <c r="CY65" s="28" t="n">
        <v>391</v>
      </c>
      <c r="CZ65" s="28" t="n">
        <v>323</v>
      </c>
      <c r="DA65" s="28" t="n">
        <v>407</v>
      </c>
      <c r="DB65" s="28" t="n">
        <v>452</v>
      </c>
      <c r="DC65" s="28" t="n">
        <v>437</v>
      </c>
      <c r="DD65" s="28" t="n">
        <v>406</v>
      </c>
      <c r="DE65" s="28" t="n">
        <v>509</v>
      </c>
      <c r="DF65" s="28" t="n">
        <v>525</v>
      </c>
      <c r="DG65" s="28" t="n">
        <v>555</v>
      </c>
      <c r="DH65" s="28" t="n">
        <v>482</v>
      </c>
      <c r="DI65" s="28" t="n">
        <v>563</v>
      </c>
      <c r="DJ65" s="28" t="n">
        <v>628</v>
      </c>
      <c r="DK65" s="28" t="n">
        <v>722</v>
      </c>
      <c r="DL65" s="28"/>
      <c r="DM65" s="28"/>
      <c r="DN65" s="28"/>
      <c r="DO65" s="28"/>
      <c r="DP65" s="28"/>
      <c r="DQ65" s="28"/>
      <c r="DR65" s="28"/>
      <c r="DS65" s="28"/>
      <c r="DT65" s="28"/>
      <c r="DU65" s="28"/>
      <c r="DV65" s="28"/>
      <c r="DW65" s="28"/>
      <c r="DX65" s="28"/>
      <c r="DY65" s="28"/>
      <c r="DZ65" s="28"/>
    </row>
    <row r="66" customFormat="false" ht="15" hidden="false" customHeight="false" outlineLevel="0" collapsed="false">
      <c r="B66" s="27" t="s">
        <v>169</v>
      </c>
      <c r="C66" s="28"/>
      <c r="D66" s="28"/>
      <c r="E66" s="28"/>
      <c r="F66" s="28"/>
      <c r="G66" s="28"/>
      <c r="H66" s="28"/>
      <c r="I66" s="28"/>
      <c r="J66" s="28"/>
      <c r="K66" s="28"/>
      <c r="L66" s="28"/>
      <c r="M66" s="28"/>
      <c r="N66" s="28"/>
      <c r="O66" s="28"/>
      <c r="P66" s="28"/>
      <c r="Q66" s="28"/>
      <c r="R66" s="28"/>
      <c r="S66" s="28" t="n">
        <v>4.75</v>
      </c>
      <c r="T66" s="28" t="n">
        <v>4.75</v>
      </c>
      <c r="U66" s="28" t="n">
        <v>4.75</v>
      </c>
      <c r="V66" s="28" t="n">
        <v>4.75</v>
      </c>
      <c r="W66" s="28" t="n">
        <v>6.5</v>
      </c>
      <c r="X66" s="28" t="n">
        <v>6.5</v>
      </c>
      <c r="Y66" s="28" t="n">
        <v>6.5</v>
      </c>
      <c r="Z66" s="28" t="n">
        <v>6.5</v>
      </c>
      <c r="AA66" s="28" t="n">
        <v>7</v>
      </c>
      <c r="AB66" s="28" t="n">
        <v>7</v>
      </c>
      <c r="AC66" s="28" t="n">
        <v>7</v>
      </c>
      <c r="AD66" s="28" t="n">
        <v>7</v>
      </c>
      <c r="AE66" s="28" t="n">
        <v>7.75</v>
      </c>
      <c r="AF66" s="28" t="n">
        <v>7.75</v>
      </c>
      <c r="AG66" s="28" t="n">
        <v>7.75</v>
      </c>
      <c r="AH66" s="28" t="n">
        <v>7.75</v>
      </c>
      <c r="AI66" s="28" t="n">
        <v>10.25</v>
      </c>
      <c r="AJ66" s="28" t="n">
        <v>10.25</v>
      </c>
      <c r="AK66" s="28" t="n">
        <v>10.25</v>
      </c>
      <c r="AL66" s="28" t="n">
        <v>10.25</v>
      </c>
      <c r="AM66" s="28" t="n">
        <v>11.5</v>
      </c>
      <c r="AN66" s="28" t="n">
        <v>11.5</v>
      </c>
      <c r="AO66" s="28" t="n">
        <v>11.5</v>
      </c>
      <c r="AP66" s="28" t="n">
        <v>11.5</v>
      </c>
      <c r="AQ66" s="28" t="n">
        <v>15.25</v>
      </c>
      <c r="AR66" s="28" t="n">
        <v>15.25</v>
      </c>
      <c r="AS66" s="28" t="n">
        <v>15.25</v>
      </c>
      <c r="AT66" s="28" t="n">
        <v>15.25</v>
      </c>
      <c r="AU66" s="28" t="n">
        <v>11</v>
      </c>
      <c r="AV66" s="28" t="n">
        <v>17</v>
      </c>
      <c r="AW66" s="28" t="n">
        <v>13</v>
      </c>
      <c r="AX66" s="28" t="n">
        <v>16</v>
      </c>
      <c r="AY66" s="28" t="n">
        <v>18</v>
      </c>
      <c r="AZ66" s="28" t="n">
        <v>22</v>
      </c>
      <c r="BA66" s="28" t="n">
        <v>26</v>
      </c>
      <c r="BB66" s="28" t="n">
        <v>31</v>
      </c>
      <c r="BC66" s="28" t="n">
        <v>26</v>
      </c>
      <c r="BD66" s="28" t="n">
        <v>60</v>
      </c>
      <c r="BE66" s="28" t="n">
        <v>47</v>
      </c>
      <c r="BF66" s="28" t="n">
        <v>60</v>
      </c>
      <c r="BG66" s="28" t="n">
        <v>63</v>
      </c>
      <c r="BH66" s="28" t="n">
        <v>62</v>
      </c>
      <c r="BI66" s="28" t="n">
        <v>50</v>
      </c>
      <c r="BJ66" s="28" t="n">
        <v>42</v>
      </c>
      <c r="BK66" s="28" t="n">
        <v>52</v>
      </c>
      <c r="BL66" s="28" t="n">
        <v>52</v>
      </c>
      <c r="BM66" s="28" t="n">
        <v>56</v>
      </c>
      <c r="BN66" s="28" t="n">
        <v>64</v>
      </c>
      <c r="BO66" s="28" t="n">
        <v>54</v>
      </c>
      <c r="BP66" s="28" t="n">
        <v>57</v>
      </c>
      <c r="BQ66" s="28" t="n">
        <v>55</v>
      </c>
      <c r="BR66" s="28" t="n">
        <v>52</v>
      </c>
      <c r="BS66" s="28" t="n">
        <v>75</v>
      </c>
      <c r="BT66" s="28" t="n">
        <v>66</v>
      </c>
      <c r="BU66" s="28" t="n">
        <v>75</v>
      </c>
      <c r="BV66" s="28" t="n">
        <v>81</v>
      </c>
      <c r="BW66" s="28" t="n">
        <v>73</v>
      </c>
      <c r="BX66" s="28" t="n">
        <v>79</v>
      </c>
      <c r="BY66" s="28" t="n">
        <v>74</v>
      </c>
      <c r="BZ66" s="28" t="n">
        <v>86</v>
      </c>
      <c r="CA66" s="28" t="n">
        <v>72</v>
      </c>
      <c r="CB66" s="28" t="n">
        <v>89</v>
      </c>
      <c r="CC66" s="28" t="n">
        <v>79</v>
      </c>
      <c r="CD66" s="28" t="n">
        <v>87</v>
      </c>
      <c r="CE66" s="28" t="n">
        <v>75</v>
      </c>
      <c r="CF66" s="28" t="n">
        <v>95</v>
      </c>
      <c r="CG66" s="28" t="n">
        <v>89</v>
      </c>
      <c r="CH66" s="28" t="n">
        <v>108</v>
      </c>
      <c r="CI66" s="28" t="n">
        <v>168</v>
      </c>
      <c r="CJ66" s="28" t="n">
        <v>193</v>
      </c>
      <c r="CK66" s="28" t="n">
        <v>155</v>
      </c>
      <c r="CL66" s="28" t="n">
        <v>141</v>
      </c>
      <c r="CM66" s="28" t="n">
        <v>144</v>
      </c>
      <c r="CN66" s="28" t="n">
        <v>146</v>
      </c>
      <c r="CO66" s="28" t="n">
        <v>161</v>
      </c>
      <c r="CP66" s="28" t="n">
        <v>155</v>
      </c>
      <c r="CQ66" s="28" t="n">
        <v>168</v>
      </c>
      <c r="CR66" s="28" t="n">
        <v>156</v>
      </c>
      <c r="CS66" s="28" t="n">
        <v>165</v>
      </c>
      <c r="CT66" s="28" t="n">
        <v>179</v>
      </c>
      <c r="CU66" s="28" t="n">
        <v>188</v>
      </c>
      <c r="CV66" s="28" t="n">
        <v>260</v>
      </c>
      <c r="CW66" s="28" t="n">
        <v>187</v>
      </c>
      <c r="CX66" s="28" t="n">
        <v>218</v>
      </c>
      <c r="CY66" s="28" t="n">
        <v>227</v>
      </c>
      <c r="CZ66" s="28" t="n">
        <v>176</v>
      </c>
      <c r="DA66" s="28" t="n">
        <v>218</v>
      </c>
      <c r="DB66" s="28" t="n">
        <v>236</v>
      </c>
      <c r="DC66" s="28" t="n">
        <v>278</v>
      </c>
      <c r="DD66" s="28" t="n">
        <v>245</v>
      </c>
      <c r="DE66" s="28" t="n">
        <v>234</v>
      </c>
      <c r="DF66" s="28" t="n">
        <v>280</v>
      </c>
      <c r="DG66" s="28" t="n">
        <v>238</v>
      </c>
      <c r="DH66" s="28" t="n">
        <v>281</v>
      </c>
      <c r="DI66" s="28" t="n">
        <v>261</v>
      </c>
      <c r="DJ66" s="28" t="n">
        <v>361</v>
      </c>
      <c r="DK66" s="28" t="n">
        <v>313</v>
      </c>
      <c r="DL66" s="28"/>
      <c r="DM66" s="28"/>
      <c r="DN66" s="28"/>
      <c r="DO66" s="28"/>
      <c r="DP66" s="28"/>
      <c r="DQ66" s="28"/>
      <c r="DR66" s="28"/>
      <c r="DS66" s="28"/>
      <c r="DT66" s="28"/>
      <c r="DU66" s="28"/>
      <c r="DV66" s="28"/>
      <c r="DW66" s="28"/>
      <c r="DX66" s="28"/>
      <c r="DY66" s="28"/>
      <c r="DZ66" s="28"/>
    </row>
    <row r="67" customFormat="false" ht="15" hidden="false" customHeight="false" outlineLevel="0" collapsed="false">
      <c r="B67" s="30" t="s">
        <v>170</v>
      </c>
      <c r="C67" s="28"/>
      <c r="D67" s="28"/>
      <c r="E67" s="28"/>
      <c r="F67" s="28"/>
      <c r="G67" s="28"/>
      <c r="H67" s="28"/>
      <c r="I67" s="28"/>
      <c r="J67" s="28"/>
      <c r="K67" s="28"/>
      <c r="L67" s="28"/>
      <c r="M67" s="28"/>
      <c r="N67" s="28"/>
      <c r="O67" s="28"/>
      <c r="P67" s="28"/>
      <c r="Q67" s="28"/>
      <c r="R67" s="28"/>
      <c r="S67" s="28" t="n">
        <v>0</v>
      </c>
      <c r="T67" s="28" t="n">
        <v>0</v>
      </c>
      <c r="U67" s="28" t="n">
        <v>0</v>
      </c>
      <c r="V67" s="28" t="n">
        <v>0</v>
      </c>
      <c r="W67" s="28" t="n">
        <v>0</v>
      </c>
      <c r="X67" s="28" t="n">
        <v>0</v>
      </c>
      <c r="Y67" s="28" t="n">
        <v>0</v>
      </c>
      <c r="Z67" s="28" t="n">
        <v>0</v>
      </c>
      <c r="AA67" s="28" t="n">
        <v>0</v>
      </c>
      <c r="AB67" s="28" t="n">
        <v>0</v>
      </c>
      <c r="AC67" s="28" t="n">
        <v>0</v>
      </c>
      <c r="AD67" s="28" t="n">
        <v>0</v>
      </c>
      <c r="AE67" s="28" t="n">
        <v>0</v>
      </c>
      <c r="AF67" s="28" t="n">
        <v>0</v>
      </c>
      <c r="AG67" s="28" t="n">
        <v>0</v>
      </c>
      <c r="AH67" s="28" t="n">
        <v>0</v>
      </c>
      <c r="AI67" s="28" t="n">
        <v>0</v>
      </c>
      <c r="AJ67" s="28" t="n">
        <v>0</v>
      </c>
      <c r="AK67" s="28" t="n">
        <v>0</v>
      </c>
      <c r="AL67" s="28" t="n">
        <v>0</v>
      </c>
      <c r="AM67" s="28" t="n">
        <v>0</v>
      </c>
      <c r="AN67" s="28" t="n">
        <v>0</v>
      </c>
      <c r="AO67" s="28" t="n">
        <v>0</v>
      </c>
      <c r="AP67" s="28" t="n">
        <v>0</v>
      </c>
      <c r="AQ67" s="28" t="n">
        <v>0</v>
      </c>
      <c r="AR67" s="28" t="n">
        <v>0</v>
      </c>
      <c r="AS67" s="28" t="n">
        <v>0</v>
      </c>
      <c r="AT67" s="28" t="n">
        <v>0</v>
      </c>
      <c r="AU67" s="28" t="n">
        <v>1</v>
      </c>
      <c r="AV67" s="28" t="n">
        <v>2</v>
      </c>
      <c r="AW67" s="28" t="n">
        <v>1</v>
      </c>
      <c r="AX67" s="28" t="n">
        <v>2</v>
      </c>
      <c r="AY67" s="28" t="n">
        <v>2</v>
      </c>
      <c r="AZ67" s="28" t="n">
        <v>3</v>
      </c>
      <c r="BA67" s="28" t="n">
        <v>3</v>
      </c>
      <c r="BB67" s="28" t="n">
        <v>3</v>
      </c>
      <c r="BC67" s="28" t="n">
        <v>3</v>
      </c>
      <c r="BD67" s="28" t="n">
        <v>8</v>
      </c>
      <c r="BE67" s="28" t="n">
        <v>4</v>
      </c>
      <c r="BF67" s="28" t="n">
        <v>6</v>
      </c>
      <c r="BG67" s="28" t="n">
        <v>7</v>
      </c>
      <c r="BH67" s="28" t="n">
        <v>8</v>
      </c>
      <c r="BI67" s="28" t="n">
        <v>6</v>
      </c>
      <c r="BJ67" s="28" t="n">
        <v>4</v>
      </c>
      <c r="BK67" s="28" t="n">
        <v>5</v>
      </c>
      <c r="BL67" s="28" t="n">
        <v>7</v>
      </c>
      <c r="BM67" s="28" t="n">
        <v>6</v>
      </c>
      <c r="BN67" s="28" t="n">
        <v>6</v>
      </c>
      <c r="BO67" s="28" t="n">
        <v>1</v>
      </c>
      <c r="BP67" s="28" t="n">
        <v>3</v>
      </c>
      <c r="BQ67" s="28" t="n">
        <v>10</v>
      </c>
      <c r="BR67" s="28" t="n">
        <v>2</v>
      </c>
      <c r="BS67" s="28" t="n">
        <v>8</v>
      </c>
      <c r="BT67" s="28" t="n">
        <v>12</v>
      </c>
      <c r="BU67" s="28" t="n">
        <v>4</v>
      </c>
      <c r="BV67" s="28" t="n">
        <v>7</v>
      </c>
      <c r="BW67" s="28" t="n">
        <v>8</v>
      </c>
      <c r="BX67" s="28" t="n">
        <v>20</v>
      </c>
      <c r="BY67" s="28" t="n">
        <v>3</v>
      </c>
      <c r="BZ67" s="28" t="n">
        <v>6</v>
      </c>
      <c r="CA67" s="28" t="n">
        <v>5</v>
      </c>
      <c r="CB67" s="28" t="n">
        <v>20</v>
      </c>
      <c r="CC67" s="28" t="n">
        <v>4</v>
      </c>
      <c r="CD67" s="28" t="n">
        <v>5</v>
      </c>
      <c r="CE67" s="28" t="n">
        <v>0</v>
      </c>
      <c r="CF67" s="28" t="n">
        <v>10</v>
      </c>
      <c r="CG67" s="28" t="n">
        <v>4</v>
      </c>
      <c r="CH67" s="28" t="n">
        <v>2</v>
      </c>
      <c r="CI67" s="28" t="n">
        <v>-17</v>
      </c>
      <c r="CJ67" s="28" t="n">
        <v>-47</v>
      </c>
      <c r="CK67" s="28" t="n">
        <v>-38</v>
      </c>
      <c r="CL67" s="28" t="n">
        <v>18</v>
      </c>
      <c r="CM67" s="28" t="n">
        <v>18</v>
      </c>
      <c r="CN67" s="28" t="n">
        <v>16</v>
      </c>
      <c r="CO67" s="28" t="n">
        <v>18</v>
      </c>
      <c r="CP67" s="28" t="n">
        <v>34</v>
      </c>
      <c r="CQ67" s="28" t="n">
        <v>-10</v>
      </c>
      <c r="CR67" s="28" t="n">
        <v>-28</v>
      </c>
      <c r="CS67" s="28" t="n">
        <v>-35</v>
      </c>
      <c r="CT67" s="28" t="n">
        <v>16</v>
      </c>
      <c r="CU67" s="28" t="n">
        <v>-29</v>
      </c>
      <c r="CV67" s="28" t="n">
        <v>-60</v>
      </c>
      <c r="CW67" s="28" t="n">
        <v>70</v>
      </c>
      <c r="CX67" s="28" t="n">
        <v>22</v>
      </c>
      <c r="CY67" s="28" t="n">
        <v>-38</v>
      </c>
      <c r="CZ67" s="28" t="n">
        <v>0</v>
      </c>
      <c r="DA67" s="28" t="n">
        <v>-58</v>
      </c>
      <c r="DB67" s="28" t="n">
        <v>-74</v>
      </c>
      <c r="DC67" s="28" t="n">
        <v>-208</v>
      </c>
      <c r="DD67" s="28" t="n">
        <v>91</v>
      </c>
      <c r="DE67" s="28" t="n">
        <v>56</v>
      </c>
      <c r="DF67" s="28" t="n">
        <v>43</v>
      </c>
      <c r="DG67" s="28" t="n">
        <v>-44</v>
      </c>
      <c r="DH67" s="28" t="n">
        <v>73</v>
      </c>
      <c r="DI67" s="28" t="n">
        <v>98</v>
      </c>
      <c r="DJ67" s="28" t="n">
        <v>-53</v>
      </c>
      <c r="DK67" s="28" t="n">
        <v>-190</v>
      </c>
      <c r="DL67" s="28"/>
      <c r="DM67" s="28"/>
      <c r="DN67" s="28"/>
      <c r="DO67" s="28"/>
      <c r="DP67" s="28"/>
      <c r="DQ67" s="28"/>
      <c r="DR67" s="28"/>
      <c r="DS67" s="28"/>
      <c r="DT67" s="28"/>
      <c r="DU67" s="28"/>
      <c r="DV67" s="28"/>
      <c r="DW67" s="28"/>
      <c r="DX67" s="28"/>
      <c r="DY67" s="28"/>
      <c r="DZ67" s="28"/>
    </row>
    <row r="68" customFormat="false" ht="15" hidden="false" customHeight="false" outlineLevel="0" collapsed="false">
      <c r="B68" s="27"/>
      <c r="S68" s="0" t="n">
        <v>0</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c r="AO68" s="0" t="n">
        <v>0</v>
      </c>
      <c r="AP68" s="0" t="n">
        <v>0</v>
      </c>
      <c r="AQ68" s="0" t="n">
        <v>0</v>
      </c>
      <c r="AR68" s="0" t="n">
        <v>0</v>
      </c>
      <c r="AS68" s="0" t="n">
        <v>0</v>
      </c>
      <c r="AT68" s="0" t="n">
        <v>0</v>
      </c>
    </row>
    <row r="69" customFormat="false" ht="17.25" hidden="false" customHeight="true" outlineLevel="0" collapsed="false">
      <c r="B69" s="25" t="s">
        <v>171</v>
      </c>
      <c r="C69" s="29"/>
      <c r="D69" s="29"/>
      <c r="E69" s="29"/>
      <c r="F69" s="29"/>
      <c r="G69" s="29"/>
      <c r="H69" s="29"/>
      <c r="I69" s="29"/>
      <c r="J69" s="29"/>
      <c r="K69" s="29"/>
      <c r="L69" s="29"/>
      <c r="M69" s="29"/>
      <c r="N69" s="29"/>
      <c r="O69" s="29"/>
      <c r="P69" s="29"/>
      <c r="Q69" s="29"/>
      <c r="R69" s="29"/>
      <c r="S69" s="29" t="n">
        <v>-27.75</v>
      </c>
      <c r="T69" s="29" t="n">
        <v>-27.75</v>
      </c>
      <c r="U69" s="29" t="n">
        <v>-27.75</v>
      </c>
      <c r="V69" s="29" t="n">
        <v>-27.75</v>
      </c>
      <c r="W69" s="29" t="n">
        <v>-31.25</v>
      </c>
      <c r="X69" s="29" t="n">
        <v>-31.25</v>
      </c>
      <c r="Y69" s="29" t="n">
        <v>-31.25</v>
      </c>
      <c r="Z69" s="29" t="n">
        <v>-31.25</v>
      </c>
      <c r="AA69" s="29" t="n">
        <v>-29.25</v>
      </c>
      <c r="AB69" s="29" t="n">
        <v>-29.25</v>
      </c>
      <c r="AC69" s="29" t="n">
        <v>-29.25</v>
      </c>
      <c r="AD69" s="29" t="n">
        <v>-29.25</v>
      </c>
      <c r="AE69" s="29" t="n">
        <v>-33.25</v>
      </c>
      <c r="AF69" s="29" t="n">
        <v>-33.25</v>
      </c>
      <c r="AG69" s="29" t="n">
        <v>-33.25</v>
      </c>
      <c r="AH69" s="29" t="n">
        <v>-33.25</v>
      </c>
      <c r="AI69" s="29" t="n">
        <v>-37.5</v>
      </c>
      <c r="AJ69" s="29" t="n">
        <v>-37.5</v>
      </c>
      <c r="AK69" s="29" t="n">
        <v>-37.5</v>
      </c>
      <c r="AL69" s="29" t="n">
        <v>-37.5</v>
      </c>
      <c r="AM69" s="29" t="n">
        <v>-41.25</v>
      </c>
      <c r="AN69" s="29" t="n">
        <v>-41.25</v>
      </c>
      <c r="AO69" s="29" t="n">
        <v>-41.25</v>
      </c>
      <c r="AP69" s="29" t="n">
        <v>-41.25</v>
      </c>
      <c r="AQ69" s="29" t="n">
        <v>-49.75</v>
      </c>
      <c r="AR69" s="29" t="n">
        <v>-49.75</v>
      </c>
      <c r="AS69" s="29" t="n">
        <v>-49.75</v>
      </c>
      <c r="AT69" s="29" t="n">
        <v>-49.75</v>
      </c>
      <c r="AU69" s="29" t="n">
        <v>-49</v>
      </c>
      <c r="AV69" s="29" t="n">
        <v>-49</v>
      </c>
      <c r="AW69" s="29" t="n">
        <v>-57</v>
      </c>
      <c r="AX69" s="29" t="n">
        <v>-54</v>
      </c>
      <c r="AY69" s="29" t="n">
        <v>-38</v>
      </c>
      <c r="AZ69" s="29" t="n">
        <v>-42</v>
      </c>
      <c r="BA69" s="29" t="n">
        <v>-51</v>
      </c>
      <c r="BB69" s="29" t="n">
        <v>-62</v>
      </c>
      <c r="BC69" s="29" t="n">
        <v>-81</v>
      </c>
      <c r="BD69" s="29" t="n">
        <v>-103</v>
      </c>
      <c r="BE69" s="29" t="n">
        <v>-122</v>
      </c>
      <c r="BF69" s="29" t="n">
        <v>-120</v>
      </c>
      <c r="BG69" s="29" t="n">
        <v>-135</v>
      </c>
      <c r="BH69" s="29" t="n">
        <v>-132</v>
      </c>
      <c r="BI69" s="29" t="n">
        <v>-124</v>
      </c>
      <c r="BJ69" s="29" t="n">
        <v>-127</v>
      </c>
      <c r="BK69" s="29" t="n">
        <v>-146</v>
      </c>
      <c r="BL69" s="29" t="n">
        <v>-133</v>
      </c>
      <c r="BM69" s="29" t="n">
        <v>-130</v>
      </c>
      <c r="BN69" s="29" t="n">
        <v>-155</v>
      </c>
      <c r="BO69" s="29" t="n">
        <v>-138</v>
      </c>
      <c r="BP69" s="29" t="n">
        <v>-150</v>
      </c>
      <c r="BQ69" s="29" t="n">
        <v>-149</v>
      </c>
      <c r="BR69" s="29" t="n">
        <v>-157</v>
      </c>
      <c r="BS69" s="29" t="n">
        <v>-179</v>
      </c>
      <c r="BT69" s="29" t="n">
        <v>-195</v>
      </c>
      <c r="BU69" s="29" t="n">
        <v>-221</v>
      </c>
      <c r="BV69" s="29" t="n">
        <v>-183</v>
      </c>
      <c r="BW69" s="29" t="n">
        <v>-188</v>
      </c>
      <c r="BX69" s="29" t="n">
        <v>-166</v>
      </c>
      <c r="BY69" s="29" t="n">
        <v>-198</v>
      </c>
      <c r="BZ69" s="29" t="n">
        <v>-242</v>
      </c>
      <c r="CA69" s="29" t="n">
        <v>-244</v>
      </c>
      <c r="CB69" s="29" t="n">
        <v>-223</v>
      </c>
      <c r="CC69" s="29" t="n">
        <v>-218</v>
      </c>
      <c r="CD69" s="29" t="n">
        <v>-224</v>
      </c>
      <c r="CE69" s="29" t="n">
        <v>-273</v>
      </c>
      <c r="CF69" s="29" t="n">
        <v>-300</v>
      </c>
      <c r="CG69" s="29" t="n">
        <v>-288</v>
      </c>
      <c r="CH69" s="29" t="n">
        <v>-293</v>
      </c>
      <c r="CI69" s="29" t="n">
        <v>-304</v>
      </c>
      <c r="CJ69" s="29" t="n">
        <v>-344</v>
      </c>
      <c r="CK69" s="29" t="n">
        <v>-331</v>
      </c>
      <c r="CL69" s="29" t="n">
        <v>-297</v>
      </c>
      <c r="CM69" s="29" t="n">
        <v>-230</v>
      </c>
      <c r="CN69" s="29" t="n">
        <v>-228</v>
      </c>
      <c r="CO69" s="29" t="n">
        <v>-272</v>
      </c>
      <c r="CP69" s="29" t="n">
        <v>-242</v>
      </c>
      <c r="CQ69" s="29" t="n">
        <v>-297</v>
      </c>
      <c r="CR69" s="29" t="n">
        <v>-238</v>
      </c>
      <c r="CS69" s="29" t="n">
        <v>-259</v>
      </c>
      <c r="CT69" s="29" t="n">
        <v>-332</v>
      </c>
      <c r="CU69" s="29" t="n">
        <v>-296</v>
      </c>
      <c r="CV69" s="29" t="n">
        <v>-339</v>
      </c>
      <c r="CW69" s="29" t="n">
        <v>-354</v>
      </c>
      <c r="CX69" s="29" t="n">
        <v>-345</v>
      </c>
      <c r="CY69" s="29" t="n">
        <v>-445</v>
      </c>
      <c r="CZ69" s="29" t="n">
        <v>-351</v>
      </c>
      <c r="DA69" s="29" t="n">
        <v>-395</v>
      </c>
      <c r="DB69" s="29" t="n">
        <v>-396</v>
      </c>
      <c r="DC69" s="29" t="n">
        <v>-382</v>
      </c>
      <c r="DD69" s="29" t="n">
        <v>-391</v>
      </c>
      <c r="DE69" s="29" t="n">
        <v>-442</v>
      </c>
      <c r="DF69" s="29" t="n">
        <v>-492</v>
      </c>
      <c r="DG69" s="29" t="n">
        <v>-439</v>
      </c>
      <c r="DH69" s="29" t="n">
        <v>-606</v>
      </c>
      <c r="DI69" s="29" t="n">
        <v>-615</v>
      </c>
      <c r="DJ69" s="29" t="n">
        <v>-561</v>
      </c>
      <c r="DK69" s="29" t="n">
        <v>-538</v>
      </c>
      <c r="DL69" s="29"/>
      <c r="DM69" s="29"/>
      <c r="DN69" s="29"/>
      <c r="DO69" s="29"/>
      <c r="DP69" s="29"/>
      <c r="DQ69" s="29"/>
      <c r="DR69" s="29"/>
      <c r="DS69" s="29"/>
      <c r="DT69" s="29"/>
      <c r="DU69" s="29"/>
      <c r="DV69" s="29"/>
      <c r="DW69" s="29"/>
      <c r="DX69" s="29"/>
      <c r="DY69" s="29"/>
      <c r="DZ69" s="29"/>
    </row>
    <row r="70" customFormat="false" ht="15" hidden="false" customHeight="false" outlineLevel="0" collapsed="false">
      <c r="A70" s="0" t="s">
        <v>1009</v>
      </c>
      <c r="B70" s="30" t="s">
        <v>172</v>
      </c>
      <c r="C70" s="28"/>
      <c r="D70" s="28"/>
      <c r="E70" s="28"/>
      <c r="F70" s="28"/>
      <c r="G70" s="28"/>
      <c r="H70" s="28"/>
      <c r="I70" s="28"/>
      <c r="J70" s="28"/>
      <c r="K70" s="28"/>
      <c r="L70" s="28"/>
      <c r="M70" s="28"/>
      <c r="N70" s="28"/>
      <c r="O70" s="28"/>
      <c r="P70" s="28"/>
      <c r="Q70" s="28"/>
      <c r="R70" s="28"/>
      <c r="S70" s="28" t="n">
        <v>9.5</v>
      </c>
      <c r="T70" s="28" t="n">
        <v>9.5</v>
      </c>
      <c r="U70" s="28" t="n">
        <v>9.5</v>
      </c>
      <c r="V70" s="28" t="n">
        <v>9.5</v>
      </c>
      <c r="W70" s="28" t="n">
        <v>10.75</v>
      </c>
      <c r="X70" s="28" t="n">
        <v>10.75</v>
      </c>
      <c r="Y70" s="28" t="n">
        <v>10.75</v>
      </c>
      <c r="Z70" s="28" t="n">
        <v>10.75</v>
      </c>
      <c r="AA70" s="28" t="n">
        <v>15.75</v>
      </c>
      <c r="AB70" s="28" t="n">
        <v>15.75</v>
      </c>
      <c r="AC70" s="28" t="n">
        <v>15.75</v>
      </c>
      <c r="AD70" s="28" t="n">
        <v>15.75</v>
      </c>
      <c r="AE70" s="28" t="n">
        <v>14</v>
      </c>
      <c r="AF70" s="28" t="n">
        <v>14</v>
      </c>
      <c r="AG70" s="28" t="n">
        <v>14</v>
      </c>
      <c r="AH70" s="28" t="n">
        <v>14</v>
      </c>
      <c r="AI70" s="28" t="n">
        <v>21</v>
      </c>
      <c r="AJ70" s="28" t="n">
        <v>21</v>
      </c>
      <c r="AK70" s="28" t="n">
        <v>21</v>
      </c>
      <c r="AL70" s="28" t="n">
        <v>21</v>
      </c>
      <c r="AM70" s="28" t="n">
        <v>33.5</v>
      </c>
      <c r="AN70" s="28" t="n">
        <v>33.5</v>
      </c>
      <c r="AO70" s="28" t="n">
        <v>33.5</v>
      </c>
      <c r="AP70" s="28" t="n">
        <v>33.5</v>
      </c>
      <c r="AQ70" s="28" t="n">
        <v>41.25</v>
      </c>
      <c r="AR70" s="28" t="n">
        <v>41.25</v>
      </c>
      <c r="AS70" s="28" t="n">
        <v>41.25</v>
      </c>
      <c r="AT70" s="28" t="n">
        <v>41.25</v>
      </c>
      <c r="AU70" s="28" t="n">
        <v>41</v>
      </c>
      <c r="AV70" s="28" t="n">
        <v>57</v>
      </c>
      <c r="AW70" s="28" t="n">
        <v>50</v>
      </c>
      <c r="AX70" s="28" t="n">
        <v>51</v>
      </c>
      <c r="AY70" s="28" t="n">
        <v>68</v>
      </c>
      <c r="AZ70" s="28" t="n">
        <v>76</v>
      </c>
      <c r="BA70" s="28" t="n">
        <v>81</v>
      </c>
      <c r="BB70" s="28" t="n">
        <v>78</v>
      </c>
      <c r="BC70" s="28" t="n">
        <v>70</v>
      </c>
      <c r="BD70" s="28" t="n">
        <v>84</v>
      </c>
      <c r="BE70" s="28" t="n">
        <v>83</v>
      </c>
      <c r="BF70" s="28" t="n">
        <v>83</v>
      </c>
      <c r="BG70" s="28" t="n">
        <v>81</v>
      </c>
      <c r="BH70" s="28" t="n">
        <v>78</v>
      </c>
      <c r="BI70" s="28" t="n">
        <v>90</v>
      </c>
      <c r="BJ70" s="28" t="n">
        <v>85</v>
      </c>
      <c r="BK70" s="28" t="n">
        <v>84</v>
      </c>
      <c r="BL70" s="28" t="n">
        <v>91</v>
      </c>
      <c r="BM70" s="28" t="n">
        <v>108</v>
      </c>
      <c r="BN70" s="28" t="n">
        <v>101</v>
      </c>
      <c r="BO70" s="28" t="n">
        <v>117</v>
      </c>
      <c r="BP70" s="28" t="n">
        <v>115</v>
      </c>
      <c r="BQ70" s="28" t="n">
        <v>153</v>
      </c>
      <c r="BR70" s="28" t="n">
        <v>139</v>
      </c>
      <c r="BS70" s="28" t="n">
        <v>136</v>
      </c>
      <c r="BT70" s="28" t="n">
        <v>124</v>
      </c>
      <c r="BU70" s="28" t="n">
        <v>152</v>
      </c>
      <c r="BV70" s="28" t="n">
        <v>152</v>
      </c>
      <c r="BW70" s="28" t="n">
        <v>151</v>
      </c>
      <c r="BX70" s="28" t="n">
        <v>191</v>
      </c>
      <c r="BY70" s="28" t="n">
        <v>179</v>
      </c>
      <c r="BZ70" s="28" t="n">
        <v>162</v>
      </c>
      <c r="CA70" s="28" t="n">
        <v>174</v>
      </c>
      <c r="CB70" s="28" t="n">
        <v>187</v>
      </c>
      <c r="CC70" s="28" t="n">
        <v>212</v>
      </c>
      <c r="CD70" s="28" t="n">
        <v>206</v>
      </c>
      <c r="CE70" s="28" t="n">
        <v>199</v>
      </c>
      <c r="CF70" s="28" t="n">
        <v>199</v>
      </c>
      <c r="CG70" s="28" t="n">
        <v>210</v>
      </c>
      <c r="CH70" s="28" t="n">
        <v>206</v>
      </c>
      <c r="CI70" s="28" t="n">
        <v>241</v>
      </c>
      <c r="CJ70" s="28" t="n">
        <v>232</v>
      </c>
      <c r="CK70" s="28" t="n">
        <v>303</v>
      </c>
      <c r="CL70" s="28" t="n">
        <v>281</v>
      </c>
      <c r="CM70" s="28" t="n">
        <v>349</v>
      </c>
      <c r="CN70" s="28" t="n">
        <v>385</v>
      </c>
      <c r="CO70" s="28" t="n">
        <v>408</v>
      </c>
      <c r="CP70" s="28" t="n">
        <v>437</v>
      </c>
      <c r="CQ70" s="28" t="n">
        <v>396</v>
      </c>
      <c r="CR70" s="28" t="n">
        <v>422</v>
      </c>
      <c r="CS70" s="28" t="n">
        <v>494</v>
      </c>
      <c r="CT70" s="28" t="n">
        <v>440</v>
      </c>
      <c r="CU70" s="28" t="n">
        <v>426</v>
      </c>
      <c r="CV70" s="28" t="n">
        <v>459</v>
      </c>
      <c r="CW70" s="28" t="n">
        <v>567</v>
      </c>
      <c r="CX70" s="28" t="n">
        <v>579</v>
      </c>
      <c r="CY70" s="28" t="n">
        <v>461</v>
      </c>
      <c r="CZ70" s="28" t="n">
        <v>333</v>
      </c>
      <c r="DA70" s="28" t="n">
        <v>615</v>
      </c>
      <c r="DB70" s="28" t="n">
        <v>446</v>
      </c>
      <c r="DC70" s="28" t="n">
        <v>421</v>
      </c>
      <c r="DD70" s="28" t="n">
        <v>536</v>
      </c>
      <c r="DE70" s="28" t="n">
        <v>541</v>
      </c>
      <c r="DF70" s="28" t="n">
        <v>638</v>
      </c>
      <c r="DG70" s="28" t="n">
        <v>651</v>
      </c>
      <c r="DH70" s="28" t="n">
        <v>766</v>
      </c>
      <c r="DI70" s="28" t="n">
        <v>825</v>
      </c>
      <c r="DJ70" s="28" t="n">
        <v>842</v>
      </c>
      <c r="DK70" s="28" t="n">
        <v>760</v>
      </c>
      <c r="DL70" s="28"/>
      <c r="DM70" s="28"/>
      <c r="DN70" s="28"/>
      <c r="DO70" s="28"/>
      <c r="DP70" s="28"/>
      <c r="DQ70" s="28"/>
      <c r="DR70" s="28"/>
      <c r="DS70" s="28"/>
      <c r="DT70" s="28"/>
      <c r="DU70" s="28"/>
      <c r="DV70" s="28"/>
      <c r="DW70" s="28"/>
      <c r="DX70" s="28"/>
      <c r="DY70" s="28"/>
      <c r="DZ70" s="28"/>
    </row>
    <row r="71" customFormat="false" ht="15" hidden="false" customHeight="false" outlineLevel="0" collapsed="false">
      <c r="B71" s="27" t="s">
        <v>173</v>
      </c>
      <c r="C71" s="28"/>
      <c r="D71" s="28"/>
      <c r="E71" s="28"/>
      <c r="F71" s="28"/>
      <c r="G71" s="28"/>
      <c r="H71" s="28"/>
      <c r="I71" s="28"/>
      <c r="J71" s="28"/>
      <c r="K71" s="28"/>
      <c r="L71" s="28"/>
      <c r="M71" s="28"/>
      <c r="N71" s="28"/>
      <c r="O71" s="28"/>
      <c r="P71" s="28"/>
      <c r="Q71" s="28"/>
      <c r="R71" s="28"/>
      <c r="S71" s="28" t="n">
        <v>5.25</v>
      </c>
      <c r="T71" s="28" t="n">
        <v>5.25</v>
      </c>
      <c r="U71" s="28" t="n">
        <v>5.25</v>
      </c>
      <c r="V71" s="28" t="n">
        <v>5.25</v>
      </c>
      <c r="W71" s="28" t="n">
        <v>6.75</v>
      </c>
      <c r="X71" s="28" t="n">
        <v>6.75</v>
      </c>
      <c r="Y71" s="28" t="n">
        <v>6.75</v>
      </c>
      <c r="Z71" s="28" t="n">
        <v>6.75</v>
      </c>
      <c r="AA71" s="28" t="n">
        <v>10.25</v>
      </c>
      <c r="AB71" s="28" t="n">
        <v>10.25</v>
      </c>
      <c r="AC71" s="28" t="n">
        <v>10.25</v>
      </c>
      <c r="AD71" s="28" t="n">
        <v>10.25</v>
      </c>
      <c r="AE71" s="28" t="n">
        <v>8</v>
      </c>
      <c r="AF71" s="28" t="n">
        <v>8</v>
      </c>
      <c r="AG71" s="28" t="n">
        <v>8</v>
      </c>
      <c r="AH71" s="28" t="n">
        <v>8</v>
      </c>
      <c r="AI71" s="28" t="n">
        <v>8.25</v>
      </c>
      <c r="AJ71" s="28" t="n">
        <v>8.25</v>
      </c>
      <c r="AK71" s="28" t="n">
        <v>8.25</v>
      </c>
      <c r="AL71" s="28" t="n">
        <v>8.25</v>
      </c>
      <c r="AM71" s="28" t="n">
        <v>13.75</v>
      </c>
      <c r="AN71" s="28" t="n">
        <v>13.75</v>
      </c>
      <c r="AO71" s="28" t="n">
        <v>13.75</v>
      </c>
      <c r="AP71" s="28" t="n">
        <v>13.75</v>
      </c>
      <c r="AQ71" s="28" t="n">
        <v>16.75</v>
      </c>
      <c r="AR71" s="28" t="n">
        <v>16.75</v>
      </c>
      <c r="AS71" s="28" t="n">
        <v>16.75</v>
      </c>
      <c r="AT71" s="28" t="n">
        <v>16.75</v>
      </c>
      <c r="AU71" s="28" t="n">
        <v>12</v>
      </c>
      <c r="AV71" s="28" t="n">
        <v>29</v>
      </c>
      <c r="AW71" s="28" t="n">
        <v>21</v>
      </c>
      <c r="AX71" s="28" t="n">
        <v>23</v>
      </c>
      <c r="AY71" s="28" t="n">
        <v>19</v>
      </c>
      <c r="AZ71" s="28" t="n">
        <v>27</v>
      </c>
      <c r="BA71" s="28" t="n">
        <v>31</v>
      </c>
      <c r="BB71" s="28" t="n">
        <v>28</v>
      </c>
      <c r="BC71" s="28" t="n">
        <v>30</v>
      </c>
      <c r="BD71" s="28" t="n">
        <v>44</v>
      </c>
      <c r="BE71" s="28" t="n">
        <v>42</v>
      </c>
      <c r="BF71" s="28" t="n">
        <v>42</v>
      </c>
      <c r="BG71" s="28" t="n">
        <v>28</v>
      </c>
      <c r="BH71" s="28" t="n">
        <v>25</v>
      </c>
      <c r="BI71" s="28" t="n">
        <v>37</v>
      </c>
      <c r="BJ71" s="28" t="n">
        <v>32</v>
      </c>
      <c r="BK71" s="28" t="n">
        <v>31</v>
      </c>
      <c r="BL71" s="28" t="n">
        <v>38</v>
      </c>
      <c r="BM71" s="28" t="n">
        <v>53</v>
      </c>
      <c r="BN71" s="28" t="n">
        <v>46</v>
      </c>
      <c r="BO71" s="28" t="n">
        <v>61</v>
      </c>
      <c r="BP71" s="28" t="n">
        <v>58</v>
      </c>
      <c r="BQ71" s="28" t="n">
        <v>96</v>
      </c>
      <c r="BR71" s="28" t="n">
        <v>83</v>
      </c>
      <c r="BS71" s="28" t="n">
        <v>81</v>
      </c>
      <c r="BT71" s="28" t="n">
        <v>68</v>
      </c>
      <c r="BU71" s="28" t="n">
        <v>95</v>
      </c>
      <c r="BV71" s="28" t="n">
        <v>94</v>
      </c>
      <c r="BW71" s="28" t="n">
        <v>86</v>
      </c>
      <c r="BX71" s="28" t="n">
        <v>126</v>
      </c>
      <c r="BY71" s="28" t="n">
        <v>113</v>
      </c>
      <c r="BZ71" s="28" t="n">
        <v>94</v>
      </c>
      <c r="CA71" s="28" t="n">
        <v>87</v>
      </c>
      <c r="CB71" s="28" t="n">
        <v>100</v>
      </c>
      <c r="CC71" s="28" t="n">
        <v>125</v>
      </c>
      <c r="CD71" s="28" t="n">
        <v>117</v>
      </c>
      <c r="CE71" s="28" t="n">
        <v>99</v>
      </c>
      <c r="CF71" s="28" t="n">
        <v>97</v>
      </c>
      <c r="CG71" s="28" t="n">
        <v>106</v>
      </c>
      <c r="CH71" s="28" t="n">
        <v>100</v>
      </c>
      <c r="CI71" s="28" t="n">
        <v>84</v>
      </c>
      <c r="CJ71" s="28" t="n">
        <v>87</v>
      </c>
      <c r="CK71" s="28" t="n">
        <v>112</v>
      </c>
      <c r="CL71" s="28" t="n">
        <v>108</v>
      </c>
      <c r="CM71" s="28" t="n">
        <v>181</v>
      </c>
      <c r="CN71" s="28" t="n">
        <v>208</v>
      </c>
      <c r="CO71" s="28" t="n">
        <v>228</v>
      </c>
      <c r="CP71" s="28" t="n">
        <v>236</v>
      </c>
      <c r="CQ71" s="28" t="n">
        <v>235</v>
      </c>
      <c r="CR71" s="28" t="n">
        <v>244</v>
      </c>
      <c r="CS71" s="28" t="n">
        <v>242</v>
      </c>
      <c r="CT71" s="28" t="n">
        <v>235</v>
      </c>
      <c r="CU71" s="28" t="n">
        <v>225</v>
      </c>
      <c r="CV71" s="28" t="n">
        <v>256</v>
      </c>
      <c r="CW71" s="28" t="n">
        <v>301</v>
      </c>
      <c r="CX71" s="28" t="n">
        <v>326</v>
      </c>
      <c r="CY71" s="28" t="n">
        <v>291</v>
      </c>
      <c r="CZ71" s="28" t="n">
        <v>261</v>
      </c>
      <c r="DA71" s="28" t="n">
        <v>481</v>
      </c>
      <c r="DB71" s="28" t="n">
        <v>329</v>
      </c>
      <c r="DC71" s="28" t="n">
        <v>282</v>
      </c>
      <c r="DD71" s="28" t="n">
        <v>353</v>
      </c>
      <c r="DE71" s="28" t="n">
        <v>397</v>
      </c>
      <c r="DF71" s="28" t="n">
        <v>468</v>
      </c>
      <c r="DG71" s="28" t="n">
        <v>475</v>
      </c>
      <c r="DH71" s="28" t="n">
        <v>547</v>
      </c>
      <c r="DI71" s="28" t="n">
        <v>570</v>
      </c>
      <c r="DJ71" s="28" t="n">
        <v>595</v>
      </c>
      <c r="DK71" s="28" t="n">
        <v>510</v>
      </c>
      <c r="DL71" s="28"/>
      <c r="DM71" s="28"/>
      <c r="DN71" s="28"/>
      <c r="DO71" s="28"/>
      <c r="DP71" s="28"/>
      <c r="DQ71" s="28"/>
      <c r="DR71" s="28"/>
      <c r="DS71" s="28"/>
      <c r="DT71" s="28"/>
      <c r="DU71" s="28"/>
      <c r="DV71" s="28"/>
      <c r="DW71" s="28"/>
      <c r="DX71" s="28"/>
      <c r="DY71" s="28"/>
      <c r="DZ71" s="28"/>
    </row>
    <row r="72" customFormat="false" ht="15" hidden="false" customHeight="false" outlineLevel="0" collapsed="false">
      <c r="B72" s="27" t="s">
        <v>174</v>
      </c>
      <c r="C72" s="28"/>
      <c r="D72" s="28"/>
      <c r="E72" s="28"/>
      <c r="F72" s="28"/>
      <c r="G72" s="28"/>
      <c r="H72" s="28"/>
      <c r="I72" s="28"/>
      <c r="J72" s="28"/>
      <c r="K72" s="28"/>
      <c r="L72" s="28"/>
      <c r="M72" s="28"/>
      <c r="N72" s="28"/>
      <c r="O72" s="28"/>
      <c r="P72" s="28"/>
      <c r="Q72" s="28"/>
      <c r="R72" s="28"/>
      <c r="S72" s="28" t="n">
        <v>4.25</v>
      </c>
      <c r="T72" s="28" t="n">
        <v>4.25</v>
      </c>
      <c r="U72" s="28" t="n">
        <v>4.25</v>
      </c>
      <c r="V72" s="28" t="n">
        <v>4.25</v>
      </c>
      <c r="W72" s="28" t="n">
        <v>4</v>
      </c>
      <c r="X72" s="28" t="n">
        <v>4</v>
      </c>
      <c r="Y72" s="28" t="n">
        <v>4</v>
      </c>
      <c r="Z72" s="28" t="n">
        <v>4</v>
      </c>
      <c r="AA72" s="28" t="n">
        <v>5.25</v>
      </c>
      <c r="AB72" s="28" t="n">
        <v>5.25</v>
      </c>
      <c r="AC72" s="28" t="n">
        <v>5.25</v>
      </c>
      <c r="AD72" s="28" t="n">
        <v>5.25</v>
      </c>
      <c r="AE72" s="28" t="n">
        <v>6</v>
      </c>
      <c r="AF72" s="28" t="n">
        <v>6</v>
      </c>
      <c r="AG72" s="28" t="n">
        <v>6</v>
      </c>
      <c r="AH72" s="28" t="n">
        <v>6</v>
      </c>
      <c r="AI72" s="28" t="n">
        <v>12.75</v>
      </c>
      <c r="AJ72" s="28" t="n">
        <v>12.75</v>
      </c>
      <c r="AK72" s="28" t="n">
        <v>12.75</v>
      </c>
      <c r="AL72" s="28" t="n">
        <v>12.75</v>
      </c>
      <c r="AM72" s="28" t="n">
        <v>19.75</v>
      </c>
      <c r="AN72" s="28" t="n">
        <v>19.75</v>
      </c>
      <c r="AO72" s="28" t="n">
        <v>19.75</v>
      </c>
      <c r="AP72" s="28" t="n">
        <v>19.75</v>
      </c>
      <c r="AQ72" s="28" t="n">
        <v>24.25</v>
      </c>
      <c r="AR72" s="28" t="n">
        <v>24.25</v>
      </c>
      <c r="AS72" s="28" t="n">
        <v>24.25</v>
      </c>
      <c r="AT72" s="28" t="n">
        <v>24.25</v>
      </c>
      <c r="AU72" s="28" t="n">
        <v>29</v>
      </c>
      <c r="AV72" s="28" t="n">
        <v>29</v>
      </c>
      <c r="AW72" s="28" t="n">
        <v>29</v>
      </c>
      <c r="AX72" s="28" t="n">
        <v>29</v>
      </c>
      <c r="AY72" s="28" t="n">
        <v>50</v>
      </c>
      <c r="AZ72" s="28" t="n">
        <v>50</v>
      </c>
      <c r="BA72" s="28" t="n">
        <v>50</v>
      </c>
      <c r="BB72" s="28" t="n">
        <v>50</v>
      </c>
      <c r="BC72" s="28" t="n">
        <v>40</v>
      </c>
      <c r="BD72" s="28" t="n">
        <v>40</v>
      </c>
      <c r="BE72" s="28" t="n">
        <v>40</v>
      </c>
      <c r="BF72" s="28" t="n">
        <v>41</v>
      </c>
      <c r="BG72" s="28" t="n">
        <v>53</v>
      </c>
      <c r="BH72" s="28" t="n">
        <v>53</v>
      </c>
      <c r="BI72" s="28" t="n">
        <v>53</v>
      </c>
      <c r="BJ72" s="28" t="n">
        <v>53</v>
      </c>
      <c r="BK72" s="28" t="n">
        <v>53</v>
      </c>
      <c r="BL72" s="28" t="n">
        <v>53</v>
      </c>
      <c r="BM72" s="28" t="n">
        <v>54</v>
      </c>
      <c r="BN72" s="28" t="n">
        <v>55</v>
      </c>
      <c r="BO72" s="28" t="n">
        <v>56</v>
      </c>
      <c r="BP72" s="28" t="n">
        <v>56</v>
      </c>
      <c r="BQ72" s="28" t="n">
        <v>56</v>
      </c>
      <c r="BR72" s="28" t="n">
        <v>56</v>
      </c>
      <c r="BS72" s="28" t="n">
        <v>56</v>
      </c>
      <c r="BT72" s="28" t="n">
        <v>56</v>
      </c>
      <c r="BU72" s="28" t="n">
        <v>57</v>
      </c>
      <c r="BV72" s="28" t="n">
        <v>58</v>
      </c>
      <c r="BW72" s="28" t="n">
        <v>64</v>
      </c>
      <c r="BX72" s="28" t="n">
        <v>65</v>
      </c>
      <c r="BY72" s="28" t="n">
        <v>66</v>
      </c>
      <c r="BZ72" s="28" t="n">
        <v>68</v>
      </c>
      <c r="CA72" s="28" t="n">
        <v>87</v>
      </c>
      <c r="CB72" s="28" t="n">
        <v>87</v>
      </c>
      <c r="CC72" s="28" t="n">
        <v>88</v>
      </c>
      <c r="CD72" s="28" t="n">
        <v>89</v>
      </c>
      <c r="CE72" s="28" t="n">
        <v>100</v>
      </c>
      <c r="CF72" s="28" t="n">
        <v>102</v>
      </c>
      <c r="CG72" s="28" t="n">
        <v>104</v>
      </c>
      <c r="CH72" s="28" t="n">
        <v>106</v>
      </c>
      <c r="CI72" s="28" t="n">
        <v>157</v>
      </c>
      <c r="CJ72" s="28" t="n">
        <v>145</v>
      </c>
      <c r="CK72" s="28" t="n">
        <v>191</v>
      </c>
      <c r="CL72" s="28" t="n">
        <v>173</v>
      </c>
      <c r="CM72" s="28" t="n">
        <v>168</v>
      </c>
      <c r="CN72" s="28" t="n">
        <v>177</v>
      </c>
      <c r="CO72" s="28" t="n">
        <v>180</v>
      </c>
      <c r="CP72" s="28" t="n">
        <v>202</v>
      </c>
      <c r="CQ72" s="28" t="n">
        <v>161</v>
      </c>
      <c r="CR72" s="28" t="n">
        <v>177</v>
      </c>
      <c r="CS72" s="28" t="n">
        <v>252</v>
      </c>
      <c r="CT72" s="28" t="n">
        <v>206</v>
      </c>
      <c r="CU72" s="28" t="n">
        <v>201</v>
      </c>
      <c r="CV72" s="28" t="n">
        <v>203</v>
      </c>
      <c r="CW72" s="28" t="n">
        <v>266</v>
      </c>
      <c r="CX72" s="28" t="n">
        <v>253</v>
      </c>
      <c r="CY72" s="28" t="n">
        <v>170</v>
      </c>
      <c r="CZ72" s="28" t="n">
        <v>72</v>
      </c>
      <c r="DA72" s="28" t="n">
        <v>134</v>
      </c>
      <c r="DB72" s="28" t="n">
        <v>117</v>
      </c>
      <c r="DC72" s="28" t="n">
        <v>138</v>
      </c>
      <c r="DD72" s="28" t="n">
        <v>183</v>
      </c>
      <c r="DE72" s="28" t="n">
        <v>144</v>
      </c>
      <c r="DF72" s="28" t="n">
        <v>171</v>
      </c>
      <c r="DG72" s="28" t="n">
        <v>177</v>
      </c>
      <c r="DH72" s="28" t="n">
        <v>219</v>
      </c>
      <c r="DI72" s="28" t="n">
        <v>255</v>
      </c>
      <c r="DJ72" s="28" t="n">
        <v>247</v>
      </c>
      <c r="DK72" s="28" t="n">
        <v>249</v>
      </c>
      <c r="DL72" s="28"/>
      <c r="DM72" s="28"/>
      <c r="DN72" s="28"/>
      <c r="DO72" s="28"/>
      <c r="DP72" s="28"/>
      <c r="DQ72" s="28"/>
      <c r="DR72" s="28"/>
      <c r="DS72" s="28"/>
      <c r="DT72" s="28"/>
      <c r="DU72" s="28"/>
      <c r="DV72" s="28"/>
      <c r="DW72" s="28"/>
      <c r="DX72" s="28"/>
      <c r="DY72" s="28"/>
      <c r="DZ72" s="28"/>
    </row>
    <row r="73" customFormat="false" ht="15" hidden="false" customHeight="false" outlineLevel="0" collapsed="false">
      <c r="A73" s="0" t="s">
        <v>1010</v>
      </c>
      <c r="B73" s="30" t="s">
        <v>175</v>
      </c>
      <c r="C73" s="28"/>
      <c r="D73" s="28"/>
      <c r="E73" s="28"/>
      <c r="F73" s="28"/>
      <c r="G73" s="28"/>
      <c r="H73" s="28"/>
      <c r="I73" s="28"/>
      <c r="J73" s="28"/>
      <c r="K73" s="28"/>
      <c r="L73" s="28"/>
      <c r="M73" s="28"/>
      <c r="N73" s="28"/>
      <c r="O73" s="28"/>
      <c r="P73" s="28"/>
      <c r="Q73" s="28"/>
      <c r="R73" s="28"/>
      <c r="S73" s="28" t="n">
        <v>37.25</v>
      </c>
      <c r="T73" s="28" t="n">
        <v>37.25</v>
      </c>
      <c r="U73" s="28" t="n">
        <v>37.25</v>
      </c>
      <c r="V73" s="28" t="n">
        <v>37.25</v>
      </c>
      <c r="W73" s="28" t="n">
        <v>42</v>
      </c>
      <c r="X73" s="28" t="n">
        <v>42</v>
      </c>
      <c r="Y73" s="28" t="n">
        <v>42</v>
      </c>
      <c r="Z73" s="28" t="n">
        <v>42</v>
      </c>
      <c r="AA73" s="28" t="n">
        <v>45</v>
      </c>
      <c r="AB73" s="28" t="n">
        <v>45</v>
      </c>
      <c r="AC73" s="28" t="n">
        <v>45</v>
      </c>
      <c r="AD73" s="28" t="n">
        <v>45</v>
      </c>
      <c r="AE73" s="28" t="n">
        <v>47.25</v>
      </c>
      <c r="AF73" s="28" t="n">
        <v>47.25</v>
      </c>
      <c r="AG73" s="28" t="n">
        <v>47.25</v>
      </c>
      <c r="AH73" s="28" t="n">
        <v>47.25</v>
      </c>
      <c r="AI73" s="28" t="n">
        <v>58.5</v>
      </c>
      <c r="AJ73" s="28" t="n">
        <v>58.5</v>
      </c>
      <c r="AK73" s="28" t="n">
        <v>58.5</v>
      </c>
      <c r="AL73" s="28" t="n">
        <v>58.5</v>
      </c>
      <c r="AM73" s="28" t="n">
        <v>74.75</v>
      </c>
      <c r="AN73" s="28" t="n">
        <v>74.75</v>
      </c>
      <c r="AO73" s="28" t="n">
        <v>74.75</v>
      </c>
      <c r="AP73" s="28" t="n">
        <v>74.75</v>
      </c>
      <c r="AQ73" s="28" t="n">
        <v>90.75</v>
      </c>
      <c r="AR73" s="28" t="n">
        <v>90.75</v>
      </c>
      <c r="AS73" s="28" t="n">
        <v>90.75</v>
      </c>
      <c r="AT73" s="28" t="n">
        <v>90.75</v>
      </c>
      <c r="AU73" s="28" t="n">
        <v>90</v>
      </c>
      <c r="AV73" s="28" t="n">
        <v>107</v>
      </c>
      <c r="AW73" s="28" t="n">
        <v>107</v>
      </c>
      <c r="AX73" s="28" t="n">
        <v>105</v>
      </c>
      <c r="AY73" s="28" t="n">
        <v>106</v>
      </c>
      <c r="AZ73" s="28" t="n">
        <v>118</v>
      </c>
      <c r="BA73" s="28" t="n">
        <v>132</v>
      </c>
      <c r="BB73" s="28" t="n">
        <v>140</v>
      </c>
      <c r="BC73" s="28" t="n">
        <v>151</v>
      </c>
      <c r="BD73" s="28" t="n">
        <v>187</v>
      </c>
      <c r="BE73" s="28" t="n">
        <v>205</v>
      </c>
      <c r="BF73" s="28" t="n">
        <v>203</v>
      </c>
      <c r="BG73" s="28" t="n">
        <v>216</v>
      </c>
      <c r="BH73" s="28" t="n">
        <v>210</v>
      </c>
      <c r="BI73" s="28" t="n">
        <v>215</v>
      </c>
      <c r="BJ73" s="28" t="n">
        <v>211</v>
      </c>
      <c r="BK73" s="28" t="n">
        <v>230</v>
      </c>
      <c r="BL73" s="28" t="n">
        <v>224</v>
      </c>
      <c r="BM73" s="28" t="n">
        <v>238</v>
      </c>
      <c r="BN73" s="28" t="n">
        <v>256</v>
      </c>
      <c r="BO73" s="28" t="n">
        <v>255</v>
      </c>
      <c r="BP73" s="28" t="n">
        <v>265</v>
      </c>
      <c r="BQ73" s="28" t="n">
        <v>302</v>
      </c>
      <c r="BR73" s="28" t="n">
        <v>297</v>
      </c>
      <c r="BS73" s="28" t="n">
        <v>316</v>
      </c>
      <c r="BT73" s="28" t="n">
        <v>319</v>
      </c>
      <c r="BU73" s="28" t="n">
        <v>373</v>
      </c>
      <c r="BV73" s="28" t="n">
        <v>335</v>
      </c>
      <c r="BW73" s="28" t="n">
        <v>339</v>
      </c>
      <c r="BX73" s="28" t="n">
        <v>357</v>
      </c>
      <c r="BY73" s="28" t="n">
        <v>377</v>
      </c>
      <c r="BZ73" s="28" t="n">
        <v>404</v>
      </c>
      <c r="CA73" s="28" t="n">
        <v>418</v>
      </c>
      <c r="CB73" s="28" t="n">
        <v>410</v>
      </c>
      <c r="CC73" s="28" t="n">
        <v>430</v>
      </c>
      <c r="CD73" s="28" t="n">
        <v>430</v>
      </c>
      <c r="CE73" s="28" t="n">
        <v>472</v>
      </c>
      <c r="CF73" s="28" t="n">
        <v>499</v>
      </c>
      <c r="CG73" s="28" t="n">
        <v>497</v>
      </c>
      <c r="CH73" s="28" t="n">
        <v>499</v>
      </c>
      <c r="CI73" s="28" t="n">
        <v>545</v>
      </c>
      <c r="CJ73" s="28" t="n">
        <v>575</v>
      </c>
      <c r="CK73" s="28" t="n">
        <v>633</v>
      </c>
      <c r="CL73" s="28" t="n">
        <v>578</v>
      </c>
      <c r="CM73" s="28" t="n">
        <v>579</v>
      </c>
      <c r="CN73" s="28" t="n">
        <v>613</v>
      </c>
      <c r="CO73" s="28" t="n">
        <v>679</v>
      </c>
      <c r="CP73" s="28" t="n">
        <v>680</v>
      </c>
      <c r="CQ73" s="28" t="n">
        <v>692</v>
      </c>
      <c r="CR73" s="28" t="n">
        <v>660</v>
      </c>
      <c r="CS73" s="28" t="n">
        <v>753</v>
      </c>
      <c r="CT73" s="28" t="n">
        <v>772</v>
      </c>
      <c r="CU73" s="28" t="n">
        <v>722</v>
      </c>
      <c r="CV73" s="28" t="n">
        <v>798</v>
      </c>
      <c r="CW73" s="28" t="n">
        <v>921</v>
      </c>
      <c r="CX73" s="28" t="n">
        <v>924</v>
      </c>
      <c r="CY73" s="28" t="n">
        <v>906</v>
      </c>
      <c r="CZ73" s="28" t="n">
        <v>684</v>
      </c>
      <c r="DA73" s="28" t="n">
        <v>1010</v>
      </c>
      <c r="DB73" s="28" t="n">
        <v>842</v>
      </c>
      <c r="DC73" s="28" t="n">
        <v>803</v>
      </c>
      <c r="DD73" s="28" t="n">
        <v>927</v>
      </c>
      <c r="DE73" s="28" t="n">
        <v>983</v>
      </c>
      <c r="DF73" s="28" t="n">
        <v>1130</v>
      </c>
      <c r="DG73" s="28" t="n">
        <v>1090</v>
      </c>
      <c r="DH73" s="28" t="n">
        <v>1372</v>
      </c>
      <c r="DI73" s="28" t="n">
        <v>1440</v>
      </c>
      <c r="DJ73" s="28" t="n">
        <v>1403</v>
      </c>
      <c r="DK73" s="28" t="n">
        <v>1298</v>
      </c>
      <c r="DL73" s="28"/>
      <c r="DM73" s="28"/>
      <c r="DN73" s="28"/>
      <c r="DO73" s="28"/>
      <c r="DP73" s="28"/>
      <c r="DQ73" s="28"/>
      <c r="DR73" s="28"/>
      <c r="DS73" s="28"/>
      <c r="DT73" s="28"/>
      <c r="DU73" s="28"/>
      <c r="DV73" s="28"/>
      <c r="DW73" s="28"/>
      <c r="DX73" s="28"/>
      <c r="DY73" s="28"/>
      <c r="DZ73" s="28"/>
    </row>
    <row r="74" customFormat="false" ht="15" hidden="false" customHeight="false" outlineLevel="0" collapsed="false">
      <c r="B74" s="27" t="s">
        <v>173</v>
      </c>
      <c r="C74" s="28"/>
      <c r="D74" s="28"/>
      <c r="E74" s="28"/>
      <c r="F74" s="28"/>
      <c r="G74" s="28"/>
      <c r="H74" s="28"/>
      <c r="I74" s="28"/>
      <c r="J74" s="28"/>
      <c r="K74" s="28"/>
      <c r="L74" s="28"/>
      <c r="M74" s="28"/>
      <c r="N74" s="28"/>
      <c r="O74" s="28"/>
      <c r="P74" s="28"/>
      <c r="Q74" s="28"/>
      <c r="R74" s="28"/>
      <c r="S74" s="28" t="n">
        <v>21</v>
      </c>
      <c r="T74" s="28" t="n">
        <v>21</v>
      </c>
      <c r="U74" s="28" t="n">
        <v>21</v>
      </c>
      <c r="V74" s="28" t="n">
        <v>21</v>
      </c>
      <c r="W74" s="28" t="n">
        <v>22.5</v>
      </c>
      <c r="X74" s="28" t="n">
        <v>22.5</v>
      </c>
      <c r="Y74" s="28" t="n">
        <v>22.5</v>
      </c>
      <c r="Z74" s="28" t="n">
        <v>22.5</v>
      </c>
      <c r="AA74" s="28" t="n">
        <v>25.5</v>
      </c>
      <c r="AB74" s="28" t="n">
        <v>25.5</v>
      </c>
      <c r="AC74" s="28" t="n">
        <v>25.5</v>
      </c>
      <c r="AD74" s="28" t="n">
        <v>25.5</v>
      </c>
      <c r="AE74" s="28" t="n">
        <v>25</v>
      </c>
      <c r="AF74" s="28" t="n">
        <v>25</v>
      </c>
      <c r="AG74" s="28" t="n">
        <v>25</v>
      </c>
      <c r="AH74" s="28" t="n">
        <v>25</v>
      </c>
      <c r="AI74" s="28" t="n">
        <v>31.25</v>
      </c>
      <c r="AJ74" s="28" t="n">
        <v>31.25</v>
      </c>
      <c r="AK74" s="28" t="n">
        <v>31.25</v>
      </c>
      <c r="AL74" s="28" t="n">
        <v>31.25</v>
      </c>
      <c r="AM74" s="28" t="n">
        <v>40.5</v>
      </c>
      <c r="AN74" s="28" t="n">
        <v>40.5</v>
      </c>
      <c r="AO74" s="28" t="n">
        <v>40.5</v>
      </c>
      <c r="AP74" s="28" t="n">
        <v>40.5</v>
      </c>
      <c r="AQ74" s="28" t="n">
        <v>51.25</v>
      </c>
      <c r="AR74" s="28" t="n">
        <v>51.25</v>
      </c>
      <c r="AS74" s="28" t="n">
        <v>51.25</v>
      </c>
      <c r="AT74" s="28" t="n">
        <v>51.25</v>
      </c>
      <c r="AU74" s="28" t="n">
        <v>45</v>
      </c>
      <c r="AV74" s="28" t="n">
        <v>62</v>
      </c>
      <c r="AW74" s="28" t="n">
        <v>63</v>
      </c>
      <c r="AX74" s="28" t="n">
        <v>61</v>
      </c>
      <c r="AY74" s="28" t="n">
        <v>58</v>
      </c>
      <c r="AZ74" s="28" t="n">
        <v>70</v>
      </c>
      <c r="BA74" s="28" t="n">
        <v>84</v>
      </c>
      <c r="BB74" s="28" t="n">
        <v>92</v>
      </c>
      <c r="BC74" s="28" t="n">
        <v>82</v>
      </c>
      <c r="BD74" s="28" t="n">
        <v>118</v>
      </c>
      <c r="BE74" s="28" t="n">
        <v>135</v>
      </c>
      <c r="BF74" s="28" t="n">
        <v>133</v>
      </c>
      <c r="BG74" s="28" t="n">
        <v>142</v>
      </c>
      <c r="BH74" s="28" t="n">
        <v>135</v>
      </c>
      <c r="BI74" s="28" t="n">
        <v>144</v>
      </c>
      <c r="BJ74" s="28" t="n">
        <v>140</v>
      </c>
      <c r="BK74" s="28" t="n">
        <v>160</v>
      </c>
      <c r="BL74" s="28" t="n">
        <v>153</v>
      </c>
      <c r="BM74" s="28" t="n">
        <v>166</v>
      </c>
      <c r="BN74" s="28" t="n">
        <v>181</v>
      </c>
      <c r="BO74" s="28" t="n">
        <v>176</v>
      </c>
      <c r="BP74" s="28" t="n">
        <v>185</v>
      </c>
      <c r="BQ74" s="28" t="n">
        <v>217</v>
      </c>
      <c r="BR74" s="28" t="n">
        <v>212</v>
      </c>
      <c r="BS74" s="28" t="n">
        <v>233</v>
      </c>
      <c r="BT74" s="28" t="n">
        <v>235</v>
      </c>
      <c r="BU74" s="28" t="n">
        <v>281</v>
      </c>
      <c r="BV74" s="28" t="n">
        <v>245</v>
      </c>
      <c r="BW74" s="28" t="n">
        <v>237</v>
      </c>
      <c r="BX74" s="28" t="n">
        <v>250</v>
      </c>
      <c r="BY74" s="28" t="n">
        <v>267</v>
      </c>
      <c r="BZ74" s="28" t="n">
        <v>292</v>
      </c>
      <c r="CA74" s="28" t="n">
        <v>291</v>
      </c>
      <c r="CB74" s="28" t="n">
        <v>284</v>
      </c>
      <c r="CC74" s="28" t="n">
        <v>299</v>
      </c>
      <c r="CD74" s="28" t="n">
        <v>300</v>
      </c>
      <c r="CE74" s="28" t="n">
        <v>282</v>
      </c>
      <c r="CF74" s="28" t="n">
        <v>315</v>
      </c>
      <c r="CG74" s="28" t="n">
        <v>313</v>
      </c>
      <c r="CH74" s="28" t="n">
        <v>311</v>
      </c>
      <c r="CI74" s="28" t="n">
        <v>354</v>
      </c>
      <c r="CJ74" s="28" t="n">
        <v>369</v>
      </c>
      <c r="CK74" s="28" t="n">
        <v>394</v>
      </c>
      <c r="CL74" s="28" t="n">
        <v>358</v>
      </c>
      <c r="CM74" s="28" t="n">
        <v>382</v>
      </c>
      <c r="CN74" s="28" t="n">
        <v>410</v>
      </c>
      <c r="CO74" s="28" t="n">
        <v>438</v>
      </c>
      <c r="CP74" s="28" t="n">
        <v>442</v>
      </c>
      <c r="CQ74" s="28" t="n">
        <v>467</v>
      </c>
      <c r="CR74" s="28" t="n">
        <v>457</v>
      </c>
      <c r="CS74" s="28" t="n">
        <v>508</v>
      </c>
      <c r="CT74" s="28" t="n">
        <v>537</v>
      </c>
      <c r="CU74" s="28" t="n">
        <v>494</v>
      </c>
      <c r="CV74" s="28" t="n">
        <v>595</v>
      </c>
      <c r="CW74" s="28" t="n">
        <v>658</v>
      </c>
      <c r="CX74" s="28" t="n">
        <v>689</v>
      </c>
      <c r="CY74" s="28" t="n">
        <v>703</v>
      </c>
      <c r="CZ74" s="28" t="n">
        <v>602</v>
      </c>
      <c r="DA74" s="28" t="n">
        <v>879</v>
      </c>
      <c r="DB74" s="28" t="n">
        <v>743</v>
      </c>
      <c r="DC74" s="28" t="n">
        <v>707</v>
      </c>
      <c r="DD74" s="28" t="n">
        <v>801</v>
      </c>
      <c r="DE74" s="28" t="n">
        <v>807</v>
      </c>
      <c r="DF74" s="28" t="n">
        <v>938</v>
      </c>
      <c r="DG74" s="28" t="n">
        <v>883</v>
      </c>
      <c r="DH74" s="28" t="n">
        <v>1128</v>
      </c>
      <c r="DI74" s="28" t="n">
        <v>1227</v>
      </c>
      <c r="DJ74" s="28" t="n">
        <v>1113</v>
      </c>
      <c r="DK74" s="28" t="n">
        <v>1056</v>
      </c>
      <c r="DL74" s="28"/>
      <c r="DM74" s="28"/>
      <c r="DN74" s="28"/>
      <c r="DO74" s="28"/>
      <c r="DP74" s="28"/>
      <c r="DQ74" s="28"/>
      <c r="DR74" s="28"/>
      <c r="DS74" s="28"/>
      <c r="DT74" s="28"/>
      <c r="DU74" s="28"/>
      <c r="DV74" s="28"/>
      <c r="DW74" s="28"/>
      <c r="DX74" s="28"/>
      <c r="DY74" s="28"/>
      <c r="DZ74" s="28"/>
    </row>
    <row r="75" customFormat="false" ht="15.75" hidden="false" customHeight="true" outlineLevel="0" collapsed="false">
      <c r="B75" s="31" t="s">
        <v>174</v>
      </c>
      <c r="C75" s="381"/>
      <c r="D75" s="381"/>
      <c r="E75" s="381"/>
      <c r="F75" s="381"/>
      <c r="G75" s="381"/>
      <c r="H75" s="381"/>
      <c r="I75" s="381"/>
      <c r="J75" s="381"/>
      <c r="K75" s="381"/>
      <c r="L75" s="381"/>
      <c r="M75" s="381"/>
      <c r="N75" s="381"/>
      <c r="O75" s="381"/>
      <c r="P75" s="381"/>
      <c r="Q75" s="381"/>
      <c r="R75" s="381"/>
      <c r="S75" s="381" t="n">
        <v>16.25</v>
      </c>
      <c r="T75" s="381" t="n">
        <v>16.25</v>
      </c>
      <c r="U75" s="381" t="n">
        <v>16.25</v>
      </c>
      <c r="V75" s="381" t="n">
        <v>16.25</v>
      </c>
      <c r="W75" s="381" t="n">
        <v>19.5</v>
      </c>
      <c r="X75" s="381" t="n">
        <v>19.5</v>
      </c>
      <c r="Y75" s="381" t="n">
        <v>19.5</v>
      </c>
      <c r="Z75" s="381" t="n">
        <v>19.5</v>
      </c>
      <c r="AA75" s="381" t="n">
        <v>19.5</v>
      </c>
      <c r="AB75" s="381" t="n">
        <v>19.5</v>
      </c>
      <c r="AC75" s="381" t="n">
        <v>19.5</v>
      </c>
      <c r="AD75" s="381" t="n">
        <v>19.5</v>
      </c>
      <c r="AE75" s="381" t="n">
        <v>22.25</v>
      </c>
      <c r="AF75" s="381" t="n">
        <v>22.25</v>
      </c>
      <c r="AG75" s="381" t="n">
        <v>22.25</v>
      </c>
      <c r="AH75" s="381" t="n">
        <v>22.25</v>
      </c>
      <c r="AI75" s="381" t="n">
        <v>27.25</v>
      </c>
      <c r="AJ75" s="381" t="n">
        <v>27.25</v>
      </c>
      <c r="AK75" s="381" t="n">
        <v>27.25</v>
      </c>
      <c r="AL75" s="381" t="n">
        <v>27.25</v>
      </c>
      <c r="AM75" s="381" t="n">
        <v>34.25</v>
      </c>
      <c r="AN75" s="381" t="n">
        <v>34.25</v>
      </c>
      <c r="AO75" s="381" t="n">
        <v>34.25</v>
      </c>
      <c r="AP75" s="381" t="n">
        <v>34.25</v>
      </c>
      <c r="AQ75" s="381" t="n">
        <v>39.5</v>
      </c>
      <c r="AR75" s="381" t="n">
        <v>39.5</v>
      </c>
      <c r="AS75" s="381" t="n">
        <v>39.5</v>
      </c>
      <c r="AT75" s="381" t="n">
        <v>39.5</v>
      </c>
      <c r="AU75" s="381" t="n">
        <v>44</v>
      </c>
      <c r="AV75" s="381" t="n">
        <v>44</v>
      </c>
      <c r="AW75" s="381" t="n">
        <v>44</v>
      </c>
      <c r="AX75" s="381" t="n">
        <v>44</v>
      </c>
      <c r="AY75" s="381" t="n">
        <v>48</v>
      </c>
      <c r="AZ75" s="381" t="n">
        <v>48</v>
      </c>
      <c r="BA75" s="381" t="n">
        <v>48</v>
      </c>
      <c r="BB75" s="381" t="n">
        <v>48</v>
      </c>
      <c r="BC75" s="381" t="n">
        <v>69</v>
      </c>
      <c r="BD75" s="381" t="n">
        <v>69</v>
      </c>
      <c r="BE75" s="381" t="n">
        <v>69</v>
      </c>
      <c r="BF75" s="381" t="n">
        <v>70</v>
      </c>
      <c r="BG75" s="381" t="n">
        <v>74</v>
      </c>
      <c r="BH75" s="381" t="n">
        <v>75</v>
      </c>
      <c r="BI75" s="381" t="n">
        <v>70</v>
      </c>
      <c r="BJ75" s="381" t="n">
        <v>71</v>
      </c>
      <c r="BK75" s="381" t="n">
        <v>70</v>
      </c>
      <c r="BL75" s="381" t="n">
        <v>72</v>
      </c>
      <c r="BM75" s="381" t="n">
        <v>72</v>
      </c>
      <c r="BN75" s="381" t="n">
        <v>75</v>
      </c>
      <c r="BO75" s="381" t="n">
        <v>79</v>
      </c>
      <c r="BP75" s="381" t="n">
        <v>80</v>
      </c>
      <c r="BQ75" s="381" t="n">
        <v>85</v>
      </c>
      <c r="BR75" s="381" t="n">
        <v>84</v>
      </c>
      <c r="BS75" s="381" t="n">
        <v>82</v>
      </c>
      <c r="BT75" s="381" t="n">
        <v>84</v>
      </c>
      <c r="BU75" s="381" t="n">
        <v>92</v>
      </c>
      <c r="BV75" s="381" t="n">
        <v>90</v>
      </c>
      <c r="BW75" s="381" t="n">
        <v>102</v>
      </c>
      <c r="BX75" s="381" t="n">
        <v>107</v>
      </c>
      <c r="BY75" s="381" t="n">
        <v>109</v>
      </c>
      <c r="BZ75" s="381" t="n">
        <v>112</v>
      </c>
      <c r="CA75" s="381" t="n">
        <v>127</v>
      </c>
      <c r="CB75" s="381" t="n">
        <v>126</v>
      </c>
      <c r="CC75" s="381" t="n">
        <v>131</v>
      </c>
      <c r="CD75" s="381" t="n">
        <v>130</v>
      </c>
      <c r="CE75" s="381" t="n">
        <v>190</v>
      </c>
      <c r="CF75" s="381" t="n">
        <v>184</v>
      </c>
      <c r="CG75" s="381" t="n">
        <v>184</v>
      </c>
      <c r="CH75" s="381" t="n">
        <v>188</v>
      </c>
      <c r="CI75" s="381" t="n">
        <v>192</v>
      </c>
      <c r="CJ75" s="381" t="n">
        <v>207</v>
      </c>
      <c r="CK75" s="381" t="n">
        <v>239</v>
      </c>
      <c r="CL75" s="381" t="n">
        <v>220</v>
      </c>
      <c r="CM75" s="381" t="n">
        <v>197</v>
      </c>
      <c r="CN75" s="381" t="n">
        <v>202</v>
      </c>
      <c r="CO75" s="381" t="n">
        <v>242</v>
      </c>
      <c r="CP75" s="381" t="n">
        <v>238</v>
      </c>
      <c r="CQ75" s="381" t="n">
        <v>226</v>
      </c>
      <c r="CR75" s="381" t="n">
        <v>204</v>
      </c>
      <c r="CS75" s="381" t="n">
        <v>245</v>
      </c>
      <c r="CT75" s="381" t="n">
        <v>235</v>
      </c>
      <c r="CU75" s="381" t="n">
        <v>228</v>
      </c>
      <c r="CV75" s="381" t="n">
        <v>203</v>
      </c>
      <c r="CW75" s="381" t="n">
        <v>263</v>
      </c>
      <c r="CX75" s="381" t="n">
        <v>235</v>
      </c>
      <c r="CY75" s="381" t="n">
        <v>202</v>
      </c>
      <c r="CZ75" s="381" t="n">
        <v>82</v>
      </c>
      <c r="DA75" s="381" t="n">
        <v>131</v>
      </c>
      <c r="DB75" s="381" t="n">
        <v>98</v>
      </c>
      <c r="DC75" s="381" t="n">
        <v>96</v>
      </c>
      <c r="DD75" s="381" t="n">
        <v>126</v>
      </c>
      <c r="DE75" s="381" t="n">
        <v>176</v>
      </c>
      <c r="DF75" s="381" t="n">
        <v>192</v>
      </c>
      <c r="DG75" s="381" t="n">
        <v>207</v>
      </c>
      <c r="DH75" s="381" t="n">
        <v>244</v>
      </c>
      <c r="DI75" s="381" t="n">
        <v>213</v>
      </c>
      <c r="DJ75" s="381" t="n">
        <v>290</v>
      </c>
      <c r="DK75" s="381" t="n">
        <v>242</v>
      </c>
      <c r="DL75" s="381"/>
      <c r="DM75" s="381"/>
      <c r="DN75" s="381"/>
      <c r="DO75" s="381"/>
      <c r="DP75" s="381"/>
      <c r="DQ75" s="381"/>
      <c r="DR75" s="381"/>
      <c r="DS75" s="381"/>
      <c r="DT75" s="381"/>
      <c r="DU75" s="381"/>
      <c r="DV75" s="381"/>
      <c r="DW75" s="381"/>
      <c r="DX75" s="381"/>
      <c r="DY75" s="381"/>
      <c r="DZ75" s="381"/>
    </row>
    <row r="76" customFormat="false" ht="15.75" hidden="false" customHeight="false" outlineLevel="0" collapsed="false">
      <c r="B76" s="20" t="s">
        <v>1011</v>
      </c>
    </row>
    <row r="77" customFormat="false" ht="15" hidden="false" customHeight="false" outlineLevel="0" collapsed="false">
      <c r="B77" s="20"/>
    </row>
    <row r="78" customFormat="false" ht="11.25" hidden="false" customHeight="true" outlineLevel="0" collapsed="false">
      <c r="B78" s="20"/>
    </row>
    <row r="79" customFormat="false" ht="21" hidden="false" customHeight="true" outlineLevel="0" collapsed="false">
      <c r="B79" s="20" t="s">
        <v>1012</v>
      </c>
      <c r="C79" s="474"/>
      <c r="D79" s="474"/>
      <c r="E79" s="474" t="s">
        <v>2</v>
      </c>
      <c r="F79" s="474" t="s">
        <v>3</v>
      </c>
      <c r="G79" s="474" t="s">
        <v>4</v>
      </c>
      <c r="H79" s="474" t="s">
        <v>5</v>
      </c>
      <c r="I79" s="474" t="s">
        <v>6</v>
      </c>
      <c r="J79" s="474" t="s">
        <v>7</v>
      </c>
      <c r="K79" s="474" t="s">
        <v>8</v>
      </c>
      <c r="L79" s="474" t="s">
        <v>9</v>
      </c>
      <c r="M79" s="474" t="s">
        <v>10</v>
      </c>
      <c r="N79" s="474" t="s">
        <v>11</v>
      </c>
      <c r="O79" s="474" t="s">
        <v>12</v>
      </c>
      <c r="P79" s="474" t="s">
        <v>13</v>
      </c>
      <c r="Q79" s="474" t="s">
        <v>14</v>
      </c>
      <c r="R79" s="474" t="s">
        <v>15</v>
      </c>
      <c r="S79" s="474"/>
      <c r="T79" s="474"/>
      <c r="U79" s="474"/>
      <c r="V79" s="474"/>
      <c r="W79" s="474"/>
      <c r="X79" s="474"/>
      <c r="Y79" s="474"/>
      <c r="Z79" s="474"/>
      <c r="AA79" s="474"/>
      <c r="AB79" s="474"/>
      <c r="AC79" s="474"/>
      <c r="AD79" s="474"/>
      <c r="AE79" s="474"/>
      <c r="AF79" s="474"/>
      <c r="AG79" s="474"/>
      <c r="AH79" s="474"/>
      <c r="AI79" s="474"/>
      <c r="AJ79" s="474"/>
      <c r="AK79" s="474"/>
      <c r="AL79" s="474"/>
      <c r="AM79" s="474"/>
      <c r="AN79" s="474"/>
      <c r="AO79" s="474"/>
      <c r="AP79" s="474"/>
      <c r="AQ79" s="474"/>
      <c r="AR79" s="474"/>
      <c r="AS79" s="474"/>
      <c r="AT79" s="474"/>
      <c r="AU79" s="474"/>
      <c r="AV79" s="474"/>
      <c r="AW79" s="474"/>
      <c r="AX79" s="474"/>
      <c r="AY79" s="474"/>
      <c r="AZ79" s="474"/>
      <c r="BA79" s="474"/>
      <c r="BB79" s="474"/>
      <c r="BC79" s="474"/>
      <c r="BD79" s="474"/>
      <c r="BE79" s="474"/>
      <c r="BF79" s="474"/>
      <c r="BG79" s="474"/>
      <c r="BH79" s="474"/>
      <c r="BI79" s="474"/>
      <c r="BJ79" s="474"/>
      <c r="BK79" s="474"/>
      <c r="BL79" s="474"/>
      <c r="BM79" s="474"/>
      <c r="BN79" s="474"/>
      <c r="BO79" s="474"/>
      <c r="BP79" s="474"/>
      <c r="BQ79" s="474"/>
      <c r="BR79" s="474"/>
      <c r="BS79" s="474"/>
      <c r="BT79" s="474"/>
      <c r="BU79" s="474"/>
      <c r="BV79" s="474"/>
      <c r="BW79" s="474"/>
      <c r="BX79" s="474"/>
      <c r="BY79" s="474"/>
      <c r="BZ79" s="474"/>
      <c r="CA79" s="474"/>
      <c r="CB79" s="474"/>
      <c r="CC79" s="474"/>
      <c r="CD79" s="474"/>
      <c r="CE79" s="474"/>
      <c r="CF79" s="474"/>
      <c r="CG79" s="474"/>
      <c r="CH79" s="474"/>
      <c r="CI79" s="474"/>
      <c r="CJ79" s="474"/>
      <c r="CK79" s="474"/>
      <c r="CL79" s="474"/>
      <c r="CM79" s="474"/>
      <c r="CN79" s="474"/>
      <c r="CO79" s="474"/>
      <c r="CP79" s="474"/>
      <c r="CQ79" s="474"/>
      <c r="CR79" s="474"/>
      <c r="CS79" s="474"/>
      <c r="CT79" s="474"/>
      <c r="CU79" s="474"/>
      <c r="CV79" s="474"/>
      <c r="CW79" s="474"/>
      <c r="CX79" s="474"/>
      <c r="CY79" s="474"/>
      <c r="CZ79" s="474"/>
      <c r="DA79" s="474"/>
      <c r="DB79" s="474"/>
      <c r="DC79" s="474"/>
      <c r="DD79" s="474"/>
      <c r="DE79" s="474"/>
      <c r="DF79" s="474"/>
      <c r="DG79" s="474"/>
      <c r="DH79" s="474"/>
      <c r="DI79" s="474"/>
      <c r="DJ79" s="474"/>
      <c r="DK79" s="474"/>
      <c r="DL79" s="474"/>
      <c r="DM79" s="474"/>
      <c r="DN79" s="474"/>
      <c r="DO79" s="474"/>
      <c r="DP79" s="474"/>
      <c r="DQ79" s="474"/>
      <c r="DR79" s="474"/>
      <c r="DS79" s="474"/>
      <c r="DT79" s="474"/>
      <c r="DU79" s="474"/>
      <c r="DV79" s="474"/>
      <c r="DW79" s="474"/>
      <c r="DX79" s="474"/>
      <c r="DY79" s="474"/>
      <c r="DZ79" s="474"/>
    </row>
    <row r="80" customFormat="false" ht="14.25" hidden="false" customHeight="true" outlineLevel="0" collapsed="false">
      <c r="A80" s="0" t="s">
        <v>1013</v>
      </c>
      <c r="B80" s="25" t="s">
        <v>1014</v>
      </c>
      <c r="C80" s="26"/>
      <c r="D80" s="26"/>
      <c r="E80" s="26"/>
      <c r="F80" s="26"/>
      <c r="G80" s="26"/>
      <c r="H80" s="26"/>
      <c r="I80" s="26"/>
      <c r="J80" s="26"/>
      <c r="K80" s="26"/>
      <c r="L80" s="26"/>
      <c r="M80" s="26"/>
      <c r="N80" s="26"/>
      <c r="O80" s="26"/>
      <c r="P80" s="26"/>
      <c r="Q80" s="26"/>
      <c r="R80" s="26"/>
      <c r="S80" s="26" t="n">
        <v>439.75</v>
      </c>
      <c r="T80" s="26" t="n">
        <v>439.75</v>
      </c>
      <c r="U80" s="26" t="n">
        <v>439.75</v>
      </c>
      <c r="V80" s="26" t="n">
        <v>439.75</v>
      </c>
      <c r="W80" s="26" t="n">
        <v>476.5</v>
      </c>
      <c r="X80" s="26" t="n">
        <v>476.5</v>
      </c>
      <c r="Y80" s="26" t="n">
        <v>476.5</v>
      </c>
      <c r="Z80" s="26" t="n">
        <v>476.5</v>
      </c>
      <c r="AA80" s="26" t="n">
        <v>517</v>
      </c>
      <c r="AB80" s="26" t="n">
        <v>517</v>
      </c>
      <c r="AC80" s="26" t="n">
        <v>517</v>
      </c>
      <c r="AD80" s="26" t="n">
        <v>517</v>
      </c>
      <c r="AE80" s="26" t="n">
        <v>585</v>
      </c>
      <c r="AF80" s="26" t="n">
        <v>585</v>
      </c>
      <c r="AG80" s="26" t="n">
        <v>585</v>
      </c>
      <c r="AH80" s="26" t="n">
        <v>585</v>
      </c>
      <c r="AI80" s="26" t="n">
        <v>598</v>
      </c>
      <c r="AJ80" s="26" t="n">
        <v>598</v>
      </c>
      <c r="AK80" s="26" t="n">
        <v>598</v>
      </c>
      <c r="AL80" s="26" t="n">
        <v>598</v>
      </c>
      <c r="AM80" s="26" t="n">
        <v>642.5</v>
      </c>
      <c r="AN80" s="26" t="n">
        <v>642.5</v>
      </c>
      <c r="AO80" s="26" t="n">
        <v>642.5</v>
      </c>
      <c r="AP80" s="26" t="n">
        <v>642.5</v>
      </c>
      <c r="AQ80" s="26" t="n">
        <v>702.75</v>
      </c>
      <c r="AR80" s="26" t="n">
        <v>702.75</v>
      </c>
      <c r="AS80" s="26" t="n">
        <v>702.75</v>
      </c>
      <c r="AT80" s="26" t="n">
        <v>702.75</v>
      </c>
      <c r="AU80" s="26" t="n">
        <v>813</v>
      </c>
      <c r="AV80" s="26" t="n">
        <v>873</v>
      </c>
      <c r="AW80" s="26" t="n">
        <v>959</v>
      </c>
      <c r="AX80" s="26" t="n">
        <v>961</v>
      </c>
      <c r="AY80" s="26" t="n">
        <v>922</v>
      </c>
      <c r="AZ80" s="26" t="n">
        <v>941</v>
      </c>
      <c r="BA80" s="26" t="n">
        <v>995</v>
      </c>
      <c r="BB80" s="26" t="n">
        <v>1024</v>
      </c>
      <c r="BC80" s="26" t="n">
        <v>1009</v>
      </c>
      <c r="BD80" s="26" t="n">
        <v>1067</v>
      </c>
      <c r="BE80" s="26" t="n">
        <v>1113</v>
      </c>
      <c r="BF80" s="26" t="n">
        <v>1127</v>
      </c>
      <c r="BG80" s="26" t="n">
        <v>1132</v>
      </c>
      <c r="BH80" s="26" t="n">
        <v>1121</v>
      </c>
      <c r="BI80" s="26" t="n">
        <v>1152</v>
      </c>
      <c r="BJ80" s="26" t="n">
        <v>1180</v>
      </c>
      <c r="BK80" s="26" t="n">
        <v>1191</v>
      </c>
      <c r="BL80" s="26" t="n">
        <v>1192</v>
      </c>
      <c r="BM80" s="26" t="n">
        <v>1244</v>
      </c>
      <c r="BN80" s="26" t="n">
        <v>1294</v>
      </c>
      <c r="BO80" s="26" t="n">
        <v>1291</v>
      </c>
      <c r="BP80" s="26" t="n">
        <v>1263</v>
      </c>
      <c r="BQ80" s="26" t="n">
        <v>1373</v>
      </c>
      <c r="BR80" s="26" t="n">
        <v>1386</v>
      </c>
      <c r="BS80" s="26" t="n">
        <v>1400</v>
      </c>
      <c r="BT80" s="26" t="n">
        <v>1399</v>
      </c>
      <c r="BU80" s="26" t="n">
        <v>1471</v>
      </c>
      <c r="BV80" s="26" t="n">
        <v>1503</v>
      </c>
      <c r="BW80" s="26" t="n">
        <v>1466</v>
      </c>
      <c r="BX80" s="26" t="n">
        <v>1510</v>
      </c>
      <c r="BY80" s="26" t="n">
        <v>1509</v>
      </c>
      <c r="BZ80" s="26" t="n">
        <v>1561</v>
      </c>
      <c r="CA80" s="26" t="n">
        <v>1554</v>
      </c>
      <c r="CB80" s="26" t="n">
        <v>1578</v>
      </c>
      <c r="CC80" s="26" t="n">
        <v>1643</v>
      </c>
      <c r="CD80" s="26" t="n">
        <v>1643</v>
      </c>
      <c r="CE80" s="26" t="n">
        <v>1678</v>
      </c>
      <c r="CF80" s="26" t="n">
        <v>1724</v>
      </c>
      <c r="CG80" s="26" t="n">
        <v>1776</v>
      </c>
      <c r="CH80" s="26" t="n">
        <v>1808</v>
      </c>
      <c r="CI80" s="26" t="n">
        <v>1858</v>
      </c>
      <c r="CJ80" s="26" t="n">
        <v>1871</v>
      </c>
      <c r="CK80" s="26" t="n">
        <v>1833</v>
      </c>
      <c r="CL80" s="26" t="n">
        <v>1841</v>
      </c>
      <c r="CM80" s="26" t="n">
        <v>1862</v>
      </c>
      <c r="CN80" s="26" t="n">
        <v>1904</v>
      </c>
      <c r="CO80" s="26" t="n">
        <v>1955</v>
      </c>
      <c r="CP80" s="26" t="n">
        <v>1973</v>
      </c>
      <c r="CQ80" s="26" t="n">
        <v>2043</v>
      </c>
      <c r="CR80" s="26" t="n">
        <v>2052</v>
      </c>
      <c r="CS80" s="26" t="n">
        <v>2093</v>
      </c>
      <c r="CT80" s="26" t="n">
        <v>2163</v>
      </c>
      <c r="CU80" s="26" t="n">
        <v>2169</v>
      </c>
      <c r="CV80" s="26" t="n">
        <v>2306</v>
      </c>
      <c r="CW80" s="26" t="n">
        <v>2322</v>
      </c>
      <c r="CX80" s="26" t="n">
        <v>2345</v>
      </c>
      <c r="CY80" s="26" t="n">
        <v>2249</v>
      </c>
      <c r="CZ80" s="26" t="n">
        <v>2018</v>
      </c>
      <c r="DA80" s="26" t="n">
        <v>2236</v>
      </c>
      <c r="DB80" s="26" t="n">
        <v>2330</v>
      </c>
      <c r="DC80" s="26" t="n">
        <v>2328</v>
      </c>
      <c r="DD80" s="26" t="n">
        <v>2434</v>
      </c>
      <c r="DE80" s="26" t="n">
        <v>2462</v>
      </c>
      <c r="DF80" s="26" t="n">
        <v>2569</v>
      </c>
      <c r="DG80" s="26" t="n">
        <v>2511</v>
      </c>
      <c r="DH80" s="26" t="n">
        <v>2616</v>
      </c>
      <c r="DI80" s="26" t="n">
        <v>2709</v>
      </c>
      <c r="DJ80" s="26" t="n">
        <v>2756</v>
      </c>
      <c r="DK80" s="26" t="n">
        <v>2742</v>
      </c>
      <c r="DL80" s="26"/>
      <c r="DM80" s="26"/>
      <c r="DN80" s="26"/>
      <c r="DO80" s="26"/>
      <c r="DP80" s="26"/>
      <c r="DQ80" s="26"/>
      <c r="DR80" s="26"/>
      <c r="DS80" s="26"/>
      <c r="DT80" s="26"/>
      <c r="DU80" s="26"/>
      <c r="DV80" s="26"/>
      <c r="DW80" s="26"/>
      <c r="DX80" s="26"/>
      <c r="DY80" s="26"/>
      <c r="DZ80" s="26"/>
    </row>
    <row r="81" customFormat="false" ht="15" hidden="false" customHeight="false" outlineLevel="0" collapsed="false">
      <c r="B81" s="27"/>
    </row>
    <row r="82" customFormat="false" ht="12" hidden="false" customHeight="true" outlineLevel="0" collapsed="false">
      <c r="B82" s="25" t="s">
        <v>163</v>
      </c>
      <c r="C82" s="26"/>
      <c r="D82" s="26"/>
      <c r="E82" s="26"/>
      <c r="F82" s="26"/>
      <c r="G82" s="26"/>
      <c r="H82" s="26"/>
      <c r="I82" s="26"/>
      <c r="J82" s="26"/>
      <c r="K82" s="26"/>
      <c r="L82" s="26"/>
      <c r="M82" s="26"/>
      <c r="N82" s="26"/>
      <c r="O82" s="26"/>
      <c r="P82" s="26"/>
      <c r="Q82" s="26"/>
      <c r="R82" s="26"/>
      <c r="S82" s="26" t="n">
        <v>455.75</v>
      </c>
      <c r="T82" s="26" t="n">
        <v>455.75</v>
      </c>
      <c r="U82" s="26" t="n">
        <v>455.75</v>
      </c>
      <c r="V82" s="26" t="n">
        <v>455.75</v>
      </c>
      <c r="W82" s="26" t="n">
        <v>508.25</v>
      </c>
      <c r="X82" s="26" t="n">
        <v>508.25</v>
      </c>
      <c r="Y82" s="26" t="n">
        <v>508.25</v>
      </c>
      <c r="Z82" s="26" t="n">
        <v>508.25</v>
      </c>
      <c r="AA82" s="26" t="n">
        <v>529.75</v>
      </c>
      <c r="AB82" s="26" t="n">
        <v>529.75</v>
      </c>
      <c r="AC82" s="26" t="n">
        <v>529.75</v>
      </c>
      <c r="AD82" s="26" t="n">
        <v>529.75</v>
      </c>
      <c r="AE82" s="26" t="n">
        <v>600.5</v>
      </c>
      <c r="AF82" s="26" t="n">
        <v>600.5</v>
      </c>
      <c r="AG82" s="26" t="n">
        <v>600.5</v>
      </c>
      <c r="AH82" s="26" t="n">
        <v>600.5</v>
      </c>
      <c r="AI82" s="26" t="n">
        <v>578.75</v>
      </c>
      <c r="AJ82" s="26" t="n">
        <v>578.75</v>
      </c>
      <c r="AK82" s="26" t="n">
        <v>578.75</v>
      </c>
      <c r="AL82" s="26" t="n">
        <v>578.75</v>
      </c>
      <c r="AM82" s="26" t="n">
        <v>618.75</v>
      </c>
      <c r="AN82" s="26" t="n">
        <v>618.75</v>
      </c>
      <c r="AO82" s="26" t="n">
        <v>618.75</v>
      </c>
      <c r="AP82" s="26" t="n">
        <v>618.75</v>
      </c>
      <c r="AQ82" s="26" t="n">
        <v>674.25</v>
      </c>
      <c r="AR82" s="26" t="n">
        <v>674.25</v>
      </c>
      <c r="AS82" s="26" t="n">
        <v>674.25</v>
      </c>
      <c r="AT82" s="26" t="n">
        <v>674.25</v>
      </c>
      <c r="AU82" s="26" t="n">
        <v>777</v>
      </c>
      <c r="AV82" s="26" t="n">
        <v>835</v>
      </c>
      <c r="AW82" s="26" t="n">
        <v>937</v>
      </c>
      <c r="AX82" s="26" t="n">
        <v>927</v>
      </c>
      <c r="AY82" s="26" t="n">
        <v>840</v>
      </c>
      <c r="AZ82" s="26" t="n">
        <v>863</v>
      </c>
      <c r="BA82" s="26" t="n">
        <v>923</v>
      </c>
      <c r="BB82" s="26" t="n">
        <v>933</v>
      </c>
      <c r="BC82" s="26" t="n">
        <v>890</v>
      </c>
      <c r="BD82" s="26" t="n">
        <v>934</v>
      </c>
      <c r="BE82" s="26" t="n">
        <v>991</v>
      </c>
      <c r="BF82" s="26" t="n">
        <v>996</v>
      </c>
      <c r="BG82" s="26" t="n">
        <v>1001</v>
      </c>
      <c r="BH82" s="26" t="n">
        <v>1028</v>
      </c>
      <c r="BI82" s="26" t="n">
        <v>1069</v>
      </c>
      <c r="BJ82" s="26" t="n">
        <v>1097</v>
      </c>
      <c r="BK82" s="26" t="n">
        <v>1058</v>
      </c>
      <c r="BL82" s="26" t="n">
        <v>1093</v>
      </c>
      <c r="BM82" s="26" t="n">
        <v>1129</v>
      </c>
      <c r="BN82" s="26" t="n">
        <v>1178</v>
      </c>
      <c r="BO82" s="26" t="n">
        <v>1130</v>
      </c>
      <c r="BP82" s="26" t="n">
        <v>1175</v>
      </c>
      <c r="BQ82" s="26" t="n">
        <v>1258</v>
      </c>
      <c r="BR82" s="26" t="n">
        <v>1263</v>
      </c>
      <c r="BS82" s="26" t="n">
        <v>1239</v>
      </c>
      <c r="BT82" s="26" t="n">
        <v>1297</v>
      </c>
      <c r="BU82" s="26" t="n">
        <v>1351</v>
      </c>
      <c r="BV82" s="26" t="n">
        <v>1318</v>
      </c>
      <c r="BW82" s="26" t="n">
        <v>1284</v>
      </c>
      <c r="BX82" s="26" t="n">
        <v>1333</v>
      </c>
      <c r="BY82" s="26" t="n">
        <v>1354</v>
      </c>
      <c r="BZ82" s="26" t="n">
        <v>1418</v>
      </c>
      <c r="CA82" s="26" t="n">
        <v>1427</v>
      </c>
      <c r="CB82" s="26" t="n">
        <v>1429</v>
      </c>
      <c r="CC82" s="26" t="n">
        <v>1546</v>
      </c>
      <c r="CD82" s="26" t="n">
        <v>1443</v>
      </c>
      <c r="CE82" s="26" t="n">
        <v>1554</v>
      </c>
      <c r="CF82" s="26" t="n">
        <v>1604</v>
      </c>
      <c r="CG82" s="26" t="n">
        <v>1677</v>
      </c>
      <c r="CH82" s="26" t="n">
        <v>1646</v>
      </c>
      <c r="CI82" s="26" t="n">
        <v>1677</v>
      </c>
      <c r="CJ82" s="26" t="n">
        <v>1747</v>
      </c>
      <c r="CK82" s="26" t="n">
        <v>1704</v>
      </c>
      <c r="CL82" s="26" t="n">
        <v>1676</v>
      </c>
      <c r="CM82" s="26" t="n">
        <v>1640</v>
      </c>
      <c r="CN82" s="26" t="n">
        <v>1690</v>
      </c>
      <c r="CO82" s="26" t="n">
        <v>1750</v>
      </c>
      <c r="CP82" s="26" t="n">
        <v>1750</v>
      </c>
      <c r="CQ82" s="26" t="n">
        <v>1874</v>
      </c>
      <c r="CR82" s="26" t="n">
        <v>1821</v>
      </c>
      <c r="CS82" s="26" t="n">
        <v>1834</v>
      </c>
      <c r="CT82" s="26" t="n">
        <v>1913</v>
      </c>
      <c r="CU82" s="26" t="n">
        <v>1904</v>
      </c>
      <c r="CV82" s="26" t="n">
        <v>2007</v>
      </c>
      <c r="CW82" s="26" t="n">
        <v>1924</v>
      </c>
      <c r="CX82" s="26" t="n">
        <v>1948</v>
      </c>
      <c r="CY82" s="26" t="n">
        <v>2056</v>
      </c>
      <c r="CZ82" s="26" t="n">
        <v>1816</v>
      </c>
      <c r="DA82" s="26" t="n">
        <v>1962</v>
      </c>
      <c r="DB82" s="26" t="n">
        <v>2064</v>
      </c>
      <c r="DC82" s="26" t="n">
        <v>2162</v>
      </c>
      <c r="DD82" s="26" t="n">
        <v>2042</v>
      </c>
      <c r="DE82" s="26" t="n">
        <v>2086</v>
      </c>
      <c r="DF82" s="26" t="n">
        <v>2219</v>
      </c>
      <c r="DG82" s="26" t="n">
        <v>2240</v>
      </c>
      <c r="DH82" s="26" t="n">
        <v>2376</v>
      </c>
      <c r="DI82" s="26" t="n">
        <v>2448</v>
      </c>
      <c r="DJ82" s="26" t="n">
        <v>2473</v>
      </c>
      <c r="DK82" s="26" t="n">
        <v>2457</v>
      </c>
      <c r="DL82" s="26"/>
      <c r="DM82" s="26"/>
      <c r="DN82" s="26"/>
      <c r="DO82" s="26"/>
      <c r="DP82" s="26"/>
      <c r="DQ82" s="26"/>
      <c r="DR82" s="26"/>
      <c r="DS82" s="26"/>
      <c r="DT82" s="26"/>
      <c r="DU82" s="26"/>
      <c r="DV82" s="26"/>
      <c r="DW82" s="26"/>
      <c r="DX82" s="26"/>
      <c r="DY82" s="26"/>
      <c r="DZ82" s="26"/>
    </row>
    <row r="83" customFormat="false" ht="15" hidden="false" customHeight="false" outlineLevel="0" collapsed="false">
      <c r="A83" s="0" t="s">
        <v>1015</v>
      </c>
      <c r="B83" s="27" t="s">
        <v>164</v>
      </c>
      <c r="C83" s="28"/>
      <c r="D83" s="28"/>
      <c r="E83" s="28"/>
      <c r="F83" s="28"/>
      <c r="G83" s="28"/>
      <c r="H83" s="28"/>
      <c r="I83" s="28"/>
      <c r="J83" s="28"/>
      <c r="K83" s="28"/>
      <c r="L83" s="28"/>
      <c r="M83" s="28"/>
      <c r="N83" s="28"/>
      <c r="O83" s="28"/>
      <c r="P83" s="28"/>
      <c r="Q83" s="28"/>
      <c r="R83" s="28"/>
      <c r="S83" s="28" t="n">
        <v>58.25</v>
      </c>
      <c r="T83" s="28" t="n">
        <v>58.25</v>
      </c>
      <c r="U83" s="28" t="n">
        <v>58.25</v>
      </c>
      <c r="V83" s="28" t="n">
        <v>58.25</v>
      </c>
      <c r="W83" s="28" t="n">
        <v>61</v>
      </c>
      <c r="X83" s="28" t="n">
        <v>61</v>
      </c>
      <c r="Y83" s="28" t="n">
        <v>61</v>
      </c>
      <c r="Z83" s="28" t="n">
        <v>61</v>
      </c>
      <c r="AA83" s="28" t="n">
        <v>66.5</v>
      </c>
      <c r="AB83" s="28" t="n">
        <v>66.5</v>
      </c>
      <c r="AC83" s="28" t="n">
        <v>66.5</v>
      </c>
      <c r="AD83" s="28" t="n">
        <v>66.5</v>
      </c>
      <c r="AE83" s="28" t="n">
        <v>76</v>
      </c>
      <c r="AF83" s="28" t="n">
        <v>76</v>
      </c>
      <c r="AG83" s="28" t="n">
        <v>76</v>
      </c>
      <c r="AH83" s="28" t="n">
        <v>76</v>
      </c>
      <c r="AI83" s="28" t="n">
        <v>85</v>
      </c>
      <c r="AJ83" s="28" t="n">
        <v>85</v>
      </c>
      <c r="AK83" s="28" t="n">
        <v>85</v>
      </c>
      <c r="AL83" s="28" t="n">
        <v>85</v>
      </c>
      <c r="AM83" s="28" t="n">
        <v>93</v>
      </c>
      <c r="AN83" s="28" t="n">
        <v>93</v>
      </c>
      <c r="AO83" s="28" t="n">
        <v>93</v>
      </c>
      <c r="AP83" s="28" t="n">
        <v>93</v>
      </c>
      <c r="AQ83" s="28" t="n">
        <v>101.75</v>
      </c>
      <c r="AR83" s="28" t="n">
        <v>101.75</v>
      </c>
      <c r="AS83" s="28" t="n">
        <v>101.75</v>
      </c>
      <c r="AT83" s="28" t="n">
        <v>101.75</v>
      </c>
      <c r="AU83" s="28" t="n">
        <v>111</v>
      </c>
      <c r="AV83" s="28" t="n">
        <v>138</v>
      </c>
      <c r="AW83" s="28" t="n">
        <v>136</v>
      </c>
      <c r="AX83" s="28" t="n">
        <v>124</v>
      </c>
      <c r="AY83" s="28" t="n">
        <v>122</v>
      </c>
      <c r="AZ83" s="28" t="n">
        <v>116</v>
      </c>
      <c r="BA83" s="28" t="n">
        <v>133</v>
      </c>
      <c r="BB83" s="28" t="n">
        <v>143</v>
      </c>
      <c r="BC83" s="28" t="n">
        <v>125</v>
      </c>
      <c r="BD83" s="28" t="n">
        <v>124</v>
      </c>
      <c r="BE83" s="28" t="n">
        <v>135</v>
      </c>
      <c r="BF83" s="28" t="n">
        <v>141</v>
      </c>
      <c r="BG83" s="28" t="n">
        <v>144</v>
      </c>
      <c r="BH83" s="28" t="n">
        <v>151</v>
      </c>
      <c r="BI83" s="28" t="n">
        <v>145</v>
      </c>
      <c r="BJ83" s="28" t="n">
        <v>147</v>
      </c>
      <c r="BK83" s="28" t="n">
        <v>149</v>
      </c>
      <c r="BL83" s="28" t="n">
        <v>163</v>
      </c>
      <c r="BM83" s="28" t="n">
        <v>161</v>
      </c>
      <c r="BN83" s="28" t="n">
        <v>175</v>
      </c>
      <c r="BO83" s="28" t="n">
        <v>131</v>
      </c>
      <c r="BP83" s="28" t="n">
        <v>156</v>
      </c>
      <c r="BQ83" s="28" t="n">
        <v>184</v>
      </c>
      <c r="BR83" s="28" t="n">
        <v>201</v>
      </c>
      <c r="BS83" s="28" t="n">
        <v>193</v>
      </c>
      <c r="BT83" s="28" t="n">
        <v>217</v>
      </c>
      <c r="BU83" s="28" t="n">
        <v>174</v>
      </c>
      <c r="BV83" s="28" t="n">
        <v>194</v>
      </c>
      <c r="BW83" s="28" t="n">
        <v>176</v>
      </c>
      <c r="BX83" s="28" t="n">
        <v>209</v>
      </c>
      <c r="BY83" s="28" t="n">
        <v>181</v>
      </c>
      <c r="BZ83" s="28" t="n">
        <v>210</v>
      </c>
      <c r="CA83" s="28" t="n">
        <v>223</v>
      </c>
      <c r="CB83" s="28" t="n">
        <v>265</v>
      </c>
      <c r="CC83" s="28" t="n">
        <v>233</v>
      </c>
      <c r="CD83" s="28" t="n">
        <v>217</v>
      </c>
      <c r="CE83" s="28" t="n">
        <v>242</v>
      </c>
      <c r="CF83" s="28" t="n">
        <v>248</v>
      </c>
      <c r="CG83" s="28" t="n">
        <v>250</v>
      </c>
      <c r="CH83" s="28" t="n">
        <v>245</v>
      </c>
      <c r="CI83" s="28" t="n">
        <v>284</v>
      </c>
      <c r="CJ83" s="28" t="n">
        <v>239</v>
      </c>
      <c r="CK83" s="28" t="n">
        <v>280</v>
      </c>
      <c r="CL83" s="28" t="n">
        <v>273</v>
      </c>
      <c r="CM83" s="28" t="n">
        <v>271</v>
      </c>
      <c r="CN83" s="28" t="n">
        <v>283</v>
      </c>
      <c r="CO83" s="28" t="n">
        <v>307</v>
      </c>
      <c r="CP83" s="28" t="n">
        <v>294</v>
      </c>
      <c r="CQ83" s="28" t="n">
        <v>282</v>
      </c>
      <c r="CR83" s="28" t="n">
        <v>290</v>
      </c>
      <c r="CS83" s="28" t="n">
        <v>321</v>
      </c>
      <c r="CT83" s="28" t="n">
        <v>320</v>
      </c>
      <c r="CU83" s="28" t="n">
        <v>329</v>
      </c>
      <c r="CV83" s="28" t="n">
        <v>432</v>
      </c>
      <c r="CW83" s="28" t="n">
        <v>325</v>
      </c>
      <c r="CX83" s="28" t="n">
        <v>340</v>
      </c>
      <c r="CY83" s="28" t="n">
        <v>378</v>
      </c>
      <c r="CZ83" s="28" t="n">
        <v>355</v>
      </c>
      <c r="DA83" s="28" t="n">
        <v>342</v>
      </c>
      <c r="DB83" s="28" t="n">
        <v>377</v>
      </c>
      <c r="DC83" s="28" t="n">
        <v>377</v>
      </c>
      <c r="DD83" s="28" t="n">
        <v>427</v>
      </c>
      <c r="DE83" s="28" t="n">
        <v>439</v>
      </c>
      <c r="DF83" s="28" t="n">
        <v>409</v>
      </c>
      <c r="DG83" s="28" t="n">
        <v>470</v>
      </c>
      <c r="DH83" s="28" t="n">
        <v>431</v>
      </c>
      <c r="DI83" s="28" t="n">
        <v>520</v>
      </c>
      <c r="DJ83" s="28" t="n">
        <v>406</v>
      </c>
      <c r="DK83" s="28" t="n">
        <v>436</v>
      </c>
      <c r="DL83" s="28"/>
      <c r="DM83" s="28"/>
      <c r="DN83" s="28"/>
      <c r="DO83" s="28"/>
      <c r="DP83" s="28"/>
      <c r="DQ83" s="28"/>
      <c r="DR83" s="28"/>
      <c r="DS83" s="28"/>
      <c r="DT83" s="28"/>
      <c r="DU83" s="28"/>
      <c r="DV83" s="28"/>
      <c r="DW83" s="28"/>
      <c r="DX83" s="28"/>
      <c r="DY83" s="28"/>
      <c r="DZ83" s="28"/>
    </row>
    <row r="84" customFormat="false" ht="15" hidden="false" customHeight="false" outlineLevel="0" collapsed="false">
      <c r="A84" s="0" t="s">
        <v>1016</v>
      </c>
      <c r="B84" s="27" t="s">
        <v>165</v>
      </c>
      <c r="C84" s="28"/>
      <c r="D84" s="28"/>
      <c r="E84" s="28"/>
      <c r="F84" s="28"/>
      <c r="G84" s="28"/>
      <c r="H84" s="28"/>
      <c r="I84" s="28"/>
      <c r="J84" s="28"/>
      <c r="K84" s="28"/>
      <c r="L84" s="28"/>
      <c r="M84" s="28"/>
      <c r="N84" s="28"/>
      <c r="O84" s="28"/>
      <c r="P84" s="28"/>
      <c r="Q84" s="28"/>
      <c r="R84" s="28"/>
      <c r="S84" s="28" t="n">
        <v>397.25</v>
      </c>
      <c r="T84" s="28" t="n">
        <v>397.25</v>
      </c>
      <c r="U84" s="28" t="n">
        <v>397.25</v>
      </c>
      <c r="V84" s="28" t="n">
        <v>397.25</v>
      </c>
      <c r="W84" s="28" t="n">
        <v>447.25</v>
      </c>
      <c r="X84" s="28" t="n">
        <v>447.25</v>
      </c>
      <c r="Y84" s="28" t="n">
        <v>447.25</v>
      </c>
      <c r="Z84" s="28" t="n">
        <v>447.25</v>
      </c>
      <c r="AA84" s="28" t="n">
        <v>463</v>
      </c>
      <c r="AB84" s="28" t="n">
        <v>463</v>
      </c>
      <c r="AC84" s="28" t="n">
        <v>463</v>
      </c>
      <c r="AD84" s="28" t="n">
        <v>463</v>
      </c>
      <c r="AE84" s="28" t="n">
        <v>524.75</v>
      </c>
      <c r="AF84" s="28" t="n">
        <v>524.75</v>
      </c>
      <c r="AG84" s="28" t="n">
        <v>524.75</v>
      </c>
      <c r="AH84" s="28" t="n">
        <v>524.75</v>
      </c>
      <c r="AI84" s="28" t="n">
        <v>494</v>
      </c>
      <c r="AJ84" s="28" t="n">
        <v>494</v>
      </c>
      <c r="AK84" s="28" t="n">
        <v>494</v>
      </c>
      <c r="AL84" s="28" t="n">
        <v>494</v>
      </c>
      <c r="AM84" s="28" t="n">
        <v>525.75</v>
      </c>
      <c r="AN84" s="28" t="n">
        <v>525.75</v>
      </c>
      <c r="AO84" s="28" t="n">
        <v>525.75</v>
      </c>
      <c r="AP84" s="28" t="n">
        <v>525.75</v>
      </c>
      <c r="AQ84" s="28" t="n">
        <v>572.5</v>
      </c>
      <c r="AR84" s="28" t="n">
        <v>572.5</v>
      </c>
      <c r="AS84" s="28" t="n">
        <v>572.5</v>
      </c>
      <c r="AT84" s="28" t="n">
        <v>572.5</v>
      </c>
      <c r="AU84" s="28" t="n">
        <v>667</v>
      </c>
      <c r="AV84" s="28" t="n">
        <v>697</v>
      </c>
      <c r="AW84" s="28" t="n">
        <v>801</v>
      </c>
      <c r="AX84" s="28" t="n">
        <v>803</v>
      </c>
      <c r="AY84" s="28" t="n">
        <v>718</v>
      </c>
      <c r="AZ84" s="28" t="n">
        <v>747</v>
      </c>
      <c r="BA84" s="28" t="n">
        <v>790</v>
      </c>
      <c r="BB84" s="28" t="n">
        <v>790</v>
      </c>
      <c r="BC84" s="28" t="n">
        <v>766</v>
      </c>
      <c r="BD84" s="28" t="n">
        <v>810</v>
      </c>
      <c r="BE84" s="28" t="n">
        <v>856</v>
      </c>
      <c r="BF84" s="28" t="n">
        <v>854</v>
      </c>
      <c r="BG84" s="28" t="n">
        <v>858</v>
      </c>
      <c r="BH84" s="28" t="n">
        <v>877</v>
      </c>
      <c r="BI84" s="28" t="n">
        <v>924</v>
      </c>
      <c r="BJ84" s="28" t="n">
        <v>951</v>
      </c>
      <c r="BK84" s="28" t="n">
        <v>909</v>
      </c>
      <c r="BL84" s="28" t="n">
        <v>931</v>
      </c>
      <c r="BM84" s="28" t="n">
        <v>968</v>
      </c>
      <c r="BN84" s="28" t="n">
        <v>1003</v>
      </c>
      <c r="BO84" s="28" t="n">
        <v>998</v>
      </c>
      <c r="BP84" s="28" t="n">
        <v>1019</v>
      </c>
      <c r="BQ84" s="28" t="n">
        <v>1074</v>
      </c>
      <c r="BR84" s="28" t="n">
        <v>1062</v>
      </c>
      <c r="BS84" s="28" t="n">
        <v>1046</v>
      </c>
      <c r="BT84" s="28" t="n">
        <v>1079</v>
      </c>
      <c r="BU84" s="28" t="n">
        <v>1178</v>
      </c>
      <c r="BV84" s="28" t="n">
        <v>1123</v>
      </c>
      <c r="BW84" s="28" t="n">
        <v>1108</v>
      </c>
      <c r="BX84" s="28" t="n">
        <v>1124</v>
      </c>
      <c r="BY84" s="28" t="n">
        <v>1173</v>
      </c>
      <c r="BZ84" s="28" t="n">
        <v>1207</v>
      </c>
      <c r="CA84" s="28" t="n">
        <v>1204</v>
      </c>
      <c r="CB84" s="28" t="n">
        <v>1164</v>
      </c>
      <c r="CC84" s="28" t="n">
        <v>1313</v>
      </c>
      <c r="CD84" s="28" t="n">
        <v>1226</v>
      </c>
      <c r="CE84" s="28" t="n">
        <v>1312</v>
      </c>
      <c r="CF84" s="28" t="n">
        <v>1356</v>
      </c>
      <c r="CG84" s="28" t="n">
        <v>1428</v>
      </c>
      <c r="CH84" s="28" t="n">
        <v>1401</v>
      </c>
      <c r="CI84" s="28" t="n">
        <v>1392</v>
      </c>
      <c r="CJ84" s="28" t="n">
        <v>1508</v>
      </c>
      <c r="CK84" s="28" t="n">
        <v>1425</v>
      </c>
      <c r="CL84" s="28" t="n">
        <v>1403</v>
      </c>
      <c r="CM84" s="28" t="n">
        <v>1369</v>
      </c>
      <c r="CN84" s="28" t="n">
        <v>1408</v>
      </c>
      <c r="CO84" s="28" t="n">
        <v>1443</v>
      </c>
      <c r="CP84" s="28" t="n">
        <v>1456</v>
      </c>
      <c r="CQ84" s="28" t="n">
        <v>1592</v>
      </c>
      <c r="CR84" s="28" t="n">
        <v>1531</v>
      </c>
      <c r="CS84" s="28" t="n">
        <v>1513</v>
      </c>
      <c r="CT84" s="28" t="n">
        <v>1592</v>
      </c>
      <c r="CU84" s="28" t="n">
        <v>1575</v>
      </c>
      <c r="CV84" s="28" t="n">
        <v>1575</v>
      </c>
      <c r="CW84" s="28" t="n">
        <v>1599</v>
      </c>
      <c r="CX84" s="28" t="n">
        <v>1608</v>
      </c>
      <c r="CY84" s="28" t="n">
        <v>1678</v>
      </c>
      <c r="CZ84" s="28" t="n">
        <v>1461</v>
      </c>
      <c r="DA84" s="28" t="n">
        <v>1620</v>
      </c>
      <c r="DB84" s="28" t="n">
        <v>1686</v>
      </c>
      <c r="DC84" s="28" t="n">
        <v>1785</v>
      </c>
      <c r="DD84" s="28" t="n">
        <v>1615</v>
      </c>
      <c r="DE84" s="28" t="n">
        <v>1648</v>
      </c>
      <c r="DF84" s="28" t="n">
        <v>1810</v>
      </c>
      <c r="DG84" s="28" t="n">
        <v>1770</v>
      </c>
      <c r="DH84" s="28" t="n">
        <v>1944</v>
      </c>
      <c r="DI84" s="28" t="n">
        <v>1927</v>
      </c>
      <c r="DJ84" s="28" t="n">
        <v>2067</v>
      </c>
      <c r="DK84" s="28" t="n">
        <v>2021</v>
      </c>
      <c r="DL84" s="28"/>
      <c r="DM84" s="28"/>
      <c r="DN84" s="28"/>
      <c r="DO84" s="28"/>
      <c r="DP84" s="28"/>
      <c r="DQ84" s="28"/>
      <c r="DR84" s="28"/>
      <c r="DS84" s="28"/>
      <c r="DT84" s="28"/>
      <c r="DU84" s="28"/>
      <c r="DV84" s="28"/>
      <c r="DW84" s="28"/>
      <c r="DX84" s="28"/>
      <c r="DY84" s="28"/>
      <c r="DZ84" s="28"/>
    </row>
    <row r="85" customFormat="false" ht="15" hidden="false" customHeight="false" outlineLevel="0" collapsed="false">
      <c r="B85" s="27"/>
    </row>
    <row r="86" customFormat="false" ht="15" hidden="false" customHeight="true" outlineLevel="0" collapsed="false">
      <c r="A86" s="0" t="s">
        <v>1017</v>
      </c>
      <c r="B86" s="25" t="s">
        <v>166</v>
      </c>
      <c r="C86" s="26"/>
      <c r="D86" s="26"/>
      <c r="E86" s="26"/>
      <c r="F86" s="26"/>
      <c r="G86" s="26"/>
      <c r="H86" s="26"/>
      <c r="I86" s="26"/>
      <c r="J86" s="26"/>
      <c r="K86" s="26"/>
      <c r="L86" s="26"/>
      <c r="M86" s="26"/>
      <c r="N86" s="26"/>
      <c r="O86" s="26"/>
      <c r="P86" s="26"/>
      <c r="Q86" s="26"/>
      <c r="R86" s="26"/>
      <c r="S86" s="26" t="n">
        <v>54.75</v>
      </c>
      <c r="T86" s="26" t="n">
        <v>54.75</v>
      </c>
      <c r="U86" s="26" t="n">
        <v>54.75</v>
      </c>
      <c r="V86" s="26" t="n">
        <v>54.75</v>
      </c>
      <c r="W86" s="26" t="n">
        <v>64</v>
      </c>
      <c r="X86" s="26" t="n">
        <v>64</v>
      </c>
      <c r="Y86" s="26" t="n">
        <v>64</v>
      </c>
      <c r="Z86" s="26" t="n">
        <v>64</v>
      </c>
      <c r="AA86" s="26" t="n">
        <v>64</v>
      </c>
      <c r="AB86" s="26" t="n">
        <v>64</v>
      </c>
      <c r="AC86" s="26" t="n">
        <v>64</v>
      </c>
      <c r="AD86" s="26" t="n">
        <v>64</v>
      </c>
      <c r="AE86" s="26" t="n">
        <v>69</v>
      </c>
      <c r="AF86" s="26" t="n">
        <v>69</v>
      </c>
      <c r="AG86" s="26" t="n">
        <v>69</v>
      </c>
      <c r="AH86" s="26" t="n">
        <v>69</v>
      </c>
      <c r="AI86" s="26" t="n">
        <v>75.75</v>
      </c>
      <c r="AJ86" s="26" t="n">
        <v>75.75</v>
      </c>
      <c r="AK86" s="26" t="n">
        <v>75.75</v>
      </c>
      <c r="AL86" s="26" t="n">
        <v>75.75</v>
      </c>
      <c r="AM86" s="26" t="n">
        <v>84.75</v>
      </c>
      <c r="AN86" s="26" t="n">
        <v>84.75</v>
      </c>
      <c r="AO86" s="26" t="n">
        <v>84.75</v>
      </c>
      <c r="AP86" s="26" t="n">
        <v>84.75</v>
      </c>
      <c r="AQ86" s="26" t="n">
        <v>98.25</v>
      </c>
      <c r="AR86" s="26" t="n">
        <v>98.25</v>
      </c>
      <c r="AS86" s="26" t="n">
        <v>98.25</v>
      </c>
      <c r="AT86" s="26" t="n">
        <v>98.25</v>
      </c>
      <c r="AU86" s="26" t="n">
        <v>108</v>
      </c>
      <c r="AV86" s="26" t="n">
        <v>133</v>
      </c>
      <c r="AW86" s="26" t="n">
        <v>136</v>
      </c>
      <c r="AX86" s="26" t="n">
        <v>154</v>
      </c>
      <c r="AY86" s="26" t="n">
        <v>155</v>
      </c>
      <c r="AZ86" s="26" t="n">
        <v>162</v>
      </c>
      <c r="BA86" s="26" t="n">
        <v>166</v>
      </c>
      <c r="BB86" s="26" t="n">
        <v>192</v>
      </c>
      <c r="BC86" s="26" t="n">
        <v>178</v>
      </c>
      <c r="BD86" s="26" t="n">
        <v>222</v>
      </c>
      <c r="BE86" s="26" t="n">
        <v>234</v>
      </c>
      <c r="BF86" s="26" t="n">
        <v>255</v>
      </c>
      <c r="BG86" s="26" t="n">
        <v>249</v>
      </c>
      <c r="BH86" s="26" t="n">
        <v>232</v>
      </c>
      <c r="BI86" s="26" t="n">
        <v>206</v>
      </c>
      <c r="BJ86" s="26" t="n">
        <v>227</v>
      </c>
      <c r="BK86" s="26" t="n">
        <v>244</v>
      </c>
      <c r="BL86" s="26" t="n">
        <v>214</v>
      </c>
      <c r="BM86" s="26" t="n">
        <v>237</v>
      </c>
      <c r="BN86" s="26" t="n">
        <v>284</v>
      </c>
      <c r="BO86" s="26" t="n">
        <v>280</v>
      </c>
      <c r="BP86" s="26" t="n">
        <v>234</v>
      </c>
      <c r="BQ86" s="26" t="n">
        <v>263</v>
      </c>
      <c r="BR86" s="26" t="n">
        <v>292</v>
      </c>
      <c r="BS86" s="26" t="n">
        <v>310</v>
      </c>
      <c r="BT86" s="26" t="n">
        <v>288</v>
      </c>
      <c r="BU86" s="26" t="n">
        <v>331</v>
      </c>
      <c r="BV86" s="26" t="n">
        <v>378</v>
      </c>
      <c r="BW86" s="26" t="n">
        <v>348</v>
      </c>
      <c r="BX86" s="26" t="n">
        <v>339</v>
      </c>
      <c r="BY86" s="26" t="n">
        <v>339</v>
      </c>
      <c r="BZ86" s="26" t="n">
        <v>381</v>
      </c>
      <c r="CA86" s="26" t="n">
        <v>370</v>
      </c>
      <c r="CB86" s="26" t="n">
        <v>366</v>
      </c>
      <c r="CC86" s="26" t="n">
        <v>321</v>
      </c>
      <c r="CD86" s="26" t="n">
        <v>427</v>
      </c>
      <c r="CE86" s="26" t="n">
        <v>417</v>
      </c>
      <c r="CF86" s="26" t="n">
        <v>423</v>
      </c>
      <c r="CG86" s="26" t="n">
        <v>411</v>
      </c>
      <c r="CH86" s="26" t="n">
        <v>499</v>
      </c>
      <c r="CI86" s="26" t="n">
        <v>489</v>
      </c>
      <c r="CJ86" s="26" t="n">
        <v>475</v>
      </c>
      <c r="CK86" s="26" t="n">
        <v>469</v>
      </c>
      <c r="CL86" s="26" t="n">
        <v>464</v>
      </c>
      <c r="CM86" s="26" t="n">
        <v>451</v>
      </c>
      <c r="CN86" s="26" t="n">
        <v>438</v>
      </c>
      <c r="CO86" s="26" t="n">
        <v>480</v>
      </c>
      <c r="CP86" s="26" t="n">
        <v>465</v>
      </c>
      <c r="CQ86" s="26" t="n">
        <v>443</v>
      </c>
      <c r="CR86" s="26" t="n">
        <v>441</v>
      </c>
      <c r="CS86" s="26" t="n">
        <v>490</v>
      </c>
      <c r="CT86" s="26" t="n">
        <v>541</v>
      </c>
      <c r="CU86" s="26" t="n">
        <v>533</v>
      </c>
      <c r="CV86" s="26" t="n">
        <v>595</v>
      </c>
      <c r="CW86" s="26" t="n">
        <v>689</v>
      </c>
      <c r="CX86" s="26" t="n">
        <v>698</v>
      </c>
      <c r="CY86" s="26" t="n">
        <v>572</v>
      </c>
      <c r="CZ86" s="26" t="n">
        <v>472</v>
      </c>
      <c r="DA86" s="26" t="n">
        <v>530</v>
      </c>
      <c r="DB86" s="26" t="n">
        <v>607</v>
      </c>
      <c r="DC86" s="26" t="n">
        <v>503</v>
      </c>
      <c r="DD86" s="26" t="n">
        <v>698</v>
      </c>
      <c r="DE86" s="26" t="n">
        <v>715</v>
      </c>
      <c r="DF86" s="26" t="n">
        <v>681</v>
      </c>
      <c r="DG86" s="26" t="n">
        <v>570</v>
      </c>
      <c r="DH86" s="26" t="n">
        <v>637</v>
      </c>
      <c r="DI86" s="26" t="n">
        <v>596</v>
      </c>
      <c r="DJ86" s="26" t="n">
        <v>598</v>
      </c>
      <c r="DK86" s="26" t="n">
        <v>549</v>
      </c>
      <c r="DL86" s="26"/>
      <c r="DM86" s="26"/>
      <c r="DN86" s="26"/>
      <c r="DO86" s="26"/>
      <c r="DP86" s="26"/>
      <c r="DQ86" s="26"/>
      <c r="DR86" s="26"/>
      <c r="DS86" s="26"/>
      <c r="DT86" s="26"/>
      <c r="DU86" s="26"/>
      <c r="DV86" s="26"/>
      <c r="DW86" s="26"/>
      <c r="DX86" s="26"/>
      <c r="DY86" s="26"/>
      <c r="DZ86" s="26"/>
    </row>
    <row r="87" customFormat="false" ht="15" hidden="false" customHeight="false" outlineLevel="0" collapsed="false">
      <c r="B87" s="30" t="s">
        <v>167</v>
      </c>
      <c r="C87" s="28"/>
      <c r="D87" s="28"/>
      <c r="E87" s="28"/>
      <c r="F87" s="28"/>
      <c r="G87" s="28"/>
      <c r="H87" s="28"/>
      <c r="I87" s="28"/>
      <c r="J87" s="28"/>
      <c r="K87" s="28"/>
      <c r="L87" s="28"/>
      <c r="M87" s="28"/>
      <c r="N87" s="28"/>
      <c r="O87" s="28"/>
      <c r="P87" s="28"/>
      <c r="Q87" s="28"/>
      <c r="R87" s="28"/>
      <c r="S87" s="28" t="n">
        <v>54.75</v>
      </c>
      <c r="T87" s="28" t="n">
        <v>54.75</v>
      </c>
      <c r="U87" s="28" t="n">
        <v>54.75</v>
      </c>
      <c r="V87" s="28" t="n">
        <v>54.75</v>
      </c>
      <c r="W87" s="28" t="n">
        <v>64</v>
      </c>
      <c r="X87" s="28" t="n">
        <v>64</v>
      </c>
      <c r="Y87" s="28" t="n">
        <v>64</v>
      </c>
      <c r="Z87" s="28" t="n">
        <v>64</v>
      </c>
      <c r="AA87" s="28" t="n">
        <v>64</v>
      </c>
      <c r="AB87" s="28" t="n">
        <v>64</v>
      </c>
      <c r="AC87" s="28" t="n">
        <v>64</v>
      </c>
      <c r="AD87" s="28" t="n">
        <v>64</v>
      </c>
      <c r="AE87" s="28" t="n">
        <v>69</v>
      </c>
      <c r="AF87" s="28" t="n">
        <v>69</v>
      </c>
      <c r="AG87" s="28" t="n">
        <v>69</v>
      </c>
      <c r="AH87" s="28" t="n">
        <v>69</v>
      </c>
      <c r="AI87" s="28" t="n">
        <v>75.75</v>
      </c>
      <c r="AJ87" s="28" t="n">
        <v>75.75</v>
      </c>
      <c r="AK87" s="28" t="n">
        <v>75.75</v>
      </c>
      <c r="AL87" s="28" t="n">
        <v>75.75</v>
      </c>
      <c r="AM87" s="28" t="n">
        <v>84.75</v>
      </c>
      <c r="AN87" s="28" t="n">
        <v>84.75</v>
      </c>
      <c r="AO87" s="28" t="n">
        <v>84.75</v>
      </c>
      <c r="AP87" s="28" t="n">
        <v>84.75</v>
      </c>
      <c r="AQ87" s="28" t="n">
        <v>98.25</v>
      </c>
      <c r="AR87" s="28" t="n">
        <v>98.25</v>
      </c>
      <c r="AS87" s="28" t="n">
        <v>98.25</v>
      </c>
      <c r="AT87" s="28" t="n">
        <v>98.25</v>
      </c>
      <c r="AU87" s="28" t="n">
        <v>110</v>
      </c>
      <c r="AV87" s="28" t="n">
        <v>136</v>
      </c>
      <c r="AW87" s="28" t="n">
        <v>137</v>
      </c>
      <c r="AX87" s="28" t="n">
        <v>156</v>
      </c>
      <c r="AY87" s="28" t="n">
        <v>159</v>
      </c>
      <c r="AZ87" s="28" t="n">
        <v>167</v>
      </c>
      <c r="BA87" s="28" t="n">
        <v>168</v>
      </c>
      <c r="BB87" s="28" t="n">
        <v>195</v>
      </c>
      <c r="BC87" s="28" t="n">
        <v>182</v>
      </c>
      <c r="BD87" s="28" t="n">
        <v>230</v>
      </c>
      <c r="BE87" s="28" t="n">
        <v>239</v>
      </c>
      <c r="BF87" s="28" t="n">
        <v>261</v>
      </c>
      <c r="BG87" s="28" t="n">
        <v>257</v>
      </c>
      <c r="BH87" s="28" t="n">
        <v>240</v>
      </c>
      <c r="BI87" s="28" t="n">
        <v>210</v>
      </c>
      <c r="BJ87" s="28" t="n">
        <v>231</v>
      </c>
      <c r="BK87" s="28" t="n">
        <v>251</v>
      </c>
      <c r="BL87" s="28" t="n">
        <v>221</v>
      </c>
      <c r="BM87" s="28" t="n">
        <v>241</v>
      </c>
      <c r="BN87" s="28" t="n">
        <v>290</v>
      </c>
      <c r="BO87" s="28" t="n">
        <v>292</v>
      </c>
      <c r="BP87" s="28" t="n">
        <v>246</v>
      </c>
      <c r="BQ87" s="28" t="n">
        <v>261</v>
      </c>
      <c r="BR87" s="28" t="n">
        <v>298</v>
      </c>
      <c r="BS87" s="28" t="n">
        <v>319</v>
      </c>
      <c r="BT87" s="28" t="n">
        <v>293</v>
      </c>
      <c r="BU87" s="28" t="n">
        <v>340</v>
      </c>
      <c r="BV87" s="28" t="n">
        <v>385</v>
      </c>
      <c r="BW87" s="28" t="n">
        <v>357</v>
      </c>
      <c r="BX87" s="28" t="n">
        <v>339</v>
      </c>
      <c r="BY87" s="28" t="n">
        <v>347</v>
      </c>
      <c r="BZ87" s="28" t="n">
        <v>391</v>
      </c>
      <c r="CA87" s="28" t="n">
        <v>378</v>
      </c>
      <c r="CB87" s="28" t="n">
        <v>359</v>
      </c>
      <c r="CC87" s="28" t="n">
        <v>327</v>
      </c>
      <c r="CD87" s="28" t="n">
        <v>439</v>
      </c>
      <c r="CE87" s="28" t="n">
        <v>427</v>
      </c>
      <c r="CF87" s="28" t="n">
        <v>424</v>
      </c>
      <c r="CG87" s="28" t="n">
        <v>420</v>
      </c>
      <c r="CH87" s="28" t="n">
        <v>515</v>
      </c>
      <c r="CI87" s="28" t="n">
        <v>513</v>
      </c>
      <c r="CJ87" s="28" t="n">
        <v>512</v>
      </c>
      <c r="CK87" s="28" t="n">
        <v>463</v>
      </c>
      <c r="CL87" s="28" t="n">
        <v>459</v>
      </c>
      <c r="CM87" s="28" t="n">
        <v>433</v>
      </c>
      <c r="CN87" s="28" t="n">
        <v>420</v>
      </c>
      <c r="CO87" s="28" t="n">
        <v>450</v>
      </c>
      <c r="CP87" s="28" t="n">
        <v>444</v>
      </c>
      <c r="CQ87" s="28" t="n">
        <v>439</v>
      </c>
      <c r="CR87" s="28" t="n">
        <v>429</v>
      </c>
      <c r="CS87" s="28" t="n">
        <v>473</v>
      </c>
      <c r="CT87" s="28" t="n">
        <v>511</v>
      </c>
      <c r="CU87" s="28" t="n">
        <v>541</v>
      </c>
      <c r="CV87" s="28" t="n">
        <v>636</v>
      </c>
      <c r="CW87" s="28" t="n">
        <v>606</v>
      </c>
      <c r="CX87" s="28" t="n">
        <v>663</v>
      </c>
      <c r="CY87" s="28" t="n">
        <v>594</v>
      </c>
      <c r="CZ87" s="28" t="n">
        <v>475</v>
      </c>
      <c r="DA87" s="28" t="n">
        <v>602</v>
      </c>
      <c r="DB87" s="28" t="n">
        <v>663</v>
      </c>
      <c r="DC87" s="28" t="n">
        <v>694</v>
      </c>
      <c r="DD87" s="28" t="n">
        <v>636</v>
      </c>
      <c r="DE87" s="28" t="n">
        <v>674</v>
      </c>
      <c r="DF87" s="28" t="n">
        <v>716</v>
      </c>
      <c r="DG87" s="28" t="n">
        <v>678</v>
      </c>
      <c r="DH87" s="28" t="n">
        <v>660</v>
      </c>
      <c r="DI87" s="28" t="n">
        <v>598</v>
      </c>
      <c r="DJ87" s="28" t="n">
        <v>676</v>
      </c>
      <c r="DK87" s="28" t="n">
        <v>666</v>
      </c>
      <c r="DL87" s="28"/>
      <c r="DM87" s="28"/>
      <c r="DN87" s="28"/>
      <c r="DO87" s="28"/>
      <c r="DP87" s="28"/>
      <c r="DQ87" s="28"/>
      <c r="DR87" s="28"/>
      <c r="DS87" s="28"/>
      <c r="DT87" s="28"/>
      <c r="DU87" s="28"/>
      <c r="DV87" s="28"/>
      <c r="DW87" s="28"/>
      <c r="DX87" s="28"/>
      <c r="DY87" s="28"/>
      <c r="DZ87" s="28"/>
    </row>
    <row r="88" customFormat="false" ht="15" hidden="false" customHeight="false" outlineLevel="0" collapsed="false">
      <c r="B88" s="27" t="s">
        <v>168</v>
      </c>
      <c r="C88" s="28"/>
      <c r="D88" s="28"/>
      <c r="E88" s="28"/>
      <c r="F88" s="28"/>
      <c r="G88" s="28"/>
      <c r="H88" s="28"/>
      <c r="I88" s="28"/>
      <c r="J88" s="28"/>
      <c r="K88" s="28"/>
      <c r="L88" s="28"/>
      <c r="M88" s="28"/>
      <c r="N88" s="28"/>
      <c r="O88" s="28"/>
      <c r="P88" s="28"/>
      <c r="Q88" s="28"/>
      <c r="R88" s="28"/>
      <c r="S88" s="28" t="n">
        <v>36.5</v>
      </c>
      <c r="T88" s="28" t="n">
        <v>36.5</v>
      </c>
      <c r="U88" s="28" t="n">
        <v>36.5</v>
      </c>
      <c r="V88" s="28" t="n">
        <v>36.5</v>
      </c>
      <c r="W88" s="28" t="n">
        <v>38</v>
      </c>
      <c r="X88" s="28" t="n">
        <v>38</v>
      </c>
      <c r="Y88" s="28" t="n">
        <v>38</v>
      </c>
      <c r="Z88" s="28" t="n">
        <v>38</v>
      </c>
      <c r="AA88" s="28" t="n">
        <v>42.25</v>
      </c>
      <c r="AB88" s="28" t="n">
        <v>42.25</v>
      </c>
      <c r="AC88" s="28" t="n">
        <v>42.25</v>
      </c>
      <c r="AD88" s="28" t="n">
        <v>42.25</v>
      </c>
      <c r="AE88" s="28" t="n">
        <v>44.5</v>
      </c>
      <c r="AF88" s="28" t="n">
        <v>44.5</v>
      </c>
      <c r="AG88" s="28" t="n">
        <v>44.5</v>
      </c>
      <c r="AH88" s="28" t="n">
        <v>44.5</v>
      </c>
      <c r="AI88" s="28" t="n">
        <v>49.75</v>
      </c>
      <c r="AJ88" s="28" t="n">
        <v>49.75</v>
      </c>
      <c r="AK88" s="28" t="n">
        <v>49.75</v>
      </c>
      <c r="AL88" s="28" t="n">
        <v>49.75</v>
      </c>
      <c r="AM88" s="28" t="n">
        <v>62.25</v>
      </c>
      <c r="AN88" s="28" t="n">
        <v>62.25</v>
      </c>
      <c r="AO88" s="28" t="n">
        <v>62.25</v>
      </c>
      <c r="AP88" s="28" t="n">
        <v>62.25</v>
      </c>
      <c r="AQ88" s="28" t="n">
        <v>70.25</v>
      </c>
      <c r="AR88" s="28" t="n">
        <v>70.25</v>
      </c>
      <c r="AS88" s="28" t="n">
        <v>70.25</v>
      </c>
      <c r="AT88" s="28" t="n">
        <v>70.25</v>
      </c>
      <c r="AU88" s="28" t="n">
        <v>87</v>
      </c>
      <c r="AV88" s="28" t="n">
        <v>95</v>
      </c>
      <c r="AW88" s="28" t="n">
        <v>97</v>
      </c>
      <c r="AX88" s="28" t="n">
        <v>105</v>
      </c>
      <c r="AY88" s="28" t="n">
        <v>113</v>
      </c>
      <c r="AZ88" s="28" t="n">
        <v>103</v>
      </c>
      <c r="BA88" s="28" t="n">
        <v>110</v>
      </c>
      <c r="BB88" s="28" t="n">
        <v>118</v>
      </c>
      <c r="BC88" s="28" t="n">
        <v>130</v>
      </c>
      <c r="BD88" s="28" t="n">
        <v>136</v>
      </c>
      <c r="BE88" s="28" t="n">
        <v>152</v>
      </c>
      <c r="BF88" s="28" t="n">
        <v>157</v>
      </c>
      <c r="BG88" s="28" t="n">
        <v>165</v>
      </c>
      <c r="BH88" s="28" t="n">
        <v>136</v>
      </c>
      <c r="BI88" s="28" t="n">
        <v>129</v>
      </c>
      <c r="BJ88" s="28" t="n">
        <v>152</v>
      </c>
      <c r="BK88" s="28" t="n">
        <v>172</v>
      </c>
      <c r="BL88" s="28" t="n">
        <v>141</v>
      </c>
      <c r="BM88" s="28" t="n">
        <v>145</v>
      </c>
      <c r="BN88" s="28" t="n">
        <v>178</v>
      </c>
      <c r="BO88" s="28" t="n">
        <v>215</v>
      </c>
      <c r="BP88" s="28" t="n">
        <v>169</v>
      </c>
      <c r="BQ88" s="28" t="n">
        <v>182</v>
      </c>
      <c r="BR88" s="28" t="n">
        <v>225</v>
      </c>
      <c r="BS88" s="28" t="n">
        <v>213</v>
      </c>
      <c r="BT88" s="28" t="n">
        <v>197</v>
      </c>
      <c r="BU88" s="28" t="n">
        <v>228</v>
      </c>
      <c r="BV88" s="28" t="n">
        <v>275</v>
      </c>
      <c r="BW88" s="28" t="n">
        <v>261</v>
      </c>
      <c r="BX88" s="28" t="n">
        <v>231</v>
      </c>
      <c r="BY88" s="28" t="n">
        <v>250</v>
      </c>
      <c r="BZ88" s="28" t="n">
        <v>274</v>
      </c>
      <c r="CA88" s="28" t="n">
        <v>284</v>
      </c>
      <c r="CB88" s="28" t="n">
        <v>244</v>
      </c>
      <c r="CC88" s="28" t="n">
        <v>223</v>
      </c>
      <c r="CD88" s="28" t="n">
        <v>318</v>
      </c>
      <c r="CE88" s="28" t="n">
        <v>320</v>
      </c>
      <c r="CF88" s="28" t="n">
        <v>287</v>
      </c>
      <c r="CG88" s="28" t="n">
        <v>288</v>
      </c>
      <c r="CH88" s="28" t="n">
        <v>341</v>
      </c>
      <c r="CI88" s="28" t="n">
        <v>334</v>
      </c>
      <c r="CJ88" s="28" t="n">
        <v>314</v>
      </c>
      <c r="CK88" s="28" t="n">
        <v>303</v>
      </c>
      <c r="CL88" s="28" t="n">
        <v>316</v>
      </c>
      <c r="CM88" s="28" t="n">
        <v>287</v>
      </c>
      <c r="CN88" s="28" t="n">
        <v>275</v>
      </c>
      <c r="CO88" s="28" t="n">
        <v>289</v>
      </c>
      <c r="CP88" s="28" t="n">
        <v>292</v>
      </c>
      <c r="CQ88" s="28" t="n">
        <v>274</v>
      </c>
      <c r="CR88" s="28" t="n">
        <v>278</v>
      </c>
      <c r="CS88" s="28" t="n">
        <v>310</v>
      </c>
      <c r="CT88" s="28" t="n">
        <v>334</v>
      </c>
      <c r="CU88" s="28" t="n">
        <v>352</v>
      </c>
      <c r="CV88" s="28" t="n">
        <v>380</v>
      </c>
      <c r="CW88" s="28" t="n">
        <v>415</v>
      </c>
      <c r="CX88" s="28" t="n">
        <v>443</v>
      </c>
      <c r="CY88" s="28" t="n">
        <v>371</v>
      </c>
      <c r="CZ88" s="28" t="n">
        <v>304</v>
      </c>
      <c r="DA88" s="28" t="n">
        <v>392</v>
      </c>
      <c r="DB88" s="28" t="n">
        <v>432</v>
      </c>
      <c r="DC88" s="28" t="n">
        <v>424</v>
      </c>
      <c r="DD88" s="28" t="n">
        <v>405</v>
      </c>
      <c r="DE88" s="28" t="n">
        <v>451</v>
      </c>
      <c r="DF88" s="28" t="n">
        <v>447</v>
      </c>
      <c r="DG88" s="28" t="n">
        <v>450</v>
      </c>
      <c r="DH88" s="28" t="n">
        <v>405</v>
      </c>
      <c r="DI88" s="28" t="n">
        <v>372</v>
      </c>
      <c r="DJ88" s="28" t="n">
        <v>401</v>
      </c>
      <c r="DK88" s="28" t="n">
        <v>453</v>
      </c>
      <c r="DL88" s="28"/>
      <c r="DM88" s="28"/>
      <c r="DN88" s="28"/>
      <c r="DO88" s="28"/>
      <c r="DP88" s="28"/>
      <c r="DQ88" s="28"/>
      <c r="DR88" s="28"/>
      <c r="DS88" s="28"/>
      <c r="DT88" s="28"/>
      <c r="DU88" s="28"/>
      <c r="DV88" s="28"/>
      <c r="DW88" s="28"/>
      <c r="DX88" s="28"/>
      <c r="DY88" s="28"/>
      <c r="DZ88" s="28"/>
    </row>
    <row r="89" customFormat="false" ht="15" hidden="false" customHeight="false" outlineLevel="0" collapsed="false">
      <c r="B89" s="27" t="s">
        <v>169</v>
      </c>
      <c r="C89" s="28"/>
      <c r="D89" s="28"/>
      <c r="E89" s="28"/>
      <c r="F89" s="28"/>
      <c r="G89" s="28"/>
      <c r="H89" s="28"/>
      <c r="I89" s="28"/>
      <c r="J89" s="28"/>
      <c r="K89" s="28"/>
      <c r="L89" s="28"/>
      <c r="M89" s="28"/>
      <c r="N89" s="28"/>
      <c r="O89" s="28"/>
      <c r="P89" s="28"/>
      <c r="Q89" s="28"/>
      <c r="R89" s="28"/>
      <c r="S89" s="28" t="n">
        <v>18.25</v>
      </c>
      <c r="T89" s="28" t="n">
        <v>18.25</v>
      </c>
      <c r="U89" s="28" t="n">
        <v>18.25</v>
      </c>
      <c r="V89" s="28" t="n">
        <v>18.25</v>
      </c>
      <c r="W89" s="28" t="n">
        <v>26</v>
      </c>
      <c r="X89" s="28" t="n">
        <v>26</v>
      </c>
      <c r="Y89" s="28" t="n">
        <v>26</v>
      </c>
      <c r="Z89" s="28" t="n">
        <v>26</v>
      </c>
      <c r="AA89" s="28" t="n">
        <v>21.75</v>
      </c>
      <c r="AB89" s="28" t="n">
        <v>21.75</v>
      </c>
      <c r="AC89" s="28" t="n">
        <v>21.75</v>
      </c>
      <c r="AD89" s="28" t="n">
        <v>21.75</v>
      </c>
      <c r="AE89" s="28" t="n">
        <v>24.5</v>
      </c>
      <c r="AF89" s="28" t="n">
        <v>24.5</v>
      </c>
      <c r="AG89" s="28" t="n">
        <v>24.5</v>
      </c>
      <c r="AH89" s="28" t="n">
        <v>24.5</v>
      </c>
      <c r="AI89" s="28" t="n">
        <v>26</v>
      </c>
      <c r="AJ89" s="28" t="n">
        <v>26</v>
      </c>
      <c r="AK89" s="28" t="n">
        <v>26</v>
      </c>
      <c r="AL89" s="28" t="n">
        <v>26</v>
      </c>
      <c r="AM89" s="28" t="n">
        <v>22.5</v>
      </c>
      <c r="AN89" s="28" t="n">
        <v>22.5</v>
      </c>
      <c r="AO89" s="28" t="n">
        <v>22.5</v>
      </c>
      <c r="AP89" s="28" t="n">
        <v>22.5</v>
      </c>
      <c r="AQ89" s="28" t="n">
        <v>28.25</v>
      </c>
      <c r="AR89" s="28" t="n">
        <v>28.25</v>
      </c>
      <c r="AS89" s="28" t="n">
        <v>28.25</v>
      </c>
      <c r="AT89" s="28" t="n">
        <v>28.25</v>
      </c>
      <c r="AU89" s="28" t="n">
        <v>24</v>
      </c>
      <c r="AV89" s="28" t="n">
        <v>41</v>
      </c>
      <c r="AW89" s="28" t="n">
        <v>40</v>
      </c>
      <c r="AX89" s="28" t="n">
        <v>50</v>
      </c>
      <c r="AY89" s="28" t="n">
        <v>45</v>
      </c>
      <c r="AZ89" s="28" t="n">
        <v>63</v>
      </c>
      <c r="BA89" s="28" t="n">
        <v>56</v>
      </c>
      <c r="BB89" s="28" t="n">
        <v>74</v>
      </c>
      <c r="BC89" s="28" t="n">
        <v>51</v>
      </c>
      <c r="BD89" s="28" t="n">
        <v>93</v>
      </c>
      <c r="BE89" s="28" t="n">
        <v>83</v>
      </c>
      <c r="BF89" s="28" t="n">
        <v>101</v>
      </c>
      <c r="BG89" s="28" t="n">
        <v>87</v>
      </c>
      <c r="BH89" s="28" t="n">
        <v>102</v>
      </c>
      <c r="BI89" s="28" t="n">
        <v>76</v>
      </c>
      <c r="BJ89" s="28" t="n">
        <v>77</v>
      </c>
      <c r="BK89" s="28" t="n">
        <v>76</v>
      </c>
      <c r="BL89" s="28" t="n">
        <v>79</v>
      </c>
      <c r="BM89" s="28" t="n">
        <v>91</v>
      </c>
      <c r="BN89" s="28" t="n">
        <v>110</v>
      </c>
      <c r="BO89" s="28" t="n">
        <v>77</v>
      </c>
      <c r="BP89" s="28" t="n">
        <v>77</v>
      </c>
      <c r="BQ89" s="28" t="n">
        <v>78</v>
      </c>
      <c r="BR89" s="28" t="n">
        <v>74</v>
      </c>
      <c r="BS89" s="28" t="n">
        <v>101</v>
      </c>
      <c r="BT89" s="28" t="n">
        <v>96</v>
      </c>
      <c r="BU89" s="28" t="n">
        <v>109</v>
      </c>
      <c r="BV89" s="28" t="n">
        <v>110</v>
      </c>
      <c r="BW89" s="28" t="n">
        <v>95</v>
      </c>
      <c r="BX89" s="28" t="n">
        <v>108</v>
      </c>
      <c r="BY89" s="28" t="n">
        <v>97</v>
      </c>
      <c r="BZ89" s="28" t="n">
        <v>116</v>
      </c>
      <c r="CA89" s="28" t="n">
        <v>94</v>
      </c>
      <c r="CB89" s="28" t="n">
        <v>115</v>
      </c>
      <c r="CC89" s="28" t="n">
        <v>104</v>
      </c>
      <c r="CD89" s="28" t="n">
        <v>121</v>
      </c>
      <c r="CE89" s="28" t="n">
        <v>107</v>
      </c>
      <c r="CF89" s="28" t="n">
        <v>137</v>
      </c>
      <c r="CG89" s="28" t="n">
        <v>132</v>
      </c>
      <c r="CH89" s="28" t="n">
        <v>174</v>
      </c>
      <c r="CI89" s="28" t="n">
        <v>179</v>
      </c>
      <c r="CJ89" s="28" t="n">
        <v>200</v>
      </c>
      <c r="CK89" s="28" t="n">
        <v>159</v>
      </c>
      <c r="CL89" s="28" t="n">
        <v>141</v>
      </c>
      <c r="CM89" s="28" t="n">
        <v>146</v>
      </c>
      <c r="CN89" s="28" t="n">
        <v>145</v>
      </c>
      <c r="CO89" s="28" t="n">
        <v>161</v>
      </c>
      <c r="CP89" s="28" t="n">
        <v>152</v>
      </c>
      <c r="CQ89" s="28" t="n">
        <v>165</v>
      </c>
      <c r="CR89" s="28" t="n">
        <v>151</v>
      </c>
      <c r="CS89" s="28" t="n">
        <v>162</v>
      </c>
      <c r="CT89" s="28" t="n">
        <v>178</v>
      </c>
      <c r="CU89" s="28" t="n">
        <v>190</v>
      </c>
      <c r="CV89" s="28" t="n">
        <v>258</v>
      </c>
      <c r="CW89" s="28" t="n">
        <v>189</v>
      </c>
      <c r="CX89" s="28" t="n">
        <v>220</v>
      </c>
      <c r="CY89" s="28" t="n">
        <v>225</v>
      </c>
      <c r="CZ89" s="28" t="n">
        <v>171</v>
      </c>
      <c r="DA89" s="28" t="n">
        <v>209</v>
      </c>
      <c r="DB89" s="28" t="n">
        <v>231</v>
      </c>
      <c r="DC89" s="28" t="n">
        <v>271</v>
      </c>
      <c r="DD89" s="28" t="n">
        <v>232</v>
      </c>
      <c r="DE89" s="28" t="n">
        <v>223</v>
      </c>
      <c r="DF89" s="28" t="n">
        <v>270</v>
      </c>
      <c r="DG89" s="28" t="n">
        <v>227</v>
      </c>
      <c r="DH89" s="28" t="n">
        <v>257</v>
      </c>
      <c r="DI89" s="28" t="n">
        <v>228</v>
      </c>
      <c r="DJ89" s="28" t="n">
        <v>278</v>
      </c>
      <c r="DK89" s="28" t="n">
        <v>211</v>
      </c>
      <c r="DL89" s="28"/>
      <c r="DM89" s="28"/>
      <c r="DN89" s="28"/>
      <c r="DO89" s="28"/>
      <c r="DP89" s="28"/>
      <c r="DQ89" s="28"/>
      <c r="DR89" s="28"/>
      <c r="DS89" s="28"/>
      <c r="DT89" s="28"/>
      <c r="DU89" s="28"/>
      <c r="DV89" s="28"/>
      <c r="DW89" s="28"/>
      <c r="DX89" s="28"/>
      <c r="DY89" s="28"/>
      <c r="DZ89" s="28"/>
    </row>
    <row r="90" customFormat="false" ht="15" hidden="false" customHeight="false" outlineLevel="0" collapsed="false">
      <c r="B90" s="30" t="s">
        <v>170</v>
      </c>
      <c r="C90" s="28"/>
      <c r="D90" s="28"/>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t="n">
        <v>-4</v>
      </c>
      <c r="AV90" s="28" t="n">
        <v>-4</v>
      </c>
      <c r="AW90" s="28" t="n">
        <v>-6</v>
      </c>
      <c r="AX90" s="28" t="n">
        <v>-6</v>
      </c>
      <c r="AY90" s="28" t="n">
        <v>-4</v>
      </c>
      <c r="AZ90" s="28" t="n">
        <v>-4</v>
      </c>
      <c r="BA90" s="28" t="n">
        <v>-6</v>
      </c>
      <c r="BB90" s="28" t="n">
        <v>-6</v>
      </c>
      <c r="BC90" s="28" t="n">
        <v>-4</v>
      </c>
      <c r="BD90" s="28" t="n">
        <v>-5</v>
      </c>
      <c r="BE90" s="28" t="n">
        <v>-7</v>
      </c>
      <c r="BF90" s="28" t="n">
        <v>-7</v>
      </c>
      <c r="BG90" s="28" t="n">
        <v>-5</v>
      </c>
      <c r="BH90" s="28" t="n">
        <v>-5</v>
      </c>
      <c r="BI90" s="28" t="n">
        <v>-7</v>
      </c>
      <c r="BJ90" s="28" t="n">
        <v>-7</v>
      </c>
      <c r="BK90" s="28" t="n">
        <v>-5</v>
      </c>
      <c r="BL90" s="28" t="n">
        <v>-6</v>
      </c>
      <c r="BM90" s="28" t="n">
        <v>-7</v>
      </c>
      <c r="BN90" s="28" t="n">
        <v>-8</v>
      </c>
      <c r="BO90" s="28" t="n">
        <v>-3</v>
      </c>
      <c r="BP90" s="28" t="n">
        <v>-3</v>
      </c>
      <c r="BQ90" s="28" t="n">
        <v>-16</v>
      </c>
      <c r="BR90" s="28" t="n">
        <v>-8</v>
      </c>
      <c r="BS90" s="28" t="n">
        <v>-7</v>
      </c>
      <c r="BT90" s="28" t="n">
        <v>-10</v>
      </c>
      <c r="BU90" s="28" t="n">
        <v>-8</v>
      </c>
      <c r="BV90" s="28" t="n">
        <v>-12</v>
      </c>
      <c r="BW90" s="28" t="n">
        <v>-9</v>
      </c>
      <c r="BX90" s="28" t="n">
        <v>-17</v>
      </c>
      <c r="BY90" s="28" t="n">
        <v>-9</v>
      </c>
      <c r="BZ90" s="28" t="n">
        <v>-10</v>
      </c>
      <c r="CA90" s="28" t="n">
        <v>-11</v>
      </c>
      <c r="CB90" s="28" t="n">
        <v>-25</v>
      </c>
      <c r="CC90" s="28" t="n">
        <v>-10</v>
      </c>
      <c r="CD90" s="28" t="n">
        <v>-10</v>
      </c>
      <c r="CE90" s="28" t="n">
        <v>-10</v>
      </c>
      <c r="CF90" s="28" t="n">
        <v>-21</v>
      </c>
      <c r="CG90" s="28" t="n">
        <v>-11</v>
      </c>
      <c r="CH90" s="28" t="n">
        <v>-9</v>
      </c>
      <c r="CI90" s="28" t="n">
        <v>-23</v>
      </c>
      <c r="CJ90" s="28" t="n">
        <v>-35</v>
      </c>
      <c r="CK90" s="28" t="n">
        <v>6</v>
      </c>
      <c r="CL90" s="28" t="n">
        <v>6</v>
      </c>
      <c r="CM90" s="28" t="n">
        <v>18</v>
      </c>
      <c r="CN90" s="28" t="n">
        <v>17</v>
      </c>
      <c r="CO90" s="28" t="n">
        <v>30</v>
      </c>
      <c r="CP90" s="28" t="n">
        <v>21</v>
      </c>
      <c r="CQ90" s="28" t="n">
        <v>5</v>
      </c>
      <c r="CR90" s="28" t="n">
        <v>12</v>
      </c>
      <c r="CS90" s="28" t="n">
        <v>18</v>
      </c>
      <c r="CT90" s="28" t="n">
        <v>29</v>
      </c>
      <c r="CU90" s="28" t="n">
        <v>-8</v>
      </c>
      <c r="CV90" s="28" t="n">
        <v>-40</v>
      </c>
      <c r="CW90" s="28" t="n">
        <v>82</v>
      </c>
      <c r="CX90" s="28" t="n">
        <v>35</v>
      </c>
      <c r="CY90" s="28" t="n">
        <v>-21</v>
      </c>
      <c r="CZ90" s="28" t="n">
        <v>-3</v>
      </c>
      <c r="DA90" s="28" t="n">
        <v>-69</v>
      </c>
      <c r="DB90" s="28" t="n">
        <v>-54</v>
      </c>
      <c r="DC90" s="28" t="n">
        <v>-186</v>
      </c>
      <c r="DD90" s="28" t="n">
        <v>61</v>
      </c>
      <c r="DE90" s="28" t="n">
        <v>41</v>
      </c>
      <c r="DF90" s="28" t="n">
        <v>-34</v>
      </c>
      <c r="DG90" s="28" t="n">
        <v>-105</v>
      </c>
      <c r="DH90" s="28" t="n">
        <v>-22</v>
      </c>
      <c r="DI90" s="28" t="n">
        <v>-2</v>
      </c>
      <c r="DJ90" s="28" t="n">
        <v>-76</v>
      </c>
      <c r="DK90" s="28" t="n">
        <v>-114</v>
      </c>
      <c r="DL90" s="28"/>
      <c r="DM90" s="28"/>
      <c r="DN90" s="28"/>
      <c r="DO90" s="28"/>
      <c r="DP90" s="28"/>
      <c r="DQ90" s="28"/>
      <c r="DR90" s="28"/>
      <c r="DS90" s="28"/>
      <c r="DT90" s="28"/>
      <c r="DU90" s="28"/>
      <c r="DV90" s="28"/>
      <c r="DW90" s="28"/>
      <c r="DX90" s="28"/>
      <c r="DY90" s="28"/>
      <c r="DZ90" s="28"/>
    </row>
    <row r="91" customFormat="false" ht="15" hidden="false" customHeight="false" outlineLevel="0" collapsed="false">
      <c r="B91" s="27"/>
    </row>
    <row r="92" customFormat="false" ht="18.75" hidden="false" customHeight="true" outlineLevel="0" collapsed="false">
      <c r="B92" s="25" t="s">
        <v>171</v>
      </c>
      <c r="C92" s="26"/>
      <c r="D92" s="26"/>
      <c r="E92" s="26"/>
      <c r="F92" s="26"/>
      <c r="G92" s="26"/>
      <c r="H92" s="26"/>
      <c r="I92" s="26"/>
      <c r="J92" s="26"/>
      <c r="K92" s="26"/>
      <c r="L92" s="26"/>
      <c r="M92" s="26"/>
      <c r="N92" s="26"/>
      <c r="O92" s="26"/>
      <c r="P92" s="26"/>
      <c r="Q92" s="26"/>
      <c r="R92" s="26"/>
      <c r="S92" s="26" t="n">
        <v>-71</v>
      </c>
      <c r="T92" s="26" t="n">
        <v>-71</v>
      </c>
      <c r="U92" s="26" t="n">
        <v>-71</v>
      </c>
      <c r="V92" s="26" t="n">
        <v>-71</v>
      </c>
      <c r="W92" s="26" t="n">
        <v>-96.5</v>
      </c>
      <c r="X92" s="26" t="n">
        <v>-96.5</v>
      </c>
      <c r="Y92" s="26" t="n">
        <v>-96.5</v>
      </c>
      <c r="Z92" s="26" t="n">
        <v>-96.5</v>
      </c>
      <c r="AA92" s="26" t="n">
        <v>-76.5</v>
      </c>
      <c r="AB92" s="26" t="n">
        <v>-76.5</v>
      </c>
      <c r="AC92" s="26" t="n">
        <v>-76.5</v>
      </c>
      <c r="AD92" s="26" t="n">
        <v>-76.5</v>
      </c>
      <c r="AE92" s="26" t="n">
        <v>-85.75</v>
      </c>
      <c r="AF92" s="26" t="n">
        <v>-85.75</v>
      </c>
      <c r="AG92" s="26" t="n">
        <v>-85.75</v>
      </c>
      <c r="AH92" s="26" t="n">
        <v>-85.75</v>
      </c>
      <c r="AI92" s="26" t="n">
        <v>-58.75</v>
      </c>
      <c r="AJ92" s="26" t="n">
        <v>-58.75</v>
      </c>
      <c r="AK92" s="26" t="n">
        <v>-58.75</v>
      </c>
      <c r="AL92" s="26" t="n">
        <v>-58.75</v>
      </c>
      <c r="AM92" s="26" t="n">
        <v>-64.75</v>
      </c>
      <c r="AN92" s="26" t="n">
        <v>-64.75</v>
      </c>
      <c r="AO92" s="26" t="n">
        <v>-64.75</v>
      </c>
      <c r="AP92" s="26" t="n">
        <v>-64.75</v>
      </c>
      <c r="AQ92" s="26" t="n">
        <v>-73</v>
      </c>
      <c r="AR92" s="26" t="n">
        <v>-73</v>
      </c>
      <c r="AS92" s="26" t="n">
        <v>-73</v>
      </c>
      <c r="AT92" s="26" t="n">
        <v>-73</v>
      </c>
      <c r="AU92" s="26" t="n">
        <v>-72</v>
      </c>
      <c r="AV92" s="26" t="n">
        <v>-94</v>
      </c>
      <c r="AW92" s="26" t="n">
        <v>-113</v>
      </c>
      <c r="AX92" s="26" t="n">
        <v>-120</v>
      </c>
      <c r="AY92" s="26" t="n">
        <v>-72</v>
      </c>
      <c r="AZ92" s="26" t="n">
        <v>-84</v>
      </c>
      <c r="BA92" s="26" t="n">
        <v>-94</v>
      </c>
      <c r="BB92" s="26" t="n">
        <v>-101</v>
      </c>
      <c r="BC92" s="26" t="n">
        <v>-59</v>
      </c>
      <c r="BD92" s="26" t="n">
        <v>-89</v>
      </c>
      <c r="BE92" s="26" t="n">
        <v>-112</v>
      </c>
      <c r="BF92" s="26" t="n">
        <v>-124</v>
      </c>
      <c r="BG92" s="26" t="n">
        <v>-118</v>
      </c>
      <c r="BH92" s="26" t="n">
        <v>-139</v>
      </c>
      <c r="BI92" s="26" t="n">
        <v>-123</v>
      </c>
      <c r="BJ92" s="26" t="n">
        <v>-144</v>
      </c>
      <c r="BK92" s="26" t="n">
        <v>-111</v>
      </c>
      <c r="BL92" s="26" t="n">
        <v>-115</v>
      </c>
      <c r="BM92" s="26" t="n">
        <v>-121</v>
      </c>
      <c r="BN92" s="26" t="n">
        <v>-168</v>
      </c>
      <c r="BO92" s="26" t="n">
        <v>-118</v>
      </c>
      <c r="BP92" s="26" t="n">
        <v>-146</v>
      </c>
      <c r="BQ92" s="26" t="n">
        <v>-148</v>
      </c>
      <c r="BR92" s="26" t="n">
        <v>-169</v>
      </c>
      <c r="BS92" s="26" t="n">
        <v>-149</v>
      </c>
      <c r="BT92" s="26" t="n">
        <v>-186</v>
      </c>
      <c r="BU92" s="26" t="n">
        <v>-212</v>
      </c>
      <c r="BV92" s="26" t="n">
        <v>-193</v>
      </c>
      <c r="BW92" s="26" t="n">
        <v>-167</v>
      </c>
      <c r="BX92" s="26" t="n">
        <v>-162</v>
      </c>
      <c r="BY92" s="26" t="n">
        <v>-184</v>
      </c>
      <c r="BZ92" s="26" t="n">
        <v>-239</v>
      </c>
      <c r="CA92" s="26" t="n">
        <v>-243</v>
      </c>
      <c r="CB92" s="26" t="n">
        <v>-218</v>
      </c>
      <c r="CC92" s="26" t="n">
        <v>-224</v>
      </c>
      <c r="CD92" s="26" t="n">
        <v>-227</v>
      </c>
      <c r="CE92" s="26" t="n">
        <v>-292</v>
      </c>
      <c r="CF92" s="26" t="n">
        <v>-304</v>
      </c>
      <c r="CG92" s="26" t="n">
        <v>-312</v>
      </c>
      <c r="CH92" s="26" t="n">
        <v>-337</v>
      </c>
      <c r="CI92" s="26" t="n">
        <v>-308</v>
      </c>
      <c r="CJ92" s="26" t="n">
        <v>-351</v>
      </c>
      <c r="CK92" s="26" t="n">
        <v>-340</v>
      </c>
      <c r="CL92" s="26" t="n">
        <v>-299</v>
      </c>
      <c r="CM92" s="26" t="n">
        <v>-229</v>
      </c>
      <c r="CN92" s="26" t="n">
        <v>-224</v>
      </c>
      <c r="CO92" s="26" t="n">
        <v>-276</v>
      </c>
      <c r="CP92" s="26" t="n">
        <v>-241</v>
      </c>
      <c r="CQ92" s="26" t="n">
        <v>-274</v>
      </c>
      <c r="CR92" s="26" t="n">
        <v>-209</v>
      </c>
      <c r="CS92" s="26" t="n">
        <v>-232</v>
      </c>
      <c r="CT92" s="26" t="n">
        <v>-291</v>
      </c>
      <c r="CU92" s="26" t="n">
        <v>-268</v>
      </c>
      <c r="CV92" s="26" t="n">
        <v>-296</v>
      </c>
      <c r="CW92" s="26" t="n">
        <v>-291</v>
      </c>
      <c r="CX92" s="26" t="n">
        <v>-301</v>
      </c>
      <c r="CY92" s="26" t="n">
        <v>-378</v>
      </c>
      <c r="CZ92" s="26" t="n">
        <v>-270</v>
      </c>
      <c r="DA92" s="26" t="n">
        <v>-256</v>
      </c>
      <c r="DB92" s="26" t="n">
        <v>-341</v>
      </c>
      <c r="DC92" s="26" t="n">
        <v>-337</v>
      </c>
      <c r="DD92" s="26" t="n">
        <v>-306</v>
      </c>
      <c r="DE92" s="26" t="n">
        <v>-339</v>
      </c>
      <c r="DF92" s="26" t="n">
        <v>-330</v>
      </c>
      <c r="DG92" s="26" t="n">
        <v>-298</v>
      </c>
      <c r="DH92" s="26" t="n">
        <v>-397</v>
      </c>
      <c r="DI92" s="26" t="n">
        <v>-334</v>
      </c>
      <c r="DJ92" s="26" t="n">
        <v>-314</v>
      </c>
      <c r="DK92" s="26" t="n">
        <v>-264</v>
      </c>
      <c r="DL92" s="26"/>
      <c r="DM92" s="26"/>
      <c r="DN92" s="26"/>
      <c r="DO92" s="26"/>
      <c r="DP92" s="26"/>
      <c r="DQ92" s="26"/>
      <c r="DR92" s="26"/>
      <c r="DS92" s="26"/>
      <c r="DT92" s="26"/>
      <c r="DU92" s="26"/>
      <c r="DV92" s="26"/>
      <c r="DW92" s="26"/>
      <c r="DX92" s="26"/>
      <c r="DY92" s="26"/>
      <c r="DZ92" s="26"/>
    </row>
    <row r="93" customFormat="false" ht="15" hidden="false" customHeight="false" outlineLevel="0" collapsed="false">
      <c r="A93" s="0" t="s">
        <v>1018</v>
      </c>
      <c r="B93" s="30" t="s">
        <v>172</v>
      </c>
      <c r="C93" s="28"/>
      <c r="D93" s="28"/>
      <c r="E93" s="28"/>
      <c r="F93" s="28"/>
      <c r="G93" s="28"/>
      <c r="H93" s="28"/>
      <c r="I93" s="28"/>
      <c r="J93" s="28"/>
      <c r="K93" s="28"/>
      <c r="L93" s="28"/>
      <c r="M93" s="28"/>
      <c r="N93" s="28"/>
      <c r="O93" s="28"/>
      <c r="P93" s="28"/>
      <c r="Q93" s="28"/>
      <c r="R93" s="28"/>
      <c r="S93" s="28" t="n">
        <v>33</v>
      </c>
      <c r="T93" s="28" t="n">
        <v>33</v>
      </c>
      <c r="U93" s="28" t="n">
        <v>33</v>
      </c>
      <c r="V93" s="28" t="n">
        <v>33</v>
      </c>
      <c r="W93" s="28" t="n">
        <v>33.25</v>
      </c>
      <c r="X93" s="28" t="n">
        <v>33.25</v>
      </c>
      <c r="Y93" s="28" t="n">
        <v>33.25</v>
      </c>
      <c r="Z93" s="28" t="n">
        <v>33.25</v>
      </c>
      <c r="AA93" s="28" t="n">
        <v>46.5</v>
      </c>
      <c r="AB93" s="28" t="n">
        <v>46.5</v>
      </c>
      <c r="AC93" s="28" t="n">
        <v>46.5</v>
      </c>
      <c r="AD93" s="28" t="n">
        <v>46.5</v>
      </c>
      <c r="AE93" s="28" t="n">
        <v>48.75</v>
      </c>
      <c r="AF93" s="28" t="n">
        <v>48.75</v>
      </c>
      <c r="AG93" s="28" t="n">
        <v>48.75</v>
      </c>
      <c r="AH93" s="28" t="n">
        <v>48.75</v>
      </c>
      <c r="AI93" s="28" t="n">
        <v>58.75</v>
      </c>
      <c r="AJ93" s="28" t="n">
        <v>58.75</v>
      </c>
      <c r="AK93" s="28" t="n">
        <v>58.75</v>
      </c>
      <c r="AL93" s="28" t="n">
        <v>58.75</v>
      </c>
      <c r="AM93" s="28" t="n">
        <v>77.5</v>
      </c>
      <c r="AN93" s="28" t="n">
        <v>77.5</v>
      </c>
      <c r="AO93" s="28" t="n">
        <v>77.5</v>
      </c>
      <c r="AP93" s="28" t="n">
        <v>77.5</v>
      </c>
      <c r="AQ93" s="28" t="n">
        <v>86</v>
      </c>
      <c r="AR93" s="28" t="n">
        <v>86</v>
      </c>
      <c r="AS93" s="28" t="n">
        <v>86</v>
      </c>
      <c r="AT93" s="28" t="n">
        <v>86</v>
      </c>
      <c r="AU93" s="28" t="n">
        <v>98</v>
      </c>
      <c r="AV93" s="28" t="n">
        <v>117</v>
      </c>
      <c r="AW93" s="28" t="n">
        <v>93</v>
      </c>
      <c r="AX93" s="28" t="n">
        <v>96</v>
      </c>
      <c r="AY93" s="28" t="n">
        <v>146</v>
      </c>
      <c r="AZ93" s="28" t="n">
        <v>153</v>
      </c>
      <c r="BA93" s="28" t="n">
        <v>141</v>
      </c>
      <c r="BB93" s="28" t="n">
        <v>142</v>
      </c>
      <c r="BC93" s="28" t="n">
        <v>138</v>
      </c>
      <c r="BD93" s="28" t="n">
        <v>142</v>
      </c>
      <c r="BE93" s="28" t="n">
        <v>117</v>
      </c>
      <c r="BF93" s="28" t="n">
        <v>117</v>
      </c>
      <c r="BG93" s="28" t="n">
        <v>133</v>
      </c>
      <c r="BH93" s="28" t="n">
        <v>126</v>
      </c>
      <c r="BI93" s="28" t="n">
        <v>124</v>
      </c>
      <c r="BJ93" s="28" t="n">
        <v>115</v>
      </c>
      <c r="BK93" s="28" t="n">
        <v>131</v>
      </c>
      <c r="BL93" s="28" t="n">
        <v>138</v>
      </c>
      <c r="BM93" s="28" t="n">
        <v>142</v>
      </c>
      <c r="BN93" s="28" t="n">
        <v>129</v>
      </c>
      <c r="BO93" s="28" t="n">
        <v>173</v>
      </c>
      <c r="BP93" s="28" t="n">
        <v>149</v>
      </c>
      <c r="BQ93" s="28" t="n">
        <v>177</v>
      </c>
      <c r="BR93" s="28" t="n">
        <v>168</v>
      </c>
      <c r="BS93" s="28" t="n">
        <v>190</v>
      </c>
      <c r="BT93" s="28" t="n">
        <v>168</v>
      </c>
      <c r="BU93" s="28" t="n">
        <v>187</v>
      </c>
      <c r="BV93" s="28" t="n">
        <v>182</v>
      </c>
      <c r="BW93" s="28" t="n">
        <v>194</v>
      </c>
      <c r="BX93" s="28" t="n">
        <v>237</v>
      </c>
      <c r="BY93" s="28" t="n">
        <v>228</v>
      </c>
      <c r="BZ93" s="28" t="n">
        <v>205</v>
      </c>
      <c r="CA93" s="28" t="n">
        <v>216</v>
      </c>
      <c r="CB93" s="28" t="n">
        <v>225</v>
      </c>
      <c r="CC93" s="28" t="n">
        <v>245</v>
      </c>
      <c r="CD93" s="28" t="n">
        <v>242</v>
      </c>
      <c r="CE93" s="28" t="n">
        <v>243</v>
      </c>
      <c r="CF93" s="28" t="n">
        <v>246</v>
      </c>
      <c r="CG93" s="28" t="n">
        <v>248</v>
      </c>
      <c r="CH93" s="28" t="n">
        <v>249</v>
      </c>
      <c r="CI93" s="28" t="n">
        <v>267</v>
      </c>
      <c r="CJ93" s="28" t="n">
        <v>249</v>
      </c>
      <c r="CK93" s="28" t="n">
        <v>310</v>
      </c>
      <c r="CL93" s="28" t="n">
        <v>287</v>
      </c>
      <c r="CM93" s="28" t="n">
        <v>362</v>
      </c>
      <c r="CN93" s="28" t="n">
        <v>388</v>
      </c>
      <c r="CO93" s="28" t="n">
        <v>402</v>
      </c>
      <c r="CP93" s="28" t="n">
        <v>427</v>
      </c>
      <c r="CQ93" s="28" t="n">
        <v>399</v>
      </c>
      <c r="CR93" s="28" t="n">
        <v>416</v>
      </c>
      <c r="CS93" s="28" t="n">
        <v>490</v>
      </c>
      <c r="CT93" s="28" t="n">
        <v>446</v>
      </c>
      <c r="CU93" s="28" t="n">
        <v>433</v>
      </c>
      <c r="CV93" s="28" t="n">
        <v>471</v>
      </c>
      <c r="CW93" s="28" t="n">
        <v>597</v>
      </c>
      <c r="CX93" s="28" t="n">
        <v>598</v>
      </c>
      <c r="CY93" s="28" t="n">
        <v>487</v>
      </c>
      <c r="CZ93" s="28" t="n">
        <v>357</v>
      </c>
      <c r="DA93" s="28" t="n">
        <v>631</v>
      </c>
      <c r="DB93" s="28" t="n">
        <v>423</v>
      </c>
      <c r="DC93" s="28" t="n">
        <v>396</v>
      </c>
      <c r="DD93" s="28" t="n">
        <v>493</v>
      </c>
      <c r="DE93" s="28" t="n">
        <v>495</v>
      </c>
      <c r="DF93" s="28" t="n">
        <v>560</v>
      </c>
      <c r="DG93" s="28" t="n">
        <v>548</v>
      </c>
      <c r="DH93" s="28" t="n">
        <v>620</v>
      </c>
      <c r="DI93" s="28" t="n">
        <v>677</v>
      </c>
      <c r="DJ93" s="28" t="n">
        <v>670</v>
      </c>
      <c r="DK93" s="28" t="n">
        <v>579</v>
      </c>
      <c r="DL93" s="28"/>
      <c r="DM93" s="28"/>
      <c r="DN93" s="28"/>
      <c r="DO93" s="28"/>
      <c r="DP93" s="28"/>
      <c r="DQ93" s="28"/>
      <c r="DR93" s="28"/>
      <c r="DS93" s="28"/>
      <c r="DT93" s="28"/>
      <c r="DU93" s="28"/>
      <c r="DV93" s="28"/>
      <c r="DW93" s="28"/>
      <c r="DX93" s="28"/>
      <c r="DY93" s="28"/>
      <c r="DZ93" s="28"/>
    </row>
    <row r="94" customFormat="false" ht="15" hidden="false" customHeight="false" outlineLevel="0" collapsed="false">
      <c r="B94" s="27" t="s">
        <v>173</v>
      </c>
      <c r="C94" s="28"/>
      <c r="D94" s="28"/>
      <c r="E94" s="28"/>
      <c r="F94" s="28"/>
      <c r="G94" s="28"/>
      <c r="H94" s="28"/>
      <c r="I94" s="28"/>
      <c r="J94" s="28"/>
      <c r="K94" s="28"/>
      <c r="L94" s="28"/>
      <c r="M94" s="28"/>
      <c r="N94" s="28"/>
      <c r="O94" s="28"/>
      <c r="P94" s="28"/>
      <c r="Q94" s="28"/>
      <c r="R94" s="28"/>
      <c r="S94" s="28" t="n">
        <v>20.25</v>
      </c>
      <c r="T94" s="28" t="n">
        <v>20.25</v>
      </c>
      <c r="U94" s="28" t="n">
        <v>20.25</v>
      </c>
      <c r="V94" s="28" t="n">
        <v>20.25</v>
      </c>
      <c r="W94" s="28" t="n">
        <v>21.5</v>
      </c>
      <c r="X94" s="28" t="n">
        <v>21.5</v>
      </c>
      <c r="Y94" s="28" t="n">
        <v>21.5</v>
      </c>
      <c r="Z94" s="28" t="n">
        <v>21.5</v>
      </c>
      <c r="AA94" s="28" t="n">
        <v>30.75</v>
      </c>
      <c r="AB94" s="28" t="n">
        <v>30.75</v>
      </c>
      <c r="AC94" s="28" t="n">
        <v>30.75</v>
      </c>
      <c r="AD94" s="28" t="n">
        <v>30.75</v>
      </c>
      <c r="AE94" s="28" t="n">
        <v>30.5</v>
      </c>
      <c r="AF94" s="28" t="n">
        <v>30.5</v>
      </c>
      <c r="AG94" s="28" t="n">
        <v>30.5</v>
      </c>
      <c r="AH94" s="28" t="n">
        <v>30.5</v>
      </c>
      <c r="AI94" s="28" t="n">
        <v>25</v>
      </c>
      <c r="AJ94" s="28" t="n">
        <v>25</v>
      </c>
      <c r="AK94" s="28" t="n">
        <v>25</v>
      </c>
      <c r="AL94" s="28" t="n">
        <v>25</v>
      </c>
      <c r="AM94" s="28" t="n">
        <v>30</v>
      </c>
      <c r="AN94" s="28" t="n">
        <v>30</v>
      </c>
      <c r="AO94" s="28" t="n">
        <v>30</v>
      </c>
      <c r="AP94" s="28" t="n">
        <v>30</v>
      </c>
      <c r="AQ94" s="28" t="n">
        <v>32.75</v>
      </c>
      <c r="AR94" s="28" t="n">
        <v>32.75</v>
      </c>
      <c r="AS94" s="28" t="n">
        <v>32.75</v>
      </c>
      <c r="AT94" s="28" t="n">
        <v>32.75</v>
      </c>
      <c r="AU94" s="28" t="n">
        <v>24</v>
      </c>
      <c r="AV94" s="28" t="n">
        <v>44</v>
      </c>
      <c r="AW94" s="28" t="n">
        <v>28</v>
      </c>
      <c r="AX94" s="28" t="n">
        <v>30</v>
      </c>
      <c r="AY94" s="28" t="n">
        <v>33</v>
      </c>
      <c r="AZ94" s="28" t="n">
        <v>40</v>
      </c>
      <c r="BA94" s="28" t="n">
        <v>36</v>
      </c>
      <c r="BB94" s="28" t="n">
        <v>37</v>
      </c>
      <c r="BC94" s="28" t="n">
        <v>46</v>
      </c>
      <c r="BD94" s="28" t="n">
        <v>54</v>
      </c>
      <c r="BE94" s="28" t="n">
        <v>41</v>
      </c>
      <c r="BF94" s="28" t="n">
        <v>41</v>
      </c>
      <c r="BG94" s="28" t="n">
        <v>35</v>
      </c>
      <c r="BH94" s="28" t="n">
        <v>33</v>
      </c>
      <c r="BI94" s="28" t="n">
        <v>36</v>
      </c>
      <c r="BJ94" s="28" t="n">
        <v>30</v>
      </c>
      <c r="BK94" s="28" t="n">
        <v>37</v>
      </c>
      <c r="BL94" s="28" t="n">
        <v>45</v>
      </c>
      <c r="BM94" s="28" t="n">
        <v>50</v>
      </c>
      <c r="BN94" s="28" t="n">
        <v>39</v>
      </c>
      <c r="BO94" s="28" t="n">
        <v>71</v>
      </c>
      <c r="BP94" s="28" t="n">
        <v>54</v>
      </c>
      <c r="BQ94" s="28" t="n">
        <v>80</v>
      </c>
      <c r="BR94" s="28" t="n">
        <v>73</v>
      </c>
      <c r="BS94" s="28" t="n">
        <v>92</v>
      </c>
      <c r="BT94" s="28" t="n">
        <v>75</v>
      </c>
      <c r="BU94" s="28" t="n">
        <v>91</v>
      </c>
      <c r="BV94" s="28" t="n">
        <v>85</v>
      </c>
      <c r="BW94" s="28" t="n">
        <v>88</v>
      </c>
      <c r="BX94" s="28" t="n">
        <v>125</v>
      </c>
      <c r="BY94" s="28" t="n">
        <v>116</v>
      </c>
      <c r="BZ94" s="28" t="n">
        <v>96</v>
      </c>
      <c r="CA94" s="28" t="n">
        <v>84</v>
      </c>
      <c r="CB94" s="28" t="n">
        <v>91</v>
      </c>
      <c r="CC94" s="28" t="n">
        <v>107</v>
      </c>
      <c r="CD94" s="28" t="n">
        <v>104</v>
      </c>
      <c r="CE94" s="28" t="n">
        <v>92</v>
      </c>
      <c r="CF94" s="28" t="n">
        <v>94</v>
      </c>
      <c r="CG94" s="28" t="n">
        <v>96</v>
      </c>
      <c r="CH94" s="28" t="n">
        <v>96</v>
      </c>
      <c r="CI94" s="28" t="n">
        <v>97</v>
      </c>
      <c r="CJ94" s="28" t="n">
        <v>96</v>
      </c>
      <c r="CK94" s="28" t="n">
        <v>112</v>
      </c>
      <c r="CL94" s="28" t="n">
        <v>112</v>
      </c>
      <c r="CM94" s="28" t="n">
        <v>193</v>
      </c>
      <c r="CN94" s="28" t="n">
        <v>211</v>
      </c>
      <c r="CO94" s="28" t="n">
        <v>222</v>
      </c>
      <c r="CP94" s="28" t="n">
        <v>227</v>
      </c>
      <c r="CQ94" s="28" t="n">
        <v>238</v>
      </c>
      <c r="CR94" s="28" t="n">
        <v>244</v>
      </c>
      <c r="CS94" s="28" t="n">
        <v>243</v>
      </c>
      <c r="CT94" s="28" t="n">
        <v>242</v>
      </c>
      <c r="CU94" s="28" t="n">
        <v>235</v>
      </c>
      <c r="CV94" s="28" t="n">
        <v>275</v>
      </c>
      <c r="CW94" s="28" t="n">
        <v>342</v>
      </c>
      <c r="CX94" s="28" t="n">
        <v>361</v>
      </c>
      <c r="CY94" s="28" t="n">
        <v>332</v>
      </c>
      <c r="CZ94" s="28" t="n">
        <v>292</v>
      </c>
      <c r="DA94" s="28" t="n">
        <v>513</v>
      </c>
      <c r="DB94" s="28" t="n">
        <v>319</v>
      </c>
      <c r="DC94" s="28" t="n">
        <v>272</v>
      </c>
      <c r="DD94" s="28" t="n">
        <v>331</v>
      </c>
      <c r="DE94" s="28" t="n">
        <v>367</v>
      </c>
      <c r="DF94" s="28" t="n">
        <v>410</v>
      </c>
      <c r="DG94" s="28" t="n">
        <v>399</v>
      </c>
      <c r="DH94" s="28" t="n">
        <v>447</v>
      </c>
      <c r="DI94" s="28" t="n">
        <v>483</v>
      </c>
      <c r="DJ94" s="28" t="n">
        <v>491</v>
      </c>
      <c r="DK94" s="28" t="n">
        <v>404</v>
      </c>
      <c r="DL94" s="28"/>
      <c r="DM94" s="28"/>
      <c r="DN94" s="28"/>
      <c r="DO94" s="28"/>
      <c r="DP94" s="28"/>
      <c r="DQ94" s="28"/>
      <c r="DR94" s="28"/>
      <c r="DS94" s="28"/>
      <c r="DT94" s="28"/>
      <c r="DU94" s="28"/>
      <c r="DV94" s="28"/>
      <c r="DW94" s="28"/>
      <c r="DX94" s="28"/>
      <c r="DY94" s="28"/>
      <c r="DZ94" s="28"/>
    </row>
    <row r="95" customFormat="false" ht="15" hidden="false" customHeight="false" outlineLevel="0" collapsed="false">
      <c r="B95" s="27" t="s">
        <v>174</v>
      </c>
      <c r="C95" s="28"/>
      <c r="D95" s="28"/>
      <c r="E95" s="28"/>
      <c r="F95" s="28"/>
      <c r="G95" s="28"/>
      <c r="H95" s="28"/>
      <c r="I95" s="28"/>
      <c r="J95" s="28"/>
      <c r="K95" s="28"/>
      <c r="L95" s="28"/>
      <c r="M95" s="28"/>
      <c r="N95" s="28"/>
      <c r="O95" s="28"/>
      <c r="P95" s="28"/>
      <c r="Q95" s="28"/>
      <c r="R95" s="28"/>
      <c r="S95" s="28" t="n">
        <v>13</v>
      </c>
      <c r="T95" s="28" t="n">
        <v>13</v>
      </c>
      <c r="U95" s="28" t="n">
        <v>13</v>
      </c>
      <c r="V95" s="28" t="n">
        <v>13</v>
      </c>
      <c r="W95" s="28" t="n">
        <v>11.75</v>
      </c>
      <c r="X95" s="28" t="n">
        <v>11.75</v>
      </c>
      <c r="Y95" s="28" t="n">
        <v>11.75</v>
      </c>
      <c r="Z95" s="28" t="n">
        <v>11.75</v>
      </c>
      <c r="AA95" s="28" t="n">
        <v>15.75</v>
      </c>
      <c r="AB95" s="28" t="n">
        <v>15.75</v>
      </c>
      <c r="AC95" s="28" t="n">
        <v>15.75</v>
      </c>
      <c r="AD95" s="28" t="n">
        <v>15.75</v>
      </c>
      <c r="AE95" s="28" t="n">
        <v>18.25</v>
      </c>
      <c r="AF95" s="28" t="n">
        <v>18.25</v>
      </c>
      <c r="AG95" s="28" t="n">
        <v>18.25</v>
      </c>
      <c r="AH95" s="28" t="n">
        <v>18.25</v>
      </c>
      <c r="AI95" s="28" t="n">
        <v>33.75</v>
      </c>
      <c r="AJ95" s="28" t="n">
        <v>33.75</v>
      </c>
      <c r="AK95" s="28" t="n">
        <v>33.75</v>
      </c>
      <c r="AL95" s="28" t="n">
        <v>33.75</v>
      </c>
      <c r="AM95" s="28" t="n">
        <v>47.25</v>
      </c>
      <c r="AN95" s="28" t="n">
        <v>47.25</v>
      </c>
      <c r="AO95" s="28" t="n">
        <v>47.25</v>
      </c>
      <c r="AP95" s="28" t="n">
        <v>47.25</v>
      </c>
      <c r="AQ95" s="28" t="n">
        <v>53.25</v>
      </c>
      <c r="AR95" s="28" t="n">
        <v>53.25</v>
      </c>
      <c r="AS95" s="28" t="n">
        <v>53.25</v>
      </c>
      <c r="AT95" s="28" t="n">
        <v>53.25</v>
      </c>
      <c r="AU95" s="28" t="n">
        <v>77</v>
      </c>
      <c r="AV95" s="28" t="n">
        <v>73</v>
      </c>
      <c r="AW95" s="28" t="n">
        <v>72</v>
      </c>
      <c r="AX95" s="28" t="n">
        <v>71</v>
      </c>
      <c r="AY95" s="28" t="n">
        <v>118</v>
      </c>
      <c r="AZ95" s="28" t="n">
        <v>119</v>
      </c>
      <c r="BA95" s="28" t="n">
        <v>118</v>
      </c>
      <c r="BB95" s="28" t="n">
        <v>117</v>
      </c>
      <c r="BC95" s="28" t="n">
        <v>92</v>
      </c>
      <c r="BD95" s="28" t="n">
        <v>87</v>
      </c>
      <c r="BE95" s="28" t="n">
        <v>81</v>
      </c>
      <c r="BF95" s="28" t="n">
        <v>79</v>
      </c>
      <c r="BG95" s="28" t="n">
        <v>102</v>
      </c>
      <c r="BH95" s="28" t="n">
        <v>99</v>
      </c>
      <c r="BI95" s="28" t="n">
        <v>97</v>
      </c>
      <c r="BJ95" s="28" t="n">
        <v>95</v>
      </c>
      <c r="BK95" s="28" t="n">
        <v>96</v>
      </c>
      <c r="BL95" s="28" t="n">
        <v>96</v>
      </c>
      <c r="BM95" s="28" t="n">
        <v>97</v>
      </c>
      <c r="BN95" s="28" t="n">
        <v>97</v>
      </c>
      <c r="BO95" s="28" t="n">
        <v>99</v>
      </c>
      <c r="BP95" s="28" t="n">
        <v>96</v>
      </c>
      <c r="BQ95" s="28" t="n">
        <v>94</v>
      </c>
      <c r="BR95" s="28" t="n">
        <v>93</v>
      </c>
      <c r="BS95" s="28" t="n">
        <v>91</v>
      </c>
      <c r="BT95" s="28" t="n">
        <v>89</v>
      </c>
      <c r="BU95" s="28" t="n">
        <v>90</v>
      </c>
      <c r="BV95" s="28" t="n">
        <v>92</v>
      </c>
      <c r="BW95" s="28" t="n">
        <v>101</v>
      </c>
      <c r="BX95" s="28" t="n">
        <v>100</v>
      </c>
      <c r="BY95" s="28" t="n">
        <v>100</v>
      </c>
      <c r="BZ95" s="28" t="n">
        <v>102</v>
      </c>
      <c r="CA95" s="28" t="n">
        <v>132</v>
      </c>
      <c r="CB95" s="28" t="n">
        <v>132</v>
      </c>
      <c r="CC95" s="28" t="n">
        <v>132</v>
      </c>
      <c r="CD95" s="28" t="n">
        <v>133</v>
      </c>
      <c r="CE95" s="28" t="n">
        <v>151</v>
      </c>
      <c r="CF95" s="28" t="n">
        <v>150</v>
      </c>
      <c r="CG95" s="28" t="n">
        <v>151</v>
      </c>
      <c r="CH95" s="28" t="n">
        <v>152</v>
      </c>
      <c r="CI95" s="28" t="n">
        <v>170</v>
      </c>
      <c r="CJ95" s="28" t="n">
        <v>153</v>
      </c>
      <c r="CK95" s="28" t="n">
        <v>197</v>
      </c>
      <c r="CL95" s="28" t="n">
        <v>175</v>
      </c>
      <c r="CM95" s="28" t="n">
        <v>169</v>
      </c>
      <c r="CN95" s="28" t="n">
        <v>177</v>
      </c>
      <c r="CO95" s="28" t="n">
        <v>180</v>
      </c>
      <c r="CP95" s="28" t="n">
        <v>200</v>
      </c>
      <c r="CQ95" s="28" t="n">
        <v>161</v>
      </c>
      <c r="CR95" s="28" t="n">
        <v>173</v>
      </c>
      <c r="CS95" s="28" t="n">
        <v>248</v>
      </c>
      <c r="CT95" s="28" t="n">
        <v>204</v>
      </c>
      <c r="CU95" s="28" t="n">
        <v>199</v>
      </c>
      <c r="CV95" s="28" t="n">
        <v>196</v>
      </c>
      <c r="CW95" s="28" t="n">
        <v>256</v>
      </c>
      <c r="CX95" s="28" t="n">
        <v>237</v>
      </c>
      <c r="CY95" s="28" t="n">
        <v>155</v>
      </c>
      <c r="CZ95" s="28" t="n">
        <v>65</v>
      </c>
      <c r="DA95" s="28" t="n">
        <v>118</v>
      </c>
      <c r="DB95" s="28" t="n">
        <v>104</v>
      </c>
      <c r="DC95" s="28" t="n">
        <v>124</v>
      </c>
      <c r="DD95" s="28" t="n">
        <v>163</v>
      </c>
      <c r="DE95" s="28" t="n">
        <v>128</v>
      </c>
      <c r="DF95" s="28" t="n">
        <v>150</v>
      </c>
      <c r="DG95" s="28" t="n">
        <v>149</v>
      </c>
      <c r="DH95" s="28" t="n">
        <v>173</v>
      </c>
      <c r="DI95" s="28" t="n">
        <v>194</v>
      </c>
      <c r="DJ95" s="28" t="n">
        <v>180</v>
      </c>
      <c r="DK95" s="28" t="n">
        <v>175</v>
      </c>
      <c r="DL95" s="28"/>
      <c r="DM95" s="28"/>
      <c r="DN95" s="28"/>
      <c r="DO95" s="28"/>
      <c r="DP95" s="28"/>
      <c r="DQ95" s="28"/>
      <c r="DR95" s="28"/>
      <c r="DS95" s="28"/>
      <c r="DT95" s="28"/>
      <c r="DU95" s="28"/>
      <c r="DV95" s="28"/>
      <c r="DW95" s="28"/>
      <c r="DX95" s="28"/>
      <c r="DY95" s="28"/>
      <c r="DZ95" s="28"/>
    </row>
    <row r="96" customFormat="false" ht="15" hidden="false" customHeight="false" outlineLevel="0" collapsed="false">
      <c r="A96" s="0" t="s">
        <v>1019</v>
      </c>
      <c r="B96" s="30" t="s">
        <v>175</v>
      </c>
      <c r="C96" s="28"/>
      <c r="D96" s="28"/>
      <c r="E96" s="28"/>
      <c r="F96" s="28"/>
      <c r="G96" s="28"/>
      <c r="H96" s="28"/>
      <c r="I96" s="28"/>
      <c r="J96" s="28"/>
      <c r="K96" s="28"/>
      <c r="L96" s="28"/>
      <c r="M96" s="28"/>
      <c r="N96" s="28"/>
      <c r="O96" s="28"/>
      <c r="P96" s="28"/>
      <c r="Q96" s="28"/>
      <c r="R96" s="28"/>
      <c r="S96" s="28" t="n">
        <v>104.25</v>
      </c>
      <c r="T96" s="28" t="n">
        <v>104.25</v>
      </c>
      <c r="U96" s="28" t="n">
        <v>104.25</v>
      </c>
      <c r="V96" s="28" t="n">
        <v>104.25</v>
      </c>
      <c r="W96" s="28" t="n">
        <v>129.75</v>
      </c>
      <c r="X96" s="28" t="n">
        <v>129.75</v>
      </c>
      <c r="Y96" s="28" t="n">
        <v>129.75</v>
      </c>
      <c r="Z96" s="28" t="n">
        <v>129.75</v>
      </c>
      <c r="AA96" s="28" t="n">
        <v>123</v>
      </c>
      <c r="AB96" s="28" t="n">
        <v>123</v>
      </c>
      <c r="AC96" s="28" t="n">
        <v>123</v>
      </c>
      <c r="AD96" s="28" t="n">
        <v>123</v>
      </c>
      <c r="AE96" s="28" t="n">
        <v>134.5</v>
      </c>
      <c r="AF96" s="28" t="n">
        <v>134.5</v>
      </c>
      <c r="AG96" s="28" t="n">
        <v>134.5</v>
      </c>
      <c r="AH96" s="28" t="n">
        <v>134.5</v>
      </c>
      <c r="AI96" s="28" t="n">
        <v>117.5</v>
      </c>
      <c r="AJ96" s="28" t="n">
        <v>117.5</v>
      </c>
      <c r="AK96" s="28" t="n">
        <v>117.5</v>
      </c>
      <c r="AL96" s="28" t="n">
        <v>117.5</v>
      </c>
      <c r="AM96" s="28" t="n">
        <v>142.25</v>
      </c>
      <c r="AN96" s="28" t="n">
        <v>142.25</v>
      </c>
      <c r="AO96" s="28" t="n">
        <v>142.25</v>
      </c>
      <c r="AP96" s="28" t="n">
        <v>142.25</v>
      </c>
      <c r="AQ96" s="28" t="n">
        <v>159</v>
      </c>
      <c r="AR96" s="28" t="n">
        <v>159</v>
      </c>
      <c r="AS96" s="28" t="n">
        <v>159</v>
      </c>
      <c r="AT96" s="28" t="n">
        <v>159</v>
      </c>
      <c r="AU96" s="28" t="n">
        <v>164</v>
      </c>
      <c r="AV96" s="28" t="n">
        <v>207</v>
      </c>
      <c r="AW96" s="28" t="n">
        <v>206</v>
      </c>
      <c r="AX96" s="28" t="n">
        <v>217</v>
      </c>
      <c r="AY96" s="28" t="n">
        <v>201</v>
      </c>
      <c r="AZ96" s="28" t="n">
        <v>226</v>
      </c>
      <c r="BA96" s="28" t="n">
        <v>227</v>
      </c>
      <c r="BB96" s="28" t="n">
        <v>239</v>
      </c>
      <c r="BC96" s="28" t="n">
        <v>179</v>
      </c>
      <c r="BD96" s="28" t="n">
        <v>223</v>
      </c>
      <c r="BE96" s="28" t="n">
        <v>227</v>
      </c>
      <c r="BF96" s="28" t="n">
        <v>240</v>
      </c>
      <c r="BG96" s="28" t="n">
        <v>247</v>
      </c>
      <c r="BH96" s="28" t="n">
        <v>267</v>
      </c>
      <c r="BI96" s="28" t="n">
        <v>245</v>
      </c>
      <c r="BJ96" s="28" t="n">
        <v>260</v>
      </c>
      <c r="BK96" s="28" t="n">
        <v>237</v>
      </c>
      <c r="BL96" s="28" t="n">
        <v>248</v>
      </c>
      <c r="BM96" s="28" t="n">
        <v>259</v>
      </c>
      <c r="BN96" s="28" t="n">
        <v>298</v>
      </c>
      <c r="BO96" s="28" t="n">
        <v>279</v>
      </c>
      <c r="BP96" s="28" t="n">
        <v>294</v>
      </c>
      <c r="BQ96" s="28" t="n">
        <v>319</v>
      </c>
      <c r="BR96" s="28" t="n">
        <v>335</v>
      </c>
      <c r="BS96" s="28" t="n">
        <v>330</v>
      </c>
      <c r="BT96" s="28" t="n">
        <v>356</v>
      </c>
      <c r="BU96" s="28" t="n">
        <v>398</v>
      </c>
      <c r="BV96" s="28" t="n">
        <v>374</v>
      </c>
      <c r="BW96" s="28" t="n">
        <v>355</v>
      </c>
      <c r="BX96" s="28" t="n">
        <v>388</v>
      </c>
      <c r="BY96" s="28" t="n">
        <v>403</v>
      </c>
      <c r="BZ96" s="28" t="n">
        <v>444</v>
      </c>
      <c r="CA96" s="28" t="n">
        <v>458</v>
      </c>
      <c r="CB96" s="28" t="n">
        <v>438</v>
      </c>
      <c r="CC96" s="28" t="n">
        <v>462</v>
      </c>
      <c r="CD96" s="28" t="n">
        <v>463</v>
      </c>
      <c r="CE96" s="28" t="n">
        <v>537</v>
      </c>
      <c r="CF96" s="28" t="n">
        <v>551</v>
      </c>
      <c r="CG96" s="28" t="n">
        <v>562</v>
      </c>
      <c r="CH96" s="28" t="n">
        <v>591</v>
      </c>
      <c r="CI96" s="28" t="n">
        <v>575</v>
      </c>
      <c r="CJ96" s="28" t="n">
        <v>600</v>
      </c>
      <c r="CK96" s="28" t="n">
        <v>650</v>
      </c>
      <c r="CL96" s="28" t="n">
        <v>586</v>
      </c>
      <c r="CM96" s="28" t="n">
        <v>591</v>
      </c>
      <c r="CN96" s="28" t="n">
        <v>612</v>
      </c>
      <c r="CO96" s="28" t="n">
        <v>678</v>
      </c>
      <c r="CP96" s="28" t="n">
        <v>669</v>
      </c>
      <c r="CQ96" s="28" t="n">
        <v>673</v>
      </c>
      <c r="CR96" s="28" t="n">
        <v>626</v>
      </c>
      <c r="CS96" s="28" t="n">
        <v>722</v>
      </c>
      <c r="CT96" s="28" t="n">
        <v>736</v>
      </c>
      <c r="CU96" s="28" t="n">
        <v>701</v>
      </c>
      <c r="CV96" s="28" t="n">
        <v>767</v>
      </c>
      <c r="CW96" s="28" t="n">
        <v>889</v>
      </c>
      <c r="CX96" s="28" t="n">
        <v>899</v>
      </c>
      <c r="CY96" s="28" t="n">
        <v>866</v>
      </c>
      <c r="CZ96" s="28" t="n">
        <v>627</v>
      </c>
      <c r="DA96" s="28" t="n">
        <v>887</v>
      </c>
      <c r="DB96" s="28" t="n">
        <v>764</v>
      </c>
      <c r="DC96" s="28" t="n">
        <v>733</v>
      </c>
      <c r="DD96" s="28" t="n">
        <v>799</v>
      </c>
      <c r="DE96" s="28" t="n">
        <v>834</v>
      </c>
      <c r="DF96" s="28" t="n">
        <v>890</v>
      </c>
      <c r="DG96" s="28" t="n">
        <v>846</v>
      </c>
      <c r="DH96" s="28" t="n">
        <v>1017</v>
      </c>
      <c r="DI96" s="28" t="n">
        <v>1011</v>
      </c>
      <c r="DJ96" s="28" t="n">
        <v>985</v>
      </c>
      <c r="DK96" s="28" t="n">
        <v>843</v>
      </c>
      <c r="DL96" s="28"/>
      <c r="DM96" s="28"/>
      <c r="DN96" s="28"/>
      <c r="DO96" s="28"/>
      <c r="DP96" s="28"/>
      <c r="DQ96" s="28"/>
      <c r="DR96" s="28"/>
      <c r="DS96" s="28"/>
      <c r="DT96" s="28"/>
      <c r="DU96" s="28"/>
      <c r="DV96" s="28"/>
      <c r="DW96" s="28"/>
      <c r="DX96" s="28"/>
      <c r="DY96" s="28"/>
      <c r="DZ96" s="28"/>
    </row>
    <row r="97" customFormat="false" ht="15" hidden="false" customHeight="false" outlineLevel="0" collapsed="false">
      <c r="B97" s="27" t="s">
        <v>173</v>
      </c>
      <c r="C97" s="28"/>
      <c r="D97" s="28"/>
      <c r="E97" s="28"/>
      <c r="F97" s="28"/>
      <c r="G97" s="28"/>
      <c r="H97" s="28"/>
      <c r="I97" s="28"/>
      <c r="J97" s="28"/>
      <c r="K97" s="28"/>
      <c r="L97" s="28"/>
      <c r="M97" s="28"/>
      <c r="N97" s="28"/>
      <c r="O97" s="28"/>
      <c r="P97" s="28"/>
      <c r="Q97" s="28"/>
      <c r="R97" s="28"/>
      <c r="S97" s="28" t="n">
        <v>47.75</v>
      </c>
      <c r="T97" s="28" t="n">
        <v>47.75</v>
      </c>
      <c r="U97" s="28" t="n">
        <v>47.75</v>
      </c>
      <c r="V97" s="28" t="n">
        <v>47.75</v>
      </c>
      <c r="W97" s="28" t="n">
        <v>55.75</v>
      </c>
      <c r="X97" s="28" t="n">
        <v>55.75</v>
      </c>
      <c r="Y97" s="28" t="n">
        <v>55.75</v>
      </c>
      <c r="Z97" s="28" t="n">
        <v>55.75</v>
      </c>
      <c r="AA97" s="28" t="n">
        <v>56.5</v>
      </c>
      <c r="AB97" s="28" t="n">
        <v>56.5</v>
      </c>
      <c r="AC97" s="28" t="n">
        <v>56.5</v>
      </c>
      <c r="AD97" s="28" t="n">
        <v>56.5</v>
      </c>
      <c r="AE97" s="28" t="n">
        <v>57</v>
      </c>
      <c r="AF97" s="28" t="n">
        <v>57</v>
      </c>
      <c r="AG97" s="28" t="n">
        <v>57</v>
      </c>
      <c r="AH97" s="28" t="n">
        <v>57</v>
      </c>
      <c r="AI97" s="28" t="n">
        <v>50</v>
      </c>
      <c r="AJ97" s="28" t="n">
        <v>50</v>
      </c>
      <c r="AK97" s="28" t="n">
        <v>50</v>
      </c>
      <c r="AL97" s="28" t="n">
        <v>50</v>
      </c>
      <c r="AM97" s="28" t="n">
        <v>61.75</v>
      </c>
      <c r="AN97" s="28" t="n">
        <v>61.75</v>
      </c>
      <c r="AO97" s="28" t="n">
        <v>61.75</v>
      </c>
      <c r="AP97" s="28" t="n">
        <v>61.75</v>
      </c>
      <c r="AQ97" s="28" t="n">
        <v>72.75</v>
      </c>
      <c r="AR97" s="28" t="n">
        <v>72.75</v>
      </c>
      <c r="AS97" s="28" t="n">
        <v>72.75</v>
      </c>
      <c r="AT97" s="28" t="n">
        <v>72.75</v>
      </c>
      <c r="AU97" s="28" t="n">
        <v>70</v>
      </c>
      <c r="AV97" s="28" t="n">
        <v>105</v>
      </c>
      <c r="AW97" s="28" t="n">
        <v>105</v>
      </c>
      <c r="AX97" s="28" t="n">
        <v>110</v>
      </c>
      <c r="AY97" s="28" t="n">
        <v>97</v>
      </c>
      <c r="AZ97" s="28" t="n">
        <v>120</v>
      </c>
      <c r="BA97" s="28" t="n">
        <v>129</v>
      </c>
      <c r="BB97" s="28" t="n">
        <v>142</v>
      </c>
      <c r="BC97" s="28" t="n">
        <v>105</v>
      </c>
      <c r="BD97" s="28" t="n">
        <v>149</v>
      </c>
      <c r="BE97" s="28" t="n">
        <v>157</v>
      </c>
      <c r="BF97" s="28" t="n">
        <v>166</v>
      </c>
      <c r="BG97" s="28" t="n">
        <v>160</v>
      </c>
      <c r="BH97" s="28" t="n">
        <v>171</v>
      </c>
      <c r="BI97" s="28" t="n">
        <v>162</v>
      </c>
      <c r="BJ97" s="28" t="n">
        <v>172</v>
      </c>
      <c r="BK97" s="28" t="n">
        <v>163</v>
      </c>
      <c r="BL97" s="28" t="n">
        <v>170</v>
      </c>
      <c r="BM97" s="28" t="n">
        <v>179</v>
      </c>
      <c r="BN97" s="28" t="n">
        <v>213</v>
      </c>
      <c r="BO97" s="28" t="n">
        <v>195</v>
      </c>
      <c r="BP97" s="28" t="n">
        <v>206</v>
      </c>
      <c r="BQ97" s="28" t="n">
        <v>228</v>
      </c>
      <c r="BR97" s="28" t="n">
        <v>243</v>
      </c>
      <c r="BS97" s="28" t="n">
        <v>241</v>
      </c>
      <c r="BT97" s="28" t="n">
        <v>261</v>
      </c>
      <c r="BU97" s="28" t="n">
        <v>294</v>
      </c>
      <c r="BV97" s="28" t="n">
        <v>274</v>
      </c>
      <c r="BW97" s="28" t="n">
        <v>248</v>
      </c>
      <c r="BX97" s="28" t="n">
        <v>273</v>
      </c>
      <c r="BY97" s="28" t="n">
        <v>287</v>
      </c>
      <c r="BZ97" s="28" t="n">
        <v>324</v>
      </c>
      <c r="CA97" s="28" t="n">
        <v>326</v>
      </c>
      <c r="CB97" s="28" t="n">
        <v>308</v>
      </c>
      <c r="CC97" s="28" t="n">
        <v>322</v>
      </c>
      <c r="CD97" s="28" t="n">
        <v>324</v>
      </c>
      <c r="CE97" s="28" t="n">
        <v>337</v>
      </c>
      <c r="CF97" s="28" t="n">
        <v>354</v>
      </c>
      <c r="CG97" s="28" t="n">
        <v>359</v>
      </c>
      <c r="CH97" s="28" t="n">
        <v>376</v>
      </c>
      <c r="CI97" s="28" t="n">
        <v>373</v>
      </c>
      <c r="CJ97" s="28" t="n">
        <v>384</v>
      </c>
      <c r="CK97" s="28" t="n">
        <v>404</v>
      </c>
      <c r="CL97" s="28" t="n">
        <v>363</v>
      </c>
      <c r="CM97" s="28" t="n">
        <v>390</v>
      </c>
      <c r="CN97" s="28" t="n">
        <v>410</v>
      </c>
      <c r="CO97" s="28" t="n">
        <v>437</v>
      </c>
      <c r="CP97" s="28" t="n">
        <v>435</v>
      </c>
      <c r="CQ97" s="28" t="n">
        <v>453</v>
      </c>
      <c r="CR97" s="28" t="n">
        <v>433</v>
      </c>
      <c r="CS97" s="28" t="n">
        <v>487</v>
      </c>
      <c r="CT97" s="28" t="n">
        <v>512</v>
      </c>
      <c r="CU97" s="28" t="n">
        <v>480</v>
      </c>
      <c r="CV97" s="28" t="n">
        <v>572</v>
      </c>
      <c r="CW97" s="28" t="n">
        <v>635</v>
      </c>
      <c r="CX97" s="28" t="n">
        <v>671</v>
      </c>
      <c r="CY97" s="28" t="n">
        <v>672</v>
      </c>
      <c r="CZ97" s="28" t="n">
        <v>552</v>
      </c>
      <c r="DA97" s="28" t="n">
        <v>772</v>
      </c>
      <c r="DB97" s="28" t="n">
        <v>674</v>
      </c>
      <c r="DC97" s="28" t="n">
        <v>646</v>
      </c>
      <c r="DD97" s="28" t="n">
        <v>691</v>
      </c>
      <c r="DE97" s="28" t="n">
        <v>685</v>
      </c>
      <c r="DF97" s="28" t="n">
        <v>734</v>
      </c>
      <c r="DG97" s="28" t="n">
        <v>685</v>
      </c>
      <c r="DH97" s="28" t="n">
        <v>836</v>
      </c>
      <c r="DI97" s="28" t="n">
        <v>861</v>
      </c>
      <c r="DJ97" s="28" t="n">
        <v>781</v>
      </c>
      <c r="DK97" s="28" t="n">
        <v>686</v>
      </c>
      <c r="DL97" s="28"/>
      <c r="DM97" s="28"/>
      <c r="DN97" s="28"/>
      <c r="DO97" s="28"/>
      <c r="DP97" s="28"/>
      <c r="DQ97" s="28"/>
      <c r="DR97" s="28"/>
      <c r="DS97" s="28"/>
      <c r="DT97" s="28"/>
      <c r="DU97" s="28"/>
      <c r="DV97" s="28"/>
      <c r="DW97" s="28"/>
      <c r="DX97" s="28"/>
      <c r="DY97" s="28"/>
      <c r="DZ97" s="28"/>
    </row>
    <row r="98" customFormat="false" ht="15.75" hidden="false" customHeight="false" outlineLevel="0" collapsed="false">
      <c r="B98" s="31" t="s">
        <v>174</v>
      </c>
      <c r="C98" s="381"/>
      <c r="D98" s="381"/>
      <c r="E98" s="381"/>
      <c r="F98" s="381"/>
      <c r="G98" s="381"/>
      <c r="H98" s="381"/>
      <c r="I98" s="381"/>
      <c r="J98" s="381"/>
      <c r="K98" s="381"/>
      <c r="L98" s="381"/>
      <c r="M98" s="381"/>
      <c r="N98" s="381"/>
      <c r="O98" s="381"/>
      <c r="P98" s="381"/>
      <c r="Q98" s="381"/>
      <c r="R98" s="381"/>
      <c r="S98" s="381" t="n">
        <v>56.25</v>
      </c>
      <c r="T98" s="381" t="n">
        <v>56.25</v>
      </c>
      <c r="U98" s="381" t="n">
        <v>56.25</v>
      </c>
      <c r="V98" s="381" t="n">
        <v>56.25</v>
      </c>
      <c r="W98" s="381" t="n">
        <v>74</v>
      </c>
      <c r="X98" s="381" t="n">
        <v>74</v>
      </c>
      <c r="Y98" s="381" t="n">
        <v>74</v>
      </c>
      <c r="Z98" s="381" t="n">
        <v>74</v>
      </c>
      <c r="AA98" s="381" t="n">
        <v>66.5</v>
      </c>
      <c r="AB98" s="381" t="n">
        <v>66.5</v>
      </c>
      <c r="AC98" s="381" t="n">
        <v>66.5</v>
      </c>
      <c r="AD98" s="381" t="n">
        <v>66.5</v>
      </c>
      <c r="AE98" s="381" t="n">
        <v>77.5</v>
      </c>
      <c r="AF98" s="381" t="n">
        <v>77.5</v>
      </c>
      <c r="AG98" s="381" t="n">
        <v>77.5</v>
      </c>
      <c r="AH98" s="381" t="n">
        <v>77.5</v>
      </c>
      <c r="AI98" s="381" t="n">
        <v>67.5</v>
      </c>
      <c r="AJ98" s="381" t="n">
        <v>67.5</v>
      </c>
      <c r="AK98" s="381" t="n">
        <v>67.5</v>
      </c>
      <c r="AL98" s="381" t="n">
        <v>67.5</v>
      </c>
      <c r="AM98" s="381" t="n">
        <v>80.5</v>
      </c>
      <c r="AN98" s="381" t="n">
        <v>80.5</v>
      </c>
      <c r="AO98" s="381" t="n">
        <v>80.5</v>
      </c>
      <c r="AP98" s="381" t="n">
        <v>80.5</v>
      </c>
      <c r="AQ98" s="381" t="n">
        <v>86.25</v>
      </c>
      <c r="AR98" s="381" t="n">
        <v>86.25</v>
      </c>
      <c r="AS98" s="381" t="n">
        <v>86.25</v>
      </c>
      <c r="AT98" s="381" t="n">
        <v>86.25</v>
      </c>
      <c r="AU98" s="381" t="n">
        <v>104</v>
      </c>
      <c r="AV98" s="381" t="n">
        <v>111</v>
      </c>
      <c r="AW98" s="381" t="n">
        <v>111</v>
      </c>
      <c r="AX98" s="381" t="n">
        <v>116</v>
      </c>
      <c r="AY98" s="381" t="n">
        <v>115</v>
      </c>
      <c r="AZ98" s="381" t="n">
        <v>114</v>
      </c>
      <c r="BA98" s="381" t="n">
        <v>105</v>
      </c>
      <c r="BB98" s="381" t="n">
        <v>102</v>
      </c>
      <c r="BC98" s="381" t="n">
        <v>79</v>
      </c>
      <c r="BD98" s="381" t="n">
        <v>76</v>
      </c>
      <c r="BE98" s="381" t="n">
        <v>71</v>
      </c>
      <c r="BF98" s="381" t="n">
        <v>76</v>
      </c>
      <c r="BG98" s="381" t="n">
        <v>91</v>
      </c>
      <c r="BH98" s="381" t="n">
        <v>100</v>
      </c>
      <c r="BI98" s="381" t="n">
        <v>86</v>
      </c>
      <c r="BJ98" s="381" t="n">
        <v>92</v>
      </c>
      <c r="BK98" s="381" t="n">
        <v>75</v>
      </c>
      <c r="BL98" s="381" t="n">
        <v>80</v>
      </c>
      <c r="BM98" s="381" t="n">
        <v>80</v>
      </c>
      <c r="BN98" s="381" t="n">
        <v>86</v>
      </c>
      <c r="BO98" s="381" t="n">
        <v>84</v>
      </c>
      <c r="BP98" s="381" t="n">
        <v>89</v>
      </c>
      <c r="BQ98" s="381" t="n">
        <v>91</v>
      </c>
      <c r="BR98" s="381" t="n">
        <v>92</v>
      </c>
      <c r="BS98" s="381" t="n">
        <v>86</v>
      </c>
      <c r="BT98" s="381" t="n">
        <v>93</v>
      </c>
      <c r="BU98" s="381" t="n">
        <v>101</v>
      </c>
      <c r="BV98" s="381" t="n">
        <v>100</v>
      </c>
      <c r="BW98" s="381" t="n">
        <v>107</v>
      </c>
      <c r="BX98" s="381" t="n">
        <v>115</v>
      </c>
      <c r="BY98" s="381" t="n">
        <v>117</v>
      </c>
      <c r="BZ98" s="381" t="n">
        <v>120</v>
      </c>
      <c r="CA98" s="381" t="n">
        <v>132</v>
      </c>
      <c r="CB98" s="381" t="n">
        <v>130</v>
      </c>
      <c r="CC98" s="381" t="n">
        <v>140</v>
      </c>
      <c r="CD98" s="381" t="n">
        <v>139</v>
      </c>
      <c r="CE98" s="381" t="n">
        <v>199</v>
      </c>
      <c r="CF98" s="381" t="n">
        <v>197</v>
      </c>
      <c r="CG98" s="381" t="n">
        <v>204</v>
      </c>
      <c r="CH98" s="381" t="n">
        <v>215</v>
      </c>
      <c r="CI98" s="381" t="n">
        <v>202</v>
      </c>
      <c r="CJ98" s="381" t="n">
        <v>216</v>
      </c>
      <c r="CK98" s="381" t="n">
        <v>246</v>
      </c>
      <c r="CL98" s="381" t="n">
        <v>223</v>
      </c>
      <c r="CM98" s="381" t="n">
        <v>201</v>
      </c>
      <c r="CN98" s="381" t="n">
        <v>202</v>
      </c>
      <c r="CO98" s="381" t="n">
        <v>241</v>
      </c>
      <c r="CP98" s="381" t="n">
        <v>234</v>
      </c>
      <c r="CQ98" s="381" t="n">
        <v>219</v>
      </c>
      <c r="CR98" s="381" t="n">
        <v>193</v>
      </c>
      <c r="CS98" s="381" t="n">
        <v>235</v>
      </c>
      <c r="CT98" s="381" t="n">
        <v>224</v>
      </c>
      <c r="CU98" s="381" t="n">
        <v>221</v>
      </c>
      <c r="CV98" s="381" t="n">
        <v>195</v>
      </c>
      <c r="CW98" s="381" t="n">
        <v>254</v>
      </c>
      <c r="CX98" s="381" t="n">
        <v>228</v>
      </c>
      <c r="CY98" s="381" t="n">
        <v>193</v>
      </c>
      <c r="CZ98" s="381" t="n">
        <v>75</v>
      </c>
      <c r="DA98" s="381" t="n">
        <v>115</v>
      </c>
      <c r="DB98" s="381" t="n">
        <v>89</v>
      </c>
      <c r="DC98" s="381" t="n">
        <v>87</v>
      </c>
      <c r="DD98" s="381" t="n">
        <v>108</v>
      </c>
      <c r="DE98" s="381" t="n">
        <v>150</v>
      </c>
      <c r="DF98" s="381" t="n">
        <v>156</v>
      </c>
      <c r="DG98" s="381" t="n">
        <v>161</v>
      </c>
      <c r="DH98" s="381" t="n">
        <v>181</v>
      </c>
      <c r="DI98" s="381" t="n">
        <v>150</v>
      </c>
      <c r="DJ98" s="381" t="n">
        <v>203</v>
      </c>
      <c r="DK98" s="381" t="n">
        <v>157</v>
      </c>
      <c r="DL98" s="381"/>
      <c r="DM98" s="381"/>
      <c r="DN98" s="381"/>
      <c r="DO98" s="381"/>
      <c r="DP98" s="381"/>
      <c r="DQ98" s="381"/>
      <c r="DR98" s="381"/>
      <c r="DS98" s="381"/>
      <c r="DT98" s="381"/>
      <c r="DU98" s="381"/>
      <c r="DV98" s="381"/>
      <c r="DW98" s="381"/>
      <c r="DX98" s="381"/>
      <c r="DY98" s="381"/>
      <c r="DZ98" s="381"/>
    </row>
    <row r="99" customFormat="false" ht="19.5" hidden="false" customHeight="true" outlineLevel="0" collapsed="false">
      <c r="B99" s="20" t="s">
        <v>1020</v>
      </c>
      <c r="C99" s="532" t="s">
        <v>1021</v>
      </c>
    </row>
    <row r="100" customFormat="false" ht="19.5" hidden="false" customHeight="true" outlineLevel="0" collapsed="false">
      <c r="B100" s="20"/>
      <c r="C100" s="532"/>
    </row>
    <row r="101" customFormat="false" ht="12.75" hidden="false" customHeight="true" outlineLevel="0" collapsed="false">
      <c r="B101" s="20"/>
    </row>
    <row r="102" customFormat="false" ht="15" hidden="false" customHeight="false" outlineLevel="0" collapsed="false">
      <c r="B102" s="20" t="s">
        <v>1022</v>
      </c>
      <c r="C102" s="474"/>
      <c r="D102" s="474"/>
      <c r="E102" s="474" t="s">
        <v>2</v>
      </c>
      <c r="F102" s="474" t="s">
        <v>3</v>
      </c>
      <c r="G102" s="474" t="s">
        <v>4</v>
      </c>
      <c r="H102" s="474" t="s">
        <v>5</v>
      </c>
      <c r="I102" s="474" t="s">
        <v>6</v>
      </c>
      <c r="J102" s="474" t="s">
        <v>7</v>
      </c>
      <c r="K102" s="474" t="s">
        <v>8</v>
      </c>
      <c r="L102" s="474" t="s">
        <v>9</v>
      </c>
      <c r="M102" s="474" t="s">
        <v>10</v>
      </c>
      <c r="N102" s="474" t="s">
        <v>11</v>
      </c>
      <c r="O102" s="474" t="s">
        <v>12</v>
      </c>
      <c r="P102" s="474" t="s">
        <v>13</v>
      </c>
      <c r="Q102" s="474" t="s">
        <v>14</v>
      </c>
      <c r="R102" s="474" t="s">
        <v>15</v>
      </c>
      <c r="S102" s="474"/>
      <c r="T102" s="474"/>
      <c r="U102" s="474"/>
      <c r="V102" s="474"/>
      <c r="W102" s="474"/>
      <c r="X102" s="474"/>
      <c r="Y102" s="474"/>
      <c r="Z102" s="474"/>
      <c r="AA102" s="474"/>
      <c r="AB102" s="474"/>
      <c r="AC102" s="474"/>
      <c r="AD102" s="474"/>
      <c r="AE102" s="474"/>
      <c r="AF102" s="474"/>
      <c r="AG102" s="474"/>
      <c r="AH102" s="474"/>
      <c r="AI102" s="474"/>
      <c r="AJ102" s="474"/>
      <c r="AK102" s="474"/>
      <c r="AL102" s="474"/>
      <c r="AM102" s="474"/>
      <c r="AN102" s="474"/>
      <c r="AO102" s="474"/>
      <c r="AP102" s="474"/>
      <c r="AQ102" s="474"/>
      <c r="AR102" s="474"/>
      <c r="AS102" s="474"/>
      <c r="AT102" s="474"/>
      <c r="AU102" s="474"/>
      <c r="AV102" s="474"/>
      <c r="AW102" s="474"/>
      <c r="AX102" s="474"/>
      <c r="AY102" s="474"/>
      <c r="AZ102" s="474"/>
      <c r="BA102" s="474"/>
      <c r="BB102" s="474"/>
      <c r="BC102" s="474"/>
      <c r="BD102" s="474"/>
      <c r="BE102" s="474"/>
      <c r="BF102" s="474"/>
      <c r="BG102" s="474"/>
      <c r="BH102" s="474"/>
      <c r="BI102" s="474"/>
      <c r="BJ102" s="474"/>
      <c r="BK102" s="474"/>
      <c r="BL102" s="474"/>
      <c r="BM102" s="474"/>
      <c r="BN102" s="474"/>
      <c r="BO102" s="474"/>
      <c r="BP102" s="474"/>
      <c r="BQ102" s="474"/>
      <c r="BR102" s="474"/>
      <c r="BS102" s="474"/>
      <c r="BT102" s="474"/>
      <c r="BU102" s="474"/>
      <c r="BV102" s="474"/>
      <c r="BW102" s="474"/>
      <c r="BX102" s="474"/>
      <c r="BY102" s="474"/>
      <c r="BZ102" s="474"/>
      <c r="CA102" s="474"/>
      <c r="CB102" s="474"/>
      <c r="CC102" s="474"/>
      <c r="CD102" s="474"/>
      <c r="CE102" s="474"/>
      <c r="CF102" s="474"/>
      <c r="CG102" s="474"/>
      <c r="CH102" s="474"/>
      <c r="CI102" s="474"/>
      <c r="CJ102" s="474"/>
      <c r="CK102" s="474"/>
      <c r="CL102" s="474"/>
      <c r="CM102" s="474"/>
      <c r="CN102" s="474"/>
      <c r="CO102" s="474"/>
      <c r="CP102" s="474"/>
      <c r="CQ102" s="474"/>
      <c r="CR102" s="474"/>
      <c r="CS102" s="474"/>
      <c r="CT102" s="474"/>
      <c r="CU102" s="474"/>
      <c r="CV102" s="474"/>
      <c r="CW102" s="474"/>
      <c r="CX102" s="474"/>
      <c r="CY102" s="474"/>
      <c r="CZ102" s="474"/>
      <c r="DA102" s="474"/>
      <c r="DB102" s="474"/>
      <c r="DC102" s="474"/>
      <c r="DD102" s="474"/>
      <c r="DE102" s="474"/>
      <c r="DF102" s="474"/>
      <c r="DG102" s="474"/>
      <c r="DH102" s="474"/>
      <c r="DI102" s="474"/>
      <c r="DJ102" s="474"/>
      <c r="DK102" s="474"/>
      <c r="DL102" s="474"/>
      <c r="DM102" s="474"/>
      <c r="DN102" s="474"/>
      <c r="DO102" s="474"/>
      <c r="DP102" s="474"/>
      <c r="DQ102" s="474"/>
      <c r="DR102" s="474"/>
      <c r="DS102" s="474"/>
      <c r="DT102" s="474"/>
      <c r="DU102" s="474"/>
      <c r="DV102" s="474"/>
      <c r="DW102" s="474"/>
      <c r="DX102" s="474"/>
      <c r="DY102" s="474"/>
      <c r="DZ102" s="474"/>
    </row>
    <row r="103" s="384" customFormat="true" ht="14.25" hidden="false" customHeight="true" outlineLevel="0" collapsed="false">
      <c r="B103" s="382" t="s">
        <v>1023</v>
      </c>
      <c r="C103" s="383"/>
      <c r="D103" s="383"/>
      <c r="E103" s="383"/>
      <c r="F103" s="383"/>
      <c r="G103" s="383"/>
      <c r="H103" s="383"/>
      <c r="I103" s="383"/>
      <c r="J103" s="383"/>
      <c r="K103" s="383"/>
      <c r="L103" s="383"/>
      <c r="M103" s="383"/>
      <c r="N103" s="383"/>
      <c r="O103" s="383"/>
      <c r="P103" s="383"/>
      <c r="Q103" s="383"/>
      <c r="R103" s="383"/>
      <c r="S103" s="383" t="n">
        <v>35</v>
      </c>
      <c r="T103" s="383" t="n">
        <v>35</v>
      </c>
      <c r="U103" s="383" t="n">
        <v>35</v>
      </c>
      <c r="V103" s="383" t="n">
        <v>35</v>
      </c>
      <c r="W103" s="383" t="n">
        <v>35</v>
      </c>
      <c r="X103" s="383" t="n">
        <v>35</v>
      </c>
      <c r="Y103" s="383" t="n">
        <v>35</v>
      </c>
      <c r="Z103" s="383" t="n">
        <v>35</v>
      </c>
      <c r="AA103" s="383" t="n">
        <v>36</v>
      </c>
      <c r="AB103" s="383" t="n">
        <v>36</v>
      </c>
      <c r="AC103" s="383" t="n">
        <v>36</v>
      </c>
      <c r="AD103" s="383" t="n">
        <v>36</v>
      </c>
      <c r="AE103" s="383" t="n">
        <v>34</v>
      </c>
      <c r="AF103" s="383" t="n">
        <v>34</v>
      </c>
      <c r="AG103" s="383" t="n">
        <v>34</v>
      </c>
      <c r="AH103" s="383" t="n">
        <v>34</v>
      </c>
      <c r="AI103" s="383" t="n">
        <v>41</v>
      </c>
      <c r="AJ103" s="383" t="n">
        <v>41</v>
      </c>
      <c r="AK103" s="383" t="n">
        <v>41</v>
      </c>
      <c r="AL103" s="383" t="n">
        <v>41</v>
      </c>
      <c r="AM103" s="383" t="n">
        <v>47</v>
      </c>
      <c r="AN103" s="383" t="n">
        <v>47</v>
      </c>
      <c r="AO103" s="383" t="n">
        <v>47</v>
      </c>
      <c r="AP103" s="383" t="n">
        <v>47</v>
      </c>
      <c r="AQ103" s="383" t="n">
        <v>51</v>
      </c>
      <c r="AR103" s="383" t="n">
        <v>51</v>
      </c>
      <c r="AS103" s="383" t="n">
        <v>51</v>
      </c>
      <c r="AT103" s="383" t="n">
        <v>51</v>
      </c>
      <c r="AU103" s="383" t="n">
        <v>49</v>
      </c>
      <c r="AV103" s="383" t="n">
        <v>52</v>
      </c>
      <c r="AW103" s="383" t="n">
        <v>50</v>
      </c>
      <c r="AX103" s="383" t="n">
        <v>52</v>
      </c>
      <c r="AY103" s="383" t="n">
        <v>55</v>
      </c>
      <c r="AZ103" s="383" t="n">
        <v>58</v>
      </c>
      <c r="BA103" s="383" t="n">
        <v>58</v>
      </c>
      <c r="BB103" s="383" t="n">
        <v>58</v>
      </c>
      <c r="BC103" s="383" t="n">
        <v>60</v>
      </c>
      <c r="BD103" s="383" t="n">
        <v>64</v>
      </c>
      <c r="BE103" s="383" t="n">
        <v>67</v>
      </c>
      <c r="BF103" s="383" t="n">
        <v>70</v>
      </c>
      <c r="BG103" s="383" t="n">
        <v>69</v>
      </c>
      <c r="BH103" s="383" t="n">
        <v>69</v>
      </c>
      <c r="BI103" s="383" t="n">
        <v>70</v>
      </c>
      <c r="BJ103" s="383" t="n">
        <v>72</v>
      </c>
      <c r="BK103" s="383" t="n">
        <v>72</v>
      </c>
      <c r="BL103" s="383" t="n">
        <v>72</v>
      </c>
      <c r="BM103" s="383" t="n">
        <v>73</v>
      </c>
      <c r="BN103" s="383" t="n">
        <v>74</v>
      </c>
      <c r="BO103" s="383" t="n">
        <v>75</v>
      </c>
      <c r="BP103" s="383" t="n">
        <v>79</v>
      </c>
      <c r="BQ103" s="383" t="n">
        <v>78</v>
      </c>
      <c r="BR103" s="383" t="n">
        <v>79</v>
      </c>
      <c r="BS103" s="383" t="n">
        <v>80</v>
      </c>
      <c r="BT103" s="383" t="n">
        <v>82</v>
      </c>
      <c r="BU103" s="383" t="n">
        <v>82</v>
      </c>
      <c r="BV103" s="383" t="n">
        <v>82</v>
      </c>
      <c r="BW103" s="383" t="n">
        <v>83</v>
      </c>
      <c r="BX103" s="383" t="n">
        <v>83</v>
      </c>
      <c r="BY103" s="383" t="n">
        <v>84</v>
      </c>
      <c r="BZ103" s="383" t="n">
        <v>85</v>
      </c>
      <c r="CA103" s="383" t="n">
        <v>87</v>
      </c>
      <c r="CB103" s="383" t="n">
        <v>88</v>
      </c>
      <c r="CC103" s="383" t="n">
        <v>87</v>
      </c>
      <c r="CD103" s="383" t="n">
        <v>87</v>
      </c>
      <c r="CE103" s="383" t="n">
        <v>87</v>
      </c>
      <c r="CF103" s="383" t="n">
        <v>87</v>
      </c>
      <c r="CG103" s="383" t="n">
        <v>88</v>
      </c>
      <c r="CH103" s="383" t="n">
        <v>89</v>
      </c>
      <c r="CI103" s="383" t="n">
        <v>89</v>
      </c>
      <c r="CJ103" s="383" t="n">
        <v>91</v>
      </c>
      <c r="CK103" s="383" t="n">
        <v>93</v>
      </c>
      <c r="CL103" s="383" t="n">
        <v>97</v>
      </c>
      <c r="CM103" s="383" t="n">
        <v>99</v>
      </c>
      <c r="CN103" s="383" t="n">
        <v>101</v>
      </c>
      <c r="CO103" s="383" t="n">
        <v>99</v>
      </c>
      <c r="CP103" s="383" t="n">
        <v>101</v>
      </c>
      <c r="CQ103" s="383" t="n">
        <v>99</v>
      </c>
      <c r="CR103" s="383" t="n">
        <v>100</v>
      </c>
      <c r="CS103" s="383" t="n">
        <v>99</v>
      </c>
      <c r="CT103" s="383" t="n">
        <v>99</v>
      </c>
      <c r="CU103" s="383" t="n">
        <v>99</v>
      </c>
      <c r="CV103" s="383" t="n">
        <v>102</v>
      </c>
      <c r="CW103" s="383" t="n">
        <v>101</v>
      </c>
      <c r="CX103" s="383" t="n">
        <v>105</v>
      </c>
      <c r="CY103" s="383" t="n">
        <v>107</v>
      </c>
      <c r="CZ103" s="383" t="n">
        <v>108</v>
      </c>
      <c r="DA103" s="383" t="n">
        <v>110</v>
      </c>
      <c r="DB103" s="383" t="n">
        <v>110</v>
      </c>
      <c r="DC103" s="383" t="n">
        <v>111</v>
      </c>
      <c r="DD103" s="383" t="n">
        <v>109</v>
      </c>
      <c r="DE103" s="383" t="n">
        <v>112</v>
      </c>
      <c r="DF103" s="383" t="n">
        <v>114</v>
      </c>
      <c r="DG103" s="383" t="n">
        <v>120</v>
      </c>
      <c r="DH103" s="383" t="n">
        <v>125</v>
      </c>
      <c r="DI103" s="383" t="n">
        <v>132</v>
      </c>
      <c r="DJ103" s="383" t="n">
        <v>139</v>
      </c>
      <c r="DK103" s="383" t="n">
        <v>142</v>
      </c>
      <c r="DL103" s="383"/>
      <c r="DM103" s="383"/>
      <c r="DN103" s="383"/>
      <c r="DO103" s="383"/>
      <c r="DP103" s="383"/>
      <c r="DQ103" s="383"/>
      <c r="DR103" s="383"/>
      <c r="DS103" s="383"/>
      <c r="DT103" s="383"/>
      <c r="DU103" s="383"/>
      <c r="DV103" s="383"/>
      <c r="DW103" s="383"/>
      <c r="DX103" s="383"/>
      <c r="DY103" s="383"/>
      <c r="DZ103" s="383"/>
    </row>
    <row r="104" s="387" customFormat="true" ht="10.5" hidden="false" customHeight="true" outlineLevel="0" collapsed="false">
      <c r="B104" s="385"/>
      <c r="C104" s="386"/>
      <c r="D104" s="386"/>
      <c r="E104" s="386"/>
      <c r="F104" s="386"/>
      <c r="G104" s="386"/>
      <c r="H104" s="386"/>
      <c r="I104" s="386"/>
      <c r="J104" s="386"/>
      <c r="K104" s="386"/>
      <c r="L104" s="386"/>
      <c r="M104" s="386"/>
      <c r="N104" s="386"/>
      <c r="O104" s="386"/>
      <c r="P104" s="386"/>
      <c r="Q104" s="386"/>
      <c r="R104" s="386"/>
      <c r="S104" s="386"/>
      <c r="T104" s="386"/>
      <c r="U104" s="386"/>
      <c r="V104" s="386"/>
      <c r="W104" s="386"/>
      <c r="X104" s="386"/>
      <c r="Y104" s="386"/>
      <c r="Z104" s="386"/>
      <c r="AA104" s="386"/>
      <c r="AB104" s="386"/>
      <c r="AC104" s="386"/>
      <c r="AD104" s="386"/>
      <c r="AE104" s="386"/>
      <c r="AF104" s="386"/>
      <c r="AG104" s="386"/>
      <c r="AH104" s="386"/>
      <c r="AI104" s="386"/>
      <c r="AJ104" s="386"/>
      <c r="AK104" s="386"/>
      <c r="AL104" s="386"/>
      <c r="AM104" s="386"/>
      <c r="AN104" s="386"/>
      <c r="AO104" s="386"/>
      <c r="AP104" s="386"/>
      <c r="AQ104" s="386"/>
      <c r="AR104" s="386"/>
      <c r="AS104" s="386"/>
      <c r="AT104" s="386"/>
      <c r="AU104" s="386"/>
      <c r="AV104" s="386"/>
      <c r="AW104" s="386"/>
      <c r="AX104" s="386"/>
      <c r="AY104" s="386"/>
      <c r="AZ104" s="386"/>
      <c r="BA104" s="386"/>
      <c r="BB104" s="386"/>
      <c r="BC104" s="386"/>
      <c r="BD104" s="386"/>
      <c r="BE104" s="386"/>
      <c r="BF104" s="386"/>
      <c r="BG104" s="386"/>
      <c r="BH104" s="386"/>
      <c r="BI104" s="386"/>
      <c r="BJ104" s="386"/>
      <c r="BK104" s="386"/>
      <c r="BL104" s="386"/>
      <c r="BM104" s="386"/>
      <c r="BN104" s="386"/>
      <c r="BO104" s="386"/>
      <c r="BP104" s="386"/>
      <c r="BQ104" s="386"/>
      <c r="BR104" s="386"/>
      <c r="BS104" s="386"/>
      <c r="BT104" s="386"/>
      <c r="BU104" s="386"/>
      <c r="BV104" s="386"/>
      <c r="BW104" s="386"/>
      <c r="BX104" s="386"/>
      <c r="BY104" s="386"/>
      <c r="BZ104" s="386"/>
      <c r="CA104" s="386"/>
      <c r="CB104" s="386"/>
      <c r="CC104" s="386"/>
      <c r="CD104" s="386"/>
      <c r="CE104" s="386"/>
      <c r="CF104" s="386"/>
      <c r="CG104" s="386"/>
      <c r="CH104" s="386"/>
      <c r="CI104" s="386"/>
      <c r="CJ104" s="386"/>
      <c r="CK104" s="386"/>
      <c r="CL104" s="386"/>
      <c r="CM104" s="386"/>
      <c r="CN104" s="386"/>
      <c r="CO104" s="386"/>
      <c r="CP104" s="386"/>
      <c r="CQ104" s="386"/>
      <c r="CR104" s="386"/>
      <c r="CS104" s="386"/>
      <c r="CT104" s="386"/>
      <c r="CU104" s="386"/>
      <c r="CV104" s="386"/>
      <c r="CW104" s="386"/>
      <c r="CX104" s="386"/>
      <c r="CY104" s="386"/>
      <c r="CZ104" s="386"/>
      <c r="DA104" s="386"/>
      <c r="DB104" s="386"/>
      <c r="DC104" s="386"/>
      <c r="DD104" s="386"/>
      <c r="DE104" s="386"/>
      <c r="DF104" s="386"/>
      <c r="DG104" s="386"/>
      <c r="DH104" s="386"/>
      <c r="DI104" s="386"/>
      <c r="DJ104" s="386"/>
      <c r="DK104" s="386"/>
      <c r="DL104" s="386"/>
      <c r="DM104" s="386"/>
      <c r="DN104" s="386"/>
      <c r="DO104" s="386"/>
      <c r="DP104" s="386"/>
      <c r="DQ104" s="386"/>
      <c r="DR104" s="386"/>
      <c r="DS104" s="386"/>
      <c r="DT104" s="386"/>
      <c r="DU104" s="386"/>
      <c r="DV104" s="386"/>
      <c r="DW104" s="386"/>
      <c r="DX104" s="386"/>
      <c r="DY104" s="386"/>
      <c r="DZ104" s="386"/>
    </row>
    <row r="105" s="384" customFormat="true" ht="14.25" hidden="false" customHeight="true" outlineLevel="0" collapsed="false">
      <c r="B105" s="382" t="s">
        <v>163</v>
      </c>
      <c r="C105" s="383"/>
      <c r="D105" s="383"/>
      <c r="E105" s="383"/>
      <c r="F105" s="383"/>
      <c r="G105" s="383"/>
      <c r="H105" s="383"/>
      <c r="I105" s="383"/>
      <c r="J105" s="383"/>
      <c r="K105" s="383"/>
      <c r="L105" s="383"/>
      <c r="M105" s="383"/>
      <c r="N105" s="383"/>
      <c r="O105" s="383"/>
      <c r="P105" s="383"/>
      <c r="Q105" s="383"/>
      <c r="R105" s="383"/>
      <c r="S105" s="383" t="n">
        <v>35</v>
      </c>
      <c r="T105" s="383" t="n">
        <v>35</v>
      </c>
      <c r="U105" s="383" t="n">
        <v>35</v>
      </c>
      <c r="V105" s="383" t="n">
        <v>35</v>
      </c>
      <c r="W105" s="383" t="n">
        <v>35</v>
      </c>
      <c r="X105" s="383" t="n">
        <v>35</v>
      </c>
      <c r="Y105" s="383" t="n">
        <v>35</v>
      </c>
      <c r="Z105" s="383" t="n">
        <v>35</v>
      </c>
      <c r="AA105" s="383" t="n">
        <v>36</v>
      </c>
      <c r="AB105" s="383" t="n">
        <v>36</v>
      </c>
      <c r="AC105" s="383" t="n">
        <v>36</v>
      </c>
      <c r="AD105" s="383" t="n">
        <v>36</v>
      </c>
      <c r="AE105" s="383" t="n">
        <v>34</v>
      </c>
      <c r="AF105" s="383" t="n">
        <v>34</v>
      </c>
      <c r="AG105" s="383" t="n">
        <v>34</v>
      </c>
      <c r="AH105" s="383" t="n">
        <v>34</v>
      </c>
      <c r="AI105" s="383" t="n">
        <v>43</v>
      </c>
      <c r="AJ105" s="383" t="n">
        <v>43</v>
      </c>
      <c r="AK105" s="383" t="n">
        <v>43</v>
      </c>
      <c r="AL105" s="383" t="n">
        <v>43</v>
      </c>
      <c r="AM105" s="383" t="n">
        <v>48</v>
      </c>
      <c r="AN105" s="383" t="n">
        <v>48</v>
      </c>
      <c r="AO105" s="383" t="n">
        <v>48</v>
      </c>
      <c r="AP105" s="383" t="n">
        <v>48</v>
      </c>
      <c r="AQ105" s="383" t="n">
        <v>52</v>
      </c>
      <c r="AR105" s="383" t="n">
        <v>52</v>
      </c>
      <c r="AS105" s="383" t="n">
        <v>52</v>
      </c>
      <c r="AT105" s="383" t="n">
        <v>52</v>
      </c>
      <c r="AU105" s="383" t="n">
        <v>50</v>
      </c>
      <c r="AV105" s="383" t="n">
        <v>51</v>
      </c>
      <c r="AW105" s="383" t="n">
        <v>50</v>
      </c>
      <c r="AX105" s="383" t="n">
        <v>51</v>
      </c>
      <c r="AY105" s="383" t="n">
        <v>55</v>
      </c>
      <c r="AZ105" s="383" t="n">
        <v>58</v>
      </c>
      <c r="BA105" s="383" t="n">
        <v>57</v>
      </c>
      <c r="BB105" s="383" t="n">
        <v>59</v>
      </c>
      <c r="BC105" s="383" t="n">
        <v>65</v>
      </c>
      <c r="BD105" s="383" t="n">
        <v>68</v>
      </c>
      <c r="BE105" s="383" t="n">
        <v>72</v>
      </c>
      <c r="BF105" s="383" t="n">
        <v>73</v>
      </c>
      <c r="BG105" s="383" t="n">
        <v>73</v>
      </c>
      <c r="BH105" s="383" t="n">
        <v>72</v>
      </c>
      <c r="BI105" s="383" t="n">
        <v>73</v>
      </c>
      <c r="BJ105" s="383" t="n">
        <v>75</v>
      </c>
      <c r="BK105" s="383" t="n">
        <v>77</v>
      </c>
      <c r="BL105" s="383" t="n">
        <v>75</v>
      </c>
      <c r="BM105" s="383" t="n">
        <v>76</v>
      </c>
      <c r="BN105" s="383" t="n">
        <v>77</v>
      </c>
      <c r="BO105" s="383" t="n">
        <v>78</v>
      </c>
      <c r="BP105" s="383" t="n">
        <v>81</v>
      </c>
      <c r="BQ105" s="383" t="n">
        <v>81</v>
      </c>
      <c r="BR105" s="383" t="n">
        <v>80</v>
      </c>
      <c r="BS105" s="383" t="n">
        <v>84</v>
      </c>
      <c r="BT105" s="383" t="n">
        <v>84</v>
      </c>
      <c r="BU105" s="383" t="n">
        <v>86</v>
      </c>
      <c r="BV105" s="383" t="n">
        <v>83</v>
      </c>
      <c r="BW105" s="383" t="n">
        <v>85</v>
      </c>
      <c r="BX105" s="383" t="n">
        <v>84</v>
      </c>
      <c r="BY105" s="383" t="n">
        <v>86</v>
      </c>
      <c r="BZ105" s="383" t="n">
        <v>87</v>
      </c>
      <c r="CA105" s="383" t="n">
        <v>89</v>
      </c>
      <c r="CB105" s="383" t="n">
        <v>90</v>
      </c>
      <c r="CC105" s="383" t="n">
        <v>89</v>
      </c>
      <c r="CD105" s="383" t="n">
        <v>89</v>
      </c>
      <c r="CE105" s="383" t="n">
        <v>89</v>
      </c>
      <c r="CF105" s="383" t="n">
        <v>90</v>
      </c>
      <c r="CG105" s="383" t="n">
        <v>90</v>
      </c>
      <c r="CH105" s="383" t="n">
        <v>91</v>
      </c>
      <c r="CI105" s="383" t="n">
        <v>89</v>
      </c>
      <c r="CJ105" s="383" t="n">
        <v>92</v>
      </c>
      <c r="CK105" s="383" t="n">
        <v>95</v>
      </c>
      <c r="CL105" s="383" t="n">
        <v>96</v>
      </c>
      <c r="CM105" s="383" t="n">
        <v>100</v>
      </c>
      <c r="CN105" s="383" t="n">
        <v>101</v>
      </c>
      <c r="CO105" s="383" t="n">
        <v>100</v>
      </c>
      <c r="CP105" s="383" t="n">
        <v>100</v>
      </c>
      <c r="CQ105" s="383" t="n">
        <v>100</v>
      </c>
      <c r="CR105" s="383" t="n">
        <v>103</v>
      </c>
      <c r="CS105" s="383" t="n">
        <v>103</v>
      </c>
      <c r="CT105" s="383" t="n">
        <v>101</v>
      </c>
      <c r="CU105" s="383" t="n">
        <v>101</v>
      </c>
      <c r="CV105" s="383" t="n">
        <v>104</v>
      </c>
      <c r="CW105" s="383" t="n">
        <v>105</v>
      </c>
      <c r="CX105" s="383" t="n">
        <v>108</v>
      </c>
      <c r="CY105" s="383" t="n">
        <v>110</v>
      </c>
      <c r="CZ105" s="383" t="n">
        <v>111</v>
      </c>
      <c r="DA105" s="383" t="n">
        <v>116</v>
      </c>
      <c r="DB105" s="383" t="n">
        <v>114</v>
      </c>
      <c r="DC105" s="383" t="n">
        <v>114</v>
      </c>
      <c r="DD105" s="383" t="n">
        <v>113</v>
      </c>
      <c r="DE105" s="383" t="n">
        <v>115</v>
      </c>
      <c r="DF105" s="383" t="n">
        <v>116</v>
      </c>
      <c r="DG105" s="383" t="n">
        <v>121</v>
      </c>
      <c r="DH105" s="383" t="n">
        <v>128</v>
      </c>
      <c r="DI105" s="383" t="n">
        <v>134</v>
      </c>
      <c r="DJ105" s="383" t="n">
        <v>140</v>
      </c>
      <c r="DK105" s="383" t="n">
        <v>146</v>
      </c>
      <c r="DL105" s="383"/>
      <c r="DM105" s="383"/>
      <c r="DN105" s="383"/>
      <c r="DO105" s="383"/>
      <c r="DP105" s="383"/>
      <c r="DQ105" s="383"/>
      <c r="DR105" s="383"/>
      <c r="DS105" s="383"/>
      <c r="DT105" s="383"/>
      <c r="DU105" s="383"/>
      <c r="DV105" s="383"/>
      <c r="DW105" s="383"/>
      <c r="DX105" s="383"/>
      <c r="DY105" s="383"/>
      <c r="DZ105" s="383"/>
    </row>
    <row r="106" s="384" customFormat="true" ht="13.5" hidden="false" customHeight="true" outlineLevel="0" collapsed="false">
      <c r="B106" s="388" t="s">
        <v>164</v>
      </c>
      <c r="C106" s="389"/>
      <c r="D106" s="389"/>
      <c r="E106" s="389"/>
      <c r="F106" s="389"/>
      <c r="G106" s="389"/>
      <c r="H106" s="389"/>
      <c r="I106" s="389"/>
      <c r="J106" s="389"/>
      <c r="K106" s="389"/>
      <c r="L106" s="389"/>
      <c r="M106" s="389"/>
      <c r="N106" s="389"/>
      <c r="O106" s="389"/>
      <c r="P106" s="389"/>
      <c r="Q106" s="389"/>
      <c r="R106" s="389"/>
      <c r="S106" s="389" t="n">
        <v>49</v>
      </c>
      <c r="T106" s="389" t="n">
        <v>49</v>
      </c>
      <c r="U106" s="389" t="n">
        <v>49</v>
      </c>
      <c r="V106" s="389" t="n">
        <v>49</v>
      </c>
      <c r="W106" s="389" t="n">
        <v>52</v>
      </c>
      <c r="X106" s="389" t="n">
        <v>52</v>
      </c>
      <c r="Y106" s="389" t="n">
        <v>52</v>
      </c>
      <c r="Z106" s="389" t="n">
        <v>52</v>
      </c>
      <c r="AA106" s="389" t="n">
        <v>52</v>
      </c>
      <c r="AB106" s="389" t="n">
        <v>52</v>
      </c>
      <c r="AC106" s="389" t="n">
        <v>52</v>
      </c>
      <c r="AD106" s="389" t="n">
        <v>52</v>
      </c>
      <c r="AE106" s="389" t="n">
        <v>51</v>
      </c>
      <c r="AF106" s="389" t="n">
        <v>51</v>
      </c>
      <c r="AG106" s="389" t="n">
        <v>51</v>
      </c>
      <c r="AH106" s="389" t="n">
        <v>51</v>
      </c>
      <c r="AI106" s="389" t="n">
        <v>56</v>
      </c>
      <c r="AJ106" s="389" t="n">
        <v>56</v>
      </c>
      <c r="AK106" s="389" t="n">
        <v>56</v>
      </c>
      <c r="AL106" s="389" t="n">
        <v>56</v>
      </c>
      <c r="AM106" s="389" t="n">
        <v>60</v>
      </c>
      <c r="AN106" s="389" t="n">
        <v>60</v>
      </c>
      <c r="AO106" s="389" t="n">
        <v>60</v>
      </c>
      <c r="AP106" s="389" t="n">
        <v>60</v>
      </c>
      <c r="AQ106" s="389" t="n">
        <v>64</v>
      </c>
      <c r="AR106" s="389" t="n">
        <v>64</v>
      </c>
      <c r="AS106" s="389" t="n">
        <v>64</v>
      </c>
      <c r="AT106" s="389" t="n">
        <v>64</v>
      </c>
      <c r="AU106" s="389" t="n">
        <v>58</v>
      </c>
      <c r="AV106" s="389" t="n">
        <v>58</v>
      </c>
      <c r="AW106" s="389" t="n">
        <v>58</v>
      </c>
      <c r="AX106" s="389" t="n">
        <v>59</v>
      </c>
      <c r="AY106" s="389" t="n">
        <v>62</v>
      </c>
      <c r="AZ106" s="389" t="n">
        <v>62</v>
      </c>
      <c r="BA106" s="389" t="n">
        <v>61</v>
      </c>
      <c r="BB106" s="389" t="n">
        <v>62</v>
      </c>
      <c r="BC106" s="389" t="n">
        <v>65</v>
      </c>
      <c r="BD106" s="389" t="n">
        <v>65</v>
      </c>
      <c r="BE106" s="389" t="n">
        <v>67</v>
      </c>
      <c r="BF106" s="389" t="n">
        <v>68</v>
      </c>
      <c r="BG106" s="389" t="n">
        <v>70</v>
      </c>
      <c r="BH106" s="389" t="n">
        <v>70</v>
      </c>
      <c r="BI106" s="389" t="n">
        <v>70</v>
      </c>
      <c r="BJ106" s="389" t="n">
        <v>71</v>
      </c>
      <c r="BK106" s="389" t="n">
        <v>73</v>
      </c>
      <c r="BL106" s="389" t="n">
        <v>73</v>
      </c>
      <c r="BM106" s="389" t="n">
        <v>72</v>
      </c>
      <c r="BN106" s="389" t="n">
        <v>72</v>
      </c>
      <c r="BO106" s="389" t="n">
        <v>73</v>
      </c>
      <c r="BP106" s="389" t="n">
        <v>74</v>
      </c>
      <c r="BQ106" s="389" t="n">
        <v>74</v>
      </c>
      <c r="BR106" s="389" t="n">
        <v>74</v>
      </c>
      <c r="BS106" s="389" t="n">
        <v>76</v>
      </c>
      <c r="BT106" s="389" t="n">
        <v>80</v>
      </c>
      <c r="BU106" s="389" t="n">
        <v>78</v>
      </c>
      <c r="BV106" s="389" t="n">
        <v>79</v>
      </c>
      <c r="BW106" s="389" t="n">
        <v>83</v>
      </c>
      <c r="BX106" s="389" t="n">
        <v>84</v>
      </c>
      <c r="BY106" s="389" t="n">
        <v>84</v>
      </c>
      <c r="BZ106" s="389" t="n">
        <v>84</v>
      </c>
      <c r="CA106" s="389" t="n">
        <v>86</v>
      </c>
      <c r="CB106" s="389" t="n">
        <v>86</v>
      </c>
      <c r="CC106" s="389" t="n">
        <v>85</v>
      </c>
      <c r="CD106" s="389" t="n">
        <v>85</v>
      </c>
      <c r="CE106" s="389" t="n">
        <v>85</v>
      </c>
      <c r="CF106" s="389" t="n">
        <v>85</v>
      </c>
      <c r="CG106" s="389" t="n">
        <v>87</v>
      </c>
      <c r="CH106" s="389" t="n">
        <v>88</v>
      </c>
      <c r="CI106" s="389" t="n">
        <v>93</v>
      </c>
      <c r="CJ106" s="389" t="n">
        <v>97</v>
      </c>
      <c r="CK106" s="389" t="n">
        <v>96</v>
      </c>
      <c r="CL106" s="389" t="n">
        <v>97</v>
      </c>
      <c r="CM106" s="389" t="n">
        <v>97</v>
      </c>
      <c r="CN106" s="389" t="n">
        <v>101</v>
      </c>
      <c r="CO106" s="389" t="n">
        <v>101</v>
      </c>
      <c r="CP106" s="389" t="n">
        <v>101</v>
      </c>
      <c r="CQ106" s="389" t="n">
        <v>100</v>
      </c>
      <c r="CR106" s="389" t="n">
        <v>100</v>
      </c>
      <c r="CS106" s="389" t="n">
        <v>102</v>
      </c>
      <c r="CT106" s="389" t="n">
        <v>101</v>
      </c>
      <c r="CU106" s="389" t="n">
        <v>102</v>
      </c>
      <c r="CV106" s="389" t="n">
        <v>102</v>
      </c>
      <c r="CW106" s="389" t="n">
        <v>103</v>
      </c>
      <c r="CX106" s="389" t="n">
        <v>107</v>
      </c>
      <c r="CY106" s="389" t="n">
        <v>105</v>
      </c>
      <c r="CZ106" s="389" t="n">
        <v>107</v>
      </c>
      <c r="DA106" s="389" t="n">
        <v>112</v>
      </c>
      <c r="DB106" s="389" t="n">
        <v>109</v>
      </c>
      <c r="DC106" s="389" t="n">
        <v>112</v>
      </c>
      <c r="DD106" s="389" t="n">
        <v>109</v>
      </c>
      <c r="DE106" s="389" t="n">
        <v>115</v>
      </c>
      <c r="DF106" s="389" t="n">
        <v>113</v>
      </c>
      <c r="DG106" s="389" t="n">
        <v>119</v>
      </c>
      <c r="DH106" s="389" t="n">
        <v>122</v>
      </c>
      <c r="DI106" s="389" t="n">
        <v>132</v>
      </c>
      <c r="DJ106" s="389" t="n">
        <v>139</v>
      </c>
      <c r="DK106" s="389" t="n">
        <v>144</v>
      </c>
      <c r="DL106" s="389"/>
      <c r="DM106" s="389"/>
      <c r="DN106" s="389"/>
      <c r="DO106" s="389"/>
      <c r="DP106" s="389"/>
      <c r="DQ106" s="389"/>
      <c r="DR106" s="389"/>
      <c r="DS106" s="389"/>
      <c r="DT106" s="389"/>
      <c r="DU106" s="389"/>
      <c r="DV106" s="389"/>
      <c r="DW106" s="389"/>
      <c r="DX106" s="389"/>
      <c r="DY106" s="389"/>
      <c r="DZ106" s="389"/>
    </row>
    <row r="107" s="384" customFormat="true" ht="13.5" hidden="false" customHeight="true" outlineLevel="0" collapsed="false">
      <c r="B107" s="388" t="s">
        <v>165</v>
      </c>
      <c r="C107" s="389"/>
      <c r="D107" s="389"/>
      <c r="E107" s="389"/>
      <c r="F107" s="389"/>
      <c r="G107" s="389"/>
      <c r="H107" s="389"/>
      <c r="I107" s="389"/>
      <c r="J107" s="389"/>
      <c r="K107" s="389"/>
      <c r="L107" s="389"/>
      <c r="M107" s="389"/>
      <c r="N107" s="389"/>
      <c r="O107" s="389"/>
      <c r="P107" s="389"/>
      <c r="Q107" s="389"/>
      <c r="R107" s="389"/>
      <c r="S107" s="389" t="n">
        <v>33</v>
      </c>
      <c r="T107" s="389" t="n">
        <v>33</v>
      </c>
      <c r="U107" s="389" t="n">
        <v>33</v>
      </c>
      <c r="V107" s="389" t="n">
        <v>33</v>
      </c>
      <c r="W107" s="389" t="n">
        <v>33</v>
      </c>
      <c r="X107" s="389" t="n">
        <v>33</v>
      </c>
      <c r="Y107" s="389" t="n">
        <v>33</v>
      </c>
      <c r="Z107" s="389" t="n">
        <v>33</v>
      </c>
      <c r="AA107" s="389" t="n">
        <v>33</v>
      </c>
      <c r="AB107" s="389" t="n">
        <v>33</v>
      </c>
      <c r="AC107" s="389" t="n">
        <v>33</v>
      </c>
      <c r="AD107" s="389" t="n">
        <v>33</v>
      </c>
      <c r="AE107" s="389" t="n">
        <v>32</v>
      </c>
      <c r="AF107" s="389" t="n">
        <v>32</v>
      </c>
      <c r="AG107" s="389" t="n">
        <v>32</v>
      </c>
      <c r="AH107" s="389" t="n">
        <v>32</v>
      </c>
      <c r="AI107" s="389" t="n">
        <v>41</v>
      </c>
      <c r="AJ107" s="389" t="n">
        <v>41</v>
      </c>
      <c r="AK107" s="389" t="n">
        <v>41</v>
      </c>
      <c r="AL107" s="389" t="n">
        <v>41</v>
      </c>
      <c r="AM107" s="389" t="n">
        <v>46</v>
      </c>
      <c r="AN107" s="389" t="n">
        <v>46</v>
      </c>
      <c r="AO107" s="389" t="n">
        <v>46</v>
      </c>
      <c r="AP107" s="389" t="n">
        <v>46</v>
      </c>
      <c r="AQ107" s="389" t="n">
        <v>50</v>
      </c>
      <c r="AR107" s="389" t="n">
        <v>50</v>
      </c>
      <c r="AS107" s="389" t="n">
        <v>50</v>
      </c>
      <c r="AT107" s="389" t="n">
        <v>50</v>
      </c>
      <c r="AU107" s="389" t="n">
        <v>49</v>
      </c>
      <c r="AV107" s="389" t="n">
        <v>50</v>
      </c>
      <c r="AW107" s="389" t="n">
        <v>49</v>
      </c>
      <c r="AX107" s="389" t="n">
        <v>50</v>
      </c>
      <c r="AY107" s="389" t="n">
        <v>53</v>
      </c>
      <c r="AZ107" s="389" t="n">
        <v>58</v>
      </c>
      <c r="BA107" s="389" t="n">
        <v>57</v>
      </c>
      <c r="BB107" s="389" t="n">
        <v>59</v>
      </c>
      <c r="BC107" s="389" t="n">
        <v>65</v>
      </c>
      <c r="BD107" s="389" t="n">
        <v>68</v>
      </c>
      <c r="BE107" s="389" t="n">
        <v>73</v>
      </c>
      <c r="BF107" s="389" t="n">
        <v>74</v>
      </c>
      <c r="BG107" s="389" t="n">
        <v>73</v>
      </c>
      <c r="BH107" s="389" t="n">
        <v>72</v>
      </c>
      <c r="BI107" s="389" t="n">
        <v>73</v>
      </c>
      <c r="BJ107" s="389" t="n">
        <v>75</v>
      </c>
      <c r="BK107" s="389" t="n">
        <v>78</v>
      </c>
      <c r="BL107" s="389" t="n">
        <v>76</v>
      </c>
      <c r="BM107" s="389" t="n">
        <v>77</v>
      </c>
      <c r="BN107" s="389" t="n">
        <v>78</v>
      </c>
      <c r="BO107" s="389" t="n">
        <v>79</v>
      </c>
      <c r="BP107" s="389" t="n">
        <v>82</v>
      </c>
      <c r="BQ107" s="389" t="n">
        <v>82</v>
      </c>
      <c r="BR107" s="389" t="n">
        <v>82</v>
      </c>
      <c r="BS107" s="389" t="n">
        <v>85</v>
      </c>
      <c r="BT107" s="389" t="n">
        <v>85</v>
      </c>
      <c r="BU107" s="389" t="n">
        <v>87</v>
      </c>
      <c r="BV107" s="389" t="n">
        <v>84</v>
      </c>
      <c r="BW107" s="389" t="n">
        <v>86</v>
      </c>
      <c r="BX107" s="389" t="n">
        <v>84</v>
      </c>
      <c r="BY107" s="389" t="n">
        <v>86</v>
      </c>
      <c r="BZ107" s="389" t="n">
        <v>88</v>
      </c>
      <c r="CA107" s="389" t="n">
        <v>90</v>
      </c>
      <c r="CB107" s="389" t="n">
        <v>91</v>
      </c>
      <c r="CC107" s="389" t="n">
        <v>90</v>
      </c>
      <c r="CD107" s="389" t="n">
        <v>90</v>
      </c>
      <c r="CE107" s="389" t="n">
        <v>89</v>
      </c>
      <c r="CF107" s="389" t="n">
        <v>90</v>
      </c>
      <c r="CG107" s="389" t="n">
        <v>90</v>
      </c>
      <c r="CH107" s="389" t="n">
        <v>91</v>
      </c>
      <c r="CI107" s="389" t="n">
        <v>89</v>
      </c>
      <c r="CJ107" s="389" t="n">
        <v>92</v>
      </c>
      <c r="CK107" s="389" t="n">
        <v>95</v>
      </c>
      <c r="CL107" s="389" t="n">
        <v>96</v>
      </c>
      <c r="CM107" s="389" t="n">
        <v>100</v>
      </c>
      <c r="CN107" s="389" t="n">
        <v>101</v>
      </c>
      <c r="CO107" s="389" t="n">
        <v>99</v>
      </c>
      <c r="CP107" s="389" t="n">
        <v>99</v>
      </c>
      <c r="CQ107" s="389" t="n">
        <v>101</v>
      </c>
      <c r="CR107" s="389" t="n">
        <v>104</v>
      </c>
      <c r="CS107" s="389" t="n">
        <v>103</v>
      </c>
      <c r="CT107" s="389" t="n">
        <v>101</v>
      </c>
      <c r="CU107" s="389" t="n">
        <v>101</v>
      </c>
      <c r="CV107" s="389" t="n">
        <v>104</v>
      </c>
      <c r="CW107" s="389" t="n">
        <v>105</v>
      </c>
      <c r="CX107" s="389" t="n">
        <v>108</v>
      </c>
      <c r="CY107" s="389" t="n">
        <v>112</v>
      </c>
      <c r="CZ107" s="389" t="n">
        <v>113</v>
      </c>
      <c r="DA107" s="389" t="n">
        <v>117</v>
      </c>
      <c r="DB107" s="389" t="n">
        <v>115</v>
      </c>
      <c r="DC107" s="389" t="n">
        <v>114</v>
      </c>
      <c r="DD107" s="389" t="n">
        <v>114</v>
      </c>
      <c r="DE107" s="389" t="n">
        <v>115</v>
      </c>
      <c r="DF107" s="389" t="n">
        <v>116</v>
      </c>
      <c r="DG107" s="389" t="n">
        <v>122</v>
      </c>
      <c r="DH107" s="389" t="n">
        <v>130</v>
      </c>
      <c r="DI107" s="389" t="n">
        <v>134</v>
      </c>
      <c r="DJ107" s="389" t="n">
        <v>140</v>
      </c>
      <c r="DK107" s="389" t="n">
        <v>147</v>
      </c>
      <c r="DL107" s="389"/>
      <c r="DM107" s="389"/>
      <c r="DN107" s="389"/>
      <c r="DO107" s="389"/>
      <c r="DP107" s="389"/>
      <c r="DQ107" s="389"/>
      <c r="DR107" s="389"/>
      <c r="DS107" s="389"/>
      <c r="DT107" s="389"/>
      <c r="DU107" s="389"/>
      <c r="DV107" s="389"/>
      <c r="DW107" s="389"/>
      <c r="DX107" s="389"/>
      <c r="DY107" s="389"/>
      <c r="DZ107" s="389"/>
    </row>
    <row r="108" s="387" customFormat="true" ht="6.75" hidden="false" customHeight="true" outlineLevel="0" collapsed="false">
      <c r="B108" s="385"/>
      <c r="C108" s="386"/>
      <c r="D108" s="386"/>
      <c r="E108" s="386"/>
      <c r="F108" s="386"/>
      <c r="G108" s="386"/>
      <c r="H108" s="386"/>
      <c r="I108" s="386"/>
      <c r="J108" s="386"/>
      <c r="K108" s="386"/>
      <c r="L108" s="386"/>
      <c r="M108" s="386"/>
      <c r="N108" s="386"/>
      <c r="O108" s="386"/>
      <c r="P108" s="386"/>
      <c r="Q108" s="386"/>
      <c r="R108" s="386"/>
      <c r="S108" s="386"/>
      <c r="T108" s="386"/>
      <c r="U108" s="386"/>
      <c r="V108" s="386"/>
      <c r="W108" s="386"/>
      <c r="X108" s="386"/>
      <c r="Y108" s="386"/>
      <c r="Z108" s="386"/>
      <c r="AA108" s="386"/>
      <c r="AB108" s="386"/>
      <c r="AC108" s="386"/>
      <c r="AD108" s="386"/>
      <c r="AE108" s="386"/>
      <c r="AF108" s="386"/>
      <c r="AG108" s="386"/>
      <c r="AH108" s="386"/>
      <c r="AI108" s="386"/>
      <c r="AJ108" s="386"/>
      <c r="AK108" s="386"/>
      <c r="AL108" s="386"/>
      <c r="AM108" s="386"/>
      <c r="AN108" s="386"/>
      <c r="AO108" s="386"/>
      <c r="AP108" s="386"/>
      <c r="AQ108" s="386"/>
      <c r="AR108" s="386"/>
      <c r="AS108" s="386"/>
      <c r="AT108" s="386"/>
      <c r="AU108" s="386"/>
      <c r="AV108" s="386"/>
      <c r="AW108" s="386"/>
      <c r="AX108" s="386"/>
      <c r="AY108" s="386"/>
      <c r="AZ108" s="386"/>
      <c r="BA108" s="386"/>
      <c r="BB108" s="386"/>
      <c r="BC108" s="386"/>
      <c r="BD108" s="386"/>
      <c r="BE108" s="386"/>
      <c r="BF108" s="386"/>
      <c r="BG108" s="386"/>
      <c r="BH108" s="386"/>
      <c r="BI108" s="386"/>
      <c r="BJ108" s="386"/>
      <c r="BK108" s="386"/>
      <c r="BL108" s="386"/>
      <c r="BM108" s="386"/>
      <c r="BN108" s="386"/>
      <c r="BO108" s="386"/>
      <c r="BP108" s="386"/>
      <c r="BQ108" s="386"/>
      <c r="BR108" s="386"/>
      <c r="BS108" s="386"/>
      <c r="BT108" s="386"/>
      <c r="BU108" s="386"/>
      <c r="BV108" s="386"/>
      <c r="BW108" s="386"/>
      <c r="BX108" s="386"/>
      <c r="BY108" s="386"/>
      <c r="BZ108" s="386"/>
      <c r="CA108" s="386"/>
      <c r="CB108" s="386"/>
      <c r="CC108" s="386"/>
      <c r="CD108" s="386"/>
      <c r="CE108" s="386"/>
      <c r="CF108" s="386"/>
      <c r="CG108" s="386"/>
      <c r="CH108" s="386"/>
      <c r="CI108" s="386"/>
      <c r="CJ108" s="386"/>
      <c r="CK108" s="386"/>
      <c r="CL108" s="386"/>
      <c r="CM108" s="386"/>
      <c r="CN108" s="386"/>
      <c r="CO108" s="386"/>
      <c r="CP108" s="386"/>
      <c r="CQ108" s="386"/>
      <c r="CR108" s="386"/>
      <c r="CS108" s="386"/>
      <c r="CT108" s="386"/>
      <c r="CU108" s="386"/>
      <c r="CV108" s="386"/>
      <c r="CW108" s="386"/>
      <c r="CX108" s="386"/>
      <c r="CY108" s="386"/>
      <c r="CZ108" s="386"/>
      <c r="DA108" s="386"/>
      <c r="DB108" s="386"/>
      <c r="DC108" s="386"/>
      <c r="DD108" s="386"/>
      <c r="DE108" s="386"/>
      <c r="DF108" s="386"/>
      <c r="DG108" s="386"/>
      <c r="DH108" s="386"/>
      <c r="DI108" s="386"/>
      <c r="DJ108" s="386"/>
      <c r="DK108" s="386"/>
      <c r="DL108" s="386"/>
      <c r="DM108" s="386"/>
      <c r="DN108" s="386"/>
      <c r="DO108" s="386"/>
      <c r="DP108" s="386"/>
      <c r="DQ108" s="386"/>
      <c r="DR108" s="386"/>
      <c r="DS108" s="386"/>
      <c r="DT108" s="386"/>
      <c r="DU108" s="386"/>
      <c r="DV108" s="386"/>
      <c r="DW108" s="386"/>
      <c r="DX108" s="386"/>
      <c r="DY108" s="386"/>
      <c r="DZ108" s="386"/>
    </row>
    <row r="109" s="384" customFormat="true" ht="14.25" hidden="false" customHeight="true" outlineLevel="0" collapsed="false">
      <c r="B109" s="382" t="s">
        <v>166</v>
      </c>
      <c r="C109" s="383"/>
      <c r="D109" s="383"/>
      <c r="E109" s="383"/>
      <c r="F109" s="383"/>
      <c r="G109" s="383"/>
      <c r="H109" s="383"/>
      <c r="I109" s="383"/>
      <c r="J109" s="383"/>
      <c r="K109" s="383"/>
      <c r="L109" s="383"/>
      <c r="M109" s="383"/>
      <c r="N109" s="383"/>
      <c r="O109" s="383"/>
      <c r="P109" s="383"/>
      <c r="Q109" s="383"/>
      <c r="R109" s="383"/>
      <c r="S109" s="383" t="n">
        <v>36</v>
      </c>
      <c r="T109" s="383" t="n">
        <v>36</v>
      </c>
      <c r="U109" s="383" t="n">
        <v>36</v>
      </c>
      <c r="V109" s="383" t="n">
        <v>36</v>
      </c>
      <c r="W109" s="383" t="n">
        <v>35</v>
      </c>
      <c r="X109" s="383" t="n">
        <v>35</v>
      </c>
      <c r="Y109" s="383" t="n">
        <v>35</v>
      </c>
      <c r="Z109" s="383" t="n">
        <v>35</v>
      </c>
      <c r="AA109" s="383" t="n">
        <v>40</v>
      </c>
      <c r="AB109" s="383" t="n">
        <v>40</v>
      </c>
      <c r="AC109" s="383" t="n">
        <v>40</v>
      </c>
      <c r="AD109" s="383" t="n">
        <v>40</v>
      </c>
      <c r="AE109" s="383" t="n">
        <v>39</v>
      </c>
      <c r="AF109" s="383" t="n">
        <v>39</v>
      </c>
      <c r="AG109" s="383" t="n">
        <v>39</v>
      </c>
      <c r="AH109" s="383" t="n">
        <v>39</v>
      </c>
      <c r="AI109" s="383" t="n">
        <v>45</v>
      </c>
      <c r="AJ109" s="383" t="n">
        <v>45</v>
      </c>
      <c r="AK109" s="383" t="n">
        <v>45</v>
      </c>
      <c r="AL109" s="383" t="n">
        <v>45</v>
      </c>
      <c r="AM109" s="383" t="n">
        <v>54</v>
      </c>
      <c r="AN109" s="383" t="n">
        <v>54</v>
      </c>
      <c r="AO109" s="383" t="n">
        <v>54</v>
      </c>
      <c r="AP109" s="383" t="n">
        <v>54</v>
      </c>
      <c r="AQ109" s="383" t="n">
        <v>58</v>
      </c>
      <c r="AR109" s="383" t="n">
        <v>58</v>
      </c>
      <c r="AS109" s="383" t="n">
        <v>58</v>
      </c>
      <c r="AT109" s="383" t="n">
        <v>58</v>
      </c>
      <c r="AU109" s="383" t="n">
        <v>54</v>
      </c>
      <c r="AV109" s="383" t="n">
        <v>54</v>
      </c>
      <c r="AW109" s="383" t="n">
        <v>50</v>
      </c>
      <c r="AX109" s="383" t="n">
        <v>50</v>
      </c>
      <c r="AY109" s="383" t="n">
        <v>56</v>
      </c>
      <c r="AZ109" s="383" t="n">
        <v>53</v>
      </c>
      <c r="BA109" s="383" t="n">
        <v>57</v>
      </c>
      <c r="BB109" s="383" t="n">
        <v>55</v>
      </c>
      <c r="BC109" s="383" t="n">
        <v>62</v>
      </c>
      <c r="BD109" s="383" t="n">
        <v>70</v>
      </c>
      <c r="BE109" s="383" t="n">
        <v>67</v>
      </c>
      <c r="BF109" s="383" t="n">
        <v>71</v>
      </c>
      <c r="BG109" s="383" t="n">
        <v>77</v>
      </c>
      <c r="BH109" s="383" t="n">
        <v>74</v>
      </c>
      <c r="BI109" s="383" t="n">
        <v>74</v>
      </c>
      <c r="BJ109" s="383" t="n">
        <v>72</v>
      </c>
      <c r="BK109" s="383" t="n">
        <v>76</v>
      </c>
      <c r="BL109" s="383" t="n">
        <v>78</v>
      </c>
      <c r="BM109" s="383" t="n">
        <v>73</v>
      </c>
      <c r="BN109" s="383" t="n">
        <v>73</v>
      </c>
      <c r="BO109" s="383" t="n">
        <v>79</v>
      </c>
      <c r="BP109" s="383" t="n">
        <v>83</v>
      </c>
      <c r="BQ109" s="383" t="n">
        <v>80</v>
      </c>
      <c r="BR109" s="383" t="n">
        <v>81</v>
      </c>
      <c r="BS109" s="383" t="n">
        <v>83</v>
      </c>
      <c r="BT109" s="383" t="n">
        <v>85</v>
      </c>
      <c r="BU109" s="383" t="n">
        <v>82</v>
      </c>
      <c r="BV109" s="383" t="n">
        <v>85</v>
      </c>
      <c r="BW109" s="383" t="n">
        <v>88</v>
      </c>
      <c r="BX109" s="383" t="n">
        <v>88</v>
      </c>
      <c r="BY109" s="383" t="n">
        <v>87</v>
      </c>
      <c r="BZ109" s="383" t="n">
        <v>87</v>
      </c>
      <c r="CA109" s="383" t="n">
        <v>88</v>
      </c>
      <c r="CB109" s="383" t="n">
        <v>89</v>
      </c>
      <c r="CC109" s="383" t="n">
        <v>87</v>
      </c>
      <c r="CD109" s="383" t="n">
        <v>88</v>
      </c>
      <c r="CE109" s="383" t="n">
        <v>86</v>
      </c>
      <c r="CF109" s="383" t="n">
        <v>86</v>
      </c>
      <c r="CG109" s="383" t="n">
        <v>85</v>
      </c>
      <c r="CH109" s="383" t="n">
        <v>84</v>
      </c>
      <c r="CI109" s="383" t="n">
        <v>95</v>
      </c>
      <c r="CJ109" s="383" t="n">
        <v>93</v>
      </c>
      <c r="CK109" s="383" t="n">
        <v>86</v>
      </c>
      <c r="CL109" s="383" t="n">
        <v>100</v>
      </c>
      <c r="CM109" s="383" t="n">
        <v>98</v>
      </c>
      <c r="CN109" s="383" t="n">
        <v>100</v>
      </c>
      <c r="CO109" s="383" t="n">
        <v>98</v>
      </c>
      <c r="CP109" s="383" t="n">
        <v>105</v>
      </c>
      <c r="CQ109" s="383" t="n">
        <v>99</v>
      </c>
      <c r="CR109" s="383" t="n">
        <v>94</v>
      </c>
      <c r="CS109" s="383" t="n">
        <v>92</v>
      </c>
      <c r="CT109" s="383" t="n">
        <v>100</v>
      </c>
      <c r="CU109" s="383" t="n">
        <v>99</v>
      </c>
      <c r="CV109" s="383" t="n">
        <v>101</v>
      </c>
      <c r="CW109" s="383" t="n">
        <v>100</v>
      </c>
      <c r="CX109" s="383" t="n">
        <v>99</v>
      </c>
      <c r="CY109" s="383" t="n">
        <v>101</v>
      </c>
      <c r="CZ109" s="383" t="n">
        <v>106</v>
      </c>
      <c r="DA109" s="383" t="n">
        <v>107</v>
      </c>
      <c r="DB109" s="383" t="n">
        <v>101</v>
      </c>
      <c r="DC109" s="383" t="n">
        <v>101</v>
      </c>
      <c r="DD109" s="383" t="n">
        <v>106</v>
      </c>
      <c r="DE109" s="383" t="n">
        <v>112</v>
      </c>
      <c r="DF109" s="383" t="n">
        <v>125</v>
      </c>
      <c r="DG109" s="383" t="n">
        <v>131</v>
      </c>
      <c r="DH109" s="383" t="n">
        <v>131</v>
      </c>
      <c r="DI109" s="383" t="n">
        <v>155</v>
      </c>
      <c r="DJ109" s="383" t="n">
        <v>157</v>
      </c>
      <c r="DK109" s="383" t="n">
        <v>154</v>
      </c>
      <c r="DL109" s="383"/>
      <c r="DM109" s="383"/>
      <c r="DN109" s="383"/>
      <c r="DO109" s="383"/>
      <c r="DP109" s="383"/>
      <c r="DQ109" s="383"/>
      <c r="DR109" s="383"/>
      <c r="DS109" s="383"/>
      <c r="DT109" s="383"/>
      <c r="DU109" s="383"/>
      <c r="DV109" s="383"/>
      <c r="DW109" s="383"/>
      <c r="DX109" s="383"/>
      <c r="DY109" s="383"/>
      <c r="DZ109" s="383"/>
    </row>
    <row r="110" s="384" customFormat="true" ht="14.25" hidden="false" customHeight="true" outlineLevel="0" collapsed="false">
      <c r="B110" s="390" t="s">
        <v>167</v>
      </c>
      <c r="C110" s="391"/>
      <c r="D110" s="391"/>
      <c r="E110" s="391"/>
      <c r="F110" s="391"/>
      <c r="G110" s="391"/>
      <c r="H110" s="391"/>
      <c r="I110" s="391"/>
      <c r="J110" s="391"/>
      <c r="K110" s="391"/>
      <c r="L110" s="391"/>
      <c r="M110" s="391"/>
      <c r="N110" s="391"/>
      <c r="O110" s="391"/>
      <c r="P110" s="391"/>
      <c r="Q110" s="391"/>
      <c r="R110" s="391"/>
      <c r="S110" s="391" t="n">
        <v>36</v>
      </c>
      <c r="T110" s="391" t="n">
        <v>36</v>
      </c>
      <c r="U110" s="391" t="n">
        <v>36</v>
      </c>
      <c r="V110" s="391" t="n">
        <v>36</v>
      </c>
      <c r="W110" s="391" t="n">
        <v>35</v>
      </c>
      <c r="X110" s="391" t="n">
        <v>35</v>
      </c>
      <c r="Y110" s="391" t="n">
        <v>35</v>
      </c>
      <c r="Z110" s="391" t="n">
        <v>35</v>
      </c>
      <c r="AA110" s="391" t="n">
        <v>40</v>
      </c>
      <c r="AB110" s="391" t="n">
        <v>40</v>
      </c>
      <c r="AC110" s="391" t="n">
        <v>40</v>
      </c>
      <c r="AD110" s="391" t="n">
        <v>40</v>
      </c>
      <c r="AE110" s="391" t="n">
        <v>39</v>
      </c>
      <c r="AF110" s="391" t="n">
        <v>39</v>
      </c>
      <c r="AG110" s="391" t="n">
        <v>39</v>
      </c>
      <c r="AH110" s="391" t="n">
        <v>39</v>
      </c>
      <c r="AI110" s="391" t="n">
        <v>45</v>
      </c>
      <c r="AJ110" s="391" t="n">
        <v>45</v>
      </c>
      <c r="AK110" s="391" t="n">
        <v>45</v>
      </c>
      <c r="AL110" s="391" t="n">
        <v>45</v>
      </c>
      <c r="AM110" s="391" t="n">
        <v>54</v>
      </c>
      <c r="AN110" s="391" t="n">
        <v>54</v>
      </c>
      <c r="AO110" s="391" t="n">
        <v>54</v>
      </c>
      <c r="AP110" s="391" t="n">
        <v>54</v>
      </c>
      <c r="AQ110" s="391" t="n">
        <v>58</v>
      </c>
      <c r="AR110" s="391" t="n">
        <v>58</v>
      </c>
      <c r="AS110" s="391" t="n">
        <v>58</v>
      </c>
      <c r="AT110" s="391" t="n">
        <v>58</v>
      </c>
      <c r="AU110" s="391" t="n">
        <v>52</v>
      </c>
      <c r="AV110" s="391" t="n">
        <v>51</v>
      </c>
      <c r="AW110" s="391" t="n">
        <v>49</v>
      </c>
      <c r="AX110" s="391" t="n">
        <v>48</v>
      </c>
      <c r="AY110" s="391" t="n">
        <v>53</v>
      </c>
      <c r="AZ110" s="391" t="n">
        <v>50</v>
      </c>
      <c r="BA110" s="391" t="n">
        <v>55</v>
      </c>
      <c r="BB110" s="391" t="n">
        <v>53</v>
      </c>
      <c r="BC110" s="391" t="n">
        <v>59</v>
      </c>
      <c r="BD110" s="391" t="n">
        <v>65</v>
      </c>
      <c r="BE110" s="391" t="n">
        <v>64</v>
      </c>
      <c r="BF110" s="391" t="n">
        <v>67</v>
      </c>
      <c r="BG110" s="391" t="n">
        <v>72</v>
      </c>
      <c r="BH110" s="391" t="n">
        <v>68</v>
      </c>
      <c r="BI110" s="391" t="n">
        <v>70</v>
      </c>
      <c r="BJ110" s="391" t="n">
        <v>69</v>
      </c>
      <c r="BK110" s="391" t="n">
        <v>72</v>
      </c>
      <c r="BL110" s="391" t="n">
        <v>73</v>
      </c>
      <c r="BM110" s="391" t="n">
        <v>69</v>
      </c>
      <c r="BN110" s="391" t="n">
        <v>69</v>
      </c>
      <c r="BO110" s="391" t="n">
        <v>75</v>
      </c>
      <c r="BP110" s="391" t="n">
        <v>78</v>
      </c>
      <c r="BQ110" s="391" t="n">
        <v>77</v>
      </c>
      <c r="BR110" s="391" t="n">
        <v>79</v>
      </c>
      <c r="BS110" s="391" t="n">
        <v>78</v>
      </c>
      <c r="BT110" s="391" t="n">
        <v>79</v>
      </c>
      <c r="BU110" s="391" t="n">
        <v>79</v>
      </c>
      <c r="BV110" s="391" t="n">
        <v>82</v>
      </c>
      <c r="BW110" s="391" t="n">
        <v>83</v>
      </c>
      <c r="BX110" s="391" t="n">
        <v>83</v>
      </c>
      <c r="BY110" s="391" t="n">
        <v>84</v>
      </c>
      <c r="BZ110" s="391" t="n">
        <v>84</v>
      </c>
      <c r="CA110" s="391" t="n">
        <v>85</v>
      </c>
      <c r="CB110" s="391" t="n">
        <v>85</v>
      </c>
      <c r="CC110" s="391" t="n">
        <v>85</v>
      </c>
      <c r="CD110" s="391" t="n">
        <v>84</v>
      </c>
      <c r="CE110" s="391" t="n">
        <v>84</v>
      </c>
      <c r="CF110" s="391" t="n">
        <v>83</v>
      </c>
      <c r="CG110" s="391" t="n">
        <v>82</v>
      </c>
      <c r="CH110" s="391" t="n">
        <v>81</v>
      </c>
      <c r="CI110" s="391" t="n">
        <v>94</v>
      </c>
      <c r="CJ110" s="391" t="n">
        <v>96</v>
      </c>
      <c r="CK110" s="391" t="n">
        <v>95</v>
      </c>
      <c r="CL110" s="391" t="n">
        <v>97</v>
      </c>
      <c r="CM110" s="391" t="n">
        <v>98</v>
      </c>
      <c r="CN110" s="391" t="n">
        <v>100</v>
      </c>
      <c r="CO110" s="391" t="n">
        <v>100</v>
      </c>
      <c r="CP110" s="391" t="n">
        <v>102</v>
      </c>
      <c r="CQ110" s="391" t="n">
        <v>103</v>
      </c>
      <c r="CR110" s="391" t="n">
        <v>103</v>
      </c>
      <c r="CS110" s="391" t="n">
        <v>103</v>
      </c>
      <c r="CT110" s="391" t="n">
        <v>103</v>
      </c>
      <c r="CU110" s="391" t="n">
        <v>103</v>
      </c>
      <c r="CV110" s="391" t="n">
        <v>104</v>
      </c>
      <c r="CW110" s="391" t="n">
        <v>102</v>
      </c>
      <c r="CX110" s="391" t="n">
        <v>101</v>
      </c>
      <c r="CY110" s="391" t="n">
        <v>104</v>
      </c>
      <c r="CZ110" s="391" t="n">
        <v>105</v>
      </c>
      <c r="DA110" s="391" t="n">
        <v>104</v>
      </c>
      <c r="DB110" s="391" t="n">
        <v>104</v>
      </c>
      <c r="DC110" s="391" t="n">
        <v>103</v>
      </c>
      <c r="DD110" s="391" t="n">
        <v>102</v>
      </c>
      <c r="DE110" s="391" t="n">
        <v>110</v>
      </c>
      <c r="DF110" s="391" t="n">
        <v>112</v>
      </c>
      <c r="DG110" s="391" t="n">
        <v>117</v>
      </c>
      <c r="DH110" s="391" t="n">
        <v>116</v>
      </c>
      <c r="DI110" s="391" t="n">
        <v>138</v>
      </c>
      <c r="DJ110" s="391" t="n">
        <v>146</v>
      </c>
      <c r="DK110" s="391" t="n">
        <v>155</v>
      </c>
      <c r="DL110" s="391"/>
      <c r="DM110" s="391"/>
      <c r="DN110" s="391"/>
      <c r="DO110" s="391"/>
      <c r="DP110" s="391"/>
      <c r="DQ110" s="391"/>
      <c r="DR110" s="391"/>
      <c r="DS110" s="391"/>
      <c r="DT110" s="391"/>
      <c r="DU110" s="391"/>
      <c r="DV110" s="391"/>
      <c r="DW110" s="391"/>
      <c r="DX110" s="391"/>
      <c r="DY110" s="391"/>
      <c r="DZ110" s="391"/>
    </row>
    <row r="111" s="384" customFormat="true" ht="13.5" hidden="false" customHeight="true" outlineLevel="0" collapsed="false">
      <c r="B111" s="388" t="s">
        <v>168</v>
      </c>
      <c r="C111" s="389"/>
      <c r="D111" s="389"/>
      <c r="E111" s="389"/>
      <c r="F111" s="389"/>
      <c r="G111" s="389"/>
      <c r="H111" s="389"/>
      <c r="I111" s="389"/>
      <c r="J111" s="389"/>
      <c r="K111" s="389"/>
      <c r="L111" s="389"/>
      <c r="M111" s="389"/>
      <c r="N111" s="389"/>
      <c r="O111" s="389"/>
      <c r="P111" s="389"/>
      <c r="Q111" s="389"/>
      <c r="R111" s="389"/>
      <c r="S111" s="389" t="n">
        <v>42</v>
      </c>
      <c r="T111" s="389" t="n">
        <v>42</v>
      </c>
      <c r="U111" s="389" t="n">
        <v>42</v>
      </c>
      <c r="V111" s="389" t="n">
        <v>42</v>
      </c>
      <c r="W111" s="389" t="n">
        <v>43</v>
      </c>
      <c r="X111" s="389" t="n">
        <v>43</v>
      </c>
      <c r="Y111" s="389" t="n">
        <v>43</v>
      </c>
      <c r="Z111" s="389" t="n">
        <v>43</v>
      </c>
      <c r="AA111" s="389" t="n">
        <v>44</v>
      </c>
      <c r="AB111" s="389" t="n">
        <v>44</v>
      </c>
      <c r="AC111" s="389" t="n">
        <v>44</v>
      </c>
      <c r="AD111" s="389" t="n">
        <v>44</v>
      </c>
      <c r="AE111" s="389" t="n">
        <v>43</v>
      </c>
      <c r="AF111" s="389" t="n">
        <v>43</v>
      </c>
      <c r="AG111" s="389" t="n">
        <v>43</v>
      </c>
      <c r="AH111" s="389" t="n">
        <v>43</v>
      </c>
      <c r="AI111" s="389" t="n">
        <v>48</v>
      </c>
      <c r="AJ111" s="389" t="n">
        <v>48</v>
      </c>
      <c r="AK111" s="389" t="n">
        <v>48</v>
      </c>
      <c r="AL111" s="389" t="n">
        <v>48</v>
      </c>
      <c r="AM111" s="389" t="n">
        <v>54</v>
      </c>
      <c r="AN111" s="389" t="n">
        <v>54</v>
      </c>
      <c r="AO111" s="389" t="n">
        <v>54</v>
      </c>
      <c r="AP111" s="389" t="n">
        <v>54</v>
      </c>
      <c r="AQ111" s="389" t="n">
        <v>59</v>
      </c>
      <c r="AR111" s="389" t="n">
        <v>59</v>
      </c>
      <c r="AS111" s="389" t="n">
        <v>59</v>
      </c>
      <c r="AT111" s="389" t="n">
        <v>59</v>
      </c>
      <c r="AU111" s="389" t="n">
        <v>53</v>
      </c>
      <c r="AV111" s="389" t="n">
        <v>55</v>
      </c>
      <c r="AW111" s="389" t="n">
        <v>56</v>
      </c>
      <c r="AX111" s="389" t="n">
        <v>56</v>
      </c>
      <c r="AY111" s="389" t="n">
        <v>59</v>
      </c>
      <c r="AZ111" s="389" t="n">
        <v>59</v>
      </c>
      <c r="BA111" s="389" t="n">
        <v>60</v>
      </c>
      <c r="BB111" s="389" t="n">
        <v>61</v>
      </c>
      <c r="BC111" s="389" t="n">
        <v>62</v>
      </c>
      <c r="BD111" s="389" t="n">
        <v>65</v>
      </c>
      <c r="BE111" s="389" t="n">
        <v>69</v>
      </c>
      <c r="BF111" s="389" t="n">
        <v>74</v>
      </c>
      <c r="BG111" s="389" t="n">
        <v>74</v>
      </c>
      <c r="BH111" s="389" t="n">
        <v>74</v>
      </c>
      <c r="BI111" s="389" t="n">
        <v>75</v>
      </c>
      <c r="BJ111" s="389" t="n">
        <v>77</v>
      </c>
      <c r="BK111" s="389" t="n">
        <v>75</v>
      </c>
      <c r="BL111" s="389" t="n">
        <v>77</v>
      </c>
      <c r="BM111" s="389" t="n">
        <v>77</v>
      </c>
      <c r="BN111" s="389" t="n">
        <v>77</v>
      </c>
      <c r="BO111" s="389" t="n">
        <v>77</v>
      </c>
      <c r="BP111" s="389" t="n">
        <v>79</v>
      </c>
      <c r="BQ111" s="389" t="n">
        <v>80</v>
      </c>
      <c r="BR111" s="389" t="n">
        <v>81</v>
      </c>
      <c r="BS111" s="389" t="n">
        <v>82</v>
      </c>
      <c r="BT111" s="389" t="n">
        <v>84</v>
      </c>
      <c r="BU111" s="389" t="n">
        <v>85</v>
      </c>
      <c r="BV111" s="389" t="n">
        <v>85</v>
      </c>
      <c r="BW111" s="389" t="n">
        <v>86</v>
      </c>
      <c r="BX111" s="389" t="n">
        <v>87</v>
      </c>
      <c r="BY111" s="389" t="n">
        <v>88</v>
      </c>
      <c r="BZ111" s="389" t="n">
        <v>88</v>
      </c>
      <c r="CA111" s="389" t="n">
        <v>88</v>
      </c>
      <c r="CB111" s="389" t="n">
        <v>89</v>
      </c>
      <c r="CC111" s="389" t="n">
        <v>89</v>
      </c>
      <c r="CD111" s="389" t="n">
        <v>89</v>
      </c>
      <c r="CE111" s="389" t="n">
        <v>89</v>
      </c>
      <c r="CF111" s="389" t="n">
        <v>90</v>
      </c>
      <c r="CG111" s="389" t="n">
        <v>89</v>
      </c>
      <c r="CH111" s="389" t="n">
        <v>91</v>
      </c>
      <c r="CI111" s="389" t="n">
        <v>94</v>
      </c>
      <c r="CJ111" s="389" t="n">
        <v>95</v>
      </c>
      <c r="CK111" s="389" t="n">
        <v>94</v>
      </c>
      <c r="CL111" s="389" t="n">
        <v>96</v>
      </c>
      <c r="CM111" s="389" t="n">
        <v>98</v>
      </c>
      <c r="CN111" s="389" t="n">
        <v>100</v>
      </c>
      <c r="CO111" s="389" t="n">
        <v>100</v>
      </c>
      <c r="CP111" s="389" t="n">
        <v>102</v>
      </c>
      <c r="CQ111" s="389" t="n">
        <v>103</v>
      </c>
      <c r="CR111" s="389" t="n">
        <v>103</v>
      </c>
      <c r="CS111" s="389" t="n">
        <v>104</v>
      </c>
      <c r="CT111" s="389" t="n">
        <v>104</v>
      </c>
      <c r="CU111" s="389" t="n">
        <v>105</v>
      </c>
      <c r="CV111" s="389" t="n">
        <v>106</v>
      </c>
      <c r="CW111" s="389" t="n">
        <v>103</v>
      </c>
      <c r="CX111" s="389" t="n">
        <v>102</v>
      </c>
      <c r="CY111" s="389" t="n">
        <v>105</v>
      </c>
      <c r="CZ111" s="389" t="n">
        <v>106</v>
      </c>
      <c r="DA111" s="389" t="n">
        <v>104</v>
      </c>
      <c r="DB111" s="389" t="n">
        <v>105</v>
      </c>
      <c r="DC111" s="389" t="n">
        <v>103</v>
      </c>
      <c r="DD111" s="389" t="n">
        <v>100</v>
      </c>
      <c r="DE111" s="389" t="n">
        <v>113</v>
      </c>
      <c r="DF111" s="389" t="n">
        <v>117</v>
      </c>
      <c r="DG111" s="389" t="n">
        <v>123</v>
      </c>
      <c r="DH111" s="389" t="n">
        <v>119</v>
      </c>
      <c r="DI111" s="389" t="n">
        <v>151</v>
      </c>
      <c r="DJ111" s="389" t="n">
        <v>157</v>
      </c>
      <c r="DK111" s="389" t="n">
        <v>159</v>
      </c>
      <c r="DL111" s="389"/>
      <c r="DM111" s="389"/>
      <c r="DN111" s="389"/>
      <c r="DO111" s="389"/>
      <c r="DP111" s="389"/>
      <c r="DQ111" s="389"/>
      <c r="DR111" s="389"/>
      <c r="DS111" s="389"/>
      <c r="DT111" s="389"/>
      <c r="DU111" s="389"/>
      <c r="DV111" s="389"/>
      <c r="DW111" s="389"/>
      <c r="DX111" s="389"/>
      <c r="DY111" s="389"/>
      <c r="DZ111" s="389"/>
    </row>
    <row r="112" s="384" customFormat="true" ht="13.5" hidden="false" customHeight="true" outlineLevel="0" collapsed="false">
      <c r="B112" s="388" t="s">
        <v>169</v>
      </c>
      <c r="C112" s="389"/>
      <c r="D112" s="389"/>
      <c r="E112" s="389"/>
      <c r="F112" s="389"/>
      <c r="G112" s="389"/>
      <c r="H112" s="389"/>
      <c r="I112" s="389"/>
      <c r="J112" s="389"/>
      <c r="K112" s="389"/>
      <c r="L112" s="389"/>
      <c r="M112" s="389"/>
      <c r="N112" s="389"/>
      <c r="O112" s="389"/>
      <c r="P112" s="389"/>
      <c r="Q112" s="389"/>
      <c r="R112" s="389"/>
      <c r="S112" s="389" t="n">
        <v>26</v>
      </c>
      <c r="T112" s="389" t="n">
        <v>26</v>
      </c>
      <c r="U112" s="389" t="n">
        <v>26</v>
      </c>
      <c r="V112" s="389" t="n">
        <v>26</v>
      </c>
      <c r="W112" s="389" t="n">
        <v>25</v>
      </c>
      <c r="X112" s="389" t="n">
        <v>25</v>
      </c>
      <c r="Y112" s="389" t="n">
        <v>25</v>
      </c>
      <c r="Z112" s="389" t="n">
        <v>25</v>
      </c>
      <c r="AA112" s="389" t="n">
        <v>32</v>
      </c>
      <c r="AB112" s="389" t="n">
        <v>32</v>
      </c>
      <c r="AC112" s="389" t="n">
        <v>32</v>
      </c>
      <c r="AD112" s="389" t="n">
        <v>32</v>
      </c>
      <c r="AE112" s="389" t="n">
        <v>32</v>
      </c>
      <c r="AF112" s="389" t="n">
        <v>32</v>
      </c>
      <c r="AG112" s="389" t="n">
        <v>32</v>
      </c>
      <c r="AH112" s="389" t="n">
        <v>32</v>
      </c>
      <c r="AI112" s="389" t="n">
        <v>40</v>
      </c>
      <c r="AJ112" s="389" t="n">
        <v>40</v>
      </c>
      <c r="AK112" s="389" t="n">
        <v>40</v>
      </c>
      <c r="AL112" s="389" t="n">
        <v>40</v>
      </c>
      <c r="AM112" s="389" t="n">
        <v>52</v>
      </c>
      <c r="AN112" s="389" t="n">
        <v>52</v>
      </c>
      <c r="AO112" s="389" t="n">
        <v>52</v>
      </c>
      <c r="AP112" s="389" t="n">
        <v>52</v>
      </c>
      <c r="AQ112" s="389" t="n">
        <v>54</v>
      </c>
      <c r="AR112" s="389" t="n">
        <v>54</v>
      </c>
      <c r="AS112" s="389" t="n">
        <v>54</v>
      </c>
      <c r="AT112" s="389" t="n">
        <v>54</v>
      </c>
      <c r="AU112" s="389" t="n">
        <v>46</v>
      </c>
      <c r="AV112" s="389" t="n">
        <v>41</v>
      </c>
      <c r="AW112" s="389" t="n">
        <v>32</v>
      </c>
      <c r="AX112" s="389" t="n">
        <v>32</v>
      </c>
      <c r="AY112" s="389" t="n">
        <v>41</v>
      </c>
      <c r="AZ112" s="389" t="n">
        <v>35</v>
      </c>
      <c r="BA112" s="389" t="n">
        <v>47</v>
      </c>
      <c r="BB112" s="389" t="n">
        <v>42</v>
      </c>
      <c r="BC112" s="389" t="n">
        <v>51</v>
      </c>
      <c r="BD112" s="389" t="n">
        <v>65</v>
      </c>
      <c r="BE112" s="389" t="n">
        <v>57</v>
      </c>
      <c r="BF112" s="389" t="n">
        <v>59</v>
      </c>
      <c r="BG112" s="389" t="n">
        <v>72</v>
      </c>
      <c r="BH112" s="389" t="n">
        <v>61</v>
      </c>
      <c r="BI112" s="389" t="n">
        <v>66</v>
      </c>
      <c r="BJ112" s="389" t="n">
        <v>55</v>
      </c>
      <c r="BK112" s="389" t="n">
        <v>68</v>
      </c>
      <c r="BL112" s="389" t="n">
        <v>66</v>
      </c>
      <c r="BM112" s="389" t="n">
        <v>61</v>
      </c>
      <c r="BN112" s="389" t="n">
        <v>58</v>
      </c>
      <c r="BO112" s="389" t="n">
        <v>70</v>
      </c>
      <c r="BP112" s="389" t="n">
        <v>74</v>
      </c>
      <c r="BQ112" s="389" t="n">
        <v>70</v>
      </c>
      <c r="BR112" s="389" t="n">
        <v>71</v>
      </c>
      <c r="BS112" s="389" t="n">
        <v>75</v>
      </c>
      <c r="BT112" s="389" t="n">
        <v>69</v>
      </c>
      <c r="BU112" s="389" t="n">
        <v>68</v>
      </c>
      <c r="BV112" s="389" t="n">
        <v>73</v>
      </c>
      <c r="BW112" s="389" t="n">
        <v>77</v>
      </c>
      <c r="BX112" s="389" t="n">
        <v>73</v>
      </c>
      <c r="BY112" s="389" t="n">
        <v>76</v>
      </c>
      <c r="BZ112" s="389" t="n">
        <v>74</v>
      </c>
      <c r="CA112" s="389" t="n">
        <v>77</v>
      </c>
      <c r="CB112" s="389" t="n">
        <v>77</v>
      </c>
      <c r="CC112" s="389" t="n">
        <v>76</v>
      </c>
      <c r="CD112" s="389" t="n">
        <v>72</v>
      </c>
      <c r="CE112" s="389" t="n">
        <v>70</v>
      </c>
      <c r="CF112" s="389" t="n">
        <v>69</v>
      </c>
      <c r="CG112" s="389" t="n">
        <v>67</v>
      </c>
      <c r="CH112" s="389" t="n">
        <v>62</v>
      </c>
      <c r="CI112" s="389" t="n">
        <v>94</v>
      </c>
      <c r="CJ112" s="389" t="n">
        <v>97</v>
      </c>
      <c r="CK112" s="389" t="n">
        <v>98</v>
      </c>
      <c r="CL112" s="389" t="n">
        <v>99</v>
      </c>
      <c r="CM112" s="389" t="n">
        <v>98</v>
      </c>
      <c r="CN112" s="389" t="n">
        <v>100</v>
      </c>
      <c r="CO112" s="389" t="n">
        <v>100</v>
      </c>
      <c r="CP112" s="389" t="n">
        <v>102</v>
      </c>
      <c r="CQ112" s="389" t="n">
        <v>102</v>
      </c>
      <c r="CR112" s="389" t="n">
        <v>104</v>
      </c>
      <c r="CS112" s="389" t="n">
        <v>101</v>
      </c>
      <c r="CT112" s="389" t="n">
        <v>101</v>
      </c>
      <c r="CU112" s="389" t="n">
        <v>99</v>
      </c>
      <c r="CV112" s="389" t="n">
        <v>101</v>
      </c>
      <c r="CW112" s="389" t="n">
        <v>99</v>
      </c>
      <c r="CX112" s="389" t="n">
        <v>99</v>
      </c>
      <c r="CY112" s="389" t="n">
        <v>101</v>
      </c>
      <c r="CZ112" s="389" t="n">
        <v>103</v>
      </c>
      <c r="DA112" s="389" t="n">
        <v>104</v>
      </c>
      <c r="DB112" s="389" t="n">
        <v>102</v>
      </c>
      <c r="DC112" s="389" t="n">
        <v>102</v>
      </c>
      <c r="DD112" s="389" t="n">
        <v>106</v>
      </c>
      <c r="DE112" s="389" t="n">
        <v>105</v>
      </c>
      <c r="DF112" s="389" t="n">
        <v>104</v>
      </c>
      <c r="DG112" s="389" t="n">
        <v>105</v>
      </c>
      <c r="DH112" s="389" t="n">
        <v>109</v>
      </c>
      <c r="DI112" s="389" t="n">
        <v>115</v>
      </c>
      <c r="DJ112" s="389" t="n">
        <v>130</v>
      </c>
      <c r="DK112" s="389" t="n">
        <v>148</v>
      </c>
      <c r="DL112" s="389"/>
      <c r="DM112" s="389"/>
      <c r="DN112" s="389"/>
      <c r="DO112" s="389"/>
      <c r="DP112" s="389"/>
      <c r="DQ112" s="389"/>
      <c r="DR112" s="389"/>
      <c r="DS112" s="389"/>
      <c r="DT112" s="389"/>
      <c r="DU112" s="389"/>
      <c r="DV112" s="389"/>
      <c r="DW112" s="389"/>
      <c r="DX112" s="389"/>
      <c r="DY112" s="389"/>
      <c r="DZ112" s="389"/>
    </row>
    <row r="113" s="384" customFormat="true" ht="14.25" hidden="false" customHeight="true" outlineLevel="0" collapsed="false">
      <c r="B113" s="390" t="s">
        <v>170</v>
      </c>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1"/>
      <c r="BK113" s="391"/>
      <c r="BL113" s="391"/>
      <c r="BM113" s="391"/>
      <c r="BN113" s="391"/>
      <c r="BO113" s="391"/>
      <c r="BP113" s="391"/>
      <c r="BQ113" s="391"/>
      <c r="BR113" s="391"/>
      <c r="BS113" s="391"/>
      <c r="BT113" s="391"/>
      <c r="BU113" s="391"/>
      <c r="BV113" s="391"/>
      <c r="BW113" s="391"/>
      <c r="BX113" s="391"/>
      <c r="BY113" s="391"/>
      <c r="BZ113" s="391"/>
      <c r="CA113" s="391"/>
      <c r="CB113" s="391"/>
      <c r="CC113" s="391"/>
      <c r="CD113" s="391"/>
      <c r="CE113" s="391"/>
      <c r="CF113" s="391"/>
      <c r="CG113" s="391"/>
      <c r="CH113" s="391"/>
      <c r="CI113" s="391"/>
      <c r="CJ113" s="391"/>
      <c r="CK113" s="391"/>
      <c r="CL113" s="391"/>
      <c r="CM113" s="391"/>
      <c r="CN113" s="391"/>
      <c r="CO113" s="391"/>
      <c r="CP113" s="391"/>
      <c r="CQ113" s="391"/>
      <c r="CR113" s="391"/>
      <c r="CS113" s="391"/>
      <c r="CT113" s="391"/>
      <c r="CU113" s="391"/>
      <c r="CV113" s="391"/>
      <c r="CW113" s="391"/>
      <c r="CX113" s="391"/>
      <c r="CY113" s="391"/>
      <c r="CZ113" s="391"/>
      <c r="DA113" s="391"/>
      <c r="DB113" s="391"/>
      <c r="DC113" s="391"/>
      <c r="DD113" s="391"/>
      <c r="DE113" s="391"/>
      <c r="DF113" s="391"/>
      <c r="DG113" s="391"/>
      <c r="DH113" s="391"/>
      <c r="DI113" s="391"/>
      <c r="DJ113" s="391"/>
      <c r="DK113" s="391"/>
      <c r="DL113" s="391"/>
      <c r="DM113" s="391"/>
      <c r="DN113" s="391"/>
      <c r="DO113" s="391"/>
      <c r="DP113" s="391"/>
      <c r="DQ113" s="391"/>
      <c r="DR113" s="391"/>
      <c r="DS113" s="391"/>
      <c r="DT113" s="391"/>
      <c r="DU113" s="391"/>
      <c r="DV113" s="391"/>
      <c r="DW113" s="391"/>
      <c r="DX113" s="391"/>
      <c r="DY113" s="391"/>
      <c r="DZ113" s="391"/>
    </row>
    <row r="114" s="387" customFormat="true" ht="6.75" hidden="false" customHeight="true" outlineLevel="0" collapsed="false">
      <c r="B114" s="385"/>
      <c r="C114" s="386"/>
      <c r="D114" s="386"/>
      <c r="E114" s="386"/>
      <c r="F114" s="386"/>
      <c r="G114" s="386"/>
      <c r="H114" s="386"/>
      <c r="I114" s="386"/>
      <c r="J114" s="386"/>
      <c r="K114" s="386"/>
      <c r="L114" s="386"/>
      <c r="M114" s="386"/>
      <c r="N114" s="386"/>
      <c r="O114" s="386"/>
      <c r="P114" s="386"/>
      <c r="Q114" s="386"/>
      <c r="R114" s="386"/>
      <c r="S114" s="386"/>
      <c r="T114" s="386"/>
      <c r="U114" s="386"/>
      <c r="V114" s="386"/>
      <c r="W114" s="386"/>
      <c r="X114" s="386"/>
      <c r="Y114" s="386"/>
      <c r="Z114" s="386"/>
      <c r="AA114" s="386"/>
      <c r="AB114" s="386"/>
      <c r="AC114" s="386"/>
      <c r="AD114" s="386"/>
      <c r="AE114" s="386"/>
      <c r="AF114" s="386"/>
      <c r="AG114" s="386"/>
      <c r="AH114" s="386"/>
      <c r="AI114" s="386"/>
      <c r="AJ114" s="386"/>
      <c r="AK114" s="386"/>
      <c r="AL114" s="386"/>
      <c r="AM114" s="386"/>
      <c r="AN114" s="386"/>
      <c r="AO114" s="386"/>
      <c r="AP114" s="386"/>
      <c r="AQ114" s="386"/>
      <c r="AR114" s="386"/>
      <c r="AS114" s="386"/>
      <c r="AT114" s="386"/>
      <c r="AU114" s="386"/>
      <c r="AV114" s="386"/>
      <c r="AW114" s="386"/>
      <c r="AX114" s="386"/>
      <c r="AY114" s="386"/>
      <c r="AZ114" s="386"/>
      <c r="BA114" s="386"/>
      <c r="BB114" s="386"/>
      <c r="BC114" s="386"/>
      <c r="BD114" s="386"/>
      <c r="BE114" s="386"/>
      <c r="BF114" s="386"/>
      <c r="BG114" s="386"/>
      <c r="BH114" s="386"/>
      <c r="BI114" s="386"/>
      <c r="BJ114" s="386"/>
      <c r="BK114" s="386"/>
      <c r="BL114" s="386"/>
      <c r="BM114" s="386"/>
      <c r="BN114" s="386"/>
      <c r="BO114" s="386"/>
      <c r="BP114" s="386"/>
      <c r="BQ114" s="386"/>
      <c r="BR114" s="386"/>
      <c r="BS114" s="386"/>
      <c r="BT114" s="386"/>
      <c r="BU114" s="386"/>
      <c r="BV114" s="386"/>
      <c r="BW114" s="386"/>
      <c r="BX114" s="386"/>
      <c r="BY114" s="386"/>
      <c r="BZ114" s="386"/>
      <c r="CA114" s="386"/>
      <c r="CB114" s="386"/>
      <c r="CC114" s="386"/>
      <c r="CD114" s="386"/>
      <c r="CE114" s="386"/>
      <c r="CF114" s="386"/>
      <c r="CG114" s="386"/>
      <c r="CH114" s="386"/>
      <c r="CI114" s="386"/>
      <c r="CJ114" s="386"/>
      <c r="CK114" s="386"/>
      <c r="CL114" s="386"/>
      <c r="CM114" s="386"/>
      <c r="CN114" s="386"/>
      <c r="CO114" s="386"/>
      <c r="CP114" s="386"/>
      <c r="CQ114" s="386"/>
      <c r="CR114" s="386"/>
      <c r="CS114" s="386"/>
      <c r="CT114" s="386"/>
      <c r="CU114" s="386"/>
      <c r="CV114" s="386"/>
      <c r="CW114" s="386"/>
      <c r="CX114" s="386"/>
      <c r="CY114" s="386"/>
      <c r="CZ114" s="386"/>
      <c r="DA114" s="386"/>
      <c r="DB114" s="386"/>
      <c r="DC114" s="386"/>
      <c r="DD114" s="386"/>
      <c r="DE114" s="386"/>
      <c r="DF114" s="386"/>
      <c r="DG114" s="386"/>
      <c r="DH114" s="386"/>
      <c r="DI114" s="386"/>
      <c r="DJ114" s="386"/>
      <c r="DK114" s="386"/>
      <c r="DL114" s="386"/>
      <c r="DM114" s="386"/>
      <c r="DN114" s="386"/>
      <c r="DO114" s="386"/>
      <c r="DP114" s="386"/>
      <c r="DQ114" s="386"/>
      <c r="DR114" s="386"/>
      <c r="DS114" s="386"/>
      <c r="DT114" s="386"/>
      <c r="DU114" s="386"/>
      <c r="DV114" s="386"/>
      <c r="DW114" s="386"/>
      <c r="DX114" s="386"/>
      <c r="DY114" s="386"/>
      <c r="DZ114" s="386"/>
    </row>
    <row r="115" s="384" customFormat="true" ht="14.25" hidden="false" customHeight="true" outlineLevel="0" collapsed="false">
      <c r="B115" s="382" t="s">
        <v>171</v>
      </c>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383"/>
      <c r="AQ115" s="383"/>
      <c r="AR115" s="383"/>
      <c r="AS115" s="383"/>
      <c r="AT115" s="383"/>
      <c r="AU115" s="383" t="n">
        <v>68</v>
      </c>
      <c r="AV115" s="383" t="n">
        <v>52</v>
      </c>
      <c r="AW115" s="383" t="n">
        <v>51</v>
      </c>
      <c r="AX115" s="383" t="n">
        <v>45</v>
      </c>
      <c r="AY115" s="383" t="n">
        <v>52</v>
      </c>
      <c r="AZ115" s="383" t="n">
        <v>50</v>
      </c>
      <c r="BA115" s="383" t="n">
        <v>54</v>
      </c>
      <c r="BB115" s="383" t="n">
        <v>61</v>
      </c>
      <c r="BC115" s="383" t="n">
        <v>137</v>
      </c>
      <c r="BD115" s="383" t="n">
        <v>116</v>
      </c>
      <c r="BE115" s="383" t="n">
        <v>109</v>
      </c>
      <c r="BF115" s="383" t="n">
        <v>97</v>
      </c>
      <c r="BG115" s="383" t="n">
        <v>115</v>
      </c>
      <c r="BH115" s="383" t="n">
        <v>95</v>
      </c>
      <c r="BI115" s="383" t="n">
        <v>101</v>
      </c>
      <c r="BJ115" s="383" t="n">
        <v>88</v>
      </c>
      <c r="BK115" s="383" t="n">
        <v>131</v>
      </c>
      <c r="BL115" s="383" t="n">
        <v>116</v>
      </c>
      <c r="BM115" s="383" t="n">
        <v>107</v>
      </c>
      <c r="BN115" s="383" t="n">
        <v>93</v>
      </c>
      <c r="BO115" s="383" t="n">
        <v>117</v>
      </c>
      <c r="BP115" s="383" t="n">
        <v>103</v>
      </c>
      <c r="BQ115" s="383" t="n">
        <v>101</v>
      </c>
      <c r="BR115" s="383" t="n">
        <v>93</v>
      </c>
      <c r="BS115" s="383" t="n">
        <v>120</v>
      </c>
      <c r="BT115" s="383" t="n">
        <v>105</v>
      </c>
      <c r="BU115" s="383" t="n">
        <v>104</v>
      </c>
      <c r="BV115" s="383" t="n">
        <v>95</v>
      </c>
      <c r="BW115" s="383" t="n">
        <v>113</v>
      </c>
      <c r="BX115" s="383" t="n">
        <v>102</v>
      </c>
      <c r="BY115" s="383" t="n">
        <v>108</v>
      </c>
      <c r="BZ115" s="383" t="n">
        <v>102</v>
      </c>
      <c r="CA115" s="383" t="n">
        <v>100</v>
      </c>
      <c r="CB115" s="383" t="n">
        <v>102</v>
      </c>
      <c r="CC115" s="383" t="n">
        <v>97</v>
      </c>
      <c r="CD115" s="383" t="n">
        <v>99</v>
      </c>
      <c r="CE115" s="383" t="n">
        <v>93</v>
      </c>
      <c r="CF115" s="383" t="n">
        <v>99</v>
      </c>
      <c r="CG115" s="383" t="n">
        <v>92</v>
      </c>
      <c r="CH115" s="383" t="n">
        <v>87</v>
      </c>
      <c r="CI115" s="383" t="n">
        <v>99</v>
      </c>
      <c r="CJ115" s="383" t="n">
        <v>98</v>
      </c>
      <c r="CK115" s="383" t="n">
        <v>97</v>
      </c>
      <c r="CL115" s="383" t="n">
        <v>99</v>
      </c>
      <c r="CM115" s="383" t="n">
        <v>100</v>
      </c>
      <c r="CN115" s="383" t="n">
        <v>102</v>
      </c>
      <c r="CO115" s="383" t="n">
        <v>98</v>
      </c>
      <c r="CP115" s="383" t="n">
        <v>100</v>
      </c>
      <c r="CQ115" s="383" t="n">
        <v>108</v>
      </c>
      <c r="CR115" s="383" t="n">
        <v>114</v>
      </c>
      <c r="CS115" s="383" t="n">
        <v>112</v>
      </c>
      <c r="CT115" s="383" t="n">
        <v>114</v>
      </c>
      <c r="CU115" s="383" t="n">
        <v>110</v>
      </c>
      <c r="CV115" s="383" t="n">
        <v>115</v>
      </c>
      <c r="CW115" s="383" t="n">
        <v>121</v>
      </c>
      <c r="CX115" s="383" t="n">
        <v>115</v>
      </c>
      <c r="CY115" s="383" t="n">
        <v>118</v>
      </c>
      <c r="CZ115" s="383" t="n">
        <v>130</v>
      </c>
      <c r="DA115" s="383" t="n">
        <v>154</v>
      </c>
      <c r="DB115" s="383" t="n">
        <v>116</v>
      </c>
      <c r="DC115" s="383" t="n">
        <v>113</v>
      </c>
      <c r="DD115" s="383" t="n">
        <v>128</v>
      </c>
      <c r="DE115" s="383" t="n">
        <v>130</v>
      </c>
      <c r="DF115" s="383" t="n">
        <v>149</v>
      </c>
      <c r="DG115" s="383" t="n">
        <v>147</v>
      </c>
      <c r="DH115" s="383" t="n">
        <v>153</v>
      </c>
      <c r="DI115" s="383" t="n">
        <v>184</v>
      </c>
      <c r="DJ115" s="383" t="n">
        <v>178</v>
      </c>
      <c r="DK115" s="383" t="n">
        <v>204</v>
      </c>
      <c r="DL115" s="383"/>
      <c r="DM115" s="383"/>
      <c r="DN115" s="383"/>
      <c r="DO115" s="383"/>
      <c r="DP115" s="383"/>
      <c r="DQ115" s="383"/>
      <c r="DR115" s="383"/>
      <c r="DS115" s="383"/>
      <c r="DT115" s="383"/>
      <c r="DU115" s="383"/>
      <c r="DV115" s="383"/>
      <c r="DW115" s="383"/>
      <c r="DX115" s="383"/>
      <c r="DY115" s="383"/>
      <c r="DZ115" s="383"/>
    </row>
    <row r="116" s="384" customFormat="true" ht="14.25" hidden="false" customHeight="true" outlineLevel="0" collapsed="false">
      <c r="B116" s="390" t="s">
        <v>172</v>
      </c>
      <c r="C116" s="391"/>
      <c r="D116" s="391"/>
      <c r="E116" s="391"/>
      <c r="F116" s="391"/>
      <c r="G116" s="391"/>
      <c r="H116" s="391"/>
      <c r="I116" s="391"/>
      <c r="J116" s="391"/>
      <c r="K116" s="391"/>
      <c r="L116" s="391"/>
      <c r="M116" s="391"/>
      <c r="N116" s="391"/>
      <c r="O116" s="391"/>
      <c r="P116" s="391"/>
      <c r="Q116" s="391"/>
      <c r="R116" s="391"/>
      <c r="S116" s="391" t="n">
        <v>29</v>
      </c>
      <c r="T116" s="391" t="n">
        <v>29</v>
      </c>
      <c r="U116" s="391" t="n">
        <v>29</v>
      </c>
      <c r="V116" s="391" t="n">
        <v>29</v>
      </c>
      <c r="W116" s="391" t="n">
        <v>32</v>
      </c>
      <c r="X116" s="391" t="n">
        <v>32</v>
      </c>
      <c r="Y116" s="391" t="n">
        <v>32</v>
      </c>
      <c r="Z116" s="391" t="n">
        <v>32</v>
      </c>
      <c r="AA116" s="391" t="n">
        <v>34</v>
      </c>
      <c r="AB116" s="391" t="n">
        <v>34</v>
      </c>
      <c r="AC116" s="391" t="n">
        <v>34</v>
      </c>
      <c r="AD116" s="391" t="n">
        <v>34</v>
      </c>
      <c r="AE116" s="391" t="n">
        <v>29</v>
      </c>
      <c r="AF116" s="391" t="n">
        <v>29</v>
      </c>
      <c r="AG116" s="391" t="n">
        <v>29</v>
      </c>
      <c r="AH116" s="391" t="n">
        <v>29</v>
      </c>
      <c r="AI116" s="391" t="n">
        <v>36</v>
      </c>
      <c r="AJ116" s="391" t="n">
        <v>36</v>
      </c>
      <c r="AK116" s="391" t="n">
        <v>36</v>
      </c>
      <c r="AL116" s="391" t="n">
        <v>36</v>
      </c>
      <c r="AM116" s="391" t="n">
        <v>43</v>
      </c>
      <c r="AN116" s="391" t="n">
        <v>43</v>
      </c>
      <c r="AO116" s="391" t="n">
        <v>43</v>
      </c>
      <c r="AP116" s="391" t="n">
        <v>43</v>
      </c>
      <c r="AQ116" s="391" t="n">
        <v>48</v>
      </c>
      <c r="AR116" s="391" t="n">
        <v>48</v>
      </c>
      <c r="AS116" s="391" t="n">
        <v>48</v>
      </c>
      <c r="AT116" s="391" t="n">
        <v>48</v>
      </c>
      <c r="AU116" s="391" t="n">
        <v>42</v>
      </c>
      <c r="AV116" s="391" t="n">
        <v>49</v>
      </c>
      <c r="AW116" s="391" t="n">
        <v>54</v>
      </c>
      <c r="AX116" s="391" t="n">
        <v>54</v>
      </c>
      <c r="AY116" s="391" t="n">
        <v>47</v>
      </c>
      <c r="AZ116" s="391" t="n">
        <v>50</v>
      </c>
      <c r="BA116" s="391" t="n">
        <v>58</v>
      </c>
      <c r="BB116" s="391" t="n">
        <v>55</v>
      </c>
      <c r="BC116" s="391" t="n">
        <v>51</v>
      </c>
      <c r="BD116" s="391" t="n">
        <v>59</v>
      </c>
      <c r="BE116" s="391" t="n">
        <v>70</v>
      </c>
      <c r="BF116" s="391" t="n">
        <v>70</v>
      </c>
      <c r="BG116" s="391" t="n">
        <v>61</v>
      </c>
      <c r="BH116" s="391" t="n">
        <v>62</v>
      </c>
      <c r="BI116" s="391" t="n">
        <v>73</v>
      </c>
      <c r="BJ116" s="391" t="n">
        <v>74</v>
      </c>
      <c r="BK116" s="391" t="n">
        <v>64</v>
      </c>
      <c r="BL116" s="391" t="n">
        <v>66</v>
      </c>
      <c r="BM116" s="391" t="n">
        <v>76</v>
      </c>
      <c r="BN116" s="391" t="n">
        <v>78</v>
      </c>
      <c r="BO116" s="391" t="n">
        <v>67</v>
      </c>
      <c r="BP116" s="391" t="n">
        <v>77</v>
      </c>
      <c r="BQ116" s="391" t="n">
        <v>86</v>
      </c>
      <c r="BR116" s="391" t="n">
        <v>83</v>
      </c>
      <c r="BS116" s="391" t="n">
        <v>72</v>
      </c>
      <c r="BT116" s="391" t="n">
        <v>74</v>
      </c>
      <c r="BU116" s="391" t="n">
        <v>81</v>
      </c>
      <c r="BV116" s="391" t="n">
        <v>84</v>
      </c>
      <c r="BW116" s="391" t="n">
        <v>78</v>
      </c>
      <c r="BX116" s="391" t="n">
        <v>80</v>
      </c>
      <c r="BY116" s="391" t="n">
        <v>78</v>
      </c>
      <c r="BZ116" s="391" t="n">
        <v>79</v>
      </c>
      <c r="CA116" s="391" t="n">
        <v>80</v>
      </c>
      <c r="CB116" s="391" t="n">
        <v>83</v>
      </c>
      <c r="CC116" s="391" t="n">
        <v>87</v>
      </c>
      <c r="CD116" s="391" t="n">
        <v>85</v>
      </c>
      <c r="CE116" s="391" t="n">
        <v>82</v>
      </c>
      <c r="CF116" s="391" t="n">
        <v>81</v>
      </c>
      <c r="CG116" s="391" t="n">
        <v>85</v>
      </c>
      <c r="CH116" s="391" t="n">
        <v>83</v>
      </c>
      <c r="CI116" s="391" t="n">
        <v>90</v>
      </c>
      <c r="CJ116" s="391" t="n">
        <v>93</v>
      </c>
      <c r="CK116" s="391" t="n">
        <v>98</v>
      </c>
      <c r="CL116" s="391" t="n">
        <v>98</v>
      </c>
      <c r="CM116" s="391" t="n">
        <v>96</v>
      </c>
      <c r="CN116" s="391" t="n">
        <v>99</v>
      </c>
      <c r="CO116" s="391" t="n">
        <v>101</v>
      </c>
      <c r="CP116" s="391" t="n">
        <v>102</v>
      </c>
      <c r="CQ116" s="391" t="n">
        <v>99</v>
      </c>
      <c r="CR116" s="391" t="n">
        <v>101</v>
      </c>
      <c r="CS116" s="391" t="n">
        <v>101</v>
      </c>
      <c r="CT116" s="391" t="n">
        <v>99</v>
      </c>
      <c r="CU116" s="391" t="n">
        <v>98</v>
      </c>
      <c r="CV116" s="391" t="n">
        <v>97</v>
      </c>
      <c r="CW116" s="391" t="n">
        <v>95</v>
      </c>
      <c r="CX116" s="391" t="n">
        <v>97</v>
      </c>
      <c r="CY116" s="391" t="n">
        <v>95</v>
      </c>
      <c r="CZ116" s="391" t="n">
        <v>93</v>
      </c>
      <c r="DA116" s="391" t="n">
        <v>97</v>
      </c>
      <c r="DB116" s="391" t="n">
        <v>105</v>
      </c>
      <c r="DC116" s="391" t="n">
        <v>106</v>
      </c>
      <c r="DD116" s="391" t="n">
        <v>109</v>
      </c>
      <c r="DE116" s="391" t="n">
        <v>109</v>
      </c>
      <c r="DF116" s="391" t="n">
        <v>114</v>
      </c>
      <c r="DG116" s="391" t="n">
        <v>119</v>
      </c>
      <c r="DH116" s="391" t="n">
        <v>124</v>
      </c>
      <c r="DI116" s="391" t="n">
        <v>122</v>
      </c>
      <c r="DJ116" s="391" t="n">
        <v>126</v>
      </c>
      <c r="DK116" s="391" t="n">
        <v>131</v>
      </c>
      <c r="DL116" s="391"/>
      <c r="DM116" s="391"/>
      <c r="DN116" s="391"/>
      <c r="DO116" s="391"/>
      <c r="DP116" s="391"/>
      <c r="DQ116" s="391"/>
      <c r="DR116" s="391"/>
      <c r="DS116" s="391"/>
      <c r="DT116" s="391"/>
      <c r="DU116" s="391"/>
      <c r="DV116" s="391"/>
      <c r="DW116" s="391"/>
      <c r="DX116" s="391"/>
      <c r="DY116" s="391"/>
      <c r="DZ116" s="391"/>
    </row>
    <row r="117" s="384" customFormat="true" ht="13.5" hidden="false" customHeight="true" outlineLevel="0" collapsed="false">
      <c r="B117" s="388" t="s">
        <v>173</v>
      </c>
      <c r="C117" s="389"/>
      <c r="D117" s="389"/>
      <c r="E117" s="389"/>
      <c r="F117" s="389"/>
      <c r="G117" s="389"/>
      <c r="H117" s="389"/>
      <c r="I117" s="389"/>
      <c r="J117" s="389"/>
      <c r="K117" s="389"/>
      <c r="L117" s="389"/>
      <c r="M117" s="389"/>
      <c r="N117" s="389"/>
      <c r="O117" s="389"/>
      <c r="P117" s="389"/>
      <c r="Q117" s="389"/>
      <c r="R117" s="389"/>
      <c r="S117" s="389" t="n">
        <v>26</v>
      </c>
      <c r="T117" s="389" t="n">
        <v>26</v>
      </c>
      <c r="U117" s="389" t="n">
        <v>26</v>
      </c>
      <c r="V117" s="389" t="n">
        <v>26</v>
      </c>
      <c r="W117" s="389" t="n">
        <v>31</v>
      </c>
      <c r="X117" s="389" t="n">
        <v>31</v>
      </c>
      <c r="Y117" s="389" t="n">
        <v>31</v>
      </c>
      <c r="Z117" s="389" t="n">
        <v>31</v>
      </c>
      <c r="AA117" s="389" t="n">
        <v>34</v>
      </c>
      <c r="AB117" s="389" t="n">
        <v>34</v>
      </c>
      <c r="AC117" s="389" t="n">
        <v>34</v>
      </c>
      <c r="AD117" s="389" t="n">
        <v>34</v>
      </c>
      <c r="AE117" s="389" t="n">
        <v>26</v>
      </c>
      <c r="AF117" s="389" t="n">
        <v>26</v>
      </c>
      <c r="AG117" s="389" t="n">
        <v>26</v>
      </c>
      <c r="AH117" s="389" t="n">
        <v>26</v>
      </c>
      <c r="AI117" s="389" t="n">
        <v>33</v>
      </c>
      <c r="AJ117" s="389" t="n">
        <v>33</v>
      </c>
      <c r="AK117" s="389" t="n">
        <v>33</v>
      </c>
      <c r="AL117" s="389" t="n">
        <v>33</v>
      </c>
      <c r="AM117" s="389" t="n">
        <v>46</v>
      </c>
      <c r="AN117" s="389" t="n">
        <v>46</v>
      </c>
      <c r="AO117" s="389" t="n">
        <v>46</v>
      </c>
      <c r="AP117" s="389" t="n">
        <v>46</v>
      </c>
      <c r="AQ117" s="389" t="n">
        <v>51</v>
      </c>
      <c r="AR117" s="389" t="n">
        <v>51</v>
      </c>
      <c r="AS117" s="389" t="n">
        <v>51</v>
      </c>
      <c r="AT117" s="389" t="n">
        <v>51</v>
      </c>
      <c r="AU117" s="389" t="n">
        <v>49</v>
      </c>
      <c r="AV117" s="389" t="n">
        <v>65</v>
      </c>
      <c r="AW117" s="389" t="n">
        <v>75</v>
      </c>
      <c r="AX117" s="389" t="n">
        <v>75</v>
      </c>
      <c r="AY117" s="389" t="n">
        <v>57</v>
      </c>
      <c r="AZ117" s="389" t="n">
        <v>67</v>
      </c>
      <c r="BA117" s="389" t="n">
        <v>87</v>
      </c>
      <c r="BB117" s="389" t="n">
        <v>77</v>
      </c>
      <c r="BC117" s="389" t="n">
        <v>65</v>
      </c>
      <c r="BD117" s="389" t="n">
        <v>80</v>
      </c>
      <c r="BE117" s="389" t="n">
        <v>102</v>
      </c>
      <c r="BF117" s="389" t="n">
        <v>101</v>
      </c>
      <c r="BG117" s="389" t="n">
        <v>82</v>
      </c>
      <c r="BH117" s="389" t="n">
        <v>75</v>
      </c>
      <c r="BI117" s="389" t="n">
        <v>102</v>
      </c>
      <c r="BJ117" s="389" t="n">
        <v>106</v>
      </c>
      <c r="BK117" s="389" t="n">
        <v>83</v>
      </c>
      <c r="BL117" s="389" t="n">
        <v>84</v>
      </c>
      <c r="BM117" s="389" t="n">
        <v>106</v>
      </c>
      <c r="BN117" s="389" t="n">
        <v>118</v>
      </c>
      <c r="BO117" s="389" t="n">
        <v>85</v>
      </c>
      <c r="BP117" s="389" t="n">
        <v>107</v>
      </c>
      <c r="BQ117" s="389" t="n">
        <v>121</v>
      </c>
      <c r="BR117" s="389" t="n">
        <v>114</v>
      </c>
      <c r="BS117" s="389" t="n">
        <v>88</v>
      </c>
      <c r="BT117" s="389" t="n">
        <v>91</v>
      </c>
      <c r="BU117" s="389" t="n">
        <v>104</v>
      </c>
      <c r="BV117" s="389" t="n">
        <v>111</v>
      </c>
      <c r="BW117" s="389" t="n">
        <v>98</v>
      </c>
      <c r="BX117" s="389" t="n">
        <v>101</v>
      </c>
      <c r="BY117" s="389" t="n">
        <v>97</v>
      </c>
      <c r="BZ117" s="389" t="n">
        <v>98</v>
      </c>
      <c r="CA117" s="389" t="n">
        <v>104</v>
      </c>
      <c r="CB117" s="389" t="n">
        <v>110</v>
      </c>
      <c r="CC117" s="389" t="n">
        <v>116</v>
      </c>
      <c r="CD117" s="389" t="n">
        <v>113</v>
      </c>
      <c r="CE117" s="389" t="n">
        <v>108</v>
      </c>
      <c r="CF117" s="389" t="n">
        <v>103</v>
      </c>
      <c r="CG117" s="389" t="n">
        <v>111</v>
      </c>
      <c r="CH117" s="389" t="n">
        <v>105</v>
      </c>
      <c r="CI117" s="389" t="n">
        <v>86</v>
      </c>
      <c r="CJ117" s="389" t="n">
        <v>91</v>
      </c>
      <c r="CK117" s="389" t="n">
        <v>100</v>
      </c>
      <c r="CL117" s="389" t="n">
        <v>96</v>
      </c>
      <c r="CM117" s="389" t="n">
        <v>94</v>
      </c>
      <c r="CN117" s="389" t="n">
        <v>99</v>
      </c>
      <c r="CO117" s="389" t="n">
        <v>103</v>
      </c>
      <c r="CP117" s="389" t="n">
        <v>104</v>
      </c>
      <c r="CQ117" s="389" t="n">
        <v>99</v>
      </c>
      <c r="CR117" s="389" t="n">
        <v>100</v>
      </c>
      <c r="CS117" s="389" t="n">
        <v>100</v>
      </c>
      <c r="CT117" s="389" t="n">
        <v>97</v>
      </c>
      <c r="CU117" s="389" t="n">
        <v>96</v>
      </c>
      <c r="CV117" s="389" t="n">
        <v>93</v>
      </c>
      <c r="CW117" s="389" t="n">
        <v>88</v>
      </c>
      <c r="CX117" s="389" t="n">
        <v>90</v>
      </c>
      <c r="CY117" s="389" t="n">
        <v>88</v>
      </c>
      <c r="CZ117" s="389" t="n">
        <v>89</v>
      </c>
      <c r="DA117" s="389" t="n">
        <v>94</v>
      </c>
      <c r="DB117" s="389" t="n">
        <v>103</v>
      </c>
      <c r="DC117" s="389" t="n">
        <v>104</v>
      </c>
      <c r="DD117" s="389" t="n">
        <v>107</v>
      </c>
      <c r="DE117" s="389" t="n">
        <v>108</v>
      </c>
      <c r="DF117" s="389" t="n">
        <v>114</v>
      </c>
      <c r="DG117" s="389" t="n">
        <v>119</v>
      </c>
      <c r="DH117" s="389" t="n">
        <v>122</v>
      </c>
      <c r="DI117" s="389" t="n">
        <v>118</v>
      </c>
      <c r="DJ117" s="389" t="n">
        <v>121</v>
      </c>
      <c r="DK117" s="389" t="n">
        <v>126</v>
      </c>
      <c r="DL117" s="389"/>
      <c r="DM117" s="389"/>
      <c r="DN117" s="389"/>
      <c r="DO117" s="389"/>
      <c r="DP117" s="389"/>
      <c r="DQ117" s="389"/>
      <c r="DR117" s="389"/>
      <c r="DS117" s="389"/>
      <c r="DT117" s="389"/>
      <c r="DU117" s="389"/>
      <c r="DV117" s="389"/>
      <c r="DW117" s="389"/>
      <c r="DX117" s="389"/>
      <c r="DY117" s="389"/>
      <c r="DZ117" s="389"/>
    </row>
    <row r="118" s="384" customFormat="true" ht="13.5" hidden="false" customHeight="true" outlineLevel="0" collapsed="false">
      <c r="B118" s="388" t="s">
        <v>174</v>
      </c>
      <c r="C118" s="389"/>
      <c r="D118" s="389"/>
      <c r="E118" s="389"/>
      <c r="F118" s="389"/>
      <c r="G118" s="389"/>
      <c r="H118" s="389"/>
      <c r="I118" s="389"/>
      <c r="J118" s="389"/>
      <c r="K118" s="389"/>
      <c r="L118" s="389"/>
      <c r="M118" s="389"/>
      <c r="N118" s="389"/>
      <c r="O118" s="389"/>
      <c r="P118" s="389"/>
      <c r="Q118" s="389"/>
      <c r="R118" s="389"/>
      <c r="S118" s="389" t="n">
        <v>33</v>
      </c>
      <c r="T118" s="389" t="n">
        <v>33</v>
      </c>
      <c r="U118" s="389" t="n">
        <v>33</v>
      </c>
      <c r="V118" s="389" t="n">
        <v>33</v>
      </c>
      <c r="W118" s="389" t="n">
        <v>34</v>
      </c>
      <c r="X118" s="389" t="n">
        <v>34</v>
      </c>
      <c r="Y118" s="389" t="n">
        <v>34</v>
      </c>
      <c r="Z118" s="389" t="n">
        <v>34</v>
      </c>
      <c r="AA118" s="389" t="n">
        <v>34</v>
      </c>
      <c r="AB118" s="389" t="n">
        <v>34</v>
      </c>
      <c r="AC118" s="389" t="n">
        <v>34</v>
      </c>
      <c r="AD118" s="389" t="n">
        <v>34</v>
      </c>
      <c r="AE118" s="389" t="n">
        <v>33</v>
      </c>
      <c r="AF118" s="389" t="n">
        <v>33</v>
      </c>
      <c r="AG118" s="389" t="n">
        <v>33</v>
      </c>
      <c r="AH118" s="389" t="n">
        <v>33</v>
      </c>
      <c r="AI118" s="389" t="n">
        <v>37</v>
      </c>
      <c r="AJ118" s="389" t="n">
        <v>37</v>
      </c>
      <c r="AK118" s="389" t="n">
        <v>37</v>
      </c>
      <c r="AL118" s="389" t="n">
        <v>37</v>
      </c>
      <c r="AM118" s="389" t="n">
        <v>42</v>
      </c>
      <c r="AN118" s="389" t="n">
        <v>42</v>
      </c>
      <c r="AO118" s="389" t="n">
        <v>42</v>
      </c>
      <c r="AP118" s="389" t="n">
        <v>42</v>
      </c>
      <c r="AQ118" s="389" t="n">
        <v>46</v>
      </c>
      <c r="AR118" s="389" t="n">
        <v>46</v>
      </c>
      <c r="AS118" s="389" t="n">
        <v>46</v>
      </c>
      <c r="AT118" s="389" t="n">
        <v>46</v>
      </c>
      <c r="AU118" s="389" t="n">
        <v>38</v>
      </c>
      <c r="AV118" s="389" t="n">
        <v>39</v>
      </c>
      <c r="AW118" s="389" t="n">
        <v>40</v>
      </c>
      <c r="AX118" s="389" t="n">
        <v>41</v>
      </c>
      <c r="AY118" s="389" t="n">
        <v>42</v>
      </c>
      <c r="AZ118" s="389" t="n">
        <v>42</v>
      </c>
      <c r="BA118" s="389" t="n">
        <v>42</v>
      </c>
      <c r="BB118" s="389" t="n">
        <v>43</v>
      </c>
      <c r="BC118" s="389" t="n">
        <v>44</v>
      </c>
      <c r="BD118" s="389" t="n">
        <v>46</v>
      </c>
      <c r="BE118" s="389" t="n">
        <v>50</v>
      </c>
      <c r="BF118" s="389" t="n">
        <v>52</v>
      </c>
      <c r="BG118" s="389" t="n">
        <v>52</v>
      </c>
      <c r="BH118" s="389" t="n">
        <v>54</v>
      </c>
      <c r="BI118" s="389" t="n">
        <v>55</v>
      </c>
      <c r="BJ118" s="389" t="n">
        <v>56</v>
      </c>
      <c r="BK118" s="389" t="n">
        <v>55</v>
      </c>
      <c r="BL118" s="389" t="n">
        <v>56</v>
      </c>
      <c r="BM118" s="389" t="n">
        <v>56</v>
      </c>
      <c r="BN118" s="389" t="n">
        <v>56</v>
      </c>
      <c r="BO118" s="389" t="n">
        <v>57</v>
      </c>
      <c r="BP118" s="389" t="n">
        <v>59</v>
      </c>
      <c r="BQ118" s="389" t="n">
        <v>60</v>
      </c>
      <c r="BR118" s="389" t="n">
        <v>60</v>
      </c>
      <c r="BS118" s="389" t="n">
        <v>61</v>
      </c>
      <c r="BT118" s="389" t="n">
        <v>63</v>
      </c>
      <c r="BU118" s="389" t="n">
        <v>63</v>
      </c>
      <c r="BV118" s="389" t="n">
        <v>63</v>
      </c>
      <c r="BW118" s="389" t="n">
        <v>64</v>
      </c>
      <c r="BX118" s="389" t="n">
        <v>65</v>
      </c>
      <c r="BY118" s="389" t="n">
        <v>66</v>
      </c>
      <c r="BZ118" s="389" t="n">
        <v>66</v>
      </c>
      <c r="CA118" s="389" t="n">
        <v>66</v>
      </c>
      <c r="CB118" s="389" t="n">
        <v>66</v>
      </c>
      <c r="CC118" s="389" t="n">
        <v>66</v>
      </c>
      <c r="CD118" s="389" t="n">
        <v>67</v>
      </c>
      <c r="CE118" s="389" t="n">
        <v>66</v>
      </c>
      <c r="CF118" s="389" t="n">
        <v>68</v>
      </c>
      <c r="CG118" s="389" t="n">
        <v>68</v>
      </c>
      <c r="CH118" s="389" t="n">
        <v>69</v>
      </c>
      <c r="CI118" s="389" t="n">
        <v>92</v>
      </c>
      <c r="CJ118" s="389" t="n">
        <v>94</v>
      </c>
      <c r="CK118" s="389" t="n">
        <v>97</v>
      </c>
      <c r="CL118" s="389" t="n">
        <v>99</v>
      </c>
      <c r="CM118" s="389" t="n">
        <v>99</v>
      </c>
      <c r="CN118" s="389" t="n">
        <v>100</v>
      </c>
      <c r="CO118" s="389" t="n">
        <v>100</v>
      </c>
      <c r="CP118" s="389" t="n">
        <v>101</v>
      </c>
      <c r="CQ118" s="389" t="n">
        <v>100</v>
      </c>
      <c r="CR118" s="389" t="n">
        <v>103</v>
      </c>
      <c r="CS118" s="389" t="n">
        <v>102</v>
      </c>
      <c r="CT118" s="389" t="n">
        <v>101</v>
      </c>
      <c r="CU118" s="389" t="n">
        <v>101</v>
      </c>
      <c r="CV118" s="389" t="n">
        <v>104</v>
      </c>
      <c r="CW118" s="389" t="n">
        <v>104</v>
      </c>
      <c r="CX118" s="389" t="n">
        <v>107</v>
      </c>
      <c r="CY118" s="389" t="n">
        <v>110</v>
      </c>
      <c r="CZ118" s="389" t="n">
        <v>112</v>
      </c>
      <c r="DA118" s="389" t="n">
        <v>114</v>
      </c>
      <c r="DB118" s="389" t="n">
        <v>112</v>
      </c>
      <c r="DC118" s="389" t="n">
        <v>112</v>
      </c>
      <c r="DD118" s="389" t="n">
        <v>113</v>
      </c>
      <c r="DE118" s="389" t="n">
        <v>113</v>
      </c>
      <c r="DF118" s="389" t="n">
        <v>114</v>
      </c>
      <c r="DG118" s="389" t="n">
        <v>118</v>
      </c>
      <c r="DH118" s="389" t="n">
        <v>126</v>
      </c>
      <c r="DI118" s="389" t="n">
        <v>131</v>
      </c>
      <c r="DJ118" s="389" t="n">
        <v>138</v>
      </c>
      <c r="DK118" s="389" t="n">
        <v>142</v>
      </c>
      <c r="DL118" s="389"/>
      <c r="DM118" s="389"/>
      <c r="DN118" s="389"/>
      <c r="DO118" s="389"/>
      <c r="DP118" s="389"/>
      <c r="DQ118" s="389"/>
      <c r="DR118" s="389"/>
      <c r="DS118" s="389"/>
      <c r="DT118" s="389"/>
      <c r="DU118" s="389"/>
      <c r="DV118" s="389"/>
      <c r="DW118" s="389"/>
      <c r="DX118" s="389"/>
      <c r="DY118" s="389"/>
      <c r="DZ118" s="389"/>
    </row>
    <row r="119" s="384" customFormat="true" ht="14.25" hidden="false" customHeight="true" outlineLevel="0" collapsed="false">
      <c r="B119" s="390" t="s">
        <v>175</v>
      </c>
      <c r="C119" s="391"/>
      <c r="D119" s="391"/>
      <c r="E119" s="391"/>
      <c r="F119" s="391"/>
      <c r="G119" s="391"/>
      <c r="H119" s="391"/>
      <c r="I119" s="391"/>
      <c r="J119" s="391"/>
      <c r="K119" s="391"/>
      <c r="L119" s="391"/>
      <c r="M119" s="391"/>
      <c r="N119" s="391"/>
      <c r="O119" s="391"/>
      <c r="P119" s="391"/>
      <c r="Q119" s="391"/>
      <c r="R119" s="391"/>
      <c r="S119" s="391" t="n">
        <v>36</v>
      </c>
      <c r="T119" s="391" t="n">
        <v>36</v>
      </c>
      <c r="U119" s="391" t="n">
        <v>36</v>
      </c>
      <c r="V119" s="391" t="n">
        <v>36</v>
      </c>
      <c r="W119" s="391" t="n">
        <v>32</v>
      </c>
      <c r="X119" s="391" t="n">
        <v>32</v>
      </c>
      <c r="Y119" s="391" t="n">
        <v>32</v>
      </c>
      <c r="Z119" s="391" t="n">
        <v>32</v>
      </c>
      <c r="AA119" s="391" t="n">
        <v>37</v>
      </c>
      <c r="AB119" s="391" t="n">
        <v>37</v>
      </c>
      <c r="AC119" s="391" t="n">
        <v>37</v>
      </c>
      <c r="AD119" s="391" t="n">
        <v>37</v>
      </c>
      <c r="AE119" s="391" t="n">
        <v>35</v>
      </c>
      <c r="AF119" s="391" t="n">
        <v>35</v>
      </c>
      <c r="AG119" s="391" t="n">
        <v>35</v>
      </c>
      <c r="AH119" s="391" t="n">
        <v>35</v>
      </c>
      <c r="AI119" s="391" t="n">
        <v>50</v>
      </c>
      <c r="AJ119" s="391" t="n">
        <v>50</v>
      </c>
      <c r="AK119" s="391" t="n">
        <v>50</v>
      </c>
      <c r="AL119" s="391" t="n">
        <v>50</v>
      </c>
      <c r="AM119" s="391" t="n">
        <v>53</v>
      </c>
      <c r="AN119" s="391" t="n">
        <v>53</v>
      </c>
      <c r="AO119" s="391" t="n">
        <v>53</v>
      </c>
      <c r="AP119" s="391" t="n">
        <v>53</v>
      </c>
      <c r="AQ119" s="391" t="n">
        <v>57</v>
      </c>
      <c r="AR119" s="391" t="n">
        <v>57</v>
      </c>
      <c r="AS119" s="391" t="n">
        <v>57</v>
      </c>
      <c r="AT119" s="391" t="n">
        <v>57</v>
      </c>
      <c r="AU119" s="391" t="n">
        <v>55</v>
      </c>
      <c r="AV119" s="391" t="n">
        <v>51</v>
      </c>
      <c r="AW119" s="391" t="n">
        <v>52</v>
      </c>
      <c r="AX119" s="391" t="n">
        <v>49</v>
      </c>
      <c r="AY119" s="391" t="n">
        <v>53</v>
      </c>
      <c r="AZ119" s="391" t="n">
        <v>52</v>
      </c>
      <c r="BA119" s="391" t="n">
        <v>58</v>
      </c>
      <c r="BB119" s="391" t="n">
        <v>59</v>
      </c>
      <c r="BC119" s="391" t="n">
        <v>84</v>
      </c>
      <c r="BD119" s="391" t="n">
        <v>84</v>
      </c>
      <c r="BE119" s="391" t="n">
        <v>90</v>
      </c>
      <c r="BF119" s="391" t="n">
        <v>84</v>
      </c>
      <c r="BG119" s="391" t="n">
        <v>88</v>
      </c>
      <c r="BH119" s="391" t="n">
        <v>79</v>
      </c>
      <c r="BI119" s="391" t="n">
        <v>88</v>
      </c>
      <c r="BJ119" s="391" t="n">
        <v>81</v>
      </c>
      <c r="BK119" s="391" t="n">
        <v>97</v>
      </c>
      <c r="BL119" s="391" t="n">
        <v>90</v>
      </c>
      <c r="BM119" s="391" t="n">
        <v>92</v>
      </c>
      <c r="BN119" s="391" t="n">
        <v>86</v>
      </c>
      <c r="BO119" s="391" t="n">
        <v>91</v>
      </c>
      <c r="BP119" s="391" t="n">
        <v>90</v>
      </c>
      <c r="BQ119" s="391" t="n">
        <v>95</v>
      </c>
      <c r="BR119" s="391" t="n">
        <v>88</v>
      </c>
      <c r="BS119" s="391" t="n">
        <v>96</v>
      </c>
      <c r="BT119" s="391" t="n">
        <v>90</v>
      </c>
      <c r="BU119" s="391" t="n">
        <v>94</v>
      </c>
      <c r="BV119" s="391" t="n">
        <v>90</v>
      </c>
      <c r="BW119" s="391" t="n">
        <v>95</v>
      </c>
      <c r="BX119" s="391" t="n">
        <v>92</v>
      </c>
      <c r="BY119" s="391" t="n">
        <v>93</v>
      </c>
      <c r="BZ119" s="391" t="n">
        <v>91</v>
      </c>
      <c r="CA119" s="391" t="n">
        <v>91</v>
      </c>
      <c r="CB119" s="391" t="n">
        <v>94</v>
      </c>
      <c r="CC119" s="391" t="n">
        <v>93</v>
      </c>
      <c r="CD119" s="391" t="n">
        <v>93</v>
      </c>
      <c r="CE119" s="391" t="n">
        <v>88</v>
      </c>
      <c r="CF119" s="391" t="n">
        <v>90</v>
      </c>
      <c r="CG119" s="391" t="n">
        <v>88</v>
      </c>
      <c r="CH119" s="391" t="n">
        <v>84</v>
      </c>
      <c r="CI119" s="391" t="n">
        <v>95</v>
      </c>
      <c r="CJ119" s="391" t="n">
        <v>96</v>
      </c>
      <c r="CK119" s="391" t="n">
        <v>97</v>
      </c>
      <c r="CL119" s="391" t="n">
        <v>99</v>
      </c>
      <c r="CM119" s="391" t="n">
        <v>98</v>
      </c>
      <c r="CN119" s="391" t="n">
        <v>100</v>
      </c>
      <c r="CO119" s="391" t="n">
        <v>100</v>
      </c>
      <c r="CP119" s="391" t="n">
        <v>102</v>
      </c>
      <c r="CQ119" s="391" t="n">
        <v>103</v>
      </c>
      <c r="CR119" s="391" t="n">
        <v>106</v>
      </c>
      <c r="CS119" s="391" t="n">
        <v>104</v>
      </c>
      <c r="CT119" s="391" t="n">
        <v>105</v>
      </c>
      <c r="CU119" s="391" t="n">
        <v>103</v>
      </c>
      <c r="CV119" s="391" t="n">
        <v>104</v>
      </c>
      <c r="CW119" s="391" t="n">
        <v>104</v>
      </c>
      <c r="CX119" s="391" t="n">
        <v>103</v>
      </c>
      <c r="CY119" s="391" t="n">
        <v>105</v>
      </c>
      <c r="CZ119" s="391" t="n">
        <v>109</v>
      </c>
      <c r="DA119" s="391" t="n">
        <v>114</v>
      </c>
      <c r="DB119" s="391" t="n">
        <v>110</v>
      </c>
      <c r="DC119" s="391" t="n">
        <v>110</v>
      </c>
      <c r="DD119" s="391" t="n">
        <v>116</v>
      </c>
      <c r="DE119" s="391" t="n">
        <v>118</v>
      </c>
      <c r="DF119" s="391" t="n">
        <v>127</v>
      </c>
      <c r="DG119" s="391" t="n">
        <v>129</v>
      </c>
      <c r="DH119" s="391" t="n">
        <v>135</v>
      </c>
      <c r="DI119" s="391" t="n">
        <v>142</v>
      </c>
      <c r="DJ119" s="391" t="n">
        <v>142</v>
      </c>
      <c r="DK119" s="391" t="n">
        <v>154</v>
      </c>
      <c r="DL119" s="391"/>
      <c r="DM119" s="391"/>
      <c r="DN119" s="391"/>
      <c r="DO119" s="391"/>
      <c r="DP119" s="391"/>
      <c r="DQ119" s="391"/>
      <c r="DR119" s="391"/>
      <c r="DS119" s="391"/>
      <c r="DT119" s="391"/>
      <c r="DU119" s="391"/>
      <c r="DV119" s="391"/>
      <c r="DW119" s="391"/>
      <c r="DX119" s="391"/>
      <c r="DY119" s="391"/>
      <c r="DZ119" s="391"/>
    </row>
    <row r="120" s="384" customFormat="true" ht="13.5" hidden="false" customHeight="true" outlineLevel="0" collapsed="false">
      <c r="B120" s="388" t="s">
        <v>173</v>
      </c>
      <c r="C120" s="389"/>
      <c r="D120" s="389"/>
      <c r="E120" s="389"/>
      <c r="F120" s="389"/>
      <c r="G120" s="389"/>
      <c r="H120" s="389"/>
      <c r="I120" s="389"/>
      <c r="J120" s="389"/>
      <c r="K120" s="389"/>
      <c r="L120" s="389"/>
      <c r="M120" s="389"/>
      <c r="N120" s="389"/>
      <c r="O120" s="389"/>
      <c r="P120" s="389"/>
      <c r="Q120" s="389"/>
      <c r="R120" s="389"/>
      <c r="S120" s="389" t="n">
        <v>44</v>
      </c>
      <c r="T120" s="389" t="n">
        <v>44</v>
      </c>
      <c r="U120" s="389" t="n">
        <v>44</v>
      </c>
      <c r="V120" s="389" t="n">
        <v>44</v>
      </c>
      <c r="W120" s="389" t="n">
        <v>41</v>
      </c>
      <c r="X120" s="389" t="n">
        <v>41</v>
      </c>
      <c r="Y120" s="389" t="n">
        <v>41</v>
      </c>
      <c r="Z120" s="389" t="n">
        <v>41</v>
      </c>
      <c r="AA120" s="389" t="n">
        <v>45</v>
      </c>
      <c r="AB120" s="389" t="n">
        <v>45</v>
      </c>
      <c r="AC120" s="389" t="n">
        <v>45</v>
      </c>
      <c r="AD120" s="389" t="n">
        <v>45</v>
      </c>
      <c r="AE120" s="389" t="n">
        <v>44</v>
      </c>
      <c r="AF120" s="389" t="n">
        <v>44</v>
      </c>
      <c r="AG120" s="389" t="n">
        <v>44</v>
      </c>
      <c r="AH120" s="389" t="n">
        <v>44</v>
      </c>
      <c r="AI120" s="389" t="n">
        <v>62</v>
      </c>
      <c r="AJ120" s="389" t="n">
        <v>62</v>
      </c>
      <c r="AK120" s="389" t="n">
        <v>62</v>
      </c>
      <c r="AL120" s="389" t="n">
        <v>62</v>
      </c>
      <c r="AM120" s="389" t="n">
        <v>66</v>
      </c>
      <c r="AN120" s="389" t="n">
        <v>66</v>
      </c>
      <c r="AO120" s="389" t="n">
        <v>66</v>
      </c>
      <c r="AP120" s="389" t="n">
        <v>66</v>
      </c>
      <c r="AQ120" s="389" t="n">
        <v>71</v>
      </c>
      <c r="AR120" s="389" t="n">
        <v>71</v>
      </c>
      <c r="AS120" s="389" t="n">
        <v>71</v>
      </c>
      <c r="AT120" s="389" t="n">
        <v>71</v>
      </c>
      <c r="AU120" s="389" t="n">
        <v>65</v>
      </c>
      <c r="AV120" s="389" t="n">
        <v>59</v>
      </c>
      <c r="AW120" s="389" t="n">
        <v>60</v>
      </c>
      <c r="AX120" s="389" t="n">
        <v>56</v>
      </c>
      <c r="AY120" s="389" t="n">
        <v>60</v>
      </c>
      <c r="AZ120" s="389" t="n">
        <v>58</v>
      </c>
      <c r="BA120" s="389" t="n">
        <v>65</v>
      </c>
      <c r="BB120" s="389" t="n">
        <v>65</v>
      </c>
      <c r="BC120" s="389" t="n">
        <v>78</v>
      </c>
      <c r="BD120" s="389" t="n">
        <v>79</v>
      </c>
      <c r="BE120" s="389" t="n">
        <v>86</v>
      </c>
      <c r="BF120" s="389" t="n">
        <v>80</v>
      </c>
      <c r="BG120" s="389" t="n">
        <v>89</v>
      </c>
      <c r="BH120" s="389" t="n">
        <v>79</v>
      </c>
      <c r="BI120" s="389" t="n">
        <v>89</v>
      </c>
      <c r="BJ120" s="389" t="n">
        <v>82</v>
      </c>
      <c r="BK120" s="389" t="n">
        <v>98</v>
      </c>
      <c r="BL120" s="389" t="n">
        <v>90</v>
      </c>
      <c r="BM120" s="389" t="n">
        <v>93</v>
      </c>
      <c r="BN120" s="389" t="n">
        <v>85</v>
      </c>
      <c r="BO120" s="389" t="n">
        <v>90</v>
      </c>
      <c r="BP120" s="389" t="n">
        <v>90</v>
      </c>
      <c r="BQ120" s="389" t="n">
        <v>95</v>
      </c>
      <c r="BR120" s="389" t="n">
        <v>87</v>
      </c>
      <c r="BS120" s="389" t="n">
        <v>97</v>
      </c>
      <c r="BT120" s="389" t="n">
        <v>90</v>
      </c>
      <c r="BU120" s="389" t="n">
        <v>95</v>
      </c>
      <c r="BV120" s="389" t="n">
        <v>90</v>
      </c>
      <c r="BW120" s="389" t="n">
        <v>96</v>
      </c>
      <c r="BX120" s="389" t="n">
        <v>92</v>
      </c>
      <c r="BY120" s="389" t="n">
        <v>93</v>
      </c>
      <c r="BZ120" s="389" t="n">
        <v>90</v>
      </c>
      <c r="CA120" s="389" t="n">
        <v>89</v>
      </c>
      <c r="CB120" s="389" t="n">
        <v>92</v>
      </c>
      <c r="CC120" s="389" t="n">
        <v>93</v>
      </c>
      <c r="CD120" s="389" t="n">
        <v>93</v>
      </c>
      <c r="CE120" s="389" t="n">
        <v>84</v>
      </c>
      <c r="CF120" s="389" t="n">
        <v>89</v>
      </c>
      <c r="CG120" s="389" t="n">
        <v>87</v>
      </c>
      <c r="CH120" s="389" t="n">
        <v>83</v>
      </c>
      <c r="CI120" s="389" t="n">
        <v>95</v>
      </c>
      <c r="CJ120" s="389" t="n">
        <v>96</v>
      </c>
      <c r="CK120" s="389" t="n">
        <v>98</v>
      </c>
      <c r="CL120" s="389" t="n">
        <v>99</v>
      </c>
      <c r="CM120" s="389" t="n">
        <v>98</v>
      </c>
      <c r="CN120" s="389" t="n">
        <v>100</v>
      </c>
      <c r="CO120" s="389" t="n">
        <v>100</v>
      </c>
      <c r="CP120" s="389" t="n">
        <v>102</v>
      </c>
      <c r="CQ120" s="389" t="n">
        <v>103</v>
      </c>
      <c r="CR120" s="389" t="n">
        <v>106</v>
      </c>
      <c r="CS120" s="389" t="n">
        <v>104</v>
      </c>
      <c r="CT120" s="389" t="n">
        <v>105</v>
      </c>
      <c r="CU120" s="389" t="n">
        <v>103</v>
      </c>
      <c r="CV120" s="389" t="n">
        <v>104</v>
      </c>
      <c r="CW120" s="389" t="n">
        <v>104</v>
      </c>
      <c r="CX120" s="389" t="n">
        <v>103</v>
      </c>
      <c r="CY120" s="389" t="n">
        <v>105</v>
      </c>
      <c r="CZ120" s="389" t="n">
        <v>109</v>
      </c>
      <c r="DA120" s="389" t="n">
        <v>114</v>
      </c>
      <c r="DB120" s="389" t="n">
        <v>110</v>
      </c>
      <c r="DC120" s="389" t="n">
        <v>110</v>
      </c>
      <c r="DD120" s="389" t="n">
        <v>116</v>
      </c>
      <c r="DE120" s="389" t="n">
        <v>118</v>
      </c>
      <c r="DF120" s="389" t="n">
        <v>128</v>
      </c>
      <c r="DG120" s="389" t="n">
        <v>129</v>
      </c>
      <c r="DH120" s="389" t="n">
        <v>135</v>
      </c>
      <c r="DI120" s="389" t="n">
        <v>142</v>
      </c>
      <c r="DJ120" s="389" t="n">
        <v>142</v>
      </c>
      <c r="DK120" s="389" t="n">
        <v>154</v>
      </c>
      <c r="DL120" s="389"/>
      <c r="DM120" s="389"/>
      <c r="DN120" s="389"/>
      <c r="DO120" s="389"/>
      <c r="DP120" s="389"/>
      <c r="DQ120" s="389"/>
      <c r="DR120" s="389"/>
      <c r="DS120" s="389"/>
      <c r="DT120" s="389"/>
      <c r="DU120" s="389"/>
      <c r="DV120" s="389"/>
      <c r="DW120" s="389"/>
      <c r="DX120" s="389"/>
      <c r="DY120" s="389"/>
      <c r="DZ120" s="389"/>
    </row>
    <row r="121" s="384" customFormat="true" ht="13.5" hidden="false" customHeight="true" outlineLevel="0" collapsed="false">
      <c r="B121" s="392" t="s">
        <v>174</v>
      </c>
      <c r="C121" s="381"/>
      <c r="D121" s="381"/>
      <c r="E121" s="381"/>
      <c r="F121" s="381"/>
      <c r="G121" s="381"/>
      <c r="H121" s="381"/>
      <c r="I121" s="381"/>
      <c r="J121" s="381"/>
      <c r="K121" s="381"/>
      <c r="L121" s="381"/>
      <c r="M121" s="381"/>
      <c r="N121" s="381"/>
      <c r="O121" s="381"/>
      <c r="P121" s="381"/>
      <c r="Q121" s="381"/>
      <c r="R121" s="381"/>
      <c r="S121" s="381" t="n">
        <v>29</v>
      </c>
      <c r="T121" s="381" t="n">
        <v>29</v>
      </c>
      <c r="U121" s="381" t="n">
        <v>29</v>
      </c>
      <c r="V121" s="381" t="n">
        <v>29</v>
      </c>
      <c r="W121" s="381" t="n">
        <v>26</v>
      </c>
      <c r="X121" s="381" t="n">
        <v>26</v>
      </c>
      <c r="Y121" s="381" t="n">
        <v>26</v>
      </c>
      <c r="Z121" s="381" t="n">
        <v>26</v>
      </c>
      <c r="AA121" s="381" t="n">
        <v>29</v>
      </c>
      <c r="AB121" s="381" t="n">
        <v>29</v>
      </c>
      <c r="AC121" s="381" t="n">
        <v>29</v>
      </c>
      <c r="AD121" s="381" t="n">
        <v>29</v>
      </c>
      <c r="AE121" s="381" t="n">
        <v>29</v>
      </c>
      <c r="AF121" s="381" t="n">
        <v>29</v>
      </c>
      <c r="AG121" s="381" t="n">
        <v>29</v>
      </c>
      <c r="AH121" s="381" t="n">
        <v>29</v>
      </c>
      <c r="AI121" s="381" t="n">
        <v>40</v>
      </c>
      <c r="AJ121" s="381" t="n">
        <v>40</v>
      </c>
      <c r="AK121" s="381" t="n">
        <v>40</v>
      </c>
      <c r="AL121" s="381" t="n">
        <v>40</v>
      </c>
      <c r="AM121" s="381" t="n">
        <v>43</v>
      </c>
      <c r="AN121" s="381" t="n">
        <v>43</v>
      </c>
      <c r="AO121" s="381" t="n">
        <v>43</v>
      </c>
      <c r="AP121" s="381" t="n">
        <v>43</v>
      </c>
      <c r="AQ121" s="381" t="n">
        <v>46</v>
      </c>
      <c r="AR121" s="381" t="n">
        <v>46</v>
      </c>
      <c r="AS121" s="381" t="n">
        <v>46</v>
      </c>
      <c r="AT121" s="381" t="n">
        <v>46</v>
      </c>
      <c r="AU121" s="381" t="n">
        <v>43</v>
      </c>
      <c r="AV121" s="381" t="n">
        <v>40</v>
      </c>
      <c r="AW121" s="381" t="n">
        <v>40</v>
      </c>
      <c r="AX121" s="381" t="n">
        <v>38</v>
      </c>
      <c r="AY121" s="381" t="n">
        <v>42</v>
      </c>
      <c r="AZ121" s="381" t="n">
        <v>42</v>
      </c>
      <c r="BA121" s="381" t="n">
        <v>46</v>
      </c>
      <c r="BB121" s="381" t="n">
        <v>47</v>
      </c>
      <c r="BC121" s="381" t="n">
        <v>87</v>
      </c>
      <c r="BD121" s="381" t="n">
        <v>91</v>
      </c>
      <c r="BE121" s="381" t="n">
        <v>97</v>
      </c>
      <c r="BF121" s="381" t="n">
        <v>92</v>
      </c>
      <c r="BG121" s="381" t="n">
        <v>82</v>
      </c>
      <c r="BH121" s="381" t="n">
        <v>76</v>
      </c>
      <c r="BI121" s="381" t="n">
        <v>82</v>
      </c>
      <c r="BJ121" s="381" t="n">
        <v>77</v>
      </c>
      <c r="BK121" s="381" t="n">
        <v>93</v>
      </c>
      <c r="BL121" s="381" t="n">
        <v>89</v>
      </c>
      <c r="BM121" s="381" t="n">
        <v>90</v>
      </c>
      <c r="BN121" s="381" t="n">
        <v>88</v>
      </c>
      <c r="BO121" s="381" t="n">
        <v>94</v>
      </c>
      <c r="BP121" s="381" t="n">
        <v>90</v>
      </c>
      <c r="BQ121" s="381" t="n">
        <v>94</v>
      </c>
      <c r="BR121" s="381" t="n">
        <v>92</v>
      </c>
      <c r="BS121" s="381" t="n">
        <v>96</v>
      </c>
      <c r="BT121" s="381" t="n">
        <v>91</v>
      </c>
      <c r="BU121" s="381" t="n">
        <v>91</v>
      </c>
      <c r="BV121" s="381" t="n">
        <v>90</v>
      </c>
      <c r="BW121" s="381" t="n">
        <v>95</v>
      </c>
      <c r="BX121" s="381" t="n">
        <v>93</v>
      </c>
      <c r="BY121" s="381" t="n">
        <v>94</v>
      </c>
      <c r="BZ121" s="381" t="n">
        <v>94</v>
      </c>
      <c r="CA121" s="381" t="n">
        <v>96</v>
      </c>
      <c r="CB121" s="381" t="n">
        <v>97</v>
      </c>
      <c r="CC121" s="381" t="n">
        <v>94</v>
      </c>
      <c r="CD121" s="381" t="n">
        <v>93</v>
      </c>
      <c r="CE121" s="381" t="n">
        <v>95</v>
      </c>
      <c r="CF121" s="381" t="n">
        <v>93</v>
      </c>
      <c r="CG121" s="381" t="n">
        <v>90</v>
      </c>
      <c r="CH121" s="381" t="n">
        <v>87</v>
      </c>
      <c r="CI121" s="381" t="n">
        <v>95</v>
      </c>
      <c r="CJ121" s="381" t="n">
        <v>96</v>
      </c>
      <c r="CK121" s="381" t="n">
        <v>97</v>
      </c>
      <c r="CL121" s="381" t="n">
        <v>98</v>
      </c>
      <c r="CM121" s="381" t="n">
        <v>98</v>
      </c>
      <c r="CN121" s="381" t="n">
        <v>100</v>
      </c>
      <c r="CO121" s="381" t="n">
        <v>100</v>
      </c>
      <c r="CP121" s="381" t="n">
        <v>102</v>
      </c>
      <c r="CQ121" s="381" t="n">
        <v>103</v>
      </c>
      <c r="CR121" s="381" t="n">
        <v>106</v>
      </c>
      <c r="CS121" s="381" t="n">
        <v>104</v>
      </c>
      <c r="CT121" s="381" t="n">
        <v>105</v>
      </c>
      <c r="CU121" s="381" t="n">
        <v>103</v>
      </c>
      <c r="CV121" s="381" t="n">
        <v>104</v>
      </c>
      <c r="CW121" s="381" t="n">
        <v>104</v>
      </c>
      <c r="CX121" s="381" t="n">
        <v>103</v>
      </c>
      <c r="CY121" s="381" t="n">
        <v>105</v>
      </c>
      <c r="CZ121" s="381" t="n">
        <v>109</v>
      </c>
      <c r="DA121" s="381" t="n">
        <v>114</v>
      </c>
      <c r="DB121" s="381" t="n">
        <v>110</v>
      </c>
      <c r="DC121" s="381" t="n">
        <v>109</v>
      </c>
      <c r="DD121" s="381" t="n">
        <v>116</v>
      </c>
      <c r="DE121" s="381" t="n">
        <v>118</v>
      </c>
      <c r="DF121" s="381" t="n">
        <v>123</v>
      </c>
      <c r="DG121" s="381" t="n">
        <v>129</v>
      </c>
      <c r="DH121" s="381" t="n">
        <v>135</v>
      </c>
      <c r="DI121" s="381" t="n">
        <v>142</v>
      </c>
      <c r="DJ121" s="381" t="n">
        <v>142</v>
      </c>
      <c r="DK121" s="381" t="n">
        <v>154</v>
      </c>
      <c r="DL121" s="381"/>
      <c r="DM121" s="381"/>
      <c r="DN121" s="381"/>
      <c r="DO121" s="381"/>
      <c r="DP121" s="381"/>
      <c r="DQ121" s="381"/>
      <c r="DR121" s="381"/>
      <c r="DS121" s="381"/>
      <c r="DT121" s="381"/>
      <c r="DU121" s="381"/>
      <c r="DV121" s="381"/>
      <c r="DW121" s="381"/>
      <c r="DX121" s="381"/>
      <c r="DY121" s="381"/>
      <c r="DZ121" s="381"/>
    </row>
    <row r="122" s="384" customFormat="true" ht="13.5" hidden="false" customHeight="true" outlineLevel="0" collapsed="false">
      <c r="B122" s="20" t="s">
        <v>1024</v>
      </c>
      <c r="C122" s="388"/>
      <c r="D122" s="388"/>
      <c r="E122" s="388"/>
      <c r="F122" s="388"/>
      <c r="G122" s="388"/>
      <c r="H122" s="388"/>
      <c r="I122" s="388"/>
      <c r="J122" s="388"/>
      <c r="K122" s="388"/>
      <c r="L122" s="388"/>
      <c r="M122" s="388"/>
      <c r="N122" s="388"/>
      <c r="O122" s="388"/>
      <c r="P122" s="388"/>
      <c r="Q122" s="388"/>
      <c r="R122" s="388"/>
      <c r="S122" s="388"/>
      <c r="T122" s="388"/>
      <c r="U122" s="388"/>
      <c r="V122" s="388"/>
      <c r="W122" s="388"/>
      <c r="X122" s="388"/>
      <c r="Y122" s="388"/>
      <c r="Z122" s="388"/>
      <c r="AA122" s="388"/>
      <c r="AB122" s="388"/>
      <c r="AC122" s="388"/>
      <c r="AD122" s="388"/>
      <c r="AE122" s="388"/>
      <c r="AF122" s="388"/>
      <c r="AG122" s="388"/>
      <c r="AH122" s="388"/>
      <c r="AI122" s="388"/>
      <c r="AJ122" s="388"/>
      <c r="AK122" s="388"/>
      <c r="AL122" s="388"/>
      <c r="AM122" s="388"/>
      <c r="AN122" s="388"/>
      <c r="AO122" s="388"/>
      <c r="AP122" s="388"/>
      <c r="AQ122" s="388"/>
      <c r="AR122" s="388"/>
      <c r="AS122" s="388"/>
      <c r="AT122" s="388"/>
      <c r="AU122" s="388"/>
      <c r="AV122" s="388"/>
      <c r="AW122" s="388"/>
      <c r="AX122" s="388"/>
      <c r="AY122" s="388"/>
      <c r="AZ122" s="388"/>
      <c r="BA122" s="388"/>
      <c r="BB122" s="388"/>
      <c r="BC122" s="388"/>
      <c r="BD122" s="388"/>
      <c r="BE122" s="388"/>
      <c r="BF122" s="388"/>
      <c r="BG122" s="388"/>
      <c r="BH122" s="388"/>
      <c r="BI122" s="388"/>
      <c r="BJ122" s="388"/>
      <c r="BK122" s="388"/>
      <c r="BL122" s="388"/>
      <c r="BM122" s="388"/>
      <c r="BN122" s="388"/>
      <c r="BO122" s="388"/>
      <c r="BP122" s="388"/>
      <c r="BQ122" s="388"/>
      <c r="BR122" s="388"/>
      <c r="BS122" s="388"/>
      <c r="BT122" s="388"/>
      <c r="BU122" s="388"/>
      <c r="BV122" s="388"/>
      <c r="BW122" s="388"/>
      <c r="BX122" s="388"/>
      <c r="BY122" s="388"/>
      <c r="BZ122" s="388"/>
      <c r="CA122" s="388"/>
      <c r="CB122" s="388"/>
      <c r="CC122" s="388"/>
      <c r="CD122" s="388"/>
      <c r="CE122" s="388"/>
      <c r="CF122" s="388"/>
      <c r="CG122" s="388"/>
      <c r="CH122" s="388"/>
      <c r="CI122" s="388"/>
      <c r="CJ122" s="388"/>
      <c r="CK122" s="388"/>
      <c r="CL122" s="388"/>
      <c r="CM122" s="388"/>
      <c r="CN122" s="388"/>
      <c r="CO122" s="388"/>
      <c r="CP122" s="388"/>
      <c r="CQ122" s="388"/>
      <c r="CR122" s="388"/>
      <c r="CS122" s="388"/>
      <c r="CT122" s="388"/>
      <c r="CU122" s="388"/>
      <c r="CV122" s="388"/>
      <c r="CW122" s="388"/>
      <c r="CX122" s="388"/>
      <c r="CY122" s="388"/>
      <c r="CZ122" s="388"/>
      <c r="DA122" s="388"/>
      <c r="DB122" s="388"/>
      <c r="DC122" s="388"/>
      <c r="DD122" s="388"/>
      <c r="DE122" s="388"/>
      <c r="DF122" s="388"/>
      <c r="DG122" s="388"/>
      <c r="DH122" s="388"/>
      <c r="DI122" s="388"/>
      <c r="DJ122" s="388"/>
      <c r="DK122" s="388"/>
      <c r="DL122" s="388"/>
      <c r="DM122" s="388"/>
      <c r="DN122" s="388"/>
      <c r="DO122" s="388"/>
      <c r="DP122" s="388"/>
      <c r="DQ122" s="388"/>
      <c r="DR122" s="388"/>
      <c r="DS122" s="388"/>
      <c r="DT122" s="388"/>
      <c r="DU122" s="388"/>
      <c r="DV122" s="388"/>
      <c r="DW122" s="388"/>
      <c r="DX122" s="388"/>
      <c r="DY122" s="388"/>
      <c r="DZ122" s="388"/>
    </row>
    <row r="123" s="384" customFormat="true" ht="13.5" hidden="false" customHeight="true" outlineLevel="0" collapsed="false">
      <c r="B123" s="393"/>
      <c r="C123" s="388"/>
      <c r="D123" s="388"/>
      <c r="E123" s="388"/>
      <c r="F123" s="388"/>
      <c r="G123" s="388"/>
      <c r="H123" s="388"/>
      <c r="I123" s="388"/>
      <c r="J123" s="388"/>
      <c r="K123" s="388"/>
      <c r="L123" s="388"/>
      <c r="M123" s="388"/>
      <c r="N123" s="388"/>
      <c r="O123" s="388"/>
      <c r="P123" s="388"/>
      <c r="Q123" s="388"/>
      <c r="R123" s="388"/>
      <c r="S123" s="388"/>
      <c r="T123" s="388"/>
      <c r="U123" s="388"/>
      <c r="V123" s="388"/>
      <c r="W123" s="388"/>
      <c r="X123" s="388"/>
      <c r="Y123" s="388"/>
      <c r="Z123" s="388"/>
      <c r="AA123" s="388"/>
      <c r="AB123" s="388"/>
      <c r="AC123" s="388"/>
      <c r="AD123" s="388"/>
      <c r="AE123" s="388"/>
      <c r="AF123" s="388"/>
      <c r="AG123" s="388"/>
      <c r="AH123" s="388"/>
      <c r="AI123" s="388"/>
      <c r="AJ123" s="388"/>
      <c r="AK123" s="388"/>
      <c r="AL123" s="388"/>
      <c r="AM123" s="388"/>
      <c r="AN123" s="388"/>
      <c r="AO123" s="388"/>
      <c r="AP123" s="388"/>
      <c r="AQ123" s="388"/>
      <c r="AR123" s="388"/>
      <c r="AS123" s="388"/>
      <c r="AT123" s="388"/>
      <c r="AU123" s="388"/>
      <c r="AV123" s="388"/>
      <c r="AW123" s="388"/>
      <c r="AX123" s="388"/>
      <c r="AY123" s="388"/>
      <c r="AZ123" s="388"/>
      <c r="BA123" s="388"/>
      <c r="BB123" s="388"/>
      <c r="BC123" s="388"/>
      <c r="BD123" s="388"/>
      <c r="BE123" s="388"/>
      <c r="BF123" s="388"/>
      <c r="BG123" s="388"/>
      <c r="BH123" s="388"/>
      <c r="BI123" s="388"/>
      <c r="BJ123" s="388"/>
      <c r="BK123" s="388"/>
      <c r="BL123" s="388"/>
      <c r="BM123" s="388"/>
      <c r="BN123" s="388"/>
      <c r="BO123" s="388"/>
      <c r="BP123" s="388"/>
      <c r="BQ123" s="388"/>
      <c r="BR123" s="388"/>
      <c r="BS123" s="388"/>
      <c r="BT123" s="388"/>
      <c r="BU123" s="388"/>
      <c r="BV123" s="388"/>
      <c r="BW123" s="388"/>
      <c r="BX123" s="388"/>
      <c r="BY123" s="388"/>
      <c r="BZ123" s="388"/>
      <c r="CA123" s="388"/>
      <c r="CB123" s="388"/>
      <c r="CC123" s="388"/>
      <c r="CD123" s="388"/>
      <c r="CE123" s="388"/>
      <c r="CF123" s="388"/>
      <c r="CG123" s="388"/>
      <c r="CH123" s="388"/>
      <c r="CI123" s="388"/>
      <c r="CJ123" s="388"/>
      <c r="CK123" s="388"/>
      <c r="CL123" s="388"/>
      <c r="CM123" s="388"/>
      <c r="CN123" s="388"/>
      <c r="CO123" s="388"/>
      <c r="CP123" s="388"/>
      <c r="CQ123" s="388"/>
      <c r="CR123" s="388"/>
      <c r="CS123" s="388"/>
      <c r="CT123" s="388"/>
      <c r="CU123" s="388"/>
      <c r="CV123" s="388"/>
      <c r="CW123" s="388"/>
      <c r="CX123" s="388"/>
      <c r="CY123" s="388"/>
      <c r="CZ123" s="388"/>
      <c r="DA123" s="388"/>
      <c r="DB123" s="388"/>
      <c r="DC123" s="388"/>
      <c r="DD123" s="388"/>
      <c r="DE123" s="388"/>
      <c r="DF123" s="388"/>
      <c r="DG123" s="388"/>
      <c r="DH123" s="388"/>
      <c r="DI123" s="388"/>
      <c r="DJ123" s="388"/>
      <c r="DK123" s="388"/>
      <c r="DL123" s="388"/>
      <c r="DM123" s="388"/>
      <c r="DN123" s="388"/>
      <c r="DO123" s="388"/>
      <c r="DP123" s="388"/>
      <c r="DQ123" s="388"/>
      <c r="DR123" s="388"/>
      <c r="DS123" s="388"/>
      <c r="DT123" s="388"/>
      <c r="DU123" s="388"/>
      <c r="DV123" s="388"/>
      <c r="DW123" s="388"/>
      <c r="DX123" s="388"/>
      <c r="DY123" s="388"/>
      <c r="DZ123" s="388"/>
    </row>
    <row r="124" s="384" customFormat="true" ht="13.5" hidden="false" customHeight="true" outlineLevel="0" collapsed="false">
      <c r="B124" s="31" t="s">
        <v>1025</v>
      </c>
      <c r="C124" s="474" t="s">
        <v>0</v>
      </c>
      <c r="D124" s="474" t="s">
        <v>1</v>
      </c>
      <c r="E124" s="474" t="s">
        <v>2</v>
      </c>
      <c r="F124" s="474" t="s">
        <v>3</v>
      </c>
      <c r="G124" s="474" t="s">
        <v>4</v>
      </c>
      <c r="H124" s="474" t="s">
        <v>5</v>
      </c>
      <c r="I124" s="474" t="s">
        <v>6</v>
      </c>
      <c r="J124" s="474" t="s">
        <v>7</v>
      </c>
      <c r="K124" s="474" t="s">
        <v>8</v>
      </c>
      <c r="L124" s="474" t="s">
        <v>9</v>
      </c>
      <c r="M124" s="474" t="s">
        <v>10</v>
      </c>
      <c r="N124" s="474" t="s">
        <v>11</v>
      </c>
      <c r="O124" s="474" t="s">
        <v>12</v>
      </c>
      <c r="P124" s="474" t="s">
        <v>13</v>
      </c>
      <c r="Q124" s="474" t="s">
        <v>14</v>
      </c>
      <c r="R124" s="474" t="s">
        <v>15</v>
      </c>
      <c r="S124" s="474" t="s">
        <v>16</v>
      </c>
      <c r="T124" s="474" t="s">
        <v>17</v>
      </c>
      <c r="U124" s="474" t="s">
        <v>18</v>
      </c>
      <c r="V124" s="474" t="s">
        <v>19</v>
      </c>
      <c r="W124" s="474" t="s">
        <v>20</v>
      </c>
      <c r="X124" s="474" t="s">
        <v>21</v>
      </c>
      <c r="Y124" s="474" t="s">
        <v>22</v>
      </c>
      <c r="Z124" s="474" t="s">
        <v>23</v>
      </c>
      <c r="AA124" s="474" t="s">
        <v>24</v>
      </c>
      <c r="AB124" s="474" t="s">
        <v>25</v>
      </c>
      <c r="AC124" s="474" t="s">
        <v>26</v>
      </c>
      <c r="AD124" s="474" t="s">
        <v>27</v>
      </c>
      <c r="AE124" s="474" t="s">
        <v>28</v>
      </c>
      <c r="AF124" s="474" t="s">
        <v>29</v>
      </c>
      <c r="AG124" s="474" t="s">
        <v>30</v>
      </c>
      <c r="AH124" s="474" t="s">
        <v>31</v>
      </c>
      <c r="AI124" s="474" t="s">
        <v>32</v>
      </c>
      <c r="AJ124" s="474" t="s">
        <v>33</v>
      </c>
      <c r="AK124" s="474" t="s">
        <v>34</v>
      </c>
      <c r="AL124" s="474" t="s">
        <v>35</v>
      </c>
      <c r="AM124" s="474" t="s">
        <v>36</v>
      </c>
      <c r="AN124" s="474" t="s">
        <v>37</v>
      </c>
      <c r="AO124" s="474" t="s">
        <v>38</v>
      </c>
      <c r="AP124" s="474" t="s">
        <v>39</v>
      </c>
      <c r="AQ124" s="474" t="s">
        <v>40</v>
      </c>
      <c r="AR124" s="474" t="s">
        <v>41</v>
      </c>
      <c r="AS124" s="474" t="s">
        <v>42</v>
      </c>
      <c r="AT124" s="474" t="s">
        <v>43</v>
      </c>
      <c r="AU124" s="474" t="s">
        <v>44</v>
      </c>
      <c r="AV124" s="474" t="s">
        <v>45</v>
      </c>
      <c r="AW124" s="474" t="s">
        <v>46</v>
      </c>
      <c r="AX124" s="474" t="s">
        <v>47</v>
      </c>
      <c r="AY124" s="474" t="s">
        <v>48</v>
      </c>
      <c r="AZ124" s="474" t="s">
        <v>49</v>
      </c>
      <c r="BA124" s="474" t="s">
        <v>50</v>
      </c>
      <c r="BB124" s="474" t="s">
        <v>51</v>
      </c>
      <c r="BC124" s="474" t="s">
        <v>52</v>
      </c>
      <c r="BD124" s="474" t="s">
        <v>53</v>
      </c>
      <c r="BE124" s="474" t="s">
        <v>54</v>
      </c>
      <c r="BF124" s="474" t="s">
        <v>55</v>
      </c>
      <c r="BG124" s="474" t="s">
        <v>56</v>
      </c>
      <c r="BH124" s="474" t="s">
        <v>57</v>
      </c>
      <c r="BI124" s="474" t="s">
        <v>58</v>
      </c>
      <c r="BJ124" s="474" t="s">
        <v>59</v>
      </c>
      <c r="BK124" s="474" t="s">
        <v>60</v>
      </c>
      <c r="BL124" s="474" t="s">
        <v>61</v>
      </c>
      <c r="BM124" s="474" t="s">
        <v>62</v>
      </c>
      <c r="BN124" s="474" t="s">
        <v>63</v>
      </c>
      <c r="BO124" s="474" t="s">
        <v>64</v>
      </c>
      <c r="BP124" s="474" t="s">
        <v>65</v>
      </c>
      <c r="BQ124" s="474" t="s">
        <v>66</v>
      </c>
      <c r="BR124" s="474" t="s">
        <v>67</v>
      </c>
      <c r="BS124" s="474" t="s">
        <v>68</v>
      </c>
      <c r="BT124" s="474" t="s">
        <v>69</v>
      </c>
      <c r="BU124" s="474" t="s">
        <v>70</v>
      </c>
      <c r="BV124" s="474" t="s">
        <v>71</v>
      </c>
      <c r="BW124" s="474" t="s">
        <v>72</v>
      </c>
      <c r="BX124" s="474" t="s">
        <v>73</v>
      </c>
      <c r="BY124" s="474" t="s">
        <v>74</v>
      </c>
      <c r="BZ124" s="474" t="s">
        <v>75</v>
      </c>
      <c r="CA124" s="474" t="s">
        <v>76</v>
      </c>
      <c r="CB124" s="474" t="s">
        <v>77</v>
      </c>
      <c r="CC124" s="474" t="s">
        <v>78</v>
      </c>
      <c r="CD124" s="474" t="s">
        <v>79</v>
      </c>
      <c r="CE124" s="474" t="s">
        <v>80</v>
      </c>
      <c r="CF124" s="474" t="s">
        <v>81</v>
      </c>
      <c r="CG124" s="474" t="s">
        <v>82</v>
      </c>
      <c r="CH124" s="474" t="s">
        <v>83</v>
      </c>
      <c r="CI124" s="474" t="s">
        <v>84</v>
      </c>
      <c r="CJ124" s="474" t="s">
        <v>85</v>
      </c>
      <c r="CK124" s="474" t="s">
        <v>86</v>
      </c>
      <c r="CL124" s="474" t="s">
        <v>87</v>
      </c>
      <c r="CM124" s="474" t="s">
        <v>88</v>
      </c>
      <c r="CN124" s="474" t="s">
        <v>89</v>
      </c>
      <c r="CO124" s="474" t="s">
        <v>90</v>
      </c>
      <c r="CP124" s="474" t="s">
        <v>91</v>
      </c>
      <c r="CQ124" s="474" t="s">
        <v>92</v>
      </c>
      <c r="CR124" s="474" t="s">
        <v>93</v>
      </c>
      <c r="CS124" s="474" t="s">
        <v>94</v>
      </c>
      <c r="CT124" s="474" t="s">
        <v>95</v>
      </c>
      <c r="CU124" s="474" t="s">
        <v>96</v>
      </c>
      <c r="CV124" s="474" t="s">
        <v>97</v>
      </c>
      <c r="CW124" s="474" t="s">
        <v>98</v>
      </c>
      <c r="CX124" s="474" t="s">
        <v>99</v>
      </c>
      <c r="CY124" s="474" t="s">
        <v>100</v>
      </c>
      <c r="CZ124" s="474" t="s">
        <v>101</v>
      </c>
      <c r="DA124" s="474" t="s">
        <v>102</v>
      </c>
      <c r="DB124" s="474" t="s">
        <v>103</v>
      </c>
      <c r="DC124" s="474" t="s">
        <v>104</v>
      </c>
      <c r="DD124" s="474" t="s">
        <v>105</v>
      </c>
      <c r="DE124" s="474" t="s">
        <v>106</v>
      </c>
      <c r="DF124" s="474" t="s">
        <v>107</v>
      </c>
      <c r="DG124" s="474" t="s">
        <v>108</v>
      </c>
      <c r="DH124" s="474" t="s">
        <v>109</v>
      </c>
      <c r="DI124" s="474" t="s">
        <v>110</v>
      </c>
      <c r="DJ124" s="474" t="s">
        <v>111</v>
      </c>
      <c r="DK124" s="474" t="s">
        <v>112</v>
      </c>
      <c r="DL124" s="474" t="s">
        <v>113</v>
      </c>
      <c r="DM124" s="474" t="s">
        <v>114</v>
      </c>
      <c r="DN124" s="474" t="s">
        <v>115</v>
      </c>
      <c r="DO124" s="474" t="s">
        <v>116</v>
      </c>
      <c r="DP124" s="474" t="s">
        <v>192</v>
      </c>
      <c r="DQ124" s="474" t="s">
        <v>193</v>
      </c>
      <c r="DR124" s="474" t="s">
        <v>194</v>
      </c>
      <c r="DS124" s="474" t="s">
        <v>943</v>
      </c>
      <c r="DT124" s="474" t="s">
        <v>944</v>
      </c>
      <c r="DU124" s="474" t="s">
        <v>945</v>
      </c>
      <c r="DV124" s="474" t="s">
        <v>946</v>
      </c>
      <c r="DW124" s="474" t="s">
        <v>947</v>
      </c>
      <c r="DX124" s="474" t="s">
        <v>951</v>
      </c>
      <c r="DY124" s="474" t="s">
        <v>948</v>
      </c>
      <c r="DZ124" s="474" t="s">
        <v>949</v>
      </c>
    </row>
    <row r="125" customFormat="false" ht="15.75" hidden="false" customHeight="false" outlineLevel="0" collapsed="false">
      <c r="B125" s="34" t="s">
        <v>1026</v>
      </c>
      <c r="C125" s="35"/>
      <c r="D125" s="35"/>
      <c r="E125" s="35"/>
      <c r="F125" s="35"/>
      <c r="G125" s="35"/>
      <c r="H125" s="35"/>
      <c r="I125" s="35"/>
      <c r="J125" s="35"/>
      <c r="K125" s="35"/>
      <c r="L125" s="35"/>
      <c r="M125" s="35"/>
      <c r="N125" s="35"/>
      <c r="O125" s="35"/>
      <c r="P125" s="35"/>
      <c r="Q125" s="35"/>
      <c r="R125" s="35"/>
      <c r="S125" s="35" t="n">
        <v>151.75</v>
      </c>
      <c r="T125" s="35" t="n">
        <v>151.75</v>
      </c>
      <c r="U125" s="35" t="n">
        <v>151.75</v>
      </c>
      <c r="V125" s="35" t="n">
        <v>151.75</v>
      </c>
      <c r="W125" s="35" t="n">
        <v>169</v>
      </c>
      <c r="X125" s="35" t="n">
        <v>169</v>
      </c>
      <c r="Y125" s="35" t="n">
        <v>169</v>
      </c>
      <c r="Z125" s="35" t="n">
        <v>169</v>
      </c>
      <c r="AA125" s="35" t="n">
        <v>185.5</v>
      </c>
      <c r="AB125" s="35" t="n">
        <v>185.5</v>
      </c>
      <c r="AC125" s="35" t="n">
        <v>185.5</v>
      </c>
      <c r="AD125" s="35" t="n">
        <v>185.5</v>
      </c>
      <c r="AE125" s="35" t="n">
        <v>199.25</v>
      </c>
      <c r="AF125" s="35" t="n">
        <v>199.25</v>
      </c>
      <c r="AG125" s="35" t="n">
        <v>199.25</v>
      </c>
      <c r="AH125" s="35" t="n">
        <v>199.25</v>
      </c>
      <c r="AI125" s="35" t="n">
        <v>248.25</v>
      </c>
      <c r="AJ125" s="35" t="n">
        <v>248.25</v>
      </c>
      <c r="AK125" s="35" t="n">
        <v>248.25</v>
      </c>
      <c r="AL125" s="35" t="n">
        <v>248.25</v>
      </c>
      <c r="AM125" s="35" t="n">
        <v>301.5</v>
      </c>
      <c r="AN125" s="35" t="n">
        <v>301.5</v>
      </c>
      <c r="AO125" s="35" t="n">
        <v>301.5</v>
      </c>
      <c r="AP125" s="35" t="n">
        <v>301.5</v>
      </c>
      <c r="AQ125" s="35" t="n">
        <v>360</v>
      </c>
      <c r="AR125" s="35" t="n">
        <v>360</v>
      </c>
      <c r="AS125" s="35" t="n">
        <v>360</v>
      </c>
      <c r="AT125" s="35" t="n">
        <v>360</v>
      </c>
      <c r="AU125" s="35" t="n">
        <v>401</v>
      </c>
      <c r="AV125" s="35" t="n">
        <v>452</v>
      </c>
      <c r="AW125" s="35" t="n">
        <v>479</v>
      </c>
      <c r="AX125" s="35" t="n">
        <v>499</v>
      </c>
      <c r="AY125" s="35" t="n">
        <v>507</v>
      </c>
      <c r="AZ125" s="35" t="n">
        <v>547</v>
      </c>
      <c r="BA125" s="35" t="n">
        <v>574</v>
      </c>
      <c r="BB125" s="35" t="n">
        <v>599</v>
      </c>
      <c r="BC125" s="35" t="n">
        <v>608</v>
      </c>
      <c r="BD125" s="35" t="n">
        <v>687</v>
      </c>
      <c r="BE125" s="35" t="n">
        <v>750</v>
      </c>
      <c r="BF125" s="35" t="n">
        <v>788</v>
      </c>
      <c r="BG125" s="35" t="n">
        <v>786</v>
      </c>
      <c r="BH125" s="35" t="n">
        <v>774</v>
      </c>
      <c r="BI125" s="35" t="n">
        <v>809</v>
      </c>
      <c r="BJ125" s="35" t="n">
        <v>855</v>
      </c>
      <c r="BK125" s="35" t="n">
        <v>853</v>
      </c>
      <c r="BL125" s="35" t="n">
        <v>858</v>
      </c>
      <c r="BM125" s="35" t="n">
        <v>906</v>
      </c>
      <c r="BN125" s="35" t="n">
        <v>955</v>
      </c>
      <c r="BO125" s="35" t="n">
        <v>964</v>
      </c>
      <c r="BP125" s="35" t="n">
        <v>1000</v>
      </c>
      <c r="BQ125" s="35" t="n">
        <v>1074</v>
      </c>
      <c r="BR125" s="35" t="n">
        <v>1096</v>
      </c>
      <c r="BS125" s="35" t="n">
        <v>1114</v>
      </c>
      <c r="BT125" s="35" t="n">
        <v>1144</v>
      </c>
      <c r="BU125" s="35" t="n">
        <v>1210</v>
      </c>
      <c r="BV125" s="35" t="n">
        <v>1235</v>
      </c>
      <c r="BW125" s="35" t="n">
        <v>1214</v>
      </c>
      <c r="BX125" s="35" t="n">
        <v>1253</v>
      </c>
      <c r="BY125" s="35" t="n">
        <v>1261</v>
      </c>
      <c r="BZ125" s="35" t="n">
        <v>1329</v>
      </c>
      <c r="CA125" s="35" t="n">
        <v>1355</v>
      </c>
      <c r="CB125" s="35" t="n">
        <v>1395</v>
      </c>
      <c r="CC125" s="35" t="n">
        <v>1437</v>
      </c>
      <c r="CD125" s="35" t="n">
        <v>1436</v>
      </c>
      <c r="CE125" s="35" t="n">
        <v>1465</v>
      </c>
      <c r="CF125" s="35" t="n">
        <v>1500</v>
      </c>
      <c r="CG125" s="35" t="n">
        <v>1568</v>
      </c>
      <c r="CH125" s="35" t="n">
        <v>1617</v>
      </c>
      <c r="CI125" s="35" t="n">
        <v>1661</v>
      </c>
      <c r="CJ125" s="35" t="n">
        <v>1711</v>
      </c>
      <c r="CK125" s="35" t="n">
        <v>1696</v>
      </c>
      <c r="CL125" s="35" t="n">
        <v>1778</v>
      </c>
      <c r="CM125" s="35" t="n">
        <v>1846</v>
      </c>
      <c r="CN125" s="35" t="n">
        <v>1917</v>
      </c>
      <c r="CO125" s="35" t="n">
        <v>1944</v>
      </c>
      <c r="CP125" s="35" t="n">
        <v>1988</v>
      </c>
      <c r="CQ125" s="35" t="n">
        <v>2025</v>
      </c>
      <c r="CR125" s="35" t="n">
        <v>2056</v>
      </c>
      <c r="CS125" s="35" t="n">
        <v>2080</v>
      </c>
      <c r="CT125" s="35" t="n">
        <v>2137</v>
      </c>
      <c r="CU125" s="35" t="n">
        <v>2152</v>
      </c>
      <c r="CV125" s="35" t="n">
        <v>2347</v>
      </c>
      <c r="CW125" s="35" t="n">
        <v>2354</v>
      </c>
      <c r="CX125" s="35" t="n">
        <v>2453</v>
      </c>
      <c r="CY125" s="35" t="n">
        <v>2405</v>
      </c>
      <c r="CZ125" s="35" t="n">
        <v>2172</v>
      </c>
      <c r="DA125" s="35" t="n">
        <v>2449</v>
      </c>
      <c r="DB125" s="35" t="n">
        <v>2568</v>
      </c>
      <c r="DC125" s="35" t="n">
        <v>2585</v>
      </c>
      <c r="DD125" s="35" t="n">
        <v>2664</v>
      </c>
      <c r="DE125" s="35" t="n">
        <v>2755</v>
      </c>
      <c r="DF125" s="35" t="n">
        <v>2925</v>
      </c>
      <c r="DG125" s="35" t="n">
        <v>3021</v>
      </c>
      <c r="DH125" s="35" t="n">
        <v>3282</v>
      </c>
      <c r="DI125" s="35" t="n">
        <v>3583</v>
      </c>
      <c r="DJ125" s="35" t="n">
        <v>3829</v>
      </c>
      <c r="DK125" s="35" t="n">
        <v>3901</v>
      </c>
      <c r="DL125" s="35"/>
      <c r="DM125" s="35"/>
      <c r="DN125" s="35"/>
      <c r="DO125" s="35"/>
      <c r="DP125" s="35"/>
      <c r="DQ125" s="35"/>
      <c r="DR125" s="35"/>
      <c r="DS125" s="35"/>
      <c r="DT125" s="35"/>
      <c r="DU125" s="35"/>
      <c r="DV125" s="35"/>
      <c r="DW125" s="35"/>
      <c r="DX125" s="35"/>
      <c r="DY125" s="35"/>
      <c r="DZ125" s="35"/>
    </row>
    <row r="126" customFormat="false" ht="17.25" hidden="false" customHeight="true" outlineLevel="0" collapsed="false">
      <c r="A126" s="0" t="s">
        <v>1027</v>
      </c>
      <c r="B126" s="34" t="s">
        <v>179</v>
      </c>
      <c r="C126" s="35"/>
      <c r="D126" s="35"/>
      <c r="E126" s="35"/>
      <c r="F126" s="35"/>
      <c r="G126" s="35"/>
      <c r="H126" s="35"/>
      <c r="I126" s="35"/>
      <c r="J126" s="35"/>
      <c r="K126" s="35"/>
      <c r="L126" s="35"/>
      <c r="M126" s="35"/>
      <c r="N126" s="35"/>
      <c r="O126" s="35"/>
      <c r="P126" s="35"/>
      <c r="Q126" s="35"/>
      <c r="R126" s="35"/>
      <c r="S126" s="35" t="n">
        <v>56.75</v>
      </c>
      <c r="T126" s="35" t="n">
        <v>56.75</v>
      </c>
      <c r="U126" s="35" t="n">
        <v>56.75</v>
      </c>
      <c r="V126" s="35" t="n">
        <v>56.75</v>
      </c>
      <c r="W126" s="35" t="n">
        <v>62.75</v>
      </c>
      <c r="X126" s="35" t="n">
        <v>62.75</v>
      </c>
      <c r="Y126" s="35" t="n">
        <v>62.75</v>
      </c>
      <c r="Z126" s="35" t="n">
        <v>62.75</v>
      </c>
      <c r="AA126" s="35" t="n">
        <v>69.25</v>
      </c>
      <c r="AB126" s="35" t="n">
        <v>69.25</v>
      </c>
      <c r="AC126" s="35" t="n">
        <v>69.25</v>
      </c>
      <c r="AD126" s="35" t="n">
        <v>69.25</v>
      </c>
      <c r="AE126" s="35" t="n">
        <v>70.5</v>
      </c>
      <c r="AF126" s="35" t="n">
        <v>70.5</v>
      </c>
      <c r="AG126" s="35" t="n">
        <v>70.5</v>
      </c>
      <c r="AH126" s="35" t="n">
        <v>70.5</v>
      </c>
      <c r="AI126" s="35" t="n">
        <v>95</v>
      </c>
      <c r="AJ126" s="35" t="n">
        <v>95</v>
      </c>
      <c r="AK126" s="35" t="n">
        <v>95</v>
      </c>
      <c r="AL126" s="35" t="n">
        <v>95</v>
      </c>
      <c r="AM126" s="35" t="n">
        <v>116.25</v>
      </c>
      <c r="AN126" s="35" t="n">
        <v>116.25</v>
      </c>
      <c r="AO126" s="35" t="n">
        <v>116.25</v>
      </c>
      <c r="AP126" s="35" t="n">
        <v>116.25</v>
      </c>
      <c r="AQ126" s="35" t="n">
        <v>138.25</v>
      </c>
      <c r="AR126" s="35" t="n">
        <v>138.25</v>
      </c>
      <c r="AS126" s="35" t="n">
        <v>138.25</v>
      </c>
      <c r="AT126" s="35" t="n">
        <v>138.25</v>
      </c>
      <c r="AU126" s="35" t="n">
        <v>118</v>
      </c>
      <c r="AV126" s="35" t="n">
        <v>135</v>
      </c>
      <c r="AW126" s="35" t="n">
        <v>143</v>
      </c>
      <c r="AX126" s="35" t="n">
        <v>154</v>
      </c>
      <c r="AY126" s="35" t="n">
        <v>141</v>
      </c>
      <c r="AZ126" s="35" t="n">
        <v>140</v>
      </c>
      <c r="BA126" s="35" t="n">
        <v>149</v>
      </c>
      <c r="BB126" s="35" t="n">
        <v>150</v>
      </c>
      <c r="BC126" s="35" t="n">
        <v>155</v>
      </c>
      <c r="BD126" s="35" t="n">
        <v>172</v>
      </c>
      <c r="BE126" s="35" t="n">
        <v>183</v>
      </c>
      <c r="BF126" s="35" t="n">
        <v>192</v>
      </c>
      <c r="BG126" s="35" t="n">
        <v>194</v>
      </c>
      <c r="BH126" s="35" t="n">
        <v>199</v>
      </c>
      <c r="BI126" s="35" t="n">
        <v>204</v>
      </c>
      <c r="BJ126" s="35" t="n">
        <v>222</v>
      </c>
      <c r="BK126" s="35" t="n">
        <v>210</v>
      </c>
      <c r="BL126" s="35" t="n">
        <v>213</v>
      </c>
      <c r="BM126" s="35" t="n">
        <v>220</v>
      </c>
      <c r="BN126" s="35" t="n">
        <v>225</v>
      </c>
      <c r="BO126" s="35" t="n">
        <v>218</v>
      </c>
      <c r="BP126" s="35" t="n">
        <v>246</v>
      </c>
      <c r="BQ126" s="35" t="n">
        <v>260</v>
      </c>
      <c r="BR126" s="35" t="n">
        <v>261</v>
      </c>
      <c r="BS126" s="35" t="n">
        <v>265</v>
      </c>
      <c r="BT126" s="35" t="n">
        <v>286</v>
      </c>
      <c r="BU126" s="35" t="n">
        <v>302</v>
      </c>
      <c r="BV126" s="35" t="n">
        <v>311</v>
      </c>
      <c r="BW126" s="35" t="n">
        <v>307</v>
      </c>
      <c r="BX126" s="35" t="n">
        <v>320</v>
      </c>
      <c r="BY126" s="35" t="n">
        <v>308</v>
      </c>
      <c r="BZ126" s="35" t="n">
        <v>326</v>
      </c>
      <c r="CA126" s="35" t="n">
        <v>342</v>
      </c>
      <c r="CB126" s="35" t="n">
        <v>348</v>
      </c>
      <c r="CC126" s="35" t="n">
        <v>351</v>
      </c>
      <c r="CD126" s="35" t="n">
        <v>348</v>
      </c>
      <c r="CE126" s="35" t="n">
        <v>353</v>
      </c>
      <c r="CF126" s="35" t="n">
        <v>366</v>
      </c>
      <c r="CG126" s="35" t="n">
        <v>373</v>
      </c>
      <c r="CH126" s="35" t="n">
        <v>383</v>
      </c>
      <c r="CI126" s="35" t="n">
        <v>415</v>
      </c>
      <c r="CJ126" s="35" t="n">
        <v>421</v>
      </c>
      <c r="CK126" s="35" t="n">
        <v>418</v>
      </c>
      <c r="CL126" s="35" t="n">
        <v>467</v>
      </c>
      <c r="CM126" s="35" t="n">
        <v>505</v>
      </c>
      <c r="CN126" s="35" t="n">
        <v>511</v>
      </c>
      <c r="CO126" s="35" t="n">
        <v>495</v>
      </c>
      <c r="CP126" s="35" t="n">
        <v>516</v>
      </c>
      <c r="CQ126" s="35" t="n">
        <v>524</v>
      </c>
      <c r="CR126" s="35" t="n">
        <v>527</v>
      </c>
      <c r="CS126" s="35" t="n">
        <v>493</v>
      </c>
      <c r="CT126" s="35" t="n">
        <v>500</v>
      </c>
      <c r="CU126" s="35" t="n">
        <v>514</v>
      </c>
      <c r="CV126" s="35" t="n">
        <v>549</v>
      </c>
      <c r="CW126" s="35" t="n">
        <v>547</v>
      </c>
      <c r="CX126" s="35" t="n">
        <v>583</v>
      </c>
      <c r="CY126" s="35" t="n">
        <v>624</v>
      </c>
      <c r="CZ126" s="35" t="n">
        <v>612</v>
      </c>
      <c r="DA126" s="35" t="n">
        <v>641</v>
      </c>
      <c r="DB126" s="35" t="n">
        <v>682</v>
      </c>
      <c r="DC126" s="35" t="n">
        <v>690</v>
      </c>
      <c r="DD126" s="35" t="n">
        <v>663</v>
      </c>
      <c r="DE126" s="35" t="n">
        <v>643</v>
      </c>
      <c r="DF126" s="35" t="n">
        <v>637</v>
      </c>
      <c r="DG126" s="35" t="n">
        <v>708</v>
      </c>
      <c r="DH126" s="35" t="n">
        <v>816</v>
      </c>
      <c r="DI126" s="35" t="n">
        <v>871</v>
      </c>
      <c r="DJ126" s="35" t="n">
        <v>1018</v>
      </c>
      <c r="DK126" s="35" t="n">
        <v>1055</v>
      </c>
      <c r="DL126" s="35"/>
      <c r="DM126" s="35"/>
      <c r="DN126" s="35"/>
      <c r="DO126" s="35"/>
      <c r="DP126" s="35"/>
      <c r="DQ126" s="35"/>
      <c r="DR126" s="35"/>
      <c r="DS126" s="35"/>
      <c r="DT126" s="35"/>
      <c r="DU126" s="35"/>
      <c r="DV126" s="35"/>
      <c r="DW126" s="35"/>
      <c r="DX126" s="35"/>
      <c r="DY126" s="35"/>
      <c r="DZ126" s="35"/>
    </row>
    <row r="127" customFormat="false" ht="15" hidden="false" customHeight="true" outlineLevel="0" collapsed="false">
      <c r="B127" s="36" t="s">
        <v>180</v>
      </c>
      <c r="C127" s="37"/>
      <c r="D127" s="37"/>
      <c r="E127" s="37"/>
      <c r="F127" s="37"/>
      <c r="G127" s="37"/>
      <c r="H127" s="37"/>
      <c r="I127" s="37"/>
      <c r="J127" s="37"/>
      <c r="K127" s="37"/>
      <c r="L127" s="37"/>
      <c r="M127" s="37"/>
      <c r="N127" s="37"/>
      <c r="O127" s="37"/>
      <c r="P127" s="37"/>
      <c r="Q127" s="37"/>
      <c r="R127" s="37"/>
      <c r="S127" s="37" t="n">
        <v>48.5</v>
      </c>
      <c r="T127" s="37" t="n">
        <v>48.5</v>
      </c>
      <c r="U127" s="37" t="n">
        <v>48.5</v>
      </c>
      <c r="V127" s="37" t="n">
        <v>48.5</v>
      </c>
      <c r="W127" s="37" t="n">
        <v>54.25</v>
      </c>
      <c r="X127" s="37" t="n">
        <v>54.25</v>
      </c>
      <c r="Y127" s="37" t="n">
        <v>54.25</v>
      </c>
      <c r="Z127" s="37" t="n">
        <v>54.25</v>
      </c>
      <c r="AA127" s="37" t="n">
        <v>59.5</v>
      </c>
      <c r="AB127" s="37" t="n">
        <v>59.5</v>
      </c>
      <c r="AC127" s="37" t="n">
        <v>59.5</v>
      </c>
      <c r="AD127" s="37" t="n">
        <v>59.5</v>
      </c>
      <c r="AE127" s="37" t="n">
        <v>59.5</v>
      </c>
      <c r="AF127" s="37" t="n">
        <v>59.5</v>
      </c>
      <c r="AG127" s="37" t="n">
        <v>59.5</v>
      </c>
      <c r="AH127" s="37" t="n">
        <v>59.5</v>
      </c>
      <c r="AI127" s="37" t="n">
        <v>83</v>
      </c>
      <c r="AJ127" s="37" t="n">
        <v>83</v>
      </c>
      <c r="AK127" s="37" t="n">
        <v>83</v>
      </c>
      <c r="AL127" s="37" t="n">
        <v>83</v>
      </c>
      <c r="AM127" s="37" t="n">
        <v>99</v>
      </c>
      <c r="AN127" s="37" t="n">
        <v>99</v>
      </c>
      <c r="AO127" s="37" t="n">
        <v>99</v>
      </c>
      <c r="AP127" s="37" t="n">
        <v>99</v>
      </c>
      <c r="AQ127" s="37" t="n">
        <v>116.75</v>
      </c>
      <c r="AR127" s="37" t="n">
        <v>116.75</v>
      </c>
      <c r="AS127" s="37" t="n">
        <v>116.75</v>
      </c>
      <c r="AT127" s="37" t="n">
        <v>116.75</v>
      </c>
      <c r="AU127" s="37" t="n">
        <v>54</v>
      </c>
      <c r="AV127" s="37" t="n">
        <v>61</v>
      </c>
      <c r="AW127" s="37" t="n">
        <v>74</v>
      </c>
      <c r="AX127" s="37" t="n">
        <v>82</v>
      </c>
      <c r="AY127" s="37" t="n">
        <v>77</v>
      </c>
      <c r="AZ127" s="37" t="n">
        <v>75</v>
      </c>
      <c r="BA127" s="37" t="n">
        <v>79</v>
      </c>
      <c r="BB127" s="37" t="n">
        <v>80</v>
      </c>
      <c r="BC127" s="37" t="n">
        <v>80</v>
      </c>
      <c r="BD127" s="37" t="n">
        <v>83</v>
      </c>
      <c r="BE127" s="37" t="n">
        <v>90</v>
      </c>
      <c r="BF127" s="37" t="n">
        <v>98</v>
      </c>
      <c r="BG127" s="37" t="n">
        <v>103</v>
      </c>
      <c r="BH127" s="37" t="n">
        <v>102</v>
      </c>
      <c r="BI127" s="37" t="n">
        <v>108</v>
      </c>
      <c r="BJ127" s="37" t="n">
        <v>124</v>
      </c>
      <c r="BK127" s="37" t="n">
        <v>116</v>
      </c>
      <c r="BL127" s="37" t="n">
        <v>109</v>
      </c>
      <c r="BM127" s="37" t="n">
        <v>114</v>
      </c>
      <c r="BN127" s="37" t="n">
        <v>118</v>
      </c>
      <c r="BO127" s="37" t="n">
        <v>121</v>
      </c>
      <c r="BP127" s="37" t="n">
        <v>138</v>
      </c>
      <c r="BQ127" s="37" t="n">
        <v>133</v>
      </c>
      <c r="BR127" s="37" t="n">
        <v>142</v>
      </c>
      <c r="BS127" s="37" t="n">
        <v>153</v>
      </c>
      <c r="BT127" s="37" t="n">
        <v>168</v>
      </c>
      <c r="BU127" s="37" t="n">
        <v>165</v>
      </c>
      <c r="BV127" s="37" t="n">
        <v>165</v>
      </c>
      <c r="BW127" s="37" t="n">
        <v>186</v>
      </c>
      <c r="BX127" s="37" t="n">
        <v>192</v>
      </c>
      <c r="BY127" s="37" t="n">
        <v>174</v>
      </c>
      <c r="BZ127" s="37" t="n">
        <v>187</v>
      </c>
      <c r="CA127" s="37" t="n">
        <v>211</v>
      </c>
      <c r="CB127" s="37" t="n">
        <v>212</v>
      </c>
      <c r="CC127" s="37" t="n">
        <v>203</v>
      </c>
      <c r="CD127" s="37" t="n">
        <v>197</v>
      </c>
      <c r="CE127" s="37" t="n">
        <v>214</v>
      </c>
      <c r="CF127" s="37" t="n">
        <v>217</v>
      </c>
      <c r="CG127" s="37" t="n">
        <v>214</v>
      </c>
      <c r="CH127" s="37" t="n">
        <v>229</v>
      </c>
      <c r="CI127" s="37" t="n">
        <v>254</v>
      </c>
      <c r="CJ127" s="37" t="n">
        <v>265</v>
      </c>
      <c r="CK127" s="37" t="n">
        <v>251</v>
      </c>
      <c r="CL127" s="37" t="n">
        <v>294</v>
      </c>
      <c r="CM127" s="37" t="n">
        <v>345</v>
      </c>
      <c r="CN127" s="37" t="n">
        <v>342</v>
      </c>
      <c r="CO127" s="37" t="n">
        <v>303</v>
      </c>
      <c r="CP127" s="37" t="n">
        <v>306</v>
      </c>
      <c r="CQ127" s="37" t="n">
        <v>320</v>
      </c>
      <c r="CR127" s="37" t="n">
        <v>315</v>
      </c>
      <c r="CS127" s="37" t="n">
        <v>263</v>
      </c>
      <c r="CT127" s="37" t="n">
        <v>259</v>
      </c>
      <c r="CU127" s="37" t="n">
        <v>292</v>
      </c>
      <c r="CV127" s="37" t="n">
        <v>321</v>
      </c>
      <c r="CW127" s="37" t="n">
        <v>300</v>
      </c>
      <c r="CX127" s="37" t="n">
        <v>332</v>
      </c>
      <c r="CY127" s="37" t="n">
        <v>373</v>
      </c>
      <c r="CZ127" s="37" t="n">
        <v>363</v>
      </c>
      <c r="DA127" s="37" t="n">
        <v>366</v>
      </c>
      <c r="DB127" s="37" t="n">
        <v>410</v>
      </c>
      <c r="DC127" s="37" t="n">
        <v>411</v>
      </c>
      <c r="DD127" s="37" t="n">
        <v>376</v>
      </c>
      <c r="DE127" s="37" t="n">
        <v>336</v>
      </c>
      <c r="DF127" s="37" t="n">
        <v>327</v>
      </c>
      <c r="DG127" s="37" t="n">
        <v>364</v>
      </c>
      <c r="DH127" s="37" t="n">
        <v>447</v>
      </c>
      <c r="DI127" s="37" t="n">
        <v>475</v>
      </c>
      <c r="DJ127" s="37" t="n">
        <v>593</v>
      </c>
      <c r="DK127" s="37" t="n">
        <v>651</v>
      </c>
      <c r="DL127" s="37"/>
      <c r="DM127" s="37"/>
      <c r="DN127" s="37"/>
      <c r="DO127" s="37"/>
      <c r="DP127" s="37"/>
      <c r="DQ127" s="37"/>
      <c r="DR127" s="37"/>
      <c r="DS127" s="37"/>
      <c r="DT127" s="37"/>
      <c r="DU127" s="37"/>
      <c r="DV127" s="37"/>
      <c r="DW127" s="37"/>
      <c r="DX127" s="37"/>
      <c r="DY127" s="37"/>
      <c r="DZ127" s="37"/>
    </row>
    <row r="128" customFormat="false" ht="10.5" hidden="false" customHeight="true" outlineLevel="0" collapsed="false">
      <c r="B128" s="36" t="s">
        <v>181</v>
      </c>
      <c r="C128" s="37"/>
      <c r="D128" s="37"/>
      <c r="E128" s="37"/>
      <c r="F128" s="37"/>
      <c r="G128" s="37"/>
      <c r="H128" s="37"/>
      <c r="I128" s="37"/>
      <c r="J128" s="37"/>
      <c r="K128" s="37"/>
      <c r="L128" s="37"/>
      <c r="M128" s="37"/>
      <c r="N128" s="37"/>
      <c r="O128" s="37"/>
      <c r="P128" s="37"/>
      <c r="Q128" s="37"/>
      <c r="R128" s="37"/>
      <c r="S128" s="37" t="n">
        <v>1.5</v>
      </c>
      <c r="T128" s="37" t="n">
        <v>1.5</v>
      </c>
      <c r="U128" s="37" t="n">
        <v>1.5</v>
      </c>
      <c r="V128" s="37" t="n">
        <v>1.5</v>
      </c>
      <c r="W128" s="37" t="n">
        <v>1.75</v>
      </c>
      <c r="X128" s="37" t="n">
        <v>1.75</v>
      </c>
      <c r="Y128" s="37" t="n">
        <v>1.75</v>
      </c>
      <c r="Z128" s="37" t="n">
        <v>1.75</v>
      </c>
      <c r="AA128" s="37" t="n">
        <v>2</v>
      </c>
      <c r="AB128" s="37" t="n">
        <v>2</v>
      </c>
      <c r="AC128" s="37" t="n">
        <v>2</v>
      </c>
      <c r="AD128" s="37" t="n">
        <v>2</v>
      </c>
      <c r="AE128" s="37" t="n">
        <v>1.75</v>
      </c>
      <c r="AF128" s="37" t="n">
        <v>1.75</v>
      </c>
      <c r="AG128" s="37" t="n">
        <v>1.75</v>
      </c>
      <c r="AH128" s="37" t="n">
        <v>1.75</v>
      </c>
      <c r="AI128" s="37" t="n">
        <v>1.75</v>
      </c>
      <c r="AJ128" s="37" t="n">
        <v>1.75</v>
      </c>
      <c r="AK128" s="37" t="n">
        <v>1.75</v>
      </c>
      <c r="AL128" s="37" t="n">
        <v>1.75</v>
      </c>
      <c r="AM128" s="37" t="n">
        <v>3.25</v>
      </c>
      <c r="AN128" s="37" t="n">
        <v>3.25</v>
      </c>
      <c r="AO128" s="37" t="n">
        <v>3.25</v>
      </c>
      <c r="AP128" s="37" t="n">
        <v>3.25</v>
      </c>
      <c r="AQ128" s="37" t="n">
        <v>4.5</v>
      </c>
      <c r="AR128" s="37" t="n">
        <v>4.5</v>
      </c>
      <c r="AS128" s="37" t="n">
        <v>4.5</v>
      </c>
      <c r="AT128" s="37" t="n">
        <v>4.5</v>
      </c>
      <c r="AU128" s="37" t="n">
        <v>12</v>
      </c>
      <c r="AV128" s="37" t="n">
        <v>15</v>
      </c>
      <c r="AW128" s="37" t="n">
        <v>14</v>
      </c>
      <c r="AX128" s="37" t="n">
        <v>16</v>
      </c>
      <c r="AY128" s="37" t="n">
        <v>9</v>
      </c>
      <c r="AZ128" s="37" t="n">
        <v>9</v>
      </c>
      <c r="BA128" s="37" t="n">
        <v>12</v>
      </c>
      <c r="BB128" s="37" t="n">
        <v>11</v>
      </c>
      <c r="BC128" s="37" t="n">
        <v>11</v>
      </c>
      <c r="BD128" s="37" t="n">
        <v>16</v>
      </c>
      <c r="BE128" s="37" t="n">
        <v>15</v>
      </c>
      <c r="BF128" s="37" t="n">
        <v>13</v>
      </c>
      <c r="BG128" s="37" t="n">
        <v>11</v>
      </c>
      <c r="BH128" s="37" t="n">
        <v>14</v>
      </c>
      <c r="BI128" s="37" t="n">
        <v>14</v>
      </c>
      <c r="BJ128" s="37" t="n">
        <v>13</v>
      </c>
      <c r="BK128" s="37" t="n">
        <v>13</v>
      </c>
      <c r="BL128" s="37" t="n">
        <v>17</v>
      </c>
      <c r="BM128" s="37" t="n">
        <v>19</v>
      </c>
      <c r="BN128" s="37" t="n">
        <v>16</v>
      </c>
      <c r="BO128" s="37" t="n">
        <v>10</v>
      </c>
      <c r="BP128" s="37" t="n">
        <v>11</v>
      </c>
      <c r="BQ128" s="37" t="n">
        <v>28</v>
      </c>
      <c r="BR128" s="37" t="n">
        <v>18</v>
      </c>
      <c r="BS128" s="37" t="n">
        <v>9</v>
      </c>
      <c r="BT128" s="37" t="n">
        <v>12</v>
      </c>
      <c r="BU128" s="37" t="n">
        <v>29</v>
      </c>
      <c r="BV128" s="37" t="n">
        <v>36</v>
      </c>
      <c r="BW128" s="37" t="n">
        <v>11</v>
      </c>
      <c r="BX128" s="37" t="n">
        <v>15</v>
      </c>
      <c r="BY128" s="37" t="n">
        <v>20</v>
      </c>
      <c r="BZ128" s="37" t="n">
        <v>22</v>
      </c>
      <c r="CA128" s="37" t="n">
        <v>13</v>
      </c>
      <c r="CB128" s="37" t="n">
        <v>17</v>
      </c>
      <c r="CC128" s="37" t="n">
        <v>28</v>
      </c>
      <c r="CD128" s="37" t="n">
        <v>29</v>
      </c>
      <c r="CE128" s="37" t="n">
        <v>14</v>
      </c>
      <c r="CF128" s="37" t="n">
        <v>22</v>
      </c>
      <c r="CG128" s="37" t="n">
        <v>30</v>
      </c>
      <c r="CH128" s="37" t="n">
        <v>23</v>
      </c>
      <c r="CI128" s="37" t="n">
        <v>26</v>
      </c>
      <c r="CJ128" s="37" t="n">
        <v>18</v>
      </c>
      <c r="CK128" s="37" t="n">
        <v>27</v>
      </c>
      <c r="CL128" s="37" t="n">
        <v>33</v>
      </c>
      <c r="CM128" s="37" t="n">
        <v>24</v>
      </c>
      <c r="CN128" s="37" t="n">
        <v>29</v>
      </c>
      <c r="CO128" s="37" t="n">
        <v>37</v>
      </c>
      <c r="CP128" s="37" t="n">
        <v>48</v>
      </c>
      <c r="CQ128" s="37" t="n">
        <v>31</v>
      </c>
      <c r="CR128" s="37" t="n">
        <v>26</v>
      </c>
      <c r="CS128" s="37" t="n">
        <v>37</v>
      </c>
      <c r="CT128" s="37" t="n">
        <v>44</v>
      </c>
      <c r="CU128" s="37" t="n">
        <v>24</v>
      </c>
      <c r="CV128" s="37" t="n">
        <v>22</v>
      </c>
      <c r="CW128" s="37" t="n">
        <v>34</v>
      </c>
      <c r="CX128" s="37" t="n">
        <v>34</v>
      </c>
      <c r="CY128" s="37" t="n">
        <v>27</v>
      </c>
      <c r="CZ128" s="37" t="n">
        <v>23</v>
      </c>
      <c r="DA128" s="37" t="n">
        <v>37</v>
      </c>
      <c r="DB128" s="37" t="n">
        <v>39</v>
      </c>
      <c r="DC128" s="37" t="n">
        <v>28</v>
      </c>
      <c r="DD128" s="37" t="n">
        <v>24</v>
      </c>
      <c r="DE128" s="37" t="n">
        <v>41</v>
      </c>
      <c r="DF128" s="37" t="n">
        <v>40</v>
      </c>
      <c r="DG128" s="37" t="n">
        <v>36</v>
      </c>
      <c r="DH128" s="37" t="n">
        <v>42</v>
      </c>
      <c r="DI128" s="37" t="n">
        <v>65</v>
      </c>
      <c r="DJ128" s="37" t="n">
        <v>67</v>
      </c>
      <c r="DK128" s="37" t="n">
        <v>42</v>
      </c>
      <c r="DL128" s="37"/>
      <c r="DM128" s="37"/>
      <c r="DN128" s="37"/>
      <c r="DO128" s="37"/>
      <c r="DP128" s="37"/>
      <c r="DQ128" s="37"/>
      <c r="DR128" s="37"/>
      <c r="DS128" s="37"/>
      <c r="DT128" s="37"/>
      <c r="DU128" s="37"/>
      <c r="DV128" s="37"/>
      <c r="DW128" s="37"/>
      <c r="DX128" s="37"/>
      <c r="DY128" s="37"/>
      <c r="DZ128" s="37"/>
    </row>
    <row r="129" customFormat="false" ht="21" hidden="false" customHeight="true" outlineLevel="0" collapsed="false">
      <c r="B129" s="34" t="s">
        <v>182</v>
      </c>
      <c r="C129" s="35"/>
      <c r="D129" s="35"/>
      <c r="E129" s="35"/>
      <c r="F129" s="35"/>
      <c r="G129" s="35"/>
      <c r="H129" s="35"/>
      <c r="I129" s="35"/>
      <c r="J129" s="35"/>
      <c r="K129" s="35"/>
      <c r="L129" s="35"/>
      <c r="M129" s="35"/>
      <c r="N129" s="35"/>
      <c r="O129" s="35"/>
      <c r="P129" s="35"/>
      <c r="Q129" s="35"/>
      <c r="R129" s="35"/>
      <c r="S129" s="35" t="n">
        <v>23.25</v>
      </c>
      <c r="T129" s="35" t="n">
        <v>23.25</v>
      </c>
      <c r="U129" s="35" t="n">
        <v>23.25</v>
      </c>
      <c r="V129" s="35" t="n">
        <v>23.25</v>
      </c>
      <c r="W129" s="35" t="n">
        <v>24.25</v>
      </c>
      <c r="X129" s="35" t="n">
        <v>24.25</v>
      </c>
      <c r="Y129" s="35" t="n">
        <v>24.25</v>
      </c>
      <c r="Z129" s="35" t="n">
        <v>24.25</v>
      </c>
      <c r="AA129" s="35" t="n">
        <v>27.75</v>
      </c>
      <c r="AB129" s="35" t="n">
        <v>27.75</v>
      </c>
      <c r="AC129" s="35" t="n">
        <v>27.75</v>
      </c>
      <c r="AD129" s="35" t="n">
        <v>27.75</v>
      </c>
      <c r="AE129" s="35" t="n">
        <v>29.25</v>
      </c>
      <c r="AF129" s="35" t="n">
        <v>29.25</v>
      </c>
      <c r="AG129" s="35" t="n">
        <v>29.25</v>
      </c>
      <c r="AH129" s="35" t="n">
        <v>29.25</v>
      </c>
      <c r="AI129" s="35" t="n">
        <v>33.75</v>
      </c>
      <c r="AJ129" s="35" t="n">
        <v>33.75</v>
      </c>
      <c r="AK129" s="35" t="n">
        <v>33.75</v>
      </c>
      <c r="AL129" s="35" t="n">
        <v>33.75</v>
      </c>
      <c r="AM129" s="35" t="n">
        <v>44.25</v>
      </c>
      <c r="AN129" s="35" t="n">
        <v>44.25</v>
      </c>
      <c r="AO129" s="35" t="n">
        <v>44.25</v>
      </c>
      <c r="AP129" s="35" t="n">
        <v>44.25</v>
      </c>
      <c r="AQ129" s="35" t="n">
        <v>53.5</v>
      </c>
      <c r="AR129" s="35" t="n">
        <v>53.5</v>
      </c>
      <c r="AS129" s="35" t="n">
        <v>53.5</v>
      </c>
      <c r="AT129" s="35" t="n">
        <v>53.5</v>
      </c>
      <c r="AU129" s="35" t="n">
        <v>61</v>
      </c>
      <c r="AV129" s="35" t="n">
        <v>70</v>
      </c>
      <c r="AW129" s="35" t="n">
        <v>77</v>
      </c>
      <c r="AX129" s="35" t="n">
        <v>82</v>
      </c>
      <c r="AY129" s="35" t="n">
        <v>84</v>
      </c>
      <c r="AZ129" s="35" t="n">
        <v>89</v>
      </c>
      <c r="BA129" s="35" t="n">
        <v>97</v>
      </c>
      <c r="BB129" s="35" t="n">
        <v>102</v>
      </c>
      <c r="BC129" s="35" t="n">
        <v>99</v>
      </c>
      <c r="BD129" s="35" t="n">
        <v>112</v>
      </c>
      <c r="BE129" s="35" t="n">
        <v>123</v>
      </c>
      <c r="BF129" s="35" t="n">
        <v>127</v>
      </c>
      <c r="BG129" s="35" t="n">
        <v>126</v>
      </c>
      <c r="BH129" s="35" t="n">
        <v>118</v>
      </c>
      <c r="BI129" s="35" t="n">
        <v>125</v>
      </c>
      <c r="BJ129" s="35" t="n">
        <v>137</v>
      </c>
      <c r="BK129" s="35" t="n">
        <v>139</v>
      </c>
      <c r="BL129" s="35" t="n">
        <v>133</v>
      </c>
      <c r="BM129" s="35" t="n">
        <v>146</v>
      </c>
      <c r="BN129" s="35" t="n">
        <v>165</v>
      </c>
      <c r="BO129" s="35" t="n">
        <v>178</v>
      </c>
      <c r="BP129" s="35" t="n">
        <v>169</v>
      </c>
      <c r="BQ129" s="35" t="n">
        <v>193</v>
      </c>
      <c r="BR129" s="35" t="n">
        <v>210</v>
      </c>
      <c r="BS129" s="35" t="n">
        <v>196</v>
      </c>
      <c r="BT129" s="35" t="n">
        <v>197</v>
      </c>
      <c r="BU129" s="35" t="n">
        <v>223</v>
      </c>
      <c r="BV129" s="35" t="n">
        <v>241</v>
      </c>
      <c r="BW129" s="35" t="n">
        <v>221</v>
      </c>
      <c r="BX129" s="35" t="n">
        <v>219</v>
      </c>
      <c r="BY129" s="35" t="n">
        <v>223</v>
      </c>
      <c r="BZ129" s="35" t="n">
        <v>228</v>
      </c>
      <c r="CA129" s="35" t="n">
        <v>236</v>
      </c>
      <c r="CB129" s="35" t="n">
        <v>238</v>
      </c>
      <c r="CC129" s="35" t="n">
        <v>260</v>
      </c>
      <c r="CD129" s="35" t="n">
        <v>254</v>
      </c>
      <c r="CE129" s="35" t="n">
        <v>254</v>
      </c>
      <c r="CF129" s="35" t="n">
        <v>256</v>
      </c>
      <c r="CG129" s="35" t="n">
        <v>275</v>
      </c>
      <c r="CH129" s="35" t="n">
        <v>288</v>
      </c>
      <c r="CI129" s="35" t="n">
        <v>291</v>
      </c>
      <c r="CJ129" s="35" t="n">
        <v>285</v>
      </c>
      <c r="CK129" s="35" t="n">
        <v>278</v>
      </c>
      <c r="CL129" s="35" t="n">
        <v>299</v>
      </c>
      <c r="CM129" s="35" t="n">
        <v>314</v>
      </c>
      <c r="CN129" s="35" t="n">
        <v>328</v>
      </c>
      <c r="CO129" s="35" t="n">
        <v>337</v>
      </c>
      <c r="CP129" s="35" t="n">
        <v>350</v>
      </c>
      <c r="CQ129" s="35" t="n">
        <v>334</v>
      </c>
      <c r="CR129" s="35" t="n">
        <v>351</v>
      </c>
      <c r="CS129" s="35" t="n">
        <v>372</v>
      </c>
      <c r="CT129" s="35" t="n">
        <v>382</v>
      </c>
      <c r="CU129" s="35" t="n">
        <v>393</v>
      </c>
      <c r="CV129" s="35" t="n">
        <v>443</v>
      </c>
      <c r="CW129" s="35" t="n">
        <v>445</v>
      </c>
      <c r="CX129" s="35" t="n">
        <v>472</v>
      </c>
      <c r="CY129" s="35" t="n">
        <v>431</v>
      </c>
      <c r="CZ129" s="35" t="n">
        <v>400</v>
      </c>
      <c r="DA129" s="35" t="n">
        <v>468</v>
      </c>
      <c r="DB129" s="35" t="n">
        <v>488</v>
      </c>
      <c r="DC129" s="35" t="n">
        <v>503</v>
      </c>
      <c r="DD129" s="35" t="n">
        <v>502</v>
      </c>
      <c r="DE129" s="35" t="n">
        <v>593</v>
      </c>
      <c r="DF129" s="35" t="n">
        <v>621</v>
      </c>
      <c r="DG129" s="35" t="n">
        <v>661</v>
      </c>
      <c r="DH129" s="35" t="n">
        <v>672</v>
      </c>
      <c r="DI129" s="35" t="n">
        <v>751</v>
      </c>
      <c r="DJ129" s="35" t="n">
        <v>828</v>
      </c>
      <c r="DK129" s="35" t="n">
        <v>849</v>
      </c>
      <c r="DL129" s="35"/>
      <c r="DM129" s="35"/>
      <c r="DN129" s="35"/>
      <c r="DO129" s="35"/>
      <c r="DP129" s="35"/>
      <c r="DQ129" s="35"/>
      <c r="DR129" s="35"/>
      <c r="DS129" s="35"/>
      <c r="DT129" s="35"/>
      <c r="DU129" s="35"/>
      <c r="DV129" s="35"/>
      <c r="DW129" s="35"/>
      <c r="DX129" s="35"/>
      <c r="DY129" s="35"/>
      <c r="DZ129" s="35"/>
    </row>
    <row r="130" customFormat="false" ht="15" hidden="false" customHeight="false" outlineLevel="0" collapsed="false">
      <c r="B130" s="36" t="s">
        <v>183</v>
      </c>
      <c r="C130" s="37"/>
      <c r="D130" s="37"/>
      <c r="E130" s="37"/>
      <c r="F130" s="37"/>
      <c r="G130" s="37"/>
      <c r="H130" s="37"/>
      <c r="I130" s="37"/>
      <c r="J130" s="37"/>
      <c r="K130" s="37"/>
      <c r="L130" s="37"/>
      <c r="M130" s="37"/>
      <c r="N130" s="37"/>
      <c r="O130" s="37"/>
      <c r="P130" s="37"/>
      <c r="Q130" s="37"/>
      <c r="R130" s="37"/>
      <c r="S130" s="37" t="n">
        <v>0.25</v>
      </c>
      <c r="T130" s="37" t="n">
        <v>0.25</v>
      </c>
      <c r="U130" s="37" t="n">
        <v>0.25</v>
      </c>
      <c r="V130" s="37" t="n">
        <v>0.25</v>
      </c>
      <c r="W130" s="37" t="n">
        <v>0.25</v>
      </c>
      <c r="X130" s="37" t="n">
        <v>0.25</v>
      </c>
      <c r="Y130" s="37" t="n">
        <v>0.25</v>
      </c>
      <c r="Z130" s="37" t="n">
        <v>0.25</v>
      </c>
      <c r="AA130" s="37" t="n">
        <v>1.5</v>
      </c>
      <c r="AB130" s="37" t="n">
        <v>1.5</v>
      </c>
      <c r="AC130" s="37" t="n">
        <v>1.5</v>
      </c>
      <c r="AD130" s="37" t="n">
        <v>1.5</v>
      </c>
      <c r="AE130" s="37" t="n">
        <v>0.5</v>
      </c>
      <c r="AF130" s="37" t="n">
        <v>0.5</v>
      </c>
      <c r="AG130" s="37" t="n">
        <v>0.5</v>
      </c>
      <c r="AH130" s="37" t="n">
        <v>0.5</v>
      </c>
      <c r="AI130" s="37" t="n">
        <v>0.75</v>
      </c>
      <c r="AJ130" s="37" t="n">
        <v>0.75</v>
      </c>
      <c r="AK130" s="37" t="n">
        <v>0.75</v>
      </c>
      <c r="AL130" s="37" t="n">
        <v>0.75</v>
      </c>
      <c r="AM130" s="37" t="n">
        <v>2</v>
      </c>
      <c r="AN130" s="37" t="n">
        <v>2</v>
      </c>
      <c r="AO130" s="37" t="n">
        <v>2</v>
      </c>
      <c r="AP130" s="37" t="n">
        <v>2</v>
      </c>
      <c r="AQ130" s="37" t="n">
        <v>2.5</v>
      </c>
      <c r="AR130" s="37" t="n">
        <v>2.5</v>
      </c>
      <c r="AS130" s="37" t="n">
        <v>2.5</v>
      </c>
      <c r="AT130" s="37" t="n">
        <v>2.5</v>
      </c>
      <c r="AU130" s="37" t="n">
        <v>3</v>
      </c>
      <c r="AV130" s="37" t="n">
        <v>5</v>
      </c>
      <c r="AW130" s="37" t="n">
        <v>5</v>
      </c>
      <c r="AX130" s="37" t="n">
        <v>6</v>
      </c>
      <c r="AY130" s="37" t="n">
        <v>7</v>
      </c>
      <c r="AZ130" s="37" t="n">
        <v>9</v>
      </c>
      <c r="BA130" s="37" t="n">
        <v>8</v>
      </c>
      <c r="BB130" s="37" t="n">
        <v>10</v>
      </c>
      <c r="BC130" s="37" t="n">
        <v>9</v>
      </c>
      <c r="BD130" s="37" t="n">
        <v>13</v>
      </c>
      <c r="BE130" s="37" t="n">
        <v>10</v>
      </c>
      <c r="BF130" s="37" t="n">
        <v>9</v>
      </c>
      <c r="BG130" s="37" t="n">
        <v>7</v>
      </c>
      <c r="BH130" s="37" t="n">
        <v>6</v>
      </c>
      <c r="BI130" s="37" t="n">
        <v>7</v>
      </c>
      <c r="BJ130" s="37" t="n">
        <v>7</v>
      </c>
      <c r="BK130" s="37" t="n">
        <v>5</v>
      </c>
      <c r="BL130" s="37" t="n">
        <v>8</v>
      </c>
      <c r="BM130" s="37" t="n">
        <v>10</v>
      </c>
      <c r="BN130" s="37" t="n">
        <v>13</v>
      </c>
      <c r="BO130" s="37" t="n">
        <v>20</v>
      </c>
      <c r="BP130" s="37" t="n">
        <v>19</v>
      </c>
      <c r="BQ130" s="37" t="n">
        <v>21</v>
      </c>
      <c r="BR130" s="37" t="n">
        <v>22</v>
      </c>
      <c r="BS130" s="37" t="n">
        <v>19</v>
      </c>
      <c r="BT130" s="37" t="n">
        <v>17</v>
      </c>
      <c r="BU130" s="37" t="n">
        <v>20</v>
      </c>
      <c r="BV130" s="37" t="n">
        <v>21</v>
      </c>
      <c r="BW130" s="37" t="n">
        <v>24</v>
      </c>
      <c r="BX130" s="37" t="n">
        <v>26</v>
      </c>
      <c r="BY130" s="37" t="n">
        <v>25</v>
      </c>
      <c r="BZ130" s="37" t="n">
        <v>26</v>
      </c>
      <c r="CA130" s="37" t="n">
        <v>27</v>
      </c>
      <c r="CB130" s="37" t="n">
        <v>26</v>
      </c>
      <c r="CC130" s="37" t="n">
        <v>38</v>
      </c>
      <c r="CD130" s="37" t="n">
        <v>28</v>
      </c>
      <c r="CE130" s="37" t="n">
        <v>26</v>
      </c>
      <c r="CF130" s="37" t="n">
        <v>24</v>
      </c>
      <c r="CG130" s="37" t="n">
        <v>29</v>
      </c>
      <c r="CH130" s="37" t="n">
        <v>26</v>
      </c>
      <c r="CI130" s="37" t="n">
        <v>22</v>
      </c>
      <c r="CJ130" s="37" t="n">
        <v>27</v>
      </c>
      <c r="CK130" s="37" t="n">
        <v>28</v>
      </c>
      <c r="CL130" s="37" t="n">
        <v>34</v>
      </c>
      <c r="CM130" s="37" t="n">
        <v>34</v>
      </c>
      <c r="CN130" s="37" t="n">
        <v>35</v>
      </c>
      <c r="CO130" s="37" t="n">
        <v>44</v>
      </c>
      <c r="CP130" s="37" t="n">
        <v>53</v>
      </c>
      <c r="CQ130" s="37" t="n">
        <v>32</v>
      </c>
      <c r="CR130" s="37" t="n">
        <v>46</v>
      </c>
      <c r="CS130" s="37" t="n">
        <v>56</v>
      </c>
      <c r="CT130" s="37" t="n">
        <v>51</v>
      </c>
      <c r="CU130" s="37" t="n">
        <v>46</v>
      </c>
      <c r="CV130" s="37" t="n">
        <v>38</v>
      </c>
      <c r="CW130" s="37" t="n">
        <v>30</v>
      </c>
      <c r="CX130" s="37" t="n">
        <v>21</v>
      </c>
      <c r="CY130" s="37" t="n">
        <v>31</v>
      </c>
      <c r="CZ130" s="37" t="n">
        <v>24</v>
      </c>
      <c r="DA130" s="37" t="n">
        <v>33</v>
      </c>
      <c r="DB130" s="37" t="n">
        <v>33</v>
      </c>
      <c r="DC130" s="37" t="n">
        <v>43</v>
      </c>
      <c r="DD130" s="37" t="n">
        <v>63</v>
      </c>
      <c r="DE130" s="37" t="n">
        <v>89</v>
      </c>
      <c r="DF130" s="37" t="n">
        <v>112</v>
      </c>
      <c r="DG130" s="37" t="n">
        <v>102</v>
      </c>
      <c r="DH130" s="37" t="n">
        <v>110</v>
      </c>
      <c r="DI130" s="37" t="n">
        <v>90</v>
      </c>
      <c r="DJ130" s="37" t="n">
        <v>87</v>
      </c>
      <c r="DK130" s="37" t="n">
        <v>84</v>
      </c>
      <c r="DL130" s="37"/>
      <c r="DM130" s="37"/>
      <c r="DN130" s="37"/>
      <c r="DO130" s="37"/>
      <c r="DP130" s="37"/>
      <c r="DQ130" s="37"/>
      <c r="DR130" s="37"/>
      <c r="DS130" s="37"/>
      <c r="DT130" s="37"/>
      <c r="DU130" s="37"/>
      <c r="DV130" s="37"/>
      <c r="DW130" s="37"/>
      <c r="DX130" s="37"/>
      <c r="DY130" s="37"/>
      <c r="DZ130" s="37"/>
    </row>
    <row r="131" customFormat="false" ht="15" hidden="false" customHeight="false" outlineLevel="0" collapsed="false">
      <c r="B131" s="38" t="s">
        <v>184</v>
      </c>
      <c r="C131" s="39"/>
      <c r="D131" s="39"/>
      <c r="E131" s="39"/>
      <c r="F131" s="39"/>
      <c r="G131" s="39"/>
      <c r="H131" s="39"/>
      <c r="I131" s="39"/>
      <c r="J131" s="39"/>
      <c r="K131" s="39"/>
      <c r="L131" s="39"/>
      <c r="M131" s="39"/>
      <c r="N131" s="39"/>
      <c r="O131" s="39"/>
      <c r="P131" s="39"/>
      <c r="Q131" s="39"/>
      <c r="R131" s="39"/>
      <c r="S131" s="39" t="n">
        <v>15.75</v>
      </c>
      <c r="T131" s="39" t="n">
        <v>15.75</v>
      </c>
      <c r="U131" s="39" t="n">
        <v>15.75</v>
      </c>
      <c r="V131" s="39" t="n">
        <v>15.75</v>
      </c>
      <c r="W131" s="39" t="n">
        <v>16.5</v>
      </c>
      <c r="X131" s="39" t="n">
        <v>16.5</v>
      </c>
      <c r="Y131" s="39" t="n">
        <v>16.5</v>
      </c>
      <c r="Z131" s="39" t="n">
        <v>16.5</v>
      </c>
      <c r="AA131" s="39" t="n">
        <v>17</v>
      </c>
      <c r="AB131" s="39" t="n">
        <v>17</v>
      </c>
      <c r="AC131" s="39" t="n">
        <v>17</v>
      </c>
      <c r="AD131" s="39" t="n">
        <v>17</v>
      </c>
      <c r="AE131" s="39" t="n">
        <v>19.5</v>
      </c>
      <c r="AF131" s="39" t="n">
        <v>19.5</v>
      </c>
      <c r="AG131" s="39" t="n">
        <v>19.5</v>
      </c>
      <c r="AH131" s="39" t="n">
        <v>19.5</v>
      </c>
      <c r="AI131" s="39" t="n">
        <v>22</v>
      </c>
      <c r="AJ131" s="39" t="n">
        <v>22</v>
      </c>
      <c r="AK131" s="39" t="n">
        <v>22</v>
      </c>
      <c r="AL131" s="39" t="n">
        <v>22</v>
      </c>
      <c r="AM131" s="39" t="n">
        <v>26.5</v>
      </c>
      <c r="AN131" s="39" t="n">
        <v>26.5</v>
      </c>
      <c r="AO131" s="39" t="n">
        <v>26.5</v>
      </c>
      <c r="AP131" s="39" t="n">
        <v>26.5</v>
      </c>
      <c r="AQ131" s="39" t="n">
        <v>31.5</v>
      </c>
      <c r="AR131" s="39" t="n">
        <v>31.5</v>
      </c>
      <c r="AS131" s="39" t="n">
        <v>31.5</v>
      </c>
      <c r="AT131" s="39" t="n">
        <v>31.5</v>
      </c>
      <c r="AU131" s="39" t="n">
        <v>35</v>
      </c>
      <c r="AV131" s="39" t="n">
        <v>39</v>
      </c>
      <c r="AW131" s="39" t="n">
        <v>45</v>
      </c>
      <c r="AX131" s="39" t="n">
        <v>46</v>
      </c>
      <c r="AY131" s="39" t="n">
        <v>40</v>
      </c>
      <c r="AZ131" s="39" t="n">
        <v>41</v>
      </c>
      <c r="BA131" s="39" t="n">
        <v>49</v>
      </c>
      <c r="BB131" s="39" t="n">
        <v>51</v>
      </c>
      <c r="BC131" s="39" t="n">
        <v>47</v>
      </c>
      <c r="BD131" s="39" t="n">
        <v>54</v>
      </c>
      <c r="BE131" s="39" t="n">
        <v>61</v>
      </c>
      <c r="BF131" s="39" t="n">
        <v>63</v>
      </c>
      <c r="BG131" s="39" t="n">
        <v>59</v>
      </c>
      <c r="BH131" s="39" t="n">
        <v>60</v>
      </c>
      <c r="BI131" s="39" t="n">
        <v>66</v>
      </c>
      <c r="BJ131" s="39" t="n">
        <v>72</v>
      </c>
      <c r="BK131" s="39" t="n">
        <v>69</v>
      </c>
      <c r="BL131" s="39" t="n">
        <v>67</v>
      </c>
      <c r="BM131" s="39" t="n">
        <v>77</v>
      </c>
      <c r="BN131" s="39" t="n">
        <v>82</v>
      </c>
      <c r="BO131" s="39" t="n">
        <v>75</v>
      </c>
      <c r="BP131" s="39" t="n">
        <v>79</v>
      </c>
      <c r="BQ131" s="39" t="n">
        <v>95</v>
      </c>
      <c r="BR131" s="39" t="n">
        <v>96</v>
      </c>
      <c r="BS131" s="39" t="n">
        <v>88</v>
      </c>
      <c r="BT131" s="39" t="n">
        <v>93</v>
      </c>
      <c r="BU131" s="39" t="n">
        <v>103</v>
      </c>
      <c r="BV131" s="39" t="n">
        <v>105</v>
      </c>
      <c r="BW131" s="39" t="n">
        <v>83</v>
      </c>
      <c r="BX131" s="39" t="n">
        <v>85</v>
      </c>
      <c r="BY131" s="39" t="n">
        <v>89</v>
      </c>
      <c r="BZ131" s="39" t="n">
        <v>87</v>
      </c>
      <c r="CA131" s="39" t="n">
        <v>90</v>
      </c>
      <c r="CB131" s="39" t="n">
        <v>93</v>
      </c>
      <c r="CC131" s="39" t="n">
        <v>100</v>
      </c>
      <c r="CD131" s="39" t="n">
        <v>100</v>
      </c>
      <c r="CE131" s="39" t="n">
        <v>100</v>
      </c>
      <c r="CF131" s="39" t="n">
        <v>101</v>
      </c>
      <c r="CG131" s="39" t="n">
        <v>108</v>
      </c>
      <c r="CH131" s="39" t="n">
        <v>110</v>
      </c>
      <c r="CI131" s="39" t="n">
        <v>114</v>
      </c>
      <c r="CJ131" s="39" t="n">
        <v>114</v>
      </c>
      <c r="CK131" s="39" t="n">
        <v>111</v>
      </c>
      <c r="CL131" s="39" t="n">
        <v>120</v>
      </c>
      <c r="CM131" s="39" t="n">
        <v>142</v>
      </c>
      <c r="CN131" s="39" t="n">
        <v>153</v>
      </c>
      <c r="CO131" s="39" t="n">
        <v>146</v>
      </c>
      <c r="CP131" s="39" t="n">
        <v>149</v>
      </c>
      <c r="CQ131" s="39" t="n">
        <v>156</v>
      </c>
      <c r="CR131" s="39" t="n">
        <v>161</v>
      </c>
      <c r="CS131" s="39" t="n">
        <v>157</v>
      </c>
      <c r="CT131" s="39" t="n">
        <v>159</v>
      </c>
      <c r="CU131" s="39" t="n">
        <v>168</v>
      </c>
      <c r="CV131" s="39" t="n">
        <v>198</v>
      </c>
      <c r="CW131" s="39" t="n">
        <v>199</v>
      </c>
      <c r="CX131" s="39" t="n">
        <v>214</v>
      </c>
      <c r="CY131" s="39" t="n">
        <v>197</v>
      </c>
      <c r="CZ131" s="39" t="n">
        <v>197</v>
      </c>
      <c r="DA131" s="39" t="n">
        <v>223</v>
      </c>
      <c r="DB131" s="39" t="n">
        <v>222</v>
      </c>
      <c r="DC131" s="39" t="n">
        <v>242</v>
      </c>
      <c r="DD131" s="39" t="n">
        <v>246</v>
      </c>
      <c r="DE131" s="39" t="n">
        <v>257</v>
      </c>
      <c r="DF131" s="39" t="n">
        <v>259</v>
      </c>
      <c r="DG131" s="39" t="n">
        <v>287</v>
      </c>
      <c r="DH131" s="39" t="n">
        <v>331</v>
      </c>
      <c r="DI131" s="39" t="n">
        <v>348</v>
      </c>
      <c r="DJ131" s="39" t="n">
        <v>393</v>
      </c>
      <c r="DK131" s="39" t="n">
        <v>379</v>
      </c>
      <c r="DL131" s="39"/>
      <c r="DM131" s="39"/>
      <c r="DN131" s="39"/>
      <c r="DO131" s="39"/>
      <c r="DP131" s="39"/>
      <c r="DQ131" s="39"/>
      <c r="DR131" s="39"/>
      <c r="DS131" s="39"/>
      <c r="DT131" s="39"/>
      <c r="DU131" s="39"/>
      <c r="DV131" s="39"/>
      <c r="DW131" s="39"/>
      <c r="DX131" s="39"/>
      <c r="DY131" s="39"/>
      <c r="DZ131" s="39"/>
    </row>
    <row r="132" customFormat="false" ht="15" hidden="false" customHeight="false" outlineLevel="0" collapsed="false">
      <c r="B132" s="40" t="s">
        <v>185</v>
      </c>
      <c r="C132" s="41"/>
      <c r="D132" s="41"/>
      <c r="E132" s="41"/>
      <c r="F132" s="41"/>
      <c r="G132" s="41"/>
      <c r="H132" s="41"/>
      <c r="I132" s="41"/>
      <c r="J132" s="41"/>
      <c r="K132" s="41"/>
      <c r="L132" s="41"/>
      <c r="M132" s="41"/>
      <c r="N132" s="41"/>
      <c r="O132" s="41"/>
      <c r="P132" s="41"/>
      <c r="Q132" s="41"/>
      <c r="R132" s="41"/>
      <c r="S132" s="41" t="n">
        <v>7.5</v>
      </c>
      <c r="T132" s="41" t="n">
        <v>7.5</v>
      </c>
      <c r="U132" s="41" t="n">
        <v>7.5</v>
      </c>
      <c r="V132" s="41" t="n">
        <v>7.5</v>
      </c>
      <c r="W132" s="41" t="n">
        <v>7.75</v>
      </c>
      <c r="X132" s="41" t="n">
        <v>7.75</v>
      </c>
      <c r="Y132" s="41" t="n">
        <v>7.75</v>
      </c>
      <c r="Z132" s="41" t="n">
        <v>7.75</v>
      </c>
      <c r="AA132" s="41" t="n">
        <v>8.75</v>
      </c>
      <c r="AB132" s="41" t="n">
        <v>8.75</v>
      </c>
      <c r="AC132" s="41" t="n">
        <v>8.75</v>
      </c>
      <c r="AD132" s="41" t="n">
        <v>8.75</v>
      </c>
      <c r="AE132" s="41" t="n">
        <v>9</v>
      </c>
      <c r="AF132" s="41" t="n">
        <v>9</v>
      </c>
      <c r="AG132" s="41" t="n">
        <v>9</v>
      </c>
      <c r="AH132" s="41" t="n">
        <v>9</v>
      </c>
      <c r="AI132" s="41" t="n">
        <v>10.75</v>
      </c>
      <c r="AJ132" s="41" t="n">
        <v>10.75</v>
      </c>
      <c r="AK132" s="41" t="n">
        <v>10.75</v>
      </c>
      <c r="AL132" s="41" t="n">
        <v>10.75</v>
      </c>
      <c r="AM132" s="41" t="n">
        <v>14.5</v>
      </c>
      <c r="AN132" s="41" t="n">
        <v>14.5</v>
      </c>
      <c r="AO132" s="41" t="n">
        <v>14.5</v>
      </c>
      <c r="AP132" s="41" t="n">
        <v>14.5</v>
      </c>
      <c r="AQ132" s="41" t="n">
        <v>17.5</v>
      </c>
      <c r="AR132" s="41" t="n">
        <v>17.5</v>
      </c>
      <c r="AS132" s="41" t="n">
        <v>17.5</v>
      </c>
      <c r="AT132" s="41" t="n">
        <v>17.5</v>
      </c>
      <c r="AU132" s="41" t="n">
        <v>19</v>
      </c>
      <c r="AV132" s="41" t="n">
        <v>22</v>
      </c>
      <c r="AW132" s="41" t="n">
        <v>22</v>
      </c>
      <c r="AX132" s="41" t="n">
        <v>24</v>
      </c>
      <c r="AY132" s="41" t="n">
        <v>28</v>
      </c>
      <c r="AZ132" s="41" t="n">
        <v>26</v>
      </c>
      <c r="BA132" s="41" t="n">
        <v>27</v>
      </c>
      <c r="BB132" s="41" t="n">
        <v>30</v>
      </c>
      <c r="BC132" s="41" t="n">
        <v>34</v>
      </c>
      <c r="BD132" s="41" t="n">
        <v>38</v>
      </c>
      <c r="BE132" s="41" t="n">
        <v>44</v>
      </c>
      <c r="BF132" s="41" t="n">
        <v>48</v>
      </c>
      <c r="BG132" s="41" t="n">
        <v>51</v>
      </c>
      <c r="BH132" s="41" t="n">
        <v>44</v>
      </c>
      <c r="BI132" s="41" t="n">
        <v>42</v>
      </c>
      <c r="BJ132" s="41" t="n">
        <v>49</v>
      </c>
      <c r="BK132" s="41" t="n">
        <v>55</v>
      </c>
      <c r="BL132" s="41" t="n">
        <v>47</v>
      </c>
      <c r="BM132" s="41" t="n">
        <v>48</v>
      </c>
      <c r="BN132" s="41" t="n">
        <v>58</v>
      </c>
      <c r="BO132" s="41" t="n">
        <v>71</v>
      </c>
      <c r="BP132" s="41" t="n">
        <v>59</v>
      </c>
      <c r="BQ132" s="41" t="n">
        <v>64</v>
      </c>
      <c r="BR132" s="41" t="n">
        <v>78</v>
      </c>
      <c r="BS132" s="41" t="n">
        <v>75</v>
      </c>
      <c r="BT132" s="41" t="n">
        <v>73</v>
      </c>
      <c r="BU132" s="41" t="n">
        <v>84</v>
      </c>
      <c r="BV132" s="41" t="n">
        <v>99</v>
      </c>
      <c r="BW132" s="41" t="n">
        <v>98</v>
      </c>
      <c r="BX132" s="41" t="n">
        <v>92</v>
      </c>
      <c r="BY132" s="41" t="n">
        <v>92</v>
      </c>
      <c r="BZ132" s="41" t="n">
        <v>97</v>
      </c>
      <c r="CA132" s="41" t="n">
        <v>101</v>
      </c>
      <c r="CB132" s="41" t="n">
        <v>101</v>
      </c>
      <c r="CC132" s="41" t="n">
        <v>104</v>
      </c>
      <c r="CD132" s="41" t="n">
        <v>107</v>
      </c>
      <c r="CE132" s="41" t="n">
        <v>109</v>
      </c>
      <c r="CF132" s="41" t="n">
        <v>112</v>
      </c>
      <c r="CG132" s="41" t="n">
        <v>117</v>
      </c>
      <c r="CH132" s="41" t="n">
        <v>126</v>
      </c>
      <c r="CI132" s="41" t="n">
        <v>127</v>
      </c>
      <c r="CJ132" s="41" t="n">
        <v>118</v>
      </c>
      <c r="CK132" s="41" t="n">
        <v>112</v>
      </c>
      <c r="CL132" s="41" t="n">
        <v>118</v>
      </c>
      <c r="CM132" s="41" t="n">
        <v>111</v>
      </c>
      <c r="CN132" s="41" t="n">
        <v>111</v>
      </c>
      <c r="CO132" s="41" t="n">
        <v>117</v>
      </c>
      <c r="CP132" s="41" t="n">
        <v>118</v>
      </c>
      <c r="CQ132" s="41" t="n">
        <v>116</v>
      </c>
      <c r="CR132" s="41" t="n">
        <v>115</v>
      </c>
      <c r="CS132" s="41" t="n">
        <v>128</v>
      </c>
      <c r="CT132" s="41" t="n">
        <v>142</v>
      </c>
      <c r="CU132" s="41" t="n">
        <v>147</v>
      </c>
      <c r="CV132" s="41" t="n">
        <v>170</v>
      </c>
      <c r="CW132" s="41" t="n">
        <v>180</v>
      </c>
      <c r="CX132" s="41" t="n">
        <v>200</v>
      </c>
      <c r="CY132" s="41" t="n">
        <v>167</v>
      </c>
      <c r="CZ132" s="41" t="n">
        <v>144</v>
      </c>
      <c r="DA132" s="41" t="n">
        <v>173</v>
      </c>
      <c r="DB132" s="41" t="n">
        <v>194</v>
      </c>
      <c r="DC132" s="41" t="n">
        <v>181</v>
      </c>
      <c r="DD132" s="41" t="n">
        <v>154</v>
      </c>
      <c r="DE132" s="41" t="n">
        <v>208</v>
      </c>
      <c r="DF132" s="41" t="n">
        <v>213</v>
      </c>
      <c r="DG132" s="41" t="n">
        <v>237</v>
      </c>
      <c r="DH132" s="41" t="n">
        <v>198</v>
      </c>
      <c r="DI132" s="41" t="n">
        <v>283</v>
      </c>
      <c r="DJ132" s="41" t="n">
        <v>321</v>
      </c>
      <c r="DK132" s="41" t="n">
        <v>361</v>
      </c>
      <c r="DL132" s="41"/>
      <c r="DM132" s="41"/>
      <c r="DN132" s="41"/>
      <c r="DO132" s="41"/>
      <c r="DP132" s="41"/>
      <c r="DQ132" s="41"/>
      <c r="DR132" s="41"/>
      <c r="DS132" s="41"/>
      <c r="DT132" s="41"/>
      <c r="DU132" s="41"/>
      <c r="DV132" s="41"/>
      <c r="DW132" s="41"/>
      <c r="DX132" s="41"/>
      <c r="DY132" s="41"/>
      <c r="DZ132" s="41"/>
    </row>
    <row r="133" customFormat="false" ht="15" hidden="false" customHeight="false" outlineLevel="0" collapsed="false">
      <c r="B133" s="34" t="s">
        <v>186</v>
      </c>
      <c r="C133" s="35"/>
      <c r="D133" s="35"/>
      <c r="E133" s="35"/>
      <c r="F133" s="35"/>
      <c r="G133" s="35"/>
      <c r="H133" s="35"/>
      <c r="I133" s="35"/>
      <c r="J133" s="35"/>
      <c r="K133" s="35"/>
      <c r="L133" s="35"/>
      <c r="M133" s="35"/>
      <c r="N133" s="35"/>
      <c r="O133" s="35"/>
      <c r="P133" s="35"/>
      <c r="Q133" s="35"/>
      <c r="R133" s="35"/>
      <c r="S133" s="35" t="n">
        <v>68.5</v>
      </c>
      <c r="T133" s="35" t="n">
        <v>68.5</v>
      </c>
      <c r="U133" s="35" t="n">
        <v>68.5</v>
      </c>
      <c r="V133" s="35" t="n">
        <v>68.5</v>
      </c>
      <c r="W133" s="35" t="n">
        <v>79.25</v>
      </c>
      <c r="X133" s="35" t="n">
        <v>79.25</v>
      </c>
      <c r="Y133" s="35" t="n">
        <v>79.25</v>
      </c>
      <c r="Z133" s="35" t="n">
        <v>79.25</v>
      </c>
      <c r="AA133" s="35" t="n">
        <v>84.5</v>
      </c>
      <c r="AB133" s="35" t="n">
        <v>84.5</v>
      </c>
      <c r="AC133" s="35" t="n">
        <v>84.5</v>
      </c>
      <c r="AD133" s="35" t="n">
        <v>84.5</v>
      </c>
      <c r="AE133" s="35" t="n">
        <v>93.5</v>
      </c>
      <c r="AF133" s="35" t="n">
        <v>93.5</v>
      </c>
      <c r="AG133" s="35" t="n">
        <v>93.5</v>
      </c>
      <c r="AH133" s="35" t="n">
        <v>93.5</v>
      </c>
      <c r="AI133" s="35" t="n">
        <v>112</v>
      </c>
      <c r="AJ133" s="35" t="n">
        <v>112</v>
      </c>
      <c r="AK133" s="35" t="n">
        <v>112</v>
      </c>
      <c r="AL133" s="35" t="n">
        <v>112</v>
      </c>
      <c r="AM133" s="35" t="n">
        <v>132.25</v>
      </c>
      <c r="AN133" s="35" t="n">
        <v>132.25</v>
      </c>
      <c r="AO133" s="35" t="n">
        <v>132.25</v>
      </c>
      <c r="AP133" s="35" t="n">
        <v>132.25</v>
      </c>
      <c r="AQ133" s="35" t="n">
        <v>158.5</v>
      </c>
      <c r="AR133" s="35" t="n">
        <v>158.5</v>
      </c>
      <c r="AS133" s="35" t="n">
        <v>158.5</v>
      </c>
      <c r="AT133" s="35" t="n">
        <v>158.5</v>
      </c>
      <c r="AU133" s="35" t="n">
        <v>186</v>
      </c>
      <c r="AV133" s="35" t="n">
        <v>208</v>
      </c>
      <c r="AW133" s="35" t="n">
        <v>216</v>
      </c>
      <c r="AX133" s="35" t="n">
        <v>219</v>
      </c>
      <c r="AY133" s="35" t="n">
        <v>236</v>
      </c>
      <c r="AZ133" s="35" t="n">
        <v>267</v>
      </c>
      <c r="BA133" s="35" t="n">
        <v>277</v>
      </c>
      <c r="BB133" s="35" t="n">
        <v>292</v>
      </c>
      <c r="BC133" s="35" t="n">
        <v>296</v>
      </c>
      <c r="BD133" s="35" t="n">
        <v>341</v>
      </c>
      <c r="BE133" s="35" t="n">
        <v>372</v>
      </c>
      <c r="BF133" s="35" t="n">
        <v>388</v>
      </c>
      <c r="BG133" s="35" t="n">
        <v>387</v>
      </c>
      <c r="BH133" s="35" t="n">
        <v>383</v>
      </c>
      <c r="BI133" s="35" t="n">
        <v>408</v>
      </c>
      <c r="BJ133" s="35" t="n">
        <v>419</v>
      </c>
      <c r="BK133" s="35" t="n">
        <v>425</v>
      </c>
      <c r="BL133" s="35" t="n">
        <v>434</v>
      </c>
      <c r="BM133" s="35" t="n">
        <v>452</v>
      </c>
      <c r="BN133" s="35" t="n">
        <v>470</v>
      </c>
      <c r="BO133" s="35" t="n">
        <v>465</v>
      </c>
      <c r="BP133" s="35" t="n">
        <v>474</v>
      </c>
      <c r="BQ133" s="35" t="n">
        <v>517</v>
      </c>
      <c r="BR133" s="35" t="n">
        <v>524</v>
      </c>
      <c r="BS133" s="35" t="n">
        <v>551</v>
      </c>
      <c r="BT133" s="35" t="n">
        <v>565</v>
      </c>
      <c r="BU133" s="35" t="n">
        <v>585</v>
      </c>
      <c r="BV133" s="35" t="n">
        <v>597</v>
      </c>
      <c r="BW133" s="35" t="n">
        <v>599</v>
      </c>
      <c r="BX133" s="35" t="n">
        <v>619</v>
      </c>
      <c r="BY133" s="35" t="n">
        <v>629</v>
      </c>
      <c r="BZ133" s="35" t="n">
        <v>671</v>
      </c>
      <c r="CA133" s="35" t="n">
        <v>666</v>
      </c>
      <c r="CB133" s="35" t="n">
        <v>680</v>
      </c>
      <c r="CC133" s="35" t="n">
        <v>704</v>
      </c>
      <c r="CD133" s="35" t="n">
        <v>717</v>
      </c>
      <c r="CE133" s="35" t="n">
        <v>741</v>
      </c>
      <c r="CF133" s="35" t="n">
        <v>744</v>
      </c>
      <c r="CG133" s="35" t="n">
        <v>780</v>
      </c>
      <c r="CH133" s="35" t="n">
        <v>794</v>
      </c>
      <c r="CI133" s="35" t="n">
        <v>814</v>
      </c>
      <c r="CJ133" s="35" t="n">
        <v>842</v>
      </c>
      <c r="CK133" s="35" t="n">
        <v>852</v>
      </c>
      <c r="CL133" s="35" t="n">
        <v>866</v>
      </c>
      <c r="CM133" s="35" t="n">
        <v>870</v>
      </c>
      <c r="CN133" s="35" t="n">
        <v>908</v>
      </c>
      <c r="CO133" s="35" t="n">
        <v>956</v>
      </c>
      <c r="CP133" s="35" t="n">
        <v>949</v>
      </c>
      <c r="CQ133" s="35" t="n">
        <v>998</v>
      </c>
      <c r="CR133" s="35" t="n">
        <v>999</v>
      </c>
      <c r="CS133" s="35" t="n">
        <v>1050</v>
      </c>
      <c r="CT133" s="35" t="n">
        <v>1078</v>
      </c>
      <c r="CU133" s="35" t="n">
        <v>1059</v>
      </c>
      <c r="CV133" s="35" t="n">
        <v>1143</v>
      </c>
      <c r="CW133" s="35" t="n">
        <v>1179</v>
      </c>
      <c r="CX133" s="35" t="n">
        <v>1189</v>
      </c>
      <c r="CY133" s="35" t="n">
        <v>1154</v>
      </c>
      <c r="CZ133" s="35" t="n">
        <v>975</v>
      </c>
      <c r="DA133" s="35" t="n">
        <v>1150</v>
      </c>
      <c r="DB133" s="35" t="n">
        <v>1192</v>
      </c>
      <c r="DC133" s="35" t="n">
        <v>1198</v>
      </c>
      <c r="DD133" s="35" t="n">
        <v>1256</v>
      </c>
      <c r="DE133" s="35" t="n">
        <v>1326</v>
      </c>
      <c r="DF133" s="35" t="n">
        <v>1438</v>
      </c>
      <c r="DG133" s="35" t="n">
        <v>1426</v>
      </c>
      <c r="DH133" s="35" t="n">
        <v>1538</v>
      </c>
      <c r="DI133" s="35" t="n">
        <v>1684</v>
      </c>
      <c r="DJ133" s="35" t="n">
        <v>1727</v>
      </c>
      <c r="DK133" s="35" t="n">
        <v>1708</v>
      </c>
      <c r="DL133" s="35"/>
      <c r="DM133" s="35"/>
      <c r="DN133" s="35"/>
      <c r="DO133" s="35"/>
      <c r="DP133" s="35"/>
      <c r="DQ133" s="35"/>
      <c r="DR133" s="35"/>
      <c r="DS133" s="35"/>
      <c r="DT133" s="35"/>
      <c r="DU133" s="35"/>
      <c r="DV133" s="35"/>
      <c r="DW133" s="35"/>
      <c r="DX133" s="35"/>
      <c r="DY133" s="35"/>
      <c r="DZ133" s="35"/>
    </row>
    <row r="134" customFormat="false" ht="15" hidden="false" customHeight="false" outlineLevel="0" collapsed="false">
      <c r="B134" s="40" t="s">
        <v>187</v>
      </c>
      <c r="C134" s="41"/>
      <c r="D134" s="41"/>
      <c r="E134" s="41"/>
      <c r="F134" s="41"/>
      <c r="G134" s="41"/>
      <c r="H134" s="41"/>
      <c r="I134" s="41"/>
      <c r="J134" s="41"/>
      <c r="K134" s="41"/>
      <c r="L134" s="41"/>
      <c r="M134" s="41"/>
      <c r="N134" s="41"/>
      <c r="O134" s="41"/>
      <c r="P134" s="41"/>
      <c r="Q134" s="41"/>
      <c r="R134" s="41"/>
      <c r="S134" s="41" t="n">
        <v>10.5</v>
      </c>
      <c r="T134" s="41" t="n">
        <v>10.5</v>
      </c>
      <c r="U134" s="41" t="n">
        <v>10.5</v>
      </c>
      <c r="V134" s="41" t="n">
        <v>10.5</v>
      </c>
      <c r="W134" s="41" t="n">
        <v>11.5</v>
      </c>
      <c r="X134" s="41" t="n">
        <v>11.5</v>
      </c>
      <c r="Y134" s="41" t="n">
        <v>11.5</v>
      </c>
      <c r="Z134" s="41" t="n">
        <v>11.5</v>
      </c>
      <c r="AA134" s="41" t="n">
        <v>12</v>
      </c>
      <c r="AB134" s="41" t="n">
        <v>12</v>
      </c>
      <c r="AC134" s="41" t="n">
        <v>12</v>
      </c>
      <c r="AD134" s="41" t="n">
        <v>12</v>
      </c>
      <c r="AE134" s="41" t="n">
        <v>12.25</v>
      </c>
      <c r="AF134" s="41" t="n">
        <v>12.25</v>
      </c>
      <c r="AG134" s="41" t="n">
        <v>12.25</v>
      </c>
      <c r="AH134" s="41" t="n">
        <v>12.25</v>
      </c>
      <c r="AI134" s="41" t="n">
        <v>14</v>
      </c>
      <c r="AJ134" s="41" t="n">
        <v>14</v>
      </c>
      <c r="AK134" s="41" t="n">
        <v>14</v>
      </c>
      <c r="AL134" s="41" t="n">
        <v>14</v>
      </c>
      <c r="AM134" s="41" t="n">
        <v>15</v>
      </c>
      <c r="AN134" s="41" t="n">
        <v>15</v>
      </c>
      <c r="AO134" s="41" t="n">
        <v>15</v>
      </c>
      <c r="AP134" s="41" t="n">
        <v>15</v>
      </c>
      <c r="AQ134" s="41" t="n">
        <v>16.5</v>
      </c>
      <c r="AR134" s="41" t="n">
        <v>16.5</v>
      </c>
      <c r="AS134" s="41" t="n">
        <v>16.5</v>
      </c>
      <c r="AT134" s="41" t="n">
        <v>16.5</v>
      </c>
      <c r="AU134" s="41" t="n">
        <v>21</v>
      </c>
      <c r="AV134" s="41" t="n">
        <v>24</v>
      </c>
      <c r="AW134" s="41" t="n">
        <v>26</v>
      </c>
      <c r="AX134" s="41" t="n">
        <v>26</v>
      </c>
      <c r="AY134" s="41" t="n">
        <v>28</v>
      </c>
      <c r="AZ134" s="41" t="n">
        <v>27</v>
      </c>
      <c r="BA134" s="41" t="n">
        <v>27</v>
      </c>
      <c r="BB134" s="41" t="n">
        <v>28</v>
      </c>
      <c r="BC134" s="41" t="n">
        <v>30</v>
      </c>
      <c r="BD134" s="41" t="n">
        <v>31</v>
      </c>
      <c r="BE134" s="41" t="n">
        <v>33</v>
      </c>
      <c r="BF134" s="41" t="n">
        <v>33</v>
      </c>
      <c r="BG134" s="41" t="n">
        <v>36</v>
      </c>
      <c r="BH134" s="41" t="n">
        <v>37</v>
      </c>
      <c r="BI134" s="41" t="n">
        <v>37</v>
      </c>
      <c r="BJ134" s="41" t="n">
        <v>37</v>
      </c>
      <c r="BK134" s="41" t="n">
        <v>40</v>
      </c>
      <c r="BL134" s="41" t="n">
        <v>44</v>
      </c>
      <c r="BM134" s="41" t="n">
        <v>44</v>
      </c>
      <c r="BN134" s="41" t="n">
        <v>47</v>
      </c>
      <c r="BO134" s="41" t="n">
        <v>43</v>
      </c>
      <c r="BP134" s="41" t="n">
        <v>44</v>
      </c>
      <c r="BQ134" s="41" t="n">
        <v>60</v>
      </c>
      <c r="BR134" s="41" t="n">
        <v>63</v>
      </c>
      <c r="BS134" s="41" t="n">
        <v>65</v>
      </c>
      <c r="BT134" s="41" t="n">
        <v>58</v>
      </c>
      <c r="BU134" s="41" t="n">
        <v>69</v>
      </c>
      <c r="BV134" s="41" t="n">
        <v>75</v>
      </c>
      <c r="BW134" s="41" t="n">
        <v>72</v>
      </c>
      <c r="BX134" s="41" t="n">
        <v>71</v>
      </c>
      <c r="BY134" s="41" t="n">
        <v>76</v>
      </c>
      <c r="BZ134" s="41" t="n">
        <v>84</v>
      </c>
      <c r="CA134" s="41" t="n">
        <v>79</v>
      </c>
      <c r="CB134" s="41" t="n">
        <v>79</v>
      </c>
      <c r="CC134" s="41" t="n">
        <v>88</v>
      </c>
      <c r="CD134" s="41" t="n">
        <v>86</v>
      </c>
      <c r="CE134" s="41" t="n">
        <v>89</v>
      </c>
      <c r="CF134" s="41" t="n">
        <v>83</v>
      </c>
      <c r="CG134" s="41" t="n">
        <v>91</v>
      </c>
      <c r="CH134" s="41" t="n">
        <v>96</v>
      </c>
      <c r="CI134" s="41" t="n">
        <v>101</v>
      </c>
      <c r="CJ134" s="41" t="n">
        <v>97</v>
      </c>
      <c r="CK134" s="41" t="n">
        <v>109</v>
      </c>
      <c r="CL134" s="41" t="n">
        <v>111</v>
      </c>
      <c r="CM134" s="41" t="n">
        <v>105</v>
      </c>
      <c r="CN134" s="41" t="n">
        <v>110</v>
      </c>
      <c r="CO134" s="41" t="n">
        <v>127</v>
      </c>
      <c r="CP134" s="41" t="n">
        <v>104</v>
      </c>
      <c r="CQ134" s="41" t="n">
        <v>120</v>
      </c>
      <c r="CR134" s="41" t="n">
        <v>116</v>
      </c>
      <c r="CS134" s="41" t="n">
        <v>125</v>
      </c>
      <c r="CT134" s="41" t="n">
        <v>128</v>
      </c>
      <c r="CU134" s="41" t="n">
        <v>118</v>
      </c>
      <c r="CV134" s="41" t="n">
        <v>128</v>
      </c>
      <c r="CW134" s="41" t="n">
        <v>143</v>
      </c>
      <c r="CX134" s="41" t="n">
        <v>134</v>
      </c>
      <c r="CY134" s="41" t="n">
        <v>141</v>
      </c>
      <c r="CZ134" s="41" t="n">
        <v>130</v>
      </c>
      <c r="DA134" s="41" t="n">
        <v>151</v>
      </c>
      <c r="DB134" s="41" t="n">
        <v>140</v>
      </c>
      <c r="DC134" s="41" t="n">
        <v>141</v>
      </c>
      <c r="DD134" s="41" t="n">
        <v>142</v>
      </c>
      <c r="DE134" s="41" t="n">
        <v>157</v>
      </c>
      <c r="DF134" s="41" t="n">
        <v>150</v>
      </c>
      <c r="DG134" s="41" t="n">
        <v>162</v>
      </c>
      <c r="DH134" s="41" t="n">
        <v>156</v>
      </c>
      <c r="DI134" s="41" t="n">
        <v>212</v>
      </c>
      <c r="DJ134" s="41" t="n">
        <v>190</v>
      </c>
      <c r="DK134" s="41" t="n">
        <v>196</v>
      </c>
      <c r="DL134" s="41"/>
      <c r="DM134" s="41"/>
      <c r="DN134" s="41"/>
      <c r="DO134" s="41"/>
      <c r="DP134" s="41"/>
      <c r="DQ134" s="41"/>
      <c r="DR134" s="41"/>
      <c r="DS134" s="41"/>
      <c r="DT134" s="41"/>
      <c r="DU134" s="41"/>
      <c r="DV134" s="41"/>
      <c r="DW134" s="41"/>
      <c r="DX134" s="41"/>
      <c r="DY134" s="41"/>
      <c r="DZ134" s="41"/>
    </row>
    <row r="135" customFormat="false" ht="15" hidden="false" customHeight="false" outlineLevel="0" collapsed="false">
      <c r="B135" s="34" t="s">
        <v>188</v>
      </c>
      <c r="C135" s="35"/>
      <c r="D135" s="35"/>
      <c r="E135" s="35"/>
      <c r="F135" s="35"/>
      <c r="G135" s="35"/>
      <c r="H135" s="35"/>
      <c r="I135" s="35"/>
      <c r="J135" s="35"/>
      <c r="K135" s="35"/>
      <c r="L135" s="35"/>
      <c r="M135" s="35"/>
      <c r="N135" s="35"/>
      <c r="O135" s="35"/>
      <c r="P135" s="35"/>
      <c r="Q135" s="35"/>
      <c r="R135" s="35"/>
      <c r="S135" s="35" t="n">
        <v>11.75</v>
      </c>
      <c r="T135" s="35" t="n">
        <v>11.75</v>
      </c>
      <c r="U135" s="35" t="n">
        <v>11.75</v>
      </c>
      <c r="V135" s="35" t="n">
        <v>11.75</v>
      </c>
      <c r="W135" s="35" t="n">
        <v>12.25</v>
      </c>
      <c r="X135" s="35" t="n">
        <v>12.25</v>
      </c>
      <c r="Y135" s="35" t="n">
        <v>12.25</v>
      </c>
      <c r="Z135" s="35" t="n">
        <v>12.25</v>
      </c>
      <c r="AA135" s="35" t="n">
        <v>14.25</v>
      </c>
      <c r="AB135" s="35" t="n">
        <v>14.25</v>
      </c>
      <c r="AC135" s="35" t="n">
        <v>14.25</v>
      </c>
      <c r="AD135" s="35" t="n">
        <v>14.25</v>
      </c>
      <c r="AE135" s="35" t="n">
        <v>16.5</v>
      </c>
      <c r="AF135" s="35" t="n">
        <v>16.5</v>
      </c>
      <c r="AG135" s="35" t="n">
        <v>16.5</v>
      </c>
      <c r="AH135" s="35" t="n">
        <v>16.5</v>
      </c>
      <c r="AI135" s="35" t="n">
        <v>20.25</v>
      </c>
      <c r="AJ135" s="35" t="n">
        <v>20.25</v>
      </c>
      <c r="AK135" s="35" t="n">
        <v>20.25</v>
      </c>
      <c r="AL135" s="35" t="n">
        <v>20.25</v>
      </c>
      <c r="AM135" s="35" t="n">
        <v>24.5</v>
      </c>
      <c r="AN135" s="35" t="n">
        <v>24.5</v>
      </c>
      <c r="AO135" s="35" t="n">
        <v>24.5</v>
      </c>
      <c r="AP135" s="35" t="n">
        <v>24.5</v>
      </c>
      <c r="AQ135" s="35" t="n">
        <v>28</v>
      </c>
      <c r="AR135" s="35" t="n">
        <v>28</v>
      </c>
      <c r="AS135" s="35" t="n">
        <v>28</v>
      </c>
      <c r="AT135" s="35" t="n">
        <v>28</v>
      </c>
      <c r="AU135" s="35" t="n">
        <v>37</v>
      </c>
      <c r="AV135" s="35" t="n">
        <v>40</v>
      </c>
      <c r="AW135" s="35" t="n">
        <v>43</v>
      </c>
      <c r="AX135" s="35" t="n">
        <v>44</v>
      </c>
      <c r="AY135" s="35" t="n">
        <v>46</v>
      </c>
      <c r="AZ135" s="35" t="n">
        <v>50</v>
      </c>
      <c r="BA135" s="35" t="n">
        <v>50</v>
      </c>
      <c r="BB135" s="35" t="n">
        <v>55</v>
      </c>
      <c r="BC135" s="35" t="n">
        <v>58</v>
      </c>
      <c r="BD135" s="35" t="n">
        <v>61</v>
      </c>
      <c r="BE135" s="35" t="n">
        <v>72</v>
      </c>
      <c r="BF135" s="35" t="n">
        <v>82</v>
      </c>
      <c r="BG135" s="35" t="n">
        <v>80</v>
      </c>
      <c r="BH135" s="35" t="n">
        <v>75</v>
      </c>
      <c r="BI135" s="35" t="n">
        <v>73</v>
      </c>
      <c r="BJ135" s="35" t="n">
        <v>77</v>
      </c>
      <c r="BK135" s="35" t="n">
        <v>78</v>
      </c>
      <c r="BL135" s="35" t="n">
        <v>77</v>
      </c>
      <c r="BM135" s="35" t="n">
        <v>87</v>
      </c>
      <c r="BN135" s="35" t="n">
        <v>96</v>
      </c>
      <c r="BO135" s="35" t="n">
        <v>103</v>
      </c>
      <c r="BP135" s="35" t="n">
        <v>110</v>
      </c>
      <c r="BQ135" s="35" t="n">
        <v>105</v>
      </c>
      <c r="BR135" s="35" t="n">
        <v>100</v>
      </c>
      <c r="BS135" s="35" t="n">
        <v>103</v>
      </c>
      <c r="BT135" s="35" t="n">
        <v>95</v>
      </c>
      <c r="BU135" s="35" t="n">
        <v>100</v>
      </c>
      <c r="BV135" s="35" t="n">
        <v>86</v>
      </c>
      <c r="BW135" s="35" t="n">
        <v>87</v>
      </c>
      <c r="BX135" s="35" t="n">
        <v>95</v>
      </c>
      <c r="BY135" s="35" t="n">
        <v>101</v>
      </c>
      <c r="BZ135" s="35" t="n">
        <v>104</v>
      </c>
      <c r="CA135" s="35" t="n">
        <v>112</v>
      </c>
      <c r="CB135" s="35" t="n">
        <v>129</v>
      </c>
      <c r="CC135" s="35" t="n">
        <v>123</v>
      </c>
      <c r="CD135" s="35" t="n">
        <v>116</v>
      </c>
      <c r="CE135" s="35" t="n">
        <v>117</v>
      </c>
      <c r="CF135" s="35" t="n">
        <v>134</v>
      </c>
      <c r="CG135" s="35" t="n">
        <v>140</v>
      </c>
      <c r="CH135" s="35" t="n">
        <v>152</v>
      </c>
      <c r="CI135" s="35" t="n">
        <v>141</v>
      </c>
      <c r="CJ135" s="35" t="n">
        <v>162</v>
      </c>
      <c r="CK135" s="35" t="n">
        <v>148</v>
      </c>
      <c r="CL135" s="35" t="n">
        <v>145</v>
      </c>
      <c r="CM135" s="35" t="n">
        <v>156</v>
      </c>
      <c r="CN135" s="35" t="n">
        <v>169</v>
      </c>
      <c r="CO135" s="35" t="n">
        <v>155</v>
      </c>
      <c r="CP135" s="35" t="n">
        <v>172</v>
      </c>
      <c r="CQ135" s="35" t="n">
        <v>170</v>
      </c>
      <c r="CR135" s="35" t="n">
        <v>179</v>
      </c>
      <c r="CS135" s="35" t="n">
        <v>165</v>
      </c>
      <c r="CT135" s="35" t="n">
        <v>178</v>
      </c>
      <c r="CU135" s="35" t="n">
        <v>186</v>
      </c>
      <c r="CV135" s="35" t="n">
        <v>212</v>
      </c>
      <c r="CW135" s="35" t="n">
        <v>183</v>
      </c>
      <c r="CX135" s="35" t="n">
        <v>208</v>
      </c>
      <c r="CY135" s="35" t="n">
        <v>197</v>
      </c>
      <c r="CZ135" s="35" t="n">
        <v>186</v>
      </c>
      <c r="DA135" s="35" t="n">
        <v>191</v>
      </c>
      <c r="DB135" s="35" t="n">
        <v>207</v>
      </c>
      <c r="DC135" s="35" t="n">
        <v>194</v>
      </c>
      <c r="DD135" s="35" t="n">
        <v>243</v>
      </c>
      <c r="DE135" s="35" t="n">
        <v>193</v>
      </c>
      <c r="DF135" s="35" t="n">
        <v>228</v>
      </c>
      <c r="DG135" s="35" t="n">
        <v>226</v>
      </c>
      <c r="DH135" s="35" t="n">
        <v>255</v>
      </c>
      <c r="DI135" s="35" t="n">
        <v>276</v>
      </c>
      <c r="DJ135" s="35" t="n">
        <v>255</v>
      </c>
      <c r="DK135" s="35" t="n">
        <v>291</v>
      </c>
      <c r="DL135" s="35"/>
      <c r="DM135" s="35"/>
      <c r="DN135" s="35"/>
      <c r="DO135" s="35"/>
      <c r="DP135" s="35"/>
      <c r="DQ135" s="35"/>
      <c r="DR135" s="35"/>
      <c r="DS135" s="35"/>
      <c r="DT135" s="35"/>
      <c r="DU135" s="35"/>
      <c r="DV135" s="35"/>
      <c r="DW135" s="35"/>
      <c r="DX135" s="35"/>
      <c r="DY135" s="35"/>
      <c r="DZ135" s="35"/>
    </row>
    <row r="136" customFormat="false" ht="15.75" hidden="false" customHeight="false" outlineLevel="0" collapsed="false">
      <c r="B136" s="31" t="s">
        <v>1028</v>
      </c>
      <c r="C136" s="381"/>
      <c r="D136" s="381"/>
      <c r="E136" s="381"/>
      <c r="F136" s="381"/>
      <c r="G136" s="381"/>
      <c r="H136" s="381"/>
      <c r="I136" s="381"/>
      <c r="J136" s="381"/>
      <c r="K136" s="381"/>
      <c r="L136" s="381"/>
      <c r="M136" s="381"/>
      <c r="N136" s="381"/>
      <c r="O136" s="381"/>
      <c r="P136" s="381"/>
      <c r="Q136" s="381"/>
      <c r="R136" s="381"/>
      <c r="S136" s="381"/>
      <c r="T136" s="381"/>
      <c r="U136" s="381"/>
      <c r="V136" s="381"/>
      <c r="W136" s="381"/>
      <c r="X136" s="381"/>
      <c r="Y136" s="381"/>
      <c r="Z136" s="381"/>
      <c r="AA136" s="381"/>
      <c r="AB136" s="381"/>
      <c r="AC136" s="381"/>
      <c r="AD136" s="381"/>
      <c r="AE136" s="381"/>
      <c r="AF136" s="381"/>
      <c r="AG136" s="381"/>
      <c r="AH136" s="381"/>
      <c r="AI136" s="381"/>
      <c r="AJ136" s="381"/>
      <c r="AK136" s="381"/>
      <c r="AL136" s="381"/>
      <c r="AM136" s="381"/>
      <c r="AN136" s="381"/>
      <c r="AO136" s="381"/>
      <c r="AP136" s="381"/>
      <c r="AQ136" s="381"/>
      <c r="AR136" s="381"/>
      <c r="AS136" s="381"/>
      <c r="AT136" s="381"/>
      <c r="AU136" s="381"/>
      <c r="AV136" s="381"/>
      <c r="AW136" s="381"/>
      <c r="AX136" s="381"/>
      <c r="AY136" s="381"/>
      <c r="AZ136" s="381"/>
      <c r="BA136" s="381"/>
      <c r="BB136" s="381"/>
      <c r="BC136" s="381"/>
      <c r="BD136" s="381"/>
      <c r="BE136" s="381"/>
      <c r="BF136" s="381"/>
      <c r="BG136" s="381"/>
      <c r="BH136" s="381"/>
      <c r="BI136" s="381"/>
      <c r="BJ136" s="381"/>
      <c r="BK136" s="381"/>
      <c r="BL136" s="381"/>
      <c r="BM136" s="381"/>
      <c r="BN136" s="381"/>
      <c r="BO136" s="381"/>
      <c r="BP136" s="381"/>
      <c r="BQ136" s="381"/>
      <c r="BR136" s="381"/>
      <c r="BS136" s="381"/>
      <c r="BT136" s="381"/>
      <c r="BU136" s="381"/>
      <c r="BV136" s="381"/>
      <c r="BW136" s="381"/>
      <c r="BX136" s="381"/>
      <c r="BY136" s="381"/>
      <c r="BZ136" s="381"/>
      <c r="CA136" s="381"/>
      <c r="CB136" s="381"/>
      <c r="CC136" s="381"/>
      <c r="CD136" s="381"/>
      <c r="CE136" s="381"/>
      <c r="CF136" s="381"/>
      <c r="CG136" s="381"/>
      <c r="CH136" s="381"/>
      <c r="CI136" s="381"/>
      <c r="CJ136" s="381"/>
      <c r="CK136" s="381"/>
      <c r="CL136" s="381"/>
      <c r="CM136" s="381"/>
      <c r="CN136" s="381"/>
      <c r="CO136" s="381"/>
      <c r="CP136" s="381"/>
      <c r="CQ136" s="381"/>
      <c r="CR136" s="381"/>
      <c r="CS136" s="381"/>
      <c r="CT136" s="381"/>
      <c r="CU136" s="381"/>
      <c r="CV136" s="381"/>
      <c r="CW136" s="381"/>
      <c r="CX136" s="381"/>
      <c r="CY136" s="381"/>
      <c r="CZ136" s="381"/>
      <c r="DA136" s="381"/>
      <c r="DB136" s="381"/>
      <c r="DC136" s="381"/>
      <c r="DD136" s="381"/>
      <c r="DE136" s="381"/>
      <c r="DF136" s="381"/>
      <c r="DG136" s="381"/>
      <c r="DH136" s="381"/>
      <c r="DI136" s="381"/>
      <c r="DJ136" s="381"/>
      <c r="DK136" s="381"/>
      <c r="DL136" s="381"/>
      <c r="DM136" s="381"/>
      <c r="DN136" s="381"/>
      <c r="DO136" s="381"/>
      <c r="DP136" s="381"/>
      <c r="DQ136" s="381"/>
      <c r="DR136" s="381"/>
      <c r="DS136" s="381"/>
      <c r="DT136" s="381"/>
      <c r="DU136" s="381"/>
      <c r="DV136" s="381"/>
      <c r="DW136" s="381"/>
      <c r="DX136" s="381"/>
      <c r="DY136" s="381"/>
      <c r="DZ136" s="381"/>
    </row>
    <row r="137" customFormat="false" ht="15.75" hidden="false" customHeight="false" outlineLevel="0" collapsed="false">
      <c r="B137" s="27"/>
    </row>
    <row r="138" customFormat="false" ht="15.75" hidden="false" customHeight="false" outlineLevel="0" collapsed="false">
      <c r="B138" s="31" t="s">
        <v>1029</v>
      </c>
      <c r="C138" s="474" t="s">
        <v>0</v>
      </c>
      <c r="D138" s="474" t="s">
        <v>1</v>
      </c>
      <c r="E138" s="474" t="s">
        <v>2</v>
      </c>
      <c r="F138" s="474" t="s">
        <v>3</v>
      </c>
      <c r="G138" s="474" t="s">
        <v>4</v>
      </c>
      <c r="H138" s="474" t="s">
        <v>5</v>
      </c>
      <c r="I138" s="474" t="s">
        <v>6</v>
      </c>
      <c r="J138" s="474" t="s">
        <v>7</v>
      </c>
      <c r="K138" s="474" t="s">
        <v>8</v>
      </c>
      <c r="L138" s="474" t="s">
        <v>9</v>
      </c>
      <c r="M138" s="474" t="s">
        <v>10</v>
      </c>
      <c r="N138" s="474" t="s">
        <v>11</v>
      </c>
      <c r="O138" s="474" t="s">
        <v>12</v>
      </c>
      <c r="P138" s="474" t="s">
        <v>13</v>
      </c>
      <c r="Q138" s="474" t="s">
        <v>14</v>
      </c>
      <c r="R138" s="474" t="s">
        <v>15</v>
      </c>
      <c r="S138" s="474" t="s">
        <v>16</v>
      </c>
      <c r="T138" s="474" t="s">
        <v>17</v>
      </c>
      <c r="U138" s="474" t="s">
        <v>18</v>
      </c>
      <c r="V138" s="474" t="s">
        <v>19</v>
      </c>
      <c r="W138" s="474" t="s">
        <v>20</v>
      </c>
      <c r="X138" s="474" t="s">
        <v>21</v>
      </c>
      <c r="Y138" s="474" t="s">
        <v>22</v>
      </c>
      <c r="Z138" s="474" t="s">
        <v>23</v>
      </c>
      <c r="AA138" s="474" t="s">
        <v>24</v>
      </c>
      <c r="AB138" s="474" t="s">
        <v>25</v>
      </c>
      <c r="AC138" s="474" t="s">
        <v>26</v>
      </c>
      <c r="AD138" s="474" t="s">
        <v>27</v>
      </c>
      <c r="AE138" s="474" t="s">
        <v>28</v>
      </c>
      <c r="AF138" s="474" t="s">
        <v>29</v>
      </c>
      <c r="AG138" s="474" t="s">
        <v>30</v>
      </c>
      <c r="AH138" s="474" t="s">
        <v>31</v>
      </c>
      <c r="AI138" s="474" t="s">
        <v>32</v>
      </c>
      <c r="AJ138" s="474" t="s">
        <v>33</v>
      </c>
      <c r="AK138" s="474" t="s">
        <v>34</v>
      </c>
      <c r="AL138" s="474" t="s">
        <v>35</v>
      </c>
      <c r="AM138" s="474" t="s">
        <v>36</v>
      </c>
      <c r="AN138" s="474" t="s">
        <v>37</v>
      </c>
      <c r="AO138" s="474" t="s">
        <v>38</v>
      </c>
      <c r="AP138" s="474" t="s">
        <v>39</v>
      </c>
      <c r="AQ138" s="474" t="s">
        <v>40</v>
      </c>
      <c r="AR138" s="474" t="s">
        <v>41</v>
      </c>
      <c r="AS138" s="474" t="s">
        <v>42</v>
      </c>
      <c r="AT138" s="474" t="s">
        <v>43</v>
      </c>
      <c r="AU138" s="474" t="s">
        <v>44</v>
      </c>
      <c r="AV138" s="474" t="s">
        <v>45</v>
      </c>
      <c r="AW138" s="474" t="s">
        <v>46</v>
      </c>
      <c r="AX138" s="474" t="s">
        <v>47</v>
      </c>
      <c r="AY138" s="474" t="s">
        <v>48</v>
      </c>
      <c r="AZ138" s="474" t="s">
        <v>49</v>
      </c>
      <c r="BA138" s="474" t="s">
        <v>50</v>
      </c>
      <c r="BB138" s="474" t="s">
        <v>51</v>
      </c>
      <c r="BC138" s="474" t="s">
        <v>52</v>
      </c>
      <c r="BD138" s="474" t="s">
        <v>53</v>
      </c>
      <c r="BE138" s="474" t="s">
        <v>54</v>
      </c>
      <c r="BF138" s="474" t="s">
        <v>55</v>
      </c>
      <c r="BG138" s="474" t="s">
        <v>56</v>
      </c>
      <c r="BH138" s="474" t="s">
        <v>57</v>
      </c>
      <c r="BI138" s="474" t="s">
        <v>58</v>
      </c>
      <c r="BJ138" s="474" t="s">
        <v>59</v>
      </c>
      <c r="BK138" s="474" t="s">
        <v>60</v>
      </c>
      <c r="BL138" s="474" t="s">
        <v>61</v>
      </c>
      <c r="BM138" s="474" t="s">
        <v>62</v>
      </c>
      <c r="BN138" s="474" t="s">
        <v>63</v>
      </c>
      <c r="BO138" s="474" t="s">
        <v>64</v>
      </c>
      <c r="BP138" s="474" t="s">
        <v>65</v>
      </c>
      <c r="BQ138" s="474" t="s">
        <v>66</v>
      </c>
      <c r="BR138" s="474" t="s">
        <v>67</v>
      </c>
      <c r="BS138" s="474" t="s">
        <v>68</v>
      </c>
      <c r="BT138" s="474" t="s">
        <v>69</v>
      </c>
      <c r="BU138" s="474" t="s">
        <v>70</v>
      </c>
      <c r="BV138" s="474" t="s">
        <v>71</v>
      </c>
      <c r="BW138" s="474" t="s">
        <v>72</v>
      </c>
      <c r="BX138" s="474" t="s">
        <v>73</v>
      </c>
      <c r="BY138" s="474" t="s">
        <v>74</v>
      </c>
      <c r="BZ138" s="474" t="s">
        <v>75</v>
      </c>
      <c r="CA138" s="474" t="s">
        <v>76</v>
      </c>
      <c r="CB138" s="474" t="s">
        <v>77</v>
      </c>
      <c r="CC138" s="474" t="s">
        <v>78</v>
      </c>
      <c r="CD138" s="474" t="s">
        <v>79</v>
      </c>
      <c r="CE138" s="474" t="s">
        <v>80</v>
      </c>
      <c r="CF138" s="474" t="s">
        <v>81</v>
      </c>
      <c r="CG138" s="474" t="s">
        <v>82</v>
      </c>
      <c r="CH138" s="474" t="s">
        <v>83</v>
      </c>
      <c r="CI138" s="474" t="s">
        <v>84</v>
      </c>
      <c r="CJ138" s="474" t="s">
        <v>85</v>
      </c>
      <c r="CK138" s="474" t="s">
        <v>86</v>
      </c>
      <c r="CL138" s="474" t="s">
        <v>87</v>
      </c>
      <c r="CM138" s="474" t="s">
        <v>88</v>
      </c>
      <c r="CN138" s="474" t="s">
        <v>89</v>
      </c>
      <c r="CO138" s="474" t="s">
        <v>90</v>
      </c>
      <c r="CP138" s="474" t="s">
        <v>91</v>
      </c>
      <c r="CQ138" s="474" t="s">
        <v>92</v>
      </c>
      <c r="CR138" s="474" t="s">
        <v>93</v>
      </c>
      <c r="CS138" s="474" t="s">
        <v>94</v>
      </c>
      <c r="CT138" s="474" t="s">
        <v>95</v>
      </c>
      <c r="CU138" s="474" t="s">
        <v>96</v>
      </c>
      <c r="CV138" s="474" t="s">
        <v>97</v>
      </c>
      <c r="CW138" s="474" t="s">
        <v>98</v>
      </c>
      <c r="CX138" s="474" t="s">
        <v>99</v>
      </c>
      <c r="CY138" s="474" t="s">
        <v>100</v>
      </c>
      <c r="CZ138" s="474" t="s">
        <v>101</v>
      </c>
      <c r="DA138" s="474" t="s">
        <v>102</v>
      </c>
      <c r="DB138" s="474" t="s">
        <v>103</v>
      </c>
      <c r="DC138" s="474" t="s">
        <v>104</v>
      </c>
      <c r="DD138" s="474" t="s">
        <v>105</v>
      </c>
      <c r="DE138" s="474" t="s">
        <v>106</v>
      </c>
      <c r="DF138" s="474" t="s">
        <v>107</v>
      </c>
      <c r="DG138" s="474" t="s">
        <v>108</v>
      </c>
      <c r="DH138" s="474" t="s">
        <v>109</v>
      </c>
      <c r="DI138" s="474" t="s">
        <v>110</v>
      </c>
      <c r="DJ138" s="474" t="s">
        <v>111</v>
      </c>
      <c r="DK138" s="474" t="s">
        <v>112</v>
      </c>
      <c r="DL138" s="474" t="s">
        <v>113</v>
      </c>
      <c r="DM138" s="474" t="s">
        <v>114</v>
      </c>
      <c r="DN138" s="474" t="s">
        <v>115</v>
      </c>
      <c r="DO138" s="474" t="s">
        <v>116</v>
      </c>
      <c r="DP138" s="474" t="s">
        <v>192</v>
      </c>
      <c r="DQ138" s="474" t="s">
        <v>193</v>
      </c>
      <c r="DR138" s="474" t="s">
        <v>194</v>
      </c>
      <c r="DS138" s="474" t="s">
        <v>943</v>
      </c>
      <c r="DT138" s="474" t="s">
        <v>944</v>
      </c>
      <c r="DU138" s="474" t="s">
        <v>945</v>
      </c>
      <c r="DV138" s="474" t="s">
        <v>946</v>
      </c>
      <c r="DW138" s="474" t="s">
        <v>947</v>
      </c>
      <c r="DX138" s="474" t="s">
        <v>951</v>
      </c>
      <c r="DY138" s="474" t="s">
        <v>948</v>
      </c>
      <c r="DZ138" s="474" t="s">
        <v>949</v>
      </c>
    </row>
    <row r="139" customFormat="false" ht="15.75" hidden="false" customHeight="false" outlineLevel="0" collapsed="false">
      <c r="B139" s="34" t="s">
        <v>1030</v>
      </c>
      <c r="C139" s="35"/>
      <c r="D139" s="35"/>
      <c r="E139" s="35"/>
      <c r="F139" s="35"/>
      <c r="G139" s="35"/>
      <c r="H139" s="35"/>
      <c r="I139" s="35"/>
      <c r="J139" s="35"/>
      <c r="K139" s="35"/>
      <c r="L139" s="35"/>
      <c r="M139" s="35"/>
      <c r="N139" s="35"/>
      <c r="O139" s="35"/>
      <c r="P139" s="35"/>
      <c r="Q139" s="35"/>
      <c r="R139" s="35"/>
      <c r="S139" s="35" t="n">
        <v>440</v>
      </c>
      <c r="T139" s="35" t="n">
        <v>440</v>
      </c>
      <c r="U139" s="35" t="n">
        <v>440</v>
      </c>
      <c r="V139" s="35" t="n">
        <v>440</v>
      </c>
      <c r="W139" s="35" t="n">
        <v>476.75</v>
      </c>
      <c r="X139" s="35" t="n">
        <v>476.75</v>
      </c>
      <c r="Y139" s="35" t="n">
        <v>476.75</v>
      </c>
      <c r="Z139" s="35" t="n">
        <v>476.75</v>
      </c>
      <c r="AA139" s="35" t="n">
        <v>517.25</v>
      </c>
      <c r="AB139" s="35" t="n">
        <v>517.25</v>
      </c>
      <c r="AC139" s="35" t="n">
        <v>517.25</v>
      </c>
      <c r="AD139" s="35" t="n">
        <v>517.25</v>
      </c>
      <c r="AE139" s="35" t="n">
        <v>585.5</v>
      </c>
      <c r="AF139" s="35" t="n">
        <v>585.5</v>
      </c>
      <c r="AG139" s="35" t="n">
        <v>585.5</v>
      </c>
      <c r="AH139" s="35" t="n">
        <v>585.5</v>
      </c>
      <c r="AI139" s="35" t="n">
        <v>598.25</v>
      </c>
      <c r="AJ139" s="35" t="n">
        <v>598.25</v>
      </c>
      <c r="AK139" s="35" t="n">
        <v>598.25</v>
      </c>
      <c r="AL139" s="35" t="n">
        <v>598.25</v>
      </c>
      <c r="AM139" s="35" t="n">
        <v>643</v>
      </c>
      <c r="AN139" s="35" t="n">
        <v>643</v>
      </c>
      <c r="AO139" s="35" t="n">
        <v>643</v>
      </c>
      <c r="AP139" s="35" t="n">
        <v>643</v>
      </c>
      <c r="AQ139" s="35" t="n">
        <v>703.25</v>
      </c>
      <c r="AR139" s="35" t="n">
        <v>703.25</v>
      </c>
      <c r="AS139" s="35" t="n">
        <v>703.25</v>
      </c>
      <c r="AT139" s="35" t="n">
        <v>703.25</v>
      </c>
      <c r="AU139" s="35" t="n">
        <v>813</v>
      </c>
      <c r="AV139" s="35" t="n">
        <v>873</v>
      </c>
      <c r="AW139" s="35" t="n">
        <v>959</v>
      </c>
      <c r="AX139" s="35" t="n">
        <v>961</v>
      </c>
      <c r="AY139" s="35" t="n">
        <v>922</v>
      </c>
      <c r="AZ139" s="35" t="n">
        <v>941</v>
      </c>
      <c r="BA139" s="35" t="n">
        <v>995</v>
      </c>
      <c r="BB139" s="35" t="n">
        <v>1024</v>
      </c>
      <c r="BC139" s="35" t="n">
        <v>1009</v>
      </c>
      <c r="BD139" s="35" t="n">
        <v>1067</v>
      </c>
      <c r="BE139" s="35" t="n">
        <v>1113</v>
      </c>
      <c r="BF139" s="35" t="n">
        <v>1127</v>
      </c>
      <c r="BG139" s="35" t="n">
        <v>1132</v>
      </c>
      <c r="BH139" s="35" t="n">
        <v>1121</v>
      </c>
      <c r="BI139" s="35" t="n">
        <v>1152</v>
      </c>
      <c r="BJ139" s="35" t="n">
        <v>1180</v>
      </c>
      <c r="BK139" s="35" t="n">
        <v>1191</v>
      </c>
      <c r="BL139" s="35" t="n">
        <v>1192</v>
      </c>
      <c r="BM139" s="35" t="n">
        <v>1244</v>
      </c>
      <c r="BN139" s="35" t="n">
        <v>1294</v>
      </c>
      <c r="BO139" s="35" t="n">
        <v>1291</v>
      </c>
      <c r="BP139" s="35" t="n">
        <v>1263</v>
      </c>
      <c r="BQ139" s="35" t="n">
        <v>1373</v>
      </c>
      <c r="BR139" s="35" t="n">
        <v>1386</v>
      </c>
      <c r="BS139" s="35" t="n">
        <v>1400</v>
      </c>
      <c r="BT139" s="35" t="n">
        <v>1399</v>
      </c>
      <c r="BU139" s="35" t="n">
        <v>1471</v>
      </c>
      <c r="BV139" s="35" t="n">
        <v>1503</v>
      </c>
      <c r="BW139" s="35" t="n">
        <v>1466</v>
      </c>
      <c r="BX139" s="35" t="n">
        <v>1510</v>
      </c>
      <c r="BY139" s="35" t="n">
        <v>1509</v>
      </c>
      <c r="BZ139" s="35" t="n">
        <v>1561</v>
      </c>
      <c r="CA139" s="35" t="n">
        <v>1554</v>
      </c>
      <c r="CB139" s="35" t="n">
        <v>1578</v>
      </c>
      <c r="CC139" s="35" t="n">
        <v>1643</v>
      </c>
      <c r="CD139" s="35" t="n">
        <v>1643</v>
      </c>
      <c r="CE139" s="35" t="n">
        <v>1678</v>
      </c>
      <c r="CF139" s="35" t="n">
        <v>1724</v>
      </c>
      <c r="CG139" s="35" t="n">
        <v>1776</v>
      </c>
      <c r="CH139" s="35" t="n">
        <v>1808</v>
      </c>
      <c r="CI139" s="35" t="n">
        <v>1858</v>
      </c>
      <c r="CJ139" s="35" t="n">
        <v>1871</v>
      </c>
      <c r="CK139" s="35" t="n">
        <v>1833</v>
      </c>
      <c r="CL139" s="35" t="n">
        <v>1841</v>
      </c>
      <c r="CM139" s="35" t="n">
        <v>1862</v>
      </c>
      <c r="CN139" s="35" t="n">
        <v>1904</v>
      </c>
      <c r="CO139" s="35" t="n">
        <v>1955</v>
      </c>
      <c r="CP139" s="35" t="n">
        <v>1973</v>
      </c>
      <c r="CQ139" s="35" t="n">
        <v>2043</v>
      </c>
      <c r="CR139" s="35" t="n">
        <v>2052</v>
      </c>
      <c r="CS139" s="35" t="n">
        <v>2093</v>
      </c>
      <c r="CT139" s="35" t="n">
        <v>2163</v>
      </c>
      <c r="CU139" s="35" t="n">
        <v>2169</v>
      </c>
      <c r="CV139" s="35" t="n">
        <v>2306</v>
      </c>
      <c r="CW139" s="35" t="n">
        <v>2322</v>
      </c>
      <c r="CX139" s="35" t="n">
        <v>2345</v>
      </c>
      <c r="CY139" s="35" t="n">
        <v>2249</v>
      </c>
      <c r="CZ139" s="35" t="n">
        <v>2018</v>
      </c>
      <c r="DA139" s="35" t="n">
        <v>2236</v>
      </c>
      <c r="DB139" s="35" t="n">
        <v>2330</v>
      </c>
      <c r="DC139" s="35" t="n">
        <v>2328</v>
      </c>
      <c r="DD139" s="35" t="n">
        <v>2434</v>
      </c>
      <c r="DE139" s="35" t="n">
        <v>2462</v>
      </c>
      <c r="DF139" s="35" t="n">
        <v>2569</v>
      </c>
      <c r="DG139" s="35" t="n">
        <v>2511</v>
      </c>
      <c r="DH139" s="35" t="n">
        <v>2616</v>
      </c>
      <c r="DI139" s="35" t="n">
        <v>2709</v>
      </c>
      <c r="DJ139" s="35" t="n">
        <v>2756</v>
      </c>
      <c r="DK139" s="35" t="n">
        <v>2742</v>
      </c>
      <c r="DL139" s="35"/>
      <c r="DM139" s="35"/>
      <c r="DN139" s="35"/>
      <c r="DO139" s="35"/>
      <c r="DP139" s="35"/>
      <c r="DQ139" s="35"/>
      <c r="DR139" s="35"/>
      <c r="DS139" s="35"/>
      <c r="DT139" s="35"/>
      <c r="DU139" s="35"/>
      <c r="DV139" s="35"/>
      <c r="DW139" s="35"/>
      <c r="DX139" s="35"/>
      <c r="DY139" s="35"/>
      <c r="DZ139" s="35"/>
    </row>
    <row r="140" customFormat="false" ht="15" hidden="false" customHeight="false" outlineLevel="0" collapsed="false">
      <c r="A140" s="0" t="s">
        <v>1031</v>
      </c>
      <c r="B140" s="34" t="s">
        <v>179</v>
      </c>
      <c r="C140" s="35"/>
      <c r="D140" s="35"/>
      <c r="E140" s="35"/>
      <c r="F140" s="35"/>
      <c r="G140" s="35"/>
      <c r="H140" s="35"/>
      <c r="I140" s="35"/>
      <c r="J140" s="35"/>
      <c r="K140" s="35"/>
      <c r="L140" s="35"/>
      <c r="M140" s="35"/>
      <c r="N140" s="35"/>
      <c r="O140" s="35"/>
      <c r="P140" s="35"/>
      <c r="Q140" s="35"/>
      <c r="R140" s="35"/>
      <c r="S140" s="35" t="n">
        <v>175.5</v>
      </c>
      <c r="T140" s="35" t="n">
        <v>175.5</v>
      </c>
      <c r="U140" s="35" t="n">
        <v>175.5</v>
      </c>
      <c r="V140" s="35" t="n">
        <v>175.5</v>
      </c>
      <c r="W140" s="35" t="n">
        <v>188.5</v>
      </c>
      <c r="X140" s="35" t="n">
        <v>188.5</v>
      </c>
      <c r="Y140" s="35" t="n">
        <v>188.5</v>
      </c>
      <c r="Z140" s="35" t="n">
        <v>188.5</v>
      </c>
      <c r="AA140" s="35" t="n">
        <v>205.25</v>
      </c>
      <c r="AB140" s="35" t="n">
        <v>205.25</v>
      </c>
      <c r="AC140" s="35" t="n">
        <v>205.25</v>
      </c>
      <c r="AD140" s="35" t="n">
        <v>205.25</v>
      </c>
      <c r="AE140" s="35" t="n">
        <v>240</v>
      </c>
      <c r="AF140" s="35" t="n">
        <v>240</v>
      </c>
      <c r="AG140" s="35" t="n">
        <v>240</v>
      </c>
      <c r="AH140" s="35" t="n">
        <v>240</v>
      </c>
      <c r="AI140" s="35" t="n">
        <v>232.5</v>
      </c>
      <c r="AJ140" s="35" t="n">
        <v>232.5</v>
      </c>
      <c r="AK140" s="35" t="n">
        <v>232.5</v>
      </c>
      <c r="AL140" s="35" t="n">
        <v>232.5</v>
      </c>
      <c r="AM140" s="35" t="n">
        <v>236.75</v>
      </c>
      <c r="AN140" s="35" t="n">
        <v>236.75</v>
      </c>
      <c r="AO140" s="35" t="n">
        <v>236.75</v>
      </c>
      <c r="AP140" s="35" t="n">
        <v>236.75</v>
      </c>
      <c r="AQ140" s="35" t="n">
        <v>252</v>
      </c>
      <c r="AR140" s="35" t="n">
        <v>252</v>
      </c>
      <c r="AS140" s="35" t="n">
        <v>252</v>
      </c>
      <c r="AT140" s="35" t="n">
        <v>252</v>
      </c>
      <c r="AU140" s="35" t="n">
        <v>268</v>
      </c>
      <c r="AV140" s="35" t="n">
        <v>271</v>
      </c>
      <c r="AW140" s="35" t="n">
        <v>315</v>
      </c>
      <c r="AX140" s="35" t="n">
        <v>317</v>
      </c>
      <c r="AY140" s="35" t="n">
        <v>288</v>
      </c>
      <c r="AZ140" s="35" t="n">
        <v>288</v>
      </c>
      <c r="BA140" s="35" t="n">
        <v>312</v>
      </c>
      <c r="BB140" s="35" t="n">
        <v>312</v>
      </c>
      <c r="BC140" s="35" t="n">
        <v>313</v>
      </c>
      <c r="BD140" s="35" t="n">
        <v>317</v>
      </c>
      <c r="BE140" s="35" t="n">
        <v>325</v>
      </c>
      <c r="BF140" s="35" t="n">
        <v>324</v>
      </c>
      <c r="BG140" s="35" t="n">
        <v>337</v>
      </c>
      <c r="BH140" s="35" t="n">
        <v>339</v>
      </c>
      <c r="BI140" s="35" t="n">
        <v>350</v>
      </c>
      <c r="BJ140" s="35" t="n">
        <v>350</v>
      </c>
      <c r="BK140" s="35" t="n">
        <v>351</v>
      </c>
      <c r="BL140" s="35" t="n">
        <v>353</v>
      </c>
      <c r="BM140" s="35" t="n">
        <v>372</v>
      </c>
      <c r="BN140" s="35" t="n">
        <v>370</v>
      </c>
      <c r="BO140" s="35" t="n">
        <v>367</v>
      </c>
      <c r="BP140" s="35" t="n">
        <v>368</v>
      </c>
      <c r="BQ140" s="35" t="n">
        <v>394</v>
      </c>
      <c r="BR140" s="35" t="n">
        <v>379</v>
      </c>
      <c r="BS140" s="35" t="n">
        <v>390</v>
      </c>
      <c r="BT140" s="35" t="n">
        <v>396</v>
      </c>
      <c r="BU140" s="35" t="n">
        <v>406</v>
      </c>
      <c r="BV140" s="35" t="n">
        <v>419</v>
      </c>
      <c r="BW140" s="35" t="n">
        <v>415</v>
      </c>
      <c r="BX140" s="35" t="n">
        <v>424</v>
      </c>
      <c r="BY140" s="35" t="n">
        <v>410</v>
      </c>
      <c r="BZ140" s="35" t="n">
        <v>415</v>
      </c>
      <c r="CA140" s="35" t="n">
        <v>435</v>
      </c>
      <c r="CB140" s="35" t="n">
        <v>443</v>
      </c>
      <c r="CC140" s="35" t="n">
        <v>448</v>
      </c>
      <c r="CD140" s="35" t="n">
        <v>450</v>
      </c>
      <c r="CE140" s="35" t="n">
        <v>454</v>
      </c>
      <c r="CF140" s="35" t="n">
        <v>467</v>
      </c>
      <c r="CG140" s="35" t="n">
        <v>472</v>
      </c>
      <c r="CH140" s="35" t="n">
        <v>470</v>
      </c>
      <c r="CI140" s="35" t="n">
        <v>499</v>
      </c>
      <c r="CJ140" s="35" t="n">
        <v>491</v>
      </c>
      <c r="CK140" s="35" t="n">
        <v>472</v>
      </c>
      <c r="CL140" s="35" t="n">
        <v>474</v>
      </c>
      <c r="CM140" s="35" t="n">
        <v>501</v>
      </c>
      <c r="CN140" s="35" t="n">
        <v>507</v>
      </c>
      <c r="CO140" s="35" t="n">
        <v>503</v>
      </c>
      <c r="CP140" s="35" t="n">
        <v>516</v>
      </c>
      <c r="CQ140" s="35" t="n">
        <v>546</v>
      </c>
      <c r="CR140" s="35" t="n">
        <v>543</v>
      </c>
      <c r="CS140" s="35" t="n">
        <v>526</v>
      </c>
      <c r="CT140" s="35" t="n">
        <v>537</v>
      </c>
      <c r="CU140" s="35" t="n">
        <v>568</v>
      </c>
      <c r="CV140" s="35" t="n">
        <v>570</v>
      </c>
      <c r="CW140" s="35" t="n">
        <v>561</v>
      </c>
      <c r="CX140" s="35" t="n">
        <v>561</v>
      </c>
      <c r="CY140" s="35" t="n">
        <v>565</v>
      </c>
      <c r="CZ140" s="35" t="n">
        <v>561</v>
      </c>
      <c r="DA140" s="35" t="n">
        <v>573</v>
      </c>
      <c r="DB140" s="35" t="n">
        <v>579</v>
      </c>
      <c r="DC140" s="35" t="n">
        <v>603</v>
      </c>
      <c r="DD140" s="35" t="n">
        <v>602</v>
      </c>
      <c r="DE140" s="35" t="n">
        <v>609</v>
      </c>
      <c r="DF140" s="35" t="n">
        <v>609</v>
      </c>
      <c r="DG140" s="35" t="n">
        <v>607</v>
      </c>
      <c r="DH140" s="35" t="n">
        <v>614</v>
      </c>
      <c r="DI140" s="35" t="n">
        <v>618</v>
      </c>
      <c r="DJ140" s="35" t="n">
        <v>623</v>
      </c>
      <c r="DK140" s="35" t="n">
        <v>612</v>
      </c>
      <c r="DL140" s="35"/>
      <c r="DM140" s="35"/>
      <c r="DN140" s="35"/>
      <c r="DO140" s="35"/>
      <c r="DP140" s="35"/>
      <c r="DQ140" s="35"/>
      <c r="DR140" s="35"/>
      <c r="DS140" s="35"/>
      <c r="DT140" s="35"/>
      <c r="DU140" s="35"/>
      <c r="DV140" s="35"/>
      <c r="DW140" s="35"/>
      <c r="DX140" s="35"/>
      <c r="DY140" s="35"/>
      <c r="DZ140" s="35"/>
    </row>
    <row r="141" customFormat="false" ht="15" hidden="false" customHeight="false" outlineLevel="0" collapsed="false">
      <c r="B141" s="36" t="s">
        <v>180</v>
      </c>
      <c r="C141" s="37"/>
      <c r="D141" s="37"/>
      <c r="E141" s="37"/>
      <c r="F141" s="37"/>
      <c r="G141" s="37"/>
      <c r="H141" s="37"/>
      <c r="I141" s="37"/>
      <c r="J141" s="37"/>
      <c r="K141" s="37"/>
      <c r="L141" s="37"/>
      <c r="M141" s="37"/>
      <c r="N141" s="37"/>
      <c r="O141" s="37"/>
      <c r="P141" s="37"/>
      <c r="Q141" s="37"/>
      <c r="R141" s="37"/>
      <c r="S141" s="37" t="n">
        <v>99.5</v>
      </c>
      <c r="T141" s="37" t="n">
        <v>99.5</v>
      </c>
      <c r="U141" s="37" t="n">
        <v>99.5</v>
      </c>
      <c r="V141" s="37" t="n">
        <v>99.5</v>
      </c>
      <c r="W141" s="37" t="n">
        <v>107</v>
      </c>
      <c r="X141" s="37" t="n">
        <v>107</v>
      </c>
      <c r="Y141" s="37" t="n">
        <v>107</v>
      </c>
      <c r="Z141" s="37" t="n">
        <v>107</v>
      </c>
      <c r="AA141" s="37" t="n">
        <v>116.5</v>
      </c>
      <c r="AB141" s="37" t="n">
        <v>116.5</v>
      </c>
      <c r="AC141" s="37" t="n">
        <v>116.5</v>
      </c>
      <c r="AD141" s="37" t="n">
        <v>116.5</v>
      </c>
      <c r="AE141" s="37" t="n">
        <v>138.25</v>
      </c>
      <c r="AF141" s="37" t="n">
        <v>138.25</v>
      </c>
      <c r="AG141" s="37" t="n">
        <v>138.25</v>
      </c>
      <c r="AH141" s="37" t="n">
        <v>138.25</v>
      </c>
      <c r="AI141" s="37" t="n">
        <v>133.25</v>
      </c>
      <c r="AJ141" s="37" t="n">
        <v>133.25</v>
      </c>
      <c r="AK141" s="37" t="n">
        <v>133.25</v>
      </c>
      <c r="AL141" s="37" t="n">
        <v>133.25</v>
      </c>
      <c r="AM141" s="37" t="n">
        <v>132.75</v>
      </c>
      <c r="AN141" s="37" t="n">
        <v>132.75</v>
      </c>
      <c r="AO141" s="37" t="n">
        <v>132.75</v>
      </c>
      <c r="AP141" s="37" t="n">
        <v>132.75</v>
      </c>
      <c r="AQ141" s="37" t="n">
        <v>143.25</v>
      </c>
      <c r="AR141" s="37" t="n">
        <v>143.25</v>
      </c>
      <c r="AS141" s="37" t="n">
        <v>143.25</v>
      </c>
      <c r="AT141" s="37" t="n">
        <v>143.25</v>
      </c>
      <c r="AU141" s="37" t="n">
        <v>163</v>
      </c>
      <c r="AV141" s="37" t="n">
        <v>163</v>
      </c>
      <c r="AW141" s="37" t="n">
        <v>196</v>
      </c>
      <c r="AX141" s="37" t="n">
        <v>196</v>
      </c>
      <c r="AY141" s="37" t="n">
        <v>179</v>
      </c>
      <c r="AZ141" s="37" t="n">
        <v>179</v>
      </c>
      <c r="BA141" s="37" t="n">
        <v>195</v>
      </c>
      <c r="BB141" s="37" t="n">
        <v>195</v>
      </c>
      <c r="BC141" s="37" t="n">
        <v>196</v>
      </c>
      <c r="BD141" s="37" t="n">
        <v>196</v>
      </c>
      <c r="BE141" s="37" t="n">
        <v>202</v>
      </c>
      <c r="BF141" s="37" t="n">
        <v>202</v>
      </c>
      <c r="BG141" s="37" t="n">
        <v>214</v>
      </c>
      <c r="BH141" s="37" t="n">
        <v>214</v>
      </c>
      <c r="BI141" s="37" t="n">
        <v>221</v>
      </c>
      <c r="BJ141" s="37" t="n">
        <v>221</v>
      </c>
      <c r="BK141" s="37" t="n">
        <v>222</v>
      </c>
      <c r="BL141" s="37" t="n">
        <v>222</v>
      </c>
      <c r="BM141" s="37" t="n">
        <v>234</v>
      </c>
      <c r="BN141" s="37" t="n">
        <v>234</v>
      </c>
      <c r="BO141" s="37" t="n">
        <v>238</v>
      </c>
      <c r="BP141" s="37" t="n">
        <v>238</v>
      </c>
      <c r="BQ141" s="37" t="n">
        <v>234</v>
      </c>
      <c r="BR141" s="37" t="n">
        <v>234</v>
      </c>
      <c r="BS141" s="37" t="n">
        <v>264</v>
      </c>
      <c r="BT141" s="37" t="n">
        <v>264</v>
      </c>
      <c r="BU141" s="37" t="n">
        <v>248</v>
      </c>
      <c r="BV141" s="37" t="n">
        <v>248</v>
      </c>
      <c r="BW141" s="37" t="n">
        <v>282</v>
      </c>
      <c r="BX141" s="37" t="n">
        <v>282</v>
      </c>
      <c r="BY141" s="37" t="n">
        <v>250</v>
      </c>
      <c r="BZ141" s="37" t="n">
        <v>250</v>
      </c>
      <c r="CA141" s="37" t="n">
        <v>296</v>
      </c>
      <c r="CB141" s="37" t="n">
        <v>296</v>
      </c>
      <c r="CC141" s="37" t="n">
        <v>283</v>
      </c>
      <c r="CD141" s="37" t="n">
        <v>283</v>
      </c>
      <c r="CE141" s="37" t="n">
        <v>307</v>
      </c>
      <c r="CF141" s="37" t="n">
        <v>307</v>
      </c>
      <c r="CG141" s="37" t="n">
        <v>293</v>
      </c>
      <c r="CH141" s="37" t="n">
        <v>293</v>
      </c>
      <c r="CI141" s="37" t="n">
        <v>328</v>
      </c>
      <c r="CJ141" s="37" t="n">
        <v>328</v>
      </c>
      <c r="CK141" s="37" t="n">
        <v>290</v>
      </c>
      <c r="CL141" s="37" t="n">
        <v>290</v>
      </c>
      <c r="CM141" s="37" t="n">
        <v>332</v>
      </c>
      <c r="CN141" s="37" t="n">
        <v>332</v>
      </c>
      <c r="CO141" s="37" t="n">
        <v>317</v>
      </c>
      <c r="CP141" s="37" t="n">
        <v>317</v>
      </c>
      <c r="CQ141" s="37" t="n">
        <v>359</v>
      </c>
      <c r="CR141" s="37" t="n">
        <v>359</v>
      </c>
      <c r="CS141" s="37" t="n">
        <v>328</v>
      </c>
      <c r="CT141" s="37" t="n">
        <v>328</v>
      </c>
      <c r="CU141" s="37" t="n">
        <v>372</v>
      </c>
      <c r="CV141" s="37" t="n">
        <v>372</v>
      </c>
      <c r="CW141" s="37" t="n">
        <v>342</v>
      </c>
      <c r="CX141" s="37" t="n">
        <v>342</v>
      </c>
      <c r="CY141" s="37" t="n">
        <v>365</v>
      </c>
      <c r="CZ141" s="37" t="n">
        <v>365</v>
      </c>
      <c r="DA141" s="37" t="n">
        <v>351</v>
      </c>
      <c r="DB141" s="37" t="n">
        <v>351</v>
      </c>
      <c r="DC141" s="37" t="n">
        <v>391</v>
      </c>
      <c r="DD141" s="37" t="n">
        <v>391</v>
      </c>
      <c r="DE141" s="37" t="n">
        <v>374</v>
      </c>
      <c r="DF141" s="37" t="n">
        <v>374</v>
      </c>
      <c r="DG141" s="37" t="n">
        <v>386</v>
      </c>
      <c r="DH141" s="37" t="n">
        <v>386</v>
      </c>
      <c r="DI141" s="37" t="n">
        <v>372</v>
      </c>
      <c r="DJ141" s="37" t="n">
        <v>372</v>
      </c>
      <c r="DK141" s="37" t="n">
        <v>374</v>
      </c>
      <c r="DL141" s="37"/>
      <c r="DM141" s="37"/>
      <c r="DN141" s="37"/>
      <c r="DO141" s="37"/>
      <c r="DP141" s="37"/>
      <c r="DQ141" s="37"/>
      <c r="DR141" s="37"/>
      <c r="DS141" s="37"/>
      <c r="DT141" s="37"/>
      <c r="DU141" s="37"/>
      <c r="DV141" s="37"/>
      <c r="DW141" s="37"/>
      <c r="DX141" s="37"/>
      <c r="DY141" s="37"/>
      <c r="DZ141" s="37"/>
    </row>
    <row r="142" customFormat="false" ht="15" hidden="false" customHeight="false" outlineLevel="0" collapsed="false">
      <c r="B142" s="36" t="s">
        <v>181</v>
      </c>
      <c r="C142" s="37"/>
      <c r="D142" s="37"/>
      <c r="E142" s="37"/>
      <c r="F142" s="37"/>
      <c r="G142" s="37"/>
      <c r="H142" s="37"/>
      <c r="I142" s="37"/>
      <c r="J142" s="37"/>
      <c r="K142" s="37"/>
      <c r="L142" s="37"/>
      <c r="M142" s="37"/>
      <c r="N142" s="37"/>
      <c r="O142" s="37"/>
      <c r="P142" s="37"/>
      <c r="Q142" s="37"/>
      <c r="R142" s="37"/>
      <c r="S142" s="37" t="n">
        <v>15</v>
      </c>
      <c r="T142" s="37" t="n">
        <v>15</v>
      </c>
      <c r="U142" s="37" t="n">
        <v>15</v>
      </c>
      <c r="V142" s="37" t="n">
        <v>15</v>
      </c>
      <c r="W142" s="37" t="n">
        <v>17.25</v>
      </c>
      <c r="X142" s="37" t="n">
        <v>17.25</v>
      </c>
      <c r="Y142" s="37" t="n">
        <v>17.25</v>
      </c>
      <c r="Z142" s="37" t="n">
        <v>17.25</v>
      </c>
      <c r="AA142" s="37" t="n">
        <v>19.75</v>
      </c>
      <c r="AB142" s="37" t="n">
        <v>19.75</v>
      </c>
      <c r="AC142" s="37" t="n">
        <v>19.75</v>
      </c>
      <c r="AD142" s="37" t="n">
        <v>19.75</v>
      </c>
      <c r="AE142" s="37" t="n">
        <v>20.75</v>
      </c>
      <c r="AF142" s="37" t="n">
        <v>20.75</v>
      </c>
      <c r="AG142" s="37" t="n">
        <v>20.75</v>
      </c>
      <c r="AH142" s="37" t="n">
        <v>20.75</v>
      </c>
      <c r="AI142" s="37" t="n">
        <v>17.25</v>
      </c>
      <c r="AJ142" s="37" t="n">
        <v>17.25</v>
      </c>
      <c r="AK142" s="37" t="n">
        <v>17.25</v>
      </c>
      <c r="AL142" s="37" t="n">
        <v>17.25</v>
      </c>
      <c r="AM142" s="37" t="n">
        <v>28</v>
      </c>
      <c r="AN142" s="37" t="n">
        <v>28</v>
      </c>
      <c r="AO142" s="37" t="n">
        <v>28</v>
      </c>
      <c r="AP142" s="37" t="n">
        <v>28</v>
      </c>
      <c r="AQ142" s="37" t="n">
        <v>21.75</v>
      </c>
      <c r="AR142" s="37" t="n">
        <v>21.75</v>
      </c>
      <c r="AS142" s="37" t="n">
        <v>21.75</v>
      </c>
      <c r="AT142" s="37" t="n">
        <v>21.75</v>
      </c>
      <c r="AU142" s="37" t="n">
        <v>27</v>
      </c>
      <c r="AV142" s="37" t="n">
        <v>33</v>
      </c>
      <c r="AW142" s="37" t="n">
        <v>31</v>
      </c>
      <c r="AX142" s="37" t="n">
        <v>35</v>
      </c>
      <c r="AY142" s="37" t="n">
        <v>20</v>
      </c>
      <c r="AZ142" s="37" t="n">
        <v>21</v>
      </c>
      <c r="BA142" s="37" t="n">
        <v>25</v>
      </c>
      <c r="BB142" s="37" t="n">
        <v>23</v>
      </c>
      <c r="BC142" s="37" t="n">
        <v>24</v>
      </c>
      <c r="BD142" s="37" t="n">
        <v>33</v>
      </c>
      <c r="BE142" s="37" t="n">
        <v>31</v>
      </c>
      <c r="BF142" s="37" t="n">
        <v>27</v>
      </c>
      <c r="BG142" s="37" t="n">
        <v>20</v>
      </c>
      <c r="BH142" s="37" t="n">
        <v>26</v>
      </c>
      <c r="BI142" s="37" t="n">
        <v>27</v>
      </c>
      <c r="BJ142" s="37" t="n">
        <v>24</v>
      </c>
      <c r="BK142" s="37" t="n">
        <v>23</v>
      </c>
      <c r="BL142" s="37" t="n">
        <v>28</v>
      </c>
      <c r="BM142" s="37" t="n">
        <v>34</v>
      </c>
      <c r="BN142" s="37" t="n">
        <v>26</v>
      </c>
      <c r="BO142" s="37" t="n">
        <v>18</v>
      </c>
      <c r="BP142" s="37" t="n">
        <v>19</v>
      </c>
      <c r="BQ142" s="37" t="n">
        <v>47</v>
      </c>
      <c r="BR142" s="37" t="n">
        <v>30</v>
      </c>
      <c r="BS142" s="37" t="n">
        <v>14</v>
      </c>
      <c r="BT142" s="37" t="n">
        <v>18</v>
      </c>
      <c r="BU142" s="37" t="n">
        <v>41</v>
      </c>
      <c r="BV142" s="37" t="n">
        <v>51</v>
      </c>
      <c r="BW142" s="37" t="n">
        <v>17</v>
      </c>
      <c r="BX142" s="37" t="n">
        <v>24</v>
      </c>
      <c r="BY142" s="37" t="n">
        <v>36</v>
      </c>
      <c r="BZ142" s="37" t="n">
        <v>40</v>
      </c>
      <c r="CA142" s="37" t="n">
        <v>18</v>
      </c>
      <c r="CB142" s="37" t="n">
        <v>23</v>
      </c>
      <c r="CC142" s="37" t="n">
        <v>38</v>
      </c>
      <c r="CD142" s="37" t="n">
        <v>38</v>
      </c>
      <c r="CE142" s="37" t="n">
        <v>19</v>
      </c>
      <c r="CF142" s="37" t="n">
        <v>29</v>
      </c>
      <c r="CG142" s="37" t="n">
        <v>44</v>
      </c>
      <c r="CH142" s="37" t="n">
        <v>40</v>
      </c>
      <c r="CI142" s="37" t="n">
        <v>32</v>
      </c>
      <c r="CJ142" s="37" t="n">
        <v>23</v>
      </c>
      <c r="CK142" s="37" t="n">
        <v>40</v>
      </c>
      <c r="CL142" s="37" t="n">
        <v>41</v>
      </c>
      <c r="CM142" s="37" t="n">
        <v>24</v>
      </c>
      <c r="CN142" s="37" t="n">
        <v>28</v>
      </c>
      <c r="CO142" s="37" t="n">
        <v>37</v>
      </c>
      <c r="CP142" s="37" t="n">
        <v>48</v>
      </c>
      <c r="CQ142" s="37" t="n">
        <v>34</v>
      </c>
      <c r="CR142" s="37" t="n">
        <v>28</v>
      </c>
      <c r="CS142" s="37" t="n">
        <v>39</v>
      </c>
      <c r="CT142" s="37" t="n">
        <v>47</v>
      </c>
      <c r="CU142" s="37" t="n">
        <v>32</v>
      </c>
      <c r="CV142" s="37" t="n">
        <v>30</v>
      </c>
      <c r="CW142" s="37" t="n">
        <v>48</v>
      </c>
      <c r="CX142" s="37" t="n">
        <v>45</v>
      </c>
      <c r="CY142" s="37" t="n">
        <v>27</v>
      </c>
      <c r="CZ142" s="37" t="n">
        <v>25</v>
      </c>
      <c r="DA142" s="37" t="n">
        <v>44</v>
      </c>
      <c r="DB142" s="37" t="n">
        <v>45</v>
      </c>
      <c r="DC142" s="37" t="n">
        <v>28</v>
      </c>
      <c r="DD142" s="37" t="n">
        <v>24</v>
      </c>
      <c r="DE142" s="37" t="n">
        <v>45</v>
      </c>
      <c r="DF142" s="37" t="n">
        <v>42</v>
      </c>
      <c r="DG142" s="37" t="n">
        <v>24</v>
      </c>
      <c r="DH142" s="37" t="n">
        <v>28</v>
      </c>
      <c r="DI142" s="37" t="n">
        <v>44</v>
      </c>
      <c r="DJ142" s="37" t="n">
        <v>47</v>
      </c>
      <c r="DK142" s="37" t="n">
        <v>31</v>
      </c>
      <c r="DL142" s="37"/>
      <c r="DM142" s="37"/>
      <c r="DN142" s="37"/>
      <c r="DO142" s="37"/>
      <c r="DP142" s="37"/>
      <c r="DQ142" s="37"/>
      <c r="DR142" s="37"/>
      <c r="DS142" s="37"/>
      <c r="DT142" s="37"/>
      <c r="DU142" s="37"/>
      <c r="DV142" s="37"/>
      <c r="DW142" s="37"/>
      <c r="DX142" s="37"/>
      <c r="DY142" s="37"/>
      <c r="DZ142" s="37"/>
    </row>
    <row r="143" customFormat="false" ht="15" hidden="false" customHeight="false" outlineLevel="0" collapsed="false">
      <c r="B143" s="34" t="s">
        <v>182</v>
      </c>
      <c r="C143" s="35"/>
      <c r="D143" s="35"/>
      <c r="E143" s="35"/>
      <c r="F143" s="35"/>
      <c r="G143" s="35"/>
      <c r="H143" s="35"/>
      <c r="I143" s="35"/>
      <c r="J143" s="35"/>
      <c r="K143" s="35"/>
      <c r="L143" s="35"/>
      <c r="M143" s="35"/>
      <c r="N143" s="35"/>
      <c r="O143" s="35"/>
      <c r="P143" s="35"/>
      <c r="Q143" s="35"/>
      <c r="R143" s="35"/>
      <c r="S143" s="35" t="n">
        <v>65.75</v>
      </c>
      <c r="T143" s="35" t="n">
        <v>65.75</v>
      </c>
      <c r="U143" s="35" t="n">
        <v>65.75</v>
      </c>
      <c r="V143" s="35" t="n">
        <v>65.75</v>
      </c>
      <c r="W143" s="35" t="n">
        <v>66.75</v>
      </c>
      <c r="X143" s="35" t="n">
        <v>66.75</v>
      </c>
      <c r="Y143" s="35" t="n">
        <v>66.75</v>
      </c>
      <c r="Z143" s="35" t="n">
        <v>66.75</v>
      </c>
      <c r="AA143" s="35" t="n">
        <v>75.25</v>
      </c>
      <c r="AB143" s="35" t="n">
        <v>75.25</v>
      </c>
      <c r="AC143" s="35" t="n">
        <v>75.25</v>
      </c>
      <c r="AD143" s="35" t="n">
        <v>75.25</v>
      </c>
      <c r="AE143" s="35" t="n">
        <v>80.75</v>
      </c>
      <c r="AF143" s="35" t="n">
        <v>80.75</v>
      </c>
      <c r="AG143" s="35" t="n">
        <v>80.75</v>
      </c>
      <c r="AH143" s="35" t="n">
        <v>80.75</v>
      </c>
      <c r="AI143" s="35" t="n">
        <v>84.5</v>
      </c>
      <c r="AJ143" s="35" t="n">
        <v>84.5</v>
      </c>
      <c r="AK143" s="35" t="n">
        <v>84.5</v>
      </c>
      <c r="AL143" s="35" t="n">
        <v>84.5</v>
      </c>
      <c r="AM143" s="35" t="n">
        <v>97.5</v>
      </c>
      <c r="AN143" s="35" t="n">
        <v>97.5</v>
      </c>
      <c r="AO143" s="35" t="n">
        <v>97.5</v>
      </c>
      <c r="AP143" s="35" t="n">
        <v>97.5</v>
      </c>
      <c r="AQ143" s="35" t="n">
        <v>106.5</v>
      </c>
      <c r="AR143" s="35" t="n">
        <v>106.5</v>
      </c>
      <c r="AS143" s="35" t="n">
        <v>106.5</v>
      </c>
      <c r="AT143" s="35" t="n">
        <v>106.5</v>
      </c>
      <c r="AU143" s="35" t="n">
        <v>121</v>
      </c>
      <c r="AV143" s="35" t="n">
        <v>137</v>
      </c>
      <c r="AW143" s="35" t="n">
        <v>153</v>
      </c>
      <c r="AX143" s="35" t="n">
        <v>160</v>
      </c>
      <c r="AY143" s="35" t="n">
        <v>148</v>
      </c>
      <c r="AZ143" s="35" t="n">
        <v>144</v>
      </c>
      <c r="BA143" s="35" t="n">
        <v>162</v>
      </c>
      <c r="BB143" s="35" t="n">
        <v>169</v>
      </c>
      <c r="BC143" s="35" t="n">
        <v>163</v>
      </c>
      <c r="BD143" s="35" t="n">
        <v>175</v>
      </c>
      <c r="BE143" s="35" t="n">
        <v>189</v>
      </c>
      <c r="BF143" s="35" t="n">
        <v>190</v>
      </c>
      <c r="BG143" s="35" t="n">
        <v>186</v>
      </c>
      <c r="BH143" s="35" t="n">
        <v>173</v>
      </c>
      <c r="BI143" s="35" t="n">
        <v>177</v>
      </c>
      <c r="BJ143" s="35" t="n">
        <v>190</v>
      </c>
      <c r="BK143" s="35" t="n">
        <v>199</v>
      </c>
      <c r="BL143" s="35" t="n">
        <v>181</v>
      </c>
      <c r="BM143" s="35" t="n">
        <v>193</v>
      </c>
      <c r="BN143" s="35" t="n">
        <v>214</v>
      </c>
      <c r="BO143" s="35" t="n">
        <v>229</v>
      </c>
      <c r="BP143" s="35" t="n">
        <v>206</v>
      </c>
      <c r="BQ143" s="35" t="n">
        <v>235</v>
      </c>
      <c r="BR143" s="35" t="n">
        <v>258</v>
      </c>
      <c r="BS143" s="35" t="n">
        <v>236</v>
      </c>
      <c r="BT143" s="35" t="n">
        <v>227</v>
      </c>
      <c r="BU143" s="35" t="n">
        <v>259</v>
      </c>
      <c r="BV143" s="35" t="n">
        <v>283</v>
      </c>
      <c r="BW143" s="35" t="n">
        <v>269</v>
      </c>
      <c r="BX143" s="35" t="n">
        <v>269</v>
      </c>
      <c r="BY143" s="35" t="n">
        <v>279</v>
      </c>
      <c r="BZ143" s="35" t="n">
        <v>282</v>
      </c>
      <c r="CA143" s="35" t="n">
        <v>268</v>
      </c>
      <c r="CB143" s="35" t="n">
        <v>270</v>
      </c>
      <c r="CC143" s="35" t="n">
        <v>303</v>
      </c>
      <c r="CD143" s="35" t="n">
        <v>285</v>
      </c>
      <c r="CE143" s="35" t="n">
        <v>286</v>
      </c>
      <c r="CF143" s="35" t="n">
        <v>294</v>
      </c>
      <c r="CG143" s="35" t="n">
        <v>318</v>
      </c>
      <c r="CH143" s="35" t="n">
        <v>330</v>
      </c>
      <c r="CI143" s="35" t="n">
        <v>332</v>
      </c>
      <c r="CJ143" s="35" t="n">
        <v>330</v>
      </c>
      <c r="CK143" s="35" t="n">
        <v>321</v>
      </c>
      <c r="CL143" s="35" t="n">
        <v>327</v>
      </c>
      <c r="CM143" s="35" t="n">
        <v>324</v>
      </c>
      <c r="CN143" s="35" t="n">
        <v>326</v>
      </c>
      <c r="CO143" s="35" t="n">
        <v>335</v>
      </c>
      <c r="CP143" s="35" t="n">
        <v>345</v>
      </c>
      <c r="CQ143" s="35" t="n">
        <v>337</v>
      </c>
      <c r="CR143" s="35" t="n">
        <v>352</v>
      </c>
      <c r="CS143" s="35" t="n">
        <v>369</v>
      </c>
      <c r="CT143" s="35" t="n">
        <v>387</v>
      </c>
      <c r="CU143" s="35" t="n">
        <v>387</v>
      </c>
      <c r="CV143" s="35" t="n">
        <v>428</v>
      </c>
      <c r="CW143" s="35" t="n">
        <v>429</v>
      </c>
      <c r="CX143" s="35" t="n">
        <v>443</v>
      </c>
      <c r="CY143" s="35" t="n">
        <v>395</v>
      </c>
      <c r="CZ143" s="35" t="n">
        <v>347</v>
      </c>
      <c r="DA143" s="35" t="n">
        <v>422</v>
      </c>
      <c r="DB143" s="35" t="n">
        <v>451</v>
      </c>
      <c r="DC143" s="35" t="n">
        <v>433</v>
      </c>
      <c r="DD143" s="35" t="n">
        <v>451</v>
      </c>
      <c r="DE143" s="35" t="n">
        <v>472</v>
      </c>
      <c r="DF143" s="35" t="n">
        <v>475</v>
      </c>
      <c r="DG143" s="35" t="n">
        <v>476</v>
      </c>
      <c r="DH143" s="35" t="n">
        <v>479</v>
      </c>
      <c r="DI143" s="35" t="n">
        <v>466</v>
      </c>
      <c r="DJ143" s="35" t="n">
        <v>500</v>
      </c>
      <c r="DK143" s="35" t="n">
        <v>518</v>
      </c>
      <c r="DL143" s="35"/>
      <c r="DM143" s="35"/>
      <c r="DN143" s="35"/>
      <c r="DO143" s="35"/>
      <c r="DP143" s="35"/>
      <c r="DQ143" s="35"/>
      <c r="DR143" s="35"/>
      <c r="DS143" s="35"/>
      <c r="DT143" s="35"/>
      <c r="DU143" s="35"/>
      <c r="DV143" s="35"/>
      <c r="DW143" s="35"/>
      <c r="DX143" s="35"/>
      <c r="DY143" s="35"/>
      <c r="DZ143" s="35"/>
    </row>
    <row r="144" customFormat="false" ht="15" hidden="false" customHeight="false" outlineLevel="0" collapsed="false">
      <c r="B144" s="36" t="s">
        <v>183</v>
      </c>
      <c r="C144" s="37"/>
      <c r="D144" s="37"/>
      <c r="E144" s="37"/>
      <c r="F144" s="37"/>
      <c r="G144" s="37"/>
      <c r="H144" s="37"/>
      <c r="I144" s="37"/>
      <c r="J144" s="37"/>
      <c r="K144" s="37"/>
      <c r="L144" s="37"/>
      <c r="M144" s="37"/>
      <c r="N144" s="37"/>
      <c r="O144" s="37"/>
      <c r="P144" s="37"/>
      <c r="Q144" s="37"/>
      <c r="R144" s="37"/>
      <c r="S144" s="37" t="n">
        <v>5.25</v>
      </c>
      <c r="T144" s="37" t="n">
        <v>5.25</v>
      </c>
      <c r="U144" s="37" t="n">
        <v>5.25</v>
      </c>
      <c r="V144" s="37" t="n">
        <v>5.25</v>
      </c>
      <c r="W144" s="37" t="n">
        <v>7.25</v>
      </c>
      <c r="X144" s="37" t="n">
        <v>7.25</v>
      </c>
      <c r="Y144" s="37" t="n">
        <v>7.25</v>
      </c>
      <c r="Z144" s="37" t="n">
        <v>7.25</v>
      </c>
      <c r="AA144" s="37" t="n">
        <v>19.75</v>
      </c>
      <c r="AB144" s="37" t="n">
        <v>19.75</v>
      </c>
      <c r="AC144" s="37" t="n">
        <v>19.75</v>
      </c>
      <c r="AD144" s="37" t="n">
        <v>19.75</v>
      </c>
      <c r="AE144" s="37" t="n">
        <v>15</v>
      </c>
      <c r="AF144" s="37" t="n">
        <v>15</v>
      </c>
      <c r="AG144" s="37" t="n">
        <v>15</v>
      </c>
      <c r="AH144" s="37" t="n">
        <v>15</v>
      </c>
      <c r="AI144" s="37" t="n">
        <v>12</v>
      </c>
      <c r="AJ144" s="37" t="n">
        <v>12</v>
      </c>
      <c r="AK144" s="37" t="n">
        <v>12</v>
      </c>
      <c r="AL144" s="37" t="n">
        <v>12</v>
      </c>
      <c r="AM144" s="37" t="n">
        <v>17.75</v>
      </c>
      <c r="AN144" s="37" t="n">
        <v>17.75</v>
      </c>
      <c r="AO144" s="37" t="n">
        <v>17.75</v>
      </c>
      <c r="AP144" s="37" t="n">
        <v>17.75</v>
      </c>
      <c r="AQ144" s="37" t="n">
        <v>23.25</v>
      </c>
      <c r="AR144" s="37" t="n">
        <v>23.25</v>
      </c>
      <c r="AS144" s="37" t="n">
        <v>23.25</v>
      </c>
      <c r="AT144" s="37" t="n">
        <v>23.25</v>
      </c>
      <c r="AU144" s="37" t="n">
        <v>12</v>
      </c>
      <c r="AV144" s="37" t="n">
        <v>18</v>
      </c>
      <c r="AW144" s="37" t="n">
        <v>19</v>
      </c>
      <c r="AX144" s="37" t="n">
        <v>22</v>
      </c>
      <c r="AY144" s="37" t="n">
        <v>26</v>
      </c>
      <c r="AZ144" s="37" t="n">
        <v>25</v>
      </c>
      <c r="BA144" s="37" t="n">
        <v>23</v>
      </c>
      <c r="BB144" s="37" t="n">
        <v>28</v>
      </c>
      <c r="BC144" s="37" t="n">
        <v>20</v>
      </c>
      <c r="BD144" s="37" t="n">
        <v>26</v>
      </c>
      <c r="BE144" s="37" t="n">
        <v>20</v>
      </c>
      <c r="BF144" s="37" t="n">
        <v>20</v>
      </c>
      <c r="BG144" s="37" t="n">
        <v>18</v>
      </c>
      <c r="BH144" s="37" t="n">
        <v>17</v>
      </c>
      <c r="BI144" s="37" t="n">
        <v>20</v>
      </c>
      <c r="BJ144" s="37" t="n">
        <v>16</v>
      </c>
      <c r="BK144" s="37" t="n">
        <v>10</v>
      </c>
      <c r="BL144" s="37" t="n">
        <v>17</v>
      </c>
      <c r="BM144" s="37" t="n">
        <v>18</v>
      </c>
      <c r="BN144" s="37" t="n">
        <v>17</v>
      </c>
      <c r="BO144" s="37" t="n">
        <v>23</v>
      </c>
      <c r="BP144" s="37" t="n">
        <v>20</v>
      </c>
      <c r="BQ144" s="37" t="n">
        <v>24</v>
      </c>
      <c r="BR144" s="37" t="n">
        <v>27</v>
      </c>
      <c r="BS144" s="37" t="n">
        <v>22</v>
      </c>
      <c r="BT144" s="37" t="n">
        <v>19</v>
      </c>
      <c r="BU144" s="37" t="n">
        <v>22</v>
      </c>
      <c r="BV144" s="37" t="n">
        <v>24</v>
      </c>
      <c r="BW144" s="37" t="n">
        <v>25</v>
      </c>
      <c r="BX144" s="37" t="n">
        <v>26</v>
      </c>
      <c r="BY144" s="37" t="n">
        <v>27</v>
      </c>
      <c r="BZ144" s="37" t="n">
        <v>28</v>
      </c>
      <c r="CA144" s="37" t="n">
        <v>29</v>
      </c>
      <c r="CB144" s="37" t="n">
        <v>27</v>
      </c>
      <c r="CC144" s="37" t="n">
        <v>45</v>
      </c>
      <c r="CD144" s="37" t="n">
        <v>30</v>
      </c>
      <c r="CE144" s="37" t="n">
        <v>28</v>
      </c>
      <c r="CF144" s="37" t="n">
        <v>28</v>
      </c>
      <c r="CG144" s="37" t="n">
        <v>35</v>
      </c>
      <c r="CH144" s="37" t="n">
        <v>34</v>
      </c>
      <c r="CI144" s="37" t="n">
        <v>31</v>
      </c>
      <c r="CJ144" s="37" t="n">
        <v>35</v>
      </c>
      <c r="CK144" s="37" t="n">
        <v>35</v>
      </c>
      <c r="CL144" s="37" t="n">
        <v>36</v>
      </c>
      <c r="CM144" s="37" t="n">
        <v>36</v>
      </c>
      <c r="CN144" s="37" t="n">
        <v>37</v>
      </c>
      <c r="CO144" s="37" t="n">
        <v>44</v>
      </c>
      <c r="CP144" s="37" t="n">
        <v>48</v>
      </c>
      <c r="CQ144" s="37" t="n">
        <v>35</v>
      </c>
      <c r="CR144" s="37" t="n">
        <v>40</v>
      </c>
      <c r="CS144" s="37" t="n">
        <v>46</v>
      </c>
      <c r="CT144" s="37" t="n">
        <v>49</v>
      </c>
      <c r="CU144" s="37" t="n">
        <v>41</v>
      </c>
      <c r="CV144" s="37" t="n">
        <v>46</v>
      </c>
      <c r="CW144" s="37" t="n">
        <v>40</v>
      </c>
      <c r="CX144" s="37" t="n">
        <v>43</v>
      </c>
      <c r="CY144" s="37" t="n">
        <v>30</v>
      </c>
      <c r="CZ144" s="37" t="n">
        <v>22</v>
      </c>
      <c r="DA144" s="37" t="n">
        <v>30</v>
      </c>
      <c r="DB144" s="37" t="n">
        <v>35</v>
      </c>
      <c r="DC144" s="37" t="n">
        <v>31</v>
      </c>
      <c r="DD144" s="37" t="n">
        <v>41</v>
      </c>
      <c r="DE144" s="37" t="n">
        <v>39</v>
      </c>
      <c r="DF144" s="37" t="n">
        <v>37</v>
      </c>
      <c r="DG144" s="37" t="n">
        <v>36</v>
      </c>
      <c r="DH144" s="37" t="n">
        <v>44</v>
      </c>
      <c r="DI144" s="37" t="n">
        <v>41</v>
      </c>
      <c r="DJ144" s="37" t="n">
        <v>47</v>
      </c>
      <c r="DK144" s="37" t="n">
        <v>42</v>
      </c>
      <c r="DL144" s="37"/>
      <c r="DM144" s="37"/>
      <c r="DN144" s="37"/>
      <c r="DO144" s="37"/>
      <c r="DP144" s="37"/>
      <c r="DQ144" s="37"/>
      <c r="DR144" s="37"/>
      <c r="DS144" s="37"/>
      <c r="DT144" s="37"/>
      <c r="DU144" s="37"/>
      <c r="DV144" s="37"/>
      <c r="DW144" s="37"/>
      <c r="DX144" s="37"/>
      <c r="DY144" s="37"/>
      <c r="DZ144" s="37"/>
    </row>
    <row r="145" customFormat="false" ht="15" hidden="false" customHeight="false" outlineLevel="0" collapsed="false">
      <c r="B145" s="38" t="s">
        <v>184</v>
      </c>
      <c r="C145" s="39"/>
      <c r="D145" s="39"/>
      <c r="E145" s="39"/>
      <c r="F145" s="39"/>
      <c r="G145" s="39"/>
      <c r="H145" s="39"/>
      <c r="I145" s="39"/>
      <c r="J145" s="39"/>
      <c r="K145" s="39"/>
      <c r="L145" s="39"/>
      <c r="M145" s="39"/>
      <c r="N145" s="39"/>
      <c r="O145" s="39"/>
      <c r="P145" s="39"/>
      <c r="Q145" s="39"/>
      <c r="R145" s="39"/>
      <c r="S145" s="39" t="n">
        <v>35.25</v>
      </c>
      <c r="T145" s="39" t="n">
        <v>35.25</v>
      </c>
      <c r="U145" s="39" t="n">
        <v>35.25</v>
      </c>
      <c r="V145" s="39" t="n">
        <v>35.25</v>
      </c>
      <c r="W145" s="39" t="n">
        <v>35.25</v>
      </c>
      <c r="X145" s="39" t="n">
        <v>35.25</v>
      </c>
      <c r="Y145" s="39" t="n">
        <v>35.25</v>
      </c>
      <c r="Z145" s="39" t="n">
        <v>35.25</v>
      </c>
      <c r="AA145" s="39" t="n">
        <v>38.75</v>
      </c>
      <c r="AB145" s="39" t="n">
        <v>38.75</v>
      </c>
      <c r="AC145" s="39" t="n">
        <v>38.75</v>
      </c>
      <c r="AD145" s="39" t="n">
        <v>38.75</v>
      </c>
      <c r="AE145" s="39" t="n">
        <v>44.5</v>
      </c>
      <c r="AF145" s="39" t="n">
        <v>44.5</v>
      </c>
      <c r="AG145" s="39" t="n">
        <v>44.5</v>
      </c>
      <c r="AH145" s="39" t="n">
        <v>44.5</v>
      </c>
      <c r="AI145" s="39" t="n">
        <v>46.5</v>
      </c>
      <c r="AJ145" s="39" t="n">
        <v>46.5</v>
      </c>
      <c r="AK145" s="39" t="n">
        <v>46.5</v>
      </c>
      <c r="AL145" s="39" t="n">
        <v>46.5</v>
      </c>
      <c r="AM145" s="39" t="n">
        <v>52.25</v>
      </c>
      <c r="AN145" s="39" t="n">
        <v>52.25</v>
      </c>
      <c r="AO145" s="39" t="n">
        <v>52.25</v>
      </c>
      <c r="AP145" s="39" t="n">
        <v>52.25</v>
      </c>
      <c r="AQ145" s="39" t="n">
        <v>56.75</v>
      </c>
      <c r="AR145" s="39" t="n">
        <v>56.75</v>
      </c>
      <c r="AS145" s="39" t="n">
        <v>56.75</v>
      </c>
      <c r="AT145" s="39" t="n">
        <v>56.75</v>
      </c>
      <c r="AU145" s="39" t="n">
        <v>77</v>
      </c>
      <c r="AV145" s="39" t="n">
        <v>88</v>
      </c>
      <c r="AW145" s="39" t="n">
        <v>108</v>
      </c>
      <c r="AX145" s="39" t="n">
        <v>110</v>
      </c>
      <c r="AY145" s="39" t="n">
        <v>84</v>
      </c>
      <c r="AZ145" s="39" t="n">
        <v>87</v>
      </c>
      <c r="BA145" s="39" t="n">
        <v>107</v>
      </c>
      <c r="BB145" s="39" t="n">
        <v>107</v>
      </c>
      <c r="BC145" s="39" t="n">
        <v>92</v>
      </c>
      <c r="BD145" s="39" t="n">
        <v>100</v>
      </c>
      <c r="BE145" s="39" t="n">
        <v>109</v>
      </c>
      <c r="BF145" s="39" t="n">
        <v>106</v>
      </c>
      <c r="BG145" s="39" t="n">
        <v>95</v>
      </c>
      <c r="BH145" s="39" t="n">
        <v>101</v>
      </c>
      <c r="BI145" s="39" t="n">
        <v>111</v>
      </c>
      <c r="BJ145" s="39" t="n">
        <v>112</v>
      </c>
      <c r="BK145" s="39" t="n">
        <v>110</v>
      </c>
      <c r="BL145" s="39" t="n">
        <v>106</v>
      </c>
      <c r="BM145" s="39" t="n">
        <v>120</v>
      </c>
      <c r="BN145" s="39" t="n">
        <v>122</v>
      </c>
      <c r="BO145" s="39" t="n">
        <v>111</v>
      </c>
      <c r="BP145" s="39" t="n">
        <v>113</v>
      </c>
      <c r="BQ145" s="39" t="n">
        <v>137</v>
      </c>
      <c r="BR145" s="39" t="n">
        <v>135</v>
      </c>
      <c r="BS145" s="39" t="n">
        <v>121</v>
      </c>
      <c r="BT145" s="39" t="n">
        <v>122</v>
      </c>
      <c r="BU145" s="39" t="n">
        <v>141</v>
      </c>
      <c r="BV145" s="39" t="n">
        <v>141</v>
      </c>
      <c r="BW145" s="39" t="n">
        <v>132</v>
      </c>
      <c r="BX145" s="39" t="n">
        <v>135</v>
      </c>
      <c r="BY145" s="39" t="n">
        <v>144</v>
      </c>
      <c r="BZ145" s="39" t="n">
        <v>137</v>
      </c>
      <c r="CA145" s="39" t="n">
        <v>114</v>
      </c>
      <c r="CB145" s="39" t="n">
        <v>117</v>
      </c>
      <c r="CC145" s="39" t="n">
        <v>125</v>
      </c>
      <c r="CD145" s="39" t="n">
        <v>124</v>
      </c>
      <c r="CE145" s="39" t="n">
        <v>125</v>
      </c>
      <c r="CF145" s="39" t="n">
        <v>126</v>
      </c>
      <c r="CG145" s="39" t="n">
        <v>135</v>
      </c>
      <c r="CH145" s="39" t="n">
        <v>134</v>
      </c>
      <c r="CI145" s="39" t="n">
        <v>141</v>
      </c>
      <c r="CJ145" s="39" t="n">
        <v>141</v>
      </c>
      <c r="CK145" s="39" t="n">
        <v>136</v>
      </c>
      <c r="CL145" s="39" t="n">
        <v>137</v>
      </c>
      <c r="CM145" s="39" t="n">
        <v>145</v>
      </c>
      <c r="CN145" s="39" t="n">
        <v>150</v>
      </c>
      <c r="CO145" s="39" t="n">
        <v>145</v>
      </c>
      <c r="CP145" s="39" t="n">
        <v>151</v>
      </c>
      <c r="CQ145" s="39" t="n">
        <v>162</v>
      </c>
      <c r="CR145" s="39" t="n">
        <v>170</v>
      </c>
      <c r="CS145" s="39" t="n">
        <v>166</v>
      </c>
      <c r="CT145" s="39" t="n">
        <v>173</v>
      </c>
      <c r="CU145" s="39" t="n">
        <v>173</v>
      </c>
      <c r="CV145" s="39" t="n">
        <v>196</v>
      </c>
      <c r="CW145" s="39" t="n">
        <v>188</v>
      </c>
      <c r="CX145" s="39" t="n">
        <v>189</v>
      </c>
      <c r="CY145" s="39" t="n">
        <v>183</v>
      </c>
      <c r="CZ145" s="39" t="n">
        <v>172</v>
      </c>
      <c r="DA145" s="39" t="n">
        <v>200</v>
      </c>
      <c r="DB145" s="39" t="n">
        <v>207</v>
      </c>
      <c r="DC145" s="39" t="n">
        <v>198</v>
      </c>
      <c r="DD145" s="39" t="n">
        <v>211</v>
      </c>
      <c r="DE145" s="39" t="n">
        <v>214</v>
      </c>
      <c r="DF145" s="39" t="n">
        <v>220</v>
      </c>
      <c r="DG145" s="39" t="n">
        <v>220</v>
      </c>
      <c r="DH145" s="39" t="n">
        <v>231</v>
      </c>
      <c r="DI145" s="39" t="n">
        <v>234</v>
      </c>
      <c r="DJ145" s="39" t="n">
        <v>250</v>
      </c>
      <c r="DK145" s="39" t="n">
        <v>255</v>
      </c>
      <c r="DL145" s="39"/>
      <c r="DM145" s="39"/>
      <c r="DN145" s="39"/>
      <c r="DO145" s="39"/>
      <c r="DP145" s="39"/>
      <c r="DQ145" s="39"/>
      <c r="DR145" s="39"/>
      <c r="DS145" s="39"/>
      <c r="DT145" s="39"/>
      <c r="DU145" s="39"/>
      <c r="DV145" s="39"/>
      <c r="DW145" s="39"/>
      <c r="DX145" s="39"/>
      <c r="DY145" s="39"/>
      <c r="DZ145" s="39"/>
    </row>
    <row r="146" customFormat="false" ht="15" hidden="false" customHeight="false" outlineLevel="0" collapsed="false">
      <c r="B146" s="40" t="s">
        <v>185</v>
      </c>
      <c r="C146" s="41"/>
      <c r="D146" s="41"/>
      <c r="E146" s="41"/>
      <c r="F146" s="41"/>
      <c r="G146" s="41"/>
      <c r="H146" s="41"/>
      <c r="I146" s="41"/>
      <c r="J146" s="41"/>
      <c r="K146" s="41"/>
      <c r="L146" s="41"/>
      <c r="M146" s="41"/>
      <c r="N146" s="41"/>
      <c r="O146" s="41"/>
      <c r="P146" s="41"/>
      <c r="Q146" s="41"/>
      <c r="R146" s="41"/>
      <c r="S146" s="41" t="n">
        <v>18.75</v>
      </c>
      <c r="T146" s="41" t="n">
        <v>18.75</v>
      </c>
      <c r="U146" s="41" t="n">
        <v>18.75</v>
      </c>
      <c r="V146" s="41" t="n">
        <v>18.75</v>
      </c>
      <c r="W146" s="41" t="n">
        <v>19.25</v>
      </c>
      <c r="X146" s="41" t="n">
        <v>19.25</v>
      </c>
      <c r="Y146" s="41" t="n">
        <v>19.25</v>
      </c>
      <c r="Z146" s="41" t="n">
        <v>19.25</v>
      </c>
      <c r="AA146" s="41" t="n">
        <v>21.25</v>
      </c>
      <c r="AB146" s="41" t="n">
        <v>21.25</v>
      </c>
      <c r="AC146" s="41" t="n">
        <v>21.25</v>
      </c>
      <c r="AD146" s="41" t="n">
        <v>21.25</v>
      </c>
      <c r="AE146" s="41" t="n">
        <v>21.75</v>
      </c>
      <c r="AF146" s="41" t="n">
        <v>21.75</v>
      </c>
      <c r="AG146" s="41" t="n">
        <v>21.75</v>
      </c>
      <c r="AH146" s="41" t="n">
        <v>21.75</v>
      </c>
      <c r="AI146" s="41" t="n">
        <v>23.75</v>
      </c>
      <c r="AJ146" s="41" t="n">
        <v>23.75</v>
      </c>
      <c r="AK146" s="41" t="n">
        <v>23.75</v>
      </c>
      <c r="AL146" s="41" t="n">
        <v>23.75</v>
      </c>
      <c r="AM146" s="41" t="n">
        <v>28.5</v>
      </c>
      <c r="AN146" s="41" t="n">
        <v>28.5</v>
      </c>
      <c r="AO146" s="41" t="n">
        <v>28.5</v>
      </c>
      <c r="AP146" s="41" t="n">
        <v>28.5</v>
      </c>
      <c r="AQ146" s="41" t="n">
        <v>31</v>
      </c>
      <c r="AR146" s="41" t="n">
        <v>31</v>
      </c>
      <c r="AS146" s="41" t="n">
        <v>31</v>
      </c>
      <c r="AT146" s="41" t="n">
        <v>31</v>
      </c>
      <c r="AU146" s="41" t="n">
        <v>34</v>
      </c>
      <c r="AV146" s="41" t="n">
        <v>38</v>
      </c>
      <c r="AW146" s="41" t="n">
        <v>38</v>
      </c>
      <c r="AX146" s="41" t="n">
        <v>41</v>
      </c>
      <c r="AY146" s="41" t="n">
        <v>44</v>
      </c>
      <c r="AZ146" s="41" t="n">
        <v>41</v>
      </c>
      <c r="BA146" s="41" t="n">
        <v>43</v>
      </c>
      <c r="BB146" s="41" t="n">
        <v>46</v>
      </c>
      <c r="BC146" s="41" t="n">
        <v>50</v>
      </c>
      <c r="BD146" s="41" t="n">
        <v>53</v>
      </c>
      <c r="BE146" s="41" t="n">
        <v>58</v>
      </c>
      <c r="BF146" s="41" t="n">
        <v>60</v>
      </c>
      <c r="BG146" s="41" t="n">
        <v>63</v>
      </c>
      <c r="BH146" s="41" t="n">
        <v>53</v>
      </c>
      <c r="BI146" s="41" t="n">
        <v>50</v>
      </c>
      <c r="BJ146" s="41" t="n">
        <v>58</v>
      </c>
      <c r="BK146" s="41" t="n">
        <v>66</v>
      </c>
      <c r="BL146" s="41" t="n">
        <v>55</v>
      </c>
      <c r="BM146" s="41" t="n">
        <v>56</v>
      </c>
      <c r="BN146" s="41" t="n">
        <v>67</v>
      </c>
      <c r="BO146" s="41" t="n">
        <v>81</v>
      </c>
      <c r="BP146" s="41" t="n">
        <v>66</v>
      </c>
      <c r="BQ146" s="41" t="n">
        <v>70</v>
      </c>
      <c r="BR146" s="41" t="n">
        <v>85</v>
      </c>
      <c r="BS146" s="41" t="n">
        <v>81</v>
      </c>
      <c r="BT146" s="41" t="n">
        <v>76</v>
      </c>
      <c r="BU146" s="41" t="n">
        <v>86</v>
      </c>
      <c r="BV146" s="41" t="n">
        <v>102</v>
      </c>
      <c r="BW146" s="41" t="n">
        <v>96</v>
      </c>
      <c r="BX146" s="41" t="n">
        <v>92</v>
      </c>
      <c r="BY146" s="41" t="n">
        <v>94</v>
      </c>
      <c r="BZ146" s="41" t="n">
        <v>100</v>
      </c>
      <c r="CA146" s="41" t="n">
        <v>104</v>
      </c>
      <c r="CB146" s="41" t="n">
        <v>103</v>
      </c>
      <c r="CC146" s="41" t="n">
        <v>106</v>
      </c>
      <c r="CD146" s="41" t="n">
        <v>108</v>
      </c>
      <c r="CE146" s="41" t="n">
        <v>111</v>
      </c>
      <c r="CF146" s="41" t="n">
        <v>116</v>
      </c>
      <c r="CG146" s="41" t="n">
        <v>124</v>
      </c>
      <c r="CH146" s="41" t="n">
        <v>134</v>
      </c>
      <c r="CI146" s="41" t="n">
        <v>134</v>
      </c>
      <c r="CJ146" s="41" t="n">
        <v>126</v>
      </c>
      <c r="CK146" s="41" t="n">
        <v>122</v>
      </c>
      <c r="CL146" s="41" t="n">
        <v>127</v>
      </c>
      <c r="CM146" s="41" t="n">
        <v>115</v>
      </c>
      <c r="CN146" s="41" t="n">
        <v>110</v>
      </c>
      <c r="CO146" s="41" t="n">
        <v>116</v>
      </c>
      <c r="CP146" s="41" t="n">
        <v>117</v>
      </c>
      <c r="CQ146" s="41" t="n">
        <v>110</v>
      </c>
      <c r="CR146" s="41" t="n">
        <v>112</v>
      </c>
      <c r="CS146" s="41" t="n">
        <v>125</v>
      </c>
      <c r="CT146" s="41" t="n">
        <v>134</v>
      </c>
      <c r="CU146" s="41" t="n">
        <v>141</v>
      </c>
      <c r="CV146" s="41" t="n">
        <v>153</v>
      </c>
      <c r="CW146" s="41" t="n">
        <v>167</v>
      </c>
      <c r="CX146" s="41" t="n">
        <v>178</v>
      </c>
      <c r="CY146" s="41" t="n">
        <v>149</v>
      </c>
      <c r="CZ146" s="41" t="n">
        <v>122</v>
      </c>
      <c r="DA146" s="41" t="n">
        <v>157</v>
      </c>
      <c r="DB146" s="41" t="n">
        <v>173</v>
      </c>
      <c r="DC146" s="41" t="n">
        <v>170</v>
      </c>
      <c r="DD146" s="41" t="n">
        <v>162</v>
      </c>
      <c r="DE146" s="41" t="n">
        <v>181</v>
      </c>
      <c r="DF146" s="41" t="n">
        <v>180</v>
      </c>
      <c r="DG146" s="41" t="n">
        <v>181</v>
      </c>
      <c r="DH146" s="41" t="n">
        <v>162</v>
      </c>
      <c r="DI146" s="41" t="n">
        <v>149</v>
      </c>
      <c r="DJ146" s="41" t="n">
        <v>161</v>
      </c>
      <c r="DK146" s="41" t="n">
        <v>182</v>
      </c>
      <c r="DL146" s="41"/>
      <c r="DM146" s="41"/>
      <c r="DN146" s="41"/>
      <c r="DO146" s="41"/>
      <c r="DP146" s="41"/>
      <c r="DQ146" s="41"/>
      <c r="DR146" s="41"/>
      <c r="DS146" s="41"/>
      <c r="DT146" s="41"/>
      <c r="DU146" s="41"/>
      <c r="DV146" s="41"/>
      <c r="DW146" s="41"/>
      <c r="DX146" s="41"/>
      <c r="DY146" s="41"/>
      <c r="DZ146" s="41"/>
    </row>
    <row r="147" customFormat="false" ht="15" hidden="false" customHeight="false" outlineLevel="0" collapsed="false">
      <c r="B147" s="34" t="s">
        <v>186</v>
      </c>
      <c r="C147" s="35"/>
      <c r="D147" s="35"/>
      <c r="E147" s="35"/>
      <c r="F147" s="35"/>
      <c r="G147" s="35"/>
      <c r="H147" s="35"/>
      <c r="I147" s="35"/>
      <c r="J147" s="35"/>
      <c r="K147" s="35"/>
      <c r="L147" s="35"/>
      <c r="M147" s="35"/>
      <c r="N147" s="35"/>
      <c r="O147" s="35"/>
      <c r="P147" s="35"/>
      <c r="Q147" s="35"/>
      <c r="R147" s="35"/>
      <c r="S147" s="35" t="n">
        <v>161.5</v>
      </c>
      <c r="T147" s="35" t="n">
        <v>161.5</v>
      </c>
      <c r="U147" s="35" t="n">
        <v>161.5</v>
      </c>
      <c r="V147" s="35" t="n">
        <v>161.5</v>
      </c>
      <c r="W147" s="35" t="n">
        <v>180</v>
      </c>
      <c r="X147" s="35" t="n">
        <v>180</v>
      </c>
      <c r="Y147" s="35" t="n">
        <v>180</v>
      </c>
      <c r="Z147" s="35" t="n">
        <v>180</v>
      </c>
      <c r="AA147" s="35" t="n">
        <v>192.25</v>
      </c>
      <c r="AB147" s="35" t="n">
        <v>192.25</v>
      </c>
      <c r="AC147" s="35" t="n">
        <v>192.25</v>
      </c>
      <c r="AD147" s="35" t="n">
        <v>192.25</v>
      </c>
      <c r="AE147" s="35" t="n">
        <v>214.5</v>
      </c>
      <c r="AF147" s="35" t="n">
        <v>214.5</v>
      </c>
      <c r="AG147" s="35" t="n">
        <v>214.5</v>
      </c>
      <c r="AH147" s="35" t="n">
        <v>214.5</v>
      </c>
      <c r="AI147" s="35" t="n">
        <v>229.5</v>
      </c>
      <c r="AJ147" s="35" t="n">
        <v>229.5</v>
      </c>
      <c r="AK147" s="35" t="n">
        <v>229.5</v>
      </c>
      <c r="AL147" s="35" t="n">
        <v>229.5</v>
      </c>
      <c r="AM147" s="35" t="n">
        <v>253</v>
      </c>
      <c r="AN147" s="35" t="n">
        <v>253</v>
      </c>
      <c r="AO147" s="35" t="n">
        <v>253</v>
      </c>
      <c r="AP147" s="35" t="n">
        <v>253</v>
      </c>
      <c r="AQ147" s="35" t="n">
        <v>283</v>
      </c>
      <c r="AR147" s="35" t="n">
        <v>283</v>
      </c>
      <c r="AS147" s="35" t="n">
        <v>283</v>
      </c>
      <c r="AT147" s="35" t="n">
        <v>283</v>
      </c>
      <c r="AU147" s="35" t="n">
        <v>327</v>
      </c>
      <c r="AV147" s="35" t="n">
        <v>373</v>
      </c>
      <c r="AW147" s="35" t="n">
        <v>387</v>
      </c>
      <c r="AX147" s="35" t="n">
        <v>380</v>
      </c>
      <c r="AY147" s="35" t="n">
        <v>380</v>
      </c>
      <c r="AZ147" s="35" t="n">
        <v>409</v>
      </c>
      <c r="BA147" s="35" t="n">
        <v>419</v>
      </c>
      <c r="BB147" s="35" t="n">
        <v>438</v>
      </c>
      <c r="BC147" s="35" t="n">
        <v>420</v>
      </c>
      <c r="BD147" s="35" t="n">
        <v>470</v>
      </c>
      <c r="BE147" s="35" t="n">
        <v>483</v>
      </c>
      <c r="BF147" s="35" t="n">
        <v>501</v>
      </c>
      <c r="BG147" s="35" t="n">
        <v>491</v>
      </c>
      <c r="BH147" s="35" t="n">
        <v>489</v>
      </c>
      <c r="BI147" s="35" t="n">
        <v>500</v>
      </c>
      <c r="BJ147" s="35" t="n">
        <v>510</v>
      </c>
      <c r="BK147" s="35" t="n">
        <v>519</v>
      </c>
      <c r="BL147" s="35" t="n">
        <v>529</v>
      </c>
      <c r="BM147" s="35" t="n">
        <v>547</v>
      </c>
      <c r="BN147" s="35" t="n">
        <v>578</v>
      </c>
      <c r="BO147" s="35" t="n">
        <v>566</v>
      </c>
      <c r="BP147" s="35" t="n">
        <v>558</v>
      </c>
      <c r="BQ147" s="35" t="n">
        <v>609</v>
      </c>
      <c r="BR147" s="35" t="n">
        <v>615</v>
      </c>
      <c r="BS147" s="35" t="n">
        <v>635</v>
      </c>
      <c r="BT147" s="35" t="n">
        <v>641</v>
      </c>
      <c r="BU147" s="35" t="n">
        <v>669</v>
      </c>
      <c r="BV147" s="35" t="n">
        <v>674</v>
      </c>
      <c r="BW147" s="35" t="n">
        <v>661</v>
      </c>
      <c r="BX147" s="35" t="n">
        <v>685</v>
      </c>
      <c r="BY147" s="35" t="n">
        <v>686</v>
      </c>
      <c r="BZ147" s="35" t="n">
        <v>724</v>
      </c>
      <c r="CA147" s="35" t="n">
        <v>713</v>
      </c>
      <c r="CB147" s="35" t="n">
        <v>726</v>
      </c>
      <c r="CC147" s="35" t="n">
        <v>749</v>
      </c>
      <c r="CD147" s="35" t="n">
        <v>761</v>
      </c>
      <c r="CE147" s="35" t="n">
        <v>786</v>
      </c>
      <c r="CF147" s="35" t="n">
        <v>803</v>
      </c>
      <c r="CG147" s="35" t="n">
        <v>825</v>
      </c>
      <c r="CH147" s="35" t="n">
        <v>842</v>
      </c>
      <c r="CI147" s="35" t="n">
        <v>860</v>
      </c>
      <c r="CJ147" s="35" t="n">
        <v>875</v>
      </c>
      <c r="CK147" s="35" t="n">
        <v>874</v>
      </c>
      <c r="CL147" s="35" t="n">
        <v>880</v>
      </c>
      <c r="CM147" s="35" t="n">
        <v>879</v>
      </c>
      <c r="CN147" s="35" t="n">
        <v>911</v>
      </c>
      <c r="CO147" s="35" t="n">
        <v>952</v>
      </c>
      <c r="CP147" s="35" t="n">
        <v>942</v>
      </c>
      <c r="CQ147" s="35" t="n">
        <v>986</v>
      </c>
      <c r="CR147" s="35" t="n">
        <v>983</v>
      </c>
      <c r="CS147" s="35" t="n">
        <v>1022</v>
      </c>
      <c r="CT147" s="35" t="n">
        <v>1050</v>
      </c>
      <c r="CU147" s="35" t="n">
        <v>1025</v>
      </c>
      <c r="CV147" s="35" t="n">
        <v>1093</v>
      </c>
      <c r="CW147" s="35" t="n">
        <v>1129</v>
      </c>
      <c r="CX147" s="35" t="n">
        <v>1130</v>
      </c>
      <c r="CY147" s="35" t="n">
        <v>1083</v>
      </c>
      <c r="CZ147" s="35" t="n">
        <v>913</v>
      </c>
      <c r="DA147" s="35" t="n">
        <v>1044</v>
      </c>
      <c r="DB147" s="35" t="n">
        <v>1093</v>
      </c>
      <c r="DC147" s="35" t="n">
        <v>1079</v>
      </c>
      <c r="DD147" s="35" t="n">
        <v>1133</v>
      </c>
      <c r="DE147" s="35" t="n">
        <v>1163</v>
      </c>
      <c r="DF147" s="35" t="n">
        <v>1250</v>
      </c>
      <c r="DG147" s="35" t="n">
        <v>1194</v>
      </c>
      <c r="DH147" s="35" t="n">
        <v>1268</v>
      </c>
      <c r="DI147" s="35" t="n">
        <v>1356</v>
      </c>
      <c r="DJ147" s="35" t="n">
        <v>1369</v>
      </c>
      <c r="DK147" s="35" t="n">
        <v>1348</v>
      </c>
      <c r="DL147" s="35"/>
      <c r="DM147" s="35"/>
      <c r="DN147" s="35"/>
      <c r="DO147" s="35"/>
      <c r="DP147" s="35"/>
      <c r="DQ147" s="35"/>
      <c r="DR147" s="35"/>
      <c r="DS147" s="35"/>
      <c r="DT147" s="35"/>
      <c r="DU147" s="35"/>
      <c r="DV147" s="35"/>
      <c r="DW147" s="35"/>
      <c r="DX147" s="35"/>
      <c r="DY147" s="35"/>
      <c r="DZ147" s="35"/>
    </row>
    <row r="148" customFormat="false" ht="15" hidden="false" customHeight="false" outlineLevel="0" collapsed="false">
      <c r="B148" s="40" t="s">
        <v>187</v>
      </c>
      <c r="C148" s="41"/>
      <c r="D148" s="41"/>
      <c r="E148" s="41"/>
      <c r="F148" s="41"/>
      <c r="G148" s="41"/>
      <c r="H148" s="41"/>
      <c r="I148" s="41"/>
      <c r="J148" s="41"/>
      <c r="K148" s="41"/>
      <c r="L148" s="41"/>
      <c r="M148" s="41"/>
      <c r="N148" s="41"/>
      <c r="O148" s="41"/>
      <c r="P148" s="41"/>
      <c r="Q148" s="41"/>
      <c r="R148" s="41"/>
      <c r="S148" s="41" t="n">
        <v>22.25</v>
      </c>
      <c r="T148" s="41" t="n">
        <v>22.25</v>
      </c>
      <c r="U148" s="41" t="n">
        <v>22.25</v>
      </c>
      <c r="V148" s="41" t="n">
        <v>22.25</v>
      </c>
      <c r="W148" s="41" t="n">
        <v>23.5</v>
      </c>
      <c r="X148" s="41" t="n">
        <v>23.5</v>
      </c>
      <c r="Y148" s="41" t="n">
        <v>23.5</v>
      </c>
      <c r="Z148" s="41" t="n">
        <v>23.5</v>
      </c>
      <c r="AA148" s="41" t="n">
        <v>24.5</v>
      </c>
      <c r="AB148" s="41" t="n">
        <v>24.5</v>
      </c>
      <c r="AC148" s="41" t="n">
        <v>24.5</v>
      </c>
      <c r="AD148" s="41" t="n">
        <v>24.5</v>
      </c>
      <c r="AE148" s="41" t="n">
        <v>24.5</v>
      </c>
      <c r="AF148" s="41" t="n">
        <v>24.5</v>
      </c>
      <c r="AG148" s="41" t="n">
        <v>24.5</v>
      </c>
      <c r="AH148" s="41" t="n">
        <v>24.5</v>
      </c>
      <c r="AI148" s="41" t="n">
        <v>26</v>
      </c>
      <c r="AJ148" s="41" t="n">
        <v>26</v>
      </c>
      <c r="AK148" s="41" t="n">
        <v>26</v>
      </c>
      <c r="AL148" s="41" t="n">
        <v>26</v>
      </c>
      <c r="AM148" s="41" t="n">
        <v>26</v>
      </c>
      <c r="AN148" s="41" t="n">
        <v>26</v>
      </c>
      <c r="AO148" s="41" t="n">
        <v>26</v>
      </c>
      <c r="AP148" s="41" t="n">
        <v>26</v>
      </c>
      <c r="AQ148" s="41" t="n">
        <v>26.75</v>
      </c>
      <c r="AR148" s="41" t="n">
        <v>26.75</v>
      </c>
      <c r="AS148" s="41" t="n">
        <v>26.75</v>
      </c>
      <c r="AT148" s="41" t="n">
        <v>26.75</v>
      </c>
      <c r="AU148" s="41" t="n">
        <v>37</v>
      </c>
      <c r="AV148" s="41" t="n">
        <v>42</v>
      </c>
      <c r="AW148" s="41" t="n">
        <v>44</v>
      </c>
      <c r="AX148" s="41" t="n">
        <v>45</v>
      </c>
      <c r="AY148" s="41" t="n">
        <v>45</v>
      </c>
      <c r="AZ148" s="41" t="n">
        <v>44</v>
      </c>
      <c r="BA148" s="41" t="n">
        <v>43</v>
      </c>
      <c r="BB148" s="41" t="n">
        <v>44</v>
      </c>
      <c r="BC148" s="41" t="n">
        <v>46</v>
      </c>
      <c r="BD148" s="41" t="n">
        <v>46</v>
      </c>
      <c r="BE148" s="41" t="n">
        <v>48</v>
      </c>
      <c r="BF148" s="41" t="n">
        <v>47</v>
      </c>
      <c r="BG148" s="41" t="n">
        <v>50</v>
      </c>
      <c r="BH148" s="41" t="n">
        <v>51</v>
      </c>
      <c r="BI148" s="41" t="n">
        <v>50</v>
      </c>
      <c r="BJ148" s="41" t="n">
        <v>50</v>
      </c>
      <c r="BK148" s="41" t="n">
        <v>52</v>
      </c>
      <c r="BL148" s="41" t="n">
        <v>58</v>
      </c>
      <c r="BM148" s="41" t="n">
        <v>57</v>
      </c>
      <c r="BN148" s="41" t="n">
        <v>61</v>
      </c>
      <c r="BO148" s="41" t="n">
        <v>55</v>
      </c>
      <c r="BP148" s="41" t="n">
        <v>55</v>
      </c>
      <c r="BQ148" s="41" t="n">
        <v>74</v>
      </c>
      <c r="BR148" s="41" t="n">
        <v>78</v>
      </c>
      <c r="BS148" s="41" t="n">
        <v>79</v>
      </c>
      <c r="BT148" s="41" t="n">
        <v>69</v>
      </c>
      <c r="BU148" s="41" t="n">
        <v>82</v>
      </c>
      <c r="BV148" s="41" t="n">
        <v>90</v>
      </c>
      <c r="BW148" s="41" t="n">
        <v>84</v>
      </c>
      <c r="BX148" s="41" t="n">
        <v>82</v>
      </c>
      <c r="BY148" s="41" t="n">
        <v>87</v>
      </c>
      <c r="BZ148" s="41" t="n">
        <v>96</v>
      </c>
      <c r="CA148" s="41" t="n">
        <v>89</v>
      </c>
      <c r="CB148" s="41" t="n">
        <v>89</v>
      </c>
      <c r="CC148" s="41" t="n">
        <v>99</v>
      </c>
      <c r="CD148" s="41" t="n">
        <v>97</v>
      </c>
      <c r="CE148" s="41" t="n">
        <v>98</v>
      </c>
      <c r="CF148" s="41" t="n">
        <v>91</v>
      </c>
      <c r="CG148" s="41" t="n">
        <v>99</v>
      </c>
      <c r="CH148" s="41" t="n">
        <v>104</v>
      </c>
      <c r="CI148" s="41" t="n">
        <v>107</v>
      </c>
      <c r="CJ148" s="41" t="n">
        <v>102</v>
      </c>
      <c r="CK148" s="41" t="n">
        <v>113</v>
      </c>
      <c r="CL148" s="41" t="n">
        <v>114</v>
      </c>
      <c r="CM148" s="41" t="n">
        <v>105</v>
      </c>
      <c r="CN148" s="41" t="n">
        <v>111</v>
      </c>
      <c r="CO148" s="41" t="n">
        <v>127</v>
      </c>
      <c r="CP148" s="41" t="n">
        <v>103</v>
      </c>
      <c r="CQ148" s="41" t="n">
        <v>117</v>
      </c>
      <c r="CR148" s="41" t="n">
        <v>113</v>
      </c>
      <c r="CS148" s="41" t="n">
        <v>122</v>
      </c>
      <c r="CT148" s="41" t="n">
        <v>125</v>
      </c>
      <c r="CU148" s="41" t="n">
        <v>113</v>
      </c>
      <c r="CV148" s="41" t="n">
        <v>123</v>
      </c>
      <c r="CW148" s="41" t="n">
        <v>137</v>
      </c>
      <c r="CX148" s="41" t="n">
        <v>127</v>
      </c>
      <c r="CY148" s="41" t="n">
        <v>130</v>
      </c>
      <c r="CZ148" s="41" t="n">
        <v>118</v>
      </c>
      <c r="DA148" s="41" t="n">
        <v>137</v>
      </c>
      <c r="DB148" s="41" t="n">
        <v>128</v>
      </c>
      <c r="DC148" s="41" t="n">
        <v>128</v>
      </c>
      <c r="DD148" s="41" t="n">
        <v>129</v>
      </c>
      <c r="DE148" s="41" t="n">
        <v>138</v>
      </c>
      <c r="DF148" s="41" t="n">
        <v>131</v>
      </c>
      <c r="DG148" s="41" t="n">
        <v>136</v>
      </c>
      <c r="DH148" s="41" t="n">
        <v>127</v>
      </c>
      <c r="DI148" s="41" t="n">
        <v>168</v>
      </c>
      <c r="DJ148" s="41" t="n">
        <v>146</v>
      </c>
      <c r="DK148" s="41" t="n">
        <v>145</v>
      </c>
      <c r="DL148" s="41"/>
      <c r="DM148" s="41"/>
      <c r="DN148" s="41"/>
      <c r="DO148" s="41"/>
      <c r="DP148" s="41"/>
      <c r="DQ148" s="41"/>
      <c r="DR148" s="41"/>
      <c r="DS148" s="41"/>
      <c r="DT148" s="41"/>
      <c r="DU148" s="41"/>
      <c r="DV148" s="41"/>
      <c r="DW148" s="41"/>
      <c r="DX148" s="41"/>
      <c r="DY148" s="41"/>
      <c r="DZ148" s="41"/>
    </row>
    <row r="149" customFormat="false" ht="15" hidden="false" customHeight="false" outlineLevel="0" collapsed="false">
      <c r="B149" s="34" t="s">
        <v>188</v>
      </c>
      <c r="C149" s="35"/>
      <c r="D149" s="35"/>
      <c r="E149" s="35"/>
      <c r="F149" s="35"/>
      <c r="G149" s="35"/>
      <c r="H149" s="35"/>
      <c r="I149" s="35"/>
      <c r="J149" s="35"/>
      <c r="K149" s="35"/>
      <c r="L149" s="35"/>
      <c r="M149" s="35"/>
      <c r="N149" s="35"/>
      <c r="O149" s="35"/>
      <c r="P149" s="35"/>
      <c r="Q149" s="35"/>
      <c r="R149" s="35"/>
      <c r="S149" s="35" t="n">
        <v>42</v>
      </c>
      <c r="T149" s="35" t="n">
        <v>42</v>
      </c>
      <c r="U149" s="35" t="n">
        <v>42</v>
      </c>
      <c r="V149" s="35" t="n">
        <v>42</v>
      </c>
      <c r="W149" s="35" t="n">
        <v>45.5</v>
      </c>
      <c r="X149" s="35" t="n">
        <v>45.5</v>
      </c>
      <c r="Y149" s="35" t="n">
        <v>45.5</v>
      </c>
      <c r="Z149" s="35" t="n">
        <v>45.5</v>
      </c>
      <c r="AA149" s="35" t="n">
        <v>49.25</v>
      </c>
      <c r="AB149" s="35" t="n">
        <v>49.25</v>
      </c>
      <c r="AC149" s="35" t="n">
        <v>49.25</v>
      </c>
      <c r="AD149" s="35" t="n">
        <v>49.25</v>
      </c>
      <c r="AE149" s="35" t="n">
        <v>54.25</v>
      </c>
      <c r="AF149" s="35" t="n">
        <v>54.25</v>
      </c>
      <c r="AG149" s="35" t="n">
        <v>54.25</v>
      </c>
      <c r="AH149" s="35" t="n">
        <v>54.25</v>
      </c>
      <c r="AI149" s="35" t="n">
        <v>54</v>
      </c>
      <c r="AJ149" s="35" t="n">
        <v>54</v>
      </c>
      <c r="AK149" s="35" t="n">
        <v>54</v>
      </c>
      <c r="AL149" s="35" t="n">
        <v>54</v>
      </c>
      <c r="AM149" s="35" t="n">
        <v>56.5</v>
      </c>
      <c r="AN149" s="35" t="n">
        <v>56.5</v>
      </c>
      <c r="AO149" s="35" t="n">
        <v>56.5</v>
      </c>
      <c r="AP149" s="35" t="n">
        <v>56.5</v>
      </c>
      <c r="AQ149" s="35" t="n">
        <v>60</v>
      </c>
      <c r="AR149" s="35" t="n">
        <v>60</v>
      </c>
      <c r="AS149" s="35" t="n">
        <v>60</v>
      </c>
      <c r="AT149" s="35" t="n">
        <v>60</v>
      </c>
      <c r="AU149" s="35" t="n">
        <v>98</v>
      </c>
      <c r="AV149" s="35" t="n">
        <v>90</v>
      </c>
      <c r="AW149" s="35" t="n">
        <v>99</v>
      </c>
      <c r="AX149" s="35" t="n">
        <v>102</v>
      </c>
      <c r="AY149" s="35" t="n">
        <v>112</v>
      </c>
      <c r="AZ149" s="35" t="n">
        <v>94</v>
      </c>
      <c r="BA149" s="35" t="n">
        <v>96</v>
      </c>
      <c r="BB149" s="35" t="n">
        <v>104</v>
      </c>
      <c r="BC149" s="35" t="n">
        <v>118</v>
      </c>
      <c r="BD149" s="35" t="n">
        <v>101</v>
      </c>
      <c r="BE149" s="35" t="n">
        <v>119</v>
      </c>
      <c r="BF149" s="35" t="n">
        <v>114</v>
      </c>
      <c r="BG149" s="35" t="n">
        <v>119</v>
      </c>
      <c r="BH149" s="35" t="n">
        <v>117</v>
      </c>
      <c r="BI149" s="35" t="n">
        <v>124</v>
      </c>
      <c r="BJ149" s="35" t="n">
        <v>135</v>
      </c>
      <c r="BK149" s="35" t="n">
        <v>122</v>
      </c>
      <c r="BL149" s="35" t="n">
        <v>131</v>
      </c>
      <c r="BM149" s="35" t="n">
        <v>132</v>
      </c>
      <c r="BN149" s="35" t="n">
        <v>135</v>
      </c>
      <c r="BO149" s="35" t="n">
        <v>127</v>
      </c>
      <c r="BP149" s="35" t="n">
        <v>129</v>
      </c>
      <c r="BQ149" s="35" t="n">
        <v>136</v>
      </c>
      <c r="BR149" s="35" t="n">
        <v>137</v>
      </c>
      <c r="BS149" s="35" t="n">
        <v>136</v>
      </c>
      <c r="BT149" s="35" t="n">
        <v>131</v>
      </c>
      <c r="BU149" s="35" t="n">
        <v>145</v>
      </c>
      <c r="BV149" s="35" t="n">
        <v>125</v>
      </c>
      <c r="BW149" s="35" t="n">
        <v>117</v>
      </c>
      <c r="BX149" s="35" t="n">
        <v>130</v>
      </c>
      <c r="BY149" s="35" t="n">
        <v>134</v>
      </c>
      <c r="BZ149" s="35" t="n">
        <v>139</v>
      </c>
      <c r="CA149" s="35" t="n">
        <v>136</v>
      </c>
      <c r="CB149" s="35" t="n">
        <v>138</v>
      </c>
      <c r="CC149" s="35" t="n">
        <v>142</v>
      </c>
      <c r="CD149" s="35" t="n">
        <v>146</v>
      </c>
      <c r="CE149" s="35" t="n">
        <v>152</v>
      </c>
      <c r="CF149" s="35" t="n">
        <v>160</v>
      </c>
      <c r="CG149" s="35" t="n">
        <v>161</v>
      </c>
      <c r="CH149" s="35" t="n">
        <v>167</v>
      </c>
      <c r="CI149" s="35" t="n">
        <v>167</v>
      </c>
      <c r="CJ149" s="35" t="n">
        <v>175</v>
      </c>
      <c r="CK149" s="35" t="n">
        <v>167</v>
      </c>
      <c r="CL149" s="35" t="n">
        <v>160</v>
      </c>
      <c r="CM149" s="35" t="n">
        <v>159</v>
      </c>
      <c r="CN149" s="35" t="n">
        <v>160</v>
      </c>
      <c r="CO149" s="35" t="n">
        <v>165</v>
      </c>
      <c r="CP149" s="35" t="n">
        <v>170</v>
      </c>
      <c r="CQ149" s="35" t="n">
        <v>174</v>
      </c>
      <c r="CR149" s="35" t="n">
        <v>174</v>
      </c>
      <c r="CS149" s="35" t="n">
        <v>176</v>
      </c>
      <c r="CT149" s="35" t="n">
        <v>189</v>
      </c>
      <c r="CU149" s="35" t="n">
        <v>189</v>
      </c>
      <c r="CV149" s="35" t="n">
        <v>215</v>
      </c>
      <c r="CW149" s="35" t="n">
        <v>204</v>
      </c>
      <c r="CX149" s="35" t="n">
        <v>212</v>
      </c>
      <c r="CY149" s="35" t="n">
        <v>206</v>
      </c>
      <c r="CZ149" s="35" t="n">
        <v>196</v>
      </c>
      <c r="DA149" s="35" t="n">
        <v>196</v>
      </c>
      <c r="DB149" s="35" t="n">
        <v>208</v>
      </c>
      <c r="DC149" s="35" t="n">
        <v>213</v>
      </c>
      <c r="DD149" s="35" t="n">
        <v>248</v>
      </c>
      <c r="DE149" s="35" t="n">
        <v>218</v>
      </c>
      <c r="DF149" s="35" t="n">
        <v>235</v>
      </c>
      <c r="DG149" s="35" t="n">
        <v>234</v>
      </c>
      <c r="DH149" s="35" t="n">
        <v>256</v>
      </c>
      <c r="DI149" s="35" t="n">
        <v>269</v>
      </c>
      <c r="DJ149" s="35" t="n">
        <v>264</v>
      </c>
      <c r="DK149" s="35" t="n">
        <v>264</v>
      </c>
      <c r="DL149" s="35"/>
      <c r="DM149" s="35"/>
      <c r="DN149" s="35"/>
      <c r="DO149" s="35"/>
      <c r="DP149" s="35"/>
      <c r="DQ149" s="35"/>
      <c r="DR149" s="35"/>
      <c r="DS149" s="35"/>
      <c r="DT149" s="35"/>
      <c r="DU149" s="35"/>
      <c r="DV149" s="35"/>
      <c r="DW149" s="35"/>
      <c r="DX149" s="35"/>
      <c r="DY149" s="35"/>
      <c r="DZ149" s="35"/>
    </row>
    <row r="150" customFormat="false" ht="13.5" hidden="false" customHeight="true" outlineLevel="0" collapsed="false">
      <c r="B150" s="20" t="s">
        <v>1032</v>
      </c>
      <c r="AV150" s="0" t="n">
        <f aca="false">+AU153/V153</f>
        <v>1.48686493561848</v>
      </c>
    </row>
    <row r="151" s="10" customFormat="true" ht="18.75" hidden="false" customHeight="true" outlineLevel="0" collapsed="false">
      <c r="B151" s="19"/>
    </row>
    <row r="152" customFormat="false" ht="15.75" hidden="false" customHeight="false" outlineLevel="0" collapsed="false">
      <c r="B152" s="395" t="s">
        <v>1033</v>
      </c>
      <c r="C152" s="24" t="s">
        <v>1034</v>
      </c>
      <c r="D152" s="533" t="s">
        <v>1</v>
      </c>
      <c r="E152" s="533" t="s">
        <v>2</v>
      </c>
      <c r="F152" s="533" t="s">
        <v>3</v>
      </c>
      <c r="G152" s="533" t="s">
        <v>4</v>
      </c>
      <c r="H152" s="533" t="s">
        <v>5</v>
      </c>
      <c r="I152" s="533" t="s">
        <v>6</v>
      </c>
      <c r="J152" s="533" t="s">
        <v>7</v>
      </c>
      <c r="K152" s="533" t="s">
        <v>8</v>
      </c>
      <c r="L152" s="533" t="s">
        <v>9</v>
      </c>
      <c r="M152" s="533" t="s">
        <v>10</v>
      </c>
      <c r="N152" s="533" t="s">
        <v>11</v>
      </c>
      <c r="O152" s="533" t="s">
        <v>12</v>
      </c>
      <c r="P152" s="533" t="s">
        <v>13</v>
      </c>
      <c r="Q152" s="533" t="s">
        <v>14</v>
      </c>
      <c r="R152" s="533" t="s">
        <v>15</v>
      </c>
      <c r="S152" s="533" t="s">
        <v>16</v>
      </c>
      <c r="T152" s="533" t="s">
        <v>17</v>
      </c>
      <c r="U152" s="533" t="s">
        <v>18</v>
      </c>
      <c r="V152" s="533" t="s">
        <v>19</v>
      </c>
      <c r="W152" s="533" t="s">
        <v>20</v>
      </c>
      <c r="X152" s="533" t="s">
        <v>21</v>
      </c>
      <c r="Y152" s="533" t="s">
        <v>22</v>
      </c>
      <c r="Z152" s="533" t="s">
        <v>23</v>
      </c>
      <c r="AA152" s="533" t="s">
        <v>24</v>
      </c>
      <c r="AB152" s="533" t="s">
        <v>25</v>
      </c>
      <c r="AC152" s="533" t="s">
        <v>26</v>
      </c>
      <c r="AD152" s="533" t="s">
        <v>27</v>
      </c>
      <c r="AE152" s="533" t="s">
        <v>28</v>
      </c>
      <c r="AF152" s="533" t="s">
        <v>29</v>
      </c>
      <c r="AG152" s="533" t="s">
        <v>30</v>
      </c>
      <c r="AH152" s="533" t="s">
        <v>31</v>
      </c>
      <c r="AI152" s="533" t="s">
        <v>32</v>
      </c>
      <c r="AJ152" s="533" t="s">
        <v>33</v>
      </c>
      <c r="AK152" s="533" t="s">
        <v>34</v>
      </c>
      <c r="AL152" s="533" t="s">
        <v>35</v>
      </c>
      <c r="AM152" s="533" t="s">
        <v>36</v>
      </c>
      <c r="AN152" s="533" t="s">
        <v>37</v>
      </c>
      <c r="AO152" s="533" t="s">
        <v>38</v>
      </c>
      <c r="AP152" s="533" t="s">
        <v>39</v>
      </c>
      <c r="AQ152" s="533" t="s">
        <v>40</v>
      </c>
      <c r="AR152" s="533" t="s">
        <v>41</v>
      </c>
      <c r="AS152" s="533" t="s">
        <v>42</v>
      </c>
      <c r="AT152" s="533" t="s">
        <v>43</v>
      </c>
      <c r="AU152" s="533" t="s">
        <v>44</v>
      </c>
      <c r="AV152" s="533" t="s">
        <v>45</v>
      </c>
      <c r="AW152" s="533" t="s">
        <v>46</v>
      </c>
      <c r="AX152" s="533" t="s">
        <v>47</v>
      </c>
      <c r="AY152" s="533" t="s">
        <v>48</v>
      </c>
      <c r="AZ152" s="533" t="s">
        <v>49</v>
      </c>
      <c r="BA152" s="533" t="s">
        <v>50</v>
      </c>
      <c r="BB152" s="533" t="s">
        <v>51</v>
      </c>
      <c r="BC152" s="533" t="s">
        <v>52</v>
      </c>
      <c r="BD152" s="533" t="s">
        <v>53</v>
      </c>
      <c r="BE152" s="533" t="s">
        <v>54</v>
      </c>
      <c r="BF152" s="533" t="s">
        <v>55</v>
      </c>
      <c r="BG152" s="533" t="s">
        <v>56</v>
      </c>
      <c r="BH152" s="533" t="s">
        <v>57</v>
      </c>
      <c r="BI152" s="533" t="s">
        <v>58</v>
      </c>
      <c r="BJ152" s="533" t="s">
        <v>59</v>
      </c>
      <c r="BK152" s="533" t="s">
        <v>60</v>
      </c>
      <c r="BL152" s="533" t="s">
        <v>61</v>
      </c>
      <c r="BM152" s="533" t="s">
        <v>62</v>
      </c>
      <c r="BN152" s="533" t="s">
        <v>63</v>
      </c>
      <c r="BO152" s="533" t="s">
        <v>64</v>
      </c>
      <c r="BP152" s="533" t="s">
        <v>65</v>
      </c>
      <c r="BQ152" s="533" t="s">
        <v>66</v>
      </c>
      <c r="BR152" s="533" t="s">
        <v>67</v>
      </c>
      <c r="BS152" s="533" t="s">
        <v>68</v>
      </c>
      <c r="BT152" s="533" t="s">
        <v>69</v>
      </c>
      <c r="BU152" s="533" t="s">
        <v>70</v>
      </c>
      <c r="BV152" s="533" t="s">
        <v>71</v>
      </c>
      <c r="BW152" s="533" t="s">
        <v>72</v>
      </c>
      <c r="BX152" s="533" t="s">
        <v>73</v>
      </c>
      <c r="BY152" s="533" t="s">
        <v>74</v>
      </c>
      <c r="BZ152" s="533" t="s">
        <v>75</v>
      </c>
      <c r="CA152" s="533" t="s">
        <v>76</v>
      </c>
      <c r="CB152" s="533" t="s">
        <v>77</v>
      </c>
      <c r="CC152" s="533" t="s">
        <v>78</v>
      </c>
      <c r="CD152" s="533" t="s">
        <v>79</v>
      </c>
      <c r="CE152" s="533" t="s">
        <v>80</v>
      </c>
      <c r="CF152" s="533" t="s">
        <v>81</v>
      </c>
      <c r="CG152" s="533" t="s">
        <v>82</v>
      </c>
      <c r="CH152" s="533" t="s">
        <v>83</v>
      </c>
      <c r="CI152" s="533" t="s">
        <v>84</v>
      </c>
      <c r="CJ152" s="533" t="s">
        <v>85</v>
      </c>
      <c r="CK152" s="533" t="s">
        <v>86</v>
      </c>
      <c r="CL152" s="533" t="s">
        <v>87</v>
      </c>
      <c r="CM152" s="533" t="s">
        <v>88</v>
      </c>
      <c r="CN152" s="533" t="s">
        <v>89</v>
      </c>
      <c r="CO152" s="533" t="s">
        <v>90</v>
      </c>
      <c r="CP152" s="533" t="s">
        <v>91</v>
      </c>
      <c r="CQ152" s="533" t="s">
        <v>92</v>
      </c>
      <c r="CR152" s="533" t="s">
        <v>93</v>
      </c>
      <c r="CS152" s="533" t="s">
        <v>94</v>
      </c>
      <c r="CT152" s="533" t="s">
        <v>95</v>
      </c>
      <c r="CU152" s="533" t="s">
        <v>96</v>
      </c>
      <c r="CV152" s="533" t="s">
        <v>97</v>
      </c>
      <c r="CW152" s="533" t="s">
        <v>98</v>
      </c>
      <c r="CX152" s="533" t="s">
        <v>99</v>
      </c>
      <c r="CY152" s="533" t="s">
        <v>100</v>
      </c>
      <c r="CZ152" s="533" t="s">
        <v>101</v>
      </c>
      <c r="DA152" s="533" t="s">
        <v>102</v>
      </c>
      <c r="DB152" s="533" t="s">
        <v>103</v>
      </c>
      <c r="DC152" s="533" t="s">
        <v>104</v>
      </c>
      <c r="DD152" s="533" t="s">
        <v>105</v>
      </c>
      <c r="DE152" s="533" t="s">
        <v>106</v>
      </c>
      <c r="DF152" s="533" t="s">
        <v>107</v>
      </c>
      <c r="DG152" s="533" t="s">
        <v>108</v>
      </c>
      <c r="DH152" s="533" t="s">
        <v>109</v>
      </c>
      <c r="DI152" s="533" t="s">
        <v>110</v>
      </c>
      <c r="DJ152" s="533" t="s">
        <v>111</v>
      </c>
      <c r="DK152" s="533" t="s">
        <v>112</v>
      </c>
      <c r="DL152" s="533" t="s">
        <v>113</v>
      </c>
      <c r="DM152" s="533" t="s">
        <v>114</v>
      </c>
      <c r="DN152" s="533" t="s">
        <v>115</v>
      </c>
      <c r="DO152" s="533" t="s">
        <v>116</v>
      </c>
      <c r="DP152" s="533" t="s">
        <v>192</v>
      </c>
      <c r="DQ152" s="533" t="s">
        <v>193</v>
      </c>
      <c r="DR152" s="533" t="s">
        <v>194</v>
      </c>
      <c r="DS152" s="533"/>
      <c r="DT152" s="533"/>
      <c r="DU152" s="533"/>
      <c r="DV152" s="533"/>
      <c r="DW152" s="533"/>
      <c r="DX152" s="533"/>
      <c r="DY152" s="533"/>
      <c r="DZ152" s="533"/>
    </row>
    <row r="153" s="534" customFormat="true" ht="15" hidden="false" customHeight="false" outlineLevel="0" collapsed="false">
      <c r="A153" s="534" t="s">
        <v>1035</v>
      </c>
      <c r="B153" s="396" t="s">
        <v>1036</v>
      </c>
      <c r="C153" s="535" t="n">
        <v>10000</v>
      </c>
      <c r="D153" s="536"/>
      <c r="E153" s="536"/>
      <c r="F153" s="536"/>
      <c r="G153" s="536"/>
      <c r="H153" s="536"/>
      <c r="I153" s="536"/>
      <c r="J153" s="536"/>
      <c r="K153" s="536"/>
      <c r="L153" s="536"/>
      <c r="M153" s="536"/>
      <c r="N153" s="536"/>
      <c r="O153" s="536"/>
      <c r="P153" s="536"/>
      <c r="Q153" s="536"/>
      <c r="R153" s="536"/>
      <c r="S153" s="536" t="n">
        <f aca="false">AVERAGE('monthly data'!AX153:AZ153)</f>
        <v>39.9700021949664</v>
      </c>
      <c r="T153" s="536" t="n">
        <f aca="false">AVERAGE('monthly data'!BA153:BC153)</f>
        <v>39.2785243370267</v>
      </c>
      <c r="U153" s="536" t="n">
        <f aca="false">AVERAGE('monthly data'!BD153:BF153)</f>
        <v>39.0995925948595</v>
      </c>
      <c r="V153" s="536" t="n">
        <f aca="false">AVERAGE('monthly data'!BG153:BI153)</f>
        <v>38.4455348825678</v>
      </c>
      <c r="W153" s="536" t="n">
        <f aca="false">AVERAGE('monthly data'!BJ153:BL153)</f>
        <v>37.9625614172772</v>
      </c>
      <c r="X153" s="536" t="n">
        <f aca="false">AVERAGE('monthly data'!BM153:BO153)</f>
        <v>38.7659208036414</v>
      </c>
      <c r="Y153" s="536" t="n">
        <f aca="false">AVERAGE('monthly data'!BP153:BR153)</f>
        <v>40.1646086595023</v>
      </c>
      <c r="Z153" s="536" t="n">
        <f aca="false">AVERAGE('monthly data'!BS153:BU153)</f>
        <v>43.2269073942535</v>
      </c>
      <c r="AA153" s="536" t="n">
        <f aca="false">AVERAGE('monthly data'!BV153:BX153)</f>
        <v>41.9389562597373</v>
      </c>
      <c r="AB153" s="536" t="n">
        <f aca="false">AVERAGE('monthly data'!BY153:CA153)</f>
        <v>41.3346286476653</v>
      </c>
      <c r="AC153" s="536" t="n">
        <f aca="false">AVERAGE('monthly data'!CB153:CD153)</f>
        <v>39.7210287924549</v>
      </c>
      <c r="AD153" s="536" t="n">
        <f aca="false">AVERAGE('monthly data'!CE153:CG153)</f>
        <v>38.9658407389669</v>
      </c>
      <c r="AE153" s="536" t="n">
        <f aca="false">AVERAGE('monthly data'!CH153:CJ153)</f>
        <v>38.2139441066842</v>
      </c>
      <c r="AF153" s="536" t="n">
        <f aca="false">AVERAGE('monthly data'!CK153:CM153)</f>
        <v>38.8496868561544</v>
      </c>
      <c r="AG153" s="536" t="n">
        <f aca="false">AVERAGE('monthly data'!CN153:CP153)</f>
        <v>40.229496294836</v>
      </c>
      <c r="AH153" s="536" t="n">
        <f aca="false">AVERAGE('monthly data'!CQ153:CS153)</f>
        <v>42.6425311058817</v>
      </c>
      <c r="AI153" s="536" t="n">
        <f aca="false">AVERAGE('monthly data'!CT153:CV153)</f>
        <v>42.2894668451811</v>
      </c>
      <c r="AJ153" s="536" t="n">
        <f aca="false">AVERAGE('monthly data'!CW153:CY153)</f>
        <v>43.7274636784603</v>
      </c>
      <c r="AK153" s="536" t="n">
        <f aca="false">AVERAGE('monthly data'!CZ153:DB153)</f>
        <v>45.6985007182574</v>
      </c>
      <c r="AL153" s="536" t="n">
        <f aca="false">AVERAGE('monthly data'!DC153:DE153)</f>
        <v>47.0034488920643</v>
      </c>
      <c r="AM153" s="537" t="n">
        <f aca="false">AVERAGE('monthly data'!DF153:DH153)</f>
        <v>47.9135234259935</v>
      </c>
      <c r="AN153" s="537" t="n">
        <f aca="false">AVERAGE('monthly data'!DI153:DK153)</f>
        <v>49.0659527371787</v>
      </c>
      <c r="AO153" s="537" t="n">
        <f aca="false">AVERAGE('monthly data'!DL153:DN153)</f>
        <v>50.7395105426709</v>
      </c>
      <c r="AP153" s="537" t="n">
        <f aca="false">AVERAGE('monthly data'!DO153:DQ153)</f>
        <v>52.3554051400942</v>
      </c>
      <c r="AQ153" s="537" t="n">
        <f aca="false">AVERAGE('monthly data'!DR153:DT153)</f>
        <v>53.6439506748418</v>
      </c>
      <c r="AR153" s="537" t="n">
        <f aca="false">AVERAGE('monthly data'!DU153:DW153)</f>
        <v>54.8215227291082</v>
      </c>
      <c r="AS153" s="537" t="n">
        <f aca="false">AVERAGE('monthly data'!DX153:DZ153)</f>
        <v>55.1304688847631</v>
      </c>
      <c r="AT153" s="537" t="n">
        <f aca="false">AVERAGE('monthly data'!EA153:EC153)</f>
        <v>54.7283821143966</v>
      </c>
      <c r="AU153" s="537" t="n">
        <f aca="false">AVERAGE('monthly data'!ED153:EF153)</f>
        <v>57.1633177479873</v>
      </c>
      <c r="AV153" s="537" t="n">
        <f aca="false">AVERAGE('monthly data'!EG153:EI153)</f>
        <v>59.2962174011421</v>
      </c>
      <c r="AW153" s="537" t="n">
        <f aca="false">AVERAGE('monthly data'!EJ153:EL153)</f>
        <v>60.2101334436361</v>
      </c>
      <c r="AX153" s="537" t="n">
        <f aca="false">AVERAGE('monthly data'!EM153:EO153)</f>
        <v>60.9356179742128</v>
      </c>
      <c r="AY153" s="537" t="n">
        <f aca="false">AVERAGE('monthly data'!EP153:ER153)</f>
        <v>63.9280427870372</v>
      </c>
      <c r="AZ153" s="537" t="n">
        <f aca="false">AVERAGE('monthly data'!ES153:EU153)</f>
        <v>64.4863839125592</v>
      </c>
      <c r="BA153" s="537" t="n">
        <f aca="false">AVERAGE('monthly data'!EV153:EX153)</f>
        <v>65.1496516557201</v>
      </c>
      <c r="BB153" s="537" t="n">
        <f aca="false">AVERAGE('monthly data'!EY153:FA153)</f>
        <v>65.6174838816618</v>
      </c>
      <c r="BC153" s="537" t="n">
        <f aca="false">AVERAGE('monthly data'!FB153:FD153)</f>
        <v>68.255930169301</v>
      </c>
      <c r="BD153" s="537" t="n">
        <f aca="false">AVERAGE('monthly data'!FE153:FG153)</f>
        <v>72.837886741695</v>
      </c>
      <c r="BE153" s="537" t="n">
        <f aca="false">AVERAGE('monthly data'!FH153:FJ153)</f>
        <v>77.9261035777847</v>
      </c>
      <c r="BF153" s="537" t="n">
        <f aca="false">AVERAGE('monthly data'!FK153:FM153)</f>
        <v>80.1783000909481</v>
      </c>
      <c r="BG153" s="537" t="n">
        <f aca="false">AVERAGE('monthly data'!FN153:FP153)</f>
        <v>81.1965297414987</v>
      </c>
      <c r="BH153" s="537" t="n">
        <f aca="false">AVERAGE('monthly data'!FQ153:FS153)</f>
        <v>81.3288240944266</v>
      </c>
      <c r="BI153" s="537" t="n">
        <f aca="false">AVERAGE('monthly data'!FT153:FV153)</f>
        <v>82.8116978202887</v>
      </c>
      <c r="BJ153" s="537" t="n">
        <f aca="false">AVERAGE('monthly data'!FW153:FY153)</f>
        <v>84.8176367331206</v>
      </c>
      <c r="BK153" s="537" t="n">
        <f aca="false">AVERAGE('monthly data'!FZ153:GB153)</f>
        <v>83.6278244368997</v>
      </c>
      <c r="BL153" s="537" t="n">
        <f aca="false">AVERAGE('monthly data'!GC153:GE153)</f>
        <v>84.5750461047742</v>
      </c>
      <c r="BM153" s="537" t="n">
        <f aca="false">AVERAGE('monthly data'!GF153:GH153)</f>
        <v>84.5834470076126</v>
      </c>
      <c r="BN153" s="537" t="n">
        <f aca="false">AVERAGE('monthly data'!GI153:GK153)</f>
        <v>84.9809449161055</v>
      </c>
      <c r="BO153" s="537" t="n">
        <f aca="false">AVERAGE('monthly data'!GL153:GN153)</f>
        <v>85.7899617653642</v>
      </c>
      <c r="BP153" s="537" t="n">
        <f aca="false">AVERAGE('monthly data'!GO153:GQ153)</f>
        <v>88.9016203032431</v>
      </c>
      <c r="BQ153" s="537" t="n">
        <f aca="false">AVERAGE('monthly data'!GR153:GT153)</f>
        <v>90.5867713058177</v>
      </c>
      <c r="BR153" s="537" t="n">
        <f aca="false">AVERAGE('monthly data'!GU153:GW153)</f>
        <v>91.6321050760892</v>
      </c>
      <c r="BS153" s="537" t="n">
        <f aca="false">AVERAGE('monthly data'!GX153:GZ153)</f>
        <v>92.6084270032696</v>
      </c>
      <c r="BT153" s="537" t="n">
        <f aca="false">AVERAGE('monthly data'!HA153:HC153)</f>
        <v>95.1738964608197</v>
      </c>
      <c r="BU153" s="537" t="n">
        <f aca="false">AVERAGE('monthly data'!HD153:HF153)</f>
        <v>95.7212509571583</v>
      </c>
      <c r="BV153" s="537" t="n">
        <f aca="false">AVERAGE('monthly data'!HG153:HI153)</f>
        <v>95.843649356531</v>
      </c>
      <c r="BW153" s="537" t="n">
        <f aca="false">AVERAGE('monthly data'!HJ153:HL153)</f>
        <v>96.8291568244554</v>
      </c>
      <c r="BX153" s="537" t="n">
        <f aca="false">AVERAGE('monthly data'!HM153:HO153)</f>
        <v>98.6715495728719</v>
      </c>
      <c r="BY153" s="537" t="n">
        <f aca="false">AVERAGE('monthly data'!HP153:HR153)</f>
        <v>99.7625648886112</v>
      </c>
      <c r="BZ153" s="537" t="n">
        <f aca="false">AVERAGE('monthly data'!HS153:HU153)</f>
        <v>100.102523094654</v>
      </c>
      <c r="CA153" s="537" t="n">
        <f aca="false">AVERAGE('monthly data'!HV153:HX153)</f>
        <v>99.8337881656138</v>
      </c>
      <c r="CB153" s="537" t="n">
        <f aca="false">AVERAGE('monthly data'!HY153:IA153)</f>
        <v>100.67779647547</v>
      </c>
      <c r="CC153" s="537" t="n">
        <f aca="false">AVERAGE('monthly data'!IB153:ID153)</f>
        <v>100.726192735895</v>
      </c>
      <c r="CD153" s="537" t="n">
        <f aca="false">AVERAGE('monthly data'!IE153:IG153)</f>
        <v>101.181739769938</v>
      </c>
      <c r="CE153" s="537" t="n">
        <f aca="false">AVERAGE('monthly data'!IH153:IJ153)</f>
        <v>100.818316778737</v>
      </c>
      <c r="CF153" s="537" t="n">
        <f aca="false">AVERAGE('monthly data'!IK153:IM153)</f>
        <v>102.662168049847</v>
      </c>
      <c r="CG153" s="537" t="n">
        <f aca="false">AVERAGE('monthly data'!IN153:IP153)</f>
        <v>103.746694498245</v>
      </c>
      <c r="CH153" s="537" t="n">
        <f aca="false">AVERAGE('monthly data'!IQ153:IS153)</f>
        <v>105.281832518664</v>
      </c>
      <c r="CI153" s="537" t="n">
        <f aca="false">AVERAGE('monthly data'!IT153:IV153)</f>
        <v>105.362030084367</v>
      </c>
      <c r="CJ153" s="537" t="n">
        <f aca="false">AVERAGE('monthly data'!IW153:IY153)</f>
        <v>107.716962119497</v>
      </c>
      <c r="CK153" s="537" t="n">
        <f aca="false">AVERAGE('monthly data'!IZ153:JB153)</f>
        <v>110.363166330624</v>
      </c>
      <c r="CL153" s="537" t="n">
        <f aca="false">AVERAGE('monthly data'!JC153:JE153)</f>
        <v>112.676657360181</v>
      </c>
      <c r="CM153" s="537" t="n">
        <f aca="false">AVERAGE('monthly data'!JF153:JH153)</f>
        <v>113.519838351353</v>
      </c>
      <c r="CN153" s="537" t="n">
        <f aca="false">AVERAGE('monthly data'!JI153:JK153)</f>
        <v>114.374689811469</v>
      </c>
      <c r="CO153" s="537" t="n">
        <f aca="false">AVERAGE('monthly data'!JL153:JN153)</f>
        <v>114.204069850936</v>
      </c>
      <c r="CP153" s="537" t="n">
        <f aca="false">AVERAGE('monthly data'!JO153:JQ153)</f>
        <v>115.114325043362</v>
      </c>
      <c r="CQ153" s="537" t="n">
        <f aca="false">AVERAGE('monthly data'!JR153:JT153)</f>
        <v>114.596282220512</v>
      </c>
      <c r="CR153" s="537" t="n">
        <f aca="false">AVERAGE('monthly data'!JU153:JW153)</f>
        <v>117.277924446</v>
      </c>
      <c r="CS153" s="537" t="n">
        <f aca="false">AVERAGE('monthly data'!JX153:JZ153)</f>
        <v>116.230635146157</v>
      </c>
      <c r="CT153" s="537" t="n">
        <f aca="false">AVERAGE('monthly data'!KA153:KC153)</f>
        <v>115.343533027892</v>
      </c>
      <c r="CU153" s="537" t="n">
        <f aca="false">AVERAGE('monthly data'!KD153:KF153)</f>
        <v>115.696213760663</v>
      </c>
      <c r="CV153" s="537" t="n">
        <f aca="false">AVERAGE('monthly data'!KG153:KI153)</f>
        <v>117.697771402905</v>
      </c>
      <c r="CW153" s="537" t="n">
        <f aca="false">AVERAGE('monthly data'!KJ153:KL153)</f>
        <v>119.051161718783</v>
      </c>
      <c r="CX153" s="537" t="n">
        <f aca="false">AVERAGE('monthly data'!KM153:KO153)</f>
        <v>122.24635218828</v>
      </c>
      <c r="CY153" s="537" t="n">
        <f aca="false">AVERAGE('monthly data'!KP153:KR153)</f>
        <v>125.164962405044</v>
      </c>
      <c r="CZ153" s="537" t="n">
        <f aca="false">AVERAGE('monthly data'!KS153:KU153)</f>
        <v>127.993791193975</v>
      </c>
      <c r="DA153" s="537" t="n">
        <f aca="false">AVERAGE('monthly data'!KV153:KX153)</f>
        <v>129.735764108813</v>
      </c>
      <c r="DB153" s="537" t="n">
        <f aca="false">AVERAGE('monthly data'!KY153:LA153)</f>
        <v>128.422390477203</v>
      </c>
      <c r="DC153" s="537" t="n">
        <f aca="false">AVERAGE('monthly data'!LB153:LD153)</f>
        <v>127.812703775737</v>
      </c>
      <c r="DD153" s="537" t="n">
        <f aca="false">AVERAGE('monthly data'!LE153:LG153)</f>
        <v>128.858099240188</v>
      </c>
      <c r="DE153" s="537" t="n">
        <f aca="false">AVERAGE('monthly data'!LH153:LJ153)</f>
        <v>128.914457403174</v>
      </c>
      <c r="DF153" s="537" t="n">
        <f aca="false">AVERAGE('monthly data'!LK153:LM153)</f>
        <v>129.912977891555</v>
      </c>
      <c r="DG153" s="537" t="n">
        <f aca="false">AVERAGE('monthly data'!LN153:LP153)</f>
        <v>135.343499920169</v>
      </c>
      <c r="DH153" s="537" t="n">
        <f aca="false">AVERAGE('monthly data'!LQ153:LS153)</f>
        <v>144.385760948927</v>
      </c>
      <c r="DI153" s="537" t="n">
        <f aca="false">AVERAGE('monthly data'!LT153:LV153)</f>
        <v>150.015368552597</v>
      </c>
      <c r="DJ153" s="537" t="n">
        <f aca="false">AVERAGE('monthly data'!LW153:LY153)</f>
        <v>157.368355529065</v>
      </c>
      <c r="DK153" s="537" t="n">
        <f aca="false">AVERAGE('monthly data'!LZ153:MB153)</f>
        <v>162.722988680599</v>
      </c>
      <c r="DL153" s="537" t="n">
        <f aca="false">AVERAGE('monthly data'!MC153:ME153)</f>
        <v>166.30511423015</v>
      </c>
      <c r="DM153" s="537" t="e">
        <f aca="false">AVERAGE('monthly data'!MF153:MH153)</f>
        <v>#DIV/0!</v>
      </c>
      <c r="DN153" s="537" t="e">
        <f aca="false">AVERAGE('monthly data'!MI153:MK153)</f>
        <v>#DIV/0!</v>
      </c>
      <c r="DO153" s="537" t="e">
        <f aca="false">AVERAGE('monthly data'!ML153:MN153)</f>
        <v>#DIV/0!</v>
      </c>
      <c r="DP153" s="537" t="e">
        <f aca="false">AVERAGE('monthly data'!MO153:MQ153)</f>
        <v>#DIV/0!</v>
      </c>
      <c r="DQ153" s="537" t="e">
        <f aca="false">AVERAGE('monthly data'!MR153:MT153)</f>
        <v>#DIV/0!</v>
      </c>
      <c r="DR153" s="537" t="e">
        <f aca="false">AVERAGE('monthly data'!MU153:MW153)</f>
        <v>#DIV/0!</v>
      </c>
      <c r="DS153" s="537"/>
      <c r="DT153" s="537"/>
      <c r="DU153" s="537"/>
      <c r="DV153" s="537"/>
      <c r="DW153" s="537"/>
      <c r="DX153" s="537"/>
      <c r="DY153" s="537"/>
      <c r="DZ153" s="537"/>
    </row>
    <row r="154" customFormat="false" ht="15" hidden="false" customHeight="false" outlineLevel="0" collapsed="false">
      <c r="B154" s="48" t="s">
        <v>195</v>
      </c>
      <c r="C154" s="538" t="n">
        <f aca="false">AVERAGE('monthly data'!B154:B154)</f>
        <v>7731.09824280034</v>
      </c>
      <c r="D154" s="539" t="e">
        <f aca="false">AVERAGE('monthly data'!E154:G154)</f>
        <v>#DIV/0!</v>
      </c>
      <c r="E154" s="539" t="e">
        <f aca="false">AVERAGE('monthly data'!H154:J154)</f>
        <v>#DIV/0!</v>
      </c>
      <c r="F154" s="539" t="e">
        <f aca="false">AVERAGE('monthly data'!K154:M154)</f>
        <v>#DIV/0!</v>
      </c>
      <c r="G154" s="539" t="e">
        <f aca="false">AVERAGE('monthly data'!N154:P154)</f>
        <v>#DIV/0!</v>
      </c>
      <c r="H154" s="539" t="e">
        <f aca="false">AVERAGE('monthly data'!Q154:S154)</f>
        <v>#DIV/0!</v>
      </c>
      <c r="I154" s="539" t="e">
        <f aca="false">AVERAGE('monthly data'!T154:V154)</f>
        <v>#DIV/0!</v>
      </c>
      <c r="J154" s="539" t="e">
        <f aca="false">AVERAGE('monthly data'!W154:Y154)</f>
        <v>#DIV/0!</v>
      </c>
      <c r="K154" s="539" t="e">
        <f aca="false">AVERAGE('monthly data'!Z154:AB154)</f>
        <v>#DIV/0!</v>
      </c>
      <c r="L154" s="539" t="e">
        <f aca="false">AVERAGE('monthly data'!AC154:AE154)</f>
        <v>#DIV/0!</v>
      </c>
      <c r="M154" s="539" t="e">
        <f aca="false">AVERAGE('monthly data'!AF154:AH154)</f>
        <v>#DIV/0!</v>
      </c>
      <c r="N154" s="539" t="e">
        <f aca="false">AVERAGE('monthly data'!AI154:AK154)</f>
        <v>#DIV/0!</v>
      </c>
      <c r="O154" s="539" t="e">
        <f aca="false">AVERAGE('monthly data'!AL154:AN154)</f>
        <v>#DIV/0!</v>
      </c>
      <c r="P154" s="539" t="e">
        <f aca="false">AVERAGE('monthly data'!AO154:AQ154)</f>
        <v>#DIV/0!</v>
      </c>
      <c r="Q154" s="539" t="e">
        <f aca="false">AVERAGE('monthly data'!AR154:AT154)</f>
        <v>#DIV/0!</v>
      </c>
      <c r="R154" s="539" t="e">
        <f aca="false">AVERAGE('monthly data'!AU154:AW154)</f>
        <v>#DIV/0!</v>
      </c>
      <c r="S154" s="539" t="e">
        <f aca="false">AVERAGE('monthly data'!AX154:AZ154)</f>
        <v>#DIV/0!</v>
      </c>
      <c r="T154" s="539" t="e">
        <f aca="false">AVERAGE('monthly data'!BA154:BC154)</f>
        <v>#DIV/0!</v>
      </c>
      <c r="U154" s="539" t="e">
        <f aca="false">AVERAGE('monthly data'!BD154:BF154)</f>
        <v>#DIV/0!</v>
      </c>
      <c r="V154" s="539" t="e">
        <f aca="false">AVERAGE('monthly data'!BG154:BI154)</f>
        <v>#DIV/0!</v>
      </c>
      <c r="W154" s="539" t="e">
        <f aca="false">AVERAGE('monthly data'!BJ154:BL154)</f>
        <v>#DIV/0!</v>
      </c>
      <c r="X154" s="539" t="e">
        <f aca="false">AVERAGE('monthly data'!BM154:BO154)</f>
        <v>#DIV/0!</v>
      </c>
      <c r="Y154" s="539" t="e">
        <f aca="false">AVERAGE('monthly data'!BP154:BR154)</f>
        <v>#DIV/0!</v>
      </c>
      <c r="Z154" s="539" t="e">
        <f aca="false">AVERAGE('monthly data'!BS154:BU154)</f>
        <v>#DIV/0!</v>
      </c>
      <c r="AA154" s="539" t="e">
        <f aca="false">AVERAGE('monthly data'!BV154:BX154)</f>
        <v>#DIV/0!</v>
      </c>
      <c r="AB154" s="539" t="e">
        <f aca="false">AVERAGE('monthly data'!BY154:CA154)</f>
        <v>#DIV/0!</v>
      </c>
      <c r="AC154" s="539" t="e">
        <f aca="false">AVERAGE('monthly data'!CB154:CD154)</f>
        <v>#DIV/0!</v>
      </c>
      <c r="AD154" s="539" t="e">
        <f aca="false">AVERAGE('monthly data'!CE154:CG154)</f>
        <v>#DIV/0!</v>
      </c>
      <c r="AE154" s="539" t="e">
        <f aca="false">AVERAGE('monthly data'!CH154:CJ154)</f>
        <v>#DIV/0!</v>
      </c>
      <c r="AF154" s="539" t="e">
        <f aca="false">AVERAGE('monthly data'!CK154:CM154)</f>
        <v>#DIV/0!</v>
      </c>
      <c r="AG154" s="539" t="e">
        <f aca="false">AVERAGE('monthly data'!CN154:CP154)</f>
        <v>#DIV/0!</v>
      </c>
      <c r="AH154" s="539" t="e">
        <f aca="false">AVERAGE('monthly data'!CQ154:CS154)</f>
        <v>#DIV/0!</v>
      </c>
      <c r="AI154" s="539" t="e">
        <f aca="false">AVERAGE('monthly data'!CT154:CV154)</f>
        <v>#DIV/0!</v>
      </c>
      <c r="AJ154" s="539" t="e">
        <f aca="false">AVERAGE('monthly data'!CW154:CY154)</f>
        <v>#DIV/0!</v>
      </c>
      <c r="AK154" s="539" t="e">
        <f aca="false">AVERAGE('monthly data'!CZ154:DB154)</f>
        <v>#DIV/0!</v>
      </c>
      <c r="AL154" s="539" t="e">
        <f aca="false">AVERAGE('monthly data'!DC154:DE154)</f>
        <v>#DIV/0!</v>
      </c>
      <c r="AM154" s="49" t="n">
        <f aca="false">AVERAGE('monthly data'!DF154:DH154)</f>
        <v>45.0593409849085</v>
      </c>
      <c r="AN154" s="49" t="n">
        <f aca="false">AVERAGE('monthly data'!DI154:DK154)</f>
        <v>46.2407227767156</v>
      </c>
      <c r="AO154" s="49" t="n">
        <f aca="false">AVERAGE('monthly data'!DL154:DN154)</f>
        <v>47.9645570215888</v>
      </c>
      <c r="AP154" s="49" t="n">
        <f aca="false">AVERAGE('monthly data'!DO154:DQ154)</f>
        <v>49.4299239067375</v>
      </c>
      <c r="AQ154" s="49" t="n">
        <f aca="false">AVERAGE('monthly data'!DR154:DT154)</f>
        <v>51.0888524841304</v>
      </c>
      <c r="AR154" s="49" t="n">
        <f aca="false">AVERAGE('monthly data'!DU154:DW154)</f>
        <v>51.9116223058693</v>
      </c>
      <c r="AS154" s="49" t="n">
        <f aca="false">AVERAGE('monthly data'!DX154:DZ154)</f>
        <v>52.349135405043</v>
      </c>
      <c r="AT154" s="49" t="n">
        <f aca="false">AVERAGE('monthly data'!EA154:EC154)</f>
        <v>52.0025902211398</v>
      </c>
      <c r="AU154" s="49" t="n">
        <f aca="false">AVERAGE('monthly data'!ED154:EF154)</f>
        <v>55.5453572530077</v>
      </c>
      <c r="AV154" s="49" t="n">
        <f aca="false">AVERAGE('monthly data'!EG154:EI154)</f>
        <v>57.2920647607009</v>
      </c>
      <c r="AW154" s="49" t="n">
        <f aca="false">AVERAGE('monthly data'!EJ154:EL154)</f>
        <v>58.3452875898239</v>
      </c>
      <c r="AX154" s="49" t="n">
        <f aca="false">AVERAGE('monthly data'!EM154:EO154)</f>
        <v>59.3329252198984</v>
      </c>
      <c r="AY154" s="49" t="n">
        <f aca="false">AVERAGE('monthly data'!EP154:ER154)</f>
        <v>63.6579860181255</v>
      </c>
      <c r="AZ154" s="49" t="n">
        <f aca="false">AVERAGE('monthly data'!ES154:EU154)</f>
        <v>64.1619220379522</v>
      </c>
      <c r="BA154" s="49" t="n">
        <f aca="false">AVERAGE('monthly data'!EV154:EX154)</f>
        <v>64.8411373324455</v>
      </c>
      <c r="BB154" s="49" t="n">
        <f aca="false">AVERAGE('monthly data'!EY154:FA154)</f>
        <v>64.979561776569</v>
      </c>
      <c r="BC154" s="49" t="n">
        <f aca="false">AVERAGE('monthly data'!FB154:FD154)</f>
        <v>67.2446201132984</v>
      </c>
      <c r="BD154" s="49" t="n">
        <f aca="false">AVERAGE('monthly data'!FE154:FG154)</f>
        <v>71.3492634943351</v>
      </c>
      <c r="BE154" s="49" t="n">
        <f aca="false">AVERAGE('monthly data'!FH154:FJ154)</f>
        <v>76.7584024797532</v>
      </c>
      <c r="BF154" s="49" t="n">
        <f aca="false">AVERAGE('monthly data'!FK154:FM154)</f>
        <v>79.6376317471815</v>
      </c>
      <c r="BG154" s="49" t="n">
        <f aca="false">AVERAGE('monthly data'!FN154:FP154)</f>
        <v>79.9259809092627</v>
      </c>
      <c r="BH154" s="49" t="n">
        <f aca="false">AVERAGE('monthly data'!FQ154:FS154)</f>
        <v>80.05357832816</v>
      </c>
      <c r="BI154" s="49" t="n">
        <f aca="false">AVERAGE('monthly data'!FT154:FV154)</f>
        <v>82.0772225693307</v>
      </c>
      <c r="BJ154" s="49" t="n">
        <f aca="false">AVERAGE('monthly data'!FW154:FY154)</f>
        <v>84.7378934819062</v>
      </c>
      <c r="BK154" s="49" t="n">
        <f aca="false">AVERAGE('monthly data'!FZ154:GB154)</f>
        <v>83.1117917575579</v>
      </c>
      <c r="BL154" s="49" t="n">
        <f aca="false">AVERAGE('monthly data'!GC154:GE154)</f>
        <v>84.0608912103256</v>
      </c>
      <c r="BM154" s="49" t="n">
        <f aca="false">AVERAGE('monthly data'!GF154:GH154)</f>
        <v>84.3970957428381</v>
      </c>
      <c r="BN154" s="49" t="n">
        <f aca="false">AVERAGE('monthly data'!GI154:GK154)</f>
        <v>84.7934987379563</v>
      </c>
      <c r="BO154" s="49" t="n">
        <f aca="false">AVERAGE('monthly data'!GL154:GN154)</f>
        <v>85.0394325131084</v>
      </c>
      <c r="BP154" s="49" t="n">
        <f aca="false">AVERAGE('monthly data'!GO154:GQ154)</f>
        <v>87.4888026151604</v>
      </c>
      <c r="BQ154" s="49" t="n">
        <f aca="false">AVERAGE('monthly data'!GR154:GT154)</f>
        <v>88.9633915880631</v>
      </c>
      <c r="BR154" s="49" t="n">
        <f aca="false">AVERAGE('monthly data'!GU154:GW154)</f>
        <v>90.2501770852141</v>
      </c>
      <c r="BS154" s="49" t="n">
        <f aca="false">AVERAGE('monthly data'!GX154:GZ154)</f>
        <v>91.4816091376113</v>
      </c>
      <c r="BT154" s="49" t="n">
        <f aca="false">AVERAGE('monthly data'!HA154:HC154)</f>
        <v>93.9899514024431</v>
      </c>
      <c r="BU154" s="49" t="n">
        <f aca="false">AVERAGE('monthly data'!HD154:HF154)</f>
        <v>94.4221804824774</v>
      </c>
      <c r="BV154" s="49" t="n">
        <f aca="false">AVERAGE('monthly data'!HG154:HI154)</f>
        <v>94.2221826931247</v>
      </c>
      <c r="BW154" s="49" t="n">
        <f aca="false">AVERAGE('monthly data'!HJ154:HL154)</f>
        <v>95.5360928670306</v>
      </c>
      <c r="BX154" s="49" t="n">
        <f aca="false">AVERAGE('monthly data'!HM154:HO154)</f>
        <v>97.475197154725</v>
      </c>
      <c r="BY154" s="49" t="n">
        <f aca="false">AVERAGE('monthly data'!HP154:HR154)</f>
        <v>98.7922584276719</v>
      </c>
      <c r="BZ154" s="49" t="n">
        <f aca="false">AVERAGE('monthly data'!HS154:HU154)</f>
        <v>98.3337600690064</v>
      </c>
      <c r="CA154" s="49" t="n">
        <f aca="false">AVERAGE('monthly data'!HV154:HX154)</f>
        <v>98.6439292062887</v>
      </c>
      <c r="CB154" s="49" t="n">
        <f aca="false">AVERAGE('monthly data'!HY154:IA154)</f>
        <v>99.6315924211492</v>
      </c>
      <c r="CC154" s="49" t="n">
        <f aca="false">AVERAGE('monthly data'!IB154:ID154)</f>
        <v>99.396649704272</v>
      </c>
      <c r="CD154" s="49" t="n">
        <f aca="false">AVERAGE('monthly data'!IE154:IG154)</f>
        <v>99.6604722639613</v>
      </c>
      <c r="CE154" s="49" t="n">
        <f aca="false">AVERAGE('monthly data'!IH154:IJ154)</f>
        <v>99.2434492769639</v>
      </c>
      <c r="CF154" s="49" t="n">
        <f aca="false">AVERAGE('monthly data'!IK154:IM154)</f>
        <v>101.264158554444</v>
      </c>
      <c r="CG154" s="49" t="n">
        <f aca="false">AVERAGE('monthly data'!IN154:IP154)</f>
        <v>102.261598963745</v>
      </c>
      <c r="CH154" s="49" t="n">
        <f aca="false">AVERAGE('monthly data'!IQ154:IS154)</f>
        <v>104.172393301234</v>
      </c>
      <c r="CI154" s="49" t="n">
        <f aca="false">AVERAGE('monthly data'!IT154:IV154)</f>
        <v>104.400453503977</v>
      </c>
      <c r="CJ154" s="49" t="n">
        <f aca="false">AVERAGE('monthly data'!IW154:IY154)</f>
        <v>106.62770342141</v>
      </c>
      <c r="CK154" s="49" t="n">
        <f aca="false">AVERAGE('monthly data'!IZ154:JB154)</f>
        <v>109.160907486857</v>
      </c>
      <c r="CL154" s="49" t="n">
        <f aca="false">AVERAGE('monthly data'!JC154:JE154)</f>
        <v>111.315512248085</v>
      </c>
      <c r="CM154" s="49" t="n">
        <f aca="false">AVERAGE('monthly data'!JF154:JH154)</f>
        <v>112.229512961325</v>
      </c>
      <c r="CN154" s="49" t="n">
        <f aca="false">AVERAGE('monthly data'!JI154:JK154)</f>
        <v>112.88508698968</v>
      </c>
      <c r="CO154" s="49" t="n">
        <f aca="false">AVERAGE('monthly data'!JL154:JN154)</f>
        <v>112.774193536278</v>
      </c>
      <c r="CP154" s="49" t="n">
        <f aca="false">AVERAGE('monthly data'!JO154:JQ154)</f>
        <v>113.074680792208</v>
      </c>
      <c r="CQ154" s="49" t="n">
        <f aca="false">AVERAGE('monthly data'!JR154:JT154)</f>
        <v>112.193847471935</v>
      </c>
      <c r="CR154" s="49" t="n">
        <f aca="false">AVERAGE('monthly data'!JU154:JW154)</f>
        <v>115.377529681874</v>
      </c>
      <c r="CS154" s="49" t="n">
        <f aca="false">AVERAGE('monthly data'!JX154:JZ154)</f>
        <v>113.758097787438</v>
      </c>
      <c r="CT154" s="49" t="n">
        <f aca="false">AVERAGE('monthly data'!KA154:KC154)</f>
        <v>112.505275360678</v>
      </c>
      <c r="CU154" s="49" t="n">
        <f aca="false">AVERAGE('monthly data'!KD154:KF154)</f>
        <v>113.040275511291</v>
      </c>
      <c r="CV154" s="49" t="n">
        <f aca="false">AVERAGE('monthly data'!KG154:KI154)</f>
        <v>114.982229234843</v>
      </c>
      <c r="CW154" s="49" t="n">
        <f aca="false">AVERAGE('monthly data'!KJ154:KL154)</f>
        <v>116.016853515838</v>
      </c>
      <c r="CX154" s="49" t="n">
        <f aca="false">AVERAGE('monthly data'!KM154:KO154)</f>
        <v>119.883934158309</v>
      </c>
      <c r="CY154" s="49" t="n">
        <f aca="false">AVERAGE('monthly data'!KP154:KR154)</f>
        <v>123.225098433004</v>
      </c>
      <c r="CZ154" s="49" t="n">
        <f aca="false">AVERAGE('monthly data'!KS154:KU154)</f>
        <v>126.151602737537</v>
      </c>
      <c r="DA154" s="49" t="n">
        <f aca="false">AVERAGE('monthly data'!KV154:KX154)</f>
        <v>128.000329278934</v>
      </c>
      <c r="DB154" s="49" t="n">
        <f aca="false">AVERAGE('monthly data'!KY154:LA154)</f>
        <v>126.122899342227</v>
      </c>
      <c r="DC154" s="49" t="n">
        <f aca="false">AVERAGE('monthly data'!LB154:LD154)</f>
        <v>124.690321386494</v>
      </c>
      <c r="DD154" s="49" t="n">
        <f aca="false">AVERAGE('monthly data'!LE154:LG154)</f>
        <v>125.050358296965</v>
      </c>
      <c r="DE154" s="49" t="n">
        <f aca="false">AVERAGE('monthly data'!LH154:LJ154)</f>
        <v>124.700050408998</v>
      </c>
      <c r="DF154" s="49" t="n">
        <f aca="false">AVERAGE('monthly data'!LK154:LM154)</f>
        <v>125.229569545685</v>
      </c>
      <c r="DG154" s="49" t="n">
        <f aca="false">AVERAGE('monthly data'!LN154:LP154)</f>
        <v>130.527068759984</v>
      </c>
      <c r="DH154" s="49" t="n">
        <f aca="false">AVERAGE('monthly data'!LQ154:LS154)</f>
        <v>139.131043779597</v>
      </c>
      <c r="DI154" s="49" t="n">
        <f aca="false">AVERAGE('monthly data'!LT154:LV154)</f>
        <v>144.563159607749</v>
      </c>
      <c r="DJ154" s="49" t="n">
        <f aca="false">AVERAGE('monthly data'!LW154:LY154)</f>
        <v>152.945489606427</v>
      </c>
      <c r="DK154" s="49" t="n">
        <f aca="false">AVERAGE('monthly data'!LZ154:MB154)</f>
        <v>159.196427345177</v>
      </c>
      <c r="DL154" s="49" t="n">
        <f aca="false">AVERAGE('monthly data'!MC154:ME154)</f>
        <v>163.351747639195</v>
      </c>
      <c r="DM154" s="49" t="e">
        <f aca="false">AVERAGE('monthly data'!MF154:MH154)</f>
        <v>#DIV/0!</v>
      </c>
      <c r="DN154" s="49" t="e">
        <f aca="false">AVERAGE('monthly data'!MI154:MK154)</f>
        <v>#DIV/0!</v>
      </c>
      <c r="DO154" s="49" t="e">
        <f aca="false">AVERAGE('monthly data'!ML154:MN154)</f>
        <v>#DIV/0!</v>
      </c>
      <c r="DP154" s="49" t="e">
        <f aca="false">AVERAGE('monthly data'!MO154:MQ154)</f>
        <v>#DIV/0!</v>
      </c>
      <c r="DQ154" s="49" t="e">
        <f aca="false">AVERAGE('monthly data'!MR154:MT154)</f>
        <v>#DIV/0!</v>
      </c>
      <c r="DR154" s="49" t="e">
        <f aca="false">AVERAGE('monthly data'!MU154:MW154)</f>
        <v>#DIV/0!</v>
      </c>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B154" s="49"/>
      <c r="JC154" s="49"/>
      <c r="JD154" s="49"/>
      <c r="JE154" s="49"/>
      <c r="JF154" s="49"/>
      <c r="JG154" s="49"/>
      <c r="JH154" s="49"/>
      <c r="JI154" s="49"/>
      <c r="JJ154" s="49"/>
      <c r="JK154" s="49"/>
      <c r="JL154" s="49"/>
      <c r="JM154" s="49"/>
      <c r="JN154" s="49"/>
      <c r="JO154" s="49"/>
      <c r="JP154" s="49"/>
      <c r="JQ154" s="49"/>
      <c r="JR154" s="49"/>
      <c r="JS154" s="49"/>
      <c r="JT154" s="49"/>
      <c r="JU154" s="49"/>
      <c r="JV154" s="49"/>
      <c r="JW154" s="49"/>
      <c r="JX154" s="49"/>
      <c r="JY154" s="49"/>
      <c r="JZ154" s="49"/>
      <c r="KA154" s="49"/>
      <c r="KB154" s="49"/>
      <c r="KC154" s="49"/>
      <c r="KD154" s="49"/>
      <c r="KE154" s="49"/>
      <c r="KF154" s="49"/>
      <c r="KG154" s="49"/>
      <c r="KH154" s="49"/>
      <c r="KI154" s="49"/>
      <c r="KJ154" s="49"/>
      <c r="KK154" s="49"/>
      <c r="KL154" s="49"/>
    </row>
    <row r="155" customFormat="false" ht="15" hidden="false" customHeight="false" outlineLevel="0" collapsed="false">
      <c r="B155" s="50" t="s">
        <v>196</v>
      </c>
      <c r="C155" s="540" t="n">
        <f aca="false">AVERAGE('monthly data'!B155:B155)</f>
        <v>2082.23206060664</v>
      </c>
      <c r="D155" s="541" t="e">
        <f aca="false">AVERAGE('monthly data'!E155:G155)</f>
        <v>#DIV/0!</v>
      </c>
      <c r="E155" s="541" t="e">
        <f aca="false">AVERAGE('monthly data'!H155:J155)</f>
        <v>#DIV/0!</v>
      </c>
      <c r="F155" s="541" t="e">
        <f aca="false">AVERAGE('monthly data'!K155:M155)</f>
        <v>#DIV/0!</v>
      </c>
      <c r="G155" s="541" t="e">
        <f aca="false">AVERAGE('monthly data'!N155:P155)</f>
        <v>#DIV/0!</v>
      </c>
      <c r="H155" s="541" t="e">
        <f aca="false">AVERAGE('monthly data'!Q155:S155)</f>
        <v>#DIV/0!</v>
      </c>
      <c r="I155" s="541" t="e">
        <f aca="false">AVERAGE('monthly data'!T155:V155)</f>
        <v>#DIV/0!</v>
      </c>
      <c r="J155" s="541" t="e">
        <f aca="false">AVERAGE('monthly data'!W155:Y155)</f>
        <v>#DIV/0!</v>
      </c>
      <c r="K155" s="541" t="e">
        <f aca="false">AVERAGE('monthly data'!Z155:AB155)</f>
        <v>#DIV/0!</v>
      </c>
      <c r="L155" s="541" t="e">
        <f aca="false">AVERAGE('monthly data'!AC155:AE155)</f>
        <v>#DIV/0!</v>
      </c>
      <c r="M155" s="541" t="e">
        <f aca="false">AVERAGE('monthly data'!AF155:AH155)</f>
        <v>#DIV/0!</v>
      </c>
      <c r="N155" s="541" t="e">
        <f aca="false">AVERAGE('monthly data'!AI155:AK155)</f>
        <v>#DIV/0!</v>
      </c>
      <c r="O155" s="541" t="e">
        <f aca="false">AVERAGE('monthly data'!AL155:AN155)</f>
        <v>#DIV/0!</v>
      </c>
      <c r="P155" s="541" t="e">
        <f aca="false">AVERAGE('monthly data'!AO155:AQ155)</f>
        <v>#DIV/0!</v>
      </c>
      <c r="Q155" s="541" t="e">
        <f aca="false">AVERAGE('monthly data'!AR155:AT155)</f>
        <v>#DIV/0!</v>
      </c>
      <c r="R155" s="541" t="e">
        <f aca="false">AVERAGE('monthly data'!AU155:AW155)</f>
        <v>#DIV/0!</v>
      </c>
      <c r="S155" s="541" t="e">
        <f aca="false">AVERAGE('monthly data'!AX155:AZ155)</f>
        <v>#DIV/0!</v>
      </c>
      <c r="T155" s="541" t="e">
        <f aca="false">AVERAGE('monthly data'!BA155:BC155)</f>
        <v>#DIV/0!</v>
      </c>
      <c r="U155" s="541" t="e">
        <f aca="false">AVERAGE('monthly data'!BD155:BF155)</f>
        <v>#DIV/0!</v>
      </c>
      <c r="V155" s="541" t="e">
        <f aca="false">AVERAGE('monthly data'!BG155:BI155)</f>
        <v>#DIV/0!</v>
      </c>
      <c r="W155" s="541" t="e">
        <f aca="false">AVERAGE('monthly data'!BJ155:BL155)</f>
        <v>#DIV/0!</v>
      </c>
      <c r="X155" s="541" t="e">
        <f aca="false">AVERAGE('monthly data'!BM155:BO155)</f>
        <v>#DIV/0!</v>
      </c>
      <c r="Y155" s="541" t="e">
        <f aca="false">AVERAGE('monthly data'!BP155:BR155)</f>
        <v>#DIV/0!</v>
      </c>
      <c r="Z155" s="541" t="e">
        <f aca="false">AVERAGE('monthly data'!BS155:BU155)</f>
        <v>#DIV/0!</v>
      </c>
      <c r="AA155" s="541" t="e">
        <f aca="false">AVERAGE('monthly data'!BV155:BX155)</f>
        <v>#DIV/0!</v>
      </c>
      <c r="AB155" s="541" t="e">
        <f aca="false">AVERAGE('monthly data'!BY155:CA155)</f>
        <v>#DIV/0!</v>
      </c>
      <c r="AC155" s="541" t="e">
        <f aca="false">AVERAGE('monthly data'!CB155:CD155)</f>
        <v>#DIV/0!</v>
      </c>
      <c r="AD155" s="541" t="e">
        <f aca="false">AVERAGE('monthly data'!CE155:CG155)</f>
        <v>#DIV/0!</v>
      </c>
      <c r="AE155" s="541" t="e">
        <f aca="false">AVERAGE('monthly data'!CH155:CJ155)</f>
        <v>#DIV/0!</v>
      </c>
      <c r="AF155" s="541" t="e">
        <f aca="false">AVERAGE('monthly data'!CK155:CM155)</f>
        <v>#DIV/0!</v>
      </c>
      <c r="AG155" s="541" t="e">
        <f aca="false">AVERAGE('monthly data'!CN155:CP155)</f>
        <v>#DIV/0!</v>
      </c>
      <c r="AH155" s="541" t="e">
        <f aca="false">AVERAGE('monthly data'!CQ155:CS155)</f>
        <v>#DIV/0!</v>
      </c>
      <c r="AI155" s="541" t="e">
        <f aca="false">AVERAGE('monthly data'!CT155:CV155)</f>
        <v>#DIV/0!</v>
      </c>
      <c r="AJ155" s="541" t="e">
        <f aca="false">AVERAGE('monthly data'!CW155:CY155)</f>
        <v>#DIV/0!</v>
      </c>
      <c r="AK155" s="541" t="e">
        <f aca="false">AVERAGE('monthly data'!CZ155:DB155)</f>
        <v>#DIV/0!</v>
      </c>
      <c r="AL155" s="541" t="e">
        <f aca="false">AVERAGE('monthly data'!DC155:DE155)</f>
        <v>#DIV/0!</v>
      </c>
      <c r="AM155" s="51" t="e">
        <f aca="false">AVERAGE('monthly data'!DF155:DH155)</f>
        <v>#DIV/0!</v>
      </c>
      <c r="AN155" s="51" t="e">
        <f aca="false">AVERAGE('monthly data'!DI155:DK155)</f>
        <v>#DIV/0!</v>
      </c>
      <c r="AO155" s="51" t="e">
        <f aca="false">AVERAGE('monthly data'!DL155:DN155)</f>
        <v>#DIV/0!</v>
      </c>
      <c r="AP155" s="51" t="e">
        <f aca="false">AVERAGE('monthly data'!DO155:DQ155)</f>
        <v>#DIV/0!</v>
      </c>
      <c r="AQ155" s="51" t="e">
        <f aca="false">AVERAGE('monthly data'!DR155:DT155)</f>
        <v>#DIV/0!</v>
      </c>
      <c r="AR155" s="51" t="e">
        <f aca="false">AVERAGE('monthly data'!DU155:DW155)</f>
        <v>#DIV/0!</v>
      </c>
      <c r="AS155" s="51" t="e">
        <f aca="false">AVERAGE('monthly data'!DX155:DZ155)</f>
        <v>#DIV/0!</v>
      </c>
      <c r="AT155" s="51" t="e">
        <f aca="false">AVERAGE('monthly data'!EA155:EC155)</f>
        <v>#DIV/0!</v>
      </c>
      <c r="AU155" s="51" t="e">
        <f aca="false">AVERAGE('monthly data'!ED155:EF155)</f>
        <v>#DIV/0!</v>
      </c>
      <c r="AV155" s="51" t="e">
        <f aca="false">AVERAGE('monthly data'!EG155:EI155)</f>
        <v>#DIV/0!</v>
      </c>
      <c r="AW155" s="51" t="e">
        <f aca="false">AVERAGE('monthly data'!EJ155:EL155)</f>
        <v>#DIV/0!</v>
      </c>
      <c r="AX155" s="51" t="e">
        <f aca="false">AVERAGE('monthly data'!EM155:EO155)</f>
        <v>#DIV/0!</v>
      </c>
      <c r="AY155" s="51" t="e">
        <f aca="false">AVERAGE('monthly data'!EP155:ER155)</f>
        <v>#DIV/0!</v>
      </c>
      <c r="AZ155" s="51" t="e">
        <f aca="false">AVERAGE('monthly data'!ES155:EU155)</f>
        <v>#DIV/0!</v>
      </c>
      <c r="BA155" s="51" t="e">
        <f aca="false">AVERAGE('monthly data'!EV155:EX155)</f>
        <v>#DIV/0!</v>
      </c>
      <c r="BB155" s="51" t="e">
        <f aca="false">AVERAGE('monthly data'!EY155:FA155)</f>
        <v>#DIV/0!</v>
      </c>
      <c r="BC155" s="51" t="e">
        <f aca="false">AVERAGE('monthly data'!FB155:FD155)</f>
        <v>#DIV/0!</v>
      </c>
      <c r="BD155" s="51" t="e">
        <f aca="false">AVERAGE('monthly data'!FE155:FG155)</f>
        <v>#DIV/0!</v>
      </c>
      <c r="BE155" s="51" t="e">
        <f aca="false">AVERAGE('monthly data'!FH155:FJ155)</f>
        <v>#DIV/0!</v>
      </c>
      <c r="BF155" s="51" t="e">
        <f aca="false">AVERAGE('monthly data'!FK155:FM155)</f>
        <v>#DIV/0!</v>
      </c>
      <c r="BG155" s="51" t="n">
        <f aca="false">AVERAGE('monthly data'!FN155:FP155)</f>
        <v>76.1907761329707</v>
      </c>
      <c r="BH155" s="51" t="n">
        <f aca="false">AVERAGE('monthly data'!FQ155:FS155)</f>
        <v>75.3879553352721</v>
      </c>
      <c r="BI155" s="51" t="n">
        <f aca="false">AVERAGE('monthly data'!FT155:FV155)</f>
        <v>77.5926291888933</v>
      </c>
      <c r="BJ155" s="51" t="n">
        <f aca="false">AVERAGE('monthly data'!FW155:FY155)</f>
        <v>82.9945499241945</v>
      </c>
      <c r="BK155" s="51" t="n">
        <f aca="false">AVERAGE('monthly data'!FZ155:GB155)</f>
        <v>78.8076866431726</v>
      </c>
      <c r="BL155" s="51" t="n">
        <f aca="false">AVERAGE('monthly data'!GC155:GE155)</f>
        <v>80.0323534397756</v>
      </c>
      <c r="BM155" s="51" t="n">
        <f aca="false">AVERAGE('monthly data'!GF155:GH155)</f>
        <v>79.8202617728761</v>
      </c>
      <c r="BN155" s="51" t="n">
        <f aca="false">AVERAGE('monthly data'!GI155:GK155)</f>
        <v>80.4598624679294</v>
      </c>
      <c r="BO155" s="51" t="n">
        <f aca="false">AVERAGE('monthly data'!GL155:GN155)</f>
        <v>79.4683841064497</v>
      </c>
      <c r="BP155" s="51" t="n">
        <f aca="false">AVERAGE('monthly data'!GO155:GQ155)</f>
        <v>84.3751691966493</v>
      </c>
      <c r="BQ155" s="51" t="n">
        <f aca="false">AVERAGE('monthly data'!GR155:GT155)</f>
        <v>85.9418604786294</v>
      </c>
      <c r="BR155" s="51" t="n">
        <f aca="false">AVERAGE('monthly data'!GU155:GW155)</f>
        <v>87.557210641524</v>
      </c>
      <c r="BS155" s="51" t="n">
        <f aca="false">AVERAGE('monthly data'!GX155:GZ155)</f>
        <v>91.3307791171183</v>
      </c>
      <c r="BT155" s="51" t="n">
        <f aca="false">AVERAGE('monthly data'!HA155:HC155)</f>
        <v>96.1502297409458</v>
      </c>
      <c r="BU155" s="51" t="n">
        <f aca="false">AVERAGE('monthly data'!HD155:HF155)</f>
        <v>97.4869696613329</v>
      </c>
      <c r="BV155" s="51" t="n">
        <f aca="false">AVERAGE('monthly data'!HG155:HI155)</f>
        <v>96.8897558456079</v>
      </c>
      <c r="BW155" s="51" t="n">
        <f aca="false">AVERAGE('monthly data'!HJ155:HL155)</f>
        <v>95.5663816869475</v>
      </c>
      <c r="BX155" s="51" t="n">
        <f aca="false">AVERAGE('monthly data'!HM155:HO155)</f>
        <v>99.5766737849313</v>
      </c>
      <c r="BY155" s="51" t="n">
        <f aca="false">AVERAGE('monthly data'!HP155:HR155)</f>
        <v>103.246764922833</v>
      </c>
      <c r="BZ155" s="51" t="n">
        <f aca="false">AVERAGE('monthly data'!HS155:HU155)</f>
        <v>103.263410066049</v>
      </c>
      <c r="CA155" s="51" t="n">
        <f aca="false">AVERAGE('monthly data'!HV155:HX155)</f>
        <v>99.7777828500491</v>
      </c>
      <c r="CB155" s="51" t="n">
        <f aca="false">AVERAGE('monthly data'!HY155:IA155)</f>
        <v>102.371426673516</v>
      </c>
      <c r="CC155" s="51" t="n">
        <f aca="false">AVERAGE('monthly data'!IB155:ID155)</f>
        <v>101.883101306477</v>
      </c>
      <c r="CD155" s="51" t="n">
        <f aca="false">AVERAGE('monthly data'!IE155:IG155)</f>
        <v>99.8935425673143</v>
      </c>
      <c r="CE155" s="51" t="n">
        <f aca="false">AVERAGE('monthly data'!IH155:IJ155)</f>
        <v>98.9385204106641</v>
      </c>
      <c r="CF155" s="51" t="n">
        <f aca="false">AVERAGE('monthly data'!IK155:IM155)</f>
        <v>104.9507127346</v>
      </c>
      <c r="CG155" s="51" t="n">
        <f aca="false">AVERAGE('monthly data'!IN155:IP155)</f>
        <v>105.110186563794</v>
      </c>
      <c r="CH155" s="51" t="n">
        <f aca="false">AVERAGE('monthly data'!IQ155:IS155)</f>
        <v>109.996019548814</v>
      </c>
      <c r="CI155" s="51" t="n">
        <f aca="false">AVERAGE('monthly data'!IT155:IV155)</f>
        <v>108.798786964152</v>
      </c>
      <c r="CJ155" s="51" t="n">
        <f aca="false">AVERAGE('monthly data'!IW155:IY155)</f>
        <v>113.506752753737</v>
      </c>
      <c r="CK155" s="51" t="n">
        <f aca="false">AVERAGE('monthly data'!IZ155:JB155)</f>
        <v>120.243607330044</v>
      </c>
      <c r="CL155" s="51" t="n">
        <f aca="false">AVERAGE('monthly data'!JC155:JE155)</f>
        <v>129.173837987366</v>
      </c>
      <c r="CM155" s="51" t="n">
        <f aca="false">AVERAGE('monthly data'!JF155:JH155)</f>
        <v>129.268722866269</v>
      </c>
      <c r="CN155" s="51" t="n">
        <f aca="false">AVERAGE('monthly data'!JI155:JK155)</f>
        <v>130.178012536365</v>
      </c>
      <c r="CO155" s="51" t="n">
        <f aca="false">AVERAGE('monthly data'!JL155:JN155)</f>
        <v>129.372112353384</v>
      </c>
      <c r="CP155" s="51" t="n">
        <f aca="false">AVERAGE('monthly data'!JO155:JQ155)</f>
        <v>130.674290783453</v>
      </c>
      <c r="CQ155" s="51" t="n">
        <f aca="false">AVERAGE('monthly data'!JR155:JT155)</f>
        <v>124.823308756168</v>
      </c>
      <c r="CR155" s="51" t="n">
        <f aca="false">AVERAGE('monthly data'!JU155:JW155)</f>
        <v>130.183191550856</v>
      </c>
      <c r="CS155" s="51" t="n">
        <f aca="false">AVERAGE('monthly data'!JX155:JZ155)</f>
        <v>125.140311046501</v>
      </c>
      <c r="CT155" s="51" t="n">
        <f aca="false">AVERAGE('monthly data'!KA155:KC155)</f>
        <v>118.458209178643</v>
      </c>
      <c r="CU155" s="51" t="n">
        <f aca="false">AVERAGE('monthly data'!KD155:KF155)</f>
        <v>118.836921593451</v>
      </c>
      <c r="CV155" s="51" t="n">
        <f aca="false">AVERAGE('monthly data'!KG155:KI155)</f>
        <v>125.0568857937</v>
      </c>
      <c r="CW155" s="51" t="n">
        <f aca="false">AVERAGE('monthly data'!KJ155:KL155)</f>
        <v>128.420767238942</v>
      </c>
      <c r="CX155" s="51" t="n">
        <f aca="false">AVERAGE('monthly data'!KM155:KO155)</f>
        <v>138.211357645331</v>
      </c>
      <c r="CY155" s="51" t="n">
        <f aca="false">AVERAGE('monthly data'!KP155:KR155)</f>
        <v>145.453692137154</v>
      </c>
      <c r="CZ155" s="51" t="n">
        <f aca="false">AVERAGE('monthly data'!KS155:KU155)</f>
        <v>143.995376857486</v>
      </c>
      <c r="DA155" s="51" t="n">
        <f aca="false">AVERAGE('monthly data'!KV155:KX155)</f>
        <v>145.851260638535</v>
      </c>
      <c r="DB155" s="51" t="n">
        <f aca="false">AVERAGE('monthly data'!KY155:LA155)</f>
        <v>147.294806317662</v>
      </c>
      <c r="DC155" s="51" t="n">
        <f aca="false">AVERAGE('monthly data'!LB155:LD155)</f>
        <v>141.882435729176</v>
      </c>
      <c r="DD155" s="51" t="n">
        <f aca="false">AVERAGE('monthly data'!LE155:LG155)</f>
        <v>141.09377645104</v>
      </c>
      <c r="DE155" s="51" t="n">
        <f aca="false">AVERAGE('monthly data'!LH155:LJ155)</f>
        <v>138.98356321096</v>
      </c>
      <c r="DF155" s="51" t="n">
        <f aca="false">AVERAGE('monthly data'!LK155:LM155)</f>
        <v>137.568670638242</v>
      </c>
      <c r="DG155" s="51" t="n">
        <f aca="false">AVERAGE('monthly data'!LN155:LP155)</f>
        <v>149.037894921685</v>
      </c>
      <c r="DH155" s="51" t="n">
        <f aca="false">AVERAGE('monthly data'!LQ155:LS155)</f>
        <v>169.757125388135</v>
      </c>
      <c r="DI155" s="51" t="n">
        <f aca="false">AVERAGE('monthly data'!LT155:LV155)</f>
        <v>182.558065137235</v>
      </c>
      <c r="DJ155" s="51" t="n">
        <f aca="false">AVERAGE('monthly data'!LW155:LY155)</f>
        <v>203.677446897913</v>
      </c>
      <c r="DK155" s="51" t="n">
        <f aca="false">AVERAGE('monthly data'!LZ155:MB155)</f>
        <v>221.102666909726</v>
      </c>
      <c r="DL155" s="51" t="n">
        <f aca="false">AVERAGE('monthly data'!MC155:ME155)</f>
        <v>232.22294986714</v>
      </c>
      <c r="DM155" s="51" t="e">
        <f aca="false">AVERAGE('monthly data'!MF155:MH155)</f>
        <v>#DIV/0!</v>
      </c>
      <c r="DN155" s="51" t="e">
        <f aca="false">AVERAGE('monthly data'!MI155:MK155)</f>
        <v>#DIV/0!</v>
      </c>
      <c r="DO155" s="51" t="e">
        <f aca="false">AVERAGE('monthly data'!ML155:MN155)</f>
        <v>#DIV/0!</v>
      </c>
      <c r="DP155" s="51" t="e">
        <f aca="false">AVERAGE('monthly data'!MO155:MQ155)</f>
        <v>#DIV/0!</v>
      </c>
      <c r="DQ155" s="51" t="e">
        <f aca="false">AVERAGE('monthly data'!MR155:MT155)</f>
        <v>#DIV/0!</v>
      </c>
      <c r="DR155" s="51" t="e">
        <f aca="false">AVERAGE('monthly data'!MU155:MW155)</f>
        <v>#DIV/0!</v>
      </c>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row>
    <row r="156" customFormat="false" ht="15" hidden="false" customHeight="false" outlineLevel="0" collapsed="false">
      <c r="B156" s="52" t="s">
        <v>1037</v>
      </c>
      <c r="C156" s="540" t="n">
        <f aca="false">AVERAGE('monthly data'!B156:B156)</f>
        <v>1418.88366033055</v>
      </c>
      <c r="D156" s="541" t="e">
        <f aca="false">AVERAGE('monthly data'!E156:G156)</f>
        <v>#DIV/0!</v>
      </c>
      <c r="E156" s="541" t="e">
        <f aca="false">AVERAGE('monthly data'!H156:J156)</f>
        <v>#DIV/0!</v>
      </c>
      <c r="F156" s="541" t="e">
        <f aca="false">AVERAGE('monthly data'!K156:M156)</f>
        <v>#DIV/0!</v>
      </c>
      <c r="G156" s="541" t="e">
        <f aca="false">AVERAGE('monthly data'!N156:P156)</f>
        <v>#DIV/0!</v>
      </c>
      <c r="H156" s="541" t="e">
        <f aca="false">AVERAGE('monthly data'!Q156:S156)</f>
        <v>#DIV/0!</v>
      </c>
      <c r="I156" s="541" t="e">
        <f aca="false">AVERAGE('monthly data'!T156:V156)</f>
        <v>#DIV/0!</v>
      </c>
      <c r="J156" s="541" t="e">
        <f aca="false">AVERAGE('monthly data'!W156:Y156)</f>
        <v>#DIV/0!</v>
      </c>
      <c r="K156" s="541" t="e">
        <f aca="false">AVERAGE('monthly data'!Z156:AB156)</f>
        <v>#DIV/0!</v>
      </c>
      <c r="L156" s="541" t="e">
        <f aca="false">AVERAGE('monthly data'!AC156:AE156)</f>
        <v>#DIV/0!</v>
      </c>
      <c r="M156" s="541" t="e">
        <f aca="false">AVERAGE('monthly data'!AF156:AH156)</f>
        <v>#DIV/0!</v>
      </c>
      <c r="N156" s="541" t="e">
        <f aca="false">AVERAGE('monthly data'!AI156:AK156)</f>
        <v>#DIV/0!</v>
      </c>
      <c r="O156" s="541" t="e">
        <f aca="false">AVERAGE('monthly data'!AL156:AN156)</f>
        <v>#DIV/0!</v>
      </c>
      <c r="P156" s="541" t="e">
        <f aca="false">AVERAGE('monthly data'!AO156:AQ156)</f>
        <v>#DIV/0!</v>
      </c>
      <c r="Q156" s="541" t="e">
        <f aca="false">AVERAGE('monthly data'!AR156:AT156)</f>
        <v>#DIV/0!</v>
      </c>
      <c r="R156" s="541" t="e">
        <f aca="false">AVERAGE('monthly data'!AU156:AW156)</f>
        <v>#DIV/0!</v>
      </c>
      <c r="S156" s="541" t="e">
        <f aca="false">AVERAGE('monthly data'!AX156:AZ156)</f>
        <v>#DIV/0!</v>
      </c>
      <c r="T156" s="541" t="e">
        <f aca="false">AVERAGE('monthly data'!BA156:BC156)</f>
        <v>#DIV/0!</v>
      </c>
      <c r="U156" s="541" t="e">
        <f aca="false">AVERAGE('monthly data'!BD156:BF156)</f>
        <v>#DIV/0!</v>
      </c>
      <c r="V156" s="541" t="e">
        <f aca="false">AVERAGE('monthly data'!BG156:BI156)</f>
        <v>#DIV/0!</v>
      </c>
      <c r="W156" s="541" t="e">
        <f aca="false">AVERAGE('monthly data'!BJ156:BL156)</f>
        <v>#DIV/0!</v>
      </c>
      <c r="X156" s="541" t="e">
        <f aca="false">AVERAGE('monthly data'!BM156:BO156)</f>
        <v>#DIV/0!</v>
      </c>
      <c r="Y156" s="541" t="e">
        <f aca="false">AVERAGE('monthly data'!BP156:BR156)</f>
        <v>#DIV/0!</v>
      </c>
      <c r="Z156" s="541" t="e">
        <f aca="false">AVERAGE('monthly data'!BS156:BU156)</f>
        <v>#DIV/0!</v>
      </c>
      <c r="AA156" s="541" t="e">
        <f aca="false">AVERAGE('monthly data'!BV156:BX156)</f>
        <v>#DIV/0!</v>
      </c>
      <c r="AB156" s="541" t="e">
        <f aca="false">AVERAGE('monthly data'!BY156:CA156)</f>
        <v>#DIV/0!</v>
      </c>
      <c r="AC156" s="541" t="e">
        <f aca="false">AVERAGE('monthly data'!CB156:CD156)</f>
        <v>#DIV/0!</v>
      </c>
      <c r="AD156" s="541" t="e">
        <f aca="false">AVERAGE('monthly data'!CE156:CG156)</f>
        <v>#DIV/0!</v>
      </c>
      <c r="AE156" s="541" t="e">
        <f aca="false">AVERAGE('monthly data'!CH156:CJ156)</f>
        <v>#DIV/0!</v>
      </c>
      <c r="AF156" s="541" t="e">
        <f aca="false">AVERAGE('monthly data'!CK156:CM156)</f>
        <v>#DIV/0!</v>
      </c>
      <c r="AG156" s="541" t="e">
        <f aca="false">AVERAGE('monthly data'!CN156:CP156)</f>
        <v>#DIV/0!</v>
      </c>
      <c r="AH156" s="541" t="e">
        <f aca="false">AVERAGE('monthly data'!CQ156:CS156)</f>
        <v>#DIV/0!</v>
      </c>
      <c r="AI156" s="541" t="e">
        <f aca="false">AVERAGE('monthly data'!CT156:CV156)</f>
        <v>#DIV/0!</v>
      </c>
      <c r="AJ156" s="541" t="e">
        <f aca="false">AVERAGE('monthly data'!CW156:CY156)</f>
        <v>#DIV/0!</v>
      </c>
      <c r="AK156" s="541" t="e">
        <f aca="false">AVERAGE('monthly data'!CZ156:DB156)</f>
        <v>#DIV/0!</v>
      </c>
      <c r="AL156" s="541" t="e">
        <f aca="false">AVERAGE('monthly data'!DC156:DE156)</f>
        <v>#DIV/0!</v>
      </c>
      <c r="AM156" s="51" t="e">
        <f aca="false">AVERAGE('monthly data'!DF156:DH156)</f>
        <v>#DIV/0!</v>
      </c>
      <c r="AN156" s="51" t="e">
        <f aca="false">AVERAGE('monthly data'!DI156:DK156)</f>
        <v>#DIV/0!</v>
      </c>
      <c r="AO156" s="51" t="e">
        <f aca="false">AVERAGE('monthly data'!DL156:DN156)</f>
        <v>#DIV/0!</v>
      </c>
      <c r="AP156" s="51" t="e">
        <f aca="false">AVERAGE('monthly data'!DO156:DQ156)</f>
        <v>#DIV/0!</v>
      </c>
      <c r="AQ156" s="51" t="e">
        <f aca="false">AVERAGE('monthly data'!DR156:DT156)</f>
        <v>#DIV/0!</v>
      </c>
      <c r="AR156" s="51" t="e">
        <f aca="false">AVERAGE('monthly data'!DU156:DW156)</f>
        <v>#DIV/0!</v>
      </c>
      <c r="AS156" s="51" t="e">
        <f aca="false">AVERAGE('monthly data'!DX156:DZ156)</f>
        <v>#DIV/0!</v>
      </c>
      <c r="AT156" s="51" t="e">
        <f aca="false">AVERAGE('monthly data'!EA156:EC156)</f>
        <v>#DIV/0!</v>
      </c>
      <c r="AU156" s="51" t="e">
        <f aca="false">AVERAGE('monthly data'!ED156:EF156)</f>
        <v>#DIV/0!</v>
      </c>
      <c r="AV156" s="51" t="e">
        <f aca="false">AVERAGE('monthly data'!EG156:EI156)</f>
        <v>#DIV/0!</v>
      </c>
      <c r="AW156" s="51" t="e">
        <f aca="false">AVERAGE('monthly data'!EJ156:EL156)</f>
        <v>#DIV/0!</v>
      </c>
      <c r="AX156" s="51" t="e">
        <f aca="false">AVERAGE('monthly data'!EM156:EO156)</f>
        <v>#DIV/0!</v>
      </c>
      <c r="AY156" s="51" t="e">
        <f aca="false">AVERAGE('monthly data'!EP156:ER156)</f>
        <v>#DIV/0!</v>
      </c>
      <c r="AZ156" s="51" t="e">
        <f aca="false">AVERAGE('monthly data'!ES156:EU156)</f>
        <v>#DIV/0!</v>
      </c>
      <c r="BA156" s="51" t="e">
        <f aca="false">AVERAGE('monthly data'!EV156:EX156)</f>
        <v>#DIV/0!</v>
      </c>
      <c r="BB156" s="51" t="e">
        <f aca="false">AVERAGE('monthly data'!EY156:FA156)</f>
        <v>#DIV/0!</v>
      </c>
      <c r="BC156" s="51" t="e">
        <f aca="false">AVERAGE('monthly data'!FB156:FD156)</f>
        <v>#DIV/0!</v>
      </c>
      <c r="BD156" s="51" t="e">
        <f aca="false">AVERAGE('monthly data'!FE156:FG156)</f>
        <v>#DIV/0!</v>
      </c>
      <c r="BE156" s="51" t="e">
        <f aca="false">AVERAGE('monthly data'!FH156:FJ156)</f>
        <v>#DIV/0!</v>
      </c>
      <c r="BF156" s="51" t="e">
        <f aca="false">AVERAGE('monthly data'!FK156:FM156)</f>
        <v>#DIV/0!</v>
      </c>
      <c r="BG156" s="51" t="n">
        <f aca="false">AVERAGE('monthly data'!FN156:FP156)</f>
        <v>67.8706854144869</v>
      </c>
      <c r="BH156" s="51" t="n">
        <f aca="false">AVERAGE('monthly data'!FQ156:FS156)</f>
        <v>67.5264419730621</v>
      </c>
      <c r="BI156" s="51" t="n">
        <f aca="false">AVERAGE('monthly data'!FT156:FV156)</f>
        <v>74.0447708679653</v>
      </c>
      <c r="BJ156" s="51" t="n">
        <f aca="false">AVERAGE('monthly data'!FW156:FY156)</f>
        <v>83.0874541612448</v>
      </c>
      <c r="BK156" s="51" t="n">
        <f aca="false">AVERAGE('monthly data'!FZ156:GB156)</f>
        <v>72.4707311636914</v>
      </c>
      <c r="BL156" s="51" t="n">
        <f aca="false">AVERAGE('monthly data'!GC156:GE156)</f>
        <v>76.6070249396983</v>
      </c>
      <c r="BM156" s="51" t="n">
        <f aca="false">AVERAGE('monthly data'!GF156:GH156)</f>
        <v>80.2339706432981</v>
      </c>
      <c r="BN156" s="51" t="n">
        <f aca="false">AVERAGE('monthly data'!GI156:GK156)</f>
        <v>81.0956294528721</v>
      </c>
      <c r="BO156" s="51" t="n">
        <f aca="false">AVERAGE('monthly data'!GL156:GN156)</f>
        <v>77.7350389420573</v>
      </c>
      <c r="BP156" s="51" t="n">
        <f aca="false">AVERAGE('monthly data'!GO156:GQ156)</f>
        <v>82.5871628416252</v>
      </c>
      <c r="BQ156" s="51" t="n">
        <f aca="false">AVERAGE('monthly data'!GR156:GT156)</f>
        <v>81.1079693682922</v>
      </c>
      <c r="BR156" s="51" t="n">
        <f aca="false">AVERAGE('monthly data'!GU156:GW156)</f>
        <v>84.2290868452685</v>
      </c>
      <c r="BS156" s="51" t="n">
        <f aca="false">AVERAGE('monthly data'!GX156:GZ156)</f>
        <v>91.8426440581817</v>
      </c>
      <c r="BT156" s="51" t="n">
        <f aca="false">AVERAGE('monthly data'!HA156:HC156)</f>
        <v>98.8354738297948</v>
      </c>
      <c r="BU156" s="51" t="n">
        <f aca="false">AVERAGE('monthly data'!HD156:HF156)</f>
        <v>100.441850067107</v>
      </c>
      <c r="BV156" s="51" t="n">
        <f aca="false">AVERAGE('monthly data'!HG156:HI156)</f>
        <v>96.7012192454407</v>
      </c>
      <c r="BW156" s="51" t="n">
        <f aca="false">AVERAGE('monthly data'!HJ156:HL156)</f>
        <v>93.7326369950471</v>
      </c>
      <c r="BX156" s="51" t="n">
        <f aca="false">AVERAGE('monthly data'!HM156:HO156)</f>
        <v>100.766260903556</v>
      </c>
      <c r="BY156" s="51" t="n">
        <f aca="false">AVERAGE('monthly data'!HP156:HR156)</f>
        <v>109.611474760255</v>
      </c>
      <c r="BZ156" s="51" t="n">
        <f aca="false">AVERAGE('monthly data'!HS156:HU156)</f>
        <v>107.853570314322</v>
      </c>
      <c r="CA156" s="51" t="n">
        <f aca="false">AVERAGE('monthly data'!HV156:HX156)</f>
        <v>99.5042901113439</v>
      </c>
      <c r="CB156" s="51" t="n">
        <f aca="false">AVERAGE('monthly data'!HY156:IA156)</f>
        <v>103.569725470746</v>
      </c>
      <c r="CC156" s="51" t="n">
        <f aca="false">AVERAGE('monthly data'!IB156:ID156)</f>
        <v>101.868730696079</v>
      </c>
      <c r="CD156" s="51" t="n">
        <f aca="false">AVERAGE('monthly data'!IE156:IG156)</f>
        <v>98.6030637997902</v>
      </c>
      <c r="CE156" s="51" t="n">
        <f aca="false">AVERAGE('monthly data'!IH156:IJ156)</f>
        <v>96.9529907774469</v>
      </c>
      <c r="CF156" s="51" t="n">
        <f aca="false">AVERAGE('monthly data'!IK156:IM156)</f>
        <v>105.374416472295</v>
      </c>
      <c r="CG156" s="51" t="n">
        <f aca="false">AVERAGE('monthly data'!IN156:IP156)</f>
        <v>106.836837285454</v>
      </c>
      <c r="CH156" s="51" t="n">
        <f aca="false">AVERAGE('monthly data'!IQ156:IS156)</f>
        <v>113.656398529712</v>
      </c>
      <c r="CI156" s="51" t="n">
        <f aca="false">AVERAGE('monthly data'!IT156:IV156)</f>
        <v>110.244460497222</v>
      </c>
      <c r="CJ156" s="51" t="n">
        <f aca="false">AVERAGE('monthly data'!IW156:IY156)</f>
        <v>115.659260482574</v>
      </c>
      <c r="CK156" s="51" t="n">
        <f aca="false">AVERAGE('monthly data'!IZ156:JB156)</f>
        <v>124.520152272672</v>
      </c>
      <c r="CL156" s="51" t="n">
        <f aca="false">AVERAGE('monthly data'!JC156:JE156)</f>
        <v>133.65091362079</v>
      </c>
      <c r="CM156" s="51" t="n">
        <f aca="false">AVERAGE('monthly data'!JF156:JH156)</f>
        <v>131.879963018313</v>
      </c>
      <c r="CN156" s="51" t="n">
        <f aca="false">AVERAGE('monthly data'!JI156:JK156)</f>
        <v>131.089767008356</v>
      </c>
      <c r="CO156" s="51" t="n">
        <f aca="false">AVERAGE('monthly data'!JL156:JN156)</f>
        <v>130.076582102333</v>
      </c>
      <c r="CP156" s="51" t="n">
        <f aca="false">AVERAGE('monthly data'!JO156:JQ156)</f>
        <v>132.296787014683</v>
      </c>
      <c r="CQ156" s="51" t="n">
        <f aca="false">AVERAGE('monthly data'!JR156:JT156)</f>
        <v>124.913566957521</v>
      </c>
      <c r="CR156" s="51" t="n">
        <f aca="false">AVERAGE('monthly data'!JU156:JW156)</f>
        <v>133.617224195095</v>
      </c>
      <c r="CS156" s="51" t="n">
        <f aca="false">AVERAGE('monthly data'!JX156:JZ156)</f>
        <v>129.061307242974</v>
      </c>
      <c r="CT156" s="51" t="n">
        <f aca="false">AVERAGE('monthly data'!KA156:KC156)</f>
        <v>121.065057552437</v>
      </c>
      <c r="CU156" s="51" t="n">
        <f aca="false">AVERAGE('monthly data'!KD156:KF156)</f>
        <v>121.516551528158</v>
      </c>
      <c r="CV156" s="51" t="n">
        <f aca="false">AVERAGE('monthly data'!KG156:KI156)</f>
        <v>128.709158782528</v>
      </c>
      <c r="CW156" s="51" t="n">
        <f aca="false">AVERAGE('monthly data'!KJ156:KL156)</f>
        <v>132.915689074617</v>
      </c>
      <c r="CX156" s="51" t="n">
        <f aca="false">AVERAGE('monthly data'!KM156:KO156)</f>
        <v>148.426198807219</v>
      </c>
      <c r="CY156" s="51" t="n">
        <f aca="false">AVERAGE('monthly data'!KP156:KR156)</f>
        <v>155.645975238613</v>
      </c>
      <c r="CZ156" s="51" t="n">
        <f aca="false">AVERAGE('monthly data'!KS156:KU156)</f>
        <v>152.137270675081</v>
      </c>
      <c r="DA156" s="51" t="n">
        <f aca="false">AVERAGE('monthly data'!KV156:KX156)</f>
        <v>159.183264027117</v>
      </c>
      <c r="DB156" s="51" t="n">
        <f aca="false">AVERAGE('monthly data'!KY156:LA156)</f>
        <v>161.131696663986</v>
      </c>
      <c r="DC156" s="51" t="n">
        <f aca="false">AVERAGE('monthly data'!LB156:LD156)</f>
        <v>151.456106511425</v>
      </c>
      <c r="DD156" s="51" t="n">
        <f aca="false">AVERAGE('monthly data'!LE156:LG156)</f>
        <v>150.218531205868</v>
      </c>
      <c r="DE156" s="51" t="n">
        <f aca="false">AVERAGE('monthly data'!LH156:LJ156)</f>
        <v>147.68290566524</v>
      </c>
      <c r="DF156" s="51" t="n">
        <f aca="false">AVERAGE('monthly data'!LK156:LM156)</f>
        <v>144.36578936155</v>
      </c>
      <c r="DG156" s="51" t="n">
        <f aca="false">AVERAGE('monthly data'!LN156:LP156)</f>
        <v>155.927351629923</v>
      </c>
      <c r="DH156" s="51" t="n">
        <f aca="false">AVERAGE('monthly data'!LQ156:LS156)</f>
        <v>173.163192229059</v>
      </c>
      <c r="DI156" s="51" t="n">
        <f aca="false">AVERAGE('monthly data'!LT156:LV156)</f>
        <v>191.931178952117</v>
      </c>
      <c r="DJ156" s="51" t="n">
        <f aca="false">AVERAGE('monthly data'!LW156:LY156)</f>
        <v>216.90642658424</v>
      </c>
      <c r="DK156" s="51" t="n">
        <f aca="false">AVERAGE('monthly data'!LZ156:MB156)</f>
        <v>236.890786725925</v>
      </c>
      <c r="DL156" s="51" t="n">
        <f aca="false">AVERAGE('monthly data'!MC156:ME156)</f>
        <v>249.686915500398</v>
      </c>
      <c r="DM156" s="51" t="e">
        <f aca="false">AVERAGE('monthly data'!MF156:MH156)</f>
        <v>#DIV/0!</v>
      </c>
      <c r="DN156" s="51" t="e">
        <f aca="false">AVERAGE('monthly data'!MI156:MK156)</f>
        <v>#DIV/0!</v>
      </c>
      <c r="DO156" s="51" t="e">
        <f aca="false">AVERAGE('monthly data'!ML156:MN156)</f>
        <v>#DIV/0!</v>
      </c>
      <c r="DP156" s="51" t="e">
        <f aca="false">AVERAGE('monthly data'!MO156:MQ156)</f>
        <v>#DIV/0!</v>
      </c>
      <c r="DQ156" s="51" t="e">
        <f aca="false">AVERAGE('monthly data'!MR156:MT156)</f>
        <v>#DIV/0!</v>
      </c>
      <c r="DR156" s="51" t="e">
        <f aca="false">AVERAGE('monthly data'!MU156:MW156)</f>
        <v>#DIV/0!</v>
      </c>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row>
    <row r="157" customFormat="false" ht="15" hidden="false" customHeight="false" outlineLevel="0" collapsed="false">
      <c r="B157" s="52" t="s">
        <v>818</v>
      </c>
      <c r="C157" s="540" t="n">
        <f aca="false">AVERAGE('monthly data'!B157:B157)</f>
        <v>663.348400276092</v>
      </c>
      <c r="D157" s="541" t="e">
        <f aca="false">AVERAGE('monthly data'!E157:G157)</f>
        <v>#DIV/0!</v>
      </c>
      <c r="E157" s="541" t="e">
        <f aca="false">AVERAGE('monthly data'!H157:J157)</f>
        <v>#DIV/0!</v>
      </c>
      <c r="F157" s="541" t="e">
        <f aca="false">AVERAGE('monthly data'!K157:M157)</f>
        <v>#DIV/0!</v>
      </c>
      <c r="G157" s="541" t="e">
        <f aca="false">AVERAGE('monthly data'!N157:P157)</f>
        <v>#DIV/0!</v>
      </c>
      <c r="H157" s="541" t="e">
        <f aca="false">AVERAGE('monthly data'!Q157:S157)</f>
        <v>#DIV/0!</v>
      </c>
      <c r="I157" s="541" t="e">
        <f aca="false">AVERAGE('monthly data'!T157:V157)</f>
        <v>#DIV/0!</v>
      </c>
      <c r="J157" s="541" t="e">
        <f aca="false">AVERAGE('monthly data'!W157:Y157)</f>
        <v>#DIV/0!</v>
      </c>
      <c r="K157" s="541" t="e">
        <f aca="false">AVERAGE('monthly data'!Z157:AB157)</f>
        <v>#DIV/0!</v>
      </c>
      <c r="L157" s="541" t="e">
        <f aca="false">AVERAGE('monthly data'!AC157:AE157)</f>
        <v>#DIV/0!</v>
      </c>
      <c r="M157" s="541" t="e">
        <f aca="false">AVERAGE('monthly data'!AF157:AH157)</f>
        <v>#DIV/0!</v>
      </c>
      <c r="N157" s="541" t="e">
        <f aca="false">AVERAGE('monthly data'!AI157:AK157)</f>
        <v>#DIV/0!</v>
      </c>
      <c r="O157" s="541" t="e">
        <f aca="false">AVERAGE('monthly data'!AL157:AN157)</f>
        <v>#DIV/0!</v>
      </c>
      <c r="P157" s="541" t="e">
        <f aca="false">AVERAGE('monthly data'!AO157:AQ157)</f>
        <v>#DIV/0!</v>
      </c>
      <c r="Q157" s="541" t="e">
        <f aca="false">AVERAGE('monthly data'!AR157:AT157)</f>
        <v>#DIV/0!</v>
      </c>
      <c r="R157" s="541" t="e">
        <f aca="false">AVERAGE('monthly data'!AU157:AW157)</f>
        <v>#DIV/0!</v>
      </c>
      <c r="S157" s="541" t="e">
        <f aca="false">AVERAGE('monthly data'!AX157:AZ157)</f>
        <v>#DIV/0!</v>
      </c>
      <c r="T157" s="541" t="e">
        <f aca="false">AVERAGE('monthly data'!BA157:BC157)</f>
        <v>#DIV/0!</v>
      </c>
      <c r="U157" s="541" t="e">
        <f aca="false">AVERAGE('monthly data'!BD157:BF157)</f>
        <v>#DIV/0!</v>
      </c>
      <c r="V157" s="541" t="e">
        <f aca="false">AVERAGE('monthly data'!BG157:BI157)</f>
        <v>#DIV/0!</v>
      </c>
      <c r="W157" s="541" t="e">
        <f aca="false">AVERAGE('monthly data'!BJ157:BL157)</f>
        <v>#DIV/0!</v>
      </c>
      <c r="X157" s="541" t="e">
        <f aca="false">AVERAGE('monthly data'!BM157:BO157)</f>
        <v>#DIV/0!</v>
      </c>
      <c r="Y157" s="541" t="e">
        <f aca="false">AVERAGE('monthly data'!BP157:BR157)</f>
        <v>#DIV/0!</v>
      </c>
      <c r="Z157" s="541" t="e">
        <f aca="false">AVERAGE('monthly data'!BS157:BU157)</f>
        <v>#DIV/0!</v>
      </c>
      <c r="AA157" s="541" t="e">
        <f aca="false">AVERAGE('monthly data'!BV157:BX157)</f>
        <v>#DIV/0!</v>
      </c>
      <c r="AB157" s="541" t="e">
        <f aca="false">AVERAGE('monthly data'!BY157:CA157)</f>
        <v>#DIV/0!</v>
      </c>
      <c r="AC157" s="541" t="e">
        <f aca="false">AVERAGE('monthly data'!CB157:CD157)</f>
        <v>#DIV/0!</v>
      </c>
      <c r="AD157" s="541" t="e">
        <f aca="false">AVERAGE('monthly data'!CE157:CG157)</f>
        <v>#DIV/0!</v>
      </c>
      <c r="AE157" s="541" t="e">
        <f aca="false">AVERAGE('monthly data'!CH157:CJ157)</f>
        <v>#DIV/0!</v>
      </c>
      <c r="AF157" s="541" t="e">
        <f aca="false">AVERAGE('monthly data'!CK157:CM157)</f>
        <v>#DIV/0!</v>
      </c>
      <c r="AG157" s="541" t="e">
        <f aca="false">AVERAGE('monthly data'!CN157:CP157)</f>
        <v>#DIV/0!</v>
      </c>
      <c r="AH157" s="541" t="e">
        <f aca="false">AVERAGE('monthly data'!CQ157:CS157)</f>
        <v>#DIV/0!</v>
      </c>
      <c r="AI157" s="541" t="e">
        <f aca="false">AVERAGE('monthly data'!CT157:CV157)</f>
        <v>#DIV/0!</v>
      </c>
      <c r="AJ157" s="541" t="e">
        <f aca="false">AVERAGE('monthly data'!CW157:CY157)</f>
        <v>#DIV/0!</v>
      </c>
      <c r="AK157" s="541" t="e">
        <f aca="false">AVERAGE('monthly data'!CZ157:DB157)</f>
        <v>#DIV/0!</v>
      </c>
      <c r="AL157" s="541" t="e">
        <f aca="false">AVERAGE('monthly data'!DC157:DE157)</f>
        <v>#DIV/0!</v>
      </c>
      <c r="AM157" s="51" t="e">
        <f aca="false">AVERAGE('monthly data'!DF157:DH157)</f>
        <v>#DIV/0!</v>
      </c>
      <c r="AN157" s="51" t="e">
        <f aca="false">AVERAGE('monthly data'!DI157:DK157)</f>
        <v>#DIV/0!</v>
      </c>
      <c r="AO157" s="51" t="e">
        <f aca="false">AVERAGE('monthly data'!DL157:DN157)</f>
        <v>#DIV/0!</v>
      </c>
      <c r="AP157" s="51" t="e">
        <f aca="false">AVERAGE('monthly data'!DO157:DQ157)</f>
        <v>#DIV/0!</v>
      </c>
      <c r="AQ157" s="51" t="e">
        <f aca="false">AVERAGE('monthly data'!DR157:DT157)</f>
        <v>#DIV/0!</v>
      </c>
      <c r="AR157" s="51" t="e">
        <f aca="false">AVERAGE('monthly data'!DU157:DW157)</f>
        <v>#DIV/0!</v>
      </c>
      <c r="AS157" s="51" t="e">
        <f aca="false">AVERAGE('monthly data'!DX157:DZ157)</f>
        <v>#DIV/0!</v>
      </c>
      <c r="AT157" s="51" t="e">
        <f aca="false">AVERAGE('monthly data'!EA157:EC157)</f>
        <v>#DIV/0!</v>
      </c>
      <c r="AU157" s="51" t="e">
        <f aca="false">AVERAGE('monthly data'!ED157:EF157)</f>
        <v>#DIV/0!</v>
      </c>
      <c r="AV157" s="51" t="e">
        <f aca="false">AVERAGE('monthly data'!EG157:EI157)</f>
        <v>#DIV/0!</v>
      </c>
      <c r="AW157" s="51" t="e">
        <f aca="false">AVERAGE('monthly data'!EJ157:EL157)</f>
        <v>#DIV/0!</v>
      </c>
      <c r="AX157" s="51" t="e">
        <f aca="false">AVERAGE('monthly data'!EM157:EO157)</f>
        <v>#DIV/0!</v>
      </c>
      <c r="AY157" s="51" t="e">
        <f aca="false">AVERAGE('monthly data'!EP157:ER157)</f>
        <v>#DIV/0!</v>
      </c>
      <c r="AZ157" s="51" t="e">
        <f aca="false">AVERAGE('monthly data'!ES157:EU157)</f>
        <v>#DIV/0!</v>
      </c>
      <c r="BA157" s="51" t="e">
        <f aca="false">AVERAGE('monthly data'!EV157:EX157)</f>
        <v>#DIV/0!</v>
      </c>
      <c r="BB157" s="51" t="e">
        <f aca="false">AVERAGE('monthly data'!EY157:FA157)</f>
        <v>#DIV/0!</v>
      </c>
      <c r="BC157" s="51" t="e">
        <f aca="false">AVERAGE('monthly data'!FB157:FD157)</f>
        <v>#DIV/0!</v>
      </c>
      <c r="BD157" s="51" t="e">
        <f aca="false">AVERAGE('monthly data'!FE157:FG157)</f>
        <v>#DIV/0!</v>
      </c>
      <c r="BE157" s="51" t="e">
        <f aca="false">AVERAGE('monthly data'!FH157:FJ157)</f>
        <v>#DIV/0!</v>
      </c>
      <c r="BF157" s="51" t="e">
        <f aca="false">AVERAGE('monthly data'!FK157:FM157)</f>
        <v>#DIV/0!</v>
      </c>
      <c r="BG157" s="51" t="n">
        <f aca="false">AVERAGE('monthly data'!FN157:FP157)</f>
        <v>93.9872172912082</v>
      </c>
      <c r="BH157" s="51" t="n">
        <f aca="false">AVERAGE('monthly data'!FQ157:FS157)</f>
        <v>92.2035123645304</v>
      </c>
      <c r="BI157" s="51" t="n">
        <f aca="false">AVERAGE('monthly data'!FT157:FV157)</f>
        <v>85.1813988288551</v>
      </c>
      <c r="BJ157" s="51" t="n">
        <f aca="false">AVERAGE('monthly data'!FW157:FY157)</f>
        <v>82.795830361637</v>
      </c>
      <c r="BK157" s="51" t="n">
        <f aca="false">AVERAGE('monthly data'!FZ157:GB157)</f>
        <v>92.3622570353462</v>
      </c>
      <c r="BL157" s="51" t="n">
        <f aca="false">AVERAGE('monthly data'!GC157:GE157)</f>
        <v>87.3590352226839</v>
      </c>
      <c r="BM157" s="51" t="n">
        <f aca="false">AVERAGE('monthly data'!GF157:GH157)</f>
        <v>78.935350079215</v>
      </c>
      <c r="BN157" s="51" t="n">
        <f aca="false">AVERAGE('monthly data'!GI157:GK157)</f>
        <v>79.0999746829625</v>
      </c>
      <c r="BO157" s="51" t="n">
        <f aca="false">AVERAGE('monthly data'!GL157:GN157)</f>
        <v>83.1759608948246</v>
      </c>
      <c r="BP157" s="51" t="n">
        <f aca="false">AVERAGE('monthly data'!GO157:GQ157)</f>
        <v>88.1996647417578</v>
      </c>
      <c r="BQ157" s="51" t="n">
        <f aca="false">AVERAGE('monthly data'!GR157:GT157)</f>
        <v>96.2814182576484</v>
      </c>
      <c r="BR157" s="51" t="n">
        <f aca="false">AVERAGE('monthly data'!GU157:GW157)</f>
        <v>94.6759742838254</v>
      </c>
      <c r="BS157" s="51" t="n">
        <f aca="false">AVERAGE('monthly data'!GX157:GZ157)</f>
        <v>90.235914335853</v>
      </c>
      <c r="BT157" s="51" t="n">
        <f aca="false">AVERAGE('monthly data'!HA157:HC157)</f>
        <v>90.4065677978684</v>
      </c>
      <c r="BU157" s="51" t="n">
        <f aca="false">AVERAGE('monthly data'!HD157:HF157)</f>
        <v>91.1665631837725</v>
      </c>
      <c r="BV157" s="51" t="n">
        <f aca="false">AVERAGE('monthly data'!HG157:HI157)</f>
        <v>97.2930303560163</v>
      </c>
      <c r="BW157" s="51" t="n">
        <f aca="false">AVERAGE('monthly data'!HJ157:HL157)</f>
        <v>99.4887102543677</v>
      </c>
      <c r="BX157" s="51" t="n">
        <f aca="false">AVERAGE('monthly data'!HM157:HO157)</f>
        <v>97.03218023606</v>
      </c>
      <c r="BY157" s="51" t="n">
        <f aca="false">AVERAGE('monthly data'!HP157:HR157)</f>
        <v>89.6328287358978</v>
      </c>
      <c r="BZ157" s="51" t="n">
        <f aca="false">AVERAGE('monthly data'!HS157:HU157)</f>
        <v>93.4451857786867</v>
      </c>
      <c r="CA157" s="51" t="n">
        <f aca="false">AVERAGE('monthly data'!HV157:HX157)</f>
        <v>100.362776162773</v>
      </c>
      <c r="CB157" s="51" t="n">
        <f aca="false">AVERAGE('monthly data'!HY157:IA157)</f>
        <v>99.8082990879572</v>
      </c>
      <c r="CC157" s="51" t="n">
        <f aca="false">AVERAGE('monthly data'!IB157:ID157)</f>
        <v>101.913839639869</v>
      </c>
      <c r="CD157" s="51" t="n">
        <f aca="false">AVERAGE('monthly data'!IE157:IG157)</f>
        <v>102.653840529112</v>
      </c>
      <c r="CE157" s="51" t="n">
        <f aca="false">AVERAGE('monthly data'!IH157:IJ157)</f>
        <v>103.185512718932</v>
      </c>
      <c r="CF157" s="51" t="n">
        <f aca="false">AVERAGE('monthly data'!IK157:IM157)</f>
        <v>104.044422299612</v>
      </c>
      <c r="CG157" s="51" t="n">
        <f aca="false">AVERAGE('monthly data'!IN157:IP157)</f>
        <v>101.416929001038</v>
      </c>
      <c r="CH157" s="51" t="n">
        <f aca="false">AVERAGE('monthly data'!IQ157:IS157)</f>
        <v>102.166571366754</v>
      </c>
      <c r="CI157" s="51" t="n">
        <f aca="false">AVERAGE('monthly data'!IT157:IV157)</f>
        <v>105.706531742925</v>
      </c>
      <c r="CJ157" s="51" t="n">
        <f aca="false">AVERAGE('monthly data'!IW157:IY157)</f>
        <v>108.90259897284</v>
      </c>
      <c r="CK157" s="51" t="n">
        <f aca="false">AVERAGE('monthly data'!IZ157:JB157)</f>
        <v>111.096197403015</v>
      </c>
      <c r="CL157" s="51" t="n">
        <f aca="false">AVERAGE('monthly data'!JC157:JE157)</f>
        <v>119.597498525801</v>
      </c>
      <c r="CM157" s="51" t="n">
        <f aca="false">AVERAGE('monthly data'!JF157:JH157)</f>
        <v>123.683353272565</v>
      </c>
      <c r="CN157" s="51" t="n">
        <f aca="false">AVERAGE('monthly data'!JI157:JK157)</f>
        <v>128.2277952418</v>
      </c>
      <c r="CO157" s="51" t="n">
        <f aca="false">AVERAGE('monthly data'!JL157:JN157)</f>
        <v>127.865271279274</v>
      </c>
      <c r="CP157" s="51" t="n">
        <f aca="false">AVERAGE('monthly data'!JO157:JQ157)</f>
        <v>127.203816760329</v>
      </c>
      <c r="CQ157" s="51" t="n">
        <f aca="false">AVERAGE('monthly data'!JR157:JT157)</f>
        <v>124.630248989901</v>
      </c>
      <c r="CR157" s="51" t="n">
        <f aca="false">AVERAGE('monthly data'!JU157:JW157)</f>
        <v>122.837891847226</v>
      </c>
      <c r="CS157" s="51" t="n">
        <f aca="false">AVERAGE('monthly data'!JX157:JZ157)</f>
        <v>116.753409935293</v>
      </c>
      <c r="CT157" s="51" t="n">
        <f aca="false">AVERAGE('monthly data'!KA157:KC157)</f>
        <v>112.882233475684</v>
      </c>
      <c r="CU157" s="51" t="n">
        <f aca="false">AVERAGE('monthly data'!KD157:KF157)</f>
        <v>113.105268168939</v>
      </c>
      <c r="CV157" s="51" t="n">
        <f aca="false">AVERAGE('monthly data'!KG157:KI157)</f>
        <v>117.244776101781</v>
      </c>
      <c r="CW157" s="51" t="n">
        <f aca="false">AVERAGE('monthly data'!KJ157:KL157)</f>
        <v>118.8062552503</v>
      </c>
      <c r="CX157" s="51" t="n">
        <f aca="false">AVERAGE('monthly data'!KM157:KO157)</f>
        <v>116.362098324825</v>
      </c>
      <c r="CY157" s="51" t="n">
        <f aca="false">AVERAGE('monthly data'!KP157:KR157)</f>
        <v>123.652683876481</v>
      </c>
      <c r="CZ157" s="51" t="n">
        <f aca="false">AVERAGE('monthly data'!KS157:KU157)</f>
        <v>126.58009388232</v>
      </c>
      <c r="DA157" s="51" t="n">
        <f aca="false">AVERAGE('monthly data'!KV157:KX157)</f>
        <v>117.334478567972</v>
      </c>
      <c r="DB157" s="51" t="n">
        <f aca="false">AVERAGE('monthly data'!KY157:LA157)</f>
        <v>117.698085176838</v>
      </c>
      <c r="DC157" s="51" t="n">
        <f aca="false">AVERAGE('monthly data'!LB157:LD157)</f>
        <v>121.404621903648</v>
      </c>
      <c r="DD157" s="51" t="n">
        <f aca="false">AVERAGE('monthly data'!LE157:LG157)</f>
        <v>121.576181442504</v>
      </c>
      <c r="DE157" s="51" t="n">
        <f aca="false">AVERAGE('monthly data'!LH157:LJ157)</f>
        <v>120.375913205531</v>
      </c>
      <c r="DF157" s="51" t="n">
        <f aca="false">AVERAGE('monthly data'!LK157:LM157)</f>
        <v>123.029823948006</v>
      </c>
      <c r="DG157" s="51" t="n">
        <f aca="false">AVERAGE('monthly data'!LN157:LP157)</f>
        <v>134.301539866327</v>
      </c>
      <c r="DH157" s="51" t="n">
        <f aca="false">AVERAGE('monthly data'!LQ157:LS157)</f>
        <v>162.471643754998</v>
      </c>
      <c r="DI157" s="51" t="n">
        <f aca="false">AVERAGE('monthly data'!LT157:LV157)</f>
        <v>162.509237051092</v>
      </c>
      <c r="DJ157" s="51" t="n">
        <f aca="false">AVERAGE('monthly data'!LW157:LY157)</f>
        <v>175.381029642724</v>
      </c>
      <c r="DK157" s="51" t="n">
        <f aca="false">AVERAGE('monthly data'!LZ157:MB157)</f>
        <v>187.332320549922</v>
      </c>
      <c r="DL157" s="51" t="n">
        <f aca="false">AVERAGE('monthly data'!MC157:ME157)</f>
        <v>194.868016213434</v>
      </c>
      <c r="DM157" s="51" t="e">
        <f aca="false">AVERAGE('monthly data'!MF157:MH157)</f>
        <v>#DIV/0!</v>
      </c>
      <c r="DN157" s="51" t="e">
        <f aca="false">AVERAGE('monthly data'!MI157:MK157)</f>
        <v>#DIV/0!</v>
      </c>
      <c r="DO157" s="51" t="e">
        <f aca="false">AVERAGE('monthly data'!ML157:MN157)</f>
        <v>#DIV/0!</v>
      </c>
      <c r="DP157" s="51" t="e">
        <f aca="false">AVERAGE('monthly data'!MO157:MQ157)</f>
        <v>#DIV/0!</v>
      </c>
      <c r="DQ157" s="51" t="e">
        <f aca="false">AVERAGE('monthly data'!MR157:MT157)</f>
        <v>#DIV/0!</v>
      </c>
      <c r="DR157" s="51" t="e">
        <f aca="false">AVERAGE('monthly data'!MU157:MW157)</f>
        <v>#DIV/0!</v>
      </c>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row>
    <row r="158" customFormat="false" ht="15" hidden="false" customHeight="false" outlineLevel="0" collapsed="false">
      <c r="B158" s="50" t="s">
        <v>198</v>
      </c>
      <c r="C158" s="540" t="n">
        <f aca="false">AVERAGE('monthly data'!B158:B158)</f>
        <v>2071.16530322404</v>
      </c>
      <c r="D158" s="541" t="e">
        <f aca="false">AVERAGE('monthly data'!E158:G158)</f>
        <v>#DIV/0!</v>
      </c>
      <c r="E158" s="541" t="e">
        <f aca="false">AVERAGE('monthly data'!H158:J158)</f>
        <v>#DIV/0!</v>
      </c>
      <c r="F158" s="541" t="e">
        <f aca="false">AVERAGE('monthly data'!K158:M158)</f>
        <v>#DIV/0!</v>
      </c>
      <c r="G158" s="541" t="e">
        <f aca="false">AVERAGE('monthly data'!N158:P158)</f>
        <v>#DIV/0!</v>
      </c>
      <c r="H158" s="541" t="e">
        <f aca="false">AVERAGE('monthly data'!Q158:S158)</f>
        <v>#DIV/0!</v>
      </c>
      <c r="I158" s="541" t="e">
        <f aca="false">AVERAGE('monthly data'!T158:V158)</f>
        <v>#DIV/0!</v>
      </c>
      <c r="J158" s="541" t="e">
        <f aca="false">AVERAGE('monthly data'!W158:Y158)</f>
        <v>#DIV/0!</v>
      </c>
      <c r="K158" s="541" t="e">
        <f aca="false">AVERAGE('monthly data'!Z158:AB158)</f>
        <v>#DIV/0!</v>
      </c>
      <c r="L158" s="541" t="e">
        <f aca="false">AVERAGE('monthly data'!AC158:AE158)</f>
        <v>#DIV/0!</v>
      </c>
      <c r="M158" s="541" t="e">
        <f aca="false">AVERAGE('monthly data'!AF158:AH158)</f>
        <v>#DIV/0!</v>
      </c>
      <c r="N158" s="541" t="e">
        <f aca="false">AVERAGE('monthly data'!AI158:AK158)</f>
        <v>#DIV/0!</v>
      </c>
      <c r="O158" s="541" t="e">
        <f aca="false">AVERAGE('monthly data'!AL158:AN158)</f>
        <v>#DIV/0!</v>
      </c>
      <c r="P158" s="541" t="e">
        <f aca="false">AVERAGE('monthly data'!AO158:AQ158)</f>
        <v>#DIV/0!</v>
      </c>
      <c r="Q158" s="541" t="e">
        <f aca="false">AVERAGE('monthly data'!AR158:AT158)</f>
        <v>#DIV/0!</v>
      </c>
      <c r="R158" s="541" t="e">
        <f aca="false">AVERAGE('monthly data'!AU158:AW158)</f>
        <v>#DIV/0!</v>
      </c>
      <c r="S158" s="541" t="e">
        <f aca="false">AVERAGE('monthly data'!AX158:AZ158)</f>
        <v>#DIV/0!</v>
      </c>
      <c r="T158" s="541" t="e">
        <f aca="false">AVERAGE('monthly data'!BA158:BC158)</f>
        <v>#DIV/0!</v>
      </c>
      <c r="U158" s="541" t="e">
        <f aca="false">AVERAGE('monthly data'!BD158:BF158)</f>
        <v>#DIV/0!</v>
      </c>
      <c r="V158" s="541" t="e">
        <f aca="false">AVERAGE('monthly data'!BG158:BI158)</f>
        <v>#DIV/0!</v>
      </c>
      <c r="W158" s="541" t="e">
        <f aca="false">AVERAGE('monthly data'!BJ158:BL158)</f>
        <v>#DIV/0!</v>
      </c>
      <c r="X158" s="541" t="e">
        <f aca="false">AVERAGE('monthly data'!BM158:BO158)</f>
        <v>#DIV/0!</v>
      </c>
      <c r="Y158" s="541" t="e">
        <f aca="false">AVERAGE('monthly data'!BP158:BR158)</f>
        <v>#DIV/0!</v>
      </c>
      <c r="Z158" s="541" t="e">
        <f aca="false">AVERAGE('monthly data'!BS158:BU158)</f>
        <v>#DIV/0!</v>
      </c>
      <c r="AA158" s="541" t="e">
        <f aca="false">AVERAGE('monthly data'!BV158:BX158)</f>
        <v>#DIV/0!</v>
      </c>
      <c r="AB158" s="541" t="e">
        <f aca="false">AVERAGE('monthly data'!BY158:CA158)</f>
        <v>#DIV/0!</v>
      </c>
      <c r="AC158" s="541" t="e">
        <f aca="false">AVERAGE('monthly data'!CB158:CD158)</f>
        <v>#DIV/0!</v>
      </c>
      <c r="AD158" s="541" t="e">
        <f aca="false">AVERAGE('monthly data'!CE158:CG158)</f>
        <v>#DIV/0!</v>
      </c>
      <c r="AE158" s="541" t="e">
        <f aca="false">AVERAGE('monthly data'!CH158:CJ158)</f>
        <v>#DIV/0!</v>
      </c>
      <c r="AF158" s="541" t="e">
        <f aca="false">AVERAGE('monthly data'!CK158:CM158)</f>
        <v>#DIV/0!</v>
      </c>
      <c r="AG158" s="541" t="e">
        <f aca="false">AVERAGE('monthly data'!CN158:CP158)</f>
        <v>#DIV/0!</v>
      </c>
      <c r="AH158" s="541" t="e">
        <f aca="false">AVERAGE('monthly data'!CQ158:CS158)</f>
        <v>#DIV/0!</v>
      </c>
      <c r="AI158" s="541" t="e">
        <f aca="false">AVERAGE('monthly data'!CT158:CV158)</f>
        <v>#DIV/0!</v>
      </c>
      <c r="AJ158" s="541" t="e">
        <f aca="false">AVERAGE('monthly data'!CW158:CY158)</f>
        <v>#DIV/0!</v>
      </c>
      <c r="AK158" s="541" t="e">
        <f aca="false">AVERAGE('monthly data'!CZ158:DB158)</f>
        <v>#DIV/0!</v>
      </c>
      <c r="AL158" s="541" t="e">
        <f aca="false">AVERAGE('monthly data'!DC158:DE158)</f>
        <v>#DIV/0!</v>
      </c>
      <c r="AM158" s="51" t="e">
        <f aca="false">AVERAGE('monthly data'!DF158:DH158)</f>
        <v>#DIV/0!</v>
      </c>
      <c r="AN158" s="51" t="e">
        <f aca="false">AVERAGE('monthly data'!DI158:DK158)</f>
        <v>#DIV/0!</v>
      </c>
      <c r="AO158" s="51" t="e">
        <f aca="false">AVERAGE('monthly data'!DL158:DN158)</f>
        <v>#DIV/0!</v>
      </c>
      <c r="AP158" s="51" t="e">
        <f aca="false">AVERAGE('monthly data'!DO158:DQ158)</f>
        <v>#DIV/0!</v>
      </c>
      <c r="AQ158" s="51" t="e">
        <f aca="false">AVERAGE('monthly data'!DR158:DT158)</f>
        <v>#DIV/0!</v>
      </c>
      <c r="AR158" s="51" t="e">
        <f aca="false">AVERAGE('monthly data'!DU158:DW158)</f>
        <v>#DIV/0!</v>
      </c>
      <c r="AS158" s="51" t="e">
        <f aca="false">AVERAGE('monthly data'!DX158:DZ158)</f>
        <v>#DIV/0!</v>
      </c>
      <c r="AT158" s="51" t="e">
        <f aca="false">AVERAGE('monthly data'!EA158:EC158)</f>
        <v>#DIV/0!</v>
      </c>
      <c r="AU158" s="51" t="e">
        <f aca="false">AVERAGE('monthly data'!ED158:EF158)</f>
        <v>#DIV/0!</v>
      </c>
      <c r="AV158" s="51" t="e">
        <f aca="false">AVERAGE('monthly data'!EG158:EI158)</f>
        <v>#DIV/0!</v>
      </c>
      <c r="AW158" s="51" t="e">
        <f aca="false">AVERAGE('monthly data'!EJ158:EL158)</f>
        <v>#DIV/0!</v>
      </c>
      <c r="AX158" s="51" t="e">
        <f aca="false">AVERAGE('monthly data'!EM158:EO158)</f>
        <v>#DIV/0!</v>
      </c>
      <c r="AY158" s="51" t="e">
        <f aca="false">AVERAGE('monthly data'!EP158:ER158)</f>
        <v>#DIV/0!</v>
      </c>
      <c r="AZ158" s="51" t="e">
        <f aca="false">AVERAGE('monthly data'!ES158:EU158)</f>
        <v>#DIV/0!</v>
      </c>
      <c r="BA158" s="51" t="e">
        <f aca="false">AVERAGE('monthly data'!EV158:EX158)</f>
        <v>#DIV/0!</v>
      </c>
      <c r="BB158" s="51" t="e">
        <f aca="false">AVERAGE('monthly data'!EY158:FA158)</f>
        <v>#DIV/0!</v>
      </c>
      <c r="BC158" s="51" t="e">
        <f aca="false">AVERAGE('monthly data'!FB158:FD158)</f>
        <v>#DIV/0!</v>
      </c>
      <c r="BD158" s="51" t="e">
        <f aca="false">AVERAGE('monthly data'!FE158:FG158)</f>
        <v>#DIV/0!</v>
      </c>
      <c r="BE158" s="51" t="e">
        <f aca="false">AVERAGE('monthly data'!FH158:FJ158)</f>
        <v>#DIV/0!</v>
      </c>
      <c r="BF158" s="51" t="e">
        <f aca="false">AVERAGE('monthly data'!FK158:FM158)</f>
        <v>#DIV/0!</v>
      </c>
      <c r="BG158" s="51" t="n">
        <f aca="false">AVERAGE('monthly data'!FN158:FP158)</f>
        <v>89.9186127480414</v>
      </c>
      <c r="BH158" s="51" t="n">
        <f aca="false">AVERAGE('monthly data'!FQ158:FS158)</f>
        <v>90.3206867225968</v>
      </c>
      <c r="BI158" s="51" t="n">
        <f aca="false">AVERAGE('monthly data'!FT158:FV158)</f>
        <v>90.1512351048547</v>
      </c>
      <c r="BJ158" s="51" t="n">
        <f aca="false">AVERAGE('monthly data'!FW158:FY158)</f>
        <v>90.753073962778</v>
      </c>
      <c r="BK158" s="51" t="n">
        <f aca="false">AVERAGE('monthly data'!FZ158:GB158)</f>
        <v>89.4765506379633</v>
      </c>
      <c r="BL158" s="51" t="n">
        <f aca="false">AVERAGE('monthly data'!GC158:GE158)</f>
        <v>91.1240785411343</v>
      </c>
      <c r="BM158" s="51" t="n">
        <f aca="false">AVERAGE('monthly data'!GF158:GH158)</f>
        <v>92.1131018511388</v>
      </c>
      <c r="BN158" s="51" t="n">
        <f aca="false">AVERAGE('monthly data'!GI158:GK158)</f>
        <v>92.3709303471395</v>
      </c>
      <c r="BO158" s="51" t="n">
        <f aca="false">AVERAGE('monthly data'!GL158:GN158)</f>
        <v>92.0241544286966</v>
      </c>
      <c r="BP158" s="51" t="n">
        <f aca="false">AVERAGE('monthly data'!GO158:GQ158)</f>
        <v>93.5501076685734</v>
      </c>
      <c r="BQ158" s="51" t="n">
        <f aca="false">AVERAGE('monthly data'!GR158:GT158)</f>
        <v>95.0518536998995</v>
      </c>
      <c r="BR158" s="51" t="n">
        <f aca="false">AVERAGE('monthly data'!GU158:GW158)</f>
        <v>97.906491585813</v>
      </c>
      <c r="BS158" s="51" t="n">
        <f aca="false">AVERAGE('monthly data'!GX158:GZ158)</f>
        <v>96.8465144880278</v>
      </c>
      <c r="BT158" s="51" t="n">
        <f aca="false">AVERAGE('monthly data'!HA158:HC158)</f>
        <v>100.112187023158</v>
      </c>
      <c r="BU158" s="51" t="n">
        <f aca="false">AVERAGE('monthly data'!HD158:HF158)</f>
        <v>99.5567293963392</v>
      </c>
      <c r="BV158" s="51" t="n">
        <f aca="false">AVERAGE('monthly data'!HG158:HI158)</f>
        <v>99.9144580035192</v>
      </c>
      <c r="BW158" s="51" t="n">
        <f aca="false">AVERAGE('monthly data'!HJ158:HL158)</f>
        <v>99.7217202567659</v>
      </c>
      <c r="BX158" s="51" t="n">
        <f aca="false">AVERAGE('monthly data'!HM158:HO158)</f>
        <v>100.876840417018</v>
      </c>
      <c r="BY158" s="51" t="n">
        <f aca="false">AVERAGE('monthly data'!HP158:HR158)</f>
        <v>99.7841806441554</v>
      </c>
      <c r="BZ158" s="51" t="n">
        <f aca="false">AVERAGE('monthly data'!HS158:HU158)</f>
        <v>99.7969056493101</v>
      </c>
      <c r="CA158" s="51" t="n">
        <f aca="false">AVERAGE('monthly data'!HV158:HX158)</f>
        <v>99.8478702959187</v>
      </c>
      <c r="CB158" s="51" t="n">
        <f aca="false">AVERAGE('monthly data'!HY158:IA158)</f>
        <v>100.541786771133</v>
      </c>
      <c r="CC158" s="51" t="n">
        <f aca="false">AVERAGE('monthly data'!IB158:ID158)</f>
        <v>100.850359493823</v>
      </c>
      <c r="CD158" s="51" t="n">
        <f aca="false">AVERAGE('monthly data'!IE158:IG158)</f>
        <v>102.806966909998</v>
      </c>
      <c r="CE158" s="51" t="n">
        <f aca="false">AVERAGE('monthly data'!IH158:IJ158)</f>
        <v>103.595426625016</v>
      </c>
      <c r="CF158" s="51" t="n">
        <f aca="false">AVERAGE('monthly data'!IK158:IM158)</f>
        <v>104.552842188599</v>
      </c>
      <c r="CG158" s="51" t="n">
        <f aca="false">AVERAGE('monthly data'!IN158:IP158)</f>
        <v>105.729606833438</v>
      </c>
      <c r="CH158" s="51" t="n">
        <f aca="false">AVERAGE('monthly data'!IQ158:IS158)</f>
        <v>106.488194327059</v>
      </c>
      <c r="CI158" s="51" t="n">
        <f aca="false">AVERAGE('monthly data'!IT158:IV158)</f>
        <v>106.733710661893</v>
      </c>
      <c r="CJ158" s="51" t="n">
        <f aca="false">AVERAGE('monthly data'!IW158:IY158)</f>
        <v>108.051220051143</v>
      </c>
      <c r="CK158" s="51" t="n">
        <f aca="false">AVERAGE('monthly data'!IZ158:JB158)</f>
        <v>108.162396764365</v>
      </c>
      <c r="CL158" s="51" t="n">
        <f aca="false">AVERAGE('monthly data'!JC158:JE158)</f>
        <v>107.917979271049</v>
      </c>
      <c r="CM158" s="51" t="n">
        <f aca="false">AVERAGE('monthly data'!JF158:JH158)</f>
        <v>108.980236376976</v>
      </c>
      <c r="CN158" s="51" t="n">
        <f aca="false">AVERAGE('monthly data'!JI158:JK158)</f>
        <v>110.112149732759</v>
      </c>
      <c r="CO158" s="51" t="n">
        <f aca="false">AVERAGE('monthly data'!JL158:JN158)</f>
        <v>110.035500866481</v>
      </c>
      <c r="CP158" s="51" t="n">
        <f aca="false">AVERAGE('monthly data'!JO158:JQ158)</f>
        <v>110.377132862343</v>
      </c>
      <c r="CQ158" s="51" t="n">
        <f aca="false">AVERAGE('monthly data'!JR158:JT158)</f>
        <v>111.641557537043</v>
      </c>
      <c r="CR158" s="51" t="n">
        <f aca="false">AVERAGE('monthly data'!JU158:JW158)</f>
        <v>114.93854510713</v>
      </c>
      <c r="CS158" s="51" t="n">
        <f aca="false">AVERAGE('monthly data'!JX158:JZ158)</f>
        <v>113.97743625436</v>
      </c>
      <c r="CT158" s="51" t="n">
        <f aca="false">AVERAGE('monthly data'!KA158:KC158)</f>
        <v>113.636486942201</v>
      </c>
      <c r="CU158" s="51" t="n">
        <f aca="false">AVERAGE('monthly data'!KD158:KF158)</f>
        <v>113.482908878442</v>
      </c>
      <c r="CV158" s="51" t="n">
        <f aca="false">AVERAGE('monthly data'!KG158:KI158)</f>
        <v>114.374704652679</v>
      </c>
      <c r="CW158" s="51" t="n">
        <f aca="false">AVERAGE('monthly data'!KJ158:KL158)</f>
        <v>114.454623940163</v>
      </c>
      <c r="CX158" s="51" t="n">
        <f aca="false">AVERAGE('monthly data'!KM158:KO158)</f>
        <v>115.257750563031</v>
      </c>
      <c r="CY158" s="51" t="n">
        <f aca="false">AVERAGE('monthly data'!KP158:KR158)</f>
        <v>117.719198430039</v>
      </c>
      <c r="CZ158" s="51" t="n">
        <f aca="false">AVERAGE('monthly data'!KS158:KU158)</f>
        <v>120.627851106571</v>
      </c>
      <c r="DA158" s="51" t="n">
        <f aca="false">AVERAGE('monthly data'!KV158:KX158)</f>
        <v>119.762478215342</v>
      </c>
      <c r="DB158" s="51" t="n">
        <f aca="false">AVERAGE('monthly data'!KY158:LA158)</f>
        <v>121.124071440021</v>
      </c>
      <c r="DC158" s="51" t="n">
        <f aca="false">AVERAGE('monthly data'!LB158:LD158)</f>
        <v>121.14657967957</v>
      </c>
      <c r="DD158" s="51" t="n">
        <f aca="false">AVERAGE('monthly data'!LE158:LG158)</f>
        <v>121.643156396898</v>
      </c>
      <c r="DE158" s="51" t="n">
        <f aca="false">AVERAGE('monthly data'!LH158:LJ158)</f>
        <v>121.940720454149</v>
      </c>
      <c r="DF158" s="51" t="n">
        <f aca="false">AVERAGE('monthly data'!LK158:LM158)</f>
        <v>122.787465659408</v>
      </c>
      <c r="DG158" s="51" t="n">
        <f aca="false">AVERAGE('monthly data'!LN158:LP158)</f>
        <v>127.288792761003</v>
      </c>
      <c r="DH158" s="51" t="n">
        <f aca="false">AVERAGE('monthly data'!LQ158:LS158)</f>
        <v>131.654145982127</v>
      </c>
      <c r="DI158" s="51" t="n">
        <f aca="false">AVERAGE('monthly data'!LT158:LV158)</f>
        <v>131.222131022871</v>
      </c>
      <c r="DJ158" s="51" t="n">
        <f aca="false">AVERAGE('monthly data'!LW158:LY158)</f>
        <v>133.716026743438</v>
      </c>
      <c r="DK158" s="51" t="n">
        <f aca="false">AVERAGE('monthly data'!LZ158:MB158)</f>
        <v>135.179621874271</v>
      </c>
      <c r="DL158" s="51" t="n">
        <f aca="false">AVERAGE('monthly data'!MC158:ME158)</f>
        <v>136.095600385926</v>
      </c>
      <c r="DM158" s="51" t="e">
        <f aca="false">AVERAGE('monthly data'!MF158:MH158)</f>
        <v>#DIV/0!</v>
      </c>
      <c r="DN158" s="51" t="e">
        <f aca="false">AVERAGE('monthly data'!MI158:MK158)</f>
        <v>#DIV/0!</v>
      </c>
      <c r="DO158" s="51" t="e">
        <f aca="false">AVERAGE('monthly data'!ML158:MN158)</f>
        <v>#DIV/0!</v>
      </c>
      <c r="DP158" s="51" t="e">
        <f aca="false">AVERAGE('monthly data'!MO158:MQ158)</f>
        <v>#DIV/0!</v>
      </c>
      <c r="DQ158" s="51" t="e">
        <f aca="false">AVERAGE('monthly data'!MR158:MT158)</f>
        <v>#DIV/0!</v>
      </c>
      <c r="DR158" s="51" t="e">
        <f aca="false">AVERAGE('monthly data'!MU158:MW158)</f>
        <v>#DIV/0!</v>
      </c>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row>
    <row r="159" customFormat="false" ht="15" hidden="false" customHeight="false" outlineLevel="0" collapsed="false">
      <c r="B159" s="52" t="s">
        <v>199</v>
      </c>
      <c r="C159" s="540" t="n">
        <f aca="false">AVERAGE('monthly data'!B159:B159)</f>
        <v>510.996969595812</v>
      </c>
      <c r="D159" s="541" t="e">
        <f aca="false">AVERAGE('monthly data'!E159:G159)</f>
        <v>#DIV/0!</v>
      </c>
      <c r="E159" s="541" t="e">
        <f aca="false">AVERAGE('monthly data'!H159:J159)</f>
        <v>#DIV/0!</v>
      </c>
      <c r="F159" s="541" t="e">
        <f aca="false">AVERAGE('monthly data'!K159:M159)</f>
        <v>#DIV/0!</v>
      </c>
      <c r="G159" s="541" t="e">
        <f aca="false">AVERAGE('monthly data'!N159:P159)</f>
        <v>#DIV/0!</v>
      </c>
      <c r="H159" s="541" t="e">
        <f aca="false">AVERAGE('monthly data'!Q159:S159)</f>
        <v>#DIV/0!</v>
      </c>
      <c r="I159" s="541" t="e">
        <f aca="false">AVERAGE('monthly data'!T159:V159)</f>
        <v>#DIV/0!</v>
      </c>
      <c r="J159" s="541" t="e">
        <f aca="false">AVERAGE('monthly data'!W159:Y159)</f>
        <v>#DIV/0!</v>
      </c>
      <c r="K159" s="541" t="e">
        <f aca="false">AVERAGE('monthly data'!Z159:AB159)</f>
        <v>#DIV/0!</v>
      </c>
      <c r="L159" s="541" t="e">
        <f aca="false">AVERAGE('monthly data'!AC159:AE159)</f>
        <v>#DIV/0!</v>
      </c>
      <c r="M159" s="541" t="e">
        <f aca="false">AVERAGE('monthly data'!AF159:AH159)</f>
        <v>#DIV/0!</v>
      </c>
      <c r="N159" s="541" t="e">
        <f aca="false">AVERAGE('monthly data'!AI159:AK159)</f>
        <v>#DIV/0!</v>
      </c>
      <c r="O159" s="541" t="e">
        <f aca="false">AVERAGE('monthly data'!AL159:AN159)</f>
        <v>#DIV/0!</v>
      </c>
      <c r="P159" s="541" t="e">
        <f aca="false">AVERAGE('monthly data'!AO159:AQ159)</f>
        <v>#DIV/0!</v>
      </c>
      <c r="Q159" s="541" t="e">
        <f aca="false">AVERAGE('monthly data'!AR159:AT159)</f>
        <v>#DIV/0!</v>
      </c>
      <c r="R159" s="541" t="e">
        <f aca="false">AVERAGE('monthly data'!AU159:AW159)</f>
        <v>#DIV/0!</v>
      </c>
      <c r="S159" s="541" t="e">
        <f aca="false">AVERAGE('monthly data'!AX159:AZ159)</f>
        <v>#DIV/0!</v>
      </c>
      <c r="T159" s="541" t="e">
        <f aca="false">AVERAGE('monthly data'!BA159:BC159)</f>
        <v>#DIV/0!</v>
      </c>
      <c r="U159" s="541" t="e">
        <f aca="false">AVERAGE('monthly data'!BD159:BF159)</f>
        <v>#DIV/0!</v>
      </c>
      <c r="V159" s="541" t="e">
        <f aca="false">AVERAGE('monthly data'!BG159:BI159)</f>
        <v>#DIV/0!</v>
      </c>
      <c r="W159" s="541" t="e">
        <f aca="false">AVERAGE('monthly data'!BJ159:BL159)</f>
        <v>#DIV/0!</v>
      </c>
      <c r="X159" s="541" t="e">
        <f aca="false">AVERAGE('monthly data'!BM159:BO159)</f>
        <v>#DIV/0!</v>
      </c>
      <c r="Y159" s="541" t="e">
        <f aca="false">AVERAGE('monthly data'!BP159:BR159)</f>
        <v>#DIV/0!</v>
      </c>
      <c r="Z159" s="541" t="e">
        <f aca="false">AVERAGE('monthly data'!BS159:BU159)</f>
        <v>#DIV/0!</v>
      </c>
      <c r="AA159" s="541" t="e">
        <f aca="false">AVERAGE('monthly data'!BV159:BX159)</f>
        <v>#DIV/0!</v>
      </c>
      <c r="AB159" s="541" t="e">
        <f aca="false">AVERAGE('monthly data'!BY159:CA159)</f>
        <v>#DIV/0!</v>
      </c>
      <c r="AC159" s="541" t="e">
        <f aca="false">AVERAGE('monthly data'!CB159:CD159)</f>
        <v>#DIV/0!</v>
      </c>
      <c r="AD159" s="541" t="e">
        <f aca="false">AVERAGE('monthly data'!CE159:CG159)</f>
        <v>#DIV/0!</v>
      </c>
      <c r="AE159" s="541" t="e">
        <f aca="false">AVERAGE('monthly data'!CH159:CJ159)</f>
        <v>#DIV/0!</v>
      </c>
      <c r="AF159" s="541" t="e">
        <f aca="false">AVERAGE('monthly data'!CK159:CM159)</f>
        <v>#DIV/0!</v>
      </c>
      <c r="AG159" s="541" t="e">
        <f aca="false">AVERAGE('monthly data'!CN159:CP159)</f>
        <v>#DIV/0!</v>
      </c>
      <c r="AH159" s="541" t="e">
        <f aca="false">AVERAGE('monthly data'!CQ159:CS159)</f>
        <v>#DIV/0!</v>
      </c>
      <c r="AI159" s="541" t="e">
        <f aca="false">AVERAGE('monthly data'!CT159:CV159)</f>
        <v>#DIV/0!</v>
      </c>
      <c r="AJ159" s="541" t="e">
        <f aca="false">AVERAGE('monthly data'!CW159:CY159)</f>
        <v>#DIV/0!</v>
      </c>
      <c r="AK159" s="541" t="e">
        <f aca="false">AVERAGE('monthly data'!CZ159:DB159)</f>
        <v>#DIV/0!</v>
      </c>
      <c r="AL159" s="541" t="e">
        <f aca="false">AVERAGE('monthly data'!DC159:DE159)</f>
        <v>#DIV/0!</v>
      </c>
      <c r="AM159" s="51" t="e">
        <f aca="false">AVERAGE('monthly data'!DF159:DH159)</f>
        <v>#DIV/0!</v>
      </c>
      <c r="AN159" s="51" t="e">
        <f aca="false">AVERAGE('monthly data'!DI159:DK159)</f>
        <v>#DIV/0!</v>
      </c>
      <c r="AO159" s="51" t="e">
        <f aca="false">AVERAGE('monthly data'!DL159:DN159)</f>
        <v>#DIV/0!</v>
      </c>
      <c r="AP159" s="51" t="e">
        <f aca="false">AVERAGE('monthly data'!DO159:DQ159)</f>
        <v>#DIV/0!</v>
      </c>
      <c r="AQ159" s="51" t="e">
        <f aca="false">AVERAGE('monthly data'!DR159:DT159)</f>
        <v>#DIV/0!</v>
      </c>
      <c r="AR159" s="51" t="e">
        <f aca="false">AVERAGE('monthly data'!DU159:DW159)</f>
        <v>#DIV/0!</v>
      </c>
      <c r="AS159" s="51" t="e">
        <f aca="false">AVERAGE('monthly data'!DX159:DZ159)</f>
        <v>#DIV/0!</v>
      </c>
      <c r="AT159" s="51" t="e">
        <f aca="false">AVERAGE('monthly data'!EA159:EC159)</f>
        <v>#DIV/0!</v>
      </c>
      <c r="AU159" s="51" t="e">
        <f aca="false">AVERAGE('monthly data'!ED159:EF159)</f>
        <v>#DIV/0!</v>
      </c>
      <c r="AV159" s="51" t="e">
        <f aca="false">AVERAGE('monthly data'!EG159:EI159)</f>
        <v>#DIV/0!</v>
      </c>
      <c r="AW159" s="51" t="e">
        <f aca="false">AVERAGE('monthly data'!EJ159:EL159)</f>
        <v>#DIV/0!</v>
      </c>
      <c r="AX159" s="51" t="e">
        <f aca="false">AVERAGE('monthly data'!EM159:EO159)</f>
        <v>#DIV/0!</v>
      </c>
      <c r="AY159" s="51" t="e">
        <f aca="false">AVERAGE('monthly data'!EP159:ER159)</f>
        <v>#DIV/0!</v>
      </c>
      <c r="AZ159" s="51" t="e">
        <f aca="false">AVERAGE('monthly data'!ES159:EU159)</f>
        <v>#DIV/0!</v>
      </c>
      <c r="BA159" s="51" t="e">
        <f aca="false">AVERAGE('monthly data'!EV159:EX159)</f>
        <v>#DIV/0!</v>
      </c>
      <c r="BB159" s="51" t="e">
        <f aca="false">AVERAGE('monthly data'!EY159:FA159)</f>
        <v>#DIV/0!</v>
      </c>
      <c r="BC159" s="51" t="e">
        <f aca="false">AVERAGE('monthly data'!FB159:FD159)</f>
        <v>#DIV/0!</v>
      </c>
      <c r="BD159" s="51" t="e">
        <f aca="false">AVERAGE('monthly data'!FE159:FG159)</f>
        <v>#DIV/0!</v>
      </c>
      <c r="BE159" s="51" t="e">
        <f aca="false">AVERAGE('monthly data'!FH159:FJ159)</f>
        <v>#DIV/0!</v>
      </c>
      <c r="BF159" s="51" t="e">
        <f aca="false">AVERAGE('monthly data'!FK159:FM159)</f>
        <v>#DIV/0!</v>
      </c>
      <c r="BG159" s="51" t="n">
        <f aca="false">AVERAGE('monthly data'!FN159:FP159)</f>
        <v>81.4671101482253</v>
      </c>
      <c r="BH159" s="51" t="n">
        <f aca="false">AVERAGE('monthly data'!FQ159:FS159)</f>
        <v>82.5584722231288</v>
      </c>
      <c r="BI159" s="51" t="n">
        <f aca="false">AVERAGE('monthly data'!FT159:FV159)</f>
        <v>83.1052105106278</v>
      </c>
      <c r="BJ159" s="51" t="n">
        <f aca="false">AVERAGE('monthly data'!FW159:FY159)</f>
        <v>84.6224663841497</v>
      </c>
      <c r="BK159" s="51" t="n">
        <f aca="false">AVERAGE('monthly data'!FZ159:GB159)</f>
        <v>83.2502689071501</v>
      </c>
      <c r="BL159" s="51" t="n">
        <f aca="false">AVERAGE('monthly data'!GC159:GE159)</f>
        <v>87.2068079201566</v>
      </c>
      <c r="BM159" s="51" t="n">
        <f aca="false">AVERAGE('monthly data'!GF159:GH159)</f>
        <v>86.8050974023657</v>
      </c>
      <c r="BN159" s="51" t="n">
        <f aca="false">AVERAGE('monthly data'!GI159:GK159)</f>
        <v>87.6976038239256</v>
      </c>
      <c r="BO159" s="51" t="n">
        <f aca="false">AVERAGE('monthly data'!GL159:GN159)</f>
        <v>86.3154515489694</v>
      </c>
      <c r="BP159" s="51" t="n">
        <f aca="false">AVERAGE('monthly data'!GO159:GQ159)</f>
        <v>91.3743299305032</v>
      </c>
      <c r="BQ159" s="51" t="n">
        <f aca="false">AVERAGE('monthly data'!GR159:GT159)</f>
        <v>92.7341571286076</v>
      </c>
      <c r="BR159" s="51" t="n">
        <f aca="false">AVERAGE('monthly data'!GU159:GW159)</f>
        <v>94.4854031190192</v>
      </c>
      <c r="BS159" s="51" t="n">
        <f aca="false">AVERAGE('monthly data'!GX159:GZ159)</f>
        <v>92.7885203368272</v>
      </c>
      <c r="BT159" s="51" t="n">
        <f aca="false">AVERAGE('monthly data'!HA159:HC159)</f>
        <v>98.7963474892595</v>
      </c>
      <c r="BU159" s="51" t="n">
        <f aca="false">AVERAGE('monthly data'!HD159:HF159)</f>
        <v>97.9475008596602</v>
      </c>
      <c r="BV159" s="51" t="n">
        <f aca="false">AVERAGE('monthly data'!HG159:HI159)</f>
        <v>99.8740170503223</v>
      </c>
      <c r="BW159" s="51" t="n">
        <f aca="false">AVERAGE('monthly data'!HJ159:HL159)</f>
        <v>98.5356428547494</v>
      </c>
      <c r="BX159" s="51" t="n">
        <f aca="false">AVERAGE('monthly data'!HM159:HO159)</f>
        <v>101.986683624302</v>
      </c>
      <c r="BY159" s="51" t="n">
        <f aca="false">AVERAGE('monthly data'!HP159:HR159)</f>
        <v>99.2294567050724</v>
      </c>
      <c r="BZ159" s="51" t="n">
        <f aca="false">AVERAGE('monthly data'!HS159:HU159)</f>
        <v>100.05366099924</v>
      </c>
      <c r="CA159" s="51" t="n">
        <f aca="false">AVERAGE('monthly data'!HV159:HX159)</f>
        <v>99.815866582365</v>
      </c>
      <c r="CB159" s="51" t="n">
        <f aca="false">AVERAGE('monthly data'!HY159:IA159)</f>
        <v>100.435200815064</v>
      </c>
      <c r="CC159" s="51" t="n">
        <f aca="false">AVERAGE('monthly data'!IB159:ID159)</f>
        <v>100.618161276541</v>
      </c>
      <c r="CD159" s="51" t="n">
        <f aca="false">AVERAGE('monthly data'!IE159:IG159)</f>
        <v>101.208386101769</v>
      </c>
      <c r="CE159" s="51" t="n">
        <f aca="false">AVERAGE('monthly data'!IH159:IJ159)</f>
        <v>99.5088404561324</v>
      </c>
      <c r="CF159" s="51" t="n">
        <f aca="false">AVERAGE('monthly data'!IK159:IM159)</f>
        <v>99.8314734378144</v>
      </c>
      <c r="CG159" s="51" t="n">
        <f aca="false">AVERAGE('monthly data'!IN159:IP159)</f>
        <v>102.848368268739</v>
      </c>
      <c r="CH159" s="51" t="n">
        <f aca="false">AVERAGE('monthly data'!IQ159:IS159)</f>
        <v>104.154409199763</v>
      </c>
      <c r="CI159" s="51" t="n">
        <f aca="false">AVERAGE('monthly data'!IT159:IV159)</f>
        <v>103.669127648715</v>
      </c>
      <c r="CJ159" s="51" t="n">
        <f aca="false">AVERAGE('monthly data'!IW159:IY159)</f>
        <v>106.005925591413</v>
      </c>
      <c r="CK159" s="51" t="n">
        <f aca="false">AVERAGE('monthly data'!IZ159:JB159)</f>
        <v>106.824554890953</v>
      </c>
      <c r="CL159" s="51" t="n">
        <f aca="false">AVERAGE('monthly data'!JC159:JE159)</f>
        <v>105.898501519867</v>
      </c>
      <c r="CM159" s="51" t="n">
        <f aca="false">AVERAGE('monthly data'!JF159:JH159)</f>
        <v>108.080121501517</v>
      </c>
      <c r="CN159" s="51" t="n">
        <f aca="false">AVERAGE('monthly data'!JI159:JK159)</f>
        <v>111.560743413891</v>
      </c>
      <c r="CO159" s="51" t="n">
        <f aca="false">AVERAGE('monthly data'!JL159:JN159)</f>
        <v>110.585558119739</v>
      </c>
      <c r="CP159" s="51" t="n">
        <f aca="false">AVERAGE('monthly data'!JO159:JQ159)</f>
        <v>112.605986944649</v>
      </c>
      <c r="CQ159" s="51" t="n">
        <f aca="false">AVERAGE('monthly data'!JR159:JT159)</f>
        <v>115.929664607185</v>
      </c>
      <c r="CR159" s="51" t="n">
        <f aca="false">AVERAGE('monthly data'!JU159:JW159)</f>
        <v>125.698900196255</v>
      </c>
      <c r="CS159" s="51" t="n">
        <f aca="false">AVERAGE('monthly data'!JX159:JZ159)</f>
        <v>122.712079241443</v>
      </c>
      <c r="CT159" s="51" t="n">
        <f aca="false">AVERAGE('monthly data'!KA159:KC159)</f>
        <v>121.999767571438</v>
      </c>
      <c r="CU159" s="51" t="n">
        <f aca="false">AVERAGE('monthly data'!KD159:KF159)</f>
        <v>118.198670511126</v>
      </c>
      <c r="CV159" s="51" t="n">
        <f aca="false">AVERAGE('monthly data'!KG159:KI159)</f>
        <v>120.561630639839</v>
      </c>
      <c r="CW159" s="51" t="n">
        <f aca="false">AVERAGE('monthly data'!KJ159:KL159)</f>
        <v>120.459511427626</v>
      </c>
      <c r="CX159" s="51" t="n">
        <f aca="false">AVERAGE('monthly data'!KM159:KO159)</f>
        <v>122.669462761346</v>
      </c>
      <c r="CY159" s="51" t="n">
        <f aca="false">AVERAGE('monthly data'!KP159:KR159)</f>
        <v>129.038075849861</v>
      </c>
      <c r="CZ159" s="51" t="n">
        <f aca="false">AVERAGE('monthly data'!KS159:KU159)</f>
        <v>133.971422646063</v>
      </c>
      <c r="DA159" s="51" t="n">
        <f aca="false">AVERAGE('monthly data'!KV159:KX159)</f>
        <v>126.786634976633</v>
      </c>
      <c r="DB159" s="51" t="n">
        <f aca="false">AVERAGE('monthly data'!KY159:LA159)</f>
        <v>129.684361512285</v>
      </c>
      <c r="DC159" s="51" t="n">
        <f aca="false">AVERAGE('monthly data'!LB159:LD159)</f>
        <v>130.638241321181</v>
      </c>
      <c r="DD159" s="51" t="n">
        <f aca="false">AVERAGE('monthly data'!LE159:LG159)</f>
        <v>131.874573036785</v>
      </c>
      <c r="DE159" s="51" t="n">
        <f aca="false">AVERAGE('monthly data'!LH159:LJ159)</f>
        <v>131.689834466641</v>
      </c>
      <c r="DF159" s="51" t="n">
        <f aca="false">AVERAGE('monthly data'!LK159:LM159)</f>
        <v>134.106519413251</v>
      </c>
      <c r="DG159" s="51" t="n">
        <f aca="false">AVERAGE('monthly data'!LN159:LP159)</f>
        <v>144.871661066293</v>
      </c>
      <c r="DH159" s="51" t="n">
        <f aca="false">AVERAGE('monthly data'!LQ159:LS159)</f>
        <v>156.541302990126</v>
      </c>
      <c r="DI159" s="51" t="n">
        <f aca="false">AVERAGE('monthly data'!LT159:LV159)</f>
        <v>156.567763420889</v>
      </c>
      <c r="DJ159" s="51" t="n">
        <f aca="false">AVERAGE('monthly data'!LW159:LY159)</f>
        <v>162.595281551432</v>
      </c>
      <c r="DK159" s="51" t="n">
        <f aca="false">AVERAGE('monthly data'!LZ159:MB159)</f>
        <v>164.308924092292</v>
      </c>
      <c r="DL159" s="51" t="n">
        <f aca="false">AVERAGE('monthly data'!MC159:ME159)</f>
        <v>164.46045459001</v>
      </c>
      <c r="DM159" s="51" t="e">
        <f aca="false">AVERAGE('monthly data'!MF159:MH159)</f>
        <v>#DIV/0!</v>
      </c>
      <c r="DN159" s="51" t="e">
        <f aca="false">AVERAGE('monthly data'!MI159:MK159)</f>
        <v>#DIV/0!</v>
      </c>
      <c r="DO159" s="51" t="e">
        <f aca="false">AVERAGE('monthly data'!ML159:MN159)</f>
        <v>#DIV/0!</v>
      </c>
      <c r="DP159" s="51" t="e">
        <f aca="false">AVERAGE('monthly data'!MO159:MQ159)</f>
        <v>#DIV/0!</v>
      </c>
      <c r="DQ159" s="51" t="e">
        <f aca="false">AVERAGE('monthly data'!MR159:MT159)</f>
        <v>#DIV/0!</v>
      </c>
      <c r="DR159" s="51" t="e">
        <f aca="false">AVERAGE('monthly data'!MU159:MW159)</f>
        <v>#DIV/0!</v>
      </c>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row>
    <row r="160" customFormat="false" ht="15" hidden="false" customHeight="false" outlineLevel="0" collapsed="false">
      <c r="B160" s="52" t="s">
        <v>818</v>
      </c>
      <c r="C160" s="540" t="n">
        <f aca="false">AVERAGE('monthly data'!B160:B160)</f>
        <v>1560.16833362823</v>
      </c>
      <c r="D160" s="541" t="e">
        <f aca="false">AVERAGE('monthly data'!E160:G160)</f>
        <v>#DIV/0!</v>
      </c>
      <c r="E160" s="541" t="e">
        <f aca="false">AVERAGE('monthly data'!H160:J160)</f>
        <v>#DIV/0!</v>
      </c>
      <c r="F160" s="541" t="e">
        <f aca="false">AVERAGE('monthly data'!K160:M160)</f>
        <v>#DIV/0!</v>
      </c>
      <c r="G160" s="541" t="e">
        <f aca="false">AVERAGE('monthly data'!N160:P160)</f>
        <v>#DIV/0!</v>
      </c>
      <c r="H160" s="541" t="e">
        <f aca="false">AVERAGE('monthly data'!Q160:S160)</f>
        <v>#DIV/0!</v>
      </c>
      <c r="I160" s="541" t="e">
        <f aca="false">AVERAGE('monthly data'!T160:V160)</f>
        <v>#DIV/0!</v>
      </c>
      <c r="J160" s="541" t="e">
        <f aca="false">AVERAGE('monthly data'!W160:Y160)</f>
        <v>#DIV/0!</v>
      </c>
      <c r="K160" s="541" t="e">
        <f aca="false">AVERAGE('monthly data'!Z160:AB160)</f>
        <v>#DIV/0!</v>
      </c>
      <c r="L160" s="541" t="e">
        <f aca="false">AVERAGE('monthly data'!AC160:AE160)</f>
        <v>#DIV/0!</v>
      </c>
      <c r="M160" s="541" t="e">
        <f aca="false">AVERAGE('monthly data'!AF160:AH160)</f>
        <v>#DIV/0!</v>
      </c>
      <c r="N160" s="541" t="e">
        <f aca="false">AVERAGE('monthly data'!AI160:AK160)</f>
        <v>#DIV/0!</v>
      </c>
      <c r="O160" s="541" t="e">
        <f aca="false">AVERAGE('monthly data'!AL160:AN160)</f>
        <v>#DIV/0!</v>
      </c>
      <c r="P160" s="541" t="e">
        <f aca="false">AVERAGE('monthly data'!AO160:AQ160)</f>
        <v>#DIV/0!</v>
      </c>
      <c r="Q160" s="541" t="e">
        <f aca="false">AVERAGE('monthly data'!AR160:AT160)</f>
        <v>#DIV/0!</v>
      </c>
      <c r="R160" s="541" t="e">
        <f aca="false">AVERAGE('monthly data'!AU160:AW160)</f>
        <v>#DIV/0!</v>
      </c>
      <c r="S160" s="541" t="e">
        <f aca="false">AVERAGE('monthly data'!AX160:AZ160)</f>
        <v>#DIV/0!</v>
      </c>
      <c r="T160" s="541" t="e">
        <f aca="false">AVERAGE('monthly data'!BA160:BC160)</f>
        <v>#DIV/0!</v>
      </c>
      <c r="U160" s="541" t="e">
        <f aca="false">AVERAGE('monthly data'!BD160:BF160)</f>
        <v>#DIV/0!</v>
      </c>
      <c r="V160" s="541" t="e">
        <f aca="false">AVERAGE('monthly data'!BG160:BI160)</f>
        <v>#DIV/0!</v>
      </c>
      <c r="W160" s="541" t="e">
        <f aca="false">AVERAGE('monthly data'!BJ160:BL160)</f>
        <v>#DIV/0!</v>
      </c>
      <c r="X160" s="541" t="e">
        <f aca="false">AVERAGE('monthly data'!BM160:BO160)</f>
        <v>#DIV/0!</v>
      </c>
      <c r="Y160" s="541" t="e">
        <f aca="false">AVERAGE('monthly data'!BP160:BR160)</f>
        <v>#DIV/0!</v>
      </c>
      <c r="Z160" s="541" t="e">
        <f aca="false">AVERAGE('monthly data'!BS160:BU160)</f>
        <v>#DIV/0!</v>
      </c>
      <c r="AA160" s="541" t="e">
        <f aca="false">AVERAGE('monthly data'!BV160:BX160)</f>
        <v>#DIV/0!</v>
      </c>
      <c r="AB160" s="541" t="e">
        <f aca="false">AVERAGE('monthly data'!BY160:CA160)</f>
        <v>#DIV/0!</v>
      </c>
      <c r="AC160" s="541" t="e">
        <f aca="false">AVERAGE('monthly data'!CB160:CD160)</f>
        <v>#DIV/0!</v>
      </c>
      <c r="AD160" s="541" t="e">
        <f aca="false">AVERAGE('monthly data'!CE160:CG160)</f>
        <v>#DIV/0!</v>
      </c>
      <c r="AE160" s="541" t="e">
        <f aca="false">AVERAGE('monthly data'!CH160:CJ160)</f>
        <v>#DIV/0!</v>
      </c>
      <c r="AF160" s="541" t="e">
        <f aca="false">AVERAGE('monthly data'!CK160:CM160)</f>
        <v>#DIV/0!</v>
      </c>
      <c r="AG160" s="541" t="e">
        <f aca="false">AVERAGE('monthly data'!CN160:CP160)</f>
        <v>#DIV/0!</v>
      </c>
      <c r="AH160" s="541" t="e">
        <f aca="false">AVERAGE('monthly data'!CQ160:CS160)</f>
        <v>#DIV/0!</v>
      </c>
      <c r="AI160" s="541" t="e">
        <f aca="false">AVERAGE('monthly data'!CT160:CV160)</f>
        <v>#DIV/0!</v>
      </c>
      <c r="AJ160" s="541" t="e">
        <f aca="false">AVERAGE('monthly data'!CW160:CY160)</f>
        <v>#DIV/0!</v>
      </c>
      <c r="AK160" s="541" t="e">
        <f aca="false">AVERAGE('monthly data'!CZ160:DB160)</f>
        <v>#DIV/0!</v>
      </c>
      <c r="AL160" s="541" t="e">
        <f aca="false">AVERAGE('monthly data'!DC160:DE160)</f>
        <v>#DIV/0!</v>
      </c>
      <c r="AM160" s="51" t="e">
        <f aca="false">AVERAGE('monthly data'!DF160:DH160)</f>
        <v>#DIV/0!</v>
      </c>
      <c r="AN160" s="51" t="e">
        <f aca="false">AVERAGE('monthly data'!DI160:DK160)</f>
        <v>#DIV/0!</v>
      </c>
      <c r="AO160" s="51" t="e">
        <f aca="false">AVERAGE('monthly data'!DL160:DN160)</f>
        <v>#DIV/0!</v>
      </c>
      <c r="AP160" s="51" t="e">
        <f aca="false">AVERAGE('monthly data'!DO160:DQ160)</f>
        <v>#DIV/0!</v>
      </c>
      <c r="AQ160" s="51" t="e">
        <f aca="false">AVERAGE('monthly data'!DR160:DT160)</f>
        <v>#DIV/0!</v>
      </c>
      <c r="AR160" s="51" t="e">
        <f aca="false">AVERAGE('monthly data'!DU160:DW160)</f>
        <v>#DIV/0!</v>
      </c>
      <c r="AS160" s="51" t="e">
        <f aca="false">AVERAGE('monthly data'!DX160:DZ160)</f>
        <v>#DIV/0!</v>
      </c>
      <c r="AT160" s="51" t="e">
        <f aca="false">AVERAGE('monthly data'!EA160:EC160)</f>
        <v>#DIV/0!</v>
      </c>
      <c r="AU160" s="51" t="e">
        <f aca="false">AVERAGE('monthly data'!ED160:EF160)</f>
        <v>#DIV/0!</v>
      </c>
      <c r="AV160" s="51" t="e">
        <f aca="false">AVERAGE('monthly data'!EG160:EI160)</f>
        <v>#DIV/0!</v>
      </c>
      <c r="AW160" s="51" t="e">
        <f aca="false">AVERAGE('monthly data'!EJ160:EL160)</f>
        <v>#DIV/0!</v>
      </c>
      <c r="AX160" s="51" t="e">
        <f aca="false">AVERAGE('monthly data'!EM160:EO160)</f>
        <v>#DIV/0!</v>
      </c>
      <c r="AY160" s="51" t="e">
        <f aca="false">AVERAGE('monthly data'!EP160:ER160)</f>
        <v>#DIV/0!</v>
      </c>
      <c r="AZ160" s="51" t="e">
        <f aca="false">AVERAGE('monthly data'!ES160:EU160)</f>
        <v>#DIV/0!</v>
      </c>
      <c r="BA160" s="51" t="e">
        <f aca="false">AVERAGE('monthly data'!EV160:EX160)</f>
        <v>#DIV/0!</v>
      </c>
      <c r="BB160" s="51" t="e">
        <f aca="false">AVERAGE('monthly data'!EY160:FA160)</f>
        <v>#DIV/0!</v>
      </c>
      <c r="BC160" s="51" t="e">
        <f aca="false">AVERAGE('monthly data'!FB160:FD160)</f>
        <v>#DIV/0!</v>
      </c>
      <c r="BD160" s="51" t="e">
        <f aca="false">AVERAGE('monthly data'!FE160:FG160)</f>
        <v>#DIV/0!</v>
      </c>
      <c r="BE160" s="51" t="e">
        <f aca="false">AVERAGE('monthly data'!FH160:FJ160)</f>
        <v>#DIV/0!</v>
      </c>
      <c r="BF160" s="51" t="e">
        <f aca="false">AVERAGE('monthly data'!FK160:FM160)</f>
        <v>#DIV/0!</v>
      </c>
      <c r="BG160" s="51" t="n">
        <f aca="false">AVERAGE('monthly data'!FN160:FP160)</f>
        <v>92.6867065004597</v>
      </c>
      <c r="BH160" s="51" t="n">
        <f aca="false">AVERAGE('monthly data'!FQ160:FS160)</f>
        <v>92.8630201369384</v>
      </c>
      <c r="BI160" s="51" t="n">
        <f aca="false">AVERAGE('monthly data'!FT160:FV160)</f>
        <v>92.4589971185693</v>
      </c>
      <c r="BJ160" s="51" t="n">
        <f aca="false">AVERAGE('monthly data'!FW160:FY160)</f>
        <v>92.7610123543841</v>
      </c>
      <c r="BK160" s="51" t="n">
        <f aca="false">AVERAGE('monthly data'!FZ160:GB160)</f>
        <v>91.5158248801833</v>
      </c>
      <c r="BL160" s="51" t="n">
        <f aca="false">AVERAGE('monthly data'!GC160:GE160)</f>
        <v>92.4070897222107</v>
      </c>
      <c r="BM160" s="51" t="n">
        <f aca="false">AVERAGE('monthly data'!GF160:GH160)</f>
        <v>93.8516156572845</v>
      </c>
      <c r="BN160" s="51" t="n">
        <f aca="false">AVERAGE('monthly data'!GI160:GK160)</f>
        <v>93.9015701119785</v>
      </c>
      <c r="BO160" s="51" t="n">
        <f aca="false">AVERAGE('monthly data'!GL160:GN160)</f>
        <v>93.8939077168432</v>
      </c>
      <c r="BP160" s="51" t="n">
        <f aca="false">AVERAGE('monthly data'!GO160:GQ160)</f>
        <v>94.2627332274337</v>
      </c>
      <c r="BQ160" s="51" t="n">
        <f aca="false">AVERAGE('monthly data'!GR160:GT160)</f>
        <v>95.8109614825954</v>
      </c>
      <c r="BR160" s="51" t="n">
        <f aca="false">AVERAGE('monthly data'!GU160:GW160)</f>
        <v>99.0269898048644</v>
      </c>
      <c r="BS160" s="51" t="n">
        <f aca="false">AVERAGE('monthly data'!GX160:GZ160)</f>
        <v>98.1756163991522</v>
      </c>
      <c r="BT160" s="51" t="n">
        <f aca="false">AVERAGE('monthly data'!HA160:HC160)</f>
        <v>100.543159758474</v>
      </c>
      <c r="BU160" s="51" t="n">
        <f aca="false">AVERAGE('monthly data'!HD160:HF160)</f>
        <v>100.083794898122</v>
      </c>
      <c r="BV160" s="51" t="n">
        <f aca="false">AVERAGE('monthly data'!HG160:HI160)</f>
        <v>99.9277035002299</v>
      </c>
      <c r="BW160" s="51" t="n">
        <f aca="false">AVERAGE('monthly data'!HJ160:HL160)</f>
        <v>100.110192413951</v>
      </c>
      <c r="BX160" s="51" t="n">
        <f aca="false">AVERAGE('monthly data'!HM160:HO160)</f>
        <v>100.513337003043</v>
      </c>
      <c r="BY160" s="51" t="n">
        <f aca="false">AVERAGE('monthly data'!HP160:HR160)</f>
        <v>99.9658676106986</v>
      </c>
      <c r="BZ160" s="51" t="n">
        <f aca="false">AVERAGE('monthly data'!HS160:HU160)</f>
        <v>99.7128113865863</v>
      </c>
      <c r="CA160" s="51" t="n">
        <f aca="false">AVERAGE('monthly data'!HV160:HX160)</f>
        <v>99.8583523703777</v>
      </c>
      <c r="CB160" s="51" t="n">
        <f aca="false">AVERAGE('monthly data'!HY160:IA160)</f>
        <v>100.57669653015</v>
      </c>
      <c r="CC160" s="51" t="n">
        <f aca="false">AVERAGE('monthly data'!IB160:ID160)</f>
        <v>100.926410637036</v>
      </c>
      <c r="CD160" s="51" t="n">
        <f aca="false">AVERAGE('monthly data'!IE160:IG160)</f>
        <v>103.330544995164</v>
      </c>
      <c r="CE160" s="51" t="n">
        <f aca="false">AVERAGE('monthly data'!IH160:IJ160)</f>
        <v>104.933893188707</v>
      </c>
      <c r="CF160" s="51" t="n">
        <f aca="false">AVERAGE('monthly data'!IK160:IM160)</f>
        <v>106.099217071355</v>
      </c>
      <c r="CG160" s="51" t="n">
        <f aca="false">AVERAGE('monthly data'!IN160:IP160)</f>
        <v>106.673289731949</v>
      </c>
      <c r="CH160" s="51" t="n">
        <f aca="false">AVERAGE('monthly data'!IQ160:IS160)</f>
        <v>107.252571543307</v>
      </c>
      <c r="CI160" s="51" t="n">
        <f aca="false">AVERAGE('monthly data'!IT160:IV160)</f>
        <v>107.737443784182</v>
      </c>
      <c r="CJ160" s="51" t="n">
        <f aca="false">AVERAGE('monthly data'!IW160:IY160)</f>
        <v>108.721108837068</v>
      </c>
      <c r="CK160" s="51" t="n">
        <f aca="false">AVERAGE('monthly data'!IZ160:JB160)</f>
        <v>108.600575855926</v>
      </c>
      <c r="CL160" s="51" t="n">
        <f aca="false">AVERAGE('monthly data'!JC160:JE160)</f>
        <v>108.579412392576</v>
      </c>
      <c r="CM160" s="51" t="n">
        <f aca="false">AVERAGE('monthly data'!JF160:JH160)</f>
        <v>109.275048137818</v>
      </c>
      <c r="CN160" s="51" t="n">
        <f aca="false">AVERAGE('monthly data'!JI160:JK160)</f>
        <v>109.637696454046</v>
      </c>
      <c r="CO160" s="51" t="n">
        <f aca="false">AVERAGE('monthly data'!JL160:JN160)</f>
        <v>109.855342364695</v>
      </c>
      <c r="CP160" s="51" t="n">
        <f aca="false">AVERAGE('monthly data'!JO160:JQ160)</f>
        <v>109.647123377352</v>
      </c>
      <c r="CQ160" s="51" t="n">
        <f aca="false">AVERAGE('monthly data'!JR160:JT160)</f>
        <v>110.237087473835</v>
      </c>
      <c r="CR160" s="51" t="n">
        <f aca="false">AVERAGE('monthly data'!JU160:JW160)</f>
        <v>111.414240246045</v>
      </c>
      <c r="CS160" s="51" t="n">
        <f aca="false">AVERAGE('monthly data'!JX160:JZ160)</f>
        <v>111.1166064319</v>
      </c>
      <c r="CT160" s="51" t="n">
        <f aca="false">AVERAGE('monthly data'!KA160:KC160)</f>
        <v>110.89728825107</v>
      </c>
      <c r="CU160" s="51" t="n">
        <f aca="false">AVERAGE('monthly data'!KD160:KF160)</f>
        <v>111.938370477234</v>
      </c>
      <c r="CV160" s="51" t="n">
        <f aca="false">AVERAGE('monthly data'!KG160:KI160)</f>
        <v>112.348320471942</v>
      </c>
      <c r="CW160" s="51" t="n">
        <f aca="false">AVERAGE('monthly data'!KJ160:KL160)</f>
        <v>112.487862249954</v>
      </c>
      <c r="CX160" s="51" t="n">
        <f aca="false">AVERAGE('monthly data'!KM160:KO160)</f>
        <v>112.830216052029</v>
      </c>
      <c r="CY160" s="51" t="n">
        <f aca="false">AVERAGE('monthly data'!KP160:KR160)</f>
        <v>114.011962527293</v>
      </c>
      <c r="CZ160" s="51" t="n">
        <f aca="false">AVERAGE('monthly data'!KS160:KU160)</f>
        <v>116.257473581724</v>
      </c>
      <c r="DA160" s="51" t="n">
        <f aca="false">AVERAGE('monthly data'!KV160:KX160)</f>
        <v>117.461878503362</v>
      </c>
      <c r="DB160" s="51" t="n">
        <f aca="false">AVERAGE('monthly data'!KY160:LA160)</f>
        <v>118.320346872932</v>
      </c>
      <c r="DC160" s="51" t="n">
        <f aca="false">AVERAGE('monthly data'!LB160:LD160)</f>
        <v>118.037805946153</v>
      </c>
      <c r="DD160" s="51" t="n">
        <f aca="false">AVERAGE('monthly data'!LE160:LG160)</f>
        <v>118.292093062921</v>
      </c>
      <c r="DE160" s="51" t="n">
        <f aca="false">AVERAGE('monthly data'!LH160:LJ160)</f>
        <v>118.747624164954</v>
      </c>
      <c r="DF160" s="51" t="n">
        <f aca="false">AVERAGE('monthly data'!LK160:LM160)</f>
        <v>119.08017200254</v>
      </c>
      <c r="DG160" s="51" t="n">
        <f aca="false">AVERAGE('monthly data'!LN160:LP160)</f>
        <v>121.529931856609</v>
      </c>
      <c r="DH160" s="51" t="n">
        <f aca="false">AVERAGE('monthly data'!LQ160:LS160)</f>
        <v>123.502934642407</v>
      </c>
      <c r="DI160" s="51" t="n">
        <f aca="false">AVERAGE('monthly data'!LT160:LV160)</f>
        <v>122.920756697603</v>
      </c>
      <c r="DJ160" s="51" t="n">
        <f aca="false">AVERAGE('monthly data'!LW160:LY160)</f>
        <v>124.257296314811</v>
      </c>
      <c r="DK160" s="51" t="n">
        <f aca="false">AVERAGE('monthly data'!LZ160:MB160)</f>
        <v>125.63899421313</v>
      </c>
      <c r="DL160" s="51" t="n">
        <f aca="false">AVERAGE('monthly data'!MC160:ME160)</f>
        <v>126.805349950188</v>
      </c>
      <c r="DM160" s="51" t="e">
        <f aca="false">AVERAGE('monthly data'!MF160:MH160)</f>
        <v>#DIV/0!</v>
      </c>
      <c r="DN160" s="51" t="e">
        <f aca="false">AVERAGE('monthly data'!MI160:MK160)</f>
        <v>#DIV/0!</v>
      </c>
      <c r="DO160" s="51" t="e">
        <f aca="false">AVERAGE('monthly data'!ML160:MN160)</f>
        <v>#DIV/0!</v>
      </c>
      <c r="DP160" s="51" t="e">
        <f aca="false">AVERAGE('monthly data'!MO160:MQ160)</f>
        <v>#DIV/0!</v>
      </c>
      <c r="DQ160" s="51" t="e">
        <f aca="false">AVERAGE('monthly data'!MR160:MT160)</f>
        <v>#DIV/0!</v>
      </c>
      <c r="DR160" s="51" t="e">
        <f aca="false">AVERAGE('monthly data'!MU160:MW160)</f>
        <v>#DIV/0!</v>
      </c>
      <c r="DS160" s="51"/>
      <c r="DT160" s="51"/>
      <c r="DU160" s="51"/>
      <c r="DV160" s="51"/>
      <c r="DW160" s="51"/>
      <c r="DX160" s="51"/>
      <c r="DY160" s="51"/>
      <c r="DZ160" s="51"/>
      <c r="EA160" s="51"/>
      <c r="EB160" s="51"/>
      <c r="EC160" s="51"/>
      <c r="ED160" s="51"/>
      <c r="EE160" s="51"/>
      <c r="EF160" s="51"/>
      <c r="EG160" s="51"/>
      <c r="EH160" s="51"/>
      <c r="EI160" s="51"/>
      <c r="EJ160" s="51"/>
      <c r="EK160" s="51"/>
      <c r="EL160" s="51"/>
      <c r="EM160" s="51"/>
      <c r="EN160" s="51"/>
      <c r="EO160" s="51"/>
      <c r="EP160" s="51"/>
      <c r="EQ160" s="51"/>
      <c r="ER160" s="51"/>
      <c r="ES160" s="51"/>
      <c r="ET160" s="51"/>
      <c r="EU160" s="51"/>
      <c r="EV160" s="51"/>
      <c r="EW160" s="51"/>
      <c r="EX160" s="51"/>
      <c r="EY160" s="51"/>
      <c r="EZ160" s="51"/>
      <c r="FA160" s="51"/>
      <c r="FB160" s="51"/>
      <c r="FC160" s="51"/>
      <c r="FD160" s="51"/>
      <c r="FE160" s="51"/>
      <c r="FF160" s="51"/>
      <c r="FG160" s="51"/>
      <c r="FH160" s="51"/>
      <c r="FI160" s="51"/>
      <c r="FJ160" s="51"/>
      <c r="FK160" s="51"/>
      <c r="FL160" s="51"/>
      <c r="FM160" s="51"/>
      <c r="FN160" s="51"/>
      <c r="FO160" s="51"/>
      <c r="FP160" s="51"/>
      <c r="FQ160" s="51"/>
      <c r="FR160" s="51"/>
      <c r="FS160" s="51"/>
      <c r="FT160" s="51"/>
      <c r="FU160" s="51"/>
      <c r="FV160" s="51"/>
      <c r="FW160" s="51"/>
      <c r="FX160" s="51"/>
      <c r="FY160" s="51"/>
      <c r="FZ160" s="51"/>
      <c r="GA160" s="51"/>
      <c r="GB160" s="51"/>
      <c r="GC160" s="51"/>
      <c r="GD160" s="51"/>
      <c r="GE160" s="51"/>
      <c r="GF160" s="51"/>
      <c r="GG160" s="51"/>
      <c r="GH160" s="51"/>
      <c r="GI160" s="51"/>
      <c r="GJ160" s="51"/>
      <c r="GK160" s="51"/>
      <c r="GL160" s="51"/>
      <c r="GM160" s="51"/>
      <c r="GN160" s="51"/>
      <c r="GO160" s="51"/>
      <c r="GP160" s="51"/>
      <c r="GQ160" s="51"/>
      <c r="GR160" s="51"/>
      <c r="GS160" s="51"/>
      <c r="GT160" s="51"/>
      <c r="GU160" s="51"/>
      <c r="GV160" s="51"/>
      <c r="GW160" s="51"/>
      <c r="GX160" s="51"/>
      <c r="GY160" s="51"/>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1"/>
      <c r="HZ160" s="51"/>
      <c r="IA160" s="51"/>
      <c r="IB160" s="51"/>
      <c r="IC160" s="51"/>
      <c r="ID160" s="51"/>
      <c r="IE160" s="51"/>
      <c r="IF160" s="51"/>
      <c r="IG160" s="51"/>
      <c r="IH160" s="51"/>
      <c r="II160" s="51"/>
      <c r="IJ160" s="51"/>
      <c r="IK160" s="51"/>
      <c r="IL160" s="51"/>
      <c r="IM160" s="51"/>
      <c r="IN160" s="51"/>
      <c r="IO160" s="51"/>
      <c r="IP160" s="51"/>
      <c r="IQ160" s="51"/>
      <c r="IR160" s="51"/>
      <c r="IS160" s="51"/>
      <c r="IT160" s="51"/>
      <c r="IU160" s="51"/>
      <c r="IV160" s="51"/>
      <c r="IW160" s="51"/>
      <c r="IX160" s="51"/>
      <c r="IY160" s="51"/>
      <c r="IZ160" s="51"/>
      <c r="JA160" s="51"/>
      <c r="JB160" s="51"/>
      <c r="JC160" s="51"/>
      <c r="JD160" s="51"/>
      <c r="JE160" s="51"/>
      <c r="JF160" s="51"/>
      <c r="JG160" s="51"/>
      <c r="JH160" s="51"/>
      <c r="JI160" s="51"/>
      <c r="JJ160" s="51"/>
      <c r="JK160" s="51"/>
      <c r="JL160" s="51"/>
      <c r="JM160" s="51"/>
      <c r="JN160" s="51"/>
      <c r="JO160" s="51"/>
      <c r="JP160" s="51"/>
      <c r="JQ160" s="51"/>
      <c r="JR160" s="51"/>
      <c r="JS160" s="51"/>
      <c r="JT160" s="51"/>
      <c r="JU160" s="51"/>
      <c r="JV160" s="51"/>
      <c r="JW160" s="51"/>
      <c r="JX160" s="51"/>
      <c r="JY160" s="51"/>
      <c r="JZ160" s="51"/>
      <c r="KA160" s="51"/>
      <c r="KB160" s="51"/>
      <c r="KC160" s="51"/>
      <c r="KD160" s="51"/>
      <c r="KE160" s="51"/>
      <c r="KF160" s="51"/>
      <c r="KG160" s="51"/>
      <c r="KH160" s="51"/>
      <c r="KI160" s="51"/>
      <c r="KJ160" s="51"/>
      <c r="KK160" s="51"/>
      <c r="KL160" s="51"/>
    </row>
    <row r="161" customFormat="false" ht="15" hidden="false" customHeight="false" outlineLevel="0" collapsed="false">
      <c r="B161" s="50" t="s">
        <v>200</v>
      </c>
      <c r="C161" s="540" t="n">
        <f aca="false">AVERAGE('monthly data'!B161:B161)</f>
        <v>157.703029009152</v>
      </c>
      <c r="D161" s="541" t="e">
        <f aca="false">AVERAGE('monthly data'!E161:G161)</f>
        <v>#DIV/0!</v>
      </c>
      <c r="E161" s="541" t="e">
        <f aca="false">AVERAGE('monthly data'!H161:J161)</f>
        <v>#DIV/0!</v>
      </c>
      <c r="F161" s="541" t="e">
        <f aca="false">AVERAGE('monthly data'!K161:M161)</f>
        <v>#DIV/0!</v>
      </c>
      <c r="G161" s="541" t="e">
        <f aca="false">AVERAGE('monthly data'!N161:P161)</f>
        <v>#DIV/0!</v>
      </c>
      <c r="H161" s="541" t="e">
        <f aca="false">AVERAGE('monthly data'!Q161:S161)</f>
        <v>#DIV/0!</v>
      </c>
      <c r="I161" s="541" t="e">
        <f aca="false">AVERAGE('monthly data'!T161:V161)</f>
        <v>#DIV/0!</v>
      </c>
      <c r="J161" s="541" t="e">
        <f aca="false">AVERAGE('monthly data'!W161:Y161)</f>
        <v>#DIV/0!</v>
      </c>
      <c r="K161" s="541" t="e">
        <f aca="false">AVERAGE('monthly data'!Z161:AB161)</f>
        <v>#DIV/0!</v>
      </c>
      <c r="L161" s="541" t="e">
        <f aca="false">AVERAGE('monthly data'!AC161:AE161)</f>
        <v>#DIV/0!</v>
      </c>
      <c r="M161" s="541" t="e">
        <f aca="false">AVERAGE('monthly data'!AF161:AH161)</f>
        <v>#DIV/0!</v>
      </c>
      <c r="N161" s="541" t="e">
        <f aca="false">AVERAGE('monthly data'!AI161:AK161)</f>
        <v>#DIV/0!</v>
      </c>
      <c r="O161" s="541" t="e">
        <f aca="false">AVERAGE('monthly data'!AL161:AN161)</f>
        <v>#DIV/0!</v>
      </c>
      <c r="P161" s="541" t="e">
        <f aca="false">AVERAGE('monthly data'!AO161:AQ161)</f>
        <v>#DIV/0!</v>
      </c>
      <c r="Q161" s="541" t="e">
        <f aca="false">AVERAGE('monthly data'!AR161:AT161)</f>
        <v>#DIV/0!</v>
      </c>
      <c r="R161" s="541" t="e">
        <f aca="false">AVERAGE('monthly data'!AU161:AW161)</f>
        <v>#DIV/0!</v>
      </c>
      <c r="S161" s="541" t="e">
        <f aca="false">AVERAGE('monthly data'!AX161:AZ161)</f>
        <v>#DIV/0!</v>
      </c>
      <c r="T161" s="541" t="e">
        <f aca="false">AVERAGE('monthly data'!BA161:BC161)</f>
        <v>#DIV/0!</v>
      </c>
      <c r="U161" s="541" t="e">
        <f aca="false">AVERAGE('monthly data'!BD161:BF161)</f>
        <v>#DIV/0!</v>
      </c>
      <c r="V161" s="541" t="e">
        <f aca="false">AVERAGE('monthly data'!BG161:BI161)</f>
        <v>#DIV/0!</v>
      </c>
      <c r="W161" s="541" t="e">
        <f aca="false">AVERAGE('monthly data'!BJ161:BL161)</f>
        <v>#DIV/0!</v>
      </c>
      <c r="X161" s="541" t="e">
        <f aca="false">AVERAGE('monthly data'!BM161:BO161)</f>
        <v>#DIV/0!</v>
      </c>
      <c r="Y161" s="541" t="e">
        <f aca="false">AVERAGE('monthly data'!BP161:BR161)</f>
        <v>#DIV/0!</v>
      </c>
      <c r="Z161" s="541" t="e">
        <f aca="false">AVERAGE('monthly data'!BS161:BU161)</f>
        <v>#DIV/0!</v>
      </c>
      <c r="AA161" s="541" t="e">
        <f aca="false">AVERAGE('monthly data'!BV161:BX161)</f>
        <v>#DIV/0!</v>
      </c>
      <c r="AB161" s="541" t="e">
        <f aca="false">AVERAGE('monthly data'!BY161:CA161)</f>
        <v>#DIV/0!</v>
      </c>
      <c r="AC161" s="541" t="e">
        <f aca="false">AVERAGE('monthly data'!CB161:CD161)</f>
        <v>#DIV/0!</v>
      </c>
      <c r="AD161" s="541" t="e">
        <f aca="false">AVERAGE('monthly data'!CE161:CG161)</f>
        <v>#DIV/0!</v>
      </c>
      <c r="AE161" s="541" t="e">
        <f aca="false">AVERAGE('monthly data'!CH161:CJ161)</f>
        <v>#DIV/0!</v>
      </c>
      <c r="AF161" s="541" t="e">
        <f aca="false">AVERAGE('monthly data'!CK161:CM161)</f>
        <v>#DIV/0!</v>
      </c>
      <c r="AG161" s="541" t="e">
        <f aca="false">AVERAGE('monthly data'!CN161:CP161)</f>
        <v>#DIV/0!</v>
      </c>
      <c r="AH161" s="541" t="e">
        <f aca="false">AVERAGE('monthly data'!CQ161:CS161)</f>
        <v>#DIV/0!</v>
      </c>
      <c r="AI161" s="541" t="e">
        <f aca="false">AVERAGE('monthly data'!CT161:CV161)</f>
        <v>#DIV/0!</v>
      </c>
      <c r="AJ161" s="541" t="e">
        <f aca="false">AVERAGE('monthly data'!CW161:CY161)</f>
        <v>#DIV/0!</v>
      </c>
      <c r="AK161" s="541" t="e">
        <f aca="false">AVERAGE('monthly data'!CZ161:DB161)</f>
        <v>#DIV/0!</v>
      </c>
      <c r="AL161" s="541" t="e">
        <f aca="false">AVERAGE('monthly data'!DC161:DE161)</f>
        <v>#DIV/0!</v>
      </c>
      <c r="AM161" s="51" t="e">
        <f aca="false">AVERAGE('monthly data'!DF161:DH161)</f>
        <v>#DIV/0!</v>
      </c>
      <c r="AN161" s="51" t="e">
        <f aca="false">AVERAGE('monthly data'!DI161:DK161)</f>
        <v>#DIV/0!</v>
      </c>
      <c r="AO161" s="51" t="e">
        <f aca="false">AVERAGE('monthly data'!DL161:DN161)</f>
        <v>#DIV/0!</v>
      </c>
      <c r="AP161" s="51" t="e">
        <f aca="false">AVERAGE('monthly data'!DO161:DQ161)</f>
        <v>#DIV/0!</v>
      </c>
      <c r="AQ161" s="51" t="e">
        <f aca="false">AVERAGE('monthly data'!DR161:DT161)</f>
        <v>#DIV/0!</v>
      </c>
      <c r="AR161" s="51" t="e">
        <f aca="false">AVERAGE('monthly data'!DU161:DW161)</f>
        <v>#DIV/0!</v>
      </c>
      <c r="AS161" s="51" t="e">
        <f aca="false">AVERAGE('monthly data'!DX161:DZ161)</f>
        <v>#DIV/0!</v>
      </c>
      <c r="AT161" s="51" t="e">
        <f aca="false">AVERAGE('monthly data'!EA161:EC161)</f>
        <v>#DIV/0!</v>
      </c>
      <c r="AU161" s="51" t="e">
        <f aca="false">AVERAGE('monthly data'!ED161:EF161)</f>
        <v>#DIV/0!</v>
      </c>
      <c r="AV161" s="51" t="e">
        <f aca="false">AVERAGE('monthly data'!EG161:EI161)</f>
        <v>#DIV/0!</v>
      </c>
      <c r="AW161" s="51" t="e">
        <f aca="false">AVERAGE('monthly data'!EJ161:EL161)</f>
        <v>#DIV/0!</v>
      </c>
      <c r="AX161" s="51" t="e">
        <f aca="false">AVERAGE('monthly data'!EM161:EO161)</f>
        <v>#DIV/0!</v>
      </c>
      <c r="AY161" s="51" t="e">
        <f aca="false">AVERAGE('monthly data'!EP161:ER161)</f>
        <v>#DIV/0!</v>
      </c>
      <c r="AZ161" s="51" t="e">
        <f aca="false">AVERAGE('monthly data'!ES161:EU161)</f>
        <v>#DIV/0!</v>
      </c>
      <c r="BA161" s="51" t="e">
        <f aca="false">AVERAGE('monthly data'!EV161:EX161)</f>
        <v>#DIV/0!</v>
      </c>
      <c r="BB161" s="51" t="e">
        <f aca="false">AVERAGE('monthly data'!EY161:FA161)</f>
        <v>#DIV/0!</v>
      </c>
      <c r="BC161" s="51" t="e">
        <f aca="false">AVERAGE('monthly data'!FB161:FD161)</f>
        <v>#DIV/0!</v>
      </c>
      <c r="BD161" s="51" t="e">
        <f aca="false">AVERAGE('monthly data'!FE161:FG161)</f>
        <v>#DIV/0!</v>
      </c>
      <c r="BE161" s="51" t="e">
        <f aca="false">AVERAGE('monthly data'!FH161:FJ161)</f>
        <v>#DIV/0!</v>
      </c>
      <c r="BF161" s="51" t="e">
        <f aca="false">AVERAGE('monthly data'!FK161:FM161)</f>
        <v>#DIV/0!</v>
      </c>
      <c r="BG161" s="51" t="n">
        <f aca="false">AVERAGE('monthly data'!FN161:FP161)</f>
        <v>85.3022891280092</v>
      </c>
      <c r="BH161" s="51" t="n">
        <f aca="false">AVERAGE('monthly data'!FQ161:FS161)</f>
        <v>85.3113323787691</v>
      </c>
      <c r="BI161" s="51" t="n">
        <f aca="false">AVERAGE('monthly data'!FT161:FV161)</f>
        <v>85.2037926254444</v>
      </c>
      <c r="BJ161" s="51" t="n">
        <f aca="false">AVERAGE('monthly data'!FW161:FY161)</f>
        <v>84.3988354238517</v>
      </c>
      <c r="BK161" s="51" t="n">
        <f aca="false">AVERAGE('monthly data'!FZ161:GB161)</f>
        <v>83.9491532202869</v>
      </c>
      <c r="BL161" s="51" t="n">
        <f aca="false">AVERAGE('monthly data'!GC161:GE161)</f>
        <v>84.1143284009899</v>
      </c>
      <c r="BM161" s="51" t="n">
        <f aca="false">AVERAGE('monthly data'!GF161:GH161)</f>
        <v>82.8107217569759</v>
      </c>
      <c r="BN161" s="51" t="n">
        <f aca="false">AVERAGE('monthly data'!GI161:GK161)</f>
        <v>82.1736480976172</v>
      </c>
      <c r="BO161" s="51" t="n">
        <f aca="false">AVERAGE('monthly data'!GL161:GN161)</f>
        <v>83.3988471626365</v>
      </c>
      <c r="BP161" s="51" t="n">
        <f aca="false">AVERAGE('monthly data'!GO161:GQ161)</f>
        <v>84.3994303818021</v>
      </c>
      <c r="BQ161" s="51" t="n">
        <f aca="false">AVERAGE('monthly data'!GR161:GT161)</f>
        <v>85.9750237559702</v>
      </c>
      <c r="BR161" s="51" t="n">
        <f aca="false">AVERAGE('monthly data'!GU161:GW161)</f>
        <v>86.9011880324175</v>
      </c>
      <c r="BS161" s="51" t="n">
        <f aca="false">AVERAGE('monthly data'!GX161:GZ161)</f>
        <v>87.5467251845146</v>
      </c>
      <c r="BT161" s="51" t="n">
        <f aca="false">AVERAGE('monthly data'!HA161:HC161)</f>
        <v>88.1448737898122</v>
      </c>
      <c r="BU161" s="51" t="n">
        <f aca="false">AVERAGE('monthly data'!HD161:HF161)</f>
        <v>90.3075325354622</v>
      </c>
      <c r="BV161" s="51" t="n">
        <f aca="false">AVERAGE('monthly data'!HG161:HI161)</f>
        <v>91.253555646335</v>
      </c>
      <c r="BW161" s="51" t="n">
        <f aca="false">AVERAGE('monthly data'!HJ161:HL161)</f>
        <v>91.8076528301264</v>
      </c>
      <c r="BX161" s="51" t="n">
        <f aca="false">AVERAGE('monthly data'!HM161:HO161)</f>
        <v>92.3344021371522</v>
      </c>
      <c r="BY161" s="51" t="n">
        <f aca="false">AVERAGE('monthly data'!HP161:HR161)</f>
        <v>92.0734961062917</v>
      </c>
      <c r="BZ161" s="51" t="n">
        <f aca="false">AVERAGE('monthly data'!HS161:HU161)</f>
        <v>91.582252787522</v>
      </c>
      <c r="CA161" s="51" t="n">
        <f aca="false">AVERAGE('monthly data'!HV161:HX161)</f>
        <v>92.2188333921358</v>
      </c>
      <c r="CB161" s="51" t="n">
        <f aca="false">AVERAGE('monthly data'!HY161:IA161)</f>
        <v>92.6740240783568</v>
      </c>
      <c r="CC161" s="51" t="n">
        <f aca="false">AVERAGE('monthly data'!IB161:ID161)</f>
        <v>93.4654017018731</v>
      </c>
      <c r="CD161" s="51" t="n">
        <f aca="false">AVERAGE('monthly data'!IE161:IG161)</f>
        <v>93.287021682718</v>
      </c>
      <c r="CE161" s="51" t="n">
        <f aca="false">AVERAGE('monthly data'!IH161:IJ161)</f>
        <v>93.2935064312394</v>
      </c>
      <c r="CF161" s="51" t="n">
        <f aca="false">AVERAGE('monthly data'!IK161:IM161)</f>
        <v>93.3574123907325</v>
      </c>
      <c r="CG161" s="51" t="n">
        <f aca="false">AVERAGE('monthly data'!IN161:IP161)</f>
        <v>95.624422406298</v>
      </c>
      <c r="CH161" s="51" t="n">
        <f aca="false">AVERAGE('monthly data'!IQ161:IS161)</f>
        <v>96.1407173354162</v>
      </c>
      <c r="CI161" s="51" t="n">
        <f aca="false">AVERAGE('monthly data'!IT161:IV161)</f>
        <v>96.8249844749019</v>
      </c>
      <c r="CJ161" s="51" t="n">
        <f aca="false">AVERAGE('monthly data'!IW161:IY161)</f>
        <v>97.3764453197213</v>
      </c>
      <c r="CK161" s="51" t="n">
        <f aca="false">AVERAGE('monthly data'!IZ161:JB161)</f>
        <v>97.9394376281839</v>
      </c>
      <c r="CL161" s="51" t="n">
        <f aca="false">AVERAGE('monthly data'!JC161:JE161)</f>
        <v>99.4834733178104</v>
      </c>
      <c r="CM161" s="51" t="n">
        <f aca="false">AVERAGE('monthly data'!JF161:JH161)</f>
        <v>100.610321575225</v>
      </c>
      <c r="CN161" s="51" t="n">
        <f aca="false">AVERAGE('monthly data'!JI161:JK161)</f>
        <v>100.798550260716</v>
      </c>
      <c r="CO161" s="51" t="n">
        <f aca="false">AVERAGE('monthly data'!JL161:JN161)</f>
        <v>101.123093009621</v>
      </c>
      <c r="CP161" s="51" t="n">
        <f aca="false">AVERAGE('monthly data'!JO161:JQ161)</f>
        <v>101.296777397968</v>
      </c>
      <c r="CQ161" s="51" t="n">
        <f aca="false">AVERAGE('monthly data'!JR161:JT161)</f>
        <v>101.972535425401</v>
      </c>
      <c r="CR161" s="51" t="n">
        <f aca="false">AVERAGE('monthly data'!JU161:JW161)</f>
        <v>102.981334465137</v>
      </c>
      <c r="CS161" s="51" t="n">
        <f aca="false">AVERAGE('monthly data'!JX161:JZ161)</f>
        <v>103.880237787205</v>
      </c>
      <c r="CT161" s="51" t="n">
        <f aca="false">AVERAGE('monthly data'!KA161:KC161)</f>
        <v>105.540247112995</v>
      </c>
      <c r="CU161" s="51" t="n">
        <f aca="false">AVERAGE('monthly data'!KD161:KF161)</f>
        <v>106.397363940776</v>
      </c>
      <c r="CV161" s="51" t="n">
        <f aca="false">AVERAGE('monthly data'!KG161:KI161)</f>
        <v>107.030241730721</v>
      </c>
      <c r="CW161" s="51" t="n">
        <f aca="false">AVERAGE('monthly data'!KJ161:KL161)</f>
        <v>107.84594641725</v>
      </c>
      <c r="CX161" s="51" t="n">
        <f aca="false">AVERAGE('monthly data'!KM161:KO161)</f>
        <v>108.099872759513</v>
      </c>
      <c r="CY161" s="51" t="n">
        <f aca="false">AVERAGE('monthly data'!KP161:KR161)</f>
        <v>108.495018100549</v>
      </c>
      <c r="CZ161" s="51" t="n">
        <f aca="false">AVERAGE('monthly data'!KS161:KU161)</f>
        <v>109.369389350451</v>
      </c>
      <c r="DA161" s="51" t="n">
        <f aca="false">AVERAGE('monthly data'!KV161:KX161)</f>
        <v>109.885046538268</v>
      </c>
      <c r="DB161" s="51" t="n">
        <f aca="false">AVERAGE('monthly data'!KY161:LA161)</f>
        <v>111.171613206155</v>
      </c>
      <c r="DC161" s="51" t="n">
        <f aca="false">AVERAGE('monthly data'!LB161:LD161)</f>
        <v>112.280475768947</v>
      </c>
      <c r="DD161" s="51" t="n">
        <f aca="false">AVERAGE('monthly data'!LE161:LG161)</f>
        <v>114.118067261088</v>
      </c>
      <c r="DE161" s="51" t="n">
        <f aca="false">AVERAGE('monthly data'!LH161:LJ161)</f>
        <v>115.32526522705</v>
      </c>
      <c r="DF161" s="51" t="n">
        <f aca="false">AVERAGE('monthly data'!LK161:LM161)</f>
        <v>119.527833107286</v>
      </c>
      <c r="DG161" s="51" t="n">
        <f aca="false">AVERAGE('monthly data'!LN161:LP161)</f>
        <v>123.134084745194</v>
      </c>
      <c r="DH161" s="51" t="n">
        <f aca="false">AVERAGE('monthly data'!LQ161:LS161)</f>
        <v>126.382268030253</v>
      </c>
      <c r="DI161" s="51" t="n">
        <f aca="false">AVERAGE('monthly data'!LT161:LV161)</f>
        <v>135.674199135632</v>
      </c>
      <c r="DJ161" s="51" t="n">
        <f aca="false">AVERAGE('monthly data'!LW161:LY161)</f>
        <v>138.545492175407</v>
      </c>
      <c r="DK161" s="51" t="n">
        <f aca="false">AVERAGE('monthly data'!LZ161:MB161)</f>
        <v>140.632491587896</v>
      </c>
      <c r="DL161" s="51" t="n">
        <f aca="false">AVERAGE('monthly data'!MC161:ME161)</f>
        <v>141.934303560482</v>
      </c>
      <c r="DM161" s="51" t="e">
        <f aca="false">AVERAGE('monthly data'!MF161:MH161)</f>
        <v>#DIV/0!</v>
      </c>
      <c r="DN161" s="51" t="e">
        <f aca="false">AVERAGE('monthly data'!MI161:MK161)</f>
        <v>#DIV/0!</v>
      </c>
      <c r="DO161" s="51" t="e">
        <f aca="false">AVERAGE('monthly data'!ML161:MN161)</f>
        <v>#DIV/0!</v>
      </c>
      <c r="DP161" s="51" t="e">
        <f aca="false">AVERAGE('monthly data'!MO161:MQ161)</f>
        <v>#DIV/0!</v>
      </c>
      <c r="DQ161" s="51" t="e">
        <f aca="false">AVERAGE('monthly data'!MR161:MT161)</f>
        <v>#DIV/0!</v>
      </c>
      <c r="DR161" s="51" t="e">
        <f aca="false">AVERAGE('monthly data'!MU161:MW161)</f>
        <v>#DIV/0!</v>
      </c>
      <c r="DS161" s="51"/>
      <c r="DT161" s="51"/>
      <c r="DU161" s="51"/>
      <c r="DV161" s="51"/>
      <c r="DW161" s="51"/>
      <c r="DX161" s="51"/>
      <c r="DY161" s="51"/>
      <c r="DZ161" s="51"/>
      <c r="EA161" s="51"/>
      <c r="EB161" s="51"/>
      <c r="EC161" s="51"/>
      <c r="ED161" s="51"/>
      <c r="EE161" s="51"/>
      <c r="EF161" s="51"/>
      <c r="EG161" s="51"/>
      <c r="EH161" s="51"/>
      <c r="EI161" s="51"/>
      <c r="EJ161" s="51"/>
      <c r="EK161" s="51"/>
      <c r="EL161" s="51"/>
      <c r="EM161" s="51"/>
      <c r="EN161" s="51"/>
      <c r="EO161" s="51"/>
      <c r="EP161" s="51"/>
      <c r="EQ161" s="51"/>
      <c r="ER161" s="51"/>
      <c r="ES161" s="51"/>
      <c r="ET161" s="51"/>
      <c r="EU161" s="51"/>
      <c r="EV161" s="51"/>
      <c r="EW161" s="51"/>
      <c r="EX161" s="51"/>
      <c r="EY161" s="51"/>
      <c r="EZ161" s="51"/>
      <c r="FA161" s="51"/>
      <c r="FB161" s="51"/>
      <c r="FC161" s="51"/>
      <c r="FD161" s="51"/>
      <c r="FE161" s="51"/>
      <c r="FF161" s="51"/>
      <c r="FG161" s="51"/>
      <c r="FH161" s="51"/>
      <c r="FI161" s="51"/>
      <c r="FJ161" s="51"/>
      <c r="FK161" s="51"/>
      <c r="FL161" s="51"/>
      <c r="FM161" s="51"/>
      <c r="FN161" s="51"/>
      <c r="FO161" s="51"/>
      <c r="FP161" s="51"/>
      <c r="FQ161" s="51"/>
      <c r="FR161" s="51"/>
      <c r="FS161" s="51"/>
      <c r="FT161" s="51"/>
      <c r="FU161" s="51"/>
      <c r="FV161" s="51"/>
      <c r="FW161" s="51"/>
      <c r="FX161" s="51"/>
      <c r="FY161" s="51"/>
      <c r="FZ161" s="51"/>
      <c r="GA161" s="51"/>
      <c r="GB161" s="51"/>
      <c r="GC161" s="51"/>
      <c r="GD161" s="51"/>
      <c r="GE161" s="51"/>
      <c r="GF161" s="51"/>
      <c r="GG161" s="51"/>
      <c r="GH161" s="51"/>
      <c r="GI161" s="51"/>
      <c r="GJ161" s="51"/>
      <c r="GK161" s="51"/>
      <c r="GL161" s="51"/>
      <c r="GM161" s="51"/>
      <c r="GN161" s="51"/>
      <c r="GO161" s="51"/>
      <c r="GP161" s="51"/>
      <c r="GQ161" s="51"/>
      <c r="GR161" s="51"/>
      <c r="GS161" s="51"/>
      <c r="GT161" s="51"/>
      <c r="GU161" s="51"/>
      <c r="GV161" s="51"/>
      <c r="GW161" s="51"/>
      <c r="GX161" s="51"/>
      <c r="GY161" s="51"/>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1"/>
      <c r="HZ161" s="51"/>
      <c r="IA161" s="51"/>
      <c r="IB161" s="51"/>
      <c r="IC161" s="51"/>
      <c r="ID161" s="51"/>
      <c r="IE161" s="51"/>
      <c r="IF161" s="51"/>
      <c r="IG161" s="51"/>
      <c r="IH161" s="51"/>
      <c r="II161" s="51"/>
      <c r="IJ161" s="51"/>
      <c r="IK161" s="51"/>
      <c r="IL161" s="51"/>
      <c r="IM161" s="51"/>
      <c r="IN161" s="51"/>
      <c r="IO161" s="51"/>
      <c r="IP161" s="51"/>
      <c r="IQ161" s="51"/>
      <c r="IR161" s="51"/>
      <c r="IS161" s="51"/>
      <c r="IT161" s="51"/>
      <c r="IU161" s="51"/>
      <c r="IV161" s="51"/>
      <c r="IW161" s="51"/>
      <c r="IX161" s="51"/>
      <c r="IY161" s="51"/>
      <c r="IZ161" s="51"/>
      <c r="JA161" s="51"/>
      <c r="JB161" s="51"/>
      <c r="JC161" s="51"/>
      <c r="JD161" s="51"/>
      <c r="JE161" s="51"/>
      <c r="JF161" s="51"/>
      <c r="JG161" s="51"/>
      <c r="JH161" s="51"/>
      <c r="JI161" s="51"/>
      <c r="JJ161" s="51"/>
      <c r="JK161" s="51"/>
      <c r="JL161" s="51"/>
      <c r="JM161" s="51"/>
      <c r="JN161" s="51"/>
      <c r="JO161" s="51"/>
      <c r="JP161" s="51"/>
      <c r="JQ161" s="51"/>
      <c r="JR161" s="51"/>
      <c r="JS161" s="51"/>
      <c r="JT161" s="51"/>
      <c r="JU161" s="51"/>
      <c r="JV161" s="51"/>
      <c r="JW161" s="51"/>
      <c r="JX161" s="51"/>
      <c r="JY161" s="51"/>
      <c r="JZ161" s="51"/>
      <c r="KA161" s="51"/>
      <c r="KB161" s="51"/>
      <c r="KC161" s="51"/>
      <c r="KD161" s="51"/>
      <c r="KE161" s="51"/>
      <c r="KF161" s="51"/>
      <c r="KG161" s="51"/>
      <c r="KH161" s="51"/>
      <c r="KI161" s="51"/>
      <c r="KJ161" s="51"/>
      <c r="KK161" s="51"/>
      <c r="KL161" s="51"/>
    </row>
    <row r="162" customFormat="false" ht="15" hidden="false" customHeight="false" outlineLevel="0" collapsed="false">
      <c r="B162" s="52" t="s">
        <v>201</v>
      </c>
      <c r="C162" s="540" t="n">
        <f aca="false">AVERAGE('monthly data'!B162:B162)</f>
        <v>2777.44471803125</v>
      </c>
      <c r="D162" s="541" t="e">
        <f aca="false">AVERAGE('monthly data'!E162:G162)</f>
        <v>#DIV/0!</v>
      </c>
      <c r="E162" s="541" t="e">
        <f aca="false">AVERAGE('monthly data'!H162:J162)</f>
        <v>#DIV/0!</v>
      </c>
      <c r="F162" s="541" t="e">
        <f aca="false">AVERAGE('monthly data'!K162:M162)</f>
        <v>#DIV/0!</v>
      </c>
      <c r="G162" s="541" t="e">
        <f aca="false">AVERAGE('monthly data'!N162:P162)</f>
        <v>#DIV/0!</v>
      </c>
      <c r="H162" s="541" t="e">
        <f aca="false">AVERAGE('monthly data'!Q162:S162)</f>
        <v>#DIV/0!</v>
      </c>
      <c r="I162" s="541" t="e">
        <f aca="false">AVERAGE('monthly data'!T162:V162)</f>
        <v>#DIV/0!</v>
      </c>
      <c r="J162" s="541" t="e">
        <f aca="false">AVERAGE('monthly data'!W162:Y162)</f>
        <v>#DIV/0!</v>
      </c>
      <c r="K162" s="541" t="e">
        <f aca="false">AVERAGE('monthly data'!Z162:AB162)</f>
        <v>#DIV/0!</v>
      </c>
      <c r="L162" s="541" t="e">
        <f aca="false">AVERAGE('monthly data'!AC162:AE162)</f>
        <v>#DIV/0!</v>
      </c>
      <c r="M162" s="541" t="e">
        <f aca="false">AVERAGE('monthly data'!AF162:AH162)</f>
        <v>#DIV/0!</v>
      </c>
      <c r="N162" s="541" t="e">
        <f aca="false">AVERAGE('monthly data'!AI162:AK162)</f>
        <v>#DIV/0!</v>
      </c>
      <c r="O162" s="541" t="e">
        <f aca="false">AVERAGE('monthly data'!AL162:AN162)</f>
        <v>#DIV/0!</v>
      </c>
      <c r="P162" s="541" t="e">
        <f aca="false">AVERAGE('monthly data'!AO162:AQ162)</f>
        <v>#DIV/0!</v>
      </c>
      <c r="Q162" s="541" t="e">
        <f aca="false">AVERAGE('monthly data'!AR162:AT162)</f>
        <v>#DIV/0!</v>
      </c>
      <c r="R162" s="541" t="e">
        <f aca="false">AVERAGE('monthly data'!AU162:AW162)</f>
        <v>#DIV/0!</v>
      </c>
      <c r="S162" s="541" t="e">
        <f aca="false">AVERAGE('monthly data'!AX162:AZ162)</f>
        <v>#DIV/0!</v>
      </c>
      <c r="T162" s="541" t="e">
        <f aca="false">AVERAGE('monthly data'!BA162:BC162)</f>
        <v>#DIV/0!</v>
      </c>
      <c r="U162" s="541" t="e">
        <f aca="false">AVERAGE('monthly data'!BD162:BF162)</f>
        <v>#DIV/0!</v>
      </c>
      <c r="V162" s="541" t="e">
        <f aca="false">AVERAGE('monthly data'!BG162:BI162)</f>
        <v>#DIV/0!</v>
      </c>
      <c r="W162" s="541" t="e">
        <f aca="false">AVERAGE('monthly data'!BJ162:BL162)</f>
        <v>#DIV/0!</v>
      </c>
      <c r="X162" s="541" t="e">
        <f aca="false">AVERAGE('monthly data'!BM162:BO162)</f>
        <v>#DIV/0!</v>
      </c>
      <c r="Y162" s="541" t="e">
        <f aca="false">AVERAGE('monthly data'!BP162:BR162)</f>
        <v>#DIV/0!</v>
      </c>
      <c r="Z162" s="541" t="e">
        <f aca="false">AVERAGE('monthly data'!BS162:BU162)</f>
        <v>#DIV/0!</v>
      </c>
      <c r="AA162" s="541" t="e">
        <f aca="false">AVERAGE('monthly data'!BV162:BX162)</f>
        <v>#DIV/0!</v>
      </c>
      <c r="AB162" s="541" t="e">
        <f aca="false">AVERAGE('monthly data'!BY162:CA162)</f>
        <v>#DIV/0!</v>
      </c>
      <c r="AC162" s="541" t="e">
        <f aca="false">AVERAGE('monthly data'!CB162:CD162)</f>
        <v>#DIV/0!</v>
      </c>
      <c r="AD162" s="541" t="e">
        <f aca="false">AVERAGE('monthly data'!CE162:CG162)</f>
        <v>#DIV/0!</v>
      </c>
      <c r="AE162" s="541" t="e">
        <f aca="false">AVERAGE('monthly data'!CH162:CJ162)</f>
        <v>#DIV/0!</v>
      </c>
      <c r="AF162" s="541" t="e">
        <f aca="false">AVERAGE('monthly data'!CK162:CM162)</f>
        <v>#DIV/0!</v>
      </c>
      <c r="AG162" s="541" t="e">
        <f aca="false">AVERAGE('monthly data'!CN162:CP162)</f>
        <v>#DIV/0!</v>
      </c>
      <c r="AH162" s="541" t="e">
        <f aca="false">AVERAGE('monthly data'!CQ162:CS162)</f>
        <v>#DIV/0!</v>
      </c>
      <c r="AI162" s="541" t="e">
        <f aca="false">AVERAGE('monthly data'!CT162:CV162)</f>
        <v>#DIV/0!</v>
      </c>
      <c r="AJ162" s="541" t="e">
        <f aca="false">AVERAGE('monthly data'!CW162:CY162)</f>
        <v>#DIV/0!</v>
      </c>
      <c r="AK162" s="541" t="e">
        <f aca="false">AVERAGE('monthly data'!CZ162:DB162)</f>
        <v>#DIV/0!</v>
      </c>
      <c r="AL162" s="541" t="e">
        <f aca="false">AVERAGE('monthly data'!DC162:DE162)</f>
        <v>#DIV/0!</v>
      </c>
      <c r="AM162" s="51" t="e">
        <f aca="false">AVERAGE('monthly data'!DF162:DH162)</f>
        <v>#DIV/0!</v>
      </c>
      <c r="AN162" s="51" t="e">
        <f aca="false">AVERAGE('monthly data'!DI162:DK162)</f>
        <v>#DIV/0!</v>
      </c>
      <c r="AO162" s="51" t="e">
        <f aca="false">AVERAGE('monthly data'!DL162:DN162)</f>
        <v>#DIV/0!</v>
      </c>
      <c r="AP162" s="51" t="e">
        <f aca="false">AVERAGE('monthly data'!DO162:DQ162)</f>
        <v>#DIV/0!</v>
      </c>
      <c r="AQ162" s="51" t="e">
        <f aca="false">AVERAGE('monthly data'!DR162:DT162)</f>
        <v>#DIV/0!</v>
      </c>
      <c r="AR162" s="51" t="e">
        <f aca="false">AVERAGE('monthly data'!DU162:DW162)</f>
        <v>#DIV/0!</v>
      </c>
      <c r="AS162" s="51" t="e">
        <f aca="false">AVERAGE('monthly data'!DX162:DZ162)</f>
        <v>#DIV/0!</v>
      </c>
      <c r="AT162" s="51" t="e">
        <f aca="false">AVERAGE('monthly data'!EA162:EC162)</f>
        <v>#DIV/0!</v>
      </c>
      <c r="AU162" s="51" t="e">
        <f aca="false">AVERAGE('monthly data'!ED162:EF162)</f>
        <v>#DIV/0!</v>
      </c>
      <c r="AV162" s="51" t="e">
        <f aca="false">AVERAGE('monthly data'!EG162:EI162)</f>
        <v>#DIV/0!</v>
      </c>
      <c r="AW162" s="51" t="e">
        <f aca="false">AVERAGE('monthly data'!EJ162:EL162)</f>
        <v>#DIV/0!</v>
      </c>
      <c r="AX162" s="51" t="e">
        <f aca="false">AVERAGE('monthly data'!EM162:EO162)</f>
        <v>#DIV/0!</v>
      </c>
      <c r="AY162" s="51" t="e">
        <f aca="false">AVERAGE('monthly data'!EP162:ER162)</f>
        <v>#DIV/0!</v>
      </c>
      <c r="AZ162" s="51" t="e">
        <f aca="false">AVERAGE('monthly data'!ES162:EU162)</f>
        <v>#DIV/0!</v>
      </c>
      <c r="BA162" s="51" t="e">
        <f aca="false">AVERAGE('monthly data'!EV162:EX162)</f>
        <v>#DIV/0!</v>
      </c>
      <c r="BB162" s="51" t="e">
        <f aca="false">AVERAGE('monthly data'!EY162:FA162)</f>
        <v>#DIV/0!</v>
      </c>
      <c r="BC162" s="51" t="e">
        <f aca="false">AVERAGE('monthly data'!FB162:FD162)</f>
        <v>#DIV/0!</v>
      </c>
      <c r="BD162" s="51" t="e">
        <f aca="false">AVERAGE('monthly data'!FE162:FG162)</f>
        <v>#DIV/0!</v>
      </c>
      <c r="BE162" s="51" t="e">
        <f aca="false">AVERAGE('monthly data'!FH162:FJ162)</f>
        <v>#DIV/0!</v>
      </c>
      <c r="BF162" s="51" t="e">
        <f aca="false">AVERAGE('monthly data'!FK162:FM162)</f>
        <v>#DIV/0!</v>
      </c>
      <c r="BG162" s="51" t="n">
        <f aca="false">AVERAGE('monthly data'!FN162:FP162)</f>
        <v>76.5585007353645</v>
      </c>
      <c r="BH162" s="51" t="n">
        <f aca="false">AVERAGE('monthly data'!FQ162:FS162)</f>
        <v>76.1854134364227</v>
      </c>
      <c r="BI162" s="51" t="n">
        <f aca="false">AVERAGE('monthly data'!FT162:FV162)</f>
        <v>78.1566748489626</v>
      </c>
      <c r="BJ162" s="51" t="n">
        <f aca="false">AVERAGE('monthly data'!FW162:FY162)</f>
        <v>80.6558814312362</v>
      </c>
      <c r="BK162" s="51" t="n">
        <f aca="false">AVERAGE('monthly data'!FZ162:GB162)</f>
        <v>80.2127673525392</v>
      </c>
      <c r="BL162" s="51" t="n">
        <f aca="false">AVERAGE('monthly data'!GC162:GE162)</f>
        <v>80.7467049363621</v>
      </c>
      <c r="BM162" s="51" t="n">
        <f aca="false">AVERAGE('monthly data'!GF162:GH162)</f>
        <v>81.1959110374078</v>
      </c>
      <c r="BN162" s="51" t="n">
        <f aca="false">AVERAGE('monthly data'!GI162:GK162)</f>
        <v>81.3978969630624</v>
      </c>
      <c r="BO162" s="51" t="n">
        <f aca="false">AVERAGE('monthly data'!GL162:GN162)</f>
        <v>82.7524351670135</v>
      </c>
      <c r="BP162" s="51" t="n">
        <f aca="false">AVERAGE('monthly data'!GO162:GQ162)</f>
        <v>83.7808917879259</v>
      </c>
      <c r="BQ162" s="51" t="n">
        <f aca="false">AVERAGE('monthly data'!GR162:GT162)</f>
        <v>84.3206019826534</v>
      </c>
      <c r="BR162" s="51" t="n">
        <f aca="false">AVERAGE('monthly data'!GU162:GW162)</f>
        <v>84.4464222294565</v>
      </c>
      <c r="BS162" s="51" t="n">
        <f aca="false">AVERAGE('monthly data'!GX162:GZ162)</f>
        <v>86.1444038376866</v>
      </c>
      <c r="BT162" s="51" t="n">
        <f aca="false">AVERAGE('monthly data'!HA162:HC162)</f>
        <v>87.0758085521906</v>
      </c>
      <c r="BU162" s="51" t="n">
        <f aca="false">AVERAGE('monthly data'!HD162:HF162)</f>
        <v>87.5130726979339</v>
      </c>
      <c r="BV162" s="51" t="n">
        <f aca="false">AVERAGE('monthly data'!HG162:HI162)</f>
        <v>87.0378004093362</v>
      </c>
      <c r="BW162" s="51" t="n">
        <f aca="false">AVERAGE('monthly data'!HJ162:HL162)</f>
        <v>91.6963525823044</v>
      </c>
      <c r="BX162" s="51" t="n">
        <f aca="false">AVERAGE('monthly data'!HM162:HO162)</f>
        <v>93.1318611206715</v>
      </c>
      <c r="BY162" s="51" t="n">
        <f aca="false">AVERAGE('monthly data'!HP162:HR162)</f>
        <v>94.8858163869417</v>
      </c>
      <c r="BZ162" s="51" t="n">
        <f aca="false">AVERAGE('monthly data'!HS162:HU162)</f>
        <v>93.518767452922</v>
      </c>
      <c r="CA162" s="51" t="n">
        <f aca="false">AVERAGE('monthly data'!HV162:HX162)</f>
        <v>96.9560257103299</v>
      </c>
      <c r="CB162" s="51" t="n">
        <f aca="false">AVERAGE('monthly data'!HY162:IA162)</f>
        <v>97.2535739698055</v>
      </c>
      <c r="CC162" s="51" t="n">
        <f aca="false">AVERAGE('monthly data'!IB162:ID162)</f>
        <v>96.714882803956</v>
      </c>
      <c r="CD162" s="51" t="n">
        <f aca="false">AVERAGE('monthly data'!IE162:IG162)</f>
        <v>97.4573483709696</v>
      </c>
      <c r="CE162" s="51" t="n">
        <f aca="false">AVERAGE('monthly data'!IH162:IJ162)</f>
        <v>96.6571137854661</v>
      </c>
      <c r="CF162" s="51" t="n">
        <f aca="false">AVERAGE('monthly data'!IK162:IM162)</f>
        <v>97.0061480215317</v>
      </c>
      <c r="CG162" s="51" t="n">
        <f aca="false">AVERAGE('monthly data'!IN162:IP162)</f>
        <v>98.5264033059242</v>
      </c>
      <c r="CH162" s="51" t="n">
        <f aca="false">AVERAGE('monthly data'!IQ162:IS162)</f>
        <v>98.6206199066419</v>
      </c>
      <c r="CI162" s="51" t="n">
        <f aca="false">AVERAGE('monthly data'!IT162:IV162)</f>
        <v>99.4517610122704</v>
      </c>
      <c r="CJ162" s="51" t="n">
        <f aca="false">AVERAGE('monthly data'!IW162:IY162)</f>
        <v>101.10079610447</v>
      </c>
      <c r="CK162" s="51" t="n">
        <f aca="false">AVERAGE('monthly data'!IZ162:JB162)</f>
        <v>103.0060275155</v>
      </c>
      <c r="CL162" s="51" t="n">
        <f aca="false">AVERAGE('monthly data'!JC162:JE162)</f>
        <v>102.382633354776</v>
      </c>
      <c r="CM162" s="51" t="n">
        <f aca="false">AVERAGE('monthly data'!JF162:JH162)</f>
        <v>103.926365952839</v>
      </c>
      <c r="CN162" s="51" t="n">
        <f aca="false">AVERAGE('monthly data'!JI162:JK162)</f>
        <v>104.259465944673</v>
      </c>
      <c r="CO162" s="51" t="n">
        <f aca="false">AVERAGE('monthly data'!JL162:JN162)</f>
        <v>104.639330878985</v>
      </c>
      <c r="CP162" s="51" t="n">
        <f aca="false">AVERAGE('monthly data'!JO162:JQ162)</f>
        <v>104.140580158404</v>
      </c>
      <c r="CQ162" s="51" t="n">
        <f aca="false">AVERAGE('monthly data'!JR162:JT162)</f>
        <v>105.029885796812</v>
      </c>
      <c r="CR162" s="51" t="n">
        <f aca="false">AVERAGE('monthly data'!JU162:JW162)</f>
        <v>105.619438743711</v>
      </c>
      <c r="CS162" s="51" t="n">
        <f aca="false">AVERAGE('monthly data'!JX162:JZ162)</f>
        <v>105.16226967004</v>
      </c>
      <c r="CT162" s="51" t="n">
        <f aca="false">AVERAGE('monthly data'!KA162:KC162)</f>
        <v>106.433962468599</v>
      </c>
      <c r="CU162" s="51" t="n">
        <f aca="false">AVERAGE('monthly data'!KD162:KF162)</f>
        <v>107.568449905851</v>
      </c>
      <c r="CV162" s="51" t="n">
        <f aca="false">AVERAGE('monthly data'!KG162:KI162)</f>
        <v>107.603071460007</v>
      </c>
      <c r="CW162" s="51" t="n">
        <f aca="false">AVERAGE('monthly data'!KJ162:KL162)</f>
        <v>107.705576559727</v>
      </c>
      <c r="CX162" s="51" t="n">
        <f aca="false">AVERAGE('monthly data'!KM162:KO162)</f>
        <v>110.457281286164</v>
      </c>
      <c r="CY162" s="51" t="n">
        <f aca="false">AVERAGE('monthly data'!KP162:KR162)</f>
        <v>112.302714715703</v>
      </c>
      <c r="CZ162" s="51" t="n">
        <f aca="false">AVERAGE('monthly data'!KS162:KU162)</f>
        <v>112.6619436827</v>
      </c>
      <c r="DA162" s="51" t="n">
        <f aca="false">AVERAGE('monthly data'!KV162:KX162)</f>
        <v>114.093540168636</v>
      </c>
      <c r="DB162" s="51" t="n">
        <f aca="false">AVERAGE('monthly data'!KY162:LA162)</f>
        <v>115.07942718662</v>
      </c>
      <c r="DC162" s="51" t="n">
        <f aca="false">AVERAGE('monthly data'!LB162:LD162)</f>
        <v>116.248865276424</v>
      </c>
      <c r="DD162" s="51" t="n">
        <f aca="false">AVERAGE('monthly data'!LE162:LG162)</f>
        <v>117.418032734809</v>
      </c>
      <c r="DE162" s="51" t="n">
        <f aca="false">AVERAGE('monthly data'!LH162:LJ162)</f>
        <v>117.865790749959</v>
      </c>
      <c r="DF162" s="51" t="n">
        <f aca="false">AVERAGE('monthly data'!LK162:LM162)</f>
        <v>119.697809073037</v>
      </c>
      <c r="DG162" s="51" t="n">
        <f aca="false">AVERAGE('monthly data'!LN162:LP162)</f>
        <v>122.537937525108</v>
      </c>
      <c r="DH162" s="51" t="n">
        <f aca="false">AVERAGE('monthly data'!LQ162:LS162)</f>
        <v>126.435861447462</v>
      </c>
      <c r="DI162" s="51" t="n">
        <f aca="false">AVERAGE('monthly data'!LT162:LV162)</f>
        <v>130.884587425096</v>
      </c>
      <c r="DJ162" s="51" t="n">
        <f aca="false">AVERAGE('monthly data'!LW162:LY162)</f>
        <v>136.092762919393</v>
      </c>
      <c r="DK162" s="51" t="n">
        <f aca="false">AVERAGE('monthly data'!LZ162:MB162)</f>
        <v>139.130624369469</v>
      </c>
      <c r="DL162" s="51" t="n">
        <f aca="false">AVERAGE('monthly data'!MC162:ME162)</f>
        <v>141.601714750208</v>
      </c>
      <c r="DM162" s="51" t="e">
        <f aca="false">AVERAGE('monthly data'!MF162:MH162)</f>
        <v>#DIV/0!</v>
      </c>
      <c r="DN162" s="51" t="e">
        <f aca="false">AVERAGE('monthly data'!MI162:MK162)</f>
        <v>#DIV/0!</v>
      </c>
      <c r="DO162" s="51" t="e">
        <f aca="false">AVERAGE('monthly data'!ML162:MN162)</f>
        <v>#DIV/0!</v>
      </c>
      <c r="DP162" s="51" t="e">
        <f aca="false">AVERAGE('monthly data'!MO162:MQ162)</f>
        <v>#DIV/0!</v>
      </c>
      <c r="DQ162" s="51" t="e">
        <f aca="false">AVERAGE('monthly data'!MR162:MT162)</f>
        <v>#DIV/0!</v>
      </c>
      <c r="DR162" s="51" t="e">
        <f aca="false">AVERAGE('monthly data'!MU162:MW162)</f>
        <v>#DIV/0!</v>
      </c>
      <c r="DS162" s="51"/>
      <c r="DT162" s="51"/>
      <c r="DU162" s="51"/>
      <c r="DV162" s="51"/>
      <c r="DW162" s="51"/>
      <c r="DX162" s="51"/>
      <c r="DY162" s="51"/>
      <c r="DZ162" s="51"/>
      <c r="EA162" s="51"/>
      <c r="EB162" s="51"/>
      <c r="EC162" s="51"/>
      <c r="ED162" s="51"/>
      <c r="EE162" s="51"/>
      <c r="EF162" s="51"/>
      <c r="EG162" s="51"/>
      <c r="EH162" s="51"/>
      <c r="EI162" s="51"/>
      <c r="EJ162" s="51"/>
      <c r="EK162" s="51"/>
      <c r="EL162" s="51"/>
      <c r="EM162" s="51"/>
      <c r="EN162" s="51"/>
      <c r="EO162" s="51"/>
      <c r="EP162" s="51"/>
      <c r="EQ162" s="51"/>
      <c r="ER162" s="51"/>
      <c r="ES162" s="51"/>
      <c r="ET162" s="51"/>
      <c r="EU162" s="51"/>
      <c r="EV162" s="51"/>
      <c r="EW162" s="51"/>
      <c r="EX162" s="51"/>
      <c r="EY162" s="51"/>
      <c r="EZ162" s="51"/>
      <c r="FA162" s="51"/>
      <c r="FB162" s="51"/>
      <c r="FC162" s="51"/>
      <c r="FD162" s="51"/>
      <c r="FE162" s="51"/>
      <c r="FF162" s="51"/>
      <c r="FG162" s="51"/>
      <c r="FH162" s="51"/>
      <c r="FI162" s="51"/>
      <c r="FJ162" s="51"/>
      <c r="FK162" s="51"/>
      <c r="FL162" s="51"/>
      <c r="FM162" s="51"/>
      <c r="FN162" s="51"/>
      <c r="FO162" s="51"/>
      <c r="FP162" s="51"/>
      <c r="FQ162" s="51"/>
      <c r="FR162" s="51"/>
      <c r="FS162" s="51"/>
      <c r="FT162" s="51"/>
      <c r="FU162" s="51"/>
      <c r="FV162" s="51"/>
      <c r="FW162" s="51"/>
      <c r="FX162" s="51"/>
      <c r="FY162" s="51"/>
      <c r="FZ162" s="51"/>
      <c r="GA162" s="51"/>
      <c r="GB162" s="51"/>
      <c r="GC162" s="51"/>
      <c r="GD162" s="51"/>
      <c r="GE162" s="51"/>
      <c r="GF162" s="51"/>
      <c r="GG162" s="51"/>
      <c r="GH162" s="51"/>
      <c r="GI162" s="51"/>
      <c r="GJ162" s="51"/>
      <c r="GK162" s="51"/>
      <c r="GL162" s="51"/>
      <c r="GM162" s="51"/>
      <c r="GN162" s="51"/>
      <c r="GO162" s="51"/>
      <c r="GP162" s="51"/>
      <c r="GQ162" s="51"/>
      <c r="GR162" s="51"/>
      <c r="GS162" s="51"/>
      <c r="GT162" s="51"/>
      <c r="GU162" s="51"/>
      <c r="GV162" s="51"/>
      <c r="GW162" s="51"/>
      <c r="GX162" s="51"/>
      <c r="GY162" s="51"/>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1"/>
      <c r="HZ162" s="51"/>
      <c r="IA162" s="51"/>
      <c r="IB162" s="51"/>
      <c r="IC162" s="51"/>
      <c r="ID162" s="51"/>
      <c r="IE162" s="51"/>
      <c r="IF162" s="51"/>
      <c r="IG162" s="51"/>
      <c r="IH162" s="51"/>
      <c r="II162" s="51"/>
      <c r="IJ162" s="51"/>
      <c r="IK162" s="51"/>
      <c r="IL162" s="51"/>
      <c r="IM162" s="51"/>
      <c r="IN162" s="51"/>
      <c r="IO162" s="51"/>
      <c r="IP162" s="51"/>
      <c r="IQ162" s="51"/>
      <c r="IR162" s="51"/>
      <c r="IS162" s="51"/>
      <c r="IT162" s="51"/>
      <c r="IU162" s="51"/>
      <c r="IV162" s="51"/>
      <c r="IW162" s="51"/>
      <c r="IX162" s="51"/>
      <c r="IY162" s="51"/>
      <c r="IZ162" s="51"/>
      <c r="JA162" s="51"/>
      <c r="JB162" s="51"/>
      <c r="JC162" s="51"/>
      <c r="JD162" s="51"/>
      <c r="JE162" s="51"/>
      <c r="JF162" s="51"/>
      <c r="JG162" s="51"/>
      <c r="JH162" s="51"/>
      <c r="JI162" s="51"/>
      <c r="JJ162" s="51"/>
      <c r="JK162" s="51"/>
      <c r="JL162" s="51"/>
      <c r="JM162" s="51"/>
      <c r="JN162" s="51"/>
      <c r="JO162" s="51"/>
      <c r="JP162" s="51"/>
      <c r="JQ162" s="51"/>
      <c r="JR162" s="51"/>
      <c r="JS162" s="51"/>
      <c r="JT162" s="51"/>
      <c r="JU162" s="51"/>
      <c r="JV162" s="51"/>
      <c r="JW162" s="51"/>
      <c r="JX162" s="51"/>
      <c r="JY162" s="51"/>
      <c r="JZ162" s="51"/>
      <c r="KA162" s="51"/>
      <c r="KB162" s="51"/>
      <c r="KC162" s="51"/>
      <c r="KD162" s="51"/>
      <c r="KE162" s="51"/>
      <c r="KF162" s="51"/>
      <c r="KG162" s="51"/>
      <c r="KH162" s="51"/>
      <c r="KI162" s="51"/>
      <c r="KJ162" s="51"/>
      <c r="KK162" s="51"/>
      <c r="KL162" s="51"/>
    </row>
    <row r="163" customFormat="false" ht="15" hidden="false" customHeight="false" outlineLevel="0" collapsed="false">
      <c r="B163" s="50" t="s">
        <v>202</v>
      </c>
      <c r="C163" s="540" t="n">
        <f aca="false">AVERAGE('monthly data'!B163:B163)</f>
        <v>642.553131929255</v>
      </c>
      <c r="D163" s="541" t="e">
        <f aca="false">AVERAGE('monthly data'!E163:G163)</f>
        <v>#DIV/0!</v>
      </c>
      <c r="E163" s="541" t="e">
        <f aca="false">AVERAGE('monthly data'!H163:J163)</f>
        <v>#DIV/0!</v>
      </c>
      <c r="F163" s="541" t="e">
        <f aca="false">AVERAGE('monthly data'!K163:M163)</f>
        <v>#DIV/0!</v>
      </c>
      <c r="G163" s="541" t="e">
        <f aca="false">AVERAGE('monthly data'!N163:P163)</f>
        <v>#DIV/0!</v>
      </c>
      <c r="H163" s="541" t="e">
        <f aca="false">AVERAGE('monthly data'!Q163:S163)</f>
        <v>#DIV/0!</v>
      </c>
      <c r="I163" s="541" t="e">
        <f aca="false">AVERAGE('monthly data'!T163:V163)</f>
        <v>#DIV/0!</v>
      </c>
      <c r="J163" s="541" t="e">
        <f aca="false">AVERAGE('monthly data'!W163:Y163)</f>
        <v>#DIV/0!</v>
      </c>
      <c r="K163" s="541" t="e">
        <f aca="false">AVERAGE('monthly data'!Z163:AB163)</f>
        <v>#DIV/0!</v>
      </c>
      <c r="L163" s="541" t="e">
        <f aca="false">AVERAGE('monthly data'!AC163:AE163)</f>
        <v>#DIV/0!</v>
      </c>
      <c r="M163" s="541" t="e">
        <f aca="false">AVERAGE('monthly data'!AF163:AH163)</f>
        <v>#DIV/0!</v>
      </c>
      <c r="N163" s="541" t="e">
        <f aca="false">AVERAGE('monthly data'!AI163:AK163)</f>
        <v>#DIV/0!</v>
      </c>
      <c r="O163" s="541" t="e">
        <f aca="false">AVERAGE('monthly data'!AL163:AN163)</f>
        <v>#DIV/0!</v>
      </c>
      <c r="P163" s="541" t="e">
        <f aca="false">AVERAGE('monthly data'!AO163:AQ163)</f>
        <v>#DIV/0!</v>
      </c>
      <c r="Q163" s="541" t="e">
        <f aca="false">AVERAGE('monthly data'!AR163:AT163)</f>
        <v>#DIV/0!</v>
      </c>
      <c r="R163" s="541" t="e">
        <f aca="false">AVERAGE('monthly data'!AU163:AW163)</f>
        <v>#DIV/0!</v>
      </c>
      <c r="S163" s="541" t="e">
        <f aca="false">AVERAGE('monthly data'!AX163:AZ163)</f>
        <v>#DIV/0!</v>
      </c>
      <c r="T163" s="541" t="e">
        <f aca="false">AVERAGE('monthly data'!BA163:BC163)</f>
        <v>#DIV/0!</v>
      </c>
      <c r="U163" s="541" t="e">
        <f aca="false">AVERAGE('monthly data'!BD163:BF163)</f>
        <v>#DIV/0!</v>
      </c>
      <c r="V163" s="541" t="e">
        <f aca="false">AVERAGE('monthly data'!BG163:BI163)</f>
        <v>#DIV/0!</v>
      </c>
      <c r="W163" s="541" t="e">
        <f aca="false">AVERAGE('monthly data'!BJ163:BL163)</f>
        <v>#DIV/0!</v>
      </c>
      <c r="X163" s="541" t="e">
        <f aca="false">AVERAGE('monthly data'!BM163:BO163)</f>
        <v>#DIV/0!</v>
      </c>
      <c r="Y163" s="541" t="e">
        <f aca="false">AVERAGE('monthly data'!BP163:BR163)</f>
        <v>#DIV/0!</v>
      </c>
      <c r="Z163" s="541" t="e">
        <f aca="false">AVERAGE('monthly data'!BS163:BU163)</f>
        <v>#DIV/0!</v>
      </c>
      <c r="AA163" s="541" t="e">
        <f aca="false">AVERAGE('monthly data'!BV163:BX163)</f>
        <v>#DIV/0!</v>
      </c>
      <c r="AB163" s="541" t="e">
        <f aca="false">AVERAGE('monthly data'!BY163:CA163)</f>
        <v>#DIV/0!</v>
      </c>
      <c r="AC163" s="541" t="e">
        <f aca="false">AVERAGE('monthly data'!CB163:CD163)</f>
        <v>#DIV/0!</v>
      </c>
      <c r="AD163" s="541" t="e">
        <f aca="false">AVERAGE('monthly data'!CE163:CG163)</f>
        <v>#DIV/0!</v>
      </c>
      <c r="AE163" s="541" t="e">
        <f aca="false">AVERAGE('monthly data'!CH163:CJ163)</f>
        <v>#DIV/0!</v>
      </c>
      <c r="AF163" s="541" t="e">
        <f aca="false">AVERAGE('monthly data'!CK163:CM163)</f>
        <v>#DIV/0!</v>
      </c>
      <c r="AG163" s="541" t="e">
        <f aca="false">AVERAGE('monthly data'!CN163:CP163)</f>
        <v>#DIV/0!</v>
      </c>
      <c r="AH163" s="541" t="e">
        <f aca="false">AVERAGE('monthly data'!CQ163:CS163)</f>
        <v>#DIV/0!</v>
      </c>
      <c r="AI163" s="541" t="e">
        <f aca="false">AVERAGE('monthly data'!CT163:CV163)</f>
        <v>#DIV/0!</v>
      </c>
      <c r="AJ163" s="541" t="e">
        <f aca="false">AVERAGE('monthly data'!CW163:CY163)</f>
        <v>#DIV/0!</v>
      </c>
      <c r="AK163" s="541" t="e">
        <f aca="false">AVERAGE('monthly data'!CZ163:DB163)</f>
        <v>#DIV/0!</v>
      </c>
      <c r="AL163" s="541" t="e">
        <f aca="false">AVERAGE('monthly data'!DC163:DE163)</f>
        <v>#DIV/0!</v>
      </c>
      <c r="AM163" s="51" t="e">
        <f aca="false">AVERAGE('monthly data'!DF163:DH163)</f>
        <v>#DIV/0!</v>
      </c>
      <c r="AN163" s="51" t="e">
        <f aca="false">AVERAGE('monthly data'!DI163:DK163)</f>
        <v>#DIV/0!</v>
      </c>
      <c r="AO163" s="51" t="e">
        <f aca="false">AVERAGE('monthly data'!DL163:DN163)</f>
        <v>#DIV/0!</v>
      </c>
      <c r="AP163" s="51" t="e">
        <f aca="false">AVERAGE('monthly data'!DO163:DQ163)</f>
        <v>#DIV/0!</v>
      </c>
      <c r="AQ163" s="51" t="e">
        <f aca="false">AVERAGE('monthly data'!DR163:DT163)</f>
        <v>#DIV/0!</v>
      </c>
      <c r="AR163" s="51" t="e">
        <f aca="false">AVERAGE('monthly data'!DU163:DW163)</f>
        <v>#DIV/0!</v>
      </c>
      <c r="AS163" s="51" t="e">
        <f aca="false">AVERAGE('monthly data'!DX163:DZ163)</f>
        <v>#DIV/0!</v>
      </c>
      <c r="AT163" s="51" t="e">
        <f aca="false">AVERAGE('monthly data'!EA163:EC163)</f>
        <v>#DIV/0!</v>
      </c>
      <c r="AU163" s="51" t="e">
        <f aca="false">AVERAGE('monthly data'!ED163:EF163)</f>
        <v>#DIV/0!</v>
      </c>
      <c r="AV163" s="51" t="e">
        <f aca="false">AVERAGE('monthly data'!EG163:EI163)</f>
        <v>#DIV/0!</v>
      </c>
      <c r="AW163" s="51" t="e">
        <f aca="false">AVERAGE('monthly data'!EJ163:EL163)</f>
        <v>#DIV/0!</v>
      </c>
      <c r="AX163" s="51" t="e">
        <f aca="false">AVERAGE('monthly data'!EM163:EO163)</f>
        <v>#DIV/0!</v>
      </c>
      <c r="AY163" s="51" t="e">
        <f aca="false">AVERAGE('monthly data'!EP163:ER163)</f>
        <v>#DIV/0!</v>
      </c>
      <c r="AZ163" s="51" t="e">
        <f aca="false">AVERAGE('monthly data'!ES163:EU163)</f>
        <v>#DIV/0!</v>
      </c>
      <c r="BA163" s="51" t="e">
        <f aca="false">AVERAGE('monthly data'!EV163:EX163)</f>
        <v>#DIV/0!</v>
      </c>
      <c r="BB163" s="51" t="e">
        <f aca="false">AVERAGE('monthly data'!EY163:FA163)</f>
        <v>#DIV/0!</v>
      </c>
      <c r="BC163" s="51" t="e">
        <f aca="false">AVERAGE('monthly data'!FB163:FD163)</f>
        <v>#DIV/0!</v>
      </c>
      <c r="BD163" s="51" t="e">
        <f aca="false">AVERAGE('monthly data'!FE163:FG163)</f>
        <v>#DIV/0!</v>
      </c>
      <c r="BE163" s="51" t="e">
        <f aca="false">AVERAGE('monthly data'!FH163:FJ163)</f>
        <v>#DIV/0!</v>
      </c>
      <c r="BF163" s="51" t="e">
        <f aca="false">AVERAGE('monthly data'!FK163:FM163)</f>
        <v>#DIV/0!</v>
      </c>
      <c r="BG163" s="51" t="n">
        <f aca="false">AVERAGE('monthly data'!FN163:FP163)</f>
        <v>78.4807848548929</v>
      </c>
      <c r="BH163" s="51" t="n">
        <f aca="false">AVERAGE('monthly data'!FQ163:FS163)</f>
        <v>77.5082347545806</v>
      </c>
      <c r="BI163" s="51" t="n">
        <f aca="false">AVERAGE('monthly data'!FT163:FV163)</f>
        <v>86.7638147497833</v>
      </c>
      <c r="BJ163" s="51" t="n">
        <f aca="false">AVERAGE('monthly data'!FW163:FY163)</f>
        <v>88.7261178145012</v>
      </c>
      <c r="BK163" s="51" t="n">
        <f aca="false">AVERAGE('monthly data'!FZ163:GB163)</f>
        <v>88.8692977180667</v>
      </c>
      <c r="BL163" s="51" t="n">
        <f aca="false">AVERAGE('monthly data'!GC163:GE163)</f>
        <v>88.6610772197671</v>
      </c>
      <c r="BM163" s="51" t="n">
        <f aca="false">AVERAGE('monthly data'!GF163:GH163)</f>
        <v>88.583824743015</v>
      </c>
      <c r="BN163" s="51" t="n">
        <f aca="false">AVERAGE('monthly data'!GI163:GK163)</f>
        <v>89.7328218569406</v>
      </c>
      <c r="BO163" s="51" t="n">
        <f aca="false">AVERAGE('monthly data'!GL163:GN163)</f>
        <v>90.8668664036553</v>
      </c>
      <c r="BP163" s="51" t="n">
        <f aca="false">AVERAGE('monthly data'!GO163:GQ163)</f>
        <v>94.8268157331234</v>
      </c>
      <c r="BQ163" s="51" t="n">
        <f aca="false">AVERAGE('monthly data'!GR163:GT163)</f>
        <v>99.9316419121775</v>
      </c>
      <c r="BR163" s="51" t="n">
        <f aca="false">AVERAGE('monthly data'!GU163:GW163)</f>
        <v>100.206773344244</v>
      </c>
      <c r="BS163" s="51" t="n">
        <f aca="false">AVERAGE('monthly data'!GX163:GZ163)</f>
        <v>98.7133738651192</v>
      </c>
      <c r="BT163" s="51" t="n">
        <f aca="false">AVERAGE('monthly data'!HA163:HC163)</f>
        <v>98.576456432078</v>
      </c>
      <c r="BU163" s="51" t="n">
        <f aca="false">AVERAGE('monthly data'!HD163:HF163)</f>
        <v>98.8147441188182</v>
      </c>
      <c r="BV163" s="51" t="n">
        <f aca="false">AVERAGE('monthly data'!HG163:HI163)</f>
        <v>99.0128163222201</v>
      </c>
      <c r="BW163" s="51" t="n">
        <f aca="false">AVERAGE('monthly data'!HJ163:HL163)</f>
        <v>99.4586604505122</v>
      </c>
      <c r="BX163" s="51" t="n">
        <f aca="false">AVERAGE('monthly data'!HM163:HO163)</f>
        <v>99.7364376454569</v>
      </c>
      <c r="BY163" s="51" t="n">
        <f aca="false">AVERAGE('monthly data'!HP163:HR163)</f>
        <v>99.6945104533885</v>
      </c>
      <c r="BZ163" s="51" t="n">
        <f aca="false">AVERAGE('monthly data'!HS163:HU163)</f>
        <v>100.112628258843</v>
      </c>
      <c r="CA163" s="51" t="n">
        <f aca="false">AVERAGE('monthly data'!HV163:HX163)</f>
        <v>99.9618097952127</v>
      </c>
      <c r="CB163" s="51" t="n">
        <f aca="false">AVERAGE('monthly data'!HY163:IA163)</f>
        <v>99.8057581139109</v>
      </c>
      <c r="CC163" s="51" t="n">
        <f aca="false">AVERAGE('monthly data'!IB163:ID163)</f>
        <v>99.7010487617255</v>
      </c>
      <c r="CD163" s="51" t="n">
        <f aca="false">AVERAGE('monthly data'!IE163:IG163)</f>
        <v>99.8502624617407</v>
      </c>
      <c r="CE163" s="51" t="n">
        <f aca="false">AVERAGE('monthly data'!IH163:IJ163)</f>
        <v>98.8434761849381</v>
      </c>
      <c r="CF163" s="51" t="n">
        <f aca="false">AVERAGE('monthly data'!IK163:IM163)</f>
        <v>99.0629988533024</v>
      </c>
      <c r="CG163" s="51" t="n">
        <f aca="false">AVERAGE('monthly data'!IN163:IP163)</f>
        <v>99.6264305747975</v>
      </c>
      <c r="CH163" s="51" t="n">
        <f aca="false">AVERAGE('monthly data'!IQ163:IS163)</f>
        <v>103.804821056265</v>
      </c>
      <c r="CI163" s="51" t="n">
        <f aca="false">AVERAGE('monthly data'!IT163:IV163)</f>
        <v>105.876568044828</v>
      </c>
      <c r="CJ163" s="51" t="n">
        <f aca="false">AVERAGE('monthly data'!IW163:IY163)</f>
        <v>105.907942928336</v>
      </c>
      <c r="CK163" s="51" t="n">
        <f aca="false">AVERAGE('monthly data'!IZ163:JB163)</f>
        <v>105.82394839588</v>
      </c>
      <c r="CL163" s="51" t="n">
        <f aca="false">AVERAGE('monthly data'!JC163:JE163)</f>
        <v>105.912378819463</v>
      </c>
      <c r="CM163" s="51" t="n">
        <f aca="false">AVERAGE('monthly data'!JF163:JH163)</f>
        <v>106.228629050226</v>
      </c>
      <c r="CN163" s="51" t="n">
        <f aca="false">AVERAGE('monthly data'!JI163:JK163)</f>
        <v>106.03521998547</v>
      </c>
      <c r="CO163" s="51" t="n">
        <f aca="false">AVERAGE('monthly data'!JL163:JN163)</f>
        <v>105.837975998422</v>
      </c>
      <c r="CP163" s="51" t="n">
        <f aca="false">AVERAGE('monthly data'!JO163:JQ163)</f>
        <v>106.24563798251</v>
      </c>
      <c r="CQ163" s="51" t="n">
        <f aca="false">AVERAGE('monthly data'!JR163:JT163)</f>
        <v>106.522493808348</v>
      </c>
      <c r="CR163" s="51" t="n">
        <f aca="false">AVERAGE('monthly data'!JU163:JW163)</f>
        <v>114.035790779267</v>
      </c>
      <c r="CS163" s="51" t="n">
        <f aca="false">AVERAGE('monthly data'!JX163:JZ163)</f>
        <v>115.746276179882</v>
      </c>
      <c r="CT163" s="51" t="n">
        <f aca="false">AVERAGE('monthly data'!KA163:KC163)</f>
        <v>117.520932411553</v>
      </c>
      <c r="CU163" s="51" t="n">
        <f aca="false">AVERAGE('monthly data'!KD163:KF163)</f>
        <v>118.111562307123</v>
      </c>
      <c r="CV163" s="51" t="n">
        <f aca="false">AVERAGE('monthly data'!KG163:KI163)</f>
        <v>118.141137268128</v>
      </c>
      <c r="CW163" s="51" t="n">
        <f aca="false">AVERAGE('monthly data'!KJ163:KL163)</f>
        <v>118.787827391974</v>
      </c>
      <c r="CX163" s="51" t="n">
        <f aca="false">AVERAGE('monthly data'!KM163:KO163)</f>
        <v>119.043585878606</v>
      </c>
      <c r="CY163" s="51" t="n">
        <f aca="false">AVERAGE('monthly data'!KP163:KR163)</f>
        <v>119.766760027218</v>
      </c>
      <c r="CZ163" s="51" t="n">
        <f aca="false">AVERAGE('monthly data'!KS163:KU163)</f>
        <v>148.560819385803</v>
      </c>
      <c r="DA163" s="51" t="n">
        <f aca="false">AVERAGE('monthly data'!KV163:KX163)</f>
        <v>161.265037773841</v>
      </c>
      <c r="DB163" s="51" t="n">
        <f aca="false">AVERAGE('monthly data'!KY163:LA163)</f>
        <v>125.032050932639</v>
      </c>
      <c r="DC163" s="51" t="n">
        <f aca="false">AVERAGE('monthly data'!LB163:LD163)</f>
        <v>119.934996532692</v>
      </c>
      <c r="DD163" s="51" t="n">
        <f aca="false">AVERAGE('monthly data'!LE163:LG163)</f>
        <v>119.717221804305</v>
      </c>
      <c r="DE163" s="51" t="n">
        <f aca="false">AVERAGE('monthly data'!LH163:LJ163)</f>
        <v>119.149770995001</v>
      </c>
      <c r="DF163" s="51" t="n">
        <f aca="false">AVERAGE('monthly data'!LK163:LM163)</f>
        <v>118.426192785818</v>
      </c>
      <c r="DG163" s="51" t="n">
        <f aca="false">AVERAGE('monthly data'!LN163:LP163)</f>
        <v>117.32728174334</v>
      </c>
      <c r="DH163" s="51" t="n">
        <f aca="false">AVERAGE('monthly data'!LQ163:LS163)</f>
        <v>121.990002035</v>
      </c>
      <c r="DI163" s="51" t="n">
        <f aca="false">AVERAGE('monthly data'!LT163:LV163)</f>
        <v>125.748465120948</v>
      </c>
      <c r="DJ163" s="51" t="n">
        <f aca="false">AVERAGE('monthly data'!LW163:LY163)</f>
        <v>126.908931813854</v>
      </c>
      <c r="DK163" s="51" t="n">
        <f aca="false">AVERAGE('monthly data'!LZ163:MB163)</f>
        <v>127.290684175689</v>
      </c>
      <c r="DL163" s="51" t="n">
        <f aca="false">AVERAGE('monthly data'!MC163:ME163)</f>
        <v>127.297563291697</v>
      </c>
      <c r="DM163" s="51" t="e">
        <f aca="false">AVERAGE('monthly data'!MF163:MH163)</f>
        <v>#DIV/0!</v>
      </c>
      <c r="DN163" s="51" t="e">
        <f aca="false">AVERAGE('monthly data'!MI163:MK163)</f>
        <v>#DIV/0!</v>
      </c>
      <c r="DO163" s="51" t="e">
        <f aca="false">AVERAGE('monthly data'!ML163:MN163)</f>
        <v>#DIV/0!</v>
      </c>
      <c r="DP163" s="51" t="e">
        <f aca="false">AVERAGE('monthly data'!MO163:MQ163)</f>
        <v>#DIV/0!</v>
      </c>
      <c r="DQ163" s="51" t="e">
        <f aca="false">AVERAGE('monthly data'!MR163:MT163)</f>
        <v>#DIV/0!</v>
      </c>
      <c r="DR163" s="51" t="e">
        <f aca="false">AVERAGE('monthly data'!MU163:MW163)</f>
        <v>#DIV/0!</v>
      </c>
      <c r="DS163" s="51"/>
      <c r="DT163" s="51"/>
      <c r="DU163" s="51"/>
      <c r="DV163" s="51"/>
      <c r="DW163" s="51"/>
      <c r="DX163" s="51"/>
      <c r="DY163" s="51"/>
      <c r="DZ163" s="51"/>
      <c r="EA163" s="51"/>
      <c r="EB163" s="51"/>
      <c r="EC163" s="51"/>
      <c r="ED163" s="51"/>
      <c r="EE163" s="51"/>
      <c r="EF163" s="51"/>
      <c r="EG163" s="51"/>
      <c r="EH163" s="51"/>
      <c r="EI163" s="51"/>
      <c r="EJ163" s="51"/>
      <c r="EK163" s="51"/>
      <c r="EL163" s="51"/>
      <c r="EM163" s="51"/>
      <c r="EN163" s="51"/>
      <c r="EO163" s="51"/>
      <c r="EP163" s="51"/>
      <c r="EQ163" s="51"/>
      <c r="ER163" s="51"/>
      <c r="ES163" s="51"/>
      <c r="ET163" s="51"/>
      <c r="EU163" s="51"/>
      <c r="EV163" s="51"/>
      <c r="EW163" s="51"/>
      <c r="EX163" s="51"/>
      <c r="EY163" s="51"/>
      <c r="EZ163" s="51"/>
      <c r="FA163" s="51"/>
      <c r="FB163" s="51"/>
      <c r="FC163" s="51"/>
      <c r="FD163" s="51"/>
      <c r="FE163" s="51"/>
      <c r="FF163" s="51"/>
      <c r="FG163" s="51"/>
      <c r="FH163" s="51"/>
      <c r="FI163" s="51"/>
      <c r="FJ163" s="51"/>
      <c r="FK163" s="51"/>
      <c r="FL163" s="51"/>
      <c r="FM163" s="51"/>
      <c r="FN163" s="51"/>
      <c r="FO163" s="51"/>
      <c r="FP163" s="51"/>
      <c r="FQ163" s="51"/>
      <c r="FR163" s="51"/>
      <c r="FS163" s="51"/>
      <c r="FT163" s="51"/>
      <c r="FU163" s="51"/>
      <c r="FV163" s="51"/>
      <c r="FW163" s="51"/>
      <c r="FX163" s="51"/>
      <c r="FY163" s="51"/>
      <c r="FZ163" s="51"/>
      <c r="GA163" s="51"/>
      <c r="GB163" s="51"/>
      <c r="GC163" s="51"/>
      <c r="GD163" s="51"/>
      <c r="GE163" s="51"/>
      <c r="GF163" s="51"/>
      <c r="GG163" s="51"/>
      <c r="GH163" s="51"/>
      <c r="GI163" s="51"/>
      <c r="GJ163" s="51"/>
      <c r="GK163" s="51"/>
      <c r="GL163" s="51"/>
      <c r="GM163" s="51"/>
      <c r="GN163" s="51"/>
      <c r="GO163" s="51"/>
      <c r="GP163" s="51"/>
      <c r="GQ163" s="51"/>
      <c r="GR163" s="51"/>
      <c r="GS163" s="51"/>
      <c r="GT163" s="51"/>
      <c r="GU163" s="51"/>
      <c r="GV163" s="51"/>
      <c r="GW163" s="51"/>
      <c r="GX163" s="51"/>
      <c r="GY163" s="51"/>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1"/>
      <c r="HZ163" s="51"/>
      <c r="IA163" s="51"/>
      <c r="IB163" s="51"/>
      <c r="IC163" s="51"/>
      <c r="ID163" s="51"/>
      <c r="IE163" s="51"/>
      <c r="IF163" s="51"/>
      <c r="IG163" s="51"/>
      <c r="IH163" s="51"/>
      <c r="II163" s="51"/>
      <c r="IJ163" s="51"/>
      <c r="IK163" s="51"/>
      <c r="IL163" s="51"/>
      <c r="IM163" s="51"/>
      <c r="IN163" s="51"/>
      <c r="IO163" s="51"/>
      <c r="IP163" s="51"/>
      <c r="IQ163" s="51"/>
      <c r="IR163" s="51"/>
      <c r="IS163" s="51"/>
      <c r="IT163" s="51"/>
      <c r="IU163" s="51"/>
      <c r="IV163" s="51"/>
      <c r="IW163" s="51"/>
      <c r="IX163" s="51"/>
      <c r="IY163" s="51"/>
      <c r="IZ163" s="51"/>
      <c r="JA163" s="51"/>
      <c r="JB163" s="51"/>
      <c r="JC163" s="51"/>
      <c r="JD163" s="51"/>
      <c r="JE163" s="51"/>
      <c r="JF163" s="51"/>
      <c r="JG163" s="51"/>
      <c r="JH163" s="51"/>
      <c r="JI163" s="51"/>
      <c r="JJ163" s="51"/>
      <c r="JK163" s="51"/>
      <c r="JL163" s="51"/>
      <c r="JM163" s="51"/>
      <c r="JN163" s="51"/>
      <c r="JO163" s="51"/>
      <c r="JP163" s="51"/>
      <c r="JQ163" s="51"/>
      <c r="JR163" s="51"/>
      <c r="JS163" s="51"/>
      <c r="JT163" s="51"/>
      <c r="JU163" s="51"/>
      <c r="JV163" s="51"/>
      <c r="JW163" s="51"/>
      <c r="JX163" s="51"/>
      <c r="JY163" s="51"/>
      <c r="JZ163" s="51"/>
      <c r="KA163" s="51"/>
      <c r="KB163" s="51"/>
      <c r="KC163" s="51"/>
      <c r="KD163" s="51"/>
      <c r="KE163" s="51"/>
      <c r="KF163" s="51"/>
      <c r="KG163" s="51"/>
      <c r="KH163" s="51"/>
      <c r="KI163" s="51"/>
      <c r="KJ163" s="51"/>
      <c r="KK163" s="51"/>
      <c r="KL163" s="51"/>
    </row>
    <row r="164" customFormat="false" ht="15" hidden="false" customHeight="false" outlineLevel="0" collapsed="false">
      <c r="B164" s="52" t="s">
        <v>199</v>
      </c>
      <c r="C164" s="540" t="n">
        <f aca="false">AVERAGE('monthly data'!B164:B164)</f>
        <v>0</v>
      </c>
      <c r="D164" s="541" t="e">
        <f aca="false">AVERAGE('monthly data'!E164:G164)</f>
        <v>#DIV/0!</v>
      </c>
      <c r="E164" s="541" t="e">
        <f aca="false">AVERAGE('monthly data'!H164:J164)</f>
        <v>#DIV/0!</v>
      </c>
      <c r="F164" s="541" t="e">
        <f aca="false">AVERAGE('monthly data'!K164:M164)</f>
        <v>#DIV/0!</v>
      </c>
      <c r="G164" s="541" t="e">
        <f aca="false">AVERAGE('monthly data'!N164:P164)</f>
        <v>#DIV/0!</v>
      </c>
      <c r="H164" s="541" t="e">
        <f aca="false">AVERAGE('monthly data'!Q164:S164)</f>
        <v>#DIV/0!</v>
      </c>
      <c r="I164" s="541" t="e">
        <f aca="false">AVERAGE('monthly data'!T164:V164)</f>
        <v>#DIV/0!</v>
      </c>
      <c r="J164" s="541" t="e">
        <f aca="false">AVERAGE('monthly data'!W164:Y164)</f>
        <v>#DIV/0!</v>
      </c>
      <c r="K164" s="541" t="e">
        <f aca="false">AVERAGE('monthly data'!Z164:AB164)</f>
        <v>#DIV/0!</v>
      </c>
      <c r="L164" s="541" t="e">
        <f aca="false">AVERAGE('monthly data'!AC164:AE164)</f>
        <v>#DIV/0!</v>
      </c>
      <c r="M164" s="541" t="e">
        <f aca="false">AVERAGE('monthly data'!AF164:AH164)</f>
        <v>#DIV/0!</v>
      </c>
      <c r="N164" s="541" t="e">
        <f aca="false">AVERAGE('monthly data'!AI164:AK164)</f>
        <v>#DIV/0!</v>
      </c>
      <c r="O164" s="541" t="e">
        <f aca="false">AVERAGE('monthly data'!AL164:AN164)</f>
        <v>#DIV/0!</v>
      </c>
      <c r="P164" s="541" t="e">
        <f aca="false">AVERAGE('monthly data'!AO164:AQ164)</f>
        <v>#DIV/0!</v>
      </c>
      <c r="Q164" s="541" t="e">
        <f aca="false">AVERAGE('monthly data'!AR164:AT164)</f>
        <v>#DIV/0!</v>
      </c>
      <c r="R164" s="541" t="e">
        <f aca="false">AVERAGE('monthly data'!AU164:AW164)</f>
        <v>#DIV/0!</v>
      </c>
      <c r="S164" s="541" t="e">
        <f aca="false">AVERAGE('monthly data'!AX164:AZ164)</f>
        <v>#DIV/0!</v>
      </c>
      <c r="T164" s="541" t="e">
        <f aca="false">AVERAGE('monthly data'!BA164:BC164)</f>
        <v>#DIV/0!</v>
      </c>
      <c r="U164" s="541" t="e">
        <f aca="false">AVERAGE('monthly data'!BD164:BF164)</f>
        <v>#DIV/0!</v>
      </c>
      <c r="V164" s="541" t="e">
        <f aca="false">AVERAGE('monthly data'!BG164:BI164)</f>
        <v>#DIV/0!</v>
      </c>
      <c r="W164" s="541" t="e">
        <f aca="false">AVERAGE('monthly data'!BJ164:BL164)</f>
        <v>#DIV/0!</v>
      </c>
      <c r="X164" s="541" t="e">
        <f aca="false">AVERAGE('monthly data'!BM164:BO164)</f>
        <v>#DIV/0!</v>
      </c>
      <c r="Y164" s="541" t="e">
        <f aca="false">AVERAGE('monthly data'!BP164:BR164)</f>
        <v>#DIV/0!</v>
      </c>
      <c r="Z164" s="541" t="e">
        <f aca="false">AVERAGE('monthly data'!BS164:BU164)</f>
        <v>#DIV/0!</v>
      </c>
      <c r="AA164" s="541" t="e">
        <f aca="false">AVERAGE('monthly data'!BV164:BX164)</f>
        <v>#DIV/0!</v>
      </c>
      <c r="AB164" s="541" t="e">
        <f aca="false">AVERAGE('monthly data'!BY164:CA164)</f>
        <v>#DIV/0!</v>
      </c>
      <c r="AC164" s="541" t="e">
        <f aca="false">AVERAGE('monthly data'!CB164:CD164)</f>
        <v>#DIV/0!</v>
      </c>
      <c r="AD164" s="541" t="e">
        <f aca="false">AVERAGE('monthly data'!CE164:CG164)</f>
        <v>#DIV/0!</v>
      </c>
      <c r="AE164" s="541" t="e">
        <f aca="false">AVERAGE('monthly data'!CH164:CJ164)</f>
        <v>#DIV/0!</v>
      </c>
      <c r="AF164" s="541" t="e">
        <f aca="false">AVERAGE('monthly data'!CK164:CM164)</f>
        <v>#DIV/0!</v>
      </c>
      <c r="AG164" s="541" t="e">
        <f aca="false">AVERAGE('monthly data'!CN164:CP164)</f>
        <v>#DIV/0!</v>
      </c>
      <c r="AH164" s="541" t="e">
        <f aca="false">AVERAGE('monthly data'!CQ164:CS164)</f>
        <v>#DIV/0!</v>
      </c>
      <c r="AI164" s="541" t="e">
        <f aca="false">AVERAGE('monthly data'!CT164:CV164)</f>
        <v>#DIV/0!</v>
      </c>
      <c r="AJ164" s="541" t="e">
        <f aca="false">AVERAGE('monthly data'!CW164:CY164)</f>
        <v>#DIV/0!</v>
      </c>
      <c r="AK164" s="541" t="e">
        <f aca="false">AVERAGE('monthly data'!CZ164:DB164)</f>
        <v>#DIV/0!</v>
      </c>
      <c r="AL164" s="541" t="e">
        <f aca="false">AVERAGE('monthly data'!DC164:DE164)</f>
        <v>#DIV/0!</v>
      </c>
      <c r="AM164" s="51" t="e">
        <f aca="false">AVERAGE('monthly data'!DF164:DH164)</f>
        <v>#DIV/0!</v>
      </c>
      <c r="AN164" s="51" t="e">
        <f aca="false">AVERAGE('monthly data'!DI164:DK164)</f>
        <v>#DIV/0!</v>
      </c>
      <c r="AO164" s="51" t="e">
        <f aca="false">AVERAGE('monthly data'!DL164:DN164)</f>
        <v>#DIV/0!</v>
      </c>
      <c r="AP164" s="51" t="e">
        <f aca="false">AVERAGE('monthly data'!DO164:DQ164)</f>
        <v>#DIV/0!</v>
      </c>
      <c r="AQ164" s="51" t="e">
        <f aca="false">AVERAGE('monthly data'!DR164:DT164)</f>
        <v>#DIV/0!</v>
      </c>
      <c r="AR164" s="51" t="e">
        <f aca="false">AVERAGE('monthly data'!DU164:DW164)</f>
        <v>#DIV/0!</v>
      </c>
      <c r="AS164" s="51" t="e">
        <f aca="false">AVERAGE('monthly data'!DX164:DZ164)</f>
        <v>#DIV/0!</v>
      </c>
      <c r="AT164" s="51" t="e">
        <f aca="false">AVERAGE('monthly data'!EA164:EC164)</f>
        <v>#DIV/0!</v>
      </c>
      <c r="AU164" s="51" t="e">
        <f aca="false">AVERAGE('monthly data'!ED164:EF164)</f>
        <v>#DIV/0!</v>
      </c>
      <c r="AV164" s="51" t="e">
        <f aca="false">AVERAGE('monthly data'!EG164:EI164)</f>
        <v>#DIV/0!</v>
      </c>
      <c r="AW164" s="51" t="e">
        <f aca="false">AVERAGE('monthly data'!EJ164:EL164)</f>
        <v>#DIV/0!</v>
      </c>
      <c r="AX164" s="51" t="e">
        <f aca="false">AVERAGE('monthly data'!EM164:EO164)</f>
        <v>#DIV/0!</v>
      </c>
      <c r="AY164" s="51" t="e">
        <f aca="false">AVERAGE('monthly data'!EP164:ER164)</f>
        <v>#DIV/0!</v>
      </c>
      <c r="AZ164" s="51" t="e">
        <f aca="false">AVERAGE('monthly data'!ES164:EU164)</f>
        <v>#DIV/0!</v>
      </c>
      <c r="BA164" s="51" t="e">
        <f aca="false">AVERAGE('monthly data'!EV164:EX164)</f>
        <v>#DIV/0!</v>
      </c>
      <c r="BB164" s="51" t="e">
        <f aca="false">AVERAGE('monthly data'!EY164:FA164)</f>
        <v>#DIV/0!</v>
      </c>
      <c r="BC164" s="51" t="e">
        <f aca="false">AVERAGE('monthly data'!FB164:FD164)</f>
        <v>#DIV/0!</v>
      </c>
      <c r="BD164" s="51" t="e">
        <f aca="false">AVERAGE('monthly data'!FE164:FG164)</f>
        <v>#DIV/0!</v>
      </c>
      <c r="BE164" s="51" t="e">
        <f aca="false">AVERAGE('monthly data'!FH164:FJ164)</f>
        <v>#DIV/0!</v>
      </c>
      <c r="BF164" s="51" t="e">
        <f aca="false">AVERAGE('monthly data'!FK164:FM164)</f>
        <v>#DIV/0!</v>
      </c>
      <c r="BG164" s="51" t="n">
        <f aca="false">AVERAGE('monthly data'!FN164:FP164)</f>
        <v>81.4671101482253</v>
      </c>
      <c r="BH164" s="51" t="n">
        <f aca="false">AVERAGE('monthly data'!FQ164:FS164)</f>
        <v>82.5584722231288</v>
      </c>
      <c r="BI164" s="51" t="n">
        <f aca="false">AVERAGE('monthly data'!FT164:FV164)</f>
        <v>83.1052105106278</v>
      </c>
      <c r="BJ164" s="51" t="n">
        <f aca="false">AVERAGE('monthly data'!FW164:FY164)</f>
        <v>84.6224663841497</v>
      </c>
      <c r="BK164" s="51" t="n">
        <f aca="false">AVERAGE('monthly data'!FZ164:GB164)</f>
        <v>83.2502689071501</v>
      </c>
      <c r="BL164" s="51" t="n">
        <f aca="false">AVERAGE('monthly data'!GC164:GE164)</f>
        <v>87.2068079201566</v>
      </c>
      <c r="BM164" s="51" t="n">
        <f aca="false">AVERAGE('monthly data'!GF164:GH164)</f>
        <v>86.8050974023657</v>
      </c>
      <c r="BN164" s="51" t="n">
        <f aca="false">AVERAGE('monthly data'!GI164:GK164)</f>
        <v>87.6976038239256</v>
      </c>
      <c r="BO164" s="51" t="n">
        <f aca="false">AVERAGE('monthly data'!GL164:GN164)</f>
        <v>86.3154515489694</v>
      </c>
      <c r="BP164" s="51" t="n">
        <f aca="false">AVERAGE('monthly data'!GO164:GQ164)</f>
        <v>91.3743299305032</v>
      </c>
      <c r="BQ164" s="51" t="n">
        <f aca="false">AVERAGE('monthly data'!GR164:GT164)</f>
        <v>92.7341571286076</v>
      </c>
      <c r="BR164" s="51" t="n">
        <f aca="false">AVERAGE('monthly data'!GU164:GW164)</f>
        <v>94.4854031190192</v>
      </c>
      <c r="BS164" s="51" t="n">
        <f aca="false">AVERAGE('monthly data'!GX164:GZ164)</f>
        <v>92.7885203368272</v>
      </c>
      <c r="BT164" s="51" t="n">
        <f aca="false">AVERAGE('monthly data'!HA164:HC164)</f>
        <v>98.7963474892595</v>
      </c>
      <c r="BU164" s="51" t="n">
        <f aca="false">AVERAGE('monthly data'!HD164:HF164)</f>
        <v>97.9475008596602</v>
      </c>
      <c r="BV164" s="51" t="n">
        <f aca="false">AVERAGE('monthly data'!HG164:HI164)</f>
        <v>99.8740170503223</v>
      </c>
      <c r="BW164" s="51" t="n">
        <f aca="false">AVERAGE('monthly data'!HJ164:HL164)</f>
        <v>98.5356428547494</v>
      </c>
      <c r="BX164" s="51" t="n">
        <f aca="false">AVERAGE('monthly data'!HM164:HO164)</f>
        <v>101.986683624302</v>
      </c>
      <c r="BY164" s="51" t="n">
        <f aca="false">AVERAGE('monthly data'!HP164:HR164)</f>
        <v>99.2294567050724</v>
      </c>
      <c r="BZ164" s="51" t="n">
        <f aca="false">AVERAGE('monthly data'!HS164:HU164)</f>
        <v>100.05366099924</v>
      </c>
      <c r="CA164" s="51" t="n">
        <f aca="false">AVERAGE('monthly data'!HV164:HX164)</f>
        <v>99.815866582365</v>
      </c>
      <c r="CB164" s="51" t="n">
        <f aca="false">AVERAGE('monthly data'!HY164:IA164)</f>
        <v>100.435200815064</v>
      </c>
      <c r="CC164" s="51" t="n">
        <f aca="false">AVERAGE('monthly data'!IB164:ID164)</f>
        <v>100.618161276541</v>
      </c>
      <c r="CD164" s="51" t="n">
        <f aca="false">AVERAGE('monthly data'!IE164:IG164)</f>
        <v>101.208386101769</v>
      </c>
      <c r="CE164" s="51" t="n">
        <f aca="false">AVERAGE('monthly data'!IH164:IJ164)</f>
        <v>99.5088404561324</v>
      </c>
      <c r="CF164" s="51" t="n">
        <f aca="false">AVERAGE('monthly data'!IK164:IM164)</f>
        <v>99.8314734378144</v>
      </c>
      <c r="CG164" s="51" t="n">
        <f aca="false">AVERAGE('monthly data'!IN164:IP164)</f>
        <v>102.848368268739</v>
      </c>
      <c r="CH164" s="51" t="n">
        <f aca="false">AVERAGE('monthly data'!IQ164:IS164)</f>
        <v>104.154409199763</v>
      </c>
      <c r="CI164" s="51" t="n">
        <f aca="false">AVERAGE('monthly data'!IT164:IV164)</f>
        <v>103.669127648715</v>
      </c>
      <c r="CJ164" s="51" t="n">
        <f aca="false">AVERAGE('monthly data'!IW164:IY164)</f>
        <v>106.005925591413</v>
      </c>
      <c r="CK164" s="51" t="n">
        <f aca="false">AVERAGE('monthly data'!IZ164:JB164)</f>
        <v>106.824554890953</v>
      </c>
      <c r="CL164" s="51" t="n">
        <f aca="false">AVERAGE('monthly data'!JC164:JE164)</f>
        <v>105.898501519867</v>
      </c>
      <c r="CM164" s="51" t="n">
        <f aca="false">AVERAGE('monthly data'!JF164:JH164)</f>
        <v>108.080121501517</v>
      </c>
      <c r="CN164" s="51" t="n">
        <f aca="false">AVERAGE('monthly data'!JI164:JK164)</f>
        <v>111.560743413891</v>
      </c>
      <c r="CO164" s="51" t="n">
        <f aca="false">AVERAGE('monthly data'!JL164:JN164)</f>
        <v>110.585558119739</v>
      </c>
      <c r="CP164" s="51" t="n">
        <f aca="false">AVERAGE('monthly data'!JO164:JQ164)</f>
        <v>112.605986944649</v>
      </c>
      <c r="CQ164" s="51" t="n">
        <f aca="false">AVERAGE('monthly data'!JR164:JT164)</f>
        <v>115.929664607185</v>
      </c>
      <c r="CR164" s="51" t="n">
        <f aca="false">AVERAGE('monthly data'!JU164:JW164)</f>
        <v>125.698900196255</v>
      </c>
      <c r="CS164" s="51" t="n">
        <f aca="false">AVERAGE('monthly data'!JX164:JZ164)</f>
        <v>122.712079241443</v>
      </c>
      <c r="CT164" s="51" t="n">
        <f aca="false">AVERAGE('monthly data'!KA164:KC164)</f>
        <v>121.999767571438</v>
      </c>
      <c r="CU164" s="51" t="n">
        <f aca="false">AVERAGE('monthly data'!KD164:KF164)</f>
        <v>118.198670511126</v>
      </c>
      <c r="CV164" s="51" t="n">
        <f aca="false">AVERAGE('monthly data'!KG164:KI164)</f>
        <v>120.561630639839</v>
      </c>
      <c r="CW164" s="51" t="n">
        <f aca="false">AVERAGE('monthly data'!KJ164:KL164)</f>
        <v>120.459511427626</v>
      </c>
      <c r="CX164" s="51" t="n">
        <f aca="false">AVERAGE('monthly data'!KM164:KO164)</f>
        <v>122.669462761346</v>
      </c>
      <c r="CY164" s="51" t="n">
        <f aca="false">AVERAGE('monthly data'!KP164:KR164)</f>
        <v>129.038075849861</v>
      </c>
      <c r="CZ164" s="51" t="n">
        <f aca="false">AVERAGE('monthly data'!KS164:KU164)</f>
        <v>133.971422646063</v>
      </c>
      <c r="DA164" s="51" t="n">
        <f aca="false">AVERAGE('monthly data'!KV164:KX164)</f>
        <v>126.786634976633</v>
      </c>
      <c r="DB164" s="51" t="n">
        <f aca="false">AVERAGE('monthly data'!KY164:LA164)</f>
        <v>129.684361512285</v>
      </c>
      <c r="DC164" s="51" t="n">
        <f aca="false">AVERAGE('monthly data'!LB164:LD164)</f>
        <v>130.638241321181</v>
      </c>
      <c r="DD164" s="51" t="n">
        <f aca="false">AVERAGE('monthly data'!LE164:LG164)</f>
        <v>131.874573036785</v>
      </c>
      <c r="DE164" s="51" t="n">
        <f aca="false">AVERAGE('monthly data'!LH164:LJ164)</f>
        <v>131.689834466641</v>
      </c>
      <c r="DF164" s="51" t="n">
        <f aca="false">AVERAGE('monthly data'!LK164:LM164)</f>
        <v>134.106519413251</v>
      </c>
      <c r="DG164" s="51" t="n">
        <f aca="false">AVERAGE('monthly data'!LN164:LP164)</f>
        <v>144.871661066293</v>
      </c>
      <c r="DH164" s="51" t="n">
        <f aca="false">AVERAGE('monthly data'!LQ164:LS164)</f>
        <v>156.541302990126</v>
      </c>
      <c r="DI164" s="51" t="n">
        <f aca="false">AVERAGE('monthly data'!LT164:LV164)</f>
        <v>156.567763420889</v>
      </c>
      <c r="DJ164" s="51" t="n">
        <f aca="false">AVERAGE('monthly data'!LW164:LY164)</f>
        <v>162.595281551432</v>
      </c>
      <c r="DK164" s="51" t="n">
        <f aca="false">AVERAGE('monthly data'!LZ164:MB164)</f>
        <v>164.308924092292</v>
      </c>
      <c r="DL164" s="51" t="n">
        <f aca="false">AVERAGE('monthly data'!MC164:ME164)</f>
        <v>164.46045459001</v>
      </c>
      <c r="DM164" s="51" t="e">
        <f aca="false">AVERAGE('monthly data'!MF164:MH164)</f>
        <v>#DIV/0!</v>
      </c>
      <c r="DN164" s="51" t="e">
        <f aca="false">AVERAGE('monthly data'!MI164:MK164)</f>
        <v>#DIV/0!</v>
      </c>
      <c r="DO164" s="51" t="e">
        <f aca="false">AVERAGE('monthly data'!ML164:MN164)</f>
        <v>#DIV/0!</v>
      </c>
      <c r="DP164" s="51" t="e">
        <f aca="false">AVERAGE('monthly data'!MO164:MQ164)</f>
        <v>#DIV/0!</v>
      </c>
      <c r="DQ164" s="51" t="e">
        <f aca="false">AVERAGE('monthly data'!MR164:MT164)</f>
        <v>#DIV/0!</v>
      </c>
      <c r="DR164" s="51" t="e">
        <f aca="false">AVERAGE('monthly data'!MU164:MW164)</f>
        <v>#DIV/0!</v>
      </c>
      <c r="DS164" s="51"/>
      <c r="DT164" s="51"/>
      <c r="DU164" s="51"/>
      <c r="DV164" s="51"/>
      <c r="DW164" s="51"/>
      <c r="DX164" s="51"/>
      <c r="DY164" s="51"/>
      <c r="DZ164" s="51"/>
      <c r="EA164" s="51"/>
      <c r="EB164" s="51"/>
      <c r="EC164" s="51"/>
      <c r="ED164" s="51"/>
      <c r="EE164" s="51"/>
      <c r="EF164" s="51"/>
      <c r="EG164" s="51"/>
      <c r="EH164" s="51"/>
      <c r="EI164" s="51"/>
      <c r="EJ164" s="51"/>
      <c r="EK164" s="51"/>
      <c r="EL164" s="51"/>
      <c r="EM164" s="51"/>
      <c r="EN164" s="51"/>
      <c r="EO164" s="51"/>
      <c r="EP164" s="51"/>
      <c r="EQ164" s="51"/>
      <c r="ER164" s="51"/>
      <c r="ES164" s="51"/>
      <c r="ET164" s="51"/>
      <c r="EU164" s="51"/>
      <c r="EV164" s="51"/>
      <c r="EW164" s="51"/>
      <c r="EX164" s="51"/>
      <c r="EY164" s="51"/>
      <c r="EZ164" s="51"/>
      <c r="FA164" s="51"/>
      <c r="FB164" s="51"/>
      <c r="FC164" s="51"/>
      <c r="FD164" s="51"/>
      <c r="FE164" s="51"/>
      <c r="FF164" s="51"/>
      <c r="FG164" s="51"/>
      <c r="FH164" s="51"/>
      <c r="FI164" s="51"/>
      <c r="FJ164" s="51"/>
      <c r="FK164" s="51"/>
      <c r="FL164" s="51"/>
      <c r="FM164" s="51"/>
      <c r="FN164" s="51"/>
      <c r="FO164" s="51"/>
      <c r="FP164" s="51"/>
      <c r="FQ164" s="51"/>
      <c r="FR164" s="51"/>
      <c r="FS164" s="51"/>
      <c r="FT164" s="51"/>
      <c r="FU164" s="51"/>
      <c r="FV164" s="51"/>
      <c r="FW164" s="51"/>
      <c r="FX164" s="51"/>
      <c r="FY164" s="51"/>
      <c r="FZ164" s="51"/>
      <c r="GA164" s="51"/>
      <c r="GB164" s="51"/>
      <c r="GC164" s="51"/>
      <c r="GD164" s="51"/>
      <c r="GE164" s="51"/>
      <c r="GF164" s="51"/>
      <c r="GG164" s="51"/>
      <c r="GH164" s="51"/>
      <c r="GI164" s="51"/>
      <c r="GJ164" s="51"/>
      <c r="GK164" s="51"/>
      <c r="GL164" s="51"/>
      <c r="GM164" s="51"/>
      <c r="GN164" s="51"/>
      <c r="GO164" s="51"/>
      <c r="GP164" s="51"/>
      <c r="GQ164" s="51"/>
      <c r="GR164" s="51"/>
      <c r="GS164" s="51"/>
      <c r="GT164" s="51"/>
      <c r="GU164" s="51"/>
      <c r="GV164" s="51"/>
      <c r="GW164" s="51"/>
      <c r="GX164" s="51"/>
      <c r="GY164" s="51"/>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1"/>
      <c r="HZ164" s="51"/>
      <c r="IA164" s="51"/>
      <c r="IB164" s="51"/>
      <c r="IC164" s="51"/>
      <c r="ID164" s="51"/>
      <c r="IE164" s="51"/>
      <c r="IF164" s="51"/>
      <c r="IG164" s="51"/>
      <c r="IH164" s="51"/>
      <c r="II164" s="51"/>
      <c r="IJ164" s="51"/>
      <c r="IK164" s="51"/>
      <c r="IL164" s="51"/>
      <c r="IM164" s="51"/>
      <c r="IN164" s="51"/>
      <c r="IO164" s="51"/>
      <c r="IP164" s="51"/>
      <c r="IQ164" s="51"/>
      <c r="IR164" s="51"/>
      <c r="IS164" s="51"/>
      <c r="IT164" s="51"/>
      <c r="IU164" s="51"/>
      <c r="IV164" s="51"/>
      <c r="IW164" s="51"/>
      <c r="IX164" s="51"/>
      <c r="IY164" s="51"/>
      <c r="IZ164" s="51"/>
      <c r="JA164" s="51"/>
      <c r="JB164" s="51"/>
      <c r="JC164" s="51"/>
      <c r="JD164" s="51"/>
      <c r="JE164" s="51"/>
      <c r="JF164" s="51"/>
      <c r="JG164" s="51"/>
      <c r="JH164" s="51"/>
      <c r="JI164" s="51"/>
      <c r="JJ164" s="51"/>
      <c r="JK164" s="51"/>
      <c r="JL164" s="51"/>
      <c r="JM164" s="51"/>
      <c r="JN164" s="51"/>
      <c r="JO164" s="51"/>
      <c r="JP164" s="51"/>
      <c r="JQ164" s="51"/>
      <c r="JR164" s="51"/>
      <c r="JS164" s="51"/>
      <c r="JT164" s="51"/>
      <c r="JU164" s="51"/>
      <c r="JV164" s="51"/>
      <c r="JW164" s="51"/>
      <c r="JX164" s="51"/>
      <c r="JY164" s="51"/>
      <c r="JZ164" s="51"/>
      <c r="KA164" s="51"/>
      <c r="KB164" s="51"/>
      <c r="KC164" s="51"/>
      <c r="KD164" s="51"/>
      <c r="KE164" s="51"/>
      <c r="KF164" s="51"/>
      <c r="KG164" s="51"/>
      <c r="KH164" s="51"/>
      <c r="KI164" s="51"/>
      <c r="KJ164" s="51"/>
      <c r="KK164" s="51"/>
      <c r="KL164" s="51"/>
    </row>
    <row r="165" customFormat="false" ht="15" hidden="false" customHeight="false" outlineLevel="0" collapsed="false">
      <c r="B165" s="52" t="s">
        <v>818</v>
      </c>
      <c r="C165" s="540" t="n">
        <f aca="false">AVERAGE('monthly data'!B165:B165)</f>
        <v>642.553131929255</v>
      </c>
      <c r="D165" s="541" t="e">
        <f aca="false">AVERAGE('monthly data'!E165:G165)</f>
        <v>#DIV/0!</v>
      </c>
      <c r="E165" s="541" t="e">
        <f aca="false">AVERAGE('monthly data'!H165:J165)</f>
        <v>#DIV/0!</v>
      </c>
      <c r="F165" s="541" t="e">
        <f aca="false">AVERAGE('monthly data'!K165:M165)</f>
        <v>#DIV/0!</v>
      </c>
      <c r="G165" s="541" t="e">
        <f aca="false">AVERAGE('monthly data'!N165:P165)</f>
        <v>#DIV/0!</v>
      </c>
      <c r="H165" s="541" t="e">
        <f aca="false">AVERAGE('monthly data'!Q165:S165)</f>
        <v>#DIV/0!</v>
      </c>
      <c r="I165" s="541" t="e">
        <f aca="false">AVERAGE('monthly data'!T165:V165)</f>
        <v>#DIV/0!</v>
      </c>
      <c r="J165" s="541" t="e">
        <f aca="false">AVERAGE('monthly data'!W165:Y165)</f>
        <v>#DIV/0!</v>
      </c>
      <c r="K165" s="541" t="e">
        <f aca="false">AVERAGE('monthly data'!Z165:AB165)</f>
        <v>#DIV/0!</v>
      </c>
      <c r="L165" s="541" t="e">
        <f aca="false">AVERAGE('monthly data'!AC165:AE165)</f>
        <v>#DIV/0!</v>
      </c>
      <c r="M165" s="541" t="e">
        <f aca="false">AVERAGE('monthly data'!AF165:AH165)</f>
        <v>#DIV/0!</v>
      </c>
      <c r="N165" s="541" t="e">
        <f aca="false">AVERAGE('monthly data'!AI165:AK165)</f>
        <v>#DIV/0!</v>
      </c>
      <c r="O165" s="541" t="e">
        <f aca="false">AVERAGE('monthly data'!AL165:AN165)</f>
        <v>#DIV/0!</v>
      </c>
      <c r="P165" s="541" t="e">
        <f aca="false">AVERAGE('monthly data'!AO165:AQ165)</f>
        <v>#DIV/0!</v>
      </c>
      <c r="Q165" s="541" t="e">
        <f aca="false">AVERAGE('monthly data'!AR165:AT165)</f>
        <v>#DIV/0!</v>
      </c>
      <c r="R165" s="541" t="e">
        <f aca="false">AVERAGE('monthly data'!AU165:AW165)</f>
        <v>#DIV/0!</v>
      </c>
      <c r="S165" s="541" t="e">
        <f aca="false">AVERAGE('monthly data'!AX165:AZ165)</f>
        <v>#DIV/0!</v>
      </c>
      <c r="T165" s="541" t="e">
        <f aca="false">AVERAGE('monthly data'!BA165:BC165)</f>
        <v>#DIV/0!</v>
      </c>
      <c r="U165" s="541" t="e">
        <f aca="false">AVERAGE('monthly data'!BD165:BF165)</f>
        <v>#DIV/0!</v>
      </c>
      <c r="V165" s="541" t="e">
        <f aca="false">AVERAGE('monthly data'!BG165:BI165)</f>
        <v>#DIV/0!</v>
      </c>
      <c r="W165" s="541" t="e">
        <f aca="false">AVERAGE('monthly data'!BJ165:BL165)</f>
        <v>#DIV/0!</v>
      </c>
      <c r="X165" s="541" t="e">
        <f aca="false">AVERAGE('monthly data'!BM165:BO165)</f>
        <v>#DIV/0!</v>
      </c>
      <c r="Y165" s="541" t="e">
        <f aca="false">AVERAGE('monthly data'!BP165:BR165)</f>
        <v>#DIV/0!</v>
      </c>
      <c r="Z165" s="541" t="e">
        <f aca="false">AVERAGE('monthly data'!BS165:BU165)</f>
        <v>#DIV/0!</v>
      </c>
      <c r="AA165" s="541" t="e">
        <f aca="false">AVERAGE('monthly data'!BV165:BX165)</f>
        <v>#DIV/0!</v>
      </c>
      <c r="AB165" s="541" t="e">
        <f aca="false">AVERAGE('monthly data'!BY165:CA165)</f>
        <v>#DIV/0!</v>
      </c>
      <c r="AC165" s="541" t="e">
        <f aca="false">AVERAGE('monthly data'!CB165:CD165)</f>
        <v>#DIV/0!</v>
      </c>
      <c r="AD165" s="541" t="e">
        <f aca="false">AVERAGE('monthly data'!CE165:CG165)</f>
        <v>#DIV/0!</v>
      </c>
      <c r="AE165" s="541" t="e">
        <f aca="false">AVERAGE('monthly data'!CH165:CJ165)</f>
        <v>#DIV/0!</v>
      </c>
      <c r="AF165" s="541" t="e">
        <f aca="false">AVERAGE('monthly data'!CK165:CM165)</f>
        <v>#DIV/0!</v>
      </c>
      <c r="AG165" s="541" t="e">
        <f aca="false">AVERAGE('monthly data'!CN165:CP165)</f>
        <v>#DIV/0!</v>
      </c>
      <c r="AH165" s="541" t="e">
        <f aca="false">AVERAGE('monthly data'!CQ165:CS165)</f>
        <v>#DIV/0!</v>
      </c>
      <c r="AI165" s="541" t="e">
        <f aca="false">AVERAGE('monthly data'!CT165:CV165)</f>
        <v>#DIV/0!</v>
      </c>
      <c r="AJ165" s="541" t="e">
        <f aca="false">AVERAGE('monthly data'!CW165:CY165)</f>
        <v>#DIV/0!</v>
      </c>
      <c r="AK165" s="541" t="e">
        <f aca="false">AVERAGE('monthly data'!CZ165:DB165)</f>
        <v>#DIV/0!</v>
      </c>
      <c r="AL165" s="541" t="e">
        <f aca="false">AVERAGE('monthly data'!DC165:DE165)</f>
        <v>#DIV/0!</v>
      </c>
      <c r="AM165" s="51" t="e">
        <f aca="false">AVERAGE('monthly data'!DF165:DH165)</f>
        <v>#DIV/0!</v>
      </c>
      <c r="AN165" s="51" t="e">
        <f aca="false">AVERAGE('monthly data'!DI165:DK165)</f>
        <v>#DIV/0!</v>
      </c>
      <c r="AO165" s="51" t="e">
        <f aca="false">AVERAGE('monthly data'!DL165:DN165)</f>
        <v>#DIV/0!</v>
      </c>
      <c r="AP165" s="51" t="e">
        <f aca="false">AVERAGE('monthly data'!DO165:DQ165)</f>
        <v>#DIV/0!</v>
      </c>
      <c r="AQ165" s="51" t="e">
        <f aca="false">AVERAGE('monthly data'!DR165:DT165)</f>
        <v>#DIV/0!</v>
      </c>
      <c r="AR165" s="51" t="e">
        <f aca="false">AVERAGE('monthly data'!DU165:DW165)</f>
        <v>#DIV/0!</v>
      </c>
      <c r="AS165" s="51" t="e">
        <f aca="false">AVERAGE('monthly data'!DX165:DZ165)</f>
        <v>#DIV/0!</v>
      </c>
      <c r="AT165" s="51" t="e">
        <f aca="false">AVERAGE('monthly data'!EA165:EC165)</f>
        <v>#DIV/0!</v>
      </c>
      <c r="AU165" s="51" t="e">
        <f aca="false">AVERAGE('monthly data'!ED165:EF165)</f>
        <v>#DIV/0!</v>
      </c>
      <c r="AV165" s="51" t="e">
        <f aca="false">AVERAGE('monthly data'!EG165:EI165)</f>
        <v>#DIV/0!</v>
      </c>
      <c r="AW165" s="51" t="e">
        <f aca="false">AVERAGE('monthly data'!EJ165:EL165)</f>
        <v>#DIV/0!</v>
      </c>
      <c r="AX165" s="51" t="e">
        <f aca="false">AVERAGE('monthly data'!EM165:EO165)</f>
        <v>#DIV/0!</v>
      </c>
      <c r="AY165" s="51" t="e">
        <f aca="false">AVERAGE('monthly data'!EP165:ER165)</f>
        <v>#DIV/0!</v>
      </c>
      <c r="AZ165" s="51" t="e">
        <f aca="false">AVERAGE('monthly data'!ES165:EU165)</f>
        <v>#DIV/0!</v>
      </c>
      <c r="BA165" s="51" t="e">
        <f aca="false">AVERAGE('monthly data'!EV165:EX165)</f>
        <v>#DIV/0!</v>
      </c>
      <c r="BB165" s="51" t="e">
        <f aca="false">AVERAGE('monthly data'!EY165:FA165)</f>
        <v>#DIV/0!</v>
      </c>
      <c r="BC165" s="51" t="e">
        <f aca="false">AVERAGE('monthly data'!FB165:FD165)</f>
        <v>#DIV/0!</v>
      </c>
      <c r="BD165" s="51" t="e">
        <f aca="false">AVERAGE('monthly data'!FE165:FG165)</f>
        <v>#DIV/0!</v>
      </c>
      <c r="BE165" s="51" t="e">
        <f aca="false">AVERAGE('monthly data'!FH165:FJ165)</f>
        <v>#DIV/0!</v>
      </c>
      <c r="BF165" s="51" t="e">
        <f aca="false">AVERAGE('monthly data'!FK165:FM165)</f>
        <v>#DIV/0!</v>
      </c>
      <c r="BG165" s="51" t="n">
        <f aca="false">AVERAGE('monthly data'!FN165:FP165)</f>
        <v>78.4807848548929</v>
      </c>
      <c r="BH165" s="51" t="n">
        <f aca="false">AVERAGE('monthly data'!FQ165:FS165)</f>
        <v>77.5082347545806</v>
      </c>
      <c r="BI165" s="51" t="n">
        <f aca="false">AVERAGE('monthly data'!FT165:FV165)</f>
        <v>86.7638147497833</v>
      </c>
      <c r="BJ165" s="51" t="n">
        <f aca="false">AVERAGE('monthly data'!FW165:FY165)</f>
        <v>88.7261178145012</v>
      </c>
      <c r="BK165" s="51" t="n">
        <f aca="false">AVERAGE('monthly data'!FZ165:GB165)</f>
        <v>88.8692977180667</v>
      </c>
      <c r="BL165" s="51" t="n">
        <f aca="false">AVERAGE('monthly data'!GC165:GE165)</f>
        <v>88.6610772197671</v>
      </c>
      <c r="BM165" s="51" t="n">
        <f aca="false">AVERAGE('monthly data'!GF165:GH165)</f>
        <v>88.583824743015</v>
      </c>
      <c r="BN165" s="51" t="n">
        <f aca="false">AVERAGE('monthly data'!GI165:GK165)</f>
        <v>89.7328218569406</v>
      </c>
      <c r="BO165" s="51" t="n">
        <f aca="false">AVERAGE('monthly data'!GL165:GN165)</f>
        <v>90.8668664036553</v>
      </c>
      <c r="BP165" s="51" t="n">
        <f aca="false">AVERAGE('monthly data'!GO165:GQ165)</f>
        <v>94.8268157331234</v>
      </c>
      <c r="BQ165" s="51" t="n">
        <f aca="false">AVERAGE('monthly data'!GR165:GT165)</f>
        <v>99.9316419121775</v>
      </c>
      <c r="BR165" s="51" t="n">
        <f aca="false">AVERAGE('monthly data'!GU165:GW165)</f>
        <v>100.206773344244</v>
      </c>
      <c r="BS165" s="51" t="n">
        <f aca="false">AVERAGE('monthly data'!GX165:GZ165)</f>
        <v>98.7133738651192</v>
      </c>
      <c r="BT165" s="51" t="n">
        <f aca="false">AVERAGE('monthly data'!HA165:HC165)</f>
        <v>98.576456432078</v>
      </c>
      <c r="BU165" s="51" t="n">
        <f aca="false">AVERAGE('monthly data'!HD165:HF165)</f>
        <v>98.8147441188182</v>
      </c>
      <c r="BV165" s="51" t="n">
        <f aca="false">AVERAGE('monthly data'!HG165:HI165)</f>
        <v>99.0128163222201</v>
      </c>
      <c r="BW165" s="51" t="n">
        <f aca="false">AVERAGE('monthly data'!HJ165:HL165)</f>
        <v>99.4586604505122</v>
      </c>
      <c r="BX165" s="51" t="n">
        <f aca="false">AVERAGE('monthly data'!HM165:HO165)</f>
        <v>99.7364376454569</v>
      </c>
      <c r="BY165" s="51" t="n">
        <f aca="false">AVERAGE('monthly data'!HP165:HR165)</f>
        <v>99.6945104533885</v>
      </c>
      <c r="BZ165" s="51" t="n">
        <f aca="false">AVERAGE('monthly data'!HS165:HU165)</f>
        <v>100.112628258843</v>
      </c>
      <c r="CA165" s="51" t="n">
        <f aca="false">AVERAGE('monthly data'!HV165:HX165)</f>
        <v>99.9618097952127</v>
      </c>
      <c r="CB165" s="51" t="n">
        <f aca="false">AVERAGE('monthly data'!HY165:IA165)</f>
        <v>99.8057581139109</v>
      </c>
      <c r="CC165" s="51" t="n">
        <f aca="false">AVERAGE('monthly data'!IB165:ID165)</f>
        <v>99.7010487617255</v>
      </c>
      <c r="CD165" s="51" t="n">
        <f aca="false">AVERAGE('monthly data'!IE165:IG165)</f>
        <v>99.8502624617407</v>
      </c>
      <c r="CE165" s="51" t="n">
        <f aca="false">AVERAGE('monthly data'!IH165:IJ165)</f>
        <v>98.8434761849381</v>
      </c>
      <c r="CF165" s="51" t="n">
        <f aca="false">AVERAGE('monthly data'!IK165:IM165)</f>
        <v>99.0629988533024</v>
      </c>
      <c r="CG165" s="51" t="n">
        <f aca="false">AVERAGE('monthly data'!IN165:IP165)</f>
        <v>99.6264305747975</v>
      </c>
      <c r="CH165" s="51" t="n">
        <f aca="false">AVERAGE('monthly data'!IQ165:IS165)</f>
        <v>103.804821056265</v>
      </c>
      <c r="CI165" s="51" t="n">
        <f aca="false">AVERAGE('monthly data'!IT165:IV165)</f>
        <v>105.876568044828</v>
      </c>
      <c r="CJ165" s="51" t="n">
        <f aca="false">AVERAGE('monthly data'!IW165:IY165)</f>
        <v>105.907942928336</v>
      </c>
      <c r="CK165" s="51" t="n">
        <f aca="false">AVERAGE('monthly data'!IZ165:JB165)</f>
        <v>105.82394839588</v>
      </c>
      <c r="CL165" s="51" t="n">
        <f aca="false">AVERAGE('monthly data'!JC165:JE165)</f>
        <v>105.912378819463</v>
      </c>
      <c r="CM165" s="51" t="n">
        <f aca="false">AVERAGE('monthly data'!JF165:JH165)</f>
        <v>106.228629050226</v>
      </c>
      <c r="CN165" s="51" t="n">
        <f aca="false">AVERAGE('monthly data'!JI165:JK165)</f>
        <v>106.03521998547</v>
      </c>
      <c r="CO165" s="51" t="n">
        <f aca="false">AVERAGE('monthly data'!JL165:JN165)</f>
        <v>105.837975998422</v>
      </c>
      <c r="CP165" s="51" t="n">
        <f aca="false">AVERAGE('monthly data'!JO165:JQ165)</f>
        <v>106.24563798251</v>
      </c>
      <c r="CQ165" s="51" t="n">
        <f aca="false">AVERAGE('monthly data'!JR165:JT165)</f>
        <v>106.522493808348</v>
      </c>
      <c r="CR165" s="51" t="n">
        <f aca="false">AVERAGE('monthly data'!JU165:JW165)</f>
        <v>114.035790779267</v>
      </c>
      <c r="CS165" s="51" t="n">
        <f aca="false">AVERAGE('monthly data'!JX165:JZ165)</f>
        <v>115.746276179882</v>
      </c>
      <c r="CT165" s="51" t="n">
        <f aca="false">AVERAGE('monthly data'!KA165:KC165)</f>
        <v>117.520932411553</v>
      </c>
      <c r="CU165" s="51" t="n">
        <f aca="false">AVERAGE('monthly data'!KD165:KF165)</f>
        <v>118.111562307123</v>
      </c>
      <c r="CV165" s="51" t="n">
        <f aca="false">AVERAGE('monthly data'!KG165:KI165)</f>
        <v>118.141137268128</v>
      </c>
      <c r="CW165" s="51" t="n">
        <f aca="false">AVERAGE('monthly data'!KJ165:KL165)</f>
        <v>118.787827391974</v>
      </c>
      <c r="CX165" s="51" t="n">
        <f aca="false">AVERAGE('monthly data'!KM165:KO165)</f>
        <v>119.043585878606</v>
      </c>
      <c r="CY165" s="51" t="n">
        <f aca="false">AVERAGE('monthly data'!KP165:KR165)</f>
        <v>119.766760027218</v>
      </c>
      <c r="CZ165" s="51" t="n">
        <f aca="false">AVERAGE('monthly data'!KS165:KU165)</f>
        <v>148.560819385803</v>
      </c>
      <c r="DA165" s="51" t="n">
        <f aca="false">AVERAGE('monthly data'!KV165:KX165)</f>
        <v>161.265037773841</v>
      </c>
      <c r="DB165" s="51" t="n">
        <f aca="false">AVERAGE('monthly data'!KY165:LA165)</f>
        <v>125.032050932639</v>
      </c>
      <c r="DC165" s="51" t="n">
        <f aca="false">AVERAGE('monthly data'!LB165:LD165)</f>
        <v>119.934996532692</v>
      </c>
      <c r="DD165" s="51" t="n">
        <f aca="false">AVERAGE('monthly data'!LE165:LG165)</f>
        <v>119.717221804305</v>
      </c>
      <c r="DE165" s="51" t="n">
        <f aca="false">AVERAGE('monthly data'!LH165:LJ165)</f>
        <v>119.149770995001</v>
      </c>
      <c r="DF165" s="51" t="n">
        <f aca="false">AVERAGE('monthly data'!LK165:LM165)</f>
        <v>118.426192785818</v>
      </c>
      <c r="DG165" s="51" t="n">
        <f aca="false">AVERAGE('monthly data'!LN165:LP165)</f>
        <v>117.32728174334</v>
      </c>
      <c r="DH165" s="51" t="n">
        <f aca="false">AVERAGE('monthly data'!LQ165:LS165)</f>
        <v>121.990002035</v>
      </c>
      <c r="DI165" s="51" t="n">
        <f aca="false">AVERAGE('monthly data'!LT165:LV165)</f>
        <v>125.748465120948</v>
      </c>
      <c r="DJ165" s="51" t="n">
        <f aca="false">AVERAGE('monthly data'!LW165:LY165)</f>
        <v>126.908931813854</v>
      </c>
      <c r="DK165" s="51" t="n">
        <f aca="false">AVERAGE('monthly data'!LZ165:MB165)</f>
        <v>127.290684175689</v>
      </c>
      <c r="DL165" s="51" t="n">
        <f aca="false">AVERAGE('monthly data'!MC165:ME165)</f>
        <v>127.297563291697</v>
      </c>
      <c r="DM165" s="51" t="e">
        <f aca="false">AVERAGE('monthly data'!MF165:MH165)</f>
        <v>#DIV/0!</v>
      </c>
      <c r="DN165" s="51" t="e">
        <f aca="false">AVERAGE('monthly data'!MI165:MK165)</f>
        <v>#DIV/0!</v>
      </c>
      <c r="DO165" s="51" t="e">
        <f aca="false">AVERAGE('monthly data'!ML165:MN165)</f>
        <v>#DIV/0!</v>
      </c>
      <c r="DP165" s="51" t="e">
        <f aca="false">AVERAGE('monthly data'!MO165:MQ165)</f>
        <v>#DIV/0!</v>
      </c>
      <c r="DQ165" s="51" t="e">
        <f aca="false">AVERAGE('monthly data'!MR165:MT165)</f>
        <v>#DIV/0!</v>
      </c>
      <c r="DR165" s="51" t="e">
        <f aca="false">AVERAGE('monthly data'!MU165:MW165)</f>
        <v>#DIV/0!</v>
      </c>
      <c r="DS165" s="51"/>
      <c r="DT165" s="51"/>
      <c r="DU165" s="51"/>
      <c r="DV165" s="51"/>
      <c r="DW165" s="51"/>
      <c r="DX165" s="51"/>
      <c r="DY165" s="51"/>
      <c r="DZ165" s="51"/>
      <c r="EA165" s="51"/>
      <c r="EB165" s="51"/>
      <c r="EC165" s="51"/>
      <c r="ED165" s="51"/>
      <c r="EE165" s="51"/>
      <c r="EF165" s="51"/>
      <c r="EG165" s="51"/>
      <c r="EH165" s="51"/>
      <c r="EI165" s="51"/>
      <c r="EJ165" s="51"/>
      <c r="EK165" s="51"/>
      <c r="EL165" s="51"/>
      <c r="EM165" s="51"/>
      <c r="EN165" s="51"/>
      <c r="EO165" s="51"/>
      <c r="EP165" s="51"/>
      <c r="EQ165" s="51"/>
      <c r="ER165" s="51"/>
      <c r="ES165" s="51"/>
      <c r="ET165" s="51"/>
      <c r="EU165" s="51"/>
      <c r="EV165" s="51"/>
      <c r="EW165" s="51"/>
      <c r="EX165" s="51"/>
      <c r="EY165" s="51"/>
      <c r="EZ165" s="51"/>
      <c r="FA165" s="51"/>
      <c r="FB165" s="51"/>
      <c r="FC165" s="51"/>
      <c r="FD165" s="51"/>
      <c r="FE165" s="51"/>
      <c r="FF165" s="51"/>
      <c r="FG165" s="51"/>
      <c r="FH165" s="51"/>
      <c r="FI165" s="51"/>
      <c r="FJ165" s="51"/>
      <c r="FK165" s="51"/>
      <c r="FL165" s="51"/>
      <c r="FM165" s="51"/>
      <c r="FN165" s="51"/>
      <c r="FO165" s="51"/>
      <c r="FP165" s="51"/>
      <c r="FQ165" s="51"/>
      <c r="FR165" s="51"/>
      <c r="FS165" s="51"/>
      <c r="FT165" s="51"/>
      <c r="FU165" s="51"/>
      <c r="FV165" s="51"/>
      <c r="FW165" s="51"/>
      <c r="FX165" s="51"/>
      <c r="FY165" s="51"/>
      <c r="FZ165" s="51"/>
      <c r="GA165" s="51"/>
      <c r="GB165" s="51"/>
      <c r="GC165" s="51"/>
      <c r="GD165" s="51"/>
      <c r="GE165" s="51"/>
      <c r="GF165" s="51"/>
      <c r="GG165" s="51"/>
      <c r="GH165" s="51"/>
      <c r="GI165" s="51"/>
      <c r="GJ165" s="51"/>
      <c r="GK165" s="51"/>
      <c r="GL165" s="51"/>
      <c r="GM165" s="51"/>
      <c r="GN165" s="51"/>
      <c r="GO165" s="51"/>
      <c r="GP165" s="51"/>
      <c r="GQ165" s="51"/>
      <c r="GR165" s="51"/>
      <c r="GS165" s="51"/>
      <c r="GT165" s="51"/>
      <c r="GU165" s="51"/>
      <c r="GV165" s="51"/>
      <c r="GW165" s="51"/>
      <c r="GX165" s="51"/>
      <c r="GY165" s="51"/>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1"/>
      <c r="HZ165" s="51"/>
      <c r="IA165" s="51"/>
      <c r="IB165" s="51"/>
      <c r="IC165" s="51"/>
      <c r="ID165" s="51"/>
      <c r="IE165" s="51"/>
      <c r="IF165" s="51"/>
      <c r="IG165" s="51"/>
      <c r="IH165" s="51"/>
      <c r="II165" s="51"/>
      <c r="IJ165" s="51"/>
      <c r="IK165" s="51"/>
      <c r="IL165" s="51"/>
      <c r="IM165" s="51"/>
      <c r="IN165" s="51"/>
      <c r="IO165" s="51"/>
      <c r="IP165" s="51"/>
      <c r="IQ165" s="51"/>
      <c r="IR165" s="51"/>
      <c r="IS165" s="51"/>
      <c r="IT165" s="51"/>
      <c r="IU165" s="51"/>
      <c r="IV165" s="51"/>
      <c r="IW165" s="51"/>
      <c r="IX165" s="51"/>
      <c r="IY165" s="51"/>
      <c r="IZ165" s="51"/>
      <c r="JA165" s="51"/>
      <c r="JB165" s="51"/>
      <c r="JC165" s="51"/>
      <c r="JD165" s="51"/>
      <c r="JE165" s="51"/>
      <c r="JF165" s="51"/>
      <c r="JG165" s="51"/>
      <c r="JH165" s="51"/>
      <c r="JI165" s="51"/>
      <c r="JJ165" s="51"/>
      <c r="JK165" s="51"/>
      <c r="JL165" s="51"/>
      <c r="JM165" s="51"/>
      <c r="JN165" s="51"/>
      <c r="JO165" s="51"/>
      <c r="JP165" s="51"/>
      <c r="JQ165" s="51"/>
      <c r="JR165" s="51"/>
      <c r="JS165" s="51"/>
      <c r="JT165" s="51"/>
      <c r="JU165" s="51"/>
      <c r="JV165" s="51"/>
      <c r="JW165" s="51"/>
      <c r="JX165" s="51"/>
      <c r="JY165" s="51"/>
      <c r="JZ165" s="51"/>
      <c r="KA165" s="51"/>
      <c r="KB165" s="51"/>
      <c r="KC165" s="51"/>
      <c r="KD165" s="51"/>
      <c r="KE165" s="51"/>
      <c r="KF165" s="51"/>
      <c r="KG165" s="51"/>
      <c r="KH165" s="51"/>
      <c r="KI165" s="51"/>
      <c r="KJ165" s="51"/>
      <c r="KK165" s="51"/>
      <c r="KL165" s="51"/>
    </row>
    <row r="166" customFormat="false" ht="15" hidden="false" customHeight="false" outlineLevel="0" collapsed="false">
      <c r="B166" s="48" t="s">
        <v>203</v>
      </c>
      <c r="C166" s="538" t="n">
        <f aca="false">AVERAGE('monthly data'!B166:B166)</f>
        <v>2268.90175719966</v>
      </c>
      <c r="D166" s="539" t="e">
        <f aca="false">AVERAGE('monthly data'!E166:G166)</f>
        <v>#DIV/0!</v>
      </c>
      <c r="E166" s="539" t="e">
        <f aca="false">AVERAGE('monthly data'!H166:J166)</f>
        <v>#DIV/0!</v>
      </c>
      <c r="F166" s="539" t="e">
        <f aca="false">AVERAGE('monthly data'!K166:M166)</f>
        <v>#DIV/0!</v>
      </c>
      <c r="G166" s="539" t="e">
        <f aca="false">AVERAGE('monthly data'!N166:P166)</f>
        <v>#DIV/0!</v>
      </c>
      <c r="H166" s="539" t="e">
        <f aca="false">AVERAGE('monthly data'!Q166:S166)</f>
        <v>#DIV/0!</v>
      </c>
      <c r="I166" s="539" t="e">
        <f aca="false">AVERAGE('monthly data'!T166:V166)</f>
        <v>#DIV/0!</v>
      </c>
      <c r="J166" s="539" t="e">
        <f aca="false">AVERAGE('monthly data'!W166:Y166)</f>
        <v>#DIV/0!</v>
      </c>
      <c r="K166" s="539" t="e">
        <f aca="false">AVERAGE('monthly data'!Z166:AB166)</f>
        <v>#DIV/0!</v>
      </c>
      <c r="L166" s="539" t="e">
        <f aca="false">AVERAGE('monthly data'!AC166:AE166)</f>
        <v>#DIV/0!</v>
      </c>
      <c r="M166" s="539" t="e">
        <f aca="false">AVERAGE('monthly data'!AF166:AH166)</f>
        <v>#DIV/0!</v>
      </c>
      <c r="N166" s="539" t="e">
        <f aca="false">AVERAGE('monthly data'!AI166:AK166)</f>
        <v>#DIV/0!</v>
      </c>
      <c r="O166" s="539" t="e">
        <f aca="false">AVERAGE('monthly data'!AL166:AN166)</f>
        <v>#DIV/0!</v>
      </c>
      <c r="P166" s="539" t="e">
        <f aca="false">AVERAGE('monthly data'!AO166:AQ166)</f>
        <v>#DIV/0!</v>
      </c>
      <c r="Q166" s="539" t="e">
        <f aca="false">AVERAGE('monthly data'!AR166:AT166)</f>
        <v>#DIV/0!</v>
      </c>
      <c r="R166" s="539" t="e">
        <f aca="false">AVERAGE('monthly data'!AU166:AW166)</f>
        <v>#DIV/0!</v>
      </c>
      <c r="S166" s="539" t="e">
        <f aca="false">AVERAGE('monthly data'!AX166:AZ166)</f>
        <v>#DIV/0!</v>
      </c>
      <c r="T166" s="539" t="e">
        <f aca="false">AVERAGE('monthly data'!BA166:BC166)</f>
        <v>#DIV/0!</v>
      </c>
      <c r="U166" s="539" t="e">
        <f aca="false">AVERAGE('monthly data'!BD166:BF166)</f>
        <v>#DIV/0!</v>
      </c>
      <c r="V166" s="539" t="e">
        <f aca="false">AVERAGE('monthly data'!BG166:BI166)</f>
        <v>#DIV/0!</v>
      </c>
      <c r="W166" s="539" t="e">
        <f aca="false">AVERAGE('monthly data'!BJ166:BL166)</f>
        <v>#DIV/0!</v>
      </c>
      <c r="X166" s="539" t="e">
        <f aca="false">AVERAGE('monthly data'!BM166:BO166)</f>
        <v>#DIV/0!</v>
      </c>
      <c r="Y166" s="539" t="e">
        <f aca="false">AVERAGE('monthly data'!BP166:BR166)</f>
        <v>#DIV/0!</v>
      </c>
      <c r="Z166" s="539" t="e">
        <f aca="false">AVERAGE('monthly data'!BS166:BU166)</f>
        <v>#DIV/0!</v>
      </c>
      <c r="AA166" s="539" t="e">
        <f aca="false">AVERAGE('monthly data'!BV166:BX166)</f>
        <v>#DIV/0!</v>
      </c>
      <c r="AB166" s="539" t="e">
        <f aca="false">AVERAGE('monthly data'!BY166:CA166)</f>
        <v>#DIV/0!</v>
      </c>
      <c r="AC166" s="539" t="e">
        <f aca="false">AVERAGE('monthly data'!CB166:CD166)</f>
        <v>#DIV/0!</v>
      </c>
      <c r="AD166" s="539" t="e">
        <f aca="false">AVERAGE('monthly data'!CE166:CG166)</f>
        <v>#DIV/0!</v>
      </c>
      <c r="AE166" s="539" t="e">
        <f aca="false">AVERAGE('monthly data'!CH166:CJ166)</f>
        <v>#DIV/0!</v>
      </c>
      <c r="AF166" s="539" t="e">
        <f aca="false">AVERAGE('monthly data'!CK166:CM166)</f>
        <v>#DIV/0!</v>
      </c>
      <c r="AG166" s="539" t="e">
        <f aca="false">AVERAGE('monthly data'!CN166:CP166)</f>
        <v>#DIV/0!</v>
      </c>
      <c r="AH166" s="539" t="e">
        <f aca="false">AVERAGE('monthly data'!CQ166:CS166)</f>
        <v>#DIV/0!</v>
      </c>
      <c r="AI166" s="539" t="e">
        <f aca="false">AVERAGE('monthly data'!CT166:CV166)</f>
        <v>#DIV/0!</v>
      </c>
      <c r="AJ166" s="539" t="e">
        <f aca="false">AVERAGE('monthly data'!CW166:CY166)</f>
        <v>#DIV/0!</v>
      </c>
      <c r="AK166" s="539" t="e">
        <f aca="false">AVERAGE('monthly data'!CZ166:DB166)</f>
        <v>#DIV/0!</v>
      </c>
      <c r="AL166" s="539" t="e">
        <f aca="false">AVERAGE('monthly data'!DC166:DE166)</f>
        <v>#DIV/0!</v>
      </c>
      <c r="AM166" s="49" t="n">
        <f aca="false">AVERAGE('monthly data'!DF166:DH166)</f>
        <v>57.7702276730456</v>
      </c>
      <c r="AN166" s="49" t="n">
        <f aca="false">AVERAGE('monthly data'!DI166:DK166)</f>
        <v>58.8531240388435</v>
      </c>
      <c r="AO166" s="49" t="n">
        <f aca="false">AVERAGE('monthly data'!DL166:DN166)</f>
        <v>60.4948563127625</v>
      </c>
      <c r="AP166" s="49" t="n">
        <f aca="false">AVERAGE('monthly data'!DO166:DQ166)</f>
        <v>62.5773039007428</v>
      </c>
      <c r="AQ166" s="49" t="n">
        <f aca="false">AVERAGE('monthly data'!DR166:DT166)</f>
        <v>63.7458256844022</v>
      </c>
      <c r="AR166" s="49" t="n">
        <f aca="false">AVERAGE('monthly data'!DU166:DW166)</f>
        <v>64.9016524814856</v>
      </c>
      <c r="AS166" s="49" t="n">
        <f aca="false">AVERAGE('monthly data'!DX166:DZ166)</f>
        <v>64.7717792006949</v>
      </c>
      <c r="AT166" s="49" t="n">
        <f aca="false">AVERAGE('monthly data'!EA166:EC166)</f>
        <v>64.231016782242</v>
      </c>
      <c r="AU166" s="49" t="n">
        <f aca="false">AVERAGE('monthly data'!ED166:EF166)</f>
        <v>64.6543834178066</v>
      </c>
      <c r="AV166" s="49" t="n">
        <f aca="false">AVERAGE('monthly data'!EG166:EI166)</f>
        <v>66.3982756781286</v>
      </c>
      <c r="AW166" s="49" t="n">
        <f aca="false">AVERAGE('monthly data'!EJ166:EL166)</f>
        <v>66.9870463983824</v>
      </c>
      <c r="AX166" s="49" t="n">
        <f aca="false">AVERAGE('monthly data'!EM166:EO166)</f>
        <v>66.8930294599264</v>
      </c>
      <c r="AY166" s="49" t="n">
        <f aca="false">AVERAGE('monthly data'!EP166:ER166)</f>
        <v>67.666433288654</v>
      </c>
      <c r="AZ166" s="49" t="n">
        <f aca="false">AVERAGE('monthly data'!ES166:EU166)</f>
        <v>66.5448000201119</v>
      </c>
      <c r="BA166" s="49" t="n">
        <f aca="false">AVERAGE('monthly data'!EV166:EX166)</f>
        <v>67.3558305540876</v>
      </c>
      <c r="BB166" s="49" t="n">
        <f aca="false">AVERAGE('monthly data'!EY166:FA166)</f>
        <v>68.8636708957993</v>
      </c>
      <c r="BC166" s="49" t="n">
        <f aca="false">AVERAGE('monthly data'!FB166:FD166)</f>
        <v>72.791347364384</v>
      </c>
      <c r="BD166" s="49" t="n">
        <f aca="false">AVERAGE('monthly data'!FE166:FG166)</f>
        <v>79.1381791194495</v>
      </c>
      <c r="BE166" s="49" t="n">
        <f aca="false">AVERAGE('monthly data'!FH166:FJ166)</f>
        <v>83.8870584762849</v>
      </c>
      <c r="BF166" s="49" t="n">
        <f aca="false">AVERAGE('monthly data'!FK166:FM166)</f>
        <v>84.6005439506838</v>
      </c>
      <c r="BG166" s="49" t="n">
        <f aca="false">AVERAGE('monthly data'!FN166:FP166)</f>
        <v>86.6729835855502</v>
      </c>
      <c r="BH166" s="49" t="n">
        <f aca="false">AVERAGE('monthly data'!FQ166:FS166)</f>
        <v>86.8319672402509</v>
      </c>
      <c r="BI166" s="49" t="n">
        <f aca="false">AVERAGE('monthly data'!FT166:FV166)</f>
        <v>85.8369246870892</v>
      </c>
      <c r="BJ166" s="49" t="n">
        <f aca="false">AVERAGE('monthly data'!FW166:FY166)</f>
        <v>85.0957648933345</v>
      </c>
      <c r="BK166" s="49" t="n">
        <f aca="false">AVERAGE('monthly data'!FZ166:GB166)</f>
        <v>85.8444192517496</v>
      </c>
      <c r="BL166" s="49" t="n">
        <f aca="false">AVERAGE('monthly data'!GC166:GE166)</f>
        <v>86.315301075926</v>
      </c>
      <c r="BM166" s="49" t="n">
        <f aca="false">AVERAGE('monthly data'!GF166:GH166)</f>
        <v>85.1684757792479</v>
      </c>
      <c r="BN166" s="49" t="n">
        <f aca="false">AVERAGE('monthly data'!GI166:GK166)</f>
        <v>85.7754781248162</v>
      </c>
      <c r="BO166" s="49" t="n">
        <f aca="false">AVERAGE('monthly data'!GL166:GN166)</f>
        <v>88.6780158768728</v>
      </c>
      <c r="BP166" s="49" t="n">
        <f aca="false">AVERAGE('monthly data'!GO166:GQ166)</f>
        <v>94.0831058539145</v>
      </c>
      <c r="BQ166" s="49" t="n">
        <f aca="false">AVERAGE('monthly data'!GR166:GT166)</f>
        <v>96.6331259270842</v>
      </c>
      <c r="BR166" s="49" t="n">
        <f aca="false">AVERAGE('monthly data'!GU166:GW166)</f>
        <v>96.4840081688895</v>
      </c>
      <c r="BS166" s="49" t="n">
        <f aca="false">AVERAGE('monthly data'!GX166:GZ166)</f>
        <v>96.1954390491626</v>
      </c>
      <c r="BT166" s="49" t="n">
        <f aca="false">AVERAGE('monthly data'!HA166:HC166)</f>
        <v>98.5596285746</v>
      </c>
      <c r="BU166" s="49" t="n">
        <f aca="false">AVERAGE('monthly data'!HD166:HF166)</f>
        <v>99.4894011370076</v>
      </c>
      <c r="BV166" s="49" t="n">
        <f aca="false">AVERAGE('monthly data'!HG166:HI166)</f>
        <v>100.666213740738</v>
      </c>
      <c r="BW166" s="49" t="n">
        <f aca="false">AVERAGE('monthly data'!HJ166:HL166)</f>
        <v>101.055721894547</v>
      </c>
      <c r="BX166" s="49" t="n">
        <f aca="false">AVERAGE('monthly data'!HM166:HO166)</f>
        <v>102.172346095279</v>
      </c>
      <c r="BY166" s="49" t="n">
        <f aca="false">AVERAGE('monthly data'!HP166:HR166)</f>
        <v>102.286706585455</v>
      </c>
      <c r="BZ166" s="49" t="n">
        <f aca="false">AVERAGE('monthly data'!HS166:HU166)</f>
        <v>103.290180330166</v>
      </c>
      <c r="CA166" s="49" t="n">
        <f aca="false">AVERAGE('monthly data'!HV166:HX166)</f>
        <v>103.690488665331</v>
      </c>
      <c r="CB166" s="49" t="n">
        <f aca="false">AVERAGE('monthly data'!HY166:IA166)</f>
        <v>103.853842644629</v>
      </c>
      <c r="CC166" s="49" t="n">
        <f aca="false">AVERAGE('monthly data'!IB166:ID166)</f>
        <v>105.197325955037</v>
      </c>
      <c r="CD166" s="49" t="n">
        <f aca="false">AVERAGE('monthly data'!IE166:IG166)</f>
        <v>106.563732382176</v>
      </c>
      <c r="CE166" s="49" t="n">
        <f aca="false">AVERAGE('monthly data'!IH166:IJ166)</f>
        <v>106.436543349438</v>
      </c>
      <c r="CF166" s="49" t="n">
        <f aca="false">AVERAGE('monthly data'!IK166:IM166)</f>
        <v>107.020896536773</v>
      </c>
      <c r="CG166" s="49" t="n">
        <f aca="false">AVERAGE('monthly data'!IN166:IP166)</f>
        <v>108.034086911031</v>
      </c>
      <c r="CH166" s="49" t="n">
        <f aca="false">AVERAGE('monthly data'!IQ166:IS166)</f>
        <v>107.980582047153</v>
      </c>
      <c r="CI166" s="49" t="n">
        <f aca="false">AVERAGE('monthly data'!IT166:IV166)</f>
        <v>107.921205413318</v>
      </c>
      <c r="CJ166" s="49" t="n">
        <f aca="false">AVERAGE('monthly data'!IW166:IY166)</f>
        <v>110.456391707794</v>
      </c>
      <c r="CK166" s="49" t="n">
        <f aca="false">AVERAGE('monthly data'!IZ166:JB166)</f>
        <v>113.112629653859</v>
      </c>
      <c r="CL166" s="49" t="n">
        <f aca="false">AVERAGE('monthly data'!JC166:JE166)</f>
        <v>115.602305998198</v>
      </c>
      <c r="CM166" s="49" t="n">
        <f aca="false">AVERAGE('monthly data'!JF166:JH166)</f>
        <v>116.467440000524</v>
      </c>
      <c r="CN166" s="49" t="n">
        <f aca="false">AVERAGE('monthly data'!JI166:JK166)</f>
        <v>117.725295187858</v>
      </c>
      <c r="CO166" s="49" t="n">
        <f aca="false">AVERAGE('monthly data'!JL166:JN166)</f>
        <v>117.95126070349</v>
      </c>
      <c r="CP166" s="49" t="n">
        <f aca="false">AVERAGE('monthly data'!JO166:JQ166)</f>
        <v>120.319007013897</v>
      </c>
      <c r="CQ166" s="49" t="n">
        <f aca="false">AVERAGE('monthly data'!JR166:JT166)</f>
        <v>120.920813496308</v>
      </c>
      <c r="CR166" s="49" t="n">
        <f aca="false">AVERAGE('monthly data'!JU166:JW166)</f>
        <v>122.448708416241</v>
      </c>
      <c r="CS166" s="49" t="n">
        <f aca="false">AVERAGE('monthly data'!JX166:JZ166)</f>
        <v>122.802936045034</v>
      </c>
      <c r="CT166" s="49" t="n">
        <f aca="false">AVERAGE('monthly data'!KA166:KC166)</f>
        <v>123.070854661213</v>
      </c>
      <c r="CU166" s="49" t="n">
        <f aca="false">AVERAGE('monthly data'!KD166:KF166)</f>
        <v>122.850541795486</v>
      </c>
      <c r="CV166" s="49" t="n">
        <f aca="false">AVERAGE('monthly data'!KG166:KI166)</f>
        <v>125.171298821673</v>
      </c>
      <c r="CW166" s="49" t="n">
        <f aca="false">AVERAGE('monthly data'!KJ166:KL166)</f>
        <v>127.526795586965</v>
      </c>
      <c r="CX166" s="49" t="n">
        <f aca="false">AVERAGE('monthly data'!KM166:KO166)</f>
        <v>127.168043774382</v>
      </c>
      <c r="CY166" s="49" t="n">
        <f aca="false">AVERAGE('monthly data'!KP166:KR166)</f>
        <v>128.641786272022</v>
      </c>
      <c r="CZ166" s="49" t="n">
        <f aca="false">AVERAGE('monthly data'!KS166:KU166)</f>
        <v>132.363026178982</v>
      </c>
      <c r="DA166" s="49" t="n">
        <f aca="false">AVERAGE('monthly data'!KV166:KX166)</f>
        <v>134.131341022193</v>
      </c>
      <c r="DB166" s="49" t="n">
        <f aca="false">AVERAGE('monthly data'!KY166:LA166)</f>
        <v>133.805940919415</v>
      </c>
      <c r="DC166" s="49" t="n">
        <f aca="false">AVERAGE('monthly data'!LB166:LD166)</f>
        <v>136.932103044289</v>
      </c>
      <c r="DD166" s="49" t="n">
        <f aca="false">AVERAGE('monthly data'!LE166:LG166)</f>
        <v>142.137181944711</v>
      </c>
      <c r="DE166" s="49" t="n">
        <f aca="false">AVERAGE('monthly data'!LH166:LJ166)</f>
        <v>144.115183201393</v>
      </c>
      <c r="DF166" s="49" t="n">
        <f aca="false">AVERAGE('monthly data'!LK166:LM166)</f>
        <v>146.639898943424</v>
      </c>
      <c r="DG166" s="49" t="n">
        <f aca="false">AVERAGE('monthly data'!LN166:LP166)</f>
        <v>155.238322797613</v>
      </c>
      <c r="DH166" s="49" t="n">
        <f aca="false">AVERAGE('monthly data'!LQ166:LS166)</f>
        <v>172.144041012834</v>
      </c>
      <c r="DI166" s="49" t="n">
        <f aca="false">AVERAGE('monthly data'!LT166:LV166)</f>
        <v>179.119692625272</v>
      </c>
      <c r="DJ166" s="49" t="n">
        <f aca="false">AVERAGE('monthly data'!LW166:LY166)</f>
        <v>182.540172473757</v>
      </c>
      <c r="DK166" s="49" t="n">
        <f aca="false">AVERAGE('monthly data'!LZ166:MB166)</f>
        <v>184.912636556027</v>
      </c>
      <c r="DL166" s="49" t="n">
        <f aca="false">AVERAGE('monthly data'!MC166:ME166)</f>
        <v>186.218750095769</v>
      </c>
      <c r="DM166" s="49" t="e">
        <f aca="false">AVERAGE('monthly data'!MF166:MH166)</f>
        <v>#DIV/0!</v>
      </c>
      <c r="DN166" s="49" t="e">
        <f aca="false">AVERAGE('monthly data'!MI166:MK166)</f>
        <v>#DIV/0!</v>
      </c>
      <c r="DO166" s="49" t="e">
        <f aca="false">AVERAGE('monthly data'!ML166:MN166)</f>
        <v>#DIV/0!</v>
      </c>
      <c r="DP166" s="49" t="e">
        <f aca="false">AVERAGE('monthly data'!MO166:MQ166)</f>
        <v>#DIV/0!</v>
      </c>
      <c r="DQ166" s="49" t="e">
        <f aca="false">AVERAGE('monthly data'!MR166:MT166)</f>
        <v>#DIV/0!</v>
      </c>
      <c r="DR166" s="49" t="e">
        <f aca="false">AVERAGE('monthly data'!MU166:MW166)</f>
        <v>#DIV/0!</v>
      </c>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B166" s="49"/>
      <c r="JC166" s="49"/>
      <c r="JD166" s="49"/>
      <c r="JE166" s="49"/>
      <c r="JF166" s="49"/>
      <c r="JG166" s="49"/>
      <c r="JH166" s="49"/>
      <c r="JI166" s="49"/>
      <c r="JJ166" s="49"/>
      <c r="JK166" s="49"/>
      <c r="JL166" s="49"/>
      <c r="JM166" s="49"/>
      <c r="JN166" s="49"/>
      <c r="JO166" s="49"/>
      <c r="JP166" s="49"/>
      <c r="JQ166" s="49"/>
      <c r="JR166" s="49"/>
      <c r="JS166" s="49"/>
      <c r="JT166" s="49"/>
      <c r="JU166" s="49"/>
      <c r="JV166" s="49"/>
      <c r="JW166" s="49"/>
      <c r="JX166" s="49"/>
      <c r="JY166" s="49"/>
      <c r="JZ166" s="49"/>
      <c r="KA166" s="49"/>
      <c r="KB166" s="49"/>
      <c r="KC166" s="49"/>
      <c r="KD166" s="49"/>
      <c r="KE166" s="49"/>
      <c r="KF166" s="49"/>
      <c r="KG166" s="49"/>
      <c r="KH166" s="49"/>
      <c r="KI166" s="49"/>
      <c r="KJ166" s="49"/>
      <c r="KK166" s="49"/>
      <c r="KL166" s="49"/>
    </row>
    <row r="167" customFormat="false" ht="15" hidden="false" customHeight="false" outlineLevel="0" collapsed="false">
      <c r="B167" s="50" t="s">
        <v>196</v>
      </c>
      <c r="C167" s="540" t="n">
        <f aca="false">AVERAGE('monthly data'!B167:B167)</f>
        <v>655.673769670017</v>
      </c>
      <c r="D167" s="541" t="e">
        <f aca="false">AVERAGE('monthly data'!E167:G167)</f>
        <v>#DIV/0!</v>
      </c>
      <c r="E167" s="541" t="e">
        <f aca="false">AVERAGE('monthly data'!H167:J167)</f>
        <v>#DIV/0!</v>
      </c>
      <c r="F167" s="541" t="e">
        <f aca="false">AVERAGE('monthly data'!K167:M167)</f>
        <v>#DIV/0!</v>
      </c>
      <c r="G167" s="541" t="e">
        <f aca="false">AVERAGE('monthly data'!N167:P167)</f>
        <v>#DIV/0!</v>
      </c>
      <c r="H167" s="541" t="e">
        <f aca="false">AVERAGE('monthly data'!Q167:S167)</f>
        <v>#DIV/0!</v>
      </c>
      <c r="I167" s="541" t="e">
        <f aca="false">AVERAGE('monthly data'!T167:V167)</f>
        <v>#DIV/0!</v>
      </c>
      <c r="J167" s="541" t="e">
        <f aca="false">AVERAGE('monthly data'!W167:Y167)</f>
        <v>#DIV/0!</v>
      </c>
      <c r="K167" s="541" t="e">
        <f aca="false">AVERAGE('monthly data'!Z167:AB167)</f>
        <v>#DIV/0!</v>
      </c>
      <c r="L167" s="541" t="e">
        <f aca="false">AVERAGE('monthly data'!AC167:AE167)</f>
        <v>#DIV/0!</v>
      </c>
      <c r="M167" s="541" t="e">
        <f aca="false">AVERAGE('monthly data'!AF167:AH167)</f>
        <v>#DIV/0!</v>
      </c>
      <c r="N167" s="541" t="e">
        <f aca="false">AVERAGE('monthly data'!AI167:AK167)</f>
        <v>#DIV/0!</v>
      </c>
      <c r="O167" s="541" t="e">
        <f aca="false">AVERAGE('monthly data'!AL167:AN167)</f>
        <v>#DIV/0!</v>
      </c>
      <c r="P167" s="541" t="e">
        <f aca="false">AVERAGE('monthly data'!AO167:AQ167)</f>
        <v>#DIV/0!</v>
      </c>
      <c r="Q167" s="541" t="e">
        <f aca="false">AVERAGE('monthly data'!AR167:AT167)</f>
        <v>#DIV/0!</v>
      </c>
      <c r="R167" s="541" t="e">
        <f aca="false">AVERAGE('monthly data'!AU167:AW167)</f>
        <v>#DIV/0!</v>
      </c>
      <c r="S167" s="541" t="e">
        <f aca="false">AVERAGE('monthly data'!AX167:AZ167)</f>
        <v>#DIV/0!</v>
      </c>
      <c r="T167" s="541" t="e">
        <f aca="false">AVERAGE('monthly data'!BA167:BC167)</f>
        <v>#DIV/0!</v>
      </c>
      <c r="U167" s="541" t="e">
        <f aca="false">AVERAGE('monthly data'!BD167:BF167)</f>
        <v>#DIV/0!</v>
      </c>
      <c r="V167" s="541" t="e">
        <f aca="false">AVERAGE('monthly data'!BG167:BI167)</f>
        <v>#DIV/0!</v>
      </c>
      <c r="W167" s="541" t="e">
        <f aca="false">AVERAGE('monthly data'!BJ167:BL167)</f>
        <v>#DIV/0!</v>
      </c>
      <c r="X167" s="541" t="e">
        <f aca="false">AVERAGE('monthly data'!BM167:BO167)</f>
        <v>#DIV/0!</v>
      </c>
      <c r="Y167" s="541" t="e">
        <f aca="false">AVERAGE('monthly data'!BP167:BR167)</f>
        <v>#DIV/0!</v>
      </c>
      <c r="Z167" s="541" t="e">
        <f aca="false">AVERAGE('monthly data'!BS167:BU167)</f>
        <v>#DIV/0!</v>
      </c>
      <c r="AA167" s="541" t="e">
        <f aca="false">AVERAGE('monthly data'!BV167:BX167)</f>
        <v>#DIV/0!</v>
      </c>
      <c r="AB167" s="541" t="e">
        <f aca="false">AVERAGE('monthly data'!BY167:CA167)</f>
        <v>#DIV/0!</v>
      </c>
      <c r="AC167" s="541" t="e">
        <f aca="false">AVERAGE('monthly data'!CB167:CD167)</f>
        <v>#DIV/0!</v>
      </c>
      <c r="AD167" s="541" t="e">
        <f aca="false">AVERAGE('monthly data'!CE167:CG167)</f>
        <v>#DIV/0!</v>
      </c>
      <c r="AE167" s="541" t="e">
        <f aca="false">AVERAGE('monthly data'!CH167:CJ167)</f>
        <v>#DIV/0!</v>
      </c>
      <c r="AF167" s="541" t="e">
        <f aca="false">AVERAGE('monthly data'!CK167:CM167)</f>
        <v>#DIV/0!</v>
      </c>
      <c r="AG167" s="541" t="e">
        <f aca="false">AVERAGE('monthly data'!CN167:CP167)</f>
        <v>#DIV/0!</v>
      </c>
      <c r="AH167" s="541" t="e">
        <f aca="false">AVERAGE('monthly data'!CQ167:CS167)</f>
        <v>#DIV/0!</v>
      </c>
      <c r="AI167" s="541" t="e">
        <f aca="false">AVERAGE('monthly data'!CT167:CV167)</f>
        <v>#DIV/0!</v>
      </c>
      <c r="AJ167" s="541" t="e">
        <f aca="false">AVERAGE('monthly data'!CW167:CY167)</f>
        <v>#DIV/0!</v>
      </c>
      <c r="AK167" s="541" t="e">
        <f aca="false">AVERAGE('monthly data'!CZ167:DB167)</f>
        <v>#DIV/0!</v>
      </c>
      <c r="AL167" s="541" t="e">
        <f aca="false">AVERAGE('monthly data'!DC167:DE167)</f>
        <v>#DIV/0!</v>
      </c>
      <c r="AM167" s="51" t="e">
        <f aca="false">AVERAGE('monthly data'!DF167:DH167)</f>
        <v>#DIV/0!</v>
      </c>
      <c r="AN167" s="51" t="e">
        <f aca="false">AVERAGE('monthly data'!DI167:DK167)</f>
        <v>#DIV/0!</v>
      </c>
      <c r="AO167" s="51" t="e">
        <f aca="false">AVERAGE('monthly data'!DL167:DN167)</f>
        <v>#DIV/0!</v>
      </c>
      <c r="AP167" s="51" t="e">
        <f aca="false">AVERAGE('monthly data'!DO167:DQ167)</f>
        <v>#DIV/0!</v>
      </c>
      <c r="AQ167" s="51" t="e">
        <f aca="false">AVERAGE('monthly data'!DR167:DT167)</f>
        <v>#DIV/0!</v>
      </c>
      <c r="AR167" s="51" t="e">
        <f aca="false">AVERAGE('monthly data'!DU167:DW167)</f>
        <v>#DIV/0!</v>
      </c>
      <c r="AS167" s="51" t="e">
        <f aca="false">AVERAGE('monthly data'!DX167:DZ167)</f>
        <v>#DIV/0!</v>
      </c>
      <c r="AT167" s="51" t="e">
        <f aca="false">AVERAGE('monthly data'!EA167:EC167)</f>
        <v>#DIV/0!</v>
      </c>
      <c r="AU167" s="51" t="e">
        <f aca="false">AVERAGE('monthly data'!ED167:EF167)</f>
        <v>#DIV/0!</v>
      </c>
      <c r="AV167" s="51" t="e">
        <f aca="false">AVERAGE('monthly data'!EG167:EI167)</f>
        <v>#DIV/0!</v>
      </c>
      <c r="AW167" s="51" t="e">
        <f aca="false">AVERAGE('monthly data'!EJ167:EL167)</f>
        <v>#DIV/0!</v>
      </c>
      <c r="AX167" s="51" t="e">
        <f aca="false">AVERAGE('monthly data'!EM167:EO167)</f>
        <v>#DIV/0!</v>
      </c>
      <c r="AY167" s="51" t="e">
        <f aca="false">AVERAGE('monthly data'!EP167:ER167)</f>
        <v>#DIV/0!</v>
      </c>
      <c r="AZ167" s="51" t="e">
        <f aca="false">AVERAGE('monthly data'!ES167:EU167)</f>
        <v>#DIV/0!</v>
      </c>
      <c r="BA167" s="51" t="e">
        <f aca="false">AVERAGE('monthly data'!EV167:EX167)</f>
        <v>#DIV/0!</v>
      </c>
      <c r="BB167" s="51" t="e">
        <f aca="false">AVERAGE('monthly data'!EY167:FA167)</f>
        <v>#DIV/0!</v>
      </c>
      <c r="BC167" s="51" t="e">
        <f aca="false">AVERAGE('monthly data'!FB167:FD167)</f>
        <v>#DIV/0!</v>
      </c>
      <c r="BD167" s="51" t="e">
        <f aca="false">AVERAGE('monthly data'!FE167:FG167)</f>
        <v>#DIV/0!</v>
      </c>
      <c r="BE167" s="51" t="e">
        <f aca="false">AVERAGE('monthly data'!FH167:FJ167)</f>
        <v>#DIV/0!</v>
      </c>
      <c r="BF167" s="51" t="e">
        <f aca="false">AVERAGE('monthly data'!FK167:FM167)</f>
        <v>#DIV/0!</v>
      </c>
      <c r="BG167" s="51" t="n">
        <f aca="false">AVERAGE('monthly data'!FN167:FP167)</f>
        <v>83.8596771297243</v>
      </c>
      <c r="BH167" s="51" t="n">
        <f aca="false">AVERAGE('monthly data'!FQ167:FS167)</f>
        <v>82.7648702058565</v>
      </c>
      <c r="BI167" s="51" t="n">
        <f aca="false">AVERAGE('monthly data'!FT167:FV167)</f>
        <v>79.9001974580544</v>
      </c>
      <c r="BJ167" s="51" t="n">
        <f aca="false">AVERAGE('monthly data'!FW167:FY167)</f>
        <v>78.2968436833205</v>
      </c>
      <c r="BK167" s="51" t="n">
        <f aca="false">AVERAGE('monthly data'!FZ167:GB167)</f>
        <v>78.932329998238</v>
      </c>
      <c r="BL167" s="51" t="n">
        <f aca="false">AVERAGE('monthly data'!GC167:GE167)</f>
        <v>78.9306560652841</v>
      </c>
      <c r="BM167" s="51" t="n">
        <f aca="false">AVERAGE('monthly data'!GF167:GH167)</f>
        <v>77.0578351927722</v>
      </c>
      <c r="BN167" s="51" t="n">
        <f aca="false">AVERAGE('monthly data'!GI167:GK167)</f>
        <v>77.1699364326196</v>
      </c>
      <c r="BO167" s="51" t="n">
        <f aca="false">AVERAGE('monthly data'!GL167:GN167)</f>
        <v>80.8267038951761</v>
      </c>
      <c r="BP167" s="51" t="n">
        <f aca="false">AVERAGE('monthly data'!GO167:GQ167)</f>
        <v>86.5742472077912</v>
      </c>
      <c r="BQ167" s="51" t="n">
        <f aca="false">AVERAGE('monthly data'!GR167:GT167)</f>
        <v>90.3144269705624</v>
      </c>
      <c r="BR167" s="51" t="n">
        <f aca="false">AVERAGE('monthly data'!GU167:GW167)</f>
        <v>90.4299195443568</v>
      </c>
      <c r="BS167" s="51" t="n">
        <f aca="false">AVERAGE('monthly data'!GX167:GZ167)</f>
        <v>91.0765864762383</v>
      </c>
      <c r="BT167" s="51" t="n">
        <f aca="false">AVERAGE('monthly data'!HA167:HC167)</f>
        <v>93.54605333627</v>
      </c>
      <c r="BU167" s="51" t="n">
        <f aca="false">AVERAGE('monthly data'!HD167:HF167)</f>
        <v>95.200583052605</v>
      </c>
      <c r="BV167" s="51" t="n">
        <f aca="false">AVERAGE('monthly data'!HG167:HI167)</f>
        <v>95.7275933789337</v>
      </c>
      <c r="BW167" s="51" t="n">
        <f aca="false">AVERAGE('monthly data'!HJ167:HL167)</f>
        <v>96.7929319105732</v>
      </c>
      <c r="BX167" s="51" t="n">
        <f aca="false">AVERAGE('monthly data'!HM167:HO167)</f>
        <v>97.7477267403111</v>
      </c>
      <c r="BY167" s="51" t="n">
        <f aca="false">AVERAGE('monthly data'!HP167:HR167)</f>
        <v>98.6054938171962</v>
      </c>
      <c r="BZ167" s="51" t="n">
        <f aca="false">AVERAGE('monthly data'!HS167:HU167)</f>
        <v>99.5222379477453</v>
      </c>
      <c r="CA167" s="51" t="n">
        <f aca="false">AVERAGE('monthly data'!HV167:HX167)</f>
        <v>99.8543525977393</v>
      </c>
      <c r="CB167" s="51" t="n">
        <f aca="false">AVERAGE('monthly data'!HY167:IA167)</f>
        <v>101.233470135491</v>
      </c>
      <c r="CC167" s="51" t="n">
        <f aca="false">AVERAGE('monthly data'!IB167:ID167)</f>
        <v>103.699508124765</v>
      </c>
      <c r="CD167" s="51" t="n">
        <f aca="false">AVERAGE('monthly data'!IE167:IG167)</f>
        <v>104.775197193515</v>
      </c>
      <c r="CE167" s="51" t="n">
        <f aca="false">AVERAGE('monthly data'!IH167:IJ167)</f>
        <v>106.384214011545</v>
      </c>
      <c r="CF167" s="51" t="n">
        <f aca="false">AVERAGE('monthly data'!IK167:IM167)</f>
        <v>106.955357413098</v>
      </c>
      <c r="CG167" s="51" t="n">
        <f aca="false">AVERAGE('monthly data'!IN167:IP167)</f>
        <v>107.068362019635</v>
      </c>
      <c r="CH167" s="51" t="n">
        <f aca="false">AVERAGE('monthly data'!IQ167:IS167)</f>
        <v>107.356976439819</v>
      </c>
      <c r="CI167" s="51" t="n">
        <f aca="false">AVERAGE('monthly data'!IT167:IV167)</f>
        <v>107.516105950553</v>
      </c>
      <c r="CJ167" s="51" t="n">
        <f aca="false">AVERAGE('monthly data'!IW167:IY167)</f>
        <v>109.445702372693</v>
      </c>
      <c r="CK167" s="51" t="n">
        <f aca="false">AVERAGE('monthly data'!IZ167:JB167)</f>
        <v>110.946406784405</v>
      </c>
      <c r="CL167" s="51" t="n">
        <f aca="false">AVERAGE('monthly data'!JC167:JE167)</f>
        <v>114.461085709894</v>
      </c>
      <c r="CM167" s="51" t="n">
        <f aca="false">AVERAGE('monthly data'!JF167:JH167)</f>
        <v>115.035492388006</v>
      </c>
      <c r="CN167" s="51" t="n">
        <f aca="false">AVERAGE('monthly data'!JI167:JK167)</f>
        <v>116.74788279212</v>
      </c>
      <c r="CO167" s="51" t="n">
        <f aca="false">AVERAGE('monthly data'!JL167:JN167)</f>
        <v>117.343866855996</v>
      </c>
      <c r="CP167" s="51" t="n">
        <f aca="false">AVERAGE('monthly data'!JO167:JQ167)</f>
        <v>119.46762685142</v>
      </c>
      <c r="CQ167" s="51" t="n">
        <f aca="false">AVERAGE('monthly data'!JR167:JT167)</f>
        <v>119.324986249637</v>
      </c>
      <c r="CR167" s="51" t="n">
        <f aca="false">AVERAGE('monthly data'!JU167:JW167)</f>
        <v>119.789954089884</v>
      </c>
      <c r="CS167" s="51" t="n">
        <f aca="false">AVERAGE('monthly data'!JX167:JZ167)</f>
        <v>119.466382795296</v>
      </c>
      <c r="CT167" s="51" t="n">
        <f aca="false">AVERAGE('monthly data'!KA167:KC167)</f>
        <v>119.139547937037</v>
      </c>
      <c r="CU167" s="51" t="n">
        <f aca="false">AVERAGE('monthly data'!KD167:KF167)</f>
        <v>119.643741425689</v>
      </c>
      <c r="CV167" s="51" t="n">
        <f aca="false">AVERAGE('monthly data'!KG167:KI167)</f>
        <v>122.205208905281</v>
      </c>
      <c r="CW167" s="51" t="n">
        <f aca="false">AVERAGE('monthly data'!KJ167:KL167)</f>
        <v>125.627469528443</v>
      </c>
      <c r="CX167" s="51" t="n">
        <f aca="false">AVERAGE('monthly data'!KM167:KO167)</f>
        <v>124.392399834548</v>
      </c>
      <c r="CY167" s="51" t="n">
        <f aca="false">AVERAGE('monthly data'!KP167:KR167)</f>
        <v>126.134866102203</v>
      </c>
      <c r="CZ167" s="51" t="n">
        <f aca="false">AVERAGE('monthly data'!KS167:KU167)</f>
        <v>129.019518049289</v>
      </c>
      <c r="DA167" s="51" t="n">
        <f aca="false">AVERAGE('monthly data'!KV167:KX167)</f>
        <v>130.933749744538</v>
      </c>
      <c r="DB167" s="51" t="n">
        <f aca="false">AVERAGE('monthly data'!KY167:LA167)</f>
        <v>130.36131810376</v>
      </c>
      <c r="DC167" s="51" t="n">
        <f aca="false">AVERAGE('monthly data'!LB167:LD167)</f>
        <v>134.580566823815</v>
      </c>
      <c r="DD167" s="51" t="n">
        <f aca="false">AVERAGE('monthly data'!LE167:LG167)</f>
        <v>141.32726486746</v>
      </c>
      <c r="DE167" s="51" t="n">
        <f aca="false">AVERAGE('monthly data'!LH167:LJ167)</f>
        <v>143.337600093791</v>
      </c>
      <c r="DF167" s="51" t="n">
        <f aca="false">AVERAGE('monthly data'!LK167:LM167)</f>
        <v>144.706332419695</v>
      </c>
      <c r="DG167" s="51" t="n">
        <f aca="false">AVERAGE('monthly data'!LN167:LP167)</f>
        <v>155.556681228402</v>
      </c>
      <c r="DH167" s="51" t="n">
        <f aca="false">AVERAGE('monthly data'!LQ167:LS167)</f>
        <v>177.490998590541</v>
      </c>
      <c r="DI167" s="51" t="n">
        <f aca="false">AVERAGE('monthly data'!LT167:LV167)</f>
        <v>182.473935364238</v>
      </c>
      <c r="DJ167" s="51" t="n">
        <f aca="false">AVERAGE('monthly data'!LW167:LY167)</f>
        <v>186.06761657817</v>
      </c>
      <c r="DK167" s="51" t="n">
        <f aca="false">AVERAGE('monthly data'!LZ167:MB167)</f>
        <v>189.047080842445</v>
      </c>
      <c r="DL167" s="51" t="n">
        <f aca="false">AVERAGE('monthly data'!MC167:ME167)</f>
        <v>190.533480202745</v>
      </c>
      <c r="DM167" s="51" t="e">
        <f aca="false">AVERAGE('monthly data'!MF167:MH167)</f>
        <v>#DIV/0!</v>
      </c>
      <c r="DN167" s="51" t="e">
        <f aca="false">AVERAGE('monthly data'!MI167:MK167)</f>
        <v>#DIV/0!</v>
      </c>
      <c r="DO167" s="51" t="e">
        <f aca="false">AVERAGE('monthly data'!ML167:MN167)</f>
        <v>#DIV/0!</v>
      </c>
      <c r="DP167" s="51" t="e">
        <f aca="false">AVERAGE('monthly data'!MO167:MQ167)</f>
        <v>#DIV/0!</v>
      </c>
      <c r="DQ167" s="51" t="e">
        <f aca="false">AVERAGE('monthly data'!MR167:MT167)</f>
        <v>#DIV/0!</v>
      </c>
      <c r="DR167" s="51" t="e">
        <f aca="false">AVERAGE('monthly data'!MU167:MW167)</f>
        <v>#DIV/0!</v>
      </c>
      <c r="DS167" s="51"/>
      <c r="DT167" s="51"/>
      <c r="DU167" s="51"/>
      <c r="DV167" s="51"/>
      <c r="DW167" s="51"/>
      <c r="DX167" s="51"/>
      <c r="DY167" s="51"/>
      <c r="DZ167" s="51"/>
      <c r="EA167" s="51"/>
      <c r="EB167" s="51"/>
      <c r="EC167" s="51"/>
      <c r="ED167" s="51"/>
      <c r="EE167" s="51"/>
      <c r="EF167" s="51"/>
      <c r="EG167" s="51"/>
      <c r="EH167" s="51"/>
      <c r="EI167" s="51"/>
      <c r="EJ167" s="51"/>
      <c r="EK167" s="51"/>
      <c r="EL167" s="51"/>
      <c r="EM167" s="51"/>
      <c r="EN167" s="51"/>
      <c r="EO167" s="51"/>
      <c r="EP167" s="51"/>
      <c r="EQ167" s="51"/>
      <c r="ER167" s="51"/>
      <c r="ES167" s="51"/>
      <c r="ET167" s="51"/>
      <c r="EU167" s="51"/>
      <c r="EV167" s="51"/>
      <c r="EW167" s="51"/>
      <c r="EX167" s="51"/>
      <c r="EY167" s="51"/>
      <c r="EZ167" s="51"/>
      <c r="FA167" s="51"/>
      <c r="FB167" s="51"/>
      <c r="FC167" s="51"/>
      <c r="FD167" s="51"/>
      <c r="FE167" s="51"/>
      <c r="FF167" s="51"/>
      <c r="FG167" s="51"/>
      <c r="FH167" s="51"/>
      <c r="FI167" s="51"/>
      <c r="FJ167" s="51"/>
      <c r="FK167" s="51"/>
      <c r="FL167" s="51"/>
      <c r="FM167" s="51"/>
      <c r="FN167" s="51"/>
      <c r="FO167" s="51"/>
      <c r="FP167" s="51"/>
      <c r="FQ167" s="51"/>
      <c r="FR167" s="51"/>
      <c r="FS167" s="51"/>
      <c r="FT167" s="51"/>
      <c r="FU167" s="51"/>
      <c r="FV167" s="51"/>
      <c r="FW167" s="51"/>
      <c r="FX167" s="51"/>
      <c r="FY167" s="51"/>
      <c r="FZ167" s="51"/>
      <c r="GA167" s="51"/>
      <c r="GB167" s="51"/>
      <c r="GC167" s="51"/>
      <c r="GD167" s="51"/>
      <c r="GE167" s="51"/>
      <c r="GF167" s="51"/>
      <c r="GG167" s="51"/>
      <c r="GH167" s="51"/>
      <c r="GI167" s="51"/>
      <c r="GJ167" s="51"/>
      <c r="GK167" s="51"/>
      <c r="GL167" s="51"/>
      <c r="GM167" s="51"/>
      <c r="GN167" s="51"/>
      <c r="GO167" s="51"/>
      <c r="GP167" s="51"/>
      <c r="GQ167" s="51"/>
      <c r="GR167" s="51"/>
      <c r="GS167" s="51"/>
      <c r="GT167" s="51"/>
      <c r="GU167" s="51"/>
      <c r="GV167" s="51"/>
      <c r="GW167" s="51"/>
      <c r="GX167" s="51"/>
      <c r="GY167" s="51"/>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1"/>
      <c r="HZ167" s="51"/>
      <c r="IA167" s="51"/>
      <c r="IB167" s="51"/>
      <c r="IC167" s="51"/>
      <c r="ID167" s="51"/>
      <c r="IE167" s="51"/>
      <c r="IF167" s="51"/>
      <c r="IG167" s="51"/>
      <c r="IH167" s="51"/>
      <c r="II167" s="51"/>
      <c r="IJ167" s="51"/>
      <c r="IK167" s="51"/>
      <c r="IL167" s="51"/>
      <c r="IM167" s="51"/>
      <c r="IN167" s="51"/>
      <c r="IO167" s="51"/>
      <c r="IP167" s="51"/>
      <c r="IQ167" s="51"/>
      <c r="IR167" s="51"/>
      <c r="IS167" s="51"/>
      <c r="IT167" s="51"/>
      <c r="IU167" s="51"/>
      <c r="IV167" s="51"/>
      <c r="IW167" s="51"/>
      <c r="IX167" s="51"/>
      <c r="IY167" s="51"/>
      <c r="IZ167" s="51"/>
      <c r="JA167" s="51"/>
      <c r="JB167" s="51"/>
      <c r="JC167" s="51"/>
      <c r="JD167" s="51"/>
      <c r="JE167" s="51"/>
      <c r="JF167" s="51"/>
      <c r="JG167" s="51"/>
      <c r="JH167" s="51"/>
      <c r="JI167" s="51"/>
      <c r="JJ167" s="51"/>
      <c r="JK167" s="51"/>
      <c r="JL167" s="51"/>
      <c r="JM167" s="51"/>
      <c r="JN167" s="51"/>
      <c r="JO167" s="51"/>
      <c r="JP167" s="51"/>
      <c r="JQ167" s="51"/>
      <c r="JR167" s="51"/>
      <c r="JS167" s="51"/>
      <c r="JT167" s="51"/>
      <c r="JU167" s="51"/>
      <c r="JV167" s="51"/>
      <c r="JW167" s="51"/>
      <c r="JX167" s="51"/>
      <c r="JY167" s="51"/>
      <c r="JZ167" s="51"/>
      <c r="KA167" s="51"/>
      <c r="KB167" s="51"/>
      <c r="KC167" s="51"/>
      <c r="KD167" s="51"/>
      <c r="KE167" s="51"/>
      <c r="KF167" s="51"/>
      <c r="KG167" s="51"/>
      <c r="KH167" s="51"/>
      <c r="KI167" s="51"/>
      <c r="KJ167" s="51"/>
      <c r="KK167" s="51"/>
      <c r="KL167" s="51"/>
    </row>
    <row r="168" customFormat="false" ht="15" hidden="false" customHeight="false" outlineLevel="0" collapsed="false">
      <c r="B168" s="52" t="s">
        <v>197</v>
      </c>
      <c r="C168" s="540" t="n">
        <f aca="false">AVERAGE('monthly data'!B168:B168)</f>
        <v>157.653740036727</v>
      </c>
      <c r="D168" s="541" t="e">
        <f aca="false">AVERAGE('monthly data'!E168:G168)</f>
        <v>#DIV/0!</v>
      </c>
      <c r="E168" s="541" t="e">
        <f aca="false">AVERAGE('monthly data'!H168:J168)</f>
        <v>#DIV/0!</v>
      </c>
      <c r="F168" s="541" t="e">
        <f aca="false">AVERAGE('monthly data'!K168:M168)</f>
        <v>#DIV/0!</v>
      </c>
      <c r="G168" s="541" t="e">
        <f aca="false">AVERAGE('monthly data'!N168:P168)</f>
        <v>#DIV/0!</v>
      </c>
      <c r="H168" s="541" t="e">
        <f aca="false">AVERAGE('monthly data'!Q168:S168)</f>
        <v>#DIV/0!</v>
      </c>
      <c r="I168" s="541" t="e">
        <f aca="false">AVERAGE('monthly data'!T168:V168)</f>
        <v>#DIV/0!</v>
      </c>
      <c r="J168" s="541" t="e">
        <f aca="false">AVERAGE('monthly data'!W168:Y168)</f>
        <v>#DIV/0!</v>
      </c>
      <c r="K168" s="541" t="e">
        <f aca="false">AVERAGE('monthly data'!Z168:AB168)</f>
        <v>#DIV/0!</v>
      </c>
      <c r="L168" s="541" t="e">
        <f aca="false">AVERAGE('monthly data'!AC168:AE168)</f>
        <v>#DIV/0!</v>
      </c>
      <c r="M168" s="541" t="e">
        <f aca="false">AVERAGE('monthly data'!AF168:AH168)</f>
        <v>#DIV/0!</v>
      </c>
      <c r="N168" s="541" t="e">
        <f aca="false">AVERAGE('monthly data'!AI168:AK168)</f>
        <v>#DIV/0!</v>
      </c>
      <c r="O168" s="541" t="e">
        <f aca="false">AVERAGE('monthly data'!AL168:AN168)</f>
        <v>#DIV/0!</v>
      </c>
      <c r="P168" s="541" t="e">
        <f aca="false">AVERAGE('monthly data'!AO168:AQ168)</f>
        <v>#DIV/0!</v>
      </c>
      <c r="Q168" s="541" t="e">
        <f aca="false">AVERAGE('monthly data'!AR168:AT168)</f>
        <v>#DIV/0!</v>
      </c>
      <c r="R168" s="541" t="e">
        <f aca="false">AVERAGE('monthly data'!AU168:AW168)</f>
        <v>#DIV/0!</v>
      </c>
      <c r="S168" s="541" t="e">
        <f aca="false">AVERAGE('monthly data'!AX168:AZ168)</f>
        <v>#DIV/0!</v>
      </c>
      <c r="T168" s="541" t="e">
        <f aca="false">AVERAGE('monthly data'!BA168:BC168)</f>
        <v>#DIV/0!</v>
      </c>
      <c r="U168" s="541" t="e">
        <f aca="false">AVERAGE('monthly data'!BD168:BF168)</f>
        <v>#DIV/0!</v>
      </c>
      <c r="V168" s="541" t="e">
        <f aca="false">AVERAGE('monthly data'!BG168:BI168)</f>
        <v>#DIV/0!</v>
      </c>
      <c r="W168" s="541" t="e">
        <f aca="false">AVERAGE('monthly data'!BJ168:BL168)</f>
        <v>#DIV/0!</v>
      </c>
      <c r="X168" s="541" t="e">
        <f aca="false">AVERAGE('monthly data'!BM168:BO168)</f>
        <v>#DIV/0!</v>
      </c>
      <c r="Y168" s="541" t="e">
        <f aca="false">AVERAGE('monthly data'!BP168:BR168)</f>
        <v>#DIV/0!</v>
      </c>
      <c r="Z168" s="541" t="e">
        <f aca="false">AVERAGE('monthly data'!BS168:BU168)</f>
        <v>#DIV/0!</v>
      </c>
      <c r="AA168" s="541" t="e">
        <f aca="false">AVERAGE('monthly data'!BV168:BX168)</f>
        <v>#DIV/0!</v>
      </c>
      <c r="AB168" s="541" t="e">
        <f aca="false">AVERAGE('monthly data'!BY168:CA168)</f>
        <v>#DIV/0!</v>
      </c>
      <c r="AC168" s="541" t="e">
        <f aca="false">AVERAGE('monthly data'!CB168:CD168)</f>
        <v>#DIV/0!</v>
      </c>
      <c r="AD168" s="541" t="e">
        <f aca="false">AVERAGE('monthly data'!CE168:CG168)</f>
        <v>#DIV/0!</v>
      </c>
      <c r="AE168" s="541" t="e">
        <f aca="false">AVERAGE('monthly data'!CH168:CJ168)</f>
        <v>#DIV/0!</v>
      </c>
      <c r="AF168" s="541" t="e">
        <f aca="false">AVERAGE('monthly data'!CK168:CM168)</f>
        <v>#DIV/0!</v>
      </c>
      <c r="AG168" s="541" t="e">
        <f aca="false">AVERAGE('monthly data'!CN168:CP168)</f>
        <v>#DIV/0!</v>
      </c>
      <c r="AH168" s="541" t="e">
        <f aca="false">AVERAGE('monthly data'!CQ168:CS168)</f>
        <v>#DIV/0!</v>
      </c>
      <c r="AI168" s="541" t="e">
        <f aca="false">AVERAGE('monthly data'!CT168:CV168)</f>
        <v>#DIV/0!</v>
      </c>
      <c r="AJ168" s="541" t="e">
        <f aca="false">AVERAGE('monthly data'!CW168:CY168)</f>
        <v>#DIV/0!</v>
      </c>
      <c r="AK168" s="541" t="e">
        <f aca="false">AVERAGE('monthly data'!CZ168:DB168)</f>
        <v>#DIV/0!</v>
      </c>
      <c r="AL168" s="541" t="e">
        <f aca="false">AVERAGE('monthly data'!DC168:DE168)</f>
        <v>#DIV/0!</v>
      </c>
      <c r="AM168" s="51" t="e">
        <f aca="false">AVERAGE('monthly data'!DF168:DH168)</f>
        <v>#DIV/0!</v>
      </c>
      <c r="AN168" s="51" t="e">
        <f aca="false">AVERAGE('monthly data'!DI168:DK168)</f>
        <v>#DIV/0!</v>
      </c>
      <c r="AO168" s="51" t="e">
        <f aca="false">AVERAGE('monthly data'!DL168:DN168)</f>
        <v>#DIV/0!</v>
      </c>
      <c r="AP168" s="51" t="e">
        <f aca="false">AVERAGE('monthly data'!DO168:DQ168)</f>
        <v>#DIV/0!</v>
      </c>
      <c r="AQ168" s="51" t="e">
        <f aca="false">AVERAGE('monthly data'!DR168:DT168)</f>
        <v>#DIV/0!</v>
      </c>
      <c r="AR168" s="51" t="e">
        <f aca="false">AVERAGE('monthly data'!DU168:DW168)</f>
        <v>#DIV/0!</v>
      </c>
      <c r="AS168" s="51" t="e">
        <f aca="false">AVERAGE('monthly data'!DX168:DZ168)</f>
        <v>#DIV/0!</v>
      </c>
      <c r="AT168" s="51" t="e">
        <f aca="false">AVERAGE('monthly data'!EA168:EC168)</f>
        <v>#DIV/0!</v>
      </c>
      <c r="AU168" s="51" t="e">
        <f aca="false">AVERAGE('monthly data'!ED168:EF168)</f>
        <v>#DIV/0!</v>
      </c>
      <c r="AV168" s="51" t="e">
        <f aca="false">AVERAGE('monthly data'!EG168:EI168)</f>
        <v>#DIV/0!</v>
      </c>
      <c r="AW168" s="51" t="e">
        <f aca="false">AVERAGE('monthly data'!EJ168:EL168)</f>
        <v>#DIV/0!</v>
      </c>
      <c r="AX168" s="51" t="e">
        <f aca="false">AVERAGE('monthly data'!EM168:EO168)</f>
        <v>#DIV/0!</v>
      </c>
      <c r="AY168" s="51" t="e">
        <f aca="false">AVERAGE('monthly data'!EP168:ER168)</f>
        <v>#DIV/0!</v>
      </c>
      <c r="AZ168" s="51" t="e">
        <f aca="false">AVERAGE('monthly data'!ES168:EU168)</f>
        <v>#DIV/0!</v>
      </c>
      <c r="BA168" s="51" t="e">
        <f aca="false">AVERAGE('monthly data'!EV168:EX168)</f>
        <v>#DIV/0!</v>
      </c>
      <c r="BB168" s="51" t="e">
        <f aca="false">AVERAGE('monthly data'!EY168:FA168)</f>
        <v>#DIV/0!</v>
      </c>
      <c r="BC168" s="51" t="e">
        <f aca="false">AVERAGE('monthly data'!FB168:FD168)</f>
        <v>#DIV/0!</v>
      </c>
      <c r="BD168" s="51" t="e">
        <f aca="false">AVERAGE('monthly data'!FE168:FG168)</f>
        <v>#DIV/0!</v>
      </c>
      <c r="BE168" s="51" t="e">
        <f aca="false">AVERAGE('monthly data'!FH168:FJ168)</f>
        <v>#DIV/0!</v>
      </c>
      <c r="BF168" s="51" t="e">
        <f aca="false">AVERAGE('monthly data'!FK168:FM168)</f>
        <v>#DIV/0!</v>
      </c>
      <c r="BG168" s="51" t="n">
        <f aca="false">AVERAGE('monthly data'!FN168:FP168)</f>
        <v>83.8596771297243</v>
      </c>
      <c r="BH168" s="51" t="n">
        <f aca="false">AVERAGE('monthly data'!FQ168:FS168)</f>
        <v>82.7648702058565</v>
      </c>
      <c r="BI168" s="51" t="n">
        <f aca="false">AVERAGE('monthly data'!FT168:FV168)</f>
        <v>79.9001974580544</v>
      </c>
      <c r="BJ168" s="51" t="n">
        <f aca="false">AVERAGE('monthly data'!FW168:FY168)</f>
        <v>78.2968436833205</v>
      </c>
      <c r="BK168" s="51" t="n">
        <f aca="false">AVERAGE('monthly data'!FZ168:GB168)</f>
        <v>78.932329998238</v>
      </c>
      <c r="BL168" s="51" t="n">
        <f aca="false">AVERAGE('monthly data'!GC168:GE168)</f>
        <v>78.9306560652841</v>
      </c>
      <c r="BM168" s="51" t="n">
        <f aca="false">AVERAGE('monthly data'!GF168:GH168)</f>
        <v>77.0578351927722</v>
      </c>
      <c r="BN168" s="51" t="n">
        <f aca="false">AVERAGE('monthly data'!GI168:GK168)</f>
        <v>77.1699364326196</v>
      </c>
      <c r="BO168" s="51" t="n">
        <f aca="false">AVERAGE('monthly data'!GL168:GN168)</f>
        <v>80.8267038951761</v>
      </c>
      <c r="BP168" s="51" t="n">
        <f aca="false">AVERAGE('monthly data'!GO168:GQ168)</f>
        <v>86.5742472077912</v>
      </c>
      <c r="BQ168" s="51" t="n">
        <f aca="false">AVERAGE('monthly data'!GR168:GT168)</f>
        <v>90.3144269705624</v>
      </c>
      <c r="BR168" s="51" t="n">
        <f aca="false">AVERAGE('monthly data'!GU168:GW168)</f>
        <v>90.4299195443568</v>
      </c>
      <c r="BS168" s="51" t="n">
        <f aca="false">AVERAGE('monthly data'!GX168:GZ168)</f>
        <v>91.0765864762383</v>
      </c>
      <c r="BT168" s="51" t="n">
        <f aca="false">AVERAGE('monthly data'!HA168:HC168)</f>
        <v>93.54605333627</v>
      </c>
      <c r="BU168" s="51" t="n">
        <f aca="false">AVERAGE('monthly data'!HD168:HF168)</f>
        <v>95.200583052605</v>
      </c>
      <c r="BV168" s="51" t="n">
        <f aca="false">AVERAGE('monthly data'!HG168:HI168)</f>
        <v>95.7275933789337</v>
      </c>
      <c r="BW168" s="51" t="n">
        <f aca="false">AVERAGE('monthly data'!HJ168:HL168)</f>
        <v>96.7929319105732</v>
      </c>
      <c r="BX168" s="51" t="n">
        <f aca="false">AVERAGE('monthly data'!HM168:HO168)</f>
        <v>97.7477267403111</v>
      </c>
      <c r="BY168" s="51" t="n">
        <f aca="false">AVERAGE('monthly data'!HP168:HR168)</f>
        <v>98.6054938171962</v>
      </c>
      <c r="BZ168" s="51" t="n">
        <f aca="false">AVERAGE('monthly data'!HS168:HU168)</f>
        <v>99.5222379477453</v>
      </c>
      <c r="CA168" s="51" t="n">
        <f aca="false">AVERAGE('monthly data'!HV168:HX168)</f>
        <v>99.8543525977393</v>
      </c>
      <c r="CB168" s="51" t="n">
        <f aca="false">AVERAGE('monthly data'!HY168:IA168)</f>
        <v>101.233470135491</v>
      </c>
      <c r="CC168" s="51" t="n">
        <f aca="false">AVERAGE('monthly data'!IB168:ID168)</f>
        <v>103.699508124765</v>
      </c>
      <c r="CD168" s="51" t="n">
        <f aca="false">AVERAGE('monthly data'!IE168:IG168)</f>
        <v>104.775197193515</v>
      </c>
      <c r="CE168" s="51" t="n">
        <f aca="false">AVERAGE('monthly data'!IH168:IJ168)</f>
        <v>106.384214011545</v>
      </c>
      <c r="CF168" s="51" t="n">
        <f aca="false">AVERAGE('monthly data'!IK168:IM168)</f>
        <v>106.955357413098</v>
      </c>
      <c r="CG168" s="51" t="n">
        <f aca="false">AVERAGE('monthly data'!IN168:IP168)</f>
        <v>107.068362019635</v>
      </c>
      <c r="CH168" s="51" t="n">
        <f aca="false">AVERAGE('monthly data'!IQ168:IS168)</f>
        <v>107.356976439819</v>
      </c>
      <c r="CI168" s="51" t="n">
        <f aca="false">AVERAGE('monthly data'!IT168:IV168)</f>
        <v>107.516105950553</v>
      </c>
      <c r="CJ168" s="51" t="n">
        <f aca="false">AVERAGE('monthly data'!IW168:IY168)</f>
        <v>109.445702372693</v>
      </c>
      <c r="CK168" s="51" t="n">
        <f aca="false">AVERAGE('monthly data'!IZ168:JB168)</f>
        <v>110.946406784405</v>
      </c>
      <c r="CL168" s="51" t="n">
        <f aca="false">AVERAGE('monthly data'!JC168:JE168)</f>
        <v>114.461085709894</v>
      </c>
      <c r="CM168" s="51" t="n">
        <f aca="false">AVERAGE('monthly data'!JF168:JH168)</f>
        <v>115.035492388006</v>
      </c>
      <c r="CN168" s="51" t="n">
        <f aca="false">AVERAGE('monthly data'!JI168:JK168)</f>
        <v>116.74788279212</v>
      </c>
      <c r="CO168" s="51" t="n">
        <f aca="false">AVERAGE('monthly data'!JL168:JN168)</f>
        <v>117.343866855996</v>
      </c>
      <c r="CP168" s="51" t="n">
        <f aca="false">AVERAGE('monthly data'!JO168:JQ168)</f>
        <v>119.46762685142</v>
      </c>
      <c r="CQ168" s="51" t="n">
        <f aca="false">AVERAGE('monthly data'!JR168:JT168)</f>
        <v>119.324986249637</v>
      </c>
      <c r="CR168" s="51" t="n">
        <f aca="false">AVERAGE('monthly data'!JU168:JW168)</f>
        <v>119.789954089884</v>
      </c>
      <c r="CS168" s="51" t="n">
        <f aca="false">AVERAGE('monthly data'!JX168:JZ168)</f>
        <v>119.466382795296</v>
      </c>
      <c r="CT168" s="51" t="n">
        <f aca="false">AVERAGE('monthly data'!KA168:KC168)</f>
        <v>119.139547937037</v>
      </c>
      <c r="CU168" s="51" t="n">
        <f aca="false">AVERAGE('monthly data'!KD168:KF168)</f>
        <v>119.643741425689</v>
      </c>
      <c r="CV168" s="51" t="n">
        <f aca="false">AVERAGE('monthly data'!KG168:KI168)</f>
        <v>122.205208905281</v>
      </c>
      <c r="CW168" s="51" t="n">
        <f aca="false">AVERAGE('monthly data'!KJ168:KL168)</f>
        <v>125.627469528443</v>
      </c>
      <c r="CX168" s="51" t="n">
        <f aca="false">AVERAGE('monthly data'!KM168:KO168)</f>
        <v>124.392399834548</v>
      </c>
      <c r="CY168" s="51" t="n">
        <f aca="false">AVERAGE('monthly data'!KP168:KR168)</f>
        <v>126.134866102203</v>
      </c>
      <c r="CZ168" s="51" t="n">
        <f aca="false">AVERAGE('monthly data'!KS168:KU168)</f>
        <v>129.019518049289</v>
      </c>
      <c r="DA168" s="51" t="n">
        <f aca="false">AVERAGE('monthly data'!KV168:KX168)</f>
        <v>130.933749744538</v>
      </c>
      <c r="DB168" s="51" t="n">
        <f aca="false">AVERAGE('monthly data'!KY168:LA168)</f>
        <v>130.36131810376</v>
      </c>
      <c r="DC168" s="51" t="n">
        <f aca="false">AVERAGE('monthly data'!LB168:LD168)</f>
        <v>134.580566823815</v>
      </c>
      <c r="DD168" s="51" t="n">
        <f aca="false">AVERAGE('monthly data'!LE168:LG168)</f>
        <v>141.32726486746</v>
      </c>
      <c r="DE168" s="51" t="n">
        <f aca="false">AVERAGE('monthly data'!LH168:LJ168)</f>
        <v>143.337600093791</v>
      </c>
      <c r="DF168" s="51" t="n">
        <f aca="false">AVERAGE('monthly data'!LK168:LM168)</f>
        <v>144.706332419695</v>
      </c>
      <c r="DG168" s="51" t="n">
        <f aca="false">AVERAGE('monthly data'!LN168:LP168)</f>
        <v>155.556681228402</v>
      </c>
      <c r="DH168" s="51" t="n">
        <f aca="false">AVERAGE('monthly data'!LQ168:LS168)</f>
        <v>177.490998590541</v>
      </c>
      <c r="DI168" s="51" t="n">
        <f aca="false">AVERAGE('monthly data'!LT168:LV168)</f>
        <v>182.473935364238</v>
      </c>
      <c r="DJ168" s="51" t="n">
        <f aca="false">AVERAGE('monthly data'!LW168:LY168)</f>
        <v>186.06761657817</v>
      </c>
      <c r="DK168" s="51" t="n">
        <f aca="false">AVERAGE('monthly data'!LZ168:MB168)</f>
        <v>189.047080842445</v>
      </c>
      <c r="DL168" s="51" t="n">
        <f aca="false">AVERAGE('monthly data'!MC168:ME168)</f>
        <v>190.533480202745</v>
      </c>
      <c r="DM168" s="51" t="e">
        <f aca="false">AVERAGE('monthly data'!MF168:MH168)</f>
        <v>#DIV/0!</v>
      </c>
      <c r="DN168" s="51" t="e">
        <f aca="false">AVERAGE('monthly data'!MI168:MK168)</f>
        <v>#DIV/0!</v>
      </c>
      <c r="DO168" s="51" t="e">
        <f aca="false">AVERAGE('monthly data'!ML168:MN168)</f>
        <v>#DIV/0!</v>
      </c>
      <c r="DP168" s="51" t="e">
        <f aca="false">AVERAGE('monthly data'!MO168:MQ168)</f>
        <v>#DIV/0!</v>
      </c>
      <c r="DQ168" s="51" t="e">
        <f aca="false">AVERAGE('monthly data'!MR168:MT168)</f>
        <v>#DIV/0!</v>
      </c>
      <c r="DR168" s="51" t="e">
        <f aca="false">AVERAGE('monthly data'!MU168:MW168)</f>
        <v>#DIV/0!</v>
      </c>
      <c r="DS168" s="51"/>
      <c r="DT168" s="51"/>
      <c r="DU168" s="51"/>
      <c r="DV168" s="51"/>
      <c r="DW168" s="51"/>
      <c r="DX168" s="51"/>
      <c r="DY168" s="51"/>
      <c r="DZ168" s="51"/>
      <c r="EA168" s="51"/>
      <c r="EB168" s="51"/>
      <c r="EC168" s="51"/>
      <c r="ED168" s="51"/>
      <c r="EE168" s="51"/>
      <c r="EF168" s="51"/>
      <c r="EG168" s="51"/>
      <c r="EH168" s="51"/>
      <c r="EI168" s="51"/>
      <c r="EJ168" s="51"/>
      <c r="EK168" s="51"/>
      <c r="EL168" s="51"/>
      <c r="EM168" s="51"/>
      <c r="EN168" s="51"/>
      <c r="EO168" s="51"/>
      <c r="EP168" s="51"/>
      <c r="EQ168" s="51"/>
      <c r="ER168" s="51"/>
      <c r="ES168" s="51"/>
      <c r="ET168" s="51"/>
      <c r="EU168" s="51"/>
      <c r="EV168" s="51"/>
      <c r="EW168" s="51"/>
      <c r="EX168" s="51"/>
      <c r="EY168" s="51"/>
      <c r="EZ168" s="51"/>
      <c r="FA168" s="51"/>
      <c r="FB168" s="51"/>
      <c r="FC168" s="51"/>
      <c r="FD168" s="51"/>
      <c r="FE168" s="51"/>
      <c r="FF168" s="51"/>
      <c r="FG168" s="51"/>
      <c r="FH168" s="51"/>
      <c r="FI168" s="51"/>
      <c r="FJ168" s="51"/>
      <c r="FK168" s="51"/>
      <c r="FL168" s="51"/>
      <c r="FM168" s="51"/>
      <c r="FN168" s="51"/>
      <c r="FO168" s="51"/>
      <c r="FP168" s="51"/>
      <c r="FQ168" s="51"/>
      <c r="FR168" s="51"/>
      <c r="FS168" s="51"/>
      <c r="FT168" s="51"/>
      <c r="FU168" s="51"/>
      <c r="FV168" s="51"/>
      <c r="FW168" s="51"/>
      <c r="FX168" s="51"/>
      <c r="FY168" s="51"/>
      <c r="FZ168" s="51"/>
      <c r="GA168" s="51"/>
      <c r="GB168" s="51"/>
      <c r="GC168" s="51"/>
      <c r="GD168" s="51"/>
      <c r="GE168" s="51"/>
      <c r="GF168" s="51"/>
      <c r="GG168" s="51"/>
      <c r="GH168" s="51"/>
      <c r="GI168" s="51"/>
      <c r="GJ168" s="51"/>
      <c r="GK168" s="51"/>
      <c r="GL168" s="51"/>
      <c r="GM168" s="51"/>
      <c r="GN168" s="51"/>
      <c r="GO168" s="51"/>
      <c r="GP168" s="51"/>
      <c r="GQ168" s="51"/>
      <c r="GR168" s="51"/>
      <c r="GS168" s="51"/>
      <c r="GT168" s="51"/>
      <c r="GU168" s="51"/>
      <c r="GV168" s="51"/>
      <c r="GW168" s="51"/>
      <c r="GX168" s="51"/>
      <c r="GY168" s="51"/>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1"/>
      <c r="HZ168" s="51"/>
      <c r="IA168" s="51"/>
      <c r="IB168" s="51"/>
      <c r="IC168" s="51"/>
      <c r="ID168" s="51"/>
      <c r="IE168" s="51"/>
      <c r="IF168" s="51"/>
      <c r="IG168" s="51"/>
      <c r="IH168" s="51"/>
      <c r="II168" s="51"/>
      <c r="IJ168" s="51"/>
      <c r="IK168" s="51"/>
      <c r="IL168" s="51"/>
      <c r="IM168" s="51"/>
      <c r="IN168" s="51"/>
      <c r="IO168" s="51"/>
      <c r="IP168" s="51"/>
      <c r="IQ168" s="51"/>
      <c r="IR168" s="51"/>
      <c r="IS168" s="51"/>
      <c r="IT168" s="51"/>
      <c r="IU168" s="51"/>
      <c r="IV168" s="51"/>
      <c r="IW168" s="51"/>
      <c r="IX168" s="51"/>
      <c r="IY168" s="51"/>
      <c r="IZ168" s="51"/>
      <c r="JA168" s="51"/>
      <c r="JB168" s="51"/>
      <c r="JC168" s="51"/>
      <c r="JD168" s="51"/>
      <c r="JE168" s="51"/>
      <c r="JF168" s="51"/>
      <c r="JG168" s="51"/>
      <c r="JH168" s="51"/>
      <c r="JI168" s="51"/>
      <c r="JJ168" s="51"/>
      <c r="JK168" s="51"/>
      <c r="JL168" s="51"/>
      <c r="JM168" s="51"/>
      <c r="JN168" s="51"/>
      <c r="JO168" s="51"/>
      <c r="JP168" s="51"/>
      <c r="JQ168" s="51"/>
      <c r="JR168" s="51"/>
      <c r="JS168" s="51"/>
      <c r="JT168" s="51"/>
      <c r="JU168" s="51"/>
      <c r="JV168" s="51"/>
      <c r="JW168" s="51"/>
      <c r="JX168" s="51"/>
      <c r="JY168" s="51"/>
      <c r="JZ168" s="51"/>
      <c r="KA168" s="51"/>
      <c r="KB168" s="51"/>
      <c r="KC168" s="51"/>
      <c r="KD168" s="51"/>
      <c r="KE168" s="51"/>
      <c r="KF168" s="51"/>
      <c r="KG168" s="51"/>
      <c r="KH168" s="51"/>
      <c r="KI168" s="51"/>
      <c r="KJ168" s="51"/>
      <c r="KK168" s="51"/>
      <c r="KL168" s="51"/>
    </row>
    <row r="169" customFormat="false" ht="15" hidden="false" customHeight="false" outlineLevel="0" collapsed="false">
      <c r="B169" s="52" t="s">
        <v>818</v>
      </c>
      <c r="C169" s="540" t="n">
        <f aca="false">AVERAGE('monthly data'!B169:B169)</f>
        <v>498.02002963329</v>
      </c>
      <c r="D169" s="541" t="e">
        <f aca="false">AVERAGE('monthly data'!E169:G169)</f>
        <v>#DIV/0!</v>
      </c>
      <c r="E169" s="541" t="e">
        <f aca="false">AVERAGE('monthly data'!H169:J169)</f>
        <v>#DIV/0!</v>
      </c>
      <c r="F169" s="541" t="e">
        <f aca="false">AVERAGE('monthly data'!K169:M169)</f>
        <v>#DIV/0!</v>
      </c>
      <c r="G169" s="541" t="e">
        <f aca="false">AVERAGE('monthly data'!N169:P169)</f>
        <v>#DIV/0!</v>
      </c>
      <c r="H169" s="541" t="e">
        <f aca="false">AVERAGE('monthly data'!Q169:S169)</f>
        <v>#DIV/0!</v>
      </c>
      <c r="I169" s="541" t="e">
        <f aca="false">AVERAGE('monthly data'!T169:V169)</f>
        <v>#DIV/0!</v>
      </c>
      <c r="J169" s="541" t="e">
        <f aca="false">AVERAGE('monthly data'!W169:Y169)</f>
        <v>#DIV/0!</v>
      </c>
      <c r="K169" s="541" t="e">
        <f aca="false">AVERAGE('monthly data'!Z169:AB169)</f>
        <v>#DIV/0!</v>
      </c>
      <c r="L169" s="541" t="e">
        <f aca="false">AVERAGE('monthly data'!AC169:AE169)</f>
        <v>#DIV/0!</v>
      </c>
      <c r="M169" s="541" t="e">
        <f aca="false">AVERAGE('monthly data'!AF169:AH169)</f>
        <v>#DIV/0!</v>
      </c>
      <c r="N169" s="541" t="e">
        <f aca="false">AVERAGE('monthly data'!AI169:AK169)</f>
        <v>#DIV/0!</v>
      </c>
      <c r="O169" s="541" t="e">
        <f aca="false">AVERAGE('monthly data'!AL169:AN169)</f>
        <v>#DIV/0!</v>
      </c>
      <c r="P169" s="541" t="e">
        <f aca="false">AVERAGE('monthly data'!AO169:AQ169)</f>
        <v>#DIV/0!</v>
      </c>
      <c r="Q169" s="541" t="e">
        <f aca="false">AVERAGE('monthly data'!AR169:AT169)</f>
        <v>#DIV/0!</v>
      </c>
      <c r="R169" s="541" t="e">
        <f aca="false">AVERAGE('monthly data'!AU169:AW169)</f>
        <v>#DIV/0!</v>
      </c>
      <c r="S169" s="541" t="e">
        <f aca="false">AVERAGE('monthly data'!AX169:AZ169)</f>
        <v>#DIV/0!</v>
      </c>
      <c r="T169" s="541" t="e">
        <f aca="false">AVERAGE('monthly data'!BA169:BC169)</f>
        <v>#DIV/0!</v>
      </c>
      <c r="U169" s="541" t="e">
        <f aca="false">AVERAGE('monthly data'!BD169:BF169)</f>
        <v>#DIV/0!</v>
      </c>
      <c r="V169" s="541" t="e">
        <f aca="false">AVERAGE('monthly data'!BG169:BI169)</f>
        <v>#DIV/0!</v>
      </c>
      <c r="W169" s="541" t="e">
        <f aca="false">AVERAGE('monthly data'!BJ169:BL169)</f>
        <v>#DIV/0!</v>
      </c>
      <c r="X169" s="541" t="e">
        <f aca="false">AVERAGE('monthly data'!BM169:BO169)</f>
        <v>#DIV/0!</v>
      </c>
      <c r="Y169" s="541" t="e">
        <f aca="false">AVERAGE('monthly data'!BP169:BR169)</f>
        <v>#DIV/0!</v>
      </c>
      <c r="Z169" s="541" t="e">
        <f aca="false">AVERAGE('monthly data'!BS169:BU169)</f>
        <v>#DIV/0!</v>
      </c>
      <c r="AA169" s="541" t="e">
        <f aca="false">AVERAGE('monthly data'!BV169:BX169)</f>
        <v>#DIV/0!</v>
      </c>
      <c r="AB169" s="541" t="e">
        <f aca="false">AVERAGE('monthly data'!BY169:CA169)</f>
        <v>#DIV/0!</v>
      </c>
      <c r="AC169" s="541" t="e">
        <f aca="false">AVERAGE('monthly data'!CB169:CD169)</f>
        <v>#DIV/0!</v>
      </c>
      <c r="AD169" s="541" t="e">
        <f aca="false">AVERAGE('monthly data'!CE169:CG169)</f>
        <v>#DIV/0!</v>
      </c>
      <c r="AE169" s="541" t="e">
        <f aca="false">AVERAGE('monthly data'!CH169:CJ169)</f>
        <v>#DIV/0!</v>
      </c>
      <c r="AF169" s="541" t="e">
        <f aca="false">AVERAGE('monthly data'!CK169:CM169)</f>
        <v>#DIV/0!</v>
      </c>
      <c r="AG169" s="541" t="e">
        <f aca="false">AVERAGE('monthly data'!CN169:CP169)</f>
        <v>#DIV/0!</v>
      </c>
      <c r="AH169" s="541" t="e">
        <f aca="false">AVERAGE('monthly data'!CQ169:CS169)</f>
        <v>#DIV/0!</v>
      </c>
      <c r="AI169" s="541" t="e">
        <f aca="false">AVERAGE('monthly data'!CT169:CV169)</f>
        <v>#DIV/0!</v>
      </c>
      <c r="AJ169" s="541" t="e">
        <f aca="false">AVERAGE('monthly data'!CW169:CY169)</f>
        <v>#DIV/0!</v>
      </c>
      <c r="AK169" s="541" t="e">
        <f aca="false">AVERAGE('monthly data'!CZ169:DB169)</f>
        <v>#DIV/0!</v>
      </c>
      <c r="AL169" s="541" t="e">
        <f aca="false">AVERAGE('monthly data'!DC169:DE169)</f>
        <v>#DIV/0!</v>
      </c>
      <c r="AM169" s="51" t="e">
        <f aca="false">AVERAGE('monthly data'!DF169:DH169)</f>
        <v>#DIV/0!</v>
      </c>
      <c r="AN169" s="51" t="e">
        <f aca="false">AVERAGE('monthly data'!DI169:DK169)</f>
        <v>#DIV/0!</v>
      </c>
      <c r="AO169" s="51" t="e">
        <f aca="false">AVERAGE('monthly data'!DL169:DN169)</f>
        <v>#DIV/0!</v>
      </c>
      <c r="AP169" s="51" t="e">
        <f aca="false">AVERAGE('monthly data'!DO169:DQ169)</f>
        <v>#DIV/0!</v>
      </c>
      <c r="AQ169" s="51" t="e">
        <f aca="false">AVERAGE('monthly data'!DR169:DT169)</f>
        <v>#DIV/0!</v>
      </c>
      <c r="AR169" s="51" t="e">
        <f aca="false">AVERAGE('monthly data'!DU169:DW169)</f>
        <v>#DIV/0!</v>
      </c>
      <c r="AS169" s="51" t="e">
        <f aca="false">AVERAGE('monthly data'!DX169:DZ169)</f>
        <v>#DIV/0!</v>
      </c>
      <c r="AT169" s="51" t="e">
        <f aca="false">AVERAGE('monthly data'!EA169:EC169)</f>
        <v>#DIV/0!</v>
      </c>
      <c r="AU169" s="51" t="e">
        <f aca="false">AVERAGE('monthly data'!ED169:EF169)</f>
        <v>#DIV/0!</v>
      </c>
      <c r="AV169" s="51" t="e">
        <f aca="false">AVERAGE('monthly data'!EG169:EI169)</f>
        <v>#DIV/0!</v>
      </c>
      <c r="AW169" s="51" t="e">
        <f aca="false">AVERAGE('monthly data'!EJ169:EL169)</f>
        <v>#DIV/0!</v>
      </c>
      <c r="AX169" s="51" t="e">
        <f aca="false">AVERAGE('monthly data'!EM169:EO169)</f>
        <v>#DIV/0!</v>
      </c>
      <c r="AY169" s="51" t="e">
        <f aca="false">AVERAGE('monthly data'!EP169:ER169)</f>
        <v>#DIV/0!</v>
      </c>
      <c r="AZ169" s="51" t="e">
        <f aca="false">AVERAGE('monthly data'!ES169:EU169)</f>
        <v>#DIV/0!</v>
      </c>
      <c r="BA169" s="51" t="e">
        <f aca="false">AVERAGE('monthly data'!EV169:EX169)</f>
        <v>#DIV/0!</v>
      </c>
      <c r="BB169" s="51" t="e">
        <f aca="false">AVERAGE('monthly data'!EY169:FA169)</f>
        <v>#DIV/0!</v>
      </c>
      <c r="BC169" s="51" t="e">
        <f aca="false">AVERAGE('monthly data'!FB169:FD169)</f>
        <v>#DIV/0!</v>
      </c>
      <c r="BD169" s="51" t="e">
        <f aca="false">AVERAGE('monthly data'!FE169:FG169)</f>
        <v>#DIV/0!</v>
      </c>
      <c r="BE169" s="51" t="e">
        <f aca="false">AVERAGE('monthly data'!FH169:FJ169)</f>
        <v>#DIV/0!</v>
      </c>
      <c r="BF169" s="51" t="e">
        <f aca="false">AVERAGE('monthly data'!FK169:FM169)</f>
        <v>#DIV/0!</v>
      </c>
      <c r="BG169" s="51" t="n">
        <f aca="false">AVERAGE('monthly data'!FN169:FP169)</f>
        <v>83.8596771297242</v>
      </c>
      <c r="BH169" s="51" t="n">
        <f aca="false">AVERAGE('monthly data'!FQ169:FS169)</f>
        <v>82.7648702058565</v>
      </c>
      <c r="BI169" s="51" t="n">
        <f aca="false">AVERAGE('monthly data'!FT169:FV169)</f>
        <v>79.9001974580544</v>
      </c>
      <c r="BJ169" s="51" t="n">
        <f aca="false">AVERAGE('monthly data'!FW169:FY169)</f>
        <v>78.2968436833205</v>
      </c>
      <c r="BK169" s="51" t="n">
        <f aca="false">AVERAGE('monthly data'!FZ169:GB169)</f>
        <v>78.932329998238</v>
      </c>
      <c r="BL169" s="51" t="n">
        <f aca="false">AVERAGE('monthly data'!GC169:GE169)</f>
        <v>78.9306560652841</v>
      </c>
      <c r="BM169" s="51" t="n">
        <f aca="false">AVERAGE('monthly data'!GF169:GH169)</f>
        <v>77.0578351927722</v>
      </c>
      <c r="BN169" s="51" t="n">
        <f aca="false">AVERAGE('monthly data'!GI169:GK169)</f>
        <v>77.1699364326196</v>
      </c>
      <c r="BO169" s="51" t="n">
        <f aca="false">AVERAGE('monthly data'!GL169:GN169)</f>
        <v>80.8267038951761</v>
      </c>
      <c r="BP169" s="51" t="n">
        <f aca="false">AVERAGE('monthly data'!GO169:GQ169)</f>
        <v>86.5742472077912</v>
      </c>
      <c r="BQ169" s="51" t="n">
        <f aca="false">AVERAGE('monthly data'!GR169:GT169)</f>
        <v>90.3144269705624</v>
      </c>
      <c r="BR169" s="51" t="n">
        <f aca="false">AVERAGE('monthly data'!GU169:GW169)</f>
        <v>90.4299195443568</v>
      </c>
      <c r="BS169" s="51" t="n">
        <f aca="false">AVERAGE('monthly data'!GX169:GZ169)</f>
        <v>91.0765864762383</v>
      </c>
      <c r="BT169" s="51" t="n">
        <f aca="false">AVERAGE('monthly data'!HA169:HC169)</f>
        <v>93.54605333627</v>
      </c>
      <c r="BU169" s="51" t="n">
        <f aca="false">AVERAGE('monthly data'!HD169:HF169)</f>
        <v>95.200583052605</v>
      </c>
      <c r="BV169" s="51" t="n">
        <f aca="false">AVERAGE('monthly data'!HG169:HI169)</f>
        <v>95.7275933789337</v>
      </c>
      <c r="BW169" s="51" t="n">
        <f aca="false">AVERAGE('monthly data'!HJ169:HL169)</f>
        <v>96.7929319105732</v>
      </c>
      <c r="BX169" s="51" t="n">
        <f aca="false">AVERAGE('monthly data'!HM169:HO169)</f>
        <v>97.7477267403111</v>
      </c>
      <c r="BY169" s="51" t="n">
        <f aca="false">AVERAGE('monthly data'!HP169:HR169)</f>
        <v>98.6054938171962</v>
      </c>
      <c r="BZ169" s="51" t="n">
        <f aca="false">AVERAGE('monthly data'!HS169:HU169)</f>
        <v>99.5222379477453</v>
      </c>
      <c r="CA169" s="51" t="n">
        <f aca="false">AVERAGE('monthly data'!HV169:HX169)</f>
        <v>99.8543525977393</v>
      </c>
      <c r="CB169" s="51" t="n">
        <f aca="false">AVERAGE('monthly data'!HY169:IA169)</f>
        <v>101.233470135491</v>
      </c>
      <c r="CC169" s="51" t="n">
        <f aca="false">AVERAGE('monthly data'!IB169:ID169)</f>
        <v>103.699508124765</v>
      </c>
      <c r="CD169" s="51" t="n">
        <f aca="false">AVERAGE('monthly data'!IE169:IG169)</f>
        <v>104.775197193515</v>
      </c>
      <c r="CE169" s="51" t="n">
        <f aca="false">AVERAGE('monthly data'!IH169:IJ169)</f>
        <v>106.384214011545</v>
      </c>
      <c r="CF169" s="51" t="n">
        <f aca="false">AVERAGE('monthly data'!IK169:IM169)</f>
        <v>106.955357413098</v>
      </c>
      <c r="CG169" s="51" t="n">
        <f aca="false">AVERAGE('monthly data'!IN169:IP169)</f>
        <v>107.068362019635</v>
      </c>
      <c r="CH169" s="51" t="n">
        <f aca="false">AVERAGE('monthly data'!IQ169:IS169)</f>
        <v>107.356976439819</v>
      </c>
      <c r="CI169" s="51" t="n">
        <f aca="false">AVERAGE('monthly data'!IT169:IV169)</f>
        <v>107.516105950553</v>
      </c>
      <c r="CJ169" s="51" t="n">
        <f aca="false">AVERAGE('monthly data'!IW169:IY169)</f>
        <v>109.445702372693</v>
      </c>
      <c r="CK169" s="51" t="n">
        <f aca="false">AVERAGE('monthly data'!IZ169:JB169)</f>
        <v>110.946406784405</v>
      </c>
      <c r="CL169" s="51" t="n">
        <f aca="false">AVERAGE('monthly data'!JC169:JE169)</f>
        <v>114.461085709894</v>
      </c>
      <c r="CM169" s="51" t="n">
        <f aca="false">AVERAGE('monthly data'!JF169:JH169)</f>
        <v>115.035492388006</v>
      </c>
      <c r="CN169" s="51" t="n">
        <f aca="false">AVERAGE('monthly data'!JI169:JK169)</f>
        <v>116.747882792119</v>
      </c>
      <c r="CO169" s="51" t="n">
        <f aca="false">AVERAGE('monthly data'!JL169:JN169)</f>
        <v>117.343866855996</v>
      </c>
      <c r="CP169" s="51" t="n">
        <f aca="false">AVERAGE('monthly data'!JO169:JQ169)</f>
        <v>119.46762685142</v>
      </c>
      <c r="CQ169" s="51" t="n">
        <f aca="false">AVERAGE('monthly data'!JR169:JT169)</f>
        <v>119.324986249637</v>
      </c>
      <c r="CR169" s="51" t="n">
        <f aca="false">AVERAGE('monthly data'!JU169:JW169)</f>
        <v>119.789954089884</v>
      </c>
      <c r="CS169" s="51" t="n">
        <f aca="false">AVERAGE('monthly data'!JX169:JZ169)</f>
        <v>119.466382795296</v>
      </c>
      <c r="CT169" s="51" t="n">
        <f aca="false">AVERAGE('monthly data'!KA169:KC169)</f>
        <v>119.139547937037</v>
      </c>
      <c r="CU169" s="51" t="n">
        <f aca="false">AVERAGE('monthly data'!KD169:KF169)</f>
        <v>119.643741425689</v>
      </c>
      <c r="CV169" s="51" t="n">
        <f aca="false">AVERAGE('monthly data'!KG169:KI169)</f>
        <v>122.205208905281</v>
      </c>
      <c r="CW169" s="51" t="n">
        <f aca="false">AVERAGE('monthly data'!KJ169:KL169)</f>
        <v>125.627469528443</v>
      </c>
      <c r="CX169" s="51" t="n">
        <f aca="false">AVERAGE('monthly data'!KM169:KO169)</f>
        <v>124.392399834548</v>
      </c>
      <c r="CY169" s="51" t="n">
        <f aca="false">AVERAGE('monthly data'!KP169:KR169)</f>
        <v>126.134866102203</v>
      </c>
      <c r="CZ169" s="51" t="n">
        <f aca="false">AVERAGE('monthly data'!KS169:KU169)</f>
        <v>129.019518049289</v>
      </c>
      <c r="DA169" s="51" t="n">
        <f aca="false">AVERAGE('monthly data'!KV169:KX169)</f>
        <v>130.933749744538</v>
      </c>
      <c r="DB169" s="51" t="n">
        <f aca="false">AVERAGE('monthly data'!KY169:LA169)</f>
        <v>130.36131810376</v>
      </c>
      <c r="DC169" s="51" t="n">
        <f aca="false">AVERAGE('monthly data'!LB169:LD169)</f>
        <v>134.580566823815</v>
      </c>
      <c r="DD169" s="51" t="n">
        <f aca="false">AVERAGE('monthly data'!LE169:LG169)</f>
        <v>141.32726486746</v>
      </c>
      <c r="DE169" s="51" t="n">
        <f aca="false">AVERAGE('monthly data'!LH169:LJ169)</f>
        <v>143.337600093791</v>
      </c>
      <c r="DF169" s="51" t="n">
        <f aca="false">AVERAGE('monthly data'!LK169:LM169)</f>
        <v>144.706332419695</v>
      </c>
      <c r="DG169" s="51" t="n">
        <f aca="false">AVERAGE('monthly data'!LN169:LP169)</f>
        <v>155.556681228402</v>
      </c>
      <c r="DH169" s="51" t="n">
        <f aca="false">AVERAGE('monthly data'!LQ169:LS169)</f>
        <v>177.490998590541</v>
      </c>
      <c r="DI169" s="51" t="n">
        <f aca="false">AVERAGE('monthly data'!LT169:LV169)</f>
        <v>182.473935364238</v>
      </c>
      <c r="DJ169" s="51" t="n">
        <f aca="false">AVERAGE('monthly data'!LW169:LY169)</f>
        <v>186.06761657817</v>
      </c>
      <c r="DK169" s="51" t="n">
        <f aca="false">AVERAGE('monthly data'!LZ169:MB169)</f>
        <v>189.047080842445</v>
      </c>
      <c r="DL169" s="51" t="n">
        <f aca="false">AVERAGE('monthly data'!MC169:ME169)</f>
        <v>190.533480202745</v>
      </c>
      <c r="DM169" s="51" t="e">
        <f aca="false">AVERAGE('monthly data'!MF169:MH169)</f>
        <v>#DIV/0!</v>
      </c>
      <c r="DN169" s="51" t="e">
        <f aca="false">AVERAGE('monthly data'!MI169:MK169)</f>
        <v>#DIV/0!</v>
      </c>
      <c r="DO169" s="51" t="e">
        <f aca="false">AVERAGE('monthly data'!ML169:MN169)</f>
        <v>#DIV/0!</v>
      </c>
      <c r="DP169" s="51" t="e">
        <f aca="false">AVERAGE('monthly data'!MO169:MQ169)</f>
        <v>#DIV/0!</v>
      </c>
      <c r="DQ169" s="51" t="e">
        <f aca="false">AVERAGE('monthly data'!MR169:MT169)</f>
        <v>#DIV/0!</v>
      </c>
      <c r="DR169" s="51" t="e">
        <f aca="false">AVERAGE('monthly data'!MU169:MW169)</f>
        <v>#DIV/0!</v>
      </c>
      <c r="DS169" s="51"/>
      <c r="DT169" s="51"/>
      <c r="DU169" s="51"/>
      <c r="DV169" s="51"/>
      <c r="DW169" s="51"/>
      <c r="DX169" s="51"/>
      <c r="DY169" s="51"/>
      <c r="DZ169" s="51"/>
      <c r="EA169" s="51"/>
      <c r="EB169" s="51"/>
      <c r="EC169" s="51"/>
      <c r="ED169" s="51"/>
      <c r="EE169" s="51"/>
      <c r="EF169" s="51"/>
      <c r="EG169" s="51"/>
      <c r="EH169" s="51"/>
      <c r="EI169" s="51"/>
      <c r="EJ169" s="51"/>
      <c r="EK169" s="51"/>
      <c r="EL169" s="51"/>
      <c r="EM169" s="51"/>
      <c r="EN169" s="51"/>
      <c r="EO169" s="51"/>
      <c r="EP169" s="51"/>
      <c r="EQ169" s="51"/>
      <c r="ER169" s="51"/>
      <c r="ES169" s="51"/>
      <c r="ET169" s="51"/>
      <c r="EU169" s="51"/>
      <c r="EV169" s="51"/>
      <c r="EW169" s="51"/>
      <c r="EX169" s="51"/>
      <c r="EY169" s="51"/>
      <c r="EZ169" s="51"/>
      <c r="FA169" s="51"/>
      <c r="FB169" s="51"/>
      <c r="FC169" s="51"/>
      <c r="FD169" s="51"/>
      <c r="FE169" s="51"/>
      <c r="FF169" s="51"/>
      <c r="FG169" s="51"/>
      <c r="FH169" s="51"/>
      <c r="FI169" s="51"/>
      <c r="FJ169" s="51"/>
      <c r="FK169" s="51"/>
      <c r="FL169" s="51"/>
      <c r="FM169" s="51"/>
      <c r="FN169" s="51"/>
      <c r="FO169" s="51"/>
      <c r="FP169" s="51"/>
      <c r="FQ169" s="51"/>
      <c r="FR169" s="51"/>
      <c r="FS169" s="51"/>
      <c r="FT169" s="51"/>
      <c r="FU169" s="51"/>
      <c r="FV169" s="51"/>
      <c r="FW169" s="51"/>
      <c r="FX169" s="51"/>
      <c r="FY169" s="51"/>
      <c r="FZ169" s="51"/>
      <c r="GA169" s="51"/>
      <c r="GB169" s="51"/>
      <c r="GC169" s="51"/>
      <c r="GD169" s="51"/>
      <c r="GE169" s="51"/>
      <c r="GF169" s="51"/>
      <c r="GG169" s="51"/>
      <c r="GH169" s="51"/>
      <c r="GI169" s="51"/>
      <c r="GJ169" s="51"/>
      <c r="GK169" s="51"/>
      <c r="GL169" s="51"/>
      <c r="GM169" s="51"/>
      <c r="GN169" s="51"/>
      <c r="GO169" s="51"/>
      <c r="GP169" s="51"/>
      <c r="GQ169" s="51"/>
      <c r="GR169" s="51"/>
      <c r="GS169" s="51"/>
      <c r="GT169" s="51"/>
      <c r="GU169" s="51"/>
      <c r="GV169" s="51"/>
      <c r="GW169" s="51"/>
      <c r="GX169" s="51"/>
      <c r="GY169" s="51"/>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1"/>
      <c r="HZ169" s="51"/>
      <c r="IA169" s="51"/>
      <c r="IB169" s="51"/>
      <c r="IC169" s="51"/>
      <c r="ID169" s="51"/>
      <c r="IE169" s="51"/>
      <c r="IF169" s="51"/>
      <c r="IG169" s="51"/>
      <c r="IH169" s="51"/>
      <c r="II169" s="51"/>
      <c r="IJ169" s="51"/>
      <c r="IK169" s="51"/>
      <c r="IL169" s="51"/>
      <c r="IM169" s="51"/>
      <c r="IN169" s="51"/>
      <c r="IO169" s="51"/>
      <c r="IP169" s="51"/>
      <c r="IQ169" s="51"/>
      <c r="IR169" s="51"/>
      <c r="IS169" s="51"/>
      <c r="IT169" s="51"/>
      <c r="IU169" s="51"/>
      <c r="IV169" s="51"/>
      <c r="IW169" s="51"/>
      <c r="IX169" s="51"/>
      <c r="IY169" s="51"/>
      <c r="IZ169" s="51"/>
      <c r="JA169" s="51"/>
      <c r="JB169" s="51"/>
      <c r="JC169" s="51"/>
      <c r="JD169" s="51"/>
      <c r="JE169" s="51"/>
      <c r="JF169" s="51"/>
      <c r="JG169" s="51"/>
      <c r="JH169" s="51"/>
      <c r="JI169" s="51"/>
      <c r="JJ169" s="51"/>
      <c r="JK169" s="51"/>
      <c r="JL169" s="51"/>
      <c r="JM169" s="51"/>
      <c r="JN169" s="51"/>
      <c r="JO169" s="51"/>
      <c r="JP169" s="51"/>
      <c r="JQ169" s="51"/>
      <c r="JR169" s="51"/>
      <c r="JS169" s="51"/>
      <c r="JT169" s="51"/>
      <c r="JU169" s="51"/>
      <c r="JV169" s="51"/>
      <c r="JW169" s="51"/>
      <c r="JX169" s="51"/>
      <c r="JY169" s="51"/>
      <c r="JZ169" s="51"/>
      <c r="KA169" s="51"/>
      <c r="KB169" s="51"/>
      <c r="KC169" s="51"/>
      <c r="KD169" s="51"/>
      <c r="KE169" s="51"/>
      <c r="KF169" s="51"/>
      <c r="KG169" s="51"/>
      <c r="KH169" s="51"/>
      <c r="KI169" s="51"/>
      <c r="KJ169" s="51"/>
      <c r="KK169" s="51"/>
      <c r="KL169" s="51"/>
    </row>
    <row r="170" customFormat="false" ht="15" hidden="false" customHeight="false" outlineLevel="0" collapsed="false">
      <c r="B170" s="50" t="s">
        <v>198</v>
      </c>
      <c r="C170" s="540" t="n">
        <f aca="false">AVERAGE('monthly data'!B170:B170)</f>
        <v>4.0001</v>
      </c>
      <c r="D170" s="541" t="e">
        <f aca="false">AVERAGE('monthly data'!E170:G170)</f>
        <v>#DIV/0!</v>
      </c>
      <c r="E170" s="541" t="e">
        <f aca="false">AVERAGE('monthly data'!H170:J170)</f>
        <v>#DIV/0!</v>
      </c>
      <c r="F170" s="541" t="e">
        <f aca="false">AVERAGE('monthly data'!K170:M170)</f>
        <v>#DIV/0!</v>
      </c>
      <c r="G170" s="541" t="e">
        <f aca="false">AVERAGE('monthly data'!N170:P170)</f>
        <v>#DIV/0!</v>
      </c>
      <c r="H170" s="541" t="e">
        <f aca="false">AVERAGE('monthly data'!Q170:S170)</f>
        <v>#DIV/0!</v>
      </c>
      <c r="I170" s="541" t="e">
        <f aca="false">AVERAGE('monthly data'!T170:V170)</f>
        <v>#DIV/0!</v>
      </c>
      <c r="J170" s="541" t="e">
        <f aca="false">AVERAGE('monthly data'!W170:Y170)</f>
        <v>#DIV/0!</v>
      </c>
      <c r="K170" s="541" t="e">
        <f aca="false">AVERAGE('monthly data'!Z170:AB170)</f>
        <v>#DIV/0!</v>
      </c>
      <c r="L170" s="541" t="e">
        <f aca="false">AVERAGE('monthly data'!AC170:AE170)</f>
        <v>#DIV/0!</v>
      </c>
      <c r="M170" s="541" t="e">
        <f aca="false">AVERAGE('monthly data'!AF170:AH170)</f>
        <v>#DIV/0!</v>
      </c>
      <c r="N170" s="541" t="e">
        <f aca="false">AVERAGE('monthly data'!AI170:AK170)</f>
        <v>#DIV/0!</v>
      </c>
      <c r="O170" s="541" t="e">
        <f aca="false">AVERAGE('monthly data'!AL170:AN170)</f>
        <v>#DIV/0!</v>
      </c>
      <c r="P170" s="541" t="e">
        <f aca="false">AVERAGE('monthly data'!AO170:AQ170)</f>
        <v>#DIV/0!</v>
      </c>
      <c r="Q170" s="541" t="e">
        <f aca="false">AVERAGE('monthly data'!AR170:AT170)</f>
        <v>#DIV/0!</v>
      </c>
      <c r="R170" s="541" t="e">
        <f aca="false">AVERAGE('monthly data'!AU170:AW170)</f>
        <v>#DIV/0!</v>
      </c>
      <c r="S170" s="541" t="e">
        <f aca="false">AVERAGE('monthly data'!AX170:AZ170)</f>
        <v>#DIV/0!</v>
      </c>
      <c r="T170" s="541" t="e">
        <f aca="false">AVERAGE('monthly data'!BA170:BC170)</f>
        <v>#DIV/0!</v>
      </c>
      <c r="U170" s="541" t="e">
        <f aca="false">AVERAGE('monthly data'!BD170:BF170)</f>
        <v>#DIV/0!</v>
      </c>
      <c r="V170" s="541" t="e">
        <f aca="false">AVERAGE('monthly data'!BG170:BI170)</f>
        <v>#DIV/0!</v>
      </c>
      <c r="W170" s="541" t="e">
        <f aca="false">AVERAGE('monthly data'!BJ170:BL170)</f>
        <v>#DIV/0!</v>
      </c>
      <c r="X170" s="541" t="e">
        <f aca="false">AVERAGE('monthly data'!BM170:BO170)</f>
        <v>#DIV/0!</v>
      </c>
      <c r="Y170" s="541" t="e">
        <f aca="false">AVERAGE('monthly data'!BP170:BR170)</f>
        <v>#DIV/0!</v>
      </c>
      <c r="Z170" s="541" t="e">
        <f aca="false">AVERAGE('monthly data'!BS170:BU170)</f>
        <v>#DIV/0!</v>
      </c>
      <c r="AA170" s="541" t="e">
        <f aca="false">AVERAGE('monthly data'!BV170:BX170)</f>
        <v>#DIV/0!</v>
      </c>
      <c r="AB170" s="541" t="e">
        <f aca="false">AVERAGE('monthly data'!BY170:CA170)</f>
        <v>#DIV/0!</v>
      </c>
      <c r="AC170" s="541" t="e">
        <f aca="false">AVERAGE('monthly data'!CB170:CD170)</f>
        <v>#DIV/0!</v>
      </c>
      <c r="AD170" s="541" t="e">
        <f aca="false">AVERAGE('monthly data'!CE170:CG170)</f>
        <v>#DIV/0!</v>
      </c>
      <c r="AE170" s="541" t="e">
        <f aca="false">AVERAGE('monthly data'!CH170:CJ170)</f>
        <v>#DIV/0!</v>
      </c>
      <c r="AF170" s="541" t="e">
        <f aca="false">AVERAGE('monthly data'!CK170:CM170)</f>
        <v>#DIV/0!</v>
      </c>
      <c r="AG170" s="541" t="e">
        <f aca="false">AVERAGE('monthly data'!CN170:CP170)</f>
        <v>#DIV/0!</v>
      </c>
      <c r="AH170" s="541" t="e">
        <f aca="false">AVERAGE('monthly data'!CQ170:CS170)</f>
        <v>#DIV/0!</v>
      </c>
      <c r="AI170" s="541" t="e">
        <f aca="false">AVERAGE('monthly data'!CT170:CV170)</f>
        <v>#DIV/0!</v>
      </c>
      <c r="AJ170" s="541" t="e">
        <f aca="false">AVERAGE('monthly data'!CW170:CY170)</f>
        <v>#DIV/0!</v>
      </c>
      <c r="AK170" s="541" t="e">
        <f aca="false">AVERAGE('monthly data'!CZ170:DB170)</f>
        <v>#DIV/0!</v>
      </c>
      <c r="AL170" s="541" t="e">
        <f aca="false">AVERAGE('monthly data'!DC170:DE170)</f>
        <v>#DIV/0!</v>
      </c>
      <c r="AM170" s="51" t="e">
        <f aca="false">AVERAGE('monthly data'!DF170:DH170)</f>
        <v>#DIV/0!</v>
      </c>
      <c r="AN170" s="51" t="e">
        <f aca="false">AVERAGE('monthly data'!DI170:DK170)</f>
        <v>#DIV/0!</v>
      </c>
      <c r="AO170" s="51" t="e">
        <f aca="false">AVERAGE('monthly data'!DL170:DN170)</f>
        <v>#DIV/0!</v>
      </c>
      <c r="AP170" s="51" t="e">
        <f aca="false">AVERAGE('monthly data'!DO170:DQ170)</f>
        <v>#DIV/0!</v>
      </c>
      <c r="AQ170" s="51" t="e">
        <f aca="false">AVERAGE('monthly data'!DR170:DT170)</f>
        <v>#DIV/0!</v>
      </c>
      <c r="AR170" s="51" t="e">
        <f aca="false">AVERAGE('monthly data'!DU170:DW170)</f>
        <v>#DIV/0!</v>
      </c>
      <c r="AS170" s="51" t="e">
        <f aca="false">AVERAGE('monthly data'!DX170:DZ170)</f>
        <v>#DIV/0!</v>
      </c>
      <c r="AT170" s="51" t="e">
        <f aca="false">AVERAGE('monthly data'!EA170:EC170)</f>
        <v>#DIV/0!</v>
      </c>
      <c r="AU170" s="51" t="e">
        <f aca="false">AVERAGE('monthly data'!ED170:EF170)</f>
        <v>#DIV/0!</v>
      </c>
      <c r="AV170" s="51" t="e">
        <f aca="false">AVERAGE('monthly data'!EG170:EI170)</f>
        <v>#DIV/0!</v>
      </c>
      <c r="AW170" s="51" t="e">
        <f aca="false">AVERAGE('monthly data'!EJ170:EL170)</f>
        <v>#DIV/0!</v>
      </c>
      <c r="AX170" s="51" t="e">
        <f aca="false">AVERAGE('monthly data'!EM170:EO170)</f>
        <v>#DIV/0!</v>
      </c>
      <c r="AY170" s="51" t="e">
        <f aca="false">AVERAGE('monthly data'!EP170:ER170)</f>
        <v>#DIV/0!</v>
      </c>
      <c r="AZ170" s="51" t="e">
        <f aca="false">AVERAGE('monthly data'!ES170:EU170)</f>
        <v>#DIV/0!</v>
      </c>
      <c r="BA170" s="51" t="e">
        <f aca="false">AVERAGE('monthly data'!EV170:EX170)</f>
        <v>#DIV/0!</v>
      </c>
      <c r="BB170" s="51" t="e">
        <f aca="false">AVERAGE('monthly data'!EY170:FA170)</f>
        <v>#DIV/0!</v>
      </c>
      <c r="BC170" s="51" t="e">
        <f aca="false">AVERAGE('monthly data'!FB170:FD170)</f>
        <v>#DIV/0!</v>
      </c>
      <c r="BD170" s="51" t="e">
        <f aca="false">AVERAGE('monthly data'!FE170:FG170)</f>
        <v>#DIV/0!</v>
      </c>
      <c r="BE170" s="51" t="e">
        <f aca="false">AVERAGE('monthly data'!FH170:FJ170)</f>
        <v>#DIV/0!</v>
      </c>
      <c r="BF170" s="51" t="e">
        <f aca="false">AVERAGE('monthly data'!FK170:FM170)</f>
        <v>#DIV/0!</v>
      </c>
      <c r="BG170" s="51" t="n">
        <f aca="false">AVERAGE('monthly data'!FN170:FP170)</f>
        <v>81.4671101482253</v>
      </c>
      <c r="BH170" s="51" t="n">
        <f aca="false">AVERAGE('monthly data'!FQ170:FS170)</f>
        <v>82.5584722231288</v>
      </c>
      <c r="BI170" s="51" t="n">
        <f aca="false">AVERAGE('monthly data'!FT170:FV170)</f>
        <v>83.1052105106278</v>
      </c>
      <c r="BJ170" s="51" t="n">
        <f aca="false">AVERAGE('monthly data'!FW170:FY170)</f>
        <v>84.6224663841497</v>
      </c>
      <c r="BK170" s="51" t="n">
        <f aca="false">AVERAGE('monthly data'!FZ170:GB170)</f>
        <v>83.2502689071501</v>
      </c>
      <c r="BL170" s="51" t="n">
        <f aca="false">AVERAGE('monthly data'!GC170:GE170)</f>
        <v>87.2068079201566</v>
      </c>
      <c r="BM170" s="51" t="n">
        <f aca="false">AVERAGE('monthly data'!GF170:GH170)</f>
        <v>86.8050974023657</v>
      </c>
      <c r="BN170" s="51" t="n">
        <f aca="false">AVERAGE('monthly data'!GI170:GK170)</f>
        <v>87.6976038239256</v>
      </c>
      <c r="BO170" s="51" t="n">
        <f aca="false">AVERAGE('monthly data'!GL170:GN170)</f>
        <v>86.3154515489694</v>
      </c>
      <c r="BP170" s="51" t="n">
        <f aca="false">AVERAGE('monthly data'!GO170:GQ170)</f>
        <v>91.3743299305032</v>
      </c>
      <c r="BQ170" s="51" t="n">
        <f aca="false">AVERAGE('monthly data'!GR170:GT170)</f>
        <v>92.7341571286076</v>
      </c>
      <c r="BR170" s="51" t="n">
        <f aca="false">AVERAGE('monthly data'!GU170:GW170)</f>
        <v>94.4854031190191</v>
      </c>
      <c r="BS170" s="51" t="n">
        <f aca="false">AVERAGE('monthly data'!GX170:GZ170)</f>
        <v>92.7885203368272</v>
      </c>
      <c r="BT170" s="51" t="n">
        <f aca="false">AVERAGE('monthly data'!HA170:HC170)</f>
        <v>98.7963474892595</v>
      </c>
      <c r="BU170" s="51" t="n">
        <f aca="false">AVERAGE('monthly data'!HD170:HF170)</f>
        <v>97.9475008596602</v>
      </c>
      <c r="BV170" s="51" t="n">
        <f aca="false">AVERAGE('monthly data'!HG170:HI170)</f>
        <v>99.8740170503223</v>
      </c>
      <c r="BW170" s="51" t="n">
        <f aca="false">AVERAGE('monthly data'!HJ170:HL170)</f>
        <v>98.5356428547494</v>
      </c>
      <c r="BX170" s="51" t="n">
        <f aca="false">AVERAGE('monthly data'!HM170:HO170)</f>
        <v>101.986683624302</v>
      </c>
      <c r="BY170" s="51" t="n">
        <f aca="false">AVERAGE('monthly data'!HP170:HR170)</f>
        <v>99.2294567050724</v>
      </c>
      <c r="BZ170" s="51" t="n">
        <f aca="false">AVERAGE('monthly data'!HS170:HU170)</f>
        <v>100.05366099924</v>
      </c>
      <c r="CA170" s="51" t="n">
        <f aca="false">AVERAGE('monthly data'!HV170:HX170)</f>
        <v>99.815866582365</v>
      </c>
      <c r="CB170" s="51" t="n">
        <f aca="false">AVERAGE('monthly data'!HY170:IA170)</f>
        <v>100.435200815064</v>
      </c>
      <c r="CC170" s="51" t="n">
        <f aca="false">AVERAGE('monthly data'!IB170:ID170)</f>
        <v>100.618161276541</v>
      </c>
      <c r="CD170" s="51" t="n">
        <f aca="false">AVERAGE('monthly data'!IE170:IG170)</f>
        <v>101.208386101769</v>
      </c>
      <c r="CE170" s="51" t="n">
        <f aca="false">AVERAGE('monthly data'!IH170:IJ170)</f>
        <v>99.5088404561324</v>
      </c>
      <c r="CF170" s="51" t="n">
        <f aca="false">AVERAGE('monthly data'!IK170:IM170)</f>
        <v>99.8314734378143</v>
      </c>
      <c r="CG170" s="51" t="n">
        <f aca="false">AVERAGE('monthly data'!IN170:IP170)</f>
        <v>102.848368268739</v>
      </c>
      <c r="CH170" s="51" t="n">
        <f aca="false">AVERAGE('monthly data'!IQ170:IS170)</f>
        <v>104.154409199763</v>
      </c>
      <c r="CI170" s="51" t="n">
        <f aca="false">AVERAGE('monthly data'!IT170:IV170)</f>
        <v>103.669127648715</v>
      </c>
      <c r="CJ170" s="51" t="n">
        <f aca="false">AVERAGE('monthly data'!IW170:IY170)</f>
        <v>106.005925591413</v>
      </c>
      <c r="CK170" s="51" t="n">
        <f aca="false">AVERAGE('monthly data'!IZ170:JB170)</f>
        <v>106.824554890953</v>
      </c>
      <c r="CL170" s="51" t="n">
        <f aca="false">AVERAGE('monthly data'!JC170:JE170)</f>
        <v>105.898501519867</v>
      </c>
      <c r="CM170" s="51" t="n">
        <f aca="false">AVERAGE('monthly data'!JF170:JH170)</f>
        <v>108.080121501517</v>
      </c>
      <c r="CN170" s="51" t="n">
        <f aca="false">AVERAGE('monthly data'!JI170:JK170)</f>
        <v>111.560743413891</v>
      </c>
      <c r="CO170" s="51" t="n">
        <f aca="false">AVERAGE('monthly data'!JL170:JN170)</f>
        <v>110.585558119739</v>
      </c>
      <c r="CP170" s="51" t="n">
        <f aca="false">AVERAGE('monthly data'!JO170:JQ170)</f>
        <v>112.605986944649</v>
      </c>
      <c r="CQ170" s="51" t="n">
        <f aca="false">AVERAGE('monthly data'!JR170:JT170)</f>
        <v>115.929664607185</v>
      </c>
      <c r="CR170" s="51" t="n">
        <f aca="false">AVERAGE('monthly data'!JU170:JW170)</f>
        <v>125.698900196255</v>
      </c>
      <c r="CS170" s="51" t="n">
        <f aca="false">AVERAGE('monthly data'!JX170:JZ170)</f>
        <v>122.712079241443</v>
      </c>
      <c r="CT170" s="51" t="n">
        <f aca="false">AVERAGE('monthly data'!KA170:KC170)</f>
        <v>121.999767571438</v>
      </c>
      <c r="CU170" s="51" t="n">
        <f aca="false">AVERAGE('monthly data'!KD170:KF170)</f>
        <v>118.198670511126</v>
      </c>
      <c r="CV170" s="51" t="n">
        <f aca="false">AVERAGE('monthly data'!KG170:KI170)</f>
        <v>120.561630639838</v>
      </c>
      <c r="CW170" s="51" t="n">
        <f aca="false">AVERAGE('monthly data'!KJ170:KL170)</f>
        <v>120.459511427626</v>
      </c>
      <c r="CX170" s="51" t="n">
        <f aca="false">AVERAGE('monthly data'!KM170:KO170)</f>
        <v>122.669462761346</v>
      </c>
      <c r="CY170" s="51" t="n">
        <f aca="false">AVERAGE('monthly data'!KP170:KR170)</f>
        <v>129.038075849861</v>
      </c>
      <c r="CZ170" s="51" t="n">
        <f aca="false">AVERAGE('monthly data'!KS170:KU170)</f>
        <v>133.971422646063</v>
      </c>
      <c r="DA170" s="51" t="n">
        <f aca="false">AVERAGE('monthly data'!KV170:KX170)</f>
        <v>126.786634976633</v>
      </c>
      <c r="DB170" s="51" t="n">
        <f aca="false">AVERAGE('monthly data'!KY170:LA170)</f>
        <v>129.684361512285</v>
      </c>
      <c r="DC170" s="51" t="n">
        <f aca="false">AVERAGE('monthly data'!LB170:LD170)</f>
        <v>130.638241321181</v>
      </c>
      <c r="DD170" s="51" t="n">
        <f aca="false">AVERAGE('monthly data'!LE170:LG170)</f>
        <v>131.874573036785</v>
      </c>
      <c r="DE170" s="51" t="n">
        <f aca="false">AVERAGE('monthly data'!LH170:LJ170)</f>
        <v>131.689834466641</v>
      </c>
      <c r="DF170" s="51" t="n">
        <f aca="false">AVERAGE('monthly data'!LK170:LM170)</f>
        <v>134.106519413251</v>
      </c>
      <c r="DG170" s="51" t="n">
        <f aca="false">AVERAGE('monthly data'!LN170:LP170)</f>
        <v>144.871661066293</v>
      </c>
      <c r="DH170" s="51" t="n">
        <f aca="false">AVERAGE('monthly data'!LQ170:LS170)</f>
        <v>156.541302990126</v>
      </c>
      <c r="DI170" s="51" t="n">
        <f aca="false">AVERAGE('monthly data'!LT170:LV170)</f>
        <v>156.567763420889</v>
      </c>
      <c r="DJ170" s="51" t="n">
        <f aca="false">AVERAGE('monthly data'!LW170:LY170)</f>
        <v>162.595281551432</v>
      </c>
      <c r="DK170" s="51" t="n">
        <f aca="false">AVERAGE('monthly data'!LZ170:MB170)</f>
        <v>164.308924092292</v>
      </c>
      <c r="DL170" s="51" t="n">
        <f aca="false">AVERAGE('monthly data'!MC170:ME170)</f>
        <v>164.46045459001</v>
      </c>
      <c r="DM170" s="51" t="e">
        <f aca="false">AVERAGE('monthly data'!MF170:MH170)</f>
        <v>#DIV/0!</v>
      </c>
      <c r="DN170" s="51" t="e">
        <f aca="false">AVERAGE('monthly data'!MI170:MK170)</f>
        <v>#DIV/0!</v>
      </c>
      <c r="DO170" s="51" t="e">
        <f aca="false">AVERAGE('monthly data'!ML170:MN170)</f>
        <v>#DIV/0!</v>
      </c>
      <c r="DP170" s="51" t="e">
        <f aca="false">AVERAGE('monthly data'!MO170:MQ170)</f>
        <v>#DIV/0!</v>
      </c>
      <c r="DQ170" s="51" t="e">
        <f aca="false">AVERAGE('monthly data'!MR170:MT170)</f>
        <v>#DIV/0!</v>
      </c>
      <c r="DR170" s="51" t="e">
        <f aca="false">AVERAGE('monthly data'!MU170:MW170)</f>
        <v>#DIV/0!</v>
      </c>
      <c r="DS170" s="51"/>
      <c r="DT170" s="51"/>
      <c r="DU170" s="51"/>
      <c r="DV170" s="51"/>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1"/>
      <c r="FA170" s="51"/>
      <c r="FB170" s="51"/>
      <c r="FC170" s="51"/>
      <c r="FD170" s="51"/>
      <c r="FE170" s="51"/>
      <c r="FF170" s="51"/>
      <c r="FG170" s="51"/>
      <c r="FH170" s="51"/>
      <c r="FI170" s="51"/>
      <c r="FJ170" s="51"/>
      <c r="FK170" s="51"/>
      <c r="FL170" s="51"/>
      <c r="FM170" s="51"/>
      <c r="FN170" s="51"/>
      <c r="FO170" s="51"/>
      <c r="FP170" s="51"/>
      <c r="FQ170" s="51"/>
      <c r="FR170" s="51"/>
      <c r="FS170" s="51"/>
      <c r="FT170" s="51"/>
      <c r="FU170" s="51"/>
      <c r="FV170" s="51"/>
      <c r="FW170" s="51"/>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1"/>
      <c r="HZ170" s="51"/>
      <c r="IA170" s="51"/>
      <c r="IB170" s="51"/>
      <c r="IC170" s="51"/>
      <c r="ID170" s="51"/>
      <c r="IE170" s="51"/>
      <c r="IF170" s="51"/>
      <c r="IG170" s="51"/>
      <c r="IH170" s="51"/>
      <c r="II170" s="51"/>
      <c r="IJ170" s="51"/>
      <c r="IK170" s="51"/>
      <c r="IL170" s="51"/>
      <c r="IM170" s="51"/>
      <c r="IN170" s="51"/>
      <c r="IO170" s="51"/>
      <c r="IP170" s="51"/>
      <c r="IQ170" s="51"/>
      <c r="IR170" s="51"/>
      <c r="IS170" s="51"/>
      <c r="IT170" s="51"/>
      <c r="IU170" s="51"/>
      <c r="IV170" s="51"/>
      <c r="IW170" s="51"/>
      <c r="IX170" s="51"/>
      <c r="IY170" s="51"/>
      <c r="IZ170" s="51"/>
      <c r="JA170" s="51"/>
      <c r="JB170" s="51"/>
      <c r="JC170" s="51"/>
      <c r="JD170" s="51"/>
      <c r="JE170" s="51"/>
      <c r="JF170" s="51"/>
      <c r="JG170" s="51"/>
      <c r="JH170" s="51"/>
      <c r="JI170" s="51"/>
      <c r="JJ170" s="51"/>
      <c r="JK170" s="51"/>
      <c r="JL170" s="51"/>
      <c r="JM170" s="51"/>
      <c r="JN170" s="51"/>
      <c r="JO170" s="51"/>
      <c r="JP170" s="51"/>
      <c r="JQ170" s="51"/>
      <c r="JR170" s="51"/>
      <c r="JS170" s="51"/>
      <c r="JT170" s="51"/>
      <c r="JU170" s="51"/>
      <c r="JV170" s="51"/>
      <c r="JW170" s="51"/>
      <c r="JX170" s="51"/>
      <c r="JY170" s="51"/>
      <c r="JZ170" s="51"/>
      <c r="KA170" s="51"/>
      <c r="KB170" s="51"/>
      <c r="KC170" s="51"/>
      <c r="KD170" s="51"/>
      <c r="KE170" s="51"/>
      <c r="KF170" s="51"/>
      <c r="KG170" s="51"/>
      <c r="KH170" s="51"/>
      <c r="KI170" s="51"/>
      <c r="KJ170" s="51"/>
      <c r="KK170" s="51"/>
      <c r="KL170" s="51"/>
    </row>
    <row r="171" customFormat="false" ht="15" hidden="false" customHeight="false" outlineLevel="0" collapsed="false">
      <c r="B171" s="50" t="s">
        <v>199</v>
      </c>
      <c r="C171" s="540" t="n">
        <f aca="false">AVERAGE('monthly data'!B171:B171)</f>
        <v>4</v>
      </c>
      <c r="D171" s="541" t="e">
        <f aca="false">AVERAGE('monthly data'!E171:G171)</f>
        <v>#DIV/0!</v>
      </c>
      <c r="E171" s="541" t="e">
        <f aca="false">AVERAGE('monthly data'!H171:J171)</f>
        <v>#DIV/0!</v>
      </c>
      <c r="F171" s="541" t="e">
        <f aca="false">AVERAGE('monthly data'!K171:M171)</f>
        <v>#DIV/0!</v>
      </c>
      <c r="G171" s="541" t="e">
        <f aca="false">AVERAGE('monthly data'!N171:P171)</f>
        <v>#DIV/0!</v>
      </c>
      <c r="H171" s="541" t="e">
        <f aca="false">AVERAGE('monthly data'!Q171:S171)</f>
        <v>#DIV/0!</v>
      </c>
      <c r="I171" s="541" t="e">
        <f aca="false">AVERAGE('monthly data'!T171:V171)</f>
        <v>#DIV/0!</v>
      </c>
      <c r="J171" s="541" t="e">
        <f aca="false">AVERAGE('monthly data'!W171:Y171)</f>
        <v>#DIV/0!</v>
      </c>
      <c r="K171" s="541" t="e">
        <f aca="false">AVERAGE('monthly data'!Z171:AB171)</f>
        <v>#DIV/0!</v>
      </c>
      <c r="L171" s="541" t="e">
        <f aca="false">AVERAGE('monthly data'!AC171:AE171)</f>
        <v>#DIV/0!</v>
      </c>
      <c r="M171" s="541" t="e">
        <f aca="false">AVERAGE('monthly data'!AF171:AH171)</f>
        <v>#DIV/0!</v>
      </c>
      <c r="N171" s="541" t="e">
        <f aca="false">AVERAGE('monthly data'!AI171:AK171)</f>
        <v>#DIV/0!</v>
      </c>
      <c r="O171" s="541" t="e">
        <f aca="false">AVERAGE('monthly data'!AL171:AN171)</f>
        <v>#DIV/0!</v>
      </c>
      <c r="P171" s="541" t="e">
        <f aca="false">AVERAGE('monthly data'!AO171:AQ171)</f>
        <v>#DIV/0!</v>
      </c>
      <c r="Q171" s="541" t="e">
        <f aca="false">AVERAGE('monthly data'!AR171:AT171)</f>
        <v>#DIV/0!</v>
      </c>
      <c r="R171" s="541" t="e">
        <f aca="false">AVERAGE('monthly data'!AU171:AW171)</f>
        <v>#DIV/0!</v>
      </c>
      <c r="S171" s="541" t="e">
        <f aca="false">AVERAGE('monthly data'!AX171:AZ171)</f>
        <v>#DIV/0!</v>
      </c>
      <c r="T171" s="541" t="e">
        <f aca="false">AVERAGE('monthly data'!BA171:BC171)</f>
        <v>#DIV/0!</v>
      </c>
      <c r="U171" s="541" t="e">
        <f aca="false">AVERAGE('monthly data'!BD171:BF171)</f>
        <v>#DIV/0!</v>
      </c>
      <c r="V171" s="541" t="e">
        <f aca="false">AVERAGE('monthly data'!BG171:BI171)</f>
        <v>#DIV/0!</v>
      </c>
      <c r="W171" s="541" t="e">
        <f aca="false">AVERAGE('monthly data'!BJ171:BL171)</f>
        <v>#DIV/0!</v>
      </c>
      <c r="X171" s="541" t="e">
        <f aca="false">AVERAGE('monthly data'!BM171:BO171)</f>
        <v>#DIV/0!</v>
      </c>
      <c r="Y171" s="541" t="e">
        <f aca="false">AVERAGE('monthly data'!BP171:BR171)</f>
        <v>#DIV/0!</v>
      </c>
      <c r="Z171" s="541" t="e">
        <f aca="false">AVERAGE('monthly data'!BS171:BU171)</f>
        <v>#DIV/0!</v>
      </c>
      <c r="AA171" s="541" t="e">
        <f aca="false">AVERAGE('monthly data'!BV171:BX171)</f>
        <v>#DIV/0!</v>
      </c>
      <c r="AB171" s="541" t="e">
        <f aca="false">AVERAGE('monthly data'!BY171:CA171)</f>
        <v>#DIV/0!</v>
      </c>
      <c r="AC171" s="541" t="e">
        <f aca="false">AVERAGE('monthly data'!CB171:CD171)</f>
        <v>#DIV/0!</v>
      </c>
      <c r="AD171" s="541" t="e">
        <f aca="false">AVERAGE('monthly data'!CE171:CG171)</f>
        <v>#DIV/0!</v>
      </c>
      <c r="AE171" s="541" t="e">
        <f aca="false">AVERAGE('monthly data'!CH171:CJ171)</f>
        <v>#DIV/0!</v>
      </c>
      <c r="AF171" s="541" t="e">
        <f aca="false">AVERAGE('monthly data'!CK171:CM171)</f>
        <v>#DIV/0!</v>
      </c>
      <c r="AG171" s="541" t="e">
        <f aca="false">AVERAGE('monthly data'!CN171:CP171)</f>
        <v>#DIV/0!</v>
      </c>
      <c r="AH171" s="541" t="e">
        <f aca="false">AVERAGE('monthly data'!CQ171:CS171)</f>
        <v>#DIV/0!</v>
      </c>
      <c r="AI171" s="541" t="e">
        <f aca="false">AVERAGE('monthly data'!CT171:CV171)</f>
        <v>#DIV/0!</v>
      </c>
      <c r="AJ171" s="541" t="e">
        <f aca="false">AVERAGE('monthly data'!CW171:CY171)</f>
        <v>#DIV/0!</v>
      </c>
      <c r="AK171" s="541" t="e">
        <f aca="false">AVERAGE('monthly data'!CZ171:DB171)</f>
        <v>#DIV/0!</v>
      </c>
      <c r="AL171" s="541" t="e">
        <f aca="false">AVERAGE('monthly data'!DC171:DE171)</f>
        <v>#DIV/0!</v>
      </c>
      <c r="AM171" s="51" t="e">
        <f aca="false">AVERAGE('monthly data'!DF171:DH171)</f>
        <v>#DIV/0!</v>
      </c>
      <c r="AN171" s="51" t="e">
        <f aca="false">AVERAGE('monthly data'!DI171:DK171)</f>
        <v>#DIV/0!</v>
      </c>
      <c r="AO171" s="51" t="e">
        <f aca="false">AVERAGE('monthly data'!DL171:DN171)</f>
        <v>#DIV/0!</v>
      </c>
      <c r="AP171" s="51" t="e">
        <f aca="false">AVERAGE('monthly data'!DO171:DQ171)</f>
        <v>#DIV/0!</v>
      </c>
      <c r="AQ171" s="51" t="e">
        <f aca="false">AVERAGE('monthly data'!DR171:DT171)</f>
        <v>#DIV/0!</v>
      </c>
      <c r="AR171" s="51" t="e">
        <f aca="false">AVERAGE('monthly data'!DU171:DW171)</f>
        <v>#DIV/0!</v>
      </c>
      <c r="AS171" s="51" t="e">
        <f aca="false">AVERAGE('monthly data'!DX171:DZ171)</f>
        <v>#DIV/0!</v>
      </c>
      <c r="AT171" s="51" t="e">
        <f aca="false">AVERAGE('monthly data'!EA171:EC171)</f>
        <v>#DIV/0!</v>
      </c>
      <c r="AU171" s="51" t="e">
        <f aca="false">AVERAGE('monthly data'!ED171:EF171)</f>
        <v>#DIV/0!</v>
      </c>
      <c r="AV171" s="51" t="e">
        <f aca="false">AVERAGE('monthly data'!EG171:EI171)</f>
        <v>#DIV/0!</v>
      </c>
      <c r="AW171" s="51" t="e">
        <f aca="false">AVERAGE('monthly data'!EJ171:EL171)</f>
        <v>#DIV/0!</v>
      </c>
      <c r="AX171" s="51" t="e">
        <f aca="false">AVERAGE('monthly data'!EM171:EO171)</f>
        <v>#DIV/0!</v>
      </c>
      <c r="AY171" s="51" t="e">
        <f aca="false">AVERAGE('monthly data'!EP171:ER171)</f>
        <v>#DIV/0!</v>
      </c>
      <c r="AZ171" s="51" t="e">
        <f aca="false">AVERAGE('monthly data'!ES171:EU171)</f>
        <v>#DIV/0!</v>
      </c>
      <c r="BA171" s="51" t="e">
        <f aca="false">AVERAGE('monthly data'!EV171:EX171)</f>
        <v>#DIV/0!</v>
      </c>
      <c r="BB171" s="51" t="e">
        <f aca="false">AVERAGE('monthly data'!EY171:FA171)</f>
        <v>#DIV/0!</v>
      </c>
      <c r="BC171" s="51" t="e">
        <f aca="false">AVERAGE('monthly data'!FB171:FD171)</f>
        <v>#DIV/0!</v>
      </c>
      <c r="BD171" s="51" t="e">
        <f aca="false">AVERAGE('monthly data'!FE171:FG171)</f>
        <v>#DIV/0!</v>
      </c>
      <c r="BE171" s="51" t="e">
        <f aca="false">AVERAGE('monthly data'!FH171:FJ171)</f>
        <v>#DIV/0!</v>
      </c>
      <c r="BF171" s="51" t="e">
        <f aca="false">AVERAGE('monthly data'!FK171:FM171)</f>
        <v>#DIV/0!</v>
      </c>
      <c r="BG171" s="51" t="n">
        <f aca="false">AVERAGE('monthly data'!FN171:FP171)</f>
        <v>81.4671101482253</v>
      </c>
      <c r="BH171" s="51" t="n">
        <f aca="false">AVERAGE('monthly data'!FQ171:FS171)</f>
        <v>82.5584722231288</v>
      </c>
      <c r="BI171" s="51" t="n">
        <f aca="false">AVERAGE('monthly data'!FT171:FV171)</f>
        <v>83.1052105106278</v>
      </c>
      <c r="BJ171" s="51" t="n">
        <f aca="false">AVERAGE('monthly data'!FW171:FY171)</f>
        <v>84.6224663841497</v>
      </c>
      <c r="BK171" s="51" t="n">
        <f aca="false">AVERAGE('monthly data'!FZ171:GB171)</f>
        <v>83.2502689071501</v>
      </c>
      <c r="BL171" s="51" t="n">
        <f aca="false">AVERAGE('monthly data'!GC171:GE171)</f>
        <v>87.2068079201566</v>
      </c>
      <c r="BM171" s="51" t="n">
        <f aca="false">AVERAGE('monthly data'!GF171:GH171)</f>
        <v>86.8050974023657</v>
      </c>
      <c r="BN171" s="51" t="n">
        <f aca="false">AVERAGE('monthly data'!GI171:GK171)</f>
        <v>87.6976038239256</v>
      </c>
      <c r="BO171" s="51" t="n">
        <f aca="false">AVERAGE('monthly data'!GL171:GN171)</f>
        <v>86.3154515489694</v>
      </c>
      <c r="BP171" s="51" t="n">
        <f aca="false">AVERAGE('monthly data'!GO171:GQ171)</f>
        <v>91.3743299305032</v>
      </c>
      <c r="BQ171" s="51" t="n">
        <f aca="false">AVERAGE('monthly data'!GR171:GT171)</f>
        <v>92.7341571286076</v>
      </c>
      <c r="BR171" s="51" t="n">
        <f aca="false">AVERAGE('monthly data'!GU171:GW171)</f>
        <v>94.4854031190191</v>
      </c>
      <c r="BS171" s="51" t="n">
        <f aca="false">AVERAGE('monthly data'!GX171:GZ171)</f>
        <v>92.7885203368272</v>
      </c>
      <c r="BT171" s="51" t="n">
        <f aca="false">AVERAGE('monthly data'!HA171:HC171)</f>
        <v>98.7963474892595</v>
      </c>
      <c r="BU171" s="51" t="n">
        <f aca="false">AVERAGE('monthly data'!HD171:HF171)</f>
        <v>97.9475008596602</v>
      </c>
      <c r="BV171" s="51" t="n">
        <f aca="false">AVERAGE('monthly data'!HG171:HI171)</f>
        <v>99.8740170503223</v>
      </c>
      <c r="BW171" s="51" t="n">
        <f aca="false">AVERAGE('monthly data'!HJ171:HL171)</f>
        <v>98.5356428547494</v>
      </c>
      <c r="BX171" s="51" t="n">
        <f aca="false">AVERAGE('monthly data'!HM171:HO171)</f>
        <v>101.986683624302</v>
      </c>
      <c r="BY171" s="51" t="n">
        <f aca="false">AVERAGE('monthly data'!HP171:HR171)</f>
        <v>99.2294567050724</v>
      </c>
      <c r="BZ171" s="51" t="n">
        <f aca="false">AVERAGE('monthly data'!HS171:HU171)</f>
        <v>100.05366099924</v>
      </c>
      <c r="CA171" s="51" t="n">
        <f aca="false">AVERAGE('monthly data'!HV171:HX171)</f>
        <v>99.815866582365</v>
      </c>
      <c r="CB171" s="51" t="n">
        <f aca="false">AVERAGE('monthly data'!HY171:IA171)</f>
        <v>100.435200815064</v>
      </c>
      <c r="CC171" s="51" t="n">
        <f aca="false">AVERAGE('monthly data'!IB171:ID171)</f>
        <v>100.618161276541</v>
      </c>
      <c r="CD171" s="51" t="n">
        <f aca="false">AVERAGE('monthly data'!IE171:IG171)</f>
        <v>101.208386101769</v>
      </c>
      <c r="CE171" s="51" t="n">
        <f aca="false">AVERAGE('monthly data'!IH171:IJ171)</f>
        <v>99.5088404561324</v>
      </c>
      <c r="CF171" s="51" t="n">
        <f aca="false">AVERAGE('monthly data'!IK171:IM171)</f>
        <v>99.8314734378143</v>
      </c>
      <c r="CG171" s="51" t="n">
        <f aca="false">AVERAGE('monthly data'!IN171:IP171)</f>
        <v>102.848368268739</v>
      </c>
      <c r="CH171" s="51" t="n">
        <f aca="false">AVERAGE('monthly data'!IQ171:IS171)</f>
        <v>104.154409199763</v>
      </c>
      <c r="CI171" s="51" t="n">
        <f aca="false">AVERAGE('monthly data'!IT171:IV171)</f>
        <v>103.669127648715</v>
      </c>
      <c r="CJ171" s="51" t="n">
        <f aca="false">AVERAGE('monthly data'!IW171:IY171)</f>
        <v>106.005925591413</v>
      </c>
      <c r="CK171" s="51" t="n">
        <f aca="false">AVERAGE('monthly data'!IZ171:JB171)</f>
        <v>106.824554890953</v>
      </c>
      <c r="CL171" s="51" t="n">
        <f aca="false">AVERAGE('monthly data'!JC171:JE171)</f>
        <v>105.898501519867</v>
      </c>
      <c r="CM171" s="51" t="n">
        <f aca="false">AVERAGE('monthly data'!JF171:JH171)</f>
        <v>108.080121501517</v>
      </c>
      <c r="CN171" s="51" t="n">
        <f aca="false">AVERAGE('monthly data'!JI171:JK171)</f>
        <v>111.560743413891</v>
      </c>
      <c r="CO171" s="51" t="n">
        <f aca="false">AVERAGE('monthly data'!JL171:JN171)</f>
        <v>110.585558119739</v>
      </c>
      <c r="CP171" s="51" t="n">
        <f aca="false">AVERAGE('monthly data'!JO171:JQ171)</f>
        <v>112.605986944649</v>
      </c>
      <c r="CQ171" s="51" t="n">
        <f aca="false">AVERAGE('monthly data'!JR171:JT171)</f>
        <v>115.929664607185</v>
      </c>
      <c r="CR171" s="51" t="n">
        <f aca="false">AVERAGE('monthly data'!JU171:JW171)</f>
        <v>125.698900196255</v>
      </c>
      <c r="CS171" s="51" t="n">
        <f aca="false">AVERAGE('monthly data'!JX171:JZ171)</f>
        <v>122.712079241443</v>
      </c>
      <c r="CT171" s="51" t="n">
        <f aca="false">AVERAGE('monthly data'!KA171:KC171)</f>
        <v>121.999767571438</v>
      </c>
      <c r="CU171" s="51" t="n">
        <f aca="false">AVERAGE('monthly data'!KD171:KF171)</f>
        <v>118.198670511126</v>
      </c>
      <c r="CV171" s="51" t="n">
        <f aca="false">AVERAGE('monthly data'!KG171:KI171)</f>
        <v>120.561630639838</v>
      </c>
      <c r="CW171" s="51" t="n">
        <f aca="false">AVERAGE('monthly data'!KJ171:KL171)</f>
        <v>120.459511427626</v>
      </c>
      <c r="CX171" s="51" t="n">
        <f aca="false">AVERAGE('monthly data'!KM171:KO171)</f>
        <v>122.669462761346</v>
      </c>
      <c r="CY171" s="51" t="n">
        <f aca="false">AVERAGE('monthly data'!KP171:KR171)</f>
        <v>129.038075849861</v>
      </c>
      <c r="CZ171" s="51" t="n">
        <f aca="false">AVERAGE('monthly data'!KS171:KU171)</f>
        <v>133.971422646063</v>
      </c>
      <c r="DA171" s="51" t="n">
        <f aca="false">AVERAGE('monthly data'!KV171:KX171)</f>
        <v>126.786634976633</v>
      </c>
      <c r="DB171" s="51" t="n">
        <f aca="false">AVERAGE('monthly data'!KY171:LA171)</f>
        <v>129.684361512285</v>
      </c>
      <c r="DC171" s="51" t="n">
        <f aca="false">AVERAGE('monthly data'!LB171:LD171)</f>
        <v>130.638241321181</v>
      </c>
      <c r="DD171" s="51" t="n">
        <f aca="false">AVERAGE('monthly data'!LE171:LG171)</f>
        <v>131.874573036785</v>
      </c>
      <c r="DE171" s="51" t="n">
        <f aca="false">AVERAGE('monthly data'!LH171:LJ171)</f>
        <v>131.689834466641</v>
      </c>
      <c r="DF171" s="51" t="n">
        <f aca="false">AVERAGE('monthly data'!LK171:LM171)</f>
        <v>134.106519413251</v>
      </c>
      <c r="DG171" s="51" t="n">
        <f aca="false">AVERAGE('monthly data'!LN171:LP171)</f>
        <v>144.871661066293</v>
      </c>
      <c r="DH171" s="51" t="n">
        <f aca="false">AVERAGE('monthly data'!LQ171:LS171)</f>
        <v>156.541302990126</v>
      </c>
      <c r="DI171" s="51" t="n">
        <f aca="false">AVERAGE('monthly data'!LT171:LV171)</f>
        <v>156.567763420889</v>
      </c>
      <c r="DJ171" s="51" t="n">
        <f aca="false">AVERAGE('monthly data'!LW171:LY171)</f>
        <v>162.595281551432</v>
      </c>
      <c r="DK171" s="51" t="n">
        <f aca="false">AVERAGE('monthly data'!LZ171:MB171)</f>
        <v>164.308924092292</v>
      </c>
      <c r="DL171" s="51" t="n">
        <f aca="false">AVERAGE('monthly data'!MC171:ME171)</f>
        <v>164.46045459001</v>
      </c>
      <c r="DM171" s="51" t="e">
        <f aca="false">AVERAGE('monthly data'!MF171:MH171)</f>
        <v>#DIV/0!</v>
      </c>
      <c r="DN171" s="51" t="e">
        <f aca="false">AVERAGE('monthly data'!MI171:MK171)</f>
        <v>#DIV/0!</v>
      </c>
      <c r="DO171" s="51" t="e">
        <f aca="false">AVERAGE('monthly data'!ML171:MN171)</f>
        <v>#DIV/0!</v>
      </c>
      <c r="DP171" s="51" t="e">
        <f aca="false">AVERAGE('monthly data'!MO171:MQ171)</f>
        <v>#DIV/0!</v>
      </c>
      <c r="DQ171" s="51" t="e">
        <f aca="false">AVERAGE('monthly data'!MR171:MT171)</f>
        <v>#DIV/0!</v>
      </c>
      <c r="DR171" s="51" t="e">
        <f aca="false">AVERAGE('monthly data'!MU171:MW171)</f>
        <v>#DIV/0!</v>
      </c>
      <c r="DS171" s="51"/>
      <c r="DT171" s="51"/>
      <c r="DU171" s="51"/>
      <c r="DV171" s="51"/>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1"/>
      <c r="FA171" s="51"/>
      <c r="FB171" s="51"/>
      <c r="FC171" s="51"/>
      <c r="FD171" s="51"/>
      <c r="FE171" s="51"/>
      <c r="FF171" s="51"/>
      <c r="FG171" s="51"/>
      <c r="FH171" s="51"/>
      <c r="FI171" s="51"/>
      <c r="FJ171" s="51"/>
      <c r="FK171" s="51"/>
      <c r="FL171" s="51"/>
      <c r="FM171" s="51"/>
      <c r="FN171" s="51"/>
      <c r="FO171" s="51"/>
      <c r="FP171" s="51"/>
      <c r="FQ171" s="51"/>
      <c r="FR171" s="51"/>
      <c r="FS171" s="51"/>
      <c r="FT171" s="51"/>
      <c r="FU171" s="51"/>
      <c r="FV171" s="51"/>
      <c r="FW171" s="51"/>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1"/>
      <c r="HZ171" s="51"/>
      <c r="IA171" s="51"/>
      <c r="IB171" s="51"/>
      <c r="IC171" s="51"/>
      <c r="ID171" s="51"/>
      <c r="IE171" s="51"/>
      <c r="IF171" s="51"/>
      <c r="IG171" s="51"/>
      <c r="IH171" s="51"/>
      <c r="II171" s="51"/>
      <c r="IJ171" s="51"/>
      <c r="IK171" s="51"/>
      <c r="IL171" s="51"/>
      <c r="IM171" s="51"/>
      <c r="IN171" s="51"/>
      <c r="IO171" s="51"/>
      <c r="IP171" s="51"/>
      <c r="IQ171" s="51"/>
      <c r="IR171" s="51"/>
      <c r="IS171" s="51"/>
      <c r="IT171" s="51"/>
      <c r="IU171" s="51"/>
      <c r="IV171" s="51"/>
      <c r="IW171" s="51"/>
      <c r="IX171" s="51"/>
      <c r="IY171" s="51"/>
      <c r="IZ171" s="51"/>
      <c r="JA171" s="51"/>
      <c r="JB171" s="51"/>
      <c r="JC171" s="51"/>
      <c r="JD171" s="51"/>
      <c r="JE171" s="51"/>
      <c r="JF171" s="51"/>
      <c r="JG171" s="51"/>
      <c r="JH171" s="51"/>
      <c r="JI171" s="51"/>
      <c r="JJ171" s="51"/>
      <c r="JK171" s="51"/>
      <c r="JL171" s="51"/>
      <c r="JM171" s="51"/>
      <c r="JN171" s="51"/>
      <c r="JO171" s="51"/>
      <c r="JP171" s="51"/>
      <c r="JQ171" s="51"/>
      <c r="JR171" s="51"/>
      <c r="JS171" s="51"/>
      <c r="JT171" s="51"/>
      <c r="JU171" s="51"/>
      <c r="JV171" s="51"/>
      <c r="JW171" s="51"/>
      <c r="JX171" s="51"/>
      <c r="JY171" s="51"/>
      <c r="JZ171" s="51"/>
      <c r="KA171" s="51"/>
      <c r="KB171" s="51"/>
      <c r="KC171" s="51"/>
      <c r="KD171" s="51"/>
      <c r="KE171" s="51"/>
      <c r="KF171" s="51"/>
      <c r="KG171" s="51"/>
      <c r="KH171" s="51"/>
      <c r="KI171" s="51"/>
      <c r="KJ171" s="51"/>
      <c r="KK171" s="51"/>
      <c r="KL171" s="51"/>
    </row>
    <row r="172" customFormat="false" ht="15" hidden="false" customHeight="false" outlineLevel="0" collapsed="false">
      <c r="B172" s="50" t="s">
        <v>818</v>
      </c>
      <c r="C172" s="540" t="n">
        <f aca="false">AVERAGE('monthly data'!B172:B172)</f>
        <v>9.99999999997669E-005</v>
      </c>
      <c r="D172" s="541" t="e">
        <f aca="false">AVERAGE('monthly data'!E172:G172)</f>
        <v>#DIV/0!</v>
      </c>
      <c r="E172" s="541" t="e">
        <f aca="false">AVERAGE('monthly data'!H172:J172)</f>
        <v>#DIV/0!</v>
      </c>
      <c r="F172" s="541" t="e">
        <f aca="false">AVERAGE('monthly data'!K172:M172)</f>
        <v>#DIV/0!</v>
      </c>
      <c r="G172" s="541" t="e">
        <f aca="false">AVERAGE('monthly data'!N172:P172)</f>
        <v>#DIV/0!</v>
      </c>
      <c r="H172" s="541" t="e">
        <f aca="false">AVERAGE('monthly data'!Q172:S172)</f>
        <v>#DIV/0!</v>
      </c>
      <c r="I172" s="541" t="e">
        <f aca="false">AVERAGE('monthly data'!T172:V172)</f>
        <v>#DIV/0!</v>
      </c>
      <c r="J172" s="541" t="e">
        <f aca="false">AVERAGE('monthly data'!W172:Y172)</f>
        <v>#DIV/0!</v>
      </c>
      <c r="K172" s="541" t="e">
        <f aca="false">AVERAGE('monthly data'!Z172:AB172)</f>
        <v>#DIV/0!</v>
      </c>
      <c r="L172" s="541" t="e">
        <f aca="false">AVERAGE('monthly data'!AC172:AE172)</f>
        <v>#DIV/0!</v>
      </c>
      <c r="M172" s="541" t="e">
        <f aca="false">AVERAGE('monthly data'!AF172:AH172)</f>
        <v>#DIV/0!</v>
      </c>
      <c r="N172" s="541" t="e">
        <f aca="false">AVERAGE('monthly data'!AI172:AK172)</f>
        <v>#DIV/0!</v>
      </c>
      <c r="O172" s="541" t="e">
        <f aca="false">AVERAGE('monthly data'!AL172:AN172)</f>
        <v>#DIV/0!</v>
      </c>
      <c r="P172" s="541" t="e">
        <f aca="false">AVERAGE('monthly data'!AO172:AQ172)</f>
        <v>#DIV/0!</v>
      </c>
      <c r="Q172" s="541" t="e">
        <f aca="false">AVERAGE('monthly data'!AR172:AT172)</f>
        <v>#DIV/0!</v>
      </c>
      <c r="R172" s="541" t="e">
        <f aca="false">AVERAGE('monthly data'!AU172:AW172)</f>
        <v>#DIV/0!</v>
      </c>
      <c r="S172" s="541" t="e">
        <f aca="false">AVERAGE('monthly data'!AX172:AZ172)</f>
        <v>#DIV/0!</v>
      </c>
      <c r="T172" s="541" t="e">
        <f aca="false">AVERAGE('monthly data'!BA172:BC172)</f>
        <v>#DIV/0!</v>
      </c>
      <c r="U172" s="541" t="e">
        <f aca="false">AVERAGE('monthly data'!BD172:BF172)</f>
        <v>#DIV/0!</v>
      </c>
      <c r="V172" s="541" t="e">
        <f aca="false">AVERAGE('monthly data'!BG172:BI172)</f>
        <v>#DIV/0!</v>
      </c>
      <c r="W172" s="541" t="e">
        <f aca="false">AVERAGE('monthly data'!BJ172:BL172)</f>
        <v>#DIV/0!</v>
      </c>
      <c r="X172" s="541" t="e">
        <f aca="false">AVERAGE('monthly data'!BM172:BO172)</f>
        <v>#DIV/0!</v>
      </c>
      <c r="Y172" s="541" t="e">
        <f aca="false">AVERAGE('monthly data'!BP172:BR172)</f>
        <v>#DIV/0!</v>
      </c>
      <c r="Z172" s="541" t="e">
        <f aca="false">AVERAGE('monthly data'!BS172:BU172)</f>
        <v>#DIV/0!</v>
      </c>
      <c r="AA172" s="541" t="e">
        <f aca="false">AVERAGE('monthly data'!BV172:BX172)</f>
        <v>#DIV/0!</v>
      </c>
      <c r="AB172" s="541" t="e">
        <f aca="false">AVERAGE('monthly data'!BY172:CA172)</f>
        <v>#DIV/0!</v>
      </c>
      <c r="AC172" s="541" t="e">
        <f aca="false">AVERAGE('monthly data'!CB172:CD172)</f>
        <v>#DIV/0!</v>
      </c>
      <c r="AD172" s="541" t="e">
        <f aca="false">AVERAGE('monthly data'!CE172:CG172)</f>
        <v>#DIV/0!</v>
      </c>
      <c r="AE172" s="541" t="e">
        <f aca="false">AVERAGE('monthly data'!CH172:CJ172)</f>
        <v>#DIV/0!</v>
      </c>
      <c r="AF172" s="541" t="e">
        <f aca="false">AVERAGE('monthly data'!CK172:CM172)</f>
        <v>#DIV/0!</v>
      </c>
      <c r="AG172" s="541" t="e">
        <f aca="false">AVERAGE('monthly data'!CN172:CP172)</f>
        <v>#DIV/0!</v>
      </c>
      <c r="AH172" s="541" t="e">
        <f aca="false">AVERAGE('monthly data'!CQ172:CS172)</f>
        <v>#DIV/0!</v>
      </c>
      <c r="AI172" s="541" t="e">
        <f aca="false">AVERAGE('monthly data'!CT172:CV172)</f>
        <v>#DIV/0!</v>
      </c>
      <c r="AJ172" s="541" t="e">
        <f aca="false">AVERAGE('monthly data'!CW172:CY172)</f>
        <v>#DIV/0!</v>
      </c>
      <c r="AK172" s="541" t="e">
        <f aca="false">AVERAGE('monthly data'!CZ172:DB172)</f>
        <v>#DIV/0!</v>
      </c>
      <c r="AL172" s="541" t="e">
        <f aca="false">AVERAGE('monthly data'!DC172:DE172)</f>
        <v>#DIV/0!</v>
      </c>
      <c r="AM172" s="51" t="e">
        <f aca="false">AVERAGE('monthly data'!DF172:DH172)</f>
        <v>#DIV/0!</v>
      </c>
      <c r="AN172" s="51" t="e">
        <f aca="false">AVERAGE('monthly data'!DI172:DK172)</f>
        <v>#DIV/0!</v>
      </c>
      <c r="AO172" s="51" t="e">
        <f aca="false">AVERAGE('monthly data'!DL172:DN172)</f>
        <v>#DIV/0!</v>
      </c>
      <c r="AP172" s="51" t="e">
        <f aca="false">AVERAGE('monthly data'!DO172:DQ172)</f>
        <v>#DIV/0!</v>
      </c>
      <c r="AQ172" s="51" t="e">
        <f aca="false">AVERAGE('monthly data'!DR172:DT172)</f>
        <v>#DIV/0!</v>
      </c>
      <c r="AR172" s="51" t="e">
        <f aca="false">AVERAGE('monthly data'!DU172:DW172)</f>
        <v>#DIV/0!</v>
      </c>
      <c r="AS172" s="51" t="e">
        <f aca="false">AVERAGE('monthly data'!DX172:DZ172)</f>
        <v>#DIV/0!</v>
      </c>
      <c r="AT172" s="51" t="e">
        <f aca="false">AVERAGE('monthly data'!EA172:EC172)</f>
        <v>#DIV/0!</v>
      </c>
      <c r="AU172" s="51" t="e">
        <f aca="false">AVERAGE('monthly data'!ED172:EF172)</f>
        <v>#DIV/0!</v>
      </c>
      <c r="AV172" s="51" t="e">
        <f aca="false">AVERAGE('monthly data'!EG172:EI172)</f>
        <v>#DIV/0!</v>
      </c>
      <c r="AW172" s="51" t="e">
        <f aca="false">AVERAGE('monthly data'!EJ172:EL172)</f>
        <v>#DIV/0!</v>
      </c>
      <c r="AX172" s="51" t="e">
        <f aca="false">AVERAGE('monthly data'!EM172:EO172)</f>
        <v>#DIV/0!</v>
      </c>
      <c r="AY172" s="51" t="e">
        <f aca="false">AVERAGE('monthly data'!EP172:ER172)</f>
        <v>#DIV/0!</v>
      </c>
      <c r="AZ172" s="51" t="e">
        <f aca="false">AVERAGE('monthly data'!ES172:EU172)</f>
        <v>#DIV/0!</v>
      </c>
      <c r="BA172" s="51" t="e">
        <f aca="false">AVERAGE('monthly data'!EV172:EX172)</f>
        <v>#DIV/0!</v>
      </c>
      <c r="BB172" s="51" t="e">
        <f aca="false">AVERAGE('monthly data'!EY172:FA172)</f>
        <v>#DIV/0!</v>
      </c>
      <c r="BC172" s="51" t="e">
        <f aca="false">AVERAGE('monthly data'!FB172:FD172)</f>
        <v>#DIV/0!</v>
      </c>
      <c r="BD172" s="51" t="e">
        <f aca="false">AVERAGE('monthly data'!FE172:FG172)</f>
        <v>#DIV/0!</v>
      </c>
      <c r="BE172" s="51" t="e">
        <f aca="false">AVERAGE('monthly data'!FH172:FJ172)</f>
        <v>#DIV/0!</v>
      </c>
      <c r="BF172" s="51" t="e">
        <f aca="false">AVERAGE('monthly data'!FK172:FM172)</f>
        <v>#DIV/0!</v>
      </c>
      <c r="BG172" s="51" t="n">
        <f aca="false">AVERAGE('monthly data'!FN172:FP172)</f>
        <v>81.4671101481155</v>
      </c>
      <c r="BH172" s="51" t="n">
        <f aca="false">AVERAGE('monthly data'!FQ172:FS172)</f>
        <v>82.5584722231501</v>
      </c>
      <c r="BI172" s="51" t="n">
        <f aca="false">AVERAGE('monthly data'!FT172:FV172)</f>
        <v>83.1052105106925</v>
      </c>
      <c r="BJ172" s="51" t="n">
        <f aca="false">AVERAGE('monthly data'!FW172:FY172)</f>
        <v>84.6224663841533</v>
      </c>
      <c r="BK172" s="51" t="n">
        <f aca="false">AVERAGE('monthly data'!FZ172:GB172)</f>
        <v>83.2502689070354</v>
      </c>
      <c r="BL172" s="51" t="n">
        <f aca="false">AVERAGE('monthly data'!GC172:GE172)</f>
        <v>87.2068079201625</v>
      </c>
      <c r="BM172" s="51" t="n">
        <f aca="false">AVERAGE('monthly data'!GF172:GH172)</f>
        <v>86.8050974022895</v>
      </c>
      <c r="BN172" s="51" t="n">
        <f aca="false">AVERAGE('monthly data'!GI172:GK172)</f>
        <v>87.6976038239317</v>
      </c>
      <c r="BO172" s="51" t="n">
        <f aca="false">AVERAGE('monthly data'!GL172:GN172)</f>
        <v>86.3154515488362</v>
      </c>
      <c r="BP172" s="51" t="n">
        <f aca="false">AVERAGE('monthly data'!GO172:GQ172)</f>
        <v>91.3743299304919</v>
      </c>
      <c r="BQ172" s="51" t="n">
        <f aca="false">AVERAGE('monthly data'!GR172:GT172)</f>
        <v>92.7341571285653</v>
      </c>
      <c r="BR172" s="51" t="n">
        <f aca="false">AVERAGE('monthly data'!GU172:GW172)</f>
        <v>94.4854031190199</v>
      </c>
      <c r="BS172" s="51" t="n">
        <f aca="false">AVERAGE('monthly data'!GX172:GZ172)</f>
        <v>92.7885203369152</v>
      </c>
      <c r="BT172" s="51" t="n">
        <f aca="false">AVERAGE('monthly data'!HA172:HC172)</f>
        <v>98.7963474891334</v>
      </c>
      <c r="BU172" s="51" t="n">
        <f aca="false">AVERAGE('monthly data'!HD172:HF172)</f>
        <v>97.9475008595543</v>
      </c>
      <c r="BV172" s="51" t="n">
        <f aca="false">AVERAGE('monthly data'!HG172:HI172)</f>
        <v>99.8740170503663</v>
      </c>
      <c r="BW172" s="51" t="n">
        <f aca="false">AVERAGE('monthly data'!HJ172:HL172)</f>
        <v>98.5356428548139</v>
      </c>
      <c r="BX172" s="51" t="n">
        <f aca="false">AVERAGE('monthly data'!HM172:HO172)</f>
        <v>101.986683624432</v>
      </c>
      <c r="BY172" s="51" t="n">
        <f aca="false">AVERAGE('monthly data'!HP172:HR172)</f>
        <v>99.2294567049408</v>
      </c>
      <c r="BZ172" s="51" t="n">
        <f aca="false">AVERAGE('monthly data'!HS172:HU172)</f>
        <v>100.053660999199</v>
      </c>
      <c r="CA172" s="51" t="n">
        <f aca="false">AVERAGE('monthly data'!HV172:HX172)</f>
        <v>99.8158665822194</v>
      </c>
      <c r="CB172" s="51" t="n">
        <f aca="false">AVERAGE('monthly data'!HY172:IA172)</f>
        <v>100.435200815144</v>
      </c>
      <c r="CC172" s="51" t="n">
        <f aca="false">AVERAGE('monthly data'!IB172:ID172)</f>
        <v>100.618161276495</v>
      </c>
      <c r="CD172" s="51" t="n">
        <f aca="false">AVERAGE('monthly data'!IE172:IG172)</f>
        <v>101.208386101745</v>
      </c>
      <c r="CE172" s="51" t="n">
        <f aca="false">AVERAGE('monthly data'!IH172:IJ172)</f>
        <v>99.508840456083</v>
      </c>
      <c r="CF172" s="51" t="n">
        <f aca="false">AVERAGE('monthly data'!IK172:IM172)</f>
        <v>99.8314734378107</v>
      </c>
      <c r="CG172" s="51" t="n">
        <f aca="false">AVERAGE('monthly data'!IN172:IP172)</f>
        <v>102.848368268694</v>
      </c>
      <c r="CH172" s="51" t="n">
        <f aca="false">AVERAGE('monthly data'!IQ172:IS172)</f>
        <v>104.154409199625</v>
      </c>
      <c r="CI172" s="51" t="n">
        <f aca="false">AVERAGE('monthly data'!IT172:IV172)</f>
        <v>103.669127648929</v>
      </c>
      <c r="CJ172" s="51" t="n">
        <f aca="false">AVERAGE('monthly data'!IW172:IY172)</f>
        <v>106.005925591411</v>
      </c>
      <c r="CK172" s="51" t="n">
        <f aca="false">AVERAGE('monthly data'!IZ172:JB172)</f>
        <v>106.824554891088</v>
      </c>
      <c r="CL172" s="51" t="n">
        <f aca="false">AVERAGE('monthly data'!JC172:JE172)</f>
        <v>105.898501519932</v>
      </c>
      <c r="CM172" s="51" t="n">
        <f aca="false">AVERAGE('monthly data'!JF172:JH172)</f>
        <v>108.080121501619</v>
      </c>
      <c r="CN172" s="51" t="n">
        <f aca="false">AVERAGE('monthly data'!JI172:JK172)</f>
        <v>111.560743413775</v>
      </c>
      <c r="CO172" s="51" t="n">
        <f aca="false">AVERAGE('monthly data'!JL172:JN172)</f>
        <v>110.585558119745</v>
      </c>
      <c r="CP172" s="51" t="n">
        <f aca="false">AVERAGE('monthly data'!JO172:JQ172)</f>
        <v>112.605986944724</v>
      </c>
      <c r="CQ172" s="51" t="n">
        <f aca="false">AVERAGE('monthly data'!JR172:JT172)</f>
        <v>115.929664607155</v>
      </c>
      <c r="CR172" s="51" t="n">
        <f aca="false">AVERAGE('monthly data'!JU172:JW172)</f>
        <v>125.69890019605</v>
      </c>
      <c r="CS172" s="51" t="n">
        <f aca="false">AVERAGE('monthly data'!JX172:JZ172)</f>
        <v>122.712079241241</v>
      </c>
      <c r="CT172" s="51" t="n">
        <f aca="false">AVERAGE('monthly data'!KA172:KC172)</f>
        <v>121.999767571434</v>
      </c>
      <c r="CU172" s="51" t="n">
        <f aca="false">AVERAGE('monthly data'!KD172:KF172)</f>
        <v>118.198670511086</v>
      </c>
      <c r="CV172" s="51" t="n">
        <f aca="false">AVERAGE('monthly data'!KG172:KI172)</f>
        <v>120.5616306399</v>
      </c>
      <c r="CW172" s="51" t="n">
        <f aca="false">AVERAGE('monthly data'!KJ172:KL172)</f>
        <v>120.459511427796</v>
      </c>
      <c r="CX172" s="51" t="n">
        <f aca="false">AVERAGE('monthly data'!KM172:KO172)</f>
        <v>122.669462761369</v>
      </c>
      <c r="CY172" s="51" t="n">
        <f aca="false">AVERAGE('monthly data'!KP172:KR172)</f>
        <v>129.038075849951</v>
      </c>
      <c r="CZ172" s="51" t="n">
        <f aca="false">AVERAGE('monthly data'!KS172:KU172)</f>
        <v>133.971422645836</v>
      </c>
      <c r="DA172" s="51" t="n">
        <f aca="false">AVERAGE('monthly data'!KV172:KX172)</f>
        <v>126.786634976741</v>
      </c>
      <c r="DB172" s="51" t="n">
        <f aca="false">AVERAGE('monthly data'!KY172:LA172)</f>
        <v>129.684361512441</v>
      </c>
      <c r="DC172" s="51" t="n">
        <f aca="false">AVERAGE('monthly data'!LB172:LD172)</f>
        <v>130.638241321046</v>
      </c>
      <c r="DD172" s="51" t="n">
        <f aca="false">AVERAGE('monthly data'!LE172:LG172)</f>
        <v>131.87457303688</v>
      </c>
      <c r="DE172" s="51" t="n">
        <f aca="false">AVERAGE('monthly data'!LH172:LJ172)</f>
        <v>131.689834466851</v>
      </c>
      <c r="DF172" s="51" t="n">
        <f aca="false">AVERAGE('monthly data'!LK172:LM172)</f>
        <v>134.106519413346</v>
      </c>
      <c r="DG172" s="51" t="n">
        <f aca="false">AVERAGE('monthly data'!LN172:LP172)</f>
        <v>144.871661066387</v>
      </c>
      <c r="DH172" s="51" t="n">
        <f aca="false">AVERAGE('monthly data'!LQ172:LS172)</f>
        <v>156.541302990173</v>
      </c>
      <c r="DI172" s="51" t="n">
        <f aca="false">AVERAGE('monthly data'!LT172:LV172)</f>
        <v>156.567763420728</v>
      </c>
      <c r="DJ172" s="51" t="n">
        <f aca="false">AVERAGE('monthly data'!LW172:LY172)</f>
        <v>162.595281551605</v>
      </c>
      <c r="DK172" s="51" t="n">
        <f aca="false">AVERAGE('monthly data'!LZ172:MB172)</f>
        <v>164.30892409228</v>
      </c>
      <c r="DL172" s="51" t="n">
        <f aca="false">AVERAGE('monthly data'!MC172:ME172)</f>
        <v>164.460454589708</v>
      </c>
      <c r="DM172" s="51" t="e">
        <f aca="false">AVERAGE('monthly data'!MF172:MH172)</f>
        <v>#DIV/0!</v>
      </c>
      <c r="DN172" s="51" t="e">
        <f aca="false">AVERAGE('monthly data'!MI172:MK172)</f>
        <v>#DIV/0!</v>
      </c>
      <c r="DO172" s="51" t="e">
        <f aca="false">AVERAGE('monthly data'!ML172:MN172)</f>
        <v>#DIV/0!</v>
      </c>
      <c r="DP172" s="51" t="e">
        <f aca="false">AVERAGE('monthly data'!MO172:MQ172)</f>
        <v>#DIV/0!</v>
      </c>
      <c r="DQ172" s="51" t="e">
        <f aca="false">AVERAGE('monthly data'!MR172:MT172)</f>
        <v>#DIV/0!</v>
      </c>
      <c r="DR172" s="51" t="e">
        <f aca="false">AVERAGE('monthly data'!MU172:MW172)</f>
        <v>#DIV/0!</v>
      </c>
      <c r="DS172" s="51"/>
      <c r="DT172" s="51"/>
      <c r="DU172" s="51"/>
      <c r="DV172" s="51"/>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1"/>
      <c r="FA172" s="51"/>
      <c r="FB172" s="51"/>
      <c r="FC172" s="51"/>
      <c r="FD172" s="51"/>
      <c r="FE172" s="51"/>
      <c r="FF172" s="51"/>
      <c r="FG172" s="51"/>
      <c r="FH172" s="51"/>
      <c r="FI172" s="51"/>
      <c r="FJ172" s="51"/>
      <c r="FK172" s="51"/>
      <c r="FL172" s="51"/>
      <c r="FM172" s="51"/>
      <c r="FN172" s="51"/>
      <c r="FO172" s="51"/>
      <c r="FP172" s="51"/>
      <c r="FQ172" s="51"/>
      <c r="FR172" s="51"/>
      <c r="FS172" s="51"/>
      <c r="FT172" s="51"/>
      <c r="FU172" s="51"/>
      <c r="FV172" s="51"/>
      <c r="FW172" s="51"/>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1"/>
      <c r="HZ172" s="51"/>
      <c r="IA172" s="51"/>
      <c r="IB172" s="51"/>
      <c r="IC172" s="51"/>
      <c r="ID172" s="51"/>
      <c r="IE172" s="51"/>
      <c r="IF172" s="51"/>
      <c r="IG172" s="51"/>
      <c r="IH172" s="51"/>
      <c r="II172" s="51"/>
      <c r="IJ172" s="51"/>
      <c r="IK172" s="51"/>
      <c r="IL172" s="51"/>
      <c r="IM172" s="51"/>
      <c r="IN172" s="51"/>
      <c r="IO172" s="51"/>
      <c r="IP172" s="51"/>
      <c r="IQ172" s="51"/>
      <c r="IR172" s="51"/>
      <c r="IS172" s="51"/>
      <c r="IT172" s="51"/>
      <c r="IU172" s="51"/>
      <c r="IV172" s="51"/>
      <c r="IW172" s="51"/>
      <c r="IX172" s="51"/>
      <c r="IY172" s="51"/>
      <c r="IZ172" s="51"/>
      <c r="JA172" s="51"/>
      <c r="JB172" s="51"/>
      <c r="JC172" s="51"/>
      <c r="JD172" s="51"/>
      <c r="JE172" s="51"/>
      <c r="JF172" s="51"/>
      <c r="JG172" s="51"/>
      <c r="JH172" s="51"/>
      <c r="JI172" s="51"/>
      <c r="JJ172" s="51"/>
      <c r="JK172" s="51"/>
      <c r="JL172" s="51"/>
      <c r="JM172" s="51"/>
      <c r="JN172" s="51"/>
      <c r="JO172" s="51"/>
      <c r="JP172" s="51"/>
      <c r="JQ172" s="51"/>
      <c r="JR172" s="51"/>
      <c r="JS172" s="51"/>
      <c r="JT172" s="51"/>
      <c r="JU172" s="51"/>
      <c r="JV172" s="51"/>
      <c r="JW172" s="51"/>
      <c r="JX172" s="51"/>
      <c r="JY172" s="51"/>
      <c r="JZ172" s="51"/>
      <c r="KA172" s="51"/>
      <c r="KB172" s="51"/>
      <c r="KC172" s="51"/>
      <c r="KD172" s="51"/>
      <c r="KE172" s="51"/>
      <c r="KF172" s="51"/>
      <c r="KG172" s="51"/>
      <c r="KH172" s="51"/>
      <c r="KI172" s="51"/>
      <c r="KJ172" s="51"/>
      <c r="KK172" s="51"/>
      <c r="KL172" s="51"/>
    </row>
    <row r="173" customFormat="false" ht="15" hidden="false" customHeight="false" outlineLevel="0" collapsed="false">
      <c r="B173" s="50" t="s">
        <v>200</v>
      </c>
      <c r="C173" s="540" t="n">
        <f aca="false">AVERAGE('monthly data'!B173:B173)</f>
        <v>217.138949334406</v>
      </c>
      <c r="D173" s="541" t="e">
        <f aca="false">AVERAGE('monthly data'!E173:G173)</f>
        <v>#DIV/0!</v>
      </c>
      <c r="E173" s="541" t="e">
        <f aca="false">AVERAGE('monthly data'!H173:J173)</f>
        <v>#DIV/0!</v>
      </c>
      <c r="F173" s="541" t="e">
        <f aca="false">AVERAGE('monthly data'!K173:M173)</f>
        <v>#DIV/0!</v>
      </c>
      <c r="G173" s="541" t="e">
        <f aca="false">AVERAGE('monthly data'!N173:P173)</f>
        <v>#DIV/0!</v>
      </c>
      <c r="H173" s="541" t="e">
        <f aca="false">AVERAGE('monthly data'!Q173:S173)</f>
        <v>#DIV/0!</v>
      </c>
      <c r="I173" s="541" t="e">
        <f aca="false">AVERAGE('monthly data'!T173:V173)</f>
        <v>#DIV/0!</v>
      </c>
      <c r="J173" s="541" t="e">
        <f aca="false">AVERAGE('monthly data'!W173:Y173)</f>
        <v>#DIV/0!</v>
      </c>
      <c r="K173" s="541" t="e">
        <f aca="false">AVERAGE('monthly data'!Z173:AB173)</f>
        <v>#DIV/0!</v>
      </c>
      <c r="L173" s="541" t="e">
        <f aca="false">AVERAGE('monthly data'!AC173:AE173)</f>
        <v>#DIV/0!</v>
      </c>
      <c r="M173" s="541" t="e">
        <f aca="false">AVERAGE('monthly data'!AF173:AH173)</f>
        <v>#DIV/0!</v>
      </c>
      <c r="N173" s="541" t="e">
        <f aca="false">AVERAGE('monthly data'!AI173:AK173)</f>
        <v>#DIV/0!</v>
      </c>
      <c r="O173" s="541" t="e">
        <f aca="false">AVERAGE('monthly data'!AL173:AN173)</f>
        <v>#DIV/0!</v>
      </c>
      <c r="P173" s="541" t="e">
        <f aca="false">AVERAGE('monthly data'!AO173:AQ173)</f>
        <v>#DIV/0!</v>
      </c>
      <c r="Q173" s="541" t="e">
        <f aca="false">AVERAGE('monthly data'!AR173:AT173)</f>
        <v>#DIV/0!</v>
      </c>
      <c r="R173" s="541" t="e">
        <f aca="false">AVERAGE('monthly data'!AU173:AW173)</f>
        <v>#DIV/0!</v>
      </c>
      <c r="S173" s="541" t="e">
        <f aca="false">AVERAGE('monthly data'!AX173:AZ173)</f>
        <v>#DIV/0!</v>
      </c>
      <c r="T173" s="541" t="e">
        <f aca="false">AVERAGE('monthly data'!BA173:BC173)</f>
        <v>#DIV/0!</v>
      </c>
      <c r="U173" s="541" t="e">
        <f aca="false">AVERAGE('monthly data'!BD173:BF173)</f>
        <v>#DIV/0!</v>
      </c>
      <c r="V173" s="541" t="e">
        <f aca="false">AVERAGE('monthly data'!BG173:BI173)</f>
        <v>#DIV/0!</v>
      </c>
      <c r="W173" s="541" t="e">
        <f aca="false">AVERAGE('monthly data'!BJ173:BL173)</f>
        <v>#DIV/0!</v>
      </c>
      <c r="X173" s="541" t="e">
        <f aca="false">AVERAGE('monthly data'!BM173:BO173)</f>
        <v>#DIV/0!</v>
      </c>
      <c r="Y173" s="541" t="e">
        <f aca="false">AVERAGE('monthly data'!BP173:BR173)</f>
        <v>#DIV/0!</v>
      </c>
      <c r="Z173" s="541" t="e">
        <f aca="false">AVERAGE('monthly data'!BS173:BU173)</f>
        <v>#DIV/0!</v>
      </c>
      <c r="AA173" s="541" t="e">
        <f aca="false">AVERAGE('monthly data'!BV173:BX173)</f>
        <v>#DIV/0!</v>
      </c>
      <c r="AB173" s="541" t="e">
        <f aca="false">AVERAGE('monthly data'!BY173:CA173)</f>
        <v>#DIV/0!</v>
      </c>
      <c r="AC173" s="541" t="e">
        <f aca="false">AVERAGE('monthly data'!CB173:CD173)</f>
        <v>#DIV/0!</v>
      </c>
      <c r="AD173" s="541" t="e">
        <f aca="false">AVERAGE('monthly data'!CE173:CG173)</f>
        <v>#DIV/0!</v>
      </c>
      <c r="AE173" s="541" t="e">
        <f aca="false">AVERAGE('monthly data'!CH173:CJ173)</f>
        <v>#DIV/0!</v>
      </c>
      <c r="AF173" s="541" t="e">
        <f aca="false">AVERAGE('monthly data'!CK173:CM173)</f>
        <v>#DIV/0!</v>
      </c>
      <c r="AG173" s="541" t="e">
        <f aca="false">AVERAGE('monthly data'!CN173:CP173)</f>
        <v>#DIV/0!</v>
      </c>
      <c r="AH173" s="541" t="e">
        <f aca="false">AVERAGE('monthly data'!CQ173:CS173)</f>
        <v>#DIV/0!</v>
      </c>
      <c r="AI173" s="541" t="e">
        <f aca="false">AVERAGE('monthly data'!CT173:CV173)</f>
        <v>#DIV/0!</v>
      </c>
      <c r="AJ173" s="541" t="e">
        <f aca="false">AVERAGE('monthly data'!CW173:CY173)</f>
        <v>#DIV/0!</v>
      </c>
      <c r="AK173" s="541" t="e">
        <f aca="false">AVERAGE('monthly data'!CZ173:DB173)</f>
        <v>#DIV/0!</v>
      </c>
      <c r="AL173" s="541" t="e">
        <f aca="false">AVERAGE('monthly data'!DC173:DE173)</f>
        <v>#DIV/0!</v>
      </c>
      <c r="AM173" s="51" t="e">
        <f aca="false">AVERAGE('monthly data'!DF173:DH173)</f>
        <v>#DIV/0!</v>
      </c>
      <c r="AN173" s="51" t="e">
        <f aca="false">AVERAGE('monthly data'!DI173:DK173)</f>
        <v>#DIV/0!</v>
      </c>
      <c r="AO173" s="51" t="e">
        <f aca="false">AVERAGE('monthly data'!DL173:DN173)</f>
        <v>#DIV/0!</v>
      </c>
      <c r="AP173" s="51" t="e">
        <f aca="false">AVERAGE('monthly data'!DO173:DQ173)</f>
        <v>#DIV/0!</v>
      </c>
      <c r="AQ173" s="51" t="e">
        <f aca="false">AVERAGE('monthly data'!DR173:DT173)</f>
        <v>#DIV/0!</v>
      </c>
      <c r="AR173" s="51" t="e">
        <f aca="false">AVERAGE('monthly data'!DU173:DW173)</f>
        <v>#DIV/0!</v>
      </c>
      <c r="AS173" s="51" t="e">
        <f aca="false">AVERAGE('monthly data'!DX173:DZ173)</f>
        <v>#DIV/0!</v>
      </c>
      <c r="AT173" s="51" t="e">
        <f aca="false">AVERAGE('monthly data'!EA173:EC173)</f>
        <v>#DIV/0!</v>
      </c>
      <c r="AU173" s="51" t="e">
        <f aca="false">AVERAGE('monthly data'!ED173:EF173)</f>
        <v>#DIV/0!</v>
      </c>
      <c r="AV173" s="51" t="e">
        <f aca="false">AVERAGE('monthly data'!EG173:EI173)</f>
        <v>#DIV/0!</v>
      </c>
      <c r="AW173" s="51" t="e">
        <f aca="false">AVERAGE('monthly data'!EJ173:EL173)</f>
        <v>#DIV/0!</v>
      </c>
      <c r="AX173" s="51" t="e">
        <f aca="false">AVERAGE('monthly data'!EM173:EO173)</f>
        <v>#DIV/0!</v>
      </c>
      <c r="AY173" s="51" t="e">
        <f aca="false">AVERAGE('monthly data'!EP173:ER173)</f>
        <v>#DIV/0!</v>
      </c>
      <c r="AZ173" s="51" t="e">
        <f aca="false">AVERAGE('monthly data'!ES173:EU173)</f>
        <v>#DIV/0!</v>
      </c>
      <c r="BA173" s="51" t="e">
        <f aca="false">AVERAGE('monthly data'!EV173:EX173)</f>
        <v>#DIV/0!</v>
      </c>
      <c r="BB173" s="51" t="e">
        <f aca="false">AVERAGE('monthly data'!EY173:FA173)</f>
        <v>#DIV/0!</v>
      </c>
      <c r="BC173" s="51" t="e">
        <f aca="false">AVERAGE('monthly data'!FB173:FD173)</f>
        <v>#DIV/0!</v>
      </c>
      <c r="BD173" s="51" t="e">
        <f aca="false">AVERAGE('monthly data'!FE173:FG173)</f>
        <v>#DIV/0!</v>
      </c>
      <c r="BE173" s="51" t="e">
        <f aca="false">AVERAGE('monthly data'!FH173:FJ173)</f>
        <v>#DIV/0!</v>
      </c>
      <c r="BF173" s="51" t="e">
        <f aca="false">AVERAGE('monthly data'!FK173:FM173)</f>
        <v>#DIV/0!</v>
      </c>
      <c r="BG173" s="51" t="n">
        <f aca="false">AVERAGE('monthly data'!FN173:FP173)</f>
        <v>100.133811381471</v>
      </c>
      <c r="BH173" s="51" t="n">
        <f aca="false">AVERAGE('monthly data'!FQ173:FS173)</f>
        <v>100.044989889193</v>
      </c>
      <c r="BI173" s="51" t="n">
        <f aca="false">AVERAGE('monthly data'!FT173:FV173)</f>
        <v>99.064984369212</v>
      </c>
      <c r="BJ173" s="51" t="n">
        <f aca="false">AVERAGE('monthly data'!FW173:FY173)</f>
        <v>96.8714899800528</v>
      </c>
      <c r="BK173" s="51" t="n">
        <f aca="false">AVERAGE('monthly data'!FZ173:GB173)</f>
        <v>95.5110711722111</v>
      </c>
      <c r="BL173" s="51" t="n">
        <f aca="false">AVERAGE('monthly data'!GC173:GE173)</f>
        <v>94.9158834004293</v>
      </c>
      <c r="BM173" s="51" t="n">
        <f aca="false">AVERAGE('monthly data'!GF173:GH173)</f>
        <v>93.9769983056415</v>
      </c>
      <c r="BN173" s="51" t="n">
        <f aca="false">AVERAGE('monthly data'!GI173:GK173)</f>
        <v>92.9800114811173</v>
      </c>
      <c r="BO173" s="51" t="n">
        <f aca="false">AVERAGE('monthly data'!GL173:GN173)</f>
        <v>93.3809575185956</v>
      </c>
      <c r="BP173" s="51" t="n">
        <f aca="false">AVERAGE('monthly data'!GO173:GQ173)</f>
        <v>95.387098828689</v>
      </c>
      <c r="BQ173" s="51" t="n">
        <f aca="false">AVERAGE('monthly data'!GR173:GT173)</f>
        <v>96.7405082260986</v>
      </c>
      <c r="BR173" s="51" t="n">
        <f aca="false">AVERAGE('monthly data'!GU173:GW173)</f>
        <v>97.1604623789987</v>
      </c>
      <c r="BS173" s="51" t="n">
        <f aca="false">AVERAGE('monthly data'!GX173:GZ173)</f>
        <v>96.7067467054798</v>
      </c>
      <c r="BT173" s="51" t="n">
        <f aca="false">AVERAGE('monthly data'!HA173:HC173)</f>
        <v>97.4676490161309</v>
      </c>
      <c r="BU173" s="51" t="n">
        <f aca="false">AVERAGE('monthly data'!HD173:HF173)</f>
        <v>97.9726853713896</v>
      </c>
      <c r="BV173" s="51" t="n">
        <f aca="false">AVERAGE('monthly data'!HG173:HI173)</f>
        <v>99.2905312049902</v>
      </c>
      <c r="BW173" s="51" t="n">
        <f aca="false">AVERAGE('monthly data'!HJ173:HL173)</f>
        <v>100.262741264976</v>
      </c>
      <c r="BX173" s="51" t="n">
        <f aca="false">AVERAGE('monthly data'!HM173:HO173)</f>
        <v>100.971103837577</v>
      </c>
      <c r="BY173" s="51" t="n">
        <f aca="false">AVERAGE('monthly data'!HP173:HR173)</f>
        <v>100.474088346237</v>
      </c>
      <c r="BZ173" s="51" t="n">
        <f aca="false">AVERAGE('monthly data'!HS173:HU173)</f>
        <v>99.5493737601625</v>
      </c>
      <c r="CA173" s="51" t="n">
        <f aca="false">AVERAGE('monthly data'!HV173:HX173)</f>
        <v>100.824148553097</v>
      </c>
      <c r="CB173" s="51" t="n">
        <f aca="false">AVERAGE('monthly data'!HY173:IA173)</f>
        <v>101.346837639539</v>
      </c>
      <c r="CC173" s="51" t="n">
        <f aca="false">AVERAGE('monthly data'!IB173:ID173)</f>
        <v>102.39572038829</v>
      </c>
      <c r="CD173" s="51" t="n">
        <f aca="false">AVERAGE('monthly data'!IE173:IG173)</f>
        <v>102.15759211719</v>
      </c>
      <c r="CE173" s="51" t="n">
        <f aca="false">AVERAGE('monthly data'!IH173:IJ173)</f>
        <v>101.577091564821</v>
      </c>
      <c r="CF173" s="51" t="n">
        <f aca="false">AVERAGE('monthly data'!IK173:IM173)</f>
        <v>101.598023303803</v>
      </c>
      <c r="CG173" s="51" t="n">
        <f aca="false">AVERAGE('monthly data'!IN173:IP173)</f>
        <v>102.113305520892</v>
      </c>
      <c r="CH173" s="51" t="n">
        <f aca="false">AVERAGE('monthly data'!IQ173:IS173)</f>
        <v>101.942076676286</v>
      </c>
      <c r="CI173" s="51" t="n">
        <f aca="false">AVERAGE('monthly data'!IT173:IV173)</f>
        <v>101.617376145225</v>
      </c>
      <c r="CJ173" s="51" t="n">
        <f aca="false">AVERAGE('monthly data'!IW173:IY173)</f>
        <v>100.895284980355</v>
      </c>
      <c r="CK173" s="51" t="n">
        <f aca="false">AVERAGE('monthly data'!IZ173:JB173)</f>
        <v>101.446386022888</v>
      </c>
      <c r="CL173" s="51" t="n">
        <f aca="false">AVERAGE('monthly data'!JC173:JE173)</f>
        <v>103.533406989858</v>
      </c>
      <c r="CM173" s="51" t="n">
        <f aca="false">AVERAGE('monthly data'!JF173:JH173)</f>
        <v>103.521259917163</v>
      </c>
      <c r="CN173" s="51" t="n">
        <f aca="false">AVERAGE('monthly data'!JI173:JK173)</f>
        <v>103.459368346716</v>
      </c>
      <c r="CO173" s="51" t="n">
        <f aca="false">AVERAGE('monthly data'!JL173:JN173)</f>
        <v>103.411382492558</v>
      </c>
      <c r="CP173" s="51" t="n">
        <f aca="false">AVERAGE('monthly data'!JO173:JQ173)</f>
        <v>103.722827127996</v>
      </c>
      <c r="CQ173" s="51" t="n">
        <f aca="false">AVERAGE('monthly data'!JR173:JT173)</f>
        <v>104.513588850529</v>
      </c>
      <c r="CR173" s="51" t="n">
        <f aca="false">AVERAGE('monthly data'!JU173:JW173)</f>
        <v>105.168406391841</v>
      </c>
      <c r="CS173" s="51" t="n">
        <f aca="false">AVERAGE('monthly data'!JX173:JZ173)</f>
        <v>105.312938081807</v>
      </c>
      <c r="CT173" s="51" t="n">
        <f aca="false">AVERAGE('monthly data'!KA173:KC173)</f>
        <v>106.336776468764</v>
      </c>
      <c r="CU173" s="51" t="n">
        <f aca="false">AVERAGE('monthly data'!KD173:KF173)</f>
        <v>107.205190170235</v>
      </c>
      <c r="CV173" s="51" t="n">
        <f aca="false">AVERAGE('monthly data'!KG173:KI173)</f>
        <v>107.986183162735</v>
      </c>
      <c r="CW173" s="51" t="n">
        <f aca="false">AVERAGE('monthly data'!KJ173:KL173)</f>
        <v>109.391236900293</v>
      </c>
      <c r="CX173" s="51" t="n">
        <f aca="false">AVERAGE('monthly data'!KM173:KO173)</f>
        <v>109.737589750278</v>
      </c>
      <c r="CY173" s="51" t="n">
        <f aca="false">AVERAGE('monthly data'!KP173:KR173)</f>
        <v>110.174525917924</v>
      </c>
      <c r="CZ173" s="51" t="n">
        <f aca="false">AVERAGE('monthly data'!KS173:KU173)</f>
        <v>111.119695331966</v>
      </c>
      <c r="DA173" s="51" t="n">
        <f aca="false">AVERAGE('monthly data'!KV173:KX173)</f>
        <v>111.863464751364</v>
      </c>
      <c r="DB173" s="51" t="n">
        <f aca="false">AVERAGE('monthly data'!KY173:LA173)</f>
        <v>113.774135562259</v>
      </c>
      <c r="DC173" s="51" t="n">
        <f aca="false">AVERAGE('monthly data'!LB173:LD173)</f>
        <v>114.903796659602</v>
      </c>
      <c r="DD173" s="51" t="n">
        <f aca="false">AVERAGE('monthly data'!LE173:LG173)</f>
        <v>116.324394356643</v>
      </c>
      <c r="DE173" s="51" t="n">
        <f aca="false">AVERAGE('monthly data'!LH173:LJ173)</f>
        <v>117.793659065692</v>
      </c>
      <c r="DF173" s="51" t="n">
        <f aca="false">AVERAGE('monthly data'!LK173:LM173)</f>
        <v>123.574990588506</v>
      </c>
      <c r="DG173" s="51" t="n">
        <f aca="false">AVERAGE('monthly data'!LN173:LP173)</f>
        <v>127.130444283612</v>
      </c>
      <c r="DH173" s="51" t="n">
        <f aca="false">AVERAGE('monthly data'!LQ173:LS173)</f>
        <v>131.80230274355</v>
      </c>
      <c r="DI173" s="51" t="n">
        <f aca="false">AVERAGE('monthly data'!LT173:LV173)</f>
        <v>145.279614509399</v>
      </c>
      <c r="DJ173" s="51" t="n">
        <f aca="false">AVERAGE('monthly data'!LW173:LY173)</f>
        <v>148.132279095882</v>
      </c>
      <c r="DK173" s="51" t="n">
        <f aca="false">AVERAGE('monthly data'!LZ173:MB173)</f>
        <v>150.241596750488</v>
      </c>
      <c r="DL173" s="51" t="n">
        <f aca="false">AVERAGE('monthly data'!MC173:ME173)</f>
        <v>151.853003767088</v>
      </c>
      <c r="DM173" s="51" t="e">
        <f aca="false">AVERAGE('monthly data'!MF173:MH173)</f>
        <v>#DIV/0!</v>
      </c>
      <c r="DN173" s="51" t="e">
        <f aca="false">AVERAGE('monthly data'!MI173:MK173)</f>
        <v>#DIV/0!</v>
      </c>
      <c r="DO173" s="51" t="e">
        <f aca="false">AVERAGE('monthly data'!ML173:MN173)</f>
        <v>#DIV/0!</v>
      </c>
      <c r="DP173" s="51" t="e">
        <f aca="false">AVERAGE('monthly data'!MO173:MQ173)</f>
        <v>#DIV/0!</v>
      </c>
      <c r="DQ173" s="51" t="e">
        <f aca="false">AVERAGE('monthly data'!MR173:MT173)</f>
        <v>#DIV/0!</v>
      </c>
      <c r="DR173" s="51" t="e">
        <f aca="false">AVERAGE('monthly data'!MU173:MW173)</f>
        <v>#DIV/0!</v>
      </c>
      <c r="DS173" s="51"/>
      <c r="DT173" s="51"/>
      <c r="DU173" s="51"/>
      <c r="DV173" s="51"/>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1"/>
      <c r="FA173" s="51"/>
      <c r="FB173" s="51"/>
      <c r="FC173" s="51"/>
      <c r="FD173" s="51"/>
      <c r="FE173" s="51"/>
      <c r="FF173" s="51"/>
      <c r="FG173" s="51"/>
      <c r="FH173" s="51"/>
      <c r="FI173" s="51"/>
      <c r="FJ173" s="51"/>
      <c r="FK173" s="51"/>
      <c r="FL173" s="51"/>
      <c r="FM173" s="51"/>
      <c r="FN173" s="51"/>
      <c r="FO173" s="51"/>
      <c r="FP173" s="51"/>
      <c r="FQ173" s="51"/>
      <c r="FR173" s="51"/>
      <c r="FS173" s="51"/>
      <c r="FT173" s="51"/>
      <c r="FU173" s="51"/>
      <c r="FV173" s="51"/>
      <c r="FW173" s="51"/>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1"/>
      <c r="HZ173" s="51"/>
      <c r="IA173" s="51"/>
      <c r="IB173" s="51"/>
      <c r="IC173" s="51"/>
      <c r="ID173" s="51"/>
      <c r="IE173" s="51"/>
      <c r="IF173" s="51"/>
      <c r="IG173" s="51"/>
      <c r="IH173" s="51"/>
      <c r="II173" s="51"/>
      <c r="IJ173" s="51"/>
      <c r="IK173" s="51"/>
      <c r="IL173" s="51"/>
      <c r="IM173" s="51"/>
      <c r="IN173" s="51"/>
      <c r="IO173" s="51"/>
      <c r="IP173" s="51"/>
      <c r="IQ173" s="51"/>
      <c r="IR173" s="51"/>
      <c r="IS173" s="51"/>
      <c r="IT173" s="51"/>
      <c r="IU173" s="51"/>
      <c r="IV173" s="51"/>
      <c r="IW173" s="51"/>
      <c r="IX173" s="51"/>
      <c r="IY173" s="51"/>
      <c r="IZ173" s="51"/>
      <c r="JA173" s="51"/>
      <c r="JB173" s="51"/>
      <c r="JC173" s="51"/>
      <c r="JD173" s="51"/>
      <c r="JE173" s="51"/>
      <c r="JF173" s="51"/>
      <c r="JG173" s="51"/>
      <c r="JH173" s="51"/>
      <c r="JI173" s="51"/>
      <c r="JJ173" s="51"/>
      <c r="JK173" s="51"/>
      <c r="JL173" s="51"/>
      <c r="JM173" s="51"/>
      <c r="JN173" s="51"/>
      <c r="JO173" s="51"/>
      <c r="JP173" s="51"/>
      <c r="JQ173" s="51"/>
      <c r="JR173" s="51"/>
      <c r="JS173" s="51"/>
      <c r="JT173" s="51"/>
      <c r="JU173" s="51"/>
      <c r="JV173" s="51"/>
      <c r="JW173" s="51"/>
      <c r="JX173" s="51"/>
      <c r="JY173" s="51"/>
      <c r="JZ173" s="51"/>
      <c r="KA173" s="51"/>
      <c r="KB173" s="51"/>
      <c r="KC173" s="51"/>
      <c r="KD173" s="51"/>
      <c r="KE173" s="51"/>
      <c r="KF173" s="51"/>
      <c r="KG173" s="51"/>
      <c r="KH173" s="51"/>
      <c r="KI173" s="51"/>
      <c r="KJ173" s="51"/>
      <c r="KK173" s="51"/>
      <c r="KL173" s="51"/>
    </row>
    <row r="174" customFormat="false" ht="15" hidden="false" customHeight="false" outlineLevel="0" collapsed="false">
      <c r="B174" s="50" t="s">
        <v>201</v>
      </c>
      <c r="C174" s="540" t="n">
        <f aca="false">AVERAGE('monthly data'!B174:B174)</f>
        <v>789.471785548962</v>
      </c>
      <c r="D174" s="541" t="e">
        <f aca="false">AVERAGE('monthly data'!E174:G174)</f>
        <v>#DIV/0!</v>
      </c>
      <c r="E174" s="541" t="e">
        <f aca="false">AVERAGE('monthly data'!H174:J174)</f>
        <v>#DIV/0!</v>
      </c>
      <c r="F174" s="541" t="e">
        <f aca="false">AVERAGE('monthly data'!K174:M174)</f>
        <v>#DIV/0!</v>
      </c>
      <c r="G174" s="541" t="e">
        <f aca="false">AVERAGE('monthly data'!N174:P174)</f>
        <v>#DIV/0!</v>
      </c>
      <c r="H174" s="541" t="e">
        <f aca="false">AVERAGE('monthly data'!Q174:S174)</f>
        <v>#DIV/0!</v>
      </c>
      <c r="I174" s="541" t="e">
        <f aca="false">AVERAGE('monthly data'!T174:V174)</f>
        <v>#DIV/0!</v>
      </c>
      <c r="J174" s="541" t="e">
        <f aca="false">AVERAGE('monthly data'!W174:Y174)</f>
        <v>#DIV/0!</v>
      </c>
      <c r="K174" s="541" t="e">
        <f aca="false">AVERAGE('monthly data'!Z174:AB174)</f>
        <v>#DIV/0!</v>
      </c>
      <c r="L174" s="541" t="e">
        <f aca="false">AVERAGE('monthly data'!AC174:AE174)</f>
        <v>#DIV/0!</v>
      </c>
      <c r="M174" s="541" t="e">
        <f aca="false">AVERAGE('monthly data'!AF174:AH174)</f>
        <v>#DIV/0!</v>
      </c>
      <c r="N174" s="541" t="e">
        <f aca="false">AVERAGE('monthly data'!AI174:AK174)</f>
        <v>#DIV/0!</v>
      </c>
      <c r="O174" s="541" t="e">
        <f aca="false">AVERAGE('monthly data'!AL174:AN174)</f>
        <v>#DIV/0!</v>
      </c>
      <c r="P174" s="541" t="e">
        <f aca="false">AVERAGE('monthly data'!AO174:AQ174)</f>
        <v>#DIV/0!</v>
      </c>
      <c r="Q174" s="541" t="e">
        <f aca="false">AVERAGE('monthly data'!AR174:AT174)</f>
        <v>#DIV/0!</v>
      </c>
      <c r="R174" s="541" t="e">
        <f aca="false">AVERAGE('monthly data'!AU174:AW174)</f>
        <v>#DIV/0!</v>
      </c>
      <c r="S174" s="541" t="e">
        <f aca="false">AVERAGE('monthly data'!AX174:AZ174)</f>
        <v>#DIV/0!</v>
      </c>
      <c r="T174" s="541" t="e">
        <f aca="false">AVERAGE('monthly data'!BA174:BC174)</f>
        <v>#DIV/0!</v>
      </c>
      <c r="U174" s="541" t="e">
        <f aca="false">AVERAGE('monthly data'!BD174:BF174)</f>
        <v>#DIV/0!</v>
      </c>
      <c r="V174" s="541" t="e">
        <f aca="false">AVERAGE('monthly data'!BG174:BI174)</f>
        <v>#DIV/0!</v>
      </c>
      <c r="W174" s="541" t="e">
        <f aca="false">AVERAGE('monthly data'!BJ174:BL174)</f>
        <v>#DIV/0!</v>
      </c>
      <c r="X174" s="541" t="e">
        <f aca="false">AVERAGE('monthly data'!BM174:BO174)</f>
        <v>#DIV/0!</v>
      </c>
      <c r="Y174" s="541" t="e">
        <f aca="false">AVERAGE('monthly data'!BP174:BR174)</f>
        <v>#DIV/0!</v>
      </c>
      <c r="Z174" s="541" t="e">
        <f aca="false">AVERAGE('monthly data'!BS174:BU174)</f>
        <v>#DIV/0!</v>
      </c>
      <c r="AA174" s="541" t="e">
        <f aca="false">AVERAGE('monthly data'!BV174:BX174)</f>
        <v>#DIV/0!</v>
      </c>
      <c r="AB174" s="541" t="e">
        <f aca="false">AVERAGE('monthly data'!BY174:CA174)</f>
        <v>#DIV/0!</v>
      </c>
      <c r="AC174" s="541" t="e">
        <f aca="false">AVERAGE('monthly data'!CB174:CD174)</f>
        <v>#DIV/0!</v>
      </c>
      <c r="AD174" s="541" t="e">
        <f aca="false">AVERAGE('monthly data'!CE174:CG174)</f>
        <v>#DIV/0!</v>
      </c>
      <c r="AE174" s="541" t="e">
        <f aca="false">AVERAGE('monthly data'!CH174:CJ174)</f>
        <v>#DIV/0!</v>
      </c>
      <c r="AF174" s="541" t="e">
        <f aca="false">AVERAGE('monthly data'!CK174:CM174)</f>
        <v>#DIV/0!</v>
      </c>
      <c r="AG174" s="541" t="e">
        <f aca="false">AVERAGE('monthly data'!CN174:CP174)</f>
        <v>#DIV/0!</v>
      </c>
      <c r="AH174" s="541" t="e">
        <f aca="false">AVERAGE('monthly data'!CQ174:CS174)</f>
        <v>#DIV/0!</v>
      </c>
      <c r="AI174" s="541" t="e">
        <f aca="false">AVERAGE('monthly data'!CT174:CV174)</f>
        <v>#DIV/0!</v>
      </c>
      <c r="AJ174" s="541" t="e">
        <f aca="false">AVERAGE('monthly data'!CW174:CY174)</f>
        <v>#DIV/0!</v>
      </c>
      <c r="AK174" s="541" t="e">
        <f aca="false">AVERAGE('monthly data'!CZ174:DB174)</f>
        <v>#DIV/0!</v>
      </c>
      <c r="AL174" s="541" t="e">
        <f aca="false">AVERAGE('monthly data'!DC174:DE174)</f>
        <v>#DIV/0!</v>
      </c>
      <c r="AM174" s="51" t="e">
        <f aca="false">AVERAGE('monthly data'!DF174:DH174)</f>
        <v>#DIV/0!</v>
      </c>
      <c r="AN174" s="51" t="e">
        <f aca="false">AVERAGE('monthly data'!DI174:DK174)</f>
        <v>#DIV/0!</v>
      </c>
      <c r="AO174" s="51" t="e">
        <f aca="false">AVERAGE('monthly data'!DL174:DN174)</f>
        <v>#DIV/0!</v>
      </c>
      <c r="AP174" s="51" t="e">
        <f aca="false">AVERAGE('monthly data'!DO174:DQ174)</f>
        <v>#DIV/0!</v>
      </c>
      <c r="AQ174" s="51" t="e">
        <f aca="false">AVERAGE('monthly data'!DR174:DT174)</f>
        <v>#DIV/0!</v>
      </c>
      <c r="AR174" s="51" t="e">
        <f aca="false">AVERAGE('monthly data'!DU174:DW174)</f>
        <v>#DIV/0!</v>
      </c>
      <c r="AS174" s="51" t="e">
        <f aca="false">AVERAGE('monthly data'!DX174:DZ174)</f>
        <v>#DIV/0!</v>
      </c>
      <c r="AT174" s="51" t="e">
        <f aca="false">AVERAGE('monthly data'!EA174:EC174)</f>
        <v>#DIV/0!</v>
      </c>
      <c r="AU174" s="51" t="e">
        <f aca="false">AVERAGE('monthly data'!ED174:EF174)</f>
        <v>#DIV/0!</v>
      </c>
      <c r="AV174" s="51" t="e">
        <f aca="false">AVERAGE('monthly data'!EG174:EI174)</f>
        <v>#DIV/0!</v>
      </c>
      <c r="AW174" s="51" t="e">
        <f aca="false">AVERAGE('monthly data'!EJ174:EL174)</f>
        <v>#DIV/0!</v>
      </c>
      <c r="AX174" s="51" t="e">
        <f aca="false">AVERAGE('monthly data'!EM174:EO174)</f>
        <v>#DIV/0!</v>
      </c>
      <c r="AY174" s="51" t="e">
        <f aca="false">AVERAGE('monthly data'!EP174:ER174)</f>
        <v>#DIV/0!</v>
      </c>
      <c r="AZ174" s="51" t="e">
        <f aca="false">AVERAGE('monthly data'!ES174:EU174)</f>
        <v>#DIV/0!</v>
      </c>
      <c r="BA174" s="51" t="e">
        <f aca="false">AVERAGE('monthly data'!EV174:EX174)</f>
        <v>#DIV/0!</v>
      </c>
      <c r="BB174" s="51" t="e">
        <f aca="false">AVERAGE('monthly data'!EY174:FA174)</f>
        <v>#DIV/0!</v>
      </c>
      <c r="BC174" s="51" t="e">
        <f aca="false">AVERAGE('monthly data'!FB174:FD174)</f>
        <v>#DIV/0!</v>
      </c>
      <c r="BD174" s="51" t="e">
        <f aca="false">AVERAGE('monthly data'!FE174:FG174)</f>
        <v>#DIV/0!</v>
      </c>
      <c r="BE174" s="51" t="e">
        <f aca="false">AVERAGE('monthly data'!FH174:FJ174)</f>
        <v>#DIV/0!</v>
      </c>
      <c r="BF174" s="51" t="e">
        <f aca="false">AVERAGE('monthly data'!FK174:FM174)</f>
        <v>#DIV/0!</v>
      </c>
      <c r="BG174" s="51" t="n">
        <f aca="false">AVERAGE('monthly data'!FN174:FP174)</f>
        <v>94.8596771297243</v>
      </c>
      <c r="BH174" s="51" t="n">
        <f aca="false">AVERAGE('monthly data'!FQ174:FS174)</f>
        <v>93.7648702058565</v>
      </c>
      <c r="BI174" s="51" t="n">
        <f aca="false">AVERAGE('monthly data'!FT174:FV174)</f>
        <v>90.9001974580544</v>
      </c>
      <c r="BJ174" s="51" t="n">
        <f aca="false">AVERAGE('monthly data'!FW174:FY174)</f>
        <v>89.2968436833205</v>
      </c>
      <c r="BK174" s="51" t="n">
        <f aca="false">AVERAGE('monthly data'!FZ174:GB174)</f>
        <v>89.932329998238</v>
      </c>
      <c r="BL174" s="51" t="n">
        <f aca="false">AVERAGE('monthly data'!GC174:GE174)</f>
        <v>89.9306560652841</v>
      </c>
      <c r="BM174" s="51" t="n">
        <f aca="false">AVERAGE('monthly data'!GF174:GH174)</f>
        <v>88.0578351927722</v>
      </c>
      <c r="BN174" s="51" t="n">
        <f aca="false">AVERAGE('monthly data'!GI174:GK174)</f>
        <v>88.1699364326196</v>
      </c>
      <c r="BO174" s="51" t="n">
        <f aca="false">AVERAGE('monthly data'!GL174:GN174)</f>
        <v>91.8267038951761</v>
      </c>
      <c r="BP174" s="51" t="n">
        <f aca="false">AVERAGE('monthly data'!GO174:GQ174)</f>
        <v>97.5742472077912</v>
      </c>
      <c r="BQ174" s="51" t="n">
        <f aca="false">AVERAGE('monthly data'!GR174:GT174)</f>
        <v>101.314426970562</v>
      </c>
      <c r="BR174" s="51" t="n">
        <f aca="false">AVERAGE('monthly data'!GU174:GW174)</f>
        <v>101.429919544357</v>
      </c>
      <c r="BS174" s="51" t="n">
        <f aca="false">AVERAGE('monthly data'!GX174:GZ174)</f>
        <v>102.076586476238</v>
      </c>
      <c r="BT174" s="51" t="n">
        <f aca="false">AVERAGE('monthly data'!HA174:HC174)</f>
        <v>104.54605333627</v>
      </c>
      <c r="BU174" s="51" t="n">
        <f aca="false">AVERAGE('monthly data'!HD174:HF174)</f>
        <v>106.200583052605</v>
      </c>
      <c r="BV174" s="51" t="n">
        <f aca="false">AVERAGE('monthly data'!HG174:HI174)</f>
        <v>106.727593378934</v>
      </c>
      <c r="BW174" s="51" t="n">
        <f aca="false">AVERAGE('monthly data'!HJ174:HL174)</f>
        <v>107.792931910573</v>
      </c>
      <c r="BX174" s="51" t="n">
        <f aca="false">AVERAGE('monthly data'!HM174:HO174)</f>
        <v>108.747726740311</v>
      </c>
      <c r="BY174" s="51" t="n">
        <f aca="false">AVERAGE('monthly data'!HP174:HR174)</f>
        <v>109.605493817196</v>
      </c>
      <c r="BZ174" s="51" t="n">
        <f aca="false">AVERAGE('monthly data'!HS174:HU174)</f>
        <v>110.522237947745</v>
      </c>
      <c r="CA174" s="51" t="n">
        <f aca="false">AVERAGE('monthly data'!HV174:HX174)</f>
        <v>110.854352597739</v>
      </c>
      <c r="CB174" s="51" t="n">
        <f aca="false">AVERAGE('monthly data'!HY174:IA174)</f>
        <v>112.233470135491</v>
      </c>
      <c r="CC174" s="51" t="n">
        <f aca="false">AVERAGE('monthly data'!IB174:ID174)</f>
        <v>114.699508124765</v>
      </c>
      <c r="CD174" s="51" t="n">
        <f aca="false">AVERAGE('monthly data'!IE174:IG174)</f>
        <v>115.775197193515</v>
      </c>
      <c r="CE174" s="51" t="n">
        <f aca="false">AVERAGE('monthly data'!IH174:IJ174)</f>
        <v>117.384214011545</v>
      </c>
      <c r="CF174" s="51" t="n">
        <f aca="false">AVERAGE('monthly data'!IK174:IM174)</f>
        <v>117.955357413098</v>
      </c>
      <c r="CG174" s="51" t="n">
        <f aca="false">AVERAGE('monthly data'!IN174:IP174)</f>
        <v>118.068362019635</v>
      </c>
      <c r="CH174" s="51" t="n">
        <f aca="false">AVERAGE('monthly data'!IQ174:IS174)</f>
        <v>118.356976439819</v>
      </c>
      <c r="CI174" s="51" t="n">
        <f aca="false">AVERAGE('monthly data'!IT174:IV174)</f>
        <v>118.516105950553</v>
      </c>
      <c r="CJ174" s="51" t="n">
        <f aca="false">AVERAGE('monthly data'!IW174:IY174)</f>
        <v>120.445702372693</v>
      </c>
      <c r="CK174" s="51" t="n">
        <f aca="false">AVERAGE('monthly data'!IZ174:JB174)</f>
        <v>121.946406784405</v>
      </c>
      <c r="CL174" s="51" t="n">
        <f aca="false">AVERAGE('monthly data'!JC174:JE174)</f>
        <v>125.461085709894</v>
      </c>
      <c r="CM174" s="51" t="n">
        <f aca="false">AVERAGE('monthly data'!JF174:JH174)</f>
        <v>126.035492388006</v>
      </c>
      <c r="CN174" s="51" t="n">
        <f aca="false">AVERAGE('monthly data'!JI174:JK174)</f>
        <v>127.74788279212</v>
      </c>
      <c r="CO174" s="51" t="n">
        <f aca="false">AVERAGE('monthly data'!JL174:JN174)</f>
        <v>128.343866855996</v>
      </c>
      <c r="CP174" s="51" t="n">
        <f aca="false">AVERAGE('monthly data'!JO174:JQ174)</f>
        <v>130.46762685142</v>
      </c>
      <c r="CQ174" s="51" t="n">
        <f aca="false">AVERAGE('monthly data'!JR174:JT174)</f>
        <v>130.324986249637</v>
      </c>
      <c r="CR174" s="51" t="n">
        <f aca="false">AVERAGE('monthly data'!JU174:JW174)</f>
        <v>130.789954089884</v>
      </c>
      <c r="CS174" s="51" t="n">
        <f aca="false">AVERAGE('monthly data'!JX174:JZ174)</f>
        <v>130.466382795296</v>
      </c>
      <c r="CT174" s="51" t="n">
        <f aca="false">AVERAGE('monthly data'!KA174:KC174)</f>
        <v>130.139547937037</v>
      </c>
      <c r="CU174" s="51" t="n">
        <f aca="false">AVERAGE('monthly data'!KD174:KF174)</f>
        <v>130.643741425689</v>
      </c>
      <c r="CV174" s="51" t="n">
        <f aca="false">AVERAGE('monthly data'!KG174:KI174)</f>
        <v>133.205208905281</v>
      </c>
      <c r="CW174" s="51" t="n">
        <f aca="false">AVERAGE('monthly data'!KJ174:KL174)</f>
        <v>136.627469528443</v>
      </c>
      <c r="CX174" s="51" t="n">
        <f aca="false">AVERAGE('monthly data'!KM174:KO174)</f>
        <v>135.392399834548</v>
      </c>
      <c r="CY174" s="51" t="n">
        <f aca="false">AVERAGE('monthly data'!KP174:KR174)</f>
        <v>137.134866102203</v>
      </c>
      <c r="CZ174" s="51" t="n">
        <f aca="false">AVERAGE('monthly data'!KS174:KU174)</f>
        <v>140.019518049289</v>
      </c>
      <c r="DA174" s="51" t="n">
        <f aca="false">AVERAGE('monthly data'!KV174:KX174)</f>
        <v>141.933749744538</v>
      </c>
      <c r="DB174" s="51" t="n">
        <f aca="false">AVERAGE('monthly data'!KY174:LA174)</f>
        <v>141.36131810376</v>
      </c>
      <c r="DC174" s="51" t="n">
        <f aca="false">AVERAGE('monthly data'!LB174:LD174)</f>
        <v>145.580566823815</v>
      </c>
      <c r="DD174" s="51" t="n">
        <f aca="false">AVERAGE('monthly data'!LE174:LG174)</f>
        <v>152.32726486746</v>
      </c>
      <c r="DE174" s="51" t="n">
        <f aca="false">AVERAGE('monthly data'!LH174:LJ174)</f>
        <v>154.337600093791</v>
      </c>
      <c r="DF174" s="51" t="n">
        <f aca="false">AVERAGE('monthly data'!LK174:LM174)</f>
        <v>155.706332419695</v>
      </c>
      <c r="DG174" s="51" t="n">
        <f aca="false">AVERAGE('monthly data'!LN174:LP174)</f>
        <v>166.556681228402</v>
      </c>
      <c r="DH174" s="51" t="n">
        <f aca="false">AVERAGE('monthly data'!LQ174:LS174)</f>
        <v>188.490998590541</v>
      </c>
      <c r="DI174" s="51" t="n">
        <f aca="false">AVERAGE('monthly data'!LT174:LV174)</f>
        <v>193.473935364238</v>
      </c>
      <c r="DJ174" s="51" t="n">
        <f aca="false">AVERAGE('monthly data'!LW174:LY174)</f>
        <v>197.06761657817</v>
      </c>
      <c r="DK174" s="51" t="n">
        <f aca="false">AVERAGE('monthly data'!LZ174:MB174)</f>
        <v>200.047080842445</v>
      </c>
      <c r="DL174" s="51" t="n">
        <f aca="false">AVERAGE('monthly data'!MC174:ME174)</f>
        <v>201.533480202745</v>
      </c>
      <c r="DM174" s="51" t="e">
        <f aca="false">AVERAGE('monthly data'!MF174:MH174)</f>
        <v>#DIV/0!</v>
      </c>
      <c r="DN174" s="51" t="e">
        <f aca="false">AVERAGE('monthly data'!MI174:MK174)</f>
        <v>#DIV/0!</v>
      </c>
      <c r="DO174" s="51" t="e">
        <f aca="false">AVERAGE('monthly data'!ML174:MN174)</f>
        <v>#DIV/0!</v>
      </c>
      <c r="DP174" s="51" t="e">
        <f aca="false">AVERAGE('monthly data'!MO174:MQ174)</f>
        <v>#DIV/0!</v>
      </c>
      <c r="DQ174" s="51" t="e">
        <f aca="false">AVERAGE('monthly data'!MR174:MT174)</f>
        <v>#DIV/0!</v>
      </c>
      <c r="DR174" s="51" t="e">
        <f aca="false">AVERAGE('monthly data'!MU174:MW174)</f>
        <v>#DIV/0!</v>
      </c>
      <c r="DS174" s="51"/>
      <c r="DT174" s="51"/>
      <c r="DU174" s="51"/>
      <c r="DV174" s="51"/>
      <c r="DW174" s="51"/>
      <c r="DX174" s="51"/>
      <c r="DY174" s="51"/>
      <c r="DZ174" s="51"/>
      <c r="EA174" s="51"/>
      <c r="EB174" s="51"/>
      <c r="EC174" s="51"/>
      <c r="ED174" s="51"/>
      <c r="EE174" s="51"/>
      <c r="EF174" s="51"/>
      <c r="EG174" s="51"/>
      <c r="EH174" s="51"/>
      <c r="EI174" s="51"/>
      <c r="EJ174" s="51"/>
      <c r="EK174" s="51"/>
      <c r="EL174" s="51"/>
      <c r="EM174" s="51"/>
      <c r="EN174" s="51"/>
      <c r="EO174" s="51"/>
      <c r="EP174" s="51"/>
      <c r="EQ174" s="51"/>
      <c r="ER174" s="51"/>
      <c r="ES174" s="51"/>
      <c r="ET174" s="51"/>
      <c r="EU174" s="51"/>
      <c r="EV174" s="51"/>
      <c r="EW174" s="51"/>
      <c r="EX174" s="51"/>
      <c r="EY174" s="51"/>
      <c r="EZ174" s="51"/>
      <c r="FA174" s="51"/>
      <c r="FB174" s="51"/>
      <c r="FC174" s="51"/>
      <c r="FD174" s="51"/>
      <c r="FE174" s="51"/>
      <c r="FF174" s="51"/>
      <c r="FG174" s="51"/>
      <c r="FH174" s="51"/>
      <c r="FI174" s="51"/>
      <c r="FJ174" s="51"/>
      <c r="FK174" s="51"/>
      <c r="FL174" s="51"/>
      <c r="FM174" s="51"/>
      <c r="FN174" s="51"/>
      <c r="FO174" s="51"/>
      <c r="FP174" s="51"/>
      <c r="FQ174" s="51"/>
      <c r="FR174" s="51"/>
      <c r="FS174" s="51"/>
      <c r="FT174" s="51"/>
      <c r="FU174" s="51"/>
      <c r="FV174" s="51"/>
      <c r="FW174" s="51"/>
      <c r="FX174" s="51"/>
      <c r="FY174" s="51"/>
      <c r="FZ174" s="51"/>
      <c r="GA174" s="51"/>
      <c r="GB174" s="51"/>
      <c r="GC174" s="51"/>
      <c r="GD174" s="51"/>
      <c r="GE174" s="51"/>
      <c r="GF174" s="51"/>
      <c r="GG174" s="51"/>
      <c r="GH174" s="51"/>
      <c r="GI174" s="51"/>
      <c r="GJ174" s="51"/>
      <c r="GK174" s="51"/>
      <c r="GL174" s="51"/>
      <c r="GM174" s="51"/>
      <c r="GN174" s="51"/>
      <c r="GO174" s="51"/>
      <c r="GP174" s="51"/>
      <c r="GQ174" s="51"/>
      <c r="GR174" s="51"/>
      <c r="GS174" s="51"/>
      <c r="GT174" s="51"/>
      <c r="GU174" s="51"/>
      <c r="GV174" s="51"/>
      <c r="GW174" s="51"/>
      <c r="GX174" s="51"/>
      <c r="GY174" s="51"/>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1"/>
      <c r="HZ174" s="51"/>
      <c r="IA174" s="51"/>
      <c r="IB174" s="51"/>
      <c r="IC174" s="51"/>
      <c r="ID174" s="51"/>
      <c r="IE174" s="51"/>
      <c r="IF174" s="51"/>
      <c r="IG174" s="51"/>
      <c r="IH174" s="51"/>
      <c r="II174" s="51"/>
      <c r="IJ174" s="51"/>
      <c r="IK174" s="51"/>
      <c r="IL174" s="51"/>
      <c r="IM174" s="51"/>
      <c r="IN174" s="51"/>
      <c r="IO174" s="51"/>
      <c r="IP174" s="51"/>
      <c r="IQ174" s="51"/>
      <c r="IR174" s="51"/>
      <c r="IS174" s="51"/>
      <c r="IT174" s="51"/>
      <c r="IU174" s="51"/>
      <c r="IV174" s="51"/>
      <c r="IW174" s="51"/>
      <c r="IX174" s="51"/>
      <c r="IY174" s="51"/>
      <c r="IZ174" s="51"/>
      <c r="JA174" s="51"/>
      <c r="JB174" s="51"/>
      <c r="JC174" s="51"/>
      <c r="JD174" s="51"/>
      <c r="JE174" s="51"/>
      <c r="JF174" s="51"/>
      <c r="JG174" s="51"/>
      <c r="JH174" s="51"/>
      <c r="JI174" s="51"/>
      <c r="JJ174" s="51"/>
      <c r="JK174" s="51"/>
      <c r="JL174" s="51"/>
      <c r="JM174" s="51"/>
      <c r="JN174" s="51"/>
      <c r="JO174" s="51"/>
      <c r="JP174" s="51"/>
      <c r="JQ174" s="51"/>
      <c r="JR174" s="51"/>
      <c r="JS174" s="51"/>
      <c r="JT174" s="51"/>
      <c r="JU174" s="51"/>
      <c r="JV174" s="51"/>
      <c r="JW174" s="51"/>
      <c r="JX174" s="51"/>
      <c r="JY174" s="51"/>
      <c r="JZ174" s="51"/>
      <c r="KA174" s="51"/>
      <c r="KB174" s="51"/>
      <c r="KC174" s="51"/>
      <c r="KD174" s="51"/>
      <c r="KE174" s="51"/>
      <c r="KF174" s="51"/>
      <c r="KG174" s="51"/>
      <c r="KH174" s="51"/>
      <c r="KI174" s="51"/>
      <c r="KJ174" s="51"/>
      <c r="KK174" s="51"/>
      <c r="KL174" s="51"/>
    </row>
    <row r="175" customFormat="false" ht="15" hidden="false" customHeight="false" outlineLevel="0" collapsed="false">
      <c r="B175" s="50" t="s">
        <v>202</v>
      </c>
      <c r="C175" s="540" t="n">
        <f aca="false">AVERAGE('monthly data'!B175:B175)</f>
        <v>602.617152646275</v>
      </c>
      <c r="D175" s="541" t="e">
        <f aca="false">AVERAGE('monthly data'!E175:G175)</f>
        <v>#DIV/0!</v>
      </c>
      <c r="E175" s="541" t="e">
        <f aca="false">AVERAGE('monthly data'!H175:J175)</f>
        <v>#DIV/0!</v>
      </c>
      <c r="F175" s="541" t="e">
        <f aca="false">AVERAGE('monthly data'!K175:M175)</f>
        <v>#DIV/0!</v>
      </c>
      <c r="G175" s="541" t="e">
        <f aca="false">AVERAGE('monthly data'!N175:P175)</f>
        <v>#DIV/0!</v>
      </c>
      <c r="H175" s="541" t="e">
        <f aca="false">AVERAGE('monthly data'!Q175:S175)</f>
        <v>#DIV/0!</v>
      </c>
      <c r="I175" s="541" t="e">
        <f aca="false">AVERAGE('monthly data'!T175:V175)</f>
        <v>#DIV/0!</v>
      </c>
      <c r="J175" s="541" t="e">
        <f aca="false">AVERAGE('monthly data'!W175:Y175)</f>
        <v>#DIV/0!</v>
      </c>
      <c r="K175" s="541" t="e">
        <f aca="false">AVERAGE('monthly data'!Z175:AB175)</f>
        <v>#DIV/0!</v>
      </c>
      <c r="L175" s="541" t="e">
        <f aca="false">AVERAGE('monthly data'!AC175:AE175)</f>
        <v>#DIV/0!</v>
      </c>
      <c r="M175" s="541" t="e">
        <f aca="false">AVERAGE('monthly data'!AF175:AH175)</f>
        <v>#DIV/0!</v>
      </c>
      <c r="N175" s="541" t="e">
        <f aca="false">AVERAGE('monthly data'!AI175:AK175)</f>
        <v>#DIV/0!</v>
      </c>
      <c r="O175" s="541" t="e">
        <f aca="false">AVERAGE('monthly data'!AL175:AN175)</f>
        <v>#DIV/0!</v>
      </c>
      <c r="P175" s="541" t="e">
        <f aca="false">AVERAGE('monthly data'!AO175:AQ175)</f>
        <v>#DIV/0!</v>
      </c>
      <c r="Q175" s="541" t="e">
        <f aca="false">AVERAGE('monthly data'!AR175:AT175)</f>
        <v>#DIV/0!</v>
      </c>
      <c r="R175" s="541" t="e">
        <f aca="false">AVERAGE('monthly data'!AU175:AW175)</f>
        <v>#DIV/0!</v>
      </c>
      <c r="S175" s="541" t="e">
        <f aca="false">AVERAGE('monthly data'!AX175:AZ175)</f>
        <v>#DIV/0!</v>
      </c>
      <c r="T175" s="541" t="e">
        <f aca="false">AVERAGE('monthly data'!BA175:BC175)</f>
        <v>#DIV/0!</v>
      </c>
      <c r="U175" s="541" t="e">
        <f aca="false">AVERAGE('monthly data'!BD175:BF175)</f>
        <v>#DIV/0!</v>
      </c>
      <c r="V175" s="541" t="e">
        <f aca="false">AVERAGE('monthly data'!BG175:BI175)</f>
        <v>#DIV/0!</v>
      </c>
      <c r="W175" s="541" t="e">
        <f aca="false">AVERAGE('monthly data'!BJ175:BL175)</f>
        <v>#DIV/0!</v>
      </c>
      <c r="X175" s="541" t="e">
        <f aca="false">AVERAGE('monthly data'!BM175:BO175)</f>
        <v>#DIV/0!</v>
      </c>
      <c r="Y175" s="541" t="e">
        <f aca="false">AVERAGE('monthly data'!BP175:BR175)</f>
        <v>#DIV/0!</v>
      </c>
      <c r="Z175" s="541" t="e">
        <f aca="false">AVERAGE('monthly data'!BS175:BU175)</f>
        <v>#DIV/0!</v>
      </c>
      <c r="AA175" s="541" t="e">
        <f aca="false">AVERAGE('monthly data'!BV175:BX175)</f>
        <v>#DIV/0!</v>
      </c>
      <c r="AB175" s="541" t="e">
        <f aca="false">AVERAGE('monthly data'!BY175:CA175)</f>
        <v>#DIV/0!</v>
      </c>
      <c r="AC175" s="541" t="e">
        <f aca="false">AVERAGE('monthly data'!CB175:CD175)</f>
        <v>#DIV/0!</v>
      </c>
      <c r="AD175" s="541" t="e">
        <f aca="false">AVERAGE('monthly data'!CE175:CG175)</f>
        <v>#DIV/0!</v>
      </c>
      <c r="AE175" s="541" t="e">
        <f aca="false">AVERAGE('monthly data'!CH175:CJ175)</f>
        <v>#DIV/0!</v>
      </c>
      <c r="AF175" s="541" t="e">
        <f aca="false">AVERAGE('monthly data'!CK175:CM175)</f>
        <v>#DIV/0!</v>
      </c>
      <c r="AG175" s="541" t="e">
        <f aca="false">AVERAGE('monthly data'!CN175:CP175)</f>
        <v>#DIV/0!</v>
      </c>
      <c r="AH175" s="541" t="e">
        <f aca="false">AVERAGE('monthly data'!CQ175:CS175)</f>
        <v>#DIV/0!</v>
      </c>
      <c r="AI175" s="541" t="e">
        <f aca="false">AVERAGE('monthly data'!CT175:CV175)</f>
        <v>#DIV/0!</v>
      </c>
      <c r="AJ175" s="541" t="e">
        <f aca="false">AVERAGE('monthly data'!CW175:CY175)</f>
        <v>#DIV/0!</v>
      </c>
      <c r="AK175" s="541" t="e">
        <f aca="false">AVERAGE('monthly data'!CZ175:DB175)</f>
        <v>#DIV/0!</v>
      </c>
      <c r="AL175" s="541" t="e">
        <f aca="false">AVERAGE('monthly data'!DC175:DE175)</f>
        <v>#DIV/0!</v>
      </c>
      <c r="AM175" s="51" t="e">
        <f aca="false">AVERAGE('monthly data'!DF175:DH175)</f>
        <v>#DIV/0!</v>
      </c>
      <c r="AN175" s="51" t="e">
        <f aca="false">AVERAGE('monthly data'!DI175:DK175)</f>
        <v>#DIV/0!</v>
      </c>
      <c r="AO175" s="51" t="e">
        <f aca="false">AVERAGE('monthly data'!DL175:DN175)</f>
        <v>#DIV/0!</v>
      </c>
      <c r="AP175" s="51" t="e">
        <f aca="false">AVERAGE('monthly data'!DO175:DQ175)</f>
        <v>#DIV/0!</v>
      </c>
      <c r="AQ175" s="51" t="e">
        <f aca="false">AVERAGE('monthly data'!DR175:DT175)</f>
        <v>#DIV/0!</v>
      </c>
      <c r="AR175" s="51" t="e">
        <f aca="false">AVERAGE('monthly data'!DU175:DW175)</f>
        <v>#DIV/0!</v>
      </c>
      <c r="AS175" s="51" t="e">
        <f aca="false">AVERAGE('monthly data'!DX175:DZ175)</f>
        <v>#DIV/0!</v>
      </c>
      <c r="AT175" s="51" t="e">
        <f aca="false">AVERAGE('monthly data'!EA175:EC175)</f>
        <v>#DIV/0!</v>
      </c>
      <c r="AU175" s="51" t="e">
        <f aca="false">AVERAGE('monthly data'!ED175:EF175)</f>
        <v>#DIV/0!</v>
      </c>
      <c r="AV175" s="51" t="e">
        <f aca="false">AVERAGE('monthly data'!EG175:EI175)</f>
        <v>#DIV/0!</v>
      </c>
      <c r="AW175" s="51" t="e">
        <f aca="false">AVERAGE('monthly data'!EJ175:EL175)</f>
        <v>#DIV/0!</v>
      </c>
      <c r="AX175" s="51" t="e">
        <f aca="false">AVERAGE('monthly data'!EM175:EO175)</f>
        <v>#DIV/0!</v>
      </c>
      <c r="AY175" s="51" t="e">
        <f aca="false">AVERAGE('monthly data'!EP175:ER175)</f>
        <v>#DIV/0!</v>
      </c>
      <c r="AZ175" s="51" t="e">
        <f aca="false">AVERAGE('monthly data'!ES175:EU175)</f>
        <v>#DIV/0!</v>
      </c>
      <c r="BA175" s="51" t="e">
        <f aca="false">AVERAGE('monthly data'!EV175:EX175)</f>
        <v>#DIV/0!</v>
      </c>
      <c r="BB175" s="51" t="e">
        <f aca="false">AVERAGE('monthly data'!EY175:FA175)</f>
        <v>#DIV/0!</v>
      </c>
      <c r="BC175" s="51" t="e">
        <f aca="false">AVERAGE('monthly data'!FB175:FD175)</f>
        <v>#DIV/0!</v>
      </c>
      <c r="BD175" s="51" t="e">
        <f aca="false">AVERAGE('monthly data'!FE175:FG175)</f>
        <v>#DIV/0!</v>
      </c>
      <c r="BE175" s="51" t="e">
        <f aca="false">AVERAGE('monthly data'!FH175:FJ175)</f>
        <v>#DIV/0!</v>
      </c>
      <c r="BF175" s="51" t="e">
        <f aca="false">AVERAGE('monthly data'!FK175:FM175)</f>
        <v>#DIV/0!</v>
      </c>
      <c r="BG175" s="51" t="n">
        <f aca="false">AVERAGE('monthly data'!FN175:FP175)</f>
        <v>77.286112985335</v>
      </c>
      <c r="BH175" s="51" t="n">
        <f aca="false">AVERAGE('monthly data'!FQ175:FS175)</f>
        <v>77.4419094524899</v>
      </c>
      <c r="BI175" s="51" t="n">
        <f aca="false">AVERAGE('monthly data'!FT175:FV175)</f>
        <v>80.9148037158259</v>
      </c>
      <c r="BJ175" s="51" t="n">
        <f aca="false">AVERAGE('monthly data'!FW175:FY175)</f>
        <v>82.7496083003657</v>
      </c>
      <c r="BK175" s="51" t="n">
        <f aca="false">AVERAGE('monthly data'!FZ175:GB175)</f>
        <v>84.5436856825103</v>
      </c>
      <c r="BL175" s="51" t="n">
        <f aca="false">AVERAGE('monthly data'!GC175:GE175)</f>
        <v>86.5088065981536</v>
      </c>
      <c r="BM175" s="51" t="n">
        <f aca="false">AVERAGE('monthly data'!GF175:GH175)</f>
        <v>87.0231302159054</v>
      </c>
      <c r="BN175" s="51" t="n">
        <f aca="false">AVERAGE('monthly data'!GI175:GK175)</f>
        <v>89.3930273062109</v>
      </c>
      <c r="BO175" s="51" t="n">
        <f aca="false">AVERAGE('monthly data'!GL175:GN175)</f>
        <v>91.4166661980658</v>
      </c>
      <c r="BP175" s="51" t="n">
        <f aca="false">AVERAGE('monthly data'!GO175:GQ175)</f>
        <v>97.2275430109758</v>
      </c>
      <c r="BQ175" s="51" t="n">
        <f aca="false">AVERAGE('monthly data'!GR175:GT175)</f>
        <v>97.3624935767125</v>
      </c>
      <c r="BR175" s="51" t="n">
        <f aca="false">AVERAGE('monthly data'!GU175:GW175)</f>
        <v>96.3611435765622</v>
      </c>
      <c r="BS175" s="51" t="n">
        <f aca="false">AVERAGE('monthly data'!GX175:GZ175)</f>
        <v>93.8986252543414</v>
      </c>
      <c r="BT175" s="51" t="n">
        <f aca="false">AVERAGE('monthly data'!HA175:HC175)</f>
        <v>96.5638684644892</v>
      </c>
      <c r="BU175" s="51" t="n">
        <f aca="false">AVERAGE('monthly data'!HD175:HF175)</f>
        <v>95.9204396219024</v>
      </c>
      <c r="BV175" s="51" t="n">
        <f aca="false">AVERAGE('monthly data'!HG175:HI175)</f>
        <v>98.5997587047596</v>
      </c>
      <c r="BW175" s="51" t="n">
        <f aca="false">AVERAGE('monthly data'!HJ175:HL175)</f>
        <v>97.1700540477739</v>
      </c>
      <c r="BX175" s="51" t="n">
        <f aca="false">AVERAGE('monthly data'!HM175:HO175)</f>
        <v>98.8063756983541</v>
      </c>
      <c r="BY175" s="51" t="n">
        <f aca="false">AVERAGE('monthly data'!HP175:HR175)</f>
        <v>97.3773175431297</v>
      </c>
      <c r="BZ175" s="51" t="n">
        <f aca="false">AVERAGE('monthly data'!HS175:HU175)</f>
        <v>99.2847463080627</v>
      </c>
      <c r="CA175" s="51" t="n">
        <f aca="false">AVERAGE('monthly data'!HV175:HX175)</f>
        <v>99.5377331611859</v>
      </c>
      <c r="CB175" s="51" t="n">
        <f aca="false">AVERAGE('monthly data'!HY175:IA175)</f>
        <v>96.6530409491902</v>
      </c>
      <c r="CC175" s="51" t="n">
        <f aca="false">AVERAGE('monthly data'!IB175:ID175)</f>
        <v>95.4183642554361</v>
      </c>
      <c r="CD175" s="51" t="n">
        <f aca="false">AVERAGE('monthly data'!IE175:IG175)</f>
        <v>98.0652531206958</v>
      </c>
      <c r="CE175" s="51" t="n">
        <f aca="false">AVERAGE('monthly data'!IH175:IJ175)</f>
        <v>93.9482191476928</v>
      </c>
      <c r="CF175" s="51" t="n">
        <f aca="false">AVERAGE('monthly data'!IK175:IM175)</f>
        <v>94.7690038917879</v>
      </c>
      <c r="CG175" s="51" t="n">
        <f aca="false">AVERAGE('monthly data'!IN175:IP175)</f>
        <v>98.1070529111367</v>
      </c>
      <c r="CH175" s="51" t="n">
        <f aca="false">AVERAGE('monthly data'!IQ175:IS175)</f>
        <v>97.2665010502043</v>
      </c>
      <c r="CI175" s="51" t="n">
        <f aca="false">AVERAGE('monthly data'!IT175:IV175)</f>
        <v>96.7815517821512</v>
      </c>
      <c r="CJ175" s="51" t="n">
        <f aca="false">AVERAGE('monthly data'!IW175:IY175)</f>
        <v>101.944012928993</v>
      </c>
      <c r="CK175" s="51" t="n">
        <f aca="false">AVERAGE('monthly data'!IZ175:JB175)</f>
        <v>108.142088301174</v>
      </c>
      <c r="CL175" s="51" t="n">
        <f aca="false">AVERAGE('monthly data'!JC175:JE175)</f>
        <v>108.341450650706</v>
      </c>
      <c r="CM175" s="51" t="n">
        <f aca="false">AVERAGE('monthly data'!JF175:JH175)</f>
        <v>110.211151338606</v>
      </c>
      <c r="CN175" s="51" t="n">
        <f aca="false">AVERAGE('monthly data'!JI175:JK175)</f>
        <v>110.839763877671</v>
      </c>
      <c r="CO175" s="51" t="n">
        <f aca="false">AVERAGE('monthly data'!JL175:JN175)</f>
        <v>110.285067206176</v>
      </c>
      <c r="CP175" s="51" t="n">
        <f aca="false">AVERAGE('monthly data'!JO175:JQ175)</f>
        <v>113.981166393708</v>
      </c>
      <c r="CQ175" s="51" t="n">
        <f aca="false">AVERAGE('monthly data'!JR175:JT175)</f>
        <v>116.282089954189</v>
      </c>
      <c r="CR175" s="51" t="n">
        <f aca="false">AVERAGE('monthly data'!JU175:JW175)</f>
        <v>120.618894735329</v>
      </c>
      <c r="CS175" s="51" t="n">
        <f aca="false">AVERAGE('monthly data'!JX175:JZ175)</f>
        <v>122.696298979943</v>
      </c>
      <c r="CT175" s="51" t="n">
        <f aca="false">AVERAGE('monthly data'!KA175:KC175)</f>
        <v>124.124633842697</v>
      </c>
      <c r="CU175" s="51" t="n">
        <f aca="false">AVERAGE('monthly data'!KD175:KF175)</f>
        <v>121.798342777969</v>
      </c>
      <c r="CV175" s="51" t="n">
        <f aca="false">AVERAGE('monthly data'!KG175:KI175)</f>
        <v>124.096386023267</v>
      </c>
      <c r="CW175" s="51" t="n">
        <f aca="false">AVERAGE('monthly data'!KJ175:KL175)</f>
        <v>124.252443008704</v>
      </c>
      <c r="CX175" s="51" t="n">
        <f aca="false">AVERAGE('monthly data'!KM175:KO175)</f>
        <v>125.724084060375</v>
      </c>
      <c r="CY175" s="51" t="n">
        <f aca="false">AVERAGE('monthly data'!KP175:KR175)</f>
        <v>126.894493180083</v>
      </c>
      <c r="CZ175" s="51" t="n">
        <f aca="false">AVERAGE('monthly data'!KS175:KU175)</f>
        <v>133.614213706403</v>
      </c>
      <c r="DA175" s="51" t="n">
        <f aca="false">AVERAGE('monthly data'!KV175:KX175)</f>
        <v>135.461203595406</v>
      </c>
      <c r="DB175" s="51" t="n">
        <f aca="false">AVERAGE('monthly data'!KY175:LA175)</f>
        <v>134.90110325561</v>
      </c>
      <c r="DC175" s="51" t="n">
        <f aca="false">AVERAGE('monthly data'!LB175:LD175)</f>
        <v>136.139729077299</v>
      </c>
      <c r="DD175" s="51" t="n">
        <f aca="false">AVERAGE('monthly data'!LE175:LG175)</f>
        <v>139.037820218293</v>
      </c>
      <c r="DE175" s="51" t="n">
        <f aca="false">AVERAGE('monthly data'!LH175:LJ175)</f>
        <v>141.13594816268</v>
      </c>
      <c r="DF175" s="51" t="n">
        <f aca="false">AVERAGE('monthly data'!LK175:LM175)</f>
        <v>145.260117714561</v>
      </c>
      <c r="DG175" s="51" t="n">
        <f aca="false">AVERAGE('monthly data'!LN175:LP175)</f>
        <v>150.260898894315</v>
      </c>
      <c r="DH175" s="51" t="n">
        <f aca="false">AVERAGE('monthly data'!LQ175:LS175)</f>
        <v>159.550396091512</v>
      </c>
      <c r="DI175" s="51" t="n">
        <f aca="false">AVERAGE('monthly data'!LT175:LV175)</f>
        <v>169.00821534631</v>
      </c>
      <c r="DJ175" s="51" t="n">
        <f aca="false">AVERAGE('monthly data'!LW175:LY175)</f>
        <v>172.200632008649</v>
      </c>
      <c r="DK175" s="51" t="n">
        <f aca="false">AVERAGE('monthly data'!LZ175:MB175)</f>
        <v>173.216631342814</v>
      </c>
      <c r="DL175" s="51" t="n">
        <f aca="false">AVERAGE('monthly data'!MC175:ME175)</f>
        <v>173.988057298556</v>
      </c>
      <c r="DM175" s="51" t="e">
        <f aca="false">AVERAGE('monthly data'!MF175:MH175)</f>
        <v>#DIV/0!</v>
      </c>
      <c r="DN175" s="51" t="e">
        <f aca="false">AVERAGE('monthly data'!MI175:MK175)</f>
        <v>#DIV/0!</v>
      </c>
      <c r="DO175" s="51" t="e">
        <f aca="false">AVERAGE('monthly data'!ML175:MN175)</f>
        <v>#DIV/0!</v>
      </c>
      <c r="DP175" s="51" t="e">
        <f aca="false">AVERAGE('monthly data'!MO175:MQ175)</f>
        <v>#DIV/0!</v>
      </c>
      <c r="DQ175" s="51" t="e">
        <f aca="false">AVERAGE('monthly data'!MR175:MT175)</f>
        <v>#DIV/0!</v>
      </c>
      <c r="DR175" s="51" t="e">
        <f aca="false">AVERAGE('monthly data'!MU175:MW175)</f>
        <v>#DIV/0!</v>
      </c>
      <c r="DS175" s="51"/>
      <c r="DT175" s="51"/>
      <c r="DU175" s="51"/>
      <c r="DV175" s="51"/>
      <c r="DW175" s="51"/>
      <c r="DX175" s="51"/>
      <c r="DY175" s="51"/>
      <c r="DZ175" s="51"/>
      <c r="EA175" s="51"/>
      <c r="EB175" s="51"/>
      <c r="EC175" s="51"/>
      <c r="ED175" s="51"/>
      <c r="EE175" s="51"/>
      <c r="EF175" s="51"/>
      <c r="EG175" s="51"/>
      <c r="EH175" s="51"/>
      <c r="EI175" s="51"/>
      <c r="EJ175" s="51"/>
      <c r="EK175" s="51"/>
      <c r="EL175" s="51"/>
      <c r="EM175" s="51"/>
      <c r="EN175" s="51"/>
      <c r="EO175" s="51"/>
      <c r="EP175" s="51"/>
      <c r="EQ175" s="51"/>
      <c r="ER175" s="51"/>
      <c r="ES175" s="51"/>
      <c r="ET175" s="51"/>
      <c r="EU175" s="51"/>
      <c r="EV175" s="51"/>
      <c r="EW175" s="51"/>
      <c r="EX175" s="51"/>
      <c r="EY175" s="51"/>
      <c r="EZ175" s="51"/>
      <c r="FA175" s="51"/>
      <c r="FB175" s="51"/>
      <c r="FC175" s="51"/>
      <c r="FD175" s="51"/>
      <c r="FE175" s="51"/>
      <c r="FF175" s="51"/>
      <c r="FG175" s="51"/>
      <c r="FH175" s="51"/>
      <c r="FI175" s="51"/>
      <c r="FJ175" s="51"/>
      <c r="FK175" s="51"/>
      <c r="FL175" s="51"/>
      <c r="FM175" s="51"/>
      <c r="FN175" s="51"/>
      <c r="FO175" s="51"/>
      <c r="FP175" s="51"/>
      <c r="FQ175" s="51"/>
      <c r="FR175" s="51"/>
      <c r="FS175" s="51"/>
      <c r="FT175" s="51"/>
      <c r="FU175" s="51"/>
      <c r="FV175" s="51"/>
      <c r="FW175" s="51"/>
      <c r="FX175" s="51"/>
      <c r="FY175" s="51"/>
      <c r="FZ175" s="51"/>
      <c r="GA175" s="51"/>
      <c r="GB175" s="51"/>
      <c r="GC175" s="51"/>
      <c r="GD175" s="51"/>
      <c r="GE175" s="51"/>
      <c r="GF175" s="51"/>
      <c r="GG175" s="51"/>
      <c r="GH175" s="51"/>
      <c r="GI175" s="51"/>
      <c r="GJ175" s="51"/>
      <c r="GK175" s="51"/>
      <c r="GL175" s="51"/>
      <c r="GM175" s="51"/>
      <c r="GN175" s="51"/>
      <c r="GO175" s="51"/>
      <c r="GP175" s="51"/>
      <c r="GQ175" s="51"/>
      <c r="GR175" s="51"/>
      <c r="GS175" s="51"/>
      <c r="GT175" s="51"/>
      <c r="GU175" s="51"/>
      <c r="GV175" s="51"/>
      <c r="GW175" s="51"/>
      <c r="GX175" s="51"/>
      <c r="GY175" s="51"/>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1"/>
      <c r="HZ175" s="51"/>
      <c r="IA175" s="51"/>
      <c r="IB175" s="51"/>
      <c r="IC175" s="51"/>
      <c r="ID175" s="51"/>
      <c r="IE175" s="51"/>
      <c r="IF175" s="51"/>
      <c r="IG175" s="51"/>
      <c r="IH175" s="51"/>
      <c r="II175" s="51"/>
      <c r="IJ175" s="51"/>
      <c r="IK175" s="51"/>
      <c r="IL175" s="51"/>
      <c r="IM175" s="51"/>
      <c r="IN175" s="51"/>
      <c r="IO175" s="51"/>
      <c r="IP175" s="51"/>
      <c r="IQ175" s="51"/>
      <c r="IR175" s="51"/>
      <c r="IS175" s="51"/>
      <c r="IT175" s="51"/>
      <c r="IU175" s="51"/>
      <c r="IV175" s="51"/>
      <c r="IW175" s="51"/>
      <c r="IX175" s="51"/>
      <c r="IY175" s="51"/>
      <c r="IZ175" s="51"/>
      <c r="JA175" s="51"/>
      <c r="JB175" s="51"/>
      <c r="JC175" s="51"/>
      <c r="JD175" s="51"/>
      <c r="JE175" s="51"/>
      <c r="JF175" s="51"/>
      <c r="JG175" s="51"/>
      <c r="JH175" s="51"/>
      <c r="JI175" s="51"/>
      <c r="JJ175" s="51"/>
      <c r="JK175" s="51"/>
      <c r="JL175" s="51"/>
      <c r="JM175" s="51"/>
      <c r="JN175" s="51"/>
      <c r="JO175" s="51"/>
      <c r="JP175" s="51"/>
      <c r="JQ175" s="51"/>
      <c r="JR175" s="51"/>
      <c r="JS175" s="51"/>
      <c r="JT175" s="51"/>
      <c r="JU175" s="51"/>
      <c r="JV175" s="51"/>
      <c r="JW175" s="51"/>
      <c r="JX175" s="51"/>
      <c r="JY175" s="51"/>
      <c r="JZ175" s="51"/>
      <c r="KA175" s="51"/>
      <c r="KB175" s="51"/>
      <c r="KC175" s="51"/>
      <c r="KD175" s="51"/>
      <c r="KE175" s="51"/>
      <c r="KF175" s="51"/>
      <c r="KG175" s="51"/>
      <c r="KH175" s="51"/>
      <c r="KI175" s="51"/>
      <c r="KJ175" s="51"/>
      <c r="KK175" s="51"/>
      <c r="KL175" s="51"/>
    </row>
    <row r="176" customFormat="false" ht="15" hidden="false" customHeight="false" outlineLevel="0" collapsed="false">
      <c r="B176" s="50" t="s">
        <v>199</v>
      </c>
      <c r="C176" s="540" t="n">
        <f aca="false">AVERAGE('monthly data'!B176:B176)</f>
        <v>160.987539017171</v>
      </c>
      <c r="D176" s="541" t="e">
        <f aca="false">AVERAGE('monthly data'!E176:G176)</f>
        <v>#DIV/0!</v>
      </c>
      <c r="E176" s="541" t="e">
        <f aca="false">AVERAGE('monthly data'!H176:J176)</f>
        <v>#DIV/0!</v>
      </c>
      <c r="F176" s="541" t="e">
        <f aca="false">AVERAGE('monthly data'!K176:M176)</f>
        <v>#DIV/0!</v>
      </c>
      <c r="G176" s="541" t="e">
        <f aca="false">AVERAGE('monthly data'!N176:P176)</f>
        <v>#DIV/0!</v>
      </c>
      <c r="H176" s="541" t="e">
        <f aca="false">AVERAGE('monthly data'!Q176:S176)</f>
        <v>#DIV/0!</v>
      </c>
      <c r="I176" s="541" t="e">
        <f aca="false">AVERAGE('monthly data'!T176:V176)</f>
        <v>#DIV/0!</v>
      </c>
      <c r="J176" s="541" t="e">
        <f aca="false">AVERAGE('monthly data'!W176:Y176)</f>
        <v>#DIV/0!</v>
      </c>
      <c r="K176" s="541" t="e">
        <f aca="false">AVERAGE('monthly data'!Z176:AB176)</f>
        <v>#DIV/0!</v>
      </c>
      <c r="L176" s="541" t="e">
        <f aca="false">AVERAGE('monthly data'!AC176:AE176)</f>
        <v>#DIV/0!</v>
      </c>
      <c r="M176" s="541" t="e">
        <f aca="false">AVERAGE('monthly data'!AF176:AH176)</f>
        <v>#DIV/0!</v>
      </c>
      <c r="N176" s="541" t="e">
        <f aca="false">AVERAGE('monthly data'!AI176:AK176)</f>
        <v>#DIV/0!</v>
      </c>
      <c r="O176" s="541" t="e">
        <f aca="false">AVERAGE('monthly data'!AL176:AN176)</f>
        <v>#DIV/0!</v>
      </c>
      <c r="P176" s="541" t="e">
        <f aca="false">AVERAGE('monthly data'!AO176:AQ176)</f>
        <v>#DIV/0!</v>
      </c>
      <c r="Q176" s="541" t="e">
        <f aca="false">AVERAGE('monthly data'!AR176:AT176)</f>
        <v>#DIV/0!</v>
      </c>
      <c r="R176" s="541" t="e">
        <f aca="false">AVERAGE('monthly data'!AU176:AW176)</f>
        <v>#DIV/0!</v>
      </c>
      <c r="S176" s="541" t="e">
        <f aca="false">AVERAGE('monthly data'!AX176:AZ176)</f>
        <v>#DIV/0!</v>
      </c>
      <c r="T176" s="541" t="e">
        <f aca="false">AVERAGE('monthly data'!BA176:BC176)</f>
        <v>#DIV/0!</v>
      </c>
      <c r="U176" s="541" t="e">
        <f aca="false">AVERAGE('monthly data'!BD176:BF176)</f>
        <v>#DIV/0!</v>
      </c>
      <c r="V176" s="541" t="e">
        <f aca="false">AVERAGE('monthly data'!BG176:BI176)</f>
        <v>#DIV/0!</v>
      </c>
      <c r="W176" s="541" t="e">
        <f aca="false">AVERAGE('monthly data'!BJ176:BL176)</f>
        <v>#DIV/0!</v>
      </c>
      <c r="X176" s="541" t="e">
        <f aca="false">AVERAGE('monthly data'!BM176:BO176)</f>
        <v>#DIV/0!</v>
      </c>
      <c r="Y176" s="541" t="e">
        <f aca="false">AVERAGE('monthly data'!BP176:BR176)</f>
        <v>#DIV/0!</v>
      </c>
      <c r="Z176" s="541" t="e">
        <f aca="false">AVERAGE('monthly data'!BS176:BU176)</f>
        <v>#DIV/0!</v>
      </c>
      <c r="AA176" s="541" t="e">
        <f aca="false">AVERAGE('monthly data'!BV176:BX176)</f>
        <v>#DIV/0!</v>
      </c>
      <c r="AB176" s="541" t="e">
        <f aca="false">AVERAGE('monthly data'!BY176:CA176)</f>
        <v>#DIV/0!</v>
      </c>
      <c r="AC176" s="541" t="e">
        <f aca="false">AVERAGE('monthly data'!CB176:CD176)</f>
        <v>#DIV/0!</v>
      </c>
      <c r="AD176" s="541" t="e">
        <f aca="false">AVERAGE('monthly data'!CE176:CG176)</f>
        <v>#DIV/0!</v>
      </c>
      <c r="AE176" s="541" t="e">
        <f aca="false">AVERAGE('monthly data'!CH176:CJ176)</f>
        <v>#DIV/0!</v>
      </c>
      <c r="AF176" s="541" t="e">
        <f aca="false">AVERAGE('monthly data'!CK176:CM176)</f>
        <v>#DIV/0!</v>
      </c>
      <c r="AG176" s="541" t="e">
        <f aca="false">AVERAGE('monthly data'!CN176:CP176)</f>
        <v>#DIV/0!</v>
      </c>
      <c r="AH176" s="541" t="e">
        <f aca="false">AVERAGE('monthly data'!CQ176:CS176)</f>
        <v>#DIV/0!</v>
      </c>
      <c r="AI176" s="541" t="e">
        <f aca="false">AVERAGE('monthly data'!CT176:CV176)</f>
        <v>#DIV/0!</v>
      </c>
      <c r="AJ176" s="541" t="e">
        <f aca="false">AVERAGE('monthly data'!CW176:CY176)</f>
        <v>#DIV/0!</v>
      </c>
      <c r="AK176" s="541" t="e">
        <f aca="false">AVERAGE('monthly data'!CZ176:DB176)</f>
        <v>#DIV/0!</v>
      </c>
      <c r="AL176" s="541" t="e">
        <f aca="false">AVERAGE('monthly data'!DC176:DE176)</f>
        <v>#DIV/0!</v>
      </c>
      <c r="AM176" s="51" t="e">
        <f aca="false">AVERAGE('monthly data'!DF176:DH176)</f>
        <v>#DIV/0!</v>
      </c>
      <c r="AN176" s="51" t="e">
        <f aca="false">AVERAGE('monthly data'!DI176:DK176)</f>
        <v>#DIV/0!</v>
      </c>
      <c r="AO176" s="51" t="e">
        <f aca="false">AVERAGE('monthly data'!DL176:DN176)</f>
        <v>#DIV/0!</v>
      </c>
      <c r="AP176" s="51" t="e">
        <f aca="false">AVERAGE('monthly data'!DO176:DQ176)</f>
        <v>#DIV/0!</v>
      </c>
      <c r="AQ176" s="51" t="e">
        <f aca="false">AVERAGE('monthly data'!DR176:DT176)</f>
        <v>#DIV/0!</v>
      </c>
      <c r="AR176" s="51" t="e">
        <f aca="false">AVERAGE('monthly data'!DU176:DW176)</f>
        <v>#DIV/0!</v>
      </c>
      <c r="AS176" s="51" t="e">
        <f aca="false">AVERAGE('monthly data'!DX176:DZ176)</f>
        <v>#DIV/0!</v>
      </c>
      <c r="AT176" s="51" t="e">
        <f aca="false">AVERAGE('monthly data'!EA176:EC176)</f>
        <v>#DIV/0!</v>
      </c>
      <c r="AU176" s="51" t="e">
        <f aca="false">AVERAGE('monthly data'!ED176:EF176)</f>
        <v>#DIV/0!</v>
      </c>
      <c r="AV176" s="51" t="e">
        <f aca="false">AVERAGE('monthly data'!EG176:EI176)</f>
        <v>#DIV/0!</v>
      </c>
      <c r="AW176" s="51" t="e">
        <f aca="false">AVERAGE('monthly data'!EJ176:EL176)</f>
        <v>#DIV/0!</v>
      </c>
      <c r="AX176" s="51" t="e">
        <f aca="false">AVERAGE('monthly data'!EM176:EO176)</f>
        <v>#DIV/0!</v>
      </c>
      <c r="AY176" s="51" t="e">
        <f aca="false">AVERAGE('monthly data'!EP176:ER176)</f>
        <v>#DIV/0!</v>
      </c>
      <c r="AZ176" s="51" t="e">
        <f aca="false">AVERAGE('monthly data'!ES176:EU176)</f>
        <v>#DIV/0!</v>
      </c>
      <c r="BA176" s="51" t="e">
        <f aca="false">AVERAGE('monthly data'!EV176:EX176)</f>
        <v>#DIV/0!</v>
      </c>
      <c r="BB176" s="51" t="e">
        <f aca="false">AVERAGE('monthly data'!EY176:FA176)</f>
        <v>#DIV/0!</v>
      </c>
      <c r="BC176" s="51" t="e">
        <f aca="false">AVERAGE('monthly data'!FB176:FD176)</f>
        <v>#DIV/0!</v>
      </c>
      <c r="BD176" s="51" t="e">
        <f aca="false">AVERAGE('monthly data'!FE176:FG176)</f>
        <v>#DIV/0!</v>
      </c>
      <c r="BE176" s="51" t="e">
        <f aca="false">AVERAGE('monthly data'!FH176:FJ176)</f>
        <v>#DIV/0!</v>
      </c>
      <c r="BF176" s="51" t="e">
        <f aca="false">AVERAGE('monthly data'!FK176:FM176)</f>
        <v>#DIV/0!</v>
      </c>
      <c r="BG176" s="51" t="n">
        <f aca="false">AVERAGE('monthly data'!FN176:FP176)</f>
        <v>81.4671101482253</v>
      </c>
      <c r="BH176" s="51" t="n">
        <f aca="false">AVERAGE('monthly data'!FQ176:FS176)</f>
        <v>82.5584722231288</v>
      </c>
      <c r="BI176" s="51" t="n">
        <f aca="false">AVERAGE('monthly data'!FT176:FV176)</f>
        <v>83.1052105106278</v>
      </c>
      <c r="BJ176" s="51" t="n">
        <f aca="false">AVERAGE('monthly data'!FW176:FY176)</f>
        <v>84.6224663841497</v>
      </c>
      <c r="BK176" s="51" t="n">
        <f aca="false">AVERAGE('monthly data'!FZ176:GB176)</f>
        <v>83.2502689071501</v>
      </c>
      <c r="BL176" s="51" t="n">
        <f aca="false">AVERAGE('monthly data'!GC176:GE176)</f>
        <v>87.2068079201566</v>
      </c>
      <c r="BM176" s="51" t="n">
        <f aca="false">AVERAGE('monthly data'!GF176:GH176)</f>
        <v>86.8050974023657</v>
      </c>
      <c r="BN176" s="51" t="n">
        <f aca="false">AVERAGE('monthly data'!GI176:GK176)</f>
        <v>87.6976038239256</v>
      </c>
      <c r="BO176" s="51" t="n">
        <f aca="false">AVERAGE('monthly data'!GL176:GN176)</f>
        <v>86.3154515489694</v>
      </c>
      <c r="BP176" s="51" t="n">
        <f aca="false">AVERAGE('monthly data'!GO176:GQ176)</f>
        <v>91.3743299305032</v>
      </c>
      <c r="BQ176" s="51" t="n">
        <f aca="false">AVERAGE('monthly data'!GR176:GT176)</f>
        <v>92.7341571286076</v>
      </c>
      <c r="BR176" s="51" t="n">
        <f aca="false">AVERAGE('monthly data'!GU176:GW176)</f>
        <v>94.4854031190191</v>
      </c>
      <c r="BS176" s="51" t="n">
        <f aca="false">AVERAGE('monthly data'!GX176:GZ176)</f>
        <v>92.7885203368272</v>
      </c>
      <c r="BT176" s="51" t="n">
        <f aca="false">AVERAGE('monthly data'!HA176:HC176)</f>
        <v>98.7963474892595</v>
      </c>
      <c r="BU176" s="51" t="n">
        <f aca="false">AVERAGE('monthly data'!HD176:HF176)</f>
        <v>97.9475008596602</v>
      </c>
      <c r="BV176" s="51" t="n">
        <f aca="false">AVERAGE('monthly data'!HG176:HI176)</f>
        <v>99.8740170503223</v>
      </c>
      <c r="BW176" s="51" t="n">
        <f aca="false">AVERAGE('monthly data'!HJ176:HL176)</f>
        <v>98.5356428547494</v>
      </c>
      <c r="BX176" s="51" t="n">
        <f aca="false">AVERAGE('monthly data'!HM176:HO176)</f>
        <v>101.986683624302</v>
      </c>
      <c r="BY176" s="51" t="n">
        <f aca="false">AVERAGE('monthly data'!HP176:HR176)</f>
        <v>99.2294567050724</v>
      </c>
      <c r="BZ176" s="51" t="n">
        <f aca="false">AVERAGE('monthly data'!HS176:HU176)</f>
        <v>100.05366099924</v>
      </c>
      <c r="CA176" s="51" t="n">
        <f aca="false">AVERAGE('monthly data'!HV176:HX176)</f>
        <v>99.815866582365</v>
      </c>
      <c r="CB176" s="51" t="n">
        <f aca="false">AVERAGE('monthly data'!HY176:IA176)</f>
        <v>100.435200815064</v>
      </c>
      <c r="CC176" s="51" t="n">
        <f aca="false">AVERAGE('monthly data'!IB176:ID176)</f>
        <v>100.618161276541</v>
      </c>
      <c r="CD176" s="51" t="n">
        <f aca="false">AVERAGE('monthly data'!IE176:IG176)</f>
        <v>101.208386101769</v>
      </c>
      <c r="CE176" s="51" t="n">
        <f aca="false">AVERAGE('monthly data'!IH176:IJ176)</f>
        <v>99.5088404561324</v>
      </c>
      <c r="CF176" s="51" t="n">
        <f aca="false">AVERAGE('monthly data'!IK176:IM176)</f>
        <v>99.8314734378143</v>
      </c>
      <c r="CG176" s="51" t="n">
        <f aca="false">AVERAGE('monthly data'!IN176:IP176)</f>
        <v>102.848368268739</v>
      </c>
      <c r="CH176" s="51" t="n">
        <f aca="false">AVERAGE('monthly data'!IQ176:IS176)</f>
        <v>104.154409199763</v>
      </c>
      <c r="CI176" s="51" t="n">
        <f aca="false">AVERAGE('monthly data'!IT176:IV176)</f>
        <v>103.669127648715</v>
      </c>
      <c r="CJ176" s="51" t="n">
        <f aca="false">AVERAGE('monthly data'!IW176:IY176)</f>
        <v>106.005925591413</v>
      </c>
      <c r="CK176" s="51" t="n">
        <f aca="false">AVERAGE('monthly data'!IZ176:JB176)</f>
        <v>106.824554890953</v>
      </c>
      <c r="CL176" s="51" t="n">
        <f aca="false">AVERAGE('monthly data'!JC176:JE176)</f>
        <v>105.898501519867</v>
      </c>
      <c r="CM176" s="51" t="n">
        <f aca="false">AVERAGE('monthly data'!JF176:JH176)</f>
        <v>108.080121501517</v>
      </c>
      <c r="CN176" s="51" t="n">
        <f aca="false">AVERAGE('monthly data'!JI176:JK176)</f>
        <v>111.560743413891</v>
      </c>
      <c r="CO176" s="51" t="n">
        <f aca="false">AVERAGE('monthly data'!JL176:JN176)</f>
        <v>110.585558119739</v>
      </c>
      <c r="CP176" s="51" t="n">
        <f aca="false">AVERAGE('monthly data'!JO176:JQ176)</f>
        <v>112.605986944649</v>
      </c>
      <c r="CQ176" s="51" t="n">
        <f aca="false">AVERAGE('monthly data'!JR176:JT176)</f>
        <v>115.929664607185</v>
      </c>
      <c r="CR176" s="51" t="n">
        <f aca="false">AVERAGE('monthly data'!JU176:JW176)</f>
        <v>125.698900196255</v>
      </c>
      <c r="CS176" s="51" t="n">
        <f aca="false">AVERAGE('monthly data'!JX176:JZ176)</f>
        <v>122.712079241443</v>
      </c>
      <c r="CT176" s="51" t="n">
        <f aca="false">AVERAGE('monthly data'!KA176:KC176)</f>
        <v>121.999767571438</v>
      </c>
      <c r="CU176" s="51" t="n">
        <f aca="false">AVERAGE('monthly data'!KD176:KF176)</f>
        <v>118.198670511126</v>
      </c>
      <c r="CV176" s="51" t="n">
        <f aca="false">AVERAGE('monthly data'!KG176:KI176)</f>
        <v>120.561630639838</v>
      </c>
      <c r="CW176" s="51" t="n">
        <f aca="false">AVERAGE('monthly data'!KJ176:KL176)</f>
        <v>120.459511427626</v>
      </c>
      <c r="CX176" s="51" t="n">
        <f aca="false">AVERAGE('monthly data'!KM176:KO176)</f>
        <v>122.669462761346</v>
      </c>
      <c r="CY176" s="51" t="n">
        <f aca="false">AVERAGE('monthly data'!KP176:KR176)</f>
        <v>129.038075849861</v>
      </c>
      <c r="CZ176" s="51" t="n">
        <f aca="false">AVERAGE('monthly data'!KS176:KU176)</f>
        <v>133.971422646063</v>
      </c>
      <c r="DA176" s="51" t="n">
        <f aca="false">AVERAGE('monthly data'!KV176:KX176)</f>
        <v>126.786634976633</v>
      </c>
      <c r="DB176" s="51" t="n">
        <f aca="false">AVERAGE('monthly data'!KY176:LA176)</f>
        <v>129.684361512285</v>
      </c>
      <c r="DC176" s="51" t="n">
        <f aca="false">AVERAGE('monthly data'!LB176:LD176)</f>
        <v>130.638241321181</v>
      </c>
      <c r="DD176" s="51" t="n">
        <f aca="false">AVERAGE('monthly data'!LE176:LG176)</f>
        <v>131.874573036785</v>
      </c>
      <c r="DE176" s="51" t="n">
        <f aca="false">AVERAGE('monthly data'!LH176:LJ176)</f>
        <v>131.689834466641</v>
      </c>
      <c r="DF176" s="51" t="n">
        <f aca="false">AVERAGE('monthly data'!LK176:LM176)</f>
        <v>134.106519413251</v>
      </c>
      <c r="DG176" s="51" t="n">
        <f aca="false">AVERAGE('monthly data'!LN176:LP176)</f>
        <v>144.871661066293</v>
      </c>
      <c r="DH176" s="51" t="n">
        <f aca="false">AVERAGE('monthly data'!LQ176:LS176)</f>
        <v>156.541302990126</v>
      </c>
      <c r="DI176" s="51" t="n">
        <f aca="false">AVERAGE('monthly data'!LT176:LV176)</f>
        <v>156.567763420889</v>
      </c>
      <c r="DJ176" s="51" t="n">
        <f aca="false">AVERAGE('monthly data'!LW176:LY176)</f>
        <v>162.595281551432</v>
      </c>
      <c r="DK176" s="51" t="n">
        <f aca="false">AVERAGE('monthly data'!LZ176:MB176)</f>
        <v>164.308924092292</v>
      </c>
      <c r="DL176" s="51" t="n">
        <f aca="false">AVERAGE('monthly data'!MC176:ME176)</f>
        <v>164.46045459001</v>
      </c>
      <c r="DM176" s="51" t="e">
        <f aca="false">AVERAGE('monthly data'!MF176:MH176)</f>
        <v>#DIV/0!</v>
      </c>
      <c r="DN176" s="51" t="e">
        <f aca="false">AVERAGE('monthly data'!MI176:MK176)</f>
        <v>#DIV/0!</v>
      </c>
      <c r="DO176" s="51" t="e">
        <f aca="false">AVERAGE('monthly data'!ML176:MN176)</f>
        <v>#DIV/0!</v>
      </c>
      <c r="DP176" s="51" t="e">
        <f aca="false">AVERAGE('monthly data'!MO176:MQ176)</f>
        <v>#DIV/0!</v>
      </c>
      <c r="DQ176" s="51" t="e">
        <f aca="false">AVERAGE('monthly data'!MR176:MT176)</f>
        <v>#DIV/0!</v>
      </c>
      <c r="DR176" s="51" t="e">
        <f aca="false">AVERAGE('monthly data'!MU176:MW176)</f>
        <v>#DIV/0!</v>
      </c>
      <c r="DS176" s="51"/>
      <c r="DT176" s="51"/>
      <c r="DU176" s="51"/>
      <c r="DV176" s="51"/>
      <c r="DW176" s="51"/>
      <c r="DX176" s="51"/>
      <c r="DY176" s="51"/>
      <c r="DZ176" s="51"/>
      <c r="EA176" s="51"/>
      <c r="EB176" s="51"/>
      <c r="EC176" s="51"/>
      <c r="ED176" s="51"/>
      <c r="EE176" s="51"/>
      <c r="EF176" s="51"/>
      <c r="EG176" s="51"/>
      <c r="EH176" s="51"/>
      <c r="EI176" s="51"/>
      <c r="EJ176" s="51"/>
      <c r="EK176" s="51"/>
      <c r="EL176" s="51"/>
      <c r="EM176" s="51"/>
      <c r="EN176" s="51"/>
      <c r="EO176" s="51"/>
      <c r="EP176" s="51"/>
      <c r="EQ176" s="51"/>
      <c r="ER176" s="51"/>
      <c r="ES176" s="51"/>
      <c r="ET176" s="51"/>
      <c r="EU176" s="51"/>
      <c r="EV176" s="51"/>
      <c r="EW176" s="51"/>
      <c r="EX176" s="51"/>
      <c r="EY176" s="51"/>
      <c r="EZ176" s="51"/>
      <c r="FA176" s="51"/>
      <c r="FB176" s="51"/>
      <c r="FC176" s="51"/>
      <c r="FD176" s="51"/>
      <c r="FE176" s="51"/>
      <c r="FF176" s="51"/>
      <c r="FG176" s="51"/>
      <c r="FH176" s="51"/>
      <c r="FI176" s="51"/>
      <c r="FJ176" s="51"/>
      <c r="FK176" s="51"/>
      <c r="FL176" s="51"/>
      <c r="FM176" s="51"/>
      <c r="FN176" s="51"/>
      <c r="FO176" s="51"/>
      <c r="FP176" s="51"/>
      <c r="FQ176" s="51"/>
      <c r="FR176" s="51"/>
      <c r="FS176" s="51"/>
      <c r="FT176" s="51"/>
      <c r="FU176" s="51"/>
      <c r="FV176" s="51"/>
      <c r="FW176" s="51"/>
      <c r="FX176" s="51"/>
      <c r="FY176" s="51"/>
      <c r="FZ176" s="51"/>
      <c r="GA176" s="51"/>
      <c r="GB176" s="51"/>
      <c r="GC176" s="51"/>
      <c r="GD176" s="51"/>
      <c r="GE176" s="51"/>
      <c r="GF176" s="51"/>
      <c r="GG176" s="51"/>
      <c r="GH176" s="51"/>
      <c r="GI176" s="51"/>
      <c r="GJ176" s="51"/>
      <c r="GK176" s="51"/>
      <c r="GL176" s="51"/>
      <c r="GM176" s="51"/>
      <c r="GN176" s="51"/>
      <c r="GO176" s="51"/>
      <c r="GP176" s="51"/>
      <c r="GQ176" s="51"/>
      <c r="GR176" s="51"/>
      <c r="GS176" s="51"/>
      <c r="GT176" s="51"/>
      <c r="GU176" s="51"/>
      <c r="GV176" s="51"/>
      <c r="GW176" s="51"/>
      <c r="GX176" s="51"/>
      <c r="GY176" s="51"/>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1"/>
      <c r="HZ176" s="51"/>
      <c r="IA176" s="51"/>
      <c r="IB176" s="51"/>
      <c r="IC176" s="51"/>
      <c r="ID176" s="51"/>
      <c r="IE176" s="51"/>
      <c r="IF176" s="51"/>
      <c r="IG176" s="51"/>
      <c r="IH176" s="51"/>
      <c r="II176" s="51"/>
      <c r="IJ176" s="51"/>
      <c r="IK176" s="51"/>
      <c r="IL176" s="51"/>
      <c r="IM176" s="51"/>
      <c r="IN176" s="51"/>
      <c r="IO176" s="51"/>
      <c r="IP176" s="51"/>
      <c r="IQ176" s="51"/>
      <c r="IR176" s="51"/>
      <c r="IS176" s="51"/>
      <c r="IT176" s="51"/>
      <c r="IU176" s="51"/>
      <c r="IV176" s="51"/>
      <c r="IW176" s="51"/>
      <c r="IX176" s="51"/>
      <c r="IY176" s="51"/>
      <c r="IZ176" s="51"/>
      <c r="JA176" s="51"/>
      <c r="JB176" s="51"/>
      <c r="JC176" s="51"/>
      <c r="JD176" s="51"/>
      <c r="JE176" s="51"/>
      <c r="JF176" s="51"/>
      <c r="JG176" s="51"/>
      <c r="JH176" s="51"/>
      <c r="JI176" s="51"/>
      <c r="JJ176" s="51"/>
      <c r="JK176" s="51"/>
      <c r="JL176" s="51"/>
      <c r="JM176" s="51"/>
      <c r="JN176" s="51"/>
      <c r="JO176" s="51"/>
      <c r="JP176" s="51"/>
      <c r="JQ176" s="51"/>
      <c r="JR176" s="51"/>
      <c r="JS176" s="51"/>
      <c r="JT176" s="51"/>
      <c r="JU176" s="51"/>
      <c r="JV176" s="51"/>
      <c r="JW176" s="51"/>
      <c r="JX176" s="51"/>
      <c r="JY176" s="51"/>
      <c r="JZ176" s="51"/>
      <c r="KA176" s="51"/>
      <c r="KB176" s="51"/>
      <c r="KC176" s="51"/>
      <c r="KD176" s="51"/>
      <c r="KE176" s="51"/>
      <c r="KF176" s="51"/>
      <c r="KG176" s="51"/>
      <c r="KH176" s="51"/>
      <c r="KI176" s="51"/>
      <c r="KJ176" s="51"/>
      <c r="KK176" s="51"/>
      <c r="KL176" s="51"/>
    </row>
    <row r="177" customFormat="false" ht="15" hidden="false" customHeight="false" outlineLevel="0" collapsed="false">
      <c r="B177" s="50" t="s">
        <v>818</v>
      </c>
      <c r="C177" s="540" t="n">
        <f aca="false">AVERAGE('monthly data'!B177:B177)</f>
        <v>441.629613629104</v>
      </c>
      <c r="D177" s="541" t="e">
        <f aca="false">AVERAGE('monthly data'!E177:G177)</f>
        <v>#DIV/0!</v>
      </c>
      <c r="E177" s="541" t="e">
        <f aca="false">AVERAGE('monthly data'!H177:J177)</f>
        <v>#DIV/0!</v>
      </c>
      <c r="F177" s="541" t="e">
        <f aca="false">AVERAGE('monthly data'!K177:M177)</f>
        <v>#DIV/0!</v>
      </c>
      <c r="G177" s="541" t="e">
        <f aca="false">AVERAGE('monthly data'!N177:P177)</f>
        <v>#DIV/0!</v>
      </c>
      <c r="H177" s="541" t="e">
        <f aca="false">AVERAGE('monthly data'!Q177:S177)</f>
        <v>#DIV/0!</v>
      </c>
      <c r="I177" s="541" t="e">
        <f aca="false">AVERAGE('monthly data'!T177:V177)</f>
        <v>#DIV/0!</v>
      </c>
      <c r="J177" s="541" t="e">
        <f aca="false">AVERAGE('monthly data'!W177:Y177)</f>
        <v>#DIV/0!</v>
      </c>
      <c r="K177" s="541" t="e">
        <f aca="false">AVERAGE('monthly data'!Z177:AB177)</f>
        <v>#DIV/0!</v>
      </c>
      <c r="L177" s="541" t="e">
        <f aca="false">AVERAGE('monthly data'!AC177:AE177)</f>
        <v>#DIV/0!</v>
      </c>
      <c r="M177" s="541" t="e">
        <f aca="false">AVERAGE('monthly data'!AF177:AH177)</f>
        <v>#DIV/0!</v>
      </c>
      <c r="N177" s="541" t="e">
        <f aca="false">AVERAGE('monthly data'!AI177:AK177)</f>
        <v>#DIV/0!</v>
      </c>
      <c r="O177" s="541" t="e">
        <f aca="false">AVERAGE('monthly data'!AL177:AN177)</f>
        <v>#DIV/0!</v>
      </c>
      <c r="P177" s="541" t="e">
        <f aca="false">AVERAGE('monthly data'!AO177:AQ177)</f>
        <v>#DIV/0!</v>
      </c>
      <c r="Q177" s="541" t="e">
        <f aca="false">AVERAGE('monthly data'!AR177:AT177)</f>
        <v>#DIV/0!</v>
      </c>
      <c r="R177" s="541" t="e">
        <f aca="false">AVERAGE('monthly data'!AU177:AW177)</f>
        <v>#DIV/0!</v>
      </c>
      <c r="S177" s="541" t="e">
        <f aca="false">AVERAGE('monthly data'!AX177:AZ177)</f>
        <v>#DIV/0!</v>
      </c>
      <c r="T177" s="541" t="e">
        <f aca="false">AVERAGE('monthly data'!BA177:BC177)</f>
        <v>#DIV/0!</v>
      </c>
      <c r="U177" s="541" t="e">
        <f aca="false">AVERAGE('monthly data'!BD177:BF177)</f>
        <v>#DIV/0!</v>
      </c>
      <c r="V177" s="541" t="e">
        <f aca="false">AVERAGE('monthly data'!BG177:BI177)</f>
        <v>#DIV/0!</v>
      </c>
      <c r="W177" s="541" t="e">
        <f aca="false">AVERAGE('monthly data'!BJ177:BL177)</f>
        <v>#DIV/0!</v>
      </c>
      <c r="X177" s="541" t="e">
        <f aca="false">AVERAGE('monthly data'!BM177:BO177)</f>
        <v>#DIV/0!</v>
      </c>
      <c r="Y177" s="541" t="e">
        <f aca="false">AVERAGE('monthly data'!BP177:BR177)</f>
        <v>#DIV/0!</v>
      </c>
      <c r="Z177" s="541" t="e">
        <f aca="false">AVERAGE('monthly data'!BS177:BU177)</f>
        <v>#DIV/0!</v>
      </c>
      <c r="AA177" s="541" t="e">
        <f aca="false">AVERAGE('monthly data'!BV177:BX177)</f>
        <v>#DIV/0!</v>
      </c>
      <c r="AB177" s="541" t="e">
        <f aca="false">AVERAGE('monthly data'!BY177:CA177)</f>
        <v>#DIV/0!</v>
      </c>
      <c r="AC177" s="541" t="e">
        <f aca="false">AVERAGE('monthly data'!CB177:CD177)</f>
        <v>#DIV/0!</v>
      </c>
      <c r="AD177" s="541" t="e">
        <f aca="false">AVERAGE('monthly data'!CE177:CG177)</f>
        <v>#DIV/0!</v>
      </c>
      <c r="AE177" s="541" t="e">
        <f aca="false">AVERAGE('monthly data'!CH177:CJ177)</f>
        <v>#DIV/0!</v>
      </c>
      <c r="AF177" s="541" t="e">
        <f aca="false">AVERAGE('monthly data'!CK177:CM177)</f>
        <v>#DIV/0!</v>
      </c>
      <c r="AG177" s="541" t="e">
        <f aca="false">AVERAGE('monthly data'!CN177:CP177)</f>
        <v>#DIV/0!</v>
      </c>
      <c r="AH177" s="541" t="e">
        <f aca="false">AVERAGE('monthly data'!CQ177:CS177)</f>
        <v>#DIV/0!</v>
      </c>
      <c r="AI177" s="541" t="e">
        <f aca="false">AVERAGE('monthly data'!CT177:CV177)</f>
        <v>#DIV/0!</v>
      </c>
      <c r="AJ177" s="541" t="e">
        <f aca="false">AVERAGE('monthly data'!CW177:CY177)</f>
        <v>#DIV/0!</v>
      </c>
      <c r="AK177" s="541" t="e">
        <f aca="false">AVERAGE('monthly data'!CZ177:DB177)</f>
        <v>#DIV/0!</v>
      </c>
      <c r="AL177" s="541" t="e">
        <f aca="false">AVERAGE('monthly data'!DC177:DE177)</f>
        <v>#DIV/0!</v>
      </c>
      <c r="AM177" s="51" t="e">
        <f aca="false">AVERAGE('monthly data'!DF177:DH177)</f>
        <v>#DIV/0!</v>
      </c>
      <c r="AN177" s="51" t="e">
        <f aca="false">AVERAGE('monthly data'!DI177:DK177)</f>
        <v>#DIV/0!</v>
      </c>
      <c r="AO177" s="51" t="e">
        <f aca="false">AVERAGE('monthly data'!DL177:DN177)</f>
        <v>#DIV/0!</v>
      </c>
      <c r="AP177" s="51" t="e">
        <f aca="false">AVERAGE('monthly data'!DO177:DQ177)</f>
        <v>#DIV/0!</v>
      </c>
      <c r="AQ177" s="51" t="e">
        <f aca="false">AVERAGE('monthly data'!DR177:DT177)</f>
        <v>#DIV/0!</v>
      </c>
      <c r="AR177" s="51" t="e">
        <f aca="false">AVERAGE('monthly data'!DU177:DW177)</f>
        <v>#DIV/0!</v>
      </c>
      <c r="AS177" s="51" t="e">
        <f aca="false">AVERAGE('monthly data'!DX177:DZ177)</f>
        <v>#DIV/0!</v>
      </c>
      <c r="AT177" s="51" t="e">
        <f aca="false">AVERAGE('monthly data'!EA177:EC177)</f>
        <v>#DIV/0!</v>
      </c>
      <c r="AU177" s="51" t="e">
        <f aca="false">AVERAGE('monthly data'!ED177:EF177)</f>
        <v>#DIV/0!</v>
      </c>
      <c r="AV177" s="51" t="e">
        <f aca="false">AVERAGE('monthly data'!EG177:EI177)</f>
        <v>#DIV/0!</v>
      </c>
      <c r="AW177" s="51" t="e">
        <f aca="false">AVERAGE('monthly data'!EJ177:EL177)</f>
        <v>#DIV/0!</v>
      </c>
      <c r="AX177" s="51" t="e">
        <f aca="false">AVERAGE('monthly data'!EM177:EO177)</f>
        <v>#DIV/0!</v>
      </c>
      <c r="AY177" s="51" t="e">
        <f aca="false">AVERAGE('monthly data'!EP177:ER177)</f>
        <v>#DIV/0!</v>
      </c>
      <c r="AZ177" s="51" t="e">
        <f aca="false">AVERAGE('monthly data'!ES177:EU177)</f>
        <v>#DIV/0!</v>
      </c>
      <c r="BA177" s="51" t="e">
        <f aca="false">AVERAGE('monthly data'!EV177:EX177)</f>
        <v>#DIV/0!</v>
      </c>
      <c r="BB177" s="51" t="e">
        <f aca="false">AVERAGE('monthly data'!EY177:FA177)</f>
        <v>#DIV/0!</v>
      </c>
      <c r="BC177" s="51" t="e">
        <f aca="false">AVERAGE('monthly data'!FB177:FD177)</f>
        <v>#DIV/0!</v>
      </c>
      <c r="BD177" s="51" t="e">
        <f aca="false">AVERAGE('monthly data'!FE177:FG177)</f>
        <v>#DIV/0!</v>
      </c>
      <c r="BE177" s="51" t="e">
        <f aca="false">AVERAGE('monthly data'!FH177:FJ177)</f>
        <v>#DIV/0!</v>
      </c>
      <c r="BF177" s="51" t="e">
        <f aca="false">AVERAGE('monthly data'!FK177:FM177)</f>
        <v>#DIV/0!</v>
      </c>
      <c r="BG177" s="51" t="n">
        <f aca="false">AVERAGE('monthly data'!FN177:FP177)</f>
        <v>75.7620112876242</v>
      </c>
      <c r="BH177" s="51" t="n">
        <f aca="false">AVERAGE('monthly data'!FQ177:FS177)</f>
        <v>75.5767653968112</v>
      </c>
      <c r="BI177" s="51" t="n">
        <f aca="false">AVERAGE('monthly data'!FT177:FV177)</f>
        <v>80.1163332590015</v>
      </c>
      <c r="BJ177" s="51" t="n">
        <f aca="false">AVERAGE('monthly data'!FW177:FY177)</f>
        <v>82.0668940879759</v>
      </c>
      <c r="BK177" s="51" t="n">
        <f aca="false">AVERAGE('monthly data'!FZ177:GB177)</f>
        <v>85.015175766424</v>
      </c>
      <c r="BL177" s="51" t="n">
        <f aca="false">AVERAGE('monthly data'!GC177:GE177)</f>
        <v>86.2543637084738</v>
      </c>
      <c r="BM177" s="51" t="n">
        <f aca="false">AVERAGE('monthly data'!GF177:GH177)</f>
        <v>87.1026098635412</v>
      </c>
      <c r="BN177" s="51" t="n">
        <f aca="false">AVERAGE('monthly data'!GI177:GK177)</f>
        <v>90.0110611644074</v>
      </c>
      <c r="BO177" s="51" t="n">
        <f aca="false">AVERAGE('monthly data'!GL177:GN177)</f>
        <v>93.2762153927131</v>
      </c>
      <c r="BP177" s="51" t="n">
        <f aca="false">AVERAGE('monthly data'!GO177:GQ177)</f>
        <v>99.3612186977692</v>
      </c>
      <c r="BQ177" s="51" t="n">
        <f aca="false">AVERAGE('monthly data'!GR177:GT177)</f>
        <v>99.0496641638499</v>
      </c>
      <c r="BR177" s="51" t="n">
        <f aca="false">AVERAGE('monthly data'!GU177:GW177)</f>
        <v>97.0449085025901</v>
      </c>
      <c r="BS177" s="51" t="n">
        <f aca="false">AVERAGE('monthly data'!GX177:GZ177)</f>
        <v>94.3032925438669</v>
      </c>
      <c r="BT177" s="51" t="n">
        <f aca="false">AVERAGE('monthly data'!HA177:HC177)</f>
        <v>95.7500613894794</v>
      </c>
      <c r="BU177" s="51" t="n">
        <f aca="false">AVERAGE('monthly data'!HD177:HF177)</f>
        <v>95.1815136304543</v>
      </c>
      <c r="BV177" s="51" t="n">
        <f aca="false">AVERAGE('monthly data'!HG177:HI177)</f>
        <v>98.1352524560991</v>
      </c>
      <c r="BW177" s="51" t="n">
        <f aca="false">AVERAGE('monthly data'!HJ177:HL177)</f>
        <v>96.6722550448089</v>
      </c>
      <c r="BX177" s="51" t="n">
        <f aca="false">AVERAGE('monthly data'!HM177:HO177)</f>
        <v>97.6470559188042</v>
      </c>
      <c r="BY177" s="51" t="n">
        <f aca="false">AVERAGE('monthly data'!HP177:HR177)</f>
        <v>96.7021560132036</v>
      </c>
      <c r="BZ177" s="51" t="n">
        <f aca="false">AVERAGE('monthly data'!HS177:HU177)</f>
        <v>99.0044533203948</v>
      </c>
      <c r="CA177" s="51" t="n">
        <f aca="false">AVERAGE('monthly data'!HV177:HX177)</f>
        <v>99.4363449987706</v>
      </c>
      <c r="CB177" s="51" t="n">
        <f aca="false">AVERAGE('monthly data'!HY177:IA177)</f>
        <v>95.2743276786443</v>
      </c>
      <c r="CC177" s="51" t="n">
        <f aca="false">AVERAGE('monthly data'!IB177:ID177)</f>
        <v>93.522878762655</v>
      </c>
      <c r="CD177" s="51" t="n">
        <f aca="false">AVERAGE('monthly data'!IE177:IG177)</f>
        <v>96.9194847487143</v>
      </c>
      <c r="CE177" s="51" t="n">
        <f aca="false">AVERAGE('monthly data'!IH177:IJ177)</f>
        <v>91.9212021356408</v>
      </c>
      <c r="CF177" s="51" t="n">
        <f aca="false">AVERAGE('monthly data'!IK177:IM177)</f>
        <v>92.923578475528</v>
      </c>
      <c r="CG177" s="51" t="n">
        <f aca="false">AVERAGE('monthly data'!IN177:IP177)</f>
        <v>96.3786980464066</v>
      </c>
      <c r="CH177" s="51" t="n">
        <f aca="false">AVERAGE('monthly data'!IQ177:IS177)</f>
        <v>94.7556472764694</v>
      </c>
      <c r="CI177" s="51" t="n">
        <f aca="false">AVERAGE('monthly data'!IT177:IV177)</f>
        <v>94.2708191357589</v>
      </c>
      <c r="CJ177" s="51" t="n">
        <f aca="false">AVERAGE('monthly data'!IW177:IY177)</f>
        <v>100.463321184044</v>
      </c>
      <c r="CK177" s="51" t="n">
        <f aca="false">AVERAGE('monthly data'!IZ177:JB177)</f>
        <v>108.622369638156</v>
      </c>
      <c r="CL177" s="51" t="n">
        <f aca="false">AVERAGE('monthly data'!JC177:JE177)</f>
        <v>109.231980534529</v>
      </c>
      <c r="CM177" s="51" t="n">
        <f aca="false">AVERAGE('monthly data'!JF177:JH177)</f>
        <v>110.987977073244</v>
      </c>
      <c r="CN177" s="51" t="n">
        <f aca="false">AVERAGE('monthly data'!JI177:JK177)</f>
        <v>110.576944724163</v>
      </c>
      <c r="CO177" s="51" t="n">
        <f aca="false">AVERAGE('monthly data'!JL177:JN177)</f>
        <v>110.175529052079</v>
      </c>
      <c r="CP177" s="51" t="n">
        <f aca="false">AVERAGE('monthly data'!JO177:JQ177)</f>
        <v>114.482461479859</v>
      </c>
      <c r="CQ177" s="51" t="n">
        <f aca="false">AVERAGE('monthly data'!JR177:JT177)</f>
        <v>116.410559802112</v>
      </c>
      <c r="CR177" s="51" t="n">
        <f aca="false">AVERAGE('monthly data'!JU177:JW177)</f>
        <v>118.767076940259</v>
      </c>
      <c r="CS177" s="51" t="n">
        <f aca="false">AVERAGE('monthly data'!JX177:JZ177)</f>
        <v>122.690546590644</v>
      </c>
      <c r="CT177" s="51" t="n">
        <f aca="false">AVERAGE('monthly data'!KA177:KC177)</f>
        <v>124.899212768552</v>
      </c>
      <c r="CU177" s="51" t="n">
        <f aca="false">AVERAGE('monthly data'!KD177:KF177)</f>
        <v>123.110533721746</v>
      </c>
      <c r="CV177" s="51" t="n">
        <f aca="false">AVERAGE('monthly data'!KG177:KI177)</f>
        <v>125.384912772027</v>
      </c>
      <c r="CW177" s="51" t="n">
        <f aca="false">AVERAGE('monthly data'!KJ177:KL177)</f>
        <v>125.635082899812</v>
      </c>
      <c r="CX177" s="51" t="n">
        <f aca="false">AVERAGE('monthly data'!KM177:KO177)</f>
        <v>126.837587209585</v>
      </c>
      <c r="CY177" s="51" t="n">
        <f aca="false">AVERAGE('monthly data'!KP177:KR177)</f>
        <v>126.113091552934</v>
      </c>
      <c r="CZ177" s="51" t="n">
        <f aca="false">AVERAGE('monthly data'!KS177:KU177)</f>
        <v>133.484000092243</v>
      </c>
      <c r="DA177" s="51" t="n">
        <f aca="false">AVERAGE('monthly data'!KV177:KX177)</f>
        <v>138.623349907325</v>
      </c>
      <c r="DB177" s="51" t="n">
        <f aca="false">AVERAGE('monthly data'!KY177:LA177)</f>
        <v>136.802765619337</v>
      </c>
      <c r="DC177" s="51" t="n">
        <f aca="false">AVERAGE('monthly data'!LB177:LD177)</f>
        <v>138.145190095895</v>
      </c>
      <c r="DD177" s="51" t="n">
        <f aca="false">AVERAGE('monthly data'!LE177:LG177)</f>
        <v>141.649043513864</v>
      </c>
      <c r="DE177" s="51" t="n">
        <f aca="false">AVERAGE('monthly data'!LH177:LJ177)</f>
        <v>144.579346318671</v>
      </c>
      <c r="DF177" s="51" t="n">
        <f aca="false">AVERAGE('monthly data'!LK177:LM177)</f>
        <v>149.325946377994</v>
      </c>
      <c r="DG177" s="51" t="n">
        <f aca="false">AVERAGE('monthly data'!LN177:LP177)</f>
        <v>152.225441371396</v>
      </c>
      <c r="DH177" s="51" t="n">
        <f aca="false">AVERAGE('monthly data'!LQ177:LS177)</f>
        <v>160.647302816323</v>
      </c>
      <c r="DI177" s="51" t="n">
        <f aca="false">AVERAGE('monthly data'!LT177:LV177)</f>
        <v>173.543141623733</v>
      </c>
      <c r="DJ177" s="51" t="n">
        <f aca="false">AVERAGE('monthly data'!LW177:LY177)</f>
        <v>175.702076847906</v>
      </c>
      <c r="DK177" s="51" t="n">
        <f aca="false">AVERAGE('monthly data'!LZ177:MB177)</f>
        <v>176.463763836405</v>
      </c>
      <c r="DL177" s="51" t="n">
        <f aca="false">AVERAGE('monthly data'!MC177:ME177)</f>
        <v>177.461160698887</v>
      </c>
      <c r="DM177" s="51" t="e">
        <f aca="false">AVERAGE('monthly data'!MF177:MH177)</f>
        <v>#DIV/0!</v>
      </c>
      <c r="DN177" s="51" t="e">
        <f aca="false">AVERAGE('monthly data'!MI177:MK177)</f>
        <v>#DIV/0!</v>
      </c>
      <c r="DO177" s="51" t="e">
        <f aca="false">AVERAGE('monthly data'!ML177:MN177)</f>
        <v>#DIV/0!</v>
      </c>
      <c r="DP177" s="51" t="e">
        <f aca="false">AVERAGE('monthly data'!MO177:MQ177)</f>
        <v>#DIV/0!</v>
      </c>
      <c r="DQ177" s="51" t="e">
        <f aca="false">AVERAGE('monthly data'!MR177:MT177)</f>
        <v>#DIV/0!</v>
      </c>
      <c r="DR177" s="51" t="e">
        <f aca="false">AVERAGE('monthly data'!MU177:MW177)</f>
        <v>#DIV/0!</v>
      </c>
      <c r="DS177" s="51"/>
      <c r="DT177" s="51"/>
      <c r="DU177" s="51"/>
      <c r="DV177" s="51"/>
      <c r="DW177" s="51"/>
      <c r="DX177" s="51"/>
      <c r="DY177" s="51"/>
      <c r="DZ177" s="51"/>
      <c r="EA177" s="51"/>
      <c r="EB177" s="51"/>
      <c r="EC177" s="51"/>
      <c r="ED177" s="51"/>
      <c r="EE177" s="51"/>
      <c r="EF177" s="51"/>
      <c r="EG177" s="51"/>
      <c r="EH177" s="51"/>
      <c r="EI177" s="51"/>
      <c r="EJ177" s="51"/>
      <c r="EK177" s="51"/>
      <c r="EL177" s="51"/>
      <c r="EM177" s="51"/>
      <c r="EN177" s="51"/>
      <c r="EO177" s="51"/>
      <c r="EP177" s="51"/>
      <c r="EQ177" s="51"/>
      <c r="ER177" s="51"/>
      <c r="ES177" s="51"/>
      <c r="ET177" s="51"/>
      <c r="EU177" s="51"/>
      <c r="EV177" s="51"/>
      <c r="EW177" s="51"/>
      <c r="EX177" s="51"/>
      <c r="EY177" s="51"/>
      <c r="EZ177" s="51"/>
      <c r="FA177" s="51"/>
      <c r="FB177" s="51"/>
      <c r="FC177" s="51"/>
      <c r="FD177" s="51"/>
      <c r="FE177" s="51"/>
      <c r="FF177" s="51"/>
      <c r="FG177" s="51"/>
      <c r="FH177" s="51"/>
      <c r="FI177" s="51"/>
      <c r="FJ177" s="51"/>
      <c r="FK177" s="51"/>
      <c r="FL177" s="51"/>
      <c r="FM177" s="51"/>
      <c r="FN177" s="51"/>
      <c r="FO177" s="51"/>
      <c r="FP177" s="51"/>
      <c r="FQ177" s="51"/>
      <c r="FR177" s="51"/>
      <c r="FS177" s="51"/>
      <c r="FT177" s="51"/>
      <c r="FU177" s="51"/>
      <c r="FV177" s="51"/>
      <c r="FW177" s="51"/>
      <c r="FX177" s="51"/>
      <c r="FY177" s="51"/>
      <c r="FZ177" s="51"/>
      <c r="GA177" s="51"/>
      <c r="GB177" s="51"/>
      <c r="GC177" s="51"/>
      <c r="GD177" s="51"/>
      <c r="GE177" s="51"/>
      <c r="GF177" s="51"/>
      <c r="GG177" s="51"/>
      <c r="GH177" s="51"/>
      <c r="GI177" s="51"/>
      <c r="GJ177" s="51"/>
      <c r="GK177" s="51"/>
      <c r="GL177" s="51"/>
      <c r="GM177" s="51"/>
      <c r="GN177" s="51"/>
      <c r="GO177" s="51"/>
      <c r="GP177" s="51"/>
      <c r="GQ177" s="51"/>
      <c r="GR177" s="51"/>
      <c r="GS177" s="51"/>
      <c r="GT177" s="51"/>
      <c r="GU177" s="51"/>
      <c r="GV177" s="51"/>
      <c r="GW177" s="51"/>
      <c r="GX177" s="51"/>
      <c r="GY177" s="51"/>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1"/>
      <c r="HZ177" s="51"/>
      <c r="IA177" s="51"/>
      <c r="IB177" s="51"/>
      <c r="IC177" s="51"/>
      <c r="ID177" s="51"/>
      <c r="IE177" s="51"/>
      <c r="IF177" s="51"/>
      <c r="IG177" s="51"/>
      <c r="IH177" s="51"/>
      <c r="II177" s="51"/>
      <c r="IJ177" s="51"/>
      <c r="IK177" s="51"/>
      <c r="IL177" s="51"/>
      <c r="IM177" s="51"/>
      <c r="IN177" s="51"/>
      <c r="IO177" s="51"/>
      <c r="IP177" s="51"/>
      <c r="IQ177" s="51"/>
      <c r="IR177" s="51"/>
      <c r="IS177" s="51"/>
      <c r="IT177" s="51"/>
      <c r="IU177" s="51"/>
      <c r="IV177" s="51"/>
      <c r="IW177" s="51"/>
      <c r="IX177" s="51"/>
      <c r="IY177" s="51"/>
      <c r="IZ177" s="51"/>
      <c r="JA177" s="51"/>
      <c r="JB177" s="51"/>
      <c r="JC177" s="51"/>
      <c r="JD177" s="51"/>
      <c r="JE177" s="51"/>
      <c r="JF177" s="51"/>
      <c r="JG177" s="51"/>
      <c r="JH177" s="51"/>
      <c r="JI177" s="51"/>
      <c r="JJ177" s="51"/>
      <c r="JK177" s="51"/>
      <c r="JL177" s="51"/>
      <c r="JM177" s="51"/>
      <c r="JN177" s="51"/>
      <c r="JO177" s="51"/>
      <c r="JP177" s="51"/>
      <c r="JQ177" s="51"/>
      <c r="JR177" s="51"/>
      <c r="JS177" s="51"/>
      <c r="JT177" s="51"/>
      <c r="JU177" s="51"/>
      <c r="JV177" s="51"/>
      <c r="JW177" s="51"/>
      <c r="JX177" s="51"/>
      <c r="JY177" s="51"/>
      <c r="JZ177" s="51"/>
      <c r="KA177" s="51"/>
      <c r="KB177" s="51"/>
      <c r="KC177" s="51"/>
      <c r="KD177" s="51"/>
      <c r="KE177" s="51"/>
      <c r="KF177" s="51"/>
      <c r="KG177" s="51"/>
      <c r="KH177" s="51"/>
      <c r="KI177" s="51"/>
      <c r="KJ177" s="51"/>
      <c r="KK177" s="51"/>
      <c r="KL177" s="51"/>
    </row>
    <row r="178" customFormat="false" ht="15" hidden="false" customHeight="false" outlineLevel="0" collapsed="false">
      <c r="A178" s="0" t="s">
        <v>1038</v>
      </c>
      <c r="B178" s="48" t="s">
        <v>204</v>
      </c>
      <c r="C178" s="538" t="n">
        <f aca="false">AVERAGE('monthly data'!B178:B178)</f>
        <v>1576.53740036727</v>
      </c>
      <c r="D178" s="539"/>
      <c r="E178" s="539"/>
      <c r="F178" s="539"/>
      <c r="G178" s="539"/>
      <c r="H178" s="539"/>
      <c r="I178" s="539"/>
      <c r="J178" s="539"/>
      <c r="K178" s="539"/>
      <c r="L178" s="539"/>
      <c r="M178" s="539"/>
      <c r="N178" s="539"/>
      <c r="O178" s="539"/>
      <c r="P178" s="539"/>
      <c r="Q178" s="539"/>
      <c r="R178" s="539"/>
      <c r="S178" s="539"/>
      <c r="T178" s="539"/>
      <c r="U178" s="539"/>
      <c r="V178" s="539"/>
      <c r="W178" s="539"/>
      <c r="X178" s="539"/>
      <c r="Y178" s="539"/>
      <c r="Z178" s="539"/>
      <c r="AA178" s="539"/>
      <c r="AB178" s="539"/>
      <c r="AC178" s="539"/>
      <c r="AD178" s="539"/>
      <c r="AE178" s="539"/>
      <c r="AF178" s="539"/>
      <c r="AG178" s="539"/>
      <c r="AH178" s="539"/>
      <c r="AI178" s="539"/>
      <c r="AJ178" s="539"/>
      <c r="AK178" s="539"/>
      <c r="AL178" s="539"/>
      <c r="AM178" s="49" t="n">
        <f aca="false">AVERAGE('monthly data'!DF178:DH178)</f>
        <v>35.4403060300313</v>
      </c>
      <c r="AN178" s="49" t="n">
        <f aca="false">AVERAGE('monthly data'!DI178:DK178)</f>
        <v>36.85920818228</v>
      </c>
      <c r="AO178" s="49" t="n">
        <f aca="false">AVERAGE('monthly data'!DL178:DN178)</f>
        <v>40.5569531851101</v>
      </c>
      <c r="AP178" s="49" t="n">
        <f aca="false">AVERAGE('monthly data'!DO178:DQ178)</f>
        <v>43.9322204260655</v>
      </c>
      <c r="AQ178" s="49" t="n">
        <f aca="false">AVERAGE('monthly data'!DR178:DT178)</f>
        <v>42.889507745687</v>
      </c>
      <c r="AR178" s="49" t="n">
        <f aca="false">AVERAGE('monthly data'!DU178:DW178)</f>
        <v>44.1883443593881</v>
      </c>
      <c r="AS178" s="49" t="n">
        <f aca="false">AVERAGE('monthly data'!DX178:DZ178)</f>
        <v>44.035543919586</v>
      </c>
      <c r="AT178" s="49" t="n">
        <f aca="false">AVERAGE('monthly data'!EA178:EC178)</f>
        <v>41.4936942029316</v>
      </c>
      <c r="AU178" s="49" t="n">
        <f aca="false">AVERAGE('monthly data'!ED178:EF178)</f>
        <v>44.5650829565233</v>
      </c>
      <c r="AV178" s="49" t="n">
        <f aca="false">AVERAGE('monthly data'!EG178:EI178)</f>
        <v>48.9486968000054</v>
      </c>
      <c r="AW178" s="49" t="n">
        <f aca="false">AVERAGE('monthly data'!EJ178:EL178)</f>
        <v>52.4792607650431</v>
      </c>
      <c r="AX178" s="49" t="n">
        <f aca="false">AVERAGE('monthly data'!EM178:EO178)</f>
        <v>53.2357348077201</v>
      </c>
      <c r="AY178" s="49" t="n">
        <f aca="false">AVERAGE('monthly data'!EP178:ER178)</f>
        <v>57.6916335471501</v>
      </c>
      <c r="AZ178" s="49" t="n">
        <f aca="false">AVERAGE('monthly data'!ES178:EU178)</f>
        <v>54.6506996715542</v>
      </c>
      <c r="BA178" s="49" t="n">
        <f aca="false">AVERAGE('monthly data'!EV178:EX178)</f>
        <v>55.2378086764719</v>
      </c>
      <c r="BB178" s="49" t="n">
        <f aca="false">AVERAGE('monthly data'!EY178:FA178)</f>
        <v>54.9568622858756</v>
      </c>
      <c r="BC178" s="49" t="n">
        <f aca="false">AVERAGE('monthly data'!FB178:FD178)</f>
        <v>53.5807436065214</v>
      </c>
      <c r="BD178" s="49" t="n">
        <f aca="false">AVERAGE('monthly data'!FE178:FG178)</f>
        <v>54.6187954885667</v>
      </c>
      <c r="BE178" s="49" t="n">
        <f aca="false">AVERAGE('monthly data'!FH178:FJ178)</f>
        <v>62.5429607269134</v>
      </c>
      <c r="BF178" s="49" t="n">
        <f aca="false">AVERAGE('monthly data'!FK178:FM178)</f>
        <v>66.7791165451681</v>
      </c>
      <c r="BG178" s="49" t="n">
        <f aca="false">AVERAGE('monthly data'!FN178:FP178)</f>
        <v>68.3916746042229</v>
      </c>
      <c r="BH178" s="49" t="n">
        <f aca="false">AVERAGE('monthly data'!FQ178:FS178)</f>
        <v>69.0502847963416</v>
      </c>
      <c r="BI178" s="49" t="n">
        <f aca="false">AVERAGE('monthly data'!FT178:FV178)</f>
        <v>74.6303135269742</v>
      </c>
      <c r="BJ178" s="49" t="n">
        <f aca="false">AVERAGE('monthly data'!FW178:FY178)</f>
        <v>82.6083931134523</v>
      </c>
      <c r="BK178" s="49" t="n">
        <f aca="false">AVERAGE('monthly data'!FZ178:GB178)</f>
        <v>73.1168910471461</v>
      </c>
      <c r="BL178" s="49" t="n">
        <f aca="false">AVERAGE('monthly data'!GC178:GE178)</f>
        <v>76.8393880522569</v>
      </c>
      <c r="BM178" s="49" t="n">
        <f aca="false">AVERAGE('monthly data'!GF178:GH178)</f>
        <v>79.9163570982455</v>
      </c>
      <c r="BN178" s="49" t="n">
        <f aca="false">AVERAGE('monthly data'!GI178:GK178)</f>
        <v>80.7030601508468</v>
      </c>
      <c r="BO178" s="49" t="n">
        <f aca="false">AVERAGE('monthly data'!GL178:GN178)</f>
        <v>78.0442054373692</v>
      </c>
      <c r="BP178" s="49" t="n">
        <f aca="false">AVERAGE('monthly data'!GO178:GQ178)</f>
        <v>82.9858712782418</v>
      </c>
      <c r="BQ178" s="49" t="n">
        <f aca="false">AVERAGE('monthly data'!GR178:GT178)</f>
        <v>82.0286151285192</v>
      </c>
      <c r="BR178" s="49" t="n">
        <f aca="false">AVERAGE('monthly data'!GU178:GW178)</f>
        <v>84.8491701151774</v>
      </c>
      <c r="BS178" s="49" t="n">
        <f aca="false">AVERAGE('monthly data'!GX178:GZ178)</f>
        <v>91.7660382999874</v>
      </c>
      <c r="BT178" s="49" t="n">
        <f aca="false">AVERAGE('monthly data'!HA178:HC178)</f>
        <v>98.3065317804423</v>
      </c>
      <c r="BU178" s="49" t="n">
        <f aca="false">AVERAGE('monthly data'!HD178:HF178)</f>
        <v>99.9177233656572</v>
      </c>
      <c r="BV178" s="49" t="n">
        <f aca="false">AVERAGE('monthly data'!HG178:HI178)</f>
        <v>96.60385665879</v>
      </c>
      <c r="BW178" s="49" t="n">
        <f aca="false">AVERAGE('monthly data'!HJ178:HL178)</f>
        <v>94.0386664865998</v>
      </c>
      <c r="BX178" s="49" t="n">
        <f aca="false">AVERAGE('monthly data'!HM178:HO178)</f>
        <v>100.464407487232</v>
      </c>
      <c r="BY178" s="49" t="n">
        <f aca="false">AVERAGE('monthly data'!HP178:HR178)</f>
        <v>108.510876665949</v>
      </c>
      <c r="BZ178" s="49" t="n">
        <f aca="false">AVERAGE('monthly data'!HS178:HU178)</f>
        <v>107.020437077664</v>
      </c>
      <c r="CA178" s="49" t="n">
        <f aca="false">AVERAGE('monthly data'!HV178:HX178)</f>
        <v>99.5392963599834</v>
      </c>
      <c r="CB178" s="49" t="n">
        <f aca="false">AVERAGE('monthly data'!HY178:IA178)</f>
        <v>103.33609993722</v>
      </c>
      <c r="CC178" s="49" t="n">
        <f aca="false">AVERAGE('monthly data'!IB178:ID178)</f>
        <v>102.051808438948</v>
      </c>
      <c r="CD178" s="49" t="n">
        <f aca="false">AVERAGE('monthly data'!IE178:IG178)</f>
        <v>99.2202771391627</v>
      </c>
      <c r="CE178" s="49" t="n">
        <f aca="false">AVERAGE('monthly data'!IH178:IJ178)</f>
        <v>97.8961131008567</v>
      </c>
      <c r="CF178" s="49" t="n">
        <f aca="false">AVERAGE('monthly data'!IK178:IM178)</f>
        <v>105.532510566375</v>
      </c>
      <c r="CG178" s="49" t="n">
        <f aca="false">AVERAGE('monthly data'!IN178:IP178)</f>
        <v>106.859989758872</v>
      </c>
      <c r="CH178" s="49" t="n">
        <f aca="false">AVERAGE('monthly data'!IQ178:IS178)</f>
        <v>113.026456320722</v>
      </c>
      <c r="CI178" s="49" t="n">
        <f aca="false">AVERAGE('monthly data'!IT178:IV178)</f>
        <v>109.971625042555</v>
      </c>
      <c r="CJ178" s="49" t="n">
        <f aca="false">AVERAGE('monthly data'!IW178:IY178)</f>
        <v>115.037904671586</v>
      </c>
      <c r="CK178" s="49" t="n">
        <f aca="false">AVERAGE('monthly data'!IZ178:JB178)</f>
        <v>123.162777723845</v>
      </c>
      <c r="CL178" s="49" t="n">
        <f aca="false">AVERAGE('monthly data'!JC178:JE178)</f>
        <v>131.7319308297</v>
      </c>
      <c r="CM178" s="49" t="n">
        <f aca="false">AVERAGE('monthly data'!JF178:JH178)</f>
        <v>130.195515955283</v>
      </c>
      <c r="CN178" s="49" t="n">
        <f aca="false">AVERAGE('monthly data'!JI178:JK178)</f>
        <v>129.655578586732</v>
      </c>
      <c r="CO178" s="49" t="n">
        <f aca="false">AVERAGE('monthly data'!JL178:JN178)</f>
        <v>128.803310577699</v>
      </c>
      <c r="CP178" s="49" t="n">
        <f aca="false">AVERAGE('monthly data'!JO178:JQ178)</f>
        <v>131.013870998356</v>
      </c>
      <c r="CQ178" s="49" t="n">
        <f aca="false">AVERAGE('monthly data'!JR178:JT178)</f>
        <v>124.354708886732</v>
      </c>
      <c r="CR178" s="49" t="n">
        <f aca="false">AVERAGE('monthly data'!JU178:JW178)</f>
        <v>132.234497184574</v>
      </c>
      <c r="CS178" s="49" t="n">
        <f aca="false">AVERAGE('monthly data'!JX178:JZ178)</f>
        <v>128.101814798206</v>
      </c>
      <c r="CT178" s="49" t="n">
        <f aca="false">AVERAGE('monthly data'!KA178:KC178)</f>
        <v>120.872506590897</v>
      </c>
      <c r="CU178" s="49" t="n">
        <f aca="false">AVERAGE('monthly data'!KD178:KF178)</f>
        <v>121.329270517911</v>
      </c>
      <c r="CV178" s="49" t="n">
        <f aca="false">AVERAGE('monthly data'!KG178:KI178)</f>
        <v>128.058763794804</v>
      </c>
      <c r="CW178" s="49" t="n">
        <f aca="false">AVERAGE('monthly data'!KJ178:KL178)</f>
        <v>132.186867119999</v>
      </c>
      <c r="CX178" s="49" t="n">
        <f aca="false">AVERAGE('monthly data'!KM178:KO178)</f>
        <v>146.022818909952</v>
      </c>
      <c r="CY178" s="49" t="n">
        <f aca="false">AVERAGE('monthly data'!KP178:KR178)</f>
        <v>152.694864324972</v>
      </c>
      <c r="CZ178" s="49" t="n">
        <f aca="false">AVERAGE('monthly data'!KS178:KU178)</f>
        <v>149.825495412501</v>
      </c>
      <c r="DA178" s="49" t="n">
        <f aca="false">AVERAGE('monthly data'!KV178:KX178)</f>
        <v>156.35831259886</v>
      </c>
      <c r="DB178" s="49" t="n">
        <f aca="false">AVERAGE('monthly data'!KY178:LA178)</f>
        <v>158.054658807963</v>
      </c>
      <c r="DC178" s="49" t="n">
        <f aca="false">AVERAGE('monthly data'!LB178:LD178)</f>
        <v>149.768552542664</v>
      </c>
      <c r="DD178" s="49" t="n">
        <f aca="false">AVERAGE('monthly data'!LE178:LG178)</f>
        <v>149.329404572027</v>
      </c>
      <c r="DE178" s="49" t="n">
        <f aca="false">AVERAGE('monthly data'!LH178:LJ178)</f>
        <v>147.248375108095</v>
      </c>
      <c r="DF178" s="49" t="n">
        <f aca="false">AVERAGE('monthly data'!LK178:LM178)</f>
        <v>144.399843667364</v>
      </c>
      <c r="DG178" s="49" t="n">
        <f aca="false">AVERAGE('monthly data'!LN178:LP178)</f>
        <v>155.890284589771</v>
      </c>
      <c r="DH178" s="49" t="n">
        <f aca="false">AVERAGE('monthly data'!LQ178:LS178)</f>
        <v>173.595972865208</v>
      </c>
      <c r="DI178" s="49" t="n">
        <f aca="false">AVERAGE('monthly data'!LT178:LV178)</f>
        <v>190.985454593329</v>
      </c>
      <c r="DJ178" s="49" t="n">
        <f aca="false">AVERAGE('monthly data'!LW178:LY178)</f>
        <v>213.822545583633</v>
      </c>
      <c r="DK178" s="49" t="n">
        <f aca="false">AVERAGE('monthly data'!LZ178:MB178)</f>
        <v>232.106416137577</v>
      </c>
      <c r="DL178" s="49" t="n">
        <f aca="false">AVERAGE('monthly data'!MC178:ME178)</f>
        <v>243.771571970633</v>
      </c>
      <c r="DM178" s="49" t="e">
        <f aca="false">AVERAGE('monthly data'!MF178:MH178)</f>
        <v>#DIV/0!</v>
      </c>
      <c r="DN178" s="49" t="e">
        <f aca="false">AVERAGE('monthly data'!MI178:MK178)</f>
        <v>#DIV/0!</v>
      </c>
      <c r="DO178" s="49" t="e">
        <f aca="false">AVERAGE('monthly data'!ML178:MN178)</f>
        <v>#DIV/0!</v>
      </c>
      <c r="DP178" s="49" t="e">
        <f aca="false">AVERAGE('monthly data'!MO178:MQ178)</f>
        <v>#DIV/0!</v>
      </c>
      <c r="DQ178" s="49" t="e">
        <f aca="false">AVERAGE('monthly data'!MR178:MT178)</f>
        <v>#DIV/0!</v>
      </c>
      <c r="DR178" s="49" t="e">
        <f aca="false">AVERAGE('monthly data'!MU178:MW178)</f>
        <v>#DIV/0!</v>
      </c>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B178" s="49"/>
      <c r="JC178" s="49"/>
      <c r="JD178" s="49"/>
      <c r="JE178" s="49"/>
      <c r="JF178" s="49"/>
      <c r="JG178" s="49"/>
      <c r="JH178" s="49"/>
      <c r="JI178" s="49"/>
      <c r="JJ178" s="49"/>
      <c r="JK178" s="49"/>
      <c r="JL178" s="49"/>
      <c r="JM178" s="49"/>
      <c r="JN178" s="49"/>
      <c r="JO178" s="49"/>
      <c r="JP178" s="49"/>
      <c r="JQ178" s="49"/>
      <c r="JR178" s="49"/>
      <c r="JS178" s="49"/>
      <c r="JT178" s="49"/>
      <c r="JU178" s="49"/>
      <c r="JV178" s="49"/>
      <c r="JW178" s="49"/>
      <c r="JX178" s="49"/>
      <c r="JY178" s="49"/>
      <c r="JZ178" s="49"/>
      <c r="KA178" s="49"/>
      <c r="KB178" s="49"/>
      <c r="KC178" s="49"/>
      <c r="KD178" s="49"/>
      <c r="KE178" s="49"/>
      <c r="KF178" s="49"/>
      <c r="KG178" s="49"/>
      <c r="KH178" s="49"/>
      <c r="KI178" s="49"/>
      <c r="KJ178" s="49"/>
      <c r="KK178" s="49"/>
      <c r="KL178" s="49"/>
    </row>
    <row r="179" customFormat="false" ht="15" hidden="false" customHeight="false" outlineLevel="0" collapsed="false">
      <c r="B179" s="48" t="s">
        <v>819</v>
      </c>
      <c r="C179" s="538" t="n">
        <f aca="false">AVERAGE('monthly data'!B179:B179)</f>
        <v>1418.88366033055</v>
      </c>
      <c r="D179" s="539" t="e">
        <f aca="false">AVERAGE('monthly data'!E179:G179)</f>
        <v>#DIV/0!</v>
      </c>
      <c r="E179" s="539" t="e">
        <f aca="false">AVERAGE('monthly data'!H179:J179)</f>
        <v>#DIV/0!</v>
      </c>
      <c r="F179" s="539" t="e">
        <f aca="false">AVERAGE('monthly data'!K179:M179)</f>
        <v>#DIV/0!</v>
      </c>
      <c r="G179" s="539" t="e">
        <f aca="false">AVERAGE('monthly data'!N179:P179)</f>
        <v>#DIV/0!</v>
      </c>
      <c r="H179" s="539" t="e">
        <f aca="false">AVERAGE('monthly data'!Q179:S179)</f>
        <v>#DIV/0!</v>
      </c>
      <c r="I179" s="539" t="e">
        <f aca="false">AVERAGE('monthly data'!T179:V179)</f>
        <v>#DIV/0!</v>
      </c>
      <c r="J179" s="539" t="e">
        <f aca="false">AVERAGE('monthly data'!W179:Y179)</f>
        <v>#DIV/0!</v>
      </c>
      <c r="K179" s="539" t="e">
        <f aca="false">AVERAGE('monthly data'!Z179:AB179)</f>
        <v>#DIV/0!</v>
      </c>
      <c r="L179" s="539" t="e">
        <f aca="false">AVERAGE('monthly data'!AC179:AE179)</f>
        <v>#DIV/0!</v>
      </c>
      <c r="M179" s="539" t="e">
        <f aca="false">AVERAGE('monthly data'!AF179:AH179)</f>
        <v>#DIV/0!</v>
      </c>
      <c r="N179" s="539" t="e">
        <f aca="false">AVERAGE('monthly data'!AI179:AK179)</f>
        <v>#DIV/0!</v>
      </c>
      <c r="O179" s="539" t="e">
        <f aca="false">AVERAGE('monthly data'!AL179:AN179)</f>
        <v>#DIV/0!</v>
      </c>
      <c r="P179" s="539" t="e">
        <f aca="false">AVERAGE('monthly data'!AO179:AQ179)</f>
        <v>#DIV/0!</v>
      </c>
      <c r="Q179" s="539" t="e">
        <f aca="false">AVERAGE('monthly data'!AR179:AT179)</f>
        <v>#DIV/0!</v>
      </c>
      <c r="R179" s="539" t="e">
        <f aca="false">AVERAGE('monthly data'!AU179:AW179)</f>
        <v>#DIV/0!</v>
      </c>
      <c r="S179" s="539" t="e">
        <f aca="false">AVERAGE('monthly data'!AX179:AZ179)</f>
        <v>#DIV/0!</v>
      </c>
      <c r="T179" s="539" t="e">
        <f aca="false">AVERAGE('monthly data'!BA179:BC179)</f>
        <v>#DIV/0!</v>
      </c>
      <c r="U179" s="539" t="e">
        <f aca="false">AVERAGE('monthly data'!BD179:BF179)</f>
        <v>#DIV/0!</v>
      </c>
      <c r="V179" s="539" t="e">
        <f aca="false">AVERAGE('monthly data'!BG179:BI179)</f>
        <v>#DIV/0!</v>
      </c>
      <c r="W179" s="539" t="e">
        <f aca="false">AVERAGE('monthly data'!BJ179:BL179)</f>
        <v>#DIV/0!</v>
      </c>
      <c r="X179" s="539" t="e">
        <f aca="false">AVERAGE('monthly data'!BM179:BO179)</f>
        <v>#DIV/0!</v>
      </c>
      <c r="Y179" s="539" t="e">
        <f aca="false">AVERAGE('monthly data'!BP179:BR179)</f>
        <v>#DIV/0!</v>
      </c>
      <c r="Z179" s="539" t="e">
        <f aca="false">AVERAGE('monthly data'!BS179:BU179)</f>
        <v>#DIV/0!</v>
      </c>
      <c r="AA179" s="539" t="e">
        <f aca="false">AVERAGE('monthly data'!BV179:BX179)</f>
        <v>#DIV/0!</v>
      </c>
      <c r="AB179" s="539" t="e">
        <f aca="false">AVERAGE('monthly data'!BY179:CA179)</f>
        <v>#DIV/0!</v>
      </c>
      <c r="AC179" s="539" t="e">
        <f aca="false">AVERAGE('monthly data'!CB179:CD179)</f>
        <v>#DIV/0!</v>
      </c>
      <c r="AD179" s="539" t="e">
        <f aca="false">AVERAGE('monthly data'!CE179:CG179)</f>
        <v>#DIV/0!</v>
      </c>
      <c r="AE179" s="539" t="e">
        <f aca="false">AVERAGE('monthly data'!CH179:CJ179)</f>
        <v>#DIV/0!</v>
      </c>
      <c r="AF179" s="539" t="e">
        <f aca="false">AVERAGE('monthly data'!CK179:CM179)</f>
        <v>#DIV/0!</v>
      </c>
      <c r="AG179" s="539" t="e">
        <f aca="false">AVERAGE('monthly data'!CN179:CP179)</f>
        <v>#DIV/0!</v>
      </c>
      <c r="AH179" s="539" t="e">
        <f aca="false">AVERAGE('monthly data'!CQ179:CS179)</f>
        <v>#DIV/0!</v>
      </c>
      <c r="AI179" s="539" t="e">
        <f aca="false">AVERAGE('monthly data'!CT179:CV179)</f>
        <v>#DIV/0!</v>
      </c>
      <c r="AJ179" s="539" t="e">
        <f aca="false">AVERAGE('monthly data'!CW179:CY179)</f>
        <v>#DIV/0!</v>
      </c>
      <c r="AK179" s="539" t="e">
        <f aca="false">AVERAGE('monthly data'!CZ179:DB179)</f>
        <v>#DIV/0!</v>
      </c>
      <c r="AL179" s="539" t="e">
        <f aca="false">AVERAGE('monthly data'!DC179:DE179)</f>
        <v>#DIV/0!</v>
      </c>
      <c r="AM179" s="49" t="e">
        <f aca="false">AVERAGE('monthly data'!DF179:DH179)</f>
        <v>#DIV/0!</v>
      </c>
      <c r="AN179" s="49" t="e">
        <f aca="false">AVERAGE('monthly data'!DI179:DK179)</f>
        <v>#DIV/0!</v>
      </c>
      <c r="AO179" s="49" t="e">
        <f aca="false">AVERAGE('monthly data'!DL179:DN179)</f>
        <v>#DIV/0!</v>
      </c>
      <c r="AP179" s="49" t="e">
        <f aca="false">AVERAGE('monthly data'!DO179:DQ179)</f>
        <v>#DIV/0!</v>
      </c>
      <c r="AQ179" s="49" t="e">
        <f aca="false">AVERAGE('monthly data'!DR179:DT179)</f>
        <v>#DIV/0!</v>
      </c>
      <c r="AR179" s="49" t="e">
        <f aca="false">AVERAGE('monthly data'!DU179:DW179)</f>
        <v>#DIV/0!</v>
      </c>
      <c r="AS179" s="49" t="e">
        <f aca="false">AVERAGE('monthly data'!DX179:DZ179)</f>
        <v>#DIV/0!</v>
      </c>
      <c r="AT179" s="49" t="e">
        <f aca="false">AVERAGE('monthly data'!EA179:EC179)</f>
        <v>#DIV/0!</v>
      </c>
      <c r="AU179" s="49" t="e">
        <f aca="false">AVERAGE('monthly data'!ED179:EF179)</f>
        <v>#DIV/0!</v>
      </c>
      <c r="AV179" s="49" t="e">
        <f aca="false">AVERAGE('monthly data'!EG179:EI179)</f>
        <v>#DIV/0!</v>
      </c>
      <c r="AW179" s="49" t="e">
        <f aca="false">AVERAGE('monthly data'!EJ179:EL179)</f>
        <v>#DIV/0!</v>
      </c>
      <c r="AX179" s="49" t="e">
        <f aca="false">AVERAGE('monthly data'!EM179:EO179)</f>
        <v>#DIV/0!</v>
      </c>
      <c r="AY179" s="49" t="e">
        <f aca="false">AVERAGE('monthly data'!EP179:ER179)</f>
        <v>#DIV/0!</v>
      </c>
      <c r="AZ179" s="49" t="e">
        <f aca="false">AVERAGE('monthly data'!ES179:EU179)</f>
        <v>#DIV/0!</v>
      </c>
      <c r="BA179" s="49" t="e">
        <f aca="false">AVERAGE('monthly data'!EV179:EX179)</f>
        <v>#DIV/0!</v>
      </c>
      <c r="BB179" s="49" t="e">
        <f aca="false">AVERAGE('monthly data'!EY179:FA179)</f>
        <v>#DIV/0!</v>
      </c>
      <c r="BC179" s="49" t="e">
        <f aca="false">AVERAGE('monthly data'!FB179:FD179)</f>
        <v>#DIV/0!</v>
      </c>
      <c r="BD179" s="49" t="e">
        <f aca="false">AVERAGE('monthly data'!FE179:FG179)</f>
        <v>#DIV/0!</v>
      </c>
      <c r="BE179" s="49" t="e">
        <f aca="false">AVERAGE('monthly data'!FH179:FJ179)</f>
        <v>#DIV/0!</v>
      </c>
      <c r="BF179" s="49" t="e">
        <f aca="false">AVERAGE('monthly data'!FK179:FM179)</f>
        <v>#DIV/0!</v>
      </c>
      <c r="BG179" s="49" t="n">
        <f aca="false">AVERAGE('monthly data'!FN179:FP179)</f>
        <v>67.8706854144869</v>
      </c>
      <c r="BH179" s="49" t="n">
        <f aca="false">AVERAGE('monthly data'!FQ179:FS179)</f>
        <v>67.5264419730621</v>
      </c>
      <c r="BI179" s="49" t="n">
        <f aca="false">AVERAGE('monthly data'!FT179:FV179)</f>
        <v>74.0447708679653</v>
      </c>
      <c r="BJ179" s="49" t="n">
        <f aca="false">AVERAGE('monthly data'!FW179:FY179)</f>
        <v>83.0874541612448</v>
      </c>
      <c r="BK179" s="49" t="n">
        <f aca="false">AVERAGE('monthly data'!FZ179:GB179)</f>
        <v>72.4707311636914</v>
      </c>
      <c r="BL179" s="49" t="n">
        <f aca="false">AVERAGE('monthly data'!GC179:GE179)</f>
        <v>76.6070249396983</v>
      </c>
      <c r="BM179" s="49" t="n">
        <f aca="false">AVERAGE('monthly data'!GF179:GH179)</f>
        <v>80.2339706432981</v>
      </c>
      <c r="BN179" s="49" t="n">
        <f aca="false">AVERAGE('monthly data'!GI179:GK179)</f>
        <v>81.0956294528721</v>
      </c>
      <c r="BO179" s="49" t="n">
        <f aca="false">AVERAGE('monthly data'!GL179:GN179)</f>
        <v>77.7350389420573</v>
      </c>
      <c r="BP179" s="49" t="n">
        <f aca="false">AVERAGE('monthly data'!GO179:GQ179)</f>
        <v>82.5871628416252</v>
      </c>
      <c r="BQ179" s="49" t="n">
        <f aca="false">AVERAGE('monthly data'!GR179:GT179)</f>
        <v>81.1079693682922</v>
      </c>
      <c r="BR179" s="49" t="n">
        <f aca="false">AVERAGE('monthly data'!GU179:GW179)</f>
        <v>84.2290868452685</v>
      </c>
      <c r="BS179" s="49" t="n">
        <f aca="false">AVERAGE('monthly data'!GX179:GZ179)</f>
        <v>91.8426440581817</v>
      </c>
      <c r="BT179" s="49" t="n">
        <f aca="false">AVERAGE('monthly data'!HA179:HC179)</f>
        <v>98.8354738297948</v>
      </c>
      <c r="BU179" s="49" t="n">
        <f aca="false">AVERAGE('monthly data'!HD179:HF179)</f>
        <v>100.441850067107</v>
      </c>
      <c r="BV179" s="49" t="n">
        <f aca="false">AVERAGE('monthly data'!HG179:HI179)</f>
        <v>96.7012192454407</v>
      </c>
      <c r="BW179" s="49" t="n">
        <f aca="false">AVERAGE('monthly data'!HJ179:HL179)</f>
        <v>93.7326369950471</v>
      </c>
      <c r="BX179" s="49" t="n">
        <f aca="false">AVERAGE('monthly data'!HM179:HO179)</f>
        <v>100.766260903556</v>
      </c>
      <c r="BY179" s="49" t="n">
        <f aca="false">AVERAGE('monthly data'!HP179:HR179)</f>
        <v>109.611474760255</v>
      </c>
      <c r="BZ179" s="49" t="n">
        <f aca="false">AVERAGE('monthly data'!HS179:HU179)</f>
        <v>107.853570314322</v>
      </c>
      <c r="CA179" s="49" t="n">
        <f aca="false">AVERAGE('monthly data'!HV179:HX179)</f>
        <v>99.5042901113439</v>
      </c>
      <c r="CB179" s="49" t="n">
        <f aca="false">AVERAGE('monthly data'!HY179:IA179)</f>
        <v>103.569725470746</v>
      </c>
      <c r="CC179" s="49" t="n">
        <f aca="false">AVERAGE('monthly data'!IB179:ID179)</f>
        <v>101.868730696079</v>
      </c>
      <c r="CD179" s="49" t="n">
        <f aca="false">AVERAGE('monthly data'!IE179:IG179)</f>
        <v>98.6030637997902</v>
      </c>
      <c r="CE179" s="49" t="n">
        <f aca="false">AVERAGE('monthly data'!IH179:IJ179)</f>
        <v>96.9529907774469</v>
      </c>
      <c r="CF179" s="49" t="n">
        <f aca="false">AVERAGE('monthly data'!IK179:IM179)</f>
        <v>105.374416472295</v>
      </c>
      <c r="CG179" s="49" t="n">
        <f aca="false">AVERAGE('monthly data'!IN179:IP179)</f>
        <v>106.836837285454</v>
      </c>
      <c r="CH179" s="49" t="n">
        <f aca="false">AVERAGE('monthly data'!IQ179:IS179)</f>
        <v>113.656398529712</v>
      </c>
      <c r="CI179" s="49" t="n">
        <f aca="false">AVERAGE('monthly data'!IT179:IV179)</f>
        <v>110.244460497222</v>
      </c>
      <c r="CJ179" s="49" t="n">
        <f aca="false">AVERAGE('monthly data'!IW179:IY179)</f>
        <v>115.659260482574</v>
      </c>
      <c r="CK179" s="49" t="n">
        <f aca="false">AVERAGE('monthly data'!IZ179:JB179)</f>
        <v>124.520152272672</v>
      </c>
      <c r="CL179" s="49" t="n">
        <f aca="false">AVERAGE('monthly data'!JC179:JE179)</f>
        <v>133.65091362079</v>
      </c>
      <c r="CM179" s="49" t="n">
        <f aca="false">AVERAGE('monthly data'!JF179:JH179)</f>
        <v>131.879963018313</v>
      </c>
      <c r="CN179" s="49" t="n">
        <f aca="false">AVERAGE('monthly data'!JI179:JK179)</f>
        <v>131.089767008356</v>
      </c>
      <c r="CO179" s="49" t="n">
        <f aca="false">AVERAGE('monthly data'!JL179:JN179)</f>
        <v>130.076582102333</v>
      </c>
      <c r="CP179" s="49" t="n">
        <f aca="false">AVERAGE('monthly data'!JO179:JQ179)</f>
        <v>132.296787014683</v>
      </c>
      <c r="CQ179" s="49" t="n">
        <f aca="false">AVERAGE('monthly data'!JR179:JT179)</f>
        <v>124.913566957521</v>
      </c>
      <c r="CR179" s="49" t="n">
        <f aca="false">AVERAGE('monthly data'!JU179:JW179)</f>
        <v>133.617224195095</v>
      </c>
      <c r="CS179" s="49" t="n">
        <f aca="false">AVERAGE('monthly data'!JX179:JZ179)</f>
        <v>129.061307242974</v>
      </c>
      <c r="CT179" s="49" t="n">
        <f aca="false">AVERAGE('monthly data'!KA179:KC179)</f>
        <v>121.065057552437</v>
      </c>
      <c r="CU179" s="49" t="n">
        <f aca="false">AVERAGE('monthly data'!KD179:KF179)</f>
        <v>121.516551528158</v>
      </c>
      <c r="CV179" s="49" t="n">
        <f aca="false">AVERAGE('monthly data'!KG179:KI179)</f>
        <v>128.709158782528</v>
      </c>
      <c r="CW179" s="49" t="n">
        <f aca="false">AVERAGE('monthly data'!KJ179:KL179)</f>
        <v>132.915689074617</v>
      </c>
      <c r="CX179" s="49" t="n">
        <f aca="false">AVERAGE('monthly data'!KM179:KO179)</f>
        <v>148.426198807219</v>
      </c>
      <c r="CY179" s="49" t="n">
        <f aca="false">AVERAGE('monthly data'!KP179:KR179)</f>
        <v>155.645975238613</v>
      </c>
      <c r="CZ179" s="49" t="n">
        <f aca="false">AVERAGE('monthly data'!KS179:KU179)</f>
        <v>152.137270675081</v>
      </c>
      <c r="DA179" s="49" t="n">
        <f aca="false">AVERAGE('monthly data'!KV179:KX179)</f>
        <v>159.183264027117</v>
      </c>
      <c r="DB179" s="49" t="n">
        <f aca="false">AVERAGE('monthly data'!KY179:LA179)</f>
        <v>161.131696663986</v>
      </c>
      <c r="DC179" s="49" t="n">
        <f aca="false">AVERAGE('monthly data'!LB179:LD179)</f>
        <v>151.456106511425</v>
      </c>
      <c r="DD179" s="49" t="n">
        <f aca="false">AVERAGE('monthly data'!LE179:LG179)</f>
        <v>150.218531205868</v>
      </c>
      <c r="DE179" s="49" t="n">
        <f aca="false">AVERAGE('monthly data'!LH179:LJ179)</f>
        <v>147.68290566524</v>
      </c>
      <c r="DF179" s="49" t="n">
        <f aca="false">AVERAGE('monthly data'!LK179:LM179)</f>
        <v>144.36578936155</v>
      </c>
      <c r="DG179" s="49" t="n">
        <f aca="false">AVERAGE('monthly data'!LN179:LP179)</f>
        <v>155.927351629923</v>
      </c>
      <c r="DH179" s="49" t="n">
        <f aca="false">AVERAGE('monthly data'!LQ179:LS179)</f>
        <v>173.163192229059</v>
      </c>
      <c r="DI179" s="49" t="n">
        <f aca="false">AVERAGE('monthly data'!LT179:LV179)</f>
        <v>191.931178952117</v>
      </c>
      <c r="DJ179" s="49" t="n">
        <f aca="false">AVERAGE('monthly data'!LW179:LY179)</f>
        <v>216.90642658424</v>
      </c>
      <c r="DK179" s="49" t="n">
        <f aca="false">AVERAGE('monthly data'!LZ179:MB179)</f>
        <v>236.890786725925</v>
      </c>
      <c r="DL179" s="49" t="n">
        <f aca="false">AVERAGE('monthly data'!MC179:ME179)</f>
        <v>249.686915500398</v>
      </c>
      <c r="DM179" s="49" t="e">
        <f aca="false">AVERAGE('monthly data'!MF179:MH179)</f>
        <v>#DIV/0!</v>
      </c>
      <c r="DN179" s="49" t="e">
        <f aca="false">AVERAGE('monthly data'!MI179:MK179)</f>
        <v>#DIV/0!</v>
      </c>
      <c r="DO179" s="49" t="e">
        <f aca="false">AVERAGE('monthly data'!ML179:MN179)</f>
        <v>#DIV/0!</v>
      </c>
      <c r="DP179" s="49" t="e">
        <f aca="false">AVERAGE('monthly data'!MO179:MQ179)</f>
        <v>#DIV/0!</v>
      </c>
      <c r="DQ179" s="49" t="e">
        <f aca="false">AVERAGE('monthly data'!MR179:MT179)</f>
        <v>#DIV/0!</v>
      </c>
      <c r="DR179" s="49" t="e">
        <f aca="false">AVERAGE('monthly data'!MU179:MW179)</f>
        <v>#DIV/0!</v>
      </c>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B179" s="49"/>
      <c r="JC179" s="49"/>
      <c r="JD179" s="49"/>
      <c r="JE179" s="49"/>
      <c r="JF179" s="49"/>
      <c r="JG179" s="49"/>
      <c r="JH179" s="49"/>
      <c r="JI179" s="49"/>
      <c r="JJ179" s="49"/>
      <c r="JK179" s="49"/>
      <c r="JL179" s="49"/>
      <c r="JM179" s="49"/>
      <c r="JN179" s="49"/>
      <c r="JO179" s="49"/>
      <c r="JP179" s="49"/>
      <c r="JQ179" s="49"/>
      <c r="JR179" s="49"/>
      <c r="JS179" s="49"/>
      <c r="JT179" s="49"/>
      <c r="JU179" s="49"/>
      <c r="JV179" s="49"/>
      <c r="JW179" s="49"/>
      <c r="JX179" s="49"/>
      <c r="JY179" s="49"/>
      <c r="JZ179" s="49"/>
      <c r="KA179" s="49"/>
      <c r="KB179" s="49"/>
      <c r="KC179" s="49"/>
      <c r="KD179" s="49"/>
      <c r="KE179" s="49"/>
      <c r="KF179" s="49"/>
      <c r="KG179" s="49"/>
      <c r="KH179" s="49"/>
      <c r="KI179" s="49"/>
      <c r="KJ179" s="49"/>
      <c r="KK179" s="49"/>
      <c r="KL179" s="49"/>
    </row>
    <row r="180" customFormat="false" ht="15" hidden="false" customHeight="false" outlineLevel="0" collapsed="false">
      <c r="B180" s="48" t="s">
        <v>820</v>
      </c>
      <c r="C180" s="538" t="n">
        <f aca="false">AVERAGE('monthly data'!B180:B180)</f>
        <v>157.653740036727</v>
      </c>
      <c r="D180" s="539" t="e">
        <f aca="false">AVERAGE('monthly data'!E180:G180)</f>
        <v>#DIV/0!</v>
      </c>
      <c r="E180" s="539" t="e">
        <f aca="false">AVERAGE('monthly data'!H180:J180)</f>
        <v>#DIV/0!</v>
      </c>
      <c r="F180" s="539" t="e">
        <f aca="false">AVERAGE('monthly data'!K180:M180)</f>
        <v>#DIV/0!</v>
      </c>
      <c r="G180" s="539" t="e">
        <f aca="false">AVERAGE('monthly data'!N180:P180)</f>
        <v>#DIV/0!</v>
      </c>
      <c r="H180" s="539" t="e">
        <f aca="false">AVERAGE('monthly data'!Q180:S180)</f>
        <v>#DIV/0!</v>
      </c>
      <c r="I180" s="539" t="e">
        <f aca="false">AVERAGE('monthly data'!T180:V180)</f>
        <v>#DIV/0!</v>
      </c>
      <c r="J180" s="539" t="e">
        <f aca="false">AVERAGE('monthly data'!W180:Y180)</f>
        <v>#DIV/0!</v>
      </c>
      <c r="K180" s="539" t="e">
        <f aca="false">AVERAGE('monthly data'!Z180:AB180)</f>
        <v>#DIV/0!</v>
      </c>
      <c r="L180" s="539" t="e">
        <f aca="false">AVERAGE('monthly data'!AC180:AE180)</f>
        <v>#DIV/0!</v>
      </c>
      <c r="M180" s="539" t="e">
        <f aca="false">AVERAGE('monthly data'!AF180:AH180)</f>
        <v>#DIV/0!</v>
      </c>
      <c r="N180" s="539" t="e">
        <f aca="false">AVERAGE('monthly data'!AI180:AK180)</f>
        <v>#DIV/0!</v>
      </c>
      <c r="O180" s="539" t="e">
        <f aca="false">AVERAGE('monthly data'!AL180:AN180)</f>
        <v>#DIV/0!</v>
      </c>
      <c r="P180" s="539" t="e">
        <f aca="false">AVERAGE('monthly data'!AO180:AQ180)</f>
        <v>#DIV/0!</v>
      </c>
      <c r="Q180" s="539" t="e">
        <f aca="false">AVERAGE('monthly data'!AR180:AT180)</f>
        <v>#DIV/0!</v>
      </c>
      <c r="R180" s="539" t="e">
        <f aca="false">AVERAGE('monthly data'!AU180:AW180)</f>
        <v>#DIV/0!</v>
      </c>
      <c r="S180" s="539" t="e">
        <f aca="false">AVERAGE('monthly data'!AX180:AZ180)</f>
        <v>#DIV/0!</v>
      </c>
      <c r="T180" s="539" t="e">
        <f aca="false">AVERAGE('monthly data'!BA180:BC180)</f>
        <v>#DIV/0!</v>
      </c>
      <c r="U180" s="539" t="e">
        <f aca="false">AVERAGE('monthly data'!BD180:BF180)</f>
        <v>#DIV/0!</v>
      </c>
      <c r="V180" s="539" t="e">
        <f aca="false">AVERAGE('monthly data'!BG180:BI180)</f>
        <v>#DIV/0!</v>
      </c>
      <c r="W180" s="539" t="e">
        <f aca="false">AVERAGE('monthly data'!BJ180:BL180)</f>
        <v>#DIV/0!</v>
      </c>
      <c r="X180" s="539" t="e">
        <f aca="false">AVERAGE('monthly data'!BM180:BO180)</f>
        <v>#DIV/0!</v>
      </c>
      <c r="Y180" s="539" t="e">
        <f aca="false">AVERAGE('monthly data'!BP180:BR180)</f>
        <v>#DIV/0!</v>
      </c>
      <c r="Z180" s="539" t="e">
        <f aca="false">AVERAGE('monthly data'!BS180:BU180)</f>
        <v>#DIV/0!</v>
      </c>
      <c r="AA180" s="539" t="e">
        <f aca="false">AVERAGE('monthly data'!BV180:BX180)</f>
        <v>#DIV/0!</v>
      </c>
      <c r="AB180" s="539" t="e">
        <f aca="false">AVERAGE('monthly data'!BY180:CA180)</f>
        <v>#DIV/0!</v>
      </c>
      <c r="AC180" s="539" t="e">
        <f aca="false">AVERAGE('monthly data'!CB180:CD180)</f>
        <v>#DIV/0!</v>
      </c>
      <c r="AD180" s="539" t="e">
        <f aca="false">AVERAGE('monthly data'!CE180:CG180)</f>
        <v>#DIV/0!</v>
      </c>
      <c r="AE180" s="539" t="e">
        <f aca="false">AVERAGE('monthly data'!CH180:CJ180)</f>
        <v>#DIV/0!</v>
      </c>
      <c r="AF180" s="539" t="e">
        <f aca="false">AVERAGE('monthly data'!CK180:CM180)</f>
        <v>#DIV/0!</v>
      </c>
      <c r="AG180" s="539" t="e">
        <f aca="false">AVERAGE('monthly data'!CN180:CP180)</f>
        <v>#DIV/0!</v>
      </c>
      <c r="AH180" s="539" t="e">
        <f aca="false">AVERAGE('monthly data'!CQ180:CS180)</f>
        <v>#DIV/0!</v>
      </c>
      <c r="AI180" s="539" t="e">
        <f aca="false">AVERAGE('monthly data'!CT180:CV180)</f>
        <v>#DIV/0!</v>
      </c>
      <c r="AJ180" s="539" t="e">
        <f aca="false">AVERAGE('monthly data'!CW180:CY180)</f>
        <v>#DIV/0!</v>
      </c>
      <c r="AK180" s="539" t="e">
        <f aca="false">AVERAGE('monthly data'!CZ180:DB180)</f>
        <v>#DIV/0!</v>
      </c>
      <c r="AL180" s="539" t="e">
        <f aca="false">AVERAGE('monthly data'!DC180:DE180)</f>
        <v>#DIV/0!</v>
      </c>
      <c r="AM180" s="49" t="e">
        <f aca="false">AVERAGE('monthly data'!DF180:DH180)</f>
        <v>#DIV/0!</v>
      </c>
      <c r="AN180" s="49" t="e">
        <f aca="false">AVERAGE('monthly data'!DI180:DK180)</f>
        <v>#DIV/0!</v>
      </c>
      <c r="AO180" s="49" t="e">
        <f aca="false">AVERAGE('monthly data'!DL180:DN180)</f>
        <v>#DIV/0!</v>
      </c>
      <c r="AP180" s="49" t="e">
        <f aca="false">AVERAGE('monthly data'!DO180:DQ180)</f>
        <v>#DIV/0!</v>
      </c>
      <c r="AQ180" s="49" t="e">
        <f aca="false">AVERAGE('monthly data'!DR180:DT180)</f>
        <v>#DIV/0!</v>
      </c>
      <c r="AR180" s="49" t="e">
        <f aca="false">AVERAGE('monthly data'!DU180:DW180)</f>
        <v>#DIV/0!</v>
      </c>
      <c r="AS180" s="49" t="e">
        <f aca="false">AVERAGE('monthly data'!DX180:DZ180)</f>
        <v>#DIV/0!</v>
      </c>
      <c r="AT180" s="49" t="e">
        <f aca="false">AVERAGE('monthly data'!EA180:EC180)</f>
        <v>#DIV/0!</v>
      </c>
      <c r="AU180" s="49" t="e">
        <f aca="false">AVERAGE('monthly data'!ED180:EF180)</f>
        <v>#DIV/0!</v>
      </c>
      <c r="AV180" s="49" t="e">
        <f aca="false">AVERAGE('monthly data'!EG180:EI180)</f>
        <v>#DIV/0!</v>
      </c>
      <c r="AW180" s="49" t="e">
        <f aca="false">AVERAGE('monthly data'!EJ180:EL180)</f>
        <v>#DIV/0!</v>
      </c>
      <c r="AX180" s="49" t="e">
        <f aca="false">AVERAGE('monthly data'!EM180:EO180)</f>
        <v>#DIV/0!</v>
      </c>
      <c r="AY180" s="49" t="e">
        <f aca="false">AVERAGE('monthly data'!EP180:ER180)</f>
        <v>#DIV/0!</v>
      </c>
      <c r="AZ180" s="49" t="e">
        <f aca="false">AVERAGE('monthly data'!ES180:EU180)</f>
        <v>#DIV/0!</v>
      </c>
      <c r="BA180" s="49" t="e">
        <f aca="false">AVERAGE('monthly data'!EV180:EX180)</f>
        <v>#DIV/0!</v>
      </c>
      <c r="BB180" s="49" t="e">
        <f aca="false">AVERAGE('monthly data'!EY180:FA180)</f>
        <v>#DIV/0!</v>
      </c>
      <c r="BC180" s="49" t="e">
        <f aca="false">AVERAGE('monthly data'!FB180:FD180)</f>
        <v>#DIV/0!</v>
      </c>
      <c r="BD180" s="49" t="e">
        <f aca="false">AVERAGE('monthly data'!FE180:FG180)</f>
        <v>#DIV/0!</v>
      </c>
      <c r="BE180" s="49" t="e">
        <f aca="false">AVERAGE('monthly data'!FH180:FJ180)</f>
        <v>#DIV/0!</v>
      </c>
      <c r="BF180" s="49" t="e">
        <f aca="false">AVERAGE('monthly data'!FK180:FM180)</f>
        <v>#DIV/0!</v>
      </c>
      <c r="BG180" s="49" t="n">
        <f aca="false">AVERAGE('monthly data'!FN180:FP180)</f>
        <v>83.8596771297243</v>
      </c>
      <c r="BH180" s="49" t="n">
        <f aca="false">AVERAGE('monthly data'!FQ180:FS180)</f>
        <v>82.7648702058565</v>
      </c>
      <c r="BI180" s="49" t="n">
        <f aca="false">AVERAGE('monthly data'!FT180:FV180)</f>
        <v>79.9001974580544</v>
      </c>
      <c r="BJ180" s="49" t="n">
        <f aca="false">AVERAGE('monthly data'!FW180:FY180)</f>
        <v>78.2968436833205</v>
      </c>
      <c r="BK180" s="49" t="n">
        <f aca="false">AVERAGE('monthly data'!FZ180:GB180)</f>
        <v>78.932329998238</v>
      </c>
      <c r="BL180" s="49" t="n">
        <f aca="false">AVERAGE('monthly data'!GC180:GE180)</f>
        <v>78.9306560652841</v>
      </c>
      <c r="BM180" s="49" t="n">
        <f aca="false">AVERAGE('monthly data'!GF180:GH180)</f>
        <v>77.0578351927722</v>
      </c>
      <c r="BN180" s="49" t="n">
        <f aca="false">AVERAGE('monthly data'!GI180:GK180)</f>
        <v>77.1699364326196</v>
      </c>
      <c r="BO180" s="49" t="n">
        <f aca="false">AVERAGE('monthly data'!GL180:GN180)</f>
        <v>80.8267038951761</v>
      </c>
      <c r="BP180" s="49" t="n">
        <f aca="false">AVERAGE('monthly data'!GO180:GQ180)</f>
        <v>86.5742472077912</v>
      </c>
      <c r="BQ180" s="49" t="n">
        <f aca="false">AVERAGE('monthly data'!GR180:GT180)</f>
        <v>90.3144269705624</v>
      </c>
      <c r="BR180" s="49" t="n">
        <f aca="false">AVERAGE('monthly data'!GU180:GW180)</f>
        <v>90.4299195443568</v>
      </c>
      <c r="BS180" s="49" t="n">
        <f aca="false">AVERAGE('monthly data'!GX180:GZ180)</f>
        <v>91.0765864762383</v>
      </c>
      <c r="BT180" s="49" t="n">
        <f aca="false">AVERAGE('monthly data'!HA180:HC180)</f>
        <v>93.54605333627</v>
      </c>
      <c r="BU180" s="49" t="n">
        <f aca="false">AVERAGE('monthly data'!HD180:HF180)</f>
        <v>95.200583052605</v>
      </c>
      <c r="BV180" s="49" t="n">
        <f aca="false">AVERAGE('monthly data'!HG180:HI180)</f>
        <v>95.7275933789337</v>
      </c>
      <c r="BW180" s="49" t="n">
        <f aca="false">AVERAGE('monthly data'!HJ180:HL180)</f>
        <v>96.7929319105732</v>
      </c>
      <c r="BX180" s="49" t="n">
        <f aca="false">AVERAGE('monthly data'!HM180:HO180)</f>
        <v>97.7477267403111</v>
      </c>
      <c r="BY180" s="49" t="n">
        <f aca="false">AVERAGE('monthly data'!HP180:HR180)</f>
        <v>98.6054938171962</v>
      </c>
      <c r="BZ180" s="49" t="n">
        <f aca="false">AVERAGE('monthly data'!HS180:HU180)</f>
        <v>99.5222379477453</v>
      </c>
      <c r="CA180" s="49" t="n">
        <f aca="false">AVERAGE('monthly data'!HV180:HX180)</f>
        <v>99.8543525977393</v>
      </c>
      <c r="CB180" s="49" t="n">
        <f aca="false">AVERAGE('monthly data'!HY180:IA180)</f>
        <v>101.233470135491</v>
      </c>
      <c r="CC180" s="49" t="n">
        <f aca="false">AVERAGE('monthly data'!IB180:ID180)</f>
        <v>103.699508124765</v>
      </c>
      <c r="CD180" s="49" t="n">
        <f aca="false">AVERAGE('monthly data'!IE180:IG180)</f>
        <v>104.775197193515</v>
      </c>
      <c r="CE180" s="49" t="n">
        <f aca="false">AVERAGE('monthly data'!IH180:IJ180)</f>
        <v>106.384214011545</v>
      </c>
      <c r="CF180" s="49" t="n">
        <f aca="false">AVERAGE('monthly data'!IK180:IM180)</f>
        <v>106.955357413098</v>
      </c>
      <c r="CG180" s="49" t="n">
        <f aca="false">AVERAGE('monthly data'!IN180:IP180)</f>
        <v>107.068362019635</v>
      </c>
      <c r="CH180" s="49" t="n">
        <f aca="false">AVERAGE('monthly data'!IQ180:IS180)</f>
        <v>107.356976439819</v>
      </c>
      <c r="CI180" s="49" t="n">
        <f aca="false">AVERAGE('monthly data'!IT180:IV180)</f>
        <v>107.516105950553</v>
      </c>
      <c r="CJ180" s="49" t="n">
        <f aca="false">AVERAGE('monthly data'!IW180:IY180)</f>
        <v>109.445702372693</v>
      </c>
      <c r="CK180" s="49" t="n">
        <f aca="false">AVERAGE('monthly data'!IZ180:JB180)</f>
        <v>110.946406784405</v>
      </c>
      <c r="CL180" s="49" t="n">
        <f aca="false">AVERAGE('monthly data'!JC180:JE180)</f>
        <v>114.461085709894</v>
      </c>
      <c r="CM180" s="49" t="n">
        <f aca="false">AVERAGE('monthly data'!JF180:JH180)</f>
        <v>115.035492388006</v>
      </c>
      <c r="CN180" s="49" t="n">
        <f aca="false">AVERAGE('monthly data'!JI180:JK180)</f>
        <v>116.74788279212</v>
      </c>
      <c r="CO180" s="49" t="n">
        <f aca="false">AVERAGE('monthly data'!JL180:JN180)</f>
        <v>117.343866855996</v>
      </c>
      <c r="CP180" s="49" t="n">
        <f aca="false">AVERAGE('monthly data'!JO180:JQ180)</f>
        <v>119.46762685142</v>
      </c>
      <c r="CQ180" s="49" t="n">
        <f aca="false">AVERAGE('monthly data'!JR180:JT180)</f>
        <v>119.324986249637</v>
      </c>
      <c r="CR180" s="49" t="n">
        <f aca="false">AVERAGE('monthly data'!JU180:JW180)</f>
        <v>119.789954089884</v>
      </c>
      <c r="CS180" s="49" t="n">
        <f aca="false">AVERAGE('monthly data'!JX180:JZ180)</f>
        <v>119.466382795296</v>
      </c>
      <c r="CT180" s="49" t="n">
        <f aca="false">AVERAGE('monthly data'!KA180:KC180)</f>
        <v>119.139547937037</v>
      </c>
      <c r="CU180" s="49" t="n">
        <f aca="false">AVERAGE('monthly data'!KD180:KF180)</f>
        <v>119.643741425689</v>
      </c>
      <c r="CV180" s="49" t="n">
        <f aca="false">AVERAGE('monthly data'!KG180:KI180)</f>
        <v>122.205208905281</v>
      </c>
      <c r="CW180" s="49" t="n">
        <f aca="false">AVERAGE('monthly data'!KJ180:KL180)</f>
        <v>125.627469528443</v>
      </c>
      <c r="CX180" s="49" t="n">
        <f aca="false">AVERAGE('monthly data'!KM180:KO180)</f>
        <v>124.392399834548</v>
      </c>
      <c r="CY180" s="49" t="n">
        <f aca="false">AVERAGE('monthly data'!KP180:KR180)</f>
        <v>126.134866102203</v>
      </c>
      <c r="CZ180" s="49" t="n">
        <f aca="false">AVERAGE('monthly data'!KS180:KU180)</f>
        <v>129.019518049289</v>
      </c>
      <c r="DA180" s="49" t="n">
        <f aca="false">AVERAGE('monthly data'!KV180:KX180)</f>
        <v>130.933749744538</v>
      </c>
      <c r="DB180" s="49" t="n">
        <f aca="false">AVERAGE('monthly data'!KY180:LA180)</f>
        <v>130.36131810376</v>
      </c>
      <c r="DC180" s="49" t="n">
        <f aca="false">AVERAGE('monthly data'!LB180:LD180)</f>
        <v>134.580566823815</v>
      </c>
      <c r="DD180" s="49" t="n">
        <f aca="false">AVERAGE('monthly data'!LE180:LG180)</f>
        <v>141.32726486746</v>
      </c>
      <c r="DE180" s="49" t="n">
        <f aca="false">AVERAGE('monthly data'!LH180:LJ180)</f>
        <v>143.337600093791</v>
      </c>
      <c r="DF180" s="49" t="n">
        <f aca="false">AVERAGE('monthly data'!LK180:LM180)</f>
        <v>144.706332419695</v>
      </c>
      <c r="DG180" s="49" t="n">
        <f aca="false">AVERAGE('monthly data'!LN180:LP180)</f>
        <v>155.556681228402</v>
      </c>
      <c r="DH180" s="49" t="n">
        <f aca="false">AVERAGE('monthly data'!LQ180:LS180)</f>
        <v>177.490998590541</v>
      </c>
      <c r="DI180" s="49" t="n">
        <f aca="false">AVERAGE('monthly data'!LT180:LV180)</f>
        <v>182.473935364238</v>
      </c>
      <c r="DJ180" s="49" t="n">
        <f aca="false">AVERAGE('monthly data'!LW180:LY180)</f>
        <v>186.06761657817</v>
      </c>
      <c r="DK180" s="49" t="n">
        <f aca="false">AVERAGE('monthly data'!LZ180:MB180)</f>
        <v>189.047080842445</v>
      </c>
      <c r="DL180" s="49" t="n">
        <f aca="false">AVERAGE('monthly data'!MC180:ME180)</f>
        <v>190.533480202745</v>
      </c>
      <c r="DM180" s="49" t="e">
        <f aca="false">AVERAGE('monthly data'!MF180:MH180)</f>
        <v>#DIV/0!</v>
      </c>
      <c r="DN180" s="49" t="e">
        <f aca="false">AVERAGE('monthly data'!MI180:MK180)</f>
        <v>#DIV/0!</v>
      </c>
      <c r="DO180" s="49" t="e">
        <f aca="false">AVERAGE('monthly data'!ML180:MN180)</f>
        <v>#DIV/0!</v>
      </c>
      <c r="DP180" s="49" t="e">
        <f aca="false">AVERAGE('monthly data'!MO180:MQ180)</f>
        <v>#DIV/0!</v>
      </c>
      <c r="DQ180" s="49" t="e">
        <f aca="false">AVERAGE('monthly data'!MR180:MT180)</f>
        <v>#DIV/0!</v>
      </c>
      <c r="DR180" s="49" t="e">
        <f aca="false">AVERAGE('monthly data'!MU180:MW180)</f>
        <v>#DIV/0!</v>
      </c>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c r="FP180" s="49"/>
      <c r="FQ180" s="49"/>
      <c r="FR180" s="49"/>
      <c r="FS180" s="49"/>
      <c r="FT180" s="49"/>
      <c r="FU180" s="49"/>
      <c r="FV180" s="49"/>
      <c r="FW180" s="49"/>
      <c r="FX180" s="49"/>
      <c r="FY180" s="49"/>
      <c r="FZ180" s="49"/>
      <c r="GA180" s="49"/>
      <c r="GB180" s="49"/>
      <c r="GC180" s="49"/>
      <c r="GD180" s="49"/>
      <c r="GE180" s="49"/>
      <c r="GF180" s="49"/>
      <c r="GG180" s="49"/>
      <c r="GH180" s="49"/>
      <c r="GI180" s="49"/>
      <c r="GJ180" s="49"/>
      <c r="GK180" s="49"/>
      <c r="GL180" s="49"/>
      <c r="GM180" s="49"/>
      <c r="GN180" s="49"/>
      <c r="GO180" s="49"/>
      <c r="GP180" s="49"/>
      <c r="GQ180" s="49"/>
      <c r="GR180" s="49"/>
      <c r="GS180" s="49"/>
      <c r="GT180" s="49"/>
      <c r="GU180" s="49"/>
      <c r="GV180" s="49"/>
      <c r="GW180" s="49"/>
      <c r="GX180" s="49"/>
      <c r="GY180" s="49"/>
      <c r="GZ180" s="49"/>
      <c r="HA180" s="49"/>
      <c r="HB180" s="49"/>
      <c r="HC180" s="49"/>
      <c r="HD180" s="49"/>
      <c r="HE180" s="49"/>
      <c r="HF180" s="49"/>
      <c r="HG180" s="49"/>
      <c r="HH180" s="49"/>
      <c r="HI180" s="49"/>
      <c r="HJ180" s="49"/>
      <c r="HK180" s="49"/>
      <c r="HL180" s="49"/>
      <c r="HM180" s="49"/>
      <c r="HN180" s="49"/>
      <c r="HO180" s="49"/>
      <c r="HP180" s="49"/>
      <c r="HQ180" s="49"/>
      <c r="HR180" s="49"/>
      <c r="HS180" s="49"/>
      <c r="HT180" s="49"/>
      <c r="HU180" s="49"/>
      <c r="HV180" s="49"/>
      <c r="HW180" s="49"/>
      <c r="HX180" s="49"/>
      <c r="HY180" s="49"/>
      <c r="HZ180" s="49"/>
      <c r="IA180" s="49"/>
      <c r="IB180" s="49"/>
      <c r="IC180" s="49"/>
      <c r="ID180" s="49"/>
      <c r="IE180" s="49"/>
      <c r="IF180" s="49"/>
      <c r="IG180" s="49"/>
      <c r="IH180" s="49"/>
      <c r="II180" s="49"/>
      <c r="IJ180" s="49"/>
      <c r="IK180" s="49"/>
      <c r="IL180" s="49"/>
      <c r="IM180" s="49"/>
      <c r="IN180" s="49"/>
      <c r="IO180" s="49"/>
      <c r="IP180" s="49"/>
      <c r="IQ180" s="49"/>
      <c r="IR180" s="49"/>
      <c r="IS180" s="49"/>
      <c r="IT180" s="49"/>
      <c r="IU180" s="49"/>
      <c r="IV180" s="49"/>
      <c r="IW180" s="49"/>
      <c r="IX180" s="49"/>
      <c r="IY180" s="49"/>
      <c r="IZ180" s="49"/>
      <c r="JA180" s="49"/>
      <c r="JB180" s="49"/>
      <c r="JC180" s="49"/>
      <c r="JD180" s="49"/>
      <c r="JE180" s="49"/>
      <c r="JF180" s="49"/>
      <c r="JG180" s="49"/>
      <c r="JH180" s="49"/>
      <c r="JI180" s="49"/>
      <c r="JJ180" s="49"/>
      <c r="JK180" s="49"/>
      <c r="JL180" s="49"/>
      <c r="JM180" s="49"/>
      <c r="JN180" s="49"/>
      <c r="JO180" s="49"/>
      <c r="JP180" s="49"/>
      <c r="JQ180" s="49"/>
      <c r="JR180" s="49"/>
      <c r="JS180" s="49"/>
      <c r="JT180" s="49"/>
      <c r="JU180" s="49"/>
      <c r="JV180" s="49"/>
      <c r="JW180" s="49"/>
      <c r="JX180" s="49"/>
      <c r="JY180" s="49"/>
      <c r="JZ180" s="49"/>
      <c r="KA180" s="49"/>
      <c r="KB180" s="49"/>
      <c r="KC180" s="49"/>
      <c r="KD180" s="49"/>
      <c r="KE180" s="49"/>
      <c r="KF180" s="49"/>
      <c r="KG180" s="49"/>
      <c r="KH180" s="49"/>
      <c r="KI180" s="49"/>
      <c r="KJ180" s="49"/>
      <c r="KK180" s="49"/>
      <c r="KL180" s="49"/>
    </row>
    <row r="181" customFormat="false" ht="15" hidden="false" customHeight="false" outlineLevel="0" collapsed="false">
      <c r="A181" s="0" t="s">
        <v>1039</v>
      </c>
      <c r="B181" s="48" t="s">
        <v>205</v>
      </c>
      <c r="C181" s="538" t="n">
        <f aca="false">AVERAGE('monthly data'!B181:B181)</f>
        <v>675.984508612983</v>
      </c>
      <c r="D181" s="539"/>
      <c r="E181" s="539"/>
      <c r="F181" s="539"/>
      <c r="G181" s="539"/>
      <c r="H181" s="539"/>
      <c r="I181" s="539"/>
      <c r="J181" s="539"/>
      <c r="K181" s="539"/>
      <c r="L181" s="539"/>
      <c r="M181" s="539"/>
      <c r="N181" s="539"/>
      <c r="O181" s="539"/>
      <c r="P181" s="539"/>
      <c r="Q181" s="539"/>
      <c r="R181" s="539"/>
      <c r="S181" s="539"/>
      <c r="T181" s="539"/>
      <c r="U181" s="539"/>
      <c r="V181" s="539"/>
      <c r="W181" s="539"/>
      <c r="X181" s="539"/>
      <c r="Y181" s="539"/>
      <c r="Z181" s="539"/>
      <c r="AA181" s="539"/>
      <c r="AB181" s="539"/>
      <c r="AC181" s="539"/>
      <c r="AD181" s="539"/>
      <c r="AE181" s="539"/>
      <c r="AF181" s="539"/>
      <c r="AG181" s="539"/>
      <c r="AH181" s="539"/>
      <c r="AI181" s="539"/>
      <c r="AJ181" s="539"/>
      <c r="AK181" s="539"/>
      <c r="AL181" s="539"/>
      <c r="AM181" s="49" t="n">
        <f aca="false">AVERAGE('monthly data'!DF181:DH181)</f>
        <v>36.1406629883067</v>
      </c>
      <c r="AN181" s="49" t="n">
        <f aca="false">AVERAGE('monthly data'!DI181:DK181)</f>
        <v>38.0240217287835</v>
      </c>
      <c r="AO181" s="49" t="n">
        <f aca="false">AVERAGE('monthly data'!DL181:DN181)</f>
        <v>38.8368397115156</v>
      </c>
      <c r="AP181" s="49" t="n">
        <f aca="false">AVERAGE('monthly data'!DO181:DQ181)</f>
        <v>39.6397452798241</v>
      </c>
      <c r="AQ181" s="49" t="n">
        <f aca="false">AVERAGE('monthly data'!DR181:DT181)</f>
        <v>46.8585914140317</v>
      </c>
      <c r="AR181" s="49" t="n">
        <f aca="false">AVERAGE('monthly data'!DU181:DW181)</f>
        <v>49.8608834255731</v>
      </c>
      <c r="AS181" s="49" t="n">
        <f aca="false">AVERAGE('monthly data'!DX181:DZ181)</f>
        <v>52.4178579627985</v>
      </c>
      <c r="AT181" s="49" t="n">
        <f aca="false">AVERAGE('monthly data'!EA181:EC181)</f>
        <v>55.7940575521287</v>
      </c>
      <c r="AU181" s="49" t="n">
        <f aca="false">AVERAGE('monthly data'!ED181:EF181)</f>
        <v>63.602616611742</v>
      </c>
      <c r="AV181" s="49" t="n">
        <f aca="false">AVERAGE('monthly data'!EG181:EI181)</f>
        <v>69.232822854679</v>
      </c>
      <c r="AW181" s="49" t="n">
        <f aca="false">AVERAGE('monthly data'!EJ181:EL181)</f>
        <v>66.2419180663277</v>
      </c>
      <c r="AX181" s="49" t="n">
        <f aca="false">AVERAGE('monthly data'!EM181:EO181)</f>
        <v>67.4614435847066</v>
      </c>
      <c r="AY181" s="49" t="n">
        <f aca="false">AVERAGE('monthly data'!EP181:ER181)</f>
        <v>66.4375583353261</v>
      </c>
      <c r="AZ181" s="49" t="n">
        <f aca="false">AVERAGE('monthly data'!ES181:EU181)</f>
        <v>67.6084629197785</v>
      </c>
      <c r="BA181" s="49" t="n">
        <f aca="false">AVERAGE('monthly data'!EV181:EX181)</f>
        <v>68.3760312292393</v>
      </c>
      <c r="BB181" s="49" t="n">
        <f aca="false">AVERAGE('monthly data'!EY181:FA181)</f>
        <v>68.805327278264</v>
      </c>
      <c r="BC181" s="49" t="n">
        <f aca="false">AVERAGE('monthly data'!FB181:FD181)</f>
        <v>73.5962268087501</v>
      </c>
      <c r="BD181" s="49" t="n">
        <f aca="false">AVERAGE('monthly data'!FE181:FG181)</f>
        <v>80.3095168052196</v>
      </c>
      <c r="BE181" s="49" t="n">
        <f aca="false">AVERAGE('monthly data'!FH181:FJ181)</f>
        <v>85.7980180550283</v>
      </c>
      <c r="BF181" s="49" t="n">
        <f aca="false">AVERAGE('monthly data'!FK181:FM181)</f>
        <v>84.2406064015838</v>
      </c>
      <c r="BG181" s="49" t="n">
        <f aca="false">AVERAGE('monthly data'!FN181:FP181)</f>
        <v>81.6610933586665</v>
      </c>
      <c r="BH181" s="49" t="n">
        <f aca="false">AVERAGE('monthly data'!FQ181:FS181)</f>
        <v>82.5584722231288</v>
      </c>
      <c r="BI181" s="49" t="n">
        <f aca="false">AVERAGE('monthly data'!FT181:FV181)</f>
        <v>83.1052105106278</v>
      </c>
      <c r="BJ181" s="49" t="n">
        <f aca="false">AVERAGE('monthly data'!FW181:FY181)</f>
        <v>84.6224663841497</v>
      </c>
      <c r="BK181" s="49" t="n">
        <f aca="false">AVERAGE('monthly data'!FZ181:GB181)</f>
        <v>83.2502689071501</v>
      </c>
      <c r="BL181" s="49" t="n">
        <f aca="false">AVERAGE('monthly data'!GC181:GE181)</f>
        <v>87.2068079201566</v>
      </c>
      <c r="BM181" s="49" t="n">
        <f aca="false">AVERAGE('monthly data'!GF181:GH181)</f>
        <v>86.8050974023657</v>
      </c>
      <c r="BN181" s="49" t="n">
        <f aca="false">AVERAGE('monthly data'!GI181:GK181)</f>
        <v>87.6976038239256</v>
      </c>
      <c r="BO181" s="49" t="n">
        <f aca="false">AVERAGE('monthly data'!GL181:GN181)</f>
        <v>86.3154515489694</v>
      </c>
      <c r="BP181" s="49" t="n">
        <f aca="false">AVERAGE('monthly data'!GO181:GQ181)</f>
        <v>91.3743299305032</v>
      </c>
      <c r="BQ181" s="49" t="n">
        <f aca="false">AVERAGE('monthly data'!GR181:GT181)</f>
        <v>92.7341571286076</v>
      </c>
      <c r="BR181" s="49" t="n">
        <f aca="false">AVERAGE('monthly data'!GU181:GW181)</f>
        <v>94.4854031190191</v>
      </c>
      <c r="BS181" s="49" t="n">
        <f aca="false">AVERAGE('monthly data'!GX181:GZ181)</f>
        <v>92.7885203368272</v>
      </c>
      <c r="BT181" s="49" t="n">
        <f aca="false">AVERAGE('monthly data'!HA181:HC181)</f>
        <v>98.7963474892595</v>
      </c>
      <c r="BU181" s="49" t="n">
        <f aca="false">AVERAGE('monthly data'!HD181:HF181)</f>
        <v>97.9475008596602</v>
      </c>
      <c r="BV181" s="49" t="n">
        <f aca="false">AVERAGE('monthly data'!HG181:HI181)</f>
        <v>99.8740170503223</v>
      </c>
      <c r="BW181" s="49" t="n">
        <f aca="false">AVERAGE('monthly data'!HJ181:HL181)</f>
        <v>98.5356428547494</v>
      </c>
      <c r="BX181" s="49" t="n">
        <f aca="false">AVERAGE('monthly data'!HM181:HO181)</f>
        <v>101.986683624302</v>
      </c>
      <c r="BY181" s="49" t="n">
        <f aca="false">AVERAGE('monthly data'!HP181:HR181)</f>
        <v>99.2294567050724</v>
      </c>
      <c r="BZ181" s="49" t="n">
        <f aca="false">AVERAGE('monthly data'!HS181:HU181)</f>
        <v>100.05366099924</v>
      </c>
      <c r="CA181" s="49" t="n">
        <f aca="false">AVERAGE('monthly data'!HV181:HX181)</f>
        <v>99.815866582365</v>
      </c>
      <c r="CB181" s="49" t="n">
        <f aca="false">AVERAGE('monthly data'!HY181:IA181)</f>
        <v>100.435200815064</v>
      </c>
      <c r="CC181" s="49" t="n">
        <f aca="false">AVERAGE('monthly data'!IB181:ID181)</f>
        <v>100.618161276541</v>
      </c>
      <c r="CD181" s="49" t="n">
        <f aca="false">AVERAGE('monthly data'!IE181:IG181)</f>
        <v>101.208386101769</v>
      </c>
      <c r="CE181" s="49" t="n">
        <f aca="false">AVERAGE('monthly data'!IH181:IJ181)</f>
        <v>99.5088404561324</v>
      </c>
      <c r="CF181" s="49" t="n">
        <f aca="false">AVERAGE('monthly data'!IK181:IM181)</f>
        <v>99.8314734378143</v>
      </c>
      <c r="CG181" s="49" t="n">
        <f aca="false">AVERAGE('monthly data'!IN181:IP181)</f>
        <v>102.848368268739</v>
      </c>
      <c r="CH181" s="49" t="n">
        <f aca="false">AVERAGE('monthly data'!IQ181:IS181)</f>
        <v>104.154409199763</v>
      </c>
      <c r="CI181" s="49" t="n">
        <f aca="false">AVERAGE('monthly data'!IT181:IV181)</f>
        <v>103.669127648715</v>
      </c>
      <c r="CJ181" s="49" t="n">
        <f aca="false">AVERAGE('monthly data'!IW181:IY181)</f>
        <v>106.005925591413</v>
      </c>
      <c r="CK181" s="49" t="n">
        <f aca="false">AVERAGE('monthly data'!IZ181:JB181)</f>
        <v>106.824554890953</v>
      </c>
      <c r="CL181" s="49" t="n">
        <f aca="false">AVERAGE('monthly data'!JC181:JE181)</f>
        <v>105.898501519867</v>
      </c>
      <c r="CM181" s="49" t="n">
        <f aca="false">AVERAGE('monthly data'!JF181:JH181)</f>
        <v>108.080121501517</v>
      </c>
      <c r="CN181" s="49" t="n">
        <f aca="false">AVERAGE('monthly data'!JI181:JK181)</f>
        <v>111.560743413891</v>
      </c>
      <c r="CO181" s="49" t="n">
        <f aca="false">AVERAGE('monthly data'!JL181:JN181)</f>
        <v>110.585558119739</v>
      </c>
      <c r="CP181" s="49" t="n">
        <f aca="false">AVERAGE('monthly data'!JO181:JQ181)</f>
        <v>112.605986944649</v>
      </c>
      <c r="CQ181" s="49" t="n">
        <f aca="false">AVERAGE('monthly data'!JR181:JT181)</f>
        <v>115.929664607185</v>
      </c>
      <c r="CR181" s="49" t="n">
        <f aca="false">AVERAGE('monthly data'!JU181:JW181)</f>
        <v>125.698900196255</v>
      </c>
      <c r="CS181" s="49" t="n">
        <f aca="false">AVERAGE('monthly data'!JX181:JZ181)</f>
        <v>122.712079241443</v>
      </c>
      <c r="CT181" s="49" t="n">
        <f aca="false">AVERAGE('monthly data'!KA181:KC181)</f>
        <v>121.999767571438</v>
      </c>
      <c r="CU181" s="49" t="n">
        <f aca="false">AVERAGE('monthly data'!KD181:KF181)</f>
        <v>118.198670511126</v>
      </c>
      <c r="CV181" s="49" t="n">
        <f aca="false">AVERAGE('monthly data'!KG181:KI181)</f>
        <v>120.561630639838</v>
      </c>
      <c r="CW181" s="49" t="n">
        <f aca="false">AVERAGE('monthly data'!KJ181:KL181)</f>
        <v>120.459511427626</v>
      </c>
      <c r="CX181" s="49" t="n">
        <f aca="false">AVERAGE('monthly data'!KM181:KO181)</f>
        <v>122.669462761346</v>
      </c>
      <c r="CY181" s="49" t="n">
        <f aca="false">AVERAGE('monthly data'!KP181:KR181)</f>
        <v>129.038075849861</v>
      </c>
      <c r="CZ181" s="49" t="n">
        <f aca="false">AVERAGE('monthly data'!KS181:KU181)</f>
        <v>133.971422646063</v>
      </c>
      <c r="DA181" s="49" t="n">
        <f aca="false">AVERAGE('monthly data'!KV181:KX181)</f>
        <v>126.786634976633</v>
      </c>
      <c r="DB181" s="49" t="n">
        <f aca="false">AVERAGE('monthly data'!KY181:LA181)</f>
        <v>129.684361512285</v>
      </c>
      <c r="DC181" s="49" t="n">
        <f aca="false">AVERAGE('monthly data'!LB181:LD181)</f>
        <v>130.638241321181</v>
      </c>
      <c r="DD181" s="49" t="n">
        <f aca="false">AVERAGE('monthly data'!LE181:LG181)</f>
        <v>131.874573036785</v>
      </c>
      <c r="DE181" s="49" t="n">
        <f aca="false">AVERAGE('monthly data'!LH181:LJ181)</f>
        <v>131.689834466641</v>
      </c>
      <c r="DF181" s="49" t="n">
        <f aca="false">AVERAGE('monthly data'!LK181:LM181)</f>
        <v>134.106519413251</v>
      </c>
      <c r="DG181" s="49" t="n">
        <f aca="false">AVERAGE('monthly data'!LN181:LP181)</f>
        <v>144.871661066293</v>
      </c>
      <c r="DH181" s="49" t="n">
        <f aca="false">AVERAGE('monthly data'!LQ181:LS181)</f>
        <v>156.541302990126</v>
      </c>
      <c r="DI181" s="49" t="n">
        <f aca="false">AVERAGE('monthly data'!LT181:LV181)</f>
        <v>156.567763420889</v>
      </c>
      <c r="DJ181" s="49" t="n">
        <f aca="false">AVERAGE('monthly data'!LW181:LY181)</f>
        <v>162.595281551432</v>
      </c>
      <c r="DK181" s="49" t="n">
        <f aca="false">AVERAGE('monthly data'!LZ181:MB181)</f>
        <v>164.308924092292</v>
      </c>
      <c r="DL181" s="49" t="n">
        <f aca="false">AVERAGE('monthly data'!MC181:ME181)</f>
        <v>164.46045459001</v>
      </c>
      <c r="DM181" s="49" t="e">
        <f aca="false">AVERAGE('monthly data'!MF181:MH181)</f>
        <v>#DIV/0!</v>
      </c>
      <c r="DN181" s="49" t="e">
        <f aca="false">AVERAGE('monthly data'!MI181:MK181)</f>
        <v>#DIV/0!</v>
      </c>
      <c r="DO181" s="49" t="e">
        <f aca="false">AVERAGE('monthly data'!ML181:MN181)</f>
        <v>#DIV/0!</v>
      </c>
      <c r="DP181" s="49" t="e">
        <f aca="false">AVERAGE('monthly data'!MO181:MQ181)</f>
        <v>#DIV/0!</v>
      </c>
      <c r="DQ181" s="49" t="e">
        <f aca="false">AVERAGE('monthly data'!MR181:MT181)</f>
        <v>#DIV/0!</v>
      </c>
      <c r="DR181" s="49" t="e">
        <f aca="false">AVERAGE('monthly data'!MU181:MW181)</f>
        <v>#DIV/0!</v>
      </c>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c r="EX181" s="49"/>
      <c r="EY181" s="49"/>
      <c r="EZ181" s="49"/>
      <c r="FA181" s="49"/>
      <c r="FB181" s="49"/>
      <c r="FC181" s="49"/>
      <c r="FD181" s="49"/>
      <c r="FE181" s="49"/>
      <c r="FF181" s="49"/>
      <c r="FG181" s="49"/>
      <c r="FH181" s="49"/>
      <c r="FI181" s="49"/>
      <c r="FJ181" s="49"/>
      <c r="FK181" s="49"/>
      <c r="FL181" s="49"/>
      <c r="FM181" s="49"/>
      <c r="FN181" s="49"/>
      <c r="FO181" s="49"/>
      <c r="FP181" s="49"/>
      <c r="FQ181" s="49"/>
      <c r="FR181" s="49"/>
      <c r="FS181" s="49"/>
      <c r="FT181" s="49"/>
      <c r="FU181" s="49"/>
      <c r="FV181" s="49"/>
      <c r="FW181" s="49"/>
      <c r="FX181" s="49"/>
      <c r="FY181" s="49"/>
      <c r="FZ181" s="49"/>
      <c r="GA181" s="49"/>
      <c r="GB181" s="49"/>
      <c r="GC181" s="49"/>
      <c r="GD181" s="49"/>
      <c r="GE181" s="49"/>
      <c r="GF181" s="49"/>
      <c r="GG181" s="49"/>
      <c r="GH181" s="49"/>
      <c r="GI181" s="49"/>
      <c r="GJ181" s="49"/>
      <c r="GK181" s="49"/>
      <c r="GL181" s="49"/>
      <c r="GM181" s="49"/>
      <c r="GN181" s="49"/>
      <c r="GO181" s="49"/>
      <c r="GP181" s="49"/>
      <c r="GQ181" s="49"/>
      <c r="GR181" s="49"/>
      <c r="GS181" s="49"/>
      <c r="GT181" s="49"/>
      <c r="GU181" s="49"/>
      <c r="GV181" s="49"/>
      <c r="GW181" s="49"/>
      <c r="GX181" s="49"/>
      <c r="GY181" s="49"/>
      <c r="GZ181" s="49"/>
      <c r="HA181" s="49"/>
      <c r="HB181" s="49"/>
      <c r="HC181" s="49"/>
      <c r="HD181" s="49"/>
      <c r="HE181" s="49"/>
      <c r="HF181" s="49"/>
      <c r="HG181" s="49"/>
      <c r="HH181" s="49"/>
      <c r="HI181" s="49"/>
      <c r="HJ181" s="49"/>
      <c r="HK181" s="49"/>
      <c r="HL181" s="49"/>
      <c r="HM181" s="49"/>
      <c r="HN181" s="49"/>
      <c r="HO181" s="49"/>
      <c r="HP181" s="49"/>
      <c r="HQ181" s="49"/>
      <c r="HR181" s="49"/>
      <c r="HS181" s="49"/>
      <c r="HT181" s="49"/>
      <c r="HU181" s="49"/>
      <c r="HV181" s="49"/>
      <c r="HW181" s="49"/>
      <c r="HX181" s="49"/>
      <c r="HY181" s="49"/>
      <c r="HZ181" s="49"/>
      <c r="IA181" s="49"/>
      <c r="IB181" s="49"/>
      <c r="IC181" s="49"/>
      <c r="ID181" s="49"/>
      <c r="IE181" s="49"/>
      <c r="IF181" s="49"/>
      <c r="IG181" s="49"/>
      <c r="IH181" s="49"/>
      <c r="II181" s="49"/>
      <c r="IJ181" s="49"/>
      <c r="IK181" s="49"/>
      <c r="IL181" s="49"/>
      <c r="IM181" s="49"/>
      <c r="IN181" s="49"/>
      <c r="IO181" s="49"/>
      <c r="IP181" s="49"/>
      <c r="IQ181" s="49"/>
      <c r="IR181" s="49"/>
      <c r="IS181" s="49"/>
      <c r="IT181" s="49"/>
      <c r="IU181" s="49"/>
      <c r="IV181" s="49"/>
      <c r="IW181" s="49"/>
      <c r="IX181" s="49"/>
      <c r="IY181" s="49"/>
      <c r="IZ181" s="49"/>
      <c r="JA181" s="49"/>
      <c r="JB181" s="49"/>
      <c r="JC181" s="49"/>
      <c r="JD181" s="49"/>
      <c r="JE181" s="49"/>
      <c r="JF181" s="49"/>
      <c r="JG181" s="49"/>
      <c r="JH181" s="49"/>
      <c r="JI181" s="49"/>
      <c r="JJ181" s="49"/>
      <c r="JK181" s="49"/>
      <c r="JL181" s="49"/>
      <c r="JM181" s="49"/>
      <c r="JN181" s="49"/>
      <c r="JO181" s="49"/>
      <c r="JP181" s="49"/>
      <c r="JQ181" s="49"/>
      <c r="JR181" s="49"/>
      <c r="JS181" s="49"/>
      <c r="JT181" s="49"/>
      <c r="JU181" s="49"/>
      <c r="JV181" s="49"/>
      <c r="JW181" s="49"/>
      <c r="JX181" s="49"/>
      <c r="JY181" s="49"/>
      <c r="JZ181" s="49"/>
      <c r="KA181" s="49"/>
      <c r="KB181" s="49"/>
      <c r="KC181" s="49"/>
      <c r="KD181" s="49"/>
      <c r="KE181" s="49"/>
      <c r="KF181" s="49"/>
      <c r="KG181" s="49"/>
      <c r="KH181" s="49"/>
      <c r="KI181" s="49"/>
      <c r="KJ181" s="49"/>
      <c r="KK181" s="49"/>
      <c r="KL181" s="49"/>
    </row>
    <row r="182" customFormat="false" ht="15" hidden="false" customHeight="false" outlineLevel="0" collapsed="false">
      <c r="B182" s="48" t="s">
        <v>821</v>
      </c>
      <c r="C182" s="538" t="n">
        <f aca="false">AVERAGE('monthly data'!B182:B182)</f>
        <v>510.996969595812</v>
      </c>
      <c r="D182" s="539" t="e">
        <f aca="false">AVERAGE('monthly data'!E182:G182)</f>
        <v>#DIV/0!</v>
      </c>
      <c r="E182" s="539" t="e">
        <f aca="false">AVERAGE('monthly data'!H182:J182)</f>
        <v>#DIV/0!</v>
      </c>
      <c r="F182" s="539" t="e">
        <f aca="false">AVERAGE('monthly data'!K182:M182)</f>
        <v>#DIV/0!</v>
      </c>
      <c r="G182" s="539" t="e">
        <f aca="false">AVERAGE('monthly data'!N182:P182)</f>
        <v>#DIV/0!</v>
      </c>
      <c r="H182" s="539" t="e">
        <f aca="false">AVERAGE('monthly data'!Q182:S182)</f>
        <v>#DIV/0!</v>
      </c>
      <c r="I182" s="539" t="e">
        <f aca="false">AVERAGE('monthly data'!T182:V182)</f>
        <v>#DIV/0!</v>
      </c>
      <c r="J182" s="539" t="e">
        <f aca="false">AVERAGE('monthly data'!W182:Y182)</f>
        <v>#DIV/0!</v>
      </c>
      <c r="K182" s="539" t="e">
        <f aca="false">AVERAGE('monthly data'!Z182:AB182)</f>
        <v>#DIV/0!</v>
      </c>
      <c r="L182" s="539" t="e">
        <f aca="false">AVERAGE('monthly data'!AC182:AE182)</f>
        <v>#DIV/0!</v>
      </c>
      <c r="M182" s="539" t="e">
        <f aca="false">AVERAGE('monthly data'!AF182:AH182)</f>
        <v>#DIV/0!</v>
      </c>
      <c r="N182" s="539" t="e">
        <f aca="false">AVERAGE('monthly data'!AI182:AK182)</f>
        <v>#DIV/0!</v>
      </c>
      <c r="O182" s="539" t="e">
        <f aca="false">AVERAGE('monthly data'!AL182:AN182)</f>
        <v>#DIV/0!</v>
      </c>
      <c r="P182" s="539" t="e">
        <f aca="false">AVERAGE('monthly data'!AO182:AQ182)</f>
        <v>#DIV/0!</v>
      </c>
      <c r="Q182" s="539" t="e">
        <f aca="false">AVERAGE('monthly data'!AR182:AT182)</f>
        <v>#DIV/0!</v>
      </c>
      <c r="R182" s="539" t="e">
        <f aca="false">AVERAGE('monthly data'!AU182:AW182)</f>
        <v>#DIV/0!</v>
      </c>
      <c r="S182" s="539" t="e">
        <f aca="false">AVERAGE('monthly data'!AX182:AZ182)</f>
        <v>#DIV/0!</v>
      </c>
      <c r="T182" s="539" t="e">
        <f aca="false">AVERAGE('monthly data'!BA182:BC182)</f>
        <v>#DIV/0!</v>
      </c>
      <c r="U182" s="539" t="e">
        <f aca="false">AVERAGE('monthly data'!BD182:BF182)</f>
        <v>#DIV/0!</v>
      </c>
      <c r="V182" s="539" t="e">
        <f aca="false">AVERAGE('monthly data'!BG182:BI182)</f>
        <v>#DIV/0!</v>
      </c>
      <c r="W182" s="539" t="e">
        <f aca="false">AVERAGE('monthly data'!BJ182:BL182)</f>
        <v>#DIV/0!</v>
      </c>
      <c r="X182" s="539" t="e">
        <f aca="false">AVERAGE('monthly data'!BM182:BO182)</f>
        <v>#DIV/0!</v>
      </c>
      <c r="Y182" s="539" t="e">
        <f aca="false">AVERAGE('monthly data'!BP182:BR182)</f>
        <v>#DIV/0!</v>
      </c>
      <c r="Z182" s="539" t="e">
        <f aca="false">AVERAGE('monthly data'!BS182:BU182)</f>
        <v>#DIV/0!</v>
      </c>
      <c r="AA182" s="539" t="e">
        <f aca="false">AVERAGE('monthly data'!BV182:BX182)</f>
        <v>#DIV/0!</v>
      </c>
      <c r="AB182" s="539" t="e">
        <f aca="false">AVERAGE('monthly data'!BY182:CA182)</f>
        <v>#DIV/0!</v>
      </c>
      <c r="AC182" s="539" t="e">
        <f aca="false">AVERAGE('monthly data'!CB182:CD182)</f>
        <v>#DIV/0!</v>
      </c>
      <c r="AD182" s="539" t="e">
        <f aca="false">AVERAGE('monthly data'!CE182:CG182)</f>
        <v>#DIV/0!</v>
      </c>
      <c r="AE182" s="539" t="e">
        <f aca="false">AVERAGE('monthly data'!CH182:CJ182)</f>
        <v>#DIV/0!</v>
      </c>
      <c r="AF182" s="539" t="e">
        <f aca="false">AVERAGE('monthly data'!CK182:CM182)</f>
        <v>#DIV/0!</v>
      </c>
      <c r="AG182" s="539" t="e">
        <f aca="false">AVERAGE('monthly data'!CN182:CP182)</f>
        <v>#DIV/0!</v>
      </c>
      <c r="AH182" s="539" t="e">
        <f aca="false">AVERAGE('monthly data'!CQ182:CS182)</f>
        <v>#DIV/0!</v>
      </c>
      <c r="AI182" s="539" t="e">
        <f aca="false">AVERAGE('monthly data'!CT182:CV182)</f>
        <v>#DIV/0!</v>
      </c>
      <c r="AJ182" s="539" t="e">
        <f aca="false">AVERAGE('monthly data'!CW182:CY182)</f>
        <v>#DIV/0!</v>
      </c>
      <c r="AK182" s="539" t="e">
        <f aca="false">AVERAGE('monthly data'!CZ182:DB182)</f>
        <v>#DIV/0!</v>
      </c>
      <c r="AL182" s="539" t="e">
        <f aca="false">AVERAGE('monthly data'!DC182:DE182)</f>
        <v>#DIV/0!</v>
      </c>
      <c r="AM182" s="49" t="e">
        <f aca="false">AVERAGE('monthly data'!DF182:DH182)</f>
        <v>#DIV/0!</v>
      </c>
      <c r="AN182" s="49" t="e">
        <f aca="false">AVERAGE('monthly data'!DI182:DK182)</f>
        <v>#DIV/0!</v>
      </c>
      <c r="AO182" s="49" t="e">
        <f aca="false">AVERAGE('monthly data'!DL182:DN182)</f>
        <v>#DIV/0!</v>
      </c>
      <c r="AP182" s="49" t="e">
        <f aca="false">AVERAGE('monthly data'!DO182:DQ182)</f>
        <v>#DIV/0!</v>
      </c>
      <c r="AQ182" s="49" t="e">
        <f aca="false">AVERAGE('monthly data'!DR182:DT182)</f>
        <v>#DIV/0!</v>
      </c>
      <c r="AR182" s="49" t="e">
        <f aca="false">AVERAGE('monthly data'!DU182:DW182)</f>
        <v>#DIV/0!</v>
      </c>
      <c r="AS182" s="49" t="e">
        <f aca="false">AVERAGE('monthly data'!DX182:DZ182)</f>
        <v>#DIV/0!</v>
      </c>
      <c r="AT182" s="49" t="e">
        <f aca="false">AVERAGE('monthly data'!EA182:EC182)</f>
        <v>#DIV/0!</v>
      </c>
      <c r="AU182" s="49" t="e">
        <f aca="false">AVERAGE('monthly data'!ED182:EF182)</f>
        <v>#DIV/0!</v>
      </c>
      <c r="AV182" s="49" t="e">
        <f aca="false">AVERAGE('monthly data'!EG182:EI182)</f>
        <v>#DIV/0!</v>
      </c>
      <c r="AW182" s="49" t="e">
        <f aca="false">AVERAGE('monthly data'!EJ182:EL182)</f>
        <v>#DIV/0!</v>
      </c>
      <c r="AX182" s="49" t="e">
        <f aca="false">AVERAGE('monthly data'!EM182:EO182)</f>
        <v>#DIV/0!</v>
      </c>
      <c r="AY182" s="49" t="e">
        <f aca="false">AVERAGE('monthly data'!EP182:ER182)</f>
        <v>#DIV/0!</v>
      </c>
      <c r="AZ182" s="49" t="e">
        <f aca="false">AVERAGE('monthly data'!ES182:EU182)</f>
        <v>#DIV/0!</v>
      </c>
      <c r="BA182" s="49" t="e">
        <f aca="false">AVERAGE('monthly data'!EV182:EX182)</f>
        <v>#DIV/0!</v>
      </c>
      <c r="BB182" s="49" t="e">
        <f aca="false">AVERAGE('monthly data'!EY182:FA182)</f>
        <v>#DIV/0!</v>
      </c>
      <c r="BC182" s="49" t="e">
        <f aca="false">AVERAGE('monthly data'!FB182:FD182)</f>
        <v>#DIV/0!</v>
      </c>
      <c r="BD182" s="49" t="e">
        <f aca="false">AVERAGE('monthly data'!FE182:FG182)</f>
        <v>#DIV/0!</v>
      </c>
      <c r="BE182" s="49" t="e">
        <f aca="false">AVERAGE('monthly data'!FH182:FJ182)</f>
        <v>#DIV/0!</v>
      </c>
      <c r="BF182" s="49" t="e">
        <f aca="false">AVERAGE('monthly data'!FK182:FM182)</f>
        <v>#DIV/0!</v>
      </c>
      <c r="BG182" s="49" t="n">
        <f aca="false">AVERAGE('monthly data'!FN182:FP182)</f>
        <v>81.4671101482253</v>
      </c>
      <c r="BH182" s="49" t="n">
        <f aca="false">AVERAGE('monthly data'!FQ182:FS182)</f>
        <v>82.5584722231288</v>
      </c>
      <c r="BI182" s="49" t="n">
        <f aca="false">AVERAGE('monthly data'!FT182:FV182)</f>
        <v>83.1052105106278</v>
      </c>
      <c r="BJ182" s="49" t="n">
        <f aca="false">AVERAGE('monthly data'!FW182:FY182)</f>
        <v>84.6224663841497</v>
      </c>
      <c r="BK182" s="49" t="n">
        <f aca="false">AVERAGE('monthly data'!FZ182:GB182)</f>
        <v>83.2502689071501</v>
      </c>
      <c r="BL182" s="49" t="n">
        <f aca="false">AVERAGE('monthly data'!GC182:GE182)</f>
        <v>87.2068079201566</v>
      </c>
      <c r="BM182" s="49" t="n">
        <f aca="false">AVERAGE('monthly data'!GF182:GH182)</f>
        <v>86.8050974023657</v>
      </c>
      <c r="BN182" s="49" t="n">
        <f aca="false">AVERAGE('monthly data'!GI182:GK182)</f>
        <v>87.6976038239256</v>
      </c>
      <c r="BO182" s="49" t="n">
        <f aca="false">AVERAGE('monthly data'!GL182:GN182)</f>
        <v>86.3154515489694</v>
      </c>
      <c r="BP182" s="49" t="n">
        <f aca="false">AVERAGE('monthly data'!GO182:GQ182)</f>
        <v>91.3743299305032</v>
      </c>
      <c r="BQ182" s="49" t="n">
        <f aca="false">AVERAGE('monthly data'!GR182:GT182)</f>
        <v>92.7341571286076</v>
      </c>
      <c r="BR182" s="49" t="n">
        <f aca="false">AVERAGE('monthly data'!GU182:GW182)</f>
        <v>94.4854031190192</v>
      </c>
      <c r="BS182" s="49" t="n">
        <f aca="false">AVERAGE('monthly data'!GX182:GZ182)</f>
        <v>92.7885203368272</v>
      </c>
      <c r="BT182" s="49" t="n">
        <f aca="false">AVERAGE('monthly data'!HA182:HC182)</f>
        <v>98.7963474892595</v>
      </c>
      <c r="BU182" s="49" t="n">
        <f aca="false">AVERAGE('monthly data'!HD182:HF182)</f>
        <v>97.9475008596602</v>
      </c>
      <c r="BV182" s="49" t="n">
        <f aca="false">AVERAGE('monthly data'!HG182:HI182)</f>
        <v>99.8740170503223</v>
      </c>
      <c r="BW182" s="49" t="n">
        <f aca="false">AVERAGE('monthly data'!HJ182:HL182)</f>
        <v>98.5356428547494</v>
      </c>
      <c r="BX182" s="49" t="n">
        <f aca="false">AVERAGE('monthly data'!HM182:HO182)</f>
        <v>101.986683624302</v>
      </c>
      <c r="BY182" s="49" t="n">
        <f aca="false">AVERAGE('monthly data'!HP182:HR182)</f>
        <v>99.2294567050724</v>
      </c>
      <c r="BZ182" s="49" t="n">
        <f aca="false">AVERAGE('monthly data'!HS182:HU182)</f>
        <v>100.05366099924</v>
      </c>
      <c r="CA182" s="49" t="n">
        <f aca="false">AVERAGE('monthly data'!HV182:HX182)</f>
        <v>99.815866582365</v>
      </c>
      <c r="CB182" s="49" t="n">
        <f aca="false">AVERAGE('monthly data'!HY182:IA182)</f>
        <v>100.435200815064</v>
      </c>
      <c r="CC182" s="49" t="n">
        <f aca="false">AVERAGE('monthly data'!IB182:ID182)</f>
        <v>100.618161276541</v>
      </c>
      <c r="CD182" s="49" t="n">
        <f aca="false">AVERAGE('monthly data'!IE182:IG182)</f>
        <v>101.208386101769</v>
      </c>
      <c r="CE182" s="49" t="n">
        <f aca="false">AVERAGE('monthly data'!IH182:IJ182)</f>
        <v>99.5088404561324</v>
      </c>
      <c r="CF182" s="49" t="n">
        <f aca="false">AVERAGE('monthly data'!IK182:IM182)</f>
        <v>99.8314734378144</v>
      </c>
      <c r="CG182" s="49" t="n">
        <f aca="false">AVERAGE('monthly data'!IN182:IP182)</f>
        <v>102.848368268739</v>
      </c>
      <c r="CH182" s="49" t="n">
        <f aca="false">AVERAGE('monthly data'!IQ182:IS182)</f>
        <v>104.154409199763</v>
      </c>
      <c r="CI182" s="49" t="n">
        <f aca="false">AVERAGE('monthly data'!IT182:IV182)</f>
        <v>103.669127648715</v>
      </c>
      <c r="CJ182" s="49" t="n">
        <f aca="false">AVERAGE('monthly data'!IW182:IY182)</f>
        <v>106.005925591413</v>
      </c>
      <c r="CK182" s="49" t="n">
        <f aca="false">AVERAGE('monthly data'!IZ182:JB182)</f>
        <v>106.824554890953</v>
      </c>
      <c r="CL182" s="49" t="n">
        <f aca="false">AVERAGE('monthly data'!JC182:JE182)</f>
        <v>105.898501519867</v>
      </c>
      <c r="CM182" s="49" t="n">
        <f aca="false">AVERAGE('monthly data'!JF182:JH182)</f>
        <v>108.080121501517</v>
      </c>
      <c r="CN182" s="49" t="n">
        <f aca="false">AVERAGE('monthly data'!JI182:JK182)</f>
        <v>111.560743413891</v>
      </c>
      <c r="CO182" s="49" t="n">
        <f aca="false">AVERAGE('monthly data'!JL182:JN182)</f>
        <v>110.585558119739</v>
      </c>
      <c r="CP182" s="49" t="n">
        <f aca="false">AVERAGE('monthly data'!JO182:JQ182)</f>
        <v>112.605986944649</v>
      </c>
      <c r="CQ182" s="49" t="n">
        <f aca="false">AVERAGE('monthly data'!JR182:JT182)</f>
        <v>115.929664607185</v>
      </c>
      <c r="CR182" s="49" t="n">
        <f aca="false">AVERAGE('monthly data'!JU182:JW182)</f>
        <v>125.698900196255</v>
      </c>
      <c r="CS182" s="49" t="n">
        <f aca="false">AVERAGE('monthly data'!JX182:JZ182)</f>
        <v>122.712079241443</v>
      </c>
      <c r="CT182" s="49" t="n">
        <f aca="false">AVERAGE('monthly data'!KA182:KC182)</f>
        <v>121.999767571438</v>
      </c>
      <c r="CU182" s="49" t="n">
        <f aca="false">AVERAGE('monthly data'!KD182:KF182)</f>
        <v>118.198670511126</v>
      </c>
      <c r="CV182" s="49" t="n">
        <f aca="false">AVERAGE('monthly data'!KG182:KI182)</f>
        <v>120.561630639839</v>
      </c>
      <c r="CW182" s="49" t="n">
        <f aca="false">AVERAGE('monthly data'!KJ182:KL182)</f>
        <v>120.459511427626</v>
      </c>
      <c r="CX182" s="49" t="n">
        <f aca="false">AVERAGE('monthly data'!KM182:KO182)</f>
        <v>122.669462761346</v>
      </c>
      <c r="CY182" s="49" t="n">
        <f aca="false">AVERAGE('monthly data'!KP182:KR182)</f>
        <v>129.038075849861</v>
      </c>
      <c r="CZ182" s="49" t="n">
        <f aca="false">AVERAGE('monthly data'!KS182:KU182)</f>
        <v>133.971422646063</v>
      </c>
      <c r="DA182" s="49" t="n">
        <f aca="false">AVERAGE('monthly data'!KV182:KX182)</f>
        <v>126.786634976633</v>
      </c>
      <c r="DB182" s="49" t="n">
        <f aca="false">AVERAGE('monthly data'!KY182:LA182)</f>
        <v>129.684361512285</v>
      </c>
      <c r="DC182" s="49" t="n">
        <f aca="false">AVERAGE('monthly data'!LB182:LD182)</f>
        <v>130.638241321181</v>
      </c>
      <c r="DD182" s="49" t="n">
        <f aca="false">AVERAGE('monthly data'!LE182:LG182)</f>
        <v>131.874573036785</v>
      </c>
      <c r="DE182" s="49" t="n">
        <f aca="false">AVERAGE('monthly data'!LH182:LJ182)</f>
        <v>131.689834466641</v>
      </c>
      <c r="DF182" s="49" t="n">
        <f aca="false">AVERAGE('monthly data'!LK182:LM182)</f>
        <v>134.106519413251</v>
      </c>
      <c r="DG182" s="49" t="n">
        <f aca="false">AVERAGE('monthly data'!LN182:LP182)</f>
        <v>144.871661066293</v>
      </c>
      <c r="DH182" s="49" t="n">
        <f aca="false">AVERAGE('monthly data'!LQ182:LS182)</f>
        <v>156.541302990126</v>
      </c>
      <c r="DI182" s="49" t="n">
        <f aca="false">AVERAGE('monthly data'!LT182:LV182)</f>
        <v>156.567763420889</v>
      </c>
      <c r="DJ182" s="49" t="n">
        <f aca="false">AVERAGE('monthly data'!LW182:LY182)</f>
        <v>162.595281551432</v>
      </c>
      <c r="DK182" s="49" t="n">
        <f aca="false">AVERAGE('monthly data'!LZ182:MB182)</f>
        <v>164.308924092292</v>
      </c>
      <c r="DL182" s="49" t="n">
        <f aca="false">AVERAGE('monthly data'!MC182:ME182)</f>
        <v>164.46045459001</v>
      </c>
      <c r="DM182" s="49" t="e">
        <f aca="false">AVERAGE('monthly data'!MF182:MH182)</f>
        <v>#DIV/0!</v>
      </c>
      <c r="DN182" s="49" t="e">
        <f aca="false">AVERAGE('monthly data'!MI182:MK182)</f>
        <v>#DIV/0!</v>
      </c>
      <c r="DO182" s="49" t="e">
        <f aca="false">AVERAGE('monthly data'!ML182:MN182)</f>
        <v>#DIV/0!</v>
      </c>
      <c r="DP182" s="49" t="e">
        <f aca="false">AVERAGE('monthly data'!MO182:MQ182)</f>
        <v>#DIV/0!</v>
      </c>
      <c r="DQ182" s="49" t="e">
        <f aca="false">AVERAGE('monthly data'!MR182:MT182)</f>
        <v>#DIV/0!</v>
      </c>
      <c r="DR182" s="49" t="e">
        <f aca="false">AVERAGE('monthly data'!MU182:MW182)</f>
        <v>#DIV/0!</v>
      </c>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c r="FP182" s="49"/>
      <c r="FQ182" s="49"/>
      <c r="FR182" s="49"/>
      <c r="FS182" s="49"/>
      <c r="FT182" s="49"/>
      <c r="FU182" s="49"/>
      <c r="FV182" s="49"/>
      <c r="FW182" s="49"/>
      <c r="FX182" s="49"/>
      <c r="FY182" s="49"/>
      <c r="FZ182" s="49"/>
      <c r="GA182" s="49"/>
      <c r="GB182" s="49"/>
      <c r="GC182" s="49"/>
      <c r="GD182" s="49"/>
      <c r="GE182" s="49"/>
      <c r="GF182" s="49"/>
      <c r="GG182" s="49"/>
      <c r="GH182" s="49"/>
      <c r="GI182" s="49"/>
      <c r="GJ182" s="49"/>
      <c r="GK182" s="49"/>
      <c r="GL182" s="49"/>
      <c r="GM182" s="49"/>
      <c r="GN182" s="49"/>
      <c r="GO182" s="49"/>
      <c r="GP182" s="49"/>
      <c r="GQ182" s="49"/>
      <c r="GR182" s="49"/>
      <c r="GS182" s="49"/>
      <c r="GT182" s="49"/>
      <c r="GU182" s="49"/>
      <c r="GV182" s="49"/>
      <c r="GW182" s="49"/>
      <c r="GX182" s="49"/>
      <c r="GY182" s="49"/>
      <c r="GZ182" s="49"/>
      <c r="HA182" s="49"/>
      <c r="HB182" s="49"/>
      <c r="HC182" s="49"/>
      <c r="HD182" s="49"/>
      <c r="HE182" s="49"/>
      <c r="HF182" s="49"/>
      <c r="HG182" s="49"/>
      <c r="HH182" s="49"/>
      <c r="HI182" s="49"/>
      <c r="HJ182" s="49"/>
      <c r="HK182" s="49"/>
      <c r="HL182" s="49"/>
      <c r="HM182" s="49"/>
      <c r="HN182" s="49"/>
      <c r="HO182" s="49"/>
      <c r="HP182" s="49"/>
      <c r="HQ182" s="49"/>
      <c r="HR182" s="49"/>
      <c r="HS182" s="49"/>
      <c r="HT182" s="49"/>
      <c r="HU182" s="49"/>
      <c r="HV182" s="49"/>
      <c r="HW182" s="49"/>
      <c r="HX182" s="49"/>
      <c r="HY182" s="49"/>
      <c r="HZ182" s="49"/>
      <c r="IA182" s="49"/>
      <c r="IB182" s="49"/>
      <c r="IC182" s="49"/>
      <c r="ID182" s="49"/>
      <c r="IE182" s="49"/>
      <c r="IF182" s="49"/>
      <c r="IG182" s="49"/>
      <c r="IH182" s="49"/>
      <c r="II182" s="49"/>
      <c r="IJ182" s="49"/>
      <c r="IK182" s="49"/>
      <c r="IL182" s="49"/>
      <c r="IM182" s="49"/>
      <c r="IN182" s="49"/>
      <c r="IO182" s="49"/>
      <c r="IP182" s="49"/>
      <c r="IQ182" s="49"/>
      <c r="IR182" s="49"/>
      <c r="IS182" s="49"/>
      <c r="IT182" s="49"/>
      <c r="IU182" s="49"/>
      <c r="IV182" s="49"/>
      <c r="IW182" s="49"/>
      <c r="IX182" s="49"/>
      <c r="IY182" s="49"/>
      <c r="IZ182" s="49"/>
      <c r="JA182" s="49"/>
      <c r="JB182" s="49"/>
      <c r="JC182" s="49"/>
      <c r="JD182" s="49"/>
      <c r="JE182" s="49"/>
      <c r="JF182" s="49"/>
      <c r="JG182" s="49"/>
      <c r="JH182" s="49"/>
      <c r="JI182" s="49"/>
      <c r="JJ182" s="49"/>
      <c r="JK182" s="49"/>
      <c r="JL182" s="49"/>
      <c r="JM182" s="49"/>
      <c r="JN182" s="49"/>
      <c r="JO182" s="49"/>
      <c r="JP182" s="49"/>
      <c r="JQ182" s="49"/>
      <c r="JR182" s="49"/>
      <c r="JS182" s="49"/>
      <c r="JT182" s="49"/>
      <c r="JU182" s="49"/>
      <c r="JV182" s="49"/>
      <c r="JW182" s="49"/>
      <c r="JX182" s="49"/>
      <c r="JY182" s="49"/>
      <c r="JZ182" s="49"/>
      <c r="KA182" s="49"/>
      <c r="KB182" s="49"/>
      <c r="KC182" s="49"/>
      <c r="KD182" s="49"/>
      <c r="KE182" s="49"/>
      <c r="KF182" s="49"/>
      <c r="KG182" s="49"/>
      <c r="KH182" s="49"/>
      <c r="KI182" s="49"/>
      <c r="KJ182" s="49"/>
      <c r="KK182" s="49"/>
      <c r="KL182" s="49"/>
    </row>
    <row r="183" customFormat="false" ht="15" hidden="false" customHeight="false" outlineLevel="0" collapsed="false">
      <c r="B183" s="48" t="s">
        <v>822</v>
      </c>
      <c r="C183" s="538" t="n">
        <f aca="false">AVERAGE('monthly data'!B183:B183)</f>
        <v>164.987539017171</v>
      </c>
      <c r="D183" s="539" t="e">
        <f aca="false">AVERAGE('monthly data'!E183:G183)</f>
        <v>#DIV/0!</v>
      </c>
      <c r="E183" s="539" t="e">
        <f aca="false">AVERAGE('monthly data'!H183:J183)</f>
        <v>#DIV/0!</v>
      </c>
      <c r="F183" s="539" t="e">
        <f aca="false">AVERAGE('monthly data'!K183:M183)</f>
        <v>#DIV/0!</v>
      </c>
      <c r="G183" s="539" t="e">
        <f aca="false">AVERAGE('monthly data'!N183:P183)</f>
        <v>#DIV/0!</v>
      </c>
      <c r="H183" s="539" t="e">
        <f aca="false">AVERAGE('monthly data'!Q183:S183)</f>
        <v>#DIV/0!</v>
      </c>
      <c r="I183" s="539" t="e">
        <f aca="false">AVERAGE('monthly data'!T183:V183)</f>
        <v>#DIV/0!</v>
      </c>
      <c r="J183" s="539" t="e">
        <f aca="false">AVERAGE('monthly data'!W183:Y183)</f>
        <v>#DIV/0!</v>
      </c>
      <c r="K183" s="539" t="e">
        <f aca="false">AVERAGE('monthly data'!Z183:AB183)</f>
        <v>#DIV/0!</v>
      </c>
      <c r="L183" s="539" t="e">
        <f aca="false">AVERAGE('monthly data'!AC183:AE183)</f>
        <v>#DIV/0!</v>
      </c>
      <c r="M183" s="539" t="e">
        <f aca="false">AVERAGE('monthly data'!AF183:AH183)</f>
        <v>#DIV/0!</v>
      </c>
      <c r="N183" s="539" t="e">
        <f aca="false">AVERAGE('monthly data'!AI183:AK183)</f>
        <v>#DIV/0!</v>
      </c>
      <c r="O183" s="539" t="e">
        <f aca="false">AVERAGE('monthly data'!AL183:AN183)</f>
        <v>#DIV/0!</v>
      </c>
      <c r="P183" s="539" t="e">
        <f aca="false">AVERAGE('monthly data'!AO183:AQ183)</f>
        <v>#DIV/0!</v>
      </c>
      <c r="Q183" s="539" t="e">
        <f aca="false">AVERAGE('monthly data'!AR183:AT183)</f>
        <v>#DIV/0!</v>
      </c>
      <c r="R183" s="539" t="e">
        <f aca="false">AVERAGE('monthly data'!AU183:AW183)</f>
        <v>#DIV/0!</v>
      </c>
      <c r="S183" s="539" t="e">
        <f aca="false">AVERAGE('monthly data'!AX183:AZ183)</f>
        <v>#DIV/0!</v>
      </c>
      <c r="T183" s="539" t="e">
        <f aca="false">AVERAGE('monthly data'!BA183:BC183)</f>
        <v>#DIV/0!</v>
      </c>
      <c r="U183" s="539" t="e">
        <f aca="false">AVERAGE('monthly data'!BD183:BF183)</f>
        <v>#DIV/0!</v>
      </c>
      <c r="V183" s="539" t="e">
        <f aca="false">AVERAGE('monthly data'!BG183:BI183)</f>
        <v>#DIV/0!</v>
      </c>
      <c r="W183" s="539" t="e">
        <f aca="false">AVERAGE('monthly data'!BJ183:BL183)</f>
        <v>#DIV/0!</v>
      </c>
      <c r="X183" s="539" t="e">
        <f aca="false">AVERAGE('monthly data'!BM183:BO183)</f>
        <v>#DIV/0!</v>
      </c>
      <c r="Y183" s="539" t="e">
        <f aca="false">AVERAGE('monthly data'!BP183:BR183)</f>
        <v>#DIV/0!</v>
      </c>
      <c r="Z183" s="539" t="e">
        <f aca="false">AVERAGE('monthly data'!BS183:BU183)</f>
        <v>#DIV/0!</v>
      </c>
      <c r="AA183" s="539" t="e">
        <f aca="false">AVERAGE('monthly data'!BV183:BX183)</f>
        <v>#DIV/0!</v>
      </c>
      <c r="AB183" s="539" t="e">
        <f aca="false">AVERAGE('monthly data'!BY183:CA183)</f>
        <v>#DIV/0!</v>
      </c>
      <c r="AC183" s="539" t="e">
        <f aca="false">AVERAGE('monthly data'!CB183:CD183)</f>
        <v>#DIV/0!</v>
      </c>
      <c r="AD183" s="539" t="e">
        <f aca="false">AVERAGE('monthly data'!CE183:CG183)</f>
        <v>#DIV/0!</v>
      </c>
      <c r="AE183" s="539" t="e">
        <f aca="false">AVERAGE('monthly data'!CH183:CJ183)</f>
        <v>#DIV/0!</v>
      </c>
      <c r="AF183" s="539" t="e">
        <f aca="false">AVERAGE('monthly data'!CK183:CM183)</f>
        <v>#DIV/0!</v>
      </c>
      <c r="AG183" s="539" t="e">
        <f aca="false">AVERAGE('monthly data'!CN183:CP183)</f>
        <v>#DIV/0!</v>
      </c>
      <c r="AH183" s="539" t="e">
        <f aca="false">AVERAGE('monthly data'!CQ183:CS183)</f>
        <v>#DIV/0!</v>
      </c>
      <c r="AI183" s="539" t="e">
        <f aca="false">AVERAGE('monthly data'!CT183:CV183)</f>
        <v>#DIV/0!</v>
      </c>
      <c r="AJ183" s="539" t="e">
        <f aca="false">AVERAGE('monthly data'!CW183:CY183)</f>
        <v>#DIV/0!</v>
      </c>
      <c r="AK183" s="539" t="e">
        <f aca="false">AVERAGE('monthly data'!CZ183:DB183)</f>
        <v>#DIV/0!</v>
      </c>
      <c r="AL183" s="539" t="e">
        <f aca="false">AVERAGE('monthly data'!DC183:DE183)</f>
        <v>#DIV/0!</v>
      </c>
      <c r="AM183" s="49" t="e">
        <f aca="false">AVERAGE('monthly data'!DF183:DH183)</f>
        <v>#DIV/0!</v>
      </c>
      <c r="AN183" s="49" t="e">
        <f aca="false">AVERAGE('monthly data'!DI183:DK183)</f>
        <v>#DIV/0!</v>
      </c>
      <c r="AO183" s="49" t="e">
        <f aca="false">AVERAGE('monthly data'!DL183:DN183)</f>
        <v>#DIV/0!</v>
      </c>
      <c r="AP183" s="49" t="e">
        <f aca="false">AVERAGE('monthly data'!DO183:DQ183)</f>
        <v>#DIV/0!</v>
      </c>
      <c r="AQ183" s="49" t="e">
        <f aca="false">AVERAGE('monthly data'!DR183:DT183)</f>
        <v>#DIV/0!</v>
      </c>
      <c r="AR183" s="49" t="e">
        <f aca="false">AVERAGE('monthly data'!DU183:DW183)</f>
        <v>#DIV/0!</v>
      </c>
      <c r="AS183" s="49" t="e">
        <f aca="false">AVERAGE('monthly data'!DX183:DZ183)</f>
        <v>#DIV/0!</v>
      </c>
      <c r="AT183" s="49" t="e">
        <f aca="false">AVERAGE('monthly data'!EA183:EC183)</f>
        <v>#DIV/0!</v>
      </c>
      <c r="AU183" s="49" t="e">
        <f aca="false">AVERAGE('monthly data'!ED183:EF183)</f>
        <v>#DIV/0!</v>
      </c>
      <c r="AV183" s="49" t="e">
        <f aca="false">AVERAGE('monthly data'!EG183:EI183)</f>
        <v>#DIV/0!</v>
      </c>
      <c r="AW183" s="49" t="e">
        <f aca="false">AVERAGE('monthly data'!EJ183:EL183)</f>
        <v>#DIV/0!</v>
      </c>
      <c r="AX183" s="49" t="e">
        <f aca="false">AVERAGE('monthly data'!EM183:EO183)</f>
        <v>#DIV/0!</v>
      </c>
      <c r="AY183" s="49" t="e">
        <f aca="false">AVERAGE('monthly data'!EP183:ER183)</f>
        <v>#DIV/0!</v>
      </c>
      <c r="AZ183" s="49" t="e">
        <f aca="false">AVERAGE('monthly data'!ES183:EU183)</f>
        <v>#DIV/0!</v>
      </c>
      <c r="BA183" s="49" t="e">
        <f aca="false">AVERAGE('monthly data'!EV183:EX183)</f>
        <v>#DIV/0!</v>
      </c>
      <c r="BB183" s="49" t="e">
        <f aca="false">AVERAGE('monthly data'!EY183:FA183)</f>
        <v>#DIV/0!</v>
      </c>
      <c r="BC183" s="49" t="e">
        <f aca="false">AVERAGE('monthly data'!FB183:FD183)</f>
        <v>#DIV/0!</v>
      </c>
      <c r="BD183" s="49" t="e">
        <f aca="false">AVERAGE('monthly data'!FE183:FG183)</f>
        <v>#DIV/0!</v>
      </c>
      <c r="BE183" s="49" t="e">
        <f aca="false">AVERAGE('monthly data'!FH183:FJ183)</f>
        <v>#DIV/0!</v>
      </c>
      <c r="BF183" s="49" t="e">
        <f aca="false">AVERAGE('monthly data'!FK183:FM183)</f>
        <v>#DIV/0!</v>
      </c>
      <c r="BG183" s="49" t="n">
        <f aca="false">AVERAGE('monthly data'!FN183:FP183)</f>
        <v>81.4671101482253</v>
      </c>
      <c r="BH183" s="49" t="n">
        <f aca="false">AVERAGE('monthly data'!FQ183:FS183)</f>
        <v>82.5584722231288</v>
      </c>
      <c r="BI183" s="49" t="n">
        <f aca="false">AVERAGE('monthly data'!FT183:FV183)</f>
        <v>83.1052105106278</v>
      </c>
      <c r="BJ183" s="49" t="n">
        <f aca="false">AVERAGE('monthly data'!FW183:FY183)</f>
        <v>84.6224663841497</v>
      </c>
      <c r="BK183" s="49" t="n">
        <f aca="false">AVERAGE('monthly data'!FZ183:GB183)</f>
        <v>83.2502689071501</v>
      </c>
      <c r="BL183" s="49" t="n">
        <f aca="false">AVERAGE('monthly data'!GC183:GE183)</f>
        <v>87.2068079201566</v>
      </c>
      <c r="BM183" s="49" t="n">
        <f aca="false">AVERAGE('monthly data'!GF183:GH183)</f>
        <v>86.8050974023657</v>
      </c>
      <c r="BN183" s="49" t="n">
        <f aca="false">AVERAGE('monthly data'!GI183:GK183)</f>
        <v>87.6976038239256</v>
      </c>
      <c r="BO183" s="49" t="n">
        <f aca="false">AVERAGE('monthly data'!GL183:GN183)</f>
        <v>86.3154515489694</v>
      </c>
      <c r="BP183" s="49" t="n">
        <f aca="false">AVERAGE('monthly data'!GO183:GQ183)</f>
        <v>91.3743299305032</v>
      </c>
      <c r="BQ183" s="49" t="n">
        <f aca="false">AVERAGE('monthly data'!GR183:GT183)</f>
        <v>92.7341571286076</v>
      </c>
      <c r="BR183" s="49" t="n">
        <f aca="false">AVERAGE('monthly data'!GU183:GW183)</f>
        <v>94.4854031190191</v>
      </c>
      <c r="BS183" s="49" t="n">
        <f aca="false">AVERAGE('monthly data'!GX183:GZ183)</f>
        <v>92.7885203368272</v>
      </c>
      <c r="BT183" s="49" t="n">
        <f aca="false">AVERAGE('monthly data'!HA183:HC183)</f>
        <v>98.7963474892595</v>
      </c>
      <c r="BU183" s="49" t="n">
        <f aca="false">AVERAGE('monthly data'!HD183:HF183)</f>
        <v>97.9475008596602</v>
      </c>
      <c r="BV183" s="49" t="n">
        <f aca="false">AVERAGE('monthly data'!HG183:HI183)</f>
        <v>99.8740170503223</v>
      </c>
      <c r="BW183" s="49" t="n">
        <f aca="false">AVERAGE('monthly data'!HJ183:HL183)</f>
        <v>98.5356428547494</v>
      </c>
      <c r="BX183" s="49" t="n">
        <f aca="false">AVERAGE('monthly data'!HM183:HO183)</f>
        <v>101.986683624302</v>
      </c>
      <c r="BY183" s="49" t="n">
        <f aca="false">AVERAGE('monthly data'!HP183:HR183)</f>
        <v>99.2294567050724</v>
      </c>
      <c r="BZ183" s="49" t="n">
        <f aca="false">AVERAGE('monthly data'!HS183:HU183)</f>
        <v>100.05366099924</v>
      </c>
      <c r="CA183" s="49" t="n">
        <f aca="false">AVERAGE('monthly data'!HV183:HX183)</f>
        <v>99.815866582365</v>
      </c>
      <c r="CB183" s="49" t="n">
        <f aca="false">AVERAGE('monthly data'!HY183:IA183)</f>
        <v>100.435200815064</v>
      </c>
      <c r="CC183" s="49" t="n">
        <f aca="false">AVERAGE('monthly data'!IB183:ID183)</f>
        <v>100.618161276541</v>
      </c>
      <c r="CD183" s="49" t="n">
        <f aca="false">AVERAGE('monthly data'!IE183:IG183)</f>
        <v>101.208386101769</v>
      </c>
      <c r="CE183" s="49" t="n">
        <f aca="false">AVERAGE('monthly data'!IH183:IJ183)</f>
        <v>99.5088404561324</v>
      </c>
      <c r="CF183" s="49" t="n">
        <f aca="false">AVERAGE('monthly data'!IK183:IM183)</f>
        <v>99.8314734378143</v>
      </c>
      <c r="CG183" s="49" t="n">
        <f aca="false">AVERAGE('monthly data'!IN183:IP183)</f>
        <v>102.848368268739</v>
      </c>
      <c r="CH183" s="49" t="n">
        <f aca="false">AVERAGE('monthly data'!IQ183:IS183)</f>
        <v>104.154409199763</v>
      </c>
      <c r="CI183" s="49" t="n">
        <f aca="false">AVERAGE('monthly data'!IT183:IV183)</f>
        <v>103.669127648715</v>
      </c>
      <c r="CJ183" s="49" t="n">
        <f aca="false">AVERAGE('monthly data'!IW183:IY183)</f>
        <v>106.005925591413</v>
      </c>
      <c r="CK183" s="49" t="n">
        <f aca="false">AVERAGE('monthly data'!IZ183:JB183)</f>
        <v>106.824554890953</v>
      </c>
      <c r="CL183" s="49" t="n">
        <f aca="false">AVERAGE('monthly data'!JC183:JE183)</f>
        <v>105.898501519867</v>
      </c>
      <c r="CM183" s="49" t="n">
        <f aca="false">AVERAGE('monthly data'!JF183:JH183)</f>
        <v>108.080121501517</v>
      </c>
      <c r="CN183" s="49" t="n">
        <f aca="false">AVERAGE('monthly data'!JI183:JK183)</f>
        <v>111.560743413891</v>
      </c>
      <c r="CO183" s="49" t="n">
        <f aca="false">AVERAGE('monthly data'!JL183:JN183)</f>
        <v>110.585558119739</v>
      </c>
      <c r="CP183" s="49" t="n">
        <f aca="false">AVERAGE('monthly data'!JO183:JQ183)</f>
        <v>112.605986944649</v>
      </c>
      <c r="CQ183" s="49" t="n">
        <f aca="false">AVERAGE('monthly data'!JR183:JT183)</f>
        <v>115.929664607185</v>
      </c>
      <c r="CR183" s="49" t="n">
        <f aca="false">AVERAGE('monthly data'!JU183:JW183)</f>
        <v>125.698900196255</v>
      </c>
      <c r="CS183" s="49" t="n">
        <f aca="false">AVERAGE('monthly data'!JX183:JZ183)</f>
        <v>122.712079241443</v>
      </c>
      <c r="CT183" s="49" t="n">
        <f aca="false">AVERAGE('monthly data'!KA183:KC183)</f>
        <v>121.999767571438</v>
      </c>
      <c r="CU183" s="49" t="n">
        <f aca="false">AVERAGE('monthly data'!KD183:KF183)</f>
        <v>118.198670511126</v>
      </c>
      <c r="CV183" s="49" t="n">
        <f aca="false">AVERAGE('monthly data'!KG183:KI183)</f>
        <v>120.561630639838</v>
      </c>
      <c r="CW183" s="49" t="n">
        <f aca="false">AVERAGE('monthly data'!KJ183:KL183)</f>
        <v>120.459511427626</v>
      </c>
      <c r="CX183" s="49" t="n">
        <f aca="false">AVERAGE('monthly data'!KM183:KO183)</f>
        <v>122.669462761346</v>
      </c>
      <c r="CY183" s="49" t="n">
        <f aca="false">AVERAGE('monthly data'!KP183:KR183)</f>
        <v>129.038075849861</v>
      </c>
      <c r="CZ183" s="49" t="n">
        <f aca="false">AVERAGE('monthly data'!KS183:KU183)</f>
        <v>133.971422646063</v>
      </c>
      <c r="DA183" s="49" t="n">
        <f aca="false">AVERAGE('monthly data'!KV183:KX183)</f>
        <v>126.786634976633</v>
      </c>
      <c r="DB183" s="49" t="n">
        <f aca="false">AVERAGE('monthly data'!KY183:LA183)</f>
        <v>129.684361512285</v>
      </c>
      <c r="DC183" s="49" t="n">
        <f aca="false">AVERAGE('monthly data'!LB183:LD183)</f>
        <v>130.638241321181</v>
      </c>
      <c r="DD183" s="49" t="n">
        <f aca="false">AVERAGE('monthly data'!LE183:LG183)</f>
        <v>131.874573036785</v>
      </c>
      <c r="DE183" s="49" t="n">
        <f aca="false">AVERAGE('monthly data'!LH183:LJ183)</f>
        <v>131.689834466641</v>
      </c>
      <c r="DF183" s="49" t="n">
        <f aca="false">AVERAGE('monthly data'!LK183:LM183)</f>
        <v>134.106519413251</v>
      </c>
      <c r="DG183" s="49" t="n">
        <f aca="false">AVERAGE('monthly data'!LN183:LP183)</f>
        <v>144.871661066293</v>
      </c>
      <c r="DH183" s="49" t="n">
        <f aca="false">AVERAGE('monthly data'!LQ183:LS183)</f>
        <v>156.541302990126</v>
      </c>
      <c r="DI183" s="49" t="n">
        <f aca="false">AVERAGE('monthly data'!LT183:LV183)</f>
        <v>156.567763420889</v>
      </c>
      <c r="DJ183" s="49" t="n">
        <f aca="false">AVERAGE('monthly data'!LW183:LY183)</f>
        <v>162.595281551432</v>
      </c>
      <c r="DK183" s="49" t="n">
        <f aca="false">AVERAGE('monthly data'!LZ183:MB183)</f>
        <v>164.308924092292</v>
      </c>
      <c r="DL183" s="49" t="n">
        <f aca="false">AVERAGE('monthly data'!MC183:ME183)</f>
        <v>164.46045459001</v>
      </c>
      <c r="DM183" s="49" t="e">
        <f aca="false">AVERAGE('monthly data'!MF183:MH183)</f>
        <v>#DIV/0!</v>
      </c>
      <c r="DN183" s="49" t="e">
        <f aca="false">AVERAGE('monthly data'!MI183:MK183)</f>
        <v>#DIV/0!</v>
      </c>
      <c r="DO183" s="49" t="e">
        <f aca="false">AVERAGE('monthly data'!ML183:MN183)</f>
        <v>#DIV/0!</v>
      </c>
      <c r="DP183" s="49" t="e">
        <f aca="false">AVERAGE('monthly data'!MO183:MQ183)</f>
        <v>#DIV/0!</v>
      </c>
      <c r="DQ183" s="49" t="e">
        <f aca="false">AVERAGE('monthly data'!MR183:MT183)</f>
        <v>#DIV/0!</v>
      </c>
      <c r="DR183" s="49" t="e">
        <f aca="false">AVERAGE('monthly data'!MU183:MW183)</f>
        <v>#DIV/0!</v>
      </c>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c r="FP183" s="49"/>
      <c r="FQ183" s="49"/>
      <c r="FR183" s="49"/>
      <c r="FS183" s="49"/>
      <c r="FT183" s="49"/>
      <c r="FU183" s="49"/>
      <c r="FV183" s="49"/>
      <c r="FW183" s="49"/>
      <c r="FX183" s="49"/>
      <c r="FY183" s="49"/>
      <c r="FZ183" s="49"/>
      <c r="GA183" s="49"/>
      <c r="GB183" s="49"/>
      <c r="GC183" s="49"/>
      <c r="GD183" s="49"/>
      <c r="GE183" s="49"/>
      <c r="GF183" s="49"/>
      <c r="GG183" s="49"/>
      <c r="GH183" s="49"/>
      <c r="GI183" s="49"/>
      <c r="GJ183" s="49"/>
      <c r="GK183" s="49"/>
      <c r="GL183" s="49"/>
      <c r="GM183" s="49"/>
      <c r="GN183" s="49"/>
      <c r="GO183" s="49"/>
      <c r="GP183" s="49"/>
      <c r="GQ183" s="49"/>
      <c r="GR183" s="49"/>
      <c r="GS183" s="49"/>
      <c r="GT183" s="49"/>
      <c r="GU183" s="49"/>
      <c r="GV183" s="49"/>
      <c r="GW183" s="49"/>
      <c r="GX183" s="49"/>
      <c r="GY183" s="49"/>
      <c r="GZ183" s="49"/>
      <c r="HA183" s="49"/>
      <c r="HB183" s="49"/>
      <c r="HC183" s="49"/>
      <c r="HD183" s="49"/>
      <c r="HE183" s="49"/>
      <c r="HF183" s="49"/>
      <c r="HG183" s="49"/>
      <c r="HH183" s="49"/>
      <c r="HI183" s="49"/>
      <c r="HJ183" s="49"/>
      <c r="HK183" s="49"/>
      <c r="HL183" s="49"/>
      <c r="HM183" s="49"/>
      <c r="HN183" s="49"/>
      <c r="HO183" s="49"/>
      <c r="HP183" s="49"/>
      <c r="HQ183" s="49"/>
      <c r="HR183" s="49"/>
      <c r="HS183" s="49"/>
      <c r="HT183" s="49"/>
      <c r="HU183" s="49"/>
      <c r="HV183" s="49"/>
      <c r="HW183" s="49"/>
      <c r="HX183" s="49"/>
      <c r="HY183" s="49"/>
      <c r="HZ183" s="49"/>
      <c r="IA183" s="49"/>
      <c r="IB183" s="49"/>
      <c r="IC183" s="49"/>
      <c r="ID183" s="49"/>
      <c r="IE183" s="49"/>
      <c r="IF183" s="49"/>
      <c r="IG183" s="49"/>
      <c r="IH183" s="49"/>
      <c r="II183" s="49"/>
      <c r="IJ183" s="49"/>
      <c r="IK183" s="49"/>
      <c r="IL183" s="49"/>
      <c r="IM183" s="49"/>
      <c r="IN183" s="49"/>
      <c r="IO183" s="49"/>
      <c r="IP183" s="49"/>
      <c r="IQ183" s="49"/>
      <c r="IR183" s="49"/>
      <c r="IS183" s="49"/>
      <c r="IT183" s="49"/>
      <c r="IU183" s="49"/>
      <c r="IV183" s="49"/>
      <c r="IW183" s="49"/>
      <c r="IX183" s="49"/>
      <c r="IY183" s="49"/>
      <c r="IZ183" s="49"/>
      <c r="JA183" s="49"/>
      <c r="JB183" s="49"/>
      <c r="JC183" s="49"/>
      <c r="JD183" s="49"/>
      <c r="JE183" s="49"/>
      <c r="JF183" s="49"/>
      <c r="JG183" s="49"/>
      <c r="JH183" s="49"/>
      <c r="JI183" s="49"/>
      <c r="JJ183" s="49"/>
      <c r="JK183" s="49"/>
      <c r="JL183" s="49"/>
      <c r="JM183" s="49"/>
      <c r="JN183" s="49"/>
      <c r="JO183" s="49"/>
      <c r="JP183" s="49"/>
      <c r="JQ183" s="49"/>
      <c r="JR183" s="49"/>
      <c r="JS183" s="49"/>
      <c r="JT183" s="49"/>
      <c r="JU183" s="49"/>
      <c r="JV183" s="49"/>
      <c r="JW183" s="49"/>
      <c r="JX183" s="49"/>
      <c r="JY183" s="49"/>
      <c r="JZ183" s="49"/>
      <c r="KA183" s="49"/>
      <c r="KB183" s="49"/>
      <c r="KC183" s="49"/>
      <c r="KD183" s="49"/>
      <c r="KE183" s="49"/>
      <c r="KF183" s="49"/>
      <c r="KG183" s="49"/>
      <c r="KH183" s="49"/>
      <c r="KI183" s="49"/>
      <c r="KJ183" s="49"/>
      <c r="KK183" s="49"/>
      <c r="KL183" s="49"/>
    </row>
    <row r="184" customFormat="false" ht="15.75" hidden="false" customHeight="false" outlineLevel="0" collapsed="false">
      <c r="A184" s="0" t="s">
        <v>1040</v>
      </c>
      <c r="B184" s="53" t="s">
        <v>206</v>
      </c>
      <c r="C184" s="538" t="n">
        <f aca="false">AVERAGE('monthly data'!B184:B184)</f>
        <v>7747.47809101974</v>
      </c>
      <c r="D184" s="542"/>
      <c r="E184" s="542"/>
      <c r="F184" s="542"/>
      <c r="G184" s="542"/>
      <c r="H184" s="542"/>
      <c r="I184" s="542"/>
      <c r="J184" s="542"/>
      <c r="K184" s="542"/>
      <c r="L184" s="542"/>
      <c r="M184" s="542"/>
      <c r="N184" s="542"/>
      <c r="O184" s="542"/>
      <c r="P184" s="542"/>
      <c r="Q184" s="542"/>
      <c r="R184" s="542"/>
      <c r="S184" s="542"/>
      <c r="T184" s="542"/>
      <c r="U184" s="542"/>
      <c r="V184" s="542"/>
      <c r="W184" s="542"/>
      <c r="X184" s="542"/>
      <c r="Y184" s="542"/>
      <c r="Z184" s="542"/>
      <c r="AA184" s="542"/>
      <c r="AB184" s="542"/>
      <c r="AC184" s="542"/>
      <c r="AD184" s="542"/>
      <c r="AE184" s="542"/>
      <c r="AF184" s="542"/>
      <c r="AG184" s="542"/>
      <c r="AH184" s="542"/>
      <c r="AI184" s="542"/>
      <c r="AJ184" s="542"/>
      <c r="AK184" s="542"/>
      <c r="AL184" s="542"/>
      <c r="AM184" s="54"/>
      <c r="AN184" s="54"/>
      <c r="AO184" s="54"/>
      <c r="AP184" s="54"/>
      <c r="AQ184" s="54"/>
      <c r="AR184" s="54"/>
      <c r="AS184" s="54"/>
      <c r="AT184" s="54"/>
      <c r="AU184" s="54"/>
      <c r="AV184" s="54"/>
      <c r="AW184" s="54"/>
      <c r="AX184" s="54"/>
      <c r="AY184" s="54"/>
      <c r="AZ184" s="54"/>
      <c r="BA184" s="54"/>
      <c r="BB184" s="54"/>
      <c r="BC184" s="54"/>
      <c r="BD184" s="54"/>
      <c r="BE184" s="54"/>
      <c r="BF184" s="54"/>
      <c r="BG184" s="54" t="n">
        <f aca="false">AVERAGE('monthly data'!FN184:FP184)</f>
        <v>84.5856132824667</v>
      </c>
      <c r="BH184" s="54" t="n">
        <f aca="false">AVERAGE('monthly data'!FQ184:FS184)</f>
        <v>84.059182792019</v>
      </c>
      <c r="BI184" s="54" t="n">
        <f aca="false">AVERAGE('monthly data'!FT184:FV184)</f>
        <v>84.603957231965</v>
      </c>
      <c r="BJ184" s="54" t="n">
        <f aca="false">AVERAGE('monthly data'!FW184:FY184)</f>
        <v>85.2861027093818</v>
      </c>
      <c r="BK184" s="54" t="n">
        <f aca="false">AVERAGE('monthly data'!FZ184:GB184)</f>
        <v>85.9338442295342</v>
      </c>
      <c r="BL184" s="54" t="n">
        <f aca="false">AVERAGE('monthly data'!GC184:GE184)</f>
        <v>85.9161289007042</v>
      </c>
      <c r="BM184" s="54" t="n">
        <f aca="false">AVERAGE('monthly data'!GF184:GH184)</f>
        <v>85.32468349095</v>
      </c>
      <c r="BN184" s="54" t="n">
        <f aca="false">AVERAGE('monthly data'!GI184:GK184)</f>
        <v>85.6600535115859</v>
      </c>
      <c r="BO184" s="54" t="n">
        <f aca="false">AVERAGE('monthly data'!GL184:GN184)</f>
        <v>87.417142521368</v>
      </c>
      <c r="BP184" s="54" t="n">
        <f aca="false">AVERAGE('monthly data'!GO184:GQ184)</f>
        <v>89.997271741316</v>
      </c>
      <c r="BQ184" s="54" t="n">
        <f aca="false">AVERAGE('monthly data'!GR184:GT184)</f>
        <v>92.2916783901369</v>
      </c>
      <c r="BR184" s="54" t="n">
        <f aca="false">AVERAGE('monthly data'!GU184:GW184)</f>
        <v>92.8053172696521</v>
      </c>
      <c r="BS184" s="54" t="n">
        <f aca="false">AVERAGE('monthly data'!GX184:GZ184)</f>
        <v>92.6901768705447</v>
      </c>
      <c r="BT184" s="54" t="n">
        <f aca="false">AVERAGE('monthly data'!HA184:HC184)</f>
        <v>94.0304612118935</v>
      </c>
      <c r="BU184" s="54" t="n">
        <f aca="false">AVERAGE('monthly data'!HD184:HF184)</f>
        <v>94.4802684161723</v>
      </c>
      <c r="BV184" s="54" t="n">
        <f aca="false">AVERAGE('monthly data'!HG184:HI184)</f>
        <v>95.1315783353634</v>
      </c>
      <c r="BW184" s="54" t="n">
        <f aca="false">AVERAGE('monthly data'!HJ184:HL184)</f>
        <v>97.1955483978649</v>
      </c>
      <c r="BX184" s="54" t="n">
        <f aca="false">AVERAGE('monthly data'!HM184:HO184)</f>
        <v>97.8488765120626</v>
      </c>
      <c r="BY184" s="54" t="n">
        <f aca="false">AVERAGE('monthly data'!HP184:HR184)</f>
        <v>97.7998393799143</v>
      </c>
      <c r="BZ184" s="54" t="n">
        <f aca="false">AVERAGE('monthly data'!HS184:HU184)</f>
        <v>97.8675610179284</v>
      </c>
      <c r="CA184" s="54" t="n">
        <f aca="false">AVERAGE('monthly data'!HV184:HX184)</f>
        <v>99.8373958027284</v>
      </c>
      <c r="CB184" s="54" t="n">
        <f aca="false">AVERAGE('monthly data'!HY184:IA184)</f>
        <v>100.044158864001</v>
      </c>
      <c r="CC184" s="54" t="n">
        <f aca="false">AVERAGE('monthly data'!IB184:ID184)</f>
        <v>100.448538395468</v>
      </c>
      <c r="CD184" s="54" t="n">
        <f aca="false">AVERAGE('monthly data'!IE184:IG184)</f>
        <v>101.636655627816</v>
      </c>
      <c r="CE184" s="54" t="n">
        <f aca="false">AVERAGE('monthly data'!IH184:IJ184)</f>
        <v>101.601009906735</v>
      </c>
      <c r="CF184" s="54" t="n">
        <f aca="false">AVERAGE('monthly data'!IK184:IM184)</f>
        <v>102.206494782813</v>
      </c>
      <c r="CG184" s="54" t="n">
        <f aca="false">AVERAGE('monthly data'!IN184:IP184)</f>
        <v>102.965186112058</v>
      </c>
      <c r="CH184" s="54" t="n">
        <f aca="false">AVERAGE('monthly data'!IQ184:IS184)</f>
        <v>103.4874996724</v>
      </c>
      <c r="CI184" s="54" t="n">
        <f aca="false">AVERAGE('monthly data'!IT184:IV184)</f>
        <v>104.361659570231</v>
      </c>
      <c r="CJ184" s="54" t="n">
        <f aca="false">AVERAGE('monthly data'!IW184:IY184)</f>
        <v>106.091817162021</v>
      </c>
      <c r="CK184" s="54" t="n">
        <f aca="false">AVERAGE('monthly data'!IZ184:JB184)</f>
        <v>107.672802010715</v>
      </c>
      <c r="CL184" s="54" t="n">
        <f aca="false">AVERAGE('monthly data'!JC184:JE184)</f>
        <v>108.889029972568</v>
      </c>
      <c r="CM184" s="54" t="n">
        <f aca="false">AVERAGE('monthly data'!JF184:JH184)</f>
        <v>110.176753209684</v>
      </c>
      <c r="CN184" s="54" t="n">
        <f aca="false">AVERAGE('monthly data'!JI184:JK184)</f>
        <v>111.005492826671</v>
      </c>
      <c r="CO184" s="54" t="n">
        <f aca="false">AVERAGE('monthly data'!JL184:JN184)</f>
        <v>111.219524786041</v>
      </c>
      <c r="CP184" s="54" t="n">
        <f aca="false">AVERAGE('monthly data'!JO184:JQ184)</f>
        <v>111.586672709771</v>
      </c>
      <c r="CQ184" s="54" t="n">
        <f aca="false">AVERAGE('monthly data'!JR184:JT184)</f>
        <v>111.949022151806</v>
      </c>
      <c r="CR184" s="54" t="n">
        <f aca="false">AVERAGE('monthly data'!JU184:JW184)</f>
        <v>113.117579251736</v>
      </c>
      <c r="CS184" s="54" t="n">
        <f aca="false">AVERAGE('monthly data'!JX184:JZ184)</f>
        <v>112.706877045779</v>
      </c>
      <c r="CT184" s="54" t="n">
        <f aca="false">AVERAGE('monthly data'!KA184:KC184)</f>
        <v>113.068410714658</v>
      </c>
      <c r="CU184" s="54" t="n">
        <f aca="false">AVERAGE('monthly data'!KD184:KF184)</f>
        <v>113.776466642807</v>
      </c>
      <c r="CV184" s="54" t="n">
        <f aca="false">AVERAGE('monthly data'!KG184:KI184)</f>
        <v>114.818403430706</v>
      </c>
      <c r="CW184" s="54" t="n">
        <f aca="false">AVERAGE('monthly data'!KJ184:KL184)</f>
        <v>115.709544309096</v>
      </c>
      <c r="CX184" s="54" t="n">
        <f aca="false">AVERAGE('monthly data'!KM184:KO184)</f>
        <v>116.455079738952</v>
      </c>
      <c r="CY184" s="54" t="n">
        <f aca="false">AVERAGE('monthly data'!KP184:KR184)</f>
        <v>118.30740292129</v>
      </c>
      <c r="CZ184" s="54" t="n">
        <f aca="false">AVERAGE('monthly data'!KS184:KU184)</f>
        <v>122.470954088176</v>
      </c>
      <c r="DA184" s="54" t="n">
        <f aca="false">AVERAGE('monthly data'!KV184:KX184)</f>
        <v>124.131158035537</v>
      </c>
      <c r="DB184" s="54" t="n">
        <f aca="false">AVERAGE('monthly data'!KY184:LA184)</f>
        <v>121.564378574281</v>
      </c>
      <c r="DC184" s="54" t="n">
        <f aca="false">AVERAGE('monthly data'!LB184:LD184)</f>
        <v>122.653262231626</v>
      </c>
      <c r="DD184" s="54" t="n">
        <f aca="false">AVERAGE('monthly data'!LE184:LG184)</f>
        <v>124.518370507171</v>
      </c>
      <c r="DE184" s="54" t="n">
        <f aca="false">AVERAGE('monthly data'!LH184:LJ184)</f>
        <v>125.187662754497</v>
      </c>
      <c r="DF184" s="54" t="n">
        <f aca="false">AVERAGE('monthly data'!LK184:LM184)</f>
        <v>126.824230301776</v>
      </c>
      <c r="DG184" s="54" t="n">
        <f aca="false">AVERAGE('monthly data'!LN184:LP184)</f>
        <v>131.351159787141</v>
      </c>
      <c r="DH184" s="54" t="n">
        <f aca="false">AVERAGE('monthly data'!LQ184:LS184)</f>
        <v>140.266759441883</v>
      </c>
      <c r="DI184" s="54" t="n">
        <f aca="false">AVERAGE('monthly data'!LT184:LV184)</f>
        <v>144.189356423647</v>
      </c>
      <c r="DJ184" s="54" t="n">
        <f aca="false">AVERAGE('monthly data'!LW184:LY184)</f>
        <v>148.382632240234</v>
      </c>
      <c r="DK184" s="54" t="n">
        <f aca="false">AVERAGE('monthly data'!LZ184:MB184)</f>
        <v>151.445035237911</v>
      </c>
      <c r="DL184" s="54" t="n">
        <f aca="false">AVERAGE('monthly data'!MC184:ME184)</f>
        <v>153.587105962454</v>
      </c>
      <c r="DM184" s="54" t="e">
        <f aca="false">AVERAGE('monthly data'!MF184:MH184)</f>
        <v>#DIV/0!</v>
      </c>
      <c r="DN184" s="54" t="e">
        <f aca="false">AVERAGE('monthly data'!MI184:MK184)</f>
        <v>#DIV/0!</v>
      </c>
      <c r="DO184" s="54" t="e">
        <f aca="false">AVERAGE('monthly data'!ML184:MN184)</f>
        <v>#DIV/0!</v>
      </c>
      <c r="DP184" s="54" t="e">
        <f aca="false">AVERAGE('monthly data'!MO184:MQ184)</f>
        <v>#DIV/0!</v>
      </c>
      <c r="DQ184" s="54" t="e">
        <f aca="false">AVERAGE('monthly data'!MR184:MT184)</f>
        <v>#DIV/0!</v>
      </c>
      <c r="DR184" s="54" t="e">
        <f aca="false">AVERAGE('monthly data'!MU184:MW184)</f>
        <v>#DIV/0!</v>
      </c>
      <c r="DS184" s="54"/>
      <c r="DT184" s="54"/>
      <c r="DU184" s="54"/>
      <c r="DV184" s="54"/>
      <c r="DW184" s="54"/>
      <c r="DX184" s="54"/>
      <c r="DY184" s="54"/>
      <c r="DZ184" s="54"/>
      <c r="EA184" s="54"/>
      <c r="EB184" s="54"/>
      <c r="EC184" s="54"/>
      <c r="ED184" s="54"/>
      <c r="EE184" s="54"/>
      <c r="EF184" s="54"/>
      <c r="EG184" s="54"/>
      <c r="EH184" s="54"/>
      <c r="EI184" s="54"/>
      <c r="EJ184" s="54"/>
      <c r="EK184" s="54"/>
      <c r="EL184" s="54"/>
      <c r="EM184" s="54"/>
      <c r="EN184" s="54"/>
      <c r="EO184" s="54"/>
      <c r="EP184" s="54"/>
      <c r="EQ184" s="54"/>
      <c r="ER184" s="54"/>
      <c r="ES184" s="54"/>
      <c r="ET184" s="54"/>
      <c r="EU184" s="54"/>
      <c r="EV184" s="54"/>
      <c r="EW184" s="54"/>
      <c r="EX184" s="54"/>
      <c r="EY184" s="54"/>
      <c r="EZ184" s="54"/>
      <c r="FA184" s="54"/>
      <c r="FB184" s="54"/>
      <c r="FC184" s="54"/>
      <c r="FD184" s="54"/>
      <c r="FE184" s="54"/>
      <c r="FF184" s="54"/>
      <c r="FG184" s="54"/>
      <c r="FH184" s="54"/>
      <c r="FI184" s="54"/>
      <c r="FJ184" s="54"/>
      <c r="FK184" s="54"/>
      <c r="FL184" s="54"/>
      <c r="FM184" s="54"/>
      <c r="FN184" s="54"/>
      <c r="FO184" s="54"/>
      <c r="FP184" s="54"/>
      <c r="FQ184" s="54"/>
      <c r="FR184" s="54"/>
      <c r="FS184" s="54"/>
      <c r="FT184" s="54"/>
      <c r="FU184" s="54"/>
      <c r="FV184" s="54"/>
      <c r="FW184" s="54"/>
      <c r="FX184" s="54"/>
      <c r="FY184" s="54"/>
      <c r="FZ184" s="54"/>
      <c r="GA184" s="54"/>
      <c r="GB184" s="54"/>
      <c r="GC184" s="54"/>
      <c r="GD184" s="54"/>
      <c r="GE184" s="54"/>
      <c r="GF184" s="54"/>
      <c r="GG184" s="54"/>
      <c r="GH184" s="54"/>
      <c r="GI184" s="54"/>
      <c r="GJ184" s="54"/>
      <c r="GK184" s="54"/>
      <c r="GL184" s="54"/>
      <c r="GM184" s="54"/>
      <c r="GN184" s="54"/>
      <c r="GO184" s="54"/>
      <c r="GP184" s="54"/>
      <c r="GQ184" s="54"/>
      <c r="GR184" s="54"/>
      <c r="GS184" s="54"/>
      <c r="GT184" s="54"/>
      <c r="GU184" s="54"/>
      <c r="GV184" s="54"/>
      <c r="GW184" s="54"/>
      <c r="GX184" s="54"/>
      <c r="GY184" s="54"/>
      <c r="GZ184" s="54"/>
      <c r="HA184" s="54"/>
      <c r="HB184" s="54"/>
      <c r="HC184" s="54"/>
      <c r="HD184" s="54"/>
      <c r="HE184" s="54"/>
      <c r="HF184" s="54"/>
      <c r="HG184" s="54"/>
      <c r="HH184" s="54"/>
      <c r="HI184" s="54"/>
      <c r="HJ184" s="54"/>
      <c r="HK184" s="54"/>
      <c r="HL184" s="54"/>
      <c r="HM184" s="54"/>
      <c r="HN184" s="54"/>
      <c r="HO184" s="54"/>
      <c r="HP184" s="54"/>
      <c r="HQ184" s="54"/>
      <c r="HR184" s="54"/>
      <c r="HS184" s="54"/>
      <c r="HT184" s="54"/>
      <c r="HU184" s="54"/>
      <c r="HV184" s="54"/>
      <c r="HW184" s="54"/>
      <c r="HX184" s="54"/>
      <c r="HY184" s="54"/>
      <c r="HZ184" s="54"/>
      <c r="IA184" s="54"/>
      <c r="IB184" s="54"/>
      <c r="IC184" s="54"/>
      <c r="ID184" s="54"/>
      <c r="IE184" s="54"/>
      <c r="IF184" s="54"/>
      <c r="IG184" s="54"/>
      <c r="IH184" s="54"/>
      <c r="II184" s="54"/>
      <c r="IJ184" s="54"/>
      <c r="IK184" s="54"/>
      <c r="IL184" s="54"/>
      <c r="IM184" s="54"/>
      <c r="IN184" s="54"/>
      <c r="IO184" s="54"/>
      <c r="IP184" s="54"/>
      <c r="IQ184" s="54"/>
      <c r="IR184" s="54"/>
      <c r="IS184" s="54"/>
      <c r="IT184" s="54"/>
      <c r="IU184" s="54"/>
      <c r="IV184" s="54"/>
      <c r="IW184" s="54"/>
      <c r="IX184" s="54"/>
      <c r="IY184" s="54"/>
      <c r="IZ184" s="54"/>
      <c r="JA184" s="54"/>
      <c r="JB184" s="54"/>
      <c r="JC184" s="54"/>
      <c r="JD184" s="54"/>
      <c r="JE184" s="54"/>
      <c r="JF184" s="54"/>
      <c r="JG184" s="54"/>
      <c r="JH184" s="54"/>
      <c r="JI184" s="54"/>
      <c r="JJ184" s="54"/>
      <c r="JK184" s="54"/>
      <c r="JL184" s="54"/>
      <c r="JM184" s="54"/>
      <c r="JN184" s="54"/>
      <c r="JO184" s="54"/>
      <c r="JP184" s="54"/>
      <c r="JQ184" s="54"/>
      <c r="JR184" s="54"/>
      <c r="JS184" s="54"/>
      <c r="JT184" s="54"/>
      <c r="JU184" s="54"/>
      <c r="JV184" s="54"/>
      <c r="JW184" s="54"/>
      <c r="JX184" s="54"/>
      <c r="JY184" s="54"/>
      <c r="JZ184" s="54"/>
      <c r="KA184" s="54"/>
      <c r="KB184" s="54"/>
      <c r="KC184" s="54"/>
      <c r="KD184" s="54"/>
      <c r="KE184" s="54"/>
      <c r="KF184" s="54"/>
      <c r="KG184" s="54"/>
      <c r="KH184" s="54"/>
      <c r="KI184" s="54"/>
      <c r="KJ184" s="54"/>
      <c r="KK184" s="54"/>
      <c r="KL184" s="54"/>
    </row>
    <row r="185" customFormat="false" ht="15.75" hidden="false" customHeight="false" outlineLevel="0" collapsed="false">
      <c r="B185" s="395" t="s">
        <v>1041</v>
      </c>
      <c r="DG185" s="543" t="s">
        <v>1042</v>
      </c>
    </row>
    <row r="186" customFormat="false" ht="15" hidden="false" customHeight="false" outlineLevel="0" collapsed="false">
      <c r="B186" s="544" t="s">
        <v>1043</v>
      </c>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0"/>
      <c r="DC186" s="10"/>
      <c r="DD186" s="10"/>
      <c r="DE186" s="10"/>
      <c r="DF186" s="10"/>
      <c r="DG186" s="10"/>
      <c r="DH186" s="10"/>
      <c r="DI186" s="10"/>
      <c r="DJ186" s="10"/>
      <c r="DK186" s="10"/>
      <c r="DL186" s="10"/>
      <c r="DM186" s="10"/>
      <c r="DN186" s="10"/>
      <c r="DO186" s="10"/>
      <c r="DP186" s="10"/>
      <c r="DQ186" s="10"/>
      <c r="DR186" s="10"/>
      <c r="DS186" s="10"/>
      <c r="DT186" s="10"/>
      <c r="DU186" s="10"/>
      <c r="DV186" s="10"/>
      <c r="DW186" s="10"/>
      <c r="DX186" s="10"/>
      <c r="DY186" s="10"/>
      <c r="DZ186" s="10"/>
    </row>
    <row r="187" s="545" customFormat="true" ht="12.75" hidden="false" customHeight="false" outlineLevel="0" collapsed="false">
      <c r="B187" s="544" t="s">
        <v>1044</v>
      </c>
      <c r="C187" s="474" t="s">
        <v>0</v>
      </c>
      <c r="D187" s="474" t="s">
        <v>1</v>
      </c>
      <c r="E187" s="474" t="s">
        <v>2</v>
      </c>
      <c r="F187" s="474" t="s">
        <v>3</v>
      </c>
      <c r="G187" s="474" t="s">
        <v>4</v>
      </c>
      <c r="H187" s="474" t="s">
        <v>5</v>
      </c>
      <c r="I187" s="474" t="s">
        <v>6</v>
      </c>
      <c r="J187" s="474" t="s">
        <v>7</v>
      </c>
      <c r="K187" s="474" t="s">
        <v>8</v>
      </c>
      <c r="L187" s="474" t="s">
        <v>9</v>
      </c>
      <c r="M187" s="474" t="s">
        <v>10</v>
      </c>
      <c r="N187" s="474" t="s">
        <v>11</v>
      </c>
      <c r="O187" s="474" t="s">
        <v>12</v>
      </c>
      <c r="P187" s="474" t="s">
        <v>13</v>
      </c>
      <c r="Q187" s="474" t="s">
        <v>14</v>
      </c>
      <c r="R187" s="474" t="s">
        <v>15</v>
      </c>
      <c r="S187" s="474" t="s">
        <v>16</v>
      </c>
      <c r="T187" s="474" t="s">
        <v>17</v>
      </c>
      <c r="U187" s="474" t="s">
        <v>18</v>
      </c>
      <c r="V187" s="474" t="s">
        <v>19</v>
      </c>
      <c r="W187" s="474" t="s">
        <v>20</v>
      </c>
      <c r="X187" s="474" t="s">
        <v>21</v>
      </c>
      <c r="Y187" s="474" t="s">
        <v>22</v>
      </c>
      <c r="Z187" s="474" t="s">
        <v>23</v>
      </c>
      <c r="AA187" s="474" t="s">
        <v>24</v>
      </c>
      <c r="AB187" s="474" t="s">
        <v>25</v>
      </c>
      <c r="AC187" s="474" t="s">
        <v>26</v>
      </c>
      <c r="AD187" s="474" t="s">
        <v>27</v>
      </c>
      <c r="AE187" s="474" t="s">
        <v>28</v>
      </c>
      <c r="AF187" s="474" t="s">
        <v>29</v>
      </c>
      <c r="AG187" s="474" t="s">
        <v>30</v>
      </c>
      <c r="AH187" s="474" t="s">
        <v>31</v>
      </c>
      <c r="AI187" s="474" t="s">
        <v>32</v>
      </c>
      <c r="AJ187" s="474" t="s">
        <v>33</v>
      </c>
      <c r="AK187" s="474" t="s">
        <v>34</v>
      </c>
      <c r="AL187" s="474" t="s">
        <v>35</v>
      </c>
      <c r="AM187" s="474" t="s">
        <v>36</v>
      </c>
      <c r="AN187" s="474" t="s">
        <v>37</v>
      </c>
      <c r="AO187" s="474" t="s">
        <v>38</v>
      </c>
      <c r="AP187" s="474" t="s">
        <v>39</v>
      </c>
      <c r="AQ187" s="474" t="s">
        <v>40</v>
      </c>
      <c r="AR187" s="474" t="s">
        <v>41</v>
      </c>
      <c r="AS187" s="474" t="s">
        <v>42</v>
      </c>
      <c r="AT187" s="474" t="s">
        <v>43</v>
      </c>
      <c r="AU187" s="474" t="s">
        <v>44</v>
      </c>
      <c r="AV187" s="474" t="s">
        <v>45</v>
      </c>
      <c r="AW187" s="474" t="s">
        <v>46</v>
      </c>
      <c r="AX187" s="474" t="s">
        <v>47</v>
      </c>
      <c r="AY187" s="474" t="s">
        <v>48</v>
      </c>
      <c r="AZ187" s="474" t="s">
        <v>49</v>
      </c>
      <c r="BA187" s="474" t="s">
        <v>50</v>
      </c>
      <c r="BB187" s="474" t="s">
        <v>51</v>
      </c>
      <c r="BC187" s="474" t="s">
        <v>52</v>
      </c>
      <c r="BD187" s="474" t="s">
        <v>53</v>
      </c>
      <c r="BE187" s="474" t="s">
        <v>54</v>
      </c>
      <c r="BF187" s="474" t="s">
        <v>55</v>
      </c>
      <c r="BG187" s="474" t="s">
        <v>56</v>
      </c>
      <c r="BH187" s="474" t="s">
        <v>57</v>
      </c>
      <c r="BI187" s="474" t="s">
        <v>58</v>
      </c>
      <c r="BJ187" s="474" t="s">
        <v>59</v>
      </c>
      <c r="BK187" s="474" t="s">
        <v>60</v>
      </c>
      <c r="BL187" s="474" t="s">
        <v>61</v>
      </c>
      <c r="BM187" s="474" t="s">
        <v>62</v>
      </c>
      <c r="BN187" s="474" t="s">
        <v>63</v>
      </c>
      <c r="BO187" s="474" t="s">
        <v>64</v>
      </c>
      <c r="BP187" s="474" t="s">
        <v>65</v>
      </c>
      <c r="BQ187" s="474" t="s">
        <v>66</v>
      </c>
      <c r="BR187" s="474" t="s">
        <v>67</v>
      </c>
      <c r="BS187" s="474" t="s">
        <v>68</v>
      </c>
      <c r="BT187" s="474" t="s">
        <v>69</v>
      </c>
      <c r="BU187" s="474" t="s">
        <v>70</v>
      </c>
      <c r="BV187" s="474" t="s">
        <v>71</v>
      </c>
      <c r="BW187" s="474" t="s">
        <v>72</v>
      </c>
      <c r="BX187" s="474" t="s">
        <v>73</v>
      </c>
      <c r="BY187" s="474" t="s">
        <v>74</v>
      </c>
      <c r="BZ187" s="474" t="s">
        <v>75</v>
      </c>
      <c r="CA187" s="474" t="s">
        <v>76</v>
      </c>
      <c r="CB187" s="474" t="s">
        <v>77</v>
      </c>
      <c r="CC187" s="474" t="s">
        <v>78</v>
      </c>
      <c r="CD187" s="474" t="s">
        <v>79</v>
      </c>
      <c r="CE187" s="474" t="s">
        <v>80</v>
      </c>
      <c r="CF187" s="474" t="s">
        <v>81</v>
      </c>
      <c r="CG187" s="474" t="s">
        <v>82</v>
      </c>
      <c r="CH187" s="474" t="s">
        <v>83</v>
      </c>
      <c r="CI187" s="474" t="s">
        <v>84</v>
      </c>
      <c r="CJ187" s="474" t="s">
        <v>85</v>
      </c>
      <c r="CK187" s="474" t="s">
        <v>86</v>
      </c>
      <c r="CL187" s="474" t="s">
        <v>87</v>
      </c>
      <c r="CM187" s="474" t="s">
        <v>88</v>
      </c>
      <c r="CN187" s="474" t="s">
        <v>89</v>
      </c>
      <c r="CO187" s="474" t="s">
        <v>90</v>
      </c>
      <c r="CP187" s="474" t="s">
        <v>91</v>
      </c>
      <c r="CQ187" s="474" t="s">
        <v>92</v>
      </c>
      <c r="CR187" s="474" t="s">
        <v>93</v>
      </c>
      <c r="CS187" s="474" t="s">
        <v>94</v>
      </c>
      <c r="CT187" s="474" t="s">
        <v>95</v>
      </c>
      <c r="CU187" s="546" t="s">
        <v>96</v>
      </c>
      <c r="CV187" s="546" t="s">
        <v>97</v>
      </c>
      <c r="CW187" s="546" t="s">
        <v>98</v>
      </c>
      <c r="CX187" s="546" t="s">
        <v>99</v>
      </c>
      <c r="CY187" s="546" t="s">
        <v>100</v>
      </c>
      <c r="CZ187" s="546" t="s">
        <v>101</v>
      </c>
      <c r="DA187" s="546" t="s">
        <v>102</v>
      </c>
      <c r="DB187" s="546" t="s">
        <v>103</v>
      </c>
      <c r="DC187" s="546" t="s">
        <v>104</v>
      </c>
      <c r="DD187" s="546" t="s">
        <v>105</v>
      </c>
      <c r="DE187" s="546" t="s">
        <v>106</v>
      </c>
      <c r="DF187" s="547" t="s">
        <v>107</v>
      </c>
      <c r="DG187" s="547" t="s">
        <v>108</v>
      </c>
      <c r="DH187" s="547" t="s">
        <v>109</v>
      </c>
      <c r="DI187" s="474" t="s">
        <v>110</v>
      </c>
      <c r="DJ187" s="474" t="s">
        <v>111</v>
      </c>
      <c r="DK187" s="474"/>
      <c r="DL187" s="474"/>
      <c r="DM187" s="474"/>
      <c r="DN187" s="474"/>
      <c r="DO187" s="474"/>
      <c r="DP187" s="474"/>
      <c r="DQ187" s="474"/>
      <c r="DR187" s="474"/>
      <c r="DS187" s="474"/>
      <c r="DT187" s="474"/>
      <c r="DU187" s="474"/>
      <c r="DV187" s="474"/>
      <c r="DW187" s="474"/>
      <c r="DX187" s="474"/>
      <c r="DY187" s="474"/>
      <c r="DZ187" s="474"/>
    </row>
    <row r="188" s="1" customFormat="true" ht="15" hidden="false" customHeight="false" outlineLevel="0" collapsed="false">
      <c r="A188" s="1" t="s">
        <v>1045</v>
      </c>
      <c r="B188" s="408" t="s">
        <v>825</v>
      </c>
      <c r="C188" s="409"/>
      <c r="D188" s="409"/>
      <c r="E188" s="409"/>
      <c r="F188" s="409"/>
      <c r="G188" s="409"/>
      <c r="H188" s="409"/>
      <c r="I188" s="409"/>
      <c r="J188" s="409"/>
      <c r="K188" s="409"/>
      <c r="L188" s="409"/>
      <c r="M188" s="409"/>
      <c r="N188" s="409"/>
      <c r="O188" s="548" t="n">
        <v>15.6200602225</v>
      </c>
      <c r="P188" s="548" t="n">
        <v>15.6200602225</v>
      </c>
      <c r="Q188" s="548" t="n">
        <v>15.6200602225</v>
      </c>
      <c r="R188" s="548" t="n">
        <v>15.6200602225</v>
      </c>
      <c r="S188" s="548" t="n">
        <v>15.23075456</v>
      </c>
      <c r="T188" s="548" t="n">
        <v>15.23075456</v>
      </c>
      <c r="U188" s="548" t="n">
        <v>15.23075456</v>
      </c>
      <c r="V188" s="548" t="n">
        <v>15.23075456</v>
      </c>
      <c r="W188" s="548" t="n">
        <v>17.2447068115</v>
      </c>
      <c r="X188" s="548" t="n">
        <v>17.2447068115</v>
      </c>
      <c r="Y188" s="548" t="n">
        <v>17.2447068115</v>
      </c>
      <c r="Z188" s="548" t="n">
        <v>17.2447068115</v>
      </c>
      <c r="AA188" s="548" t="n">
        <v>23.1004225612723</v>
      </c>
      <c r="AB188" s="548" t="n">
        <v>23.1004225612723</v>
      </c>
      <c r="AC188" s="548" t="n">
        <v>23.1004225612723</v>
      </c>
      <c r="AD188" s="548" t="n">
        <v>23.1004225612723</v>
      </c>
      <c r="AE188" s="548" t="n">
        <v>16.190926227695</v>
      </c>
      <c r="AF188" s="548" t="n">
        <v>16.190926227695</v>
      </c>
      <c r="AG188" s="548" t="n">
        <v>16.190926227695</v>
      </c>
      <c r="AH188" s="548" t="n">
        <v>16.190926227695</v>
      </c>
      <c r="AI188" s="548" t="n">
        <v>15.6950275</v>
      </c>
      <c r="AJ188" s="548" t="n">
        <v>15.6950275</v>
      </c>
      <c r="AK188" s="548" t="n">
        <v>15.6950275</v>
      </c>
      <c r="AL188" s="548" t="n">
        <v>15.6950275</v>
      </c>
      <c r="AM188" s="548" t="n">
        <v>24.4838132581435</v>
      </c>
      <c r="AN188" s="548" t="n">
        <v>24.4838132581435</v>
      </c>
      <c r="AO188" s="548" t="n">
        <v>24.4838132581435</v>
      </c>
      <c r="AP188" s="548" t="n">
        <v>24.4838132581435</v>
      </c>
      <c r="AQ188" s="548" t="n">
        <v>31.2243640161008</v>
      </c>
      <c r="AR188" s="548" t="n">
        <v>31.2243640161008</v>
      </c>
      <c r="AS188" s="548" t="n">
        <v>31.2243640161008</v>
      </c>
      <c r="AT188" s="548" t="n">
        <v>31.2243640161008</v>
      </c>
      <c r="AU188" s="548" t="n">
        <v>36.8257499506239</v>
      </c>
      <c r="AV188" s="548" t="n">
        <v>36.8257499506239</v>
      </c>
      <c r="AW188" s="548" t="n">
        <v>36.8257499506239</v>
      </c>
      <c r="AX188" s="548" t="n">
        <v>36.8257499506239</v>
      </c>
      <c r="AY188" s="548" t="n">
        <v>44.1734234374047</v>
      </c>
      <c r="AZ188" s="548" t="n">
        <v>44.1734234374047</v>
      </c>
      <c r="BA188" s="548" t="n">
        <v>44.1734234374047</v>
      </c>
      <c r="BB188" s="548" t="n">
        <v>44.1734234374047</v>
      </c>
      <c r="BC188" s="548" t="n">
        <v>65.9288885311393</v>
      </c>
      <c r="BD188" s="548" t="n">
        <v>65.9288885311393</v>
      </c>
      <c r="BE188" s="548" t="n">
        <v>65.9288885311393</v>
      </c>
      <c r="BF188" s="548" t="n">
        <v>65.9288885311393</v>
      </c>
      <c r="BG188" s="548" t="n">
        <v>58.5273455088321</v>
      </c>
      <c r="BH188" s="548" t="n">
        <v>58.5273455088321</v>
      </c>
      <c r="BI188" s="548" t="n">
        <v>58.5273455088321</v>
      </c>
      <c r="BJ188" s="548" t="n">
        <v>58.5273455088321</v>
      </c>
      <c r="BK188" s="548" t="n">
        <v>57.2297636206909</v>
      </c>
      <c r="BL188" s="548" t="n">
        <v>67.7400612061726</v>
      </c>
      <c r="BM188" s="548" t="n">
        <v>92.8491434289571</v>
      </c>
      <c r="BN188" s="548" t="n">
        <v>79.4562881273652</v>
      </c>
      <c r="BO188" s="548" t="n">
        <v>97.2992788843246</v>
      </c>
      <c r="BP188" s="548" t="n">
        <v>92.6334651328356</v>
      </c>
      <c r="BQ188" s="548" t="n">
        <v>145.354828324467</v>
      </c>
      <c r="BR188" s="548" t="n">
        <v>129.703816963371</v>
      </c>
      <c r="BS188" s="548" t="n">
        <v>132.874644108965</v>
      </c>
      <c r="BT188" s="548" t="n">
        <v>119.347708672929</v>
      </c>
      <c r="BU188" s="548" t="n">
        <v>168.734022166473</v>
      </c>
      <c r="BV188" s="548" t="n">
        <v>169.794100188216</v>
      </c>
      <c r="BW188" s="548" t="n">
        <v>163.617045118743</v>
      </c>
      <c r="BX188" s="548" t="n">
        <v>192.480494182679</v>
      </c>
      <c r="BY188" s="548" t="n">
        <v>186.840463336143</v>
      </c>
      <c r="BZ188" s="548" t="n">
        <v>160.072077781421</v>
      </c>
      <c r="CA188" s="548" t="n">
        <v>160.805096521511</v>
      </c>
      <c r="CB188" s="548" t="n">
        <v>196.368471473362</v>
      </c>
      <c r="CC188" s="548" t="n">
        <v>187.862099296809</v>
      </c>
      <c r="CD188" s="548" t="n">
        <v>178.03609262818</v>
      </c>
      <c r="CE188" s="548" t="n">
        <v>170.511217938849</v>
      </c>
      <c r="CF188" s="548" t="n">
        <v>170.511217938849</v>
      </c>
      <c r="CG188" s="548" t="n">
        <v>170.511217938849</v>
      </c>
      <c r="CH188" s="548" t="n">
        <v>170.511217938849</v>
      </c>
      <c r="CI188" s="548" t="n">
        <v>181.652724720315</v>
      </c>
      <c r="CJ188" s="548" t="n">
        <v>181.652724720315</v>
      </c>
      <c r="CK188" s="548" t="n">
        <v>181.652724720315</v>
      </c>
      <c r="CL188" s="548" t="n">
        <v>181.652724720315</v>
      </c>
      <c r="CM188" s="548" t="n">
        <v>223.622017819383</v>
      </c>
      <c r="CN188" s="548" t="n">
        <v>255.205772123149</v>
      </c>
      <c r="CO188" s="548" t="n">
        <v>277.628134395359</v>
      </c>
      <c r="CP188" s="548" t="n">
        <v>284.007117715972</v>
      </c>
      <c r="CQ188" s="548" t="n">
        <v>280.828842525444</v>
      </c>
      <c r="CR188" s="548" t="n">
        <v>290.333569727172</v>
      </c>
      <c r="CS188" s="548" t="n">
        <v>285.832511297635</v>
      </c>
      <c r="CT188" s="548" t="n">
        <v>272.631062140947</v>
      </c>
      <c r="CU188" s="549" t="n">
        <v>260.974478939933</v>
      </c>
      <c r="CV188" s="549" t="n">
        <v>281.602220807193</v>
      </c>
      <c r="CW188" s="549" t="n">
        <v>340.834008711452</v>
      </c>
      <c r="CX188" s="549" t="n">
        <v>356.291032230383</v>
      </c>
      <c r="CY188" s="549" t="n">
        <v>316.480671075797</v>
      </c>
      <c r="CZ188" s="549" t="n">
        <v>263.822827752356</v>
      </c>
      <c r="DA188" s="549" t="n">
        <v>485.072956126933</v>
      </c>
      <c r="DB188" s="549" t="n">
        <v>342.141475772103</v>
      </c>
      <c r="DC188" s="549" t="n">
        <v>289.624981813722</v>
      </c>
      <c r="DD188" s="549" t="n">
        <v>370.399718213081</v>
      </c>
      <c r="DE188" s="549" t="n">
        <v>401.028138079011</v>
      </c>
      <c r="DF188" s="549" t="n">
        <v>469.777618064585</v>
      </c>
      <c r="DG188" s="549" t="n">
        <v>458.588542727275</v>
      </c>
      <c r="DH188" s="549" t="n">
        <v>523.701682013158</v>
      </c>
      <c r="DI188" s="548" t="n">
        <v>578.553316379897</v>
      </c>
      <c r="DJ188" s="548" t="n">
        <v>591.797150116018</v>
      </c>
      <c r="DK188" s="548"/>
      <c r="DL188" s="548"/>
      <c r="DM188" s="548"/>
      <c r="DN188" s="548"/>
      <c r="DO188" s="548"/>
      <c r="DP188" s="548"/>
      <c r="DQ188" s="548"/>
      <c r="DR188" s="548"/>
      <c r="DS188" s="548"/>
      <c r="DT188" s="548"/>
      <c r="DU188" s="548"/>
      <c r="DV188" s="548"/>
      <c r="DW188" s="548"/>
      <c r="DX188" s="548"/>
      <c r="DY188" s="548"/>
      <c r="DZ188" s="550"/>
    </row>
    <row r="189" s="1" customFormat="true" ht="15.75" hidden="false" customHeight="false" outlineLevel="0" collapsed="false">
      <c r="B189" s="410" t="s">
        <v>826</v>
      </c>
      <c r="C189" s="411"/>
      <c r="D189" s="411"/>
      <c r="E189" s="411"/>
      <c r="F189" s="411"/>
      <c r="G189" s="411"/>
      <c r="H189" s="411"/>
      <c r="I189" s="411"/>
      <c r="J189" s="411"/>
      <c r="K189" s="411"/>
      <c r="L189" s="411"/>
      <c r="M189" s="411"/>
      <c r="N189" s="411"/>
      <c r="O189" s="551" t="n">
        <v>7.035</v>
      </c>
      <c r="P189" s="551" t="n">
        <v>7.035</v>
      </c>
      <c r="Q189" s="551" t="n">
        <v>7.035</v>
      </c>
      <c r="R189" s="551" t="n">
        <v>7.035</v>
      </c>
      <c r="S189" s="551" t="n">
        <v>6.61812636</v>
      </c>
      <c r="T189" s="551" t="n">
        <v>6.61812636</v>
      </c>
      <c r="U189" s="551" t="n">
        <v>6.61812636</v>
      </c>
      <c r="V189" s="551" t="n">
        <v>6.61812636</v>
      </c>
      <c r="W189" s="551" t="n">
        <v>5.631192</v>
      </c>
      <c r="X189" s="551" t="n">
        <v>5.631192</v>
      </c>
      <c r="Y189" s="551" t="n">
        <v>5.631192</v>
      </c>
      <c r="Z189" s="551" t="n">
        <v>5.631192</v>
      </c>
      <c r="AA189" s="551" t="n">
        <v>4.84082903127228</v>
      </c>
      <c r="AB189" s="551" t="n">
        <v>4.84082903127228</v>
      </c>
      <c r="AC189" s="551" t="n">
        <v>4.84082903127228</v>
      </c>
      <c r="AD189" s="551" t="n">
        <v>4.84082903127228</v>
      </c>
      <c r="AE189" s="551" t="n">
        <v>3.6624339</v>
      </c>
      <c r="AF189" s="551" t="n">
        <v>3.6624339</v>
      </c>
      <c r="AG189" s="551" t="n">
        <v>3.6624339</v>
      </c>
      <c r="AH189" s="551" t="n">
        <v>3.6624339</v>
      </c>
      <c r="AI189" s="551" t="n">
        <v>3.7525</v>
      </c>
      <c r="AJ189" s="551" t="n">
        <v>3.7525</v>
      </c>
      <c r="AK189" s="551" t="n">
        <v>3.7525</v>
      </c>
      <c r="AL189" s="551" t="n">
        <v>3.7525</v>
      </c>
      <c r="AM189" s="551" t="n">
        <v>8.057582488</v>
      </c>
      <c r="AN189" s="551" t="n">
        <v>8.057582488</v>
      </c>
      <c r="AO189" s="551" t="n">
        <v>8.057582488</v>
      </c>
      <c r="AP189" s="551" t="n">
        <v>8.057582488</v>
      </c>
      <c r="AQ189" s="551" t="n">
        <v>9.566445555</v>
      </c>
      <c r="AR189" s="551" t="n">
        <v>9.566445555</v>
      </c>
      <c r="AS189" s="551" t="n">
        <v>9.566445555</v>
      </c>
      <c r="AT189" s="551" t="n">
        <v>9.566445555</v>
      </c>
      <c r="AU189" s="551" t="n">
        <v>13.51019875</v>
      </c>
      <c r="AV189" s="551" t="n">
        <v>13.51019875</v>
      </c>
      <c r="AW189" s="551" t="n">
        <v>13.51019875</v>
      </c>
      <c r="AX189" s="551" t="n">
        <v>13.51019875</v>
      </c>
      <c r="AY189" s="551" t="n">
        <v>8.91743603118222</v>
      </c>
      <c r="AZ189" s="551" t="n">
        <v>8.91743603118222</v>
      </c>
      <c r="BA189" s="551" t="n">
        <v>8.91743603118222</v>
      </c>
      <c r="BB189" s="551" t="n">
        <v>8.91743603118222</v>
      </c>
      <c r="BC189" s="551" t="n">
        <v>11.7275</v>
      </c>
      <c r="BD189" s="551" t="n">
        <v>11.7275</v>
      </c>
      <c r="BE189" s="551" t="n">
        <v>11.7275</v>
      </c>
      <c r="BF189" s="551" t="n">
        <v>11.7275</v>
      </c>
      <c r="BG189" s="551" t="n">
        <v>9.3218154</v>
      </c>
      <c r="BH189" s="551" t="n">
        <v>9.3218154</v>
      </c>
      <c r="BI189" s="551" t="n">
        <v>9.3218154</v>
      </c>
      <c r="BJ189" s="551" t="n">
        <v>9.3218154</v>
      </c>
      <c r="BK189" s="551" t="n">
        <v>1.429231</v>
      </c>
      <c r="BL189" s="551" t="n">
        <v>7.767072</v>
      </c>
      <c r="BM189" s="551" t="n">
        <v>28.8788856</v>
      </c>
      <c r="BN189" s="551" t="n">
        <v>18.0059667</v>
      </c>
      <c r="BO189" s="551" t="n">
        <v>3.340314</v>
      </c>
      <c r="BP189" s="551" t="n">
        <v>4.857959</v>
      </c>
      <c r="BQ189" s="551" t="n">
        <v>42.3027</v>
      </c>
      <c r="BR189" s="551" t="n">
        <v>24.10342</v>
      </c>
      <c r="BS189" s="551" t="n">
        <v>4.97447</v>
      </c>
      <c r="BT189" s="551" t="n">
        <v>7.033102</v>
      </c>
      <c r="BU189" s="551" t="n">
        <v>24.389862</v>
      </c>
      <c r="BV189" s="551" t="n">
        <v>24.488826</v>
      </c>
      <c r="BW189" s="551" t="n">
        <v>11.565804</v>
      </c>
      <c r="BX189" s="551" t="n">
        <v>8.641819</v>
      </c>
      <c r="BY189" s="551" t="n">
        <v>17.279652</v>
      </c>
      <c r="BZ189" s="551" t="n">
        <v>17.413954</v>
      </c>
      <c r="CA189" s="551" t="n">
        <v>5.045108</v>
      </c>
      <c r="CB189" s="551" t="n">
        <v>7.749367</v>
      </c>
      <c r="CC189" s="551" t="n">
        <v>28.184902</v>
      </c>
      <c r="CD189" s="551" t="n">
        <v>18.698621</v>
      </c>
      <c r="CE189" s="551" t="n">
        <v>15.5094225</v>
      </c>
      <c r="CF189" s="551" t="n">
        <v>15.5094225</v>
      </c>
      <c r="CG189" s="551" t="n">
        <v>15.5094225</v>
      </c>
      <c r="CH189" s="551" t="n">
        <v>15.5094225</v>
      </c>
      <c r="CI189" s="551" t="n">
        <v>14.6225215</v>
      </c>
      <c r="CJ189" s="551" t="n">
        <v>14.6225215</v>
      </c>
      <c r="CK189" s="551" t="n">
        <v>14.6225215</v>
      </c>
      <c r="CL189" s="551" t="n">
        <v>14.6225215</v>
      </c>
      <c r="CM189" s="551" t="n">
        <v>7.34986399984233</v>
      </c>
      <c r="CN189" s="551" t="n">
        <v>8.51209318751889</v>
      </c>
      <c r="CO189" s="551" t="n">
        <v>24.8616179997671</v>
      </c>
      <c r="CP189" s="551" t="n">
        <v>23.3923779996965</v>
      </c>
      <c r="CQ189" s="551" t="n">
        <v>11.3435179958561</v>
      </c>
      <c r="CR189" s="551" t="n">
        <v>9.76164498787746</v>
      </c>
      <c r="CS189" s="551" t="n">
        <v>24.3791489997655</v>
      </c>
      <c r="CT189" s="551" t="n">
        <v>24.1007049997347</v>
      </c>
      <c r="CU189" s="552" t="n">
        <v>10.3479235302378</v>
      </c>
      <c r="CV189" s="552" t="n">
        <v>10.1658618367909</v>
      </c>
      <c r="CW189" s="552" t="n">
        <v>23.7105455952868</v>
      </c>
      <c r="CX189" s="552" t="n">
        <v>25.2458398057754</v>
      </c>
      <c r="CY189" s="552" t="n">
        <v>6.5923344303</v>
      </c>
      <c r="CZ189" s="552" t="n">
        <v>4.2839545985</v>
      </c>
      <c r="DA189" s="552" t="n">
        <v>18.231323</v>
      </c>
      <c r="DB189" s="552" t="n">
        <v>24.8261322698566</v>
      </c>
      <c r="DC189" s="552" t="n">
        <v>10.8132223867153</v>
      </c>
      <c r="DD189" s="552" t="n">
        <v>6.34903593357271</v>
      </c>
      <c r="DE189" s="552" t="n">
        <v>22.713325679712</v>
      </c>
      <c r="DF189" s="553" t="n">
        <v>38.4278526166099</v>
      </c>
      <c r="DG189" s="553" t="n">
        <v>7.045225</v>
      </c>
      <c r="DH189" s="553" t="n">
        <v>7.385024</v>
      </c>
      <c r="DI189" s="551" t="n">
        <v>24.113725</v>
      </c>
      <c r="DJ189" s="551" t="n">
        <v>66.49082</v>
      </c>
      <c r="DK189" s="51"/>
      <c r="DL189" s="551"/>
      <c r="DM189" s="551"/>
      <c r="DN189" s="551"/>
      <c r="DO189" s="551"/>
      <c r="DP189" s="551"/>
      <c r="DQ189" s="551"/>
      <c r="DR189" s="551"/>
      <c r="DS189" s="551"/>
      <c r="DT189" s="551"/>
      <c r="DU189" s="551"/>
      <c r="DV189" s="551"/>
      <c r="DW189" s="551"/>
      <c r="DX189" s="551"/>
      <c r="DY189" s="551"/>
      <c r="DZ189" s="554"/>
    </row>
    <row r="190" s="1" customFormat="true" ht="15.75" hidden="false" customHeight="false" outlineLevel="0" collapsed="false">
      <c r="B190" s="410" t="s">
        <v>827</v>
      </c>
      <c r="C190" s="411"/>
      <c r="D190" s="411"/>
      <c r="E190" s="411"/>
      <c r="F190" s="411"/>
      <c r="G190" s="411"/>
      <c r="H190" s="411"/>
      <c r="I190" s="411"/>
      <c r="J190" s="411"/>
      <c r="K190" s="411"/>
      <c r="L190" s="411"/>
      <c r="M190" s="411"/>
      <c r="N190" s="411"/>
      <c r="O190" s="551" t="n">
        <v>3749.415</v>
      </c>
      <c r="P190" s="551" t="n">
        <v>3749.415</v>
      </c>
      <c r="Q190" s="551" t="n">
        <v>3749.415</v>
      </c>
      <c r="R190" s="551" t="n">
        <v>3749.415</v>
      </c>
      <c r="S190" s="551" t="n">
        <v>4583.19</v>
      </c>
      <c r="T190" s="551" t="n">
        <v>4583.19</v>
      </c>
      <c r="U190" s="551" t="n">
        <v>4583.19</v>
      </c>
      <c r="V190" s="551" t="n">
        <v>4583.19</v>
      </c>
      <c r="W190" s="551" t="n">
        <v>4022.28</v>
      </c>
      <c r="X190" s="551" t="n">
        <v>4022.28</v>
      </c>
      <c r="Y190" s="551" t="n">
        <v>4022.28</v>
      </c>
      <c r="Z190" s="551" t="n">
        <v>4022.28</v>
      </c>
      <c r="AA190" s="551" t="n">
        <v>4447.02</v>
      </c>
      <c r="AB190" s="551" t="n">
        <v>4447.02</v>
      </c>
      <c r="AC190" s="551" t="n">
        <v>4447.02</v>
      </c>
      <c r="AD190" s="551" t="n">
        <v>4447.02</v>
      </c>
      <c r="AE190" s="551" t="n">
        <v>4949.235</v>
      </c>
      <c r="AF190" s="551" t="n">
        <v>4949.235</v>
      </c>
      <c r="AG190" s="551" t="n">
        <v>4949.235</v>
      </c>
      <c r="AH190" s="551" t="n">
        <v>4949.235</v>
      </c>
      <c r="AI190" s="551" t="n">
        <v>3675</v>
      </c>
      <c r="AJ190" s="551" t="n">
        <v>3675</v>
      </c>
      <c r="AK190" s="551" t="n">
        <v>3675</v>
      </c>
      <c r="AL190" s="551" t="n">
        <v>3675</v>
      </c>
      <c r="AM190" s="551" t="n">
        <v>6771.285</v>
      </c>
      <c r="AN190" s="551" t="n">
        <v>6771.285</v>
      </c>
      <c r="AO190" s="551" t="n">
        <v>6771.285</v>
      </c>
      <c r="AP190" s="551" t="n">
        <v>6771.285</v>
      </c>
      <c r="AQ190" s="551" t="n">
        <v>4599.66</v>
      </c>
      <c r="AR190" s="551" t="n">
        <v>4599.66</v>
      </c>
      <c r="AS190" s="551" t="n">
        <v>4599.66</v>
      </c>
      <c r="AT190" s="551" t="n">
        <v>4599.66</v>
      </c>
      <c r="AU190" s="551" t="n">
        <v>6633.53</v>
      </c>
      <c r="AV190" s="551" t="n">
        <v>6633.53</v>
      </c>
      <c r="AW190" s="551" t="n">
        <v>6633.53</v>
      </c>
      <c r="AX190" s="551" t="n">
        <v>6633.53</v>
      </c>
      <c r="AY190" s="551" t="n">
        <v>3418.466</v>
      </c>
      <c r="AZ190" s="551" t="n">
        <v>3418.466</v>
      </c>
      <c r="BA190" s="551" t="n">
        <v>3418.466</v>
      </c>
      <c r="BB190" s="551" t="n">
        <v>3418.466</v>
      </c>
      <c r="BC190" s="551" t="n">
        <v>4547.82325</v>
      </c>
      <c r="BD190" s="551" t="n">
        <v>4547.82325</v>
      </c>
      <c r="BE190" s="551" t="n">
        <v>4547.82325</v>
      </c>
      <c r="BF190" s="551" t="n">
        <v>4547.82325</v>
      </c>
      <c r="BG190" s="551" t="n">
        <v>3748.0905</v>
      </c>
      <c r="BH190" s="551" t="n">
        <v>3748.0905</v>
      </c>
      <c r="BI190" s="551" t="n">
        <v>3748.0905</v>
      </c>
      <c r="BJ190" s="551" t="n">
        <v>3748.0905</v>
      </c>
      <c r="BK190" s="551" t="n">
        <v>576.3</v>
      </c>
      <c r="BL190" s="551" t="n">
        <v>2974.94</v>
      </c>
      <c r="BM190" s="551" t="n">
        <v>9089.4</v>
      </c>
      <c r="BN190" s="551" t="n">
        <v>5595.209</v>
      </c>
      <c r="BO190" s="551" t="n">
        <v>1286.76</v>
      </c>
      <c r="BP190" s="551" t="n">
        <v>977.72</v>
      </c>
      <c r="BQ190" s="551" t="n">
        <v>8037.18</v>
      </c>
      <c r="BR190" s="551" t="n">
        <v>5294.958</v>
      </c>
      <c r="BS190" s="551" t="n">
        <v>1293.784</v>
      </c>
      <c r="BT190" s="551" t="n">
        <v>2099.1</v>
      </c>
      <c r="BU190" s="551" t="n">
        <v>6470.04</v>
      </c>
      <c r="BV190" s="551" t="n">
        <v>7126.806</v>
      </c>
      <c r="BW190" s="551" t="n">
        <v>3698.561</v>
      </c>
      <c r="BX190" s="551" t="n">
        <v>3230.73</v>
      </c>
      <c r="BY190" s="551" t="n">
        <v>6312.283</v>
      </c>
      <c r="BZ190" s="551" t="n">
        <v>6747.339</v>
      </c>
      <c r="CA190" s="551" t="n">
        <v>2200.95</v>
      </c>
      <c r="CB190" s="551" t="n">
        <v>2566.404</v>
      </c>
      <c r="CC190" s="551" t="n">
        <v>6784.85</v>
      </c>
      <c r="CD190" s="551" t="n">
        <v>4421.173</v>
      </c>
      <c r="CE190" s="551" t="n">
        <v>4698.327</v>
      </c>
      <c r="CF190" s="551" t="n">
        <v>4698.327</v>
      </c>
      <c r="CG190" s="551" t="n">
        <v>4698.327</v>
      </c>
      <c r="CH190" s="551" t="n">
        <v>4698.327</v>
      </c>
      <c r="CI190" s="551" t="n">
        <v>4660.25875</v>
      </c>
      <c r="CJ190" s="551" t="n">
        <v>4660.25875</v>
      </c>
      <c r="CK190" s="551" t="n">
        <v>4660.25875</v>
      </c>
      <c r="CL190" s="551" t="n">
        <v>4660.25875</v>
      </c>
      <c r="CM190" s="551" t="n">
        <v>2868.5869</v>
      </c>
      <c r="CN190" s="551" t="n">
        <v>3083.81489</v>
      </c>
      <c r="CO190" s="551" t="n">
        <v>6402.2538</v>
      </c>
      <c r="CP190" s="551" t="n">
        <v>6316.06175</v>
      </c>
      <c r="CQ190" s="551" t="n">
        <v>4312.317</v>
      </c>
      <c r="CR190" s="551" t="n">
        <v>3322.78952</v>
      </c>
      <c r="CS190" s="551" t="n">
        <v>6376.162</v>
      </c>
      <c r="CT190" s="551" t="n">
        <v>7282.872</v>
      </c>
      <c r="CU190" s="552" t="n">
        <v>3890.8148</v>
      </c>
      <c r="CV190" s="552" t="n">
        <v>4012.208</v>
      </c>
      <c r="CW190" s="552" t="n">
        <v>7520.274</v>
      </c>
      <c r="CX190" s="552" t="n">
        <v>7814.306</v>
      </c>
      <c r="CY190" s="552" t="n">
        <v>2661.418</v>
      </c>
      <c r="CZ190" s="552" t="n">
        <v>1638.3445</v>
      </c>
      <c r="DA190" s="552" t="n">
        <v>5046.397</v>
      </c>
      <c r="DB190" s="552" t="n">
        <v>6683.904</v>
      </c>
      <c r="DC190" s="552" t="n">
        <v>3277.279</v>
      </c>
      <c r="DD190" s="552" t="n">
        <v>1727.206</v>
      </c>
      <c r="DE190" s="552" t="n">
        <v>4659.341</v>
      </c>
      <c r="DF190" s="553" t="n">
        <v>7815.73013</v>
      </c>
      <c r="DG190" s="553" t="n">
        <v>1357.839</v>
      </c>
      <c r="DH190" s="553" t="n">
        <v>1351.655</v>
      </c>
      <c r="DI190" s="551" t="n">
        <v>3833.07</v>
      </c>
      <c r="DJ190" s="551" t="n">
        <v>11306.128</v>
      </c>
      <c r="DK190" s="551"/>
      <c r="DL190" s="551"/>
      <c r="DM190" s="551"/>
      <c r="DN190" s="551"/>
      <c r="DO190" s="551"/>
      <c r="DP190" s="551"/>
      <c r="DQ190" s="551"/>
      <c r="DR190" s="551"/>
      <c r="DS190" s="551"/>
      <c r="DT190" s="551"/>
      <c r="DU190" s="551"/>
      <c r="DV190" s="551"/>
      <c r="DW190" s="551"/>
      <c r="DX190" s="551"/>
      <c r="DY190" s="551"/>
      <c r="DZ190" s="554"/>
    </row>
    <row r="191" s="1" customFormat="true" ht="15.75" hidden="false" customHeight="false" outlineLevel="0" collapsed="false">
      <c r="B191" s="410" t="s">
        <v>828</v>
      </c>
      <c r="C191" s="411"/>
      <c r="D191" s="411"/>
      <c r="E191" s="411"/>
      <c r="F191" s="411"/>
      <c r="G191" s="411"/>
      <c r="H191" s="411"/>
      <c r="I191" s="411"/>
      <c r="J191" s="411"/>
      <c r="K191" s="411"/>
      <c r="L191" s="411"/>
      <c r="M191" s="411"/>
      <c r="N191" s="411"/>
      <c r="O191" s="551" t="n">
        <v>5.7165871125</v>
      </c>
      <c r="P191" s="551" t="n">
        <v>5.7165871125</v>
      </c>
      <c r="Q191" s="551" t="n">
        <v>5.7165871125</v>
      </c>
      <c r="R191" s="551" t="n">
        <v>5.7165871125</v>
      </c>
      <c r="S191" s="551" t="n">
        <v>4.3848327</v>
      </c>
      <c r="T191" s="551" t="n">
        <v>4.3848327</v>
      </c>
      <c r="U191" s="551" t="n">
        <v>4.3848327</v>
      </c>
      <c r="V191" s="551" t="n">
        <v>4.3848327</v>
      </c>
      <c r="W191" s="551" t="n">
        <v>6.0697725</v>
      </c>
      <c r="X191" s="551" t="n">
        <v>6.0697725</v>
      </c>
      <c r="Y191" s="551" t="n">
        <v>6.0697725</v>
      </c>
      <c r="Z191" s="551" t="n">
        <v>6.0697725</v>
      </c>
      <c r="AA191" s="551" t="n">
        <v>5.6776888875</v>
      </c>
      <c r="AB191" s="551" t="n">
        <v>5.6776888875</v>
      </c>
      <c r="AC191" s="551" t="n">
        <v>5.6776888875</v>
      </c>
      <c r="AD191" s="551" t="n">
        <v>5.6776888875</v>
      </c>
      <c r="AE191" s="551" t="n">
        <v>5.505374200195</v>
      </c>
      <c r="AF191" s="551" t="n">
        <v>5.505374200195</v>
      </c>
      <c r="AG191" s="551" t="n">
        <v>5.505374200195</v>
      </c>
      <c r="AH191" s="551" t="n">
        <v>5.505374200195</v>
      </c>
      <c r="AI191" s="551" t="n">
        <v>5.6249175</v>
      </c>
      <c r="AJ191" s="551" t="n">
        <v>5.6249175</v>
      </c>
      <c r="AK191" s="551" t="n">
        <v>5.6249175</v>
      </c>
      <c r="AL191" s="551" t="n">
        <v>5.6249175</v>
      </c>
      <c r="AM191" s="551" t="n">
        <v>5.40125977264352</v>
      </c>
      <c r="AN191" s="551" t="n">
        <v>5.40125977264352</v>
      </c>
      <c r="AO191" s="551" t="n">
        <v>5.40125977264352</v>
      </c>
      <c r="AP191" s="551" t="n">
        <v>5.40125977264352</v>
      </c>
      <c r="AQ191" s="551" t="n">
        <v>6.095705695</v>
      </c>
      <c r="AR191" s="551" t="n">
        <v>6.095705695</v>
      </c>
      <c r="AS191" s="551" t="n">
        <v>6.095705695</v>
      </c>
      <c r="AT191" s="551" t="n">
        <v>6.095705695</v>
      </c>
      <c r="AU191" s="551" t="n">
        <v>7.96593093160707</v>
      </c>
      <c r="AV191" s="551" t="n">
        <v>7.96593093160707</v>
      </c>
      <c r="AW191" s="551" t="n">
        <v>7.96593093160707</v>
      </c>
      <c r="AX191" s="551" t="n">
        <v>7.96593093160707</v>
      </c>
      <c r="AY191" s="551" t="n">
        <v>7.87906365980288</v>
      </c>
      <c r="AZ191" s="551" t="n">
        <v>7.87906365980288</v>
      </c>
      <c r="BA191" s="551" t="n">
        <v>7.87906365980288</v>
      </c>
      <c r="BB191" s="551" t="n">
        <v>7.87906365980288</v>
      </c>
      <c r="BC191" s="551" t="n">
        <v>10.3962557180485</v>
      </c>
      <c r="BD191" s="551" t="n">
        <v>10.3962557180485</v>
      </c>
      <c r="BE191" s="551" t="n">
        <v>10.3962557180485</v>
      </c>
      <c r="BF191" s="551" t="n">
        <v>10.3962557180485</v>
      </c>
      <c r="BG191" s="551" t="n">
        <v>12.0673931787459</v>
      </c>
      <c r="BH191" s="551" t="n">
        <v>12.0673931787459</v>
      </c>
      <c r="BI191" s="551" t="n">
        <v>12.0673931787459</v>
      </c>
      <c r="BJ191" s="551" t="n">
        <v>12.0673931787459</v>
      </c>
      <c r="BK191" s="551" t="n">
        <v>17.38778079</v>
      </c>
      <c r="BL191" s="551" t="n">
        <v>15.607629764</v>
      </c>
      <c r="BM191" s="551" t="n">
        <v>11.06858692</v>
      </c>
      <c r="BN191" s="551" t="n">
        <v>11.6452253</v>
      </c>
      <c r="BO191" s="551" t="n">
        <v>19.52750335</v>
      </c>
      <c r="BP191" s="551" t="n">
        <v>16.80625492</v>
      </c>
      <c r="BQ191" s="551" t="n">
        <v>14.00829342</v>
      </c>
      <c r="BR191" s="551" t="n">
        <v>13.5531747</v>
      </c>
      <c r="BS191" s="551" t="n">
        <v>18.21688962</v>
      </c>
      <c r="BT191" s="551" t="n">
        <v>15.31428873</v>
      </c>
      <c r="BU191" s="551" t="n">
        <v>16.42741552</v>
      </c>
      <c r="BV191" s="551" t="n">
        <v>15.75933141</v>
      </c>
      <c r="BW191" s="551" t="n">
        <v>16.771867</v>
      </c>
      <c r="BX191" s="551" t="n">
        <v>14.931248</v>
      </c>
      <c r="BY191" s="551" t="n">
        <v>12.376909</v>
      </c>
      <c r="BZ191" s="551" t="n">
        <v>11.39843191</v>
      </c>
      <c r="CA191" s="551" t="n">
        <v>14.35552627</v>
      </c>
      <c r="CB191" s="551" t="n">
        <v>14.20627899</v>
      </c>
      <c r="CC191" s="551" t="n">
        <v>11.86891754</v>
      </c>
      <c r="CD191" s="551" t="n">
        <v>11.32761846</v>
      </c>
      <c r="CE191" s="551" t="n">
        <v>18.1142480575</v>
      </c>
      <c r="CF191" s="551" t="n">
        <v>18.1142480575</v>
      </c>
      <c r="CG191" s="551" t="n">
        <v>18.1142480575</v>
      </c>
      <c r="CH191" s="551" t="n">
        <v>18.1142480575</v>
      </c>
      <c r="CI191" s="551" t="n">
        <v>15.855276435</v>
      </c>
      <c r="CJ191" s="551" t="n">
        <v>15.855276435</v>
      </c>
      <c r="CK191" s="551" t="n">
        <v>15.855276435</v>
      </c>
      <c r="CL191" s="551" t="n">
        <v>15.855276435</v>
      </c>
      <c r="CM191" s="551" t="n">
        <v>23.8309357946557</v>
      </c>
      <c r="CN191" s="551" t="n">
        <v>23.6162880461483</v>
      </c>
      <c r="CO191" s="551" t="n">
        <v>18.2027951495858</v>
      </c>
      <c r="CP191" s="551" t="n">
        <v>18.6159476295672</v>
      </c>
      <c r="CQ191" s="551" t="n">
        <v>27.0690273377509</v>
      </c>
      <c r="CR191" s="551" t="n">
        <v>24.6651202095974</v>
      </c>
      <c r="CS191" s="551" t="n">
        <v>19.9816026492594</v>
      </c>
      <c r="CT191" s="551" t="n">
        <v>19.2383846245832</v>
      </c>
      <c r="CU191" s="552" t="n">
        <v>21.8097959746027</v>
      </c>
      <c r="CV191" s="552" t="n">
        <v>22.5267624095697</v>
      </c>
      <c r="CW191" s="552" t="n">
        <v>21.8054724662981</v>
      </c>
      <c r="CX191" s="552" t="n">
        <v>20.5112409804642</v>
      </c>
      <c r="CY191" s="552" t="n">
        <v>27.43580933</v>
      </c>
      <c r="CZ191" s="552" t="n">
        <v>23.78720599</v>
      </c>
      <c r="DA191" s="552" t="n">
        <v>20.20809457</v>
      </c>
      <c r="DB191" s="552" t="n">
        <v>18.8536224</v>
      </c>
      <c r="DC191" s="552" t="n">
        <v>26.42393961</v>
      </c>
      <c r="DD191" s="552" t="n">
        <v>24.42722314</v>
      </c>
      <c r="DE191" s="552" t="n">
        <v>22.3268878</v>
      </c>
      <c r="DF191" s="553" t="n">
        <v>23.6723477</v>
      </c>
      <c r="DG191" s="553" t="n">
        <v>29.7695426706</v>
      </c>
      <c r="DH191" s="553" t="n">
        <v>27.610037338</v>
      </c>
      <c r="DI191" s="551" t="n">
        <v>24.29033662</v>
      </c>
      <c r="DJ191" s="551" t="n">
        <v>25.08475779</v>
      </c>
      <c r="DK191" s="551"/>
      <c r="DL191" s="551"/>
      <c r="DM191" s="551"/>
      <c r="DN191" s="551"/>
      <c r="DO191" s="551"/>
      <c r="DP191" s="551"/>
      <c r="DQ191" s="551"/>
      <c r="DR191" s="551"/>
      <c r="DS191" s="551"/>
      <c r="DT191" s="551"/>
      <c r="DU191" s="551"/>
      <c r="DV191" s="551"/>
      <c r="DW191" s="551"/>
      <c r="DX191" s="551"/>
      <c r="DY191" s="551"/>
      <c r="DZ191" s="554"/>
    </row>
    <row r="192" s="1" customFormat="true" ht="15.75" hidden="false" customHeight="false" outlineLevel="0" collapsed="false">
      <c r="B192" s="410" t="s">
        <v>829</v>
      </c>
      <c r="C192" s="411"/>
      <c r="D192" s="411"/>
      <c r="E192" s="411"/>
      <c r="F192" s="411"/>
      <c r="G192" s="411"/>
      <c r="H192" s="411"/>
      <c r="I192" s="411"/>
      <c r="J192" s="411"/>
      <c r="K192" s="411"/>
      <c r="L192" s="411"/>
      <c r="M192" s="411"/>
      <c r="N192" s="411"/>
      <c r="O192" s="551" t="n">
        <v>3782.3125</v>
      </c>
      <c r="P192" s="551" t="n">
        <v>3782.3125</v>
      </c>
      <c r="Q192" s="551" t="n">
        <v>3782.3125</v>
      </c>
      <c r="R192" s="551" t="n">
        <v>3782.3125</v>
      </c>
      <c r="S192" s="551" t="n">
        <v>3177.415</v>
      </c>
      <c r="T192" s="551" t="n">
        <v>3177.415</v>
      </c>
      <c r="U192" s="551" t="n">
        <v>3177.415</v>
      </c>
      <c r="V192" s="551" t="n">
        <v>3177.415</v>
      </c>
      <c r="W192" s="551" t="n">
        <v>3429.25</v>
      </c>
      <c r="X192" s="551" t="n">
        <v>3429.25</v>
      </c>
      <c r="Y192" s="551" t="n">
        <v>3429.25</v>
      </c>
      <c r="Z192" s="551" t="n">
        <v>3429.25</v>
      </c>
      <c r="AA192" s="551" t="n">
        <v>3791.445</v>
      </c>
      <c r="AB192" s="551" t="n">
        <v>3791.445</v>
      </c>
      <c r="AC192" s="551" t="n">
        <v>3791.445</v>
      </c>
      <c r="AD192" s="551" t="n">
        <v>3791.445</v>
      </c>
      <c r="AE192" s="551" t="n">
        <v>3643.530245</v>
      </c>
      <c r="AF192" s="551" t="n">
        <v>3643.530245</v>
      </c>
      <c r="AG192" s="551" t="n">
        <v>3643.530245</v>
      </c>
      <c r="AH192" s="551" t="n">
        <v>3643.530245</v>
      </c>
      <c r="AI192" s="551" t="n">
        <v>3582.75</v>
      </c>
      <c r="AJ192" s="551" t="n">
        <v>3582.75</v>
      </c>
      <c r="AK192" s="551" t="n">
        <v>3582.75</v>
      </c>
      <c r="AL192" s="551" t="n">
        <v>3582.75</v>
      </c>
      <c r="AM192" s="551" t="n">
        <v>3266.09475</v>
      </c>
      <c r="AN192" s="551" t="n">
        <v>3266.09475</v>
      </c>
      <c r="AO192" s="551" t="n">
        <v>3266.09475</v>
      </c>
      <c r="AP192" s="551" t="n">
        <v>3266.09475</v>
      </c>
      <c r="AQ192" s="551" t="n">
        <v>3870.2895</v>
      </c>
      <c r="AR192" s="551" t="n">
        <v>3870.2895</v>
      </c>
      <c r="AS192" s="551" t="n">
        <v>3870.2895</v>
      </c>
      <c r="AT192" s="551" t="n">
        <v>3870.2895</v>
      </c>
      <c r="AU192" s="551" t="n">
        <v>4130.912525</v>
      </c>
      <c r="AV192" s="551" t="n">
        <v>4130.912525</v>
      </c>
      <c r="AW192" s="551" t="n">
        <v>4130.912525</v>
      </c>
      <c r="AX192" s="551" t="n">
        <v>4130.912525</v>
      </c>
      <c r="AY192" s="551" t="n">
        <v>4593.90575</v>
      </c>
      <c r="AZ192" s="551" t="n">
        <v>4593.90575</v>
      </c>
      <c r="BA192" s="551" t="n">
        <v>4593.90575</v>
      </c>
      <c r="BB192" s="551" t="n">
        <v>4593.90575</v>
      </c>
      <c r="BC192" s="551" t="n">
        <v>4957.0046825</v>
      </c>
      <c r="BD192" s="551" t="n">
        <v>4957.0046825</v>
      </c>
      <c r="BE192" s="551" t="n">
        <v>4957.0046825</v>
      </c>
      <c r="BF192" s="551" t="n">
        <v>4957.0046825</v>
      </c>
      <c r="BG192" s="551" t="n">
        <v>4672.325365</v>
      </c>
      <c r="BH192" s="551" t="n">
        <v>4672.325365</v>
      </c>
      <c r="BI192" s="551" t="n">
        <v>4672.325365</v>
      </c>
      <c r="BJ192" s="551" t="n">
        <v>4672.325365</v>
      </c>
      <c r="BK192" s="551" t="n">
        <v>6241.97089</v>
      </c>
      <c r="BL192" s="551" t="n">
        <v>6569.4603</v>
      </c>
      <c r="BM192" s="551" t="n">
        <v>4418.642</v>
      </c>
      <c r="BN192" s="551" t="n">
        <v>4298.4021</v>
      </c>
      <c r="BO192" s="551" t="n">
        <v>6850.7377</v>
      </c>
      <c r="BP192" s="551" t="n">
        <v>6480.59373</v>
      </c>
      <c r="BQ192" s="551" t="n">
        <v>5089.3337</v>
      </c>
      <c r="BR192" s="551" t="n">
        <v>5311.5297</v>
      </c>
      <c r="BS192" s="551" t="n">
        <v>6682.7478</v>
      </c>
      <c r="BT192" s="551" t="n">
        <v>5226.175</v>
      </c>
      <c r="BU192" s="551" t="n">
        <v>5431.992</v>
      </c>
      <c r="BV192" s="551" t="n">
        <v>5112.4775</v>
      </c>
      <c r="BW192" s="551" t="n">
        <v>5556.058</v>
      </c>
      <c r="BX192" s="551" t="n">
        <v>5961.863</v>
      </c>
      <c r="BY192" s="551" t="n">
        <v>5031.352</v>
      </c>
      <c r="BZ192" s="551" t="n">
        <v>4461.064</v>
      </c>
      <c r="CA192" s="551" t="n">
        <v>5739.36063</v>
      </c>
      <c r="CB192" s="551" t="n">
        <v>6499.52224</v>
      </c>
      <c r="CC192" s="551" t="n">
        <v>5285.2125</v>
      </c>
      <c r="CD192" s="551" t="n">
        <v>5142.929</v>
      </c>
      <c r="CE192" s="551" t="n">
        <v>6169.2707275</v>
      </c>
      <c r="CF192" s="551" t="n">
        <v>6169.2707275</v>
      </c>
      <c r="CG192" s="551" t="n">
        <v>6169.2707275</v>
      </c>
      <c r="CH192" s="551" t="n">
        <v>6169.2707275</v>
      </c>
      <c r="CI192" s="551" t="n">
        <v>6103.73005</v>
      </c>
      <c r="CJ192" s="551" t="n">
        <v>6103.73005</v>
      </c>
      <c r="CK192" s="551" t="n">
        <v>6103.73005</v>
      </c>
      <c r="CL192" s="551" t="n">
        <v>6103.73005</v>
      </c>
      <c r="CM192" s="551" t="n">
        <v>7775.64589</v>
      </c>
      <c r="CN192" s="551" t="n">
        <v>7336.37179</v>
      </c>
      <c r="CO192" s="551" t="n">
        <v>5539.60419</v>
      </c>
      <c r="CP192" s="551" t="n">
        <v>5591.08591</v>
      </c>
      <c r="CQ192" s="551" t="n">
        <v>8314.69871</v>
      </c>
      <c r="CR192" s="551" t="n">
        <v>8546.20266</v>
      </c>
      <c r="CS192" s="551" t="n">
        <v>7236.02228</v>
      </c>
      <c r="CT192" s="551" t="n">
        <v>6843.35035</v>
      </c>
      <c r="CU192" s="552" t="n">
        <v>8068.83685</v>
      </c>
      <c r="CV192" s="552" t="n">
        <v>8302.67427</v>
      </c>
      <c r="CW192" s="552" t="n">
        <v>7942.9435</v>
      </c>
      <c r="CX192" s="552" t="n">
        <v>6838.24457</v>
      </c>
      <c r="CY192" s="552" t="n">
        <v>9207.14956</v>
      </c>
      <c r="CZ192" s="552" t="n">
        <v>8575.2295</v>
      </c>
      <c r="DA192" s="552" t="n">
        <v>7797.116</v>
      </c>
      <c r="DB192" s="552" t="n">
        <v>7140.975</v>
      </c>
      <c r="DC192" s="552" t="n">
        <v>9840.47248</v>
      </c>
      <c r="DD192" s="552" t="n">
        <v>9578.5209998</v>
      </c>
      <c r="DE192" s="552" t="n">
        <v>8322.148</v>
      </c>
      <c r="DF192" s="553" t="n">
        <v>7634.2105</v>
      </c>
      <c r="DG192" s="553" t="n">
        <v>9782.6168</v>
      </c>
      <c r="DH192" s="553" t="n">
        <v>9578.96145</v>
      </c>
      <c r="DI192" s="551" t="n">
        <v>8561.148</v>
      </c>
      <c r="DJ192" s="551" t="n">
        <v>8563.5125</v>
      </c>
      <c r="DK192" s="551"/>
      <c r="DL192" s="551"/>
      <c r="DM192" s="551"/>
      <c r="DN192" s="551"/>
      <c r="DO192" s="551"/>
      <c r="DP192" s="551"/>
      <c r="DQ192" s="551"/>
      <c r="DR192" s="551"/>
      <c r="DS192" s="551"/>
      <c r="DT192" s="551"/>
      <c r="DU192" s="551"/>
      <c r="DV192" s="551"/>
      <c r="DW192" s="551"/>
      <c r="DX192" s="551"/>
      <c r="DY192" s="551"/>
      <c r="DZ192" s="554"/>
    </row>
    <row r="193" s="1" customFormat="true" ht="15.75" hidden="false" customHeight="false" outlineLevel="0" collapsed="false">
      <c r="B193" s="410" t="s">
        <v>830</v>
      </c>
      <c r="C193" s="411"/>
      <c r="D193" s="411"/>
      <c r="E193" s="411"/>
      <c r="F193" s="411"/>
      <c r="G193" s="411"/>
      <c r="H193" s="411"/>
      <c r="I193" s="411"/>
      <c r="J193" s="411"/>
      <c r="K193" s="411"/>
      <c r="L193" s="411"/>
      <c r="M193" s="411"/>
      <c r="N193" s="411"/>
      <c r="O193" s="551" t="n">
        <v>0.77494195</v>
      </c>
      <c r="P193" s="551" t="n">
        <v>0.77494195</v>
      </c>
      <c r="Q193" s="551" t="n">
        <v>0.77494195</v>
      </c>
      <c r="R193" s="551" t="n">
        <v>0.77494195</v>
      </c>
      <c r="S193" s="551" t="n">
        <v>1.4774675</v>
      </c>
      <c r="T193" s="551" t="n">
        <v>1.4774675</v>
      </c>
      <c r="U193" s="551" t="n">
        <v>1.4774675</v>
      </c>
      <c r="V193" s="551" t="n">
        <v>1.4774675</v>
      </c>
      <c r="W193" s="551" t="n">
        <v>3.14461750175</v>
      </c>
      <c r="X193" s="551" t="n">
        <v>3.14461750175</v>
      </c>
      <c r="Y193" s="551" t="n">
        <v>3.14461750175</v>
      </c>
      <c r="Z193" s="551" t="n">
        <v>3.14461750175</v>
      </c>
      <c r="AA193" s="551" t="n">
        <v>10.658685775</v>
      </c>
      <c r="AB193" s="551" t="n">
        <v>10.658685775</v>
      </c>
      <c r="AC193" s="551" t="n">
        <v>10.658685775</v>
      </c>
      <c r="AD193" s="551" t="n">
        <v>10.658685775</v>
      </c>
      <c r="AE193" s="551" t="n">
        <v>3.9686238275</v>
      </c>
      <c r="AF193" s="551" t="n">
        <v>3.9686238275</v>
      </c>
      <c r="AG193" s="551" t="n">
        <v>3.9686238275</v>
      </c>
      <c r="AH193" s="551" t="n">
        <v>3.9686238275</v>
      </c>
      <c r="AI193" s="551" t="n">
        <v>2.76963</v>
      </c>
      <c r="AJ193" s="551" t="n">
        <v>2.76963</v>
      </c>
      <c r="AK193" s="551" t="n">
        <v>2.76963</v>
      </c>
      <c r="AL193" s="551" t="n">
        <v>2.76963</v>
      </c>
      <c r="AM193" s="551" t="n">
        <v>7.3201824325</v>
      </c>
      <c r="AN193" s="551" t="n">
        <v>7.3201824325</v>
      </c>
      <c r="AO193" s="551" t="n">
        <v>7.3201824325</v>
      </c>
      <c r="AP193" s="551" t="n">
        <v>7.3201824325</v>
      </c>
      <c r="AQ193" s="551" t="n">
        <v>9.32505314481281</v>
      </c>
      <c r="AR193" s="551" t="n">
        <v>9.32505314481281</v>
      </c>
      <c r="AS193" s="551" t="n">
        <v>9.32505314481281</v>
      </c>
      <c r="AT193" s="551" t="n">
        <v>9.32505314481281</v>
      </c>
      <c r="AU193" s="551" t="n">
        <v>9.14333352452465</v>
      </c>
      <c r="AV193" s="551" t="n">
        <v>9.14333352452465</v>
      </c>
      <c r="AW193" s="551" t="n">
        <v>9.14333352452465</v>
      </c>
      <c r="AX193" s="551" t="n">
        <v>9.14333352452465</v>
      </c>
      <c r="AY193" s="551" t="n">
        <v>17.6549767747684</v>
      </c>
      <c r="AZ193" s="551" t="n">
        <v>17.6549767747684</v>
      </c>
      <c r="BA193" s="551" t="n">
        <v>17.6549767747684</v>
      </c>
      <c r="BB193" s="551" t="n">
        <v>17.6549767747684</v>
      </c>
      <c r="BC193" s="551" t="n">
        <v>22.8337532072467</v>
      </c>
      <c r="BD193" s="551" t="n">
        <v>22.8337532072467</v>
      </c>
      <c r="BE193" s="551" t="n">
        <v>22.8337532072467</v>
      </c>
      <c r="BF193" s="551" t="n">
        <v>22.8337532072467</v>
      </c>
      <c r="BG193" s="551" t="n">
        <v>13.6435508705394</v>
      </c>
      <c r="BH193" s="551" t="n">
        <v>13.6435508705394</v>
      </c>
      <c r="BI193" s="551" t="n">
        <v>13.6435508705394</v>
      </c>
      <c r="BJ193" s="551" t="n">
        <v>13.6435508705394</v>
      </c>
      <c r="BK193" s="551" t="n">
        <v>10.4597166996003</v>
      </c>
      <c r="BL193" s="551" t="n">
        <v>15.256504398624</v>
      </c>
      <c r="BM193" s="551" t="n">
        <v>18.4829888256519</v>
      </c>
      <c r="BN193" s="551" t="n">
        <v>23.5909319355257</v>
      </c>
      <c r="BO193" s="551" t="n">
        <v>35.3708776135184</v>
      </c>
      <c r="BP193" s="551" t="n">
        <v>32.336435480054</v>
      </c>
      <c r="BQ193" s="551" t="n">
        <v>42.3099202277789</v>
      </c>
      <c r="BR193" s="551" t="n">
        <v>41.409538577098</v>
      </c>
      <c r="BS193" s="551" t="n">
        <v>34.1772483228941</v>
      </c>
      <c r="BT193" s="551" t="n">
        <v>30.4591209565192</v>
      </c>
      <c r="BU193" s="551" t="n">
        <v>37.1281070397597</v>
      </c>
      <c r="BV193" s="551" t="n">
        <v>34.3064968180127</v>
      </c>
      <c r="BW193" s="551" t="n">
        <v>46.7076046117645</v>
      </c>
      <c r="BX193" s="551" t="n">
        <v>68.1646134179704</v>
      </c>
      <c r="BY193" s="551" t="n">
        <v>64.6712316214489</v>
      </c>
      <c r="BZ193" s="551" t="n">
        <v>46.1564252985474</v>
      </c>
      <c r="CA193" s="551" t="n">
        <v>43.5015945083392</v>
      </c>
      <c r="CB193" s="551" t="n">
        <v>49.9523715880817</v>
      </c>
      <c r="CC193" s="551" t="n">
        <v>60.3786911761183</v>
      </c>
      <c r="CD193" s="551" t="n">
        <v>49.4856083083481</v>
      </c>
      <c r="CE193" s="551" t="n">
        <v>29.4516738986584</v>
      </c>
      <c r="CF193" s="551" t="n">
        <v>29.4516738986584</v>
      </c>
      <c r="CG193" s="551" t="n">
        <v>29.4516738986584</v>
      </c>
      <c r="CH193" s="551" t="n">
        <v>29.4516738986584</v>
      </c>
      <c r="CI193" s="551" t="n">
        <v>21.6060233193986</v>
      </c>
      <c r="CJ193" s="551" t="n">
        <v>21.6060233193986</v>
      </c>
      <c r="CK193" s="551" t="n">
        <v>21.6060233193986</v>
      </c>
      <c r="CL193" s="551" t="n">
        <v>21.6060233193986</v>
      </c>
      <c r="CM193" s="551" t="n">
        <v>23.2082833695148</v>
      </c>
      <c r="CN193" s="551" t="n">
        <v>24.940831837372</v>
      </c>
      <c r="CO193" s="551" t="n">
        <v>33.5082886455694</v>
      </c>
      <c r="CP193" s="551" t="n">
        <v>42.023533443537</v>
      </c>
      <c r="CQ193" s="551" t="n">
        <v>32.7912815474697</v>
      </c>
      <c r="CR193" s="551" t="n">
        <v>40.6368809615232</v>
      </c>
      <c r="CS193" s="551" t="n">
        <v>36.4863819078785</v>
      </c>
      <c r="CT193" s="551" t="n">
        <v>33.0772863876743</v>
      </c>
      <c r="CU193" s="552" t="n">
        <v>31.3373172914483</v>
      </c>
      <c r="CV193" s="552" t="n">
        <v>25.6142928723685</v>
      </c>
      <c r="CW193" s="552" t="n">
        <v>19.5088205142403</v>
      </c>
      <c r="CX193" s="552" t="n">
        <v>23.8673319517974</v>
      </c>
      <c r="CY193" s="552" t="n">
        <v>20.7799161040388</v>
      </c>
      <c r="CZ193" s="552" t="n">
        <v>14.859655240454</v>
      </c>
      <c r="DA193" s="552" t="n">
        <v>21.7672060493065</v>
      </c>
      <c r="DB193" s="552" t="n">
        <v>25.742969149696</v>
      </c>
      <c r="DC193" s="552" t="n">
        <v>25.2783399919064</v>
      </c>
      <c r="DD193" s="552" t="n">
        <v>35.5666611801211</v>
      </c>
      <c r="DE193" s="552" t="n">
        <v>41.2391107825359</v>
      </c>
      <c r="DF193" s="553" t="n">
        <v>47.3694046574809</v>
      </c>
      <c r="DG193" s="553" t="n">
        <v>50.3773907043525</v>
      </c>
      <c r="DH193" s="553" t="n">
        <v>57.2979278910716</v>
      </c>
      <c r="DI193" s="551" t="n">
        <v>50.8012267947626</v>
      </c>
      <c r="DJ193" s="551" t="n">
        <v>45.315679594731</v>
      </c>
      <c r="DK193" s="551"/>
      <c r="DL193" s="551"/>
      <c r="DM193" s="551"/>
      <c r="DN193" s="551"/>
      <c r="DO193" s="551"/>
      <c r="DP193" s="551"/>
      <c r="DQ193" s="551"/>
      <c r="DR193" s="551"/>
      <c r="DS193" s="551"/>
      <c r="DT193" s="551"/>
      <c r="DU193" s="551"/>
      <c r="DV193" s="551"/>
      <c r="DW193" s="551"/>
      <c r="DX193" s="551"/>
      <c r="DY193" s="551"/>
      <c r="DZ193" s="554"/>
    </row>
    <row r="194" s="1" customFormat="true" ht="15.75" hidden="false" customHeight="false" outlineLevel="0" collapsed="false">
      <c r="B194" s="410" t="s">
        <v>831</v>
      </c>
      <c r="C194" s="411"/>
      <c r="D194" s="411"/>
      <c r="E194" s="411"/>
      <c r="F194" s="411"/>
      <c r="G194" s="411"/>
      <c r="H194" s="411"/>
      <c r="I194" s="411"/>
      <c r="J194" s="411"/>
      <c r="K194" s="411"/>
      <c r="L194" s="411"/>
      <c r="M194" s="411"/>
      <c r="N194" s="411"/>
      <c r="O194" s="551" t="n">
        <v>127.425</v>
      </c>
      <c r="P194" s="551" t="n">
        <v>127.425</v>
      </c>
      <c r="Q194" s="551" t="n">
        <v>127.425</v>
      </c>
      <c r="R194" s="551" t="n">
        <v>127.425</v>
      </c>
      <c r="S194" s="551" t="n">
        <v>235.75</v>
      </c>
      <c r="T194" s="551" t="n">
        <v>235.75</v>
      </c>
      <c r="U194" s="551" t="n">
        <v>235.75</v>
      </c>
      <c r="V194" s="551" t="n">
        <v>235.75</v>
      </c>
      <c r="W194" s="551" t="n">
        <v>277.95225</v>
      </c>
      <c r="X194" s="551" t="n">
        <v>277.95225</v>
      </c>
      <c r="Y194" s="551" t="n">
        <v>277.95225</v>
      </c>
      <c r="Z194" s="551" t="n">
        <v>277.95225</v>
      </c>
      <c r="AA194" s="551" t="n">
        <v>564.1535</v>
      </c>
      <c r="AB194" s="551" t="n">
        <v>564.1535</v>
      </c>
      <c r="AC194" s="551" t="n">
        <v>564.1535</v>
      </c>
      <c r="AD194" s="551" t="n">
        <v>564.1535</v>
      </c>
      <c r="AE194" s="551" t="n">
        <v>520.77</v>
      </c>
      <c r="AF194" s="551" t="n">
        <v>520.77</v>
      </c>
      <c r="AG194" s="551" t="n">
        <v>520.77</v>
      </c>
      <c r="AH194" s="551" t="n">
        <v>520.77</v>
      </c>
      <c r="AI194" s="551" t="n">
        <v>577.5</v>
      </c>
      <c r="AJ194" s="551" t="n">
        <v>577.5</v>
      </c>
      <c r="AK194" s="551" t="n">
        <v>577.5</v>
      </c>
      <c r="AL194" s="551" t="n">
        <v>577.5</v>
      </c>
      <c r="AM194" s="551" t="n">
        <v>1142.93525</v>
      </c>
      <c r="AN194" s="551" t="n">
        <v>1142.93525</v>
      </c>
      <c r="AO194" s="551" t="n">
        <v>1142.93525</v>
      </c>
      <c r="AP194" s="551" t="n">
        <v>1142.93525</v>
      </c>
      <c r="AQ194" s="551" t="n">
        <v>1537.62175</v>
      </c>
      <c r="AR194" s="551" t="n">
        <v>1537.62175</v>
      </c>
      <c r="AS194" s="551" t="n">
        <v>1537.62175</v>
      </c>
      <c r="AT194" s="551" t="n">
        <v>1537.62175</v>
      </c>
      <c r="AU194" s="551" t="n">
        <v>1498.7875</v>
      </c>
      <c r="AV194" s="551" t="n">
        <v>1498.7875</v>
      </c>
      <c r="AW194" s="551" t="n">
        <v>1498.7875</v>
      </c>
      <c r="AX194" s="551" t="n">
        <v>1498.7875</v>
      </c>
      <c r="AY194" s="551" t="n">
        <v>2055.244</v>
      </c>
      <c r="AZ194" s="551" t="n">
        <v>2055.244</v>
      </c>
      <c r="BA194" s="551" t="n">
        <v>2055.244</v>
      </c>
      <c r="BB194" s="551" t="n">
        <v>2055.244</v>
      </c>
      <c r="BC194" s="551" t="n">
        <v>1772.914</v>
      </c>
      <c r="BD194" s="551" t="n">
        <v>1772.914</v>
      </c>
      <c r="BE194" s="551" t="n">
        <v>1772.914</v>
      </c>
      <c r="BF194" s="551" t="n">
        <v>1772.914</v>
      </c>
      <c r="BG194" s="551" t="n">
        <v>1523.38575</v>
      </c>
      <c r="BH194" s="551" t="n">
        <v>1523.38575</v>
      </c>
      <c r="BI194" s="551" t="n">
        <v>1523.38575</v>
      </c>
      <c r="BJ194" s="551" t="n">
        <v>1523.38575</v>
      </c>
      <c r="BK194" s="551" t="n">
        <v>901.234</v>
      </c>
      <c r="BL194" s="551" t="n">
        <v>1509.227</v>
      </c>
      <c r="BM194" s="551" t="n">
        <v>1537.751</v>
      </c>
      <c r="BN194" s="551" t="n">
        <v>1518.138</v>
      </c>
      <c r="BO194" s="551" t="n">
        <v>1900.155</v>
      </c>
      <c r="BP194" s="551" t="n">
        <v>1812.127</v>
      </c>
      <c r="BQ194" s="551" t="n">
        <v>2486.67</v>
      </c>
      <c r="BR194" s="551" t="n">
        <v>2649.431</v>
      </c>
      <c r="BS194" s="551" t="n">
        <v>2013.653</v>
      </c>
      <c r="BT194" s="551" t="n">
        <v>1676.7315</v>
      </c>
      <c r="BU194" s="551" t="n">
        <v>1904.192</v>
      </c>
      <c r="BV194" s="551" t="n">
        <v>1937.315</v>
      </c>
      <c r="BW194" s="551" t="n">
        <v>2036.86015</v>
      </c>
      <c r="BX194" s="551" t="n">
        <v>2534.16251</v>
      </c>
      <c r="BY194" s="551" t="n">
        <v>2470.0524</v>
      </c>
      <c r="BZ194" s="551" t="n">
        <v>2538.14415</v>
      </c>
      <c r="CA194" s="551" t="n">
        <v>2557.5535</v>
      </c>
      <c r="CB194" s="551" t="n">
        <v>2664.69501</v>
      </c>
      <c r="CC194" s="551" t="n">
        <v>2895.97242</v>
      </c>
      <c r="CD194" s="551" t="n">
        <v>2352.58791</v>
      </c>
      <c r="CE194" s="551" t="n">
        <v>1820.44212</v>
      </c>
      <c r="CF194" s="551" t="n">
        <v>1820.44212</v>
      </c>
      <c r="CG194" s="551" t="n">
        <v>1820.44212</v>
      </c>
      <c r="CH194" s="551" t="n">
        <v>1820.44212</v>
      </c>
      <c r="CI194" s="551" t="n">
        <v>1633.95355</v>
      </c>
      <c r="CJ194" s="551" t="n">
        <v>1633.95355</v>
      </c>
      <c r="CK194" s="551" t="n">
        <v>1633.95355</v>
      </c>
      <c r="CL194" s="551" t="n">
        <v>1633.95355</v>
      </c>
      <c r="CM194" s="551" t="n">
        <v>1760.57449</v>
      </c>
      <c r="CN194" s="551" t="n">
        <v>1806.58889</v>
      </c>
      <c r="CO194" s="551" t="n">
        <v>2118.8724</v>
      </c>
      <c r="CP194" s="551" t="n">
        <v>2294.30455</v>
      </c>
      <c r="CQ194" s="551" t="n">
        <v>1981.5075</v>
      </c>
      <c r="CR194" s="551" t="n">
        <v>2245.3732</v>
      </c>
      <c r="CS194" s="551" t="n">
        <v>2130.59433</v>
      </c>
      <c r="CT194" s="551" t="n">
        <v>2031.9097</v>
      </c>
      <c r="CU194" s="552" t="n">
        <v>1920.4786</v>
      </c>
      <c r="CV194" s="552" t="n">
        <v>1885.9165</v>
      </c>
      <c r="CW194" s="552" t="n">
        <v>1550.04431</v>
      </c>
      <c r="CX194" s="552" t="n">
        <v>1741.7941</v>
      </c>
      <c r="CY194" s="552" t="n">
        <v>1325.1965</v>
      </c>
      <c r="CZ194" s="552" t="n">
        <v>1004.4952</v>
      </c>
      <c r="DA194" s="552" t="n">
        <v>1456.0679</v>
      </c>
      <c r="DB194" s="552" t="n">
        <v>1871.7197</v>
      </c>
      <c r="DC194" s="552" t="n">
        <v>1561.25381</v>
      </c>
      <c r="DD194" s="552" t="n">
        <v>1755.2851</v>
      </c>
      <c r="DE194" s="552" t="n">
        <v>1793.0415</v>
      </c>
      <c r="DF194" s="553" t="n">
        <v>1898.2515</v>
      </c>
      <c r="DG194" s="553" t="n">
        <v>1833.9333</v>
      </c>
      <c r="DH194" s="553" t="n">
        <v>2209.7413</v>
      </c>
      <c r="DI194" s="551" t="n">
        <v>2344.7531</v>
      </c>
      <c r="DJ194" s="551" t="n">
        <v>2311.74998</v>
      </c>
      <c r="DK194" s="551"/>
      <c r="DL194" s="551"/>
      <c r="DM194" s="551"/>
      <c r="DN194" s="551"/>
      <c r="DO194" s="551"/>
      <c r="DP194" s="551"/>
      <c r="DQ194" s="551"/>
      <c r="DR194" s="551"/>
      <c r="DS194" s="551"/>
      <c r="DT194" s="551"/>
      <c r="DU194" s="551"/>
      <c r="DV194" s="551"/>
      <c r="DW194" s="551"/>
      <c r="DX194" s="551"/>
      <c r="DY194" s="551"/>
      <c r="DZ194" s="554"/>
    </row>
    <row r="195" s="1" customFormat="true" ht="15.75" hidden="false" customHeight="false" outlineLevel="0" collapsed="false">
      <c r="B195" s="410" t="s">
        <v>832</v>
      </c>
      <c r="C195" s="411"/>
      <c r="D195" s="411"/>
      <c r="E195" s="411"/>
      <c r="F195" s="411"/>
      <c r="G195" s="411"/>
      <c r="H195" s="411"/>
      <c r="I195" s="411"/>
      <c r="J195" s="411"/>
      <c r="K195" s="411"/>
      <c r="L195" s="411"/>
      <c r="M195" s="411"/>
      <c r="N195" s="411"/>
      <c r="O195" s="551" t="n">
        <v>0</v>
      </c>
      <c r="P195" s="551" t="n">
        <v>0</v>
      </c>
      <c r="Q195" s="551" t="n">
        <v>0</v>
      </c>
      <c r="R195" s="551" t="n">
        <v>0</v>
      </c>
      <c r="S195" s="551" t="n">
        <v>0</v>
      </c>
      <c r="T195" s="551" t="n">
        <v>0</v>
      </c>
      <c r="U195" s="551" t="n">
        <v>0</v>
      </c>
      <c r="V195" s="551" t="n">
        <v>0</v>
      </c>
      <c r="W195" s="551" t="n">
        <v>0</v>
      </c>
      <c r="X195" s="551" t="n">
        <v>0</v>
      </c>
      <c r="Y195" s="551" t="n">
        <v>0</v>
      </c>
      <c r="Z195" s="551" t="n">
        <v>0</v>
      </c>
      <c r="AA195" s="551" t="n">
        <v>0.66</v>
      </c>
      <c r="AB195" s="551" t="n">
        <v>0.66</v>
      </c>
      <c r="AC195" s="551" t="n">
        <v>0.66</v>
      </c>
      <c r="AD195" s="551" t="n">
        <v>0.66</v>
      </c>
      <c r="AE195" s="551" t="n">
        <v>0.68421975</v>
      </c>
      <c r="AF195" s="551" t="n">
        <v>0.68421975</v>
      </c>
      <c r="AG195" s="551" t="n">
        <v>0.68421975</v>
      </c>
      <c r="AH195" s="551" t="n">
        <v>0.68421975</v>
      </c>
      <c r="AI195" s="551" t="n">
        <v>0.5925</v>
      </c>
      <c r="AJ195" s="551" t="n">
        <v>0.5925</v>
      </c>
      <c r="AK195" s="551" t="n">
        <v>0.5925</v>
      </c>
      <c r="AL195" s="551" t="n">
        <v>0.5925</v>
      </c>
      <c r="AM195" s="551" t="n">
        <v>0.9525</v>
      </c>
      <c r="AN195" s="551" t="n">
        <v>0.9525</v>
      </c>
      <c r="AO195" s="551" t="n">
        <v>0.9525</v>
      </c>
      <c r="AP195" s="551" t="n">
        <v>0.9525</v>
      </c>
      <c r="AQ195" s="551" t="n">
        <v>0.796972228610083</v>
      </c>
      <c r="AR195" s="551" t="n">
        <v>0.796972228610083</v>
      </c>
      <c r="AS195" s="551" t="n">
        <v>0.796972228610083</v>
      </c>
      <c r="AT195" s="551" t="n">
        <v>0.796972228610083</v>
      </c>
      <c r="AU195" s="551" t="n">
        <v>1.10374477788091</v>
      </c>
      <c r="AV195" s="551" t="n">
        <v>1.10374477788091</v>
      </c>
      <c r="AW195" s="551" t="n">
        <v>1.10374477788091</v>
      </c>
      <c r="AX195" s="551" t="n">
        <v>1.10374477788091</v>
      </c>
      <c r="AY195" s="551" t="n">
        <v>3.59337005994686</v>
      </c>
      <c r="AZ195" s="551" t="n">
        <v>3.59337005994686</v>
      </c>
      <c r="BA195" s="551" t="n">
        <v>3.59337005994686</v>
      </c>
      <c r="BB195" s="551" t="n">
        <v>3.59337005994686</v>
      </c>
      <c r="BC195" s="551" t="n">
        <v>8.24910194012721</v>
      </c>
      <c r="BD195" s="551" t="n">
        <v>8.24910194012721</v>
      </c>
      <c r="BE195" s="551" t="n">
        <v>8.24910194012721</v>
      </c>
      <c r="BF195" s="551" t="n">
        <v>8.24910194012721</v>
      </c>
      <c r="BG195" s="551" t="n">
        <v>6.7194850856258</v>
      </c>
      <c r="BH195" s="551" t="n">
        <v>6.7194850856258</v>
      </c>
      <c r="BI195" s="551" t="n">
        <v>6.7194850856258</v>
      </c>
      <c r="BJ195" s="551" t="n">
        <v>6.7194850856258</v>
      </c>
      <c r="BK195" s="551" t="n">
        <v>9.24994331372105</v>
      </c>
      <c r="BL195" s="551" t="n">
        <v>7.11892921381649</v>
      </c>
      <c r="BM195" s="551" t="n">
        <v>7.25895167342456</v>
      </c>
      <c r="BN195" s="551" t="n">
        <v>10.1340288487026</v>
      </c>
      <c r="BO195" s="551" t="n">
        <v>10.75994050302</v>
      </c>
      <c r="BP195" s="551" t="n">
        <v>11.0907221729064</v>
      </c>
      <c r="BQ195" s="551" t="n">
        <v>12.0744948517375</v>
      </c>
      <c r="BR195" s="551" t="n">
        <v>14.4284695282734</v>
      </c>
      <c r="BS195" s="551" t="n">
        <v>18.0146322851978</v>
      </c>
      <c r="BT195" s="551" t="n">
        <v>18.5134187616731</v>
      </c>
      <c r="BU195" s="551" t="n">
        <v>31.4294754776734</v>
      </c>
      <c r="BV195" s="551" t="n">
        <v>20.0409635156011</v>
      </c>
      <c r="BW195" s="551" t="n">
        <v>18.1661994157707</v>
      </c>
      <c r="BX195" s="551" t="n">
        <v>26.0621765643382</v>
      </c>
      <c r="BY195" s="551" t="n">
        <v>20.4265762113512</v>
      </c>
      <c r="BZ195" s="551" t="n">
        <v>17.2576813137853</v>
      </c>
      <c r="CA195" s="551" t="n">
        <v>22.690698989593</v>
      </c>
      <c r="CB195" s="551" t="n">
        <v>26.3540514327059</v>
      </c>
      <c r="CC195" s="551" t="n">
        <v>23.8953924063844</v>
      </c>
      <c r="CD195" s="551" t="n">
        <v>30.6643304329214</v>
      </c>
      <c r="CE195" s="551" t="n">
        <v>28.9317558596019</v>
      </c>
      <c r="CF195" s="551" t="n">
        <v>28.9317558596019</v>
      </c>
      <c r="CG195" s="551" t="n">
        <v>28.9317558596019</v>
      </c>
      <c r="CH195" s="551" t="n">
        <v>28.9317558596019</v>
      </c>
      <c r="CI195" s="551" t="n">
        <v>38.8185705080132</v>
      </c>
      <c r="CJ195" s="551" t="n">
        <v>38.8185705080132</v>
      </c>
      <c r="CK195" s="551" t="n">
        <v>38.8185705080132</v>
      </c>
      <c r="CL195" s="551" t="n">
        <v>38.8185705080132</v>
      </c>
      <c r="CM195" s="551" t="n">
        <v>64.5356382969625</v>
      </c>
      <c r="CN195" s="551" t="n">
        <v>78.4217734094407</v>
      </c>
      <c r="CO195" s="551" t="n">
        <v>81.913341266451</v>
      </c>
      <c r="CP195" s="551" t="n">
        <v>76.5974800265795</v>
      </c>
      <c r="CQ195" s="551" t="n">
        <v>78.6911205413636</v>
      </c>
      <c r="CR195" s="551" t="n">
        <v>83.6251680176012</v>
      </c>
      <c r="CS195" s="551" t="n">
        <v>76.2132541904741</v>
      </c>
      <c r="CT195" s="551" t="n">
        <v>67.4419201800721</v>
      </c>
      <c r="CU195" s="552" t="n">
        <v>68.1970041713505</v>
      </c>
      <c r="CV195" s="552" t="n">
        <v>93.1822711433553</v>
      </c>
      <c r="CW195" s="552" t="n">
        <v>40.3770838642408</v>
      </c>
      <c r="CX195" s="552" t="n">
        <v>35.7019871943685</v>
      </c>
      <c r="CY195" s="552" t="n">
        <v>46.0554950797196</v>
      </c>
      <c r="CZ195" s="552" t="n">
        <v>34.2695411024323</v>
      </c>
      <c r="DA195" s="552" t="n">
        <v>50.1132298084422</v>
      </c>
      <c r="DB195" s="552" t="n">
        <v>45.5880482762061</v>
      </c>
      <c r="DC195" s="552" t="n">
        <v>46.1516769491857</v>
      </c>
      <c r="DD195" s="552" t="n">
        <v>75.0832663418477</v>
      </c>
      <c r="DE195" s="552" t="n">
        <v>72.0532312529113</v>
      </c>
      <c r="DF195" s="553" t="n">
        <v>82.506420327715</v>
      </c>
      <c r="DG195" s="553" t="n">
        <v>74.593552191322</v>
      </c>
      <c r="DH195" s="553" t="n">
        <v>77.2874892651383</v>
      </c>
      <c r="DI195" s="551" t="n">
        <v>97.4667082896188</v>
      </c>
      <c r="DJ195" s="551" t="n">
        <v>100.407530972129</v>
      </c>
      <c r="DK195" s="551"/>
      <c r="DL195" s="551"/>
      <c r="DM195" s="551"/>
      <c r="DN195" s="551"/>
      <c r="DO195" s="551"/>
      <c r="DP195" s="551"/>
      <c r="DQ195" s="551"/>
      <c r="DR195" s="551"/>
      <c r="DS195" s="551"/>
      <c r="DT195" s="551"/>
      <c r="DU195" s="551"/>
      <c r="DV195" s="551"/>
      <c r="DW195" s="551"/>
      <c r="DX195" s="551"/>
      <c r="DY195" s="551"/>
      <c r="DZ195" s="554"/>
    </row>
    <row r="196" s="1" customFormat="true" ht="15.75" hidden="false" customHeight="false" outlineLevel="0" collapsed="false">
      <c r="B196" s="410" t="s">
        <v>833</v>
      </c>
      <c r="C196" s="411"/>
      <c r="D196" s="411"/>
      <c r="E196" s="411"/>
      <c r="F196" s="411"/>
      <c r="G196" s="411"/>
      <c r="H196" s="411"/>
      <c r="I196" s="411"/>
      <c r="J196" s="411"/>
      <c r="K196" s="411"/>
      <c r="L196" s="411"/>
      <c r="M196" s="411"/>
      <c r="N196" s="411"/>
      <c r="O196" s="551" t="n">
        <v>0</v>
      </c>
      <c r="P196" s="551" t="n">
        <v>0</v>
      </c>
      <c r="Q196" s="551" t="n">
        <v>0</v>
      </c>
      <c r="R196" s="551" t="n">
        <v>0</v>
      </c>
      <c r="S196" s="551" t="n">
        <v>0</v>
      </c>
      <c r="T196" s="551" t="n">
        <v>0</v>
      </c>
      <c r="U196" s="551" t="n">
        <v>0</v>
      </c>
      <c r="V196" s="551" t="n">
        <v>0</v>
      </c>
      <c r="W196" s="551" t="n">
        <v>0</v>
      </c>
      <c r="X196" s="551" t="n">
        <v>0</v>
      </c>
      <c r="Y196" s="551" t="n">
        <v>0</v>
      </c>
      <c r="Z196" s="551" t="n">
        <v>0</v>
      </c>
      <c r="AA196" s="551" t="n">
        <v>0</v>
      </c>
      <c r="AB196" s="551" t="n">
        <v>0</v>
      </c>
      <c r="AC196" s="551" t="n">
        <v>0</v>
      </c>
      <c r="AD196" s="551" t="n">
        <v>0</v>
      </c>
      <c r="AE196" s="551" t="n">
        <v>0</v>
      </c>
      <c r="AF196" s="551" t="n">
        <v>0</v>
      </c>
      <c r="AG196" s="551" t="n">
        <v>0</v>
      </c>
      <c r="AH196" s="551" t="n">
        <v>0</v>
      </c>
      <c r="AI196" s="551" t="n">
        <v>0</v>
      </c>
      <c r="AJ196" s="551" t="n">
        <v>0</v>
      </c>
      <c r="AK196" s="551" t="n">
        <v>0</v>
      </c>
      <c r="AL196" s="551" t="n">
        <v>0</v>
      </c>
      <c r="AM196" s="551" t="n">
        <v>752.85825</v>
      </c>
      <c r="AN196" s="551" t="n">
        <v>752.85825</v>
      </c>
      <c r="AO196" s="551" t="n">
        <v>752.85825</v>
      </c>
      <c r="AP196" s="551" t="n">
        <v>752.85825</v>
      </c>
      <c r="AQ196" s="551" t="n">
        <v>1525.40225</v>
      </c>
      <c r="AR196" s="551" t="n">
        <v>1525.40225</v>
      </c>
      <c r="AS196" s="551" t="n">
        <v>1525.40225</v>
      </c>
      <c r="AT196" s="551" t="n">
        <v>1525.40225</v>
      </c>
      <c r="AU196" s="551" t="n">
        <v>25843.55275</v>
      </c>
      <c r="AV196" s="551" t="n">
        <v>25843.55275</v>
      </c>
      <c r="AW196" s="551" t="n">
        <v>25843.55275</v>
      </c>
      <c r="AX196" s="551" t="n">
        <v>25843.55275</v>
      </c>
      <c r="AY196" s="551" t="n">
        <v>5474.693</v>
      </c>
      <c r="AZ196" s="551" t="n">
        <v>5474.693</v>
      </c>
      <c r="BA196" s="551" t="n">
        <v>5474.693</v>
      </c>
      <c r="BB196" s="551" t="n">
        <v>5474.693</v>
      </c>
      <c r="BC196" s="551" t="n">
        <v>15245.7395</v>
      </c>
      <c r="BD196" s="551" t="n">
        <v>15245.7395</v>
      </c>
      <c r="BE196" s="551" t="n">
        <v>15245.7395</v>
      </c>
      <c r="BF196" s="551" t="n">
        <v>15245.7395</v>
      </c>
      <c r="BG196" s="551" t="n">
        <v>14371.129</v>
      </c>
      <c r="BH196" s="551" t="n">
        <v>14371.129</v>
      </c>
      <c r="BI196" s="551" t="n">
        <v>14371.129</v>
      </c>
      <c r="BJ196" s="551" t="n">
        <v>14371.129</v>
      </c>
      <c r="BK196" s="551" t="n">
        <v>11985.069</v>
      </c>
      <c r="BL196" s="551" t="n">
        <v>11775.279</v>
      </c>
      <c r="BM196" s="551" t="n">
        <v>15519.5016826702</v>
      </c>
      <c r="BN196" s="551" t="n">
        <v>17114.112</v>
      </c>
      <c r="BO196" s="551" t="n">
        <v>16936.25</v>
      </c>
      <c r="BP196" s="551" t="n">
        <v>28419.016</v>
      </c>
      <c r="BQ196" s="551" t="n">
        <v>19793.963</v>
      </c>
      <c r="BR196" s="551" t="n">
        <v>27912.956</v>
      </c>
      <c r="BS196" s="551" t="n">
        <v>37186.476</v>
      </c>
      <c r="BT196" s="551" t="n">
        <v>36953.0819</v>
      </c>
      <c r="BU196" s="551" t="n">
        <v>52033.37955</v>
      </c>
      <c r="BV196" s="551" t="n">
        <v>48412.20162</v>
      </c>
      <c r="BW196" s="551" t="n">
        <v>41237.87235</v>
      </c>
      <c r="BX196" s="551" t="n">
        <v>39468.40144</v>
      </c>
      <c r="BY196" s="551" t="n">
        <v>34697.86972</v>
      </c>
      <c r="BZ196" s="551" t="n">
        <v>34483.19942</v>
      </c>
      <c r="CA196" s="551" t="n">
        <v>32191.72226</v>
      </c>
      <c r="CB196" s="551" t="n">
        <v>38294.81879</v>
      </c>
      <c r="CC196" s="551" t="n">
        <v>42598.52967</v>
      </c>
      <c r="CD196" s="551" t="n">
        <v>46546.67692</v>
      </c>
      <c r="CE196" s="551" t="n">
        <v>43104.7387525</v>
      </c>
      <c r="CF196" s="551" t="n">
        <v>43104.7387525</v>
      </c>
      <c r="CG196" s="551" t="n">
        <v>43104.7387525</v>
      </c>
      <c r="CH196" s="551" t="n">
        <v>43104.7387525</v>
      </c>
      <c r="CI196" s="551" t="n">
        <v>44963.9926</v>
      </c>
      <c r="CJ196" s="551" t="n">
        <v>44963.9926</v>
      </c>
      <c r="CK196" s="551" t="n">
        <v>44963.9926</v>
      </c>
      <c r="CL196" s="551" t="n">
        <v>44963.9926</v>
      </c>
      <c r="CM196" s="551" t="n">
        <v>53843.70213</v>
      </c>
      <c r="CN196" s="551" t="n">
        <v>66739.45217</v>
      </c>
      <c r="CO196" s="551" t="n">
        <v>76282.89396</v>
      </c>
      <c r="CP196" s="551" t="n">
        <v>68978.20314</v>
      </c>
      <c r="CQ196" s="551" t="n">
        <v>71702.62222</v>
      </c>
      <c r="CR196" s="551" t="n">
        <v>79266.09764</v>
      </c>
      <c r="CS196" s="551" t="n">
        <v>84203.47086</v>
      </c>
      <c r="CT196" s="551" t="n">
        <v>66971.71696</v>
      </c>
      <c r="CU196" s="552" t="n">
        <v>80220.0562218837</v>
      </c>
      <c r="CV196" s="552" t="n">
        <v>139669.574126059</v>
      </c>
      <c r="CW196" s="552" t="n">
        <v>57920.3886180998</v>
      </c>
      <c r="CX196" s="552" t="n">
        <v>51582.625593702</v>
      </c>
      <c r="CY196" s="552" t="n">
        <v>69570.40906</v>
      </c>
      <c r="CZ196" s="552" t="n">
        <v>62799.02248</v>
      </c>
      <c r="DA196" s="552" t="n">
        <v>87639.24291</v>
      </c>
      <c r="DB196" s="552" t="n">
        <v>83792.84133</v>
      </c>
      <c r="DC196" s="552" t="n">
        <v>79404.27392</v>
      </c>
      <c r="DD196" s="552" t="n">
        <v>114533.52478</v>
      </c>
      <c r="DE196" s="552" t="n">
        <v>124840.31991</v>
      </c>
      <c r="DF196" s="553" t="n">
        <v>135237.90809</v>
      </c>
      <c r="DG196" s="553" t="n">
        <v>130050.64798</v>
      </c>
      <c r="DH196" s="553" t="n">
        <v>154267.51549</v>
      </c>
      <c r="DI196" s="551" t="n">
        <v>156337.50353</v>
      </c>
      <c r="DJ196" s="551" t="n">
        <v>170969.90538</v>
      </c>
      <c r="DK196" s="551"/>
      <c r="DL196" s="551"/>
      <c r="DM196" s="551"/>
      <c r="DN196" s="551"/>
      <c r="DO196" s="551"/>
      <c r="DP196" s="551"/>
      <c r="DQ196" s="551"/>
      <c r="DR196" s="551"/>
      <c r="DS196" s="551"/>
      <c r="DT196" s="551"/>
      <c r="DU196" s="551"/>
      <c r="DV196" s="551"/>
      <c r="DW196" s="551"/>
      <c r="DX196" s="551"/>
      <c r="DY196" s="551"/>
      <c r="DZ196" s="554"/>
    </row>
    <row r="197" s="1" customFormat="true" ht="15.75" hidden="false" customHeight="false" outlineLevel="0" collapsed="false">
      <c r="B197" s="410" t="s">
        <v>834</v>
      </c>
      <c r="C197" s="411"/>
      <c r="D197" s="411"/>
      <c r="E197" s="411"/>
      <c r="F197" s="411"/>
      <c r="G197" s="411"/>
      <c r="H197" s="411"/>
      <c r="I197" s="411"/>
      <c r="J197" s="411"/>
      <c r="K197" s="411"/>
      <c r="L197" s="411"/>
      <c r="M197" s="411"/>
      <c r="N197" s="411"/>
      <c r="O197" s="551" t="n">
        <v>0</v>
      </c>
      <c r="P197" s="551" t="n">
        <v>0</v>
      </c>
      <c r="Q197" s="551" t="n">
        <v>0</v>
      </c>
      <c r="R197" s="551" t="n">
        <v>0</v>
      </c>
      <c r="S197" s="551" t="n">
        <v>0</v>
      </c>
      <c r="T197" s="551" t="n">
        <v>0</v>
      </c>
      <c r="U197" s="551" t="n">
        <v>0</v>
      </c>
      <c r="V197" s="551" t="n">
        <v>0</v>
      </c>
      <c r="W197" s="551" t="n">
        <v>0</v>
      </c>
      <c r="X197" s="551" t="n">
        <v>0</v>
      </c>
      <c r="Y197" s="551" t="n">
        <v>0</v>
      </c>
      <c r="Z197" s="551" t="n">
        <v>0</v>
      </c>
      <c r="AA197" s="551" t="n">
        <v>0</v>
      </c>
      <c r="AB197" s="551" t="n">
        <v>0</v>
      </c>
      <c r="AC197" s="551" t="n">
        <v>0</v>
      </c>
      <c r="AD197" s="551" t="n">
        <v>0</v>
      </c>
      <c r="AE197" s="551" t="n">
        <v>0</v>
      </c>
      <c r="AF197" s="551" t="n">
        <v>0</v>
      </c>
      <c r="AG197" s="551" t="n">
        <v>0</v>
      </c>
      <c r="AH197" s="551" t="n">
        <v>0</v>
      </c>
      <c r="AI197" s="551" t="n">
        <v>0</v>
      </c>
      <c r="AJ197" s="551" t="n">
        <v>0</v>
      </c>
      <c r="AK197" s="551" t="n">
        <v>0</v>
      </c>
      <c r="AL197" s="551" t="n">
        <v>0</v>
      </c>
      <c r="AM197" s="551" t="n">
        <v>0</v>
      </c>
      <c r="AN197" s="551" t="n">
        <v>0</v>
      </c>
      <c r="AO197" s="551" t="n">
        <v>0</v>
      </c>
      <c r="AP197" s="551" t="n">
        <v>0</v>
      </c>
      <c r="AQ197" s="551" t="n">
        <v>0</v>
      </c>
      <c r="AR197" s="551" t="n">
        <v>0</v>
      </c>
      <c r="AS197" s="551" t="n">
        <v>0</v>
      </c>
      <c r="AT197" s="551" t="n">
        <v>0</v>
      </c>
      <c r="AU197" s="551" t="n">
        <v>0</v>
      </c>
      <c r="AV197" s="551" t="n">
        <v>0</v>
      </c>
      <c r="AW197" s="551" t="n">
        <v>0</v>
      </c>
      <c r="AX197" s="551" t="n">
        <v>0</v>
      </c>
      <c r="AY197" s="551" t="n">
        <v>0</v>
      </c>
      <c r="AZ197" s="551" t="n">
        <v>0</v>
      </c>
      <c r="BA197" s="551" t="n">
        <v>0</v>
      </c>
      <c r="BB197" s="551" t="n">
        <v>0</v>
      </c>
      <c r="BC197" s="551" t="n">
        <v>0.082535417872116</v>
      </c>
      <c r="BD197" s="551" t="n">
        <v>0.082535417872116</v>
      </c>
      <c r="BE197" s="551" t="n">
        <v>0.082535417872116</v>
      </c>
      <c r="BF197" s="551" t="n">
        <v>0.082535417872116</v>
      </c>
      <c r="BG197" s="551" t="n">
        <v>0.0995204913792632</v>
      </c>
      <c r="BH197" s="551" t="n">
        <v>0.0995204913792632</v>
      </c>
      <c r="BI197" s="551" t="n">
        <v>0.0995204913792632</v>
      </c>
      <c r="BJ197" s="551" t="n">
        <v>0.0995204913792632</v>
      </c>
      <c r="BK197" s="551" t="n">
        <v>0.0116426080174104</v>
      </c>
      <c r="BL197" s="551" t="n">
        <v>0.398701922493983</v>
      </c>
      <c r="BM197" s="551" t="n">
        <v>0.286713491514373</v>
      </c>
      <c r="BN197" s="551" t="n">
        <v>0.839936724002086</v>
      </c>
      <c r="BO197" s="551" t="n">
        <v>2.12451501683146</v>
      </c>
      <c r="BP197" s="551" t="n">
        <v>3.96949212628658</v>
      </c>
      <c r="BQ197" s="551" t="n">
        <v>7.33717816386591</v>
      </c>
      <c r="BR197" s="551" t="n">
        <v>6.7800671742083</v>
      </c>
      <c r="BS197" s="551" t="n">
        <v>17.9091689254625</v>
      </c>
      <c r="BT197" s="551" t="n">
        <v>11.416045130253</v>
      </c>
      <c r="BU197" s="551" t="n">
        <v>16.5488463035278</v>
      </c>
      <c r="BV197" s="551" t="n">
        <v>23.2569188737799</v>
      </c>
      <c r="BW197" s="551" t="n">
        <v>12.1386271588471</v>
      </c>
      <c r="BX197" s="551" t="n">
        <v>18.6238572803863</v>
      </c>
      <c r="BY197" s="551" t="n">
        <v>16.3575806547897</v>
      </c>
      <c r="BZ197" s="551" t="n">
        <v>17.9238640218168</v>
      </c>
      <c r="CA197" s="551" t="n">
        <v>20.6754671437763</v>
      </c>
      <c r="CB197" s="551" t="n">
        <v>17.2131740438043</v>
      </c>
      <c r="CC197" s="551" t="n">
        <v>14.0605344812711</v>
      </c>
      <c r="CD197" s="551" t="n">
        <v>16.5260811501886</v>
      </c>
      <c r="CE197" s="551" t="n">
        <v>22.3353247504459</v>
      </c>
      <c r="CF197" s="551" t="n">
        <v>22.3353247504459</v>
      </c>
      <c r="CG197" s="551" t="n">
        <v>22.3353247504459</v>
      </c>
      <c r="CH197" s="551" t="n">
        <v>22.3353247504459</v>
      </c>
      <c r="CI197" s="551" t="n">
        <v>28.0923938754356</v>
      </c>
      <c r="CJ197" s="551" t="n">
        <v>28.0923938754356</v>
      </c>
      <c r="CK197" s="551" t="n">
        <v>28.0923938754356</v>
      </c>
      <c r="CL197" s="551" t="n">
        <v>28.0923938754356</v>
      </c>
      <c r="CM197" s="551" t="n">
        <v>30.5899164484947</v>
      </c>
      <c r="CN197" s="551" t="n">
        <v>36.7563711958877</v>
      </c>
      <c r="CO197" s="551" t="n">
        <v>35.5560036313925</v>
      </c>
      <c r="CP197" s="551" t="n">
        <v>33.3479061260296</v>
      </c>
      <c r="CQ197" s="551" t="n">
        <v>33.6139057447003</v>
      </c>
      <c r="CR197" s="551" t="n">
        <v>32.1960305990161</v>
      </c>
      <c r="CS197" s="551" t="n">
        <v>32.2664453440655</v>
      </c>
      <c r="CT197" s="551" t="n">
        <v>31.473175290529</v>
      </c>
      <c r="CU197" s="552" t="n">
        <v>32.4676848677351</v>
      </c>
      <c r="CV197" s="552" t="n">
        <v>35.759740811543</v>
      </c>
      <c r="CW197" s="552" t="n">
        <v>36.2542080467931</v>
      </c>
      <c r="CX197" s="552" t="n">
        <v>31.2216451260834</v>
      </c>
      <c r="CY197" s="552" t="n">
        <v>27.3361097481969</v>
      </c>
      <c r="CZ197" s="552" t="n">
        <v>14.1156402960813</v>
      </c>
      <c r="DA197" s="552" t="n">
        <v>18.5740764733675</v>
      </c>
      <c r="DB197" s="552" t="n">
        <v>15.9195187683594</v>
      </c>
      <c r="DC197" s="552" t="n">
        <v>20.1547607914007</v>
      </c>
      <c r="DD197" s="552" t="n">
        <v>25.4479706212909</v>
      </c>
      <c r="DE197" s="552" t="n">
        <v>29.9577388375401</v>
      </c>
      <c r="DF197" s="553" t="n">
        <v>33.5466439092729</v>
      </c>
      <c r="DG197" s="553" t="n">
        <v>44.1513313489228</v>
      </c>
      <c r="DH197" s="553" t="n">
        <v>55.4527034547937</v>
      </c>
      <c r="DI197" s="551" t="n">
        <v>63.8851063929412</v>
      </c>
      <c r="DJ197" s="551" t="n">
        <v>34.0083155583434</v>
      </c>
      <c r="DK197" s="551"/>
      <c r="DL197" s="551"/>
      <c r="DM197" s="551"/>
      <c r="DN197" s="551"/>
      <c r="DO197" s="551"/>
      <c r="DP197" s="551"/>
      <c r="DQ197" s="551"/>
      <c r="DR197" s="551"/>
      <c r="DS197" s="551"/>
      <c r="DT197" s="551"/>
      <c r="DU197" s="551"/>
      <c r="DV197" s="551"/>
      <c r="DW197" s="551"/>
      <c r="DX197" s="551"/>
      <c r="DY197" s="551"/>
      <c r="DZ197" s="554"/>
    </row>
    <row r="198" s="1" customFormat="true" ht="15.75" hidden="false" customHeight="false" outlineLevel="0" collapsed="false">
      <c r="B198" s="410" t="s">
        <v>835</v>
      </c>
      <c r="C198" s="411"/>
      <c r="D198" s="411"/>
      <c r="E198" s="411"/>
      <c r="F198" s="411"/>
      <c r="G198" s="411"/>
      <c r="H198" s="411"/>
      <c r="I198" s="411"/>
      <c r="J198" s="411"/>
      <c r="K198" s="411"/>
      <c r="L198" s="411"/>
      <c r="M198" s="411"/>
      <c r="N198" s="411"/>
      <c r="O198" s="551" t="n">
        <v>0</v>
      </c>
      <c r="P198" s="551" t="n">
        <v>0</v>
      </c>
      <c r="Q198" s="551" t="n">
        <v>0</v>
      </c>
      <c r="R198" s="551" t="n">
        <v>0</v>
      </c>
      <c r="S198" s="551" t="n">
        <v>0</v>
      </c>
      <c r="T198" s="551" t="n">
        <v>0</v>
      </c>
      <c r="U198" s="551" t="n">
        <v>0</v>
      </c>
      <c r="V198" s="551" t="n">
        <v>0</v>
      </c>
      <c r="W198" s="551" t="n">
        <v>0</v>
      </c>
      <c r="X198" s="551" t="n">
        <v>0</v>
      </c>
      <c r="Y198" s="551" t="n">
        <v>0</v>
      </c>
      <c r="Z198" s="551" t="n">
        <v>0</v>
      </c>
      <c r="AA198" s="551" t="n">
        <v>0</v>
      </c>
      <c r="AB198" s="551" t="n">
        <v>0</v>
      </c>
      <c r="AC198" s="551" t="n">
        <v>0</v>
      </c>
      <c r="AD198" s="551" t="n">
        <v>0</v>
      </c>
      <c r="AE198" s="551" t="n">
        <v>0</v>
      </c>
      <c r="AF198" s="551" t="n">
        <v>0</v>
      </c>
      <c r="AG198" s="551" t="n">
        <v>0</v>
      </c>
      <c r="AH198" s="551" t="n">
        <v>0</v>
      </c>
      <c r="AI198" s="551" t="n">
        <v>0</v>
      </c>
      <c r="AJ198" s="551" t="n">
        <v>0</v>
      </c>
      <c r="AK198" s="551" t="n">
        <v>0</v>
      </c>
      <c r="AL198" s="551" t="n">
        <v>0</v>
      </c>
      <c r="AM198" s="551" t="n">
        <v>0</v>
      </c>
      <c r="AN198" s="551" t="n">
        <v>0</v>
      </c>
      <c r="AO198" s="551" t="n">
        <v>0</v>
      </c>
      <c r="AP198" s="551" t="n">
        <v>0</v>
      </c>
      <c r="AQ198" s="551" t="n">
        <v>0</v>
      </c>
      <c r="AR198" s="551" t="n">
        <v>0</v>
      </c>
      <c r="AS198" s="551" t="n">
        <v>0</v>
      </c>
      <c r="AT198" s="551" t="n">
        <v>0</v>
      </c>
      <c r="AU198" s="551" t="n">
        <v>0</v>
      </c>
      <c r="AV198" s="551" t="n">
        <v>0</v>
      </c>
      <c r="AW198" s="551" t="n">
        <v>0</v>
      </c>
      <c r="AX198" s="551" t="n">
        <v>0</v>
      </c>
      <c r="AY198" s="551" t="n">
        <v>0</v>
      </c>
      <c r="AZ198" s="551" t="n">
        <v>0</v>
      </c>
      <c r="BA198" s="551" t="n">
        <v>0</v>
      </c>
      <c r="BB198" s="551" t="n">
        <v>0</v>
      </c>
      <c r="BC198" s="551" t="n">
        <v>217.64725</v>
      </c>
      <c r="BD198" s="551" t="n">
        <v>217.64725</v>
      </c>
      <c r="BE198" s="551" t="n">
        <v>217.64725</v>
      </c>
      <c r="BF198" s="551" t="n">
        <v>217.64725</v>
      </c>
      <c r="BG198" s="551" t="n">
        <v>151.90175</v>
      </c>
      <c r="BH198" s="551" t="n">
        <v>151.90175</v>
      </c>
      <c r="BI198" s="551" t="n">
        <v>151.90175</v>
      </c>
      <c r="BJ198" s="551" t="n">
        <v>151.90175</v>
      </c>
      <c r="BK198" s="551" t="n">
        <v>29.587</v>
      </c>
      <c r="BL198" s="551" t="n">
        <v>839.788</v>
      </c>
      <c r="BM198" s="551" t="n">
        <v>589.417</v>
      </c>
      <c r="BN198" s="551" t="n">
        <v>984.768</v>
      </c>
      <c r="BO198" s="551" t="n">
        <v>2109.788</v>
      </c>
      <c r="BP198" s="551" t="n">
        <v>3744.878</v>
      </c>
      <c r="BQ198" s="551" t="n">
        <v>5573.729</v>
      </c>
      <c r="BR198" s="551" t="n">
        <v>5805.573</v>
      </c>
      <c r="BS198" s="551" t="n">
        <v>13097.52</v>
      </c>
      <c r="BT198" s="551" t="n">
        <v>8111.806</v>
      </c>
      <c r="BU198" s="551" t="n">
        <v>10908.991</v>
      </c>
      <c r="BV198" s="551" t="n">
        <v>11809.64632</v>
      </c>
      <c r="BW198" s="551" t="n">
        <v>9431.66316</v>
      </c>
      <c r="BX198" s="551" t="n">
        <v>13250.66274</v>
      </c>
      <c r="BY198" s="551" t="n">
        <v>12842.0965</v>
      </c>
      <c r="BZ198" s="551" t="n">
        <v>14365.9104</v>
      </c>
      <c r="CA198" s="551" t="n">
        <v>13662.328</v>
      </c>
      <c r="CB198" s="551" t="n">
        <v>11448.13587</v>
      </c>
      <c r="CC198" s="551" t="n">
        <v>11343.70182</v>
      </c>
      <c r="CD198" s="551" t="n">
        <v>13378.34195</v>
      </c>
      <c r="CE198" s="551" t="n">
        <v>19500.26871</v>
      </c>
      <c r="CF198" s="551" t="n">
        <v>19500.26871</v>
      </c>
      <c r="CG198" s="551" t="n">
        <v>19500.26871</v>
      </c>
      <c r="CH198" s="551" t="n">
        <v>19500.26871</v>
      </c>
      <c r="CI198" s="551" t="n">
        <v>30783.752295</v>
      </c>
      <c r="CJ198" s="551" t="n">
        <v>30783.752295</v>
      </c>
      <c r="CK198" s="551" t="n">
        <v>30783.752295</v>
      </c>
      <c r="CL198" s="551" t="n">
        <v>30783.752295</v>
      </c>
      <c r="CM198" s="551" t="n">
        <v>34461.13363</v>
      </c>
      <c r="CN198" s="551" t="n">
        <v>40369.08642</v>
      </c>
      <c r="CO198" s="551" t="n">
        <v>40690.509</v>
      </c>
      <c r="CP198" s="551" t="n">
        <v>36512.892</v>
      </c>
      <c r="CQ198" s="551" t="n">
        <v>34654.40336</v>
      </c>
      <c r="CR198" s="551" t="n">
        <v>33724.20763</v>
      </c>
      <c r="CS198" s="551" t="n">
        <v>35047.32429</v>
      </c>
      <c r="CT198" s="551" t="n">
        <v>34822.66351</v>
      </c>
      <c r="CU198" s="552" t="n">
        <v>38375.56563</v>
      </c>
      <c r="CV198" s="552" t="n">
        <v>42057.93275</v>
      </c>
      <c r="CW198" s="552" t="n">
        <v>43581.77664</v>
      </c>
      <c r="CX198" s="552" t="n">
        <v>36902.46985</v>
      </c>
      <c r="CY198" s="552" t="n">
        <v>33417.7954</v>
      </c>
      <c r="CZ198" s="552" t="n">
        <v>22067.16985</v>
      </c>
      <c r="DA198" s="552" t="n">
        <v>29127.29487</v>
      </c>
      <c r="DB198" s="552" t="n">
        <v>25562.36245</v>
      </c>
      <c r="DC198" s="552" t="n">
        <v>30194.70948</v>
      </c>
      <c r="DD198" s="552" t="n">
        <v>31525.88809</v>
      </c>
      <c r="DE198" s="552" t="n">
        <v>34604.92498</v>
      </c>
      <c r="DF198" s="553" t="n">
        <v>35757.599</v>
      </c>
      <c r="DG198" s="553" t="n">
        <v>38269.90046</v>
      </c>
      <c r="DH198" s="553" t="n">
        <v>37887.46777</v>
      </c>
      <c r="DI198" s="551" t="n">
        <v>39711.17657</v>
      </c>
      <c r="DJ198" s="551" t="n">
        <v>24087.4564</v>
      </c>
      <c r="DK198" s="551"/>
      <c r="DL198" s="551"/>
      <c r="DM198" s="551"/>
      <c r="DN198" s="551"/>
      <c r="DO198" s="551"/>
      <c r="DP198" s="551"/>
      <c r="DQ198" s="551"/>
      <c r="DR198" s="551"/>
      <c r="DS198" s="551"/>
      <c r="DT198" s="551"/>
      <c r="DU198" s="551"/>
      <c r="DV198" s="551"/>
      <c r="DW198" s="551"/>
      <c r="DX198" s="551"/>
      <c r="DY198" s="551"/>
      <c r="DZ198" s="554"/>
    </row>
    <row r="199" s="1" customFormat="true" ht="15.75" hidden="false" customHeight="false" outlineLevel="0" collapsed="false">
      <c r="B199" s="410" t="s">
        <v>836</v>
      </c>
      <c r="C199" s="411"/>
      <c r="D199" s="411"/>
      <c r="E199" s="411"/>
      <c r="F199" s="411"/>
      <c r="G199" s="411"/>
      <c r="H199" s="411"/>
      <c r="I199" s="411"/>
      <c r="J199" s="411"/>
      <c r="K199" s="411"/>
      <c r="L199" s="411"/>
      <c r="M199" s="411"/>
      <c r="N199" s="411"/>
      <c r="O199" s="551" t="n">
        <v>0</v>
      </c>
      <c r="P199" s="551" t="n">
        <v>0</v>
      </c>
      <c r="Q199" s="551" t="n">
        <v>0</v>
      </c>
      <c r="R199" s="551" t="n">
        <v>0</v>
      </c>
      <c r="S199" s="551" t="n">
        <v>0</v>
      </c>
      <c r="T199" s="551" t="n">
        <v>0</v>
      </c>
      <c r="U199" s="551" t="n">
        <v>0</v>
      </c>
      <c r="V199" s="551" t="n">
        <v>0</v>
      </c>
      <c r="W199" s="551" t="n">
        <v>0</v>
      </c>
      <c r="X199" s="551" t="n">
        <v>0</v>
      </c>
      <c r="Y199" s="551" t="n">
        <v>0</v>
      </c>
      <c r="Z199" s="551" t="n">
        <v>0</v>
      </c>
      <c r="AA199" s="551" t="n">
        <v>0</v>
      </c>
      <c r="AB199" s="551" t="n">
        <v>0</v>
      </c>
      <c r="AC199" s="551" t="n">
        <v>0</v>
      </c>
      <c r="AD199" s="551" t="n">
        <v>0</v>
      </c>
      <c r="AE199" s="551" t="n">
        <v>0</v>
      </c>
      <c r="AF199" s="551" t="n">
        <v>0</v>
      </c>
      <c r="AG199" s="551" t="n">
        <v>0</v>
      </c>
      <c r="AH199" s="551" t="n">
        <v>0</v>
      </c>
      <c r="AI199" s="551" t="n">
        <v>0</v>
      </c>
      <c r="AJ199" s="551" t="n">
        <v>0</v>
      </c>
      <c r="AK199" s="551" t="n">
        <v>0</v>
      </c>
      <c r="AL199" s="551" t="n">
        <v>0</v>
      </c>
      <c r="AM199" s="551" t="n">
        <v>0</v>
      </c>
      <c r="AN199" s="551" t="n">
        <v>0</v>
      </c>
      <c r="AO199" s="551" t="n">
        <v>0</v>
      </c>
      <c r="AP199" s="551" t="n">
        <v>0</v>
      </c>
      <c r="AQ199" s="551" t="n">
        <v>0</v>
      </c>
      <c r="AR199" s="551" t="n">
        <v>0</v>
      </c>
      <c r="AS199" s="551" t="n">
        <v>0</v>
      </c>
      <c r="AT199" s="551" t="n">
        <v>0</v>
      </c>
      <c r="AU199" s="551" t="n">
        <v>0</v>
      </c>
      <c r="AV199" s="551" t="n">
        <v>0</v>
      </c>
      <c r="AW199" s="551" t="n">
        <v>0</v>
      </c>
      <c r="AX199" s="551" t="n">
        <v>0</v>
      </c>
      <c r="AY199" s="551" t="n">
        <v>0</v>
      </c>
      <c r="AZ199" s="551" t="n">
        <v>0</v>
      </c>
      <c r="BA199" s="551" t="n">
        <v>0</v>
      </c>
      <c r="BB199" s="551" t="n">
        <v>0</v>
      </c>
      <c r="BC199" s="551" t="n">
        <v>13.1192049420439</v>
      </c>
      <c r="BD199" s="551" t="n">
        <v>13.1192049420439</v>
      </c>
      <c r="BE199" s="551" t="n">
        <v>13.1192049420439</v>
      </c>
      <c r="BF199" s="551" t="n">
        <v>13.1192049420439</v>
      </c>
      <c r="BG199" s="551" t="n">
        <v>5.49600757169863</v>
      </c>
      <c r="BH199" s="551" t="n">
        <v>5.49600757169863</v>
      </c>
      <c r="BI199" s="551" t="n">
        <v>5.49600757169863</v>
      </c>
      <c r="BJ199" s="551" t="n">
        <v>5.49600757169863</v>
      </c>
      <c r="BK199" s="551" t="n">
        <v>8.40330513777079</v>
      </c>
      <c r="BL199" s="551" t="n">
        <v>10.1521277252588</v>
      </c>
      <c r="BM199" s="551" t="n">
        <v>12.5590873419991</v>
      </c>
      <c r="BN199" s="551" t="n">
        <v>3.25069615473981</v>
      </c>
      <c r="BO199" s="551" t="n">
        <v>7.13110526239168</v>
      </c>
      <c r="BP199" s="551" t="n">
        <v>2.98207660739811</v>
      </c>
      <c r="BQ199" s="551" t="n">
        <v>2.92559015906516</v>
      </c>
      <c r="BR199" s="551" t="n">
        <v>4.00921238080726</v>
      </c>
      <c r="BS199" s="551" t="n">
        <v>7.20928069984731</v>
      </c>
      <c r="BT199" s="551" t="n">
        <v>5.46464218148855</v>
      </c>
      <c r="BU199" s="551" t="n">
        <v>8.94176424761028</v>
      </c>
      <c r="BV199" s="551" t="n">
        <v>17.2404840508561</v>
      </c>
      <c r="BW199" s="551" t="n">
        <v>18.9937123669757</v>
      </c>
      <c r="BX199" s="551" t="n">
        <v>18.0888121569223</v>
      </c>
      <c r="BY199" s="551" t="n">
        <v>16.7988928041065</v>
      </c>
      <c r="BZ199" s="551" t="n">
        <v>16.1102384316211</v>
      </c>
      <c r="CA199" s="551" t="n">
        <v>18.2386925580832</v>
      </c>
      <c r="CB199" s="551" t="n">
        <v>43.8637485386739</v>
      </c>
      <c r="CC199" s="551" t="n">
        <v>15.0418188237624</v>
      </c>
      <c r="CD199" s="551" t="n">
        <v>19.7324622385895</v>
      </c>
      <c r="CE199" s="551" t="n">
        <v>22.131278284117</v>
      </c>
      <c r="CF199" s="551" t="n">
        <v>22.131278284117</v>
      </c>
      <c r="CG199" s="551" t="n">
        <v>22.131278284117</v>
      </c>
      <c r="CH199" s="551" t="n">
        <v>22.131278284117</v>
      </c>
      <c r="CI199" s="551" t="n">
        <v>27.9769989780346</v>
      </c>
      <c r="CJ199" s="551" t="n">
        <v>27.9769989780346</v>
      </c>
      <c r="CK199" s="551" t="n">
        <v>27.9769989780346</v>
      </c>
      <c r="CL199" s="551" t="n">
        <v>27.9769989780346</v>
      </c>
      <c r="CM199" s="551" t="n">
        <v>26.7946935147167</v>
      </c>
      <c r="CN199" s="551" t="n">
        <v>33.1921313975192</v>
      </c>
      <c r="CO199" s="551" t="n">
        <v>32.3278846253025</v>
      </c>
      <c r="CP199" s="551" t="n">
        <v>38.7817060235583</v>
      </c>
      <c r="CQ199" s="551" t="n">
        <v>45.0012714583297</v>
      </c>
      <c r="CR199" s="551" t="n">
        <v>47.0436412109082</v>
      </c>
      <c r="CS199" s="551" t="n">
        <v>44.9924573669614</v>
      </c>
      <c r="CT199" s="551" t="n">
        <v>46.8392048803196</v>
      </c>
      <c r="CU199" s="552" t="n">
        <v>52.1954386424512</v>
      </c>
      <c r="CV199" s="552" t="n">
        <v>53.4848890966531</v>
      </c>
      <c r="CW199" s="552" t="n">
        <v>54.401241843643</v>
      </c>
      <c r="CX199" s="552" t="n">
        <v>56.1107488715652</v>
      </c>
      <c r="CY199" s="552" t="n">
        <v>54.9148669398862</v>
      </c>
      <c r="CZ199" s="552" t="n">
        <v>48.5304081791555</v>
      </c>
      <c r="DA199" s="552" t="n">
        <v>61.4082036901945</v>
      </c>
      <c r="DB199" s="552" t="n">
        <v>73.9963154290657</v>
      </c>
      <c r="DC199" s="552" t="n">
        <v>88.4328224796098</v>
      </c>
      <c r="DD199" s="552" t="n">
        <v>89.5469771778265</v>
      </c>
      <c r="DE199" s="552" t="n">
        <v>86.6157305031537</v>
      </c>
      <c r="DF199" s="553" t="n">
        <v>95.8319546897074</v>
      </c>
      <c r="DG199" s="553" t="n">
        <v>106.305331120405</v>
      </c>
      <c r="DH199" s="553" t="n">
        <v>106.19952091347</v>
      </c>
      <c r="DI199" s="551" t="n">
        <v>123.879041441904</v>
      </c>
      <c r="DJ199" s="551" t="n">
        <v>120.186576167658</v>
      </c>
      <c r="DK199" s="551"/>
      <c r="DL199" s="551"/>
      <c r="DM199" s="551"/>
      <c r="DN199" s="551"/>
      <c r="DO199" s="551"/>
      <c r="DP199" s="551"/>
      <c r="DQ199" s="551"/>
      <c r="DR199" s="551"/>
      <c r="DS199" s="551"/>
      <c r="DT199" s="551"/>
      <c r="DU199" s="551"/>
      <c r="DV199" s="551"/>
      <c r="DW199" s="551"/>
      <c r="DX199" s="551"/>
      <c r="DY199" s="551"/>
      <c r="DZ199" s="554"/>
    </row>
    <row r="200" s="1" customFormat="true" ht="15.75" hidden="false" customHeight="false" outlineLevel="0" collapsed="false">
      <c r="B200" s="410" t="s">
        <v>837</v>
      </c>
      <c r="C200" s="411"/>
      <c r="D200" s="411"/>
      <c r="E200" s="411"/>
      <c r="F200" s="411"/>
      <c r="G200" s="411"/>
      <c r="H200" s="411"/>
      <c r="I200" s="411"/>
      <c r="J200" s="411"/>
      <c r="K200" s="411"/>
      <c r="L200" s="411"/>
      <c r="M200" s="411"/>
      <c r="N200" s="411"/>
      <c r="O200" s="551" t="n">
        <v>0</v>
      </c>
      <c r="P200" s="551" t="n">
        <v>0</v>
      </c>
      <c r="Q200" s="551" t="n">
        <v>0</v>
      </c>
      <c r="R200" s="551" t="n">
        <v>0</v>
      </c>
      <c r="S200" s="551" t="n">
        <v>0</v>
      </c>
      <c r="T200" s="551" t="n">
        <v>0</v>
      </c>
      <c r="U200" s="551" t="n">
        <v>0</v>
      </c>
      <c r="V200" s="551" t="n">
        <v>0</v>
      </c>
      <c r="W200" s="551" t="n">
        <v>0</v>
      </c>
      <c r="X200" s="551" t="n">
        <v>0</v>
      </c>
      <c r="Y200" s="551" t="n">
        <v>0</v>
      </c>
      <c r="Z200" s="551" t="n">
        <v>0</v>
      </c>
      <c r="AA200" s="551" t="n">
        <v>0</v>
      </c>
      <c r="AB200" s="551" t="n">
        <v>0</v>
      </c>
      <c r="AC200" s="551" t="n">
        <v>0</v>
      </c>
      <c r="AD200" s="551" t="n">
        <v>0</v>
      </c>
      <c r="AE200" s="551" t="n">
        <v>0</v>
      </c>
      <c r="AF200" s="551" t="n">
        <v>0</v>
      </c>
      <c r="AG200" s="551" t="n">
        <v>0</v>
      </c>
      <c r="AH200" s="551" t="n">
        <v>0</v>
      </c>
      <c r="AI200" s="551" t="n">
        <v>0</v>
      </c>
      <c r="AJ200" s="551" t="n">
        <v>0</v>
      </c>
      <c r="AK200" s="551" t="n">
        <v>0</v>
      </c>
      <c r="AL200" s="551" t="n">
        <v>0</v>
      </c>
      <c r="AM200" s="551" t="n">
        <v>0</v>
      </c>
      <c r="AN200" s="551" t="n">
        <v>0</v>
      </c>
      <c r="AO200" s="551" t="n">
        <v>0</v>
      </c>
      <c r="AP200" s="551" t="n">
        <v>0</v>
      </c>
      <c r="AQ200" s="551" t="n">
        <v>0</v>
      </c>
      <c r="AR200" s="551" t="n">
        <v>0</v>
      </c>
      <c r="AS200" s="551" t="n">
        <v>0</v>
      </c>
      <c r="AT200" s="551" t="n">
        <v>0</v>
      </c>
      <c r="AU200" s="551" t="n">
        <v>0</v>
      </c>
      <c r="AV200" s="551" t="n">
        <v>0</v>
      </c>
      <c r="AW200" s="551" t="n">
        <v>0</v>
      </c>
      <c r="AX200" s="551" t="n">
        <v>0</v>
      </c>
      <c r="AY200" s="551" t="n">
        <v>0</v>
      </c>
      <c r="AZ200" s="551" t="n">
        <v>0</v>
      </c>
      <c r="BA200" s="551" t="n">
        <v>0</v>
      </c>
      <c r="BB200" s="551" t="n">
        <v>0</v>
      </c>
      <c r="BC200" s="551" t="n">
        <v>3168.51975</v>
      </c>
      <c r="BD200" s="551" t="n">
        <v>3168.51975</v>
      </c>
      <c r="BE200" s="551" t="n">
        <v>3168.51975</v>
      </c>
      <c r="BF200" s="551" t="n">
        <v>3168.51975</v>
      </c>
      <c r="BG200" s="551" t="n">
        <v>892.61275</v>
      </c>
      <c r="BH200" s="551" t="n">
        <v>892.61275</v>
      </c>
      <c r="BI200" s="551" t="n">
        <v>892.61275</v>
      </c>
      <c r="BJ200" s="551" t="n">
        <v>892.61275</v>
      </c>
      <c r="BK200" s="551" t="n">
        <v>1763.451</v>
      </c>
      <c r="BL200" s="551" t="n">
        <v>1347.403</v>
      </c>
      <c r="BM200" s="551" t="n">
        <v>1412.464</v>
      </c>
      <c r="BN200" s="551" t="n">
        <v>430.8</v>
      </c>
      <c r="BO200" s="551" t="n">
        <v>782.439</v>
      </c>
      <c r="BP200" s="551" t="n">
        <v>602.013</v>
      </c>
      <c r="BQ200" s="551" t="n">
        <v>612.771</v>
      </c>
      <c r="BR200" s="551" t="n">
        <v>1135.118</v>
      </c>
      <c r="BS200" s="551" t="n">
        <v>1218.318</v>
      </c>
      <c r="BT200" s="551" t="n">
        <v>1570.019</v>
      </c>
      <c r="BU200" s="551" t="n">
        <v>1826.7225</v>
      </c>
      <c r="BV200" s="551" t="n">
        <v>8506.617</v>
      </c>
      <c r="BW200" s="551" t="n">
        <v>9443.2732</v>
      </c>
      <c r="BX200" s="551" t="n">
        <v>13110.7935</v>
      </c>
      <c r="BY200" s="551" t="n">
        <v>13294.80104</v>
      </c>
      <c r="BZ200" s="551" t="n">
        <v>11848.32837</v>
      </c>
      <c r="CA200" s="551" t="n">
        <v>14260.7573</v>
      </c>
      <c r="CB200" s="551" t="n">
        <v>13630.795</v>
      </c>
      <c r="CC200" s="551" t="n">
        <v>12898.6931</v>
      </c>
      <c r="CD200" s="551" t="n">
        <v>15110.23852</v>
      </c>
      <c r="CE200" s="551" t="n">
        <v>20288.7869775</v>
      </c>
      <c r="CF200" s="551" t="n">
        <v>20288.7869775</v>
      </c>
      <c r="CG200" s="551" t="n">
        <v>20288.7869775</v>
      </c>
      <c r="CH200" s="551" t="n">
        <v>20288.7869775</v>
      </c>
      <c r="CI200" s="551" t="n">
        <v>26807.906305</v>
      </c>
      <c r="CJ200" s="551" t="n">
        <v>26807.906305</v>
      </c>
      <c r="CK200" s="551" t="n">
        <v>26807.906305</v>
      </c>
      <c r="CL200" s="551" t="n">
        <v>26807.906305</v>
      </c>
      <c r="CM200" s="551" t="n">
        <v>30526.52763</v>
      </c>
      <c r="CN200" s="551" t="n">
        <v>36397.1826</v>
      </c>
      <c r="CO200" s="551" t="n">
        <v>36664.55068</v>
      </c>
      <c r="CP200" s="551" t="n">
        <v>43833.61892</v>
      </c>
      <c r="CQ200" s="551" t="n">
        <v>52275.90296</v>
      </c>
      <c r="CR200" s="551" t="n">
        <v>54355.60492</v>
      </c>
      <c r="CS200" s="551" t="n">
        <v>50891.44563</v>
      </c>
      <c r="CT200" s="551" t="n">
        <v>54992.69359</v>
      </c>
      <c r="CU200" s="552" t="n">
        <v>59537.53738</v>
      </c>
      <c r="CV200" s="552" t="n">
        <v>62041.00819</v>
      </c>
      <c r="CW200" s="552" t="n">
        <v>62470.04819</v>
      </c>
      <c r="CX200" s="552" t="n">
        <v>67276.28376</v>
      </c>
      <c r="CY200" s="552" t="n">
        <v>63281.04199</v>
      </c>
      <c r="CZ200" s="552" t="n">
        <v>56925.38802</v>
      </c>
      <c r="DA200" s="552" t="n">
        <v>73477.31351</v>
      </c>
      <c r="DB200" s="552" t="n">
        <v>91980.88073</v>
      </c>
      <c r="DC200" s="552" t="n">
        <v>83311.51338</v>
      </c>
      <c r="DD200" s="552" t="n">
        <v>103400.03779</v>
      </c>
      <c r="DE200" s="552" t="n">
        <v>91755.55686</v>
      </c>
      <c r="DF200" s="553" t="n">
        <v>98246.06312</v>
      </c>
      <c r="DG200" s="553" t="n">
        <v>87991.42851</v>
      </c>
      <c r="DH200" s="553" t="n">
        <v>97003.81855</v>
      </c>
      <c r="DI200" s="551" t="n">
        <v>107125.86363</v>
      </c>
      <c r="DJ200" s="551" t="n">
        <v>125074.30439</v>
      </c>
      <c r="DK200" s="551"/>
      <c r="DL200" s="551"/>
      <c r="DM200" s="551"/>
      <c r="DN200" s="551"/>
      <c r="DO200" s="551"/>
      <c r="DP200" s="551"/>
      <c r="DQ200" s="551"/>
      <c r="DR200" s="551"/>
      <c r="DS200" s="551"/>
      <c r="DT200" s="551"/>
      <c r="DU200" s="551"/>
      <c r="DV200" s="551"/>
      <c r="DW200" s="551"/>
      <c r="DX200" s="551"/>
      <c r="DY200" s="551"/>
      <c r="DZ200" s="554"/>
    </row>
    <row r="201" s="1" customFormat="true" ht="15" hidden="false" customHeight="false" outlineLevel="0" collapsed="false">
      <c r="A201" s="1" t="s">
        <v>1046</v>
      </c>
      <c r="B201" s="412" t="s">
        <v>838</v>
      </c>
      <c r="C201" s="413"/>
      <c r="D201" s="413"/>
      <c r="E201" s="413"/>
      <c r="F201" s="413"/>
      <c r="G201" s="413"/>
      <c r="H201" s="413"/>
      <c r="I201" s="413"/>
      <c r="J201" s="413"/>
      <c r="K201" s="413"/>
      <c r="L201" s="413"/>
      <c r="M201" s="413"/>
      <c r="N201" s="413"/>
      <c r="O201" s="555" t="n">
        <v>31.199283</v>
      </c>
      <c r="P201" s="555" t="n">
        <v>31.199283</v>
      </c>
      <c r="Q201" s="555" t="n">
        <v>31.199283</v>
      </c>
      <c r="R201" s="555" t="n">
        <v>31.199283</v>
      </c>
      <c r="S201" s="555" t="n">
        <v>28.379712</v>
      </c>
      <c r="T201" s="555" t="n">
        <v>28.379712</v>
      </c>
      <c r="U201" s="555" t="n">
        <v>28.379712</v>
      </c>
      <c r="V201" s="555" t="n">
        <v>28.379712</v>
      </c>
      <c r="W201" s="555" t="n">
        <v>24.3749799896152</v>
      </c>
      <c r="X201" s="555" t="n">
        <v>24.3749799896152</v>
      </c>
      <c r="Y201" s="555" t="n">
        <v>24.3749799896152</v>
      </c>
      <c r="Z201" s="555" t="n">
        <v>24.3749799896152</v>
      </c>
      <c r="AA201" s="555" t="n">
        <v>51.5115849354079</v>
      </c>
      <c r="AB201" s="555" t="n">
        <v>51.5115849354079</v>
      </c>
      <c r="AC201" s="555" t="n">
        <v>51.5115849354079</v>
      </c>
      <c r="AD201" s="555" t="n">
        <v>51.5115849354079</v>
      </c>
      <c r="AE201" s="555" t="n">
        <v>49.7691416884359</v>
      </c>
      <c r="AF201" s="555" t="n">
        <v>49.7691416884359</v>
      </c>
      <c r="AG201" s="555" t="n">
        <v>49.7691416884359</v>
      </c>
      <c r="AH201" s="555" t="n">
        <v>49.7691416884359</v>
      </c>
      <c r="AI201" s="555" t="n">
        <v>53.4297777440948</v>
      </c>
      <c r="AJ201" s="555" t="n">
        <v>53.4297777440948</v>
      </c>
      <c r="AK201" s="555" t="n">
        <v>53.4297777440948</v>
      </c>
      <c r="AL201" s="555" t="n">
        <v>53.4297777440948</v>
      </c>
      <c r="AM201" s="555" t="n">
        <v>64.4437449595887</v>
      </c>
      <c r="AN201" s="555" t="n">
        <v>64.4437449595887</v>
      </c>
      <c r="AO201" s="555" t="n">
        <v>64.4437449595887</v>
      </c>
      <c r="AP201" s="555" t="n">
        <v>64.4437449595887</v>
      </c>
      <c r="AQ201" s="555" t="n">
        <v>82.1086210297886</v>
      </c>
      <c r="AR201" s="555" t="n">
        <v>82.1086210297886</v>
      </c>
      <c r="AS201" s="555" t="n">
        <v>82.1086210297886</v>
      </c>
      <c r="AT201" s="555" t="n">
        <v>82.1086210297886</v>
      </c>
      <c r="AU201" s="555" t="n">
        <v>105.538788226805</v>
      </c>
      <c r="AV201" s="555" t="n">
        <v>105.538788226805</v>
      </c>
      <c r="AW201" s="555" t="n">
        <v>105.538788226805</v>
      </c>
      <c r="AX201" s="555" t="n">
        <v>105.538788226805</v>
      </c>
      <c r="AY201" s="555" t="n">
        <v>141.284472980327</v>
      </c>
      <c r="AZ201" s="555" t="n">
        <v>141.284472980327</v>
      </c>
      <c r="BA201" s="555" t="n">
        <v>141.284472980327</v>
      </c>
      <c r="BB201" s="555" t="n">
        <v>141.284472980327</v>
      </c>
      <c r="BC201" s="555" t="n">
        <v>213.765919163975</v>
      </c>
      <c r="BD201" s="555" t="n">
        <v>213.765919163975</v>
      </c>
      <c r="BE201" s="555" t="n">
        <v>213.765919163975</v>
      </c>
      <c r="BF201" s="555" t="n">
        <v>213.765919163975</v>
      </c>
      <c r="BG201" s="555" t="n">
        <v>238.639650959567</v>
      </c>
      <c r="BH201" s="555" t="n">
        <v>238.639650959567</v>
      </c>
      <c r="BI201" s="555" t="n">
        <v>238.639650959567</v>
      </c>
      <c r="BJ201" s="555" t="n">
        <v>238.639650959567</v>
      </c>
      <c r="BK201" s="555" t="n">
        <v>242.731568435205</v>
      </c>
      <c r="BL201" s="555" t="n">
        <v>252.887477683069</v>
      </c>
      <c r="BM201" s="555" t="n">
        <v>280.714548759858</v>
      </c>
      <c r="BN201" s="555" t="n">
        <v>307.639252429274</v>
      </c>
      <c r="BO201" s="555" t="n">
        <v>368.197469559363</v>
      </c>
      <c r="BP201" s="555" t="n">
        <v>392.435285468238</v>
      </c>
      <c r="BQ201" s="555" t="n">
        <v>474.828890585044</v>
      </c>
      <c r="BR201" s="555" t="n">
        <v>424.534079750856</v>
      </c>
      <c r="BS201" s="555" t="n">
        <v>429.345150114051</v>
      </c>
      <c r="BT201" s="555" t="n">
        <v>454.438202237384</v>
      </c>
      <c r="BU201" s="555" t="n">
        <v>519.183045187745</v>
      </c>
      <c r="BV201" s="555" t="n">
        <v>453.978430396666</v>
      </c>
      <c r="BW201" s="555" t="n">
        <v>426.708344693942</v>
      </c>
      <c r="BX201" s="555" t="n">
        <v>445.21864156999</v>
      </c>
      <c r="BY201" s="555" t="n">
        <v>487.883590328542</v>
      </c>
      <c r="BZ201" s="555" t="n">
        <v>492.346242810868</v>
      </c>
      <c r="CA201" s="555" t="n">
        <v>470.738843488734</v>
      </c>
      <c r="CB201" s="555" t="n">
        <v>522.429348182862</v>
      </c>
      <c r="CC201" s="555" t="n">
        <v>499.909872494639</v>
      </c>
      <c r="CD201" s="555" t="n">
        <v>492.14187896025</v>
      </c>
      <c r="CE201" s="555" t="n">
        <v>479.662616550443</v>
      </c>
      <c r="CF201" s="555" t="n">
        <v>479.662616550443</v>
      </c>
      <c r="CG201" s="555" t="n">
        <v>479.662616550443</v>
      </c>
      <c r="CH201" s="555" t="n">
        <v>479.662616550443</v>
      </c>
      <c r="CI201" s="555" t="n">
        <v>505.188532461449</v>
      </c>
      <c r="CJ201" s="555" t="n">
        <v>505.188532461449</v>
      </c>
      <c r="CK201" s="555" t="n">
        <v>505.188532461449</v>
      </c>
      <c r="CL201" s="555" t="n">
        <v>505.188532461449</v>
      </c>
      <c r="CM201" s="555" t="n">
        <v>467.549586415136</v>
      </c>
      <c r="CN201" s="555" t="n">
        <v>496.135086660102</v>
      </c>
      <c r="CO201" s="555" t="n">
        <v>525.447685084336</v>
      </c>
      <c r="CP201" s="555" t="n">
        <v>525.232213365774</v>
      </c>
      <c r="CQ201" s="555" t="n">
        <v>549.086426504609</v>
      </c>
      <c r="CR201" s="555" t="n">
        <v>533.033386200436</v>
      </c>
      <c r="CS201" s="555" t="n">
        <v>589.040958937894</v>
      </c>
      <c r="CT201" s="555" t="n">
        <v>612.983151374076</v>
      </c>
      <c r="CU201" s="556" t="n">
        <v>558.80737098939</v>
      </c>
      <c r="CV201" s="556" t="n">
        <v>665.852473610178</v>
      </c>
      <c r="CW201" s="556" t="n">
        <v>727.740422591471</v>
      </c>
      <c r="CX201" s="556" t="n">
        <v>752.231321474263</v>
      </c>
      <c r="CY201" s="556" t="n">
        <v>754.179562711124</v>
      </c>
      <c r="CZ201" s="556" t="n">
        <v>606.627849450207</v>
      </c>
      <c r="DA201" s="556" t="n">
        <v>934.354881708905</v>
      </c>
      <c r="DB201" s="556" t="n">
        <v>762.62677527435</v>
      </c>
      <c r="DC201" s="556" t="n">
        <v>659.577596699026</v>
      </c>
      <c r="DD201" s="556" t="n">
        <v>815.179830259141</v>
      </c>
      <c r="DE201" s="556" t="n">
        <v>814.876576999022</v>
      </c>
      <c r="DF201" s="556" t="n">
        <v>899.890432653536</v>
      </c>
      <c r="DG201" s="556" t="n">
        <v>870.943810185615</v>
      </c>
      <c r="DH201" s="556" t="n">
        <v>1046.75303047834</v>
      </c>
      <c r="DI201" s="555" t="n">
        <v>1224.07119971904</v>
      </c>
      <c r="DJ201" s="555" t="n">
        <v>1220.85951336135</v>
      </c>
      <c r="DK201" s="555"/>
      <c r="DL201" s="555"/>
      <c r="DM201" s="555"/>
      <c r="DN201" s="555"/>
      <c r="DO201" s="555"/>
      <c r="DP201" s="555"/>
      <c r="DQ201" s="555"/>
      <c r="DR201" s="555"/>
      <c r="DS201" s="555"/>
      <c r="DT201" s="555"/>
      <c r="DU201" s="555"/>
      <c r="DV201" s="555"/>
      <c r="DW201" s="555"/>
      <c r="DX201" s="555"/>
      <c r="DY201" s="555"/>
      <c r="DZ201" s="557"/>
    </row>
    <row r="202" s="1" customFormat="true" ht="15.75" hidden="false" customHeight="false" outlineLevel="0" collapsed="false">
      <c r="B202" s="410" t="s">
        <v>839</v>
      </c>
      <c r="C202" s="411"/>
      <c r="D202" s="411"/>
      <c r="E202" s="411"/>
      <c r="F202" s="411"/>
      <c r="G202" s="411"/>
      <c r="H202" s="411"/>
      <c r="I202" s="411"/>
      <c r="J202" s="411"/>
      <c r="K202" s="411"/>
      <c r="L202" s="411"/>
      <c r="M202" s="411"/>
      <c r="N202" s="411"/>
      <c r="O202" s="551" t="n">
        <v>15.0425</v>
      </c>
      <c r="P202" s="551" t="n">
        <v>15.0425</v>
      </c>
      <c r="Q202" s="551" t="n">
        <v>15.0425</v>
      </c>
      <c r="R202" s="551" t="n">
        <v>15.0425</v>
      </c>
      <c r="S202" s="551" t="n">
        <v>13.8425</v>
      </c>
      <c r="T202" s="551" t="n">
        <v>13.8425</v>
      </c>
      <c r="U202" s="551" t="n">
        <v>13.8425</v>
      </c>
      <c r="V202" s="551" t="n">
        <v>13.8425</v>
      </c>
      <c r="W202" s="551" t="n">
        <v>8.2575</v>
      </c>
      <c r="X202" s="551" t="n">
        <v>8.2575</v>
      </c>
      <c r="Y202" s="551" t="n">
        <v>8.2575</v>
      </c>
      <c r="Z202" s="551" t="n">
        <v>8.2575</v>
      </c>
      <c r="AA202" s="551" t="n">
        <v>13.9526041291917</v>
      </c>
      <c r="AB202" s="551" t="n">
        <v>13.9526041291917</v>
      </c>
      <c r="AC202" s="551" t="n">
        <v>13.9526041291917</v>
      </c>
      <c r="AD202" s="551" t="n">
        <v>13.9526041291917</v>
      </c>
      <c r="AE202" s="551" t="n">
        <v>17.0028526019508</v>
      </c>
      <c r="AF202" s="551" t="n">
        <v>17.0028526019508</v>
      </c>
      <c r="AG202" s="551" t="n">
        <v>17.0028526019508</v>
      </c>
      <c r="AH202" s="551" t="n">
        <v>17.0028526019508</v>
      </c>
      <c r="AI202" s="551" t="n">
        <v>18.987925</v>
      </c>
      <c r="AJ202" s="551" t="n">
        <v>18.987925</v>
      </c>
      <c r="AK202" s="551" t="n">
        <v>18.987925</v>
      </c>
      <c r="AL202" s="551" t="n">
        <v>18.987925</v>
      </c>
      <c r="AM202" s="551" t="n">
        <v>19.9945326290233</v>
      </c>
      <c r="AN202" s="551" t="n">
        <v>19.9945326290233</v>
      </c>
      <c r="AO202" s="551" t="n">
        <v>19.9945326290233</v>
      </c>
      <c r="AP202" s="551" t="n">
        <v>19.9945326290233</v>
      </c>
      <c r="AQ202" s="551" t="n">
        <v>27.4696163287421</v>
      </c>
      <c r="AR202" s="551" t="n">
        <v>27.4696163287421</v>
      </c>
      <c r="AS202" s="551" t="n">
        <v>27.4696163287421</v>
      </c>
      <c r="AT202" s="551" t="n">
        <v>27.4696163287421</v>
      </c>
      <c r="AU202" s="551" t="n">
        <v>31.7001991878201</v>
      </c>
      <c r="AV202" s="551" t="n">
        <v>31.7001991878201</v>
      </c>
      <c r="AW202" s="551" t="n">
        <v>31.7001991878201</v>
      </c>
      <c r="AX202" s="551" t="n">
        <v>31.7001991878201</v>
      </c>
      <c r="AY202" s="551" t="n">
        <v>50.6324819190877</v>
      </c>
      <c r="AZ202" s="551" t="n">
        <v>50.6324819190877</v>
      </c>
      <c r="BA202" s="551" t="n">
        <v>50.6324819190877</v>
      </c>
      <c r="BB202" s="551" t="n">
        <v>50.6324819190877</v>
      </c>
      <c r="BC202" s="551" t="n">
        <v>91.8232493332143</v>
      </c>
      <c r="BD202" s="551" t="n">
        <v>91.8232493332143</v>
      </c>
      <c r="BE202" s="551" t="n">
        <v>91.8232493332143</v>
      </c>
      <c r="BF202" s="551" t="n">
        <v>91.8232493332143</v>
      </c>
      <c r="BG202" s="551" t="n">
        <v>93.1003256328012</v>
      </c>
      <c r="BH202" s="551" t="n">
        <v>93.1003256328012</v>
      </c>
      <c r="BI202" s="551" t="n">
        <v>93.1003256328012</v>
      </c>
      <c r="BJ202" s="551" t="n">
        <v>93.1003256328012</v>
      </c>
      <c r="BK202" s="551" t="n">
        <v>86.0019887953404</v>
      </c>
      <c r="BL202" s="551" t="n">
        <v>81.175873101292</v>
      </c>
      <c r="BM202" s="551" t="n">
        <v>94.1787987078133</v>
      </c>
      <c r="BN202" s="551" t="n">
        <v>96.2076876972489</v>
      </c>
      <c r="BO202" s="551" t="n">
        <v>99.280288710837</v>
      </c>
      <c r="BP202" s="551" t="n">
        <v>107.124416222043</v>
      </c>
      <c r="BQ202" s="551" t="n">
        <v>140.613023577054</v>
      </c>
      <c r="BR202" s="551" t="n">
        <v>118.32959097744</v>
      </c>
      <c r="BS202" s="551" t="n">
        <v>163.033878958895</v>
      </c>
      <c r="BT202" s="551" t="n">
        <v>130.542425334271</v>
      </c>
      <c r="BU202" s="551" t="n">
        <v>165.219595796244</v>
      </c>
      <c r="BV202" s="551" t="n">
        <v>130.449011558296</v>
      </c>
      <c r="BW202" s="551" t="n">
        <v>138.509901858661</v>
      </c>
      <c r="BX202" s="551" t="n">
        <v>138.498053815753</v>
      </c>
      <c r="BY202" s="551" t="n">
        <v>159.62826813062</v>
      </c>
      <c r="BZ202" s="551" t="n">
        <v>159.682964847202</v>
      </c>
      <c r="CA202" s="551" t="n">
        <v>150.274585727436</v>
      </c>
      <c r="CB202" s="551" t="n">
        <v>165.722658931888</v>
      </c>
      <c r="CC202" s="551" t="n">
        <v>157.865322720162</v>
      </c>
      <c r="CD202" s="551" t="n">
        <v>168.382689739732</v>
      </c>
      <c r="CE202" s="551" t="n">
        <v>163.144273918457</v>
      </c>
      <c r="CF202" s="551" t="n">
        <v>163.144273918457</v>
      </c>
      <c r="CG202" s="551" t="n">
        <v>163.144273918457</v>
      </c>
      <c r="CH202" s="551" t="n">
        <v>163.144273918457</v>
      </c>
      <c r="CI202" s="551" t="n">
        <v>176.980713010235</v>
      </c>
      <c r="CJ202" s="551" t="n">
        <v>176.980713010235</v>
      </c>
      <c r="CK202" s="551" t="n">
        <v>176.980713010235</v>
      </c>
      <c r="CL202" s="551" t="n">
        <v>176.980713010235</v>
      </c>
      <c r="CM202" s="551" t="n">
        <v>122.209669420687</v>
      </c>
      <c r="CN202" s="551" t="n">
        <v>117.165569361668</v>
      </c>
      <c r="CO202" s="551" t="n">
        <v>136.409081379788</v>
      </c>
      <c r="CP202" s="551" t="n">
        <v>128.345014381276</v>
      </c>
      <c r="CQ202" s="551" t="n">
        <v>148.86155014</v>
      </c>
      <c r="CR202" s="551" t="n">
        <v>124.61418663</v>
      </c>
      <c r="CS202" s="551" t="n">
        <v>146.33727453</v>
      </c>
      <c r="CT202" s="551" t="n">
        <v>163.85027732</v>
      </c>
      <c r="CU202" s="552" t="n">
        <v>151.638504211878</v>
      </c>
      <c r="CV202" s="552" t="n">
        <v>218.656394737408</v>
      </c>
      <c r="CW202" s="552" t="n">
        <v>148.925519546995</v>
      </c>
      <c r="CX202" s="552" t="n">
        <v>173.282489756179</v>
      </c>
      <c r="CY202" s="552" t="n">
        <v>180.882217157165</v>
      </c>
      <c r="CZ202" s="552" t="n">
        <v>130.615856369947</v>
      </c>
      <c r="DA202" s="552" t="n">
        <v>170.081610255112</v>
      </c>
      <c r="DB202" s="552" t="n">
        <v>178.457912436111</v>
      </c>
      <c r="DC202" s="552" t="n">
        <v>204.881865712476</v>
      </c>
      <c r="DD202" s="552" t="n">
        <v>180.661670704453</v>
      </c>
      <c r="DE202" s="552" t="n">
        <v>159.493682251999</v>
      </c>
      <c r="DF202" s="553" t="n">
        <v>191.610199722288</v>
      </c>
      <c r="DG202" s="553" t="n">
        <v>154.596334815696</v>
      </c>
      <c r="DH202" s="553" t="n">
        <v>177.837097986999</v>
      </c>
      <c r="DI202" s="551" t="n">
        <v>177.890087435655</v>
      </c>
      <c r="DJ202" s="551" t="n">
        <v>224.688676874923</v>
      </c>
      <c r="DK202" s="551"/>
      <c r="DL202" s="551"/>
      <c r="DM202" s="551"/>
      <c r="DN202" s="551"/>
      <c r="DO202" s="551"/>
      <c r="DP202" s="551"/>
      <c r="DQ202" s="551"/>
      <c r="DR202" s="551"/>
      <c r="DS202" s="551"/>
      <c r="DT202" s="551"/>
      <c r="DU202" s="551"/>
      <c r="DV202" s="551"/>
      <c r="DW202" s="551"/>
      <c r="DX202" s="551"/>
      <c r="DY202" s="551"/>
      <c r="DZ202" s="554"/>
    </row>
    <row r="203" s="1" customFormat="true" ht="15.75" hidden="false" customHeight="false" outlineLevel="0" collapsed="false">
      <c r="B203" s="410" t="s">
        <v>840</v>
      </c>
      <c r="C203" s="411"/>
      <c r="D203" s="411"/>
      <c r="E203" s="411"/>
      <c r="F203" s="411"/>
      <c r="G203" s="411"/>
      <c r="H203" s="411"/>
      <c r="I203" s="411"/>
      <c r="J203" s="411"/>
      <c r="K203" s="411"/>
      <c r="L203" s="411"/>
      <c r="M203" s="411"/>
      <c r="N203" s="411"/>
      <c r="O203" s="551" t="n">
        <v>0</v>
      </c>
      <c r="P203" s="551" t="n">
        <v>0</v>
      </c>
      <c r="Q203" s="551" t="n">
        <v>0</v>
      </c>
      <c r="R203" s="551" t="n">
        <v>0</v>
      </c>
      <c r="S203" s="551" t="n">
        <v>0</v>
      </c>
      <c r="T203" s="551" t="n">
        <v>0</v>
      </c>
      <c r="U203" s="551" t="n">
        <v>0</v>
      </c>
      <c r="V203" s="551" t="n">
        <v>0</v>
      </c>
      <c r="W203" s="551" t="n">
        <v>0</v>
      </c>
      <c r="X203" s="551" t="n">
        <v>0</v>
      </c>
      <c r="Y203" s="551" t="n">
        <v>0</v>
      </c>
      <c r="Z203" s="551" t="n">
        <v>0</v>
      </c>
      <c r="AA203" s="551" t="n">
        <v>2375.24</v>
      </c>
      <c r="AB203" s="551" t="n">
        <v>2375.24</v>
      </c>
      <c r="AC203" s="551" t="n">
        <v>2375.24</v>
      </c>
      <c r="AD203" s="551" t="n">
        <v>2375.24</v>
      </c>
      <c r="AE203" s="551" t="n">
        <v>3029.68725</v>
      </c>
      <c r="AF203" s="551" t="n">
        <v>3029.68725</v>
      </c>
      <c r="AG203" s="551" t="n">
        <v>3029.68725</v>
      </c>
      <c r="AH203" s="551" t="n">
        <v>3029.68725</v>
      </c>
      <c r="AI203" s="551" t="n">
        <v>3069.87475</v>
      </c>
      <c r="AJ203" s="551" t="n">
        <v>3069.87475</v>
      </c>
      <c r="AK203" s="551" t="n">
        <v>3069.87475</v>
      </c>
      <c r="AL203" s="551" t="n">
        <v>3069.87475</v>
      </c>
      <c r="AM203" s="551" t="n">
        <v>3123.2325</v>
      </c>
      <c r="AN203" s="551" t="n">
        <v>3123.2325</v>
      </c>
      <c r="AO203" s="551" t="n">
        <v>3123.2325</v>
      </c>
      <c r="AP203" s="551" t="n">
        <v>3123.2325</v>
      </c>
      <c r="AQ203" s="551" t="n">
        <v>4376.57725</v>
      </c>
      <c r="AR203" s="551" t="n">
        <v>4376.57725</v>
      </c>
      <c r="AS203" s="551" t="n">
        <v>4376.57725</v>
      </c>
      <c r="AT203" s="551" t="n">
        <v>4376.57725</v>
      </c>
      <c r="AU203" s="551" t="n">
        <v>5200.73025</v>
      </c>
      <c r="AV203" s="551" t="n">
        <v>5200.73025</v>
      </c>
      <c r="AW203" s="551" t="n">
        <v>5200.73025</v>
      </c>
      <c r="AX203" s="551" t="n">
        <v>5200.73025</v>
      </c>
      <c r="AY203" s="551" t="n">
        <v>7887.80925</v>
      </c>
      <c r="AZ203" s="551" t="n">
        <v>7887.80925</v>
      </c>
      <c r="BA203" s="551" t="n">
        <v>7887.80925</v>
      </c>
      <c r="BB203" s="551" t="n">
        <v>7887.80925</v>
      </c>
      <c r="BC203" s="551" t="n">
        <v>9964.931</v>
      </c>
      <c r="BD203" s="551" t="n">
        <v>9964.931</v>
      </c>
      <c r="BE203" s="551" t="n">
        <v>9964.931</v>
      </c>
      <c r="BF203" s="551" t="n">
        <v>9964.931</v>
      </c>
      <c r="BG203" s="551" t="n">
        <v>13284.01325</v>
      </c>
      <c r="BH203" s="551" t="n">
        <v>13284.01325</v>
      </c>
      <c r="BI203" s="551" t="n">
        <v>13284.01325</v>
      </c>
      <c r="BJ203" s="551" t="n">
        <v>13284.01325</v>
      </c>
      <c r="BK203" s="551" t="n">
        <v>10142.214</v>
      </c>
      <c r="BL203" s="551" t="n">
        <v>9038.492</v>
      </c>
      <c r="BM203" s="551" t="n">
        <v>11343.115</v>
      </c>
      <c r="BN203" s="551" t="n">
        <v>8676.697</v>
      </c>
      <c r="BO203" s="551" t="n">
        <v>11966.827</v>
      </c>
      <c r="BP203" s="551" t="n">
        <v>11773.008</v>
      </c>
      <c r="BQ203" s="551" t="n">
        <v>13873.045</v>
      </c>
      <c r="BR203" s="551" t="n">
        <v>12910.828</v>
      </c>
      <c r="BS203" s="551" t="n">
        <v>16698.098</v>
      </c>
      <c r="BT203" s="551" t="n">
        <v>15474.13649</v>
      </c>
      <c r="BU203" s="551" t="n">
        <v>18967.80267</v>
      </c>
      <c r="BV203" s="551" t="n">
        <v>16945.51904</v>
      </c>
      <c r="BW203" s="551" t="n">
        <v>12400.78615</v>
      </c>
      <c r="BX203" s="551" t="n">
        <v>13157.12035</v>
      </c>
      <c r="BY203" s="551" t="n">
        <v>16240.13886</v>
      </c>
      <c r="BZ203" s="551" t="n">
        <v>17198.70511</v>
      </c>
      <c r="CA203" s="551" t="n">
        <v>14855.77712</v>
      </c>
      <c r="CB203" s="551" t="n">
        <v>14992.5221</v>
      </c>
      <c r="CC203" s="551" t="n">
        <v>14860.76081</v>
      </c>
      <c r="CD203" s="551" t="n">
        <v>15908.16939</v>
      </c>
      <c r="CE203" s="551" t="n">
        <v>17551.361695</v>
      </c>
      <c r="CF203" s="551" t="n">
        <v>17551.361695</v>
      </c>
      <c r="CG203" s="551" t="n">
        <v>17551.361695</v>
      </c>
      <c r="CH203" s="551" t="n">
        <v>17551.361695</v>
      </c>
      <c r="CI203" s="551" t="n">
        <v>17277.7348275</v>
      </c>
      <c r="CJ203" s="551" t="n">
        <v>17277.7348275</v>
      </c>
      <c r="CK203" s="551" t="n">
        <v>17277.7348275</v>
      </c>
      <c r="CL203" s="551" t="n">
        <v>17277.7348275</v>
      </c>
      <c r="CM203" s="551" t="n">
        <v>15215.67325</v>
      </c>
      <c r="CN203" s="551" t="n">
        <v>13534.09243</v>
      </c>
      <c r="CO203" s="551" t="n">
        <v>16547.36293</v>
      </c>
      <c r="CP203" s="551" t="n">
        <v>14910.91807</v>
      </c>
      <c r="CQ203" s="551" t="n">
        <v>15722.55525</v>
      </c>
      <c r="CR203" s="551" t="n">
        <v>16671.19959</v>
      </c>
      <c r="CS203" s="551" t="n">
        <v>17260.28866</v>
      </c>
      <c r="CT203" s="551" t="n">
        <v>18225.3871</v>
      </c>
      <c r="CU203" s="552" t="n">
        <v>18922.95946</v>
      </c>
      <c r="CV203" s="552" t="n">
        <v>22842.21922</v>
      </c>
      <c r="CW203" s="552" t="n">
        <v>22543.33046</v>
      </c>
      <c r="CX203" s="552" t="n">
        <v>23681.80759</v>
      </c>
      <c r="CY203" s="552" t="n">
        <v>20703.72354</v>
      </c>
      <c r="CZ203" s="552" t="n">
        <v>14718.54111</v>
      </c>
      <c r="DA203" s="552" t="n">
        <v>24389.44878</v>
      </c>
      <c r="DB203" s="552" t="n">
        <v>24432.13469</v>
      </c>
      <c r="DC203" s="552" t="n">
        <v>26032.91704</v>
      </c>
      <c r="DD203" s="552" t="n">
        <v>40450.62003</v>
      </c>
      <c r="DE203" s="552" t="n">
        <v>17387.21596</v>
      </c>
      <c r="DF203" s="553" t="n">
        <v>18526.61523</v>
      </c>
      <c r="DG203" s="553" t="n">
        <v>17841.01009</v>
      </c>
      <c r="DH203" s="553" t="n">
        <v>20459.57644</v>
      </c>
      <c r="DI203" s="551" t="n">
        <v>23570.97639</v>
      </c>
      <c r="DJ203" s="551" t="n">
        <v>30503.65899</v>
      </c>
      <c r="DK203" s="551"/>
      <c r="DL203" s="551"/>
      <c r="DM203" s="551"/>
      <c r="DN203" s="551"/>
      <c r="DO203" s="551"/>
      <c r="DP203" s="551"/>
      <c r="DQ203" s="551"/>
      <c r="DR203" s="551"/>
      <c r="DS203" s="551"/>
      <c r="DT203" s="551"/>
      <c r="DU203" s="551"/>
      <c r="DV203" s="551"/>
      <c r="DW203" s="551"/>
      <c r="DX203" s="551"/>
      <c r="DY203" s="551"/>
      <c r="DZ203" s="554"/>
    </row>
    <row r="204" s="1" customFormat="true" ht="15.75" hidden="false" customHeight="false" outlineLevel="0" collapsed="false">
      <c r="B204" s="410" t="s">
        <v>841</v>
      </c>
      <c r="C204" s="411"/>
      <c r="D204" s="411"/>
      <c r="E204" s="411"/>
      <c r="F204" s="411"/>
      <c r="G204" s="411"/>
      <c r="H204" s="411"/>
      <c r="I204" s="411"/>
      <c r="J204" s="411"/>
      <c r="K204" s="411"/>
      <c r="L204" s="411"/>
      <c r="M204" s="411"/>
      <c r="N204" s="411"/>
      <c r="O204" s="551" t="n">
        <v>16.4175</v>
      </c>
      <c r="P204" s="551" t="n">
        <v>16.4175</v>
      </c>
      <c r="Q204" s="551" t="n">
        <v>16.4175</v>
      </c>
      <c r="R204" s="551" t="n">
        <v>16.4175</v>
      </c>
      <c r="S204" s="551" t="n">
        <v>11.9875</v>
      </c>
      <c r="T204" s="551" t="n">
        <v>11.9875</v>
      </c>
      <c r="U204" s="551" t="n">
        <v>11.9875</v>
      </c>
      <c r="V204" s="551" t="n">
        <v>11.9875</v>
      </c>
      <c r="W204" s="551" t="n">
        <v>10.83</v>
      </c>
      <c r="X204" s="551" t="n">
        <v>10.83</v>
      </c>
      <c r="Y204" s="551" t="n">
        <v>10.83</v>
      </c>
      <c r="Z204" s="551" t="n">
        <v>10.83</v>
      </c>
      <c r="AA204" s="551" t="n">
        <v>13.869757776382</v>
      </c>
      <c r="AB204" s="551" t="n">
        <v>13.869757776382</v>
      </c>
      <c r="AC204" s="551" t="n">
        <v>13.869757776382</v>
      </c>
      <c r="AD204" s="551" t="n">
        <v>13.869757776382</v>
      </c>
      <c r="AE204" s="551" t="n">
        <v>15.4392424861133</v>
      </c>
      <c r="AF204" s="551" t="n">
        <v>15.4392424861133</v>
      </c>
      <c r="AG204" s="551" t="n">
        <v>15.4392424861133</v>
      </c>
      <c r="AH204" s="551" t="n">
        <v>15.4392424861133</v>
      </c>
      <c r="AI204" s="551" t="n">
        <v>16.20195</v>
      </c>
      <c r="AJ204" s="551" t="n">
        <v>16.20195</v>
      </c>
      <c r="AK204" s="551" t="n">
        <v>16.20195</v>
      </c>
      <c r="AL204" s="551" t="n">
        <v>16.20195</v>
      </c>
      <c r="AM204" s="551" t="n">
        <v>19.8011721340195</v>
      </c>
      <c r="AN204" s="551" t="n">
        <v>19.8011721340195</v>
      </c>
      <c r="AO204" s="551" t="n">
        <v>19.8011721340195</v>
      </c>
      <c r="AP204" s="551" t="n">
        <v>19.8011721340195</v>
      </c>
      <c r="AQ204" s="551" t="n">
        <v>27.7904402982369</v>
      </c>
      <c r="AR204" s="551" t="n">
        <v>27.7904402982369</v>
      </c>
      <c r="AS204" s="551" t="n">
        <v>27.7904402982369</v>
      </c>
      <c r="AT204" s="551" t="n">
        <v>27.7904402982369</v>
      </c>
      <c r="AU204" s="551" t="n">
        <v>36.537870431723</v>
      </c>
      <c r="AV204" s="551" t="n">
        <v>36.537870431723</v>
      </c>
      <c r="AW204" s="551" t="n">
        <v>36.537870431723</v>
      </c>
      <c r="AX204" s="551" t="n">
        <v>36.537870431723</v>
      </c>
      <c r="AY204" s="551" t="n">
        <v>47.477514605895</v>
      </c>
      <c r="AZ204" s="551" t="n">
        <v>47.477514605895</v>
      </c>
      <c r="BA204" s="551" t="n">
        <v>47.477514605895</v>
      </c>
      <c r="BB204" s="551" t="n">
        <v>47.477514605895</v>
      </c>
      <c r="BC204" s="551" t="n">
        <v>80.9679141189542</v>
      </c>
      <c r="BD204" s="551" t="n">
        <v>80.9679141189542</v>
      </c>
      <c r="BE204" s="551" t="n">
        <v>80.9679141189542</v>
      </c>
      <c r="BF204" s="551" t="n">
        <v>80.9679141189542</v>
      </c>
      <c r="BG204" s="551" t="n">
        <v>83.1138604597703</v>
      </c>
      <c r="BH204" s="551" t="n">
        <v>83.1138604597703</v>
      </c>
      <c r="BI204" s="551" t="n">
        <v>83.1138604597703</v>
      </c>
      <c r="BJ204" s="551" t="n">
        <v>83.1138604597703</v>
      </c>
      <c r="BK204" s="551" t="n">
        <v>79.5833361546414</v>
      </c>
      <c r="BL204" s="551" t="n">
        <v>98.5885129956778</v>
      </c>
      <c r="BM204" s="551" t="n">
        <v>102.783868903889</v>
      </c>
      <c r="BN204" s="551" t="n">
        <v>101.013068510321</v>
      </c>
      <c r="BO204" s="551" t="n">
        <v>114.864570310875</v>
      </c>
      <c r="BP204" s="551" t="n">
        <v>125.615321314392</v>
      </c>
      <c r="BQ204" s="551" t="n">
        <v>149.452849832266</v>
      </c>
      <c r="BR204" s="551" t="n">
        <v>136.622060729043</v>
      </c>
      <c r="BS204" s="551" t="n">
        <v>142.243243859156</v>
      </c>
      <c r="BT204" s="551" t="n">
        <v>155.172759472882</v>
      </c>
      <c r="BU204" s="551" t="n">
        <v>181.414221743789</v>
      </c>
      <c r="BV204" s="551" t="n">
        <v>143.61115341209</v>
      </c>
      <c r="BW204" s="551" t="n">
        <v>147.020350181717</v>
      </c>
      <c r="BX204" s="551" t="n">
        <v>144.060606695515</v>
      </c>
      <c r="BY204" s="551" t="n">
        <v>184.37788805781</v>
      </c>
      <c r="BZ204" s="551" t="n">
        <v>157.417403879257</v>
      </c>
      <c r="CA204" s="551" t="n">
        <v>162.463442236291</v>
      </c>
      <c r="CB204" s="551" t="n">
        <v>211.343608750158</v>
      </c>
      <c r="CC204" s="551" t="n">
        <v>178.621453406639</v>
      </c>
      <c r="CD204" s="551" t="n">
        <v>167.570553749497</v>
      </c>
      <c r="CE204" s="551" t="n">
        <v>170.613348315453</v>
      </c>
      <c r="CF204" s="551" t="n">
        <v>170.613348315453</v>
      </c>
      <c r="CG204" s="551" t="n">
        <v>170.613348315453</v>
      </c>
      <c r="CH204" s="551" t="n">
        <v>170.613348315453</v>
      </c>
      <c r="CI204" s="551" t="n">
        <v>141.489107850094</v>
      </c>
      <c r="CJ204" s="551" t="n">
        <v>141.489107850094</v>
      </c>
      <c r="CK204" s="551" t="n">
        <v>141.489107850094</v>
      </c>
      <c r="CL204" s="551" t="n">
        <v>141.489107850094</v>
      </c>
      <c r="CM204" s="551" t="n">
        <v>132.198234210336</v>
      </c>
      <c r="CN204" s="551" t="n">
        <v>130.364947767393</v>
      </c>
      <c r="CO204" s="551" t="n">
        <v>159.828003200884</v>
      </c>
      <c r="CP204" s="551" t="n">
        <v>141.246660010403</v>
      </c>
      <c r="CQ204" s="551" t="n">
        <v>145.21186427</v>
      </c>
      <c r="CR204" s="551" t="n">
        <v>149.36105116</v>
      </c>
      <c r="CS204" s="551" t="n">
        <v>156.10957247</v>
      </c>
      <c r="CT204" s="551" t="n">
        <v>179.65621036</v>
      </c>
      <c r="CU204" s="552" t="n">
        <v>157.119936132647</v>
      </c>
      <c r="CV204" s="552" t="n">
        <v>192.582225221636</v>
      </c>
      <c r="CW204" s="552" t="n">
        <v>193.216263250438</v>
      </c>
      <c r="CX204" s="552" t="n">
        <v>187.719456196102</v>
      </c>
      <c r="CY204" s="552" t="n">
        <v>183.371532484348</v>
      </c>
      <c r="CZ204" s="552" t="n">
        <v>148.105304047704</v>
      </c>
      <c r="DA204" s="552" t="n">
        <v>241.255021671266</v>
      </c>
      <c r="DB204" s="552" t="n">
        <v>189.156149369541</v>
      </c>
      <c r="DC204" s="552" t="n">
        <v>166.959246394461</v>
      </c>
      <c r="DD204" s="552" t="n">
        <v>228.829182852443</v>
      </c>
      <c r="DE204" s="552" t="n">
        <v>253.922383472086</v>
      </c>
      <c r="DF204" s="553" t="n">
        <v>231.418693489966</v>
      </c>
      <c r="DG204" s="553" t="n">
        <v>220.871615598769</v>
      </c>
      <c r="DH204" s="553" t="n">
        <v>267.685721200399</v>
      </c>
      <c r="DI204" s="551" t="n">
        <v>290.637155568964</v>
      </c>
      <c r="DJ204" s="551" t="n">
        <v>304.177516588152</v>
      </c>
      <c r="DK204" s="551"/>
      <c r="DL204" s="551"/>
      <c r="DM204" s="551"/>
      <c r="DN204" s="551"/>
      <c r="DO204" s="551"/>
      <c r="DP204" s="551"/>
      <c r="DQ204" s="551"/>
      <c r="DR204" s="551"/>
      <c r="DS204" s="551"/>
      <c r="DT204" s="551"/>
      <c r="DU204" s="551"/>
      <c r="DV204" s="551"/>
      <c r="DW204" s="551"/>
      <c r="DX204" s="551"/>
      <c r="DY204" s="551"/>
      <c r="DZ204" s="554"/>
    </row>
    <row r="205" s="1" customFormat="true" ht="15.75" hidden="false" customHeight="false" outlineLevel="0" collapsed="false">
      <c r="B205" s="410" t="s">
        <v>842</v>
      </c>
      <c r="C205" s="411"/>
      <c r="D205" s="411"/>
      <c r="E205" s="411"/>
      <c r="F205" s="411"/>
      <c r="G205" s="411"/>
      <c r="H205" s="411"/>
      <c r="I205" s="411"/>
      <c r="J205" s="411"/>
      <c r="K205" s="411"/>
      <c r="L205" s="411"/>
      <c r="M205" s="411"/>
      <c r="N205" s="411"/>
      <c r="O205" s="551" t="n">
        <v>0</v>
      </c>
      <c r="P205" s="551" t="n">
        <v>0</v>
      </c>
      <c r="Q205" s="551" t="n">
        <v>0</v>
      </c>
      <c r="R205" s="551" t="n">
        <v>0</v>
      </c>
      <c r="S205" s="551" t="n">
        <v>0</v>
      </c>
      <c r="T205" s="551" t="n">
        <v>0</v>
      </c>
      <c r="U205" s="551" t="n">
        <v>0</v>
      </c>
      <c r="V205" s="551" t="n">
        <v>0</v>
      </c>
      <c r="W205" s="551" t="n">
        <v>0</v>
      </c>
      <c r="X205" s="551" t="n">
        <v>0</v>
      </c>
      <c r="Y205" s="551" t="n">
        <v>0</v>
      </c>
      <c r="Z205" s="551" t="n">
        <v>0</v>
      </c>
      <c r="AA205" s="551" t="n">
        <v>20041.3585</v>
      </c>
      <c r="AB205" s="551" t="n">
        <v>20041.3585</v>
      </c>
      <c r="AC205" s="551" t="n">
        <v>20041.3585</v>
      </c>
      <c r="AD205" s="551" t="n">
        <v>20041.3585</v>
      </c>
      <c r="AE205" s="551" t="n">
        <v>22909.15</v>
      </c>
      <c r="AF205" s="551" t="n">
        <v>22909.15</v>
      </c>
      <c r="AG205" s="551" t="n">
        <v>22909.15</v>
      </c>
      <c r="AH205" s="551" t="n">
        <v>22909.15</v>
      </c>
      <c r="AI205" s="551" t="n">
        <v>23274.19175</v>
      </c>
      <c r="AJ205" s="551" t="n">
        <v>23274.19175</v>
      </c>
      <c r="AK205" s="551" t="n">
        <v>23274.19175</v>
      </c>
      <c r="AL205" s="551" t="n">
        <v>23274.19175</v>
      </c>
      <c r="AM205" s="551" t="n">
        <v>26928.94725</v>
      </c>
      <c r="AN205" s="551" t="n">
        <v>26928.94725</v>
      </c>
      <c r="AO205" s="551" t="n">
        <v>26928.94725</v>
      </c>
      <c r="AP205" s="551" t="n">
        <v>26928.94725</v>
      </c>
      <c r="AQ205" s="551" t="n">
        <v>38590.70175</v>
      </c>
      <c r="AR205" s="551" t="n">
        <v>38590.70175</v>
      </c>
      <c r="AS205" s="551" t="n">
        <v>38590.70175</v>
      </c>
      <c r="AT205" s="551" t="n">
        <v>38590.70175</v>
      </c>
      <c r="AU205" s="551" t="n">
        <v>51707.8</v>
      </c>
      <c r="AV205" s="551" t="n">
        <v>51707.8</v>
      </c>
      <c r="AW205" s="551" t="n">
        <v>51707.8</v>
      </c>
      <c r="AX205" s="551" t="n">
        <v>51707.8</v>
      </c>
      <c r="AY205" s="551" t="n">
        <v>68643.3925</v>
      </c>
      <c r="AZ205" s="551" t="n">
        <v>68643.3925</v>
      </c>
      <c r="BA205" s="551" t="n">
        <v>68643.3925</v>
      </c>
      <c r="BB205" s="551" t="n">
        <v>68643.3925</v>
      </c>
      <c r="BC205" s="551" t="n">
        <v>91984.5745</v>
      </c>
      <c r="BD205" s="551" t="n">
        <v>91984.5745</v>
      </c>
      <c r="BE205" s="551" t="n">
        <v>91984.5745</v>
      </c>
      <c r="BF205" s="551" t="n">
        <v>91984.5745</v>
      </c>
      <c r="BG205" s="551" t="n">
        <v>102169.239</v>
      </c>
      <c r="BH205" s="551" t="n">
        <v>102169.239</v>
      </c>
      <c r="BI205" s="551" t="n">
        <v>102169.239</v>
      </c>
      <c r="BJ205" s="551" t="n">
        <v>102169.239</v>
      </c>
      <c r="BK205" s="551" t="n">
        <v>98279.32</v>
      </c>
      <c r="BL205" s="551" t="n">
        <v>101359.954</v>
      </c>
      <c r="BM205" s="551" t="n">
        <v>128879.424</v>
      </c>
      <c r="BN205" s="551" t="n">
        <v>153086.668</v>
      </c>
      <c r="BO205" s="551" t="n">
        <v>126441.491</v>
      </c>
      <c r="BP205" s="551" t="n">
        <v>158742.336</v>
      </c>
      <c r="BQ205" s="551" t="n">
        <v>169002.904</v>
      </c>
      <c r="BR205" s="551" t="n">
        <v>154988.935</v>
      </c>
      <c r="BS205" s="551" t="n">
        <v>174770.788</v>
      </c>
      <c r="BT205" s="551" t="n">
        <v>188553.22567</v>
      </c>
      <c r="BU205" s="551" t="n">
        <v>235676.02982</v>
      </c>
      <c r="BV205" s="551" t="n">
        <v>211265.41169</v>
      </c>
      <c r="BW205" s="551" t="n">
        <v>208329.7646</v>
      </c>
      <c r="BX205" s="551" t="n">
        <v>199528.90928</v>
      </c>
      <c r="BY205" s="551" t="n">
        <v>247594.78067</v>
      </c>
      <c r="BZ205" s="551" t="n">
        <v>223400.82136</v>
      </c>
      <c r="CA205" s="551" t="n">
        <v>194990.65989</v>
      </c>
      <c r="CB205" s="551" t="n">
        <v>212613.16394</v>
      </c>
      <c r="CC205" s="551" t="n">
        <v>267217.17959</v>
      </c>
      <c r="CD205" s="551" t="n">
        <v>239872.24543</v>
      </c>
      <c r="CE205" s="551" t="n">
        <v>248045.4731</v>
      </c>
      <c r="CF205" s="551" t="n">
        <v>248045.4731</v>
      </c>
      <c r="CG205" s="551" t="n">
        <v>248045.4731</v>
      </c>
      <c r="CH205" s="551" t="n">
        <v>248045.4731</v>
      </c>
      <c r="CI205" s="551" t="n">
        <v>205464.130525</v>
      </c>
      <c r="CJ205" s="551" t="n">
        <v>205464.130525</v>
      </c>
      <c r="CK205" s="551" t="n">
        <v>205464.130525</v>
      </c>
      <c r="CL205" s="551" t="n">
        <v>205464.130525</v>
      </c>
      <c r="CM205" s="551" t="n">
        <v>214711.78093</v>
      </c>
      <c r="CN205" s="551" t="n">
        <v>206081.36746</v>
      </c>
      <c r="CO205" s="551" t="n">
        <v>263503.2109</v>
      </c>
      <c r="CP205" s="551" t="n">
        <v>230032.65489</v>
      </c>
      <c r="CQ205" s="551" t="n">
        <v>224786.90461</v>
      </c>
      <c r="CR205" s="551" t="n">
        <v>275442.81974</v>
      </c>
      <c r="CS205" s="551" t="n">
        <v>241592.08698</v>
      </c>
      <c r="CT205" s="551" t="n">
        <v>282064.1287</v>
      </c>
      <c r="CU205" s="552" t="n">
        <v>227800.84449</v>
      </c>
      <c r="CV205" s="552" t="n">
        <v>295081.292950001</v>
      </c>
      <c r="CW205" s="552" t="n">
        <v>314515.48845</v>
      </c>
      <c r="CX205" s="552" t="n">
        <v>337656.004</v>
      </c>
      <c r="CY205" s="552" t="n">
        <v>266442.51126</v>
      </c>
      <c r="CZ205" s="552" t="n">
        <v>240198.33329</v>
      </c>
      <c r="DA205" s="552" t="n">
        <v>511035.52242</v>
      </c>
      <c r="DB205" s="552" t="n">
        <v>410274.78929</v>
      </c>
      <c r="DC205" s="552" t="n">
        <v>261649.59974</v>
      </c>
      <c r="DD205" s="552" t="n">
        <v>341178.45944</v>
      </c>
      <c r="DE205" s="552" t="n">
        <v>384892.48019</v>
      </c>
      <c r="DF205" s="553" t="n">
        <v>360196.55698</v>
      </c>
      <c r="DG205" s="553" t="n">
        <v>301278.37392</v>
      </c>
      <c r="DH205" s="553" t="n">
        <v>370682.66687</v>
      </c>
      <c r="DI205" s="551" t="n">
        <v>426088.14003</v>
      </c>
      <c r="DJ205" s="551" t="n">
        <v>441089.32341</v>
      </c>
      <c r="DK205" s="551"/>
      <c r="DL205" s="551"/>
      <c r="DM205" s="551"/>
      <c r="DN205" s="551"/>
      <c r="DO205" s="551"/>
      <c r="DP205" s="551"/>
      <c r="DQ205" s="551"/>
      <c r="DR205" s="551"/>
      <c r="DS205" s="551"/>
      <c r="DT205" s="551"/>
      <c r="DU205" s="551"/>
      <c r="DV205" s="551"/>
      <c r="DW205" s="551"/>
      <c r="DX205" s="551"/>
      <c r="DY205" s="551"/>
      <c r="DZ205" s="554"/>
    </row>
    <row r="206" s="1" customFormat="true" ht="15.75" hidden="false" customHeight="false" outlineLevel="0" collapsed="false">
      <c r="B206" s="410" t="s">
        <v>843</v>
      </c>
      <c r="C206" s="411"/>
      <c r="D206" s="411"/>
      <c r="E206" s="411"/>
      <c r="F206" s="411"/>
      <c r="G206" s="411"/>
      <c r="H206" s="411"/>
      <c r="I206" s="411"/>
      <c r="J206" s="411"/>
      <c r="K206" s="411"/>
      <c r="L206" s="411"/>
      <c r="M206" s="411"/>
      <c r="N206" s="411"/>
      <c r="O206" s="551" t="n">
        <v>8.705</v>
      </c>
      <c r="P206" s="551" t="n">
        <v>8.705</v>
      </c>
      <c r="Q206" s="551" t="n">
        <v>8.705</v>
      </c>
      <c r="R206" s="551" t="n">
        <v>8.705</v>
      </c>
      <c r="S206" s="551" t="n">
        <v>10.23</v>
      </c>
      <c r="T206" s="551" t="n">
        <v>10.23</v>
      </c>
      <c r="U206" s="551" t="n">
        <v>10.23</v>
      </c>
      <c r="V206" s="551" t="n">
        <v>10.23</v>
      </c>
      <c r="W206" s="551" t="n">
        <v>11.231175</v>
      </c>
      <c r="X206" s="551" t="n">
        <v>11.231175</v>
      </c>
      <c r="Y206" s="551" t="n">
        <v>11.231175</v>
      </c>
      <c r="Z206" s="551" t="n">
        <v>11.231175</v>
      </c>
      <c r="AA206" s="551" t="n">
        <v>9.87802739968992</v>
      </c>
      <c r="AB206" s="551" t="n">
        <v>9.87802739968992</v>
      </c>
      <c r="AC206" s="551" t="n">
        <v>9.87802739968992</v>
      </c>
      <c r="AD206" s="551" t="n">
        <v>9.87802739968992</v>
      </c>
      <c r="AE206" s="551" t="n">
        <v>10.5506333527514</v>
      </c>
      <c r="AF206" s="551" t="n">
        <v>10.5506333527514</v>
      </c>
      <c r="AG206" s="551" t="n">
        <v>10.5506333527514</v>
      </c>
      <c r="AH206" s="551" t="n">
        <v>10.5506333527514</v>
      </c>
      <c r="AI206" s="551" t="n">
        <v>13.3472016190352</v>
      </c>
      <c r="AJ206" s="551" t="n">
        <v>13.3472016190352</v>
      </c>
      <c r="AK206" s="551" t="n">
        <v>13.3472016190352</v>
      </c>
      <c r="AL206" s="551" t="n">
        <v>13.3472016190352</v>
      </c>
      <c r="AM206" s="551" t="n">
        <v>17.1587521566481</v>
      </c>
      <c r="AN206" s="551" t="n">
        <v>17.1587521566481</v>
      </c>
      <c r="AO206" s="551" t="n">
        <v>17.1587521566481</v>
      </c>
      <c r="AP206" s="551" t="n">
        <v>17.1587521566481</v>
      </c>
      <c r="AQ206" s="551" t="n">
        <v>19.5407554963421</v>
      </c>
      <c r="AR206" s="551" t="n">
        <v>19.5407554963421</v>
      </c>
      <c r="AS206" s="551" t="n">
        <v>19.5407554963421</v>
      </c>
      <c r="AT206" s="551" t="n">
        <v>19.5407554963421</v>
      </c>
      <c r="AU206" s="551" t="n">
        <v>27.141212695814</v>
      </c>
      <c r="AV206" s="551" t="n">
        <v>27.141212695814</v>
      </c>
      <c r="AW206" s="551" t="n">
        <v>27.141212695814</v>
      </c>
      <c r="AX206" s="551" t="n">
        <v>27.141212695814</v>
      </c>
      <c r="AY206" s="551" t="n">
        <v>28.9124752280342</v>
      </c>
      <c r="AZ206" s="551" t="n">
        <v>28.9124752280342</v>
      </c>
      <c r="BA206" s="551" t="n">
        <v>28.9124752280342</v>
      </c>
      <c r="BB206" s="551" t="n">
        <v>28.9124752280342</v>
      </c>
      <c r="BC206" s="551" t="n">
        <v>40.371821371085</v>
      </c>
      <c r="BD206" s="551" t="n">
        <v>40.371821371085</v>
      </c>
      <c r="BE206" s="551" t="n">
        <v>40.371821371085</v>
      </c>
      <c r="BF206" s="551" t="n">
        <v>40.371821371085</v>
      </c>
      <c r="BG206" s="551" t="n">
        <v>43.6178489724334</v>
      </c>
      <c r="BH206" s="551" t="n">
        <v>43.6178489724334</v>
      </c>
      <c r="BI206" s="551" t="n">
        <v>43.6178489724334</v>
      </c>
      <c r="BJ206" s="551" t="n">
        <v>43.6178489724334</v>
      </c>
      <c r="BK206" s="551" t="n">
        <v>48.0234559287793</v>
      </c>
      <c r="BL206" s="551" t="n">
        <v>53.7821763843088</v>
      </c>
      <c r="BM206" s="551" t="n">
        <v>51.6807586662494</v>
      </c>
      <c r="BN206" s="551" t="n">
        <v>57.3527480549334</v>
      </c>
      <c r="BO206" s="551" t="n">
        <v>67.9039161356861</v>
      </c>
      <c r="BP206" s="551" t="n">
        <v>79.6658886638516</v>
      </c>
      <c r="BQ206" s="551" t="n">
        <v>111.672981124317</v>
      </c>
      <c r="BR206" s="551" t="n">
        <v>86.3260355341564</v>
      </c>
      <c r="BS206" s="551" t="n">
        <v>87.4413874689043</v>
      </c>
      <c r="BT206" s="551" t="n">
        <v>87.469305033754</v>
      </c>
      <c r="BU206" s="551" t="n">
        <v>91.513750139071</v>
      </c>
      <c r="BV206" s="551" t="n">
        <v>94.9969131756357</v>
      </c>
      <c r="BW206" s="551" t="n">
        <v>91.1891164969448</v>
      </c>
      <c r="BX206" s="551" t="n">
        <v>93.9603067273276</v>
      </c>
      <c r="BY206" s="551" t="n">
        <v>91.3043830872212</v>
      </c>
      <c r="BZ206" s="551" t="n">
        <v>108.144157365667</v>
      </c>
      <c r="CA206" s="551" t="n">
        <v>91.8737849903315</v>
      </c>
      <c r="CB206" s="551" t="n">
        <v>91.5575472770868</v>
      </c>
      <c r="CC206" s="551" t="n">
        <v>97.6992237038601</v>
      </c>
      <c r="CD206" s="551" t="n">
        <v>87.3655962113451</v>
      </c>
      <c r="CE206" s="551" t="n">
        <v>70.5198852691732</v>
      </c>
      <c r="CF206" s="551" t="n">
        <v>70.5198852691732</v>
      </c>
      <c r="CG206" s="551" t="n">
        <v>70.5198852691732</v>
      </c>
      <c r="CH206" s="551" t="n">
        <v>70.5198852691732</v>
      </c>
      <c r="CI206" s="551" t="n">
        <v>56.5991484527423</v>
      </c>
      <c r="CJ206" s="551" t="n">
        <v>56.5991484527423</v>
      </c>
      <c r="CK206" s="551" t="n">
        <v>56.5991484527423</v>
      </c>
      <c r="CL206" s="551" t="n">
        <v>56.5991484527423</v>
      </c>
      <c r="CM206" s="551" t="n">
        <v>126.342456467626</v>
      </c>
      <c r="CN206" s="551" t="n">
        <v>125.029968182809</v>
      </c>
      <c r="CO206" s="551" t="n">
        <v>109.749999203427</v>
      </c>
      <c r="CP206" s="551" t="n">
        <v>126.011442179043</v>
      </c>
      <c r="CQ206" s="551" t="n">
        <v>134.22293387</v>
      </c>
      <c r="CR206" s="551" t="n">
        <v>138.75262322</v>
      </c>
      <c r="CS206" s="551" t="n">
        <v>157.35407123</v>
      </c>
      <c r="CT206" s="551" t="n">
        <v>131.93855961</v>
      </c>
      <c r="CU206" s="552" t="n">
        <v>122.389556203113</v>
      </c>
      <c r="CV206" s="552" t="n">
        <v>131.834421465779</v>
      </c>
      <c r="CW206" s="552" t="n">
        <v>141.779849037447</v>
      </c>
      <c r="CX206" s="552" t="n">
        <v>125.489571385597</v>
      </c>
      <c r="CY206" s="552" t="n">
        <v>141.015032685416</v>
      </c>
      <c r="CZ206" s="552" t="n">
        <v>75.2383415643429</v>
      </c>
      <c r="DA206" s="552" t="n">
        <v>60.9056272257564</v>
      </c>
      <c r="DB206" s="552" t="n">
        <v>71.5828954135846</v>
      </c>
      <c r="DC206" s="552" t="n">
        <v>59.6260261363019</v>
      </c>
      <c r="DD206" s="552" t="n">
        <v>103.064648562399</v>
      </c>
      <c r="DE206" s="552" t="n">
        <v>106.398756078288</v>
      </c>
      <c r="DF206" s="553" t="n">
        <v>128.172075350455</v>
      </c>
      <c r="DG206" s="553" t="n">
        <v>143.693054215568</v>
      </c>
      <c r="DH206" s="553" t="n">
        <v>165.569200556912</v>
      </c>
      <c r="DI206" s="551" t="n">
        <v>252.591899090497</v>
      </c>
      <c r="DJ206" s="551" t="n">
        <v>201.20458135418</v>
      </c>
      <c r="DK206" s="551"/>
      <c r="DL206" s="551"/>
      <c r="DM206" s="551"/>
      <c r="DN206" s="551"/>
      <c r="DO206" s="551"/>
      <c r="DP206" s="551"/>
      <c r="DQ206" s="551"/>
      <c r="DR206" s="551"/>
      <c r="DS206" s="551"/>
      <c r="DT206" s="551"/>
      <c r="DU206" s="551"/>
      <c r="DV206" s="551"/>
      <c r="DW206" s="551"/>
      <c r="DX206" s="551"/>
      <c r="DY206" s="551"/>
      <c r="DZ206" s="554"/>
    </row>
    <row r="207" s="1" customFormat="true" ht="15.75" hidden="false" customHeight="false" outlineLevel="0" collapsed="false">
      <c r="B207" s="410" t="s">
        <v>844</v>
      </c>
      <c r="C207" s="411"/>
      <c r="D207" s="411"/>
      <c r="E207" s="411"/>
      <c r="F207" s="411"/>
      <c r="G207" s="411"/>
      <c r="H207" s="411"/>
      <c r="I207" s="411"/>
      <c r="J207" s="411"/>
      <c r="K207" s="411"/>
      <c r="L207" s="411"/>
      <c r="M207" s="411"/>
      <c r="N207" s="411"/>
      <c r="O207" s="551" t="n">
        <v>0</v>
      </c>
      <c r="P207" s="551" t="n">
        <v>0</v>
      </c>
      <c r="Q207" s="551" t="n">
        <v>0</v>
      </c>
      <c r="R207" s="551" t="n">
        <v>0</v>
      </c>
      <c r="S207" s="551" t="n">
        <v>0</v>
      </c>
      <c r="T207" s="551" t="n">
        <v>0</v>
      </c>
      <c r="U207" s="551" t="n">
        <v>0</v>
      </c>
      <c r="V207" s="551" t="n">
        <v>0</v>
      </c>
      <c r="W207" s="551" t="n">
        <v>0</v>
      </c>
      <c r="X207" s="551" t="n">
        <v>0</v>
      </c>
      <c r="Y207" s="551" t="n">
        <v>0</v>
      </c>
      <c r="Z207" s="551" t="n">
        <v>0</v>
      </c>
      <c r="AA207" s="551" t="n">
        <v>25685.0205</v>
      </c>
      <c r="AB207" s="551" t="n">
        <v>25685.0205</v>
      </c>
      <c r="AC207" s="551" t="n">
        <v>25685.0205</v>
      </c>
      <c r="AD207" s="551" t="n">
        <v>25685.0205</v>
      </c>
      <c r="AE207" s="551" t="n">
        <v>25512.561</v>
      </c>
      <c r="AF207" s="551" t="n">
        <v>25512.561</v>
      </c>
      <c r="AG207" s="551" t="n">
        <v>25512.561</v>
      </c>
      <c r="AH207" s="551" t="n">
        <v>25512.561</v>
      </c>
      <c r="AI207" s="551" t="n">
        <v>26130.015</v>
      </c>
      <c r="AJ207" s="551" t="n">
        <v>26130.015</v>
      </c>
      <c r="AK207" s="551" t="n">
        <v>26130.015</v>
      </c>
      <c r="AL207" s="551" t="n">
        <v>26130.015</v>
      </c>
      <c r="AM207" s="551" t="n">
        <v>30820.60875</v>
      </c>
      <c r="AN207" s="551" t="n">
        <v>30820.60875</v>
      </c>
      <c r="AO207" s="551" t="n">
        <v>30820.60875</v>
      </c>
      <c r="AP207" s="551" t="n">
        <v>30820.60875</v>
      </c>
      <c r="AQ207" s="551" t="n">
        <v>32204.69225</v>
      </c>
      <c r="AR207" s="551" t="n">
        <v>32204.69225</v>
      </c>
      <c r="AS207" s="551" t="n">
        <v>32204.69225</v>
      </c>
      <c r="AT207" s="551" t="n">
        <v>32204.69225</v>
      </c>
      <c r="AU207" s="551" t="n">
        <v>43204.60575</v>
      </c>
      <c r="AV207" s="551" t="n">
        <v>43204.60575</v>
      </c>
      <c r="AW207" s="551" t="n">
        <v>43204.60575</v>
      </c>
      <c r="AX207" s="551" t="n">
        <v>43204.60575</v>
      </c>
      <c r="AY207" s="551" t="n">
        <v>45813.08075</v>
      </c>
      <c r="AZ207" s="551" t="n">
        <v>45813.08075</v>
      </c>
      <c r="BA207" s="551" t="n">
        <v>45813.08075</v>
      </c>
      <c r="BB207" s="551" t="n">
        <v>45813.08075</v>
      </c>
      <c r="BC207" s="551" t="n">
        <v>46680.51325</v>
      </c>
      <c r="BD207" s="551" t="n">
        <v>46680.51325</v>
      </c>
      <c r="BE207" s="551" t="n">
        <v>46680.51325</v>
      </c>
      <c r="BF207" s="551" t="n">
        <v>46680.51325</v>
      </c>
      <c r="BG207" s="551" t="n">
        <v>46861.4035</v>
      </c>
      <c r="BH207" s="551" t="n">
        <v>46861.4035</v>
      </c>
      <c r="BI207" s="551" t="n">
        <v>46861.4035</v>
      </c>
      <c r="BJ207" s="551" t="n">
        <v>46861.4035</v>
      </c>
      <c r="BK207" s="551" t="n">
        <v>46362.086</v>
      </c>
      <c r="BL207" s="551" t="n">
        <v>49564.229</v>
      </c>
      <c r="BM207" s="551" t="n">
        <v>48147.927</v>
      </c>
      <c r="BN207" s="551" t="n">
        <v>51654.574</v>
      </c>
      <c r="BO207" s="551" t="n">
        <v>52643.783</v>
      </c>
      <c r="BP207" s="551" t="n">
        <v>54315.321</v>
      </c>
      <c r="BQ207" s="551" t="n">
        <v>54981.123</v>
      </c>
      <c r="BR207" s="551" t="n">
        <v>58553.086</v>
      </c>
      <c r="BS207" s="551" t="n">
        <v>62290.202</v>
      </c>
      <c r="BT207" s="551" t="n">
        <v>59397.3944</v>
      </c>
      <c r="BU207" s="551" t="n">
        <v>66320.0526</v>
      </c>
      <c r="BV207" s="551" t="n">
        <v>65230.72665</v>
      </c>
      <c r="BW207" s="551" t="n">
        <v>63816.15424</v>
      </c>
      <c r="BX207" s="551" t="n">
        <v>64154.26532</v>
      </c>
      <c r="BY207" s="551" t="n">
        <v>69230.37637</v>
      </c>
      <c r="BZ207" s="551" t="n">
        <v>72517.44715</v>
      </c>
      <c r="CA207" s="551" t="n">
        <v>67262.812</v>
      </c>
      <c r="CB207" s="551" t="n">
        <v>66340.17166</v>
      </c>
      <c r="CC207" s="551" t="n">
        <v>72959.13983</v>
      </c>
      <c r="CD207" s="551" t="n">
        <v>72380.85518</v>
      </c>
      <c r="CE207" s="551" t="n">
        <v>77450.853205</v>
      </c>
      <c r="CF207" s="551" t="n">
        <v>77450.853205</v>
      </c>
      <c r="CG207" s="551" t="n">
        <v>77450.853205</v>
      </c>
      <c r="CH207" s="551" t="n">
        <v>77450.853205</v>
      </c>
      <c r="CI207" s="551" t="n">
        <v>77739.554415</v>
      </c>
      <c r="CJ207" s="551" t="n">
        <v>77739.554415</v>
      </c>
      <c r="CK207" s="551" t="n">
        <v>77739.554415</v>
      </c>
      <c r="CL207" s="551" t="n">
        <v>77739.554415</v>
      </c>
      <c r="CM207" s="551" t="n">
        <v>198645.38736</v>
      </c>
      <c r="CN207" s="551" t="n">
        <v>193463.40807</v>
      </c>
      <c r="CO207" s="551" t="n">
        <v>185616.23826</v>
      </c>
      <c r="CP207" s="551" t="n">
        <v>204701.26474</v>
      </c>
      <c r="CQ207" s="551" t="n">
        <v>207619.84785</v>
      </c>
      <c r="CR207" s="551" t="n">
        <v>225721.0706</v>
      </c>
      <c r="CS207" s="551" t="n">
        <v>230734.71454</v>
      </c>
      <c r="CT207" s="551" t="n">
        <v>217707.7073</v>
      </c>
      <c r="CU207" s="552" t="n">
        <v>214326.64566</v>
      </c>
      <c r="CV207" s="552" t="n">
        <v>223126.96479</v>
      </c>
      <c r="CW207" s="552" t="n">
        <v>240669.39957</v>
      </c>
      <c r="CX207" s="552" t="n">
        <v>224168.82668</v>
      </c>
      <c r="CY207" s="552" t="n">
        <v>230026.55353</v>
      </c>
      <c r="CZ207" s="552" t="n">
        <v>146344.79442</v>
      </c>
      <c r="DA207" s="552" t="n">
        <v>139174.65894</v>
      </c>
      <c r="DB207" s="552" t="n">
        <v>175867.89536</v>
      </c>
      <c r="DC207" s="552" t="n">
        <v>141720.09073</v>
      </c>
      <c r="DD207" s="552" t="n">
        <v>174767.99333</v>
      </c>
      <c r="DE207" s="552" t="n">
        <v>169327.00451</v>
      </c>
      <c r="DF207" s="553" t="n">
        <v>193543.97587</v>
      </c>
      <c r="DG207" s="553" t="n">
        <v>210056.37751</v>
      </c>
      <c r="DH207" s="553" t="n">
        <v>197566.76964</v>
      </c>
      <c r="DI207" s="551" t="n">
        <v>242262.28709</v>
      </c>
      <c r="DJ207" s="551" t="n">
        <v>215388.47714</v>
      </c>
      <c r="DK207" s="551"/>
      <c r="DL207" s="551"/>
      <c r="DM207" s="551"/>
      <c r="DN207" s="551"/>
      <c r="DO207" s="551"/>
      <c r="DP207" s="551"/>
      <c r="DQ207" s="551"/>
      <c r="DR207" s="551"/>
      <c r="DS207" s="551"/>
      <c r="DT207" s="551"/>
      <c r="DU207" s="551"/>
      <c r="DV207" s="551"/>
      <c r="DW207" s="551"/>
      <c r="DX207" s="551"/>
      <c r="DY207" s="551"/>
      <c r="DZ207" s="554"/>
    </row>
    <row r="208" s="1" customFormat="true" ht="15.75" hidden="false" customHeight="false" outlineLevel="0" collapsed="false">
      <c r="B208" s="410" t="s">
        <v>282</v>
      </c>
      <c r="C208" s="411"/>
      <c r="D208" s="411"/>
      <c r="E208" s="411"/>
      <c r="F208" s="411"/>
      <c r="G208" s="411"/>
      <c r="H208" s="411"/>
      <c r="I208" s="411"/>
      <c r="J208" s="411"/>
      <c r="K208" s="411"/>
      <c r="L208" s="411"/>
      <c r="M208" s="411"/>
      <c r="N208" s="411"/>
      <c r="O208" s="551" t="n">
        <v>0</v>
      </c>
      <c r="P208" s="551" t="n">
        <v>0</v>
      </c>
      <c r="Q208" s="551" t="n">
        <v>0</v>
      </c>
      <c r="R208" s="551" t="n">
        <v>0</v>
      </c>
      <c r="S208" s="551" t="n">
        <v>0</v>
      </c>
      <c r="T208" s="551" t="n">
        <v>0</v>
      </c>
      <c r="U208" s="551" t="n">
        <v>0</v>
      </c>
      <c r="V208" s="551" t="n">
        <v>0</v>
      </c>
      <c r="W208" s="551" t="n">
        <v>0</v>
      </c>
      <c r="X208" s="551" t="n">
        <v>0</v>
      </c>
      <c r="Y208" s="551" t="n">
        <v>0</v>
      </c>
      <c r="Z208" s="551" t="n">
        <v>0</v>
      </c>
      <c r="AA208" s="551" t="n">
        <v>0</v>
      </c>
      <c r="AB208" s="551" t="n">
        <v>0</v>
      </c>
      <c r="AC208" s="551" t="n">
        <v>0</v>
      </c>
      <c r="AD208" s="551" t="n">
        <v>0</v>
      </c>
      <c r="AE208" s="551" t="n">
        <v>0</v>
      </c>
      <c r="AF208" s="551" t="n">
        <v>0</v>
      </c>
      <c r="AG208" s="551" t="n">
        <v>0</v>
      </c>
      <c r="AH208" s="551" t="n">
        <v>0</v>
      </c>
      <c r="AI208" s="551" t="n">
        <v>0</v>
      </c>
      <c r="AJ208" s="551" t="n">
        <v>0</v>
      </c>
      <c r="AK208" s="551" t="n">
        <v>0</v>
      </c>
      <c r="AL208" s="551" t="n">
        <v>0</v>
      </c>
      <c r="AM208" s="551" t="n">
        <v>0</v>
      </c>
      <c r="AN208" s="551" t="n">
        <v>0</v>
      </c>
      <c r="AO208" s="551" t="n">
        <v>0</v>
      </c>
      <c r="AP208" s="551" t="n">
        <v>0</v>
      </c>
      <c r="AQ208" s="551" t="n">
        <v>0</v>
      </c>
      <c r="AR208" s="551" t="n">
        <v>0</v>
      </c>
      <c r="AS208" s="551" t="n">
        <v>0</v>
      </c>
      <c r="AT208" s="551" t="n">
        <v>0</v>
      </c>
      <c r="AU208" s="551" t="n">
        <v>0</v>
      </c>
      <c r="AV208" s="551" t="n">
        <v>0</v>
      </c>
      <c r="AW208" s="551" t="n">
        <v>0</v>
      </c>
      <c r="AX208" s="551" t="n">
        <v>0</v>
      </c>
      <c r="AY208" s="551" t="n">
        <v>0</v>
      </c>
      <c r="AZ208" s="551" t="n">
        <v>0</v>
      </c>
      <c r="BA208" s="551" t="n">
        <v>0</v>
      </c>
      <c r="BB208" s="551" t="n">
        <v>0</v>
      </c>
      <c r="BC208" s="551" t="n">
        <v>0</v>
      </c>
      <c r="BD208" s="551" t="n">
        <v>0</v>
      </c>
      <c r="BE208" s="551" t="n">
        <v>0</v>
      </c>
      <c r="BF208" s="551" t="n">
        <v>0</v>
      </c>
      <c r="BG208" s="551" t="n">
        <v>0</v>
      </c>
      <c r="BH208" s="551" t="n">
        <v>0</v>
      </c>
      <c r="BI208" s="551" t="n">
        <v>0</v>
      </c>
      <c r="BJ208" s="551" t="n">
        <v>0</v>
      </c>
      <c r="BK208" s="551" t="n">
        <v>0</v>
      </c>
      <c r="BL208" s="551" t="n">
        <v>0</v>
      </c>
      <c r="BM208" s="551" t="n">
        <v>0</v>
      </c>
      <c r="BN208" s="551" t="n">
        <v>0</v>
      </c>
      <c r="BO208" s="551" t="n">
        <v>0</v>
      </c>
      <c r="BP208" s="551" t="n">
        <v>0</v>
      </c>
      <c r="BQ208" s="551" t="n">
        <v>0</v>
      </c>
      <c r="BR208" s="551" t="n">
        <v>0</v>
      </c>
      <c r="BS208" s="551" t="n">
        <v>17602.729</v>
      </c>
      <c r="BT208" s="551" t="n">
        <v>18134.117</v>
      </c>
      <c r="BU208" s="551" t="n">
        <v>19217.447</v>
      </c>
      <c r="BV208" s="551" t="n">
        <v>19243.885</v>
      </c>
      <c r="BW208" s="551" t="n">
        <v>18371.642</v>
      </c>
      <c r="BX208" s="551" t="n">
        <v>18669.07457</v>
      </c>
      <c r="BY208" s="551" t="n">
        <v>19875.919</v>
      </c>
      <c r="BZ208" s="551" t="n">
        <v>19646.3519</v>
      </c>
      <c r="CA208" s="551" t="n">
        <v>18128.256</v>
      </c>
      <c r="CB208" s="551" t="n">
        <v>19162.91182</v>
      </c>
      <c r="CC208" s="551" t="n">
        <v>19736.737</v>
      </c>
      <c r="CD208" s="551" t="n">
        <v>20732.719</v>
      </c>
      <c r="CE208" s="551" t="n">
        <v>21989.0642275</v>
      </c>
      <c r="CF208" s="551" t="n">
        <v>21989.0642275</v>
      </c>
      <c r="CG208" s="551" t="n">
        <v>21989.0642275</v>
      </c>
      <c r="CH208" s="551" t="n">
        <v>21989.0642275</v>
      </c>
      <c r="CI208" s="551" t="n">
        <v>24041.075</v>
      </c>
      <c r="CJ208" s="551" t="n">
        <v>24041.075</v>
      </c>
      <c r="CK208" s="551" t="n">
        <v>24041.075</v>
      </c>
      <c r="CL208" s="551" t="n">
        <v>24041.075</v>
      </c>
      <c r="CM208" s="551" t="n">
        <v>62364.38823</v>
      </c>
      <c r="CN208" s="551" t="n">
        <v>61413.95218</v>
      </c>
      <c r="CO208" s="551" t="n">
        <v>40722.54</v>
      </c>
      <c r="CP208" s="551" t="n">
        <v>48117.16768</v>
      </c>
      <c r="CQ208" s="551" t="n">
        <v>61863.53345</v>
      </c>
      <c r="CR208" s="551" t="n">
        <v>60920.95809</v>
      </c>
      <c r="CS208" s="551" t="n">
        <v>54906.3288</v>
      </c>
      <c r="CT208" s="551" t="n">
        <v>58287.23889</v>
      </c>
      <c r="CU208" s="552" t="n">
        <v>59880.28481</v>
      </c>
      <c r="CV208" s="552" t="n">
        <v>59896.83808</v>
      </c>
      <c r="CW208" s="552" t="n">
        <v>65354.66406</v>
      </c>
      <c r="CX208" s="552" t="n">
        <v>59322.3987</v>
      </c>
      <c r="CY208" s="552" t="n">
        <v>70454.39056</v>
      </c>
      <c r="CZ208" s="552" t="n">
        <v>53326.1544</v>
      </c>
      <c r="DA208" s="552" t="n">
        <v>43345.5369</v>
      </c>
      <c r="DB208" s="552" t="n">
        <v>52232.66538</v>
      </c>
      <c r="DC208" s="552" t="n">
        <v>55285.24627</v>
      </c>
      <c r="DD208" s="552" t="n">
        <v>61340.61835</v>
      </c>
      <c r="DE208" s="552" t="n">
        <v>61136.97236</v>
      </c>
      <c r="DF208" s="553" t="n">
        <v>65702.13991</v>
      </c>
      <c r="DG208" s="553" t="n">
        <v>70166.49691</v>
      </c>
      <c r="DH208" s="553" t="n">
        <v>72856.63273</v>
      </c>
      <c r="DI208" s="551" t="n">
        <v>78563.1094</v>
      </c>
      <c r="DJ208" s="551" t="n">
        <v>62446.5961</v>
      </c>
      <c r="DK208" s="551"/>
      <c r="DL208" s="551"/>
      <c r="DM208" s="551"/>
      <c r="DN208" s="551"/>
      <c r="DO208" s="551"/>
      <c r="DP208" s="551"/>
      <c r="DQ208" s="551"/>
      <c r="DR208" s="551"/>
      <c r="DS208" s="551"/>
      <c r="DT208" s="551"/>
      <c r="DU208" s="551"/>
      <c r="DV208" s="551"/>
      <c r="DW208" s="551"/>
      <c r="DX208" s="551"/>
      <c r="DY208" s="551"/>
      <c r="DZ208" s="554"/>
    </row>
    <row r="209" s="1" customFormat="true" ht="15.75" hidden="false" customHeight="false" outlineLevel="0" collapsed="false">
      <c r="B209" s="410" t="s">
        <v>283</v>
      </c>
      <c r="C209" s="411"/>
      <c r="D209" s="411"/>
      <c r="E209" s="411"/>
      <c r="F209" s="411"/>
      <c r="G209" s="411"/>
      <c r="H209" s="411"/>
      <c r="I209" s="411"/>
      <c r="J209" s="411"/>
      <c r="K209" s="411"/>
      <c r="L209" s="411"/>
      <c r="M209" s="411"/>
      <c r="N209" s="411"/>
      <c r="O209" s="551" t="n">
        <v>0</v>
      </c>
      <c r="P209" s="551" t="n">
        <v>0</v>
      </c>
      <c r="Q209" s="551" t="n">
        <v>0</v>
      </c>
      <c r="R209" s="551" t="n">
        <v>0</v>
      </c>
      <c r="S209" s="551" t="n">
        <v>0</v>
      </c>
      <c r="T209" s="551" t="n">
        <v>0</v>
      </c>
      <c r="U209" s="551" t="n">
        <v>0</v>
      </c>
      <c r="V209" s="551" t="n">
        <v>0</v>
      </c>
      <c r="W209" s="551" t="n">
        <v>0</v>
      </c>
      <c r="X209" s="551" t="n">
        <v>0</v>
      </c>
      <c r="Y209" s="551" t="n">
        <v>0</v>
      </c>
      <c r="Z209" s="551" t="n">
        <v>0</v>
      </c>
      <c r="AA209" s="551" t="n">
        <v>0</v>
      </c>
      <c r="AB209" s="551" t="n">
        <v>0</v>
      </c>
      <c r="AC209" s="551" t="n">
        <v>0</v>
      </c>
      <c r="AD209" s="551" t="n">
        <v>0</v>
      </c>
      <c r="AE209" s="551" t="n">
        <v>0</v>
      </c>
      <c r="AF209" s="551" t="n">
        <v>0</v>
      </c>
      <c r="AG209" s="551" t="n">
        <v>0</v>
      </c>
      <c r="AH209" s="551" t="n">
        <v>0</v>
      </c>
      <c r="AI209" s="551" t="n">
        <v>0</v>
      </c>
      <c r="AJ209" s="551" t="n">
        <v>0</v>
      </c>
      <c r="AK209" s="551" t="n">
        <v>0</v>
      </c>
      <c r="AL209" s="551" t="n">
        <v>0</v>
      </c>
      <c r="AM209" s="551" t="n">
        <v>0</v>
      </c>
      <c r="AN209" s="551" t="n">
        <v>0</v>
      </c>
      <c r="AO209" s="551" t="n">
        <v>0</v>
      </c>
      <c r="AP209" s="551" t="n">
        <v>0</v>
      </c>
      <c r="AQ209" s="551" t="n">
        <v>0</v>
      </c>
      <c r="AR209" s="551" t="n">
        <v>0</v>
      </c>
      <c r="AS209" s="551" t="n">
        <v>0</v>
      </c>
      <c r="AT209" s="551" t="n">
        <v>0</v>
      </c>
      <c r="AU209" s="551" t="n">
        <v>0</v>
      </c>
      <c r="AV209" s="551" t="n">
        <v>0</v>
      </c>
      <c r="AW209" s="551" t="n">
        <v>0</v>
      </c>
      <c r="AX209" s="551" t="n">
        <v>0</v>
      </c>
      <c r="AY209" s="551" t="n">
        <v>0</v>
      </c>
      <c r="AZ209" s="551" t="n">
        <v>0</v>
      </c>
      <c r="BA209" s="551" t="n">
        <v>0</v>
      </c>
      <c r="BB209" s="551" t="n">
        <v>0</v>
      </c>
      <c r="BC209" s="551" t="n">
        <v>0</v>
      </c>
      <c r="BD209" s="551" t="n">
        <v>0</v>
      </c>
      <c r="BE209" s="551" t="n">
        <v>0</v>
      </c>
      <c r="BF209" s="551" t="n">
        <v>0</v>
      </c>
      <c r="BG209" s="551" t="n">
        <v>0</v>
      </c>
      <c r="BH209" s="551" t="n">
        <v>0</v>
      </c>
      <c r="BI209" s="551" t="n">
        <v>0</v>
      </c>
      <c r="BJ209" s="551" t="n">
        <v>0</v>
      </c>
      <c r="BK209" s="551" t="n">
        <v>0</v>
      </c>
      <c r="BL209" s="551" t="n">
        <v>0</v>
      </c>
      <c r="BM209" s="551" t="n">
        <v>0</v>
      </c>
      <c r="BN209" s="551" t="n">
        <v>0</v>
      </c>
      <c r="BO209" s="551" t="n">
        <v>0</v>
      </c>
      <c r="BP209" s="551" t="n">
        <v>0</v>
      </c>
      <c r="BQ209" s="551" t="n">
        <v>0</v>
      </c>
      <c r="BR209" s="551" t="n">
        <v>0</v>
      </c>
      <c r="BS209" s="551" t="n">
        <v>27552.938</v>
      </c>
      <c r="BT209" s="551" t="n">
        <v>25435.665</v>
      </c>
      <c r="BU209" s="551" t="n">
        <v>28858.986</v>
      </c>
      <c r="BV209" s="551" t="n">
        <v>31964.09848</v>
      </c>
      <c r="BW209" s="551" t="n">
        <v>29799.71774</v>
      </c>
      <c r="BX209" s="551" t="n">
        <v>32010.0044</v>
      </c>
      <c r="BY209" s="551" t="n">
        <v>33426.691</v>
      </c>
      <c r="BZ209" s="551" t="n">
        <v>36929.659</v>
      </c>
      <c r="CA209" s="551" t="n">
        <v>32600.219</v>
      </c>
      <c r="CB209" s="551" t="n">
        <v>35911.337</v>
      </c>
      <c r="CC209" s="551" t="n">
        <v>36973.69463</v>
      </c>
      <c r="CD209" s="551" t="n">
        <v>33406.52005</v>
      </c>
      <c r="CE209" s="551" t="n">
        <v>35558.4234575</v>
      </c>
      <c r="CF209" s="551" t="n">
        <v>35558.4234575</v>
      </c>
      <c r="CG209" s="551" t="n">
        <v>35558.4234575</v>
      </c>
      <c r="CH209" s="551" t="n">
        <v>35558.4234575</v>
      </c>
      <c r="CI209" s="551" t="n">
        <v>34813.325</v>
      </c>
      <c r="CJ209" s="551" t="n">
        <v>34813.325</v>
      </c>
      <c r="CK209" s="551" t="n">
        <v>34813.325</v>
      </c>
      <c r="CL209" s="551" t="n">
        <v>34813.325</v>
      </c>
      <c r="CM209" s="551" t="n">
        <v>64382.49154</v>
      </c>
      <c r="CN209" s="551" t="n">
        <v>59394.56625</v>
      </c>
      <c r="CO209" s="551" t="n">
        <v>56311.01702</v>
      </c>
      <c r="CP209" s="551" t="n">
        <v>68664.55955</v>
      </c>
      <c r="CQ209" s="551" t="n">
        <v>59031.18719</v>
      </c>
      <c r="CR209" s="551" t="n">
        <v>67073.85868</v>
      </c>
      <c r="CS209" s="551" t="n">
        <v>79148.9855</v>
      </c>
      <c r="CT209" s="551" t="n">
        <v>53194.84425</v>
      </c>
      <c r="CU209" s="552" t="n">
        <v>71270.26641</v>
      </c>
      <c r="CV209" s="552" t="n">
        <v>68386.41349</v>
      </c>
      <c r="CW209" s="552" t="n">
        <v>77063.36398</v>
      </c>
      <c r="CX209" s="552" t="n">
        <v>71412.78101</v>
      </c>
      <c r="CY209" s="552" t="n">
        <v>73943.13647</v>
      </c>
      <c r="CZ209" s="552" t="n">
        <v>68279.72421</v>
      </c>
      <c r="DA209" s="552" t="n">
        <v>56900.87299</v>
      </c>
      <c r="DB209" s="552" t="n">
        <v>74997.38916</v>
      </c>
      <c r="DC209" s="552" t="n">
        <v>54391.49516</v>
      </c>
      <c r="DD209" s="552" t="n">
        <v>74865.65761</v>
      </c>
      <c r="DE209" s="552" t="n">
        <v>68797.92245</v>
      </c>
      <c r="DF209" s="553" t="n">
        <v>76973.30897</v>
      </c>
      <c r="DG209" s="553" t="n">
        <v>93999.54587</v>
      </c>
      <c r="DH209" s="553" t="n">
        <v>80687.92309</v>
      </c>
      <c r="DI209" s="551" t="n">
        <v>102457.92344</v>
      </c>
      <c r="DJ209" s="551" t="n">
        <v>86188.2847</v>
      </c>
      <c r="DK209" s="551"/>
      <c r="DL209" s="551"/>
      <c r="DM209" s="551"/>
      <c r="DN209" s="551"/>
      <c r="DO209" s="551"/>
      <c r="DP209" s="551"/>
      <c r="DQ209" s="551"/>
      <c r="DR209" s="551"/>
      <c r="DS209" s="551"/>
      <c r="DT209" s="551"/>
      <c r="DU209" s="551"/>
      <c r="DV209" s="551"/>
      <c r="DW209" s="551"/>
      <c r="DX209" s="551"/>
      <c r="DY209" s="551"/>
      <c r="DZ209" s="554"/>
    </row>
    <row r="210" s="1" customFormat="true" ht="15.75" hidden="false" customHeight="false" outlineLevel="0" collapsed="false">
      <c r="B210" s="410" t="s">
        <v>284</v>
      </c>
      <c r="C210" s="411"/>
      <c r="D210" s="411"/>
      <c r="E210" s="411"/>
      <c r="F210" s="411"/>
      <c r="G210" s="411"/>
      <c r="H210" s="411"/>
      <c r="I210" s="411"/>
      <c r="J210" s="411"/>
      <c r="K210" s="411"/>
      <c r="L210" s="411"/>
      <c r="M210" s="411"/>
      <c r="N210" s="411"/>
      <c r="O210" s="551" t="n">
        <v>0</v>
      </c>
      <c r="P210" s="551" t="n">
        <v>0</v>
      </c>
      <c r="Q210" s="551" t="n">
        <v>0</v>
      </c>
      <c r="R210" s="551" t="n">
        <v>0</v>
      </c>
      <c r="S210" s="551" t="n">
        <v>0</v>
      </c>
      <c r="T210" s="551" t="n">
        <v>0</v>
      </c>
      <c r="U210" s="551" t="n">
        <v>0</v>
      </c>
      <c r="V210" s="551" t="n">
        <v>0</v>
      </c>
      <c r="W210" s="551" t="n">
        <v>0</v>
      </c>
      <c r="X210" s="551" t="n">
        <v>0</v>
      </c>
      <c r="Y210" s="551" t="n">
        <v>0</v>
      </c>
      <c r="Z210" s="551" t="n">
        <v>0</v>
      </c>
      <c r="AA210" s="551" t="n">
        <v>0</v>
      </c>
      <c r="AB210" s="551" t="n">
        <v>0</v>
      </c>
      <c r="AC210" s="551" t="n">
        <v>0</v>
      </c>
      <c r="AD210" s="551" t="n">
        <v>0</v>
      </c>
      <c r="AE210" s="551" t="n">
        <v>0</v>
      </c>
      <c r="AF210" s="551" t="n">
        <v>0</v>
      </c>
      <c r="AG210" s="551" t="n">
        <v>0</v>
      </c>
      <c r="AH210" s="551" t="n">
        <v>0</v>
      </c>
      <c r="AI210" s="551" t="n">
        <v>0</v>
      </c>
      <c r="AJ210" s="551" t="n">
        <v>0</v>
      </c>
      <c r="AK210" s="551" t="n">
        <v>0</v>
      </c>
      <c r="AL210" s="551" t="n">
        <v>0</v>
      </c>
      <c r="AM210" s="551" t="n">
        <v>0</v>
      </c>
      <c r="AN210" s="551" t="n">
        <v>0</v>
      </c>
      <c r="AO210" s="551" t="n">
        <v>0</v>
      </c>
      <c r="AP210" s="551" t="n">
        <v>0</v>
      </c>
      <c r="AQ210" s="551" t="n">
        <v>0</v>
      </c>
      <c r="AR210" s="551" t="n">
        <v>0</v>
      </c>
      <c r="AS210" s="551" t="n">
        <v>0</v>
      </c>
      <c r="AT210" s="551" t="n">
        <v>0</v>
      </c>
      <c r="AU210" s="551" t="n">
        <v>0</v>
      </c>
      <c r="AV210" s="551" t="n">
        <v>0</v>
      </c>
      <c r="AW210" s="551" t="n">
        <v>0</v>
      </c>
      <c r="AX210" s="551" t="n">
        <v>0</v>
      </c>
      <c r="AY210" s="551" t="n">
        <v>0</v>
      </c>
      <c r="AZ210" s="551" t="n">
        <v>0</v>
      </c>
      <c r="BA210" s="551" t="n">
        <v>0</v>
      </c>
      <c r="BB210" s="551" t="n">
        <v>0</v>
      </c>
      <c r="BC210" s="551" t="n">
        <v>0</v>
      </c>
      <c r="BD210" s="551" t="n">
        <v>0</v>
      </c>
      <c r="BE210" s="551" t="n">
        <v>0</v>
      </c>
      <c r="BF210" s="551" t="n">
        <v>0</v>
      </c>
      <c r="BG210" s="551" t="n">
        <v>0</v>
      </c>
      <c r="BH210" s="551" t="n">
        <v>0</v>
      </c>
      <c r="BI210" s="551" t="n">
        <v>0</v>
      </c>
      <c r="BJ210" s="551" t="n">
        <v>0</v>
      </c>
      <c r="BK210" s="551" t="n">
        <v>0</v>
      </c>
      <c r="BL210" s="551" t="n">
        <v>0</v>
      </c>
      <c r="BM210" s="551" t="n">
        <v>0</v>
      </c>
      <c r="BN210" s="551" t="n">
        <v>0</v>
      </c>
      <c r="BO210" s="551" t="n">
        <v>0</v>
      </c>
      <c r="BP210" s="551" t="n">
        <v>0</v>
      </c>
      <c r="BQ210" s="551" t="n">
        <v>0</v>
      </c>
      <c r="BR210" s="551" t="n">
        <v>0</v>
      </c>
      <c r="BS210" s="551" t="n">
        <v>14277.992</v>
      </c>
      <c r="BT210" s="551" t="n">
        <v>13121.323</v>
      </c>
      <c r="BU210" s="551" t="n">
        <v>15641.324</v>
      </c>
      <c r="BV210" s="551" t="n">
        <v>11308.137</v>
      </c>
      <c r="BW210" s="551" t="n">
        <v>13485.573</v>
      </c>
      <c r="BX210" s="551" t="n">
        <v>11551.17</v>
      </c>
      <c r="BY210" s="551" t="n">
        <v>13549.22145</v>
      </c>
      <c r="BZ210" s="551" t="n">
        <v>13914.459</v>
      </c>
      <c r="CA210" s="551" t="n">
        <v>14315.58</v>
      </c>
      <c r="CB210" s="551" t="n">
        <v>8940.32907</v>
      </c>
      <c r="CC210" s="551" t="n">
        <v>14307.1752</v>
      </c>
      <c r="CD210" s="551" t="n">
        <v>16196.46603</v>
      </c>
      <c r="CE210" s="551" t="n">
        <v>11691.6102375</v>
      </c>
      <c r="CF210" s="551" t="n">
        <v>11691.6102375</v>
      </c>
      <c r="CG210" s="551" t="n">
        <v>11691.6102375</v>
      </c>
      <c r="CH210" s="551" t="n">
        <v>11691.6102375</v>
      </c>
      <c r="CI210" s="551" t="n">
        <v>7941.35</v>
      </c>
      <c r="CJ210" s="551" t="n">
        <v>7941.35</v>
      </c>
      <c r="CK210" s="551" t="n">
        <v>7941.35</v>
      </c>
      <c r="CL210" s="551" t="n">
        <v>7941.35</v>
      </c>
      <c r="CM210" s="551" t="n">
        <v>40084.75547</v>
      </c>
      <c r="CN210" s="551" t="n">
        <v>47326.89833</v>
      </c>
      <c r="CO210" s="551" t="n">
        <v>55351.92708</v>
      </c>
      <c r="CP210" s="551" t="n">
        <v>58784.08593</v>
      </c>
      <c r="CQ210" s="551" t="n">
        <v>51126.95273</v>
      </c>
      <c r="CR210" s="551" t="n">
        <v>55816.01404</v>
      </c>
      <c r="CS210" s="551" t="n">
        <v>61300.50222</v>
      </c>
      <c r="CT210" s="551" t="n">
        <v>62669.10928</v>
      </c>
      <c r="CU210" s="552" t="n">
        <v>37712.71027</v>
      </c>
      <c r="CV210" s="552" t="n">
        <v>55520.13295</v>
      </c>
      <c r="CW210" s="552" t="n">
        <v>60666.73236</v>
      </c>
      <c r="CX210" s="552" t="n">
        <v>59045.92685</v>
      </c>
      <c r="CY210" s="552" t="n">
        <v>70889.67193</v>
      </c>
      <c r="CZ210" s="552" t="n">
        <v>14720.63523</v>
      </c>
      <c r="DA210" s="552" t="n">
        <v>20871.11932</v>
      </c>
      <c r="DB210" s="552" t="n">
        <v>27455.62971</v>
      </c>
      <c r="DC210" s="552" t="n">
        <v>21458.28939</v>
      </c>
      <c r="DD210" s="552" t="n">
        <v>26735.20436</v>
      </c>
      <c r="DE210" s="552" t="n">
        <v>32521.8065</v>
      </c>
      <c r="DF210" s="553" t="n">
        <v>34680.30789</v>
      </c>
      <c r="DG210" s="553" t="n">
        <v>30156.43213</v>
      </c>
      <c r="DH210" s="553" t="n">
        <v>26596.67969</v>
      </c>
      <c r="DI210" s="551" t="n">
        <v>45255.58063</v>
      </c>
      <c r="DJ210" s="551" t="n">
        <v>40704.72037</v>
      </c>
      <c r="DK210" s="551"/>
      <c r="DL210" s="551"/>
      <c r="DM210" s="551"/>
      <c r="DN210" s="551"/>
      <c r="DO210" s="551"/>
      <c r="DP210" s="551"/>
      <c r="DQ210" s="551"/>
      <c r="DR210" s="551"/>
      <c r="DS210" s="551"/>
      <c r="DT210" s="551"/>
      <c r="DU210" s="551"/>
      <c r="DV210" s="551"/>
      <c r="DW210" s="551"/>
      <c r="DX210" s="551"/>
      <c r="DY210" s="551"/>
      <c r="DZ210" s="554"/>
    </row>
    <row r="211" s="1" customFormat="true" ht="15.75" hidden="false" customHeight="false" outlineLevel="0" collapsed="false">
      <c r="B211" s="410" t="s">
        <v>845</v>
      </c>
      <c r="C211" s="411"/>
      <c r="D211" s="411"/>
      <c r="E211" s="411"/>
      <c r="F211" s="411"/>
      <c r="G211" s="411"/>
      <c r="H211" s="411"/>
      <c r="I211" s="411"/>
      <c r="J211" s="411"/>
      <c r="K211" s="411"/>
      <c r="L211" s="411"/>
      <c r="M211" s="411"/>
      <c r="N211" s="411"/>
      <c r="O211" s="551" t="n">
        <v>0</v>
      </c>
      <c r="P211" s="551" t="n">
        <v>0</v>
      </c>
      <c r="Q211" s="551" t="n">
        <v>0</v>
      </c>
      <c r="R211" s="551" t="n">
        <v>0</v>
      </c>
      <c r="S211" s="551" t="n">
        <v>0</v>
      </c>
      <c r="T211" s="551" t="n">
        <v>0</v>
      </c>
      <c r="U211" s="551" t="n">
        <v>0</v>
      </c>
      <c r="V211" s="551" t="n">
        <v>0</v>
      </c>
      <c r="W211" s="551" t="n">
        <v>0</v>
      </c>
      <c r="X211" s="551" t="n">
        <v>0</v>
      </c>
      <c r="Y211" s="551" t="n">
        <v>0</v>
      </c>
      <c r="Z211" s="551" t="n">
        <v>0</v>
      </c>
      <c r="AA211" s="551" t="n">
        <v>11.0430933699778</v>
      </c>
      <c r="AB211" s="551" t="n">
        <v>11.0430933699778</v>
      </c>
      <c r="AC211" s="551" t="n">
        <v>11.0430933699778</v>
      </c>
      <c r="AD211" s="551" t="n">
        <v>11.0430933699778</v>
      </c>
      <c r="AE211" s="551" t="n">
        <v>7.40799260839682</v>
      </c>
      <c r="AF211" s="551" t="n">
        <v>7.40799260839682</v>
      </c>
      <c r="AG211" s="551" t="n">
        <v>7.40799260839682</v>
      </c>
      <c r="AH211" s="551" t="n">
        <v>7.40799260839682</v>
      </c>
      <c r="AI211" s="551" t="n">
        <v>6.181925</v>
      </c>
      <c r="AJ211" s="551" t="n">
        <v>6.181925</v>
      </c>
      <c r="AK211" s="551" t="n">
        <v>6.181925</v>
      </c>
      <c r="AL211" s="551" t="n">
        <v>6.181925</v>
      </c>
      <c r="AM211" s="551" t="n">
        <v>8.29113810756313</v>
      </c>
      <c r="AN211" s="551" t="n">
        <v>8.29113810756313</v>
      </c>
      <c r="AO211" s="551" t="n">
        <v>8.29113810756313</v>
      </c>
      <c r="AP211" s="551" t="n">
        <v>8.29113810756313</v>
      </c>
      <c r="AQ211" s="551" t="n">
        <v>8.81587914387773</v>
      </c>
      <c r="AR211" s="551" t="n">
        <v>8.81587914387773</v>
      </c>
      <c r="AS211" s="551" t="n">
        <v>8.81587914387773</v>
      </c>
      <c r="AT211" s="551" t="n">
        <v>8.81587914387773</v>
      </c>
      <c r="AU211" s="551" t="n">
        <v>11.9812519364664</v>
      </c>
      <c r="AV211" s="551" t="n">
        <v>11.9812519364664</v>
      </c>
      <c r="AW211" s="551" t="n">
        <v>11.9812519364664</v>
      </c>
      <c r="AX211" s="551" t="n">
        <v>11.9812519364664</v>
      </c>
      <c r="AY211" s="551" t="n">
        <v>17.9404300396466</v>
      </c>
      <c r="AZ211" s="551" t="n">
        <v>17.9404300396466</v>
      </c>
      <c r="BA211" s="551" t="n">
        <v>17.9404300396466</v>
      </c>
      <c r="BB211" s="551" t="n">
        <v>17.9404300396466</v>
      </c>
      <c r="BC211" s="551" t="n">
        <v>21.7677726923358</v>
      </c>
      <c r="BD211" s="551" t="n">
        <v>21.7677726923358</v>
      </c>
      <c r="BE211" s="551" t="n">
        <v>21.7677726923358</v>
      </c>
      <c r="BF211" s="551" t="n">
        <v>21.7677726923358</v>
      </c>
      <c r="BG211" s="551" t="n">
        <v>30.6808826234559</v>
      </c>
      <c r="BH211" s="551" t="n">
        <v>30.6808826234559</v>
      </c>
      <c r="BI211" s="551" t="n">
        <v>30.6808826234559</v>
      </c>
      <c r="BJ211" s="551" t="n">
        <v>30.6808826234559</v>
      </c>
      <c r="BK211" s="551" t="n">
        <v>41.7923129439715</v>
      </c>
      <c r="BL211" s="551" t="n">
        <v>35.7485387835314</v>
      </c>
      <c r="BM211" s="551" t="n">
        <v>37.3404730917439</v>
      </c>
      <c r="BN211" s="551" t="n">
        <v>35.8352942196493</v>
      </c>
      <c r="BO211" s="551" t="n">
        <v>41.0770977123947</v>
      </c>
      <c r="BP211" s="551" t="n">
        <v>52.2373742385905</v>
      </c>
      <c r="BQ211" s="551" t="n">
        <v>62.0035469935327</v>
      </c>
      <c r="BR211" s="551" t="n">
        <v>52.3082837735333</v>
      </c>
      <c r="BS211" s="551" t="n">
        <v>46.9726045655295</v>
      </c>
      <c r="BT211" s="551" t="n">
        <v>65.2390444234311</v>
      </c>
      <c r="BU211" s="551" t="n">
        <v>67.6084465284319</v>
      </c>
      <c r="BV211" s="551" t="n">
        <v>47.9858238297396</v>
      </c>
      <c r="BW211" s="551" t="n">
        <v>49.089475232066</v>
      </c>
      <c r="BX211" s="551" t="n">
        <v>61.2306153411146</v>
      </c>
      <c r="BY211" s="551" t="n">
        <v>63.5189908788255</v>
      </c>
      <c r="BZ211" s="551" t="n">
        <v>56.3458082455769</v>
      </c>
      <c r="CA211" s="551" t="n">
        <v>50.1848163322503</v>
      </c>
      <c r="CB211" s="551" t="n">
        <v>61.3621691038233</v>
      </c>
      <c r="CC211" s="551" t="n">
        <v>65.2374286187776</v>
      </c>
      <c r="CD211" s="551" t="n">
        <v>53.7491074893194</v>
      </c>
      <c r="CE211" s="551" t="n">
        <v>63.0231790125398</v>
      </c>
      <c r="CF211" s="551" t="n">
        <v>63.0231790125398</v>
      </c>
      <c r="CG211" s="551" t="n">
        <v>63.0231790125398</v>
      </c>
      <c r="CH211" s="551" t="n">
        <v>63.0231790125398</v>
      </c>
      <c r="CI211" s="551" t="n">
        <v>70.7297572204384</v>
      </c>
      <c r="CJ211" s="551" t="n">
        <v>70.7297572204384</v>
      </c>
      <c r="CK211" s="551" t="n">
        <v>70.7297572204384</v>
      </c>
      <c r="CL211" s="551" t="n">
        <v>70.7297572204384</v>
      </c>
      <c r="CM211" s="551" t="n">
        <v>71.0982326304322</v>
      </c>
      <c r="CN211" s="551" t="n">
        <v>78.598124947887</v>
      </c>
      <c r="CO211" s="551" t="n">
        <v>86.0399155703712</v>
      </c>
      <c r="CP211" s="551" t="n">
        <v>87.9045119126123</v>
      </c>
      <c r="CQ211" s="551" t="n">
        <v>67.56211048</v>
      </c>
      <c r="CR211" s="551" t="n">
        <v>80.81026328</v>
      </c>
      <c r="CS211" s="551" t="n">
        <v>83.34696011</v>
      </c>
      <c r="CT211" s="551" t="n">
        <v>91.34669465</v>
      </c>
      <c r="CU211" s="552" t="n">
        <v>68.4291845032533</v>
      </c>
      <c r="CV211" s="552" t="n">
        <v>69.5767072584915</v>
      </c>
      <c r="CW211" s="552" t="n">
        <v>74.1180917575005</v>
      </c>
      <c r="CX211" s="552" t="n">
        <v>85.8066380888823</v>
      </c>
      <c r="CY211" s="552" t="n">
        <v>82.7126667322779</v>
      </c>
      <c r="CZ211" s="552" t="n">
        <v>71.7746187914582</v>
      </c>
      <c r="DA211" s="552" t="n">
        <v>90.475874553759</v>
      </c>
      <c r="DB211" s="552" t="n">
        <v>100.243520336855</v>
      </c>
      <c r="DC211" s="552" t="n">
        <v>77.8406870522544</v>
      </c>
      <c r="DD211" s="552" t="n">
        <v>90.5622361271906</v>
      </c>
      <c r="DE211" s="552" t="n">
        <v>105.166780467394</v>
      </c>
      <c r="DF211" s="553" t="n">
        <v>125.7537200724</v>
      </c>
      <c r="DG211" s="553" t="n">
        <v>85.3710391452796</v>
      </c>
      <c r="DH211" s="553" t="n">
        <v>119.981195878646</v>
      </c>
      <c r="DI211" s="551" t="n">
        <v>130.485491717813</v>
      </c>
      <c r="DJ211" s="551" t="n">
        <v>157.12673945753</v>
      </c>
      <c r="DK211" s="551"/>
      <c r="DL211" s="551"/>
      <c r="DM211" s="551"/>
      <c r="DN211" s="551"/>
      <c r="DO211" s="551"/>
      <c r="DP211" s="551"/>
      <c r="DQ211" s="551"/>
      <c r="DR211" s="551"/>
      <c r="DS211" s="551"/>
      <c r="DT211" s="551"/>
      <c r="DU211" s="551"/>
      <c r="DV211" s="551"/>
      <c r="DW211" s="551"/>
      <c r="DX211" s="551"/>
      <c r="DY211" s="551"/>
      <c r="DZ211" s="554"/>
    </row>
    <row r="212" s="1" customFormat="true" ht="15.75" hidden="false" customHeight="false" outlineLevel="0" collapsed="false">
      <c r="B212" s="410" t="s">
        <v>846</v>
      </c>
      <c r="C212" s="411"/>
      <c r="D212" s="411"/>
      <c r="E212" s="411"/>
      <c r="F212" s="411"/>
      <c r="G212" s="411"/>
      <c r="H212" s="411"/>
      <c r="I212" s="411"/>
      <c r="J212" s="411"/>
      <c r="K212" s="411"/>
      <c r="L212" s="411"/>
      <c r="M212" s="411"/>
      <c r="N212" s="411"/>
      <c r="O212" s="551" t="n">
        <v>0</v>
      </c>
      <c r="P212" s="551" t="n">
        <v>0</v>
      </c>
      <c r="Q212" s="551" t="n">
        <v>0</v>
      </c>
      <c r="R212" s="551" t="n">
        <v>0</v>
      </c>
      <c r="S212" s="551" t="n">
        <v>0</v>
      </c>
      <c r="T212" s="551" t="n">
        <v>0</v>
      </c>
      <c r="U212" s="551" t="n">
        <v>0</v>
      </c>
      <c r="V212" s="551" t="n">
        <v>0</v>
      </c>
      <c r="W212" s="551" t="n">
        <v>0</v>
      </c>
      <c r="X212" s="551" t="n">
        <v>0</v>
      </c>
      <c r="Y212" s="551" t="n">
        <v>0</v>
      </c>
      <c r="Z212" s="551" t="n">
        <v>0</v>
      </c>
      <c r="AA212" s="551" t="n">
        <v>23570.7625</v>
      </c>
      <c r="AB212" s="551" t="n">
        <v>23570.7625</v>
      </c>
      <c r="AC212" s="551" t="n">
        <v>23570.7625</v>
      </c>
      <c r="AD212" s="551" t="n">
        <v>23570.7625</v>
      </c>
      <c r="AE212" s="551" t="n">
        <v>17638.61275</v>
      </c>
      <c r="AF212" s="551" t="n">
        <v>17638.61275</v>
      </c>
      <c r="AG212" s="551" t="n">
        <v>17638.61275</v>
      </c>
      <c r="AH212" s="551" t="n">
        <v>17638.61275</v>
      </c>
      <c r="AI212" s="551" t="n">
        <v>16472.396</v>
      </c>
      <c r="AJ212" s="551" t="n">
        <v>16472.396</v>
      </c>
      <c r="AK212" s="551" t="n">
        <v>16472.396</v>
      </c>
      <c r="AL212" s="551" t="n">
        <v>16472.396</v>
      </c>
      <c r="AM212" s="551" t="n">
        <v>18936.06275</v>
      </c>
      <c r="AN212" s="551" t="n">
        <v>18936.06275</v>
      </c>
      <c r="AO212" s="551" t="n">
        <v>18936.06275</v>
      </c>
      <c r="AP212" s="551" t="n">
        <v>18936.06275</v>
      </c>
      <c r="AQ212" s="551" t="n">
        <v>19963.473</v>
      </c>
      <c r="AR212" s="551" t="n">
        <v>19963.473</v>
      </c>
      <c r="AS212" s="551" t="n">
        <v>19963.473</v>
      </c>
      <c r="AT212" s="551" t="n">
        <v>19963.473</v>
      </c>
      <c r="AU212" s="551" t="n">
        <v>30708.05975</v>
      </c>
      <c r="AV212" s="551" t="n">
        <v>30708.05975</v>
      </c>
      <c r="AW212" s="551" t="n">
        <v>30708.05975</v>
      </c>
      <c r="AX212" s="551" t="n">
        <v>30708.05975</v>
      </c>
      <c r="AY212" s="551" t="n">
        <v>55994.799</v>
      </c>
      <c r="AZ212" s="551" t="n">
        <v>55994.799</v>
      </c>
      <c r="BA212" s="551" t="n">
        <v>55994.799</v>
      </c>
      <c r="BB212" s="551" t="n">
        <v>55994.799</v>
      </c>
      <c r="BC212" s="551" t="n">
        <v>43018.3285</v>
      </c>
      <c r="BD212" s="551" t="n">
        <v>43018.3285</v>
      </c>
      <c r="BE212" s="551" t="n">
        <v>43018.3285</v>
      </c>
      <c r="BF212" s="551" t="n">
        <v>43018.3285</v>
      </c>
      <c r="BG212" s="551" t="n">
        <v>66399.7215</v>
      </c>
      <c r="BH212" s="551" t="n">
        <v>66399.7215</v>
      </c>
      <c r="BI212" s="551" t="n">
        <v>66399.7215</v>
      </c>
      <c r="BJ212" s="551" t="n">
        <v>66399.7215</v>
      </c>
      <c r="BK212" s="551" t="n">
        <v>65739.184</v>
      </c>
      <c r="BL212" s="551" t="n">
        <v>88540.337</v>
      </c>
      <c r="BM212" s="551" t="n">
        <v>93252.127</v>
      </c>
      <c r="BN212" s="551" t="n">
        <v>89540.867</v>
      </c>
      <c r="BO212" s="551" t="n">
        <v>73538.502</v>
      </c>
      <c r="BP212" s="551" t="n">
        <v>77876.768</v>
      </c>
      <c r="BQ212" s="551" t="n">
        <v>106097.269</v>
      </c>
      <c r="BR212" s="551" t="n">
        <v>86423.33</v>
      </c>
      <c r="BS212" s="551" t="n">
        <v>81473.045</v>
      </c>
      <c r="BT212" s="551" t="n">
        <v>104543.45385</v>
      </c>
      <c r="BU212" s="551" t="n">
        <v>133501.51952</v>
      </c>
      <c r="BV212" s="551" t="n">
        <v>113390.0508</v>
      </c>
      <c r="BW212" s="551" t="n">
        <v>100937.5794</v>
      </c>
      <c r="BX212" s="551" t="n">
        <v>104658.64231</v>
      </c>
      <c r="BY212" s="551" t="n">
        <v>113316.81205</v>
      </c>
      <c r="BZ212" s="551" t="n">
        <v>117616.07959</v>
      </c>
      <c r="CA212" s="551" t="n">
        <v>88030.34123</v>
      </c>
      <c r="CB212" s="551" t="n">
        <v>101586.13236</v>
      </c>
      <c r="CC212" s="551" t="n">
        <v>130900.79085</v>
      </c>
      <c r="CD212" s="551" t="n">
        <v>119005.28687</v>
      </c>
      <c r="CE212" s="551" t="n">
        <v>131542.5646325</v>
      </c>
      <c r="CF212" s="551" t="n">
        <v>131542.5646325</v>
      </c>
      <c r="CG212" s="551" t="n">
        <v>131542.5646325</v>
      </c>
      <c r="CH212" s="551" t="n">
        <v>131542.5646325</v>
      </c>
      <c r="CI212" s="551" t="n">
        <v>151741.8605025</v>
      </c>
      <c r="CJ212" s="551" t="n">
        <v>151741.8605025</v>
      </c>
      <c r="CK212" s="551" t="n">
        <v>151741.8605025</v>
      </c>
      <c r="CL212" s="551" t="n">
        <v>151741.8605025</v>
      </c>
      <c r="CM212" s="551" t="n">
        <v>134229.96743</v>
      </c>
      <c r="CN212" s="551" t="n">
        <v>133660.30887</v>
      </c>
      <c r="CO212" s="551" t="n">
        <v>179312.21551</v>
      </c>
      <c r="CP212" s="551" t="n">
        <v>211444.30027</v>
      </c>
      <c r="CQ212" s="551" t="n">
        <v>159870.55509</v>
      </c>
      <c r="CR212" s="551" t="n">
        <v>157144.17793</v>
      </c>
      <c r="CS212" s="551" t="n">
        <v>191409.74762</v>
      </c>
      <c r="CT212" s="551" t="n">
        <v>184822.42798</v>
      </c>
      <c r="CU212" s="552" t="n">
        <v>132138.5169</v>
      </c>
      <c r="CV212" s="552" t="n">
        <v>114568.7556</v>
      </c>
      <c r="CW212" s="552" t="n">
        <v>138865.96937</v>
      </c>
      <c r="CX212" s="552" t="n">
        <v>177062.15944</v>
      </c>
      <c r="CY212" s="552" t="n">
        <v>158044.90289</v>
      </c>
      <c r="CZ212" s="552" t="n">
        <v>120147.67887</v>
      </c>
      <c r="DA212" s="552" t="n">
        <v>172063.08662</v>
      </c>
      <c r="DB212" s="552" t="n">
        <v>210615.80362</v>
      </c>
      <c r="DC212" s="552" t="n">
        <v>155998.83616</v>
      </c>
      <c r="DD212" s="552" t="n">
        <v>134189.46791</v>
      </c>
      <c r="DE212" s="552" t="n">
        <v>155583.73336</v>
      </c>
      <c r="DF212" s="553" t="n">
        <v>196382.86719</v>
      </c>
      <c r="DG212" s="553" t="n">
        <v>131059.84506</v>
      </c>
      <c r="DH212" s="553" t="n">
        <v>163514.56913</v>
      </c>
      <c r="DI212" s="551" t="n">
        <v>186689.79047</v>
      </c>
      <c r="DJ212" s="551" t="n">
        <v>283687.52608</v>
      </c>
      <c r="DK212" s="551"/>
      <c r="DL212" s="551"/>
      <c r="DM212" s="551"/>
      <c r="DN212" s="551"/>
      <c r="DO212" s="551"/>
      <c r="DP212" s="551"/>
      <c r="DQ212" s="551"/>
      <c r="DR212" s="551"/>
      <c r="DS212" s="551"/>
      <c r="DT212" s="551"/>
      <c r="DU212" s="551"/>
      <c r="DV212" s="551"/>
      <c r="DW212" s="551"/>
      <c r="DX212" s="551"/>
      <c r="DY212" s="551"/>
      <c r="DZ212" s="554"/>
    </row>
    <row r="213" s="1" customFormat="true" ht="15.75" hidden="false" customHeight="false" outlineLevel="0" collapsed="false">
      <c r="B213" s="410" t="s">
        <v>847</v>
      </c>
      <c r="C213" s="411"/>
      <c r="D213" s="411"/>
      <c r="E213" s="411"/>
      <c r="F213" s="411"/>
      <c r="G213" s="411"/>
      <c r="H213" s="411"/>
      <c r="I213" s="411"/>
      <c r="J213" s="411"/>
      <c r="K213" s="411"/>
      <c r="L213" s="411"/>
      <c r="M213" s="411"/>
      <c r="N213" s="411"/>
      <c r="O213" s="551" t="n">
        <v>0</v>
      </c>
      <c r="P213" s="551" t="n">
        <v>0</v>
      </c>
      <c r="Q213" s="551" t="n">
        <v>0</v>
      </c>
      <c r="R213" s="551" t="n">
        <v>0</v>
      </c>
      <c r="S213" s="551" t="n">
        <v>0</v>
      </c>
      <c r="T213" s="551" t="n">
        <v>0</v>
      </c>
      <c r="U213" s="551" t="n">
        <v>0</v>
      </c>
      <c r="V213" s="551" t="n">
        <v>0</v>
      </c>
      <c r="W213" s="551" t="n">
        <v>0</v>
      </c>
      <c r="X213" s="551" t="n">
        <v>0</v>
      </c>
      <c r="Y213" s="551" t="n">
        <v>0</v>
      </c>
      <c r="Z213" s="551" t="n">
        <v>0</v>
      </c>
      <c r="AA213" s="551" t="n">
        <v>16.4045910856328</v>
      </c>
      <c r="AB213" s="551" t="n">
        <v>16.4045910856328</v>
      </c>
      <c r="AC213" s="551" t="n">
        <v>16.4045910856328</v>
      </c>
      <c r="AD213" s="551" t="n">
        <v>16.4045910856328</v>
      </c>
      <c r="AE213" s="551" t="n">
        <v>12.8948452317012</v>
      </c>
      <c r="AF213" s="551" t="n">
        <v>12.8948452317012</v>
      </c>
      <c r="AG213" s="551" t="n">
        <v>12.8948452317012</v>
      </c>
      <c r="AH213" s="551" t="n">
        <v>12.8948452317012</v>
      </c>
      <c r="AI213" s="551" t="n">
        <v>13.593075</v>
      </c>
      <c r="AJ213" s="551" t="n">
        <v>13.593075</v>
      </c>
      <c r="AK213" s="551" t="n">
        <v>13.593075</v>
      </c>
      <c r="AL213" s="551" t="n">
        <v>13.593075</v>
      </c>
      <c r="AM213" s="551" t="n">
        <v>17.3240463478309</v>
      </c>
      <c r="AN213" s="551" t="n">
        <v>17.3240463478309</v>
      </c>
      <c r="AO213" s="551" t="n">
        <v>17.3240463478309</v>
      </c>
      <c r="AP213" s="551" t="n">
        <v>17.3240463478309</v>
      </c>
      <c r="AQ213" s="551" t="n">
        <v>23.9765772610885</v>
      </c>
      <c r="AR213" s="551" t="n">
        <v>23.9765772610885</v>
      </c>
      <c r="AS213" s="551" t="n">
        <v>23.9765772610885</v>
      </c>
      <c r="AT213" s="551" t="n">
        <v>23.9765772610885</v>
      </c>
      <c r="AU213" s="551" t="n">
        <v>29.6546460025157</v>
      </c>
      <c r="AV213" s="551" t="n">
        <v>29.6546460025157</v>
      </c>
      <c r="AW213" s="551" t="n">
        <v>29.6546460025157</v>
      </c>
      <c r="AX213" s="551" t="n">
        <v>29.6546460025157</v>
      </c>
      <c r="AY213" s="551" t="n">
        <v>39.3339163629315</v>
      </c>
      <c r="AZ213" s="551" t="n">
        <v>39.3339163629315</v>
      </c>
      <c r="BA213" s="551" t="n">
        <v>39.3339163629315</v>
      </c>
      <c r="BB213" s="551" t="n">
        <v>39.3339163629315</v>
      </c>
      <c r="BC213" s="551" t="n">
        <v>49.2523549082049</v>
      </c>
      <c r="BD213" s="551" t="n">
        <v>49.2523549082049</v>
      </c>
      <c r="BE213" s="551" t="n">
        <v>49.2523549082049</v>
      </c>
      <c r="BF213" s="551" t="n">
        <v>49.2523549082049</v>
      </c>
      <c r="BG213" s="551" t="n">
        <v>60.3170009474473</v>
      </c>
      <c r="BH213" s="551" t="n">
        <v>60.3170009474473</v>
      </c>
      <c r="BI213" s="551" t="n">
        <v>60.3170009474473</v>
      </c>
      <c r="BJ213" s="551" t="n">
        <v>60.3170009474473</v>
      </c>
      <c r="BK213" s="551" t="n">
        <v>64.7658581258089</v>
      </c>
      <c r="BL213" s="551" t="n">
        <v>59.7126082858961</v>
      </c>
      <c r="BM213" s="551" t="n">
        <v>69.8642986525984</v>
      </c>
      <c r="BN213" s="551" t="n">
        <v>93.9506457761525</v>
      </c>
      <c r="BO213" s="551" t="n">
        <v>91.8249159545863</v>
      </c>
      <c r="BP213" s="551" t="n">
        <v>77.4935261726851</v>
      </c>
      <c r="BQ213" s="551" t="n">
        <v>84.2204544175617</v>
      </c>
      <c r="BR213" s="551" t="n">
        <v>91.9451281784492</v>
      </c>
      <c r="BS213" s="551" t="n">
        <v>67.6909646503955</v>
      </c>
      <c r="BT213" s="551" t="n">
        <v>98.9578011751115</v>
      </c>
      <c r="BU213" s="551" t="n">
        <v>111.378010353415</v>
      </c>
      <c r="BV213" s="551" t="n">
        <v>120.230588826466</v>
      </c>
      <c r="BW213" s="551" t="n">
        <v>90.3191147129103</v>
      </c>
      <c r="BX213" s="551" t="n">
        <v>101.417505440233</v>
      </c>
      <c r="BY213" s="551" t="n">
        <v>94.0426089215241</v>
      </c>
      <c r="BZ213" s="551" t="n">
        <v>117.652060623444</v>
      </c>
      <c r="CA213" s="551" t="n">
        <v>111.312604486339</v>
      </c>
      <c r="CB213" s="551" t="n">
        <v>98.9473137470986</v>
      </c>
      <c r="CC213" s="551" t="n">
        <v>101.487703490258</v>
      </c>
      <c r="CD213" s="551" t="n">
        <v>113.894283289375</v>
      </c>
      <c r="CE213" s="551" t="n">
        <v>110.510127486283</v>
      </c>
      <c r="CF213" s="551" t="n">
        <v>110.510127486283</v>
      </c>
      <c r="CG213" s="551" t="n">
        <v>110.510127486283</v>
      </c>
      <c r="CH213" s="551" t="n">
        <v>110.510127486283</v>
      </c>
      <c r="CI213" s="551" t="n">
        <v>110.02522099785</v>
      </c>
      <c r="CJ213" s="551" t="n">
        <v>110.02522099785</v>
      </c>
      <c r="CK213" s="551" t="n">
        <v>110.02522099785</v>
      </c>
      <c r="CL213" s="551" t="n">
        <v>110.02522099785</v>
      </c>
      <c r="CM213" s="551" t="n">
        <v>65.7101277941185</v>
      </c>
      <c r="CN213" s="551" t="n">
        <v>90.9441659971251</v>
      </c>
      <c r="CO213" s="551" t="n">
        <v>87.7645296145695</v>
      </c>
      <c r="CP213" s="551" t="n">
        <v>88.8673846816344</v>
      </c>
      <c r="CQ213" s="551" t="n">
        <v>95.06151131</v>
      </c>
      <c r="CR213" s="551" t="n">
        <v>82.75137907</v>
      </c>
      <c r="CS213" s="551" t="n">
        <v>94.3845262</v>
      </c>
      <c r="CT213" s="551" t="n">
        <v>94.7381574</v>
      </c>
      <c r="CU213" s="552" t="n">
        <v>99.2252825224436</v>
      </c>
      <c r="CV213" s="552" t="n">
        <v>98.9911113723036</v>
      </c>
      <c r="CW213" s="552" t="n">
        <v>116.838684905905</v>
      </c>
      <c r="CX213" s="552" t="n">
        <v>101.658245418303</v>
      </c>
      <c r="CY213" s="552" t="n">
        <v>111.483948306555</v>
      </c>
      <c r="CZ213" s="552" t="n">
        <v>86.2176661838051</v>
      </c>
      <c r="DA213" s="552" t="n">
        <v>114.075424521588</v>
      </c>
      <c r="DB213" s="552" t="n">
        <v>114.025154882375</v>
      </c>
      <c r="DC213" s="552" t="n">
        <v>87.6889962203754</v>
      </c>
      <c r="DD213" s="552" t="n">
        <v>135.157826635103</v>
      </c>
      <c r="DE213" s="552" t="n">
        <v>120.350498905523</v>
      </c>
      <c r="DF213" s="553" t="n">
        <v>137.51390420292</v>
      </c>
      <c r="DG213" s="553" t="n">
        <v>109.744094071721</v>
      </c>
      <c r="DH213" s="553" t="n">
        <v>141.694561969483</v>
      </c>
      <c r="DI213" s="551" t="n">
        <v>181.205477866866</v>
      </c>
      <c r="DJ213" s="551" t="n">
        <v>144.912776827743</v>
      </c>
      <c r="DK213" s="551"/>
      <c r="DL213" s="551"/>
      <c r="DM213" s="551"/>
      <c r="DN213" s="551"/>
      <c r="DO213" s="551"/>
      <c r="DP213" s="551"/>
      <c r="DQ213" s="551"/>
      <c r="DR213" s="551"/>
      <c r="DS213" s="551"/>
      <c r="DT213" s="551"/>
      <c r="DU213" s="551"/>
      <c r="DV213" s="551"/>
      <c r="DW213" s="551"/>
      <c r="DX213" s="551"/>
      <c r="DY213" s="551"/>
      <c r="DZ213" s="554"/>
    </row>
    <row r="214" s="1" customFormat="true" ht="15.75" hidden="false" customHeight="false" outlineLevel="0" collapsed="false">
      <c r="B214" s="410" t="s">
        <v>848</v>
      </c>
      <c r="C214" s="411"/>
      <c r="D214" s="411"/>
      <c r="E214" s="411"/>
      <c r="F214" s="411"/>
      <c r="G214" s="411"/>
      <c r="H214" s="411"/>
      <c r="I214" s="411"/>
      <c r="J214" s="411"/>
      <c r="K214" s="411"/>
      <c r="L214" s="411"/>
      <c r="M214" s="411"/>
      <c r="N214" s="411"/>
      <c r="O214" s="551" t="n">
        <v>0</v>
      </c>
      <c r="P214" s="551" t="n">
        <v>0</v>
      </c>
      <c r="Q214" s="551" t="n">
        <v>0</v>
      </c>
      <c r="R214" s="551" t="n">
        <v>0</v>
      </c>
      <c r="S214" s="551" t="n">
        <v>0</v>
      </c>
      <c r="T214" s="551" t="n">
        <v>0</v>
      </c>
      <c r="U214" s="551" t="n">
        <v>0</v>
      </c>
      <c r="V214" s="551" t="n">
        <v>0</v>
      </c>
      <c r="W214" s="551" t="n">
        <v>0</v>
      </c>
      <c r="X214" s="551" t="n">
        <v>0</v>
      </c>
      <c r="Y214" s="551" t="n">
        <v>0</v>
      </c>
      <c r="Z214" s="551" t="n">
        <v>0</v>
      </c>
      <c r="AA214" s="551" t="n">
        <v>5107.854</v>
      </c>
      <c r="AB214" s="551" t="n">
        <v>5107.854</v>
      </c>
      <c r="AC214" s="551" t="n">
        <v>5107.854</v>
      </c>
      <c r="AD214" s="551" t="n">
        <v>5107.854</v>
      </c>
      <c r="AE214" s="551" t="n">
        <v>5982.4385</v>
      </c>
      <c r="AF214" s="551" t="n">
        <v>5982.4385</v>
      </c>
      <c r="AG214" s="551" t="n">
        <v>5982.4385</v>
      </c>
      <c r="AH214" s="551" t="n">
        <v>5982.4385</v>
      </c>
      <c r="AI214" s="551" t="n">
        <v>6152.39075</v>
      </c>
      <c r="AJ214" s="551" t="n">
        <v>6152.39075</v>
      </c>
      <c r="AK214" s="551" t="n">
        <v>6152.39075</v>
      </c>
      <c r="AL214" s="551" t="n">
        <v>6152.39075</v>
      </c>
      <c r="AM214" s="551" t="n">
        <v>8366.37225</v>
      </c>
      <c r="AN214" s="551" t="n">
        <v>8366.37225</v>
      </c>
      <c r="AO214" s="551" t="n">
        <v>8366.37225</v>
      </c>
      <c r="AP214" s="551" t="n">
        <v>8366.37225</v>
      </c>
      <c r="AQ214" s="551" t="n">
        <v>10250.34425</v>
      </c>
      <c r="AR214" s="551" t="n">
        <v>10250.34425</v>
      </c>
      <c r="AS214" s="551" t="n">
        <v>10250.34425</v>
      </c>
      <c r="AT214" s="551" t="n">
        <v>10250.34425</v>
      </c>
      <c r="AU214" s="551" t="n">
        <v>12727.74125</v>
      </c>
      <c r="AV214" s="551" t="n">
        <v>12727.74125</v>
      </c>
      <c r="AW214" s="551" t="n">
        <v>12727.74125</v>
      </c>
      <c r="AX214" s="551" t="n">
        <v>12727.74125</v>
      </c>
      <c r="AY214" s="551" t="n">
        <v>15320.05325</v>
      </c>
      <c r="AZ214" s="551" t="n">
        <v>15320.05325</v>
      </c>
      <c r="BA214" s="551" t="n">
        <v>15320.05325</v>
      </c>
      <c r="BB214" s="551" t="n">
        <v>15320.05325</v>
      </c>
      <c r="BC214" s="551" t="n">
        <v>20397.2645</v>
      </c>
      <c r="BD214" s="551" t="n">
        <v>20397.2645</v>
      </c>
      <c r="BE214" s="551" t="n">
        <v>20397.2645</v>
      </c>
      <c r="BF214" s="551" t="n">
        <v>20397.2645</v>
      </c>
      <c r="BG214" s="551" t="n">
        <v>23428.80125</v>
      </c>
      <c r="BH214" s="551" t="n">
        <v>23428.80125</v>
      </c>
      <c r="BI214" s="551" t="n">
        <v>23428.80125</v>
      </c>
      <c r="BJ214" s="551" t="n">
        <v>23428.80125</v>
      </c>
      <c r="BK214" s="551" t="n">
        <v>56785.567</v>
      </c>
      <c r="BL214" s="551" t="n">
        <v>20337.932</v>
      </c>
      <c r="BM214" s="551" t="n">
        <v>23415.284</v>
      </c>
      <c r="BN214" s="551" t="n">
        <v>30911.316</v>
      </c>
      <c r="BO214" s="551" t="n">
        <v>24163.832</v>
      </c>
      <c r="BP214" s="551" t="n">
        <v>25994.348</v>
      </c>
      <c r="BQ214" s="551" t="n">
        <v>29222.277</v>
      </c>
      <c r="BR214" s="551" t="n">
        <v>29879.236</v>
      </c>
      <c r="BS214" s="551" t="n">
        <v>29341.935</v>
      </c>
      <c r="BT214" s="551" t="n">
        <v>32546.8005</v>
      </c>
      <c r="BU214" s="551" t="n">
        <v>43266.26</v>
      </c>
      <c r="BV214" s="551" t="n">
        <v>38892.15769</v>
      </c>
      <c r="BW214" s="551" t="n">
        <v>30942.55231</v>
      </c>
      <c r="BX214" s="551" t="n">
        <v>33419.84582</v>
      </c>
      <c r="BY214" s="551" t="n">
        <v>37204.60993</v>
      </c>
      <c r="BZ214" s="551" t="n">
        <v>36279.39466</v>
      </c>
      <c r="CA214" s="551" t="n">
        <v>40228.39985</v>
      </c>
      <c r="CB214" s="551" t="n">
        <v>36821.94845</v>
      </c>
      <c r="CC214" s="551" t="n">
        <v>38467.83042</v>
      </c>
      <c r="CD214" s="551" t="n">
        <v>37323.86882</v>
      </c>
      <c r="CE214" s="551" t="n">
        <v>42435.6863025</v>
      </c>
      <c r="CF214" s="551" t="n">
        <v>42435.6863025</v>
      </c>
      <c r="CG214" s="551" t="n">
        <v>42435.6863025</v>
      </c>
      <c r="CH214" s="551" t="n">
        <v>42435.6863025</v>
      </c>
      <c r="CI214" s="551" t="n">
        <v>39067.7937374999</v>
      </c>
      <c r="CJ214" s="551" t="n">
        <v>39067.7937374999</v>
      </c>
      <c r="CK214" s="551" t="n">
        <v>39067.7937374999</v>
      </c>
      <c r="CL214" s="551" t="n">
        <v>39067.7937374999</v>
      </c>
      <c r="CM214" s="551" t="n">
        <v>32220.06877</v>
      </c>
      <c r="CN214" s="551" t="n">
        <v>33080.17529</v>
      </c>
      <c r="CO214" s="551" t="n">
        <v>34934.98585</v>
      </c>
      <c r="CP214" s="551" t="n">
        <v>35011.61977</v>
      </c>
      <c r="CQ214" s="551" t="n">
        <v>35875.0246399999</v>
      </c>
      <c r="CR214" s="551" t="n">
        <v>36640.68</v>
      </c>
      <c r="CS214" s="551" t="n">
        <v>37921.6903</v>
      </c>
      <c r="CT214" s="551" t="n">
        <v>39901.76351</v>
      </c>
      <c r="CU214" s="552" t="n">
        <v>35667.07167</v>
      </c>
      <c r="CV214" s="552" t="n">
        <v>33558.48357</v>
      </c>
      <c r="CW214" s="552" t="n">
        <v>41878.88059</v>
      </c>
      <c r="CX214" s="552" t="n">
        <v>41499.67423</v>
      </c>
      <c r="CY214" s="552" t="n">
        <v>37119.06367</v>
      </c>
      <c r="CZ214" s="552" t="n">
        <v>32862.50733</v>
      </c>
      <c r="DA214" s="552" t="n">
        <v>45270.85952</v>
      </c>
      <c r="DB214" s="552" t="n">
        <v>45184.68489</v>
      </c>
      <c r="DC214" s="552" t="n">
        <v>33676.60926</v>
      </c>
      <c r="DD214" s="552" t="n">
        <v>38863.08522</v>
      </c>
      <c r="DE214" s="552" t="n">
        <v>41951.90009</v>
      </c>
      <c r="DF214" s="553" t="n">
        <v>45437.74053</v>
      </c>
      <c r="DG214" s="553" t="n">
        <v>40280.74916</v>
      </c>
      <c r="DH214" s="553" t="n">
        <v>48114.63085</v>
      </c>
      <c r="DI214" s="551" t="n">
        <v>53949.29704</v>
      </c>
      <c r="DJ214" s="551" t="n">
        <v>47738.3944000001</v>
      </c>
      <c r="DK214" s="551"/>
      <c r="DL214" s="551"/>
      <c r="DM214" s="551"/>
      <c r="DN214" s="551"/>
      <c r="DO214" s="551"/>
      <c r="DP214" s="551"/>
      <c r="DQ214" s="551"/>
      <c r="DR214" s="551"/>
      <c r="DS214" s="551"/>
      <c r="DT214" s="551"/>
      <c r="DU214" s="551"/>
      <c r="DV214" s="551"/>
      <c r="DW214" s="551"/>
      <c r="DX214" s="551"/>
      <c r="DY214" s="551"/>
      <c r="DZ214" s="554"/>
    </row>
    <row r="215" s="1" customFormat="true" ht="15" hidden="false" customHeight="false" outlineLevel="0" collapsed="false">
      <c r="A215" s="1" t="s">
        <v>1047</v>
      </c>
      <c r="B215" s="412" t="s">
        <v>849</v>
      </c>
      <c r="C215" s="413"/>
      <c r="D215" s="413"/>
      <c r="E215" s="413"/>
      <c r="F215" s="413"/>
      <c r="G215" s="413"/>
      <c r="H215" s="413"/>
      <c r="I215" s="413"/>
      <c r="J215" s="413"/>
      <c r="K215" s="413"/>
      <c r="L215" s="413"/>
      <c r="M215" s="413"/>
      <c r="N215" s="413"/>
      <c r="O215" s="555" t="n">
        <v>11.0625</v>
      </c>
      <c r="P215" s="555" t="n">
        <v>11.0625</v>
      </c>
      <c r="Q215" s="555" t="n">
        <v>11.0625</v>
      </c>
      <c r="R215" s="555" t="n">
        <v>11.0625</v>
      </c>
      <c r="S215" s="555" t="n">
        <v>11.6900189399588</v>
      </c>
      <c r="T215" s="555" t="n">
        <v>11.6900189399588</v>
      </c>
      <c r="U215" s="555" t="n">
        <v>11.6900189399588</v>
      </c>
      <c r="V215" s="555" t="n">
        <v>11.6900189399588</v>
      </c>
      <c r="W215" s="555" t="n">
        <v>9.29</v>
      </c>
      <c r="X215" s="555" t="n">
        <v>9.29</v>
      </c>
      <c r="Y215" s="555" t="n">
        <v>9.29</v>
      </c>
      <c r="Z215" s="555" t="n">
        <v>9.29</v>
      </c>
      <c r="AA215" s="555" t="n">
        <v>10.955</v>
      </c>
      <c r="AB215" s="555" t="n">
        <v>10.955</v>
      </c>
      <c r="AC215" s="555" t="n">
        <v>10.955</v>
      </c>
      <c r="AD215" s="555" t="n">
        <v>10.955</v>
      </c>
      <c r="AE215" s="555" t="n">
        <v>10.4425</v>
      </c>
      <c r="AF215" s="555" t="n">
        <v>10.4425</v>
      </c>
      <c r="AG215" s="555" t="n">
        <v>10.4425</v>
      </c>
      <c r="AH215" s="555" t="n">
        <v>10.4425</v>
      </c>
      <c r="AI215" s="555" t="n">
        <v>17.787892251822</v>
      </c>
      <c r="AJ215" s="555" t="n">
        <v>17.787892251822</v>
      </c>
      <c r="AK215" s="555" t="n">
        <v>17.787892251822</v>
      </c>
      <c r="AL215" s="555" t="n">
        <v>17.787892251822</v>
      </c>
      <c r="AM215" s="555" t="n">
        <v>23.8806078383439</v>
      </c>
      <c r="AN215" s="555" t="n">
        <v>23.8806078383439</v>
      </c>
      <c r="AO215" s="555" t="n">
        <v>23.8806078383439</v>
      </c>
      <c r="AP215" s="555" t="n">
        <v>23.8806078383439</v>
      </c>
      <c r="AQ215" s="555" t="n">
        <v>27.7944036005082</v>
      </c>
      <c r="AR215" s="555" t="n">
        <v>27.7944036005082</v>
      </c>
      <c r="AS215" s="555" t="n">
        <v>27.7944036005082</v>
      </c>
      <c r="AT215" s="555" t="n">
        <v>27.7944036005082</v>
      </c>
      <c r="AU215" s="555" t="n">
        <v>47.4132256483588</v>
      </c>
      <c r="AV215" s="555" t="n">
        <v>47.4132256483588</v>
      </c>
      <c r="AW215" s="555" t="n">
        <v>47.4132256483588</v>
      </c>
      <c r="AX215" s="555" t="n">
        <v>47.4132256483588</v>
      </c>
      <c r="AY215" s="555" t="n">
        <v>55.3584860849104</v>
      </c>
      <c r="AZ215" s="555" t="n">
        <v>55.3584860849104</v>
      </c>
      <c r="BA215" s="555" t="n">
        <v>55.3584860849104</v>
      </c>
      <c r="BB215" s="555" t="n">
        <v>55.3584860849104</v>
      </c>
      <c r="BC215" s="555" t="n">
        <v>77.6900286242282</v>
      </c>
      <c r="BD215" s="555" t="n">
        <v>77.6900286242282</v>
      </c>
      <c r="BE215" s="555" t="n">
        <v>77.6900286242282</v>
      </c>
      <c r="BF215" s="555" t="n">
        <v>77.6900286242282</v>
      </c>
      <c r="BG215" s="555" t="n">
        <v>87.3582413179335</v>
      </c>
      <c r="BH215" s="555" t="n">
        <v>87.3582413179335</v>
      </c>
      <c r="BI215" s="555" t="n">
        <v>87.3582413179335</v>
      </c>
      <c r="BJ215" s="555" t="n">
        <v>87.3582413179335</v>
      </c>
      <c r="BK215" s="555" t="n">
        <v>101.363289916141</v>
      </c>
      <c r="BL215" s="555" t="n">
        <v>101.363289916141</v>
      </c>
      <c r="BM215" s="555" t="n">
        <v>101.363289916141</v>
      </c>
      <c r="BN215" s="555" t="n">
        <v>101.363289916141</v>
      </c>
      <c r="BO215" s="555" t="n">
        <v>122.26322385676</v>
      </c>
      <c r="BP215" s="555" t="n">
        <v>122.26322385676</v>
      </c>
      <c r="BQ215" s="555" t="n">
        <v>122.26322385676</v>
      </c>
      <c r="BR215" s="555" t="n">
        <v>122.26322385676</v>
      </c>
      <c r="BS215" s="555" t="n">
        <v>134.749679494825</v>
      </c>
      <c r="BT215" s="555" t="n">
        <v>134.749679494825</v>
      </c>
      <c r="BU215" s="555" t="n">
        <v>132.407594088546</v>
      </c>
      <c r="BV215" s="555" t="n">
        <v>132.407594088546</v>
      </c>
      <c r="BW215" s="555" t="n">
        <v>145.160451007768</v>
      </c>
      <c r="BX215" s="555" t="n">
        <v>145.160451007768</v>
      </c>
      <c r="BY215" s="555" t="n">
        <v>148.95547654641</v>
      </c>
      <c r="BZ215" s="555" t="n">
        <v>148.95547654641</v>
      </c>
      <c r="CA215" s="555" t="n">
        <v>150.074386813</v>
      </c>
      <c r="CB215" s="555" t="n">
        <v>150.074386813</v>
      </c>
      <c r="CC215" s="555" t="n">
        <v>151.296763220942</v>
      </c>
      <c r="CD215" s="555" t="n">
        <v>151.296763220942</v>
      </c>
      <c r="CE215" s="555" t="n">
        <v>189.846103056686</v>
      </c>
      <c r="CF215" s="555" t="n">
        <v>190.005480583309</v>
      </c>
      <c r="CG215" s="555" t="n">
        <v>191.448263851473</v>
      </c>
      <c r="CH215" s="555" t="n">
        <v>191.338844303312</v>
      </c>
      <c r="CI215" s="555" t="n">
        <v>197.995505287137</v>
      </c>
      <c r="CJ215" s="555" t="n">
        <v>197.988920444219</v>
      </c>
      <c r="CK215" s="555" t="n">
        <v>197.433601098054</v>
      </c>
      <c r="CL215" s="555" t="n">
        <v>197.419220897833</v>
      </c>
      <c r="CM215" s="555" t="n">
        <v>201.479282662668</v>
      </c>
      <c r="CN215" s="555" t="n">
        <v>211.435639449923</v>
      </c>
      <c r="CO215" s="555" t="n">
        <v>213.502409422959</v>
      </c>
      <c r="CP215" s="555" t="n">
        <v>237.022865786833</v>
      </c>
      <c r="CQ215" s="555" t="n">
        <v>187.661262986332</v>
      </c>
      <c r="CR215" s="555" t="n">
        <v>204.987335156057</v>
      </c>
      <c r="CS215" s="555" t="n">
        <v>288.527276715734</v>
      </c>
      <c r="CT215" s="555" t="n">
        <v>232.454593710253</v>
      </c>
      <c r="CU215" s="556" t="n">
        <v>225.380079490202</v>
      </c>
      <c r="CV215" s="556" t="n">
        <v>224.845151829178</v>
      </c>
      <c r="CW215" s="556" t="n">
        <v>291.437247192386</v>
      </c>
      <c r="CX215" s="556" t="n">
        <v>273.310589684377</v>
      </c>
      <c r="CY215" s="556" t="n">
        <v>169.243833460925</v>
      </c>
      <c r="CZ215" s="556" t="n">
        <v>75.8077660785663</v>
      </c>
      <c r="DA215" s="556" t="n">
        <v>132.665095835607</v>
      </c>
      <c r="DB215" s="556" t="n">
        <v>143.727297293397</v>
      </c>
      <c r="DC215" s="556" t="n">
        <v>133.838899112287</v>
      </c>
      <c r="DD215" s="556" t="n">
        <v>132.265972362116</v>
      </c>
      <c r="DE215" s="556" t="n">
        <v>145.604096994409</v>
      </c>
      <c r="DF215" s="558" t="n">
        <v>167.315755816967</v>
      </c>
      <c r="DG215" s="558" t="n">
        <v>168.331891060374</v>
      </c>
      <c r="DH215" s="558" t="n">
        <v>212.070495703992</v>
      </c>
      <c r="DI215" s="555" t="n">
        <v>259.048658699781</v>
      </c>
      <c r="DJ215" s="555" t="n">
        <v>242.380834273023</v>
      </c>
      <c r="DK215" s="555"/>
      <c r="DL215" s="555"/>
      <c r="DM215" s="555"/>
      <c r="DN215" s="555"/>
      <c r="DO215" s="555"/>
      <c r="DP215" s="555"/>
      <c r="DQ215" s="555"/>
      <c r="DR215" s="555"/>
      <c r="DS215" s="555"/>
      <c r="DT215" s="555"/>
      <c r="DU215" s="555"/>
      <c r="DV215" s="555"/>
      <c r="DW215" s="555"/>
      <c r="DX215" s="555"/>
      <c r="DY215" s="555"/>
      <c r="DZ215" s="557"/>
    </row>
    <row r="216" s="1" customFormat="true" ht="15.75" hidden="false" customHeight="false" outlineLevel="0" collapsed="false">
      <c r="B216" s="410" t="s">
        <v>850</v>
      </c>
      <c r="C216" s="411"/>
      <c r="D216" s="411"/>
      <c r="E216" s="411"/>
      <c r="F216" s="411"/>
      <c r="G216" s="411"/>
      <c r="H216" s="411"/>
      <c r="I216" s="411"/>
      <c r="J216" s="411"/>
      <c r="K216" s="411"/>
      <c r="L216" s="411"/>
      <c r="M216" s="411"/>
      <c r="N216" s="411"/>
      <c r="O216" s="551" t="n">
        <v>2.2425</v>
      </c>
      <c r="P216" s="551" t="n">
        <v>2.2425</v>
      </c>
      <c r="Q216" s="551" t="n">
        <v>2.2425</v>
      </c>
      <c r="R216" s="551" t="n">
        <v>2.2425</v>
      </c>
      <c r="S216" s="551" t="n">
        <v>3.77709801055866</v>
      </c>
      <c r="T216" s="551" t="n">
        <v>3.77709801055866</v>
      </c>
      <c r="U216" s="551" t="n">
        <v>3.77709801055866</v>
      </c>
      <c r="V216" s="551" t="n">
        <v>3.77709801055866</v>
      </c>
      <c r="W216" s="551" t="n">
        <v>3.5425</v>
      </c>
      <c r="X216" s="551" t="n">
        <v>3.5425</v>
      </c>
      <c r="Y216" s="551" t="n">
        <v>3.5425</v>
      </c>
      <c r="Z216" s="551" t="n">
        <v>3.5425</v>
      </c>
      <c r="AA216" s="551" t="n">
        <v>3.5125</v>
      </c>
      <c r="AB216" s="551" t="n">
        <v>3.5125</v>
      </c>
      <c r="AC216" s="551" t="n">
        <v>3.5125</v>
      </c>
      <c r="AD216" s="551" t="n">
        <v>3.5125</v>
      </c>
      <c r="AE216" s="551" t="n">
        <v>3.0625</v>
      </c>
      <c r="AF216" s="551" t="n">
        <v>3.0625</v>
      </c>
      <c r="AG216" s="551" t="n">
        <v>3.0625</v>
      </c>
      <c r="AH216" s="551" t="n">
        <v>3.0625</v>
      </c>
      <c r="AI216" s="551" t="n">
        <v>4.59668624068236</v>
      </c>
      <c r="AJ216" s="551" t="n">
        <v>4.59668624068236</v>
      </c>
      <c r="AK216" s="551" t="n">
        <v>4.59668624068236</v>
      </c>
      <c r="AL216" s="551" t="n">
        <v>4.59668624068236</v>
      </c>
      <c r="AM216" s="551" t="n">
        <v>5.36078085053036</v>
      </c>
      <c r="AN216" s="551" t="n">
        <v>5.36078085053036</v>
      </c>
      <c r="AO216" s="551" t="n">
        <v>5.36078085053036</v>
      </c>
      <c r="AP216" s="551" t="n">
        <v>5.36078085053036</v>
      </c>
      <c r="AQ216" s="551" t="n">
        <v>6.19372853171306</v>
      </c>
      <c r="AR216" s="551" t="n">
        <v>6.19372853171306</v>
      </c>
      <c r="AS216" s="551" t="n">
        <v>6.19372853171306</v>
      </c>
      <c r="AT216" s="551" t="n">
        <v>6.19372853171306</v>
      </c>
      <c r="AU216" s="551" t="n">
        <v>5.1559555445588</v>
      </c>
      <c r="AV216" s="551" t="n">
        <v>5.1559555445588</v>
      </c>
      <c r="AW216" s="551" t="n">
        <v>5.1559555445588</v>
      </c>
      <c r="AX216" s="551" t="n">
        <v>5.1559555445588</v>
      </c>
      <c r="AY216" s="551" t="n">
        <v>7.4525152438282</v>
      </c>
      <c r="AZ216" s="551" t="n">
        <v>7.4525152438282</v>
      </c>
      <c r="BA216" s="551" t="n">
        <v>7.4525152438282</v>
      </c>
      <c r="BB216" s="551" t="n">
        <v>7.4525152438282</v>
      </c>
      <c r="BC216" s="551" t="n">
        <v>10.7220194198164</v>
      </c>
      <c r="BD216" s="551" t="n">
        <v>10.7220194198164</v>
      </c>
      <c r="BE216" s="551" t="n">
        <v>10.7220194198164</v>
      </c>
      <c r="BF216" s="551" t="n">
        <v>10.7220194198164</v>
      </c>
      <c r="BG216" s="551" t="n">
        <v>18.6132430577542</v>
      </c>
      <c r="BH216" s="551" t="n">
        <v>18.6132430577542</v>
      </c>
      <c r="BI216" s="551" t="n">
        <v>18.6132430577542</v>
      </c>
      <c r="BJ216" s="551" t="n">
        <v>18.6132430577542</v>
      </c>
      <c r="BK216" s="551" t="n">
        <v>7.3589622013163</v>
      </c>
      <c r="BL216" s="551" t="n">
        <v>7.3589622013163</v>
      </c>
      <c r="BM216" s="551" t="n">
        <v>7.3589622013163</v>
      </c>
      <c r="BN216" s="551" t="n">
        <v>7.3589622013163</v>
      </c>
      <c r="BO216" s="551" t="n">
        <v>12.6796683090613</v>
      </c>
      <c r="BP216" s="551" t="n">
        <v>12.6796683090613</v>
      </c>
      <c r="BQ216" s="551" t="n">
        <v>12.6796683090613</v>
      </c>
      <c r="BR216" s="551" t="n">
        <v>12.6796683090613</v>
      </c>
      <c r="BS216" s="551" t="n">
        <v>14.9741605911716</v>
      </c>
      <c r="BT216" s="551" t="n">
        <v>14.9741605911716</v>
      </c>
      <c r="BU216" s="551" t="n">
        <v>14.9741605911716</v>
      </c>
      <c r="BV216" s="551" t="n">
        <v>14.9741605911716</v>
      </c>
      <c r="BW216" s="551" t="n">
        <v>18.810594591545</v>
      </c>
      <c r="BX216" s="551" t="n">
        <v>18.810594591545</v>
      </c>
      <c r="BY216" s="551" t="n">
        <v>18.810594591545</v>
      </c>
      <c r="BZ216" s="551" t="n">
        <v>18.810594591545</v>
      </c>
      <c r="CA216" s="551" t="n">
        <v>19.5196248308791</v>
      </c>
      <c r="CB216" s="551" t="n">
        <v>19.5196248308791</v>
      </c>
      <c r="CC216" s="551" t="n">
        <v>19.5196248308791</v>
      </c>
      <c r="CD216" s="551" t="n">
        <v>19.5196248308791</v>
      </c>
      <c r="CE216" s="551" t="n">
        <v>25.4049707806073</v>
      </c>
      <c r="CF216" s="551" t="n">
        <v>25.56434830723</v>
      </c>
      <c r="CG216" s="551" t="n">
        <v>25.712168951364</v>
      </c>
      <c r="CH216" s="551" t="n">
        <v>25.6027494032031</v>
      </c>
      <c r="CI216" s="551" t="n">
        <v>24.6702359930594</v>
      </c>
      <c r="CJ216" s="551" t="n">
        <v>24.6636511501413</v>
      </c>
      <c r="CK216" s="551" t="n">
        <v>24.5504536973441</v>
      </c>
      <c r="CL216" s="551" t="n">
        <v>24.5360734971222</v>
      </c>
      <c r="CM216" s="551" t="n">
        <v>29.1878400013766</v>
      </c>
      <c r="CN216" s="551" t="n">
        <v>33.6099281704909</v>
      </c>
      <c r="CO216" s="551" t="n">
        <v>40.2983094837158</v>
      </c>
      <c r="CP216" s="551" t="n">
        <v>38.2961985095684</v>
      </c>
      <c r="CQ216" s="551" t="n">
        <v>37.5412963924399</v>
      </c>
      <c r="CR216" s="551" t="n">
        <v>40.4895558755787</v>
      </c>
      <c r="CS216" s="551" t="n">
        <v>53.2606939333928</v>
      </c>
      <c r="CT216" s="551" t="n">
        <v>52.9623915725186</v>
      </c>
      <c r="CU216" s="552" t="n">
        <v>42.8667687430944</v>
      </c>
      <c r="CV216" s="552" t="n">
        <v>46.4216734711644</v>
      </c>
      <c r="CW216" s="552" t="n">
        <v>62.7851907960365</v>
      </c>
      <c r="CX216" s="552" t="n">
        <v>60.7706150128527</v>
      </c>
      <c r="CY216" s="552" t="n">
        <v>41.9191503499999</v>
      </c>
      <c r="CZ216" s="552" t="n">
        <v>2.98135146797797</v>
      </c>
      <c r="DA216" s="552" t="n">
        <v>18.075161303602</v>
      </c>
      <c r="DB216" s="552" t="n">
        <v>43.9551064251579</v>
      </c>
      <c r="DC216" s="552" t="n">
        <v>38.2156459370637</v>
      </c>
      <c r="DD216" s="552" t="n">
        <v>30.9327985456282</v>
      </c>
      <c r="DE216" s="552" t="n">
        <v>33.0452857352987</v>
      </c>
      <c r="DF216" s="553" t="n">
        <v>43.8767081932891</v>
      </c>
      <c r="DG216" s="553" t="n">
        <v>43.8995876012562</v>
      </c>
      <c r="DH216" s="553" t="n">
        <v>50.0926065911314</v>
      </c>
      <c r="DI216" s="551" t="n">
        <v>58.1765168888143</v>
      </c>
      <c r="DJ216" s="551" t="n">
        <v>67.2243010018816</v>
      </c>
      <c r="DK216" s="551"/>
      <c r="DL216" s="551"/>
      <c r="DM216" s="551"/>
      <c r="DN216" s="551"/>
      <c r="DO216" s="551"/>
      <c r="DP216" s="551"/>
      <c r="DQ216" s="551"/>
      <c r="DR216" s="551"/>
      <c r="DS216" s="551"/>
      <c r="DT216" s="551"/>
      <c r="DU216" s="551"/>
      <c r="DV216" s="551"/>
      <c r="DW216" s="551"/>
      <c r="DX216" s="551"/>
      <c r="DY216" s="551"/>
      <c r="DZ216" s="554"/>
    </row>
    <row r="217" s="1" customFormat="true" ht="15.75" hidden="false" customHeight="false" outlineLevel="0" collapsed="false">
      <c r="B217" s="410" t="s">
        <v>851</v>
      </c>
      <c r="C217" s="411"/>
      <c r="D217" s="411"/>
      <c r="E217" s="411"/>
      <c r="F217" s="411"/>
      <c r="G217" s="411"/>
      <c r="H217" s="411"/>
      <c r="I217" s="411"/>
      <c r="J217" s="411"/>
      <c r="K217" s="411"/>
      <c r="L217" s="411"/>
      <c r="M217" s="411"/>
      <c r="N217" s="411"/>
      <c r="O217" s="551" t="n">
        <v>4.7425</v>
      </c>
      <c r="P217" s="551" t="n">
        <v>4.7425</v>
      </c>
      <c r="Q217" s="551" t="n">
        <v>4.7425</v>
      </c>
      <c r="R217" s="551" t="n">
        <v>4.7425</v>
      </c>
      <c r="S217" s="551" t="n">
        <v>4.24880693172667</v>
      </c>
      <c r="T217" s="551" t="n">
        <v>4.24880693172667</v>
      </c>
      <c r="U217" s="551" t="n">
        <v>4.24880693172667</v>
      </c>
      <c r="V217" s="551" t="n">
        <v>4.24880693172667</v>
      </c>
      <c r="W217" s="551" t="n">
        <v>1.0675</v>
      </c>
      <c r="X217" s="551" t="n">
        <v>1.0675</v>
      </c>
      <c r="Y217" s="551" t="n">
        <v>1.0675</v>
      </c>
      <c r="Z217" s="551" t="n">
        <v>1.0675</v>
      </c>
      <c r="AA217" s="551" t="n">
        <v>2.34</v>
      </c>
      <c r="AB217" s="551" t="n">
        <v>2.34</v>
      </c>
      <c r="AC217" s="551" t="n">
        <v>2.34</v>
      </c>
      <c r="AD217" s="551" t="n">
        <v>2.34</v>
      </c>
      <c r="AE217" s="551" t="n">
        <v>2.95</v>
      </c>
      <c r="AF217" s="551" t="n">
        <v>2.95</v>
      </c>
      <c r="AG217" s="551" t="n">
        <v>2.95</v>
      </c>
      <c r="AH217" s="551" t="n">
        <v>2.95</v>
      </c>
      <c r="AI217" s="551" t="n">
        <v>7.52058608576453</v>
      </c>
      <c r="AJ217" s="551" t="n">
        <v>7.52058608576453</v>
      </c>
      <c r="AK217" s="551" t="n">
        <v>7.52058608576453</v>
      </c>
      <c r="AL217" s="551" t="n">
        <v>7.52058608576453</v>
      </c>
      <c r="AM217" s="551" t="n">
        <v>10.875774340042</v>
      </c>
      <c r="AN217" s="551" t="n">
        <v>10.875774340042</v>
      </c>
      <c r="AO217" s="551" t="n">
        <v>10.875774340042</v>
      </c>
      <c r="AP217" s="551" t="n">
        <v>10.875774340042</v>
      </c>
      <c r="AQ217" s="551" t="n">
        <v>12.1898727931262</v>
      </c>
      <c r="AR217" s="551" t="n">
        <v>12.1898727931262</v>
      </c>
      <c r="AS217" s="551" t="n">
        <v>12.1898727931262</v>
      </c>
      <c r="AT217" s="551" t="n">
        <v>12.1898727931262</v>
      </c>
      <c r="AU217" s="551" t="n">
        <v>32.96</v>
      </c>
      <c r="AV217" s="551" t="n">
        <v>32.96</v>
      </c>
      <c r="AW217" s="551" t="n">
        <v>32.96</v>
      </c>
      <c r="AX217" s="551" t="n">
        <v>32.96</v>
      </c>
      <c r="AY217" s="551" t="n">
        <v>37.9075</v>
      </c>
      <c r="AZ217" s="551" t="n">
        <v>37.9075</v>
      </c>
      <c r="BA217" s="551" t="n">
        <v>37.9075</v>
      </c>
      <c r="BB217" s="551" t="n">
        <v>37.9075</v>
      </c>
      <c r="BC217" s="551" t="n">
        <v>46.5</v>
      </c>
      <c r="BD217" s="551" t="n">
        <v>46.5</v>
      </c>
      <c r="BE217" s="551" t="n">
        <v>46.5</v>
      </c>
      <c r="BF217" s="551" t="n">
        <v>46.5</v>
      </c>
      <c r="BG217" s="551" t="n">
        <v>43.6144092223951</v>
      </c>
      <c r="BH217" s="551" t="n">
        <v>43.6144092223951</v>
      </c>
      <c r="BI217" s="551" t="n">
        <v>43.6144092223951</v>
      </c>
      <c r="BJ217" s="551" t="n">
        <v>43.6144092223951</v>
      </c>
      <c r="BK217" s="551" t="n">
        <v>50.4121687153678</v>
      </c>
      <c r="BL217" s="551" t="n">
        <v>50.4121687153678</v>
      </c>
      <c r="BM217" s="551" t="n">
        <v>50.4121687153678</v>
      </c>
      <c r="BN217" s="551" t="n">
        <v>50.4121687153678</v>
      </c>
      <c r="BO217" s="551" t="n">
        <v>62.95</v>
      </c>
      <c r="BP217" s="551" t="n">
        <v>62.95</v>
      </c>
      <c r="BQ217" s="551" t="n">
        <v>62.95</v>
      </c>
      <c r="BR217" s="551" t="n">
        <v>62.95</v>
      </c>
      <c r="BS217" s="551" t="n">
        <v>70.45</v>
      </c>
      <c r="BT217" s="551" t="n">
        <v>70.45</v>
      </c>
      <c r="BU217" s="551" t="n">
        <v>70.45</v>
      </c>
      <c r="BV217" s="551" t="n">
        <v>70.45</v>
      </c>
      <c r="BW217" s="551" t="n">
        <v>73.4</v>
      </c>
      <c r="BX217" s="551" t="n">
        <v>73.4</v>
      </c>
      <c r="BY217" s="551" t="n">
        <v>73.4</v>
      </c>
      <c r="BZ217" s="551" t="n">
        <v>73.4</v>
      </c>
      <c r="CA217" s="551" t="n">
        <v>75.925</v>
      </c>
      <c r="CB217" s="551" t="n">
        <v>75.925</v>
      </c>
      <c r="CC217" s="551" t="n">
        <v>75.925</v>
      </c>
      <c r="CD217" s="551" t="n">
        <v>75.925</v>
      </c>
      <c r="CE217" s="551" t="n">
        <v>84.5167915101023</v>
      </c>
      <c r="CF217" s="551" t="n">
        <v>84.5167915101023</v>
      </c>
      <c r="CG217" s="551" t="n">
        <v>84.5167915101023</v>
      </c>
      <c r="CH217" s="551" t="n">
        <v>84.5167915101023</v>
      </c>
      <c r="CI217" s="551" t="n">
        <v>90.7621113045396</v>
      </c>
      <c r="CJ217" s="551" t="n">
        <v>90.7621113045396</v>
      </c>
      <c r="CK217" s="551" t="n">
        <v>90.7621113045396</v>
      </c>
      <c r="CL217" s="551" t="n">
        <v>90.7621113045396</v>
      </c>
      <c r="CM217" s="551" t="n">
        <v>92.6250421653713</v>
      </c>
      <c r="CN217" s="551" t="n">
        <v>99.7275208221244</v>
      </c>
      <c r="CO217" s="551" t="n">
        <v>109.56028630636</v>
      </c>
      <c r="CP217" s="551" t="n">
        <v>79.1609841008297</v>
      </c>
      <c r="CQ217" s="551" t="n">
        <v>88.919854983716</v>
      </c>
      <c r="CR217" s="551" t="n">
        <v>89.950887252531</v>
      </c>
      <c r="CS217" s="551" t="n">
        <v>112.88700275752</v>
      </c>
      <c r="CT217" s="551" t="n">
        <v>100.242255006233</v>
      </c>
      <c r="CU217" s="552" t="n">
        <v>98.7499693552275</v>
      </c>
      <c r="CV217" s="552" t="n">
        <v>113.551460196087</v>
      </c>
      <c r="CW217" s="552" t="n">
        <v>138.595037193707</v>
      </c>
      <c r="CX217" s="552" t="n">
        <v>107.103533254978</v>
      </c>
      <c r="CY217" s="552" t="n">
        <v>84.0838507749252</v>
      </c>
      <c r="CZ217" s="552" t="n">
        <v>1.98366283932834</v>
      </c>
      <c r="DA217" s="552" t="n">
        <v>8.46623855540589</v>
      </c>
      <c r="DB217" s="552" t="n">
        <v>25.9236935778269</v>
      </c>
      <c r="DC217" s="552" t="n">
        <v>22.6527312413938</v>
      </c>
      <c r="DD217" s="552" t="n">
        <v>30.508092524321</v>
      </c>
      <c r="DE217" s="552" t="n">
        <v>44.1580327251616</v>
      </c>
      <c r="DF217" s="553" t="n">
        <v>52.5777310495001</v>
      </c>
      <c r="DG217" s="553" t="n">
        <v>69.4147528905783</v>
      </c>
      <c r="DH217" s="553" t="n">
        <v>94.9547126043965</v>
      </c>
      <c r="DI217" s="551" t="n">
        <v>134.289160351735</v>
      </c>
      <c r="DJ217" s="551" t="n">
        <v>107.923781013416</v>
      </c>
      <c r="DK217" s="551"/>
      <c r="DL217" s="551"/>
      <c r="DM217" s="551"/>
      <c r="DN217" s="551"/>
      <c r="DO217" s="551"/>
      <c r="DP217" s="551"/>
      <c r="DQ217" s="551"/>
      <c r="DR217" s="551"/>
      <c r="DS217" s="551"/>
      <c r="DT217" s="551"/>
      <c r="DU217" s="551"/>
      <c r="DV217" s="551"/>
      <c r="DW217" s="551"/>
      <c r="DX217" s="551"/>
      <c r="DY217" s="551"/>
      <c r="DZ217" s="554"/>
    </row>
    <row r="218" s="1" customFormat="true" ht="15.75" hidden="false" customHeight="false" outlineLevel="0" collapsed="false">
      <c r="B218" s="410" t="s">
        <v>852</v>
      </c>
      <c r="C218" s="411"/>
      <c r="D218" s="411"/>
      <c r="E218" s="411"/>
      <c r="F218" s="411"/>
      <c r="G218" s="411"/>
      <c r="H218" s="411"/>
      <c r="I218" s="411"/>
      <c r="J218" s="411"/>
      <c r="K218" s="411"/>
      <c r="L218" s="411"/>
      <c r="M218" s="411"/>
      <c r="N218" s="411"/>
      <c r="O218" s="551" t="n">
        <v>4.0775</v>
      </c>
      <c r="P218" s="551" t="n">
        <v>4.0775</v>
      </c>
      <c r="Q218" s="551" t="n">
        <v>4.0775</v>
      </c>
      <c r="R218" s="551" t="n">
        <v>4.0775</v>
      </c>
      <c r="S218" s="551" t="n">
        <v>3.66411399767352</v>
      </c>
      <c r="T218" s="551" t="n">
        <v>3.66411399767352</v>
      </c>
      <c r="U218" s="551" t="n">
        <v>3.66411399767352</v>
      </c>
      <c r="V218" s="551" t="n">
        <v>3.66411399767352</v>
      </c>
      <c r="W218" s="551" t="n">
        <v>4.68</v>
      </c>
      <c r="X218" s="551" t="n">
        <v>4.68</v>
      </c>
      <c r="Y218" s="551" t="n">
        <v>4.68</v>
      </c>
      <c r="Z218" s="551" t="n">
        <v>4.68</v>
      </c>
      <c r="AA218" s="551" t="n">
        <v>5.1025</v>
      </c>
      <c r="AB218" s="551" t="n">
        <v>5.1025</v>
      </c>
      <c r="AC218" s="551" t="n">
        <v>5.1025</v>
      </c>
      <c r="AD218" s="551" t="n">
        <v>5.1025</v>
      </c>
      <c r="AE218" s="551" t="n">
        <v>4.43</v>
      </c>
      <c r="AF218" s="551" t="n">
        <v>4.43</v>
      </c>
      <c r="AG218" s="551" t="n">
        <v>4.43</v>
      </c>
      <c r="AH218" s="551" t="n">
        <v>4.43</v>
      </c>
      <c r="AI218" s="551" t="n">
        <v>5.67061992537516</v>
      </c>
      <c r="AJ218" s="551" t="n">
        <v>5.67061992537516</v>
      </c>
      <c r="AK218" s="551" t="n">
        <v>5.67061992537516</v>
      </c>
      <c r="AL218" s="551" t="n">
        <v>5.67061992537516</v>
      </c>
      <c r="AM218" s="551" t="n">
        <v>7.64405264777151</v>
      </c>
      <c r="AN218" s="551" t="n">
        <v>7.64405264777151</v>
      </c>
      <c r="AO218" s="551" t="n">
        <v>7.64405264777151</v>
      </c>
      <c r="AP218" s="551" t="n">
        <v>7.64405264777151</v>
      </c>
      <c r="AQ218" s="551" t="n">
        <v>9.41080227566895</v>
      </c>
      <c r="AR218" s="551" t="n">
        <v>9.41080227566895</v>
      </c>
      <c r="AS218" s="551" t="n">
        <v>9.41080227566895</v>
      </c>
      <c r="AT218" s="551" t="n">
        <v>9.41080227566895</v>
      </c>
      <c r="AU218" s="551" t="n">
        <v>9.29727010379996</v>
      </c>
      <c r="AV218" s="551" t="n">
        <v>9.29727010379996</v>
      </c>
      <c r="AW218" s="551" t="n">
        <v>9.29727010379996</v>
      </c>
      <c r="AX218" s="551" t="n">
        <v>9.29727010379996</v>
      </c>
      <c r="AY218" s="551" t="n">
        <v>9.9984708410822</v>
      </c>
      <c r="AZ218" s="551" t="n">
        <v>9.9984708410822</v>
      </c>
      <c r="BA218" s="551" t="n">
        <v>9.9984708410822</v>
      </c>
      <c r="BB218" s="551" t="n">
        <v>9.9984708410822</v>
      </c>
      <c r="BC218" s="551" t="n">
        <v>20.4680092044118</v>
      </c>
      <c r="BD218" s="551" t="n">
        <v>20.4680092044118</v>
      </c>
      <c r="BE218" s="551" t="n">
        <v>20.4680092044118</v>
      </c>
      <c r="BF218" s="551" t="n">
        <v>20.4680092044118</v>
      </c>
      <c r="BG218" s="551" t="n">
        <v>25.1305890377842</v>
      </c>
      <c r="BH218" s="551" t="n">
        <v>25.1305890377842</v>
      </c>
      <c r="BI218" s="551" t="n">
        <v>25.1305890377842</v>
      </c>
      <c r="BJ218" s="551" t="n">
        <v>25.1305890377842</v>
      </c>
      <c r="BK218" s="551" t="n">
        <v>43.5921589994568</v>
      </c>
      <c r="BL218" s="551" t="n">
        <v>43.5921589994568</v>
      </c>
      <c r="BM218" s="551" t="n">
        <v>43.5921589994568</v>
      </c>
      <c r="BN218" s="551" t="n">
        <v>43.5921589994568</v>
      </c>
      <c r="BO218" s="551" t="n">
        <v>46.6335555476987</v>
      </c>
      <c r="BP218" s="551" t="n">
        <v>46.6335555476987</v>
      </c>
      <c r="BQ218" s="551" t="n">
        <v>46.6335555476987</v>
      </c>
      <c r="BR218" s="551" t="n">
        <v>46.6335555476987</v>
      </c>
      <c r="BS218" s="551" t="n">
        <v>49.3255189036537</v>
      </c>
      <c r="BT218" s="551" t="n">
        <v>49.3255189036537</v>
      </c>
      <c r="BU218" s="551" t="n">
        <v>46.9834334973748</v>
      </c>
      <c r="BV218" s="551" t="n">
        <v>46.9834334973748</v>
      </c>
      <c r="BW218" s="551" t="n">
        <v>52.9498564162225</v>
      </c>
      <c r="BX218" s="551" t="n">
        <v>52.9498564162225</v>
      </c>
      <c r="BY218" s="551" t="n">
        <v>56.7448819548652</v>
      </c>
      <c r="BZ218" s="551" t="n">
        <v>56.7448819548652</v>
      </c>
      <c r="CA218" s="551" t="n">
        <v>54.6297619821211</v>
      </c>
      <c r="CB218" s="551" t="n">
        <v>54.6297619821211</v>
      </c>
      <c r="CC218" s="551" t="n">
        <v>55.8521383900629</v>
      </c>
      <c r="CD218" s="551" t="n">
        <v>55.8521383900629</v>
      </c>
      <c r="CE218" s="551" t="n">
        <v>79.9243407659767</v>
      </c>
      <c r="CF218" s="551" t="n">
        <v>79.9243407659767</v>
      </c>
      <c r="CG218" s="551" t="n">
        <v>81.2193033900064</v>
      </c>
      <c r="CH218" s="551" t="n">
        <v>81.2193033900064</v>
      </c>
      <c r="CI218" s="551" t="n">
        <v>82.5631579895376</v>
      </c>
      <c r="CJ218" s="551" t="n">
        <v>82.5631579895376</v>
      </c>
      <c r="CK218" s="551" t="n">
        <v>82.1210360961707</v>
      </c>
      <c r="CL218" s="551" t="n">
        <v>82.1210360961707</v>
      </c>
      <c r="CM218" s="551" t="n">
        <v>79.5545380970624</v>
      </c>
      <c r="CN218" s="551" t="n">
        <v>77.9555813749325</v>
      </c>
      <c r="CO218" s="551" t="n">
        <v>63.4795838081258</v>
      </c>
      <c r="CP218" s="551" t="n">
        <v>119.400728969476</v>
      </c>
      <c r="CQ218" s="551" t="n">
        <v>61.1754392677529</v>
      </c>
      <c r="CR218" s="551" t="n">
        <v>74.5244711285915</v>
      </c>
      <c r="CS218" s="551" t="n">
        <v>122.363139828821</v>
      </c>
      <c r="CT218" s="551" t="n">
        <v>79.2361677326193</v>
      </c>
      <c r="CU218" s="552" t="n">
        <v>83.7402285282903</v>
      </c>
      <c r="CV218" s="552" t="n">
        <v>64.8530798224697</v>
      </c>
      <c r="CW218" s="552" t="n">
        <v>90.0380808631854</v>
      </c>
      <c r="CX218" s="552" t="n">
        <v>105.417503077089</v>
      </c>
      <c r="CY218" s="552" t="n">
        <v>43.2218939965433</v>
      </c>
      <c r="CZ218" s="552" t="n">
        <v>70.8238134318031</v>
      </c>
      <c r="DA218" s="552" t="n">
        <v>106.104757637142</v>
      </c>
      <c r="DB218" s="552" t="n">
        <v>73.8295589509556</v>
      </c>
      <c r="DC218" s="552" t="n">
        <v>72.9515835943726</v>
      </c>
      <c r="DD218" s="552" t="n">
        <v>70.8061429527103</v>
      </c>
      <c r="DE218" s="552" t="n">
        <v>68.3818401944916</v>
      </c>
      <c r="DF218" s="553" t="n">
        <v>70.8423782347208</v>
      </c>
      <c r="DG218" s="553" t="n">
        <v>54.9986122290825</v>
      </c>
      <c r="DH218" s="553" t="n">
        <v>67.0042381690072</v>
      </c>
      <c r="DI218" s="551" t="n">
        <v>66.5640431197749</v>
      </c>
      <c r="DJ218" s="551" t="n">
        <v>67.2138139182682</v>
      </c>
      <c r="DK218" s="551"/>
      <c r="DL218" s="551"/>
      <c r="DM218" s="551"/>
      <c r="DN218" s="551"/>
      <c r="DO218" s="551"/>
      <c r="DP218" s="551"/>
      <c r="DQ218" s="551"/>
      <c r="DR218" s="551"/>
      <c r="DS218" s="551"/>
      <c r="DT218" s="551"/>
      <c r="DU218" s="551"/>
      <c r="DV218" s="551"/>
      <c r="DW218" s="551"/>
      <c r="DX218" s="551"/>
      <c r="DY218" s="551"/>
      <c r="DZ218" s="554"/>
    </row>
    <row r="219" s="1" customFormat="true" ht="15" hidden="false" customHeight="false" outlineLevel="0" collapsed="false">
      <c r="A219" s="1" t="s">
        <v>1048</v>
      </c>
      <c r="B219" s="412" t="s">
        <v>853</v>
      </c>
      <c r="C219" s="413"/>
      <c r="D219" s="413"/>
      <c r="E219" s="413"/>
      <c r="F219" s="413"/>
      <c r="G219" s="413"/>
      <c r="H219" s="413"/>
      <c r="I219" s="413"/>
      <c r="J219" s="413"/>
      <c r="K219" s="413"/>
      <c r="L219" s="413"/>
      <c r="M219" s="413"/>
      <c r="N219" s="413"/>
      <c r="O219" s="555" t="n">
        <v>30.3252691825</v>
      </c>
      <c r="P219" s="555" t="n">
        <v>30.3252691825</v>
      </c>
      <c r="Q219" s="555" t="n">
        <v>30.3252691825</v>
      </c>
      <c r="R219" s="555" t="n">
        <v>30.3252691825</v>
      </c>
      <c r="S219" s="555" t="n">
        <v>33.7981089230795</v>
      </c>
      <c r="T219" s="555" t="n">
        <v>33.7981089230795</v>
      </c>
      <c r="U219" s="555" t="n">
        <v>33.7981089230795</v>
      </c>
      <c r="V219" s="555" t="n">
        <v>33.7981089230795</v>
      </c>
      <c r="W219" s="555" t="n">
        <v>38.177552137326</v>
      </c>
      <c r="X219" s="555" t="n">
        <v>38.177552137326</v>
      </c>
      <c r="Y219" s="555" t="n">
        <v>38.177552137326</v>
      </c>
      <c r="Z219" s="555" t="n">
        <v>38.177552137326</v>
      </c>
      <c r="AA219" s="555" t="n">
        <v>34.1305094364828</v>
      </c>
      <c r="AB219" s="555" t="n">
        <v>34.1305094364828</v>
      </c>
      <c r="AC219" s="555" t="n">
        <v>34.1305094364828</v>
      </c>
      <c r="AD219" s="555" t="n">
        <v>34.1305094364828</v>
      </c>
      <c r="AE219" s="555" t="n">
        <v>36.9272138998728</v>
      </c>
      <c r="AF219" s="555" t="n">
        <v>36.9272138998728</v>
      </c>
      <c r="AG219" s="555" t="n">
        <v>36.9272138998728</v>
      </c>
      <c r="AH219" s="555" t="n">
        <v>36.9272138998728</v>
      </c>
      <c r="AI219" s="555" t="n">
        <v>39.9265547415032</v>
      </c>
      <c r="AJ219" s="555" t="n">
        <v>39.9265547415032</v>
      </c>
      <c r="AK219" s="555" t="n">
        <v>39.9265547415032</v>
      </c>
      <c r="AL219" s="555" t="n">
        <v>39.9265547415032</v>
      </c>
      <c r="AM219" s="555" t="n">
        <v>45.203977473888</v>
      </c>
      <c r="AN219" s="555" t="n">
        <v>45.203977473888</v>
      </c>
      <c r="AO219" s="555" t="n">
        <v>45.203977473888</v>
      </c>
      <c r="AP219" s="555" t="n">
        <v>45.203977473888</v>
      </c>
      <c r="AQ219" s="555" t="n">
        <v>67.3078606111566</v>
      </c>
      <c r="AR219" s="555" t="n">
        <v>67.3078606111566</v>
      </c>
      <c r="AS219" s="555" t="n">
        <v>67.3078606111566</v>
      </c>
      <c r="AT219" s="555" t="n">
        <v>67.3078606111566</v>
      </c>
      <c r="AU219" s="555" t="n">
        <v>77.2910917524338</v>
      </c>
      <c r="AV219" s="555" t="n">
        <v>77.2910917524338</v>
      </c>
      <c r="AW219" s="555" t="n">
        <v>77.2910917524338</v>
      </c>
      <c r="AX219" s="555" t="n">
        <v>77.2910917524338</v>
      </c>
      <c r="AY219" s="555" t="n">
        <v>83.3097214408818</v>
      </c>
      <c r="AZ219" s="555" t="n">
        <v>83.3097214408818</v>
      </c>
      <c r="BA219" s="555" t="n">
        <v>83.3097214408818</v>
      </c>
      <c r="BB219" s="555" t="n">
        <v>83.3097214408818</v>
      </c>
      <c r="BC219" s="555" t="n">
        <v>119.638016226956</v>
      </c>
      <c r="BD219" s="555" t="n">
        <v>119.638016226956</v>
      </c>
      <c r="BE219" s="555" t="n">
        <v>119.638016226956</v>
      </c>
      <c r="BF219" s="555" t="n">
        <v>119.638016226956</v>
      </c>
      <c r="BG219" s="555" t="n">
        <v>133.024905472779</v>
      </c>
      <c r="BH219" s="555" t="n">
        <v>133.024905472779</v>
      </c>
      <c r="BI219" s="555" t="n">
        <v>133.024905472779</v>
      </c>
      <c r="BJ219" s="555" t="n">
        <v>133.024905472779</v>
      </c>
      <c r="BK219" s="555" t="n">
        <v>139.964542685769</v>
      </c>
      <c r="BL219" s="555" t="n">
        <v>139.964542685769</v>
      </c>
      <c r="BM219" s="555" t="n">
        <v>139.964542685769</v>
      </c>
      <c r="BN219" s="555" t="n">
        <v>139.964542685769</v>
      </c>
      <c r="BO219" s="555" t="n">
        <v>150.507473963502</v>
      </c>
      <c r="BP219" s="555" t="n">
        <v>150.507473963502</v>
      </c>
      <c r="BQ219" s="555" t="n">
        <v>150.507473963502</v>
      </c>
      <c r="BR219" s="555" t="n">
        <v>150.507473963502</v>
      </c>
      <c r="BS219" s="555" t="n">
        <v>124.750763955248</v>
      </c>
      <c r="BT219" s="555" t="n">
        <v>124.750763955248</v>
      </c>
      <c r="BU219" s="555" t="n">
        <v>125.575618442748</v>
      </c>
      <c r="BV219" s="555" t="n">
        <v>125.575618442748</v>
      </c>
      <c r="BW219" s="555" t="n">
        <v>162.566905760128</v>
      </c>
      <c r="BX219" s="555" t="n">
        <v>162.566905760128</v>
      </c>
      <c r="BY219" s="555" t="n">
        <v>165.239646567819</v>
      </c>
      <c r="BZ219" s="555" t="n">
        <v>165.239646567819</v>
      </c>
      <c r="CA219" s="555" t="n">
        <v>181.186417668385</v>
      </c>
      <c r="CB219" s="555" t="n">
        <v>181.186417668385</v>
      </c>
      <c r="CC219" s="555" t="n">
        <v>181.623223004915</v>
      </c>
      <c r="CD219" s="555" t="n">
        <v>181.623223004915</v>
      </c>
      <c r="CE219" s="555" t="n">
        <v>257.507994768951</v>
      </c>
      <c r="CF219" s="555" t="n">
        <v>257.602557656532</v>
      </c>
      <c r="CG219" s="555" t="n">
        <v>256.175786853369</v>
      </c>
      <c r="CH219" s="555" t="n">
        <v>256.007586504307</v>
      </c>
      <c r="CI219" s="555" t="n">
        <v>258.766519227729</v>
      </c>
      <c r="CJ219" s="555" t="n">
        <v>258.73388607293</v>
      </c>
      <c r="CK219" s="555" t="n">
        <v>260.221611217658</v>
      </c>
      <c r="CL219" s="555" t="n">
        <v>260.150345842655</v>
      </c>
      <c r="CM219" s="555" t="n">
        <v>239.227717385175</v>
      </c>
      <c r="CN219" s="555" t="n">
        <v>244.563593497723</v>
      </c>
      <c r="CO219" s="555" t="n">
        <v>290.016875941766</v>
      </c>
      <c r="CP219" s="555" t="n">
        <v>282.419772398415</v>
      </c>
      <c r="CQ219" s="555" t="n">
        <v>266.321565693259</v>
      </c>
      <c r="CR219" s="555" t="n">
        <v>237.917345608782</v>
      </c>
      <c r="CS219" s="555" t="n">
        <v>283.820637349569</v>
      </c>
      <c r="CT219" s="555" t="n">
        <v>269.174005135872</v>
      </c>
      <c r="CU219" s="556" t="n">
        <v>257.710739932758</v>
      </c>
      <c r="CV219" s="556" t="n">
        <v>227.487650831501</v>
      </c>
      <c r="CW219" s="556" t="n">
        <v>291.183299263878</v>
      </c>
      <c r="CX219" s="556" t="n">
        <v>256.144459393212</v>
      </c>
      <c r="CY219" s="556" t="n">
        <v>207.290617648994</v>
      </c>
      <c r="CZ219" s="556" t="n">
        <v>87.6756161775977</v>
      </c>
      <c r="DA219" s="556" t="n">
        <v>120.536319781571</v>
      </c>
      <c r="DB219" s="556" t="n">
        <v>104.272694915615</v>
      </c>
      <c r="DC219" s="556" t="n">
        <v>135.345611417095</v>
      </c>
      <c r="DD219" s="556" t="n">
        <v>160.439242017126</v>
      </c>
      <c r="DE219" s="556" t="n">
        <v>216.469379417816</v>
      </c>
      <c r="DF219" s="558" t="n">
        <v>188.527452470507</v>
      </c>
      <c r="DG219" s="558" t="n">
        <v>208.298645574911</v>
      </c>
      <c r="DH219" s="558" t="n">
        <v>238.765160686696</v>
      </c>
      <c r="DI219" s="555" t="n">
        <v>205.563648292674</v>
      </c>
      <c r="DJ219" s="555" t="n">
        <v>253.362255997065</v>
      </c>
      <c r="DK219" s="555"/>
      <c r="DL219" s="555"/>
      <c r="DM219" s="555"/>
      <c r="DN219" s="555"/>
      <c r="DO219" s="555"/>
      <c r="DP219" s="555"/>
      <c r="DQ219" s="555"/>
      <c r="DR219" s="555"/>
      <c r="DS219" s="555"/>
      <c r="DT219" s="555"/>
      <c r="DU219" s="555"/>
      <c r="DV219" s="555"/>
      <c r="DW219" s="555"/>
      <c r="DX219" s="555"/>
      <c r="DY219" s="555"/>
      <c r="DZ219" s="557"/>
    </row>
    <row r="220" s="1" customFormat="true" ht="15.75" hidden="false" customHeight="false" outlineLevel="0" collapsed="false">
      <c r="B220" s="410" t="s">
        <v>202</v>
      </c>
      <c r="C220" s="411"/>
      <c r="D220" s="411"/>
      <c r="E220" s="411"/>
      <c r="F220" s="411"/>
      <c r="G220" s="411"/>
      <c r="H220" s="411"/>
      <c r="I220" s="411"/>
      <c r="J220" s="411"/>
      <c r="K220" s="411"/>
      <c r="L220" s="411"/>
      <c r="M220" s="411"/>
      <c r="N220" s="411"/>
      <c r="O220" s="551" t="n">
        <v>15.1608941825</v>
      </c>
      <c r="P220" s="551" t="n">
        <v>15.1608941825</v>
      </c>
      <c r="Q220" s="551" t="n">
        <v>15.1608941825</v>
      </c>
      <c r="R220" s="551" t="n">
        <v>15.1608941825</v>
      </c>
      <c r="S220" s="551" t="n">
        <v>18.1118622040173</v>
      </c>
      <c r="T220" s="551" t="n">
        <v>18.1118622040173</v>
      </c>
      <c r="U220" s="551" t="n">
        <v>18.1118622040173</v>
      </c>
      <c r="V220" s="551" t="n">
        <v>18.1118622040173</v>
      </c>
      <c r="W220" s="551" t="n">
        <v>20.574427137326</v>
      </c>
      <c r="X220" s="551" t="n">
        <v>20.574427137326</v>
      </c>
      <c r="Y220" s="551" t="n">
        <v>20.574427137326</v>
      </c>
      <c r="Z220" s="551" t="n">
        <v>20.574427137326</v>
      </c>
      <c r="AA220" s="551" t="n">
        <v>18.3361344364828</v>
      </c>
      <c r="AB220" s="551" t="n">
        <v>18.3361344364828</v>
      </c>
      <c r="AC220" s="551" t="n">
        <v>18.3361344364828</v>
      </c>
      <c r="AD220" s="551" t="n">
        <v>18.3361344364828</v>
      </c>
      <c r="AE220" s="551" t="n">
        <v>20.6634638998728</v>
      </c>
      <c r="AF220" s="551" t="n">
        <v>20.6634638998728</v>
      </c>
      <c r="AG220" s="551" t="n">
        <v>20.6634638998728</v>
      </c>
      <c r="AH220" s="551" t="n">
        <v>20.6634638998728</v>
      </c>
      <c r="AI220" s="551" t="n">
        <v>19.5537168806722</v>
      </c>
      <c r="AJ220" s="551" t="n">
        <v>19.5537168806722</v>
      </c>
      <c r="AK220" s="551" t="n">
        <v>19.5537168806722</v>
      </c>
      <c r="AL220" s="551" t="n">
        <v>19.5537168806722</v>
      </c>
      <c r="AM220" s="551" t="n">
        <v>22.9369301158954</v>
      </c>
      <c r="AN220" s="551" t="n">
        <v>22.9369301158954</v>
      </c>
      <c r="AO220" s="551" t="n">
        <v>22.9369301158954</v>
      </c>
      <c r="AP220" s="551" t="n">
        <v>22.9369301158954</v>
      </c>
      <c r="AQ220" s="551" t="n">
        <v>30.4532302868982</v>
      </c>
      <c r="AR220" s="551" t="n">
        <v>30.4532302868982</v>
      </c>
      <c r="AS220" s="551" t="n">
        <v>30.4532302868982</v>
      </c>
      <c r="AT220" s="551" t="n">
        <v>30.4532302868982</v>
      </c>
      <c r="AU220" s="551" t="n">
        <v>35.991575657806</v>
      </c>
      <c r="AV220" s="551" t="n">
        <v>35.991575657806</v>
      </c>
      <c r="AW220" s="551" t="n">
        <v>35.991575657806</v>
      </c>
      <c r="AX220" s="551" t="n">
        <v>35.991575657806</v>
      </c>
      <c r="AY220" s="551" t="n">
        <v>46.25860679444</v>
      </c>
      <c r="AZ220" s="551" t="n">
        <v>46.25860679444</v>
      </c>
      <c r="BA220" s="551" t="n">
        <v>46.25860679444</v>
      </c>
      <c r="BB220" s="551" t="n">
        <v>46.25860679444</v>
      </c>
      <c r="BC220" s="551" t="n">
        <v>70.9910532380697</v>
      </c>
      <c r="BD220" s="551" t="n">
        <v>70.9910532380697</v>
      </c>
      <c r="BE220" s="551" t="n">
        <v>70.9910532380697</v>
      </c>
      <c r="BF220" s="551" t="n">
        <v>70.9910532380697</v>
      </c>
      <c r="BG220" s="551" t="n">
        <v>89.1061406585653</v>
      </c>
      <c r="BH220" s="551" t="n">
        <v>89.1061406585653</v>
      </c>
      <c r="BI220" s="551" t="n">
        <v>89.1061406585653</v>
      </c>
      <c r="BJ220" s="551" t="n">
        <v>89.1061406585653</v>
      </c>
      <c r="BK220" s="551" t="n">
        <v>87.7000073932991</v>
      </c>
      <c r="BL220" s="551" t="n">
        <v>87.7000073932991</v>
      </c>
      <c r="BM220" s="551" t="n">
        <v>87.7000073932991</v>
      </c>
      <c r="BN220" s="551" t="n">
        <v>87.7000073932991</v>
      </c>
      <c r="BO220" s="551" t="n">
        <v>99.7092654373386</v>
      </c>
      <c r="BP220" s="551" t="n">
        <v>99.7092654373386</v>
      </c>
      <c r="BQ220" s="551" t="n">
        <v>99.7092654373386</v>
      </c>
      <c r="BR220" s="551" t="n">
        <v>99.7092654373386</v>
      </c>
      <c r="BS220" s="551" t="n">
        <v>79.3724473423417</v>
      </c>
      <c r="BT220" s="551" t="n">
        <v>79.3724473423417</v>
      </c>
      <c r="BU220" s="551" t="n">
        <v>79.3724473423417</v>
      </c>
      <c r="BV220" s="551" t="n">
        <v>79.3724473423417</v>
      </c>
      <c r="BW220" s="551" t="n">
        <v>111.427810345017</v>
      </c>
      <c r="BX220" s="551" t="n">
        <v>111.427810345017</v>
      </c>
      <c r="BY220" s="551" t="n">
        <v>111.427810345017</v>
      </c>
      <c r="BZ220" s="551" t="n">
        <v>111.427810345017</v>
      </c>
      <c r="CA220" s="551" t="n">
        <v>118.552214567562</v>
      </c>
      <c r="CB220" s="551" t="n">
        <v>118.552214567562</v>
      </c>
      <c r="CC220" s="551" t="n">
        <v>118.552214567562</v>
      </c>
      <c r="CD220" s="551" t="n">
        <v>118.552214567562</v>
      </c>
      <c r="CE220" s="551" t="n">
        <v>110.890488853276</v>
      </c>
      <c r="CF220" s="551" t="n">
        <v>110.985051740857</v>
      </c>
      <c r="CG220" s="551" t="n">
        <v>111.186979968018</v>
      </c>
      <c r="CH220" s="551" t="n">
        <v>111.018779618956</v>
      </c>
      <c r="CI220" s="551" t="n">
        <v>112.238935735121</v>
      </c>
      <c r="CJ220" s="551" t="n">
        <v>112.206302580321</v>
      </c>
      <c r="CK220" s="551" t="n">
        <v>112.270621267315</v>
      </c>
      <c r="CL220" s="551" t="n">
        <v>112.199355892312</v>
      </c>
      <c r="CM220" s="551" t="n">
        <v>104.612048874442</v>
      </c>
      <c r="CN220" s="551" t="n">
        <v>113.320164478422</v>
      </c>
      <c r="CO220" s="551" t="n">
        <v>125.069143608625</v>
      </c>
      <c r="CP220" s="551" t="n">
        <v>122.016619902813</v>
      </c>
      <c r="CQ220" s="551" t="n">
        <v>113.776558683029</v>
      </c>
      <c r="CR220" s="551" t="n">
        <v>124.16072184629</v>
      </c>
      <c r="CS220" s="551" t="n">
        <v>121.821854236365</v>
      </c>
      <c r="CT220" s="551" t="n">
        <v>131.475039862471</v>
      </c>
      <c r="CU220" s="552" t="n">
        <v>103.31333584321</v>
      </c>
      <c r="CV220" s="552" t="n">
        <v>116.011681292408</v>
      </c>
      <c r="CW220" s="552" t="n">
        <v>116.833982670065</v>
      </c>
      <c r="CX220" s="552" t="n">
        <v>115.133595922735</v>
      </c>
      <c r="CY220" s="552" t="n">
        <v>98.9076278670166</v>
      </c>
      <c r="CZ220" s="552" t="n">
        <v>57.4422502460158</v>
      </c>
      <c r="DA220" s="552" t="n">
        <v>72.4909435305083</v>
      </c>
      <c r="DB220" s="552" t="n">
        <v>57.7705589860021</v>
      </c>
      <c r="DC220" s="552" t="n">
        <v>71.3380601598923</v>
      </c>
      <c r="DD220" s="552" t="n">
        <v>87.9842576834892</v>
      </c>
      <c r="DE220" s="552" t="n">
        <v>74.1932356512125</v>
      </c>
      <c r="DF220" s="553" t="n">
        <v>99.6706055338612</v>
      </c>
      <c r="DG220" s="553" t="n">
        <v>105.552522511996</v>
      </c>
      <c r="DH220" s="553" t="n">
        <v>112.680474406454</v>
      </c>
      <c r="DI220" s="551" t="n">
        <v>101.693812679077</v>
      </c>
      <c r="DJ220" s="551" t="n">
        <v>158.784380601713</v>
      </c>
      <c r="DK220" s="551"/>
      <c r="DL220" s="551"/>
      <c r="DM220" s="551"/>
      <c r="DN220" s="551"/>
      <c r="DO220" s="551"/>
      <c r="DP220" s="551"/>
      <c r="DQ220" s="551"/>
      <c r="DR220" s="551"/>
      <c r="DS220" s="551"/>
      <c r="DT220" s="551"/>
      <c r="DU220" s="551"/>
      <c r="DV220" s="551"/>
      <c r="DW220" s="551"/>
      <c r="DX220" s="551"/>
      <c r="DY220" s="551"/>
      <c r="DZ220" s="554"/>
    </row>
    <row r="221" s="1" customFormat="true" ht="15.75" hidden="false" customHeight="false" outlineLevel="0" collapsed="false">
      <c r="B221" s="410" t="s">
        <v>384</v>
      </c>
      <c r="C221" s="411"/>
      <c r="D221" s="411"/>
      <c r="E221" s="411"/>
      <c r="F221" s="411"/>
      <c r="G221" s="411"/>
      <c r="H221" s="411"/>
      <c r="I221" s="411"/>
      <c r="J221" s="411"/>
      <c r="K221" s="411"/>
      <c r="L221" s="411"/>
      <c r="M221" s="411"/>
      <c r="N221" s="411"/>
      <c r="O221" s="551" t="n">
        <v>4.105</v>
      </c>
      <c r="P221" s="551" t="n">
        <v>4.105</v>
      </c>
      <c r="Q221" s="551" t="n">
        <v>4.105</v>
      </c>
      <c r="R221" s="551" t="n">
        <v>4.105</v>
      </c>
      <c r="S221" s="551" t="n">
        <v>4.56823530289021</v>
      </c>
      <c r="T221" s="551" t="n">
        <v>4.56823530289021</v>
      </c>
      <c r="U221" s="551" t="n">
        <v>4.56823530289021</v>
      </c>
      <c r="V221" s="551" t="n">
        <v>4.56823530289021</v>
      </c>
      <c r="W221" s="551" t="n">
        <v>5.4775</v>
      </c>
      <c r="X221" s="551" t="n">
        <v>5.4775</v>
      </c>
      <c r="Y221" s="551" t="n">
        <v>5.4775</v>
      </c>
      <c r="Z221" s="551" t="n">
        <v>5.4775</v>
      </c>
      <c r="AA221" s="551" t="n">
        <v>5.7925</v>
      </c>
      <c r="AB221" s="551" t="n">
        <v>5.7925</v>
      </c>
      <c r="AC221" s="551" t="n">
        <v>5.7925</v>
      </c>
      <c r="AD221" s="551" t="n">
        <v>5.7925</v>
      </c>
      <c r="AE221" s="551" t="n">
        <v>5.965</v>
      </c>
      <c r="AF221" s="551" t="n">
        <v>5.965</v>
      </c>
      <c r="AG221" s="551" t="n">
        <v>5.965</v>
      </c>
      <c r="AH221" s="551" t="n">
        <v>5.965</v>
      </c>
      <c r="AI221" s="551" t="n">
        <v>6.51555741402054</v>
      </c>
      <c r="AJ221" s="551" t="n">
        <v>6.51555741402054</v>
      </c>
      <c r="AK221" s="551" t="n">
        <v>6.51555741402054</v>
      </c>
      <c r="AL221" s="551" t="n">
        <v>6.51555741402054</v>
      </c>
      <c r="AM221" s="551" t="n">
        <v>7.86886241419719</v>
      </c>
      <c r="AN221" s="551" t="n">
        <v>7.86886241419719</v>
      </c>
      <c r="AO221" s="551" t="n">
        <v>7.86886241419719</v>
      </c>
      <c r="AP221" s="551" t="n">
        <v>7.86886241419719</v>
      </c>
      <c r="AQ221" s="551" t="n">
        <v>9.18766969633271</v>
      </c>
      <c r="AR221" s="551" t="n">
        <v>9.18766969633271</v>
      </c>
      <c r="AS221" s="551" t="n">
        <v>9.18766969633271</v>
      </c>
      <c r="AT221" s="551" t="n">
        <v>9.18766969633271</v>
      </c>
      <c r="AU221" s="551" t="n">
        <v>10.3234433361274</v>
      </c>
      <c r="AV221" s="551" t="n">
        <v>10.3234433361274</v>
      </c>
      <c r="AW221" s="551" t="n">
        <v>10.3234433361274</v>
      </c>
      <c r="AX221" s="551" t="n">
        <v>10.3234433361274</v>
      </c>
      <c r="AY221" s="551" t="n">
        <v>11.6654909698239</v>
      </c>
      <c r="AZ221" s="551" t="n">
        <v>11.6654909698239</v>
      </c>
      <c r="BA221" s="551" t="n">
        <v>11.6654909698239</v>
      </c>
      <c r="BB221" s="551" t="n">
        <v>11.6654909698239</v>
      </c>
      <c r="BC221" s="551" t="n">
        <v>17.4982364547359</v>
      </c>
      <c r="BD221" s="551" t="n">
        <v>17.4982364547359</v>
      </c>
      <c r="BE221" s="551" t="n">
        <v>17.4982364547359</v>
      </c>
      <c r="BF221" s="551" t="n">
        <v>17.4982364547359</v>
      </c>
      <c r="BG221" s="551" t="n">
        <v>17.9576674829677</v>
      </c>
      <c r="BH221" s="551" t="n">
        <v>17.9576674829677</v>
      </c>
      <c r="BI221" s="551" t="n">
        <v>17.9576674829677</v>
      </c>
      <c r="BJ221" s="551" t="n">
        <v>17.9576674829677</v>
      </c>
      <c r="BK221" s="551" t="n">
        <v>19.2524463463409</v>
      </c>
      <c r="BL221" s="551" t="n">
        <v>19.2524463463409</v>
      </c>
      <c r="BM221" s="551" t="n">
        <v>19.2524463463409</v>
      </c>
      <c r="BN221" s="551" t="n">
        <v>19.2524463463409</v>
      </c>
      <c r="BO221" s="551" t="n">
        <v>22.2975</v>
      </c>
      <c r="BP221" s="551" t="n">
        <v>22.2975</v>
      </c>
      <c r="BQ221" s="551" t="n">
        <v>22.2975</v>
      </c>
      <c r="BR221" s="551" t="n">
        <v>22.2975</v>
      </c>
      <c r="BS221" s="551" t="n">
        <v>19.6432591632312</v>
      </c>
      <c r="BT221" s="551" t="n">
        <v>19.6432591632312</v>
      </c>
      <c r="BU221" s="551" t="n">
        <v>19.6432591632312</v>
      </c>
      <c r="BV221" s="551" t="n">
        <v>19.6432591632312</v>
      </c>
      <c r="BW221" s="551" t="n">
        <v>19.7658675255032</v>
      </c>
      <c r="BX221" s="551" t="n">
        <v>19.7658675255032</v>
      </c>
      <c r="BY221" s="551" t="n">
        <v>19.7658675255032</v>
      </c>
      <c r="BZ221" s="551" t="n">
        <v>19.7658675255032</v>
      </c>
      <c r="CA221" s="551" t="n">
        <v>20.9563814939957</v>
      </c>
      <c r="CB221" s="551" t="n">
        <v>20.9563814939957</v>
      </c>
      <c r="CC221" s="551" t="n">
        <v>20.9563814939957</v>
      </c>
      <c r="CD221" s="551" t="n">
        <v>20.9563814939957</v>
      </c>
      <c r="CE221" s="551" t="n">
        <v>77.0538484309291</v>
      </c>
      <c r="CF221" s="551" t="n">
        <v>77.0538484309291</v>
      </c>
      <c r="CG221" s="551" t="n">
        <v>77.0538484309291</v>
      </c>
      <c r="CH221" s="551" t="n">
        <v>77.0538484309291</v>
      </c>
      <c r="CI221" s="551" t="n">
        <v>80.2855959542492</v>
      </c>
      <c r="CJ221" s="551" t="n">
        <v>80.2855959542492</v>
      </c>
      <c r="CK221" s="551" t="n">
        <v>80.2855959542492</v>
      </c>
      <c r="CL221" s="551" t="n">
        <v>80.2855959542492</v>
      </c>
      <c r="CM221" s="551" t="n">
        <v>84.8411234722561</v>
      </c>
      <c r="CN221" s="551" t="n">
        <v>83.3116634845151</v>
      </c>
      <c r="CO221" s="551" t="n">
        <v>101.862315891416</v>
      </c>
      <c r="CP221" s="551" t="n">
        <v>100.766047931104</v>
      </c>
      <c r="CQ221" s="551" t="n">
        <v>99.2485148884591</v>
      </c>
      <c r="CR221" s="551" t="n">
        <v>66.8636609785193</v>
      </c>
      <c r="CS221" s="551" t="n">
        <v>99.62825707695</v>
      </c>
      <c r="CT221" s="551" t="n">
        <v>79.4254380380563</v>
      </c>
      <c r="CU221" s="552" t="n">
        <v>89.9471125337234</v>
      </c>
      <c r="CV221" s="552" t="n">
        <v>62.3319689173583</v>
      </c>
      <c r="CW221" s="552" t="n">
        <v>104.767483247989</v>
      </c>
      <c r="CX221" s="552" t="n">
        <v>79.0671682865675</v>
      </c>
      <c r="CY221" s="552" t="n">
        <v>62.282301559537</v>
      </c>
      <c r="CZ221" s="552" t="n">
        <v>6.93084675334019</v>
      </c>
      <c r="DA221" s="552" t="n">
        <v>16.784922</v>
      </c>
      <c r="DB221" s="552" t="n">
        <v>18.3736888622016</v>
      </c>
      <c r="DC221" s="552" t="n">
        <v>31.9346165722924</v>
      </c>
      <c r="DD221" s="552" t="n">
        <v>41.2724477463266</v>
      </c>
      <c r="DE221" s="552" t="n">
        <v>65.2936122057844</v>
      </c>
      <c r="DF221" s="553" t="n">
        <v>50.7038560979097</v>
      </c>
      <c r="DG221" s="553" t="n">
        <v>53.2390489028052</v>
      </c>
      <c r="DH221" s="553" t="n">
        <v>74.7853055893045</v>
      </c>
      <c r="DI221" s="551" t="n">
        <v>68.629885147548</v>
      </c>
      <c r="DJ221" s="551" t="n">
        <v>56.303135466054</v>
      </c>
      <c r="DK221" s="551"/>
      <c r="DL221" s="551"/>
      <c r="DM221" s="551"/>
      <c r="DN221" s="551"/>
      <c r="DO221" s="551"/>
      <c r="DP221" s="551"/>
      <c r="DQ221" s="551"/>
      <c r="DR221" s="551"/>
      <c r="DS221" s="551"/>
      <c r="DT221" s="551"/>
      <c r="DU221" s="551"/>
      <c r="DV221" s="551"/>
      <c r="DW221" s="551"/>
      <c r="DX221" s="551"/>
      <c r="DY221" s="551"/>
      <c r="DZ221" s="554"/>
    </row>
    <row r="222" s="1" customFormat="true" ht="15.75" hidden="false" customHeight="false" outlineLevel="0" collapsed="false">
      <c r="B222" s="410" t="s">
        <v>410</v>
      </c>
      <c r="C222" s="411"/>
      <c r="D222" s="411"/>
      <c r="E222" s="411"/>
      <c r="F222" s="411"/>
      <c r="G222" s="411"/>
      <c r="H222" s="411"/>
      <c r="I222" s="411"/>
      <c r="J222" s="411"/>
      <c r="K222" s="411"/>
      <c r="L222" s="411"/>
      <c r="M222" s="411"/>
      <c r="N222" s="411"/>
      <c r="O222" s="551" t="n">
        <v>11.059375</v>
      </c>
      <c r="P222" s="551" t="n">
        <v>11.059375</v>
      </c>
      <c r="Q222" s="551" t="n">
        <v>11.059375</v>
      </c>
      <c r="R222" s="551" t="n">
        <v>11.059375</v>
      </c>
      <c r="S222" s="551" t="n">
        <v>11.118011416172</v>
      </c>
      <c r="T222" s="551" t="n">
        <v>11.118011416172</v>
      </c>
      <c r="U222" s="551" t="n">
        <v>11.118011416172</v>
      </c>
      <c r="V222" s="551" t="n">
        <v>11.118011416172</v>
      </c>
      <c r="W222" s="551" t="n">
        <v>12.125625</v>
      </c>
      <c r="X222" s="551" t="n">
        <v>12.125625</v>
      </c>
      <c r="Y222" s="551" t="n">
        <v>12.125625</v>
      </c>
      <c r="Z222" s="551" t="n">
        <v>12.125625</v>
      </c>
      <c r="AA222" s="551" t="n">
        <v>10.001875</v>
      </c>
      <c r="AB222" s="551" t="n">
        <v>10.001875</v>
      </c>
      <c r="AC222" s="551" t="n">
        <v>10.001875</v>
      </c>
      <c r="AD222" s="551" t="n">
        <v>10.001875</v>
      </c>
      <c r="AE222" s="551" t="n">
        <v>10.29875</v>
      </c>
      <c r="AF222" s="551" t="n">
        <v>10.29875</v>
      </c>
      <c r="AG222" s="551" t="n">
        <v>10.29875</v>
      </c>
      <c r="AH222" s="551" t="n">
        <v>10.29875</v>
      </c>
      <c r="AI222" s="551" t="n">
        <v>13.8572804468105</v>
      </c>
      <c r="AJ222" s="551" t="n">
        <v>13.8572804468105</v>
      </c>
      <c r="AK222" s="551" t="n">
        <v>13.8572804468105</v>
      </c>
      <c r="AL222" s="551" t="n">
        <v>13.8572804468105</v>
      </c>
      <c r="AM222" s="551" t="n">
        <v>14.3981849437954</v>
      </c>
      <c r="AN222" s="551" t="n">
        <v>14.3981849437954</v>
      </c>
      <c r="AO222" s="551" t="n">
        <v>14.3981849437954</v>
      </c>
      <c r="AP222" s="551" t="n">
        <v>14.3981849437954</v>
      </c>
      <c r="AQ222" s="551" t="n">
        <v>27.6669606279257</v>
      </c>
      <c r="AR222" s="551" t="n">
        <v>27.6669606279257</v>
      </c>
      <c r="AS222" s="551" t="n">
        <v>27.6669606279257</v>
      </c>
      <c r="AT222" s="551" t="n">
        <v>27.6669606279257</v>
      </c>
      <c r="AU222" s="551" t="n">
        <v>30.9760727585004</v>
      </c>
      <c r="AV222" s="551" t="n">
        <v>30.9760727585004</v>
      </c>
      <c r="AW222" s="551" t="n">
        <v>30.9760727585004</v>
      </c>
      <c r="AX222" s="551" t="n">
        <v>30.9760727585004</v>
      </c>
      <c r="AY222" s="551" t="n">
        <v>25.3856236766179</v>
      </c>
      <c r="AZ222" s="551" t="n">
        <v>25.3856236766179</v>
      </c>
      <c r="BA222" s="551" t="n">
        <v>25.3856236766179</v>
      </c>
      <c r="BB222" s="551" t="n">
        <v>25.3856236766179</v>
      </c>
      <c r="BC222" s="551" t="n">
        <v>31.1487265341504</v>
      </c>
      <c r="BD222" s="551" t="n">
        <v>31.1487265341504</v>
      </c>
      <c r="BE222" s="551" t="n">
        <v>31.1487265341504</v>
      </c>
      <c r="BF222" s="551" t="n">
        <v>31.1487265341504</v>
      </c>
      <c r="BG222" s="551" t="n">
        <v>25.9610973312464</v>
      </c>
      <c r="BH222" s="551" t="n">
        <v>25.9610973312464</v>
      </c>
      <c r="BI222" s="551" t="n">
        <v>25.9610973312464</v>
      </c>
      <c r="BJ222" s="551" t="n">
        <v>25.9610973312464</v>
      </c>
      <c r="BK222" s="551" t="n">
        <v>33.0120889461288</v>
      </c>
      <c r="BL222" s="551" t="n">
        <v>33.0120889461288</v>
      </c>
      <c r="BM222" s="551" t="n">
        <v>33.0120889461288</v>
      </c>
      <c r="BN222" s="551" t="n">
        <v>33.0120889461288</v>
      </c>
      <c r="BO222" s="551" t="n">
        <v>28.5007085261639</v>
      </c>
      <c r="BP222" s="551" t="n">
        <v>28.5007085261639</v>
      </c>
      <c r="BQ222" s="551" t="n">
        <v>28.5007085261639</v>
      </c>
      <c r="BR222" s="551" t="n">
        <v>28.5007085261639</v>
      </c>
      <c r="BS222" s="551" t="n">
        <v>25.7350574496748</v>
      </c>
      <c r="BT222" s="551" t="n">
        <v>25.7350574496748</v>
      </c>
      <c r="BU222" s="551" t="n">
        <v>26.5599119371748</v>
      </c>
      <c r="BV222" s="551" t="n">
        <v>26.5599119371748</v>
      </c>
      <c r="BW222" s="551" t="n">
        <v>31.3732278896071</v>
      </c>
      <c r="BX222" s="551" t="n">
        <v>31.3732278896071</v>
      </c>
      <c r="BY222" s="551" t="n">
        <v>34.0459686972981</v>
      </c>
      <c r="BZ222" s="551" t="n">
        <v>34.0459686972981</v>
      </c>
      <c r="CA222" s="551" t="n">
        <v>41.6778216068272</v>
      </c>
      <c r="CB222" s="551" t="n">
        <v>41.6778216068272</v>
      </c>
      <c r="CC222" s="551" t="n">
        <v>42.1146269433579</v>
      </c>
      <c r="CD222" s="551" t="n">
        <v>42.1146269433579</v>
      </c>
      <c r="CE222" s="551" t="n">
        <v>66.3377591162948</v>
      </c>
      <c r="CF222" s="551" t="n">
        <v>66.3377591162948</v>
      </c>
      <c r="CG222" s="551" t="n">
        <v>64.7090600859702</v>
      </c>
      <c r="CH222" s="551" t="n">
        <v>64.7090600859702</v>
      </c>
      <c r="CI222" s="551" t="n">
        <v>60.0627145858597</v>
      </c>
      <c r="CJ222" s="551" t="n">
        <v>60.0627145858597</v>
      </c>
      <c r="CK222" s="551" t="n">
        <v>61.4861210435939</v>
      </c>
      <c r="CL222" s="551" t="n">
        <v>61.4861210435939</v>
      </c>
      <c r="CM222" s="551" t="n">
        <v>40.5182386269339</v>
      </c>
      <c r="CN222" s="551" t="n">
        <v>38.5140910125172</v>
      </c>
      <c r="CO222" s="551" t="n">
        <v>53.4131147581399</v>
      </c>
      <c r="CP222" s="551" t="n">
        <v>50.9833871818933</v>
      </c>
      <c r="CQ222" s="551" t="n">
        <v>44.8635011217709</v>
      </c>
      <c r="CR222" s="551" t="n">
        <v>39.335849139338</v>
      </c>
      <c r="CS222" s="551" t="n">
        <v>54.1680350461268</v>
      </c>
      <c r="CT222" s="551" t="n">
        <v>49.6879920553445</v>
      </c>
      <c r="CU222" s="552" t="n">
        <v>52.9080526458245</v>
      </c>
      <c r="CV222" s="552" t="n">
        <v>39.3435358217341</v>
      </c>
      <c r="CW222" s="552" t="n">
        <v>59.8257915653133</v>
      </c>
      <c r="CX222" s="552" t="n">
        <v>51.7320606908093</v>
      </c>
      <c r="CY222" s="552" t="n">
        <v>38.6871486874408</v>
      </c>
      <c r="CZ222" s="552" t="n">
        <v>18.7786791052417</v>
      </c>
      <c r="DA222" s="552" t="n">
        <v>27.6255207420632</v>
      </c>
      <c r="DB222" s="552" t="n">
        <v>23.9361378434113</v>
      </c>
      <c r="DC222" s="552" t="n">
        <v>28.4817894209894</v>
      </c>
      <c r="DD222" s="552" t="n">
        <v>28.1063502619432</v>
      </c>
      <c r="DE222" s="552" t="n">
        <v>74.3474606814957</v>
      </c>
      <c r="DF222" s="553" t="n">
        <v>35.4652185418267</v>
      </c>
      <c r="DG222" s="553" t="n">
        <v>43.689418832558</v>
      </c>
      <c r="DH222" s="553" t="n">
        <v>44.6498006515468</v>
      </c>
      <c r="DI222" s="551" t="n">
        <v>27.6394804810248</v>
      </c>
      <c r="DJ222" s="551" t="n">
        <v>29.587402736415</v>
      </c>
      <c r="DK222" s="551"/>
      <c r="DL222" s="551"/>
      <c r="DM222" s="551"/>
      <c r="DN222" s="551"/>
      <c r="DO222" s="551"/>
      <c r="DP222" s="551"/>
      <c r="DQ222" s="551"/>
      <c r="DR222" s="551"/>
      <c r="DS222" s="551"/>
      <c r="DT222" s="551"/>
      <c r="DU222" s="551"/>
      <c r="DV222" s="551"/>
      <c r="DW222" s="551"/>
      <c r="DX222" s="551"/>
      <c r="DY222" s="551"/>
      <c r="DZ222" s="554"/>
    </row>
    <row r="223" s="1" customFormat="true" ht="15" hidden="false" customHeight="false" outlineLevel="0" collapsed="false">
      <c r="A223" s="1" t="s">
        <v>1049</v>
      </c>
      <c r="B223" s="412" t="s">
        <v>854</v>
      </c>
      <c r="C223" s="413"/>
      <c r="D223" s="413"/>
      <c r="E223" s="413"/>
      <c r="F223" s="413"/>
      <c r="G223" s="413"/>
      <c r="H223" s="413"/>
      <c r="I223" s="413"/>
      <c r="J223" s="413"/>
      <c r="K223" s="413"/>
      <c r="L223" s="413"/>
      <c r="M223" s="413"/>
      <c r="N223" s="413"/>
      <c r="O223" s="555" t="n">
        <v>-4.815</v>
      </c>
      <c r="P223" s="555" t="n">
        <v>-4.815</v>
      </c>
      <c r="Q223" s="555" t="n">
        <v>-4.815</v>
      </c>
      <c r="R223" s="555" t="n">
        <v>-4.815</v>
      </c>
      <c r="S223" s="555" t="n">
        <v>-2.84300481701315</v>
      </c>
      <c r="T223" s="555" t="n">
        <v>-2.84300481701315</v>
      </c>
      <c r="U223" s="555" t="n">
        <v>-2.84300481701315</v>
      </c>
      <c r="V223" s="555" t="n">
        <v>-2.84300481701315</v>
      </c>
      <c r="W223" s="555" t="n">
        <v>-4.901</v>
      </c>
      <c r="X223" s="555" t="n">
        <v>-4.901</v>
      </c>
      <c r="Y223" s="555" t="n">
        <v>-4.901</v>
      </c>
      <c r="Z223" s="555" t="n">
        <v>-4.901</v>
      </c>
      <c r="AA223" s="555" t="n">
        <v>-5.62125</v>
      </c>
      <c r="AB223" s="555" t="n">
        <v>-5.62125</v>
      </c>
      <c r="AC223" s="555" t="n">
        <v>-5.62125</v>
      </c>
      <c r="AD223" s="555" t="n">
        <v>-5.62125</v>
      </c>
      <c r="AE223" s="555" t="n">
        <v>-4.7625</v>
      </c>
      <c r="AF223" s="555" t="n">
        <v>-4.7625</v>
      </c>
      <c r="AG223" s="555" t="n">
        <v>-4.7625</v>
      </c>
      <c r="AH223" s="555" t="n">
        <v>-4.7625</v>
      </c>
      <c r="AI223" s="555" t="n">
        <v>-7.63314804030488</v>
      </c>
      <c r="AJ223" s="555" t="n">
        <v>-7.63314804030488</v>
      </c>
      <c r="AK223" s="555" t="n">
        <v>-7.63314804030488</v>
      </c>
      <c r="AL223" s="555" t="n">
        <v>-7.63314804030488</v>
      </c>
      <c r="AM223" s="555" t="n">
        <v>-8.41369297420417</v>
      </c>
      <c r="AN223" s="555" t="n">
        <v>-8.41369297420417</v>
      </c>
      <c r="AO223" s="555" t="n">
        <v>-8.41369297420417</v>
      </c>
      <c r="AP223" s="555" t="n">
        <v>-8.41369297420417</v>
      </c>
      <c r="AQ223" s="555" t="n">
        <v>-7.2931508484274</v>
      </c>
      <c r="AR223" s="555" t="n">
        <v>-7.2931508484274</v>
      </c>
      <c r="AS223" s="555" t="n">
        <v>-7.2931508484274</v>
      </c>
      <c r="AT223" s="555" t="n">
        <v>-7.2931508484274</v>
      </c>
      <c r="AU223" s="555" t="n">
        <v>-7.36083295406887</v>
      </c>
      <c r="AV223" s="555" t="n">
        <v>-7.36083295406887</v>
      </c>
      <c r="AW223" s="555" t="n">
        <v>-7.36083295406887</v>
      </c>
      <c r="AX223" s="555" t="n">
        <v>-7.36083295406887</v>
      </c>
      <c r="AY223" s="555" t="n">
        <v>-4.30453827493891</v>
      </c>
      <c r="AZ223" s="555" t="n">
        <v>-4.30453827493891</v>
      </c>
      <c r="BA223" s="555" t="n">
        <v>-4.30453827493891</v>
      </c>
      <c r="BB223" s="555" t="n">
        <v>-4.30453827493891</v>
      </c>
      <c r="BC223" s="555" t="n">
        <v>-9.25164057941419</v>
      </c>
      <c r="BD223" s="555" t="n">
        <v>-9.25164057941419</v>
      </c>
      <c r="BE223" s="555" t="n">
        <v>-9.25164057941419</v>
      </c>
      <c r="BF223" s="555" t="n">
        <v>-9.25164057941419</v>
      </c>
      <c r="BG223" s="555" t="n">
        <v>-9.19825116399377</v>
      </c>
      <c r="BH223" s="555" t="n">
        <v>-9.19825116399377</v>
      </c>
      <c r="BI223" s="555" t="n">
        <v>-9.19825116399377</v>
      </c>
      <c r="BJ223" s="555" t="n">
        <v>-9.19825116399377</v>
      </c>
      <c r="BK223" s="555" t="n">
        <v>-9.69875174483804</v>
      </c>
      <c r="BL223" s="555" t="n">
        <v>-9.69875174483804</v>
      </c>
      <c r="BM223" s="555" t="n">
        <v>-9.69875174483804</v>
      </c>
      <c r="BN223" s="555" t="n">
        <v>-9.69875174483804</v>
      </c>
      <c r="BO223" s="555" t="n">
        <v>-12.5333861774672</v>
      </c>
      <c r="BP223" s="555" t="n">
        <v>-12.5333861774672</v>
      </c>
      <c r="BQ223" s="555" t="n">
        <v>-12.5333861774672</v>
      </c>
      <c r="BR223" s="555" t="n">
        <v>-12.5333861774672</v>
      </c>
      <c r="BS223" s="555" t="n">
        <v>-29.8217648763831</v>
      </c>
      <c r="BT223" s="555" t="n">
        <v>-29.8217648763831</v>
      </c>
      <c r="BU223" s="555" t="n">
        <v>-29.8217648763831</v>
      </c>
      <c r="BV223" s="555" t="n">
        <v>-29.8217648763831</v>
      </c>
      <c r="BW223" s="555" t="n">
        <v>-42.2400455332408</v>
      </c>
      <c r="BX223" s="555" t="n">
        <v>-42.2400455332408</v>
      </c>
      <c r="BY223" s="555" t="n">
        <v>-42.2400455332408</v>
      </c>
      <c r="BZ223" s="555" t="n">
        <v>-42.2400455332408</v>
      </c>
      <c r="CA223" s="555" t="n">
        <v>-45.2308786746863</v>
      </c>
      <c r="CB223" s="555" t="n">
        <v>-45.2308786746863</v>
      </c>
      <c r="CC223" s="555" t="n">
        <v>-45.2308786746863</v>
      </c>
      <c r="CD223" s="555" t="n">
        <v>-45.2308786746863</v>
      </c>
      <c r="CE223" s="555" t="n">
        <v>-32.5790459817402</v>
      </c>
      <c r="CF223" s="555" t="n">
        <v>-32.5790459817402</v>
      </c>
      <c r="CG223" s="555" t="n">
        <v>-32.5790459817402</v>
      </c>
      <c r="CH223" s="555" t="n">
        <v>-32.5790459817402</v>
      </c>
      <c r="CI223" s="555" t="n">
        <v>-78.861662897235</v>
      </c>
      <c r="CJ223" s="555" t="n">
        <v>-78.861662897235</v>
      </c>
      <c r="CK223" s="555" t="n">
        <v>-78.861662897235</v>
      </c>
      <c r="CL223" s="555" t="n">
        <v>-78.861662897235</v>
      </c>
      <c r="CM223" s="555" t="n">
        <v>-57.5165017153429</v>
      </c>
      <c r="CN223" s="555" t="n">
        <v>-73.5059413984638</v>
      </c>
      <c r="CO223" s="555" t="n">
        <v>-80.5691744409777</v>
      </c>
      <c r="CP223" s="555" t="n">
        <v>-79.5497172581992</v>
      </c>
      <c r="CQ223" s="555" t="n">
        <v>-85.4115631113259</v>
      </c>
      <c r="CR223" s="555" t="n">
        <v>-93.2161985391223</v>
      </c>
      <c r="CS223" s="555" t="n">
        <v>-83.4402952414125</v>
      </c>
      <c r="CT223" s="555" t="n">
        <v>-82.1432424194452</v>
      </c>
      <c r="CU223" s="556" t="n">
        <v>-89.5286931672708</v>
      </c>
      <c r="CV223" s="556" t="n">
        <v>-85.0773460169253</v>
      </c>
      <c r="CW223" s="556" t="n">
        <v>-83.88744633728</v>
      </c>
      <c r="CX223" s="556" t="n">
        <v>-71.3129165891959</v>
      </c>
      <c r="CY223" s="556" t="n">
        <v>-57.1956518516525</v>
      </c>
      <c r="CZ223" s="556" t="n">
        <v>-51.7648287211068</v>
      </c>
      <c r="DA223" s="556" t="n">
        <v>-50.4703760105379</v>
      </c>
      <c r="DB223" s="556" t="n">
        <v>-40.2085789882741</v>
      </c>
      <c r="DC223" s="556" t="n">
        <v>-58.4866688636342</v>
      </c>
      <c r="DD223" s="556" t="n">
        <v>-51.3849947929388</v>
      </c>
      <c r="DE223" s="556" t="n">
        <v>-57.0835532258559</v>
      </c>
      <c r="DF223" s="558" t="n">
        <v>-52.3196542128535</v>
      </c>
      <c r="DG223" s="558" t="n">
        <v>-70.8677844590669</v>
      </c>
      <c r="DH223" s="558" t="n">
        <v>-56.8929217357658</v>
      </c>
      <c r="DI223" s="555" t="n">
        <v>-74.7460846137447</v>
      </c>
      <c r="DJ223" s="555" t="n">
        <v>-82.9011411910009</v>
      </c>
      <c r="DK223" s="555"/>
      <c r="DL223" s="555"/>
      <c r="DM223" s="555"/>
      <c r="DN223" s="555"/>
      <c r="DO223" s="555"/>
      <c r="DP223" s="555"/>
      <c r="DQ223" s="555"/>
      <c r="DR223" s="555"/>
      <c r="DS223" s="555"/>
      <c r="DT223" s="555"/>
      <c r="DU223" s="555"/>
      <c r="DV223" s="555"/>
      <c r="DW223" s="555"/>
      <c r="DX223" s="555"/>
      <c r="DY223" s="555"/>
      <c r="DZ223" s="557"/>
    </row>
    <row r="224" s="1" customFormat="true" ht="15.75" hidden="false" customHeight="false" outlineLevel="0" collapsed="false">
      <c r="B224" s="410" t="s">
        <v>855</v>
      </c>
      <c r="C224" s="411"/>
      <c r="D224" s="411"/>
      <c r="E224" s="411"/>
      <c r="F224" s="411"/>
      <c r="G224" s="411"/>
      <c r="H224" s="411"/>
      <c r="I224" s="411"/>
      <c r="J224" s="411"/>
      <c r="K224" s="411"/>
      <c r="L224" s="411"/>
      <c r="M224" s="411"/>
      <c r="N224" s="411"/>
      <c r="O224" s="551" t="n">
        <v>-0.695</v>
      </c>
      <c r="P224" s="551" t="n">
        <v>-0.695</v>
      </c>
      <c r="Q224" s="551" t="n">
        <v>-0.695</v>
      </c>
      <c r="R224" s="551" t="n">
        <v>-0.695</v>
      </c>
      <c r="S224" s="551" t="n">
        <v>-1.01266143705074</v>
      </c>
      <c r="T224" s="551" t="n">
        <v>-1.01266143705074</v>
      </c>
      <c r="U224" s="551" t="n">
        <v>-1.01266143705074</v>
      </c>
      <c r="V224" s="551" t="n">
        <v>-1.01266143705074</v>
      </c>
      <c r="W224" s="551" t="n">
        <v>-2.2825</v>
      </c>
      <c r="X224" s="551" t="n">
        <v>-2.2825</v>
      </c>
      <c r="Y224" s="551" t="n">
        <v>-2.2825</v>
      </c>
      <c r="Z224" s="551" t="n">
        <v>-2.2825</v>
      </c>
      <c r="AA224" s="551" t="n">
        <v>-3.8475</v>
      </c>
      <c r="AB224" s="551" t="n">
        <v>-3.8475</v>
      </c>
      <c r="AC224" s="551" t="n">
        <v>-3.8475</v>
      </c>
      <c r="AD224" s="551" t="n">
        <v>-3.8475</v>
      </c>
      <c r="AE224" s="551" t="n">
        <v>-3.4</v>
      </c>
      <c r="AF224" s="551" t="n">
        <v>-3.4</v>
      </c>
      <c r="AG224" s="551" t="n">
        <v>-3.4</v>
      </c>
      <c r="AH224" s="551" t="n">
        <v>-3.4</v>
      </c>
      <c r="AI224" s="551" t="n">
        <v>-3.57503648031919</v>
      </c>
      <c r="AJ224" s="551" t="n">
        <v>-3.57503648031919</v>
      </c>
      <c r="AK224" s="551" t="n">
        <v>-3.57503648031919</v>
      </c>
      <c r="AL224" s="551" t="n">
        <v>-3.57503648031919</v>
      </c>
      <c r="AM224" s="551" t="n">
        <v>-3.88227111763841</v>
      </c>
      <c r="AN224" s="551" t="n">
        <v>-3.88227111763841</v>
      </c>
      <c r="AO224" s="551" t="n">
        <v>-3.88227111763841</v>
      </c>
      <c r="AP224" s="551" t="n">
        <v>-3.88227111763841</v>
      </c>
      <c r="AQ224" s="551" t="n">
        <v>-5.10958799344063</v>
      </c>
      <c r="AR224" s="551" t="n">
        <v>-5.10958799344063</v>
      </c>
      <c r="AS224" s="551" t="n">
        <v>-5.10958799344063</v>
      </c>
      <c r="AT224" s="551" t="n">
        <v>-5.10958799344063</v>
      </c>
      <c r="AU224" s="551" t="n">
        <v>-6.52195394861638</v>
      </c>
      <c r="AV224" s="551" t="n">
        <v>-6.52195394861638</v>
      </c>
      <c r="AW224" s="551" t="n">
        <v>-6.52195394861638</v>
      </c>
      <c r="AX224" s="551" t="n">
        <v>-6.52195394861638</v>
      </c>
      <c r="AY224" s="551" t="n">
        <v>-5.35371376811594</v>
      </c>
      <c r="AZ224" s="551" t="n">
        <v>-5.35371376811594</v>
      </c>
      <c r="BA224" s="551" t="n">
        <v>-5.35371376811594</v>
      </c>
      <c r="BB224" s="551" t="n">
        <v>-5.35371376811594</v>
      </c>
      <c r="BC224" s="551" t="n">
        <v>-8.36327863120166</v>
      </c>
      <c r="BD224" s="551" t="n">
        <v>-8.36327863120166</v>
      </c>
      <c r="BE224" s="551" t="n">
        <v>-8.36327863120166</v>
      </c>
      <c r="BF224" s="551" t="n">
        <v>-8.36327863120166</v>
      </c>
      <c r="BG224" s="551" t="n">
        <v>-7.97747136396252</v>
      </c>
      <c r="BH224" s="551" t="n">
        <v>-7.97747136396252</v>
      </c>
      <c r="BI224" s="551" t="n">
        <v>-7.97747136396252</v>
      </c>
      <c r="BJ224" s="551" t="n">
        <v>-7.97747136396252</v>
      </c>
      <c r="BK224" s="551" t="n">
        <v>-5.55047810881966</v>
      </c>
      <c r="BL224" s="551" t="n">
        <v>-5.55047810881966</v>
      </c>
      <c r="BM224" s="551" t="n">
        <v>-5.55047810881966</v>
      </c>
      <c r="BN224" s="551" t="n">
        <v>-5.55047810881966</v>
      </c>
      <c r="BO224" s="551" t="n">
        <v>-7.44701429416016</v>
      </c>
      <c r="BP224" s="551" t="n">
        <v>-7.44701429416016</v>
      </c>
      <c r="BQ224" s="551" t="n">
        <v>-7.44701429416016</v>
      </c>
      <c r="BR224" s="551" t="n">
        <v>-7.44701429416016</v>
      </c>
      <c r="BS224" s="551" t="n">
        <v>-7.14491814586218</v>
      </c>
      <c r="BT224" s="551" t="n">
        <v>-7.14491814586218</v>
      </c>
      <c r="BU224" s="551" t="n">
        <v>-7.14491814586218</v>
      </c>
      <c r="BV224" s="551" t="n">
        <v>-7.14491814586218</v>
      </c>
      <c r="BW224" s="551" t="n">
        <v>-6.87963988083375</v>
      </c>
      <c r="BX224" s="551" t="n">
        <v>-6.87963988083375</v>
      </c>
      <c r="BY224" s="551" t="n">
        <v>-6.87963988083375</v>
      </c>
      <c r="BZ224" s="551" t="n">
        <v>-6.87963988083375</v>
      </c>
      <c r="CA224" s="551" t="n">
        <v>-8.7345904569411</v>
      </c>
      <c r="CB224" s="551" t="n">
        <v>-8.7345904569411</v>
      </c>
      <c r="CC224" s="551" t="n">
        <v>-8.7345904569411</v>
      </c>
      <c r="CD224" s="551" t="n">
        <v>-8.7345904569411</v>
      </c>
      <c r="CE224" s="551" t="n">
        <v>-11.2826882945839</v>
      </c>
      <c r="CF224" s="551" t="n">
        <v>-11.2826882945839</v>
      </c>
      <c r="CG224" s="551" t="n">
        <v>-11.2826882945839</v>
      </c>
      <c r="CH224" s="551" t="n">
        <v>-11.2826882945839</v>
      </c>
      <c r="CI224" s="551" t="n">
        <v>-9.34269746355085</v>
      </c>
      <c r="CJ224" s="551" t="n">
        <v>-9.34269746355085</v>
      </c>
      <c r="CK224" s="551" t="n">
        <v>-9.34269746355085</v>
      </c>
      <c r="CL224" s="551" t="n">
        <v>-9.34269746355085</v>
      </c>
      <c r="CM224" s="551" t="n">
        <v>-5.11212014018671</v>
      </c>
      <c r="CN224" s="551" t="n">
        <v>-6.67253784101842</v>
      </c>
      <c r="CO224" s="551" t="n">
        <v>-8.62922760668402</v>
      </c>
      <c r="CP224" s="551" t="n">
        <v>-8.21457351982584</v>
      </c>
      <c r="CQ224" s="551" t="n">
        <v>-6.48193049222066</v>
      </c>
      <c r="CR224" s="551" t="n">
        <v>-5.63945035350393</v>
      </c>
      <c r="CS224" s="551" t="n">
        <v>-8.08051053778292</v>
      </c>
      <c r="CT224" s="551" t="n">
        <v>-8.43337620210687</v>
      </c>
      <c r="CU224" s="552" t="n">
        <v>-5.77707569210947</v>
      </c>
      <c r="CV224" s="552" t="n">
        <v>-3.80131957776369</v>
      </c>
      <c r="CW224" s="552" t="n">
        <v>-5.74651267544593</v>
      </c>
      <c r="CX224" s="552" t="n">
        <v>-6.53650146959815</v>
      </c>
      <c r="CY224" s="552" t="n">
        <v>-6.53650146959815</v>
      </c>
      <c r="CZ224" s="552" t="n">
        <v>-4.13695619225438</v>
      </c>
      <c r="DA224" s="552" t="n">
        <v>-1.92812043734834</v>
      </c>
      <c r="DB224" s="552" t="n">
        <v>-1.69377280293663</v>
      </c>
      <c r="DC224" s="552" t="n">
        <v>-6.40287235732794</v>
      </c>
      <c r="DD224" s="552" t="n">
        <v>-5.59828462218171</v>
      </c>
      <c r="DE224" s="552" t="n">
        <v>-5.27988308347456</v>
      </c>
      <c r="DF224" s="553" t="n">
        <v>-6.07763097276966</v>
      </c>
      <c r="DG224" s="553" t="n">
        <v>-7.47128661094845</v>
      </c>
      <c r="DH224" s="553" t="n">
        <v>-6.66553278803942</v>
      </c>
      <c r="DI224" s="551" t="n">
        <v>-6.39058623660288</v>
      </c>
      <c r="DJ224" s="551" t="n">
        <v>-7.28492221384885</v>
      </c>
      <c r="DK224" s="551"/>
      <c r="DL224" s="551"/>
      <c r="DM224" s="551"/>
      <c r="DN224" s="551"/>
      <c r="DO224" s="551"/>
      <c r="DP224" s="551"/>
      <c r="DQ224" s="551"/>
      <c r="DR224" s="551"/>
      <c r="DS224" s="551"/>
      <c r="DT224" s="551"/>
      <c r="DU224" s="551"/>
      <c r="DV224" s="551"/>
      <c r="DW224" s="551"/>
      <c r="DX224" s="551"/>
      <c r="DY224" s="551"/>
      <c r="DZ224" s="554"/>
    </row>
    <row r="225" s="1" customFormat="true" ht="15.75" hidden="false" customHeight="false" outlineLevel="0" collapsed="false">
      <c r="B225" s="410" t="s">
        <v>856</v>
      </c>
      <c r="C225" s="411"/>
      <c r="D225" s="411"/>
      <c r="E225" s="411"/>
      <c r="F225" s="411"/>
      <c r="G225" s="411"/>
      <c r="H225" s="411"/>
      <c r="I225" s="411"/>
      <c r="J225" s="411"/>
      <c r="K225" s="411"/>
      <c r="L225" s="411"/>
      <c r="M225" s="411"/>
      <c r="N225" s="411"/>
      <c r="O225" s="551" t="n">
        <v>-4.12</v>
      </c>
      <c r="P225" s="551" t="n">
        <v>-4.12</v>
      </c>
      <c r="Q225" s="551" t="n">
        <v>-4.12</v>
      </c>
      <c r="R225" s="551" t="n">
        <v>-4.12</v>
      </c>
      <c r="S225" s="551" t="n">
        <v>-1.83034337996242</v>
      </c>
      <c r="T225" s="551" t="n">
        <v>-1.83034337996242</v>
      </c>
      <c r="U225" s="551" t="n">
        <v>-1.83034337996242</v>
      </c>
      <c r="V225" s="551" t="n">
        <v>-1.83034337996242</v>
      </c>
      <c r="W225" s="551" t="n">
        <v>-2.6185</v>
      </c>
      <c r="X225" s="551" t="n">
        <v>-2.6185</v>
      </c>
      <c r="Y225" s="551" t="n">
        <v>-2.6185</v>
      </c>
      <c r="Z225" s="551" t="n">
        <v>-2.6185</v>
      </c>
      <c r="AA225" s="551" t="n">
        <v>-1.77375</v>
      </c>
      <c r="AB225" s="551" t="n">
        <v>-1.77375</v>
      </c>
      <c r="AC225" s="551" t="n">
        <v>-1.77375</v>
      </c>
      <c r="AD225" s="551" t="n">
        <v>-1.77375</v>
      </c>
      <c r="AE225" s="551" t="n">
        <v>-1.3625</v>
      </c>
      <c r="AF225" s="551" t="n">
        <v>-1.3625</v>
      </c>
      <c r="AG225" s="551" t="n">
        <v>-1.3625</v>
      </c>
      <c r="AH225" s="551" t="n">
        <v>-1.3625</v>
      </c>
      <c r="AI225" s="551" t="n">
        <v>-4.05811155998569</v>
      </c>
      <c r="AJ225" s="551" t="n">
        <v>-4.05811155998569</v>
      </c>
      <c r="AK225" s="551" t="n">
        <v>-4.05811155998569</v>
      </c>
      <c r="AL225" s="551" t="n">
        <v>-4.05811155998569</v>
      </c>
      <c r="AM225" s="551" t="n">
        <v>-4.53142185656576</v>
      </c>
      <c r="AN225" s="551" t="n">
        <v>-4.53142185656576</v>
      </c>
      <c r="AO225" s="551" t="n">
        <v>-4.53142185656576</v>
      </c>
      <c r="AP225" s="551" t="n">
        <v>-4.53142185656576</v>
      </c>
      <c r="AQ225" s="551" t="n">
        <v>-2.18356285498677</v>
      </c>
      <c r="AR225" s="551" t="n">
        <v>-2.18356285498677</v>
      </c>
      <c r="AS225" s="551" t="n">
        <v>-2.18356285498677</v>
      </c>
      <c r="AT225" s="551" t="n">
        <v>-2.18356285498677</v>
      </c>
      <c r="AU225" s="551" t="n">
        <v>-0.83887900545249</v>
      </c>
      <c r="AV225" s="551" t="n">
        <v>-0.83887900545249</v>
      </c>
      <c r="AW225" s="551" t="n">
        <v>-0.83887900545249</v>
      </c>
      <c r="AX225" s="551" t="n">
        <v>-0.83887900545249</v>
      </c>
      <c r="AY225" s="551" t="n">
        <v>1.04917549317703</v>
      </c>
      <c r="AZ225" s="551" t="n">
        <v>1.04917549317703</v>
      </c>
      <c r="BA225" s="551" t="n">
        <v>1.04917549317703</v>
      </c>
      <c r="BB225" s="551" t="n">
        <v>1.04917549317703</v>
      </c>
      <c r="BC225" s="551" t="n">
        <v>-0.888361948212538</v>
      </c>
      <c r="BD225" s="551" t="n">
        <v>-0.888361948212538</v>
      </c>
      <c r="BE225" s="551" t="n">
        <v>-0.888361948212538</v>
      </c>
      <c r="BF225" s="551" t="n">
        <v>-0.888361948212538</v>
      </c>
      <c r="BG225" s="551" t="n">
        <v>-1.22077980003125</v>
      </c>
      <c r="BH225" s="551" t="n">
        <v>-1.22077980003125</v>
      </c>
      <c r="BI225" s="551" t="n">
        <v>-1.22077980003125</v>
      </c>
      <c r="BJ225" s="551" t="n">
        <v>-1.22077980003125</v>
      </c>
      <c r="BK225" s="551" t="n">
        <v>-4.14827363601838</v>
      </c>
      <c r="BL225" s="551" t="n">
        <v>-4.14827363601838</v>
      </c>
      <c r="BM225" s="551" t="n">
        <v>-4.14827363601838</v>
      </c>
      <c r="BN225" s="551" t="n">
        <v>-4.14827363601838</v>
      </c>
      <c r="BO225" s="551" t="n">
        <v>-5.08637188330705</v>
      </c>
      <c r="BP225" s="551" t="n">
        <v>-5.08637188330705</v>
      </c>
      <c r="BQ225" s="551" t="n">
        <v>-5.08637188330705</v>
      </c>
      <c r="BR225" s="551" t="n">
        <v>-5.08637188330705</v>
      </c>
      <c r="BS225" s="551" t="n">
        <v>-22.6768467305209</v>
      </c>
      <c r="BT225" s="551" t="n">
        <v>-22.6768467305209</v>
      </c>
      <c r="BU225" s="551" t="n">
        <v>-22.6768467305209</v>
      </c>
      <c r="BV225" s="551" t="n">
        <v>-22.6768467305209</v>
      </c>
      <c r="BW225" s="551" t="n">
        <v>-35.360405652407</v>
      </c>
      <c r="BX225" s="551" t="n">
        <v>-35.360405652407</v>
      </c>
      <c r="BY225" s="551" t="n">
        <v>-35.360405652407</v>
      </c>
      <c r="BZ225" s="551" t="n">
        <v>-35.360405652407</v>
      </c>
      <c r="CA225" s="551" t="n">
        <v>-36.4962882177452</v>
      </c>
      <c r="CB225" s="551" t="n">
        <v>-36.4962882177452</v>
      </c>
      <c r="CC225" s="551" t="n">
        <v>-36.4962882177452</v>
      </c>
      <c r="CD225" s="551" t="n">
        <v>-36.4962882177452</v>
      </c>
      <c r="CE225" s="551" t="n">
        <v>-21.2963576871563</v>
      </c>
      <c r="CF225" s="551" t="n">
        <v>-21.2963576871563</v>
      </c>
      <c r="CG225" s="551" t="n">
        <v>-21.2963576871563</v>
      </c>
      <c r="CH225" s="551" t="n">
        <v>-21.2963576871563</v>
      </c>
      <c r="CI225" s="551" t="n">
        <v>-69.5189654336841</v>
      </c>
      <c r="CJ225" s="551" t="n">
        <v>-69.5189654336841</v>
      </c>
      <c r="CK225" s="551" t="n">
        <v>-69.5189654336841</v>
      </c>
      <c r="CL225" s="551" t="n">
        <v>-69.5189654336841</v>
      </c>
      <c r="CM225" s="551" t="n">
        <v>-52.4043815751561</v>
      </c>
      <c r="CN225" s="551" t="n">
        <v>-66.8334035574454</v>
      </c>
      <c r="CO225" s="551" t="n">
        <v>-71.9399468342937</v>
      </c>
      <c r="CP225" s="551" t="n">
        <v>-71.3351437383733</v>
      </c>
      <c r="CQ225" s="551" t="n">
        <v>-78.9296326191053</v>
      </c>
      <c r="CR225" s="551" t="n">
        <v>-87.5767481856184</v>
      </c>
      <c r="CS225" s="551" t="n">
        <v>-75.3597847036296</v>
      </c>
      <c r="CT225" s="551" t="n">
        <v>-73.7098662173383</v>
      </c>
      <c r="CU225" s="552" t="n">
        <v>-83.7516174751613</v>
      </c>
      <c r="CV225" s="552" t="n">
        <v>-81.2760264391616</v>
      </c>
      <c r="CW225" s="552" t="n">
        <v>-78.1409336618341</v>
      </c>
      <c r="CX225" s="552" t="n">
        <v>-64.7764151195978</v>
      </c>
      <c r="CY225" s="552" t="n">
        <v>-50.6591503820543</v>
      </c>
      <c r="CZ225" s="552" t="n">
        <v>-47.6278725288524</v>
      </c>
      <c r="DA225" s="552" t="n">
        <v>-48.5422555731896</v>
      </c>
      <c r="DB225" s="552" t="n">
        <v>-38.5148061853374</v>
      </c>
      <c r="DC225" s="552" t="n">
        <v>-52.0837965063063</v>
      </c>
      <c r="DD225" s="552" t="n">
        <v>-45.7867101707571</v>
      </c>
      <c r="DE225" s="552" t="n">
        <v>-51.8036701423814</v>
      </c>
      <c r="DF225" s="553" t="n">
        <v>-46.2420232400838</v>
      </c>
      <c r="DG225" s="553" t="n">
        <v>-63.3964978481185</v>
      </c>
      <c r="DH225" s="553" t="n">
        <v>-50.2273889477264</v>
      </c>
      <c r="DI225" s="551" t="n">
        <v>-68.3554983771418</v>
      </c>
      <c r="DJ225" s="551" t="n">
        <v>-75.616218977152</v>
      </c>
      <c r="DK225" s="551"/>
      <c r="DL225" s="551"/>
      <c r="DM225" s="551"/>
      <c r="DN225" s="551"/>
      <c r="DO225" s="551"/>
      <c r="DP225" s="551"/>
      <c r="DQ225" s="551"/>
      <c r="DR225" s="551"/>
      <c r="DS225" s="551"/>
      <c r="DT225" s="551"/>
      <c r="DU225" s="551"/>
      <c r="DV225" s="551"/>
      <c r="DW225" s="551"/>
      <c r="DX225" s="551"/>
      <c r="DY225" s="551"/>
      <c r="DZ225" s="554"/>
    </row>
    <row r="226" s="1" customFormat="true" ht="15.75" hidden="false" customHeight="false" outlineLevel="0" collapsed="false">
      <c r="B226" s="410" t="s">
        <v>857</v>
      </c>
      <c r="C226" s="411"/>
      <c r="D226" s="411"/>
      <c r="E226" s="411"/>
      <c r="F226" s="411"/>
      <c r="G226" s="411"/>
      <c r="H226" s="411"/>
      <c r="I226" s="411"/>
      <c r="J226" s="411"/>
      <c r="K226" s="411"/>
      <c r="L226" s="411"/>
      <c r="M226" s="411"/>
      <c r="N226" s="411"/>
      <c r="O226" s="551" t="n">
        <v>-5.9025</v>
      </c>
      <c r="P226" s="551" t="n">
        <v>-5.9025</v>
      </c>
      <c r="Q226" s="551" t="n">
        <v>-5.9025</v>
      </c>
      <c r="R226" s="551" t="n">
        <v>-5.9025</v>
      </c>
      <c r="S226" s="551" t="n">
        <v>-3.325</v>
      </c>
      <c r="T226" s="551" t="n">
        <v>-3.325</v>
      </c>
      <c r="U226" s="551" t="n">
        <v>-3.325</v>
      </c>
      <c r="V226" s="551" t="n">
        <v>-3.325</v>
      </c>
      <c r="W226" s="551" t="n">
        <v>-4.356</v>
      </c>
      <c r="X226" s="551" t="n">
        <v>-4.356</v>
      </c>
      <c r="Y226" s="551" t="n">
        <v>-4.356</v>
      </c>
      <c r="Z226" s="551" t="n">
        <v>-4.356</v>
      </c>
      <c r="AA226" s="551" t="n">
        <v>-3.49375</v>
      </c>
      <c r="AB226" s="551" t="n">
        <v>-3.49375</v>
      </c>
      <c r="AC226" s="551" t="n">
        <v>-3.49375</v>
      </c>
      <c r="AD226" s="551" t="n">
        <v>-3.49375</v>
      </c>
      <c r="AE226" s="551" t="n">
        <v>-3.3</v>
      </c>
      <c r="AF226" s="551" t="n">
        <v>-3.3</v>
      </c>
      <c r="AG226" s="551" t="n">
        <v>-3.3</v>
      </c>
      <c r="AH226" s="551" t="n">
        <v>-3.3</v>
      </c>
      <c r="AI226" s="551" t="n">
        <v>-3.8389</v>
      </c>
      <c r="AJ226" s="551" t="n">
        <v>-3.8389</v>
      </c>
      <c r="AK226" s="551" t="n">
        <v>-3.8389</v>
      </c>
      <c r="AL226" s="551" t="n">
        <v>-3.8389</v>
      </c>
      <c r="AM226" s="551" t="n">
        <v>-5.071075</v>
      </c>
      <c r="AN226" s="551" t="n">
        <v>-5.071075</v>
      </c>
      <c r="AO226" s="551" t="n">
        <v>-5.071075</v>
      </c>
      <c r="AP226" s="551" t="n">
        <v>-5.071075</v>
      </c>
      <c r="AQ226" s="551" t="n">
        <v>-4.25404435483871</v>
      </c>
      <c r="AR226" s="551" t="n">
        <v>-4.25404435483871</v>
      </c>
      <c r="AS226" s="551" t="n">
        <v>-4.25404435483871</v>
      </c>
      <c r="AT226" s="551" t="n">
        <v>-4.25404435483871</v>
      </c>
      <c r="AU226" s="551" t="n">
        <v>-3.03613911727243</v>
      </c>
      <c r="AV226" s="551" t="n">
        <v>-3.03613911727243</v>
      </c>
      <c r="AW226" s="551" t="n">
        <v>-3.03613911727243</v>
      </c>
      <c r="AX226" s="551" t="n">
        <v>-3.03613911727243</v>
      </c>
      <c r="AY226" s="551" t="n">
        <v>-1.54479464589407</v>
      </c>
      <c r="AZ226" s="551" t="n">
        <v>-1.54479464589407</v>
      </c>
      <c r="BA226" s="551" t="n">
        <v>-1.54479464589407</v>
      </c>
      <c r="BB226" s="551" t="n">
        <v>-1.54479464589407</v>
      </c>
      <c r="BC226" s="551" t="n">
        <v>-1.7325</v>
      </c>
      <c r="BD226" s="551" t="n">
        <v>-1.7325</v>
      </c>
      <c r="BE226" s="551" t="n">
        <v>-1.7325</v>
      </c>
      <c r="BF226" s="551" t="n">
        <v>-1.7325</v>
      </c>
      <c r="BG226" s="551" t="n">
        <v>-1.81706654634722</v>
      </c>
      <c r="BH226" s="551" t="n">
        <v>-1.81706654634722</v>
      </c>
      <c r="BI226" s="551" t="n">
        <v>-1.81706654634722</v>
      </c>
      <c r="BJ226" s="551" t="n">
        <v>-1.81706654634722</v>
      </c>
      <c r="BK226" s="551" t="n">
        <v>-1.9575</v>
      </c>
      <c r="BL226" s="551" t="n">
        <v>-1.9575</v>
      </c>
      <c r="BM226" s="551" t="n">
        <v>-1.9575</v>
      </c>
      <c r="BN226" s="551" t="n">
        <v>-1.9575</v>
      </c>
      <c r="BO226" s="551" t="n">
        <v>-2.02853222008992</v>
      </c>
      <c r="BP226" s="551" t="n">
        <v>-2.02853222008992</v>
      </c>
      <c r="BQ226" s="551" t="n">
        <v>-2.02853222008992</v>
      </c>
      <c r="BR226" s="551" t="n">
        <v>-2.02853222008992</v>
      </c>
      <c r="BS226" s="551" t="n">
        <v>-2.3</v>
      </c>
      <c r="BT226" s="551" t="n">
        <v>-2.3</v>
      </c>
      <c r="BU226" s="551" t="n">
        <v>-2.3</v>
      </c>
      <c r="BV226" s="551" t="n">
        <v>-2.3</v>
      </c>
      <c r="BW226" s="551" t="n">
        <v>-8.08373512210265</v>
      </c>
      <c r="BX226" s="551" t="n">
        <v>-8.08373512210265</v>
      </c>
      <c r="BY226" s="551" t="n">
        <v>-8.08373512210265</v>
      </c>
      <c r="BZ226" s="551" t="n">
        <v>-8.08373512210265</v>
      </c>
      <c r="CA226" s="551" t="n">
        <v>-9.73807872842007</v>
      </c>
      <c r="CB226" s="551" t="n">
        <v>-9.73807872842007</v>
      </c>
      <c r="CC226" s="551" t="n">
        <v>-9.73807872842007</v>
      </c>
      <c r="CD226" s="551" t="n">
        <v>-9.73807872842007</v>
      </c>
      <c r="CE226" s="551" t="n">
        <v>-10.6483036690585</v>
      </c>
      <c r="CF226" s="551" t="n">
        <v>-10.6483036690585</v>
      </c>
      <c r="CG226" s="551" t="n">
        <v>-10.6483036690585</v>
      </c>
      <c r="CH226" s="551" t="n">
        <v>-10.6483036690585</v>
      </c>
      <c r="CI226" s="551" t="n">
        <v>-10.8710032888356</v>
      </c>
      <c r="CJ226" s="551" t="n">
        <v>-10.8710032888356</v>
      </c>
      <c r="CK226" s="551" t="n">
        <v>-10.8710032888356</v>
      </c>
      <c r="CL226" s="551" t="n">
        <v>-10.8710032888356</v>
      </c>
      <c r="CM226" s="551" t="n">
        <v>-4.21472038969172</v>
      </c>
      <c r="CN226" s="551" t="n">
        <v>-13.8903480776917</v>
      </c>
      <c r="CO226" s="551" t="n">
        <v>-4.67126337569172</v>
      </c>
      <c r="CP226" s="551" t="n">
        <v>-13.8267341346917</v>
      </c>
      <c r="CQ226" s="551" t="n">
        <v>-9.18897573558204</v>
      </c>
      <c r="CR226" s="551" t="n">
        <v>-22.438975735582</v>
      </c>
      <c r="CS226" s="551" t="n">
        <v>-9.7934753052891</v>
      </c>
      <c r="CT226" s="551" t="n">
        <v>-20.8622578190619</v>
      </c>
      <c r="CU226" s="552" t="n">
        <v>-15.5421119618453</v>
      </c>
      <c r="CV226" s="552" t="n">
        <v>-15.5421119618453</v>
      </c>
      <c r="CW226" s="552" t="n">
        <v>-16.1547803934859</v>
      </c>
      <c r="CX226" s="552" t="n">
        <v>-16.0239171783172</v>
      </c>
      <c r="CY226" s="552" t="n">
        <v>-12.6373455755397</v>
      </c>
      <c r="CZ226" s="552" t="n">
        <v>-20.2028394743352</v>
      </c>
      <c r="DA226" s="552" t="n">
        <v>-15.2290563900898</v>
      </c>
      <c r="DB226" s="552" t="n">
        <v>-15.0879267667514</v>
      </c>
      <c r="DC226" s="552" t="n">
        <v>-13.4394718662438</v>
      </c>
      <c r="DD226" s="552" t="n">
        <v>-6.34525650614082</v>
      </c>
      <c r="DE226" s="552" t="n">
        <v>-13.9178858289138</v>
      </c>
      <c r="DF226" s="553" t="n">
        <v>-6.41117052731966</v>
      </c>
      <c r="DG226" s="553" t="n">
        <v>-14.7171764776773</v>
      </c>
      <c r="DH226" s="553" t="n">
        <v>-6.35213263094628</v>
      </c>
      <c r="DI226" s="551" t="n">
        <v>-23.3240884618864</v>
      </c>
      <c r="DJ226" s="551" t="n">
        <v>-17.9913827988864</v>
      </c>
      <c r="DK226" s="551"/>
      <c r="DL226" s="551"/>
      <c r="DM226" s="551"/>
      <c r="DN226" s="551"/>
      <c r="DO226" s="551"/>
      <c r="DP226" s="551"/>
      <c r="DQ226" s="551"/>
      <c r="DR226" s="551"/>
      <c r="DS226" s="551"/>
      <c r="DT226" s="551"/>
      <c r="DU226" s="551"/>
      <c r="DV226" s="551"/>
      <c r="DW226" s="551"/>
      <c r="DX226" s="551"/>
      <c r="DY226" s="551"/>
      <c r="DZ226" s="554"/>
    </row>
    <row r="227" s="1" customFormat="true" ht="15" hidden="false" customHeight="false" outlineLevel="0" collapsed="false">
      <c r="A227" s="1" t="s">
        <v>1050</v>
      </c>
      <c r="B227" s="412" t="s">
        <v>858</v>
      </c>
      <c r="C227" s="413"/>
      <c r="D227" s="413"/>
      <c r="E227" s="413"/>
      <c r="F227" s="413"/>
      <c r="G227" s="413"/>
      <c r="H227" s="413"/>
      <c r="I227" s="413"/>
      <c r="J227" s="413"/>
      <c r="K227" s="413"/>
      <c r="L227" s="413"/>
      <c r="M227" s="413"/>
      <c r="N227" s="413"/>
      <c r="O227" s="555" t="n">
        <v>50.7025</v>
      </c>
      <c r="P227" s="555" t="n">
        <v>50.7025</v>
      </c>
      <c r="Q227" s="555" t="n">
        <v>50.7025</v>
      </c>
      <c r="R227" s="555" t="n">
        <v>50.7025</v>
      </c>
      <c r="S227" s="555" t="n">
        <v>49.675</v>
      </c>
      <c r="T227" s="555" t="n">
        <v>49.675</v>
      </c>
      <c r="U227" s="555" t="n">
        <v>49.675</v>
      </c>
      <c r="V227" s="555" t="n">
        <v>49.675</v>
      </c>
      <c r="W227" s="555" t="n">
        <v>59.085</v>
      </c>
      <c r="X227" s="555" t="n">
        <v>59.085</v>
      </c>
      <c r="Y227" s="555" t="n">
        <v>59.085</v>
      </c>
      <c r="Z227" s="555" t="n">
        <v>59.085</v>
      </c>
      <c r="AA227" s="555" t="n">
        <v>48.5975</v>
      </c>
      <c r="AB227" s="555" t="n">
        <v>48.5975</v>
      </c>
      <c r="AC227" s="555" t="n">
        <v>48.5975</v>
      </c>
      <c r="AD227" s="555" t="n">
        <v>48.5975</v>
      </c>
      <c r="AE227" s="555" t="n">
        <v>48.83</v>
      </c>
      <c r="AF227" s="555" t="n">
        <v>48.83</v>
      </c>
      <c r="AG227" s="555" t="n">
        <v>48.83</v>
      </c>
      <c r="AH227" s="555" t="n">
        <v>48.83</v>
      </c>
      <c r="AI227" s="555" t="n">
        <v>56.5955971912628</v>
      </c>
      <c r="AJ227" s="555" t="n">
        <v>56.5955971912628</v>
      </c>
      <c r="AK227" s="555" t="n">
        <v>56.5955971912628</v>
      </c>
      <c r="AL227" s="555" t="n">
        <v>56.5955971912628</v>
      </c>
      <c r="AM227" s="555" t="n">
        <v>78.4813667423152</v>
      </c>
      <c r="AN227" s="555" t="n">
        <v>78.4813667423152</v>
      </c>
      <c r="AO227" s="555" t="n">
        <v>78.4813667423152</v>
      </c>
      <c r="AP227" s="555" t="n">
        <v>78.4813667423152</v>
      </c>
      <c r="AQ227" s="555" t="n">
        <v>92.1563452480796</v>
      </c>
      <c r="AR227" s="555" t="n">
        <v>92.1563452480796</v>
      </c>
      <c r="AS227" s="555" t="n">
        <v>92.1563452480796</v>
      </c>
      <c r="AT227" s="555" t="n">
        <v>92.1563452480796</v>
      </c>
      <c r="AU227" s="555" t="n">
        <v>81.3855108917225</v>
      </c>
      <c r="AV227" s="555" t="n">
        <v>81.3855108917225</v>
      </c>
      <c r="AW227" s="555" t="n">
        <v>81.3855108917225</v>
      </c>
      <c r="AX227" s="555" t="n">
        <v>81.3855108917225</v>
      </c>
      <c r="AY227" s="555" t="n">
        <v>115.329750859773</v>
      </c>
      <c r="AZ227" s="555" t="n">
        <v>115.329750859773</v>
      </c>
      <c r="BA227" s="555" t="n">
        <v>115.329750859773</v>
      </c>
      <c r="BB227" s="555" t="n">
        <v>115.329750859773</v>
      </c>
      <c r="BC227" s="555" t="n">
        <v>129.641456809172</v>
      </c>
      <c r="BD227" s="555" t="n">
        <v>129.641456809172</v>
      </c>
      <c r="BE227" s="555" t="n">
        <v>129.641456809172</v>
      </c>
      <c r="BF227" s="555" t="n">
        <v>129.641456809172</v>
      </c>
      <c r="BG227" s="555" t="n">
        <v>149.999096504322</v>
      </c>
      <c r="BH227" s="555" t="n">
        <v>149.999096504322</v>
      </c>
      <c r="BI227" s="555" t="n">
        <v>149.999096504322</v>
      </c>
      <c r="BJ227" s="555" t="n">
        <v>149.999096504322</v>
      </c>
      <c r="BK227" s="555" t="n">
        <v>145.188953076323</v>
      </c>
      <c r="BL227" s="555" t="n">
        <v>145.188953076323</v>
      </c>
      <c r="BM227" s="555" t="n">
        <v>145.188953076323</v>
      </c>
      <c r="BN227" s="555" t="n">
        <v>145.188953076323</v>
      </c>
      <c r="BO227" s="555" t="n">
        <v>199.46147221699</v>
      </c>
      <c r="BP227" s="555" t="n">
        <v>199.46147221699</v>
      </c>
      <c r="BQ227" s="555" t="n">
        <v>199.46147221699</v>
      </c>
      <c r="BR227" s="555" t="n">
        <v>199.46147221699</v>
      </c>
      <c r="BS227" s="555" t="n">
        <v>158.021595433898</v>
      </c>
      <c r="BT227" s="555" t="n">
        <v>158.021595433898</v>
      </c>
      <c r="BU227" s="555" t="n">
        <v>158.021595433898</v>
      </c>
      <c r="BV227" s="555" t="n">
        <v>158.021595433898</v>
      </c>
      <c r="BW227" s="555" t="n">
        <v>185.243228997448</v>
      </c>
      <c r="BX227" s="555" t="n">
        <v>185.243228997448</v>
      </c>
      <c r="BY227" s="555" t="n">
        <v>185.243228997448</v>
      </c>
      <c r="BZ227" s="555" t="n">
        <v>185.243228997448</v>
      </c>
      <c r="CA227" s="555" t="n">
        <v>144.509377075219</v>
      </c>
      <c r="CB227" s="555" t="n">
        <v>144.509377075219</v>
      </c>
      <c r="CC227" s="555" t="n">
        <v>144.509377075219</v>
      </c>
      <c r="CD227" s="555" t="n">
        <v>144.509377075219</v>
      </c>
      <c r="CE227" s="555" t="n">
        <v>134.089384914931</v>
      </c>
      <c r="CF227" s="555" t="n">
        <v>134.089384914931</v>
      </c>
      <c r="CG227" s="555" t="n">
        <v>134.089384914931</v>
      </c>
      <c r="CH227" s="555" t="n">
        <v>134.089384914931</v>
      </c>
      <c r="CI227" s="555" t="n">
        <v>131.055888074028</v>
      </c>
      <c r="CJ227" s="555" t="n">
        <v>131.055888074028</v>
      </c>
      <c r="CK227" s="555" t="n">
        <v>131.055888074028</v>
      </c>
      <c r="CL227" s="555" t="n">
        <v>131.055888074028</v>
      </c>
      <c r="CM227" s="555" t="n">
        <v>110.779484016983</v>
      </c>
      <c r="CN227" s="555" t="n">
        <v>155.973224046532</v>
      </c>
      <c r="CO227" s="555" t="n">
        <v>148.436980379122</v>
      </c>
      <c r="CP227" s="555" t="n">
        <v>167.278274321784</v>
      </c>
      <c r="CQ227" s="555" t="n">
        <v>153.271926534021</v>
      </c>
      <c r="CR227" s="555" t="n">
        <v>144.854792548927</v>
      </c>
      <c r="CS227" s="555" t="n">
        <v>179.806526041408</v>
      </c>
      <c r="CT227" s="555" t="n">
        <v>189.597213725739</v>
      </c>
      <c r="CU227" s="556" t="n">
        <v>153.520368618693</v>
      </c>
      <c r="CV227" s="556" t="n">
        <v>110.149583186594</v>
      </c>
      <c r="CW227" s="556" t="n">
        <v>142.404374627238</v>
      </c>
      <c r="CX227" s="556" t="n">
        <v>175.349560729185</v>
      </c>
      <c r="CY227" s="556" t="n">
        <v>152.041198768949</v>
      </c>
      <c r="CZ227" s="556" t="n">
        <v>145.732820230022</v>
      </c>
      <c r="DA227" s="556" t="n">
        <v>157.30540211818</v>
      </c>
      <c r="DB227" s="556" t="n">
        <v>165.641677792472</v>
      </c>
      <c r="DC227" s="556" t="n">
        <v>179.109360096135</v>
      </c>
      <c r="DD227" s="556" t="n">
        <v>198.16352873482</v>
      </c>
      <c r="DE227" s="556" t="n">
        <v>177.04129903586</v>
      </c>
      <c r="DF227" s="558" t="n">
        <v>202.093104197547</v>
      </c>
      <c r="DG227" s="558" t="n">
        <v>235.336841484581</v>
      </c>
      <c r="DH227" s="558" t="n">
        <v>358.859742364593</v>
      </c>
      <c r="DI227" s="555" t="n">
        <v>173.685481014651</v>
      </c>
      <c r="DJ227" s="555" t="n">
        <v>198.58592324537</v>
      </c>
      <c r="DK227" s="555"/>
      <c r="DL227" s="555"/>
      <c r="DM227" s="555"/>
      <c r="DN227" s="555"/>
      <c r="DO227" s="555"/>
      <c r="DP227" s="555"/>
      <c r="DQ227" s="555"/>
      <c r="DR227" s="555"/>
      <c r="DS227" s="555"/>
      <c r="DT227" s="555"/>
      <c r="DU227" s="555"/>
      <c r="DV227" s="555"/>
      <c r="DW227" s="555"/>
      <c r="DX227" s="555"/>
      <c r="DY227" s="555"/>
      <c r="DZ227" s="557"/>
    </row>
    <row r="228" s="1" customFormat="true" ht="15.75" hidden="false" customHeight="false" outlineLevel="0" collapsed="false">
      <c r="A228" s="1" t="s">
        <v>1051</v>
      </c>
      <c r="B228" s="414" t="s">
        <v>859</v>
      </c>
      <c r="C228" s="411"/>
      <c r="D228" s="411"/>
      <c r="E228" s="411"/>
      <c r="F228" s="411"/>
      <c r="G228" s="411"/>
      <c r="H228" s="411"/>
      <c r="I228" s="411"/>
      <c r="J228" s="411"/>
      <c r="K228" s="411"/>
      <c r="L228" s="411"/>
      <c r="M228" s="411"/>
      <c r="N228" s="411"/>
      <c r="O228" s="551" t="n">
        <v>45.865</v>
      </c>
      <c r="P228" s="551" t="n">
        <v>45.865</v>
      </c>
      <c r="Q228" s="551" t="n">
        <v>45.865</v>
      </c>
      <c r="R228" s="551" t="n">
        <v>45.865</v>
      </c>
      <c r="S228" s="551" t="n">
        <v>45.1375</v>
      </c>
      <c r="T228" s="551" t="n">
        <v>45.1375</v>
      </c>
      <c r="U228" s="551" t="n">
        <v>45.1375</v>
      </c>
      <c r="V228" s="551" t="n">
        <v>45.1375</v>
      </c>
      <c r="W228" s="551" t="n">
        <v>56.3275</v>
      </c>
      <c r="X228" s="551" t="n">
        <v>56.3275</v>
      </c>
      <c r="Y228" s="551" t="n">
        <v>56.3275</v>
      </c>
      <c r="Z228" s="551" t="n">
        <v>56.3275</v>
      </c>
      <c r="AA228" s="551" t="n">
        <v>43.1625</v>
      </c>
      <c r="AB228" s="551" t="n">
        <v>43.1625</v>
      </c>
      <c r="AC228" s="551" t="n">
        <v>43.1625</v>
      </c>
      <c r="AD228" s="551" t="n">
        <v>43.1625</v>
      </c>
      <c r="AE228" s="551" t="n">
        <v>42.7</v>
      </c>
      <c r="AF228" s="551" t="n">
        <v>42.7</v>
      </c>
      <c r="AG228" s="551" t="n">
        <v>42.7</v>
      </c>
      <c r="AH228" s="551" t="n">
        <v>42.7</v>
      </c>
      <c r="AI228" s="551" t="n">
        <v>48.762037037037</v>
      </c>
      <c r="AJ228" s="551" t="n">
        <v>48.762037037037</v>
      </c>
      <c r="AK228" s="551" t="n">
        <v>48.762037037037</v>
      </c>
      <c r="AL228" s="551" t="n">
        <v>48.762037037037</v>
      </c>
      <c r="AM228" s="551" t="n">
        <v>69.7182407407407</v>
      </c>
      <c r="AN228" s="551" t="n">
        <v>69.7182407407407</v>
      </c>
      <c r="AO228" s="551" t="n">
        <v>69.7182407407407</v>
      </c>
      <c r="AP228" s="551" t="n">
        <v>69.7182407407407</v>
      </c>
      <c r="AQ228" s="551" t="n">
        <v>80.4742100651941</v>
      </c>
      <c r="AR228" s="551" t="n">
        <v>80.4742100651941</v>
      </c>
      <c r="AS228" s="551" t="n">
        <v>80.4742100651941</v>
      </c>
      <c r="AT228" s="551" t="n">
        <v>80.4742100651941</v>
      </c>
      <c r="AU228" s="551" t="n">
        <v>62.0971479643266</v>
      </c>
      <c r="AV228" s="551" t="n">
        <v>62.0971479643266</v>
      </c>
      <c r="AW228" s="551" t="n">
        <v>62.0971479643266</v>
      </c>
      <c r="AX228" s="551" t="n">
        <v>62.0971479643266</v>
      </c>
      <c r="AY228" s="551" t="n">
        <v>90.625</v>
      </c>
      <c r="AZ228" s="551" t="n">
        <v>90.625</v>
      </c>
      <c r="BA228" s="551" t="n">
        <v>90.625</v>
      </c>
      <c r="BB228" s="551" t="n">
        <v>90.625</v>
      </c>
      <c r="BC228" s="551" t="n">
        <v>111.489177608247</v>
      </c>
      <c r="BD228" s="551" t="n">
        <v>111.489177608247</v>
      </c>
      <c r="BE228" s="551" t="n">
        <v>111.489177608247</v>
      </c>
      <c r="BF228" s="551" t="n">
        <v>111.489177608247</v>
      </c>
      <c r="BG228" s="551" t="n">
        <v>130.071598322843</v>
      </c>
      <c r="BH228" s="551" t="n">
        <v>130.071598322843</v>
      </c>
      <c r="BI228" s="551" t="n">
        <v>130.071598322843</v>
      </c>
      <c r="BJ228" s="551" t="n">
        <v>130.071598322843</v>
      </c>
      <c r="BK228" s="551" t="n">
        <v>122.519327028735</v>
      </c>
      <c r="BL228" s="551" t="n">
        <v>122.519327028735</v>
      </c>
      <c r="BM228" s="551" t="n">
        <v>122.519327028735</v>
      </c>
      <c r="BN228" s="551" t="n">
        <v>122.519327028735</v>
      </c>
      <c r="BO228" s="551" t="n">
        <v>166.132931732436</v>
      </c>
      <c r="BP228" s="551" t="n">
        <v>166.132931732436</v>
      </c>
      <c r="BQ228" s="551" t="n">
        <v>166.132931732436</v>
      </c>
      <c r="BR228" s="551" t="n">
        <v>166.132931732436</v>
      </c>
      <c r="BS228" s="551" t="n">
        <v>112.282994967656</v>
      </c>
      <c r="BT228" s="551" t="n">
        <v>112.282994967656</v>
      </c>
      <c r="BU228" s="551" t="n">
        <v>112.282994967656</v>
      </c>
      <c r="BV228" s="551" t="n">
        <v>112.282994967656</v>
      </c>
      <c r="BW228" s="551" t="n">
        <v>139.896679707656</v>
      </c>
      <c r="BX228" s="551" t="n">
        <v>139.896679707656</v>
      </c>
      <c r="BY228" s="551" t="n">
        <v>139.896679707656</v>
      </c>
      <c r="BZ228" s="551" t="n">
        <v>139.896679707656</v>
      </c>
      <c r="CA228" s="551" t="n">
        <v>99.5364873055607</v>
      </c>
      <c r="CB228" s="551" t="n">
        <v>99.5364873055607</v>
      </c>
      <c r="CC228" s="551" t="n">
        <v>99.5364873055607</v>
      </c>
      <c r="CD228" s="551" t="n">
        <v>99.5364873055607</v>
      </c>
      <c r="CE228" s="551" t="n">
        <v>92.6087751522448</v>
      </c>
      <c r="CF228" s="551" t="n">
        <v>92.6087751522448</v>
      </c>
      <c r="CG228" s="551" t="n">
        <v>92.6087751522448</v>
      </c>
      <c r="CH228" s="551" t="n">
        <v>92.6087751522448</v>
      </c>
      <c r="CI228" s="551" t="n">
        <v>85.9775129712477</v>
      </c>
      <c r="CJ228" s="551" t="n">
        <v>85.9775129712477</v>
      </c>
      <c r="CK228" s="551" t="n">
        <v>85.9775129712477</v>
      </c>
      <c r="CL228" s="551" t="n">
        <v>85.9775129712477</v>
      </c>
      <c r="CM228" s="551" t="n">
        <v>59.0967378812521</v>
      </c>
      <c r="CN228" s="551" t="n">
        <v>103.602526459611</v>
      </c>
      <c r="CO228" s="551" t="n">
        <v>92.6885290204594</v>
      </c>
      <c r="CP228" s="551" t="n">
        <v>106.358486750427</v>
      </c>
      <c r="CQ228" s="551" t="n">
        <v>82.2808797682867</v>
      </c>
      <c r="CR228" s="551" t="n">
        <v>72.6457177195926</v>
      </c>
      <c r="CS228" s="551" t="n">
        <v>102.724755670179</v>
      </c>
      <c r="CT228" s="551" t="n">
        <v>98.8143335671033</v>
      </c>
      <c r="CU228" s="552" t="n">
        <v>72.9494898147612</v>
      </c>
      <c r="CV228" s="552" t="n">
        <v>35.6121754189318</v>
      </c>
      <c r="CW228" s="552" t="n">
        <v>70.7982095346033</v>
      </c>
      <c r="CX228" s="552" t="n">
        <v>88.6740035564539</v>
      </c>
      <c r="CY228" s="552" t="n">
        <v>74.5414298210884</v>
      </c>
      <c r="CZ228" s="552" t="n">
        <v>77.771241245035</v>
      </c>
      <c r="DA228" s="552" t="n">
        <v>73.5607632151571</v>
      </c>
      <c r="DB228" s="552" t="n">
        <v>62.9399512369908</v>
      </c>
      <c r="DC228" s="552" t="n">
        <v>91.7535152445963</v>
      </c>
      <c r="DD228" s="552" t="n">
        <v>91.9379016248494</v>
      </c>
      <c r="DE228" s="552" t="n">
        <v>72.9532883235542</v>
      </c>
      <c r="DF228" s="553" t="n">
        <v>86.4497282482464</v>
      </c>
      <c r="DG228" s="553" t="n">
        <v>119.476273286818</v>
      </c>
      <c r="DH228" s="553" t="n">
        <v>242.265731351516</v>
      </c>
      <c r="DI228" s="551" t="n">
        <v>52.3207879129712</v>
      </c>
      <c r="DJ228" s="551" t="n">
        <v>66.6892871842507</v>
      </c>
      <c r="DK228" s="551"/>
      <c r="DL228" s="551"/>
      <c r="DM228" s="551"/>
      <c r="DN228" s="551"/>
      <c r="DO228" s="551"/>
      <c r="DP228" s="551"/>
      <c r="DQ228" s="551"/>
      <c r="DR228" s="551"/>
      <c r="DS228" s="551"/>
      <c r="DT228" s="551"/>
      <c r="DU228" s="551"/>
      <c r="DV228" s="551"/>
      <c r="DW228" s="551"/>
      <c r="DX228" s="551"/>
      <c r="DY228" s="551"/>
      <c r="DZ228" s="554"/>
    </row>
    <row r="229" s="1" customFormat="true" ht="15.75" hidden="false" customHeight="false" outlineLevel="0" collapsed="false">
      <c r="B229" s="410" t="s">
        <v>860</v>
      </c>
      <c r="C229" s="411"/>
      <c r="D229" s="411"/>
      <c r="E229" s="411"/>
      <c r="F229" s="411"/>
      <c r="G229" s="411"/>
      <c r="H229" s="411"/>
      <c r="I229" s="411"/>
      <c r="J229" s="411"/>
      <c r="K229" s="411"/>
      <c r="L229" s="411"/>
      <c r="M229" s="411"/>
      <c r="N229" s="411"/>
      <c r="O229" s="551" t="n">
        <v>4.8375</v>
      </c>
      <c r="P229" s="551" t="n">
        <v>4.8375</v>
      </c>
      <c r="Q229" s="551" t="n">
        <v>4.8375</v>
      </c>
      <c r="R229" s="551" t="n">
        <v>4.8375</v>
      </c>
      <c r="S229" s="551" t="n">
        <v>4.5375</v>
      </c>
      <c r="T229" s="551" t="n">
        <v>4.5375</v>
      </c>
      <c r="U229" s="551" t="n">
        <v>4.5375</v>
      </c>
      <c r="V229" s="551" t="n">
        <v>4.5375</v>
      </c>
      <c r="W229" s="551" t="n">
        <v>2.7575</v>
      </c>
      <c r="X229" s="551" t="n">
        <v>2.7575</v>
      </c>
      <c r="Y229" s="551" t="n">
        <v>2.7575</v>
      </c>
      <c r="Z229" s="551" t="n">
        <v>2.7575</v>
      </c>
      <c r="AA229" s="551" t="n">
        <v>5.435</v>
      </c>
      <c r="AB229" s="551" t="n">
        <v>5.435</v>
      </c>
      <c r="AC229" s="551" t="n">
        <v>5.435</v>
      </c>
      <c r="AD229" s="551" t="n">
        <v>5.435</v>
      </c>
      <c r="AE229" s="551" t="n">
        <v>6.13</v>
      </c>
      <c r="AF229" s="551" t="n">
        <v>6.13</v>
      </c>
      <c r="AG229" s="551" t="n">
        <v>6.13</v>
      </c>
      <c r="AH229" s="551" t="n">
        <v>6.13</v>
      </c>
      <c r="AI229" s="551" t="n">
        <v>7.83356015422573</v>
      </c>
      <c r="AJ229" s="551" t="n">
        <v>7.83356015422573</v>
      </c>
      <c r="AK229" s="551" t="n">
        <v>7.83356015422573</v>
      </c>
      <c r="AL229" s="551" t="n">
        <v>7.83356015422573</v>
      </c>
      <c r="AM229" s="551" t="n">
        <v>8.76312600157449</v>
      </c>
      <c r="AN229" s="551" t="n">
        <v>8.76312600157449</v>
      </c>
      <c r="AO229" s="551" t="n">
        <v>8.76312600157449</v>
      </c>
      <c r="AP229" s="551" t="n">
        <v>8.76312600157449</v>
      </c>
      <c r="AQ229" s="551" t="n">
        <v>11.6821351828854</v>
      </c>
      <c r="AR229" s="551" t="n">
        <v>11.6821351828854</v>
      </c>
      <c r="AS229" s="551" t="n">
        <v>11.6821351828854</v>
      </c>
      <c r="AT229" s="551" t="n">
        <v>11.6821351828854</v>
      </c>
      <c r="AU229" s="551" t="n">
        <v>19.2883629273959</v>
      </c>
      <c r="AV229" s="551" t="n">
        <v>19.2883629273959</v>
      </c>
      <c r="AW229" s="551" t="n">
        <v>19.2883629273959</v>
      </c>
      <c r="AX229" s="551" t="n">
        <v>19.2883629273959</v>
      </c>
      <c r="AY229" s="551" t="n">
        <v>24.7047508597727</v>
      </c>
      <c r="AZ229" s="551" t="n">
        <v>24.7047508597727</v>
      </c>
      <c r="BA229" s="551" t="n">
        <v>24.7047508597727</v>
      </c>
      <c r="BB229" s="551" t="n">
        <v>24.7047508597727</v>
      </c>
      <c r="BC229" s="551" t="n">
        <v>18.1522792009259</v>
      </c>
      <c r="BD229" s="551" t="n">
        <v>18.1522792009259</v>
      </c>
      <c r="BE229" s="551" t="n">
        <v>18.1522792009259</v>
      </c>
      <c r="BF229" s="551" t="n">
        <v>18.1522792009259</v>
      </c>
      <c r="BG229" s="551" t="n">
        <v>19.9274981814793</v>
      </c>
      <c r="BH229" s="551" t="n">
        <v>19.9274981814793</v>
      </c>
      <c r="BI229" s="551" t="n">
        <v>19.9274981814793</v>
      </c>
      <c r="BJ229" s="551" t="n">
        <v>19.9274981814793</v>
      </c>
      <c r="BK229" s="551" t="n">
        <v>22.669626047588</v>
      </c>
      <c r="BL229" s="551" t="n">
        <v>22.669626047588</v>
      </c>
      <c r="BM229" s="551" t="n">
        <v>22.669626047588</v>
      </c>
      <c r="BN229" s="551" t="n">
        <v>22.669626047588</v>
      </c>
      <c r="BO229" s="551" t="n">
        <v>33.3285404845539</v>
      </c>
      <c r="BP229" s="551" t="n">
        <v>33.3285404845539</v>
      </c>
      <c r="BQ229" s="551" t="n">
        <v>33.3285404845539</v>
      </c>
      <c r="BR229" s="551" t="n">
        <v>33.3285404845539</v>
      </c>
      <c r="BS229" s="551" t="n">
        <v>45.7386004662429</v>
      </c>
      <c r="BT229" s="551" t="n">
        <v>45.7386004662429</v>
      </c>
      <c r="BU229" s="551" t="n">
        <v>45.7386004662429</v>
      </c>
      <c r="BV229" s="551" t="n">
        <v>45.7386004662429</v>
      </c>
      <c r="BW229" s="551" t="n">
        <v>45.3465492897914</v>
      </c>
      <c r="BX229" s="551" t="n">
        <v>45.3465492897914</v>
      </c>
      <c r="BY229" s="551" t="n">
        <v>45.3465492897914</v>
      </c>
      <c r="BZ229" s="551" t="n">
        <v>45.3465492897914</v>
      </c>
      <c r="CA229" s="551" t="n">
        <v>44.9728897696582</v>
      </c>
      <c r="CB229" s="551" t="n">
        <v>44.9728897696582</v>
      </c>
      <c r="CC229" s="551" t="n">
        <v>44.9728897696582</v>
      </c>
      <c r="CD229" s="551" t="n">
        <v>44.9728897696582</v>
      </c>
      <c r="CE229" s="551" t="n">
        <v>41.4806097626866</v>
      </c>
      <c r="CF229" s="551" t="n">
        <v>41.4806097626866</v>
      </c>
      <c r="CG229" s="551" t="n">
        <v>41.4806097626866</v>
      </c>
      <c r="CH229" s="551" t="n">
        <v>41.4806097626866</v>
      </c>
      <c r="CI229" s="551" t="n">
        <v>45.0783751027805</v>
      </c>
      <c r="CJ229" s="551" t="n">
        <v>45.0783751027805</v>
      </c>
      <c r="CK229" s="551" t="n">
        <v>45.0783751027805</v>
      </c>
      <c r="CL229" s="551" t="n">
        <v>45.0783751027805</v>
      </c>
      <c r="CM229" s="551" t="n">
        <v>51.6827461357306</v>
      </c>
      <c r="CN229" s="551" t="n">
        <v>52.3706975869206</v>
      </c>
      <c r="CO229" s="551" t="n">
        <v>55.7484513586621</v>
      </c>
      <c r="CP229" s="551" t="n">
        <v>60.9197875713569</v>
      </c>
      <c r="CQ229" s="551" t="n">
        <v>70.9910467657347</v>
      </c>
      <c r="CR229" s="551" t="n">
        <v>72.2090748293346</v>
      </c>
      <c r="CS229" s="551" t="n">
        <v>77.0817703712288</v>
      </c>
      <c r="CT229" s="551" t="n">
        <v>90.7828801586358</v>
      </c>
      <c r="CU229" s="552" t="n">
        <v>80.5708788039321</v>
      </c>
      <c r="CV229" s="552" t="n">
        <v>74.5374077676624</v>
      </c>
      <c r="CW229" s="552" t="n">
        <v>71.6061650926342</v>
      </c>
      <c r="CX229" s="552" t="n">
        <v>86.675557172731</v>
      </c>
      <c r="CY229" s="552" t="n">
        <v>77.4997689478609</v>
      </c>
      <c r="CZ229" s="552" t="n">
        <v>67.9615789849873</v>
      </c>
      <c r="DA229" s="552" t="n">
        <v>83.7446389030229</v>
      </c>
      <c r="DB229" s="552" t="n">
        <v>102.701726555481</v>
      </c>
      <c r="DC229" s="552" t="n">
        <v>87.3558448515386</v>
      </c>
      <c r="DD229" s="552" t="n">
        <v>106.22562710997</v>
      </c>
      <c r="DE229" s="552" t="n">
        <v>104.088010712305</v>
      </c>
      <c r="DF229" s="553" t="n">
        <v>115.6433759493</v>
      </c>
      <c r="DG229" s="553" t="n">
        <v>115.860568197763</v>
      </c>
      <c r="DH229" s="553" t="n">
        <v>116.594011013077</v>
      </c>
      <c r="DI229" s="551" t="n">
        <v>121.36469310168</v>
      </c>
      <c r="DJ229" s="551" t="n">
        <v>131.896636061119</v>
      </c>
      <c r="DK229" s="551"/>
      <c r="DL229" s="551"/>
      <c r="DM229" s="551"/>
      <c r="DN229" s="551"/>
      <c r="DO229" s="551"/>
      <c r="DP229" s="551"/>
      <c r="DQ229" s="551"/>
      <c r="DR229" s="551"/>
      <c r="DS229" s="551"/>
      <c r="DT229" s="551"/>
      <c r="DU229" s="551"/>
      <c r="DV229" s="551"/>
      <c r="DW229" s="551"/>
      <c r="DX229" s="551"/>
      <c r="DY229" s="551"/>
      <c r="DZ229" s="554"/>
    </row>
    <row r="230" s="1" customFormat="true" ht="15.75" hidden="false" customHeight="false" outlineLevel="0" collapsed="false">
      <c r="B230" s="410" t="s">
        <v>861</v>
      </c>
      <c r="C230" s="411"/>
      <c r="D230" s="411"/>
      <c r="E230" s="411"/>
      <c r="F230" s="411"/>
      <c r="G230" s="411"/>
      <c r="H230" s="411"/>
      <c r="I230" s="411"/>
      <c r="J230" s="411"/>
      <c r="K230" s="411"/>
      <c r="L230" s="411"/>
      <c r="M230" s="411"/>
      <c r="N230" s="411"/>
      <c r="O230" s="551" t="n">
        <v>-2.94</v>
      </c>
      <c r="P230" s="551" t="n">
        <v>-2.94</v>
      </c>
      <c r="Q230" s="551" t="n">
        <v>-2.94</v>
      </c>
      <c r="R230" s="551" t="n">
        <v>-2.94</v>
      </c>
      <c r="S230" s="551" t="n">
        <v>-1.95</v>
      </c>
      <c r="T230" s="551" t="n">
        <v>-1.95</v>
      </c>
      <c r="U230" s="551" t="n">
        <v>-1.95</v>
      </c>
      <c r="V230" s="551" t="n">
        <v>-1.95</v>
      </c>
      <c r="W230" s="551" t="n">
        <v>-3.115</v>
      </c>
      <c r="X230" s="551" t="n">
        <v>-3.115</v>
      </c>
      <c r="Y230" s="551" t="n">
        <v>-3.115</v>
      </c>
      <c r="Z230" s="551" t="n">
        <v>-3.115</v>
      </c>
      <c r="AA230" s="551" t="n">
        <v>-2.62</v>
      </c>
      <c r="AB230" s="551" t="n">
        <v>-2.62</v>
      </c>
      <c r="AC230" s="551" t="n">
        <v>-2.62</v>
      </c>
      <c r="AD230" s="551" t="n">
        <v>-2.62</v>
      </c>
      <c r="AE230" s="551" t="n">
        <v>-2.8375</v>
      </c>
      <c r="AF230" s="551" t="n">
        <v>-2.8375</v>
      </c>
      <c r="AG230" s="551" t="n">
        <v>-2.8375</v>
      </c>
      <c r="AH230" s="551" t="n">
        <v>-2.8375</v>
      </c>
      <c r="AI230" s="551" t="n">
        <v>-1.43863136918541</v>
      </c>
      <c r="AJ230" s="551" t="n">
        <v>-1.43863136918541</v>
      </c>
      <c r="AK230" s="551" t="n">
        <v>-1.43863136918541</v>
      </c>
      <c r="AL230" s="551" t="n">
        <v>-1.43863136918541</v>
      </c>
      <c r="AM230" s="551" t="n">
        <v>-1.32020433599232</v>
      </c>
      <c r="AN230" s="551" t="n">
        <v>-1.32020433599232</v>
      </c>
      <c r="AO230" s="551" t="n">
        <v>-1.32020433599232</v>
      </c>
      <c r="AP230" s="551" t="n">
        <v>-1.32020433599232</v>
      </c>
      <c r="AQ230" s="551" t="n">
        <v>-1.30032150944448</v>
      </c>
      <c r="AR230" s="551" t="n">
        <v>-1.30032150944448</v>
      </c>
      <c r="AS230" s="551" t="n">
        <v>-1.30032150944448</v>
      </c>
      <c r="AT230" s="551" t="n">
        <v>-1.30032150944448</v>
      </c>
      <c r="AU230" s="551" t="n">
        <v>2.05611590446951</v>
      </c>
      <c r="AV230" s="551" t="n">
        <v>2.05611590446951</v>
      </c>
      <c r="AW230" s="551" t="n">
        <v>2.05611590446951</v>
      </c>
      <c r="AX230" s="551" t="n">
        <v>2.05611590446951</v>
      </c>
      <c r="AY230" s="551" t="n">
        <v>17.3704566007569</v>
      </c>
      <c r="AZ230" s="551" t="n">
        <v>17.3704566007569</v>
      </c>
      <c r="BA230" s="551" t="n">
        <v>17.3704566007569</v>
      </c>
      <c r="BB230" s="551" t="n">
        <v>17.3704566007569</v>
      </c>
      <c r="BC230" s="551" t="n">
        <v>7.76802718633243</v>
      </c>
      <c r="BD230" s="551" t="n">
        <v>7.76802718633243</v>
      </c>
      <c r="BE230" s="551" t="n">
        <v>7.76802718633243</v>
      </c>
      <c r="BF230" s="551" t="n">
        <v>7.76802718633243</v>
      </c>
      <c r="BG230" s="551" t="n">
        <v>13.2720038774505</v>
      </c>
      <c r="BH230" s="551" t="n">
        <v>13.2720038774505</v>
      </c>
      <c r="BI230" s="551" t="n">
        <v>13.2720038774505</v>
      </c>
      <c r="BJ230" s="551" t="n">
        <v>13.2720038774505</v>
      </c>
      <c r="BK230" s="551" t="n">
        <v>16.2675231311324</v>
      </c>
      <c r="BL230" s="551" t="n">
        <v>16.2675231311324</v>
      </c>
      <c r="BM230" s="551" t="n">
        <v>16.2675231311324</v>
      </c>
      <c r="BN230" s="551" t="n">
        <v>16.2675231311324</v>
      </c>
      <c r="BO230" s="551" t="n">
        <v>27.5435904845539</v>
      </c>
      <c r="BP230" s="551" t="n">
        <v>27.5435904845539</v>
      </c>
      <c r="BQ230" s="551" t="n">
        <v>27.5435904845539</v>
      </c>
      <c r="BR230" s="551" t="n">
        <v>27.5435904845539</v>
      </c>
      <c r="BS230" s="551" t="n">
        <v>29.5629594617857</v>
      </c>
      <c r="BT230" s="551" t="n">
        <v>29.5629594617857</v>
      </c>
      <c r="BU230" s="551" t="n">
        <v>29.5629594617857</v>
      </c>
      <c r="BV230" s="551" t="n">
        <v>29.5629594617857</v>
      </c>
      <c r="BW230" s="551" t="n">
        <v>28.7113411556558</v>
      </c>
      <c r="BX230" s="551" t="n">
        <v>28.7113411556558</v>
      </c>
      <c r="BY230" s="551" t="n">
        <v>28.7113411556558</v>
      </c>
      <c r="BZ230" s="551" t="n">
        <v>28.7113411556558</v>
      </c>
      <c r="CA230" s="551" t="n">
        <v>29.8654389431456</v>
      </c>
      <c r="CB230" s="551" t="n">
        <v>29.8654389431456</v>
      </c>
      <c r="CC230" s="551" t="n">
        <v>29.8654389431456</v>
      </c>
      <c r="CD230" s="551" t="n">
        <v>29.8654389431456</v>
      </c>
      <c r="CE230" s="551" t="n">
        <v>25.6017426674552</v>
      </c>
      <c r="CF230" s="551" t="n">
        <v>25.6017426674552</v>
      </c>
      <c r="CG230" s="551" t="n">
        <v>25.6017426674552</v>
      </c>
      <c r="CH230" s="551" t="n">
        <v>25.6017426674552</v>
      </c>
      <c r="CI230" s="551" t="n">
        <v>26.8559750072347</v>
      </c>
      <c r="CJ230" s="551" t="n">
        <v>26.8559750072347</v>
      </c>
      <c r="CK230" s="551" t="n">
        <v>26.8559750072347</v>
      </c>
      <c r="CL230" s="551" t="n">
        <v>26.8559750072347</v>
      </c>
      <c r="CM230" s="551" t="n">
        <v>34.2242103714435</v>
      </c>
      <c r="CN230" s="551" t="n">
        <v>35.354047112055</v>
      </c>
      <c r="CO230" s="551" t="n">
        <v>37.9999150330317</v>
      </c>
      <c r="CP230" s="551" t="n">
        <v>42.0559335765739</v>
      </c>
      <c r="CQ230" s="551" t="n">
        <v>47.66</v>
      </c>
      <c r="CR230" s="551" t="n">
        <v>48.9489786235772</v>
      </c>
      <c r="CS230" s="551" t="n">
        <v>49.6186799000262</v>
      </c>
      <c r="CT230" s="551" t="n">
        <v>55.6686834393556</v>
      </c>
      <c r="CU230" s="552" t="n">
        <v>51.5981699315497</v>
      </c>
      <c r="CV230" s="552" t="n">
        <v>51.7835596573803</v>
      </c>
      <c r="CW230" s="552" t="n">
        <v>49.1318741818423</v>
      </c>
      <c r="CX230" s="552" t="n">
        <v>57.6498735960897</v>
      </c>
      <c r="CY230" s="552" t="n">
        <v>53.9044492117638</v>
      </c>
      <c r="CZ230" s="552" t="n">
        <v>47.4911067405013</v>
      </c>
      <c r="DA230" s="552" t="n">
        <v>60.786255973754</v>
      </c>
      <c r="DB230" s="552" t="n">
        <v>76.531586690837</v>
      </c>
      <c r="DC230" s="552" t="n">
        <v>72.6603391496968</v>
      </c>
      <c r="DD230" s="552" t="n">
        <v>86.553020707529</v>
      </c>
      <c r="DE230" s="552" t="n">
        <v>85.5292371835512</v>
      </c>
      <c r="DF230" s="553" t="n">
        <v>96.4347575027557</v>
      </c>
      <c r="DG230" s="553" t="n">
        <v>95.8932451753347</v>
      </c>
      <c r="DH230" s="553" t="n">
        <v>99.1781861102793</v>
      </c>
      <c r="DI230" s="551" t="n">
        <v>104.456644036301</v>
      </c>
      <c r="DJ230" s="551" t="n">
        <v>115.36</v>
      </c>
      <c r="DK230" s="551"/>
      <c r="DL230" s="551"/>
      <c r="DM230" s="551"/>
      <c r="DN230" s="551"/>
      <c r="DO230" s="551"/>
      <c r="DP230" s="551"/>
      <c r="DQ230" s="551"/>
      <c r="DR230" s="551"/>
      <c r="DS230" s="551"/>
      <c r="DT230" s="551"/>
      <c r="DU230" s="551"/>
      <c r="DV230" s="551"/>
      <c r="DW230" s="551"/>
      <c r="DX230" s="551"/>
      <c r="DY230" s="551"/>
      <c r="DZ230" s="554"/>
    </row>
    <row r="231" s="1" customFormat="true" ht="15" hidden="false" customHeight="false" outlineLevel="0" collapsed="false">
      <c r="B231" s="412" t="s">
        <v>862</v>
      </c>
      <c r="C231" s="413"/>
      <c r="D231" s="413"/>
      <c r="E231" s="413"/>
      <c r="F231" s="413"/>
      <c r="G231" s="413"/>
      <c r="H231" s="413"/>
      <c r="I231" s="413"/>
      <c r="J231" s="413"/>
      <c r="K231" s="413"/>
      <c r="L231" s="413"/>
      <c r="M231" s="413"/>
      <c r="N231" s="413"/>
      <c r="O231" s="555" t="n">
        <v>16.8225</v>
      </c>
      <c r="P231" s="555" t="n">
        <v>16.8225</v>
      </c>
      <c r="Q231" s="555" t="n">
        <v>16.8225</v>
      </c>
      <c r="R231" s="555" t="n">
        <v>16.8225</v>
      </c>
      <c r="S231" s="555" t="n">
        <v>17.675</v>
      </c>
      <c r="T231" s="555" t="n">
        <v>17.675</v>
      </c>
      <c r="U231" s="555" t="n">
        <v>17.675</v>
      </c>
      <c r="V231" s="555" t="n">
        <v>17.675</v>
      </c>
      <c r="W231" s="555" t="n">
        <v>15.6675</v>
      </c>
      <c r="X231" s="555" t="n">
        <v>15.6675</v>
      </c>
      <c r="Y231" s="555" t="n">
        <v>15.6675</v>
      </c>
      <c r="Z231" s="555" t="n">
        <v>15.6675</v>
      </c>
      <c r="AA231" s="555" t="n">
        <v>12.1625</v>
      </c>
      <c r="AB231" s="555" t="n">
        <v>12.1625</v>
      </c>
      <c r="AC231" s="555" t="n">
        <v>12.1625</v>
      </c>
      <c r="AD231" s="555" t="n">
        <v>12.1625</v>
      </c>
      <c r="AE231" s="555" t="n">
        <v>10.425</v>
      </c>
      <c r="AF231" s="555" t="n">
        <v>10.425</v>
      </c>
      <c r="AG231" s="555" t="n">
        <v>10.425</v>
      </c>
      <c r="AH231" s="555" t="n">
        <v>10.425</v>
      </c>
      <c r="AI231" s="555" t="n">
        <v>10.2712597881388</v>
      </c>
      <c r="AJ231" s="555" t="n">
        <v>10.2712597881388</v>
      </c>
      <c r="AK231" s="555" t="n">
        <v>10.2712597881388</v>
      </c>
      <c r="AL231" s="555" t="n">
        <v>10.2712597881388</v>
      </c>
      <c r="AM231" s="555" t="n">
        <v>15.1402417096082</v>
      </c>
      <c r="AN231" s="555" t="n">
        <v>15.1402417096082</v>
      </c>
      <c r="AO231" s="555" t="n">
        <v>15.1402417096082</v>
      </c>
      <c r="AP231" s="555" t="n">
        <v>15.1402417096082</v>
      </c>
      <c r="AQ231" s="555" t="n">
        <v>23.3681133085484</v>
      </c>
      <c r="AR231" s="555" t="n">
        <v>23.3681133085484</v>
      </c>
      <c r="AS231" s="555" t="n">
        <v>23.3681133085484</v>
      </c>
      <c r="AT231" s="555" t="n">
        <v>23.3681133085484</v>
      </c>
      <c r="AU231" s="555" t="n">
        <v>43.3688632738872</v>
      </c>
      <c r="AV231" s="555" t="n">
        <v>43.3688632738872</v>
      </c>
      <c r="AW231" s="555" t="n">
        <v>43.3688632738872</v>
      </c>
      <c r="AX231" s="555" t="n">
        <v>43.3688632738872</v>
      </c>
      <c r="AY231" s="555" t="n">
        <v>23.0088331697561</v>
      </c>
      <c r="AZ231" s="555" t="n">
        <v>23.0088331697561</v>
      </c>
      <c r="BA231" s="555" t="n">
        <v>23.0088331697561</v>
      </c>
      <c r="BB231" s="555" t="n">
        <v>23.0088331697561</v>
      </c>
      <c r="BC231" s="555" t="n">
        <v>52.515</v>
      </c>
      <c r="BD231" s="555" t="n">
        <v>52.515</v>
      </c>
      <c r="BE231" s="555" t="n">
        <v>52.515</v>
      </c>
      <c r="BF231" s="555" t="n">
        <v>52.515</v>
      </c>
      <c r="BG231" s="555" t="n">
        <v>50</v>
      </c>
      <c r="BH231" s="555" t="n">
        <v>50</v>
      </c>
      <c r="BI231" s="555" t="n">
        <v>50</v>
      </c>
      <c r="BJ231" s="555" t="n">
        <v>50</v>
      </c>
      <c r="BK231" s="555" t="n">
        <v>71.4088462809425</v>
      </c>
      <c r="BL231" s="555" t="n">
        <v>71.4088462809425</v>
      </c>
      <c r="BM231" s="555" t="n">
        <v>71.4088462809425</v>
      </c>
      <c r="BN231" s="555" t="n">
        <v>71.4088462809425</v>
      </c>
      <c r="BO231" s="555" t="n">
        <v>49.1661759419376</v>
      </c>
      <c r="BP231" s="555" t="n">
        <v>49.1661759419376</v>
      </c>
      <c r="BQ231" s="555" t="n">
        <v>49.1661759419376</v>
      </c>
      <c r="BR231" s="555" t="n">
        <v>49.1661759419376</v>
      </c>
      <c r="BS231" s="555" t="n">
        <v>42.80625</v>
      </c>
      <c r="BT231" s="555" t="n">
        <v>42.80625</v>
      </c>
      <c r="BU231" s="555" t="n">
        <v>42.80625</v>
      </c>
      <c r="BV231" s="555" t="n">
        <v>42.80625</v>
      </c>
      <c r="BW231" s="555" t="n">
        <v>58.6293260473588</v>
      </c>
      <c r="BX231" s="555" t="n">
        <v>58.6293260473588</v>
      </c>
      <c r="BY231" s="555" t="n">
        <v>58.6293260473588</v>
      </c>
      <c r="BZ231" s="555" t="n">
        <v>58.6293260473588</v>
      </c>
      <c r="CA231" s="555" t="n">
        <v>84.2626069867866</v>
      </c>
      <c r="CB231" s="555" t="n">
        <v>84.2626069867866</v>
      </c>
      <c r="CC231" s="555" t="n">
        <v>84.2626069867866</v>
      </c>
      <c r="CD231" s="555" t="n">
        <v>84.2626069867866</v>
      </c>
      <c r="CE231" s="555" t="n">
        <v>74.975</v>
      </c>
      <c r="CF231" s="555" t="n">
        <v>74.975</v>
      </c>
      <c r="CG231" s="555" t="n">
        <v>74.975</v>
      </c>
      <c r="CH231" s="555" t="n">
        <v>74.975</v>
      </c>
      <c r="CI231" s="555" t="n">
        <v>47.5</v>
      </c>
      <c r="CJ231" s="555" t="n">
        <v>47.5</v>
      </c>
      <c r="CK231" s="555" t="n">
        <v>47.5</v>
      </c>
      <c r="CL231" s="555" t="n">
        <v>47.5</v>
      </c>
      <c r="CM231" s="555" t="n">
        <v>45.1</v>
      </c>
      <c r="CN231" s="555" t="n">
        <v>45.1</v>
      </c>
      <c r="CO231" s="555" t="n">
        <v>49.7532504464226</v>
      </c>
      <c r="CP231" s="555" t="n">
        <v>49.7532504464226</v>
      </c>
      <c r="CQ231" s="555" t="n">
        <v>49.7532504464226</v>
      </c>
      <c r="CR231" s="555" t="n">
        <v>49.7532504464226</v>
      </c>
      <c r="CS231" s="555" t="n">
        <v>72.5</v>
      </c>
      <c r="CT231" s="555" t="n">
        <v>72.5</v>
      </c>
      <c r="CU231" s="556" t="n">
        <v>59.7</v>
      </c>
      <c r="CV231" s="556" t="n">
        <v>59.7</v>
      </c>
      <c r="CW231" s="556" t="n">
        <v>70.412934853421</v>
      </c>
      <c r="CX231" s="556" t="n">
        <v>70.412934853421</v>
      </c>
      <c r="CY231" s="556" t="n">
        <v>70.4129348534212</v>
      </c>
      <c r="CZ231" s="556" t="n">
        <v>81.3453833534212</v>
      </c>
      <c r="DA231" s="556" t="n">
        <v>71.89952112</v>
      </c>
      <c r="DB231" s="556" t="n">
        <v>88.8549163648689</v>
      </c>
      <c r="DC231" s="556" t="n">
        <v>79.75</v>
      </c>
      <c r="DD231" s="556" t="n">
        <v>99.6326966993376</v>
      </c>
      <c r="DE231" s="556" t="n">
        <v>110.05</v>
      </c>
      <c r="DF231" s="558" t="n">
        <v>132.531356655752</v>
      </c>
      <c r="DG231" s="558" t="n">
        <v>97.080043376446</v>
      </c>
      <c r="DH231" s="558" t="n">
        <v>95.122813496584</v>
      </c>
      <c r="DI231" s="555" t="n">
        <v>96.122813496584</v>
      </c>
      <c r="DJ231" s="555" t="n">
        <v>97.122813496584</v>
      </c>
      <c r="DK231" s="555"/>
      <c r="DL231" s="555"/>
      <c r="DM231" s="555"/>
      <c r="DN231" s="555"/>
      <c r="DO231" s="555"/>
      <c r="DP231" s="555"/>
      <c r="DQ231" s="555"/>
      <c r="DR231" s="555"/>
      <c r="DS231" s="555"/>
      <c r="DT231" s="555"/>
      <c r="DU231" s="555"/>
      <c r="DV231" s="555"/>
      <c r="DW231" s="555"/>
      <c r="DX231" s="555"/>
      <c r="DY231" s="555"/>
      <c r="DZ231" s="557"/>
    </row>
    <row r="232" s="1" customFormat="true" ht="15.75" hidden="false" customHeight="false" outlineLevel="0" collapsed="false">
      <c r="A232" s="1" t="s">
        <v>1052</v>
      </c>
      <c r="B232" s="410" t="s">
        <v>863</v>
      </c>
      <c r="C232" s="411"/>
      <c r="D232" s="411"/>
      <c r="E232" s="411"/>
      <c r="F232" s="411"/>
      <c r="G232" s="411"/>
      <c r="H232" s="411"/>
      <c r="I232" s="411"/>
      <c r="J232" s="411"/>
      <c r="K232" s="411"/>
      <c r="L232" s="411"/>
      <c r="M232" s="411"/>
      <c r="N232" s="411"/>
      <c r="O232" s="551" t="n">
        <v>16.8225</v>
      </c>
      <c r="P232" s="551" t="n">
        <v>16.8225</v>
      </c>
      <c r="Q232" s="551" t="n">
        <v>16.8225</v>
      </c>
      <c r="R232" s="551" t="n">
        <v>16.8225</v>
      </c>
      <c r="S232" s="551" t="n">
        <v>17.675</v>
      </c>
      <c r="T232" s="551" t="n">
        <v>17.675</v>
      </c>
      <c r="U232" s="551" t="n">
        <v>17.675</v>
      </c>
      <c r="V232" s="551" t="n">
        <v>17.675</v>
      </c>
      <c r="W232" s="551" t="n">
        <v>15.6675</v>
      </c>
      <c r="X232" s="551" t="n">
        <v>15.6675</v>
      </c>
      <c r="Y232" s="551" t="n">
        <v>15.6675</v>
      </c>
      <c r="Z232" s="551" t="n">
        <v>15.6675</v>
      </c>
      <c r="AA232" s="551" t="n">
        <v>12.1625</v>
      </c>
      <c r="AB232" s="551" t="n">
        <v>12.1625</v>
      </c>
      <c r="AC232" s="551" t="n">
        <v>12.1625</v>
      </c>
      <c r="AD232" s="551" t="n">
        <v>12.1625</v>
      </c>
      <c r="AE232" s="551" t="n">
        <v>10.425</v>
      </c>
      <c r="AF232" s="551" t="n">
        <v>10.425</v>
      </c>
      <c r="AG232" s="551" t="n">
        <v>10.425</v>
      </c>
      <c r="AH232" s="551" t="n">
        <v>10.425</v>
      </c>
      <c r="AI232" s="551" t="n">
        <v>10.2712597881388</v>
      </c>
      <c r="AJ232" s="551" t="n">
        <v>10.2712597881388</v>
      </c>
      <c r="AK232" s="551" t="n">
        <v>10.2712597881388</v>
      </c>
      <c r="AL232" s="551" t="n">
        <v>10.2712597881388</v>
      </c>
      <c r="AM232" s="551" t="n">
        <v>15.1402417096082</v>
      </c>
      <c r="AN232" s="551" t="n">
        <v>15.1402417096082</v>
      </c>
      <c r="AO232" s="551" t="n">
        <v>15.1402417096082</v>
      </c>
      <c r="AP232" s="551" t="n">
        <v>15.1402417096082</v>
      </c>
      <c r="AQ232" s="551" t="n">
        <v>23.3681133085484</v>
      </c>
      <c r="AR232" s="551" t="n">
        <v>23.3681133085484</v>
      </c>
      <c r="AS232" s="551" t="n">
        <v>23.3681133085484</v>
      </c>
      <c r="AT232" s="551" t="n">
        <v>23.3681133085484</v>
      </c>
      <c r="AU232" s="551" t="n">
        <v>43.3688632738872</v>
      </c>
      <c r="AV232" s="551" t="n">
        <v>43.3688632738872</v>
      </c>
      <c r="AW232" s="551" t="n">
        <v>43.3688632738872</v>
      </c>
      <c r="AX232" s="551" t="n">
        <v>43.3688632738872</v>
      </c>
      <c r="AY232" s="551" t="n">
        <v>23.0088331697561</v>
      </c>
      <c r="AZ232" s="551" t="n">
        <v>23.0088331697561</v>
      </c>
      <c r="BA232" s="551" t="n">
        <v>23.0088331697561</v>
      </c>
      <c r="BB232" s="551" t="n">
        <v>23.0088331697561</v>
      </c>
      <c r="BC232" s="551" t="n">
        <v>52.515</v>
      </c>
      <c r="BD232" s="551" t="n">
        <v>52.515</v>
      </c>
      <c r="BE232" s="551" t="n">
        <v>52.515</v>
      </c>
      <c r="BF232" s="551" t="n">
        <v>52.515</v>
      </c>
      <c r="BG232" s="551" t="n">
        <v>50</v>
      </c>
      <c r="BH232" s="551" t="n">
        <v>50</v>
      </c>
      <c r="BI232" s="551" t="n">
        <v>50</v>
      </c>
      <c r="BJ232" s="551" t="n">
        <v>50</v>
      </c>
      <c r="BK232" s="551" t="n">
        <v>71.4088462809425</v>
      </c>
      <c r="BL232" s="551" t="n">
        <v>71.4088462809425</v>
      </c>
      <c r="BM232" s="551" t="n">
        <v>71.4088462809425</v>
      </c>
      <c r="BN232" s="551" t="n">
        <v>71.4088462809425</v>
      </c>
      <c r="BO232" s="551" t="n">
        <v>49.1661759419376</v>
      </c>
      <c r="BP232" s="551" t="n">
        <v>49.1661759419376</v>
      </c>
      <c r="BQ232" s="551" t="n">
        <v>49.1661759419376</v>
      </c>
      <c r="BR232" s="551" t="n">
        <v>49.1661759419376</v>
      </c>
      <c r="BS232" s="551" t="n">
        <v>42.80625</v>
      </c>
      <c r="BT232" s="551" t="n">
        <v>42.80625</v>
      </c>
      <c r="BU232" s="551" t="n">
        <v>42.80625</v>
      </c>
      <c r="BV232" s="551" t="n">
        <v>42.80625</v>
      </c>
      <c r="BW232" s="551" t="n">
        <v>58.6293260473588</v>
      </c>
      <c r="BX232" s="551" t="n">
        <v>58.6293260473588</v>
      </c>
      <c r="BY232" s="551" t="n">
        <v>58.6293260473588</v>
      </c>
      <c r="BZ232" s="551" t="n">
        <v>58.6293260473588</v>
      </c>
      <c r="CA232" s="551" t="n">
        <v>84.2626069867866</v>
      </c>
      <c r="CB232" s="551" t="n">
        <v>84.2626069867866</v>
      </c>
      <c r="CC232" s="551" t="n">
        <v>84.2626069867866</v>
      </c>
      <c r="CD232" s="551" t="n">
        <v>84.2626069867866</v>
      </c>
      <c r="CE232" s="551" t="n">
        <v>74.975</v>
      </c>
      <c r="CF232" s="551" t="n">
        <v>74.975</v>
      </c>
      <c r="CG232" s="551" t="n">
        <v>74.975</v>
      </c>
      <c r="CH232" s="551" t="n">
        <v>74.975</v>
      </c>
      <c r="CI232" s="551" t="n">
        <v>47.5</v>
      </c>
      <c r="CJ232" s="551" t="n">
        <v>47.5</v>
      </c>
      <c r="CK232" s="551" t="n">
        <v>47.5</v>
      </c>
      <c r="CL232" s="551" t="n">
        <v>47.5</v>
      </c>
      <c r="CM232" s="551" t="n">
        <v>45.1</v>
      </c>
      <c r="CN232" s="551" t="n">
        <v>45.1</v>
      </c>
      <c r="CO232" s="551" t="n">
        <v>49.7532504464226</v>
      </c>
      <c r="CP232" s="551" t="n">
        <v>49.7532504464226</v>
      </c>
      <c r="CQ232" s="551" t="n">
        <v>49.7532504464226</v>
      </c>
      <c r="CR232" s="551" t="n">
        <v>49.7532504464226</v>
      </c>
      <c r="CS232" s="551" t="n">
        <v>72.5</v>
      </c>
      <c r="CT232" s="551" t="n">
        <v>72.5</v>
      </c>
      <c r="CU232" s="552" t="n">
        <v>59.7</v>
      </c>
      <c r="CV232" s="552" t="n">
        <v>59.7</v>
      </c>
      <c r="CW232" s="552" t="n">
        <v>70.412934853421</v>
      </c>
      <c r="CX232" s="552" t="n">
        <v>70.412934853421</v>
      </c>
      <c r="CY232" s="552" t="n">
        <v>70.4129348534212</v>
      </c>
      <c r="CZ232" s="552" t="n">
        <v>81.3453833534212</v>
      </c>
      <c r="DA232" s="552" t="n">
        <v>71.89952112</v>
      </c>
      <c r="DB232" s="552" t="n">
        <v>88.8549163648689</v>
      </c>
      <c r="DC232" s="552" t="n">
        <v>79.75</v>
      </c>
      <c r="DD232" s="552" t="n">
        <v>99.6326966993376</v>
      </c>
      <c r="DE232" s="552" t="n">
        <v>110.05</v>
      </c>
      <c r="DF232" s="553" t="n">
        <v>132.531356655752</v>
      </c>
      <c r="DG232" s="553" t="n">
        <v>97.080043376446</v>
      </c>
      <c r="DH232" s="553" t="n">
        <v>95.122813496584</v>
      </c>
      <c r="DI232" s="551" t="n">
        <v>96.122813496584</v>
      </c>
      <c r="DJ232" s="551" t="n">
        <v>97.122813496584</v>
      </c>
      <c r="DK232" s="551"/>
      <c r="DL232" s="551"/>
      <c r="DM232" s="551"/>
      <c r="DN232" s="551"/>
      <c r="DO232" s="551"/>
      <c r="DP232" s="551"/>
      <c r="DQ232" s="551"/>
      <c r="DR232" s="551"/>
      <c r="DS232" s="551"/>
      <c r="DT232" s="551"/>
      <c r="DU232" s="551"/>
      <c r="DV232" s="551"/>
      <c r="DW232" s="551"/>
      <c r="DX232" s="551"/>
      <c r="DY232" s="551"/>
      <c r="DZ232" s="554"/>
    </row>
    <row r="233" s="1" customFormat="true" ht="15.75" hidden="false" customHeight="false" outlineLevel="0" collapsed="false">
      <c r="B233" s="410" t="s">
        <v>864</v>
      </c>
      <c r="C233" s="411"/>
      <c r="D233" s="411"/>
      <c r="E233" s="411"/>
      <c r="F233" s="411"/>
      <c r="G233" s="411"/>
      <c r="H233" s="411"/>
      <c r="I233" s="411"/>
      <c r="J233" s="411"/>
      <c r="K233" s="411"/>
      <c r="L233" s="411"/>
      <c r="M233" s="411"/>
      <c r="N233" s="411"/>
      <c r="O233" s="551" t="n">
        <v>18.315</v>
      </c>
      <c r="P233" s="551" t="n">
        <v>18.315</v>
      </c>
      <c r="Q233" s="551" t="n">
        <v>18.315</v>
      </c>
      <c r="R233" s="551" t="n">
        <v>18.315</v>
      </c>
      <c r="S233" s="551" t="n">
        <v>12.486</v>
      </c>
      <c r="T233" s="551" t="n">
        <v>12.486</v>
      </c>
      <c r="U233" s="551" t="n">
        <v>12.486</v>
      </c>
      <c r="V233" s="551" t="n">
        <v>12.486</v>
      </c>
      <c r="W233" s="551" t="n">
        <v>15.391</v>
      </c>
      <c r="X233" s="551" t="n">
        <v>15.391</v>
      </c>
      <c r="Y233" s="551" t="n">
        <v>15.391</v>
      </c>
      <c r="Z233" s="551" t="n">
        <v>15.391</v>
      </c>
      <c r="AA233" s="551" t="n">
        <v>16.98325</v>
      </c>
      <c r="AB233" s="551" t="n">
        <v>16.98325</v>
      </c>
      <c r="AC233" s="551" t="n">
        <v>16.98325</v>
      </c>
      <c r="AD233" s="551" t="n">
        <v>16.98325</v>
      </c>
      <c r="AE233" s="551" t="n">
        <v>14.76</v>
      </c>
      <c r="AF233" s="551" t="n">
        <v>14.76</v>
      </c>
      <c r="AG233" s="551" t="n">
        <v>14.76</v>
      </c>
      <c r="AH233" s="551" t="n">
        <v>14.76</v>
      </c>
      <c r="AI233" s="551" t="n">
        <v>3.38975360418971</v>
      </c>
      <c r="AJ233" s="551" t="n">
        <v>3.38975360418971</v>
      </c>
      <c r="AK233" s="551" t="n">
        <v>3.38975360418971</v>
      </c>
      <c r="AL233" s="551" t="n">
        <v>3.38975360418971</v>
      </c>
      <c r="AM233" s="551" t="n">
        <v>22.9464679925392</v>
      </c>
      <c r="AN233" s="551" t="n">
        <v>22.9464679925392</v>
      </c>
      <c r="AO233" s="551" t="n">
        <v>22.9464679925392</v>
      </c>
      <c r="AP233" s="551" t="n">
        <v>22.9464679925392</v>
      </c>
      <c r="AQ233" s="551" t="n">
        <v>13.9398112728708</v>
      </c>
      <c r="AR233" s="551" t="n">
        <v>13.9398112728708</v>
      </c>
      <c r="AS233" s="551" t="n">
        <v>13.9398112728708</v>
      </c>
      <c r="AT233" s="551" t="n">
        <v>13.9398112728708</v>
      </c>
      <c r="AU233" s="551" t="n">
        <v>29.218113738662</v>
      </c>
      <c r="AV233" s="551" t="n">
        <v>29.218113738662</v>
      </c>
      <c r="AW233" s="551" t="n">
        <v>29.218113738662</v>
      </c>
      <c r="AX233" s="551" t="n">
        <v>29.218113738662</v>
      </c>
      <c r="AY233" s="551" t="n">
        <v>44.9270761452358</v>
      </c>
      <c r="AZ233" s="551" t="n">
        <v>44.9270761452358</v>
      </c>
      <c r="BA233" s="551" t="n">
        <v>44.9270761452358</v>
      </c>
      <c r="BB233" s="551" t="n">
        <v>44.9270761452358</v>
      </c>
      <c r="BC233" s="551" t="n">
        <v>54.6285361334103</v>
      </c>
      <c r="BD233" s="551" t="n">
        <v>54.6285361334103</v>
      </c>
      <c r="BE233" s="551" t="n">
        <v>54.6285361334103</v>
      </c>
      <c r="BF233" s="551" t="n">
        <v>54.6285361334103</v>
      </c>
      <c r="BG233" s="551" t="n">
        <v>64.9260357907125</v>
      </c>
      <c r="BH233" s="551" t="n">
        <v>64.9260357907125</v>
      </c>
      <c r="BI233" s="551" t="n">
        <v>64.9260357907125</v>
      </c>
      <c r="BJ233" s="551" t="n">
        <v>64.9260357907125</v>
      </c>
      <c r="BK233" s="551" t="n">
        <v>53.6981636463084</v>
      </c>
      <c r="BL233" s="551" t="n">
        <v>53.6981636463084</v>
      </c>
      <c r="BM233" s="551" t="n">
        <v>53.6981636463084</v>
      </c>
      <c r="BN233" s="551" t="n">
        <v>53.6981636463084</v>
      </c>
      <c r="BO233" s="551" t="n">
        <v>83.6834976478627</v>
      </c>
      <c r="BP233" s="551" t="n">
        <v>83.6834976478627</v>
      </c>
      <c r="BQ233" s="551" t="n">
        <v>83.6834976478627</v>
      </c>
      <c r="BR233" s="551" t="n">
        <v>83.6834976478627</v>
      </c>
      <c r="BS233" s="551" t="n">
        <v>107.678177972819</v>
      </c>
      <c r="BT233" s="551" t="n">
        <v>107.678177972819</v>
      </c>
      <c r="BU233" s="551" t="n">
        <v>107.678177972819</v>
      </c>
      <c r="BV233" s="551" t="n">
        <v>107.678177972819</v>
      </c>
      <c r="BW233" s="551" t="n">
        <v>176.977297312482</v>
      </c>
      <c r="BX233" s="551" t="n">
        <v>176.977297312482</v>
      </c>
      <c r="BY233" s="551" t="n">
        <v>176.977297312482</v>
      </c>
      <c r="BZ233" s="551" t="n">
        <v>176.107468126022</v>
      </c>
      <c r="CA233" s="551" t="n">
        <v>101.871629676932</v>
      </c>
      <c r="CB233" s="551" t="n">
        <v>101.871629676932</v>
      </c>
      <c r="CC233" s="551" t="n">
        <v>101.871629676932</v>
      </c>
      <c r="CD233" s="551" t="n">
        <v>102.741458863391</v>
      </c>
      <c r="CE233" s="551" t="n">
        <v>118.859695361433</v>
      </c>
      <c r="CF233" s="551" t="n">
        <v>118.859695361433</v>
      </c>
      <c r="CG233" s="551" t="n">
        <v>118.859695361433</v>
      </c>
      <c r="CH233" s="551" t="n">
        <v>118.859695361433</v>
      </c>
      <c r="CI233" s="551" t="n">
        <v>198.131733250506</v>
      </c>
      <c r="CJ233" s="551" t="n">
        <v>198.131733250506</v>
      </c>
      <c r="CK233" s="551" t="n">
        <v>198.131733250506</v>
      </c>
      <c r="CL233" s="551" t="n">
        <v>198.131733250506</v>
      </c>
      <c r="CM233" s="551" t="n">
        <v>171.655118219355</v>
      </c>
      <c r="CN233" s="551" t="n">
        <v>87.6314769062426</v>
      </c>
      <c r="CO233" s="551" t="n">
        <v>217.207719460392</v>
      </c>
      <c r="CP233" s="551" t="n">
        <v>210.476737339818</v>
      </c>
      <c r="CQ233" s="551" t="n">
        <v>184.992463106165</v>
      </c>
      <c r="CR233" s="551" t="n">
        <v>187.781626451863</v>
      </c>
      <c r="CS233" s="551" t="n">
        <v>213.468297952022</v>
      </c>
      <c r="CT233" s="551" t="n">
        <v>224.377386354027</v>
      </c>
      <c r="CU233" s="559" t="n">
        <v>168.367922228499</v>
      </c>
      <c r="CV233" s="559" t="n">
        <v>286.578600518281</v>
      </c>
      <c r="CW233" s="559" t="n">
        <v>103.842465054142</v>
      </c>
      <c r="CX233" s="559" t="n">
        <v>366.933199490571</v>
      </c>
      <c r="CY233" s="559" t="n">
        <v>212.483902028928</v>
      </c>
      <c r="CZ233" s="559" t="n">
        <v>504.053421359606</v>
      </c>
      <c r="DA233" s="559" t="n">
        <v>264.933877747132</v>
      </c>
      <c r="DB233" s="559" t="n">
        <v>133.16443987867</v>
      </c>
      <c r="DC233" s="559" t="n">
        <v>103.356546651931</v>
      </c>
      <c r="DD233" s="559" t="n">
        <v>115.244414263248</v>
      </c>
      <c r="DE233" s="559" t="n">
        <v>644.724847804476</v>
      </c>
      <c r="DF233" s="560" t="n">
        <v>248.55489446628</v>
      </c>
      <c r="DG233" s="560" t="n">
        <v>64.6278679691558</v>
      </c>
      <c r="DH233" s="560" t="n">
        <v>429.979655945388</v>
      </c>
      <c r="DI233" s="551" t="n">
        <v>116.10044561829</v>
      </c>
      <c r="DJ233" s="551" t="n">
        <v>281.179871641357</v>
      </c>
      <c r="DK233" s="551"/>
      <c r="DL233" s="551"/>
      <c r="DM233" s="551"/>
      <c r="DN233" s="551"/>
      <c r="DO233" s="551"/>
      <c r="DP233" s="551"/>
      <c r="DQ233" s="551"/>
      <c r="DR233" s="551"/>
      <c r="DS233" s="551"/>
      <c r="DT233" s="551"/>
      <c r="DU233" s="551"/>
      <c r="DV233" s="551"/>
      <c r="DW233" s="551"/>
      <c r="DX233" s="551"/>
      <c r="DY233" s="551"/>
      <c r="DZ233" s="554"/>
    </row>
    <row r="234" s="1" customFormat="true" ht="15.75" hidden="false" customHeight="false" outlineLevel="0" collapsed="false">
      <c r="A234" s="1" t="s">
        <v>1053</v>
      </c>
      <c r="B234" s="410" t="s">
        <v>865</v>
      </c>
      <c r="C234" s="411"/>
      <c r="D234" s="411"/>
      <c r="E234" s="411"/>
      <c r="F234" s="411"/>
      <c r="G234" s="411"/>
      <c r="H234" s="411"/>
      <c r="I234" s="411"/>
      <c r="J234" s="411"/>
      <c r="K234" s="411"/>
      <c r="L234" s="411"/>
      <c r="M234" s="411"/>
      <c r="N234" s="411"/>
      <c r="O234" s="551" t="n">
        <v>1.775</v>
      </c>
      <c r="P234" s="551" t="n">
        <v>1.775</v>
      </c>
      <c r="Q234" s="551" t="n">
        <v>1.775</v>
      </c>
      <c r="R234" s="551" t="n">
        <v>1.775</v>
      </c>
      <c r="S234" s="551" t="n">
        <v>0.425</v>
      </c>
      <c r="T234" s="551" t="n">
        <v>0.425</v>
      </c>
      <c r="U234" s="551" t="n">
        <v>0.425</v>
      </c>
      <c r="V234" s="551" t="n">
        <v>0.425</v>
      </c>
      <c r="W234" s="551" t="n">
        <v>2.025</v>
      </c>
      <c r="X234" s="551" t="n">
        <v>2.025</v>
      </c>
      <c r="Y234" s="551" t="n">
        <v>2.025</v>
      </c>
      <c r="Z234" s="551" t="n">
        <v>2.025</v>
      </c>
      <c r="AA234" s="551" t="n">
        <v>0.95</v>
      </c>
      <c r="AB234" s="551" t="n">
        <v>0.95</v>
      </c>
      <c r="AC234" s="551" t="n">
        <v>0.95</v>
      </c>
      <c r="AD234" s="551" t="n">
        <v>0.95</v>
      </c>
      <c r="AE234" s="551" t="n">
        <v>0.65</v>
      </c>
      <c r="AF234" s="551" t="n">
        <v>0.65</v>
      </c>
      <c r="AG234" s="551" t="n">
        <v>0.65</v>
      </c>
      <c r="AH234" s="551" t="n">
        <v>0.65</v>
      </c>
      <c r="AI234" s="551" t="n">
        <v>1.175</v>
      </c>
      <c r="AJ234" s="551" t="n">
        <v>1.175</v>
      </c>
      <c r="AK234" s="551" t="n">
        <v>1.175</v>
      </c>
      <c r="AL234" s="551" t="n">
        <v>1.175</v>
      </c>
      <c r="AM234" s="551" t="n">
        <v>1.925</v>
      </c>
      <c r="AN234" s="551" t="n">
        <v>1.925</v>
      </c>
      <c r="AO234" s="551" t="n">
        <v>1.925</v>
      </c>
      <c r="AP234" s="551" t="n">
        <v>1.925</v>
      </c>
      <c r="AQ234" s="551" t="n">
        <v>2.625</v>
      </c>
      <c r="AR234" s="551" t="n">
        <v>2.625</v>
      </c>
      <c r="AS234" s="551" t="n">
        <v>2.625</v>
      </c>
      <c r="AT234" s="551" t="n">
        <v>2.625</v>
      </c>
      <c r="AU234" s="551" t="n">
        <v>7.66099161873979</v>
      </c>
      <c r="AV234" s="551" t="n">
        <v>7.66099161873979</v>
      </c>
      <c r="AW234" s="551" t="n">
        <v>7.66099161873979</v>
      </c>
      <c r="AX234" s="551" t="n">
        <v>7.66099161873979</v>
      </c>
      <c r="AY234" s="551" t="n">
        <v>20.5707914654176</v>
      </c>
      <c r="AZ234" s="551" t="n">
        <v>20.5707914654176</v>
      </c>
      <c r="BA234" s="551" t="n">
        <v>20.5707914654176</v>
      </c>
      <c r="BB234" s="551" t="n">
        <v>20.5707914654176</v>
      </c>
      <c r="BC234" s="551" t="n">
        <v>25.8375</v>
      </c>
      <c r="BD234" s="551" t="n">
        <v>25.8375</v>
      </c>
      <c r="BE234" s="551" t="n">
        <v>25.8375</v>
      </c>
      <c r="BF234" s="551" t="n">
        <v>25.8375</v>
      </c>
      <c r="BG234" s="551" t="n">
        <v>29.6679361976232</v>
      </c>
      <c r="BH234" s="551" t="n">
        <v>29.6679361976232</v>
      </c>
      <c r="BI234" s="551" t="n">
        <v>29.6679361976232</v>
      </c>
      <c r="BJ234" s="551" t="n">
        <v>29.6679361976232</v>
      </c>
      <c r="BK234" s="551" t="n">
        <v>54.048139204335</v>
      </c>
      <c r="BL234" s="551" t="n">
        <v>54.048139204335</v>
      </c>
      <c r="BM234" s="551" t="n">
        <v>54.048139204335</v>
      </c>
      <c r="BN234" s="551" t="n">
        <v>54.048139204335</v>
      </c>
      <c r="BO234" s="551" t="n">
        <v>28.0318839531393</v>
      </c>
      <c r="BP234" s="551" t="n">
        <v>28.0318839531393</v>
      </c>
      <c r="BQ234" s="551" t="n">
        <v>28.0318839531393</v>
      </c>
      <c r="BR234" s="551" t="n">
        <v>28.0318839531393</v>
      </c>
      <c r="BS234" s="551" t="n">
        <v>67.4038875875724</v>
      </c>
      <c r="BT234" s="551" t="n">
        <v>67.4038875875724</v>
      </c>
      <c r="BU234" s="551" t="n">
        <v>67.4038875875724</v>
      </c>
      <c r="BV234" s="551" t="n">
        <v>67.4038875875724</v>
      </c>
      <c r="BW234" s="551" t="n">
        <v>58.4409484019584</v>
      </c>
      <c r="BX234" s="551" t="n">
        <v>58.4409484019584</v>
      </c>
      <c r="BY234" s="551" t="n">
        <v>58.4409484019584</v>
      </c>
      <c r="BZ234" s="551" t="n">
        <v>58.4409484019584</v>
      </c>
      <c r="CA234" s="551" t="n">
        <v>78.4992906969014</v>
      </c>
      <c r="CB234" s="551" t="n">
        <v>78.4992906969014</v>
      </c>
      <c r="CC234" s="551" t="n">
        <v>78.4992906969014</v>
      </c>
      <c r="CD234" s="551" t="n">
        <v>78.4992906969014</v>
      </c>
      <c r="CE234" s="551" t="n">
        <v>40.5209552492902</v>
      </c>
      <c r="CF234" s="551" t="n">
        <v>40.5209552492902</v>
      </c>
      <c r="CG234" s="551" t="n">
        <v>40.5209552492902</v>
      </c>
      <c r="CH234" s="551" t="n">
        <v>40.5209552492902</v>
      </c>
      <c r="CI234" s="551" t="n">
        <v>69.9368318995952</v>
      </c>
      <c r="CJ234" s="551" t="n">
        <v>69.9368318995952</v>
      </c>
      <c r="CK234" s="551" t="n">
        <v>69.9368318995952</v>
      </c>
      <c r="CL234" s="551" t="n">
        <v>69.9368318995952</v>
      </c>
      <c r="CM234" s="551" t="n">
        <v>69.4025043729619</v>
      </c>
      <c r="CN234" s="551" t="n">
        <v>78.2940333045889</v>
      </c>
      <c r="CO234" s="551" t="n">
        <v>63.4523269544223</v>
      </c>
      <c r="CP234" s="551" t="n">
        <v>62.8771260279713</v>
      </c>
      <c r="CQ234" s="551" t="n">
        <v>92.9187028466393</v>
      </c>
      <c r="CR234" s="551" t="n">
        <v>103.724023774313</v>
      </c>
      <c r="CS234" s="551" t="n">
        <v>79.4107295807012</v>
      </c>
      <c r="CT234" s="551" t="n">
        <v>90.1388593045866</v>
      </c>
      <c r="CU234" s="559" t="n">
        <v>57.4086272799061</v>
      </c>
      <c r="CV234" s="559" t="n">
        <v>66.3795754368293</v>
      </c>
      <c r="CW234" s="559" t="n">
        <v>70.1271124297223</v>
      </c>
      <c r="CX234" s="559" t="n">
        <v>69.2570200835424</v>
      </c>
      <c r="CY234" s="559" t="n">
        <v>74.2171101936498</v>
      </c>
      <c r="CZ234" s="559" t="n">
        <v>48.0673396181932</v>
      </c>
      <c r="DA234" s="559" t="n">
        <v>18.4067399023388</v>
      </c>
      <c r="DB234" s="559" t="n">
        <v>11.9229312358183</v>
      </c>
      <c r="DC234" s="559" t="n">
        <v>39.5431244167387</v>
      </c>
      <c r="DD234" s="559" t="n">
        <v>62.8571795546303</v>
      </c>
      <c r="DE234" s="559" t="n">
        <v>65.4127251708168</v>
      </c>
      <c r="DF234" s="560" t="n">
        <v>65.5719096278142</v>
      </c>
      <c r="DG234" s="560" t="n">
        <v>77.3672431136919</v>
      </c>
      <c r="DH234" s="560" t="n">
        <v>77.2551352079911</v>
      </c>
      <c r="DI234" s="551" t="n">
        <v>76.4559435083791</v>
      </c>
      <c r="DJ234" s="551" t="n">
        <v>76.6176032379877</v>
      </c>
      <c r="DK234" s="551"/>
      <c r="DL234" s="551"/>
      <c r="DM234" s="551"/>
      <c r="DN234" s="551"/>
      <c r="DO234" s="551"/>
      <c r="DP234" s="551"/>
      <c r="DQ234" s="551"/>
      <c r="DR234" s="551"/>
      <c r="DS234" s="551"/>
      <c r="DT234" s="551"/>
      <c r="DU234" s="551"/>
      <c r="DV234" s="551"/>
      <c r="DW234" s="551"/>
      <c r="DX234" s="551"/>
      <c r="DY234" s="551"/>
      <c r="DZ234" s="554"/>
    </row>
    <row r="235" s="1" customFormat="true" ht="15.75" hidden="false" customHeight="false" outlineLevel="0" collapsed="false">
      <c r="A235" s="1" t="s">
        <v>1054</v>
      </c>
      <c r="B235" s="410" t="s">
        <v>1055</v>
      </c>
      <c r="C235" s="411"/>
      <c r="D235" s="411"/>
      <c r="E235" s="411"/>
      <c r="F235" s="411"/>
      <c r="G235" s="411"/>
      <c r="H235" s="411"/>
      <c r="I235" s="411"/>
      <c r="J235" s="411"/>
      <c r="K235" s="411"/>
      <c r="L235" s="411"/>
      <c r="M235" s="411"/>
      <c r="N235" s="411"/>
      <c r="O235" s="551" t="n">
        <v>-41.93800804</v>
      </c>
      <c r="P235" s="551" t="n">
        <v>-41.93800804</v>
      </c>
      <c r="Q235" s="551" t="n">
        <v>-41.93800804</v>
      </c>
      <c r="R235" s="551" t="n">
        <v>-41.93800804</v>
      </c>
      <c r="S235" s="551" t="n">
        <v>-40.4037977598662</v>
      </c>
      <c r="T235" s="551" t="n">
        <v>-40.4037977598662</v>
      </c>
      <c r="U235" s="551" t="n">
        <v>-40.4037977598662</v>
      </c>
      <c r="V235" s="551" t="n">
        <v>-40.4037977598662</v>
      </c>
      <c r="W235" s="551" t="n">
        <v>-42.3851746845588</v>
      </c>
      <c r="X235" s="551" t="n">
        <v>-42.3851746845588</v>
      </c>
      <c r="Y235" s="551" t="n">
        <v>-42.3851746845588</v>
      </c>
      <c r="Z235" s="551" t="n">
        <v>-42.3851746845588</v>
      </c>
      <c r="AA235" s="551" t="n">
        <v>-22.3653281893816</v>
      </c>
      <c r="AB235" s="551" t="n">
        <v>-22.3653281893816</v>
      </c>
      <c r="AC235" s="551" t="n">
        <v>-22.3653281893816</v>
      </c>
      <c r="AD235" s="551" t="n">
        <v>-22.3653281893816</v>
      </c>
      <c r="AE235" s="551" t="n">
        <v>-11.5595706393863</v>
      </c>
      <c r="AF235" s="551" t="n">
        <v>-11.5595706393863</v>
      </c>
      <c r="AG235" s="551" t="n">
        <v>-11.5595706393863</v>
      </c>
      <c r="AH235" s="551" t="n">
        <v>-11.5595706393863</v>
      </c>
      <c r="AI235" s="551" t="n">
        <v>6.46020019048963</v>
      </c>
      <c r="AJ235" s="551" t="n">
        <v>6.46020019048963</v>
      </c>
      <c r="AK235" s="551" t="n">
        <v>6.46020019048963</v>
      </c>
      <c r="AL235" s="551" t="n">
        <v>6.46020019048963</v>
      </c>
      <c r="AM235" s="551" t="n">
        <v>-70.660868463799</v>
      </c>
      <c r="AN235" s="551" t="n">
        <v>-70.660868463799</v>
      </c>
      <c r="AO235" s="551" t="n">
        <v>-70.660868463799</v>
      </c>
      <c r="AP235" s="551" t="n">
        <v>-70.660868463799</v>
      </c>
      <c r="AQ235" s="551" t="n">
        <v>-63.6677998288643</v>
      </c>
      <c r="AR235" s="551" t="n">
        <v>-63.6677998288643</v>
      </c>
      <c r="AS235" s="551" t="n">
        <v>-63.6677998288643</v>
      </c>
      <c r="AT235" s="551" t="n">
        <v>-63.6677998288643</v>
      </c>
      <c r="AU235" s="551" t="n">
        <v>-58.1368754298732</v>
      </c>
      <c r="AV235" s="551" t="n">
        <v>-58.1368754298732</v>
      </c>
      <c r="AW235" s="551" t="n">
        <v>-58.1368754298732</v>
      </c>
      <c r="AX235" s="551" t="n">
        <v>-58.1368754298732</v>
      </c>
      <c r="AY235" s="551" t="n">
        <v>-77.3011015086686</v>
      </c>
      <c r="AZ235" s="551" t="n">
        <v>-77.3011015086686</v>
      </c>
      <c r="BA235" s="551" t="n">
        <v>-77.3011015086686</v>
      </c>
      <c r="BB235" s="551" t="n">
        <v>-77.3011015086686</v>
      </c>
      <c r="BC235" s="551" t="n">
        <v>-48.7211150366952</v>
      </c>
      <c r="BD235" s="551" t="n">
        <v>-48.7211150366952</v>
      </c>
      <c r="BE235" s="551" t="n">
        <v>-48.7211150366952</v>
      </c>
      <c r="BF235" s="551" t="n">
        <v>-48.7211150366952</v>
      </c>
      <c r="BG235" s="551" t="n">
        <v>-28.3989744442462</v>
      </c>
      <c r="BH235" s="551" t="n">
        <v>-28.3989744442462</v>
      </c>
      <c r="BI235" s="551" t="n">
        <v>-28.3989744442462</v>
      </c>
      <c r="BJ235" s="551" t="n">
        <v>-28.3989744442462</v>
      </c>
      <c r="BK235" s="551" t="n">
        <v>-31.802611144325</v>
      </c>
      <c r="BL235" s="551" t="n">
        <v>-32.1569994819427</v>
      </c>
      <c r="BM235" s="551" t="n">
        <v>-29.4390106279375</v>
      </c>
      <c r="BN235" s="551" t="n">
        <v>10.8785483430695</v>
      </c>
      <c r="BO235" s="551" t="n">
        <v>72.8645697253053</v>
      </c>
      <c r="BP235" s="551" t="n">
        <v>101.76819938567</v>
      </c>
      <c r="BQ235" s="551" t="n">
        <v>131.440441310843</v>
      </c>
      <c r="BR235" s="551" t="n">
        <v>96.7966418377526</v>
      </c>
      <c r="BS235" s="551" t="n">
        <v>-24.939850894302</v>
      </c>
      <c r="BT235" s="551" t="n">
        <v>13.6801366650674</v>
      </c>
      <c r="BU235" s="551" t="n">
        <v>32.2056060156629</v>
      </c>
      <c r="BV235" s="551" t="n">
        <v>-34.0590867971586</v>
      </c>
      <c r="BW235" s="551" t="n">
        <v>50.2542649853305</v>
      </c>
      <c r="BX235" s="551" t="n">
        <v>39.9011127974425</v>
      </c>
      <c r="BY235" s="551" t="n">
        <v>87.0838076715783</v>
      </c>
      <c r="BZ235" s="551" t="n">
        <v>118.314845708627</v>
      </c>
      <c r="CA235" s="551" t="n">
        <v>23.2242761670372</v>
      </c>
      <c r="CB235" s="551" t="n">
        <v>39.3514059093141</v>
      </c>
      <c r="CC235" s="551" t="n">
        <v>24.5527313262328</v>
      </c>
      <c r="CD235" s="551" t="n">
        <v>26.6107444604722</v>
      </c>
      <c r="CE235" s="551" t="n">
        <v>118.700756553639</v>
      </c>
      <c r="CF235" s="551" t="n">
        <v>118.700756553639</v>
      </c>
      <c r="CG235" s="551" t="n">
        <v>118.700756553639</v>
      </c>
      <c r="CH235" s="551" t="n">
        <v>118.700756553639</v>
      </c>
      <c r="CI235" s="551" t="n">
        <v>198.900607649002</v>
      </c>
      <c r="CJ235" s="551" t="n">
        <v>198.900607649002</v>
      </c>
      <c r="CK235" s="551" t="n">
        <v>198.900607649002</v>
      </c>
      <c r="CL235" s="551" t="n">
        <v>198.900607649002</v>
      </c>
      <c r="CM235" s="551" t="n">
        <v>30.9052581160777</v>
      </c>
      <c r="CN235" s="551" t="n">
        <v>7.38993291837573</v>
      </c>
      <c r="CO235" s="551" t="n">
        <v>2.63922280446991</v>
      </c>
      <c r="CP235" s="551" t="n">
        <v>150.012629064356</v>
      </c>
      <c r="CQ235" s="551" t="n">
        <v>-20.6969594826209</v>
      </c>
      <c r="CR235" s="551" t="n">
        <v>-40.5329792180875</v>
      </c>
      <c r="CS235" s="551" t="n">
        <v>-100.90473788665</v>
      </c>
      <c r="CT235" s="551" t="n">
        <v>153.489400161608</v>
      </c>
      <c r="CU235" s="561" t="n">
        <v>6.21909754313796</v>
      </c>
      <c r="CV235" s="561" t="n">
        <v>78.7546193299547</v>
      </c>
      <c r="CW235" s="561" t="n">
        <v>11.9343129693065</v>
      </c>
      <c r="CX235" s="561" t="n">
        <v>95.638908848071</v>
      </c>
      <c r="CY235" s="561" t="n">
        <v>95.9483678910928</v>
      </c>
      <c r="CZ235" s="561" t="n">
        <v>202.61758920272</v>
      </c>
      <c r="DA235" s="561" t="n">
        <v>85.8130859048183</v>
      </c>
      <c r="DB235" s="561" t="n">
        <v>9.69487062667446</v>
      </c>
      <c r="DC235" s="561" t="n">
        <v>-125.302737582104</v>
      </c>
      <c r="DD235" s="561" t="n">
        <v>10.4554419875807</v>
      </c>
      <c r="DE235" s="561" t="n">
        <v>380.65963177065</v>
      </c>
      <c r="DF235" s="562" t="n">
        <v>-5.98889735687112</v>
      </c>
      <c r="DG235" s="562" t="n">
        <v>-270.6795165143</v>
      </c>
      <c r="DH235" s="562" t="n">
        <v>53.3558597710657</v>
      </c>
      <c r="DI235" s="551" t="n">
        <v>-32.9996899998358</v>
      </c>
      <c r="DJ235" s="551" t="n">
        <v>428.863729627538</v>
      </c>
      <c r="DK235" s="551"/>
      <c r="DL235" s="551"/>
      <c r="DM235" s="551"/>
      <c r="DN235" s="551"/>
      <c r="DO235" s="551"/>
      <c r="DP235" s="551"/>
      <c r="DQ235" s="551"/>
      <c r="DR235" s="551"/>
      <c r="DS235" s="551"/>
      <c r="DT235" s="551"/>
      <c r="DU235" s="551"/>
      <c r="DV235" s="551"/>
      <c r="DW235" s="551"/>
      <c r="DX235" s="551"/>
      <c r="DY235" s="551"/>
      <c r="DZ235" s="554"/>
    </row>
    <row r="236" s="1" customFormat="true" ht="15.75" hidden="false" customHeight="false" outlineLevel="0" collapsed="false">
      <c r="A236" s="1" t="s">
        <v>1056</v>
      </c>
      <c r="B236" s="563" t="s">
        <v>1057</v>
      </c>
      <c r="C236" s="411"/>
      <c r="D236" s="411"/>
      <c r="E236" s="411"/>
      <c r="F236" s="411"/>
      <c r="G236" s="411"/>
      <c r="H236" s="411"/>
      <c r="I236" s="411"/>
      <c r="J236" s="411"/>
      <c r="K236" s="411"/>
      <c r="L236" s="411"/>
      <c r="M236" s="411"/>
      <c r="N236" s="411"/>
      <c r="O236" s="551"/>
      <c r="P236" s="551"/>
      <c r="Q236" s="551"/>
      <c r="R236" s="551"/>
      <c r="S236" s="551"/>
      <c r="T236" s="551"/>
      <c r="U236" s="551"/>
      <c r="V236" s="551"/>
      <c r="W236" s="551"/>
      <c r="X236" s="551"/>
      <c r="Y236" s="551"/>
      <c r="Z236" s="551"/>
      <c r="AA236" s="551"/>
      <c r="AB236" s="551"/>
      <c r="AC236" s="551"/>
      <c r="AD236" s="551"/>
      <c r="AE236" s="551"/>
      <c r="AF236" s="551"/>
      <c r="AG236" s="551"/>
      <c r="AH236" s="551"/>
      <c r="AI236" s="551"/>
      <c r="AJ236" s="551"/>
      <c r="AK236" s="551"/>
      <c r="AL236" s="551"/>
      <c r="AM236" s="551"/>
      <c r="AN236" s="551"/>
      <c r="AO236" s="551"/>
      <c r="AP236" s="551"/>
      <c r="AQ236" s="551"/>
      <c r="AR236" s="551"/>
      <c r="AS236" s="551"/>
      <c r="AT236" s="551"/>
      <c r="AU236" s="551"/>
      <c r="AV236" s="551"/>
      <c r="AW236" s="551"/>
      <c r="AX236" s="551"/>
      <c r="AY236" s="551"/>
      <c r="AZ236" s="551"/>
      <c r="BA236" s="551"/>
      <c r="BB236" s="551"/>
      <c r="BC236" s="551"/>
      <c r="BD236" s="551"/>
      <c r="BE236" s="551"/>
      <c r="BF236" s="551"/>
      <c r="BG236" s="551"/>
      <c r="BH236" s="551"/>
      <c r="BI236" s="551"/>
      <c r="BJ236" s="551"/>
      <c r="BK236" s="551"/>
      <c r="BL236" s="551"/>
      <c r="BM236" s="551"/>
      <c r="BN236" s="551"/>
      <c r="BO236" s="551"/>
      <c r="BP236" s="551"/>
      <c r="BQ236" s="551"/>
      <c r="BR236" s="551"/>
      <c r="BS236" s="551"/>
      <c r="BT236" s="551"/>
      <c r="BU236" s="551"/>
      <c r="BV236" s="551"/>
      <c r="BW236" s="551" t="n">
        <v>100</v>
      </c>
      <c r="BX236" s="551" t="n">
        <v>100</v>
      </c>
      <c r="BY236" s="551" t="n">
        <v>100</v>
      </c>
      <c r="BZ236" s="551" t="n">
        <v>100</v>
      </c>
      <c r="CA236" s="551" t="n">
        <v>-13.4937160676939</v>
      </c>
      <c r="CB236" s="551" t="n">
        <v>-13.4937160676939</v>
      </c>
      <c r="CC236" s="551" t="n">
        <v>-13.4937160676939</v>
      </c>
      <c r="CD236" s="551" t="n">
        <v>-13.4937160676939</v>
      </c>
      <c r="CE236" s="551" t="n">
        <v>1.30185958062763</v>
      </c>
      <c r="CF236" s="551" t="n">
        <v>1.30185958062763</v>
      </c>
      <c r="CG236" s="551" t="n">
        <v>1.30185958062763</v>
      </c>
      <c r="CH236" s="551" t="n">
        <v>1.30185958062763</v>
      </c>
      <c r="CI236" s="551" t="n">
        <v>0.14969884175325</v>
      </c>
      <c r="CJ236" s="551" t="n">
        <v>0.14969884175325</v>
      </c>
      <c r="CK236" s="551" t="n">
        <v>0.14969884175325</v>
      </c>
      <c r="CL236" s="551" t="n">
        <v>0.14969884175325</v>
      </c>
      <c r="CM236" s="551" t="n">
        <v>0</v>
      </c>
      <c r="CN236" s="551" t="n">
        <v>0.290930022421268</v>
      </c>
      <c r="CO236" s="551" t="n">
        <v>0.113972996760827</v>
      </c>
      <c r="CP236" s="551" t="n">
        <v>0.0250389423193811</v>
      </c>
      <c r="CQ236" s="551" t="n">
        <v>0.23750750015934</v>
      </c>
      <c r="CR236" s="551" t="n">
        <v>0.155950478641597</v>
      </c>
      <c r="CS236" s="551" t="n">
        <v>-1.1283252247405</v>
      </c>
      <c r="CT236" s="551" t="n">
        <v>-3.3337487809235</v>
      </c>
      <c r="CU236" s="561" t="n">
        <v>0.11875375007967</v>
      </c>
      <c r="CV236" s="561" t="n">
        <v>0.89376100212573</v>
      </c>
      <c r="CW236" s="561" t="n">
        <v>-0.202870445595935</v>
      </c>
      <c r="CX236" s="561" t="n">
        <v>-0.330870983860412</v>
      </c>
      <c r="CY236" s="561" t="n">
        <v>35.5928075013671</v>
      </c>
      <c r="CZ236" s="561" t="n">
        <v>0.1</v>
      </c>
      <c r="DA236" s="561" t="n">
        <v>0.1</v>
      </c>
      <c r="DB236" s="561" t="n">
        <v>0.1</v>
      </c>
      <c r="DC236" s="561" t="n">
        <v>0.4</v>
      </c>
      <c r="DD236" s="561" t="n">
        <v>0.48</v>
      </c>
      <c r="DE236" s="564" t="n">
        <v>207.91970362</v>
      </c>
      <c r="DF236" s="562" t="n">
        <v>0.48</v>
      </c>
      <c r="DG236" s="562" t="n">
        <v>0.48</v>
      </c>
      <c r="DH236" s="562" t="n">
        <v>0.48</v>
      </c>
      <c r="DI236" s="551" t="n">
        <v>0.48</v>
      </c>
      <c r="DJ236" s="551" t="n">
        <v>0.48</v>
      </c>
      <c r="DK236" s="551"/>
      <c r="DL236" s="551"/>
      <c r="DM236" s="551"/>
      <c r="DN236" s="551"/>
      <c r="DO236" s="551"/>
      <c r="DP236" s="551"/>
      <c r="DQ236" s="551"/>
      <c r="DR236" s="551"/>
      <c r="DS236" s="551"/>
      <c r="DT236" s="551"/>
      <c r="DU236" s="551"/>
      <c r="DV236" s="551"/>
      <c r="DW236" s="551"/>
      <c r="DX236" s="551"/>
      <c r="DY236" s="551"/>
      <c r="DZ236" s="554"/>
    </row>
    <row r="237" s="1" customFormat="true" ht="15.75" hidden="false" customHeight="false" outlineLevel="0" collapsed="false">
      <c r="A237" s="1" t="s">
        <v>1058</v>
      </c>
      <c r="B237" s="410" t="s">
        <v>867</v>
      </c>
      <c r="C237" s="411"/>
      <c r="D237" s="411"/>
      <c r="E237" s="411"/>
      <c r="F237" s="411"/>
      <c r="G237" s="411"/>
      <c r="H237" s="411"/>
      <c r="I237" s="411"/>
      <c r="J237" s="411"/>
      <c r="K237" s="411"/>
      <c r="L237" s="411"/>
      <c r="M237" s="411"/>
      <c r="N237" s="411"/>
      <c r="O237" s="551" t="n">
        <v>16.61</v>
      </c>
      <c r="P237" s="551" t="n">
        <v>16.61</v>
      </c>
      <c r="Q237" s="551" t="n">
        <v>16.61</v>
      </c>
      <c r="R237" s="551" t="n">
        <v>16.61</v>
      </c>
      <c r="S237" s="551" t="n">
        <v>14.2385</v>
      </c>
      <c r="T237" s="551" t="n">
        <v>14.2385</v>
      </c>
      <c r="U237" s="551" t="n">
        <v>14.2385</v>
      </c>
      <c r="V237" s="551" t="n">
        <v>14.2385</v>
      </c>
      <c r="W237" s="551" t="n">
        <v>6.071</v>
      </c>
      <c r="X237" s="551" t="n">
        <v>6.071</v>
      </c>
      <c r="Y237" s="551" t="n">
        <v>6.071</v>
      </c>
      <c r="Z237" s="551" t="n">
        <v>6.071</v>
      </c>
      <c r="AA237" s="551" t="n">
        <v>14.54825</v>
      </c>
      <c r="AB237" s="551" t="n">
        <v>14.54825</v>
      </c>
      <c r="AC237" s="551" t="n">
        <v>14.54825</v>
      </c>
      <c r="AD237" s="551" t="n">
        <v>14.54825</v>
      </c>
      <c r="AE237" s="551" t="n">
        <v>13.275</v>
      </c>
      <c r="AF237" s="551" t="n">
        <v>13.275</v>
      </c>
      <c r="AG237" s="551" t="n">
        <v>13.275</v>
      </c>
      <c r="AH237" s="551" t="n">
        <v>13.275</v>
      </c>
      <c r="AI237" s="551" t="n">
        <v>1.92825360418971</v>
      </c>
      <c r="AJ237" s="551" t="n">
        <v>1.92825360418971</v>
      </c>
      <c r="AK237" s="551" t="n">
        <v>1.92825360418971</v>
      </c>
      <c r="AL237" s="551" t="n">
        <v>1.92825360418971</v>
      </c>
      <c r="AM237" s="551" t="n">
        <v>17.8267714659261</v>
      </c>
      <c r="AN237" s="551" t="n">
        <v>17.8267714659261</v>
      </c>
      <c r="AO237" s="551" t="n">
        <v>17.8267714659261</v>
      </c>
      <c r="AP237" s="551" t="n">
        <v>17.8267714659261</v>
      </c>
      <c r="AQ237" s="551" t="n">
        <v>13.419456145</v>
      </c>
      <c r="AR237" s="551" t="n">
        <v>13.419456145</v>
      </c>
      <c r="AS237" s="551" t="n">
        <v>13.419456145</v>
      </c>
      <c r="AT237" s="551" t="n">
        <v>13.419456145</v>
      </c>
      <c r="AU237" s="551" t="n">
        <v>11.2930853524099</v>
      </c>
      <c r="AV237" s="551" t="n">
        <v>11.2930853524099</v>
      </c>
      <c r="AW237" s="551" t="n">
        <v>11.2930853524099</v>
      </c>
      <c r="AX237" s="551" t="n">
        <v>11.2930853524099</v>
      </c>
      <c r="AY237" s="551" t="n">
        <v>20.0909621496163</v>
      </c>
      <c r="AZ237" s="551" t="n">
        <v>20.0909621496163</v>
      </c>
      <c r="BA237" s="551" t="n">
        <v>20.0909621496163</v>
      </c>
      <c r="BB237" s="551" t="n">
        <v>20.0909621496163</v>
      </c>
      <c r="BC237" s="551" t="n">
        <v>26.1875</v>
      </c>
      <c r="BD237" s="551" t="n">
        <v>26.1875</v>
      </c>
      <c r="BE237" s="551" t="n">
        <v>26.1875</v>
      </c>
      <c r="BF237" s="551" t="n">
        <v>26.1875</v>
      </c>
      <c r="BG237" s="551" t="n">
        <v>20.3375</v>
      </c>
      <c r="BH237" s="551" t="n">
        <v>20.3375</v>
      </c>
      <c r="BI237" s="551" t="n">
        <v>20.3375</v>
      </c>
      <c r="BJ237" s="551" t="n">
        <v>20.3375</v>
      </c>
      <c r="BK237" s="551" t="n">
        <v>12.9758886125</v>
      </c>
      <c r="BL237" s="551" t="n">
        <v>12.9758886125</v>
      </c>
      <c r="BM237" s="551" t="n">
        <v>12.9758886125</v>
      </c>
      <c r="BN237" s="551" t="n">
        <v>12.9758886125</v>
      </c>
      <c r="BO237" s="551" t="n">
        <v>20.7863309957743</v>
      </c>
      <c r="BP237" s="551" t="n">
        <v>20.7863309957743</v>
      </c>
      <c r="BQ237" s="551" t="n">
        <v>20.7863309957743</v>
      </c>
      <c r="BR237" s="551" t="n">
        <v>20.7863309957743</v>
      </c>
      <c r="BS237" s="551" t="n">
        <v>19.8911323549898</v>
      </c>
      <c r="BT237" s="551" t="n">
        <v>19.8911323549898</v>
      </c>
      <c r="BU237" s="551" t="n">
        <v>19.8911323549898</v>
      </c>
      <c r="BV237" s="551" t="n">
        <v>19.8911323549898</v>
      </c>
      <c r="BW237" s="551" t="n">
        <v>27.2934218108692</v>
      </c>
      <c r="BX237" s="551" t="n">
        <v>27.2934218108692</v>
      </c>
      <c r="BY237" s="551" t="n">
        <v>27.2934218108692</v>
      </c>
      <c r="BZ237" s="551" t="n">
        <v>27.2934218108692</v>
      </c>
      <c r="CA237" s="551" t="n">
        <v>33.1738291050389</v>
      </c>
      <c r="CB237" s="551" t="n">
        <v>33.1738291050389</v>
      </c>
      <c r="CC237" s="551" t="n">
        <v>33.1738291050389</v>
      </c>
      <c r="CD237" s="551" t="n">
        <v>33.1738291050389</v>
      </c>
      <c r="CE237" s="551" t="n">
        <v>29.5875427954821</v>
      </c>
      <c r="CF237" s="551" t="n">
        <v>29.5875427954821</v>
      </c>
      <c r="CG237" s="551" t="n">
        <v>29.5875427954821</v>
      </c>
      <c r="CH237" s="551" t="n">
        <v>29.5875427954821</v>
      </c>
      <c r="CI237" s="551" t="n">
        <v>36.1738550163917</v>
      </c>
      <c r="CJ237" s="551" t="n">
        <v>36.1738550163917</v>
      </c>
      <c r="CK237" s="551" t="n">
        <v>36.1738550163917</v>
      </c>
      <c r="CL237" s="551" t="n">
        <v>36.1738550163917</v>
      </c>
      <c r="CM237" s="551" t="n">
        <v>47.3782205323893</v>
      </c>
      <c r="CN237" s="551" t="n">
        <v>79.7566035996863</v>
      </c>
      <c r="CO237" s="551" t="n">
        <v>124.552455725003</v>
      </c>
      <c r="CP237" s="551" t="n">
        <v>126.332894695378</v>
      </c>
      <c r="CQ237" s="551" t="n">
        <v>87.7441146976978</v>
      </c>
      <c r="CR237" s="551" t="n">
        <v>85.4161885962992</v>
      </c>
      <c r="CS237" s="551" t="n">
        <v>148.319848838309</v>
      </c>
      <c r="CT237" s="551" t="n">
        <v>146.786519226193</v>
      </c>
      <c r="CU237" s="559" t="n">
        <v>76.0619893475096</v>
      </c>
      <c r="CV237" s="559" t="n">
        <v>146.73235889751</v>
      </c>
      <c r="CW237" s="559" t="n">
        <v>95.5077332440218</v>
      </c>
      <c r="CX237" s="559" t="n">
        <v>308.395623848853</v>
      </c>
      <c r="CY237" s="559" t="n">
        <v>87.9849382053038</v>
      </c>
      <c r="CZ237" s="559" t="n">
        <v>203.119545931802</v>
      </c>
      <c r="DA237" s="559" t="n">
        <v>270.287766944877</v>
      </c>
      <c r="DB237" s="559" t="n">
        <v>134.828935746539</v>
      </c>
      <c r="DC237" s="559" t="n">
        <v>143.316848975383</v>
      </c>
      <c r="DD237" s="559" t="n">
        <v>75.8031348175492</v>
      </c>
      <c r="DE237" s="559" t="n">
        <v>76.3604116115965</v>
      </c>
      <c r="DF237" s="560" t="n">
        <v>187.085752244951</v>
      </c>
      <c r="DG237" s="560" t="n">
        <v>191.122299413795</v>
      </c>
      <c r="DH237" s="560" t="n">
        <v>196.551405802794</v>
      </c>
      <c r="DI237" s="551" t="n">
        <v>91.5000579557357</v>
      </c>
      <c r="DJ237" s="551" t="n">
        <v>73.3195759185969</v>
      </c>
      <c r="DK237" s="551"/>
      <c r="DL237" s="551"/>
      <c r="DM237" s="551"/>
      <c r="DN237" s="551"/>
      <c r="DO237" s="551"/>
      <c r="DP237" s="551"/>
      <c r="DQ237" s="551"/>
      <c r="DR237" s="551"/>
      <c r="DS237" s="551"/>
      <c r="DT237" s="551"/>
      <c r="DU237" s="551"/>
      <c r="DV237" s="551"/>
      <c r="DW237" s="551"/>
      <c r="DX237" s="551"/>
      <c r="DY237" s="551"/>
      <c r="DZ237" s="554"/>
    </row>
    <row r="238" s="1" customFormat="true" ht="15.75" hidden="false" customHeight="false" outlineLevel="0" collapsed="false">
      <c r="B238" s="410" t="s">
        <v>868</v>
      </c>
      <c r="C238" s="411"/>
      <c r="D238" s="411"/>
      <c r="E238" s="411"/>
      <c r="F238" s="411"/>
      <c r="G238" s="411"/>
      <c r="H238" s="411"/>
      <c r="I238" s="411"/>
      <c r="J238" s="411"/>
      <c r="K238" s="411"/>
      <c r="L238" s="411"/>
      <c r="M238" s="411"/>
      <c r="N238" s="411"/>
      <c r="O238" s="551" t="n">
        <v>-41.86800804</v>
      </c>
      <c r="P238" s="551" t="n">
        <v>-41.86800804</v>
      </c>
      <c r="Q238" s="551" t="n">
        <v>-41.86800804</v>
      </c>
      <c r="R238" s="551" t="n">
        <v>-41.86800804</v>
      </c>
      <c r="S238" s="551" t="n">
        <v>-38.2262977598662</v>
      </c>
      <c r="T238" s="551" t="n">
        <v>-38.2262977598662</v>
      </c>
      <c r="U238" s="551" t="n">
        <v>-38.2262977598662</v>
      </c>
      <c r="V238" s="551" t="n">
        <v>-38.2262977598662</v>
      </c>
      <c r="W238" s="551" t="n">
        <v>-49.6801746845588</v>
      </c>
      <c r="X238" s="551" t="n">
        <v>-49.6801746845588</v>
      </c>
      <c r="Y238" s="551" t="n">
        <v>-49.6801746845588</v>
      </c>
      <c r="Z238" s="551" t="n">
        <v>-49.6801746845588</v>
      </c>
      <c r="AA238" s="551" t="n">
        <v>-23.8503281893816</v>
      </c>
      <c r="AB238" s="551" t="n">
        <v>-23.8503281893816</v>
      </c>
      <c r="AC238" s="551" t="n">
        <v>-23.8503281893816</v>
      </c>
      <c r="AD238" s="551" t="n">
        <v>-23.8503281893816</v>
      </c>
      <c r="AE238" s="551" t="n">
        <v>-12.3945706393863</v>
      </c>
      <c r="AF238" s="551" t="n">
        <v>-12.3945706393863</v>
      </c>
      <c r="AG238" s="551" t="n">
        <v>-12.3945706393863</v>
      </c>
      <c r="AH238" s="551" t="n">
        <v>-12.3945706393863</v>
      </c>
      <c r="AI238" s="551" t="n">
        <v>6.17370019048963</v>
      </c>
      <c r="AJ238" s="551" t="n">
        <v>6.17370019048963</v>
      </c>
      <c r="AK238" s="551" t="n">
        <v>6.17370019048963</v>
      </c>
      <c r="AL238" s="551" t="n">
        <v>6.17370019048963</v>
      </c>
      <c r="AM238" s="551" t="n">
        <v>-73.8555649904122</v>
      </c>
      <c r="AN238" s="551" t="n">
        <v>-73.8555649904122</v>
      </c>
      <c r="AO238" s="551" t="n">
        <v>-73.8555649904122</v>
      </c>
      <c r="AP238" s="551" t="n">
        <v>-73.8555649904122</v>
      </c>
      <c r="AQ238" s="551" t="n">
        <v>-61.5631549567351</v>
      </c>
      <c r="AR238" s="551" t="n">
        <v>-61.5631549567351</v>
      </c>
      <c r="AS238" s="551" t="n">
        <v>-61.5631549567351</v>
      </c>
      <c r="AT238" s="551" t="n">
        <v>-61.5631549567351</v>
      </c>
      <c r="AU238" s="551" t="n">
        <v>-68.4009121973855</v>
      </c>
      <c r="AV238" s="551" t="n">
        <v>-68.4009121973855</v>
      </c>
      <c r="AW238" s="551" t="n">
        <v>-68.4009121973855</v>
      </c>
      <c r="AX238" s="551" t="n">
        <v>-68.4009121973855</v>
      </c>
      <c r="AY238" s="551" t="n">
        <v>-81.5664240388705</v>
      </c>
      <c r="AZ238" s="551" t="n">
        <v>-81.5664240388705</v>
      </c>
      <c r="BA238" s="551" t="n">
        <v>-81.5664240388705</v>
      </c>
      <c r="BB238" s="551" t="n">
        <v>-81.5664240388705</v>
      </c>
      <c r="BC238" s="551" t="n">
        <v>-51.3246511701055</v>
      </c>
      <c r="BD238" s="551" t="n">
        <v>-51.3246511701055</v>
      </c>
      <c r="BE238" s="551" t="n">
        <v>-51.3246511701055</v>
      </c>
      <c r="BF238" s="551" t="n">
        <v>-51.3246511701055</v>
      </c>
      <c r="BG238" s="551" t="n">
        <v>-43.3195740373354</v>
      </c>
      <c r="BH238" s="551" t="n">
        <v>-43.3195740373354</v>
      </c>
      <c r="BI238" s="551" t="n">
        <v>-43.3195740373354</v>
      </c>
      <c r="BJ238" s="551" t="n">
        <v>-43.3195740373354</v>
      </c>
      <c r="BK238" s="551" t="n">
        <v>-18.4767469737984</v>
      </c>
      <c r="BL238" s="551" t="n">
        <v>-18.8311353114162</v>
      </c>
      <c r="BM238" s="551" t="n">
        <v>-16.113146457411</v>
      </c>
      <c r="BN238" s="551" t="n">
        <v>24.2044125135961</v>
      </c>
      <c r="BO238" s="551" t="n">
        <v>37.9992870263563</v>
      </c>
      <c r="BP238" s="551" t="n">
        <v>66.9029166867205</v>
      </c>
      <c r="BQ238" s="551" t="n">
        <v>96.5751586118944</v>
      </c>
      <c r="BR238" s="551" t="n">
        <v>61.9313591388036</v>
      </c>
      <c r="BS238" s="551" t="n">
        <v>-45.3230089245584</v>
      </c>
      <c r="BT238" s="551" t="n">
        <v>-6.70302136518903</v>
      </c>
      <c r="BU238" s="551" t="n">
        <v>11.8224479854064</v>
      </c>
      <c r="BV238" s="551" t="n">
        <v>-54.4422448274151</v>
      </c>
      <c r="BW238" s="551" t="n">
        <v>-40.9886621143239</v>
      </c>
      <c r="BX238" s="551" t="n">
        <v>-51.3418143022119</v>
      </c>
      <c r="BY238" s="551" t="n">
        <v>-4.15911942807611</v>
      </c>
      <c r="BZ238" s="551" t="n">
        <v>27.941747795432</v>
      </c>
      <c r="CA238" s="551" t="n">
        <v>33.025766292046</v>
      </c>
      <c r="CB238" s="551" t="n">
        <v>49.1528960343229</v>
      </c>
      <c r="CC238" s="551" t="n">
        <v>34.3542214512416</v>
      </c>
      <c r="CD238" s="551" t="n">
        <v>35.5424053990214</v>
      </c>
      <c r="CE238" s="551" t="n">
        <v>69.9495592369779</v>
      </c>
      <c r="CF238" s="551" t="n">
        <v>69.9495592369779</v>
      </c>
      <c r="CG238" s="551" t="n">
        <v>69.9495592369779</v>
      </c>
      <c r="CH238" s="551" t="n">
        <v>69.9495592369779</v>
      </c>
      <c r="CI238" s="551" t="n">
        <v>106.879561314482</v>
      </c>
      <c r="CJ238" s="551" t="n">
        <v>106.879561314482</v>
      </c>
      <c r="CK238" s="551" t="n">
        <v>106.879561314482</v>
      </c>
      <c r="CL238" s="551" t="n">
        <v>106.879561314482</v>
      </c>
      <c r="CM238" s="551" t="n">
        <v>-23.9691351979266</v>
      </c>
      <c r="CN238" s="551" t="n">
        <v>77.8090929164083</v>
      </c>
      <c r="CO238" s="551" t="n">
        <v>-26.5637139764967</v>
      </c>
      <c r="CP238" s="551" t="n">
        <v>128.745912447887</v>
      </c>
      <c r="CQ238" s="551" t="n">
        <v>-25.0266050444485</v>
      </c>
      <c r="CR238" s="551" t="n">
        <v>-39.1743932993393</v>
      </c>
      <c r="CS238" s="551" t="n">
        <v>-86.6424574196615</v>
      </c>
      <c r="CT238" s="551" t="n">
        <v>166.037392338361</v>
      </c>
      <c r="CU238" s="565" t="n">
        <v>-28.6782080579458</v>
      </c>
      <c r="CV238" s="565" t="n">
        <v>5.28795314601251</v>
      </c>
      <c r="CW238" s="565" t="n">
        <v>73.7266935889082</v>
      </c>
      <c r="CX238" s="565" t="n">
        <v>106.358353289895</v>
      </c>
      <c r="CY238" s="565" t="n">
        <v>45.6665142611189</v>
      </c>
      <c r="CZ238" s="565" t="n">
        <v>-50.2489466068907</v>
      </c>
      <c r="DA238" s="565" t="n">
        <v>109.573715004902</v>
      </c>
      <c r="DB238" s="565" t="n">
        <v>23.2822977303614</v>
      </c>
      <c r="DC238" s="565" t="n">
        <v>-45.7993108419143</v>
      </c>
      <c r="DD238" s="565" t="n">
        <v>33.8713420965127</v>
      </c>
      <c r="DE238" s="565" t="n">
        <v>-122.292079251412</v>
      </c>
      <c r="DF238" s="566" t="n">
        <v>-1.88612995038625</v>
      </c>
      <c r="DG238" s="566" t="n">
        <v>-66.8178419559689</v>
      </c>
      <c r="DH238" s="566" t="n">
        <v>-102.817255163537</v>
      </c>
      <c r="DI238" s="551" t="n">
        <v>18.8558658459894</v>
      </c>
      <c r="DJ238" s="551" t="n">
        <v>297.621037142765</v>
      </c>
      <c r="DK238" s="551"/>
      <c r="DL238" s="551"/>
      <c r="DM238" s="551"/>
      <c r="DN238" s="551"/>
      <c r="DO238" s="551"/>
      <c r="DP238" s="551"/>
      <c r="DQ238" s="551"/>
      <c r="DR238" s="551"/>
      <c r="DS238" s="551"/>
      <c r="DT238" s="551"/>
      <c r="DU238" s="551"/>
      <c r="DV238" s="551"/>
      <c r="DW238" s="551"/>
      <c r="DX238" s="551"/>
      <c r="DY238" s="551"/>
      <c r="DZ238" s="554"/>
    </row>
    <row r="239" s="1" customFormat="true" ht="15" hidden="false" customHeight="false" outlineLevel="0" collapsed="false">
      <c r="B239" s="412" t="s">
        <v>677</v>
      </c>
      <c r="C239" s="413"/>
      <c r="D239" s="413"/>
      <c r="E239" s="413"/>
      <c r="F239" s="413"/>
      <c r="G239" s="413"/>
      <c r="H239" s="413"/>
      <c r="I239" s="413"/>
      <c r="J239" s="413"/>
      <c r="K239" s="413"/>
      <c r="L239" s="413"/>
      <c r="M239" s="413"/>
      <c r="N239" s="413"/>
      <c r="O239" s="555" t="n">
        <v>4.315</v>
      </c>
      <c r="P239" s="555" t="n">
        <v>4.315</v>
      </c>
      <c r="Q239" s="555" t="n">
        <v>4.315</v>
      </c>
      <c r="R239" s="555" t="n">
        <v>4.315</v>
      </c>
      <c r="S239" s="555" t="n">
        <v>3.50965</v>
      </c>
      <c r="T239" s="555" t="n">
        <v>3.50965</v>
      </c>
      <c r="U239" s="555" t="n">
        <v>3.50965</v>
      </c>
      <c r="V239" s="555" t="n">
        <v>3.50965</v>
      </c>
      <c r="W239" s="555" t="n">
        <v>-0.455500000000001</v>
      </c>
      <c r="X239" s="555" t="n">
        <v>-0.455500000000001</v>
      </c>
      <c r="Y239" s="555" t="n">
        <v>-0.455500000000001</v>
      </c>
      <c r="Z239" s="555" t="n">
        <v>-0.455500000000001</v>
      </c>
      <c r="AA239" s="555" t="n">
        <v>-3.315</v>
      </c>
      <c r="AB239" s="555" t="n">
        <v>-3.315</v>
      </c>
      <c r="AC239" s="555" t="n">
        <v>-3.315</v>
      </c>
      <c r="AD239" s="555" t="n">
        <v>-3.315</v>
      </c>
      <c r="AE239" s="555" t="n">
        <v>-3.205</v>
      </c>
      <c r="AF239" s="555" t="n">
        <v>-3.205</v>
      </c>
      <c r="AG239" s="555" t="n">
        <v>-3.205</v>
      </c>
      <c r="AH239" s="555" t="n">
        <v>-3.205</v>
      </c>
      <c r="AI239" s="555" t="n">
        <v>8.92375</v>
      </c>
      <c r="AJ239" s="555" t="n">
        <v>8.92375</v>
      </c>
      <c r="AK239" s="555" t="n">
        <v>8.92375</v>
      </c>
      <c r="AL239" s="555" t="n">
        <v>8.92375</v>
      </c>
      <c r="AM239" s="555" t="n">
        <v>-26.9844828571429</v>
      </c>
      <c r="AN239" s="555" t="n">
        <v>-26.9844828571429</v>
      </c>
      <c r="AO239" s="555" t="n">
        <v>-26.9844828571429</v>
      </c>
      <c r="AP239" s="555" t="n">
        <v>-26.9844828571429</v>
      </c>
      <c r="AQ239" s="555" t="n">
        <v>-29.78975</v>
      </c>
      <c r="AR239" s="555" t="n">
        <v>-29.78975</v>
      </c>
      <c r="AS239" s="555" t="n">
        <v>-29.78975</v>
      </c>
      <c r="AT239" s="555" t="n">
        <v>-29.78975</v>
      </c>
      <c r="AU239" s="555" t="n">
        <v>-20.380161627439</v>
      </c>
      <c r="AV239" s="555" t="n">
        <v>-20.380161627439</v>
      </c>
      <c r="AW239" s="555" t="n">
        <v>-20.380161627439</v>
      </c>
      <c r="AX239" s="555" t="n">
        <v>-20.380161627439</v>
      </c>
      <c r="AY239" s="555" t="n">
        <v>-27.6675870379389</v>
      </c>
      <c r="AZ239" s="555" t="n">
        <v>-27.6675870379389</v>
      </c>
      <c r="BA239" s="555" t="n">
        <v>-27.6675870379389</v>
      </c>
      <c r="BB239" s="555" t="n">
        <v>-27.6675870379389</v>
      </c>
      <c r="BC239" s="555" t="n">
        <v>-13.5763170425</v>
      </c>
      <c r="BD239" s="555" t="n">
        <v>-13.5763170425</v>
      </c>
      <c r="BE239" s="555" t="n">
        <v>-13.5763170425</v>
      </c>
      <c r="BF239" s="555" t="n">
        <v>-13.5763170425</v>
      </c>
      <c r="BG239" s="555" t="n">
        <v>-13.3716625118751</v>
      </c>
      <c r="BH239" s="555" t="n">
        <v>-13.3716625118751</v>
      </c>
      <c r="BI239" s="555" t="n">
        <v>-13.3716625118751</v>
      </c>
      <c r="BJ239" s="555" t="n">
        <v>-13.3716625118751</v>
      </c>
      <c r="BK239" s="555" t="n">
        <v>-88.6128562526566</v>
      </c>
      <c r="BL239" s="555" t="n">
        <v>18.0174067007959</v>
      </c>
      <c r="BM239" s="555" t="n">
        <v>18.0174067007959</v>
      </c>
      <c r="BN239" s="555" t="n">
        <v>18.0174067007959</v>
      </c>
      <c r="BO239" s="555" t="n">
        <v>58.634605873899</v>
      </c>
      <c r="BP239" s="555" t="n">
        <v>58.634605873899</v>
      </c>
      <c r="BQ239" s="555" t="n">
        <v>58.634605873899</v>
      </c>
      <c r="BR239" s="555" t="n">
        <v>58.634605873899</v>
      </c>
      <c r="BS239" s="555" t="n">
        <v>-53.110340859733</v>
      </c>
      <c r="BT239" s="555" t="n">
        <v>-53.110340859733</v>
      </c>
      <c r="BU239" s="555" t="n">
        <v>-53.110340859733</v>
      </c>
      <c r="BV239" s="555" t="n">
        <v>-53.110340859733</v>
      </c>
      <c r="BW239" s="555" t="n">
        <v>57.1233903821645</v>
      </c>
      <c r="BX239" s="555" t="n">
        <v>57.1233903821645</v>
      </c>
      <c r="BY239" s="555" t="n">
        <v>57.1233903821645</v>
      </c>
      <c r="BZ239" s="555" t="n">
        <v>57.1233903821645</v>
      </c>
      <c r="CA239" s="555" t="n">
        <v>-22.6072764663108</v>
      </c>
      <c r="CB239" s="555" t="n">
        <v>-22.6072764663108</v>
      </c>
      <c r="CC239" s="555" t="n">
        <v>-22.6072764663108</v>
      </c>
      <c r="CD239" s="555" t="n">
        <v>-22.6072764663108</v>
      </c>
      <c r="CE239" s="555" t="n">
        <v>-7.13361688616706</v>
      </c>
      <c r="CF239" s="555" t="n">
        <v>-7.13361688616706</v>
      </c>
      <c r="CG239" s="555" t="n">
        <v>-7.13361688616706</v>
      </c>
      <c r="CH239" s="555" t="n">
        <v>-7.13361688616706</v>
      </c>
      <c r="CI239" s="555" t="n">
        <v>19.8057033732291</v>
      </c>
      <c r="CJ239" s="555" t="n">
        <v>19.8057033732291</v>
      </c>
      <c r="CK239" s="555" t="n">
        <v>19.8057033732291</v>
      </c>
      <c r="CL239" s="555" t="n">
        <v>19.8057033732291</v>
      </c>
      <c r="CM239" s="555" t="n">
        <v>-35.6270379951909</v>
      </c>
      <c r="CN239" s="555" t="n">
        <v>18.9505838859654</v>
      </c>
      <c r="CO239" s="555" t="n">
        <v>-16.0689553393224</v>
      </c>
      <c r="CP239" s="555" t="n">
        <v>190.08245503633</v>
      </c>
      <c r="CQ239" s="555" t="n">
        <v>-69.3384147552581</v>
      </c>
      <c r="CR239" s="555" t="n">
        <v>-25.6307493172367</v>
      </c>
      <c r="CS239" s="555" t="n">
        <v>-2.80973694173805</v>
      </c>
      <c r="CT239" s="555" t="n">
        <v>193.297249339932</v>
      </c>
      <c r="CU239" s="556" t="n">
        <v>-66.7821628700355</v>
      </c>
      <c r="CV239" s="556" t="n">
        <v>-10.2539609713442</v>
      </c>
      <c r="CW239" s="556" t="n">
        <v>-80.1534441650832</v>
      </c>
      <c r="CX239" s="556" t="n">
        <v>268.966972821162</v>
      </c>
      <c r="CY239" s="556" t="n">
        <v>-52.3367777626315</v>
      </c>
      <c r="CZ239" s="556" t="n">
        <v>274.44497781817</v>
      </c>
      <c r="DA239" s="556" t="n">
        <v>116.088990451739</v>
      </c>
      <c r="DB239" s="556" t="n">
        <v>-10.2959443463671</v>
      </c>
      <c r="DC239" s="556" t="n">
        <v>-113.529400147594</v>
      </c>
      <c r="DD239" s="556" t="n">
        <v>-77.4263947000909</v>
      </c>
      <c r="DE239" s="556" t="n">
        <v>267.726793019649</v>
      </c>
      <c r="DF239" s="558" t="n">
        <v>77.6490599138483</v>
      </c>
      <c r="DG239" s="558" t="n">
        <v>-192.96289555773</v>
      </c>
      <c r="DH239" s="558" t="n">
        <v>174.506021459378</v>
      </c>
      <c r="DI239" s="555" t="n">
        <v>-262.014351570269</v>
      </c>
      <c r="DJ239" s="555" t="n">
        <v>151.564719365704</v>
      </c>
      <c r="DK239" s="555"/>
      <c r="DL239" s="555"/>
      <c r="DM239" s="555"/>
      <c r="DN239" s="555"/>
      <c r="DO239" s="555"/>
      <c r="DP239" s="555"/>
      <c r="DQ239" s="555"/>
      <c r="DR239" s="555"/>
      <c r="DS239" s="555"/>
      <c r="DT239" s="555"/>
      <c r="DU239" s="555"/>
      <c r="DV239" s="555"/>
      <c r="DW239" s="555"/>
      <c r="DX239" s="555"/>
      <c r="DY239" s="555"/>
      <c r="DZ239" s="557"/>
    </row>
    <row r="240" s="1" customFormat="true" ht="16.5" hidden="false" customHeight="false" outlineLevel="0" collapsed="false">
      <c r="A240" s="1" t="s">
        <v>1059</v>
      </c>
      <c r="B240" s="415" t="s">
        <v>869</v>
      </c>
      <c r="C240" s="416"/>
      <c r="D240" s="416"/>
      <c r="E240" s="416"/>
      <c r="F240" s="416"/>
      <c r="G240" s="416"/>
      <c r="H240" s="416"/>
      <c r="I240" s="416"/>
      <c r="J240" s="416"/>
      <c r="K240" s="416"/>
      <c r="L240" s="416"/>
      <c r="M240" s="416"/>
      <c r="N240" s="416"/>
      <c r="O240" s="567" t="n">
        <v>4.315</v>
      </c>
      <c r="P240" s="567" t="n">
        <v>4.315</v>
      </c>
      <c r="Q240" s="567" t="n">
        <v>4.315</v>
      </c>
      <c r="R240" s="567" t="n">
        <v>4.315</v>
      </c>
      <c r="S240" s="567" t="n">
        <v>3.50965</v>
      </c>
      <c r="T240" s="567" t="n">
        <v>3.50965</v>
      </c>
      <c r="U240" s="567" t="n">
        <v>3.50965</v>
      </c>
      <c r="V240" s="567" t="n">
        <v>3.50965</v>
      </c>
      <c r="W240" s="567" t="n">
        <v>-0.455500000000001</v>
      </c>
      <c r="X240" s="567" t="n">
        <v>-0.455500000000001</v>
      </c>
      <c r="Y240" s="567" t="n">
        <v>-0.455500000000001</v>
      </c>
      <c r="Z240" s="567" t="n">
        <v>-0.455500000000001</v>
      </c>
      <c r="AA240" s="567" t="n">
        <v>-3.315</v>
      </c>
      <c r="AB240" s="567" t="n">
        <v>-3.315</v>
      </c>
      <c r="AC240" s="567" t="n">
        <v>-3.315</v>
      </c>
      <c r="AD240" s="567" t="n">
        <v>-3.315</v>
      </c>
      <c r="AE240" s="567" t="n">
        <v>-3.205</v>
      </c>
      <c r="AF240" s="567" t="n">
        <v>-3.205</v>
      </c>
      <c r="AG240" s="567" t="n">
        <v>-3.205</v>
      </c>
      <c r="AH240" s="567" t="n">
        <v>-3.205</v>
      </c>
      <c r="AI240" s="567" t="n">
        <v>8.92375</v>
      </c>
      <c r="AJ240" s="567" t="n">
        <v>8.92375</v>
      </c>
      <c r="AK240" s="567" t="n">
        <v>8.92375</v>
      </c>
      <c r="AL240" s="567" t="n">
        <v>8.92375</v>
      </c>
      <c r="AM240" s="567" t="n">
        <v>-26.9844828571429</v>
      </c>
      <c r="AN240" s="567" t="n">
        <v>-26.9844828571429</v>
      </c>
      <c r="AO240" s="567" t="n">
        <v>-26.9844828571429</v>
      </c>
      <c r="AP240" s="567" t="n">
        <v>-26.9844828571429</v>
      </c>
      <c r="AQ240" s="567" t="n">
        <v>-29.78975</v>
      </c>
      <c r="AR240" s="567" t="n">
        <v>-29.78975</v>
      </c>
      <c r="AS240" s="567" t="n">
        <v>-29.78975</v>
      </c>
      <c r="AT240" s="567" t="n">
        <v>-29.78975</v>
      </c>
      <c r="AU240" s="567" t="n">
        <v>-20.380161627439</v>
      </c>
      <c r="AV240" s="567" t="n">
        <v>-20.380161627439</v>
      </c>
      <c r="AW240" s="567" t="n">
        <v>-20.380161627439</v>
      </c>
      <c r="AX240" s="567" t="n">
        <v>-20.380161627439</v>
      </c>
      <c r="AY240" s="567" t="n">
        <v>-27.6675870379389</v>
      </c>
      <c r="AZ240" s="567" t="n">
        <v>-27.6675870379389</v>
      </c>
      <c r="BA240" s="567" t="n">
        <v>-27.6675870379389</v>
      </c>
      <c r="BB240" s="567" t="n">
        <v>-27.6675870379389</v>
      </c>
      <c r="BC240" s="567" t="n">
        <v>-13.5763170425</v>
      </c>
      <c r="BD240" s="567" t="n">
        <v>-13.5763170425</v>
      </c>
      <c r="BE240" s="567" t="n">
        <v>-13.5763170425</v>
      </c>
      <c r="BF240" s="567" t="n">
        <v>-13.5763170425</v>
      </c>
      <c r="BG240" s="567" t="n">
        <v>-13.3716625118751</v>
      </c>
      <c r="BH240" s="567" t="n">
        <v>-13.3716625118751</v>
      </c>
      <c r="BI240" s="567" t="n">
        <v>-13.3716625118751</v>
      </c>
      <c r="BJ240" s="567" t="n">
        <v>-13.3716625118751</v>
      </c>
      <c r="BK240" s="567" t="n">
        <v>18.0174067007959</v>
      </c>
      <c r="BL240" s="567" t="n">
        <v>18.0174067007959</v>
      </c>
      <c r="BM240" s="567" t="n">
        <v>18.0174067007959</v>
      </c>
      <c r="BN240" s="567" t="n">
        <v>18.0174067007959</v>
      </c>
      <c r="BO240" s="567" t="n">
        <v>58.634605873899</v>
      </c>
      <c r="BP240" s="567" t="n">
        <v>58.634605873899</v>
      </c>
      <c r="BQ240" s="567" t="n">
        <v>58.634605873899</v>
      </c>
      <c r="BR240" s="567" t="n">
        <v>58.634605873899</v>
      </c>
      <c r="BS240" s="567" t="n">
        <v>-53.110340859733</v>
      </c>
      <c r="BT240" s="567" t="n">
        <v>-53.110340859733</v>
      </c>
      <c r="BU240" s="567" t="n">
        <v>-53.110340859733</v>
      </c>
      <c r="BV240" s="567" t="n">
        <v>-53.110340859733</v>
      </c>
      <c r="BW240" s="567" t="n">
        <v>57.1233903821645</v>
      </c>
      <c r="BX240" s="567" t="n">
        <v>57.1233903821645</v>
      </c>
      <c r="BY240" s="567" t="n">
        <v>57.1233903821645</v>
      </c>
      <c r="BZ240" s="567" t="n">
        <v>57.1233903821645</v>
      </c>
      <c r="CA240" s="567" t="n">
        <v>-22.6072764663108</v>
      </c>
      <c r="CB240" s="567" t="n">
        <v>-22.6072764663108</v>
      </c>
      <c r="CC240" s="567" t="n">
        <v>-22.6072764663108</v>
      </c>
      <c r="CD240" s="567" t="n">
        <v>-22.6072764663108</v>
      </c>
      <c r="CE240" s="567" t="n">
        <v>-7.13361688616706</v>
      </c>
      <c r="CF240" s="567" t="n">
        <v>-7.13361688616706</v>
      </c>
      <c r="CG240" s="567" t="n">
        <v>-7.13361688616706</v>
      </c>
      <c r="CH240" s="567" t="n">
        <v>-7.13361688616706</v>
      </c>
      <c r="CI240" s="567" t="n">
        <v>19.8057033732291</v>
      </c>
      <c r="CJ240" s="567" t="n">
        <v>19.8057033732291</v>
      </c>
      <c r="CK240" s="567" t="n">
        <v>19.8057033732291</v>
      </c>
      <c r="CL240" s="567" t="n">
        <v>19.8057033732291</v>
      </c>
      <c r="CM240" s="567" t="n">
        <v>-35.6270379951909</v>
      </c>
      <c r="CN240" s="567" t="n">
        <v>18.9505838859654</v>
      </c>
      <c r="CO240" s="567" t="n">
        <v>-16.0689553393224</v>
      </c>
      <c r="CP240" s="567" t="n">
        <v>190.08245503633</v>
      </c>
      <c r="CQ240" s="567" t="n">
        <v>-69.3384147552581</v>
      </c>
      <c r="CR240" s="567" t="n">
        <v>-25.6307493172367</v>
      </c>
      <c r="CS240" s="567" t="n">
        <v>-2.80973694173805</v>
      </c>
      <c r="CT240" s="567" t="n">
        <v>193.297249339932</v>
      </c>
      <c r="CU240" s="568" t="n">
        <v>-66.7821628700355</v>
      </c>
      <c r="CV240" s="568" t="n">
        <v>-10.2539609713442</v>
      </c>
      <c r="CW240" s="568" t="n">
        <v>-80.1534441650832</v>
      </c>
      <c r="CX240" s="568" t="n">
        <v>268.966972821162</v>
      </c>
      <c r="CY240" s="568" t="n">
        <v>-52.3367777626315</v>
      </c>
      <c r="CZ240" s="568" t="n">
        <v>274.44497781817</v>
      </c>
      <c r="DA240" s="568" t="n">
        <v>116.088990451739</v>
      </c>
      <c r="DB240" s="568" t="n">
        <v>-10.2959443463671</v>
      </c>
      <c r="DC240" s="568" t="n">
        <v>-113.529400147594</v>
      </c>
      <c r="DD240" s="568" t="n">
        <v>-77.4263947000909</v>
      </c>
      <c r="DE240" s="568" t="n">
        <v>267.726793019649</v>
      </c>
      <c r="DF240" s="569" t="n">
        <v>77.6490599138483</v>
      </c>
      <c r="DG240" s="569" t="n">
        <v>-192.96289555773</v>
      </c>
      <c r="DH240" s="569" t="n">
        <v>174.506021459378</v>
      </c>
      <c r="DI240" s="567" t="n">
        <v>-262.014351570269</v>
      </c>
      <c r="DJ240" s="567" t="n">
        <v>151.564719365704</v>
      </c>
      <c r="DK240" s="567"/>
      <c r="DL240" s="567"/>
      <c r="DM240" s="567"/>
      <c r="DN240" s="567"/>
      <c r="DO240" s="567"/>
      <c r="DP240" s="567"/>
      <c r="DQ240" s="567"/>
      <c r="DR240" s="567"/>
      <c r="DS240" s="567"/>
      <c r="DT240" s="567"/>
      <c r="DU240" s="567"/>
      <c r="DV240" s="567"/>
      <c r="DW240" s="567"/>
      <c r="DX240" s="567"/>
      <c r="DY240" s="567"/>
      <c r="DZ240" s="570"/>
    </row>
    <row r="241" s="1" customFormat="true" ht="15" hidden="false" customHeight="false" outlineLevel="0" collapsed="false">
      <c r="B241" s="417" t="s">
        <v>1060</v>
      </c>
      <c r="C241" s="418"/>
      <c r="D241" s="418"/>
      <c r="E241" s="418"/>
      <c r="F241" s="418"/>
      <c r="G241" s="418"/>
      <c r="H241" s="418"/>
      <c r="I241" s="418"/>
      <c r="J241" s="418"/>
      <c r="K241" s="418"/>
      <c r="L241" s="418"/>
      <c r="M241" s="418"/>
      <c r="N241" s="418"/>
      <c r="O241" s="418"/>
      <c r="P241" s="418"/>
      <c r="Q241" s="418"/>
      <c r="R241" s="418"/>
      <c r="S241" s="418"/>
      <c r="T241" s="418"/>
      <c r="U241" s="418"/>
      <c r="V241" s="418"/>
      <c r="W241" s="418"/>
      <c r="X241" s="418"/>
      <c r="Y241" s="418"/>
      <c r="Z241" s="418"/>
      <c r="AA241" s="418"/>
      <c r="AB241" s="418"/>
      <c r="AC241" s="418"/>
      <c r="AD241" s="418"/>
      <c r="AE241" s="418"/>
      <c r="AF241" s="418"/>
      <c r="AG241" s="418"/>
      <c r="AH241" s="418"/>
      <c r="AI241" s="418"/>
      <c r="AJ241" s="418"/>
      <c r="AK241" s="418"/>
      <c r="AL241" s="418"/>
      <c r="AM241" s="418"/>
      <c r="AN241" s="418"/>
      <c r="AO241" s="418"/>
      <c r="AP241" s="418"/>
      <c r="AQ241" s="418"/>
      <c r="AR241" s="418"/>
      <c r="AS241" s="418"/>
      <c r="AT241" s="418"/>
      <c r="AU241" s="418"/>
      <c r="AV241" s="418"/>
      <c r="AW241" s="418"/>
      <c r="AX241" s="418"/>
      <c r="AY241" s="418"/>
      <c r="AZ241" s="418"/>
      <c r="BA241" s="418"/>
      <c r="BB241" s="418"/>
      <c r="BC241" s="418"/>
      <c r="BD241" s="418"/>
      <c r="BE241" s="418"/>
      <c r="BF241" s="418"/>
      <c r="BG241" s="418"/>
      <c r="BH241" s="418"/>
      <c r="BI241" s="418"/>
      <c r="BJ241" s="418"/>
      <c r="BK241" s="418"/>
      <c r="BL241" s="418"/>
      <c r="BM241" s="418"/>
      <c r="BN241" s="418"/>
      <c r="BO241" s="418"/>
      <c r="BP241" s="418"/>
      <c r="BQ241" s="418"/>
      <c r="BR241" s="418"/>
      <c r="BS241" s="418"/>
      <c r="BT241" s="418"/>
      <c r="BU241" s="418"/>
      <c r="BV241" s="418"/>
      <c r="BW241" s="418"/>
      <c r="BX241" s="418"/>
      <c r="BY241" s="418"/>
      <c r="BZ241" s="418"/>
      <c r="CA241" s="418"/>
      <c r="CB241" s="418"/>
      <c r="CC241" s="418"/>
      <c r="CD241" s="418"/>
      <c r="CE241" s="418"/>
      <c r="CF241" s="418"/>
      <c r="CG241" s="418"/>
      <c r="CH241" s="418"/>
      <c r="CI241" s="418"/>
      <c r="CJ241" s="418"/>
      <c r="CK241" s="418"/>
      <c r="CL241" s="418"/>
      <c r="CM241" s="418"/>
      <c r="CN241" s="418"/>
      <c r="CO241" s="418"/>
      <c r="CP241" s="418"/>
      <c r="CQ241" s="418"/>
      <c r="CR241" s="418"/>
      <c r="CS241" s="418"/>
      <c r="CT241" s="418"/>
      <c r="CU241" s="418"/>
      <c r="CV241" s="418"/>
      <c r="CW241" s="418"/>
      <c r="CX241" s="418"/>
      <c r="CY241" s="418"/>
      <c r="CZ241" s="418"/>
      <c r="DA241" s="418"/>
      <c r="DB241" s="418"/>
      <c r="DC241" s="418"/>
      <c r="DD241" s="418"/>
      <c r="DE241" s="418"/>
      <c r="DF241" s="418"/>
      <c r="DG241" s="571" t="str">
        <f aca="false">IF('monthly data'!LP240&gt;0,AVERAGE('monthly data'!LN240:LP240),"")</f>
        <v/>
      </c>
      <c r="DH241" s="572" t="str">
        <f aca="false">IF('monthly data'!LS240&gt;0,AVERAGE('monthly data'!LQ240:LS240),"")</f>
        <v/>
      </c>
      <c r="DI241" s="572" t="str">
        <f aca="false">IF('monthly data'!LV240&gt;0,AVERAGE('monthly data'!LT240:LV240),"")</f>
        <v/>
      </c>
      <c r="DJ241" s="572" t="str">
        <f aca="false">IF('monthly data'!LY240&gt;0,AVERAGE('monthly data'!LW240:LY240),"")</f>
        <v/>
      </c>
      <c r="DK241" s="572" t="str">
        <f aca="false">IF('monthly data'!MB240&gt;0,AVERAGE('monthly data'!LZ240:MB240),"")</f>
        <v/>
      </c>
      <c r="DL241" s="572" t="str">
        <f aca="false">IF('monthly data'!ME240&gt;0,AVERAGE('monthly data'!MC240:ME240),"")</f>
        <v/>
      </c>
      <c r="DM241" s="572" t="str">
        <f aca="false">IF('monthly data'!MH240&gt;0,AVERAGE('monthly data'!MF240:MH240),"")</f>
        <v/>
      </c>
      <c r="DN241" s="572" t="str">
        <f aca="false">IF('monthly data'!MK240&gt;0,AVERAGE('monthly data'!MI240:MK240),"")</f>
        <v/>
      </c>
      <c r="DO241" s="572" t="str">
        <f aca="false">IF('monthly data'!MN240&gt;0,AVERAGE('monthly data'!ML240:MN240),"")</f>
        <v/>
      </c>
      <c r="DP241" s="572" t="str">
        <f aca="false">IF('monthly data'!MQ240&gt;0,AVERAGE('monthly data'!MO240:MQ240),"")</f>
        <v/>
      </c>
      <c r="DQ241" s="572" t="str">
        <f aca="false">IF('monthly data'!MT240&gt;0,AVERAGE('monthly data'!MR240:MT240),"")</f>
        <v/>
      </c>
      <c r="DR241" s="572" t="str">
        <f aca="false">IF('monthly data'!MW240&gt;0,AVERAGE('monthly data'!MU240:MW240),"")</f>
        <v/>
      </c>
      <c r="DS241" s="572"/>
      <c r="DT241" s="572"/>
      <c r="DU241" s="572"/>
      <c r="DV241" s="572"/>
      <c r="DW241" s="572"/>
      <c r="DX241" s="572"/>
      <c r="DY241" s="572"/>
      <c r="DZ241" s="573"/>
    </row>
    <row r="242" customFormat="false" ht="16.5" hidden="false" customHeight="true" outlineLevel="0" collapsed="false">
      <c r="DG242" s="574" t="s">
        <v>1061</v>
      </c>
    </row>
    <row r="243" s="417" customFormat="true" ht="15.75" hidden="false" customHeight="true" outlineLevel="0" collapsed="false">
      <c r="B243" s="407" t="s">
        <v>1062</v>
      </c>
      <c r="C243" s="474" t="s">
        <v>0</v>
      </c>
      <c r="D243" s="474" t="s">
        <v>1</v>
      </c>
      <c r="E243" s="474" t="s">
        <v>2</v>
      </c>
      <c r="F243" s="474" t="s">
        <v>3</v>
      </c>
      <c r="G243" s="474" t="s">
        <v>4</v>
      </c>
      <c r="H243" s="474" t="s">
        <v>5</v>
      </c>
      <c r="I243" s="474" t="s">
        <v>6</v>
      </c>
      <c r="J243" s="474" t="s">
        <v>7</v>
      </c>
      <c r="K243" s="474" t="s">
        <v>8</v>
      </c>
      <c r="L243" s="474" t="s">
        <v>9</v>
      </c>
      <c r="M243" s="474" t="s">
        <v>10</v>
      </c>
      <c r="N243" s="474" t="s">
        <v>11</v>
      </c>
      <c r="O243" s="474" t="s">
        <v>12</v>
      </c>
      <c r="P243" s="474" t="s">
        <v>13</v>
      </c>
      <c r="Q243" s="474" t="s">
        <v>14</v>
      </c>
      <c r="R243" s="474" t="s">
        <v>15</v>
      </c>
      <c r="S243" s="474" t="s">
        <v>16</v>
      </c>
      <c r="T243" s="474" t="s">
        <v>17</v>
      </c>
      <c r="U243" s="474" t="s">
        <v>18</v>
      </c>
      <c r="V243" s="474" t="s">
        <v>19</v>
      </c>
      <c r="W243" s="474" t="s">
        <v>20</v>
      </c>
      <c r="X243" s="474" t="s">
        <v>21</v>
      </c>
      <c r="Y243" s="474" t="s">
        <v>22</v>
      </c>
      <c r="Z243" s="474" t="s">
        <v>23</v>
      </c>
      <c r="AA243" s="474" t="s">
        <v>24</v>
      </c>
      <c r="AB243" s="474" t="s">
        <v>25</v>
      </c>
      <c r="AC243" s="474" t="s">
        <v>26</v>
      </c>
      <c r="AD243" s="474" t="s">
        <v>27</v>
      </c>
      <c r="AE243" s="474" t="s">
        <v>28</v>
      </c>
      <c r="AF243" s="474" t="s">
        <v>29</v>
      </c>
      <c r="AG243" s="474" t="s">
        <v>30</v>
      </c>
      <c r="AH243" s="474" t="s">
        <v>31</v>
      </c>
      <c r="AI243" s="474" t="s">
        <v>32</v>
      </c>
      <c r="AJ243" s="474" t="s">
        <v>33</v>
      </c>
      <c r="AK243" s="474" t="s">
        <v>34</v>
      </c>
      <c r="AL243" s="474" t="s">
        <v>35</v>
      </c>
      <c r="AM243" s="474" t="s">
        <v>36</v>
      </c>
      <c r="AN243" s="474" t="s">
        <v>37</v>
      </c>
      <c r="AO243" s="474" t="s">
        <v>38</v>
      </c>
      <c r="AP243" s="474" t="s">
        <v>39</v>
      </c>
      <c r="AQ243" s="474" t="s">
        <v>40</v>
      </c>
      <c r="AR243" s="474" t="s">
        <v>41</v>
      </c>
      <c r="AS243" s="474" t="s">
        <v>42</v>
      </c>
      <c r="AT243" s="474" t="s">
        <v>43</v>
      </c>
      <c r="AU243" s="474" t="s">
        <v>44</v>
      </c>
      <c r="AV243" s="474" t="s">
        <v>45</v>
      </c>
      <c r="AW243" s="474" t="s">
        <v>46</v>
      </c>
      <c r="AX243" s="474" t="s">
        <v>47</v>
      </c>
      <c r="AY243" s="474" t="s">
        <v>48</v>
      </c>
      <c r="AZ243" s="474" t="s">
        <v>49</v>
      </c>
      <c r="BA243" s="474" t="s">
        <v>50</v>
      </c>
      <c r="BB243" s="474" t="s">
        <v>51</v>
      </c>
      <c r="BC243" s="474" t="s">
        <v>52</v>
      </c>
      <c r="BD243" s="474" t="s">
        <v>53</v>
      </c>
      <c r="BE243" s="474" t="s">
        <v>54</v>
      </c>
      <c r="BF243" s="474" t="s">
        <v>55</v>
      </c>
      <c r="BG243" s="474" t="s">
        <v>56</v>
      </c>
      <c r="BH243" s="474" t="s">
        <v>57</v>
      </c>
      <c r="BI243" s="474" t="s">
        <v>58</v>
      </c>
      <c r="BJ243" s="474" t="s">
        <v>59</v>
      </c>
      <c r="BK243" s="474" t="s">
        <v>60</v>
      </c>
      <c r="BL243" s="474" t="s">
        <v>61</v>
      </c>
      <c r="BM243" s="474" t="s">
        <v>62</v>
      </c>
      <c r="BN243" s="474" t="s">
        <v>63</v>
      </c>
      <c r="BO243" s="474" t="s">
        <v>64</v>
      </c>
      <c r="BP243" s="474" t="s">
        <v>65</v>
      </c>
      <c r="BQ243" s="474" t="s">
        <v>66</v>
      </c>
      <c r="BR243" s="474" t="s">
        <v>67</v>
      </c>
      <c r="BS243" s="474" t="s">
        <v>68</v>
      </c>
      <c r="BT243" s="474" t="s">
        <v>69</v>
      </c>
      <c r="BU243" s="474" t="s">
        <v>70</v>
      </c>
      <c r="BV243" s="474" t="s">
        <v>71</v>
      </c>
      <c r="BW243" s="474" t="s">
        <v>72</v>
      </c>
      <c r="BX243" s="474" t="s">
        <v>73</v>
      </c>
      <c r="BY243" s="474" t="s">
        <v>74</v>
      </c>
      <c r="BZ243" s="474" t="s">
        <v>75</v>
      </c>
      <c r="CA243" s="474" t="s">
        <v>76</v>
      </c>
      <c r="CB243" s="474" t="s">
        <v>77</v>
      </c>
      <c r="CC243" s="474" t="s">
        <v>78</v>
      </c>
      <c r="CD243" s="474" t="s">
        <v>79</v>
      </c>
      <c r="CE243" s="474" t="s">
        <v>80</v>
      </c>
      <c r="CF243" s="474" t="s">
        <v>81</v>
      </c>
      <c r="CG243" s="474" t="s">
        <v>82</v>
      </c>
      <c r="CH243" s="474" t="s">
        <v>83</v>
      </c>
      <c r="CI243" s="474" t="s">
        <v>84</v>
      </c>
      <c r="CJ243" s="474" t="s">
        <v>85</v>
      </c>
      <c r="CK243" s="474" t="s">
        <v>86</v>
      </c>
      <c r="CL243" s="474" t="s">
        <v>87</v>
      </c>
      <c r="CM243" s="474" t="s">
        <v>88</v>
      </c>
      <c r="CN243" s="474" t="s">
        <v>89</v>
      </c>
      <c r="CO243" s="474" t="s">
        <v>90</v>
      </c>
      <c r="CP243" s="474" t="s">
        <v>91</v>
      </c>
      <c r="CQ243" s="474" t="s">
        <v>92</v>
      </c>
      <c r="CR243" s="474" t="s">
        <v>93</v>
      </c>
      <c r="CS243" s="474" t="s">
        <v>94</v>
      </c>
      <c r="CT243" s="474" t="s">
        <v>95</v>
      </c>
      <c r="CU243" s="474" t="s">
        <v>96</v>
      </c>
      <c r="CV243" s="474" t="s">
        <v>97</v>
      </c>
      <c r="CW243" s="474" t="s">
        <v>98</v>
      </c>
      <c r="CX243" s="474" t="s">
        <v>99</v>
      </c>
      <c r="CY243" s="474" t="s">
        <v>100</v>
      </c>
      <c r="CZ243" s="474" t="s">
        <v>101</v>
      </c>
      <c r="DA243" s="474" t="s">
        <v>102</v>
      </c>
      <c r="DB243" s="474" t="s">
        <v>103</v>
      </c>
      <c r="DC243" s="474" t="s">
        <v>104</v>
      </c>
      <c r="DD243" s="474" t="s">
        <v>105</v>
      </c>
      <c r="DE243" s="474" t="s">
        <v>106</v>
      </c>
      <c r="DF243" s="474" t="s">
        <v>107</v>
      </c>
      <c r="DG243" s="474" t="s">
        <v>108</v>
      </c>
      <c r="DH243" s="474" t="s">
        <v>109</v>
      </c>
      <c r="DI243" s="474" t="s">
        <v>110</v>
      </c>
      <c r="DJ243" s="474" t="s">
        <v>111</v>
      </c>
      <c r="DK243" s="474" t="s">
        <v>112</v>
      </c>
      <c r="DL243" s="474" t="s">
        <v>113</v>
      </c>
      <c r="DM243" s="474" t="s">
        <v>114</v>
      </c>
      <c r="DN243" s="474" t="s">
        <v>115</v>
      </c>
      <c r="DO243" s="474" t="s">
        <v>116</v>
      </c>
      <c r="DP243" s="474" t="s">
        <v>192</v>
      </c>
      <c r="DQ243" s="474" t="s">
        <v>193</v>
      </c>
      <c r="DR243" s="474" t="s">
        <v>194</v>
      </c>
      <c r="DS243" s="474" t="s">
        <v>943</v>
      </c>
      <c r="DT243" s="474" t="s">
        <v>944</v>
      </c>
      <c r="DU243" s="474" t="s">
        <v>945</v>
      </c>
      <c r="DV243" s="474" t="s">
        <v>946</v>
      </c>
      <c r="DW243" s="474" t="s">
        <v>947</v>
      </c>
      <c r="DX243" s="474" t="s">
        <v>951</v>
      </c>
      <c r="DY243" s="474" t="s">
        <v>948</v>
      </c>
      <c r="DZ243" s="474" t="s">
        <v>949</v>
      </c>
    </row>
    <row r="244" s="335" customFormat="true" ht="15" hidden="false" customHeight="true" outlineLevel="0" collapsed="false">
      <c r="A244" s="575" t="s">
        <v>1063</v>
      </c>
      <c r="B244" s="422" t="s">
        <v>680</v>
      </c>
      <c r="C244" s="420" t="n">
        <f aca="false">AVERAGE('monthly data'!B244:D244)</f>
        <v>2.1627</v>
      </c>
      <c r="D244" s="420" t="n">
        <f aca="false">AVERAGE('monthly data'!E244:G244)</f>
        <v>4.21166666666667</v>
      </c>
      <c r="E244" s="420" t="n">
        <f aca="false">AVERAGE('monthly data'!H244:J244)</f>
        <v>13.181</v>
      </c>
      <c r="F244" s="420" t="n">
        <f aca="false">AVERAGE('monthly data'!K244:M244)</f>
        <v>24.5761</v>
      </c>
      <c r="G244" s="420" t="n">
        <f aca="false">AVERAGE('monthly data'!N244:P244)</f>
        <v>32.8548333333333</v>
      </c>
      <c r="H244" s="420" t="n">
        <f aca="false">AVERAGE('monthly data'!Q244:S244)</f>
        <v>33.7413333333333</v>
      </c>
      <c r="I244" s="420" t="n">
        <f aca="false">AVERAGE('monthly data'!T244:V244)</f>
        <v>36.161</v>
      </c>
      <c r="J244" s="420" t="n">
        <f aca="false">AVERAGE('monthly data'!W244:Y244)</f>
        <v>39.0313333333333</v>
      </c>
      <c r="K244" s="420" t="n">
        <f aca="false">AVERAGE('monthly data'!Z244:AB244)</f>
        <v>43.5806666666667</v>
      </c>
      <c r="L244" s="420" t="n">
        <f aca="false">AVERAGE('monthly data'!AC244:AE244)</f>
        <v>49.681</v>
      </c>
      <c r="M244" s="420" t="n">
        <f aca="false">AVERAGE('monthly data'!AF244:AH244)</f>
        <v>49.2273333333333</v>
      </c>
      <c r="N244" s="420" t="n">
        <f aca="false">AVERAGE('monthly data'!AI244:AK244)</f>
        <v>54.2751</v>
      </c>
      <c r="O244" s="420" t="n">
        <f aca="false">AVERAGE('monthly data'!AL244:AN244)</f>
        <v>47.2487793333333</v>
      </c>
      <c r="P244" s="420" t="n">
        <f aca="false">AVERAGE('monthly data'!AO244:AQ244)</f>
        <v>44.6935096666667</v>
      </c>
      <c r="Q244" s="420" t="n">
        <f aca="false">AVERAGE('monthly data'!AR244:AT244)</f>
        <v>43.70334</v>
      </c>
      <c r="R244" s="420" t="n">
        <f aca="false">AVERAGE('monthly data'!AU244:AW244)</f>
        <v>43.508649</v>
      </c>
      <c r="S244" s="420" t="n">
        <f aca="false">AVERAGE('monthly data'!AX244:AZ244)</f>
        <v>39.658156</v>
      </c>
      <c r="T244" s="420" t="n">
        <f aca="false">AVERAGE('monthly data'!BA244:BC244)</f>
        <v>36.375971</v>
      </c>
      <c r="U244" s="420" t="n">
        <f aca="false">AVERAGE('monthly data'!BD244:BF244)</f>
        <v>43.1305793333333</v>
      </c>
      <c r="V244" s="420" t="n">
        <f aca="false">AVERAGE('monthly data'!BG244:BI244)</f>
        <v>41.5402066666667</v>
      </c>
      <c r="W244" s="420" t="n">
        <f aca="false">AVERAGE('monthly data'!BJ244:BL244)</f>
        <v>42.5774703333333</v>
      </c>
      <c r="X244" s="420" t="n">
        <f aca="false">AVERAGE('monthly data'!BM244:BO244)</f>
        <v>38.242027</v>
      </c>
      <c r="Y244" s="420" t="n">
        <f aca="false">AVERAGE('monthly data'!BP244:BR244)</f>
        <v>42.3494216666667</v>
      </c>
      <c r="Z244" s="420" t="n">
        <f aca="false">AVERAGE('monthly data'!BS244:BU244)</f>
        <v>51.5301306666667</v>
      </c>
      <c r="AA244" s="420" t="n">
        <f aca="false">AVERAGE('monthly data'!BV244:BX244)</f>
        <v>72.963576</v>
      </c>
      <c r="AB244" s="420" t="n">
        <f aca="false">AVERAGE('monthly data'!BY244:CA244)</f>
        <v>78.5729516666667</v>
      </c>
      <c r="AC244" s="420" t="n">
        <f aca="false">AVERAGE('monthly data'!CB244:CD244)</f>
        <v>74.6105366666667</v>
      </c>
      <c r="AD244" s="420" t="n">
        <f aca="false">AVERAGE('monthly data'!CE244:CG244)</f>
        <v>78.4339966666667</v>
      </c>
      <c r="AE244" s="420" t="n">
        <f aca="false">AVERAGE('monthly data'!CH244:CJ244)</f>
        <v>69.80977</v>
      </c>
      <c r="AF244" s="420" t="n">
        <f aca="false">AVERAGE('monthly data'!CK244:CM244)</f>
        <v>66.2020066666667</v>
      </c>
      <c r="AG244" s="420" t="n">
        <f aca="false">AVERAGE('monthly data'!CN244:CP244)</f>
        <v>74.5920566666667</v>
      </c>
      <c r="AH244" s="420" t="n">
        <f aca="false">AVERAGE('monthly data'!CQ244:CS244)</f>
        <v>84.76988</v>
      </c>
      <c r="AI244" s="420" t="n">
        <f aca="false">AVERAGE('monthly data'!CT244:CV244)</f>
        <v>98.5833933333333</v>
      </c>
      <c r="AJ244" s="420" t="n">
        <f aca="false">AVERAGE('monthly data'!CW244:CY244)</f>
        <v>95.9589933333333</v>
      </c>
      <c r="AK244" s="420" t="n">
        <f aca="false">AVERAGE('monthly data'!CZ244:DB244)</f>
        <v>91.0693233333333</v>
      </c>
      <c r="AL244" s="420" t="n">
        <f aca="false">AVERAGE('monthly data'!DC244:DE244)</f>
        <v>93.4960933333334</v>
      </c>
      <c r="AM244" s="420" t="n">
        <f aca="false">AVERAGE('monthly data'!DF244:DH244)</f>
        <v>108.0200442</v>
      </c>
      <c r="AN244" s="420" t="n">
        <f aca="false">AVERAGE('monthly data'!DI244:DK244)</f>
        <v>104.509728591</v>
      </c>
      <c r="AO244" s="420" t="n">
        <f aca="false">AVERAGE('monthly data'!DL244:DN244)</f>
        <v>108.176834595</v>
      </c>
      <c r="AP244" s="420" t="n">
        <f aca="false">AVERAGE('monthly data'!DO244:DQ244)</f>
        <v>142.411532666667</v>
      </c>
      <c r="AQ244" s="420" t="n">
        <f aca="false">AVERAGE('monthly data'!DR244:DT244)</f>
        <v>170.440472666667</v>
      </c>
      <c r="AR244" s="420" t="n">
        <f aca="false">AVERAGE('monthly data'!DU244:DW244)</f>
        <v>177.362982333333</v>
      </c>
      <c r="AS244" s="420" t="n">
        <f aca="false">AVERAGE('monthly data'!DX244:DZ244)</f>
        <v>178.353224666667</v>
      </c>
      <c r="AT244" s="420" t="n">
        <f aca="false">AVERAGE('monthly data'!EA244:EC244)</f>
        <v>203.345053</v>
      </c>
      <c r="AU244" s="420" t="n">
        <f aca="false">AVERAGE('monthly data'!ED244:EF244)</f>
        <v>260.662898666667</v>
      </c>
      <c r="AV244" s="420" t="n">
        <f aca="false">AVERAGE('monthly data'!EG244:EI244)</f>
        <v>281.989236333333</v>
      </c>
      <c r="AW244" s="420" t="n">
        <f aca="false">AVERAGE('monthly data'!EJ244:EL244)</f>
        <v>281.650998333333</v>
      </c>
      <c r="AX244" s="420" t="n">
        <f aca="false">AVERAGE('monthly data'!EM244:EO244)</f>
        <v>280.137002</v>
      </c>
      <c r="AY244" s="420" t="n">
        <f aca="false">AVERAGE('monthly data'!EP244:ER244)</f>
        <v>268.464375666667</v>
      </c>
      <c r="AZ244" s="420" t="n">
        <f aca="false">AVERAGE('monthly data'!ES244:EU244)</f>
        <v>296.032277</v>
      </c>
      <c r="BA244" s="420" t="n">
        <f aca="false">AVERAGE('monthly data'!EV244:EX244)</f>
        <v>330.832888333333</v>
      </c>
      <c r="BB244" s="420" t="n">
        <f aca="false">AVERAGE('monthly data'!EY244:FA244)</f>
        <v>330.451582</v>
      </c>
      <c r="BC244" s="420" t="n">
        <f aca="false">AVERAGE('monthly data'!FB244:FD244)</f>
        <v>347.996711666667</v>
      </c>
      <c r="BD244" s="420" t="n">
        <f aca="false">AVERAGE('monthly data'!FE244:FG244)</f>
        <v>377.799582333333</v>
      </c>
      <c r="BE244" s="420" t="n">
        <f aca="false">AVERAGE('monthly data'!FH244:FJ244)</f>
        <v>394.945582666667</v>
      </c>
      <c r="BF244" s="420" t="n">
        <f aca="false">AVERAGE('monthly data'!FK244:FM244)</f>
        <v>378.116428333333</v>
      </c>
      <c r="BG244" s="420" t="n">
        <f aca="false">AVERAGE('monthly data'!FN244:FP244)</f>
        <v>367.255851666667</v>
      </c>
      <c r="BH244" s="420" t="n">
        <f aca="false">AVERAGE('monthly data'!FQ244:FS244)</f>
        <v>379.169774664187</v>
      </c>
      <c r="BI244" s="420" t="n">
        <f aca="false">AVERAGE('monthly data'!FT244:FV244)</f>
        <v>414.634219108667</v>
      </c>
      <c r="BJ244" s="420" t="n">
        <f aca="false">AVERAGE('monthly data'!FW244:FY244)</f>
        <v>449.151974617363</v>
      </c>
      <c r="BK244" s="420" t="n">
        <f aca="false">AVERAGE('monthly data'!FZ244:GB244)</f>
        <v>423.094278751614</v>
      </c>
      <c r="BL244" s="420" t="n">
        <f aca="false">AVERAGE('monthly data'!GC244:GE244)</f>
        <v>427.296570522121</v>
      </c>
      <c r="BM244" s="420" t="n">
        <f aca="false">AVERAGE('monthly data'!GF244:GH244)</f>
        <v>458.384971333333</v>
      </c>
      <c r="BN244" s="420" t="n">
        <f aca="false">AVERAGE('monthly data'!GI244:GK244)</f>
        <v>484.7764083008</v>
      </c>
      <c r="BO244" s="420" t="n">
        <f aca="false">AVERAGE('monthly data'!GL244:GN244)</f>
        <v>485.2020543948</v>
      </c>
      <c r="BP244" s="420" t="n">
        <f aca="false">AVERAGE('monthly data'!GO244:GQ244)</f>
        <v>496.45485558814</v>
      </c>
      <c r="BQ244" s="420" t="n">
        <f aca="false">AVERAGE('monthly data'!GR244:GT244)</f>
        <v>493.185397491787</v>
      </c>
      <c r="BR244" s="420" t="n">
        <f aca="false">AVERAGE('monthly data'!GU244:GW244)</f>
        <v>599.43671388899</v>
      </c>
      <c r="BS244" s="420" t="n">
        <f aca="false">AVERAGE('monthly data'!GX244:GZ244)</f>
        <v>602.68934001184</v>
      </c>
      <c r="BT244" s="420" t="n">
        <f aca="false">AVERAGE('monthly data'!HA244:HC244)</f>
        <v>515.700749725387</v>
      </c>
      <c r="BU244" s="420" t="n">
        <f aca="false">AVERAGE('monthly data'!HD244:HF244)</f>
        <v>480.31081918144</v>
      </c>
      <c r="BV244" s="420" t="n">
        <f aca="false">AVERAGE('monthly data'!HG244:HI244)</f>
        <v>511.12926585824</v>
      </c>
      <c r="BW244" s="420" t="n">
        <f aca="false">AVERAGE('monthly data'!HJ244:HL244)</f>
        <v>478.349131966453</v>
      </c>
      <c r="BX244" s="420" t="n">
        <f aca="false">AVERAGE('monthly data'!HM244:HO244)</f>
        <v>579.056058354453</v>
      </c>
      <c r="BY244" s="420" t="n">
        <f aca="false">AVERAGE('monthly data'!HP244:HR244)</f>
        <v>675.131975372267</v>
      </c>
      <c r="BZ244" s="420" t="n">
        <f aca="false">AVERAGE('monthly data'!HS244:HU244)</f>
        <v>705.887487549563</v>
      </c>
      <c r="CA244" s="420" t="n">
        <f aca="false">AVERAGE('monthly data'!HV244:HX244)</f>
        <v>684.473208094736</v>
      </c>
      <c r="CB244" s="420" t="n">
        <f aca="false">AVERAGE('monthly data'!HY244:IA244)</f>
        <v>734.097476765369</v>
      </c>
      <c r="CC244" s="420" t="n">
        <f aca="false">AVERAGE('monthly data'!IB244:ID244)</f>
        <v>684.174316487394</v>
      </c>
      <c r="CD244" s="420" t="n">
        <f aca="false">AVERAGE('monthly data'!IE244:IG244)</f>
        <v>629.773912590821</v>
      </c>
      <c r="CE244" s="420" t="n">
        <f aca="false">AVERAGE('monthly data'!IH244:IJ244)</f>
        <v>660.871783097924</v>
      </c>
      <c r="CF244" s="420" t="n">
        <f aca="false">AVERAGE('monthly data'!IK244:IM244)</f>
        <v>619.910162138986</v>
      </c>
      <c r="CG244" s="420" t="n">
        <f aca="false">AVERAGE('monthly data'!IN244:IP244)</f>
        <v>548.159757553132</v>
      </c>
      <c r="CH244" s="420" t="n">
        <f aca="false">AVERAGE('monthly data'!IQ244:IS244)</f>
        <v>563.782503779096</v>
      </c>
      <c r="CI244" s="420" t="n">
        <f aca="false">AVERAGE('monthly data'!IT244:IV244)</f>
        <v>571.966287342774</v>
      </c>
      <c r="CJ244" s="420" t="n">
        <f aca="false">AVERAGE('monthly data'!IW244:IY244)</f>
        <v>556.007662271053</v>
      </c>
      <c r="CK244" s="420" t="n">
        <f aca="false">AVERAGE('monthly data'!IZ244:JB244)</f>
        <v>546.065016755019</v>
      </c>
      <c r="CL244" s="420" t="n">
        <f aca="false">AVERAGE('monthly data'!JC244:JE244)</f>
        <v>640.050301367076</v>
      </c>
      <c r="CM244" s="420" t="n">
        <f aca="false">AVERAGE('monthly data'!JF244:JH244)</f>
        <v>694.68106370289</v>
      </c>
      <c r="CN244" s="420" t="n">
        <f aca="false">AVERAGE('monthly data'!JI244:JK244)</f>
        <v>691.272341856331</v>
      </c>
      <c r="CO244" s="420" t="n">
        <f aca="false">AVERAGE('monthly data'!JL244:JN244)</f>
        <v>667.521994572425</v>
      </c>
      <c r="CP244" s="420" t="n">
        <f aca="false">AVERAGE('monthly data'!JO244:JQ244)</f>
        <v>706.03897109534</v>
      </c>
      <c r="CQ244" s="420" t="n">
        <f aca="false">AVERAGE('monthly data'!JR244:JT244)</f>
        <v>752.70949640738</v>
      </c>
      <c r="CR244" s="420" t="n">
        <f aca="false">AVERAGE('monthly data'!JU244:JW244)</f>
        <v>733.331729062869</v>
      </c>
      <c r="CS244" s="420" t="n">
        <f aca="false">AVERAGE('monthly data'!JX244:JZ244)</f>
        <v>763.016725602589</v>
      </c>
      <c r="CT244" s="420" t="n">
        <f aca="false">AVERAGE('monthly data'!KA244:KC244)</f>
        <v>827.453286398823</v>
      </c>
      <c r="CU244" s="420" t="n">
        <f aca="false">AVERAGE('monthly data'!KD244:KF244)</f>
        <v>909.428674638521</v>
      </c>
      <c r="CV244" s="420" t="n">
        <f aca="false">AVERAGE('monthly data'!KG244:KI244)</f>
        <v>819.332346542121</v>
      </c>
      <c r="CW244" s="420" t="n">
        <f aca="false">AVERAGE('monthly data'!KJ244:KL244)</f>
        <v>799.572090211177</v>
      </c>
      <c r="CX244" s="420" t="n">
        <f aca="false">AVERAGE('monthly data'!KM244:KO244)</f>
        <v>935.18239516386</v>
      </c>
      <c r="CY244" s="420" t="n">
        <f aca="false">AVERAGE('monthly data'!KP244:KR244)</f>
        <v>1075.29132540817</v>
      </c>
      <c r="CZ244" s="420" t="n">
        <f aca="false">AVERAGE('monthly data'!KS244:KU244)</f>
        <v>1140.95474645266</v>
      </c>
      <c r="DA244" s="420" t="n">
        <f aca="false">AVERAGE('monthly data'!KV244:KX244)</f>
        <v>1348.25877497001</v>
      </c>
      <c r="DB244" s="420" t="n">
        <f aca="false">AVERAGE('monthly data'!KY244:LA244)</f>
        <v>1392.46521315162</v>
      </c>
      <c r="DC244" s="420" t="n">
        <f aca="false">AVERAGE('monthly data'!LB244:LD244)</f>
        <v>1365.59590731249</v>
      </c>
      <c r="DD244" s="420" t="n">
        <f aca="false">AVERAGE('monthly data'!LE244:LG244)</f>
        <v>1365.72898563494</v>
      </c>
      <c r="DE244" s="420" t="n">
        <f aca="false">AVERAGE('monthly data'!LH244:LJ244)</f>
        <v>1392.74742591723</v>
      </c>
      <c r="DF244" s="420" t="n">
        <f aca="false">AVERAGE('monthly data'!LK244:LM244)</f>
        <v>1383.37160955088</v>
      </c>
      <c r="DG244" s="420" t="n">
        <f aca="false">AVERAGE('monthly data'!LN244:LP244)</f>
        <v>1494.65980468219</v>
      </c>
      <c r="DH244" s="420" t="n">
        <f aca="false">AVERAGE('monthly data'!LQ244:LS244)</f>
        <v>1692.69435836603</v>
      </c>
      <c r="DI244" s="420" t="n">
        <f aca="false">AVERAGE('monthly data'!LT244:LV244)</f>
        <v>1617.16726910259</v>
      </c>
      <c r="DJ244" s="420" t="n">
        <f aca="false">AVERAGE('monthly data'!LW244:LY244)</f>
        <v>1506.95705553573</v>
      </c>
      <c r="DK244" s="420" t="n">
        <f aca="false">AVERAGE('monthly data'!LZ244:MB244)</f>
        <v>1480.83827883757</v>
      </c>
      <c r="DL244" s="420" t="n">
        <f aca="false">AVERAGE('monthly data'!MC244:ME244)</f>
        <v>1888.29984882117</v>
      </c>
      <c r="DM244" s="420" t="e">
        <f aca="false">AVERAGE('monthly data'!MF244:MH244)</f>
        <v>#DIV/0!</v>
      </c>
      <c r="DN244" s="420" t="e">
        <f aca="false">AVERAGE('monthly data'!MI244:MK244)</f>
        <v>#DIV/0!</v>
      </c>
      <c r="DO244" s="420" t="e">
        <f aca="false">AVERAGE('monthly data'!ML244:MN244)</f>
        <v>#DIV/0!</v>
      </c>
      <c r="DP244" s="420" t="e">
        <f aca="false">AVERAGE('monthly data'!MO244:MQ244)</f>
        <v>#DIV/0!</v>
      </c>
      <c r="DQ244" s="420" t="e">
        <f aca="false">AVERAGE('monthly data'!MR244:MT244)</f>
        <v>#DIV/0!</v>
      </c>
      <c r="DR244" s="420" t="e">
        <f aca="false">AVERAGE('monthly data'!MU244:MW244)</f>
        <v>#DIV/0!</v>
      </c>
      <c r="DS244" s="420"/>
      <c r="DT244" s="420"/>
      <c r="DU244" s="420"/>
      <c r="DV244" s="420"/>
      <c r="DW244" s="420"/>
      <c r="DX244" s="420"/>
      <c r="DY244" s="420"/>
      <c r="DZ244" s="420"/>
    </row>
    <row r="245" customFormat="false" ht="15" hidden="false" customHeight="true" outlineLevel="0" collapsed="false">
      <c r="B245" s="427" t="s">
        <v>681</v>
      </c>
      <c r="C245" s="421" t="n">
        <f aca="false">AVERAGE('monthly data'!B245:D245)</f>
        <v>12.8825333333333</v>
      </c>
      <c r="D245" s="421" t="n">
        <f aca="false">AVERAGE('monthly data'!E245:G245)</f>
        <v>20.9256666666667</v>
      </c>
      <c r="E245" s="421" t="n">
        <f aca="false">AVERAGE('monthly data'!H245:J245)</f>
        <v>29.754</v>
      </c>
      <c r="F245" s="421" t="n">
        <f aca="false">AVERAGE('monthly data'!K245:M245)</f>
        <v>39.084</v>
      </c>
      <c r="G245" s="421" t="n">
        <f aca="false">AVERAGE('monthly data'!N245:P245)</f>
        <v>45.8773333333333</v>
      </c>
      <c r="H245" s="421" t="n">
        <f aca="false">AVERAGE('monthly data'!Q245:S245)</f>
        <v>46.2043333333333</v>
      </c>
      <c r="I245" s="421" t="n">
        <f aca="false">AVERAGE('monthly data'!T245:V245)</f>
        <v>48.8716666666667</v>
      </c>
      <c r="J245" s="421" t="n">
        <f aca="false">AVERAGE('monthly data'!W245:Y245)</f>
        <v>50.66</v>
      </c>
      <c r="K245" s="421" t="n">
        <f aca="false">AVERAGE('monthly data'!Z245:AB245)</f>
        <v>55.884</v>
      </c>
      <c r="L245" s="421" t="n">
        <f aca="false">AVERAGE('monthly data'!AC245:AE245)</f>
        <v>61.9033333333333</v>
      </c>
      <c r="M245" s="421" t="n">
        <f aca="false">AVERAGE('monthly data'!AF245:AH245)</f>
        <v>61.7006666666667</v>
      </c>
      <c r="N245" s="421" t="n">
        <f aca="false">AVERAGE('monthly data'!AI245:AK245)</f>
        <v>67.6894333333333</v>
      </c>
      <c r="O245" s="421" t="n">
        <f aca="false">AVERAGE('monthly data'!AL245:AN245)</f>
        <v>69.0586346666667</v>
      </c>
      <c r="P245" s="421" t="n">
        <f aca="false">AVERAGE('monthly data'!AO245:AQ245)</f>
        <v>67.9673976666667</v>
      </c>
      <c r="Q245" s="421" t="n">
        <f aca="false">AVERAGE('monthly data'!AR245:AT245)</f>
        <v>71.4353333333333</v>
      </c>
      <c r="R245" s="421" t="n">
        <f aca="false">AVERAGE('monthly data'!AU245:AW245)</f>
        <v>72.8443766666667</v>
      </c>
      <c r="S245" s="421" t="n">
        <f aca="false">AVERAGE('monthly data'!AX245:AZ245)</f>
        <v>71.150372</v>
      </c>
      <c r="T245" s="421" t="n">
        <f aca="false">AVERAGE('monthly data'!BA245:BC245)</f>
        <v>67.4120453333333</v>
      </c>
      <c r="U245" s="421" t="n">
        <f aca="false">AVERAGE('monthly data'!BD245:BF245)</f>
        <v>74.6463026666667</v>
      </c>
      <c r="V245" s="421" t="n">
        <f aca="false">AVERAGE('monthly data'!BG245:BI245)</f>
        <v>75.2939736666667</v>
      </c>
      <c r="W245" s="421" t="n">
        <f aca="false">AVERAGE('monthly data'!BJ245:BL245)</f>
        <v>79.3800886666667</v>
      </c>
      <c r="X245" s="421" t="n">
        <f aca="false">AVERAGE('monthly data'!BM245:BO245)</f>
        <v>75.183164</v>
      </c>
      <c r="Y245" s="421" t="n">
        <f aca="false">AVERAGE('monthly data'!BP245:BR245)</f>
        <v>81.7368526666667</v>
      </c>
      <c r="Z245" s="421" t="n">
        <f aca="false">AVERAGE('monthly data'!BS245:BU245)</f>
        <v>94.908747</v>
      </c>
      <c r="AA245" s="421" t="n">
        <f aca="false">AVERAGE('monthly data'!BV245:BX245)</f>
        <v>120.342066666667</v>
      </c>
      <c r="AB245" s="421" t="n">
        <f aca="false">AVERAGE('monthly data'!BY245:CA245)</f>
        <v>124.948443666667</v>
      </c>
      <c r="AC245" s="421" t="n">
        <f aca="false">AVERAGE('monthly data'!CB245:CD245)</f>
        <v>122.511176666667</v>
      </c>
      <c r="AD245" s="421" t="n">
        <f aca="false">AVERAGE('monthly data'!CE245:CG245)</f>
        <v>129.71308</v>
      </c>
      <c r="AE245" s="421" t="n">
        <f aca="false">AVERAGE('monthly data'!CH245:CJ245)</f>
        <v>121.857806666667</v>
      </c>
      <c r="AF245" s="421" t="n">
        <f aca="false">AVERAGE('monthly data'!CK245:CM245)</f>
        <v>121.906716666667</v>
      </c>
      <c r="AG245" s="421" t="n">
        <f aca="false">AVERAGE('monthly data'!CN245:CP245)</f>
        <v>133.556476666667</v>
      </c>
      <c r="AH245" s="421" t="n">
        <f aca="false">AVERAGE('monthly data'!CQ245:CS245)</f>
        <v>144.34861</v>
      </c>
      <c r="AI245" s="421" t="n">
        <f aca="false">AVERAGE('monthly data'!CT245:CV245)</f>
        <v>163.828856666667</v>
      </c>
      <c r="AJ245" s="421" t="n">
        <f aca="false">AVERAGE('monthly data'!CW245:CY245)</f>
        <v>167.535796666667</v>
      </c>
      <c r="AK245" s="421" t="n">
        <f aca="false">AVERAGE('monthly data'!CZ245:DB245)</f>
        <v>161.697073333333</v>
      </c>
      <c r="AL245" s="421" t="n">
        <f aca="false">AVERAGE('monthly data'!DC245:DE245)</f>
        <v>166.426003333333</v>
      </c>
      <c r="AM245" s="421" t="n">
        <f aca="false">AVERAGE('monthly data'!DF245:DH245)</f>
        <v>179.898648533333</v>
      </c>
      <c r="AN245" s="421" t="n">
        <f aca="false">AVERAGE('monthly data'!DI245:DK245)</f>
        <v>173.977931591</v>
      </c>
      <c r="AO245" s="421" t="n">
        <f aca="false">AVERAGE('monthly data'!DL245:DN245)</f>
        <v>179.488857595</v>
      </c>
      <c r="AP245" s="421" t="n">
        <f aca="false">AVERAGE('monthly data'!DO245:DQ245)</f>
        <v>210.509808666667</v>
      </c>
      <c r="AQ245" s="421" t="n">
        <f aca="false">AVERAGE('monthly data'!DR245:DT245)</f>
        <v>234.145635333333</v>
      </c>
      <c r="AR245" s="421" t="n">
        <f aca="false">AVERAGE('monthly data'!DU245:DW245)</f>
        <v>237.748283333333</v>
      </c>
      <c r="AS245" s="421" t="n">
        <f aca="false">AVERAGE('monthly data'!DX245:DZ245)</f>
        <v>239.818235666667</v>
      </c>
      <c r="AT245" s="421" t="n">
        <f aca="false">AVERAGE('monthly data'!EA245:EC245)</f>
        <v>259.039515333333</v>
      </c>
      <c r="AU245" s="421" t="n">
        <f aca="false">AVERAGE('monthly data'!ED245:EF245)</f>
        <v>276.012832333333</v>
      </c>
      <c r="AV245" s="421" t="n">
        <f aca="false">AVERAGE('monthly data'!EG245:EI245)</f>
        <v>296.827919333333</v>
      </c>
      <c r="AW245" s="421" t="n">
        <f aca="false">AVERAGE('monthly data'!EJ245:EL245)</f>
        <v>298.299235</v>
      </c>
      <c r="AX245" s="421" t="n">
        <f aca="false">AVERAGE('monthly data'!EM245:EO245)</f>
        <v>298.879276333333</v>
      </c>
      <c r="AY245" s="421" t="n">
        <f aca="false">AVERAGE('monthly data'!EP245:ER245)</f>
        <v>298.809672</v>
      </c>
      <c r="AZ245" s="421" t="n">
        <f aca="false">AVERAGE('monthly data'!ES245:EU245)</f>
        <v>326.188071</v>
      </c>
      <c r="BA245" s="421" t="n">
        <f aca="false">AVERAGE('monthly data'!EV245:EX245)</f>
        <v>361.937009</v>
      </c>
      <c r="BB245" s="421" t="n">
        <f aca="false">AVERAGE('monthly data'!EY245:FA245)</f>
        <v>366.293346333333</v>
      </c>
      <c r="BC245" s="421" t="n">
        <f aca="false">AVERAGE('monthly data'!FB245:FD245)</f>
        <v>384.614485333333</v>
      </c>
      <c r="BD245" s="421" t="n">
        <f aca="false">AVERAGE('monthly data'!FE245:FG245)</f>
        <v>421.076034</v>
      </c>
      <c r="BE245" s="421" t="n">
        <f aca="false">AVERAGE('monthly data'!FH245:FJ245)</f>
        <v>433.945105666667</v>
      </c>
      <c r="BF245" s="421" t="n">
        <f aca="false">AVERAGE('monthly data'!FK245:FM245)</f>
        <v>416.130487666667</v>
      </c>
      <c r="BG245" s="421" t="n">
        <f aca="false">AVERAGE('monthly data'!FN245:FP245)</f>
        <v>395.128703666667</v>
      </c>
      <c r="BH245" s="421" t="n">
        <f aca="false">AVERAGE('monthly data'!FQ245:FS245)</f>
        <v>412.403529664187</v>
      </c>
      <c r="BI245" s="421" t="n">
        <f aca="false">AVERAGE('monthly data'!FT245:FV245)</f>
        <v>483.860254333333</v>
      </c>
      <c r="BJ245" s="421" t="n">
        <f aca="false">AVERAGE('monthly data'!FW245:FY245)</f>
        <v>538.917078866667</v>
      </c>
      <c r="BK245" s="421" t="n">
        <f aca="false">AVERAGE('monthly data'!FZ245:GB245)</f>
        <v>510.921691333333</v>
      </c>
      <c r="BL245" s="421" t="n">
        <f aca="false">AVERAGE('monthly data'!GC245:GE245)</f>
        <v>511.854038866667</v>
      </c>
      <c r="BM245" s="421" t="n">
        <f aca="false">AVERAGE('monthly data'!GF245:GH245)</f>
        <v>545.418193666667</v>
      </c>
      <c r="BN245" s="421" t="n">
        <f aca="false">AVERAGE('monthly data'!GI245:GK245)</f>
        <v>583.411244</v>
      </c>
      <c r="BO245" s="421" t="n">
        <f aca="false">AVERAGE('monthly data'!GL245:GN245)</f>
        <v>583.547999666667</v>
      </c>
      <c r="BP245" s="421" t="n">
        <f aca="false">AVERAGE('monthly data'!GO245:GQ245)</f>
        <v>593.878947</v>
      </c>
      <c r="BQ245" s="421" t="n">
        <f aca="false">AVERAGE('monthly data'!GR245:GT245)</f>
        <v>598.410927333333</v>
      </c>
      <c r="BR245" s="421" t="n">
        <f aca="false">AVERAGE('monthly data'!GU245:GW245)</f>
        <v>707.03960706099</v>
      </c>
      <c r="BS245" s="421" t="n">
        <f aca="false">AVERAGE('monthly data'!GX245:GZ245)</f>
        <v>722.416754473333</v>
      </c>
      <c r="BT245" s="421" t="n">
        <f aca="false">AVERAGE('monthly data'!HA245:HC245)</f>
        <v>636.343352333333</v>
      </c>
      <c r="BU245" s="421" t="n">
        <f aca="false">AVERAGE('monthly data'!HD245:HF245)</f>
        <v>606.479719666667</v>
      </c>
      <c r="BV245" s="421" t="n">
        <f aca="false">AVERAGE('monthly data'!HG245:HI245)</f>
        <v>645.817486333333</v>
      </c>
      <c r="BW245" s="421" t="n">
        <f aca="false">AVERAGE('monthly data'!HJ245:HL245)</f>
        <v>621.056799</v>
      </c>
      <c r="BX245" s="421" t="n">
        <f aca="false">AVERAGE('monthly data'!HM245:HO245)</f>
        <v>731.98441776</v>
      </c>
      <c r="BY245" s="421" t="n">
        <f aca="false">AVERAGE('monthly data'!HP245:HR245)</f>
        <v>841.260944666667</v>
      </c>
      <c r="BZ245" s="421" t="n">
        <f aca="false">AVERAGE('monthly data'!HS245:HU245)</f>
        <v>885.128208333333</v>
      </c>
      <c r="CA245" s="421" t="n">
        <f aca="false">AVERAGE('monthly data'!HV245:HX245)</f>
        <v>869.75959730014</v>
      </c>
      <c r="CB245" s="421" t="n">
        <f aca="false">AVERAGE('monthly data'!HY245:IA245)</f>
        <v>940.831025162553</v>
      </c>
      <c r="CC245" s="421" t="n">
        <f aca="false">AVERAGE('monthly data'!IB245:ID245)</f>
        <v>885.947121483806</v>
      </c>
      <c r="CD245" s="421" t="n">
        <f aca="false">AVERAGE('monthly data'!IE245:IG245)</f>
        <v>835.258516758363</v>
      </c>
      <c r="CE245" s="421" t="n">
        <f aca="false">AVERAGE('monthly data'!IH245:IJ245)</f>
        <v>860.826575986647</v>
      </c>
      <c r="CF245" s="421" t="n">
        <f aca="false">AVERAGE('monthly data'!IK245:IM245)</f>
        <v>841.111201888488</v>
      </c>
      <c r="CG245" s="421" t="n">
        <f aca="false">AVERAGE('monthly data'!IN245:IP245)</f>
        <v>773.852468135298</v>
      </c>
      <c r="CH245" s="421" t="n">
        <f aca="false">AVERAGE('monthly data'!IQ245:IS245)</f>
        <v>784.893706158466</v>
      </c>
      <c r="CI245" s="421" t="n">
        <f aca="false">AVERAGE('monthly data'!IT245:IV245)</f>
        <v>785.569301505068</v>
      </c>
      <c r="CJ245" s="421" t="n">
        <f aca="false">AVERAGE('monthly data'!IW245:IY245)</f>
        <v>818.924949513209</v>
      </c>
      <c r="CK245" s="421" t="n">
        <f aca="false">AVERAGE('monthly data'!IZ245:JB245)</f>
        <v>874.757888888812</v>
      </c>
      <c r="CL245" s="421" t="n">
        <f aca="false">AVERAGE('monthly data'!JC245:JE245)</f>
        <v>977.104414044935</v>
      </c>
      <c r="CM245" s="421" t="n">
        <f aca="false">AVERAGE('monthly data'!JF245:JH245)</f>
        <v>1064.35831860151</v>
      </c>
      <c r="CN245" s="421" t="n">
        <f aca="false">AVERAGE('monthly data'!JI245:JK245)</f>
        <v>1067.00853405011</v>
      </c>
      <c r="CO245" s="421" t="n">
        <f aca="false">AVERAGE('monthly data'!JL245:JN245)</f>
        <v>1080.54473403633</v>
      </c>
      <c r="CP245" s="421" t="n">
        <f aca="false">AVERAGE('monthly data'!JO245:JQ245)</f>
        <v>1128.46096230589</v>
      </c>
      <c r="CQ245" s="421" t="n">
        <f aca="false">AVERAGE('monthly data'!JR245:JT245)</f>
        <v>1210.60872818683</v>
      </c>
      <c r="CR245" s="421" t="n">
        <f aca="false">AVERAGE('monthly data'!JU245:JW245)</f>
        <v>1167.52087511621</v>
      </c>
      <c r="CS245" s="421" t="n">
        <f aca="false">AVERAGE('monthly data'!JX245:JZ245)</f>
        <v>1187.4788093777</v>
      </c>
      <c r="CT245" s="421" t="n">
        <f aca="false">AVERAGE('monthly data'!KA245:KC245)</f>
        <v>1251.55113836686</v>
      </c>
      <c r="CU245" s="421" t="n">
        <f aca="false">AVERAGE('monthly data'!KD245:KF245)</f>
        <v>1357.15642353646</v>
      </c>
      <c r="CV245" s="421" t="n">
        <f aca="false">AVERAGE('monthly data'!KG245:KI245)</f>
        <v>1271.8103390386</v>
      </c>
      <c r="CW245" s="421" t="n">
        <f aca="false">AVERAGE('monthly data'!KJ245:KL245)</f>
        <v>1257.2479224841</v>
      </c>
      <c r="CX245" s="421" t="n">
        <f aca="false">AVERAGE('monthly data'!KM245:KO245)</f>
        <v>1395.32675682899</v>
      </c>
      <c r="CY245" s="421" t="n">
        <f aca="false">AVERAGE('monthly data'!KP245:KR245)</f>
        <v>1569.95244284693</v>
      </c>
      <c r="CZ245" s="421" t="n">
        <f aca="false">AVERAGE('monthly data'!KS245:KU245)</f>
        <v>1649.71372138695</v>
      </c>
      <c r="DA245" s="421" t="n">
        <f aca="false">AVERAGE('monthly data'!KV245:KX245)</f>
        <v>1874.19676486485</v>
      </c>
      <c r="DB245" s="421" t="n">
        <f aca="false">AVERAGE('monthly data'!KY245:LA245)</f>
        <v>1917.54435242618</v>
      </c>
      <c r="DC245" s="421" t="n">
        <f aca="false">AVERAGE('monthly data'!LB245:LD245)</f>
        <v>1955.11678443794</v>
      </c>
      <c r="DD245" s="421" t="n">
        <f aca="false">AVERAGE('monthly data'!LE245:LG245)</f>
        <v>1892.80420584262</v>
      </c>
      <c r="DE245" s="421" t="n">
        <f aca="false">AVERAGE('monthly data'!LH245:LJ245)</f>
        <v>2101.40230939676</v>
      </c>
      <c r="DF245" s="421" t="n">
        <f aca="false">AVERAGE('monthly data'!LK245:LM245)</f>
        <v>2186.40739863544</v>
      </c>
      <c r="DG245" s="421" t="n">
        <f aca="false">AVERAGE('monthly data'!LN245:LP245)</f>
        <v>2206.48225274806</v>
      </c>
      <c r="DH245" s="421" t="n">
        <f aca="false">AVERAGE('monthly data'!LQ245:LS245)</f>
        <v>2314.62472751973</v>
      </c>
      <c r="DI245" s="421" t="n">
        <f aca="false">AVERAGE('monthly data'!LT245:LV245)</f>
        <v>2206.1160933482</v>
      </c>
      <c r="DJ245" s="421" t="n">
        <f aca="false">AVERAGE('monthly data'!LW245:LY245)</f>
        <v>2101.46029315356</v>
      </c>
      <c r="DK245" s="421" t="n">
        <f aca="false">AVERAGE('monthly data'!LZ245:MB245)</f>
        <v>2082.8322076463</v>
      </c>
      <c r="DL245" s="421" t="n">
        <f aca="false">AVERAGE('monthly data'!MC245:ME245)</f>
        <v>2450.76837256149</v>
      </c>
      <c r="DM245" s="421" t="e">
        <f aca="false">AVERAGE('monthly data'!MF245:MH245)</f>
        <v>#DIV/0!</v>
      </c>
      <c r="DN245" s="421" t="e">
        <f aca="false">AVERAGE('monthly data'!MI245:MK245)</f>
        <v>#DIV/0!</v>
      </c>
      <c r="DO245" s="421" t="e">
        <f aca="false">AVERAGE('monthly data'!ML245:MN245)</f>
        <v>#DIV/0!</v>
      </c>
      <c r="DP245" s="421" t="e">
        <f aca="false">AVERAGE('monthly data'!MO245:MQ245)</f>
        <v>#DIV/0!</v>
      </c>
      <c r="DQ245" s="421" t="e">
        <f aca="false">AVERAGE('monthly data'!MR245:MT245)</f>
        <v>#DIV/0!</v>
      </c>
      <c r="DR245" s="421" t="e">
        <f aca="false">AVERAGE('monthly data'!MU245:MW245)</f>
        <v>#DIV/0!</v>
      </c>
      <c r="DS245" s="421"/>
      <c r="DT245" s="421"/>
      <c r="DU245" s="421"/>
      <c r="DV245" s="421"/>
      <c r="DW245" s="421"/>
      <c r="DX245" s="421"/>
      <c r="DY245" s="421"/>
      <c r="DZ245" s="421"/>
    </row>
    <row r="246" customFormat="false" ht="15.75" hidden="false" customHeight="false" outlineLevel="0" collapsed="false">
      <c r="B246" s="427" t="s">
        <v>682</v>
      </c>
      <c r="C246" s="421" t="n">
        <f aca="false">AVERAGE('monthly data'!B246:D246)</f>
        <v>10.7198333333333</v>
      </c>
      <c r="D246" s="421" t="n">
        <f aca="false">AVERAGE('monthly data'!E246:G246)</f>
        <v>16.714</v>
      </c>
      <c r="E246" s="421" t="n">
        <f aca="false">AVERAGE('monthly data'!H246:J246)</f>
        <v>16.573</v>
      </c>
      <c r="F246" s="421" t="n">
        <f aca="false">AVERAGE('monthly data'!K246:M246)</f>
        <v>14.5079</v>
      </c>
      <c r="G246" s="421" t="n">
        <f aca="false">AVERAGE('monthly data'!N246:P246)</f>
        <v>13.0225</v>
      </c>
      <c r="H246" s="421" t="n">
        <f aca="false">AVERAGE('monthly data'!Q246:S246)</f>
        <v>12.463</v>
      </c>
      <c r="I246" s="421" t="n">
        <f aca="false">AVERAGE('monthly data'!T246:V246)</f>
        <v>12.7106666666667</v>
      </c>
      <c r="J246" s="421" t="n">
        <f aca="false">AVERAGE('monthly data'!W246:Y246)</f>
        <v>11.6286666666667</v>
      </c>
      <c r="K246" s="421" t="n">
        <f aca="false">AVERAGE('monthly data'!Z246:AB246)</f>
        <v>12.3033333333333</v>
      </c>
      <c r="L246" s="421" t="n">
        <f aca="false">AVERAGE('monthly data'!AC246:AE246)</f>
        <v>12.2223333333333</v>
      </c>
      <c r="M246" s="421" t="n">
        <f aca="false">AVERAGE('monthly data'!AF246:AH246)</f>
        <v>12.4733333333333</v>
      </c>
      <c r="N246" s="421" t="n">
        <f aca="false">AVERAGE('monthly data'!AI246:AK246)</f>
        <v>13.4143333333333</v>
      </c>
      <c r="O246" s="421" t="n">
        <f aca="false">AVERAGE('monthly data'!AL246:AN246)</f>
        <v>21.8098553333333</v>
      </c>
      <c r="P246" s="421" t="n">
        <f aca="false">AVERAGE('monthly data'!AO246:AQ246)</f>
        <v>23.273888</v>
      </c>
      <c r="Q246" s="421" t="n">
        <f aca="false">AVERAGE('monthly data'!AR246:AT246)</f>
        <v>27.7319933333333</v>
      </c>
      <c r="R246" s="421" t="n">
        <f aca="false">AVERAGE('monthly data'!AU246:AW246)</f>
        <v>29.3357276666667</v>
      </c>
      <c r="S246" s="421" t="n">
        <f aca="false">AVERAGE('monthly data'!AX246:AZ246)</f>
        <v>31.492216</v>
      </c>
      <c r="T246" s="421" t="n">
        <f aca="false">AVERAGE('monthly data'!BA246:BC246)</f>
        <v>31.0360743333333</v>
      </c>
      <c r="U246" s="421" t="n">
        <f aca="false">AVERAGE('monthly data'!BD246:BF246)</f>
        <v>31.5157233333333</v>
      </c>
      <c r="V246" s="421" t="n">
        <f aca="false">AVERAGE('monthly data'!BG246:BI246)</f>
        <v>33.753767</v>
      </c>
      <c r="W246" s="421" t="n">
        <f aca="false">AVERAGE('monthly data'!BJ246:BL246)</f>
        <v>36.8026183333333</v>
      </c>
      <c r="X246" s="421" t="n">
        <f aca="false">AVERAGE('monthly data'!BM246:BO246)</f>
        <v>36.941137</v>
      </c>
      <c r="Y246" s="421" t="n">
        <f aca="false">AVERAGE('monthly data'!BP246:BR246)</f>
        <v>39.387431</v>
      </c>
      <c r="Z246" s="421" t="n">
        <f aca="false">AVERAGE('monthly data'!BS246:BU246)</f>
        <v>43.3786163333333</v>
      </c>
      <c r="AA246" s="421" t="n">
        <f aca="false">AVERAGE('monthly data'!BV246:BX246)</f>
        <v>47.3784906666667</v>
      </c>
      <c r="AB246" s="421" t="n">
        <f aca="false">AVERAGE('monthly data'!BY246:CA246)</f>
        <v>46.375492</v>
      </c>
      <c r="AC246" s="421" t="n">
        <f aca="false">AVERAGE('monthly data'!CB246:CD246)</f>
        <v>47.90064</v>
      </c>
      <c r="AD246" s="421" t="n">
        <f aca="false">AVERAGE('monthly data'!CE246:CG246)</f>
        <v>51.2790833333333</v>
      </c>
      <c r="AE246" s="421" t="n">
        <f aca="false">AVERAGE('monthly data'!CH246:CJ246)</f>
        <v>52.0480366666667</v>
      </c>
      <c r="AF246" s="421" t="n">
        <f aca="false">AVERAGE('monthly data'!CK246:CM246)</f>
        <v>55.70471</v>
      </c>
      <c r="AG246" s="421" t="n">
        <f aca="false">AVERAGE('monthly data'!CN246:CP246)</f>
        <v>58.96442</v>
      </c>
      <c r="AH246" s="421" t="n">
        <f aca="false">AVERAGE('monthly data'!CQ246:CS246)</f>
        <v>59.57873</v>
      </c>
      <c r="AI246" s="421" t="n">
        <f aca="false">AVERAGE('monthly data'!CT246:CV246)</f>
        <v>65.2454633333333</v>
      </c>
      <c r="AJ246" s="421" t="n">
        <f aca="false">AVERAGE('monthly data'!CW246:CY246)</f>
        <v>71.5768033333333</v>
      </c>
      <c r="AK246" s="421" t="n">
        <f aca="false">AVERAGE('monthly data'!CZ246:DB246)</f>
        <v>70.62775</v>
      </c>
      <c r="AL246" s="421" t="n">
        <f aca="false">AVERAGE('monthly data'!DC246:DE246)</f>
        <v>72.92991</v>
      </c>
      <c r="AM246" s="421" t="n">
        <f aca="false">AVERAGE('monthly data'!DF246:DH246)</f>
        <v>71.8786043333333</v>
      </c>
      <c r="AN246" s="421" t="n">
        <f aca="false">AVERAGE('monthly data'!DI246:DK246)</f>
        <v>69.468203</v>
      </c>
      <c r="AO246" s="421" t="n">
        <f aca="false">AVERAGE('monthly data'!DL246:DN246)</f>
        <v>71.312023</v>
      </c>
      <c r="AP246" s="421" t="n">
        <f aca="false">AVERAGE('monthly data'!DO246:DQ246)</f>
        <v>68.098276</v>
      </c>
      <c r="AQ246" s="421" t="n">
        <f aca="false">AVERAGE('monthly data'!DR246:DT246)</f>
        <v>63.7051626666667</v>
      </c>
      <c r="AR246" s="421" t="n">
        <f aca="false">AVERAGE('monthly data'!DU246:DW246)</f>
        <v>60.385301</v>
      </c>
      <c r="AS246" s="421" t="n">
        <f aca="false">AVERAGE('monthly data'!DX246:DZ246)</f>
        <v>61.465011</v>
      </c>
      <c r="AT246" s="421" t="n">
        <f aca="false">AVERAGE('monthly data'!EA246:EC246)</f>
        <v>55.6944623333333</v>
      </c>
      <c r="AU246" s="421" t="n">
        <f aca="false">AVERAGE('monthly data'!ED246:EF246)</f>
        <v>15.3499336666667</v>
      </c>
      <c r="AV246" s="421" t="n">
        <f aca="false">AVERAGE('monthly data'!EG246:EI246)</f>
        <v>14.838683</v>
      </c>
      <c r="AW246" s="421" t="n">
        <f aca="false">AVERAGE('monthly data'!EJ246:EL246)</f>
        <v>16.6482366666667</v>
      </c>
      <c r="AX246" s="421" t="n">
        <f aca="false">AVERAGE('monthly data'!EM246:EO246)</f>
        <v>18.7422743333333</v>
      </c>
      <c r="AY246" s="421" t="n">
        <f aca="false">AVERAGE('monthly data'!EP246:ER246)</f>
        <v>30.3452963333333</v>
      </c>
      <c r="AZ246" s="421" t="n">
        <f aca="false">AVERAGE('monthly data'!ES246:EU246)</f>
        <v>30.155794</v>
      </c>
      <c r="BA246" s="421" t="n">
        <f aca="false">AVERAGE('monthly data'!EV246:EX246)</f>
        <v>31.1041206666667</v>
      </c>
      <c r="BB246" s="421" t="n">
        <f aca="false">AVERAGE('monthly data'!EY246:FA246)</f>
        <v>35.8417643333333</v>
      </c>
      <c r="BC246" s="421" t="n">
        <f aca="false">AVERAGE('monthly data'!FB246:FD246)</f>
        <v>36.6177736666667</v>
      </c>
      <c r="BD246" s="421" t="n">
        <f aca="false">AVERAGE('monthly data'!FE246:FG246)</f>
        <v>42.456779</v>
      </c>
      <c r="BE246" s="421" t="n">
        <f aca="false">AVERAGE('monthly data'!FH246:FJ246)</f>
        <v>38.999523</v>
      </c>
      <c r="BF246" s="421" t="n">
        <f aca="false">AVERAGE('monthly data'!FK246:FM246)</f>
        <v>38.0140593333333</v>
      </c>
      <c r="BG246" s="421" t="n">
        <f aca="false">AVERAGE('monthly data'!FN246:FP246)</f>
        <v>27.872852</v>
      </c>
      <c r="BH246" s="421" t="n">
        <f aca="false">AVERAGE('monthly data'!FQ246:FS246)</f>
        <v>33.233755</v>
      </c>
      <c r="BI246" s="421" t="n">
        <f aca="false">AVERAGE('monthly data'!FT246:FV246)</f>
        <v>69.2260352246667</v>
      </c>
      <c r="BJ246" s="421" t="n">
        <f aca="false">AVERAGE('monthly data'!FW246:FY246)</f>
        <v>89.7651042493033</v>
      </c>
      <c r="BK246" s="421" t="n">
        <f aca="false">AVERAGE('monthly data'!FZ246:GB246)</f>
        <v>87.8274125817194</v>
      </c>
      <c r="BL246" s="421" t="n">
        <f aca="false">AVERAGE('monthly data'!GC246:GE246)</f>
        <v>84.5574683445461</v>
      </c>
      <c r="BM246" s="421" t="n">
        <f aca="false">AVERAGE('monthly data'!GF246:GH246)</f>
        <v>87.0332223333333</v>
      </c>
      <c r="BN246" s="421" t="n">
        <f aca="false">AVERAGE('monthly data'!GI246:GK246)</f>
        <v>98.6348356992</v>
      </c>
      <c r="BO246" s="421" t="n">
        <f aca="false">AVERAGE('monthly data'!GL246:GN246)</f>
        <v>98.3459452718667</v>
      </c>
      <c r="BP246" s="421" t="n">
        <f aca="false">AVERAGE('monthly data'!GO246:GQ246)</f>
        <v>97.4240914118597</v>
      </c>
      <c r="BQ246" s="421" t="n">
        <f aca="false">AVERAGE('monthly data'!GR246:GT246)</f>
        <v>105.225529841547</v>
      </c>
      <c r="BR246" s="421" t="n">
        <f aca="false">AVERAGE('monthly data'!GU246:GW246)</f>
        <v>107.602893172</v>
      </c>
      <c r="BS246" s="421" t="n">
        <f aca="false">AVERAGE('monthly data'!GX246:GZ246)</f>
        <v>119.727414461493</v>
      </c>
      <c r="BT246" s="421" t="n">
        <f aca="false">AVERAGE('monthly data'!HA246:HC246)</f>
        <v>120.642602607947</v>
      </c>
      <c r="BU246" s="421" t="n">
        <f aca="false">AVERAGE('monthly data'!HD246:HF246)</f>
        <v>126.168900485227</v>
      </c>
      <c r="BV246" s="421" t="n">
        <f aca="false">AVERAGE('monthly data'!HG246:HI246)</f>
        <v>134.688220475093</v>
      </c>
      <c r="BW246" s="421" t="n">
        <f aca="false">AVERAGE('monthly data'!HJ246:HL246)</f>
        <v>142.707667033547</v>
      </c>
      <c r="BX246" s="421" t="n">
        <f aca="false">AVERAGE('monthly data'!HM246:HO246)</f>
        <v>152.928359405547</v>
      </c>
      <c r="BY246" s="421" t="n">
        <f aca="false">AVERAGE('monthly data'!HP246:HR246)</f>
        <v>166.1289692944</v>
      </c>
      <c r="BZ246" s="421" t="n">
        <f aca="false">AVERAGE('monthly data'!HS246:HU246)</f>
        <v>179.24072078377</v>
      </c>
      <c r="CA246" s="421" t="n">
        <f aca="false">AVERAGE('monthly data'!HV246:HX246)</f>
        <v>185.286389205404</v>
      </c>
      <c r="CB246" s="421" t="n">
        <f aca="false">AVERAGE('monthly data'!HY246:IA246)</f>
        <v>206.733548397184</v>
      </c>
      <c r="CC246" s="421" t="n">
        <f aca="false">AVERAGE('monthly data'!IB246:ID246)</f>
        <v>201.772804996412</v>
      </c>
      <c r="CD246" s="421" t="n">
        <f aca="false">AVERAGE('monthly data'!IE246:IG246)</f>
        <v>205.484604167541</v>
      </c>
      <c r="CE246" s="421" t="n">
        <f aca="false">AVERAGE('monthly data'!IH246:IJ246)</f>
        <v>199.954792888723</v>
      </c>
      <c r="CF246" s="421" t="n">
        <f aca="false">AVERAGE('monthly data'!IK246:IM246)</f>
        <v>221.201039749502</v>
      </c>
      <c r="CG246" s="421" t="n">
        <f aca="false">AVERAGE('monthly data'!IN246:IP246)</f>
        <v>225.692710582166</v>
      </c>
      <c r="CH246" s="421" t="n">
        <f aca="false">AVERAGE('monthly data'!IQ246:IS246)</f>
        <v>221.111202379371</v>
      </c>
      <c r="CI246" s="421" t="n">
        <f aca="false">AVERAGE('monthly data'!IT246:IV246)</f>
        <v>213.603014162294</v>
      </c>
      <c r="CJ246" s="421" t="n">
        <f aca="false">AVERAGE('monthly data'!IW246:IY246)</f>
        <v>262.917287242156</v>
      </c>
      <c r="CK246" s="421" t="n">
        <f aca="false">AVERAGE('monthly data'!IZ246:JB246)</f>
        <v>328.692872133792</v>
      </c>
      <c r="CL246" s="421" t="n">
        <f aca="false">AVERAGE('monthly data'!JC246:JE246)</f>
        <v>337.054112677859</v>
      </c>
      <c r="CM246" s="421" t="n">
        <f aca="false">AVERAGE('monthly data'!JF246:JH246)</f>
        <v>369.677254898623</v>
      </c>
      <c r="CN246" s="421" t="n">
        <f aca="false">AVERAGE('monthly data'!JI246:JK246)</f>
        <v>375.736192193775</v>
      </c>
      <c r="CO246" s="421" t="n">
        <f aca="false">AVERAGE('monthly data'!JL246:JN246)</f>
        <v>413.022739463908</v>
      </c>
      <c r="CP246" s="421" t="n">
        <f aca="false">AVERAGE('monthly data'!JO246:JQ246)</f>
        <v>422.421991210549</v>
      </c>
      <c r="CQ246" s="421" t="n">
        <f aca="false">AVERAGE('monthly data'!JR246:JT246)</f>
        <v>457.89923177945</v>
      </c>
      <c r="CR246" s="421" t="n">
        <f aca="false">AVERAGE('monthly data'!JU246:JW246)</f>
        <v>434.189146053341</v>
      </c>
      <c r="CS246" s="421" t="n">
        <f aca="false">AVERAGE('monthly data'!JX246:JZ246)</f>
        <v>424.462083775106</v>
      </c>
      <c r="CT246" s="421" t="n">
        <f aca="false">AVERAGE('monthly data'!KA246:KC246)</f>
        <v>424.097851968037</v>
      </c>
      <c r="CU246" s="421" t="n">
        <f aca="false">AVERAGE('monthly data'!KD246:KF246)</f>
        <v>447.727748897941</v>
      </c>
      <c r="CV246" s="421" t="n">
        <f aca="false">AVERAGE('monthly data'!KG246:KI246)</f>
        <v>452.477992496476</v>
      </c>
      <c r="CW246" s="421" t="n">
        <f aca="false">AVERAGE('monthly data'!KJ246:KL246)</f>
        <v>457.675832272927</v>
      </c>
      <c r="CX246" s="421" t="n">
        <f aca="false">AVERAGE('monthly data'!KM246:KO246)</f>
        <v>460.144361665125</v>
      </c>
      <c r="CY246" s="421" t="n">
        <f aca="false">AVERAGE('monthly data'!KP246:KR246)</f>
        <v>494.661117438762</v>
      </c>
      <c r="CZ246" s="421" t="n">
        <f aca="false">AVERAGE('monthly data'!KS246:KU246)</f>
        <v>508.75897493429</v>
      </c>
      <c r="DA246" s="421" t="n">
        <f aca="false">AVERAGE('monthly data'!KV246:KX246)</f>
        <v>525.93798989484</v>
      </c>
      <c r="DB246" s="421" t="n">
        <f aca="false">AVERAGE('monthly data'!KY246:LA246)</f>
        <v>525.07913927456</v>
      </c>
      <c r="DC246" s="421" t="n">
        <f aca="false">AVERAGE('monthly data'!LB246:LD246)</f>
        <v>589.520877125453</v>
      </c>
      <c r="DD246" s="421" t="n">
        <f aca="false">AVERAGE('monthly data'!LE246:LG246)</f>
        <v>527.075220207679</v>
      </c>
      <c r="DE246" s="421" t="n">
        <f aca="false">AVERAGE('monthly data'!LH246:LJ246)</f>
        <v>708.654883479532</v>
      </c>
      <c r="DF246" s="421" t="n">
        <f aca="false">AVERAGE('monthly data'!LK246:LM246)</f>
        <v>803.035789084556</v>
      </c>
      <c r="DG246" s="421" t="n">
        <f aca="false">AVERAGE('monthly data'!LN246:LP246)</f>
        <v>711.822448065869</v>
      </c>
      <c r="DH246" s="421" t="n">
        <f aca="false">AVERAGE('monthly data'!LQ246:LS246)</f>
        <v>621.930369153699</v>
      </c>
      <c r="DI246" s="421" t="n">
        <f aca="false">AVERAGE('monthly data'!LT246:LV246)</f>
        <v>588.948824245603</v>
      </c>
      <c r="DJ246" s="421" t="n">
        <f aca="false">AVERAGE('monthly data'!LW246:LY246)</f>
        <v>594.503237617825</v>
      </c>
      <c r="DK246" s="421" t="n">
        <f aca="false">AVERAGE('monthly data'!LZ246:MB246)</f>
        <v>601.993928808733</v>
      </c>
      <c r="DL246" s="421" t="n">
        <f aca="false">AVERAGE('monthly data'!MC246:ME246)</f>
        <v>562.468523740316</v>
      </c>
      <c r="DM246" s="421" t="e">
        <f aca="false">AVERAGE('monthly data'!MF246:MH246)</f>
        <v>#DIV/0!</v>
      </c>
      <c r="DN246" s="421" t="e">
        <f aca="false">AVERAGE('monthly data'!MI246:MK246)</f>
        <v>#DIV/0!</v>
      </c>
      <c r="DO246" s="421" t="e">
        <f aca="false">AVERAGE('monthly data'!ML246:MN246)</f>
        <v>#DIV/0!</v>
      </c>
      <c r="DP246" s="421" t="e">
        <f aca="false">AVERAGE('monthly data'!MO246:MQ246)</f>
        <v>#DIV/0!</v>
      </c>
      <c r="DQ246" s="421" t="e">
        <f aca="false">AVERAGE('monthly data'!MR246:MT246)</f>
        <v>#DIV/0!</v>
      </c>
      <c r="DR246" s="421" t="e">
        <f aca="false">AVERAGE('monthly data'!MU246:MW246)</f>
        <v>#DIV/0!</v>
      </c>
      <c r="DS246" s="421"/>
      <c r="DT246" s="421"/>
      <c r="DU246" s="421"/>
      <c r="DV246" s="421"/>
      <c r="DW246" s="421"/>
      <c r="DX246" s="421"/>
      <c r="DY246" s="421"/>
      <c r="DZ246" s="421"/>
    </row>
    <row r="247" s="335" customFormat="true" ht="15" hidden="false" customHeight="false" outlineLevel="0" collapsed="false">
      <c r="A247" s="575" t="s">
        <v>1064</v>
      </c>
      <c r="B247" s="422" t="s">
        <v>683</v>
      </c>
      <c r="C247" s="420" t="n">
        <f aca="false">AVERAGE('monthly data'!B247:D247)</f>
        <v>36.0778166666667</v>
      </c>
      <c r="D247" s="420" t="n">
        <f aca="false">AVERAGE('monthly data'!E247:G247)</f>
        <v>40.8685666666667</v>
      </c>
      <c r="E247" s="420" t="n">
        <f aca="false">AVERAGE('monthly data'!H247:J247)</f>
        <v>43.3999333333333</v>
      </c>
      <c r="F247" s="420" t="n">
        <f aca="false">AVERAGE('monthly data'!K247:M247)</f>
        <v>35.9705</v>
      </c>
      <c r="G247" s="420" t="n">
        <f aca="false">AVERAGE('monthly data'!N247:P247)</f>
        <v>28.5403666666667</v>
      </c>
      <c r="H247" s="420" t="n">
        <f aca="false">AVERAGE('monthly data'!Q247:S247)</f>
        <v>27.4592333333333</v>
      </c>
      <c r="I247" s="420" t="n">
        <f aca="false">AVERAGE('monthly data'!T247:V247)</f>
        <v>29.2555666666667</v>
      </c>
      <c r="J247" s="420" t="n">
        <f aca="false">AVERAGE('monthly data'!W247:Y247)</f>
        <v>26.9344</v>
      </c>
      <c r="K247" s="420" t="n">
        <f aca="false">AVERAGE('monthly data'!Z247:AB247)</f>
        <v>27.5350566666667</v>
      </c>
      <c r="L247" s="420" t="n">
        <f aca="false">AVERAGE('monthly data'!AC247:AE247)</f>
        <v>33.5378033333333</v>
      </c>
      <c r="M247" s="420" t="n">
        <f aca="false">AVERAGE('monthly data'!AF247:AH247)</f>
        <v>32.5613333333333</v>
      </c>
      <c r="N247" s="420" t="n">
        <f aca="false">AVERAGE('monthly data'!AI247:AK247)</f>
        <v>30.9674333333333</v>
      </c>
      <c r="O247" s="420" t="n">
        <f aca="false">AVERAGE('monthly data'!AL247:AN247)</f>
        <v>38.811544</v>
      </c>
      <c r="P247" s="420" t="n">
        <f aca="false">AVERAGE('monthly data'!AO247:AQ247)</f>
        <v>36.4107203333333</v>
      </c>
      <c r="Q247" s="420" t="n">
        <f aca="false">AVERAGE('monthly data'!AR247:AT247)</f>
        <v>39.1351203333333</v>
      </c>
      <c r="R247" s="420" t="n">
        <f aca="false">AVERAGE('monthly data'!AU247:AW247)</f>
        <v>42.2530643333333</v>
      </c>
      <c r="S247" s="420" t="n">
        <f aca="false">AVERAGE('monthly data'!AX247:AZ247)</f>
        <v>51.106347</v>
      </c>
      <c r="T247" s="420" t="n">
        <f aca="false">AVERAGE('monthly data'!BA247:BC247)</f>
        <v>55.7479686666667</v>
      </c>
      <c r="U247" s="420" t="n">
        <f aca="false">AVERAGE('monthly data'!BD247:BF247)</f>
        <v>52.5120583333333</v>
      </c>
      <c r="V247" s="420" t="n">
        <f aca="false">AVERAGE('monthly data'!BG247:BI247)</f>
        <v>54.089733</v>
      </c>
      <c r="W247" s="420" t="n">
        <f aca="false">AVERAGE('monthly data'!BJ247:BL247)</f>
        <v>52.9989766666667</v>
      </c>
      <c r="X247" s="420" t="n">
        <f aca="false">AVERAGE('monthly data'!BM247:BO247)</f>
        <v>62.2955563333333</v>
      </c>
      <c r="Y247" s="420" t="n">
        <f aca="false">AVERAGE('monthly data'!BP247:BR247)</f>
        <v>59.8156446666667</v>
      </c>
      <c r="Z247" s="420" t="n">
        <f aca="false">AVERAGE('monthly data'!BS247:BU247)</f>
        <v>54.5769083333333</v>
      </c>
      <c r="AA247" s="420" t="n">
        <f aca="false">AVERAGE('monthly data'!BV247:BX247)</f>
        <v>50.6799513333333</v>
      </c>
      <c r="AB247" s="420" t="n">
        <f aca="false">AVERAGE('monthly data'!BY247:CA247)</f>
        <v>47.7204263333333</v>
      </c>
      <c r="AC247" s="420" t="n">
        <f aca="false">AVERAGE('monthly data'!CB247:CD247)</f>
        <v>51.9445216666667</v>
      </c>
      <c r="AD247" s="420" t="n">
        <f aca="false">AVERAGE('monthly data'!CE247:CG247)</f>
        <v>46.3270736666667</v>
      </c>
      <c r="AE247" s="420" t="n">
        <f aca="false">AVERAGE('monthly data'!CH247:CJ247)</f>
        <v>58.99652</v>
      </c>
      <c r="AF247" s="420" t="n">
        <f aca="false">AVERAGE('monthly data'!CK247:CM247)</f>
        <v>66.70057</v>
      </c>
      <c r="AG247" s="420" t="n">
        <f aca="false">AVERAGE('monthly data'!CN247:CP247)</f>
        <v>66.14768</v>
      </c>
      <c r="AH247" s="420" t="n">
        <f aca="false">AVERAGE('monthly data'!CQ247:CS247)</f>
        <v>59.23964</v>
      </c>
      <c r="AI247" s="420" t="n">
        <f aca="false">AVERAGE('monthly data'!CT247:CV247)</f>
        <v>51.4081566666667</v>
      </c>
      <c r="AJ247" s="420" t="n">
        <f aca="false">AVERAGE('monthly data'!CW247:CY247)</f>
        <v>59.6704166666667</v>
      </c>
      <c r="AK247" s="420" t="n">
        <f aca="false">AVERAGE('monthly data'!CZ247:DB247)</f>
        <v>77.38157</v>
      </c>
      <c r="AL247" s="420" t="n">
        <f aca="false">AVERAGE('monthly data'!DC247:DE247)</f>
        <v>81.6853</v>
      </c>
      <c r="AM247" s="420" t="n">
        <f aca="false">AVERAGE('monthly data'!DF247:DH247)</f>
        <v>63.2611346264</v>
      </c>
      <c r="AN247" s="420" t="n">
        <f aca="false">AVERAGE('monthly data'!DI247:DK247)</f>
        <v>68.5295361935667</v>
      </c>
      <c r="AO247" s="420" t="n">
        <f aca="false">AVERAGE('monthly data'!DL247:DN247)</f>
        <v>73.107776481</v>
      </c>
      <c r="AP247" s="420" t="n">
        <f aca="false">AVERAGE('monthly data'!DO247:DQ247)</f>
        <v>49.470558471</v>
      </c>
      <c r="AQ247" s="420" t="n">
        <f aca="false">AVERAGE('monthly data'!DR247:DT247)</f>
        <v>34.6717400613333</v>
      </c>
      <c r="AR247" s="420" t="n">
        <f aca="false">AVERAGE('monthly data'!DU247:DW247)</f>
        <v>41.7556790236666</v>
      </c>
      <c r="AS247" s="420" t="n">
        <f aca="false">AVERAGE('monthly data'!DX247:DZ247)</f>
        <v>51.6423950597</v>
      </c>
      <c r="AT247" s="420" t="n">
        <f aca="false">AVERAGE('monthly data'!EA247:EC247)</f>
        <v>35.3994115889967</v>
      </c>
      <c r="AU247" s="420" t="n">
        <f aca="false">AVERAGE('monthly data'!ED247:EF247)</f>
        <v>-19.7732795033333</v>
      </c>
      <c r="AV247" s="420" t="n">
        <f aca="false">AVERAGE('monthly data'!EG247:EI247)</f>
        <v>-14.9616820082334</v>
      </c>
      <c r="AW247" s="420" t="n">
        <f aca="false">AVERAGE('monthly data'!EJ247:EL247)</f>
        <v>5.83980054633333</v>
      </c>
      <c r="AX247" s="420" t="n">
        <f aca="false">AVERAGE('monthly data'!EM247:EO247)</f>
        <v>28.7980487086667</v>
      </c>
      <c r="AY247" s="420" t="n">
        <f aca="false">AVERAGE('monthly data'!EP247:ER247)</f>
        <v>36.7353952203333</v>
      </c>
      <c r="AZ247" s="420" t="n">
        <f aca="false">AVERAGE('monthly data'!ES247:EU247)</f>
        <v>41.3740329209999</v>
      </c>
      <c r="BA247" s="420" t="n">
        <f aca="false">AVERAGE('monthly data'!EV247:EX247)</f>
        <v>33.3353892486667</v>
      </c>
      <c r="BB247" s="420" t="n">
        <f aca="false">AVERAGE('monthly data'!EY247:FA247)</f>
        <v>76.2759596683333</v>
      </c>
      <c r="BC247" s="420" t="n">
        <f aca="false">AVERAGE('monthly data'!FB247:FD247)</f>
        <v>73.2042437943333</v>
      </c>
      <c r="BD247" s="420" t="n">
        <f aca="false">AVERAGE('monthly data'!FE247:FG247)</f>
        <v>66.1461013073333</v>
      </c>
      <c r="BE247" s="420" t="n">
        <f aca="false">AVERAGE('monthly data'!FH247:FJ247)</f>
        <v>70.819926956</v>
      </c>
      <c r="BF247" s="420" t="n">
        <f aca="false">AVERAGE('monthly data'!FK247:FM247)</f>
        <v>90.7152585366667</v>
      </c>
      <c r="BG247" s="420" t="n">
        <f aca="false">AVERAGE('monthly data'!FN247:FP247)</f>
        <v>65.9083895704127</v>
      </c>
      <c r="BH247" s="420" t="n">
        <f aca="false">AVERAGE('monthly data'!FQ247:FS247)</f>
        <v>59.414207063146</v>
      </c>
      <c r="BI247" s="420" t="n">
        <f aca="false">AVERAGE('monthly data'!FT247:FV247)</f>
        <v>50.1015344943334</v>
      </c>
      <c r="BJ247" s="420" t="n">
        <f aca="false">AVERAGE('monthly data'!FW247:FY247)</f>
        <v>44.18814654797</v>
      </c>
      <c r="BK247" s="420" t="n">
        <f aca="false">AVERAGE('monthly data'!FZ247:GB247)</f>
        <v>84.9981736382667</v>
      </c>
      <c r="BL247" s="420" t="n">
        <f aca="false">AVERAGE('monthly data'!GC247:GE247)</f>
        <v>107.144770371021</v>
      </c>
      <c r="BM247" s="420" t="n">
        <f aca="false">AVERAGE('monthly data'!GF247:GH247)</f>
        <v>112.2486854012</v>
      </c>
      <c r="BN247" s="420" t="n">
        <f aca="false">AVERAGE('monthly data'!GI247:GK247)</f>
        <v>110.543258999467</v>
      </c>
      <c r="BO247" s="420" t="n">
        <f aca="false">AVERAGE('monthly data'!GL247:GN247)</f>
        <v>133.5041500522</v>
      </c>
      <c r="BP247" s="420" t="n">
        <f aca="false">AVERAGE('monthly data'!GO247:GQ247)</f>
        <v>182.927688571617</v>
      </c>
      <c r="BQ247" s="420" t="n">
        <f aca="false">AVERAGE('monthly data'!GR247:GT247)</f>
        <v>230.50183182388</v>
      </c>
      <c r="BR247" s="420" t="n">
        <f aca="false">AVERAGE('monthly data'!GU247:GW247)</f>
        <v>150.411473738353</v>
      </c>
      <c r="BS247" s="420" t="n">
        <f aca="false">AVERAGE('monthly data'!GX247:GZ247)</f>
        <v>188.58471966416</v>
      </c>
      <c r="BT247" s="420" t="n">
        <f aca="false">AVERAGE('monthly data'!HA247:HC247)</f>
        <v>344.07585924428</v>
      </c>
      <c r="BU247" s="420" t="n">
        <f aca="false">AVERAGE('monthly data'!HD247:HF247)</f>
        <v>367.31400150556</v>
      </c>
      <c r="BV247" s="420" t="n">
        <f aca="false">AVERAGE('monthly data'!HG247:HI247)</f>
        <v>342.92482402376</v>
      </c>
      <c r="BW247" s="420" t="n">
        <f aca="false">AVERAGE('monthly data'!HJ247:HL247)</f>
        <v>402.01043953288</v>
      </c>
      <c r="BX247" s="420" t="n">
        <f aca="false">AVERAGE('monthly data'!HM247:HO247)</f>
        <v>338.851934203547</v>
      </c>
      <c r="BY247" s="420" t="n">
        <f aca="false">AVERAGE('monthly data'!HP247:HR247)</f>
        <v>296.6551974534</v>
      </c>
      <c r="BZ247" s="420" t="n">
        <f aca="false">AVERAGE('monthly data'!HS247:HU247)</f>
        <v>296.635312172902</v>
      </c>
      <c r="CA247" s="420" t="n">
        <f aca="false">AVERAGE('monthly data'!HV247:HX247)</f>
        <v>346.777241676314</v>
      </c>
      <c r="CB247" s="420" t="n">
        <f aca="false">AVERAGE('monthly data'!HY247:IA247)</f>
        <v>438.311363962609</v>
      </c>
      <c r="CC247" s="420" t="n">
        <f aca="false">AVERAGE('monthly data'!IB247:ID247)</f>
        <v>530.471489259022</v>
      </c>
      <c r="CD247" s="420" t="n">
        <f aca="false">AVERAGE('monthly data'!IE247:IG247)</f>
        <v>586.047364734907</v>
      </c>
      <c r="CE247" s="420" t="n">
        <f aca="false">AVERAGE('monthly data'!IH247:IJ247)</f>
        <v>589.118481883649</v>
      </c>
      <c r="CF247" s="420" t="n">
        <f aca="false">AVERAGE('monthly data'!IK247:IM247)</f>
        <v>751.682555024273</v>
      </c>
      <c r="CG247" s="420" t="n">
        <f aca="false">AVERAGE('monthly data'!IN247:IP247)</f>
        <v>872.754291349797</v>
      </c>
      <c r="CH247" s="420" t="n">
        <f aca="false">AVERAGE('monthly data'!IQ247:IS247)</f>
        <v>898.047279067288</v>
      </c>
      <c r="CI247" s="420" t="n">
        <f aca="false">AVERAGE('monthly data'!IT247:IV247)</f>
        <v>917.721294766925</v>
      </c>
      <c r="CJ247" s="420" t="n">
        <f aca="false">AVERAGE('monthly data'!IW247:IY247)</f>
        <v>961.417967740218</v>
      </c>
      <c r="CK247" s="420" t="n">
        <f aca="false">AVERAGE('monthly data'!IZ247:JB247)</f>
        <v>984.031785465462</v>
      </c>
      <c r="CL247" s="420" t="n">
        <f aca="false">AVERAGE('monthly data'!JC247:JE247)</f>
        <v>912.043958662225</v>
      </c>
      <c r="CM247" s="420" t="n">
        <f aca="false">AVERAGE('monthly data'!JF247:JH247)</f>
        <v>913.265925446579</v>
      </c>
      <c r="CN247" s="420" t="n">
        <f aca="false">AVERAGE('monthly data'!JI247:JK247)</f>
        <v>1012.43081634358</v>
      </c>
      <c r="CO247" s="420" t="n">
        <f aca="false">AVERAGE('monthly data'!JL247:JN247)</f>
        <v>1086.38597922349</v>
      </c>
      <c r="CP247" s="420" t="n">
        <f aca="false">AVERAGE('monthly data'!JO247:JQ247)</f>
        <v>1061.59752777475</v>
      </c>
      <c r="CQ247" s="420" t="n">
        <f aca="false">AVERAGE('monthly data'!JR247:JT247)</f>
        <v>1100.72022452827</v>
      </c>
      <c r="CR247" s="420" t="n">
        <f aca="false">AVERAGE('monthly data'!JU247:JW247)</f>
        <v>1171.26121022012</v>
      </c>
      <c r="CS247" s="420" t="n">
        <f aca="false">AVERAGE('monthly data'!JX247:JZ247)</f>
        <v>1184.2927767738</v>
      </c>
      <c r="CT247" s="420" t="n">
        <f aca="false">AVERAGE('monthly data'!KA247:KC247)</f>
        <v>1197.51030311933</v>
      </c>
      <c r="CU247" s="420" t="n">
        <f aca="false">AVERAGE('monthly data'!KD247:KF247)</f>
        <v>1172.77305795612</v>
      </c>
      <c r="CV247" s="420" t="n">
        <f aca="false">AVERAGE('monthly data'!KG247:KI247)</f>
        <v>1346.69348482026</v>
      </c>
      <c r="CW247" s="420" t="n">
        <f aca="false">AVERAGE('monthly data'!KJ247:KL247)</f>
        <v>1418.60224526639</v>
      </c>
      <c r="CX247" s="420" t="n">
        <f aca="false">AVERAGE('monthly data'!KM247:KO247)</f>
        <v>1379.25144557558</v>
      </c>
      <c r="CY247" s="420" t="n">
        <f aca="false">AVERAGE('monthly data'!KP247:KR247)</f>
        <v>1352.88780651347</v>
      </c>
      <c r="CZ247" s="420" t="n">
        <f aca="false">AVERAGE('monthly data'!KS247:KU247)</f>
        <v>1405.57244578363</v>
      </c>
      <c r="DA247" s="420" t="n">
        <f aca="false">AVERAGE('monthly data'!KV247:KX247)</f>
        <v>1331.90269219704</v>
      </c>
      <c r="DB247" s="420" t="n">
        <f aca="false">AVERAGE('monthly data'!KY247:LA247)</f>
        <v>1368.67166598436</v>
      </c>
      <c r="DC247" s="420" t="n">
        <f aca="false">AVERAGE('monthly data'!LB247:LD247)</f>
        <v>1500.64758569119</v>
      </c>
      <c r="DD247" s="420" t="n">
        <f aca="false">AVERAGE('monthly data'!LE247:LG247)</f>
        <v>1637.74102302944</v>
      </c>
      <c r="DE247" s="420" t="n">
        <f aca="false">AVERAGE('monthly data'!LH247:LJ247)</f>
        <v>1746.07676019176</v>
      </c>
      <c r="DF247" s="420" t="n">
        <f aca="false">AVERAGE('monthly data'!LK247:LM247)</f>
        <v>1878.20231660411</v>
      </c>
      <c r="DG247" s="420" t="n">
        <f aca="false">AVERAGE('monthly data'!LN247:LP247)</f>
        <v>1958.52160662856</v>
      </c>
      <c r="DH247" s="420" t="n">
        <f aca="false">AVERAGE('monthly data'!LQ247:LS247)</f>
        <v>1965.43507713613</v>
      </c>
      <c r="DI247" s="420" t="n">
        <f aca="false">AVERAGE('monthly data'!LT247:LV247)</f>
        <v>2159.24305918986</v>
      </c>
      <c r="DJ247" s="420" t="n">
        <f aca="false">AVERAGE('monthly data'!LW247:LY247)</f>
        <v>2355.46268945903</v>
      </c>
      <c r="DK247" s="420" t="n">
        <f aca="false">AVERAGE('monthly data'!LZ247:MB247)</f>
        <v>2446.56686753055</v>
      </c>
      <c r="DL247" s="420" t="n">
        <f aca="false">AVERAGE('monthly data'!MC247:ME247)</f>
        <v>2191.27424119721</v>
      </c>
      <c r="DM247" s="420" t="e">
        <f aca="false">AVERAGE('monthly data'!MF247:MH247)</f>
        <v>#DIV/0!</v>
      </c>
      <c r="DN247" s="420" t="e">
        <f aca="false">AVERAGE('monthly data'!MI247:MK247)</f>
        <v>#DIV/0!</v>
      </c>
      <c r="DO247" s="420" t="e">
        <f aca="false">AVERAGE('monthly data'!ML247:MN247)</f>
        <v>#DIV/0!</v>
      </c>
      <c r="DP247" s="420" t="e">
        <f aca="false">AVERAGE('monthly data'!MO247:MQ247)</f>
        <v>#DIV/0!</v>
      </c>
      <c r="DQ247" s="420" t="e">
        <f aca="false">AVERAGE('monthly data'!MR247:MT247)</f>
        <v>#DIV/0!</v>
      </c>
      <c r="DR247" s="420" t="e">
        <f aca="false">AVERAGE('monthly data'!MU247:MW247)</f>
        <v>#DIV/0!</v>
      </c>
      <c r="DS247" s="420"/>
      <c r="DT247" s="420"/>
      <c r="DU247" s="420"/>
      <c r="DV247" s="420"/>
      <c r="DW247" s="420"/>
      <c r="DX247" s="420"/>
      <c r="DY247" s="420"/>
      <c r="DZ247" s="420"/>
    </row>
    <row r="248" customFormat="false" ht="15" hidden="false" customHeight="false" outlineLevel="0" collapsed="false">
      <c r="B248" s="422" t="s">
        <v>684</v>
      </c>
      <c r="C248" s="421" t="n">
        <f aca="false">AVERAGE('monthly data'!B248:D248)</f>
        <v>44.59055</v>
      </c>
      <c r="D248" s="421" t="n">
        <f aca="false">AVERAGE('monthly data'!E248:G248)</f>
        <v>43.4315333333333</v>
      </c>
      <c r="E248" s="421" t="n">
        <f aca="false">AVERAGE('monthly data'!H248:J248)</f>
        <v>47.2089666666667</v>
      </c>
      <c r="F248" s="421" t="n">
        <f aca="false">AVERAGE('monthly data'!K248:M248)</f>
        <v>45.5960333333333</v>
      </c>
      <c r="G248" s="421" t="n">
        <f aca="false">AVERAGE('monthly data'!N248:P248)</f>
        <v>40.2760333333333</v>
      </c>
      <c r="H248" s="421" t="n">
        <f aca="false">AVERAGE('monthly data'!Q248:S248)</f>
        <v>40.0593666666667</v>
      </c>
      <c r="I248" s="421" t="n">
        <f aca="false">AVERAGE('monthly data'!T248:V248)</f>
        <v>42.6267</v>
      </c>
      <c r="J248" s="421" t="n">
        <f aca="false">AVERAGE('monthly data'!W248:Y248)</f>
        <v>41.7345</v>
      </c>
      <c r="K248" s="421" t="n">
        <f aca="false">AVERAGE('monthly data'!Z248:AB248)</f>
        <v>43.3786566666667</v>
      </c>
      <c r="L248" s="421" t="n">
        <f aca="false">AVERAGE('monthly data'!AC248:AE248)</f>
        <v>50.5648366666667</v>
      </c>
      <c r="M248" s="421" t="n">
        <f aca="false">AVERAGE('monthly data'!AF248:AH248)</f>
        <v>56.2473666666667</v>
      </c>
      <c r="N248" s="421" t="n">
        <f aca="false">AVERAGE('monthly data'!AI248:AK248)</f>
        <v>63.7907333333333</v>
      </c>
      <c r="O248" s="421" t="n">
        <f aca="false">AVERAGE('monthly data'!AL248:AN248)</f>
        <v>64.5817566666667</v>
      </c>
      <c r="P248" s="421" t="n">
        <f aca="false">AVERAGE('monthly data'!AO248:AQ248)</f>
        <v>63.895161</v>
      </c>
      <c r="Q248" s="421" t="n">
        <f aca="false">AVERAGE('monthly data'!AR248:AT248)</f>
        <v>69.1719066666667</v>
      </c>
      <c r="R248" s="421" t="n">
        <f aca="false">AVERAGE('monthly data'!AU248:AW248)</f>
        <v>72.8450106666667</v>
      </c>
      <c r="S248" s="421" t="n">
        <f aca="false">AVERAGE('monthly data'!AX248:AZ248)</f>
        <v>80.8758603333333</v>
      </c>
      <c r="T248" s="421" t="n">
        <f aca="false">AVERAGE('monthly data'!BA248:BC248)</f>
        <v>84.6691023333333</v>
      </c>
      <c r="U248" s="421" t="n">
        <f aca="false">AVERAGE('monthly data'!BD248:BF248)</f>
        <v>83.2970263333333</v>
      </c>
      <c r="V248" s="421" t="n">
        <f aca="false">AVERAGE('monthly data'!BG248:BI248)</f>
        <v>86.2971653333334</v>
      </c>
      <c r="W248" s="421" t="n">
        <f aca="false">AVERAGE('monthly data'!BJ248:BL248)</f>
        <v>84.839399</v>
      </c>
      <c r="X248" s="421" t="n">
        <f aca="false">AVERAGE('monthly data'!BM248:BO248)</f>
        <v>92.6727723333333</v>
      </c>
      <c r="Y248" s="421" t="n">
        <f aca="false">AVERAGE('monthly data'!BP248:BR248)</f>
        <v>94.3977143333333</v>
      </c>
      <c r="Z248" s="421" t="n">
        <f aca="false">AVERAGE('monthly data'!BS248:BU248)</f>
        <v>94.193328</v>
      </c>
      <c r="AA248" s="421" t="n">
        <f aca="false">AVERAGE('monthly data'!BV248:BX248)</f>
        <v>89.7320413333333</v>
      </c>
      <c r="AB248" s="421" t="n">
        <f aca="false">AVERAGE('monthly data'!BY248:CA248)</f>
        <v>88.350633</v>
      </c>
      <c r="AC248" s="421" t="n">
        <f aca="false">AVERAGE('monthly data'!CB248:CD248)</f>
        <v>93.2500516666667</v>
      </c>
      <c r="AD248" s="421" t="n">
        <f aca="false">AVERAGE('monthly data'!CE248:CG248)</f>
        <v>92.51484</v>
      </c>
      <c r="AE248" s="421" t="n">
        <f aca="false">AVERAGE('monthly data'!CH248:CJ248)</f>
        <v>101.19909</v>
      </c>
      <c r="AF248" s="421" t="n">
        <f aca="false">AVERAGE('monthly data'!CK248:CM248)</f>
        <v>107.61266</v>
      </c>
      <c r="AG248" s="421" t="n">
        <f aca="false">AVERAGE('monthly data'!CN248:CP248)</f>
        <v>108.35758</v>
      </c>
      <c r="AH248" s="421" t="n">
        <f aca="false">AVERAGE('monthly data'!CQ248:CS248)</f>
        <v>105.91992</v>
      </c>
      <c r="AI248" s="421" t="n">
        <f aca="false">AVERAGE('monthly data'!CT248:CV248)</f>
        <v>105.154463333333</v>
      </c>
      <c r="AJ248" s="421" t="n">
        <f aca="false">AVERAGE('monthly data'!CW248:CY248)</f>
        <v>118.569036666667</v>
      </c>
      <c r="AK248" s="421" t="n">
        <f aca="false">AVERAGE('monthly data'!CZ248:DB248)</f>
        <v>137.796326666667</v>
      </c>
      <c r="AL248" s="421" t="n">
        <f aca="false">AVERAGE('monthly data'!DC248:DE248)</f>
        <v>144.21069</v>
      </c>
      <c r="AM248" s="421" t="n">
        <f aca="false">AVERAGE('monthly data'!DF248:DH248)</f>
        <v>124.234429408067</v>
      </c>
      <c r="AN248" s="421" t="n">
        <f aca="false">AVERAGE('monthly data'!DI248:DK248)</f>
        <v>128.137918468233</v>
      </c>
      <c r="AO248" s="421" t="n">
        <f aca="false">AVERAGE('monthly data'!DL248:DN248)</f>
        <v>133.64318085</v>
      </c>
      <c r="AP248" s="421" t="n">
        <f aca="false">AVERAGE('monthly data'!DO248:DQ248)</f>
        <v>118.770482137667</v>
      </c>
      <c r="AQ248" s="421" t="n">
        <f aca="false">AVERAGE('monthly data'!DR248:DT248)</f>
        <v>107.968248061333</v>
      </c>
      <c r="AR248" s="421" t="n">
        <f aca="false">AVERAGE('monthly data'!DU248:DW248)</f>
        <v>113.579328465667</v>
      </c>
      <c r="AS248" s="421" t="n">
        <f aca="false">AVERAGE('monthly data'!DX248:DZ248)</f>
        <v>127.8498090597</v>
      </c>
      <c r="AT248" s="421" t="n">
        <f aca="false">AVERAGE('monthly data'!EA248:EC248)</f>
        <v>117.449611255663</v>
      </c>
      <c r="AU248" s="421" t="n">
        <f aca="false">AVERAGE('monthly data'!ED248:EF248)</f>
        <v>69.1442844966667</v>
      </c>
      <c r="AV248" s="421" t="n">
        <f aca="false">AVERAGE('monthly data'!EG248:EI248)</f>
        <v>76.8728403251</v>
      </c>
      <c r="AW248" s="421" t="n">
        <f aca="false">AVERAGE('monthly data'!EJ248:EL248)</f>
        <v>105.965531879667</v>
      </c>
      <c r="AX248" s="421" t="n">
        <f aca="false">AVERAGE('monthly data'!EM248:EO248)</f>
        <v>136.489360042</v>
      </c>
      <c r="AY248" s="421" t="n">
        <f aca="false">AVERAGE('monthly data'!EP248:ER248)</f>
        <v>145.743580553667</v>
      </c>
      <c r="AZ248" s="421" t="n">
        <f aca="false">AVERAGE('monthly data'!ES248:EU248)</f>
        <v>145.964223797333</v>
      </c>
      <c r="BA248" s="421" t="n">
        <f aca="false">AVERAGE('monthly data'!EV248:EX248)</f>
        <v>151.627779682</v>
      </c>
      <c r="BB248" s="421" t="n">
        <f aca="false">AVERAGE('monthly data'!EY248:FA248)</f>
        <v>188.685314001667</v>
      </c>
      <c r="BC248" s="421" t="n">
        <f aca="false">AVERAGE('monthly data'!FB248:FD248)</f>
        <v>189.250660043333</v>
      </c>
      <c r="BD248" s="421" t="n">
        <f aca="false">AVERAGE('monthly data'!FE248:FG248)</f>
        <v>181.845997185</v>
      </c>
      <c r="BE248" s="421" t="n">
        <f aca="false">AVERAGE('monthly data'!FH248:FJ248)</f>
        <v>195.115008611667</v>
      </c>
      <c r="BF248" s="421" t="n">
        <f aca="false">AVERAGE('monthly data'!FK248:FM248)</f>
        <v>225.845916963333</v>
      </c>
      <c r="BG248" s="421" t="n">
        <f aca="false">AVERAGE('monthly data'!FN248:FP248)</f>
        <v>204.706413636746</v>
      </c>
      <c r="BH248" s="421" t="n">
        <f aca="false">AVERAGE('monthly data'!FQ248:FS248)</f>
        <v>201.283134677</v>
      </c>
      <c r="BI248" s="421" t="n">
        <f aca="false">AVERAGE('monthly data'!FT248:FV248)</f>
        <v>191.052567807667</v>
      </c>
      <c r="BJ248" s="421" t="n">
        <f aca="false">AVERAGE('monthly data'!FW248:FY248)</f>
        <v>184.825737515</v>
      </c>
      <c r="BK248" s="421" t="n">
        <f aca="false">AVERAGE('monthly data'!FZ248:GB248)</f>
        <v>232.333632306</v>
      </c>
      <c r="BL248" s="421" t="n">
        <f aca="false">AVERAGE('monthly data'!GC248:GE248)</f>
        <v>257.939659172</v>
      </c>
      <c r="BM248" s="421" t="n">
        <f aca="false">AVERAGE('monthly data'!GF248:GH248)</f>
        <v>269.276378317</v>
      </c>
      <c r="BN248" s="421" t="n">
        <f aca="false">AVERAGE('monthly data'!GI248:GK248)</f>
        <v>278.685289461333</v>
      </c>
      <c r="BO248" s="421" t="n">
        <f aca="false">AVERAGE('monthly data'!GL248:GN248)</f>
        <v>301.375455705667</v>
      </c>
      <c r="BP248" s="421" t="n">
        <f aca="false">AVERAGE('monthly data'!GO248:GQ248)</f>
        <v>347.594450113201</v>
      </c>
      <c r="BQ248" s="421" t="n">
        <f aca="false">AVERAGE('monthly data'!GR248:GT248)</f>
        <v>395.37944236</v>
      </c>
      <c r="BR248" s="421" t="n">
        <f aca="false">AVERAGE('monthly data'!GU248:GW248)</f>
        <v>325.83412134246</v>
      </c>
      <c r="BS248" s="421" t="n">
        <f aca="false">AVERAGE('monthly data'!GX248:GZ248)</f>
        <v>372.768782732333</v>
      </c>
      <c r="BT248" s="421" t="n">
        <f aca="false">AVERAGE('monthly data'!HA248:HC248)</f>
        <v>524.400315746334</v>
      </c>
      <c r="BU248" s="421" t="n">
        <f aca="false">AVERAGE('monthly data'!HD248:HF248)</f>
        <v>561.587189087</v>
      </c>
      <c r="BV248" s="421" t="n">
        <f aca="false">AVERAGE('monthly data'!HG248:HI248)</f>
        <v>555.305363622667</v>
      </c>
      <c r="BW248" s="421" t="n">
        <f aca="false">AVERAGE('monthly data'!HJ248:HL248)</f>
        <v>617.266735985333</v>
      </c>
      <c r="BX248" s="421" t="n">
        <f aca="false">AVERAGE('monthly data'!HM248:HO248)</f>
        <v>563.876132198</v>
      </c>
      <c r="BY248" s="421" t="n">
        <f aca="false">AVERAGE('monthly data'!HP248:HR248)</f>
        <v>540.369695030667</v>
      </c>
      <c r="BZ248" s="421" t="n">
        <f aca="false">AVERAGE('monthly data'!HS248:HU248)</f>
        <v>565.286579239667</v>
      </c>
      <c r="CA248" s="421" t="n">
        <f aca="false">AVERAGE('monthly data'!HV248:HX248)</f>
        <v>651.566732275786</v>
      </c>
      <c r="CB248" s="421" t="n">
        <f aca="false">AVERAGE('monthly data'!HY248:IA248)</f>
        <v>755.58352331069</v>
      </c>
      <c r="CC248" s="421" t="n">
        <f aca="false">AVERAGE('monthly data'!IB248:ID248)</f>
        <v>881.406117582269</v>
      </c>
      <c r="CD248" s="421" t="n">
        <f aca="false">AVERAGE('monthly data'!IE248:IG248)</f>
        <v>946.614235896843</v>
      </c>
      <c r="CE248" s="421" t="n">
        <f aca="false">AVERAGE('monthly data'!IH248:IJ248)</f>
        <v>951.216767149382</v>
      </c>
      <c r="CF248" s="421" t="n">
        <f aca="false">AVERAGE('monthly data'!IK248:IM248)</f>
        <v>1111.41683409001</v>
      </c>
      <c r="CG248" s="421" t="n">
        <f aca="false">AVERAGE('monthly data'!IN248:IP248)</f>
        <v>1210.49295234701</v>
      </c>
      <c r="CH248" s="421" t="n">
        <f aca="false">AVERAGE('monthly data'!IQ248:IS248)</f>
        <v>1262.64037064061</v>
      </c>
      <c r="CI248" s="421" t="n">
        <f aca="false">AVERAGE('monthly data'!IT248:IV248)</f>
        <v>1325.41116497308</v>
      </c>
      <c r="CJ248" s="421" t="n">
        <f aca="false">AVERAGE('monthly data'!IW248:IY248)</f>
        <v>1392.92500762919</v>
      </c>
      <c r="CK248" s="421" t="n">
        <f aca="false">AVERAGE('monthly data'!IZ248:JB248)</f>
        <v>1433.29753531448</v>
      </c>
      <c r="CL248" s="421" t="n">
        <f aca="false">AVERAGE('monthly data'!JC248:JE248)</f>
        <v>1393.11653107305</v>
      </c>
      <c r="CM248" s="421" t="n">
        <f aca="false">AVERAGE('monthly data'!JF248:JH248)</f>
        <v>1414.21539141937</v>
      </c>
      <c r="CN248" s="421" t="n">
        <f aca="false">AVERAGE('monthly data'!JI248:JK248)</f>
        <v>1526.61912291894</v>
      </c>
      <c r="CO248" s="421" t="n">
        <f aca="false">AVERAGE('monthly data'!JL248:JN248)</f>
        <v>1617.56953306388</v>
      </c>
      <c r="CP248" s="421" t="n">
        <f aca="false">AVERAGE('monthly data'!JO248:JQ248)</f>
        <v>1625.64197648689</v>
      </c>
      <c r="CQ248" s="421" t="n">
        <f aca="false">AVERAGE('monthly data'!JR248:JT248)</f>
        <v>1699.61416697596</v>
      </c>
      <c r="CR248" s="421" t="n">
        <f aca="false">AVERAGE('monthly data'!JU248:JW248)</f>
        <v>1777.2262296261</v>
      </c>
      <c r="CS248" s="421" t="n">
        <f aca="false">AVERAGE('monthly data'!JX248:JZ248)</f>
        <v>1813.75097600997</v>
      </c>
      <c r="CT248" s="421" t="n">
        <f aca="false">AVERAGE('monthly data'!KA248:KC248)</f>
        <v>1865.03245988566</v>
      </c>
      <c r="CU248" s="421" t="n">
        <f aca="false">AVERAGE('monthly data'!KD248:KF248)</f>
        <v>1890.94609194262</v>
      </c>
      <c r="CV248" s="421" t="n">
        <f aca="false">AVERAGE('monthly data'!KG248:KI248)</f>
        <v>2094.68447032882</v>
      </c>
      <c r="CW248" s="421" t="n">
        <f aca="false">AVERAGE('monthly data'!KJ248:KL248)</f>
        <v>2161.72954296283</v>
      </c>
      <c r="CX248" s="421" t="n">
        <f aca="false">AVERAGE('monthly data'!KM248:KO248)</f>
        <v>2140.319335892</v>
      </c>
      <c r="CY248" s="421" t="n">
        <f aca="false">AVERAGE('monthly data'!KP248:KR248)</f>
        <v>2195.90021891357</v>
      </c>
      <c r="CZ248" s="421" t="n">
        <f aca="false">AVERAGE('monthly data'!KS248:KU248)</f>
        <v>2281.80123777111</v>
      </c>
      <c r="DA248" s="421" t="n">
        <f aca="false">AVERAGE('monthly data'!KV248:KX248)</f>
        <v>2230.03569688811</v>
      </c>
      <c r="DB248" s="421" t="n">
        <f aca="false">AVERAGE('monthly data'!KY248:LA248)</f>
        <v>2327.79936868912</v>
      </c>
      <c r="DC248" s="421" t="n">
        <f aca="false">AVERAGE('monthly data'!LB248:LD248)</f>
        <v>2466.18105818889</v>
      </c>
      <c r="DD248" s="421" t="n">
        <f aca="false">AVERAGE('monthly data'!LE248:LG248)</f>
        <v>2669.33133180526</v>
      </c>
      <c r="DE248" s="421" t="n">
        <f aca="false">AVERAGE('monthly data'!LH248:LJ248)</f>
        <v>2839.471590978</v>
      </c>
      <c r="DF248" s="421" t="n">
        <f aca="false">AVERAGE('monthly data'!LK248:LM248)</f>
        <v>2981.11489655271</v>
      </c>
      <c r="DG248" s="421" t="n">
        <f aca="false">AVERAGE('monthly data'!LN248:LP248)</f>
        <v>3078.74713162173</v>
      </c>
      <c r="DH248" s="421" t="n">
        <f aca="false">AVERAGE('monthly data'!LQ248:LS248)</f>
        <v>3124.05856059062</v>
      </c>
      <c r="DI248" s="421" t="n">
        <f aca="false">AVERAGE('monthly data'!LT248:LV248)</f>
        <v>3531.04299125236</v>
      </c>
      <c r="DJ248" s="421" t="n">
        <f aca="false">AVERAGE('monthly data'!LW248:LY248)</f>
        <v>4015.08030944806</v>
      </c>
      <c r="DK248" s="421" t="n">
        <f aca="false">AVERAGE('monthly data'!LZ248:MB248)</f>
        <v>4132.58608784172</v>
      </c>
      <c r="DL248" s="421" t="n">
        <f aca="false">AVERAGE('monthly data'!MC248:ME248)</f>
        <v>4040.828358854</v>
      </c>
      <c r="DM248" s="421" t="e">
        <f aca="false">AVERAGE('monthly data'!MF248:MH248)</f>
        <v>#DIV/0!</v>
      </c>
      <c r="DN248" s="421" t="e">
        <f aca="false">AVERAGE('monthly data'!MI248:MK248)</f>
        <v>#DIV/0!</v>
      </c>
      <c r="DO248" s="421" t="e">
        <f aca="false">AVERAGE('monthly data'!ML248:MN248)</f>
        <v>#DIV/0!</v>
      </c>
      <c r="DP248" s="421" t="e">
        <f aca="false">AVERAGE('monthly data'!MO248:MQ248)</f>
        <v>#DIV/0!</v>
      </c>
      <c r="DQ248" s="421" t="e">
        <f aca="false">AVERAGE('monthly data'!MR248:MT248)</f>
        <v>#DIV/0!</v>
      </c>
      <c r="DR248" s="421" t="e">
        <f aca="false">AVERAGE('monthly data'!MU248:MW248)</f>
        <v>#DIV/0!</v>
      </c>
      <c r="DS248" s="421"/>
      <c r="DT248" s="421"/>
      <c r="DU248" s="421"/>
      <c r="DV248" s="421"/>
      <c r="DW248" s="421"/>
      <c r="DX248" s="421"/>
      <c r="DY248" s="421"/>
      <c r="DZ248" s="421"/>
    </row>
    <row r="249" customFormat="false" ht="15.75" hidden="false" customHeight="false" outlineLevel="0" collapsed="false">
      <c r="A249" s="0" t="s">
        <v>1065</v>
      </c>
      <c r="B249" s="427" t="s">
        <v>685</v>
      </c>
      <c r="C249" s="421" t="n">
        <f aca="false">AVERAGE('monthly data'!B249:D249)</f>
        <v>26.2229833333333</v>
      </c>
      <c r="D249" s="421" t="n">
        <f aca="false">AVERAGE('monthly data'!E249:G249)</f>
        <v>23.7582333333333</v>
      </c>
      <c r="E249" s="421" t="n">
        <f aca="false">AVERAGE('monthly data'!H249:J249)</f>
        <v>20.1776666666667</v>
      </c>
      <c r="F249" s="421" t="n">
        <f aca="false">AVERAGE('monthly data'!K249:M249)</f>
        <v>16.1929</v>
      </c>
      <c r="G249" s="421" t="n">
        <f aca="false">AVERAGE('monthly data'!N249:P249)</f>
        <v>13.3984</v>
      </c>
      <c r="H249" s="421" t="n">
        <f aca="false">AVERAGE('monthly data'!Q249:S249)</f>
        <v>11.9323666666667</v>
      </c>
      <c r="I249" s="421" t="n">
        <f aca="false">AVERAGE('monthly data'!T249:V249)</f>
        <v>10.5562666666667</v>
      </c>
      <c r="J249" s="421" t="n">
        <f aca="false">AVERAGE('monthly data'!W249:Y249)</f>
        <v>11.4894</v>
      </c>
      <c r="K249" s="421" t="n">
        <f aca="false">AVERAGE('monthly data'!Z249:AB249)</f>
        <v>12.69589</v>
      </c>
      <c r="L249" s="421" t="n">
        <f aca="false">AVERAGE('monthly data'!AC249:AE249)</f>
        <v>14.11947</v>
      </c>
      <c r="M249" s="421" t="n">
        <f aca="false">AVERAGE('monthly data'!AF249:AH249)</f>
        <v>15.6839666666667</v>
      </c>
      <c r="N249" s="421" t="n">
        <f aca="false">AVERAGE('monthly data'!AI249:AK249)</f>
        <v>19.832</v>
      </c>
      <c r="O249" s="421" t="n">
        <f aca="false">AVERAGE('monthly data'!AL249:AN249)</f>
        <v>18.1800286666667</v>
      </c>
      <c r="P249" s="421" t="n">
        <f aca="false">AVERAGE('monthly data'!AO249:AQ249)</f>
        <v>15.0479286666667</v>
      </c>
      <c r="Q249" s="421" t="n">
        <f aca="false">AVERAGE('monthly data'!AR249:AT249)</f>
        <v>14.0067843333333</v>
      </c>
      <c r="R249" s="421" t="n">
        <f aca="false">AVERAGE('monthly data'!AU249:AW249)</f>
        <v>18.575518</v>
      </c>
      <c r="S249" s="421" t="n">
        <f aca="false">AVERAGE('monthly data'!AX249:AZ249)</f>
        <v>24.7113363333333</v>
      </c>
      <c r="T249" s="421" t="n">
        <f aca="false">AVERAGE('monthly data'!BA249:BC249)</f>
        <v>24.841723</v>
      </c>
      <c r="U249" s="421" t="n">
        <f aca="false">AVERAGE('monthly data'!BD249:BF249)</f>
        <v>21.275536</v>
      </c>
      <c r="V249" s="421" t="n">
        <f aca="false">AVERAGE('monthly data'!BG249:BI249)</f>
        <v>26.3759293333333</v>
      </c>
      <c r="W249" s="421" t="n">
        <f aca="false">AVERAGE('monthly data'!BJ249:BL249)</f>
        <v>24.624173</v>
      </c>
      <c r="X249" s="421" t="n">
        <f aca="false">AVERAGE('monthly data'!BM249:BO249)</f>
        <v>27.7257213333333</v>
      </c>
      <c r="Y249" s="421" t="n">
        <f aca="false">AVERAGE('monthly data'!BP249:BR249)</f>
        <v>27.9019696666667</v>
      </c>
      <c r="Z249" s="421" t="n">
        <f aca="false">AVERAGE('monthly data'!BS249:BU249)</f>
        <v>25.6437233333333</v>
      </c>
      <c r="AA249" s="421" t="n">
        <f aca="false">AVERAGE('monthly data'!BV249:BX249)</f>
        <v>20.8947566666667</v>
      </c>
      <c r="AB249" s="421" t="n">
        <f aca="false">AVERAGE('monthly data'!BY249:CA249)</f>
        <v>15.234021</v>
      </c>
      <c r="AC249" s="421" t="n">
        <f aca="false">AVERAGE('monthly data'!CB249:CD249)</f>
        <v>16.8878043333333</v>
      </c>
      <c r="AD249" s="421" t="n">
        <f aca="false">AVERAGE('monthly data'!CE249:CG249)</f>
        <v>15.9238733333333</v>
      </c>
      <c r="AE249" s="421" t="n">
        <f aca="false">AVERAGE('monthly data'!CH249:CJ249)</f>
        <v>24.37736</v>
      </c>
      <c r="AF249" s="421" t="n">
        <f aca="false">AVERAGE('monthly data'!CK249:CM249)</f>
        <v>27.8173433333333</v>
      </c>
      <c r="AG249" s="421" t="n">
        <f aca="false">AVERAGE('monthly data'!CN249:CP249)</f>
        <v>25.8534133333333</v>
      </c>
      <c r="AH249" s="421" t="n">
        <f aca="false">AVERAGE('monthly data'!CQ249:CS249)</f>
        <v>20.44439</v>
      </c>
      <c r="AI249" s="421" t="n">
        <f aca="false">AVERAGE('monthly data'!CT249:CV249)</f>
        <v>5.23689</v>
      </c>
      <c r="AJ249" s="421" t="n">
        <f aca="false">AVERAGE('monthly data'!CW249:CY249)</f>
        <v>15.79271</v>
      </c>
      <c r="AK249" s="421" t="n">
        <f aca="false">AVERAGE('monthly data'!CZ249:DB249)</f>
        <v>21.9258333333333</v>
      </c>
      <c r="AL249" s="421" t="n">
        <f aca="false">AVERAGE('monthly data'!DC249:DE249)</f>
        <v>21.3373</v>
      </c>
      <c r="AM249" s="421" t="n">
        <f aca="false">AVERAGE('monthly data'!DF249:DH249)</f>
        <v>7.8621620914</v>
      </c>
      <c r="AN249" s="421" t="n">
        <f aca="false">AVERAGE('monthly data'!DI249:DK249)</f>
        <v>9.20987423023334</v>
      </c>
      <c r="AO249" s="421" t="n">
        <f aca="false">AVERAGE('monthly data'!DL249:DN249)</f>
        <v>8.57250286833333</v>
      </c>
      <c r="AP249" s="421" t="n">
        <f aca="false">AVERAGE('monthly data'!DO249:DQ249)</f>
        <v>-12.8550729443333</v>
      </c>
      <c r="AQ249" s="421" t="n">
        <f aca="false">AVERAGE('monthly data'!DR249:DT249)</f>
        <v>-26.5767346053333</v>
      </c>
      <c r="AR249" s="421" t="n">
        <f aca="false">AVERAGE('monthly data'!DU249:DW249)</f>
        <v>-33.8437658676667</v>
      </c>
      <c r="AS249" s="421" t="n">
        <f aca="false">AVERAGE('monthly data'!DX249:DZ249)</f>
        <v>-32.1929676069667</v>
      </c>
      <c r="AT249" s="421" t="n">
        <f aca="false">AVERAGE('monthly data'!EA249:EC249)</f>
        <v>-46.89235807767</v>
      </c>
      <c r="AU249" s="421" t="n">
        <f aca="false">AVERAGE('monthly data'!ED249:EF249)</f>
        <v>-103.617595836667</v>
      </c>
      <c r="AV249" s="421" t="n">
        <f aca="false">AVERAGE('monthly data'!EG249:EI249)</f>
        <v>-109.6447776749</v>
      </c>
      <c r="AW249" s="421" t="n">
        <f aca="false">AVERAGE('monthly data'!EJ249:EL249)</f>
        <v>-94.0772244536667</v>
      </c>
      <c r="AX249" s="421" t="n">
        <f aca="false">AVERAGE('monthly data'!EM249:EO249)</f>
        <v>-72.275417958</v>
      </c>
      <c r="AY249" s="421" t="n">
        <f aca="false">AVERAGE('monthly data'!EP249:ER249)</f>
        <v>-69.3147714463333</v>
      </c>
      <c r="AZ249" s="421" t="n">
        <f aca="false">AVERAGE('monthly data'!ES249:EU249)</f>
        <v>-82.4644008693334</v>
      </c>
      <c r="BA249" s="421" t="n">
        <f aca="false">AVERAGE('monthly data'!EV249:EX249)</f>
        <v>-93.024399418</v>
      </c>
      <c r="BB249" s="421" t="n">
        <f aca="false">AVERAGE('monthly data'!EY249:FA249)</f>
        <v>-65.1826373316667</v>
      </c>
      <c r="BC249" s="421" t="n">
        <f aca="false">AVERAGE('monthly data'!FB249:FD249)</f>
        <v>-75.8844656233333</v>
      </c>
      <c r="BD249" s="421" t="n">
        <f aca="false">AVERAGE('monthly data'!FE249:FG249)</f>
        <v>-112.939602598667</v>
      </c>
      <c r="BE249" s="421" t="n">
        <f aca="false">AVERAGE('monthly data'!FH249:FJ249)</f>
        <v>-126.129168755</v>
      </c>
      <c r="BF249" s="421" t="n">
        <f aca="false">AVERAGE('monthly data'!FK249:FM249)</f>
        <v>-115.862510703333</v>
      </c>
      <c r="BG249" s="421" t="n">
        <f aca="false">AVERAGE('monthly data'!FN249:FP249)</f>
        <v>-132.303767818254</v>
      </c>
      <c r="BH249" s="421" t="n">
        <f aca="false">AVERAGE('monthly data'!FQ249:FS249)</f>
        <v>-134.048395808667</v>
      </c>
      <c r="BI249" s="421" t="n">
        <f aca="false">AVERAGE('monthly data'!FT249:FV249)</f>
        <v>-134.248771342333</v>
      </c>
      <c r="BJ249" s="421" t="n">
        <f aca="false">AVERAGE('monthly data'!FW249:FY249)</f>
        <v>-152.514182894667</v>
      </c>
      <c r="BK249" s="421" t="n">
        <f aca="false">AVERAGE('monthly data'!FZ249:GB249)</f>
        <v>-132.260983918</v>
      </c>
      <c r="BL249" s="421" t="n">
        <f aca="false">AVERAGE('monthly data'!GC249:GE249)</f>
        <v>-111.832177805667</v>
      </c>
      <c r="BM249" s="421" t="n">
        <f aca="false">AVERAGE('monthly data'!GF249:GH249)</f>
        <v>-107.050547607</v>
      </c>
      <c r="BN249" s="421" t="n">
        <f aca="false">AVERAGE('monthly data'!GI249:GK249)</f>
        <v>-114.767353836333</v>
      </c>
      <c r="BO249" s="421" t="n">
        <f aca="false">AVERAGE('monthly data'!GL249:GN249)</f>
        <v>-114.727872714667</v>
      </c>
      <c r="BP249" s="421" t="n">
        <f aca="false">AVERAGE('monthly data'!GO249:GQ249)</f>
        <v>-95.1619183821395</v>
      </c>
      <c r="BQ249" s="421" t="n">
        <f aca="false">AVERAGE('monthly data'!GR249:GT249)</f>
        <v>-89.5891464236667</v>
      </c>
      <c r="BR249" s="421" t="n">
        <f aca="false">AVERAGE('monthly data'!GU249:GW249)</f>
        <v>-181.75890213754</v>
      </c>
      <c r="BS249" s="421" t="n">
        <f aca="false">AVERAGE('monthly data'!GX249:GZ249)</f>
        <v>-166.303341267667</v>
      </c>
      <c r="BT249" s="421" t="n">
        <f aca="false">AVERAGE('monthly data'!HA249:HC249)</f>
        <v>-67.3372482536667</v>
      </c>
      <c r="BU249" s="421" t="n">
        <f aca="false">AVERAGE('monthly data'!HD249:HF249)</f>
        <v>-89.3262092463333</v>
      </c>
      <c r="BV249" s="421" t="n">
        <f aca="false">AVERAGE('monthly data'!HG249:HI249)</f>
        <v>-122.957024710667</v>
      </c>
      <c r="BW249" s="421" t="n">
        <f aca="false">AVERAGE('monthly data'!HJ249:HL249)</f>
        <v>-77.7264220146667</v>
      </c>
      <c r="BX249" s="421" t="n">
        <f aca="false">AVERAGE('monthly data'!HM249:HO249)</f>
        <v>-148.497920668667</v>
      </c>
      <c r="BY249" s="421" t="n">
        <f aca="false">AVERAGE('monthly data'!HP249:HR249)</f>
        <v>-188.133907302667</v>
      </c>
      <c r="BZ249" s="421" t="n">
        <f aca="false">AVERAGE('monthly data'!HS249:HU249)</f>
        <v>-186.533979093667</v>
      </c>
      <c r="CA249" s="421" t="n">
        <f aca="false">AVERAGE('monthly data'!HV249:HX249)</f>
        <v>-128.394483814142</v>
      </c>
      <c r="CB249" s="421" t="n">
        <f aca="false">AVERAGE('monthly data'!HY249:IA249)</f>
        <v>-62.2488404412358</v>
      </c>
      <c r="CC249" s="421" t="n">
        <f aca="false">AVERAGE('monthly data'!IB249:ID249)</f>
        <v>32.0147659268567</v>
      </c>
      <c r="CD249" s="421" t="n">
        <f aca="false">AVERAGE('monthly data'!IE249:IG249)</f>
        <v>42.3959746642363</v>
      </c>
      <c r="CE249" s="421" t="n">
        <f aca="false">AVERAGE('monthly data'!IH249:IJ249)</f>
        <v>-11.2252709867984</v>
      </c>
      <c r="CF249" s="421" t="n">
        <f aca="false">AVERAGE('monthly data'!IK249:IM249)</f>
        <v>71.1318090784482</v>
      </c>
      <c r="CG249" s="421" t="n">
        <f aca="false">AVERAGE('monthly data'!IN249:IP249)</f>
        <v>123.943251780238</v>
      </c>
      <c r="CH249" s="421" t="n">
        <f aca="false">AVERAGE('monthly data'!IQ249:IS249)</f>
        <v>102.263941002194</v>
      </c>
      <c r="CI249" s="421" t="n">
        <f aca="false">AVERAGE('monthly data'!IT249:IV249)</f>
        <v>82.9039215351559</v>
      </c>
      <c r="CJ249" s="421" t="n">
        <f aca="false">AVERAGE('monthly data'!IW249:IY249)</f>
        <v>80.6491718203433</v>
      </c>
      <c r="CK249" s="421" t="n">
        <f aca="false">AVERAGE('monthly data'!IZ249:JB249)</f>
        <v>86.9968461273247</v>
      </c>
      <c r="CL249" s="421" t="n">
        <f aca="false">AVERAGE('monthly data'!JC249:JE249)</f>
        <v>49.320178750974</v>
      </c>
      <c r="CM249" s="421" t="n">
        <f aca="false">AVERAGE('monthly data'!JF249:JH249)</f>
        <v>48.380972533868</v>
      </c>
      <c r="CN249" s="421" t="n">
        <f aca="false">AVERAGE('monthly data'!JI249:JK249)</f>
        <v>106.759743760068</v>
      </c>
      <c r="CO249" s="421" t="n">
        <f aca="false">AVERAGE('monthly data'!JL249:JN249)</f>
        <v>178.167790826269</v>
      </c>
      <c r="CP249" s="421" t="n">
        <f aca="false">AVERAGE('monthly data'!JO249:JQ249)</f>
        <v>135.050040004114</v>
      </c>
      <c r="CQ249" s="421" t="n">
        <f aca="false">AVERAGE('monthly data'!JR249:JT249)</f>
        <v>183.560207540365</v>
      </c>
      <c r="CR249" s="421" t="n">
        <f aca="false">AVERAGE('monthly data'!JU249:JW249)</f>
        <v>220.635750494206</v>
      </c>
      <c r="CS249" s="421" t="n">
        <f aca="false">AVERAGE('monthly data'!JX249:JZ249)</f>
        <v>238.463883461292</v>
      </c>
      <c r="CT249" s="421" t="n">
        <f aca="false">AVERAGE('monthly data'!KA249:KC249)</f>
        <v>207.083019373254</v>
      </c>
      <c r="CU249" s="421" t="n">
        <f aca="false">AVERAGE('monthly data'!KD249:KF249)</f>
        <v>138.262653154655</v>
      </c>
      <c r="CV249" s="421" t="n">
        <f aca="false">AVERAGE('monthly data'!KG249:KI249)</f>
        <v>239.514648684221</v>
      </c>
      <c r="CW249" s="421" t="n">
        <f aca="false">AVERAGE('monthly data'!KJ249:KL249)</f>
        <v>238.78344517196</v>
      </c>
      <c r="CX249" s="421" t="n">
        <f aca="false">AVERAGE('monthly data'!KM249:KO249)</f>
        <v>186.86877348001</v>
      </c>
      <c r="CY249" s="421" t="n">
        <f aca="false">AVERAGE('monthly data'!KP249:KR249)</f>
        <v>202.850998822209</v>
      </c>
      <c r="CZ249" s="421" t="n">
        <f aca="false">AVERAGE('monthly data'!KS249:KU249)</f>
        <v>197.806053869927</v>
      </c>
      <c r="DA249" s="421" t="n">
        <f aca="false">AVERAGE('monthly data'!KV249:KX249)</f>
        <v>13.7755405760702</v>
      </c>
      <c r="DB249" s="421" t="n">
        <f aca="false">AVERAGE('monthly data'!KY249:LA249)</f>
        <v>-2.34900645134042</v>
      </c>
      <c r="DC249" s="421" t="n">
        <f aca="false">AVERAGE('monthly data'!LB249:LD249)</f>
        <v>51.3792288679797</v>
      </c>
      <c r="DD249" s="421" t="n">
        <f aca="false">AVERAGE('monthly data'!LE249:LG249)</f>
        <v>163.026323422013</v>
      </c>
      <c r="DE249" s="421" t="n">
        <f aca="false">AVERAGE('monthly data'!LH249:LJ249)</f>
        <v>198.412189317443</v>
      </c>
      <c r="DF249" s="421" t="n">
        <f aca="false">AVERAGE('monthly data'!LK249:LM249)</f>
        <v>288.804015275445</v>
      </c>
      <c r="DG249" s="421" t="n">
        <f aca="false">AVERAGE('monthly data'!LN249:LP249)</f>
        <v>383.061013493909</v>
      </c>
      <c r="DH249" s="421" t="n">
        <f aca="false">AVERAGE('monthly data'!LQ249:LS249)</f>
        <v>269.904222411502</v>
      </c>
      <c r="DI249" s="421" t="n">
        <f aca="false">AVERAGE('monthly data'!LT249:LV249)</f>
        <v>486.982379677914</v>
      </c>
      <c r="DJ249" s="421" t="n">
        <f aca="false">AVERAGE('monthly data'!LW249:LY249)</f>
        <v>688.017372034456</v>
      </c>
      <c r="DK249" s="421" t="n">
        <f aca="false">AVERAGE('monthly data'!LZ249:MB249)</f>
        <v>712.944436331421</v>
      </c>
      <c r="DL249" s="421" t="n">
        <f aca="false">AVERAGE('monthly data'!MC249:ME249)</f>
        <v>461.619810655513</v>
      </c>
      <c r="DM249" s="421" t="e">
        <f aca="false">AVERAGE('monthly data'!MF249:MH249)</f>
        <v>#DIV/0!</v>
      </c>
      <c r="DN249" s="421" t="e">
        <f aca="false">AVERAGE('monthly data'!MI249:MK249)</f>
        <v>#DIV/0!</v>
      </c>
      <c r="DO249" s="421" t="e">
        <f aca="false">AVERAGE('monthly data'!ML249:MN249)</f>
        <v>#DIV/0!</v>
      </c>
      <c r="DP249" s="421" t="e">
        <f aca="false">AVERAGE('monthly data'!MO249:MQ249)</f>
        <v>#DIV/0!</v>
      </c>
      <c r="DQ249" s="421" t="e">
        <f aca="false">AVERAGE('monthly data'!MR249:MT249)</f>
        <v>#DIV/0!</v>
      </c>
      <c r="DR249" s="421" t="e">
        <f aca="false">AVERAGE('monthly data'!MU249:MW249)</f>
        <v>#DIV/0!</v>
      </c>
      <c r="DS249" s="421"/>
      <c r="DT249" s="421"/>
      <c r="DU249" s="421"/>
      <c r="DV249" s="421"/>
      <c r="DW249" s="421"/>
      <c r="DX249" s="421"/>
      <c r="DY249" s="421"/>
      <c r="DZ249" s="421"/>
    </row>
    <row r="250" customFormat="false" ht="15.75" hidden="false" customHeight="false" outlineLevel="0" collapsed="false">
      <c r="B250" s="427" t="s">
        <v>686</v>
      </c>
      <c r="C250" s="421" t="n">
        <f aca="false">AVERAGE('monthly data'!B250:D250)</f>
        <v>38.5416333333333</v>
      </c>
      <c r="D250" s="421" t="n">
        <f aca="false">AVERAGE('monthly data'!E250:G250)</f>
        <v>38.4886666666667</v>
      </c>
      <c r="E250" s="421" t="n">
        <f aca="false">AVERAGE('monthly data'!H250:J250)</f>
        <v>37.9126666666667</v>
      </c>
      <c r="F250" s="421" t="n">
        <f aca="false">AVERAGE('monthly data'!K250:M250)</f>
        <v>38.2726666666667</v>
      </c>
      <c r="G250" s="421" t="n">
        <f aca="false">AVERAGE('monthly data'!N250:P250)</f>
        <v>39.0323333333333</v>
      </c>
      <c r="H250" s="421" t="n">
        <f aca="false">AVERAGE('monthly data'!Q250:S250)</f>
        <v>38.6436666666667</v>
      </c>
      <c r="I250" s="421" t="n">
        <f aca="false">AVERAGE('monthly data'!T250:V250)</f>
        <v>39.0353333333333</v>
      </c>
      <c r="J250" s="421" t="n">
        <f aca="false">AVERAGE('monthly data'!W250:Y250)</f>
        <v>40.3316</v>
      </c>
      <c r="K250" s="421" t="n">
        <f aca="false">AVERAGE('monthly data'!Z250:AB250)</f>
        <v>41.2285333333333</v>
      </c>
      <c r="L250" s="421" t="n">
        <f aca="false">AVERAGE('monthly data'!AC250:AE250)</f>
        <v>41.1516666666667</v>
      </c>
      <c r="M250" s="421" t="n">
        <f aca="false">AVERAGE('monthly data'!AF250:AH250)</f>
        <v>43.613</v>
      </c>
      <c r="N250" s="421" t="n">
        <f aca="false">AVERAGE('monthly data'!AI250:AK250)</f>
        <v>49.0619333333333</v>
      </c>
      <c r="O250" s="421" t="n">
        <f aca="false">AVERAGE('monthly data'!AL250:AN250)</f>
        <v>49.9619853333333</v>
      </c>
      <c r="P250" s="421" t="n">
        <f aca="false">AVERAGE('monthly data'!AO250:AQ250)</f>
        <v>50.178552</v>
      </c>
      <c r="Q250" s="421" t="n">
        <f aca="false">AVERAGE('monthly data'!AR250:AT250)</f>
        <v>50.938581</v>
      </c>
      <c r="R250" s="421" t="n">
        <f aca="false">AVERAGE('monthly data'!AU250:AW250)</f>
        <v>52.294168</v>
      </c>
      <c r="S250" s="421" t="n">
        <f aca="false">AVERAGE('monthly data'!AX250:AZ250)</f>
        <v>54.3624673333333</v>
      </c>
      <c r="T250" s="421" t="n">
        <f aca="false">AVERAGE('monthly data'!BA250:BC250)</f>
        <v>55.9923433333333</v>
      </c>
      <c r="U250" s="421" t="n">
        <f aca="false">AVERAGE('monthly data'!BD250:BF250)</f>
        <v>54.6891913333333</v>
      </c>
      <c r="V250" s="421" t="n">
        <f aca="false">AVERAGE('monthly data'!BG250:BI250)</f>
        <v>56.1874503333333</v>
      </c>
      <c r="W250" s="421" t="n">
        <f aca="false">AVERAGE('monthly data'!BJ250:BL250)</f>
        <v>54.6213653333333</v>
      </c>
      <c r="X250" s="421" t="n">
        <f aca="false">AVERAGE('monthly data'!BM250:BO250)</f>
        <v>55.0783353333333</v>
      </c>
      <c r="Y250" s="421" t="n">
        <f aca="false">AVERAGE('monthly data'!BP250:BR250)</f>
        <v>55.1075393333333</v>
      </c>
      <c r="Z250" s="421" t="n">
        <f aca="false">AVERAGE('monthly data'!BS250:BU250)</f>
        <v>54.2413213333333</v>
      </c>
      <c r="AA250" s="421" t="n">
        <f aca="false">AVERAGE('monthly data'!BV250:BX250)</f>
        <v>50.7946333333333</v>
      </c>
      <c r="AB250" s="421" t="n">
        <f aca="false">AVERAGE('monthly data'!BY250:CA250)</f>
        <v>51.5775476666667</v>
      </c>
      <c r="AC250" s="421" t="n">
        <f aca="false">AVERAGE('monthly data'!CB250:CD250)</f>
        <v>53.77677</v>
      </c>
      <c r="AD250" s="421" t="n">
        <f aca="false">AVERAGE('monthly data'!CE250:CG250)</f>
        <v>53.2489333333333</v>
      </c>
      <c r="AE250" s="421" t="n">
        <f aca="false">AVERAGE('monthly data'!CH250:CJ250)</f>
        <v>54.6108466666667</v>
      </c>
      <c r="AF250" s="421" t="n">
        <f aca="false">AVERAGE('monthly data'!CK250:CM250)</f>
        <v>58.4573333333333</v>
      </c>
      <c r="AG250" s="421" t="n">
        <f aca="false">AVERAGE('monthly data'!CN250:CP250)</f>
        <v>56.0774166666667</v>
      </c>
      <c r="AH250" s="421" t="n">
        <f aca="false">AVERAGE('monthly data'!CQ250:CS250)</f>
        <v>60.0726966666667</v>
      </c>
      <c r="AI250" s="421" t="n">
        <f aca="false">AVERAGE('monthly data'!CT250:CV250)</f>
        <v>59.42901</v>
      </c>
      <c r="AJ250" s="421" t="n">
        <f aca="false">AVERAGE('monthly data'!CW250:CY250)</f>
        <v>65.80018</v>
      </c>
      <c r="AK250" s="421" t="n">
        <f aca="false">AVERAGE('monthly data'!CZ250:DB250)</f>
        <v>69.1098</v>
      </c>
      <c r="AL250" s="421" t="n">
        <f aca="false">AVERAGE('monthly data'!DC250:DE250)</f>
        <v>65.4512833333333</v>
      </c>
      <c r="AM250" s="421" t="n">
        <f aca="false">AVERAGE('monthly data'!DF250:DH250)</f>
        <v>55.6823208893333</v>
      </c>
      <c r="AN250" s="421" t="n">
        <f aca="false">AVERAGE('monthly data'!DI250:DK250)</f>
        <v>62.359090029</v>
      </c>
      <c r="AO250" s="421" t="n">
        <f aca="false">AVERAGE('monthly data'!DL250:DN250)</f>
        <v>61.8099677116667</v>
      </c>
      <c r="AP250" s="421" t="n">
        <f aca="false">AVERAGE('monthly data'!DO250:DQ250)</f>
        <v>59.204994918</v>
      </c>
      <c r="AQ250" s="421" t="n">
        <f aca="false">AVERAGE('monthly data'!DR250:DT250)</f>
        <v>65.8258653333333</v>
      </c>
      <c r="AR250" s="421" t="n">
        <f aca="false">AVERAGE('monthly data'!DU250:DW250)</f>
        <v>70.1743363333333</v>
      </c>
      <c r="AS250" s="421" t="n">
        <f aca="false">AVERAGE('monthly data'!DX250:DZ250)</f>
        <v>65.61222</v>
      </c>
      <c r="AT250" s="421" t="n">
        <f aca="false">AVERAGE('monthly data'!EA250:EC250)</f>
        <v>63.1165823333333</v>
      </c>
      <c r="AU250" s="421" t="n">
        <f aca="false">AVERAGE('monthly data'!ED250:EF250)</f>
        <v>62.117475</v>
      </c>
      <c r="AV250" s="421" t="n">
        <f aca="false">AVERAGE('monthly data'!EG250:EI250)</f>
        <v>57.291936</v>
      </c>
      <c r="AW250" s="421" t="n">
        <f aca="false">AVERAGE('monthly data'!EJ250:EL250)</f>
        <v>55.8627266666667</v>
      </c>
      <c r="AX250" s="421" t="n">
        <f aca="false">AVERAGE('monthly data'!EM250:EO250)</f>
        <v>60.2575643333333</v>
      </c>
      <c r="AY250" s="421" t="n">
        <f aca="false">AVERAGE('monthly data'!EP250:ER250)</f>
        <v>61.237055</v>
      </c>
      <c r="AZ250" s="421" t="n">
        <f aca="false">AVERAGE('monthly data'!ES250:EU250)</f>
        <v>63.7102</v>
      </c>
      <c r="BA250" s="421" t="n">
        <f aca="false">AVERAGE('monthly data'!EV250:EX250)</f>
        <v>69.932167</v>
      </c>
      <c r="BB250" s="421" t="n">
        <f aca="false">AVERAGE('monthly data'!EY250:FA250)</f>
        <v>84.01677</v>
      </c>
      <c r="BC250" s="421" t="n">
        <f aca="false">AVERAGE('monthly data'!FB250:FD250)</f>
        <v>84.5913556666667</v>
      </c>
      <c r="BD250" s="421" t="n">
        <f aca="false">AVERAGE('monthly data'!FE250:FG250)</f>
        <v>74.786439</v>
      </c>
      <c r="BE250" s="421" t="n">
        <f aca="false">AVERAGE('monthly data'!FH250:FJ250)</f>
        <v>71.397467</v>
      </c>
      <c r="BF250" s="421" t="n">
        <f aca="false">AVERAGE('monthly data'!FK250:FM250)</f>
        <v>75.5171436696667</v>
      </c>
      <c r="BG250" s="421" t="n">
        <f aca="false">AVERAGE('monthly data'!FN250:FP250)</f>
        <v>69.437840925</v>
      </c>
      <c r="BH250" s="421" t="n">
        <f aca="false">AVERAGE('monthly data'!FQ250:FS250)</f>
        <v>67.4256757796667</v>
      </c>
      <c r="BI250" s="421" t="n">
        <f aca="false">AVERAGE('monthly data'!FT250:FV250)</f>
        <v>73.888569439</v>
      </c>
      <c r="BJ250" s="421" t="n">
        <f aca="false">AVERAGE('monthly data'!FW250:FY250)</f>
        <v>74.6013432886667</v>
      </c>
      <c r="BK250" s="421" t="n">
        <f aca="false">AVERAGE('monthly data'!FZ250:GB250)</f>
        <v>81.8287607033333</v>
      </c>
      <c r="BL250" s="421" t="n">
        <f aca="false">AVERAGE('monthly data'!GC250:GE250)</f>
        <v>108.629462970333</v>
      </c>
      <c r="BM250" s="421" t="n">
        <f aca="false">AVERAGE('monthly data'!GF250:GH250)</f>
        <v>107.997303501</v>
      </c>
      <c r="BN250" s="421" t="n">
        <f aca="false">AVERAGE('monthly data'!GI250:GK250)</f>
        <v>121.620556716667</v>
      </c>
      <c r="BO250" s="421" t="n">
        <f aca="false">AVERAGE('monthly data'!GL250:GN250)</f>
        <v>145.393337623</v>
      </c>
      <c r="BP250" s="421" t="n">
        <f aca="false">AVERAGE('monthly data'!GO250:GQ250)</f>
        <v>148.613295764151</v>
      </c>
      <c r="BQ250" s="421" t="n">
        <f aca="false">AVERAGE('monthly data'!GR250:GT250)</f>
        <v>133.571363288667</v>
      </c>
      <c r="BR250" s="421" t="n">
        <f aca="false">AVERAGE('monthly data'!GU250:GW250)</f>
        <v>129.368323142793</v>
      </c>
      <c r="BS250" s="421" t="n">
        <f aca="false">AVERAGE('monthly data'!GX250:GZ250)</f>
        <v>106.804036</v>
      </c>
      <c r="BT250" s="421" t="n">
        <f aca="false">AVERAGE('monthly data'!HA250:HC250)</f>
        <v>140.357613333333</v>
      </c>
      <c r="BU250" s="421" t="n">
        <f aca="false">AVERAGE('monthly data'!HD250:HF250)</f>
        <v>124.0263494</v>
      </c>
      <c r="BV250" s="421" t="n">
        <f aca="false">AVERAGE('monthly data'!HG250:HI250)</f>
        <v>104.852431333333</v>
      </c>
      <c r="BW250" s="421" t="n">
        <f aca="false">AVERAGE('monthly data'!HJ250:HL250)</f>
        <v>124.469307666667</v>
      </c>
      <c r="BX250" s="421" t="n">
        <f aca="false">AVERAGE('monthly data'!HM250:HO250)</f>
        <v>135.017466333333</v>
      </c>
      <c r="BY250" s="421" t="n">
        <f aca="false">AVERAGE('monthly data'!HP250:HR250)</f>
        <v>162.492607</v>
      </c>
      <c r="BZ250" s="421" t="n">
        <f aca="false">AVERAGE('monthly data'!HS250:HU250)</f>
        <v>186.647224333333</v>
      </c>
      <c r="CA250" s="421" t="n">
        <f aca="false">AVERAGE('monthly data'!HV250:HX250)</f>
        <v>193.586981001621</v>
      </c>
      <c r="CB250" s="421" t="n">
        <f aca="false">AVERAGE('monthly data'!HY250:IA250)</f>
        <v>202.711004384631</v>
      </c>
      <c r="CC250" s="421" t="n">
        <f aca="false">AVERAGE('monthly data'!IB250:ID250)</f>
        <v>211.042883630648</v>
      </c>
      <c r="CD250" s="421" t="n">
        <f aca="false">AVERAGE('monthly data'!IE250:IG250)</f>
        <v>229.029735118777</v>
      </c>
      <c r="CE250" s="421" t="n">
        <f aca="false">AVERAGE('monthly data'!IH250:IJ250)</f>
        <v>229.704646684142</v>
      </c>
      <c r="CF250" s="421" t="n">
        <f aca="false">AVERAGE('monthly data'!IK250:IM250)</f>
        <v>261.9985392122</v>
      </c>
      <c r="CG250" s="421" t="n">
        <f aca="false">AVERAGE('monthly data'!IN250:IP250)</f>
        <v>320.15338448965</v>
      </c>
      <c r="CH250" s="421" t="n">
        <f aca="false">AVERAGE('monthly data'!IQ250:IS250)</f>
        <v>313.752287683892</v>
      </c>
      <c r="CI250" s="421" t="n">
        <f aca="false">AVERAGE('monthly data'!IT250:IV250)</f>
        <v>307.235823824416</v>
      </c>
      <c r="CJ250" s="421" t="n">
        <f aca="false">AVERAGE('monthly data'!IW250:IY250)</f>
        <v>301.275509325393</v>
      </c>
      <c r="CK250" s="421" t="n">
        <f aca="false">AVERAGE('monthly data'!IZ250:JB250)</f>
        <v>317.825080124527</v>
      </c>
      <c r="CL250" s="421" t="n">
        <f aca="false">AVERAGE('monthly data'!JC250:JE250)</f>
        <v>295.477719458158</v>
      </c>
      <c r="CM250" s="421" t="n">
        <f aca="false">AVERAGE('monthly data'!JF250:JH250)</f>
        <v>303.528560730967</v>
      </c>
      <c r="CN250" s="421" t="n">
        <f aca="false">AVERAGE('monthly data'!JI250:JK250)</f>
        <v>326.350524363169</v>
      </c>
      <c r="CO250" s="421" t="n">
        <f aca="false">AVERAGE('monthly data'!JL250:JN250)</f>
        <v>388.081914461081</v>
      </c>
      <c r="CP250" s="421" t="n">
        <f aca="false">AVERAGE('monthly data'!JO250:JQ250)</f>
        <v>392.308787931797</v>
      </c>
      <c r="CQ250" s="421" t="n">
        <f aca="false">AVERAGE('monthly data'!JR250:JT250)</f>
        <v>479.058438523007</v>
      </c>
      <c r="CR250" s="421" t="n">
        <f aca="false">AVERAGE('monthly data'!JU250:JW250)</f>
        <v>472.887617933861</v>
      </c>
      <c r="CS250" s="421" t="n">
        <f aca="false">AVERAGE('monthly data'!JX250:JZ250)</f>
        <v>517.674904183004</v>
      </c>
      <c r="CT250" s="421" t="n">
        <f aca="false">AVERAGE('monthly data'!KA250:KC250)</f>
        <v>503.752427100068</v>
      </c>
      <c r="CU250" s="421" t="n">
        <f aca="false">AVERAGE('monthly data'!KD250:KF250)</f>
        <v>460.354682206355</v>
      </c>
      <c r="CV250" s="421" t="n">
        <f aca="false">AVERAGE('monthly data'!KG250:KI250)</f>
        <v>512.501004723626</v>
      </c>
      <c r="CW250" s="421" t="n">
        <f aca="false">AVERAGE('monthly data'!KJ250:KL250)</f>
        <v>531.122619301147</v>
      </c>
      <c r="CX250" s="421" t="n">
        <f aca="false">AVERAGE('monthly data'!KM250:KO250)</f>
        <v>558.935667887104</v>
      </c>
      <c r="CY250" s="421" t="n">
        <f aca="false">AVERAGE('monthly data'!KP250:KR250)</f>
        <v>642.179520302379</v>
      </c>
      <c r="CZ250" s="421" t="n">
        <f aca="false">AVERAGE('monthly data'!KS250:KU250)</f>
        <v>712.17748023605</v>
      </c>
      <c r="DA250" s="421" t="n">
        <f aca="false">AVERAGE('monthly data'!KV250:KX250)</f>
        <v>758.214438401462</v>
      </c>
      <c r="DB250" s="421" t="n">
        <f aca="false">AVERAGE('monthly data'!KY250:LA250)</f>
        <v>798.872235883511</v>
      </c>
      <c r="DC250" s="421" t="n">
        <f aca="false">AVERAGE('monthly data'!LB250:LD250)</f>
        <v>840.520203337854</v>
      </c>
      <c r="DD250" s="421" t="n">
        <f aca="false">AVERAGE('monthly data'!LE250:LG250)</f>
        <v>887.433087754101</v>
      </c>
      <c r="DE250" s="421" t="n">
        <f aca="false">AVERAGE('monthly data'!LH250:LJ250)</f>
        <v>972.490989662386</v>
      </c>
      <c r="DF250" s="421" t="n">
        <f aca="false">AVERAGE('monthly data'!LK250:LM250)</f>
        <v>1037.5903303196</v>
      </c>
      <c r="DG250" s="421" t="n">
        <f aca="false">AVERAGE('monthly data'!LN250:LP250)</f>
        <v>1087.95608858541</v>
      </c>
      <c r="DH250" s="421" t="n">
        <f aca="false">AVERAGE('monthly data'!LQ250:LS250)</f>
        <v>1133.04000200539</v>
      </c>
      <c r="DI250" s="421" t="n">
        <f aca="false">AVERAGE('monthly data'!LT250:LV250)</f>
        <v>1234.68406757321</v>
      </c>
      <c r="DJ250" s="421" t="n">
        <f aca="false">AVERAGE('monthly data'!LW250:LY250)</f>
        <v>1346.99541056634</v>
      </c>
      <c r="DK250" s="421" t="n">
        <f aca="false">AVERAGE('monthly data'!LZ250:MB250)</f>
        <v>1299.75121733012</v>
      </c>
      <c r="DL250" s="421" t="n">
        <f aca="false">AVERAGE('monthly data'!MC250:ME250)</f>
        <v>1282.54862594761</v>
      </c>
      <c r="DM250" s="421" t="e">
        <f aca="false">AVERAGE('monthly data'!MF250:MH250)</f>
        <v>#DIV/0!</v>
      </c>
      <c r="DN250" s="421" t="e">
        <f aca="false">AVERAGE('monthly data'!MI250:MK250)</f>
        <v>#DIV/0!</v>
      </c>
      <c r="DO250" s="421" t="e">
        <f aca="false">AVERAGE('monthly data'!ML250:MN250)</f>
        <v>#DIV/0!</v>
      </c>
      <c r="DP250" s="421" t="e">
        <f aca="false">AVERAGE('monthly data'!MO250:MQ250)</f>
        <v>#DIV/0!</v>
      </c>
      <c r="DQ250" s="421" t="e">
        <f aca="false">AVERAGE('monthly data'!MR250:MT250)</f>
        <v>#DIV/0!</v>
      </c>
      <c r="DR250" s="421" t="e">
        <f aca="false">AVERAGE('monthly data'!MU250:MW250)</f>
        <v>#DIV/0!</v>
      </c>
      <c r="DS250" s="421"/>
      <c r="DT250" s="421"/>
      <c r="DU250" s="421"/>
      <c r="DV250" s="421"/>
      <c r="DW250" s="421"/>
      <c r="DX250" s="421"/>
      <c r="DY250" s="421"/>
      <c r="DZ250" s="421"/>
    </row>
    <row r="251" customFormat="false" ht="15.75" hidden="false" customHeight="false" outlineLevel="0" collapsed="false">
      <c r="B251" s="427" t="s">
        <v>687</v>
      </c>
      <c r="C251" s="421" t="n">
        <f aca="false">AVERAGE('monthly data'!B251:D251)</f>
        <v>12.3253166666667</v>
      </c>
      <c r="D251" s="421" t="n">
        <f aca="false">AVERAGE('monthly data'!E251:G251)</f>
        <v>14.7304333333333</v>
      </c>
      <c r="E251" s="421" t="n">
        <f aca="false">AVERAGE('monthly data'!H251:J251)</f>
        <v>17.735</v>
      </c>
      <c r="F251" s="421" t="n">
        <f aca="false">AVERAGE('monthly data'!K251:M251)</f>
        <v>22.0797666666667</v>
      </c>
      <c r="G251" s="421" t="n">
        <f aca="false">AVERAGE('monthly data'!N251:P251)</f>
        <v>25.6339333333333</v>
      </c>
      <c r="H251" s="421" t="n">
        <f aca="false">AVERAGE('monthly data'!Q251:S251)</f>
        <v>26.7113</v>
      </c>
      <c r="I251" s="421" t="n">
        <f aca="false">AVERAGE('monthly data'!T251:V251)</f>
        <v>28.4790666666667</v>
      </c>
      <c r="J251" s="421" t="n">
        <f aca="false">AVERAGE('monthly data'!W251:Y251)</f>
        <v>28.8422</v>
      </c>
      <c r="K251" s="421" t="n">
        <f aca="false">AVERAGE('monthly data'!Z251:AB251)</f>
        <v>28.5326433333333</v>
      </c>
      <c r="L251" s="421" t="n">
        <f aca="false">AVERAGE('monthly data'!AC251:AE251)</f>
        <v>27.0321966666667</v>
      </c>
      <c r="M251" s="421" t="n">
        <f aca="false">AVERAGE('monthly data'!AF251:AH251)</f>
        <v>27.9290333333333</v>
      </c>
      <c r="N251" s="421" t="n">
        <f aca="false">AVERAGE('monthly data'!AI251:AK251)</f>
        <v>29.2299333333333</v>
      </c>
      <c r="O251" s="421" t="n">
        <f aca="false">AVERAGE('monthly data'!AL251:AN251)</f>
        <v>31.7819566666667</v>
      </c>
      <c r="P251" s="421" t="n">
        <f aca="false">AVERAGE('monthly data'!AO251:AQ251)</f>
        <v>35.1306233333333</v>
      </c>
      <c r="Q251" s="421" t="n">
        <f aca="false">AVERAGE('monthly data'!AR251:AT251)</f>
        <v>36.9317966666667</v>
      </c>
      <c r="R251" s="421" t="n">
        <f aca="false">AVERAGE('monthly data'!AU251:AW251)</f>
        <v>33.71865</v>
      </c>
      <c r="S251" s="421" t="n">
        <f aca="false">AVERAGE('monthly data'!AX251:AZ251)</f>
        <v>29.651131</v>
      </c>
      <c r="T251" s="421" t="n">
        <f aca="false">AVERAGE('monthly data'!BA251:BC251)</f>
        <v>31.1506203333333</v>
      </c>
      <c r="U251" s="421" t="n">
        <f aca="false">AVERAGE('monthly data'!BD251:BF251)</f>
        <v>33.4136553333333</v>
      </c>
      <c r="V251" s="421" t="n">
        <f aca="false">AVERAGE('monthly data'!BG251:BI251)</f>
        <v>29.811521</v>
      </c>
      <c r="W251" s="421" t="n">
        <f aca="false">AVERAGE('monthly data'!BJ251:BL251)</f>
        <v>29.9971923333333</v>
      </c>
      <c r="X251" s="421" t="n">
        <f aca="false">AVERAGE('monthly data'!BM251:BO251)</f>
        <v>27.352614</v>
      </c>
      <c r="Y251" s="421" t="n">
        <f aca="false">AVERAGE('monthly data'!BP251:BR251)</f>
        <v>27.2055696666667</v>
      </c>
      <c r="Z251" s="421" t="n">
        <f aca="false">AVERAGE('monthly data'!BS251:BU251)</f>
        <v>28.597598</v>
      </c>
      <c r="AA251" s="421" t="n">
        <f aca="false">AVERAGE('monthly data'!BV251:BX251)</f>
        <v>29.8998766666667</v>
      </c>
      <c r="AB251" s="421" t="n">
        <f aca="false">AVERAGE('monthly data'!BY251:CA251)</f>
        <v>36.3435266666667</v>
      </c>
      <c r="AC251" s="421" t="n">
        <f aca="false">AVERAGE('monthly data'!CB251:CD251)</f>
        <v>36.8889656666667</v>
      </c>
      <c r="AD251" s="421" t="n">
        <f aca="false">AVERAGE('monthly data'!CE251:CG251)</f>
        <v>37.32506</v>
      </c>
      <c r="AE251" s="421" t="n">
        <f aca="false">AVERAGE('monthly data'!CH251:CJ251)</f>
        <v>30.2334866666667</v>
      </c>
      <c r="AF251" s="421" t="n">
        <f aca="false">AVERAGE('monthly data'!CK251:CM251)</f>
        <v>30.63999</v>
      </c>
      <c r="AG251" s="421" t="n">
        <f aca="false">AVERAGE('monthly data'!CN251:CP251)</f>
        <v>30.2240033333333</v>
      </c>
      <c r="AH251" s="421" t="n">
        <f aca="false">AVERAGE('monthly data'!CQ251:CS251)</f>
        <v>39.6283066666667</v>
      </c>
      <c r="AI251" s="421" t="n">
        <f aca="false">AVERAGE('monthly data'!CT251:CV251)</f>
        <v>54.19212</v>
      </c>
      <c r="AJ251" s="421" t="n">
        <f aca="false">AVERAGE('monthly data'!CW251:CY251)</f>
        <v>50.00747</v>
      </c>
      <c r="AK251" s="421" t="n">
        <f aca="false">AVERAGE('monthly data'!CZ251:DB251)</f>
        <v>47.1839666666667</v>
      </c>
      <c r="AL251" s="421" t="n">
        <f aca="false">AVERAGE('monthly data'!DC251:DE251)</f>
        <v>44.1139833333333</v>
      </c>
      <c r="AM251" s="421" t="n">
        <f aca="false">AVERAGE('monthly data'!DF251:DH251)</f>
        <v>47.8201587979333</v>
      </c>
      <c r="AN251" s="421" t="n">
        <f aca="false">AVERAGE('monthly data'!DI251:DK251)</f>
        <v>53.1492157987667</v>
      </c>
      <c r="AO251" s="421" t="n">
        <f aca="false">AVERAGE('monthly data'!DL251:DN251)</f>
        <v>53.2374648433333</v>
      </c>
      <c r="AP251" s="421" t="n">
        <f aca="false">AVERAGE('monthly data'!DO251:DQ251)</f>
        <v>72.0600678623333</v>
      </c>
      <c r="AQ251" s="421" t="n">
        <f aca="false">AVERAGE('monthly data'!DR251:DT251)</f>
        <v>92.4025999386667</v>
      </c>
      <c r="AR251" s="421" t="n">
        <f aca="false">AVERAGE('monthly data'!DU251:DW251)</f>
        <v>104.018102201</v>
      </c>
      <c r="AS251" s="421" t="n">
        <f aca="false">AVERAGE('monthly data'!DX251:DZ251)</f>
        <v>97.8051876069667</v>
      </c>
      <c r="AT251" s="421" t="n">
        <f aca="false">AVERAGE('monthly data'!EA251:EC251)</f>
        <v>110.008940411003</v>
      </c>
      <c r="AU251" s="421" t="n">
        <f aca="false">AVERAGE('monthly data'!ED251:EF251)</f>
        <v>165.735070836667</v>
      </c>
      <c r="AV251" s="421" t="n">
        <f aca="false">AVERAGE('monthly data'!EG251:EI251)</f>
        <v>166.9367136749</v>
      </c>
      <c r="AW251" s="421" t="n">
        <f aca="false">AVERAGE('monthly data'!EJ251:EL251)</f>
        <v>149.939951120333</v>
      </c>
      <c r="AX251" s="421" t="n">
        <f aca="false">AVERAGE('monthly data'!EM251:EO251)</f>
        <v>132.532982291333</v>
      </c>
      <c r="AY251" s="421" t="n">
        <f aca="false">AVERAGE('monthly data'!EP251:ER251)</f>
        <v>130.551826446333</v>
      </c>
      <c r="AZ251" s="421" t="n">
        <f aca="false">AVERAGE('monthly data'!ES251:EU251)</f>
        <v>146.174600869333</v>
      </c>
      <c r="BA251" s="421" t="n">
        <f aca="false">AVERAGE('monthly data'!EV251:EX251)</f>
        <v>162.956566418</v>
      </c>
      <c r="BB251" s="421" t="n">
        <f aca="false">AVERAGE('monthly data'!EY251:FA251)</f>
        <v>149.199407331667</v>
      </c>
      <c r="BC251" s="421" t="n">
        <f aca="false">AVERAGE('monthly data'!FB251:FD251)</f>
        <v>160.47582129</v>
      </c>
      <c r="BD251" s="421" t="n">
        <f aca="false">AVERAGE('monthly data'!FE251:FG251)</f>
        <v>187.726041598667</v>
      </c>
      <c r="BE251" s="421" t="n">
        <f aca="false">AVERAGE('monthly data'!FH251:FJ251)</f>
        <v>197.526635755</v>
      </c>
      <c r="BF251" s="421" t="n">
        <f aca="false">AVERAGE('monthly data'!FK251:FM251)</f>
        <v>191.379654373</v>
      </c>
      <c r="BG251" s="421" t="n">
        <f aca="false">AVERAGE('monthly data'!FN251:FP251)</f>
        <v>201.741608743254</v>
      </c>
      <c r="BH251" s="421" t="n">
        <f aca="false">AVERAGE('monthly data'!FQ251:FS251)</f>
        <v>201.474071588333</v>
      </c>
      <c r="BI251" s="421" t="n">
        <f aca="false">AVERAGE('monthly data'!FT251:FV251)</f>
        <v>208.137340781333</v>
      </c>
      <c r="BJ251" s="421" t="n">
        <f aca="false">AVERAGE('monthly data'!FW251:FY251)</f>
        <v>227.115526183333</v>
      </c>
      <c r="BK251" s="421" t="n">
        <f aca="false">AVERAGE('monthly data'!FZ251:GB251)</f>
        <v>214.089744621333</v>
      </c>
      <c r="BL251" s="421" t="n">
        <f aca="false">AVERAGE('monthly data'!GC251:GE251)</f>
        <v>220.461640776</v>
      </c>
      <c r="BM251" s="421" t="n">
        <f aca="false">AVERAGE('monthly data'!GF251:GH251)</f>
        <v>215.047851108</v>
      </c>
      <c r="BN251" s="421" t="n">
        <f aca="false">AVERAGE('monthly data'!GI251:GK251)</f>
        <v>236.387910553</v>
      </c>
      <c r="BO251" s="421" t="n">
        <f aca="false">AVERAGE('monthly data'!GL251:GN251)</f>
        <v>260.121210337667</v>
      </c>
      <c r="BP251" s="421" t="n">
        <f aca="false">AVERAGE('monthly data'!GO251:GQ251)</f>
        <v>243.77521414629</v>
      </c>
      <c r="BQ251" s="421" t="n">
        <f aca="false">AVERAGE('monthly data'!GR251:GT251)</f>
        <v>223.160509712333</v>
      </c>
      <c r="BR251" s="421" t="n">
        <f aca="false">AVERAGE('monthly data'!GU251:GW251)</f>
        <v>311.127225280333</v>
      </c>
      <c r="BS251" s="421" t="n">
        <f aca="false">AVERAGE('monthly data'!GX251:GZ251)</f>
        <v>273.107377267667</v>
      </c>
      <c r="BT251" s="421" t="n">
        <f aca="false">AVERAGE('monthly data'!HA251:HC251)</f>
        <v>207.694861587</v>
      </c>
      <c r="BU251" s="421" t="n">
        <f aca="false">AVERAGE('monthly data'!HD251:HF251)</f>
        <v>213.352558646333</v>
      </c>
      <c r="BV251" s="421" t="n">
        <f aca="false">AVERAGE('monthly data'!HG251:HI251)</f>
        <v>227.809456044</v>
      </c>
      <c r="BW251" s="421" t="n">
        <f aca="false">AVERAGE('monthly data'!HJ251:HL251)</f>
        <v>202.195729681333</v>
      </c>
      <c r="BX251" s="421" t="n">
        <f aca="false">AVERAGE('monthly data'!HM251:HO251)</f>
        <v>283.515387002</v>
      </c>
      <c r="BY251" s="421" t="n">
        <f aca="false">AVERAGE('monthly data'!HP251:HR251)</f>
        <v>350.626514302667</v>
      </c>
      <c r="BZ251" s="421" t="n">
        <f aca="false">AVERAGE('monthly data'!HS251:HU251)</f>
        <v>373.181203427</v>
      </c>
      <c r="CA251" s="421" t="n">
        <f aca="false">AVERAGE('monthly data'!HV251:HX251)</f>
        <v>321.981464815763</v>
      </c>
      <c r="CB251" s="421" t="n">
        <f aca="false">AVERAGE('monthly data'!HY251:IA251)</f>
        <v>264.959844825867</v>
      </c>
      <c r="CC251" s="421" t="n">
        <f aca="false">AVERAGE('monthly data'!IB251:ID251)</f>
        <v>179.028117703792</v>
      </c>
      <c r="CD251" s="421" t="n">
        <f aca="false">AVERAGE('monthly data'!IE251:IG251)</f>
        <v>186.633760454541</v>
      </c>
      <c r="CE251" s="421" t="n">
        <f aca="false">AVERAGE('monthly data'!IH251:IJ251)</f>
        <v>240.92991767094</v>
      </c>
      <c r="CF251" s="421" t="n">
        <f aca="false">AVERAGE('monthly data'!IK251:IM251)</f>
        <v>190.866730133751</v>
      </c>
      <c r="CG251" s="421" t="n">
        <f aca="false">AVERAGE('monthly data'!IN251:IP251)</f>
        <v>196.210132709412</v>
      </c>
      <c r="CH251" s="421" t="n">
        <f aca="false">AVERAGE('monthly data'!IQ251:IS251)</f>
        <v>211.488346681699</v>
      </c>
      <c r="CI251" s="421" t="n">
        <f aca="false">AVERAGE('monthly data'!IT251:IV251)</f>
        <v>224.33190228926</v>
      </c>
      <c r="CJ251" s="421" t="n">
        <f aca="false">AVERAGE('monthly data'!IW251:IY251)</f>
        <v>220.626337505049</v>
      </c>
      <c r="CK251" s="421" t="n">
        <f aca="false">AVERAGE('monthly data'!IZ251:JB251)</f>
        <v>230.828233997202</v>
      </c>
      <c r="CL251" s="421" t="n">
        <f aca="false">AVERAGE('monthly data'!JC251:JE251)</f>
        <v>246.157540707184</v>
      </c>
      <c r="CM251" s="421" t="n">
        <f aca="false">AVERAGE('monthly data'!JF251:JH251)</f>
        <v>255.147588197099</v>
      </c>
      <c r="CN251" s="421" t="n">
        <f aca="false">AVERAGE('monthly data'!JI251:JK251)</f>
        <v>219.590780603101</v>
      </c>
      <c r="CO251" s="421" t="n">
        <f aca="false">AVERAGE('monthly data'!JL251:JN251)</f>
        <v>209.914123634812</v>
      </c>
      <c r="CP251" s="421" t="n">
        <f aca="false">AVERAGE('monthly data'!JO251:JQ251)</f>
        <v>257.258747927683</v>
      </c>
      <c r="CQ251" s="421" t="n">
        <f aca="false">AVERAGE('monthly data'!JR251:JT251)</f>
        <v>295.498230982643</v>
      </c>
      <c r="CR251" s="421" t="n">
        <f aca="false">AVERAGE('monthly data'!JU251:JW251)</f>
        <v>252.251867439655</v>
      </c>
      <c r="CS251" s="421" t="n">
        <f aca="false">AVERAGE('monthly data'!JX251:JZ251)</f>
        <v>279.211020721712</v>
      </c>
      <c r="CT251" s="421" t="n">
        <f aca="false">AVERAGE('monthly data'!KA251:KC251)</f>
        <v>296.669407726814</v>
      </c>
      <c r="CU251" s="421" t="n">
        <f aca="false">AVERAGE('monthly data'!KD251:KF251)</f>
        <v>322.0920290517</v>
      </c>
      <c r="CV251" s="421" t="n">
        <f aca="false">AVERAGE('monthly data'!KG251:KI251)</f>
        <v>272.986356039405</v>
      </c>
      <c r="CW251" s="421" t="n">
        <f aca="false">AVERAGE('monthly data'!KJ251:KL251)</f>
        <v>292.339174129187</v>
      </c>
      <c r="CX251" s="421" t="n">
        <f aca="false">AVERAGE('monthly data'!KM251:KO251)</f>
        <v>372.066894407093</v>
      </c>
      <c r="CY251" s="421" t="n">
        <f aca="false">AVERAGE('monthly data'!KP251:KR251)</f>
        <v>439.32852148017</v>
      </c>
      <c r="CZ251" s="421" t="n">
        <f aca="false">AVERAGE('monthly data'!KS251:KU251)</f>
        <v>514.371426366123</v>
      </c>
      <c r="DA251" s="421" t="n">
        <f aca="false">AVERAGE('monthly data'!KV251:KX251)</f>
        <v>744.438897825392</v>
      </c>
      <c r="DB251" s="421" t="n">
        <f aca="false">AVERAGE('monthly data'!KY251:LA251)</f>
        <v>801.221242334852</v>
      </c>
      <c r="DC251" s="421" t="n">
        <f aca="false">AVERAGE('monthly data'!LB251:LD251)</f>
        <v>789.140974469874</v>
      </c>
      <c r="DD251" s="421" t="n">
        <f aca="false">AVERAGE('monthly data'!LE251:LG251)</f>
        <v>724.406764332088</v>
      </c>
      <c r="DE251" s="421" t="n">
        <f aca="false">AVERAGE('monthly data'!LH251:LJ251)</f>
        <v>774.078800344943</v>
      </c>
      <c r="DF251" s="421" t="n">
        <f aca="false">AVERAGE('monthly data'!LK251:LM251)</f>
        <v>748.786315044155</v>
      </c>
      <c r="DG251" s="421" t="n">
        <f aca="false">AVERAGE('monthly data'!LN251:LP251)</f>
        <v>704.895075091505</v>
      </c>
      <c r="DH251" s="421" t="n">
        <f aca="false">AVERAGE('monthly data'!LQ251:LS251)</f>
        <v>863.135779593886</v>
      </c>
      <c r="DI251" s="421" t="n">
        <f aca="false">AVERAGE('monthly data'!LT251:LV251)</f>
        <v>747.701687895294</v>
      </c>
      <c r="DJ251" s="421" t="n">
        <f aca="false">AVERAGE('monthly data'!LW251:LY251)</f>
        <v>658.978038531881</v>
      </c>
      <c r="DK251" s="421" t="n">
        <f aca="false">AVERAGE('monthly data'!LZ251:MB251)</f>
        <v>586.806780998696</v>
      </c>
      <c r="DL251" s="421" t="n">
        <f aca="false">AVERAGE('monthly data'!MC251:ME251)</f>
        <v>820.928815292099</v>
      </c>
      <c r="DM251" s="421" t="e">
        <f aca="false">AVERAGE('monthly data'!MF251:MH251)</f>
        <v>#DIV/0!</v>
      </c>
      <c r="DN251" s="421" t="e">
        <f aca="false">AVERAGE('monthly data'!MI251:MK251)</f>
        <v>#DIV/0!</v>
      </c>
      <c r="DO251" s="421" t="e">
        <f aca="false">AVERAGE('monthly data'!ML251:MN251)</f>
        <v>#DIV/0!</v>
      </c>
      <c r="DP251" s="421" t="e">
        <f aca="false">AVERAGE('monthly data'!MO251:MQ251)</f>
        <v>#DIV/0!</v>
      </c>
      <c r="DQ251" s="421" t="e">
        <f aca="false">AVERAGE('monthly data'!MR251:MT251)</f>
        <v>#DIV/0!</v>
      </c>
      <c r="DR251" s="421" t="e">
        <f aca="false">AVERAGE('monthly data'!MU251:MW251)</f>
        <v>#DIV/0!</v>
      </c>
      <c r="DS251" s="421"/>
      <c r="DT251" s="421"/>
      <c r="DU251" s="421"/>
      <c r="DV251" s="421"/>
      <c r="DW251" s="421"/>
      <c r="DX251" s="421"/>
      <c r="DY251" s="421"/>
      <c r="DZ251" s="421"/>
    </row>
    <row r="252" customFormat="false" ht="15" hidden="false" customHeight="false" outlineLevel="0" collapsed="false">
      <c r="B252" s="576" t="s">
        <v>688</v>
      </c>
      <c r="C252" s="421" t="n">
        <f aca="false">AVERAGE('monthly data'!B252:D252)</f>
        <v>2.69603733333333</v>
      </c>
      <c r="D252" s="421" t="n">
        <f aca="false">AVERAGE('monthly data'!E252:G252)</f>
        <v>2.603812</v>
      </c>
      <c r="E252" s="421" t="n">
        <f aca="false">AVERAGE('monthly data'!H252:J252)</f>
        <v>2.74877066666667</v>
      </c>
      <c r="F252" s="421" t="n">
        <f aca="false">AVERAGE('monthly data'!K252:M252)</f>
        <v>4.998942</v>
      </c>
      <c r="G252" s="421" t="n">
        <f aca="false">AVERAGE('monthly data'!N252:P252)</f>
        <v>0.907211666666667</v>
      </c>
      <c r="H252" s="421" t="n">
        <f aca="false">AVERAGE('monthly data'!Q252:S252)</f>
        <v>0.907929666666667</v>
      </c>
      <c r="I252" s="421" t="n">
        <f aca="false">AVERAGE('monthly data'!T252:V252)</f>
        <v>0.913381666666667</v>
      </c>
      <c r="J252" s="421" t="n">
        <f aca="false">AVERAGE('monthly data'!W252:Y252)</f>
        <v>1.100724</v>
      </c>
      <c r="K252" s="421" t="n">
        <f aca="false">AVERAGE('monthly data'!Z252:AB252)</f>
        <v>2.17433742712332</v>
      </c>
      <c r="L252" s="421" t="n">
        <f aca="false">AVERAGE('monthly data'!AC252:AE252)</f>
        <v>2.61647513107533</v>
      </c>
      <c r="M252" s="421" t="n">
        <f aca="false">AVERAGE('monthly data'!AF252:AH252)</f>
        <v>2.43120405130763</v>
      </c>
      <c r="N252" s="421" t="n">
        <f aca="false">AVERAGE('monthly data'!AI252:AK252)</f>
        <v>9.69664367866544</v>
      </c>
      <c r="O252" s="421" t="n">
        <f aca="false">AVERAGE('monthly data'!AL252:AN252)</f>
        <v>11.7274979555086</v>
      </c>
      <c r="P252" s="421" t="n">
        <f aca="false">AVERAGE('monthly data'!AO252:AQ252)</f>
        <v>12.7508142497163</v>
      </c>
      <c r="Q252" s="421" t="n">
        <f aca="false">AVERAGE('monthly data'!AR252:AT252)</f>
        <v>12.4131432633772</v>
      </c>
      <c r="R252" s="421" t="n">
        <f aca="false">AVERAGE('monthly data'!AU252:AW252)</f>
        <v>9.42741368834931</v>
      </c>
      <c r="S252" s="421" t="n">
        <f aca="false">AVERAGE('monthly data'!AX252:AZ252)</f>
        <v>6.93274623234865</v>
      </c>
      <c r="T252" s="421" t="n">
        <f aca="false">AVERAGE('monthly data'!BA252:BC252)</f>
        <v>38.2459369290783</v>
      </c>
      <c r="U252" s="421" t="n">
        <f aca="false">AVERAGE('monthly data'!BD252:BF252)</f>
        <v>39.0133008464051</v>
      </c>
      <c r="V252" s="421" t="n">
        <f aca="false">AVERAGE('monthly data'!BG252:BI252)</f>
        <v>40.3820206600898</v>
      </c>
      <c r="W252" s="421" t="n">
        <f aca="false">AVERAGE('monthly data'!BJ252:BL252)</f>
        <v>44.7248344506768</v>
      </c>
      <c r="X252" s="421" t="n">
        <f aca="false">AVERAGE('monthly data'!BM252:BO252)</f>
        <v>44.7605538269165</v>
      </c>
      <c r="Y252" s="421" t="n">
        <f aca="false">AVERAGE('monthly data'!BP252:BR252)</f>
        <v>43.6650131687564</v>
      </c>
      <c r="Z252" s="421" t="n">
        <f aca="false">AVERAGE('monthly data'!BS252:BU252)</f>
        <v>43.3305179990133</v>
      </c>
      <c r="AA252" s="421" t="n">
        <f aca="false">AVERAGE('monthly data'!BV252:BX252)</f>
        <v>65.0640831830769</v>
      </c>
      <c r="AB252" s="421" t="n">
        <f aca="false">AVERAGE('monthly data'!BY252:CA252)</f>
        <v>80.9236212940196</v>
      </c>
      <c r="AC252" s="421" t="n">
        <f aca="false">AVERAGE('monthly data'!CB252:CD252)</f>
        <v>79.982526141699</v>
      </c>
      <c r="AD252" s="421" t="n">
        <f aca="false">AVERAGE('monthly data'!CE252:CG252)</f>
        <v>85.7825873894334</v>
      </c>
      <c r="AE252" s="421" t="n">
        <f aca="false">AVERAGE('monthly data'!CH252:CJ252)</f>
        <v>94.7415838516619</v>
      </c>
      <c r="AF252" s="421" t="n">
        <f aca="false">AVERAGE('monthly data'!CK252:CM252)</f>
        <v>111.78646353311</v>
      </c>
      <c r="AG252" s="421" t="n">
        <f aca="false">AVERAGE('monthly data'!CN252:CP252)</f>
        <v>58.1001027525283</v>
      </c>
      <c r="AH252" s="421" t="n">
        <f aca="false">AVERAGE('monthly data'!CQ252:CS252)</f>
        <v>10.9064529321559</v>
      </c>
      <c r="AI252" s="421" t="n">
        <f aca="false">AVERAGE('monthly data'!CT252:CV252)</f>
        <v>0</v>
      </c>
      <c r="AJ252" s="421" t="n">
        <f aca="false">AVERAGE('monthly data'!CW252:CY252)</f>
        <v>0</v>
      </c>
      <c r="AK252" s="421" t="n">
        <f aca="false">AVERAGE('monthly data'!CZ252:DB252)</f>
        <v>0</v>
      </c>
      <c r="AL252" s="421" t="n">
        <f aca="false">AVERAGE('monthly data'!DC252:DE252)</f>
        <v>0</v>
      </c>
      <c r="AM252" s="421" t="n">
        <f aca="false">AVERAGE('monthly data'!DF252:DH252)</f>
        <v>0</v>
      </c>
      <c r="AN252" s="421" t="n">
        <f aca="false">AVERAGE('monthly data'!DI252:DK252)</f>
        <v>0</v>
      </c>
      <c r="AO252" s="421" t="n">
        <f aca="false">AVERAGE('monthly data'!DL252:DN252)</f>
        <v>0</v>
      </c>
      <c r="AP252" s="421" t="n">
        <f aca="false">AVERAGE('monthly data'!DO252:DQ252)</f>
        <v>0</v>
      </c>
      <c r="AQ252" s="421" t="n">
        <f aca="false">AVERAGE('monthly data'!DR252:DT252)</f>
        <v>0</v>
      </c>
      <c r="AR252" s="421" t="n">
        <f aca="false">AVERAGE('monthly data'!DU252:DW252)</f>
        <v>0</v>
      </c>
      <c r="AS252" s="421" t="n">
        <f aca="false">AVERAGE('monthly data'!DX252:DZ252)</f>
        <v>0</v>
      </c>
      <c r="AT252" s="421" t="n">
        <f aca="false">AVERAGE('monthly data'!EA252:EC252)</f>
        <v>0</v>
      </c>
      <c r="AU252" s="421" t="n">
        <f aca="false">AVERAGE('monthly data'!ED252:EF252)</f>
        <v>0</v>
      </c>
      <c r="AV252" s="421" t="n">
        <f aca="false">AVERAGE('monthly data'!EG252:EI252)</f>
        <v>0</v>
      </c>
      <c r="AW252" s="421" t="n">
        <f aca="false">AVERAGE('monthly data'!EJ252:EL252)</f>
        <v>0</v>
      </c>
      <c r="AX252" s="421" t="n">
        <f aca="false">AVERAGE('monthly data'!EM252:EO252)</f>
        <v>0</v>
      </c>
      <c r="AY252" s="421" t="n">
        <f aca="false">AVERAGE('monthly data'!EP252:ER252)</f>
        <v>0</v>
      </c>
      <c r="AZ252" s="421" t="n">
        <f aca="false">AVERAGE('monthly data'!ES252:EU252)</f>
        <v>0</v>
      </c>
      <c r="BA252" s="421" t="n">
        <f aca="false">AVERAGE('monthly data'!EV252:EX252)</f>
        <v>0</v>
      </c>
      <c r="BB252" s="421" t="n">
        <f aca="false">AVERAGE('monthly data'!EY252:FA252)</f>
        <v>0</v>
      </c>
      <c r="BC252" s="421" t="n">
        <f aca="false">AVERAGE('monthly data'!FB252:FD252)</f>
        <v>0</v>
      </c>
      <c r="BD252" s="421" t="n">
        <f aca="false">AVERAGE('monthly data'!FE252:FG252)</f>
        <v>0</v>
      </c>
      <c r="BE252" s="421" t="n">
        <f aca="false">AVERAGE('monthly data'!FH252:FJ252)</f>
        <v>0</v>
      </c>
      <c r="BF252" s="421" t="n">
        <f aca="false">AVERAGE('monthly data'!FK252:FM252)</f>
        <v>0</v>
      </c>
      <c r="BG252" s="421" t="n">
        <f aca="false">AVERAGE('monthly data'!FN252:FP252)</f>
        <v>0</v>
      </c>
      <c r="BH252" s="421" t="n">
        <f aca="false">AVERAGE('monthly data'!FQ252:FS252)</f>
        <v>0</v>
      </c>
      <c r="BI252" s="421" t="n">
        <f aca="false">AVERAGE('monthly data'!FT252:FV252)</f>
        <v>0</v>
      </c>
      <c r="BJ252" s="421" t="n">
        <f aca="false">AVERAGE('monthly data'!FW252:FY252)</f>
        <v>2.258268521</v>
      </c>
      <c r="BK252" s="421" t="n">
        <f aca="false">AVERAGE('monthly data'!FZ252:GB252)</f>
        <v>8.06098818833333</v>
      </c>
      <c r="BL252" s="421" t="n">
        <f aca="false">AVERAGE('monthly data'!GC252:GE252)</f>
        <v>10.0573486426667</v>
      </c>
      <c r="BM252" s="421" t="n">
        <f aca="false">AVERAGE('monthly data'!GF252:GH252)</f>
        <v>11.991660131</v>
      </c>
      <c r="BN252" s="421" t="n">
        <f aca="false">AVERAGE('monthly data'!GI252:GK252)</f>
        <v>12.806473064</v>
      </c>
      <c r="BO252" s="421" t="n">
        <f aca="false">AVERAGE('monthly data'!GL252:GN252)</f>
        <v>15.8866613663333</v>
      </c>
      <c r="BP252" s="421" t="n">
        <f aca="false">AVERAGE('monthly data'!GO252:GQ252)</f>
        <v>18.502723451</v>
      </c>
      <c r="BQ252" s="421" t="n">
        <f aca="false">AVERAGE('monthly data'!GR252:GT252)</f>
        <v>20.058311541</v>
      </c>
      <c r="BR252" s="421" t="n">
        <f aca="false">AVERAGE('monthly data'!GU252:GW252)</f>
        <v>20.681005947</v>
      </c>
      <c r="BS252" s="421" t="n">
        <f aca="false">AVERAGE('monthly data'!GX252:GZ252)</f>
        <v>21.2819893963333</v>
      </c>
      <c r="BT252" s="421" t="n">
        <f aca="false">AVERAGE('monthly data'!HA252:HC252)</f>
        <v>22.0955751876667</v>
      </c>
      <c r="BU252" s="421" t="n">
        <f aca="false">AVERAGE('monthly data'!HD252:HF252)</f>
        <v>22.352122221</v>
      </c>
      <c r="BV252" s="421" t="n">
        <f aca="false">AVERAGE('monthly data'!HG252:HI252)</f>
        <v>22.352122221</v>
      </c>
      <c r="BW252" s="421" t="n">
        <f aca="false">AVERAGE('monthly data'!HJ252:HL252)</f>
        <v>22.352122221</v>
      </c>
      <c r="BX252" s="421" t="n">
        <f aca="false">AVERAGE('monthly data'!HM252:HO252)</f>
        <v>22.352122221</v>
      </c>
      <c r="BY252" s="421" t="n">
        <f aca="false">AVERAGE('monthly data'!HP252:HR252)</f>
        <v>21.8854555503333</v>
      </c>
      <c r="BZ252" s="421" t="n">
        <f aca="false">AVERAGE('monthly data'!HS252:HU252)</f>
        <v>21.652122209</v>
      </c>
      <c r="CA252" s="421" t="n">
        <f aca="false">AVERAGE('monthly data'!HV252:HX252)</f>
        <v>21.652122209</v>
      </c>
      <c r="CB252" s="421" t="n">
        <f aca="false">AVERAGE('monthly data'!HY252:IA252)</f>
        <v>21.652122209</v>
      </c>
      <c r="CC252" s="421" t="n">
        <f aca="false">AVERAGE('monthly data'!IB252:ID252)</f>
        <v>20.0293127363333</v>
      </c>
      <c r="CD252" s="421" t="n">
        <f aca="false">AVERAGE('monthly data'!IE252:IG252)</f>
        <v>16.537997238</v>
      </c>
      <c r="CE252" s="421" t="n">
        <f aca="false">AVERAGE('monthly data'!IH252:IJ252)</f>
        <v>13.6919375876667</v>
      </c>
      <c r="CF252" s="421" t="n">
        <f aca="false">AVERAGE('monthly data'!IK252:IM252)</f>
        <v>12.7498172266667</v>
      </c>
      <c r="CG252" s="421" t="n">
        <f aca="false">AVERAGE('monthly data'!IN252:IP252)</f>
        <v>10.785516951</v>
      </c>
      <c r="CH252" s="421" t="n">
        <f aca="false">AVERAGE('monthly data'!IQ252:IS252)</f>
        <v>9.545649579</v>
      </c>
      <c r="CI252" s="421" t="n">
        <f aca="false">AVERAGE('monthly data'!IT252:IV252)</f>
        <v>6.29382805433334</v>
      </c>
      <c r="CJ252" s="421" t="n">
        <f aca="false">AVERAGE('monthly data'!IW252:IY252)</f>
        <v>4.353777934</v>
      </c>
      <c r="CK252" s="421" t="n">
        <f aca="false">AVERAGE('monthly data'!IZ252:JB252)</f>
        <v>2.654871564</v>
      </c>
      <c r="CL252" s="421" t="n">
        <f aca="false">AVERAGE('monthly data'!JC252:JE252)</f>
        <v>1.37062437666667</v>
      </c>
      <c r="CM252" s="421" t="n">
        <f aca="false">AVERAGE('monthly data'!JF252:JH252)</f>
        <v>1.67111593</v>
      </c>
      <c r="CN252" s="421" t="n">
        <f aca="false">AVERAGE('monthly data'!JI252:JK252)</f>
        <v>1.15802186333333</v>
      </c>
      <c r="CO252" s="421" t="n">
        <f aca="false">AVERAGE('monthly data'!JL252:JN252)</f>
        <v>0.30049161</v>
      </c>
      <c r="CP252" s="421" t="n">
        <f aca="false">AVERAGE('monthly data'!JO252:JQ252)</f>
        <v>0</v>
      </c>
      <c r="CQ252" s="421" t="n">
        <f aca="false">AVERAGE('monthly data'!JR252:JT252)</f>
        <v>0</v>
      </c>
      <c r="CR252" s="421" t="n">
        <f aca="false">AVERAGE('monthly data'!JU252:JW252)</f>
        <v>0</v>
      </c>
      <c r="CS252" s="421" t="n">
        <f aca="false">AVERAGE('monthly data'!JX252:JZ252)</f>
        <v>0</v>
      </c>
      <c r="CT252" s="421" t="n">
        <f aca="false">AVERAGE('monthly data'!KA252:KC252)</f>
        <v>0</v>
      </c>
      <c r="CU252" s="421" t="n">
        <f aca="false">AVERAGE('monthly data'!KD252:KF252)</f>
        <v>0</v>
      </c>
      <c r="CV252" s="421" t="n">
        <f aca="false">AVERAGE('monthly data'!KG252:KI252)</f>
        <v>0</v>
      </c>
      <c r="CW252" s="421" t="n">
        <f aca="false">AVERAGE('monthly data'!KJ252:KL252)</f>
        <v>0</v>
      </c>
      <c r="CX252" s="421" t="n">
        <f aca="false">AVERAGE('monthly data'!KM252:KO252)</f>
        <v>0</v>
      </c>
      <c r="CY252" s="421" t="n">
        <f aca="false">AVERAGE('monthly data'!KP252:KR252)</f>
        <v>0</v>
      </c>
      <c r="CZ252" s="421" t="n">
        <f aca="false">AVERAGE('monthly data'!KS252:KU252)</f>
        <v>0</v>
      </c>
      <c r="DA252" s="421" t="n">
        <f aca="false">AVERAGE('monthly data'!KV252:KX252)</f>
        <v>0</v>
      </c>
      <c r="DB252" s="421" t="n">
        <f aca="false">AVERAGE('monthly data'!KY252:LA252)</f>
        <v>0</v>
      </c>
      <c r="DC252" s="421" t="n">
        <f aca="false">AVERAGE('monthly data'!LB252:LD252)</f>
        <v>0</v>
      </c>
      <c r="DD252" s="421" t="n">
        <f aca="false">AVERAGE('monthly data'!LE252:LG252)</f>
        <v>0</v>
      </c>
      <c r="DE252" s="421" t="n">
        <f aca="false">AVERAGE('monthly data'!LH252:LJ252)</f>
        <v>0</v>
      </c>
      <c r="DF252" s="421" t="n">
        <f aca="false">AVERAGE('monthly data'!LK252:LM252)</f>
        <v>0</v>
      </c>
      <c r="DG252" s="421" t="n">
        <f aca="false">AVERAGE('monthly data'!LN252:LP252)</f>
        <v>0</v>
      </c>
      <c r="DH252" s="421" t="n">
        <f aca="false">AVERAGE('monthly data'!LQ252:LS252)</f>
        <v>0</v>
      </c>
      <c r="DI252" s="421" t="n">
        <f aca="false">AVERAGE('monthly data'!LT252:LV252)</f>
        <v>0</v>
      </c>
      <c r="DJ252" s="421" t="n">
        <f aca="false">AVERAGE('monthly data'!LW252:LY252)</f>
        <v>0</v>
      </c>
      <c r="DK252" s="421" t="n">
        <f aca="false">AVERAGE('monthly data'!LZ252:MB252)</f>
        <v>0</v>
      </c>
      <c r="DL252" s="421" t="n">
        <f aca="false">AVERAGE('monthly data'!MC252:ME252)</f>
        <v>0</v>
      </c>
      <c r="DM252" s="421" t="e">
        <f aca="false">AVERAGE('monthly data'!MF252:MH252)</f>
        <v>#DIV/0!</v>
      </c>
      <c r="DN252" s="421" t="e">
        <f aca="false">AVERAGE('monthly data'!MI252:MK252)</f>
        <v>#DIV/0!</v>
      </c>
      <c r="DO252" s="421" t="e">
        <f aca="false">AVERAGE('monthly data'!ML252:MN252)</f>
        <v>#DIV/0!</v>
      </c>
      <c r="DP252" s="421" t="e">
        <f aca="false">AVERAGE('monthly data'!MO252:MQ252)</f>
        <v>#DIV/0!</v>
      </c>
      <c r="DQ252" s="421" t="e">
        <f aca="false">AVERAGE('monthly data'!MR252:MT252)</f>
        <v>#DIV/0!</v>
      </c>
      <c r="DR252" s="421" t="e">
        <f aca="false">AVERAGE('monthly data'!MU252:MW252)</f>
        <v>#DIV/0!</v>
      </c>
      <c r="DS252" s="421"/>
      <c r="DT252" s="421"/>
      <c r="DU252" s="421"/>
      <c r="DV252" s="421"/>
      <c r="DW252" s="421"/>
      <c r="DX252" s="421"/>
      <c r="DY252" s="421"/>
      <c r="DZ252" s="421"/>
    </row>
    <row r="253" customFormat="false" ht="15.75" hidden="false" customHeight="false" outlineLevel="0" collapsed="false">
      <c r="B253" s="427" t="s">
        <v>689</v>
      </c>
      <c r="C253" s="421" t="n">
        <f aca="false">AVERAGE('monthly data'!B253:D253)</f>
        <v>0</v>
      </c>
      <c r="D253" s="421" t="n">
        <f aca="false">AVERAGE('monthly data'!E253:G253)</f>
        <v>0</v>
      </c>
      <c r="E253" s="421" t="n">
        <f aca="false">AVERAGE('monthly data'!H253:J253)</f>
        <v>0</v>
      </c>
      <c r="F253" s="421" t="n">
        <f aca="false">AVERAGE('monthly data'!K253:M253)</f>
        <v>0</v>
      </c>
      <c r="G253" s="421" t="n">
        <f aca="false">AVERAGE('monthly data'!N253:P253)</f>
        <v>0</v>
      </c>
      <c r="H253" s="421" t="n">
        <f aca="false">AVERAGE('monthly data'!Q253:S253)</f>
        <v>0</v>
      </c>
      <c r="I253" s="421" t="n">
        <f aca="false">AVERAGE('monthly data'!T253:V253)</f>
        <v>0</v>
      </c>
      <c r="J253" s="421" t="n">
        <f aca="false">AVERAGE('monthly data'!W253:Y253)</f>
        <v>0</v>
      </c>
      <c r="K253" s="421" t="n">
        <f aca="false">AVERAGE('monthly data'!Z253:AB253)</f>
        <v>0</v>
      </c>
      <c r="L253" s="421" t="n">
        <f aca="false">AVERAGE('monthly data'!AC253:AE253)</f>
        <v>0</v>
      </c>
      <c r="M253" s="421" t="n">
        <f aca="false">AVERAGE('monthly data'!AF253:AH253)</f>
        <v>0</v>
      </c>
      <c r="N253" s="421" t="n">
        <f aca="false">AVERAGE('monthly data'!AI253:AK253)</f>
        <v>0</v>
      </c>
      <c r="O253" s="421" t="n">
        <f aca="false">AVERAGE('monthly data'!AL253:AN253)</f>
        <v>0</v>
      </c>
      <c r="P253" s="421" t="n">
        <f aca="false">AVERAGE('monthly data'!AO253:AQ253)</f>
        <v>0</v>
      </c>
      <c r="Q253" s="421" t="n">
        <f aca="false">AVERAGE('monthly data'!AR253:AT253)</f>
        <v>0</v>
      </c>
      <c r="R253" s="421" t="n">
        <f aca="false">AVERAGE('monthly data'!AU253:AW253)</f>
        <v>0</v>
      </c>
      <c r="S253" s="421" t="n">
        <f aca="false">AVERAGE('monthly data'!AX253:AZ253)</f>
        <v>-1.146269</v>
      </c>
      <c r="T253" s="421" t="n">
        <f aca="false">AVERAGE('monthly data'!BA253:BC253)</f>
        <v>-1.23794633333333</v>
      </c>
      <c r="U253" s="421" t="n">
        <f aca="false">AVERAGE('monthly data'!BD253:BF253)</f>
        <v>-1.859078</v>
      </c>
      <c r="V253" s="421" t="n">
        <f aca="false">AVERAGE('monthly data'!BG253:BI253)</f>
        <v>-1.95596233333333</v>
      </c>
      <c r="W253" s="421" t="n">
        <f aca="false">AVERAGE('monthly data'!BJ253:BL253)</f>
        <v>-1.447351</v>
      </c>
      <c r="X253" s="421" t="n">
        <f aca="false">AVERAGE('monthly data'!BM253:BO253)</f>
        <v>-1.02211933333333</v>
      </c>
      <c r="Y253" s="421" t="n">
        <f aca="false">AVERAGE('monthly data'!BP253:BR253)</f>
        <v>-1.23686366666667</v>
      </c>
      <c r="Z253" s="421" t="n">
        <f aca="false">AVERAGE('monthly data'!BS253:BU253)</f>
        <v>-1.07292866666667</v>
      </c>
      <c r="AA253" s="421" t="n">
        <f aca="false">AVERAGE('monthly data'!BV253:BX253)</f>
        <v>-1.06092</v>
      </c>
      <c r="AB253" s="421" t="n">
        <f aca="false">AVERAGE('monthly data'!BY253:CA253)</f>
        <v>-0.953426666666667</v>
      </c>
      <c r="AC253" s="421" t="n">
        <f aca="false">AVERAGE('monthly data'!CB253:CD253)</f>
        <v>-0.945877666666667</v>
      </c>
      <c r="AD253" s="421" t="n">
        <f aca="false">AVERAGE('monthly data'!CE253:CG253)</f>
        <v>-1.16979</v>
      </c>
      <c r="AE253" s="421" t="n">
        <f aca="false">AVERAGE('monthly data'!CH253:CJ253)</f>
        <v>-0.94015</v>
      </c>
      <c r="AF253" s="421" t="n">
        <f aca="false">AVERAGE('monthly data'!CK253:CM253)</f>
        <v>-0.81152</v>
      </c>
      <c r="AG253" s="421" t="n">
        <f aca="false">AVERAGE('monthly data'!CN253:CP253)</f>
        <v>-0.84501</v>
      </c>
      <c r="AH253" s="421" t="n">
        <f aca="false">AVERAGE('monthly data'!CQ253:CS253)</f>
        <v>-0.935933333333333</v>
      </c>
      <c r="AI253" s="421" t="n">
        <f aca="false">AVERAGE('monthly data'!CT253:CV253)</f>
        <v>-0.872046666666667</v>
      </c>
      <c r="AJ253" s="421" t="n">
        <f aca="false">AVERAGE('monthly data'!CW253:CY253)</f>
        <v>-0.799123333333333</v>
      </c>
      <c r="AK253" s="421" t="n">
        <f aca="false">AVERAGE('monthly data'!CZ253:DB253)</f>
        <v>-0.912683333333333</v>
      </c>
      <c r="AL253" s="421" t="n">
        <f aca="false">AVERAGE('monthly data'!DC253:DE253)</f>
        <v>-0.650313333333333</v>
      </c>
      <c r="AM253" s="421" t="n">
        <f aca="false">AVERAGE('monthly data'!DF253:DH253)</f>
        <v>-1.10439666666667</v>
      </c>
      <c r="AN253" s="421" t="n">
        <f aca="false">AVERAGE('monthly data'!DI253:DK253)</f>
        <v>-1.10094666666667</v>
      </c>
      <c r="AO253" s="421" t="n">
        <f aca="false">AVERAGE('monthly data'!DL253:DN253)</f>
        <v>-1.1207</v>
      </c>
      <c r="AP253" s="421" t="n">
        <f aca="false">AVERAGE('monthly data'!DO253:DQ253)</f>
        <v>-1.04280333333333</v>
      </c>
      <c r="AQ253" s="421" t="n">
        <f aca="false">AVERAGE('monthly data'!DR253:DT253)</f>
        <v>-0.708826666666667</v>
      </c>
      <c r="AR253" s="421" t="n">
        <f aca="false">AVERAGE('monthly data'!DU253:DW253)</f>
        <v>-0.729773333333333</v>
      </c>
      <c r="AS253" s="421" t="n">
        <f aca="false">AVERAGE('monthly data'!DX253:DZ253)</f>
        <v>-0.3742</v>
      </c>
      <c r="AT253" s="421" t="n">
        <f aca="false">AVERAGE('monthly data'!EA253:EC253)</f>
        <v>-0.611706666666667</v>
      </c>
      <c r="AU253" s="421" t="n">
        <f aca="false">AVERAGE('monthly data'!ED253:EF253)</f>
        <v>-0.484656666666667</v>
      </c>
      <c r="AV253" s="421" t="n">
        <f aca="false">AVERAGE('monthly data'!EG253:EI253)</f>
        <v>-0.481343333333333</v>
      </c>
      <c r="AW253" s="421" t="n">
        <f aca="false">AVERAGE('monthly data'!EJ253:EL253)</f>
        <v>-0.814773333333333</v>
      </c>
      <c r="AX253" s="421" t="n">
        <f aca="false">AVERAGE('monthly data'!EM253:EO253)</f>
        <v>-1.51207333333333</v>
      </c>
      <c r="AY253" s="421" t="n">
        <f aca="false">AVERAGE('monthly data'!EP253:ER253)</f>
        <v>-0.93087</v>
      </c>
      <c r="AZ253" s="421" t="n">
        <f aca="false">AVERAGE('monthly data'!ES253:EU253)</f>
        <v>-0.465146666666667</v>
      </c>
      <c r="BA253" s="421" t="n">
        <f aca="false">AVERAGE('monthly data'!EV253:EX253)</f>
        <v>-1.54776</v>
      </c>
      <c r="BB253" s="421" t="n">
        <f aca="false">AVERAGE('monthly data'!EY253:FA253)</f>
        <v>-1.66781</v>
      </c>
      <c r="BC253" s="421" t="n">
        <f aca="false">AVERAGE('monthly data'!FB253:FD253)</f>
        <v>-0.642526666666667</v>
      </c>
      <c r="BD253" s="421" t="n">
        <f aca="false">AVERAGE('monthly data'!FE253:FG253)</f>
        <v>-0.379936666666667</v>
      </c>
      <c r="BE253" s="421" t="n">
        <f aca="false">AVERAGE('monthly data'!FH253:FJ253)</f>
        <v>-0.347093333333333</v>
      </c>
      <c r="BF253" s="421" t="n">
        <f aca="false">AVERAGE('monthly data'!FK253:FM253)</f>
        <v>-0.381113333333333</v>
      </c>
      <c r="BG253" s="421" t="n">
        <f aca="false">AVERAGE('monthly data'!FN253:FP253)</f>
        <v>-0.409353333333333</v>
      </c>
      <c r="BH253" s="421" t="n">
        <f aca="false">AVERAGE('monthly data'!FQ253:FS253)</f>
        <v>-0.548713333333333</v>
      </c>
      <c r="BI253" s="421" t="n">
        <f aca="false">AVERAGE('monthly data'!FT253:FV253)</f>
        <v>-1.47695333333333</v>
      </c>
      <c r="BJ253" s="421" t="n">
        <f aca="false">AVERAGE('monthly data'!FW253:FY253)</f>
        <v>-1.9</v>
      </c>
      <c r="BK253" s="421" t="n">
        <f aca="false">AVERAGE('monthly data'!FZ253:GB253)</f>
        <v>-1.91540666666667</v>
      </c>
      <c r="BL253" s="421" t="n">
        <f aca="false">AVERAGE('monthly data'!GC253:GE253)</f>
        <v>-2.71746666666667</v>
      </c>
      <c r="BM253" s="421" t="n">
        <f aca="false">AVERAGE('monthly data'!GF253:GH253)</f>
        <v>-4.3</v>
      </c>
      <c r="BN253" s="421" t="n">
        <f aca="false">AVERAGE('monthly data'!GI253:GK253)</f>
        <v>-0.634866666666667</v>
      </c>
      <c r="BO253" s="421" t="n">
        <f aca="false">AVERAGE('monthly data'!GL253:GN253)</f>
        <v>-0.58001</v>
      </c>
      <c r="BP253" s="421" t="n">
        <f aca="false">AVERAGE('monthly data'!GO253:GQ253)</f>
        <v>-0.567286666666667</v>
      </c>
      <c r="BQ253" s="421" t="n">
        <f aca="false">AVERAGE('monthly data'!GR253:GT253)</f>
        <v>-0.809753333333333</v>
      </c>
      <c r="BR253" s="421" t="n">
        <f aca="false">AVERAGE('monthly data'!GU253:GW253)</f>
        <v>-0.96503</v>
      </c>
      <c r="BS253" s="421" t="n">
        <f aca="false">AVERAGE('monthly data'!GX253:GZ253)</f>
        <v>-1.45696666666667</v>
      </c>
      <c r="BT253" s="421" t="n">
        <f aca="false">AVERAGE('monthly data'!HA253:HC253)</f>
        <v>-1.99877</v>
      </c>
      <c r="BU253" s="421" t="n">
        <f aca="false">AVERAGE('monthly data'!HD253:HF253)</f>
        <v>-2.14455333333333</v>
      </c>
      <c r="BV253" s="421" t="n">
        <f aca="false">AVERAGE('monthly data'!HG253:HI253)</f>
        <v>-2.21615666666667</v>
      </c>
      <c r="BW253" s="421" t="n">
        <f aca="false">AVERAGE('monthly data'!HJ253:HL253)</f>
        <v>-2.75544333333333</v>
      </c>
      <c r="BX253" s="421" t="n">
        <f aca="false">AVERAGE('monthly data'!HM253:HO253)</f>
        <v>-3.00132333333333</v>
      </c>
      <c r="BY253" s="421" t="n">
        <f aca="false">AVERAGE('monthly data'!HP253:HR253)</f>
        <v>-4.69545</v>
      </c>
      <c r="BZ253" s="421" t="n">
        <f aca="false">AVERAGE('monthly data'!HS253:HU253)</f>
        <v>-4.73736333333333</v>
      </c>
      <c r="CA253" s="421" t="n">
        <f aca="false">AVERAGE('monthly data'!HV253:HX253)</f>
        <v>-5.43188666666667</v>
      </c>
      <c r="CB253" s="421" t="n">
        <f aca="false">AVERAGE('monthly data'!HY253:IA253)</f>
        <v>0</v>
      </c>
      <c r="CC253" s="421" t="n">
        <f aca="false">AVERAGE('monthly data'!IB253:ID253)</f>
        <v>0</v>
      </c>
      <c r="CD253" s="421" t="n">
        <f aca="false">AVERAGE('monthly data'!IE253:IG253)</f>
        <v>0</v>
      </c>
      <c r="CE253" s="421" t="n">
        <f aca="false">AVERAGE('monthly data'!IH253:IJ253)</f>
        <v>0</v>
      </c>
      <c r="CF253" s="421" t="n">
        <f aca="false">AVERAGE('monthly data'!IK253:IM253)</f>
        <v>0</v>
      </c>
      <c r="CG253" s="421" t="n">
        <f aca="false">AVERAGE('monthly data'!IN253:IP253)</f>
        <v>0</v>
      </c>
      <c r="CH253" s="421" t="n">
        <f aca="false">AVERAGE('monthly data'!IQ253:IS253)</f>
        <v>0</v>
      </c>
      <c r="CI253" s="421" t="n">
        <f aca="false">AVERAGE('monthly data'!IT253:IV253)</f>
        <v>0</v>
      </c>
      <c r="CJ253" s="421" t="n">
        <f aca="false">AVERAGE('monthly data'!IW253:IY253)</f>
        <v>0</v>
      </c>
      <c r="CK253" s="421" t="n">
        <f aca="false">AVERAGE('monthly data'!IZ253:JB253)</f>
        <v>0</v>
      </c>
      <c r="CL253" s="421" t="n">
        <f aca="false">AVERAGE('monthly data'!JC253:JE253)</f>
        <v>0</v>
      </c>
      <c r="CM253" s="421" t="n">
        <f aca="false">AVERAGE('monthly data'!JF253:JH253)</f>
        <v>0</v>
      </c>
      <c r="CN253" s="421" t="n">
        <f aca="false">AVERAGE('monthly data'!JI253:JK253)</f>
        <v>0</v>
      </c>
      <c r="CO253" s="421" t="n">
        <f aca="false">AVERAGE('monthly data'!JL253:JN253)</f>
        <v>0</v>
      </c>
      <c r="CP253" s="421" t="n">
        <f aca="false">AVERAGE('monthly data'!JO253:JQ253)</f>
        <v>0</v>
      </c>
      <c r="CQ253" s="421" t="n">
        <f aca="false">AVERAGE('monthly data'!JR253:JT253)</f>
        <v>0</v>
      </c>
      <c r="CR253" s="421" t="n">
        <f aca="false">AVERAGE('monthly data'!JU253:JW253)</f>
        <v>0</v>
      </c>
      <c r="CS253" s="421" t="n">
        <f aca="false">AVERAGE('monthly data'!JX253:JZ253)</f>
        <v>0</v>
      </c>
      <c r="CT253" s="421" t="n">
        <f aca="false">AVERAGE('monthly data'!KA253:KC253)</f>
        <v>0</v>
      </c>
      <c r="CU253" s="421" t="n">
        <f aca="false">AVERAGE('monthly data'!KD253:KF253)</f>
        <v>0</v>
      </c>
      <c r="CV253" s="421" t="n">
        <f aca="false">AVERAGE('monthly data'!KG253:KI253)</f>
        <v>0</v>
      </c>
      <c r="CW253" s="421" t="n">
        <f aca="false">AVERAGE('monthly data'!KJ253:KL253)</f>
        <v>0</v>
      </c>
      <c r="CX253" s="421" t="n">
        <f aca="false">AVERAGE('monthly data'!KM253:KO253)</f>
        <v>0</v>
      </c>
      <c r="CY253" s="421" t="n">
        <f aca="false">AVERAGE('monthly data'!KP253:KR253)</f>
        <v>0</v>
      </c>
      <c r="CZ253" s="421" t="n">
        <f aca="false">AVERAGE('monthly data'!KS253:KU253)</f>
        <v>0</v>
      </c>
      <c r="DA253" s="421" t="n">
        <f aca="false">AVERAGE('monthly data'!KV253:KX253)</f>
        <v>0</v>
      </c>
      <c r="DB253" s="421" t="n">
        <f aca="false">AVERAGE('monthly data'!KY253:LA253)</f>
        <v>0</v>
      </c>
      <c r="DC253" s="421" t="n">
        <f aca="false">AVERAGE('monthly data'!LB253:LD253)</f>
        <v>0</v>
      </c>
      <c r="DD253" s="421" t="n">
        <f aca="false">AVERAGE('monthly data'!LE253:LG253)</f>
        <v>0</v>
      </c>
      <c r="DE253" s="421" t="n">
        <f aca="false">AVERAGE('monthly data'!LH253:LJ253)</f>
        <v>0</v>
      </c>
      <c r="DF253" s="421" t="n">
        <f aca="false">AVERAGE('monthly data'!LK253:LM253)</f>
        <v>0</v>
      </c>
      <c r="DG253" s="421" t="n">
        <f aca="false">AVERAGE('monthly data'!LN253:LP253)</f>
        <v>0</v>
      </c>
      <c r="DH253" s="421" t="n">
        <f aca="false">AVERAGE('monthly data'!LQ253:LS253)</f>
        <v>0</v>
      </c>
      <c r="DI253" s="421" t="n">
        <f aca="false">AVERAGE('monthly data'!LT253:LV253)</f>
        <v>0</v>
      </c>
      <c r="DJ253" s="421" t="n">
        <f aca="false">AVERAGE('monthly data'!LW253:LY253)</f>
        <v>0</v>
      </c>
      <c r="DK253" s="421" t="n">
        <f aca="false">AVERAGE('monthly data'!LZ253:MB253)</f>
        <v>0</v>
      </c>
      <c r="DL253" s="421" t="n">
        <f aca="false">AVERAGE('monthly data'!MC253:ME253)</f>
        <v>0</v>
      </c>
      <c r="DM253" s="421" t="e">
        <f aca="false">AVERAGE('monthly data'!MF253:MH253)</f>
        <v>#DIV/0!</v>
      </c>
      <c r="DN253" s="421" t="e">
        <f aca="false">AVERAGE('monthly data'!MI253:MK253)</f>
        <v>#DIV/0!</v>
      </c>
      <c r="DO253" s="421" t="e">
        <f aca="false">AVERAGE('monthly data'!ML253:MN253)</f>
        <v>#DIV/0!</v>
      </c>
      <c r="DP253" s="421" t="e">
        <f aca="false">AVERAGE('monthly data'!MO253:MQ253)</f>
        <v>#DIV/0!</v>
      </c>
      <c r="DQ253" s="421" t="e">
        <f aca="false">AVERAGE('monthly data'!MR253:MT253)</f>
        <v>#DIV/0!</v>
      </c>
      <c r="DR253" s="421" t="e">
        <f aca="false">AVERAGE('monthly data'!MU253:MW253)</f>
        <v>#DIV/0!</v>
      </c>
      <c r="DS253" s="421"/>
      <c r="DT253" s="421"/>
      <c r="DU253" s="421"/>
      <c r="DV253" s="421"/>
      <c r="DW253" s="421"/>
      <c r="DX253" s="421"/>
      <c r="DY253" s="421"/>
      <c r="DZ253" s="421"/>
    </row>
    <row r="254" customFormat="false" ht="15.75" hidden="false" customHeight="false" outlineLevel="0" collapsed="false">
      <c r="B254" s="427" t="s">
        <v>690</v>
      </c>
      <c r="C254" s="421" t="n">
        <f aca="false">AVERAGE('monthly data'!B254:D254)</f>
        <v>1.27533333333333</v>
      </c>
      <c r="D254" s="421" t="n">
        <f aca="false">AVERAGE('monthly data'!E254:G254)</f>
        <v>0.979</v>
      </c>
      <c r="E254" s="421" t="n">
        <f aca="false">AVERAGE('monthly data'!H254:J254)</f>
        <v>1.02576666666667</v>
      </c>
      <c r="F254" s="421" t="n">
        <f aca="false">AVERAGE('monthly data'!K254:M254)</f>
        <v>1.03203333333333</v>
      </c>
      <c r="G254" s="421" t="n">
        <f aca="false">AVERAGE('monthly data'!N254:P254)</f>
        <v>1.1116</v>
      </c>
      <c r="H254" s="421" t="n">
        <f aca="false">AVERAGE('monthly data'!Q254:S254)</f>
        <v>1.04346666666667</v>
      </c>
      <c r="I254" s="421" t="n">
        <f aca="false">AVERAGE('monthly data'!T254:V254)</f>
        <v>0.923666666666667</v>
      </c>
      <c r="J254" s="421" t="n">
        <f aca="false">AVERAGE('monthly data'!W254:Y254)</f>
        <v>0.907733333333333</v>
      </c>
      <c r="K254" s="421" t="n">
        <f aca="false">AVERAGE('monthly data'!Z254:AB254)</f>
        <v>0.989166666666667</v>
      </c>
      <c r="L254" s="421" t="n">
        <f aca="false">AVERAGE('monthly data'!AC254:AE254)</f>
        <v>0.8279</v>
      </c>
      <c r="M254" s="421" t="n">
        <f aca="false">AVERAGE('monthly data'!AF254:AH254)</f>
        <v>0.8055</v>
      </c>
      <c r="N254" s="421" t="n">
        <f aca="false">AVERAGE('monthly data'!AI254:AK254)</f>
        <v>0.771433333333333</v>
      </c>
      <c r="O254" s="421" t="n">
        <f aca="false">AVERAGE('monthly data'!AL254:AN254)</f>
        <v>1.025871</v>
      </c>
      <c r="P254" s="421" t="n">
        <f aca="false">AVERAGE('monthly data'!AO254:AQ254)</f>
        <v>0.838308</v>
      </c>
      <c r="Q254" s="421" t="n">
        <f aca="false">AVERAGE('monthly data'!AR254:AT254)</f>
        <v>0.999372333333333</v>
      </c>
      <c r="R254" s="421" t="n">
        <f aca="false">AVERAGE('monthly data'!AU254:AW254)</f>
        <v>1.23246566666667</v>
      </c>
      <c r="S254" s="421" t="n">
        <f aca="false">AVERAGE('monthly data'!AX254:AZ254)</f>
        <v>0.905582666666667</v>
      </c>
      <c r="T254" s="421" t="n">
        <f aca="false">AVERAGE('monthly data'!BA254:BC254)</f>
        <v>0.967345333333333</v>
      </c>
      <c r="U254" s="421" t="n">
        <f aca="false">AVERAGE('monthly data'!BD254:BF254)</f>
        <v>0.689211666666667</v>
      </c>
      <c r="V254" s="421" t="n">
        <f aca="false">AVERAGE('monthly data'!BG254:BI254)</f>
        <v>0.558718666666667</v>
      </c>
      <c r="W254" s="421" t="n">
        <f aca="false">AVERAGE('monthly data'!BJ254:BL254)</f>
        <v>0.760261666666667</v>
      </c>
      <c r="X254" s="421" t="n">
        <f aca="false">AVERAGE('monthly data'!BM254:BO254)</f>
        <v>0.884753333333333</v>
      </c>
      <c r="Y254" s="421" t="n">
        <f aca="false">AVERAGE('monthly data'!BP254:BR254)</f>
        <v>0.907155333333333</v>
      </c>
      <c r="Z254" s="421" t="n">
        <f aca="false">AVERAGE('monthly data'!BS254:BU254)</f>
        <v>0.785909666666667</v>
      </c>
      <c r="AA254" s="421" t="n">
        <f aca="false">AVERAGE('monthly data'!BV254:BX254)</f>
        <v>0.956456333333333</v>
      </c>
      <c r="AB254" s="421" t="n">
        <f aca="false">AVERAGE('monthly data'!BY254:CA254)</f>
        <v>1.18504633333333</v>
      </c>
      <c r="AC254" s="421" t="n">
        <f aca="false">AVERAGE('monthly data'!CB254:CD254)</f>
        <v>1.06807333333333</v>
      </c>
      <c r="AD254" s="421" t="n">
        <f aca="false">AVERAGE('monthly data'!CE254:CG254)</f>
        <v>1.08471666666667</v>
      </c>
      <c r="AE254" s="421" t="n">
        <f aca="false">AVERAGE('monthly data'!CH254:CJ254)</f>
        <v>1.58310333333333</v>
      </c>
      <c r="AF254" s="421" t="n">
        <f aca="false">AVERAGE('monthly data'!CK254:CM254)</f>
        <v>1.66773666666667</v>
      </c>
      <c r="AG254" s="421" t="n">
        <f aca="false">AVERAGE('monthly data'!CN254:CP254)</f>
        <v>2.36746333333333</v>
      </c>
      <c r="AH254" s="421" t="n">
        <f aca="false">AVERAGE('monthly data'!CQ254:CS254)</f>
        <v>2.99162333333333</v>
      </c>
      <c r="AI254" s="421" t="n">
        <f aca="false">AVERAGE('monthly data'!CT254:CV254)</f>
        <v>2.40681666666667</v>
      </c>
      <c r="AJ254" s="421" t="n">
        <f aca="false">AVERAGE('monthly data'!CW254:CY254)</f>
        <v>2.61661666666667</v>
      </c>
      <c r="AK254" s="421" t="n">
        <f aca="false">AVERAGE('monthly data'!CZ254:DB254)</f>
        <v>4.87745</v>
      </c>
      <c r="AL254" s="421" t="n">
        <f aca="false">AVERAGE('monthly data'!DC254:DE254)</f>
        <v>5.04886333333333</v>
      </c>
      <c r="AM254" s="421" t="n">
        <f aca="false">AVERAGE('monthly data'!DF254:DH254)</f>
        <v>4.99434933333333</v>
      </c>
      <c r="AN254" s="421" t="n">
        <f aca="false">AVERAGE('monthly data'!DI254:DK254)</f>
        <v>4.45158233333333</v>
      </c>
      <c r="AO254" s="421" t="n">
        <f aca="false">AVERAGE('monthly data'!DL254:DN254)</f>
        <v>4.98710466666667</v>
      </c>
      <c r="AP254" s="421" t="n">
        <f aca="false">AVERAGE('monthly data'!DO254:DQ254)</f>
        <v>4.78151166666667</v>
      </c>
      <c r="AQ254" s="421" t="n">
        <f aca="false">AVERAGE('monthly data'!DR254:DT254)</f>
        <v>4.16792233333333</v>
      </c>
      <c r="AR254" s="421" t="n">
        <f aca="false">AVERAGE('monthly data'!DU254:DW254)</f>
        <v>2.63686133333333</v>
      </c>
      <c r="AS254" s="421" t="n">
        <f aca="false">AVERAGE('monthly data'!DX254:DZ254)</f>
        <v>2.24778733333333</v>
      </c>
      <c r="AT254" s="421" t="n">
        <f aca="false">AVERAGE('monthly data'!EA254:EC254)</f>
        <v>1.94703233333333</v>
      </c>
      <c r="AU254" s="421" t="n">
        <f aca="false">AVERAGE('monthly data'!ED254:EF254)</f>
        <v>2.537178</v>
      </c>
      <c r="AV254" s="421" t="n">
        <f aca="false">AVERAGE('monthly data'!EG254:EI254)</f>
        <v>2.25848133333333</v>
      </c>
      <c r="AW254" s="421" t="n">
        <f aca="false">AVERAGE('monthly data'!EJ254:EL254)</f>
        <v>1.48956633333333</v>
      </c>
      <c r="AX254" s="421" t="n">
        <f aca="false">AVERAGE('monthly data'!EM254:EO254)</f>
        <v>1.75176533333333</v>
      </c>
      <c r="AY254" s="421" t="n">
        <f aca="false">AVERAGE('monthly data'!EP254:ER254)</f>
        <v>2.15025066666667</v>
      </c>
      <c r="AZ254" s="421" t="n">
        <f aca="false">AVERAGE('monthly data'!ES254:EU254)</f>
        <v>1.81725633333333</v>
      </c>
      <c r="BA254" s="421" t="n">
        <f aca="false">AVERAGE('monthly data'!EV254:EX254)</f>
        <v>1.73069366666667</v>
      </c>
      <c r="BB254" s="421" t="n">
        <f aca="false">AVERAGE('monthly data'!EY254:FA254)</f>
        <v>2.413003</v>
      </c>
      <c r="BC254" s="421" t="n">
        <f aca="false">AVERAGE('monthly data'!FB254:FD254)</f>
        <v>1.459503</v>
      </c>
      <c r="BD254" s="421" t="n">
        <f aca="false">AVERAGE('monthly data'!FE254:FG254)</f>
        <v>2.79215466666667</v>
      </c>
      <c r="BE254" s="421" t="n">
        <f aca="false">AVERAGE('monthly data'!FH254:FJ254)</f>
        <v>1.394288</v>
      </c>
      <c r="BF254" s="421" t="n">
        <f aca="false">AVERAGE('monthly data'!FK254:FM254)</f>
        <v>1.67131066666667</v>
      </c>
      <c r="BG254" s="421" t="n">
        <f aca="false">AVERAGE('monthly data'!FN254:FP254)</f>
        <v>1.97808866666667</v>
      </c>
      <c r="BH254" s="421" t="n">
        <f aca="false">AVERAGE('monthly data'!FQ254:FS254)</f>
        <v>2.25752176666667</v>
      </c>
      <c r="BI254" s="421" t="n">
        <f aca="false">AVERAGE('monthly data'!FT254:FV254)</f>
        <v>1.92017333333333</v>
      </c>
      <c r="BJ254" s="421" t="n">
        <f aca="false">AVERAGE('monthly data'!FW254:FY254)</f>
        <v>2.56312466666667</v>
      </c>
      <c r="BK254" s="421" t="n">
        <f aca="false">AVERAGE('monthly data'!FZ254:GB254)</f>
        <v>2.78939033333333</v>
      </c>
      <c r="BL254" s="421" t="n">
        <f aca="false">AVERAGE('monthly data'!GC254:GE254)</f>
        <v>2.87627133333333</v>
      </c>
      <c r="BM254" s="421" t="n">
        <f aca="false">AVERAGE('monthly data'!GF254:GH254)</f>
        <v>2.9634826</v>
      </c>
      <c r="BN254" s="421" t="n">
        <f aca="false">AVERAGE('monthly data'!GI254:GK254)</f>
        <v>3.024272</v>
      </c>
      <c r="BO254" s="421" t="n">
        <f aca="false">AVERAGE('monthly data'!GL254:GN254)</f>
        <v>2.35203666666667</v>
      </c>
      <c r="BP254" s="421" t="n">
        <f aca="false">AVERAGE('monthly data'!GO254:GQ254)</f>
        <v>1.69815664317957</v>
      </c>
      <c r="BQ254" s="421" t="n">
        <f aca="false">AVERAGE('monthly data'!GR254:GT254)</f>
        <v>4.02118533333333</v>
      </c>
      <c r="BR254" s="421" t="n">
        <f aca="false">AVERAGE('monthly data'!GU254:GW254)</f>
        <v>3.49678733333333</v>
      </c>
      <c r="BS254" s="421" t="n">
        <f aca="false">AVERAGE('monthly data'!GX254:GZ254)</f>
        <v>2.50577966666667</v>
      </c>
      <c r="BT254" s="421" t="n">
        <f aca="false">AVERAGE('monthly data'!HA254:HC254)</f>
        <v>2.71954033333333</v>
      </c>
      <c r="BU254" s="421" t="n">
        <f aca="false">AVERAGE('monthly data'!HD254:HF254)</f>
        <v>3.569463</v>
      </c>
      <c r="BV254" s="421" t="n">
        <f aca="false">AVERAGE('monthly data'!HG254:HI254)</f>
        <v>3.66054266666667</v>
      </c>
      <c r="BW254" s="421" t="n">
        <f aca="false">AVERAGE('monthly data'!HJ254:HL254)</f>
        <v>0.833922333333333</v>
      </c>
      <c r="BX254" s="421" t="n">
        <f aca="false">AVERAGE('monthly data'!HM254:HO254)</f>
        <v>0.972793333333333</v>
      </c>
      <c r="BY254" s="421" t="n">
        <f aca="false">AVERAGE('monthly data'!HP254:HR254)</f>
        <v>0.925638333333333</v>
      </c>
      <c r="BZ254" s="421" t="n">
        <f aca="false">AVERAGE('monthly data'!HS254:HU254)</f>
        <v>1.17353033333333</v>
      </c>
      <c r="CA254" s="421" t="n">
        <f aca="false">AVERAGE('monthly data'!HV254:HX254)</f>
        <v>2.59906929796402</v>
      </c>
      <c r="CB254" s="421" t="n">
        <f aca="false">AVERAGE('monthly data'!HY254:IA254)</f>
        <v>2.68079909011826</v>
      </c>
      <c r="CC254" s="421" t="n">
        <f aca="false">AVERAGE('monthly data'!IB254:ID254)</f>
        <v>4.37183443495773</v>
      </c>
      <c r="CD254" s="421" t="n">
        <f aca="false">AVERAGE('monthly data'!IE254:IG254)</f>
        <v>10.8275588804239</v>
      </c>
      <c r="CE254" s="421" t="n">
        <f aca="false">AVERAGE('monthly data'!IH254:IJ254)</f>
        <v>11.8451654788186</v>
      </c>
      <c r="CF254" s="421" t="n">
        <f aca="false">AVERAGE('monthly data'!IK254:IM254)</f>
        <v>13.2449985297146</v>
      </c>
      <c r="CG254" s="421" t="n">
        <f aca="false">AVERAGE('monthly data'!IN254:IP254)</f>
        <v>10.7534314244433</v>
      </c>
      <c r="CH254" s="421" t="n">
        <f aca="false">AVERAGE('monthly data'!IQ254:IS254)</f>
        <v>8.19272933995621</v>
      </c>
      <c r="CI254" s="421" t="n">
        <f aca="false">AVERAGE('monthly data'!IT254:IV254)</f>
        <v>16.8695598240409</v>
      </c>
      <c r="CJ254" s="421" t="n">
        <f aca="false">AVERAGE('monthly data'!IW254:IY254)</f>
        <v>39.8972338541283</v>
      </c>
      <c r="CK254" s="421" t="n">
        <f aca="false">AVERAGE('monthly data'!IZ254:JB254)</f>
        <v>39.104846431984</v>
      </c>
      <c r="CL254" s="421" t="n">
        <f aca="false">AVERAGE('monthly data'!JC254:JE254)</f>
        <v>41.4393146799342</v>
      </c>
      <c r="CM254" s="421" t="n">
        <f aca="false">AVERAGE('monthly data'!JF254:JH254)</f>
        <v>45.2874975086379</v>
      </c>
      <c r="CN254" s="421" t="n">
        <f aca="false">AVERAGE('monthly data'!JI254:JK254)</f>
        <v>44.3873102371356</v>
      </c>
      <c r="CO254" s="421" t="n">
        <f aca="false">AVERAGE('monthly data'!JL254:JN254)</f>
        <v>43.4093042200304</v>
      </c>
      <c r="CP254" s="421" t="n">
        <f aca="false">AVERAGE('monthly data'!JO254:JQ254)</f>
        <v>44.3311839268956</v>
      </c>
      <c r="CQ254" s="421" t="n">
        <f aca="false">AVERAGE('monthly data'!JR254:JT254)</f>
        <v>78.0057318212377</v>
      </c>
      <c r="CR254" s="421" t="n">
        <f aca="false">AVERAGE('monthly data'!JU254:JW254)</f>
        <v>81.0970473149755</v>
      </c>
      <c r="CS254" s="421" t="n">
        <f aca="false">AVERAGE('monthly data'!JX254:JZ254)</f>
        <v>79.8145888045815</v>
      </c>
      <c r="CT254" s="421" t="n">
        <f aca="false">AVERAGE('monthly data'!KA254:KC254)</f>
        <v>89.1908857981371</v>
      </c>
      <c r="CU254" s="421" t="n">
        <f aca="false">AVERAGE('monthly data'!KD254:KF254)</f>
        <v>97.8127998685167</v>
      </c>
      <c r="CV254" s="421" t="n">
        <f aca="false">AVERAGE('monthly data'!KG254:KI254)</f>
        <v>119.094684609637</v>
      </c>
      <c r="CW254" s="421" t="n">
        <f aca="false">AVERAGE('monthly data'!KJ254:KL254)</f>
        <v>128.776701201803</v>
      </c>
      <c r="CX254" s="421" t="n">
        <f aca="false">AVERAGE('monthly data'!KM254:KO254)</f>
        <v>133.786877181111</v>
      </c>
      <c r="CY254" s="421" t="n">
        <f aca="false">AVERAGE('monthly data'!KP254:KR254)</f>
        <v>114.686417269047</v>
      </c>
      <c r="CZ254" s="421" t="n">
        <f aca="false">AVERAGE('monthly data'!KS254:KU254)</f>
        <v>125.152602285528</v>
      </c>
      <c r="DA254" s="421" t="n">
        <f aca="false">AVERAGE('monthly data'!KV254:KX254)</f>
        <v>140.744359611635</v>
      </c>
      <c r="DB254" s="421" t="n">
        <f aca="false">AVERAGE('monthly data'!KY254:LA254)</f>
        <v>137.805945107489</v>
      </c>
      <c r="DC254" s="421" t="n">
        <f aca="false">AVERAGE('monthly data'!LB254:LD254)</f>
        <v>139.234700765953</v>
      </c>
      <c r="DD254" s="421" t="n">
        <f aca="false">AVERAGE('monthly data'!LE254:LG254)</f>
        <v>144.478381939442</v>
      </c>
      <c r="DE254" s="421" t="n">
        <f aca="false">AVERAGE('monthly data'!LH254:LJ254)</f>
        <v>132.595694304219</v>
      </c>
      <c r="DF254" s="421" t="n">
        <f aca="false">AVERAGE('monthly data'!LK254:LM254)</f>
        <v>131.992915393914</v>
      </c>
      <c r="DG254" s="421" t="n">
        <f aca="false">AVERAGE('monthly data'!LN254:LP254)</f>
        <v>122.78743744519</v>
      </c>
      <c r="DH254" s="421" t="n">
        <f aca="false">AVERAGE('monthly data'!LQ254:LS254)</f>
        <v>122.644809701472</v>
      </c>
      <c r="DI254" s="421" t="n">
        <f aca="false">AVERAGE('monthly data'!LT254:LV254)</f>
        <v>129.195761105331</v>
      </c>
      <c r="DJ254" s="421" t="n">
        <f aca="false">AVERAGE('monthly data'!LW254:LY254)</f>
        <v>170.908827507858</v>
      </c>
      <c r="DK254" s="421" t="n">
        <f aca="false">AVERAGE('monthly data'!LZ254:MB254)</f>
        <v>200.736679048127</v>
      </c>
      <c r="DL254" s="421" t="n">
        <f aca="false">AVERAGE('monthly data'!MC254:ME254)</f>
        <v>232.461046146331</v>
      </c>
      <c r="DM254" s="421" t="e">
        <f aca="false">AVERAGE('monthly data'!MF254:MH254)</f>
        <v>#DIV/0!</v>
      </c>
      <c r="DN254" s="421" t="e">
        <f aca="false">AVERAGE('monthly data'!MI254:MK254)</f>
        <v>#DIV/0!</v>
      </c>
      <c r="DO254" s="421" t="e">
        <f aca="false">AVERAGE('monthly data'!ML254:MN254)</f>
        <v>#DIV/0!</v>
      </c>
      <c r="DP254" s="421" t="e">
        <f aca="false">AVERAGE('monthly data'!MO254:MQ254)</f>
        <v>#DIV/0!</v>
      </c>
      <c r="DQ254" s="421" t="e">
        <f aca="false">AVERAGE('monthly data'!MR254:MT254)</f>
        <v>#DIV/0!</v>
      </c>
      <c r="DR254" s="421" t="e">
        <f aca="false">AVERAGE('monthly data'!MU254:MW254)</f>
        <v>#DIV/0!</v>
      </c>
      <c r="DS254" s="421"/>
      <c r="DT254" s="421"/>
      <c r="DU254" s="421"/>
      <c r="DV254" s="421"/>
      <c r="DW254" s="421"/>
      <c r="DX254" s="421"/>
      <c r="DY254" s="421"/>
      <c r="DZ254" s="421"/>
    </row>
    <row r="255" customFormat="false" ht="15" hidden="false" customHeight="false" outlineLevel="0" collapsed="false">
      <c r="B255" s="576" t="s">
        <v>691</v>
      </c>
      <c r="C255" s="421" t="n">
        <f aca="false">AVERAGE('monthly data'!B255:D255)</f>
        <v>0</v>
      </c>
      <c r="D255" s="421" t="n">
        <f aca="false">AVERAGE('monthly data'!E255:G255)</f>
        <v>0</v>
      </c>
      <c r="E255" s="421" t="n">
        <f aca="false">AVERAGE('monthly data'!H255:J255)</f>
        <v>0</v>
      </c>
      <c r="F255" s="421" t="n">
        <f aca="false">AVERAGE('monthly data'!K255:M255)</f>
        <v>0</v>
      </c>
      <c r="G255" s="421" t="n">
        <f aca="false">AVERAGE('monthly data'!N255:P255)</f>
        <v>0</v>
      </c>
      <c r="H255" s="421" t="n">
        <f aca="false">AVERAGE('monthly data'!Q255:S255)</f>
        <v>0</v>
      </c>
      <c r="I255" s="421" t="n">
        <f aca="false">AVERAGE('monthly data'!T255:V255)</f>
        <v>0</v>
      </c>
      <c r="J255" s="421" t="n">
        <f aca="false">AVERAGE('monthly data'!W255:Y255)</f>
        <v>0</v>
      </c>
      <c r="K255" s="421" t="n">
        <f aca="false">AVERAGE('monthly data'!Z255:AB255)</f>
        <v>0</v>
      </c>
      <c r="L255" s="421" t="n">
        <f aca="false">AVERAGE('monthly data'!AC255:AE255)</f>
        <v>0</v>
      </c>
      <c r="M255" s="421" t="n">
        <f aca="false">AVERAGE('monthly data'!AF255:AH255)</f>
        <v>0</v>
      </c>
      <c r="N255" s="421" t="n">
        <f aca="false">AVERAGE('monthly data'!AI255:AK255)</f>
        <v>0</v>
      </c>
      <c r="O255" s="421" t="n">
        <f aca="false">AVERAGE('monthly data'!AL255:AN255)</f>
        <v>0</v>
      </c>
      <c r="P255" s="421" t="n">
        <f aca="false">AVERAGE('monthly data'!AO255:AQ255)</f>
        <v>0</v>
      </c>
      <c r="Q255" s="421" t="n">
        <f aca="false">AVERAGE('monthly data'!AR255:AT255)</f>
        <v>0</v>
      </c>
      <c r="R255" s="421" t="n">
        <f aca="false">AVERAGE('monthly data'!AU255:AW255)</f>
        <v>0</v>
      </c>
      <c r="S255" s="421" t="n">
        <f aca="false">AVERAGE('monthly data'!AX255:AZ255)</f>
        <v>0</v>
      </c>
      <c r="T255" s="421" t="n">
        <f aca="false">AVERAGE('monthly data'!BA255:BC255)</f>
        <v>0</v>
      </c>
      <c r="U255" s="421" t="n">
        <f aca="false">AVERAGE('monthly data'!BD255:BF255)</f>
        <v>0</v>
      </c>
      <c r="V255" s="421" t="n">
        <f aca="false">AVERAGE('monthly data'!BG255:BI255)</f>
        <v>0</v>
      </c>
      <c r="W255" s="421" t="n">
        <f aca="false">AVERAGE('monthly data'!BJ255:BL255)</f>
        <v>0</v>
      </c>
      <c r="X255" s="421" t="n">
        <f aca="false">AVERAGE('monthly data'!BM255:BO255)</f>
        <v>0</v>
      </c>
      <c r="Y255" s="421" t="n">
        <f aca="false">AVERAGE('monthly data'!BP255:BR255)</f>
        <v>0</v>
      </c>
      <c r="Z255" s="421" t="n">
        <f aca="false">AVERAGE('monthly data'!BS255:BU255)</f>
        <v>0</v>
      </c>
      <c r="AA255" s="421" t="n">
        <f aca="false">AVERAGE('monthly data'!BV255:BX255)</f>
        <v>0</v>
      </c>
      <c r="AB255" s="421" t="n">
        <f aca="false">AVERAGE('monthly data'!BY255:CA255)</f>
        <v>0</v>
      </c>
      <c r="AC255" s="421" t="n">
        <f aca="false">AVERAGE('monthly data'!CB255:CD255)</f>
        <v>0</v>
      </c>
      <c r="AD255" s="421" t="n">
        <f aca="false">AVERAGE('monthly data'!CE255:CG255)</f>
        <v>0</v>
      </c>
      <c r="AE255" s="421" t="n">
        <f aca="false">AVERAGE('monthly data'!CH255:CJ255)</f>
        <v>0</v>
      </c>
      <c r="AF255" s="421" t="n">
        <f aca="false">AVERAGE('monthly data'!CK255:CM255)</f>
        <v>0</v>
      </c>
      <c r="AG255" s="421" t="n">
        <f aca="false">AVERAGE('monthly data'!CN255:CP255)</f>
        <v>0</v>
      </c>
      <c r="AH255" s="421" t="n">
        <f aca="false">AVERAGE('monthly data'!CQ255:CS255)</f>
        <v>0</v>
      </c>
      <c r="AI255" s="421" t="n">
        <f aca="false">AVERAGE('monthly data'!CT255:CV255)</f>
        <v>0</v>
      </c>
      <c r="AJ255" s="421" t="n">
        <f aca="false">AVERAGE('monthly data'!CW255:CY255)</f>
        <v>0</v>
      </c>
      <c r="AK255" s="421" t="n">
        <f aca="false">AVERAGE('monthly data'!CZ255:DB255)</f>
        <v>0</v>
      </c>
      <c r="AL255" s="421" t="n">
        <f aca="false">AVERAGE('monthly data'!DC255:DE255)</f>
        <v>0</v>
      </c>
      <c r="AM255" s="421" t="n">
        <f aca="false">AVERAGE('monthly data'!DF255:DH255)</f>
        <v>0</v>
      </c>
      <c r="AN255" s="421" t="n">
        <f aca="false">AVERAGE('monthly data'!DI255:DK255)</f>
        <v>0</v>
      </c>
      <c r="AO255" s="421" t="n">
        <f aca="false">AVERAGE('monthly data'!DL255:DN255)</f>
        <v>0</v>
      </c>
      <c r="AP255" s="421" t="n">
        <f aca="false">AVERAGE('monthly data'!DO255:DQ255)</f>
        <v>0</v>
      </c>
      <c r="AQ255" s="421" t="n">
        <f aca="false">AVERAGE('monthly data'!DR255:DT255)</f>
        <v>0</v>
      </c>
      <c r="AR255" s="421" t="n">
        <f aca="false">AVERAGE('monthly data'!DU255:DW255)</f>
        <v>0</v>
      </c>
      <c r="AS255" s="421" t="n">
        <f aca="false">AVERAGE('monthly data'!DX255:DZ255)</f>
        <v>0</v>
      </c>
      <c r="AT255" s="421" t="n">
        <f aca="false">AVERAGE('monthly data'!EA255:EC255)</f>
        <v>0</v>
      </c>
      <c r="AU255" s="421" t="n">
        <f aca="false">AVERAGE('monthly data'!ED255:EF255)</f>
        <v>0</v>
      </c>
      <c r="AV255" s="421" t="n">
        <f aca="false">AVERAGE('monthly data'!EG255:EI255)</f>
        <v>0</v>
      </c>
      <c r="AW255" s="421" t="n">
        <f aca="false">AVERAGE('monthly data'!EJ255:EL255)</f>
        <v>0</v>
      </c>
      <c r="AX255" s="421" t="n">
        <f aca="false">AVERAGE('monthly data'!EM255:EO255)</f>
        <v>0</v>
      </c>
      <c r="AY255" s="421" t="n">
        <f aca="false">AVERAGE('monthly data'!EP255:ER255)</f>
        <v>0</v>
      </c>
      <c r="AZ255" s="421" t="n">
        <f aca="false">AVERAGE('monthly data'!ES255:EU255)</f>
        <v>0</v>
      </c>
      <c r="BA255" s="421" t="n">
        <f aca="false">AVERAGE('monthly data'!EV255:EX255)</f>
        <v>0</v>
      </c>
      <c r="BB255" s="421" t="n">
        <f aca="false">AVERAGE('monthly data'!EY255:FA255)</f>
        <v>0</v>
      </c>
      <c r="BC255" s="421" t="n">
        <f aca="false">AVERAGE('monthly data'!FB255:FD255)</f>
        <v>0</v>
      </c>
      <c r="BD255" s="421" t="n">
        <f aca="false">AVERAGE('monthly data'!FE255:FG255)</f>
        <v>0</v>
      </c>
      <c r="BE255" s="421" t="n">
        <f aca="false">AVERAGE('monthly data'!FH255:FJ255)</f>
        <v>0</v>
      </c>
      <c r="BF255" s="421" t="n">
        <f aca="false">AVERAGE('monthly data'!FK255:FM255)</f>
        <v>0</v>
      </c>
      <c r="BG255" s="421" t="n">
        <f aca="false">AVERAGE('monthly data'!FN255:FP255)</f>
        <v>0</v>
      </c>
      <c r="BH255" s="421" t="n">
        <f aca="false">AVERAGE('monthly data'!FQ255:FS255)</f>
        <v>0</v>
      </c>
      <c r="BI255" s="421" t="n">
        <f aca="false">AVERAGE('monthly data'!FT255:FV255)</f>
        <v>0</v>
      </c>
      <c r="BJ255" s="421" t="n">
        <f aca="false">AVERAGE('monthly data'!FW255:FY255)</f>
        <v>0</v>
      </c>
      <c r="BK255" s="421" t="n">
        <f aca="false">AVERAGE('monthly data'!FZ255:GB255)</f>
        <v>0</v>
      </c>
      <c r="BL255" s="421" t="n">
        <f aca="false">AVERAGE('monthly data'!GC255:GE255)</f>
        <v>0</v>
      </c>
      <c r="BM255" s="421" t="n">
        <f aca="false">AVERAGE('monthly data'!GF255:GH255)</f>
        <v>0</v>
      </c>
      <c r="BN255" s="421" t="n">
        <f aca="false">AVERAGE('monthly data'!GI255:GK255)</f>
        <v>0</v>
      </c>
      <c r="BO255" s="421" t="n">
        <f aca="false">AVERAGE('monthly data'!GL255:GN255)</f>
        <v>0</v>
      </c>
      <c r="BP255" s="421" t="n">
        <f aca="false">AVERAGE('monthly data'!GO255:GQ255)</f>
        <v>0</v>
      </c>
      <c r="BQ255" s="421" t="n">
        <f aca="false">AVERAGE('monthly data'!GR255:GT255)</f>
        <v>0</v>
      </c>
      <c r="BR255" s="421" t="n">
        <f aca="false">AVERAGE('monthly data'!GU255:GW255)</f>
        <v>0</v>
      </c>
      <c r="BS255" s="421" t="n">
        <f aca="false">AVERAGE('monthly data'!GX255:GZ255)</f>
        <v>0</v>
      </c>
      <c r="BT255" s="421" t="n">
        <f aca="false">AVERAGE('monthly data'!HA255:HC255)</f>
        <v>0</v>
      </c>
      <c r="BU255" s="421" t="n">
        <f aca="false">AVERAGE('monthly data'!HD255:HF255)</f>
        <v>0</v>
      </c>
      <c r="BV255" s="421" t="n">
        <f aca="false">AVERAGE('monthly data'!HG255:HI255)</f>
        <v>0</v>
      </c>
      <c r="BW255" s="421" t="n">
        <f aca="false">AVERAGE('monthly data'!HJ255:HL255)</f>
        <v>0</v>
      </c>
      <c r="BX255" s="421" t="n">
        <f aca="false">AVERAGE('monthly data'!HM255:HO255)</f>
        <v>4.33333333333333E-005</v>
      </c>
      <c r="BY255" s="421" t="n">
        <f aca="false">AVERAGE('monthly data'!HP255:HR255)</f>
        <v>5.03333333333333E-005</v>
      </c>
      <c r="BZ255" s="421" t="n">
        <f aca="false">AVERAGE('monthly data'!HS255:HU255)</f>
        <v>5.43333333333333E-005</v>
      </c>
      <c r="CA255" s="421" t="n">
        <f aca="false">AVERAGE('monthly data'!HV255:HX255)</f>
        <v>0.986006</v>
      </c>
      <c r="CB255" s="421" t="n">
        <f aca="false">AVERAGE('monthly data'!HY255:IA255)</f>
        <v>0.683073333333333</v>
      </c>
      <c r="CC255" s="421" t="n">
        <f aca="false">AVERAGE('monthly data'!IB255:ID255)</f>
        <v>1.0647603</v>
      </c>
      <c r="CD255" s="421" t="n">
        <f aca="false">AVERAGE('monthly data'!IE255:IG255)</f>
        <v>4.97631326666667</v>
      </c>
      <c r="CE255" s="421" t="n">
        <f aca="false">AVERAGE('monthly data'!IH255:IJ255)</f>
        <v>5.8239578271652</v>
      </c>
      <c r="CF255" s="421" t="n">
        <f aca="false">AVERAGE('monthly data'!IK255:IM255)</f>
        <v>9.46889848832712</v>
      </c>
      <c r="CG255" s="421" t="n">
        <f aca="false">AVERAGE('monthly data'!IN255:IP255)</f>
        <v>6.61111127525053</v>
      </c>
      <c r="CH255" s="421" t="n">
        <f aca="false">AVERAGE('monthly data'!IQ255:IS255)</f>
        <v>3.99101666666667</v>
      </c>
      <c r="CI255" s="421" t="n">
        <f aca="false">AVERAGE('monthly data'!IT255:IV255)</f>
        <v>7.51589161025343</v>
      </c>
      <c r="CJ255" s="421" t="n">
        <f aca="false">AVERAGE('monthly data'!IW255:IY255)</f>
        <v>17.6124690278744</v>
      </c>
      <c r="CK255" s="421" t="n">
        <f aca="false">AVERAGE('monthly data'!IZ255:JB255)</f>
        <v>17.2465922956347</v>
      </c>
      <c r="CL255" s="421" t="n">
        <f aca="false">AVERAGE('monthly data'!JC255:JE255)</f>
        <v>19.8233551211005</v>
      </c>
      <c r="CM255" s="421" t="n">
        <f aca="false">AVERAGE('monthly data'!JF255:JH255)</f>
        <v>23.8025660939712</v>
      </c>
      <c r="CN255" s="421" t="n">
        <f aca="false">AVERAGE('monthly data'!JI255:JK255)</f>
        <v>23.092597833644</v>
      </c>
      <c r="CO255" s="421" t="n">
        <f aca="false">AVERAGE('monthly data'!JL255:JN255)</f>
        <v>22.287067536697</v>
      </c>
      <c r="CP255" s="421" t="n">
        <f aca="false">AVERAGE('monthly data'!JO255:JQ255)</f>
        <v>20.7496523818956</v>
      </c>
      <c r="CQ255" s="421" t="n">
        <f aca="false">AVERAGE('monthly data'!JR255:JT255)</f>
        <v>33.5146318919043</v>
      </c>
      <c r="CR255" s="421" t="n">
        <f aca="false">AVERAGE('monthly data'!JU255:JW255)</f>
        <v>32.7098292790022</v>
      </c>
      <c r="CS255" s="421" t="n">
        <f aca="false">AVERAGE('monthly data'!JX255:JZ255)</f>
        <v>24.8125475962481</v>
      </c>
      <c r="CT255" s="421" t="n">
        <f aca="false">AVERAGE('monthly data'!KA255:KC255)</f>
        <v>28.8004873674704</v>
      </c>
      <c r="CU255" s="421" t="n">
        <f aca="false">AVERAGE('monthly data'!KD255:KF255)</f>
        <v>28.00409558285</v>
      </c>
      <c r="CV255" s="421" t="n">
        <f aca="false">AVERAGE('monthly data'!KG255:KI255)</f>
        <v>28.6428193702933</v>
      </c>
      <c r="CW255" s="421" t="n">
        <f aca="false">AVERAGE('monthly data'!KJ255:KL255)</f>
        <v>24.9602447350767</v>
      </c>
      <c r="CX255" s="421" t="n">
        <f aca="false">AVERAGE('monthly data'!KM255:KO255)</f>
        <v>17.5887315417833</v>
      </c>
      <c r="CY255" s="421" t="n">
        <f aca="false">AVERAGE('monthly data'!KP255:KR255)</f>
        <v>18.4618129687233</v>
      </c>
      <c r="CZ255" s="421" t="n">
        <f aca="false">AVERAGE('monthly data'!KS255:KU255)</f>
        <v>17.678763170835</v>
      </c>
      <c r="DA255" s="421" t="n">
        <f aca="false">AVERAGE('monthly data'!KV255:KX255)</f>
        <v>16.475480656615</v>
      </c>
      <c r="DB255" s="421" t="n">
        <f aca="false">AVERAGE('monthly data'!KY255:LA255)</f>
        <v>14.3407092239214</v>
      </c>
      <c r="DC255" s="421" t="n">
        <f aca="false">AVERAGE('monthly data'!LB255:LD255)</f>
        <v>19.8735990096167</v>
      </c>
      <c r="DD255" s="421" t="n">
        <f aca="false">AVERAGE('monthly data'!LE255:LG255)</f>
        <v>26.3247356425643</v>
      </c>
      <c r="DE255" s="421" t="n">
        <f aca="false">AVERAGE('monthly data'!LH255:LJ255)</f>
        <v>13.7854206915327</v>
      </c>
      <c r="DF255" s="421" t="n">
        <f aca="false">AVERAGE('monthly data'!LK255:LM255)</f>
        <v>18.1238477543211</v>
      </c>
      <c r="DG255" s="421" t="n">
        <f aca="false">AVERAGE('monthly data'!LN255:LP255)</f>
        <v>15.2943345009239</v>
      </c>
      <c r="DH255" s="421" t="n">
        <f aca="false">AVERAGE('monthly data'!LQ255:LS255)</f>
        <v>12.7412992646552</v>
      </c>
      <c r="DI255" s="421" t="n">
        <f aca="false">AVERAGE('monthly data'!LT255:LV255)</f>
        <v>14.6091848438798</v>
      </c>
      <c r="DJ255" s="421" t="n">
        <f aca="false">AVERAGE('monthly data'!LW255:LY255)</f>
        <v>15.9062299642176</v>
      </c>
      <c r="DK255" s="421" t="n">
        <f aca="false">AVERAGE('monthly data'!LZ255:MB255)</f>
        <v>19.2424990270398</v>
      </c>
      <c r="DL255" s="421" t="n">
        <f aca="false">AVERAGE('monthly data'!MC255:ME255)</f>
        <v>18.2986057078361</v>
      </c>
      <c r="DM255" s="421" t="e">
        <f aca="false">AVERAGE('monthly data'!MF255:MH255)</f>
        <v>#DIV/0!</v>
      </c>
      <c r="DN255" s="421" t="e">
        <f aca="false">AVERAGE('monthly data'!MI255:MK255)</f>
        <v>#DIV/0!</v>
      </c>
      <c r="DO255" s="421" t="e">
        <f aca="false">AVERAGE('monthly data'!ML255:MN255)</f>
        <v>#DIV/0!</v>
      </c>
      <c r="DP255" s="421" t="e">
        <f aca="false">AVERAGE('monthly data'!MO255:MQ255)</f>
        <v>#DIV/0!</v>
      </c>
      <c r="DQ255" s="421" t="e">
        <f aca="false">AVERAGE('monthly data'!MR255:MT255)</f>
        <v>#DIV/0!</v>
      </c>
      <c r="DR255" s="421" t="e">
        <f aca="false">AVERAGE('monthly data'!MU255:MW255)</f>
        <v>#DIV/0!</v>
      </c>
      <c r="DS255" s="421"/>
      <c r="DT255" s="421"/>
      <c r="DU255" s="421"/>
      <c r="DV255" s="421"/>
      <c r="DW255" s="421"/>
      <c r="DX255" s="421"/>
      <c r="DY255" s="421"/>
      <c r="DZ255" s="421"/>
    </row>
    <row r="256" customFormat="false" ht="15.75" hidden="false" customHeight="false" outlineLevel="0" collapsed="false">
      <c r="B256" s="427" t="s">
        <v>692</v>
      </c>
      <c r="C256" s="421" t="n">
        <f aca="false">AVERAGE('monthly data'!B256:D256)</f>
        <v>17.0922333333333</v>
      </c>
      <c r="D256" s="421" t="n">
        <f aca="false">AVERAGE('monthly data'!E256:G256)</f>
        <v>18.6943</v>
      </c>
      <c r="E256" s="421" t="n">
        <f aca="false">AVERAGE('monthly data'!H256:J256)</f>
        <v>26.0055333333333</v>
      </c>
      <c r="F256" s="421" t="n">
        <f aca="false">AVERAGE('monthly data'!K256:M256)</f>
        <v>28.3711</v>
      </c>
      <c r="G256" s="421" t="n">
        <f aca="false">AVERAGE('monthly data'!N256:P256)</f>
        <v>25.7660333333333</v>
      </c>
      <c r="H256" s="421" t="n">
        <f aca="false">AVERAGE('monthly data'!Q256:S256)</f>
        <v>27.0835333333333</v>
      </c>
      <c r="I256" s="421" t="n">
        <f aca="false">AVERAGE('monthly data'!T256:V256)</f>
        <v>31.1467666666667</v>
      </c>
      <c r="J256" s="421" t="n">
        <f aca="false">AVERAGE('monthly data'!W256:Y256)</f>
        <v>29.3373666666667</v>
      </c>
      <c r="K256" s="421" t="n">
        <f aca="false">AVERAGE('monthly data'!Z256:AB256)</f>
        <v>29.6936</v>
      </c>
      <c r="L256" s="421" t="n">
        <f aca="false">AVERAGE('monthly data'!AC256:AE256)</f>
        <v>35.6174666666667</v>
      </c>
      <c r="M256" s="421" t="n">
        <f aca="false">AVERAGE('monthly data'!AF256:AH256)</f>
        <v>39.7579</v>
      </c>
      <c r="N256" s="421" t="n">
        <f aca="false">AVERAGE('monthly data'!AI256:AK256)</f>
        <v>43.1873</v>
      </c>
      <c r="O256" s="421" t="n">
        <f aca="false">AVERAGE('monthly data'!AL256:AN256)</f>
        <v>45.375857</v>
      </c>
      <c r="P256" s="421" t="n">
        <f aca="false">AVERAGE('monthly data'!AO256:AQ256)</f>
        <v>48.0089243333333</v>
      </c>
      <c r="Q256" s="421" t="n">
        <f aca="false">AVERAGE('monthly data'!AR256:AT256)</f>
        <v>54.16575</v>
      </c>
      <c r="R256" s="421" t="n">
        <f aca="false">AVERAGE('monthly data'!AU256:AW256)</f>
        <v>53.037027</v>
      </c>
      <c r="S256" s="421" t="n">
        <f aca="false">AVERAGE('monthly data'!AX256:AZ256)</f>
        <v>56.4052103333333</v>
      </c>
      <c r="T256" s="421" t="n">
        <f aca="false">AVERAGE('monthly data'!BA256:BC256)</f>
        <v>60.0979803333333</v>
      </c>
      <c r="U256" s="421" t="n">
        <f aca="false">AVERAGE('monthly data'!BD256:BF256)</f>
        <v>63.1913566666667</v>
      </c>
      <c r="V256" s="421" t="n">
        <f aca="false">AVERAGE('monthly data'!BG256:BI256)</f>
        <v>61.3184796666667</v>
      </c>
      <c r="W256" s="421" t="n">
        <f aca="false">AVERAGE('monthly data'!BJ256:BL256)</f>
        <v>60.9023153333333</v>
      </c>
      <c r="X256" s="421" t="n">
        <f aca="false">AVERAGE('monthly data'!BM256:BO256)</f>
        <v>65.084417</v>
      </c>
      <c r="Y256" s="421" t="n">
        <f aca="false">AVERAGE('monthly data'!BP256:BR256)</f>
        <v>66.825453</v>
      </c>
      <c r="Z256" s="421" t="n">
        <f aca="false">AVERAGE('monthly data'!BS256:BU256)</f>
        <v>68.8366236666667</v>
      </c>
      <c r="AA256" s="421" t="n">
        <f aca="false">AVERAGE('monthly data'!BV256:BX256)</f>
        <v>68.9417483333333</v>
      </c>
      <c r="AB256" s="421" t="n">
        <f aca="false">AVERAGE('monthly data'!BY256:CA256)</f>
        <v>72.8849923333333</v>
      </c>
      <c r="AC256" s="421" t="n">
        <f aca="false">AVERAGE('monthly data'!CB256:CD256)</f>
        <v>76.2400516666667</v>
      </c>
      <c r="AD256" s="421" t="n">
        <f aca="false">AVERAGE('monthly data'!CE256:CG256)</f>
        <v>76.4716533333333</v>
      </c>
      <c r="AE256" s="421" t="n">
        <f aca="false">AVERAGE('monthly data'!CH256:CJ256)</f>
        <v>76.1787766666667</v>
      </c>
      <c r="AF256" s="421" t="n">
        <f aca="false">AVERAGE('monthly data'!CK256:CM256)</f>
        <v>78.9391</v>
      </c>
      <c r="AG256" s="421" t="n">
        <f aca="false">AVERAGE('monthly data'!CN256:CP256)</f>
        <v>80.9817133333333</v>
      </c>
      <c r="AH256" s="421" t="n">
        <f aca="false">AVERAGE('monthly data'!CQ256:CS256)</f>
        <v>83.41984</v>
      </c>
      <c r="AI256" s="421" t="n">
        <f aca="false">AVERAGE('monthly data'!CT256:CV256)</f>
        <v>98.3828033333333</v>
      </c>
      <c r="AJ256" s="421" t="n">
        <f aca="false">AVERAGE('monthly data'!CW256:CY256)</f>
        <v>100.958833333333</v>
      </c>
      <c r="AK256" s="421" t="n">
        <f aca="false">AVERAGE('monthly data'!CZ256:DB256)</f>
        <v>111.905726666667</v>
      </c>
      <c r="AL256" s="421" t="n">
        <f aca="false">AVERAGE('monthly data'!DC256:DE256)</f>
        <v>118.47484</v>
      </c>
      <c r="AM256" s="421" t="n">
        <f aca="false">AVERAGE('monthly data'!DF256:DH256)</f>
        <v>112.48231465</v>
      </c>
      <c r="AN256" s="421" t="n">
        <f aca="false">AVERAGE('monthly data'!DI256:DK256)</f>
        <v>115.577408571333</v>
      </c>
      <c r="AO256" s="421" t="n">
        <f aca="false">AVERAGE('monthly data'!DL256:DN256)</f>
        <v>121.204273315</v>
      </c>
      <c r="AP256" s="421" t="n">
        <f aca="false">AVERAGE('monthly data'!DO256:DQ256)</f>
        <v>127.886846748667</v>
      </c>
      <c r="AQ256" s="421" t="n">
        <f aca="false">AVERAGE('monthly data'!DR256:DT256)</f>
        <v>131.085887</v>
      </c>
      <c r="AR256" s="421" t="n">
        <f aca="false">AVERAGE('monthly data'!DU256:DW256)</f>
        <v>145.516006333333</v>
      </c>
      <c r="AS256" s="421" t="n">
        <f aca="false">AVERAGE('monthly data'!DX256:DZ256)</f>
        <v>158.169189333333</v>
      </c>
      <c r="AT256" s="421" t="n">
        <f aca="false">AVERAGE('monthly data'!EA256:EC256)</f>
        <v>163.006643666667</v>
      </c>
      <c r="AU256" s="421" t="n">
        <f aca="false">AVERAGE('monthly data'!ED256:EF256)</f>
        <v>170.709359</v>
      </c>
      <c r="AV256" s="421" t="n">
        <f aca="false">AVERAGE('monthly data'!EG256:EI256)</f>
        <v>184.74048</v>
      </c>
      <c r="AW256" s="421" t="n">
        <f aca="false">AVERAGE('monthly data'!EJ256:EL256)</f>
        <v>199.367963333333</v>
      </c>
      <c r="AX256" s="421" t="n">
        <f aca="false">AVERAGE('monthly data'!EM256:EO256)</f>
        <v>208.525086</v>
      </c>
      <c r="AY256" s="421" t="n">
        <f aca="false">AVERAGE('monthly data'!EP256:ER256)</f>
        <v>213.838971333333</v>
      </c>
      <c r="AZ256" s="421" t="n">
        <f aca="false">AVERAGE('monthly data'!ES256:EU256)</f>
        <v>227.076515</v>
      </c>
      <c r="BA256" s="421" t="n">
        <f aca="false">AVERAGE('monthly data'!EV256:EX256)</f>
        <v>244.469245433333</v>
      </c>
      <c r="BB256" s="421" t="n">
        <f aca="false">AVERAGE('monthly data'!EY256:FA256)</f>
        <v>253.122758333333</v>
      </c>
      <c r="BC256" s="421" t="n">
        <f aca="false">AVERAGE('monthly data'!FB256:FD256)</f>
        <v>264.318149333333</v>
      </c>
      <c r="BD256" s="421" t="n">
        <f aca="false">AVERAGE('monthly data'!FE256:FG256)</f>
        <v>287.069277</v>
      </c>
      <c r="BE256" s="421" t="n">
        <f aca="false">AVERAGE('monthly data'!FH256:FJ256)</f>
        <v>320.1969827</v>
      </c>
      <c r="BF256" s="421" t="n">
        <f aca="false">AVERAGE('monthly data'!FK256:FM256)</f>
        <v>340.418230333333</v>
      </c>
      <c r="BG256" s="421" t="n">
        <f aca="false">AVERAGE('monthly data'!FN256:FP256)</f>
        <v>335.441446121667</v>
      </c>
      <c r="BH256" s="421" t="n">
        <f aca="false">AVERAGE('monthly data'!FQ256:FS256)</f>
        <v>333.622722052333</v>
      </c>
      <c r="BI256" s="421" t="n">
        <f aca="false">AVERAGE('monthly data'!FT256:FV256)</f>
        <v>324.85811915</v>
      </c>
      <c r="BJ256" s="421" t="n">
        <f aca="false">AVERAGE('monthly data'!FW256:FY256)</f>
        <v>336.676795743</v>
      </c>
      <c r="BK256" s="421" t="n">
        <f aca="false">AVERAGE('monthly data'!FZ256:GB256)</f>
        <v>363.720632557333</v>
      </c>
      <c r="BL256" s="421" t="n">
        <f aca="false">AVERAGE('monthly data'!GC256:GE256)</f>
        <v>369.613032311</v>
      </c>
      <c r="BM256" s="421" t="n">
        <f aca="false">AVERAGE('monthly data'!GF256:GH256)</f>
        <v>377.663443324</v>
      </c>
      <c r="BN256" s="421" t="n">
        <f aca="false">AVERAGE('monthly data'!GI256:GK256)</f>
        <v>391.063237964333</v>
      </c>
      <c r="BO256" s="421" t="n">
        <f aca="false">AVERAGE('monthly data'!GL256:GN256)</f>
        <v>414.331301753667</v>
      </c>
      <c r="BP256" s="421" t="n">
        <f aca="false">AVERAGE('monthly data'!GO256:GQ256)</f>
        <v>441.625498518828</v>
      </c>
      <c r="BQ256" s="421" t="n">
        <f aca="false">AVERAGE('monthly data'!GR256:GT256)</f>
        <v>481.757156783667</v>
      </c>
      <c r="BR256" s="421" t="n">
        <f aca="false">AVERAGE('monthly data'!GU256:GW256)</f>
        <v>505.061266146667</v>
      </c>
      <c r="BS256" s="421" t="n">
        <f aca="false">AVERAGE('monthly data'!GX256:GZ256)</f>
        <v>538.023311</v>
      </c>
      <c r="BT256" s="421" t="n">
        <f aca="false">AVERAGE('monthly data'!HA256:HC256)</f>
        <v>591.016793666667</v>
      </c>
      <c r="BU256" s="421" t="n">
        <f aca="false">AVERAGE('monthly data'!HD256:HF256)</f>
        <v>649.488488666667</v>
      </c>
      <c r="BV256" s="421" t="n">
        <f aca="false">AVERAGE('monthly data'!HG256:HI256)</f>
        <v>676.818002333333</v>
      </c>
      <c r="BW256" s="421" t="n">
        <f aca="false">AVERAGE('monthly data'!HJ256:HL256)</f>
        <v>696.914679</v>
      </c>
      <c r="BX256" s="421" t="n">
        <f aca="false">AVERAGE('monthly data'!HM256:HO256)</f>
        <v>714.402582866667</v>
      </c>
      <c r="BY256" s="421" t="n">
        <f aca="false">AVERAGE('monthly data'!HP256:HR256)</f>
        <v>732.273414</v>
      </c>
      <c r="BZ256" s="421" t="n">
        <f aca="false">AVERAGE('monthly data'!HS256:HU256)</f>
        <v>755.384391333333</v>
      </c>
      <c r="CA256" s="421" t="n">
        <f aca="false">AVERAGE('monthly data'!HV256:HX256)</f>
        <v>782.794033458631</v>
      </c>
      <c r="CB256" s="421" t="n">
        <f aca="false">AVERAGE('monthly data'!HY256:IA256)</f>
        <v>815.151564661808</v>
      </c>
      <c r="CC256" s="421" t="n">
        <f aca="false">AVERAGE('monthly data'!IB256:ID256)</f>
        <v>845.019517220455</v>
      </c>
      <c r="CD256" s="421" t="n">
        <f aca="false">AVERAGE('monthly data'!IE256:IG256)</f>
        <v>893.390702352183</v>
      </c>
      <c r="CE256" s="421" t="n">
        <f aca="false">AVERAGE('monthly data'!IH256:IJ256)</f>
        <v>950.596872657362</v>
      </c>
      <c r="CF256" s="421" t="n">
        <f aca="false">AVERAGE('monthly data'!IK256:IM256)</f>
        <v>1027.04002648184</v>
      </c>
      <c r="CG256" s="421" t="n">
        <f aca="false">AVERAGE('monthly data'!IN256:IP256)</f>
        <v>1075.79626914233</v>
      </c>
      <c r="CH256" s="421" t="n">
        <f aca="false">AVERAGE('monthly data'!IQ256:IS256)</f>
        <v>1152.18370029846</v>
      </c>
      <c r="CI256" s="421" t="n">
        <f aca="false">AVERAGE('monthly data'!IT256:IV256)</f>
        <v>1225.63768361389</v>
      </c>
      <c r="CJ256" s="421" t="n">
        <f aca="false">AVERAGE('monthly data'!IW256:IY256)</f>
        <v>1272.37860195472</v>
      </c>
      <c r="CK256" s="421" t="n">
        <f aca="false">AVERAGE('monthly data'!IZ256:JB256)</f>
        <v>1307.19584275517</v>
      </c>
      <c r="CL256" s="421" t="n">
        <f aca="false">AVERAGE('monthly data'!JC256:JE256)</f>
        <v>1302.35703764214</v>
      </c>
      <c r="CM256" s="421" t="n">
        <f aca="false">AVERAGE('monthly data'!JF256:JH256)</f>
        <v>1320.54692137686</v>
      </c>
      <c r="CN256" s="421" t="n">
        <f aca="false">AVERAGE('monthly data'!JI256:JK256)</f>
        <v>1375.47206892174</v>
      </c>
      <c r="CO256" s="421" t="n">
        <f aca="false">AVERAGE('monthly data'!JL256:JN256)</f>
        <v>1395.99243801758</v>
      </c>
      <c r="CP256" s="421" t="n">
        <f aca="false">AVERAGE('monthly data'!JO256:JQ256)</f>
        <v>1446.26075255588</v>
      </c>
      <c r="CQ256" s="421" t="n">
        <f aca="false">AVERAGE('monthly data'!JR256:JT256)</f>
        <v>1438.04822761436</v>
      </c>
      <c r="CR256" s="421" t="n">
        <f aca="false">AVERAGE('monthly data'!JU256:JW256)</f>
        <v>1475.49343181692</v>
      </c>
      <c r="CS256" s="421" t="n">
        <f aca="false">AVERAGE('monthly data'!JX256:JZ256)</f>
        <v>1495.4725037441</v>
      </c>
      <c r="CT256" s="421" t="n">
        <f aca="false">AVERAGE('monthly data'!KA256:KC256)</f>
        <v>1568.75855471427</v>
      </c>
      <c r="CU256" s="421" t="n">
        <f aca="false">AVERAGE('monthly data'!KD256:KF256)</f>
        <v>1654.87063891945</v>
      </c>
      <c r="CV256" s="421" t="n">
        <f aca="false">AVERAGE('monthly data'!KG256:KI256)</f>
        <v>1736.07513703496</v>
      </c>
      <c r="CW256" s="421" t="n">
        <f aca="false">AVERAGE('monthly data'!KJ256:KL256)</f>
        <v>1794.16939658906</v>
      </c>
      <c r="CX256" s="421" t="n">
        <f aca="false">AVERAGE('monthly data'!KM256:KO256)</f>
        <v>1819.66368523088</v>
      </c>
      <c r="CY256" s="421" t="n">
        <f aca="false">AVERAGE('monthly data'!KP256:KR256)</f>
        <v>1878.36280282231</v>
      </c>
      <c r="CZ256" s="421" t="n">
        <f aca="false">AVERAGE('monthly data'!KS256:KU256)</f>
        <v>1958.84258161566</v>
      </c>
      <c r="DA256" s="421" t="n">
        <f aca="false">AVERAGE('monthly data'!KV256:KX256)</f>
        <v>2075.5157967004</v>
      </c>
      <c r="DB256" s="421" t="n">
        <f aca="false">AVERAGE('monthly data'!KY256:LA256)</f>
        <v>2192.34243003297</v>
      </c>
      <c r="DC256" s="421" t="n">
        <f aca="false">AVERAGE('monthly data'!LB256:LD256)</f>
        <v>2275.56712855496</v>
      </c>
      <c r="DD256" s="421" t="n">
        <f aca="false">AVERAGE('monthly data'!LE256:LG256)</f>
        <v>2361.8266264438</v>
      </c>
      <c r="DE256" s="421" t="n">
        <f aca="false">AVERAGE('monthly data'!LH256:LJ256)</f>
        <v>2508.46370735634</v>
      </c>
      <c r="DF256" s="421" t="n">
        <f aca="false">AVERAGE('monthly data'!LK256:LM256)</f>
        <v>2560.31796588335</v>
      </c>
      <c r="DG256" s="421" t="n">
        <f aca="false">AVERAGE('monthly data'!LN256:LP256)</f>
        <v>2572.89868068263</v>
      </c>
      <c r="DH256" s="421" t="n">
        <f aca="false">AVERAGE('monthly data'!LQ256:LS256)</f>
        <v>2731.50952847764</v>
      </c>
      <c r="DI256" s="421" t="n">
        <f aca="false">AVERAGE('monthly data'!LT256:LV256)</f>
        <v>2914.86485046912</v>
      </c>
      <c r="DJ256" s="421" t="n">
        <f aca="false">AVERAGE('monthly data'!LW256:LY256)</f>
        <v>3156.15410990575</v>
      </c>
      <c r="DK256" s="421" t="n">
        <f aca="false">AVERAGE('monthly data'!LZ256:MB256)</f>
        <v>3218.90497246217</v>
      </c>
      <c r="DL256" s="421" t="n">
        <f aca="false">AVERAGE('monthly data'!MC256:ME256)</f>
        <v>3346.74750205216</v>
      </c>
      <c r="DM256" s="421" t="e">
        <f aca="false">AVERAGE('monthly data'!MF256:MH256)</f>
        <v>#DIV/0!</v>
      </c>
      <c r="DN256" s="421" t="e">
        <f aca="false">AVERAGE('monthly data'!MI256:MK256)</f>
        <v>#DIV/0!</v>
      </c>
      <c r="DO256" s="421" t="e">
        <f aca="false">AVERAGE('monthly data'!ML256:MN256)</f>
        <v>#DIV/0!</v>
      </c>
      <c r="DP256" s="421" t="e">
        <f aca="false">AVERAGE('monthly data'!MO256:MQ256)</f>
        <v>#DIV/0!</v>
      </c>
      <c r="DQ256" s="421" t="e">
        <f aca="false">AVERAGE('monthly data'!MR256:MT256)</f>
        <v>#DIV/0!</v>
      </c>
      <c r="DR256" s="421" t="e">
        <f aca="false">AVERAGE('monthly data'!MU256:MW256)</f>
        <v>#DIV/0!</v>
      </c>
      <c r="DS256" s="421"/>
      <c r="DT256" s="421"/>
      <c r="DU256" s="421"/>
      <c r="DV256" s="421"/>
      <c r="DW256" s="421"/>
      <c r="DX256" s="421"/>
      <c r="DY256" s="421"/>
      <c r="DZ256" s="421"/>
    </row>
    <row r="257" customFormat="false" ht="15" hidden="false" customHeight="false" outlineLevel="0" collapsed="false">
      <c r="B257" s="576" t="s">
        <v>691</v>
      </c>
      <c r="C257" s="421" t="n">
        <f aca="false">AVERAGE('monthly data'!B257:D257)</f>
        <v>0</v>
      </c>
      <c r="D257" s="421" t="n">
        <f aca="false">AVERAGE('monthly data'!E257:G257)</f>
        <v>0</v>
      </c>
      <c r="E257" s="421" t="n">
        <f aca="false">AVERAGE('monthly data'!H257:J257)</f>
        <v>0</v>
      </c>
      <c r="F257" s="421" t="n">
        <f aca="false">AVERAGE('monthly data'!K257:M257)</f>
        <v>0</v>
      </c>
      <c r="G257" s="421" t="n">
        <f aca="false">AVERAGE('monthly data'!N257:P257)</f>
        <v>0</v>
      </c>
      <c r="H257" s="421" t="n">
        <f aca="false">AVERAGE('monthly data'!Q257:S257)</f>
        <v>0</v>
      </c>
      <c r="I257" s="421" t="n">
        <f aca="false">AVERAGE('monthly data'!T257:V257)</f>
        <v>0</v>
      </c>
      <c r="J257" s="421" t="n">
        <f aca="false">AVERAGE('monthly data'!W257:Y257)</f>
        <v>0</v>
      </c>
      <c r="K257" s="421" t="n">
        <f aca="false">AVERAGE('monthly data'!Z257:AB257)</f>
        <v>0</v>
      </c>
      <c r="L257" s="421" t="n">
        <f aca="false">AVERAGE('monthly data'!AC257:AE257)</f>
        <v>0</v>
      </c>
      <c r="M257" s="421" t="n">
        <f aca="false">AVERAGE('monthly data'!AF257:AH257)</f>
        <v>0</v>
      </c>
      <c r="N257" s="421" t="n">
        <f aca="false">AVERAGE('monthly data'!AI257:AK257)</f>
        <v>0</v>
      </c>
      <c r="O257" s="421" t="n">
        <f aca="false">AVERAGE('monthly data'!AL257:AN257)</f>
        <v>0</v>
      </c>
      <c r="P257" s="421" t="n">
        <f aca="false">AVERAGE('monthly data'!AO257:AQ257)</f>
        <v>0</v>
      </c>
      <c r="Q257" s="421" t="n">
        <f aca="false">AVERAGE('monthly data'!AR257:AT257)</f>
        <v>0</v>
      </c>
      <c r="R257" s="421" t="n">
        <f aca="false">AVERAGE('monthly data'!AU257:AW257)</f>
        <v>0</v>
      </c>
      <c r="S257" s="421" t="n">
        <f aca="false">AVERAGE('monthly data'!AX257:AZ257)</f>
        <v>0</v>
      </c>
      <c r="T257" s="421" t="n">
        <f aca="false">AVERAGE('monthly data'!BA257:BC257)</f>
        <v>0</v>
      </c>
      <c r="U257" s="421" t="n">
        <f aca="false">AVERAGE('monthly data'!BD257:BF257)</f>
        <v>0</v>
      </c>
      <c r="V257" s="421" t="n">
        <f aca="false">AVERAGE('monthly data'!BG257:BI257)</f>
        <v>0</v>
      </c>
      <c r="W257" s="421" t="n">
        <f aca="false">AVERAGE('monthly data'!BJ257:BL257)</f>
        <v>0</v>
      </c>
      <c r="X257" s="421" t="n">
        <f aca="false">AVERAGE('monthly data'!BM257:BO257)</f>
        <v>0</v>
      </c>
      <c r="Y257" s="421" t="n">
        <f aca="false">AVERAGE('monthly data'!BP257:BR257)</f>
        <v>0</v>
      </c>
      <c r="Z257" s="421" t="n">
        <f aca="false">AVERAGE('monthly data'!BS257:BU257)</f>
        <v>0</v>
      </c>
      <c r="AA257" s="421" t="n">
        <f aca="false">AVERAGE('monthly data'!BV257:BX257)</f>
        <v>0</v>
      </c>
      <c r="AB257" s="421" t="n">
        <f aca="false">AVERAGE('monthly data'!BY257:CA257)</f>
        <v>0</v>
      </c>
      <c r="AC257" s="421" t="n">
        <f aca="false">AVERAGE('monthly data'!CB257:CD257)</f>
        <v>0</v>
      </c>
      <c r="AD257" s="421" t="n">
        <f aca="false">AVERAGE('monthly data'!CE257:CG257)</f>
        <v>0</v>
      </c>
      <c r="AE257" s="421" t="n">
        <f aca="false">AVERAGE('monthly data'!CH257:CJ257)</f>
        <v>0</v>
      </c>
      <c r="AF257" s="421" t="n">
        <f aca="false">AVERAGE('monthly data'!CK257:CM257)</f>
        <v>0</v>
      </c>
      <c r="AG257" s="421" t="n">
        <f aca="false">AVERAGE('monthly data'!CN257:CP257)</f>
        <v>0</v>
      </c>
      <c r="AH257" s="421" t="n">
        <f aca="false">AVERAGE('monthly data'!CQ257:CS257)</f>
        <v>0</v>
      </c>
      <c r="AI257" s="421" t="n">
        <f aca="false">AVERAGE('monthly data'!CT257:CV257)</f>
        <v>0</v>
      </c>
      <c r="AJ257" s="421" t="n">
        <f aca="false">AVERAGE('monthly data'!CW257:CY257)</f>
        <v>0</v>
      </c>
      <c r="AK257" s="421" t="n">
        <f aca="false">AVERAGE('monthly data'!CZ257:DB257)</f>
        <v>0</v>
      </c>
      <c r="AL257" s="421" t="n">
        <f aca="false">AVERAGE('monthly data'!DC257:DE257)</f>
        <v>0</v>
      </c>
      <c r="AM257" s="421" t="n">
        <f aca="false">AVERAGE('monthly data'!DF257:DH257)</f>
        <v>0</v>
      </c>
      <c r="AN257" s="421" t="n">
        <f aca="false">AVERAGE('monthly data'!DI257:DK257)</f>
        <v>0</v>
      </c>
      <c r="AO257" s="421" t="n">
        <f aca="false">AVERAGE('monthly data'!DL257:DN257)</f>
        <v>0</v>
      </c>
      <c r="AP257" s="421" t="n">
        <f aca="false">AVERAGE('monthly data'!DO257:DQ257)</f>
        <v>0</v>
      </c>
      <c r="AQ257" s="421" t="n">
        <f aca="false">AVERAGE('monthly data'!DR257:DT257)</f>
        <v>0</v>
      </c>
      <c r="AR257" s="421" t="n">
        <f aca="false">AVERAGE('monthly data'!DU257:DW257)</f>
        <v>0</v>
      </c>
      <c r="AS257" s="421" t="n">
        <f aca="false">AVERAGE('monthly data'!DX257:DZ257)</f>
        <v>0</v>
      </c>
      <c r="AT257" s="421" t="n">
        <f aca="false">AVERAGE('monthly data'!EA257:EC257)</f>
        <v>0</v>
      </c>
      <c r="AU257" s="421" t="n">
        <f aca="false">AVERAGE('monthly data'!ED257:EF257)</f>
        <v>0</v>
      </c>
      <c r="AV257" s="421" t="n">
        <f aca="false">AVERAGE('monthly data'!EG257:EI257)</f>
        <v>0</v>
      </c>
      <c r="AW257" s="421" t="n">
        <f aca="false">AVERAGE('monthly data'!EJ257:EL257)</f>
        <v>0</v>
      </c>
      <c r="AX257" s="421" t="n">
        <f aca="false">AVERAGE('monthly data'!EM257:EO257)</f>
        <v>0</v>
      </c>
      <c r="AY257" s="421" t="n">
        <f aca="false">AVERAGE('monthly data'!EP257:ER257)</f>
        <v>0</v>
      </c>
      <c r="AZ257" s="421" t="n">
        <f aca="false">AVERAGE('monthly data'!ES257:EU257)</f>
        <v>0</v>
      </c>
      <c r="BA257" s="421" t="n">
        <f aca="false">AVERAGE('monthly data'!EV257:EX257)</f>
        <v>0</v>
      </c>
      <c r="BB257" s="421" t="n">
        <f aca="false">AVERAGE('monthly data'!EY257:FA257)</f>
        <v>0</v>
      </c>
      <c r="BC257" s="421" t="n">
        <f aca="false">AVERAGE('monthly data'!FB257:FD257)</f>
        <v>0</v>
      </c>
      <c r="BD257" s="421" t="n">
        <f aca="false">AVERAGE('monthly data'!FE257:FG257)</f>
        <v>0</v>
      </c>
      <c r="BE257" s="421" t="n">
        <f aca="false">AVERAGE('monthly data'!FH257:FJ257)</f>
        <v>0</v>
      </c>
      <c r="BF257" s="421" t="n">
        <f aca="false">AVERAGE('monthly data'!FK257:FM257)</f>
        <v>0</v>
      </c>
      <c r="BG257" s="421" t="n">
        <f aca="false">AVERAGE('monthly data'!FN257:FP257)</f>
        <v>0</v>
      </c>
      <c r="BH257" s="421" t="n">
        <f aca="false">AVERAGE('monthly data'!FQ257:FS257)</f>
        <v>0</v>
      </c>
      <c r="BI257" s="421" t="n">
        <f aca="false">AVERAGE('monthly data'!FT257:FV257)</f>
        <v>0</v>
      </c>
      <c r="BJ257" s="421" t="n">
        <f aca="false">AVERAGE('monthly data'!FW257:FY257)</f>
        <v>0</v>
      </c>
      <c r="BK257" s="421" t="n">
        <f aca="false">AVERAGE('monthly data'!FZ257:GB257)</f>
        <v>0</v>
      </c>
      <c r="BL257" s="421" t="n">
        <f aca="false">AVERAGE('monthly data'!GC257:GE257)</f>
        <v>0</v>
      </c>
      <c r="BM257" s="421" t="n">
        <f aca="false">AVERAGE('monthly data'!GF257:GH257)</f>
        <v>0</v>
      </c>
      <c r="BN257" s="421" t="n">
        <f aca="false">AVERAGE('monthly data'!GI257:GK257)</f>
        <v>0</v>
      </c>
      <c r="BO257" s="421" t="n">
        <f aca="false">AVERAGE('monthly data'!GL257:GN257)</f>
        <v>0</v>
      </c>
      <c r="BP257" s="421" t="n">
        <f aca="false">AVERAGE('monthly data'!GO257:GQ257)</f>
        <v>0</v>
      </c>
      <c r="BQ257" s="421" t="n">
        <f aca="false">AVERAGE('monthly data'!GR257:GT257)</f>
        <v>0</v>
      </c>
      <c r="BR257" s="421" t="n">
        <f aca="false">AVERAGE('monthly data'!GU257:GW257)</f>
        <v>2.18795666666667</v>
      </c>
      <c r="BS257" s="421" t="n">
        <f aca="false">AVERAGE('monthly data'!GX257:GZ257)</f>
        <v>4.482855</v>
      </c>
      <c r="BT257" s="421" t="n">
        <f aca="false">AVERAGE('monthly data'!HA257:HC257)</f>
        <v>6.441486</v>
      </c>
      <c r="BU257" s="421" t="n">
        <f aca="false">AVERAGE('monthly data'!HD257:HF257)</f>
        <v>9.54738166666667</v>
      </c>
      <c r="BV257" s="421" t="n">
        <f aca="false">AVERAGE('monthly data'!HG257:HI257)</f>
        <v>6.11865166666667</v>
      </c>
      <c r="BW257" s="421" t="n">
        <f aca="false">AVERAGE('monthly data'!HJ257:HL257)</f>
        <v>6.88470533333333</v>
      </c>
      <c r="BX257" s="421" t="n">
        <f aca="false">AVERAGE('monthly data'!HM257:HO257)</f>
        <v>10.1267506666667</v>
      </c>
      <c r="BY257" s="421" t="n">
        <f aca="false">AVERAGE('monthly data'!HP257:HR257)</f>
        <v>13.7583746666667</v>
      </c>
      <c r="BZ257" s="421" t="n">
        <f aca="false">AVERAGE('monthly data'!HS257:HU257)</f>
        <v>15.467808221</v>
      </c>
      <c r="CA257" s="421" t="n">
        <f aca="false">AVERAGE('monthly data'!HV257:HX257)</f>
        <v>20.7922657717799</v>
      </c>
      <c r="CB257" s="421" t="n">
        <f aca="false">AVERAGE('monthly data'!HY257:IA257)</f>
        <v>31.0788982139162</v>
      </c>
      <c r="CC257" s="421" t="n">
        <f aca="false">AVERAGE('monthly data'!IB257:ID257)</f>
        <v>39.5159580046678</v>
      </c>
      <c r="CD257" s="421" t="n">
        <f aca="false">AVERAGE('monthly data'!IE257:IG257)</f>
        <v>53.1099063647747</v>
      </c>
      <c r="CE257" s="421" t="n">
        <f aca="false">AVERAGE('monthly data'!IH257:IJ257)</f>
        <v>57.9968112226147</v>
      </c>
      <c r="CF257" s="421" t="n">
        <f aca="false">AVERAGE('monthly data'!IK257:IM257)</f>
        <v>72.2417411499906</v>
      </c>
      <c r="CG257" s="421" t="n">
        <f aca="false">AVERAGE('monthly data'!IN257:IP257)</f>
        <v>82.3750350010128</v>
      </c>
      <c r="CH257" s="421" t="n">
        <f aca="false">AVERAGE('monthly data'!IQ257:IS257)</f>
        <v>118.077829439675</v>
      </c>
      <c r="CI257" s="421" t="n">
        <f aca="false">AVERAGE('monthly data'!IT257:IV257)</f>
        <v>150.196563196925</v>
      </c>
      <c r="CJ257" s="421" t="n">
        <f aca="false">AVERAGE('monthly data'!IW257:IY257)</f>
        <v>175.045085449284</v>
      </c>
      <c r="CK257" s="421" t="n">
        <f aca="false">AVERAGE('monthly data'!IZ257:JB257)</f>
        <v>190.654793905007</v>
      </c>
      <c r="CL257" s="421" t="n">
        <f aca="false">AVERAGE('monthly data'!JC257:JE257)</f>
        <v>159.360406618533</v>
      </c>
      <c r="CM257" s="421" t="n">
        <f aca="false">AVERAGE('monthly data'!JF257:JH257)</f>
        <v>156.07272886713</v>
      </c>
      <c r="CN257" s="421" t="n">
        <f aca="false">AVERAGE('monthly data'!JI257:JK257)</f>
        <v>177.084736422698</v>
      </c>
      <c r="CO257" s="421" t="n">
        <f aca="false">AVERAGE('monthly data'!JL257:JN257)</f>
        <v>176.640101347932</v>
      </c>
      <c r="CP257" s="421" t="n">
        <f aca="false">AVERAGE('monthly data'!JO257:JQ257)</f>
        <v>199.209693875221</v>
      </c>
      <c r="CQ257" s="421" t="n">
        <f aca="false">AVERAGE('monthly data'!JR257:JT257)</f>
        <v>184.528023049544</v>
      </c>
      <c r="CR257" s="421" t="n">
        <f aca="false">AVERAGE('monthly data'!JU257:JW257)</f>
        <v>196.278282951696</v>
      </c>
      <c r="CS257" s="421" t="n">
        <f aca="false">AVERAGE('monthly data'!JX257:JZ257)</f>
        <v>183.378310428052</v>
      </c>
      <c r="CT257" s="421" t="n">
        <f aca="false">AVERAGE('monthly data'!KA257:KC257)</f>
        <v>180.138493961137</v>
      </c>
      <c r="CU257" s="421" t="n">
        <f aca="false">AVERAGE('monthly data'!KD257:KF257)</f>
        <v>190.962685022109</v>
      </c>
      <c r="CV257" s="421" t="n">
        <f aca="false">AVERAGE('monthly data'!KG257:KI257)</f>
        <v>223.597965482065</v>
      </c>
      <c r="CW257" s="421" t="n">
        <f aca="false">AVERAGE('monthly data'!KJ257:KL257)</f>
        <v>231.338520813722</v>
      </c>
      <c r="CX257" s="421" t="n">
        <f aca="false">AVERAGE('monthly data'!KM257:KO257)</f>
        <v>215.509018237746</v>
      </c>
      <c r="CY257" s="421" t="n">
        <f aca="false">AVERAGE('monthly data'!KP257:KR257)</f>
        <v>206.328179893845</v>
      </c>
      <c r="CZ257" s="421" t="n">
        <f aca="false">AVERAGE('monthly data'!KS257:KU257)</f>
        <v>229.242304679736</v>
      </c>
      <c r="DA257" s="421" t="n">
        <f aca="false">AVERAGE('monthly data'!KV257:KX257)</f>
        <v>236.074038903054</v>
      </c>
      <c r="DB257" s="421" t="n">
        <f aca="false">AVERAGE('monthly data'!KY257:LA257)</f>
        <v>233.18502414723</v>
      </c>
      <c r="DC257" s="421" t="n">
        <f aca="false">AVERAGE('monthly data'!LB257:LD257)</f>
        <v>228.522338240939</v>
      </c>
      <c r="DD257" s="421" t="n">
        <f aca="false">AVERAGE('monthly data'!LE257:LG257)</f>
        <v>254.115274901119</v>
      </c>
      <c r="DE257" s="421" t="n">
        <f aca="false">AVERAGE('monthly data'!LH257:LJ257)</f>
        <v>252.370984174083</v>
      </c>
      <c r="DF257" s="421" t="n">
        <f aca="false">AVERAGE('monthly data'!LK257:LM257)</f>
        <v>254.415893955811</v>
      </c>
      <c r="DG257" s="421" t="n">
        <f aca="false">AVERAGE('monthly data'!LN257:LP257)</f>
        <v>223.805163613559</v>
      </c>
      <c r="DH257" s="421" t="n">
        <f aca="false">AVERAGE('monthly data'!LQ257:LS257)</f>
        <v>265.279834387285</v>
      </c>
      <c r="DI257" s="421" t="n">
        <f aca="false">AVERAGE('monthly data'!LT257:LV257)</f>
        <v>279.314274467331</v>
      </c>
      <c r="DJ257" s="421" t="n">
        <f aca="false">AVERAGE('monthly data'!LW257:LY257)</f>
        <v>236.932993152535</v>
      </c>
      <c r="DK257" s="421" t="n">
        <f aca="false">AVERAGE('monthly data'!LZ257:MB257)</f>
        <v>202.219742148515</v>
      </c>
      <c r="DL257" s="421" t="n">
        <f aca="false">AVERAGE('monthly data'!MC257:ME257)</f>
        <v>238.37067984897</v>
      </c>
      <c r="DM257" s="421" t="e">
        <f aca="false">AVERAGE('monthly data'!MF257:MH257)</f>
        <v>#DIV/0!</v>
      </c>
      <c r="DN257" s="421" t="e">
        <f aca="false">AVERAGE('monthly data'!MI257:MK257)</f>
        <v>#DIV/0!</v>
      </c>
      <c r="DO257" s="421" t="e">
        <f aca="false">AVERAGE('monthly data'!ML257:MN257)</f>
        <v>#DIV/0!</v>
      </c>
      <c r="DP257" s="421" t="e">
        <f aca="false">AVERAGE('monthly data'!MO257:MQ257)</f>
        <v>#DIV/0!</v>
      </c>
      <c r="DQ257" s="421" t="e">
        <f aca="false">AVERAGE('monthly data'!MR257:MT257)</f>
        <v>#DIV/0!</v>
      </c>
      <c r="DR257" s="421" t="e">
        <f aca="false">AVERAGE('monthly data'!MU257:MW257)</f>
        <v>#DIV/0!</v>
      </c>
      <c r="DS257" s="421"/>
      <c r="DT257" s="421"/>
      <c r="DU257" s="421"/>
      <c r="DV257" s="421"/>
      <c r="DW257" s="421"/>
      <c r="DX257" s="421"/>
      <c r="DY257" s="421"/>
      <c r="DZ257" s="421"/>
    </row>
    <row r="258" s="335" customFormat="true" ht="15" hidden="false" customHeight="false" outlineLevel="0" collapsed="false">
      <c r="B258" s="422" t="s">
        <v>693</v>
      </c>
      <c r="C258" s="420" t="n">
        <f aca="false">AVERAGE('monthly data'!B258:D258)</f>
        <v>-8.51273333333333</v>
      </c>
      <c r="D258" s="420" t="n">
        <f aca="false">AVERAGE('monthly data'!E258:G258)</f>
        <v>-2.56296666666666</v>
      </c>
      <c r="E258" s="420" t="n">
        <f aca="false">AVERAGE('monthly data'!H258:J258)</f>
        <v>-3.80903333333333</v>
      </c>
      <c r="F258" s="420" t="n">
        <f aca="false">AVERAGE('monthly data'!K258:M258)</f>
        <v>-9.62553333333333</v>
      </c>
      <c r="G258" s="420" t="n">
        <f aca="false">AVERAGE('monthly data'!N258:P258)</f>
        <v>-11.7356666666667</v>
      </c>
      <c r="H258" s="420" t="n">
        <f aca="false">AVERAGE('monthly data'!Q258:S258)</f>
        <v>-12.6001333333333</v>
      </c>
      <c r="I258" s="420" t="n">
        <f aca="false">AVERAGE('monthly data'!T258:V258)</f>
        <v>-13.3711333333333</v>
      </c>
      <c r="J258" s="420" t="n">
        <f aca="false">AVERAGE('monthly data'!W258:Y258)</f>
        <v>-14.8001</v>
      </c>
      <c r="K258" s="420" t="n">
        <f aca="false">AVERAGE('monthly data'!Z258:AB258)</f>
        <v>-15.8436</v>
      </c>
      <c r="L258" s="420" t="n">
        <f aca="false">AVERAGE('monthly data'!AC258:AE258)</f>
        <v>-17.0270333333333</v>
      </c>
      <c r="M258" s="420" t="n">
        <f aca="false">AVERAGE('monthly data'!AF258:AH258)</f>
        <v>-23.6860333333333</v>
      </c>
      <c r="N258" s="420" t="n">
        <f aca="false">AVERAGE('monthly data'!AI258:AK258)</f>
        <v>-32.8233</v>
      </c>
      <c r="O258" s="420" t="n">
        <f aca="false">AVERAGE('monthly data'!AL258:AN258)</f>
        <v>-25.7702126666667</v>
      </c>
      <c r="P258" s="420" t="n">
        <f aca="false">AVERAGE('monthly data'!AO258:AQ258)</f>
        <v>-27.4844406666667</v>
      </c>
      <c r="Q258" s="420" t="n">
        <f aca="false">AVERAGE('monthly data'!AR258:AT258)</f>
        <v>-30.0367863333333</v>
      </c>
      <c r="R258" s="420" t="n">
        <f aca="false">AVERAGE('monthly data'!AU258:AW258)</f>
        <v>-30.5919463333333</v>
      </c>
      <c r="S258" s="420" t="n">
        <f aca="false">AVERAGE('monthly data'!AX258:AZ258)</f>
        <v>-29.7695133333333</v>
      </c>
      <c r="T258" s="420" t="n">
        <f aca="false">AVERAGE('monthly data'!BA258:BC258)</f>
        <v>-28.9211336666667</v>
      </c>
      <c r="U258" s="420" t="n">
        <f aca="false">AVERAGE('monthly data'!BD258:BF258)</f>
        <v>-30.784968</v>
      </c>
      <c r="V258" s="420" t="n">
        <f aca="false">AVERAGE('monthly data'!BG258:BI258)</f>
        <v>-32.2074323333333</v>
      </c>
      <c r="W258" s="420" t="n">
        <f aca="false">AVERAGE('monthly data'!BJ258:BL258)</f>
        <v>-31.8404223333333</v>
      </c>
      <c r="X258" s="420" t="n">
        <f aca="false">AVERAGE('monthly data'!BM258:BO258)</f>
        <v>-30.377216</v>
      </c>
      <c r="Y258" s="420" t="n">
        <f aca="false">AVERAGE('monthly data'!BP258:BR258)</f>
        <v>-34.5820696666667</v>
      </c>
      <c r="Z258" s="420" t="n">
        <f aca="false">AVERAGE('monthly data'!BS258:BU258)</f>
        <v>-39.6164196666667</v>
      </c>
      <c r="AA258" s="420" t="n">
        <f aca="false">AVERAGE('monthly data'!BV258:BX258)</f>
        <v>-39.05209</v>
      </c>
      <c r="AB258" s="420" t="n">
        <f aca="false">AVERAGE('monthly data'!BY258:CA258)</f>
        <v>-40.6302066666667</v>
      </c>
      <c r="AC258" s="420" t="n">
        <f aca="false">AVERAGE('monthly data'!CB258:CD258)</f>
        <v>-41.30553</v>
      </c>
      <c r="AD258" s="420" t="n">
        <f aca="false">AVERAGE('monthly data'!CE258:CG258)</f>
        <v>-46.1877663333333</v>
      </c>
      <c r="AE258" s="420" t="n">
        <f aca="false">AVERAGE('monthly data'!CH258:CJ258)</f>
        <v>-42.20257</v>
      </c>
      <c r="AF258" s="420" t="n">
        <f aca="false">AVERAGE('monthly data'!CK258:CM258)</f>
        <v>-40.91209</v>
      </c>
      <c r="AG258" s="420" t="n">
        <f aca="false">AVERAGE('monthly data'!CN258:CP258)</f>
        <v>-42.2099</v>
      </c>
      <c r="AH258" s="420" t="n">
        <f aca="false">AVERAGE('monthly data'!CQ258:CS258)</f>
        <v>-46.68028</v>
      </c>
      <c r="AI258" s="420" t="n">
        <f aca="false">AVERAGE('monthly data'!CT258:CV258)</f>
        <v>-53.7463066666667</v>
      </c>
      <c r="AJ258" s="420" t="n">
        <f aca="false">AVERAGE('monthly data'!CW258:CY258)</f>
        <v>-58.89862</v>
      </c>
      <c r="AK258" s="420" t="n">
        <f aca="false">AVERAGE('monthly data'!CZ258:DB258)</f>
        <v>-60.4147566666667</v>
      </c>
      <c r="AL258" s="420" t="n">
        <f aca="false">AVERAGE('monthly data'!DC258:DE258)</f>
        <v>-62.52539</v>
      </c>
      <c r="AM258" s="420" t="n">
        <f aca="false">AVERAGE('monthly data'!DF258:DH258)</f>
        <v>-60.9732947816667</v>
      </c>
      <c r="AN258" s="420" t="n">
        <f aca="false">AVERAGE('monthly data'!DI258:DK258)</f>
        <v>-59.6083822746667</v>
      </c>
      <c r="AO258" s="420" t="n">
        <f aca="false">AVERAGE('monthly data'!DL258:DN258)</f>
        <v>-60.535404369</v>
      </c>
      <c r="AP258" s="420" t="n">
        <f aca="false">AVERAGE('monthly data'!DO258:DQ258)</f>
        <v>-69.2999236666667</v>
      </c>
      <c r="AQ258" s="420" t="n">
        <f aca="false">AVERAGE('monthly data'!DR258:DT258)</f>
        <v>-73.296508</v>
      </c>
      <c r="AR258" s="420" t="n">
        <f aca="false">AVERAGE('monthly data'!DU258:DW258)</f>
        <v>-71.8236494420001</v>
      </c>
      <c r="AS258" s="420" t="n">
        <f aca="false">AVERAGE('monthly data'!DX258:DZ258)</f>
        <v>-76.207414</v>
      </c>
      <c r="AT258" s="420" t="n">
        <f aca="false">AVERAGE('monthly data'!EA258:EC258)</f>
        <v>-82.0501996666667</v>
      </c>
      <c r="AU258" s="420" t="n">
        <f aca="false">AVERAGE('monthly data'!ED258:EF258)</f>
        <v>-88.917564</v>
      </c>
      <c r="AV258" s="420" t="n">
        <f aca="false">AVERAGE('monthly data'!EG258:EI258)</f>
        <v>-91.8345223333334</v>
      </c>
      <c r="AW258" s="420" t="n">
        <f aca="false">AVERAGE('monthly data'!EJ258:EL258)</f>
        <v>-100.125731333333</v>
      </c>
      <c r="AX258" s="420" t="n">
        <f aca="false">AVERAGE('monthly data'!EM258:EO258)</f>
        <v>-107.691311333333</v>
      </c>
      <c r="AY258" s="420" t="n">
        <f aca="false">AVERAGE('monthly data'!EP258:ER258)</f>
        <v>-109.008185333333</v>
      </c>
      <c r="AZ258" s="420" t="n">
        <f aca="false">AVERAGE('monthly data'!ES258:EU258)</f>
        <v>-104.590190876333</v>
      </c>
      <c r="BA258" s="420" t="n">
        <f aca="false">AVERAGE('monthly data'!EV258:EX258)</f>
        <v>-118.292390433333</v>
      </c>
      <c r="BB258" s="420" t="n">
        <f aca="false">AVERAGE('monthly data'!EY258:FA258)</f>
        <v>-112.409354333333</v>
      </c>
      <c r="BC258" s="420" t="n">
        <f aca="false">AVERAGE('monthly data'!FB258:FD258)</f>
        <v>-116.046416249</v>
      </c>
      <c r="BD258" s="420" t="n">
        <f aca="false">AVERAGE('monthly data'!FE258:FG258)</f>
        <v>-115.699895877667</v>
      </c>
      <c r="BE258" s="420" t="n">
        <f aca="false">AVERAGE('monthly data'!FH258:FJ258)</f>
        <v>-124.295081655667</v>
      </c>
      <c r="BF258" s="420" t="n">
        <f aca="false">AVERAGE('monthly data'!FK258:FM258)</f>
        <v>-135.130658426667</v>
      </c>
      <c r="BG258" s="420" t="n">
        <f aca="false">AVERAGE('monthly data'!FN258:FP258)</f>
        <v>-138.798024066333</v>
      </c>
      <c r="BH258" s="420" t="n">
        <f aca="false">AVERAGE('monthly data'!FQ258:FS258)</f>
        <v>-141.868927613854</v>
      </c>
      <c r="BI258" s="420" t="n">
        <f aca="false">AVERAGE('monthly data'!FT258:FV258)</f>
        <v>-140.951033313333</v>
      </c>
      <c r="BJ258" s="420" t="n">
        <f aca="false">AVERAGE('monthly data'!FW258:FY258)</f>
        <v>-140.63759096703</v>
      </c>
      <c r="BK258" s="420" t="n">
        <f aca="false">AVERAGE('monthly data'!FZ258:GB258)</f>
        <v>-147.335458667733</v>
      </c>
      <c r="BL258" s="420" t="n">
        <f aca="false">AVERAGE('monthly data'!GC258:GE258)</f>
        <v>-150.794888800979</v>
      </c>
      <c r="BM258" s="420" t="n">
        <f aca="false">AVERAGE('monthly data'!GF258:GH258)</f>
        <v>-157.0276929158</v>
      </c>
      <c r="BN258" s="420" t="n">
        <f aca="false">AVERAGE('monthly data'!GI258:GK258)</f>
        <v>-168.142030461867</v>
      </c>
      <c r="BO258" s="420" t="n">
        <f aca="false">AVERAGE('monthly data'!GL258:GN258)</f>
        <v>-167.871305653467</v>
      </c>
      <c r="BP258" s="420" t="n">
        <f aca="false">AVERAGE('monthly data'!GO258:GQ258)</f>
        <v>-164.666761541584</v>
      </c>
      <c r="BQ258" s="420" t="n">
        <f aca="false">AVERAGE('monthly data'!GR258:GT258)</f>
        <v>-164.87761053612</v>
      </c>
      <c r="BR258" s="420" t="n">
        <f aca="false">AVERAGE('monthly data'!GU258:GW258)</f>
        <v>-175.422647604107</v>
      </c>
      <c r="BS258" s="420" t="n">
        <f aca="false">AVERAGE('monthly data'!GX258:GZ258)</f>
        <v>-184.184063068173</v>
      </c>
      <c r="BT258" s="420" t="n">
        <f aca="false">AVERAGE('monthly data'!HA258:HC258)</f>
        <v>-180.324456502053</v>
      </c>
      <c r="BU258" s="420" t="n">
        <f aca="false">AVERAGE('monthly data'!HD258:HF258)</f>
        <v>-194.27318758144</v>
      </c>
      <c r="BV258" s="420" t="n">
        <f aca="false">AVERAGE('monthly data'!HG258:HI258)</f>
        <v>-212.380539598907</v>
      </c>
      <c r="BW258" s="420" t="n">
        <f aca="false">AVERAGE('monthly data'!HJ258:HL258)</f>
        <v>-215.256296452453</v>
      </c>
      <c r="BX258" s="420" t="n">
        <f aca="false">AVERAGE('monthly data'!HM258:HO258)</f>
        <v>-225.024197994453</v>
      </c>
      <c r="BY258" s="420" t="n">
        <f aca="false">AVERAGE('monthly data'!HP258:HR258)</f>
        <v>-243.714497577266</v>
      </c>
      <c r="BZ258" s="420" t="n">
        <f aca="false">AVERAGE('monthly data'!HS258:HU258)</f>
        <v>-268.651267066764</v>
      </c>
      <c r="CA258" s="420" t="n">
        <f aca="false">AVERAGE('monthly data'!HV258:HX258)</f>
        <v>-304.789490599471</v>
      </c>
      <c r="CB258" s="420" t="n">
        <f aca="false">AVERAGE('monthly data'!HY258:IA258)</f>
        <v>-317.272159348081</v>
      </c>
      <c r="CC258" s="420" t="n">
        <f aca="false">AVERAGE('monthly data'!IB258:ID258)</f>
        <v>-350.934628323247</v>
      </c>
      <c r="CD258" s="420" t="n">
        <f aca="false">AVERAGE('monthly data'!IE258:IG258)</f>
        <v>-360.566871161937</v>
      </c>
      <c r="CE258" s="420" t="n">
        <f aca="false">AVERAGE('monthly data'!IH258:IJ258)</f>
        <v>-362.098285265733</v>
      </c>
      <c r="CF258" s="420" t="n">
        <f aca="false">AVERAGE('monthly data'!IK258:IM258)</f>
        <v>-359.734279065732</v>
      </c>
      <c r="CG258" s="420" t="n">
        <f aca="false">AVERAGE('monthly data'!IN258:IP258)</f>
        <v>-337.738660997214</v>
      </c>
      <c r="CH258" s="420" t="n">
        <f aca="false">AVERAGE('monthly data'!IQ258:IS258)</f>
        <v>-364.593091573324</v>
      </c>
      <c r="CI258" s="420" t="n">
        <f aca="false">AVERAGE('monthly data'!IT258:IV258)</f>
        <v>-407.68987020616</v>
      </c>
      <c r="CJ258" s="420" t="n">
        <f aca="false">AVERAGE('monthly data'!IW258:IY258)</f>
        <v>-431.507039888973</v>
      </c>
      <c r="CK258" s="420" t="n">
        <f aca="false">AVERAGE('monthly data'!IZ258:JB258)</f>
        <v>-449.26574984902</v>
      </c>
      <c r="CL258" s="420" t="n">
        <f aca="false">AVERAGE('monthly data'!JC258:JE258)</f>
        <v>-481.072572410825</v>
      </c>
      <c r="CM258" s="420" t="n">
        <f aca="false">AVERAGE('monthly data'!JF258:JH258)</f>
        <v>-500.949465972786</v>
      </c>
      <c r="CN258" s="420" t="n">
        <f aca="false">AVERAGE('monthly data'!JI258:JK258)</f>
        <v>-514.188306575359</v>
      </c>
      <c r="CO258" s="420" t="n">
        <f aca="false">AVERAGE('monthly data'!JL258:JN258)</f>
        <v>-531.183553840387</v>
      </c>
      <c r="CP258" s="420" t="n">
        <f aca="false">AVERAGE('monthly data'!JO258:JQ258)</f>
        <v>-564.044448712138</v>
      </c>
      <c r="CQ258" s="420" t="n">
        <f aca="false">AVERAGE('monthly data'!JR258:JT258)</f>
        <v>-598.893942447686</v>
      </c>
      <c r="CR258" s="420" t="n">
        <f aca="false">AVERAGE('monthly data'!JU258:JW258)</f>
        <v>-605.965019405986</v>
      </c>
      <c r="CS258" s="420" t="n">
        <f aca="false">AVERAGE('monthly data'!JX258:JZ258)</f>
        <v>-629.458199236171</v>
      </c>
      <c r="CT258" s="420" t="n">
        <f aca="false">AVERAGE('monthly data'!KA258:KC258)</f>
        <v>-667.522156766333</v>
      </c>
      <c r="CU258" s="420" t="n">
        <f aca="false">AVERAGE('monthly data'!KD258:KF258)</f>
        <v>-718.173033986497</v>
      </c>
      <c r="CV258" s="420" t="n">
        <f aca="false">AVERAGE('monthly data'!KG258:KI258)</f>
        <v>-747.990985508566</v>
      </c>
      <c r="CW258" s="420" t="n">
        <f aca="false">AVERAGE('monthly data'!KJ258:KL258)</f>
        <v>-743.127297696433</v>
      </c>
      <c r="CX258" s="420" t="n">
        <f aca="false">AVERAGE('monthly data'!KM258:KO258)</f>
        <v>-761.067890316418</v>
      </c>
      <c r="CY258" s="420" t="n">
        <f aca="false">AVERAGE('monthly data'!KP258:KR258)</f>
        <v>-843.012412400098</v>
      </c>
      <c r="CZ258" s="420" t="n">
        <f aca="false">AVERAGE('monthly data'!KS258:KU258)</f>
        <v>-876.228791987481</v>
      </c>
      <c r="DA258" s="420" t="n">
        <f aca="false">AVERAGE('monthly data'!KV258:KX258)</f>
        <v>-898.133004691067</v>
      </c>
      <c r="DB258" s="420" t="n">
        <f aca="false">AVERAGE('monthly data'!KY258:LA258)</f>
        <v>-959.127702704751</v>
      </c>
      <c r="DC258" s="420" t="n">
        <f aca="false">AVERAGE('monthly data'!LB258:LD258)</f>
        <v>-965.533472497701</v>
      </c>
      <c r="DD258" s="420" t="n">
        <f aca="false">AVERAGE('monthly data'!LE258:LG258)</f>
        <v>-1031.59030877582</v>
      </c>
      <c r="DE258" s="420" t="n">
        <f aca="false">AVERAGE('monthly data'!LH258:LJ258)</f>
        <v>-1093.39483078623</v>
      </c>
      <c r="DF258" s="420" t="n">
        <f aca="false">AVERAGE('monthly data'!LK258:LM258)</f>
        <v>-1102.9125799486</v>
      </c>
      <c r="DG258" s="420" t="n">
        <f aca="false">AVERAGE('monthly data'!LN258:LP258)</f>
        <v>-1120.22552499317</v>
      </c>
      <c r="DH258" s="420" t="n">
        <f aca="false">AVERAGE('monthly data'!LQ258:LS258)</f>
        <v>-1158.62348345449</v>
      </c>
      <c r="DI258" s="420" t="n">
        <f aca="false">AVERAGE('monthly data'!LT258:LV258)</f>
        <v>-1371.79993206251</v>
      </c>
      <c r="DJ258" s="420" t="n">
        <f aca="false">AVERAGE('monthly data'!LW258:LY258)</f>
        <v>-1659.61761998904</v>
      </c>
      <c r="DK258" s="420" t="n">
        <f aca="false">AVERAGE('monthly data'!LZ258:MB258)</f>
        <v>-1686.01922031117</v>
      </c>
      <c r="DL258" s="420" t="n">
        <f aca="false">AVERAGE('monthly data'!MC258:ME258)</f>
        <v>-1849.5541176568</v>
      </c>
      <c r="DM258" s="420" t="e">
        <f aca="false">AVERAGE('monthly data'!MF258:MH258)</f>
        <v>#DIV/0!</v>
      </c>
      <c r="DN258" s="420" t="e">
        <f aca="false">AVERAGE('monthly data'!MI258:MK258)</f>
        <v>#DIV/0!</v>
      </c>
      <c r="DO258" s="420" t="e">
        <f aca="false">AVERAGE('monthly data'!ML258:MN258)</f>
        <v>#DIV/0!</v>
      </c>
      <c r="DP258" s="420" t="e">
        <f aca="false">AVERAGE('monthly data'!MO258:MQ258)</f>
        <v>#DIV/0!</v>
      </c>
      <c r="DQ258" s="420" t="e">
        <f aca="false">AVERAGE('monthly data'!MR258:MT258)</f>
        <v>#DIV/0!</v>
      </c>
      <c r="DR258" s="420" t="e">
        <f aca="false">AVERAGE('monthly data'!MU258:MW258)</f>
        <v>#DIV/0!</v>
      </c>
      <c r="DS258" s="420"/>
      <c r="DT258" s="420"/>
      <c r="DU258" s="420"/>
      <c r="DV258" s="420"/>
      <c r="DW258" s="420"/>
      <c r="DX258" s="420"/>
      <c r="DY258" s="420"/>
      <c r="DZ258" s="420"/>
    </row>
    <row r="259" s="577" customFormat="true" ht="15" hidden="false" customHeight="false" outlineLevel="0" collapsed="false">
      <c r="B259" s="578" t="s">
        <v>694</v>
      </c>
      <c r="C259" s="579" t="n">
        <f aca="false">AVERAGE('monthly data'!B259:D259)</f>
        <v>0.00788333333333687</v>
      </c>
      <c r="D259" s="579" t="n">
        <f aca="false">AVERAGE('monthly data'!E259:G259)</f>
        <v>0.00289999999999443</v>
      </c>
      <c r="E259" s="579" t="n">
        <f aca="false">AVERAGE('monthly data'!H259:J259)</f>
        <v>0.00403333333332985</v>
      </c>
      <c r="F259" s="579" t="n">
        <f aca="false">AVERAGE('monthly data'!K259:M259)</f>
        <v>0.0729000000000089</v>
      </c>
      <c r="G259" s="579" t="n">
        <f aca="false">AVERAGE('monthly data'!N259:P259)</f>
        <v>0.0923333333333289</v>
      </c>
      <c r="H259" s="579" t="n">
        <f aca="false">AVERAGE('monthly data'!Q259:S259)</f>
        <v>-0.0636333333333331</v>
      </c>
      <c r="I259" s="579" t="n">
        <f aca="false">AVERAGE('monthly data'!T259:V259)</f>
        <v>0.0183000000000012</v>
      </c>
      <c r="J259" s="579" t="n">
        <f aca="false">AVERAGE('monthly data'!W259:Y259)</f>
        <v>-0.00423333333333886</v>
      </c>
      <c r="K259" s="579" t="n">
        <f aca="false">AVERAGE('monthly data'!Z259:AB259)</f>
        <v>0.00845666666666508</v>
      </c>
      <c r="L259" s="579" t="n">
        <f aca="false">AVERAGE('monthly data'!AC259:AE259)</f>
        <v>-0.100896666666666</v>
      </c>
      <c r="M259" s="579" t="n">
        <f aca="false">AVERAGE('monthly data'!AF259:AH259)</f>
        <v>0.0623333333333373</v>
      </c>
      <c r="N259" s="579" t="n">
        <f aca="false">AVERAGE('monthly data'!AI259:AK259)</f>
        <v>-0.0510000000000114</v>
      </c>
      <c r="O259" s="579" t="n">
        <f aca="false">AVERAGE('monthly data'!AL259:AN259)</f>
        <v>-0.459309999999993</v>
      </c>
      <c r="P259" s="579" t="n">
        <f aca="false">AVERAGE('monthly data'!AO259:AQ259)</f>
        <v>-0.806303333333328</v>
      </c>
      <c r="Q259" s="579" t="n">
        <f aca="false">AVERAGE('monthly data'!AR259:AT259)</f>
        <v>0.662066666666666</v>
      </c>
      <c r="R259" s="579" t="n">
        <f aca="false">AVERAGE('monthly data'!AU259:AW259)</f>
        <v>0.349876666666664</v>
      </c>
      <c r="S259" s="579" t="n">
        <f aca="false">AVERAGE('monthly data'!AX259:AZ259)</f>
        <v>-0.198843333333343</v>
      </c>
      <c r="T259" s="579" t="n">
        <f aca="false">AVERAGE('monthly data'!BA259:BC259)</f>
        <v>0.59016366666666</v>
      </c>
      <c r="U259" s="579" t="n">
        <f aca="false">AVERAGE('monthly data'!BD259:BF259)</f>
        <v>0.152163333333325</v>
      </c>
      <c r="V259" s="579" t="n">
        <f aca="false">AVERAGE('monthly data'!BG259:BI259)</f>
        <v>0.185760000000021</v>
      </c>
      <c r="W259" s="579" t="n">
        <f aca="false">AVERAGE('monthly data'!BJ259:BL259)</f>
        <v>1.14595700000001</v>
      </c>
      <c r="X259" s="579" t="n">
        <f aca="false">AVERAGE('monthly data'!BM259:BO259)</f>
        <v>0.958521999999993</v>
      </c>
      <c r="Y259" s="579" t="n">
        <f aca="false">AVERAGE('monthly data'!BP259:BR259)</f>
        <v>0.42877</v>
      </c>
      <c r="Z259" s="579" t="n">
        <f aca="false">AVERAGE('monthly data'!BS259:BU259)</f>
        <v>0.303441666666653</v>
      </c>
      <c r="AA259" s="579" t="n">
        <f aca="false">AVERAGE('monthly data'!BV259:BX259)</f>
        <v>0.353766333333311</v>
      </c>
      <c r="AB259" s="579" t="n">
        <f aca="false">AVERAGE('monthly data'!BY259:CA259)</f>
        <v>0.065557000000003</v>
      </c>
      <c r="AC259" s="579" t="n">
        <f aca="false">AVERAGE('monthly data'!CB259:CD259)</f>
        <v>1.69772833333333</v>
      </c>
      <c r="AD259" s="579" t="n">
        <f aca="false">AVERAGE('monthly data'!CE259:CG259)</f>
        <v>-1.15947633333333</v>
      </c>
      <c r="AE259" s="579" t="n">
        <f aca="false">AVERAGE('monthly data'!CH259:CJ259)</f>
        <v>0.469406666666662</v>
      </c>
      <c r="AF259" s="579" t="n">
        <f aca="false">AVERAGE('monthly data'!CK259:CM259)</f>
        <v>-0.0674300000000017</v>
      </c>
      <c r="AG259" s="579" t="n">
        <f aca="false">AVERAGE('monthly data'!CN259:CP259)</f>
        <v>0.0151733333333179</v>
      </c>
      <c r="AH259" s="579" t="n">
        <f aca="false">AVERAGE('monthly data'!CQ259:CS259)</f>
        <v>0.00219000000000354</v>
      </c>
      <c r="AI259" s="579" t="n">
        <f aca="false">AVERAGE('monthly data'!CT259:CV259)</f>
        <v>0.430439999999995</v>
      </c>
      <c r="AJ259" s="579" t="n">
        <f aca="false">AVERAGE('monthly data'!CW259:CY259)</f>
        <v>0.706970000000013</v>
      </c>
      <c r="AK259" s="579" t="n">
        <f aca="false">AVERAGE('monthly data'!CZ259:DB259)</f>
        <v>2.43707999999999</v>
      </c>
      <c r="AL259" s="579" t="n">
        <f aca="false">AVERAGE('monthly data'!DC259:DE259)</f>
        <v>3.37615666666668</v>
      </c>
      <c r="AM259" s="579" t="n">
        <f aca="false">AVERAGE('monthly data'!DF259:DH259)</f>
        <v>-0.0592048592666572</v>
      </c>
      <c r="AN259" s="579" t="n">
        <f aca="false">AVERAGE('monthly data'!DI259:DK259)</f>
        <v>-0.442309167999999</v>
      </c>
      <c r="AO259" s="579" t="n">
        <f aca="false">AVERAGE('monthly data'!DL259:DN259)</f>
        <v>-0.848172090000039</v>
      </c>
      <c r="AP259" s="579" t="n">
        <f aca="false">AVERAGE('monthly data'!DO259:DQ259)</f>
        <v>-0.836915488333309</v>
      </c>
      <c r="AQ259" s="579" t="n">
        <f aca="false">AVERAGE('monthly data'!DR259:DT259)</f>
        <v>0.01333999999999</v>
      </c>
      <c r="AR259" s="579" t="n">
        <f aca="false">AVERAGE('monthly data'!DU259:DW259)</f>
        <v>0.00107666666665788</v>
      </c>
      <c r="AS259" s="579" t="n">
        <f aca="false">AVERAGE('monthly data'!DX259:DZ259)</f>
        <v>0.000203333333341031</v>
      </c>
      <c r="AT259" s="579" t="n">
        <f aca="false">AVERAGE('monthly data'!EA259:EC259)</f>
        <v>0.000206666666684896</v>
      </c>
      <c r="AU259" s="579" t="n">
        <f aca="false">AVERAGE('monthly data'!ED259:EF259)</f>
        <v>-0.109936666666689</v>
      </c>
      <c r="AV259" s="579" t="n">
        <f aca="false">AVERAGE('monthly data'!EG259:EI259)</f>
        <v>2.6666666675131E-005</v>
      </c>
      <c r="AW259" s="579" t="n">
        <f aca="false">AVERAGE('monthly data'!EJ259:EL259)</f>
        <v>0.00167000000002796</v>
      </c>
      <c r="AX259" s="579" t="n">
        <f aca="false">AVERAGE('monthly data'!EM259:EO259)</f>
        <v>-9.9999999974898E-005</v>
      </c>
      <c r="AY259" s="579" t="n">
        <f aca="false">AVERAGE('monthly data'!EP259:ER259)</f>
        <v>-0.00015000000001919</v>
      </c>
      <c r="AZ259" s="579" t="n">
        <f aca="false">AVERAGE('monthly data'!ES259:EU259)</f>
        <v>-1.66666667382742E-005</v>
      </c>
      <c r="BA259" s="579" t="n">
        <f aca="false">AVERAGE('monthly data'!EV259:EX259)</f>
        <v>6.66666670667837E-006</v>
      </c>
      <c r="BB259" s="579" t="n">
        <f aca="false">AVERAGE('monthly data'!EY259:FA259)</f>
        <v>-0.000650000000007367</v>
      </c>
      <c r="BC259" s="579" t="n">
        <f aca="false">AVERAGE('monthly data'!FB259:FD259)</f>
        <v>0.670056666666691</v>
      </c>
      <c r="BD259" s="579" t="n">
        <f aca="false">AVERAGE('monthly data'!FE259:FG259)</f>
        <v>0.664426666666714</v>
      </c>
      <c r="BE259" s="579" t="n">
        <f aca="false">AVERAGE('monthly data'!FH259:FJ259)</f>
        <v>0.699406666666713</v>
      </c>
      <c r="BF259" s="579" t="n">
        <f aca="false">AVERAGE('monthly data'!FK259:FM259)</f>
        <v>0.6871266666667</v>
      </c>
      <c r="BG259" s="579" t="n">
        <f aca="false">AVERAGE('monthly data'!FN259:FP259)</f>
        <v>-0.00122500000003356</v>
      </c>
      <c r="BH259" s="579" t="n">
        <f aca="false">AVERAGE('monthly data'!FQ259:FS259)</f>
        <v>0.038280000000024</v>
      </c>
      <c r="BI259" s="579" t="n">
        <f aca="false">AVERAGE('monthly data'!FT259:FV259)</f>
        <v>0.0083133333333573</v>
      </c>
      <c r="BJ259" s="579" t="n">
        <f aca="false">AVERAGE('monthly data'!FW259:FY259)</f>
        <v>-0.698862461999966</v>
      </c>
      <c r="BK259" s="579" t="n">
        <f aca="false">AVERAGE('monthly data'!FZ259:GB259)</f>
        <v>-0.0513606727860747</v>
      </c>
      <c r="BL259" s="579" t="n">
        <f aca="false">AVERAGE('monthly data'!GC259:GE259)</f>
        <v>-0.0116092261919979</v>
      </c>
      <c r="BM259" s="579" t="n">
        <f aca="false">AVERAGE('monthly data'!GF259:GH259)</f>
        <v>-0.105306493466666</v>
      </c>
      <c r="BN259" s="579" t="n">
        <f aca="false">AVERAGE('monthly data'!GI259:GK259)</f>
        <v>-0.0698011044000471</v>
      </c>
      <c r="BO259" s="579" t="n">
        <f aca="false">AVERAGE('monthly data'!GL259:GN259)</f>
        <v>-0.0753533333333204</v>
      </c>
      <c r="BP259" s="579" t="n">
        <f aca="false">AVERAGE('monthly data'!GO259:GQ259)</f>
        <v>-0.04633907852633</v>
      </c>
      <c r="BQ259" s="579" t="n">
        <f aca="false">AVERAGE('monthly data'!GR259:GT259)</f>
        <v>0.0330920933333042</v>
      </c>
      <c r="BR259" s="579" t="n">
        <f aca="false">AVERAGE('monthly data'!GU259:GW259)</f>
        <v>0.0135733333332837</v>
      </c>
      <c r="BS259" s="579" t="n">
        <f aca="false">AVERAGE('monthly data'!GX259:GZ259)</f>
        <v>0</v>
      </c>
      <c r="BT259" s="579" t="n">
        <f aca="false">AVERAGE('monthly data'!HA259:HC259)</f>
        <v>0</v>
      </c>
      <c r="BU259" s="579" t="n">
        <f aca="false">AVERAGE('monthly data'!HD259:HF259)</f>
        <v>0</v>
      </c>
      <c r="BV259" s="579" t="n">
        <f aca="false">AVERAGE('monthly data'!HG259:HI259)</f>
        <v>0</v>
      </c>
      <c r="BW259" s="579" t="n">
        <f aca="false">AVERAGE('monthly data'!HJ259:HL259)</f>
        <v>0</v>
      </c>
      <c r="BX259" s="579" t="n">
        <f aca="false">AVERAGE('monthly data'!HM259:HO259)</f>
        <v>0</v>
      </c>
      <c r="BY259" s="579" t="n">
        <f aca="false">AVERAGE('monthly data'!HP259:HR259)</f>
        <v>0</v>
      </c>
      <c r="BZ259" s="579" t="n">
        <f aca="false">AVERAGE('monthly data'!HS259:HU259)</f>
        <v>0.011347850534321</v>
      </c>
      <c r="CA259" s="579" t="n">
        <f aca="false">AVERAGE('monthly data'!HV259:HX259)</f>
        <v>0</v>
      </c>
      <c r="CB259" s="579" t="n">
        <f aca="false">AVERAGE('monthly data'!HY259:IA259)</f>
        <v>0</v>
      </c>
      <c r="CC259" s="579" t="n">
        <f aca="false">AVERAGE('monthly data'!IB259:ID259)</f>
        <v>0</v>
      </c>
      <c r="CD259" s="579" t="n">
        <f aca="false">AVERAGE('monthly data'!IE259:IG259)</f>
        <v>0</v>
      </c>
      <c r="CE259" s="579" t="n">
        <f aca="false">AVERAGE('monthly data'!IH259:IJ259)</f>
        <v>0</v>
      </c>
      <c r="CF259" s="579" t="n">
        <f aca="false">AVERAGE('monthly data'!IK259:IM259)</f>
        <v>0</v>
      </c>
      <c r="CG259" s="579" t="n">
        <f aca="false">AVERAGE('monthly data'!IN259:IP259)</f>
        <v>0</v>
      </c>
      <c r="CH259" s="579" t="n">
        <f aca="false">AVERAGE('monthly data'!IQ259:IS259)</f>
        <v>0</v>
      </c>
      <c r="CI259" s="579" t="n">
        <f aca="false">AVERAGE('monthly data'!IT259:IV259)</f>
        <v>0</v>
      </c>
      <c r="CJ259" s="579" t="n">
        <f aca="false">AVERAGE('monthly data'!IW259:IY259)</f>
        <v>0</v>
      </c>
      <c r="CK259" s="579" t="n">
        <f aca="false">AVERAGE('monthly data'!IZ259:JB259)</f>
        <v>0</v>
      </c>
      <c r="CL259" s="579" t="n">
        <f aca="false">AVERAGE('monthly data'!JC259:JE259)</f>
        <v>0</v>
      </c>
      <c r="CM259" s="579" t="n">
        <f aca="false">AVERAGE('monthly data'!JF259:JH259)</f>
        <v>0</v>
      </c>
      <c r="CN259" s="579" t="n">
        <f aca="false">AVERAGE('monthly data'!JI259:JK259)</f>
        <v>0</v>
      </c>
      <c r="CO259" s="579" t="n">
        <f aca="false">AVERAGE('monthly data'!JL259:JN259)</f>
        <v>0</v>
      </c>
      <c r="CP259" s="579" t="n">
        <f aca="false">AVERAGE('monthly data'!JO259:JQ259)</f>
        <v>0</v>
      </c>
      <c r="CQ259" s="579" t="n">
        <f aca="false">AVERAGE('monthly data'!JR259:JT259)</f>
        <v>0</v>
      </c>
      <c r="CR259" s="579" t="n">
        <f aca="false">AVERAGE('monthly data'!JU259:JW259)</f>
        <v>0</v>
      </c>
      <c r="CS259" s="579" t="n">
        <f aca="false">AVERAGE('monthly data'!JX259:JZ259)</f>
        <v>0</v>
      </c>
      <c r="CT259" s="579" t="n">
        <f aca="false">AVERAGE('monthly data'!KA259:KC259)</f>
        <v>0</v>
      </c>
      <c r="CU259" s="579" t="n">
        <f aca="false">AVERAGE('monthly data'!KD259:KF259)</f>
        <v>0</v>
      </c>
      <c r="CV259" s="579" t="n">
        <f aca="false">AVERAGE('monthly data'!KG259:KI259)</f>
        <v>0</v>
      </c>
      <c r="CW259" s="579" t="n">
        <f aca="false">AVERAGE('monthly data'!KJ259:KL259)</f>
        <v>0</v>
      </c>
      <c r="CX259" s="579" t="n">
        <f aca="false">AVERAGE('monthly data'!KM259:KO259)</f>
        <v>0</v>
      </c>
      <c r="CY259" s="579" t="n">
        <f aca="false">AVERAGE('monthly data'!KP259:KR259)</f>
        <v>0</v>
      </c>
      <c r="CZ259" s="579" t="n">
        <f aca="false">AVERAGE('monthly data'!KS259:KU259)</f>
        <v>0</v>
      </c>
      <c r="DA259" s="579" t="n">
        <f aca="false">AVERAGE('monthly data'!KV259:KX259)</f>
        <v>0</v>
      </c>
      <c r="DB259" s="579" t="n">
        <f aca="false">AVERAGE('monthly data'!KY259:LA259)</f>
        <v>0</v>
      </c>
      <c r="DC259" s="579" t="n">
        <f aca="false">AVERAGE('monthly data'!LB259:LD259)</f>
        <v>0</v>
      </c>
      <c r="DD259" s="579" t="n">
        <f aca="false">AVERAGE('monthly data'!LE259:LG259)</f>
        <v>0</v>
      </c>
      <c r="DE259" s="579" t="n">
        <f aca="false">AVERAGE('monthly data'!LH259:LJ259)</f>
        <v>0</v>
      </c>
      <c r="DF259" s="579" t="n">
        <f aca="false">AVERAGE('monthly data'!LK259:LM259)</f>
        <v>0</v>
      </c>
      <c r="DG259" s="579" t="n">
        <f aca="false">AVERAGE('monthly data'!LN259:LP259)</f>
        <v>0</v>
      </c>
      <c r="DH259" s="579" t="n">
        <f aca="false">AVERAGE('monthly data'!LQ259:LS259)</f>
        <v>0</v>
      </c>
      <c r="DI259" s="579" t="n">
        <f aca="false">AVERAGE('monthly data'!LT259:LV259)</f>
        <v>0</v>
      </c>
      <c r="DJ259" s="579" t="n">
        <f aca="false">AVERAGE('monthly data'!LW259:LY259)</f>
        <v>0</v>
      </c>
      <c r="DK259" s="579" t="n">
        <f aca="false">AVERAGE('monthly data'!LZ259:MB259)</f>
        <v>0</v>
      </c>
      <c r="DL259" s="579" t="n">
        <f aca="false">AVERAGE('monthly data'!MC259:ME259)</f>
        <v>0</v>
      </c>
      <c r="DM259" s="579" t="e">
        <f aca="false">AVERAGE('monthly data'!MF259:MH259)</f>
        <v>#DIV/0!</v>
      </c>
      <c r="DN259" s="579" t="e">
        <f aca="false">AVERAGE('monthly data'!MI259:MK259)</f>
        <v>#DIV/0!</v>
      </c>
      <c r="DO259" s="579" t="e">
        <f aca="false">AVERAGE('monthly data'!ML259:MN259)</f>
        <v>#DIV/0!</v>
      </c>
      <c r="DP259" s="579" t="e">
        <f aca="false">AVERAGE('monthly data'!MO259:MQ259)</f>
        <v>#DIV/0!</v>
      </c>
      <c r="DQ259" s="579" t="e">
        <f aca="false">AVERAGE('monthly data'!MR259:MT259)</f>
        <v>#DIV/0!</v>
      </c>
      <c r="DR259" s="579" t="e">
        <f aca="false">AVERAGE('monthly data'!MU259:MW259)</f>
        <v>#DIV/0!</v>
      </c>
      <c r="DS259" s="579"/>
      <c r="DT259" s="579"/>
      <c r="DU259" s="579"/>
      <c r="DV259" s="579"/>
      <c r="DW259" s="579"/>
      <c r="DX259" s="579"/>
      <c r="DY259" s="579"/>
      <c r="DZ259" s="579"/>
    </row>
    <row r="260" s="335" customFormat="true" ht="15" hidden="false" customHeight="false" outlineLevel="0" collapsed="false">
      <c r="A260" s="575" t="s">
        <v>1066</v>
      </c>
      <c r="B260" s="422" t="s">
        <v>695</v>
      </c>
      <c r="C260" s="420" t="n">
        <f aca="false">AVERAGE('monthly data'!B260:D260)</f>
        <v>38.2326333333333</v>
      </c>
      <c r="D260" s="420" t="n">
        <f aca="false">AVERAGE('monthly data'!E260:G260)</f>
        <v>45.0773333333333</v>
      </c>
      <c r="E260" s="420" t="n">
        <f aca="false">AVERAGE('monthly data'!H260:J260)</f>
        <v>56.5769</v>
      </c>
      <c r="F260" s="420" t="n">
        <f aca="false">AVERAGE('monthly data'!K260:M260)</f>
        <v>60.4737</v>
      </c>
      <c r="G260" s="420" t="n">
        <f aca="false">AVERAGE('monthly data'!N260:P260)</f>
        <v>61.3028666666667</v>
      </c>
      <c r="H260" s="420" t="n">
        <f aca="false">AVERAGE('monthly data'!Q260:S260)</f>
        <v>61.2642</v>
      </c>
      <c r="I260" s="420" t="n">
        <f aca="false">AVERAGE('monthly data'!T260:V260)</f>
        <v>65.3982666666667</v>
      </c>
      <c r="J260" s="420" t="n">
        <f aca="false">AVERAGE('monthly data'!W260:Y260)</f>
        <v>65.9699666666667</v>
      </c>
      <c r="K260" s="420" t="n">
        <f aca="false">AVERAGE('monthly data'!Z260:AB260)</f>
        <v>71.1072666666667</v>
      </c>
      <c r="L260" s="420" t="n">
        <f aca="false">AVERAGE('monthly data'!AC260:AE260)</f>
        <v>83.3197</v>
      </c>
      <c r="M260" s="420" t="n">
        <f aca="false">AVERAGE('monthly data'!AF260:AH260)</f>
        <v>81.7263333333333</v>
      </c>
      <c r="N260" s="420" t="n">
        <f aca="false">AVERAGE('monthly data'!AI260:AK260)</f>
        <v>85.2935333333333</v>
      </c>
      <c r="O260" s="420" t="n">
        <f aca="false">AVERAGE('monthly data'!AL260:AN260)</f>
        <v>86.5196333333333</v>
      </c>
      <c r="P260" s="420" t="n">
        <f aca="false">AVERAGE('monthly data'!AO260:AQ260)</f>
        <v>81.9105333333333</v>
      </c>
      <c r="Q260" s="420" t="n">
        <f aca="false">AVERAGE('monthly data'!AR260:AT260)</f>
        <v>82.1763936666667</v>
      </c>
      <c r="R260" s="420" t="n">
        <f aca="false">AVERAGE('monthly data'!AU260:AW260)</f>
        <v>85.4118366666667</v>
      </c>
      <c r="S260" s="420" t="n">
        <f aca="false">AVERAGE('monthly data'!AX260:AZ260)</f>
        <v>90.9633463333333</v>
      </c>
      <c r="T260" s="420" t="n">
        <f aca="false">AVERAGE('monthly data'!BA260:BC260)</f>
        <v>91.533776</v>
      </c>
      <c r="U260" s="420" t="n">
        <f aca="false">AVERAGE('monthly data'!BD260:BF260)</f>
        <v>95.4904743333333</v>
      </c>
      <c r="V260" s="420" t="n">
        <f aca="false">AVERAGE('monthly data'!BG260:BI260)</f>
        <v>95.4441796666667</v>
      </c>
      <c r="W260" s="420" t="n">
        <f aca="false">AVERAGE('monthly data'!BJ260:BL260)</f>
        <v>94.43049</v>
      </c>
      <c r="X260" s="420" t="n">
        <f aca="false">AVERAGE('monthly data'!BM260:BO260)</f>
        <v>99.5790613333333</v>
      </c>
      <c r="Y260" s="420" t="n">
        <f aca="false">AVERAGE('monthly data'!BP260:BR260)</f>
        <v>101.736296333333</v>
      </c>
      <c r="Z260" s="420" t="n">
        <f aca="false">AVERAGE('monthly data'!BS260:BU260)</f>
        <v>105.803597333333</v>
      </c>
      <c r="AA260" s="420" t="n">
        <f aca="false">AVERAGE('monthly data'!BV260:BX260)</f>
        <v>123.289761</v>
      </c>
      <c r="AB260" s="420" t="n">
        <f aca="false">AVERAGE('monthly data'!BY260:CA260)</f>
        <v>126.227821</v>
      </c>
      <c r="AC260" s="420" t="n">
        <f aca="false">AVERAGE('monthly data'!CB260:CD260)</f>
        <v>124.85733</v>
      </c>
      <c r="AD260" s="420" t="n">
        <f aca="false">AVERAGE('monthly data'!CE260:CG260)</f>
        <v>125.920546666667</v>
      </c>
      <c r="AE260" s="420" t="n">
        <f aca="false">AVERAGE('monthly data'!CH260:CJ260)</f>
        <v>128.336883333333</v>
      </c>
      <c r="AF260" s="420" t="n">
        <f aca="false">AVERAGE('monthly data'!CK260:CM260)</f>
        <v>132.970006666667</v>
      </c>
      <c r="AG260" s="420" t="n">
        <f aca="false">AVERAGE('monthly data'!CN260:CP260)</f>
        <v>140.724563333333</v>
      </c>
      <c r="AH260" s="420" t="n">
        <f aca="false">AVERAGE('monthly data'!CQ260:CS260)</f>
        <v>144.00733</v>
      </c>
      <c r="AI260" s="420" t="n">
        <f aca="false">AVERAGE('monthly data'!CT260:CV260)</f>
        <v>149.56111</v>
      </c>
      <c r="AJ260" s="420" t="n">
        <f aca="false">AVERAGE('monthly data'!CW260:CY260)</f>
        <v>154.92244</v>
      </c>
      <c r="AK260" s="420" t="n">
        <f aca="false">AVERAGE('monthly data'!CZ260:DB260)</f>
        <v>166.013813333333</v>
      </c>
      <c r="AL260" s="420" t="n">
        <f aca="false">AVERAGE('monthly data'!DC260:DE260)</f>
        <v>171.805236666667</v>
      </c>
      <c r="AM260" s="420" t="n">
        <f aca="false">AVERAGE('monthly data'!DF260:DH260)</f>
        <v>171.340383685667</v>
      </c>
      <c r="AN260" s="420" t="n">
        <f aca="false">AVERAGE('monthly data'!DI260:DK260)</f>
        <v>173.481573952567</v>
      </c>
      <c r="AO260" s="420" t="n">
        <f aca="false">AVERAGE('monthly data'!DL260:DN260)</f>
        <v>182.132783166</v>
      </c>
      <c r="AP260" s="420" t="n">
        <f aca="false">AVERAGE('monthly data'!DO260:DQ260)</f>
        <v>192.719006626</v>
      </c>
      <c r="AQ260" s="420" t="n">
        <f aca="false">AVERAGE('monthly data'!DR260:DT260)</f>
        <v>205.098872728</v>
      </c>
      <c r="AR260" s="420" t="n">
        <f aca="false">AVERAGE('monthly data'!DU260:DW260)</f>
        <v>219.117584690333</v>
      </c>
      <c r="AS260" s="420" t="n">
        <f aca="false">AVERAGE('monthly data'!DX260:DZ260)</f>
        <v>229.995416393033</v>
      </c>
      <c r="AT260" s="420" t="n">
        <f aca="false">AVERAGE('monthly data'!EA260:EC260)</f>
        <v>238.74425792233</v>
      </c>
      <c r="AU260" s="420" t="n">
        <f aca="false">AVERAGE('monthly data'!ED260:EF260)</f>
        <v>240.99955583</v>
      </c>
      <c r="AV260" s="420" t="n">
        <f aca="false">AVERAGE('monthly data'!EG260:EI260)</f>
        <v>267.027527658433</v>
      </c>
      <c r="AW260" s="420" t="n">
        <f aca="false">AVERAGE('monthly data'!EJ260:EL260)</f>
        <v>287.489128879667</v>
      </c>
      <c r="AX260" s="420" t="n">
        <f aca="false">AVERAGE('monthly data'!EM260:EO260)</f>
        <v>308.935150708667</v>
      </c>
      <c r="AY260" s="420" t="n">
        <f aca="false">AVERAGE('monthly data'!EP260:ER260)</f>
        <v>305.199920887</v>
      </c>
      <c r="AZ260" s="420" t="n">
        <f aca="false">AVERAGE('monthly data'!ES260:EU260)</f>
        <v>337.406326587667</v>
      </c>
      <c r="BA260" s="420" t="n">
        <f aca="false">AVERAGE('monthly data'!EV260:EX260)</f>
        <v>364.168270915333</v>
      </c>
      <c r="BB260" s="420" t="n">
        <f aca="false">AVERAGE('monthly data'!EY260:FA260)</f>
        <v>406.728191668333</v>
      </c>
      <c r="BC260" s="420" t="n">
        <f aca="false">AVERAGE('monthly data'!FB260:FD260)</f>
        <v>420.530898794333</v>
      </c>
      <c r="BD260" s="420" t="n">
        <f aca="false">AVERAGE('monthly data'!FE260:FG260)</f>
        <v>443.281256974</v>
      </c>
      <c r="BE260" s="420" t="n">
        <f aca="false">AVERAGE('monthly data'!FH260:FJ260)</f>
        <v>465.066102956</v>
      </c>
      <c r="BF260" s="420" t="n">
        <f aca="false">AVERAGE('monthly data'!FK260:FM260)</f>
        <v>468.144560203333</v>
      </c>
      <c r="BG260" s="420" t="n">
        <f aca="false">AVERAGE('monthly data'!FN260:FP260)</f>
        <v>433.165466237079</v>
      </c>
      <c r="BH260" s="420" t="n">
        <f aca="false">AVERAGE('monthly data'!FQ260:FS260)</f>
        <v>438.545701727333</v>
      </c>
      <c r="BI260" s="420" t="n">
        <f aca="false">AVERAGE('monthly data'!FT260:FV260)</f>
        <v>464.727440269667</v>
      </c>
      <c r="BJ260" s="420" t="n">
        <f aca="false">AVERAGE('monthly data'!FW260:FY260)</f>
        <v>494.038983627333</v>
      </c>
      <c r="BK260" s="420" t="n">
        <f aca="false">AVERAGE('monthly data'!FZ260:GB260)</f>
        <v>508.143813062667</v>
      </c>
      <c r="BL260" s="420" t="n">
        <f aca="false">AVERAGE('monthly data'!GC260:GE260)</f>
        <v>534.452950119333</v>
      </c>
      <c r="BM260" s="420" t="n">
        <f aca="false">AVERAGE('monthly data'!GF260:GH260)</f>
        <v>570.738963228</v>
      </c>
      <c r="BN260" s="420" t="n">
        <f aca="false">AVERAGE('monthly data'!GI260:GK260)</f>
        <v>595.389468404667</v>
      </c>
      <c r="BO260" s="420" t="n">
        <f aca="false">AVERAGE('monthly data'!GL260:GN260)</f>
        <v>618.781557780333</v>
      </c>
      <c r="BP260" s="420" t="n">
        <f aca="false">AVERAGE('monthly data'!GO260:GQ260)</f>
        <v>679.428883238284</v>
      </c>
      <c r="BQ260" s="420" t="n">
        <f aca="false">AVERAGE('monthly data'!GR260:GT260)</f>
        <v>723.654137222333</v>
      </c>
      <c r="BR260" s="420" t="n">
        <f aca="false">AVERAGE('monthly data'!GU260:GW260)</f>
        <v>749.83461429401</v>
      </c>
      <c r="BS260" s="420" t="n">
        <f aca="false">AVERAGE('monthly data'!GX260:GZ260)</f>
        <v>791.274059676</v>
      </c>
      <c r="BT260" s="420" t="n">
        <f aca="false">AVERAGE('monthly data'!HA260:HC260)</f>
        <v>859.776608969667</v>
      </c>
      <c r="BU260" s="420" t="n">
        <f aca="false">AVERAGE('monthly data'!HD260:HF260)</f>
        <v>847.624820687</v>
      </c>
      <c r="BV260" s="420" t="n">
        <f aca="false">AVERAGE('monthly data'!HG260:HI260)</f>
        <v>854.054089882</v>
      </c>
      <c r="BW260" s="420" t="n">
        <f aca="false">AVERAGE('monthly data'!HJ260:HL260)</f>
        <v>880.359571499334</v>
      </c>
      <c r="BX260" s="420" t="n">
        <f aca="false">AVERAGE('monthly data'!HM260:HO260)</f>
        <v>917.907992558</v>
      </c>
      <c r="BY260" s="420" t="n">
        <f aca="false">AVERAGE('monthly data'!HP260:HR260)</f>
        <v>971.787172825667</v>
      </c>
      <c r="BZ260" s="420" t="n">
        <f aca="false">AVERAGE('monthly data'!HS260:HU260)</f>
        <v>1002.534147573</v>
      </c>
      <c r="CA260" s="420" t="n">
        <f aca="false">AVERAGE('monthly data'!HV260:HX260)</f>
        <v>1031.25044977105</v>
      </c>
      <c r="CB260" s="420" t="n">
        <f aca="false">AVERAGE('monthly data'!HY260:IA260)</f>
        <v>1172.40884072798</v>
      </c>
      <c r="CC260" s="420" t="n">
        <f aca="false">AVERAGE('monthly data'!IB260:ID260)</f>
        <v>1214.64580574642</v>
      </c>
      <c r="CD260" s="420" t="n">
        <f aca="false">AVERAGE('monthly data'!IE260:IG260)</f>
        <v>1215.82127732573</v>
      </c>
      <c r="CE260" s="420" t="n">
        <f aca="false">AVERAGE('monthly data'!IH260:IJ260)</f>
        <v>1249.99026498157</v>
      </c>
      <c r="CF260" s="420" t="n">
        <f aca="false">AVERAGE('monthly data'!IK260:IM260)</f>
        <v>1371.59271716326</v>
      </c>
      <c r="CG260" s="420" t="n">
        <f aca="false">AVERAGE('monthly data'!IN260:IP260)</f>
        <v>1420.91404890293</v>
      </c>
      <c r="CH260" s="420" t="n">
        <f aca="false">AVERAGE('monthly data'!IQ260:IS260)</f>
        <v>1461.82978284638</v>
      </c>
      <c r="CI260" s="420" t="n">
        <f aca="false">AVERAGE('monthly data'!IT260:IV260)</f>
        <v>1489.6875821097</v>
      </c>
      <c r="CJ260" s="420" t="n">
        <f aca="false">AVERAGE('monthly data'!IW260:IY260)</f>
        <v>1517.42563001127</v>
      </c>
      <c r="CK260" s="420" t="n">
        <f aca="false">AVERAGE('monthly data'!IZ260:JB260)</f>
        <v>1530.09680222048</v>
      </c>
      <c r="CL260" s="420" t="n">
        <f aca="false">AVERAGE('monthly data'!JC260:JE260)</f>
        <v>1552.0942600293</v>
      </c>
      <c r="CM260" s="420" t="n">
        <f aca="false">AVERAGE('monthly data'!JF260:JH260)</f>
        <v>1607.94698914947</v>
      </c>
      <c r="CN260" s="420" t="n">
        <f aca="false">AVERAGE('monthly data'!JI260:JK260)</f>
        <v>1703.70315819991</v>
      </c>
      <c r="CO260" s="420" t="n">
        <f aca="false">AVERAGE('monthly data'!JL260:JN260)</f>
        <v>1753.90797379592</v>
      </c>
      <c r="CP260" s="420" t="n">
        <f aca="false">AVERAGE('monthly data'!JO260:JQ260)</f>
        <v>1767.63649887009</v>
      </c>
      <c r="CQ260" s="420" t="n">
        <f aca="false">AVERAGE('monthly data'!JR260:JT260)</f>
        <v>1853.42972093565</v>
      </c>
      <c r="CR260" s="420" t="n">
        <f aca="false">AVERAGE('monthly data'!JU260:JW260)</f>
        <v>1904.59293928299</v>
      </c>
      <c r="CS260" s="420" t="n">
        <f aca="false">AVERAGE('monthly data'!JX260:JZ260)</f>
        <v>1947.30950237639</v>
      </c>
      <c r="CT260" s="420" t="n">
        <f aca="false">AVERAGE('monthly data'!KA260:KC260)</f>
        <v>2024.96358951815</v>
      </c>
      <c r="CU260" s="420" t="n">
        <f aca="false">AVERAGE('monthly data'!KD260:KF260)</f>
        <v>2082.20173259464</v>
      </c>
      <c r="CV260" s="420" t="n">
        <f aca="false">AVERAGE('monthly data'!KG260:KI260)</f>
        <v>2166.02583136238</v>
      </c>
      <c r="CW260" s="420" t="n">
        <f aca="false">AVERAGE('monthly data'!KJ260:KL260)</f>
        <v>2218.17433547757</v>
      </c>
      <c r="CX260" s="420" t="n">
        <f aca="false">AVERAGE('monthly data'!KM260:KO260)</f>
        <v>2314.43384073944</v>
      </c>
      <c r="CY260" s="420" t="n">
        <f aca="false">AVERAGE('monthly data'!KP260:KR260)</f>
        <v>2428.17913192164</v>
      </c>
      <c r="CZ260" s="420" t="n">
        <f aca="false">AVERAGE('monthly data'!KS260:KU260)</f>
        <v>2546.5271922363</v>
      </c>
      <c r="DA260" s="420" t="n">
        <f aca="false">AVERAGE('monthly data'!KV260:KX260)</f>
        <v>2680.16146716705</v>
      </c>
      <c r="DB260" s="420" t="n">
        <f aca="false">AVERAGE('monthly data'!KY260:LA260)</f>
        <v>2761.13687913599</v>
      </c>
      <c r="DC260" s="420" t="n">
        <f aca="false">AVERAGE('monthly data'!LB260:LD260)</f>
        <v>2866.24349300368</v>
      </c>
      <c r="DD260" s="420" t="n">
        <f aca="false">AVERAGE('monthly data'!LE260:LG260)</f>
        <v>3003.47000866438</v>
      </c>
      <c r="DE260" s="420" t="n">
        <f aca="false">AVERAGE('monthly data'!LH260:LJ260)</f>
        <v>3138.82418610899</v>
      </c>
      <c r="DF260" s="420" t="n">
        <f aca="false">AVERAGE('monthly data'!LK260:LM260)</f>
        <v>3261.573926155</v>
      </c>
      <c r="DG260" s="420" t="n">
        <f aca="false">AVERAGE('monthly data'!LN260:LP260)</f>
        <v>3453.18141131075</v>
      </c>
      <c r="DH260" s="420" t="n">
        <f aca="false">AVERAGE('monthly data'!LQ260:LS260)</f>
        <v>3658.12943550216</v>
      </c>
      <c r="DI260" s="420" t="n">
        <f aca="false">AVERAGE('monthly data'!LT260:LV260)</f>
        <v>3776.41032829245</v>
      </c>
      <c r="DJ260" s="420" t="n">
        <f aca="false">AVERAGE('monthly data'!LW260:LY260)</f>
        <v>3862.41974499476</v>
      </c>
      <c r="DK260" s="420" t="n">
        <f aca="false">AVERAGE('monthly data'!LZ260:MB260)</f>
        <v>3927.40514636812</v>
      </c>
      <c r="DL260" s="420" t="n">
        <f aca="false">AVERAGE('monthly data'!MC260:ME260)</f>
        <v>4079.57409001838</v>
      </c>
      <c r="DM260" s="420" t="e">
        <f aca="false">AVERAGE('monthly data'!MF260:MH260)</f>
        <v>#DIV/0!</v>
      </c>
      <c r="DN260" s="420" t="e">
        <f aca="false">AVERAGE('monthly data'!MI260:MK260)</f>
        <v>#DIV/0!</v>
      </c>
      <c r="DO260" s="420" t="e">
        <f aca="false">AVERAGE('monthly data'!ML260:MN260)</f>
        <v>#DIV/0!</v>
      </c>
      <c r="DP260" s="420" t="e">
        <f aca="false">AVERAGE('monthly data'!MO260:MQ260)</f>
        <v>#DIV/0!</v>
      </c>
      <c r="DQ260" s="420" t="e">
        <f aca="false">AVERAGE('monthly data'!MR260:MT260)</f>
        <v>#DIV/0!</v>
      </c>
      <c r="DR260" s="420" t="e">
        <f aca="false">AVERAGE('monthly data'!MU260:MW260)</f>
        <v>#DIV/0!</v>
      </c>
      <c r="DS260" s="420"/>
      <c r="DT260" s="420"/>
      <c r="DU260" s="420"/>
      <c r="DV260" s="420"/>
      <c r="DW260" s="420"/>
      <c r="DX260" s="420"/>
      <c r="DY260" s="420"/>
      <c r="DZ260" s="420"/>
    </row>
    <row r="261" s="335" customFormat="true" ht="15" hidden="false" customHeight="false" outlineLevel="0" collapsed="false">
      <c r="B261" s="422" t="s">
        <v>696</v>
      </c>
      <c r="C261" s="421" t="n">
        <f aca="false">AVERAGE('monthly data'!B261:D261)</f>
        <v>34.8843</v>
      </c>
      <c r="D261" s="421" t="n">
        <f aca="false">AVERAGE('monthly data'!E261:G261)</f>
        <v>38.317</v>
      </c>
      <c r="E261" s="421" t="n">
        <f aca="false">AVERAGE('monthly data'!H261:J261)</f>
        <v>45.2709</v>
      </c>
      <c r="F261" s="421" t="n">
        <f aca="false">AVERAGE('monthly data'!K261:M261)</f>
        <v>46.7647</v>
      </c>
      <c r="G261" s="421" t="n">
        <f aca="false">AVERAGE('monthly data'!N261:P261)</f>
        <v>46.3497666666667</v>
      </c>
      <c r="H261" s="421" t="n">
        <f aca="false">AVERAGE('monthly data'!Q261:S261)</f>
        <v>47.4545333333333</v>
      </c>
      <c r="I261" s="421" t="n">
        <f aca="false">AVERAGE('monthly data'!T261:V261)</f>
        <v>51.1359333333333</v>
      </c>
      <c r="J261" s="421" t="n">
        <f aca="false">AVERAGE('monthly data'!W261:Y261)</f>
        <v>52.1046333333333</v>
      </c>
      <c r="K261" s="421" t="n">
        <f aca="false">AVERAGE('monthly data'!Z261:AB261)</f>
        <v>56.5092666666667</v>
      </c>
      <c r="L261" s="421" t="n">
        <f aca="false">AVERAGE('monthly data'!AC261:AE261)</f>
        <v>63.5473666666667</v>
      </c>
      <c r="M261" s="421" t="n">
        <f aca="false">AVERAGE('monthly data'!AF261:AH261)</f>
        <v>65.5553333333333</v>
      </c>
      <c r="N261" s="421" t="n">
        <f aca="false">AVERAGE('monthly data'!AI261:AK261)</f>
        <v>69.3182</v>
      </c>
      <c r="O261" s="421" t="n">
        <f aca="false">AVERAGE('monthly data'!AL261:AN261)</f>
        <v>70.5029666666667</v>
      </c>
      <c r="P261" s="421" t="n">
        <f aca="false">AVERAGE('monthly data'!AO261:AQ261)</f>
        <v>66.5426</v>
      </c>
      <c r="Q261" s="421" t="n">
        <f aca="false">AVERAGE('monthly data'!AR261:AT261)</f>
        <v>66.1163936666667</v>
      </c>
      <c r="R261" s="421" t="n">
        <f aca="false">AVERAGE('monthly data'!AU261:AW261)</f>
        <v>68.255314</v>
      </c>
      <c r="S261" s="421" t="n">
        <f aca="false">AVERAGE('monthly data'!AX261:AZ261)</f>
        <v>71.8</v>
      </c>
      <c r="T261" s="421" t="n">
        <f aca="false">AVERAGE('monthly data'!BA261:BC261)</f>
        <v>73.3977446666667</v>
      </c>
      <c r="U261" s="421" t="n">
        <f aca="false">AVERAGE('monthly data'!BD261:BF261)</f>
        <v>74.131231</v>
      </c>
      <c r="V261" s="421" t="n">
        <f aca="false">AVERAGE('monthly data'!BG261:BI261)</f>
        <v>74.3568856666667</v>
      </c>
      <c r="W261" s="421" t="n">
        <f aca="false">AVERAGE('monthly data'!BJ261:BL261)</f>
        <v>75.348933</v>
      </c>
      <c r="X261" s="421" t="n">
        <f aca="false">AVERAGE('monthly data'!BM261:BO261)</f>
        <v>79.0206636666667</v>
      </c>
      <c r="Y261" s="421" t="n">
        <f aca="false">AVERAGE('monthly data'!BP261:BR261)</f>
        <v>78.0334296666667</v>
      </c>
      <c r="Z261" s="421" t="n">
        <f aca="false">AVERAGE('monthly data'!BS261:BU261)</f>
        <v>80.3797156666667</v>
      </c>
      <c r="AA261" s="421" t="n">
        <f aca="false">AVERAGE('monthly data'!BV261:BX261)</f>
        <v>94.4998466666667</v>
      </c>
      <c r="AB261" s="421" t="n">
        <f aca="false">AVERAGE('monthly data'!BY261:CA261)</f>
        <v>98.4669656666667</v>
      </c>
      <c r="AC261" s="421" t="n">
        <f aca="false">AVERAGE('monthly data'!CB261:CD261)</f>
        <v>96.1776266666667</v>
      </c>
      <c r="AD261" s="421" t="n">
        <f aca="false">AVERAGE('monthly data'!CE261:CG261)</f>
        <v>96.81488</v>
      </c>
      <c r="AE261" s="421" t="n">
        <f aca="false">AVERAGE('monthly data'!CH261:CJ261)</f>
        <v>101.143636666667</v>
      </c>
      <c r="AF261" s="421" t="n">
        <f aca="false">AVERAGE('monthly data'!CK261:CM261)</f>
        <v>105.038933333333</v>
      </c>
      <c r="AG261" s="421" t="n">
        <f aca="false">AVERAGE('monthly data'!CN261:CP261)</f>
        <v>108.940893333333</v>
      </c>
      <c r="AH261" s="421" t="n">
        <f aca="false">AVERAGE('monthly data'!CQ261:CS261)</f>
        <v>113.08336</v>
      </c>
      <c r="AI261" s="421" t="n">
        <f aca="false">AVERAGE('monthly data'!CT261:CV261)</f>
        <v>119.29841</v>
      </c>
      <c r="AJ261" s="421" t="n">
        <f aca="false">AVERAGE('monthly data'!CW261:CY261)</f>
        <v>121.388906666667</v>
      </c>
      <c r="AK261" s="421" t="n">
        <f aca="false">AVERAGE('monthly data'!CZ261:DB261)</f>
        <v>127.858346666667</v>
      </c>
      <c r="AL261" s="421" t="n">
        <f aca="false">AVERAGE('monthly data'!DC261:DE261)</f>
        <v>131.56147</v>
      </c>
      <c r="AM261" s="421" t="n">
        <f aca="false">AVERAGE('monthly data'!DF261:DH261)</f>
        <v>129.422589685667</v>
      </c>
      <c r="AN261" s="421" t="n">
        <f aca="false">AVERAGE('monthly data'!DI261:DK261)</f>
        <v>130.428273619233</v>
      </c>
      <c r="AO261" s="421" t="n">
        <f aca="false">AVERAGE('monthly data'!DL261:DN261)</f>
        <v>139.406571832667</v>
      </c>
      <c r="AP261" s="421" t="n">
        <f aca="false">AVERAGE('monthly data'!DO261:DQ261)</f>
        <v>147.489087959333</v>
      </c>
      <c r="AQ261" s="421" t="n">
        <f aca="false">AVERAGE('monthly data'!DR261:DT261)</f>
        <v>156.619515728</v>
      </c>
      <c r="AR261" s="421" t="n">
        <f aca="false">AVERAGE('monthly data'!DU261:DW261)</f>
        <v>171.542994690333</v>
      </c>
      <c r="AS261" s="421" t="n">
        <f aca="false">AVERAGE('monthly data'!DX261:DZ261)</f>
        <v>183.936466393033</v>
      </c>
      <c r="AT261" s="421" t="n">
        <f aca="false">AVERAGE('monthly data'!EA261:EC261)</f>
        <v>193.526125255663</v>
      </c>
      <c r="AU261" s="421" t="n">
        <f aca="false">AVERAGE('monthly data'!ED261:EF261)</f>
        <v>195.835201496667</v>
      </c>
      <c r="AV261" s="421" t="n">
        <f aca="false">AVERAGE('monthly data'!EG261:EI261)</f>
        <v>220.344356991767</v>
      </c>
      <c r="AW261" s="421" t="n">
        <f aca="false">AVERAGE('monthly data'!EJ261:EL261)</f>
        <v>231.303959879667</v>
      </c>
      <c r="AX261" s="421" t="n">
        <f aca="false">AVERAGE('monthly data'!EM261:EO261)</f>
        <v>250.180783375333</v>
      </c>
      <c r="AY261" s="421" t="n">
        <f aca="false">AVERAGE('monthly data'!EP261:ER261)</f>
        <v>247.556802553667</v>
      </c>
      <c r="AZ261" s="421" t="n">
        <f aca="false">AVERAGE('monthly data'!ES261:EU261)</f>
        <v>279.376672921</v>
      </c>
      <c r="BA261" s="421" t="n">
        <f aca="false">AVERAGE('monthly data'!EV261:EX261)</f>
        <v>302.507973582</v>
      </c>
      <c r="BB261" s="421" t="n">
        <f aca="false">AVERAGE('monthly data'!EY261:FA261)</f>
        <v>339.393992335</v>
      </c>
      <c r="BC261" s="421" t="n">
        <f aca="false">AVERAGE('monthly data'!FB261:FD261)</f>
        <v>350.919899127667</v>
      </c>
      <c r="BD261" s="421" t="n">
        <f aca="false">AVERAGE('monthly data'!FE261:FG261)</f>
        <v>365.067265974</v>
      </c>
      <c r="BE261" s="421" t="n">
        <f aca="false">AVERAGE('monthly data'!FH261:FJ261)</f>
        <v>380.246140289333</v>
      </c>
      <c r="BF261" s="421" t="n">
        <f aca="false">AVERAGE('monthly data'!FK261:FM261)</f>
        <v>384.76431487</v>
      </c>
      <c r="BG261" s="421" t="n">
        <f aca="false">AVERAGE('monthly data'!FN261:FP261)</f>
        <v>353.500011237079</v>
      </c>
      <c r="BH261" s="421" t="n">
        <f aca="false">AVERAGE('monthly data'!FQ261:FS261)</f>
        <v>353.798212060667</v>
      </c>
      <c r="BI261" s="421" t="n">
        <f aca="false">AVERAGE('monthly data'!FT261:FV261)</f>
        <v>369.992367936333</v>
      </c>
      <c r="BJ261" s="421" t="n">
        <f aca="false">AVERAGE('monthly data'!FW261:FY261)</f>
        <v>398.898680627333</v>
      </c>
      <c r="BK261" s="421" t="n">
        <f aca="false">AVERAGE('monthly data'!FZ261:GB261)</f>
        <v>411.548058062667</v>
      </c>
      <c r="BL261" s="421" t="n">
        <f aca="false">AVERAGE('monthly data'!GC261:GE261)</f>
        <v>442.444213387333</v>
      </c>
      <c r="BM261" s="421" t="n">
        <f aca="false">AVERAGE('monthly data'!GF261:GH261)</f>
        <v>466.746152561333</v>
      </c>
      <c r="BN261" s="421" t="n">
        <f aca="false">AVERAGE('monthly data'!GI261:GK261)</f>
        <v>492.939815071333</v>
      </c>
      <c r="BO261" s="421" t="n">
        <f aca="false">AVERAGE('monthly data'!GL261:GN261)</f>
        <v>504.416451895</v>
      </c>
      <c r="BP261" s="421" t="n">
        <f aca="false">AVERAGE('monthly data'!GO261:GQ261)</f>
        <v>567.715312295333</v>
      </c>
      <c r="BQ261" s="421" t="n">
        <f aca="false">AVERAGE('monthly data'!GR261:GT261)</f>
        <v>607.491092555667</v>
      </c>
      <c r="BR261" s="421" t="n">
        <f aca="false">AVERAGE('monthly data'!GU261:GW261)</f>
        <v>623.612850960677</v>
      </c>
      <c r="BS261" s="421" t="n">
        <f aca="false">AVERAGE('monthly data'!GX261:GZ261)</f>
        <v>665.982763676</v>
      </c>
      <c r="BT261" s="421" t="n">
        <f aca="false">AVERAGE('monthly data'!HA261:HC261)</f>
        <v>727.609750636333</v>
      </c>
      <c r="BU261" s="421" t="n">
        <f aca="false">AVERAGE('monthly data'!HD261:HF261)</f>
        <v>710.445166687</v>
      </c>
      <c r="BV261" s="421" t="n">
        <f aca="false">AVERAGE('monthly data'!HG261:HI261)</f>
        <v>704.954517548667</v>
      </c>
      <c r="BW261" s="421" t="n">
        <f aca="false">AVERAGE('monthly data'!HJ261:HL261)</f>
        <v>724.793490832667</v>
      </c>
      <c r="BX261" s="421" t="n">
        <f aca="false">AVERAGE('monthly data'!HM261:HO261)</f>
        <v>764.420281224667</v>
      </c>
      <c r="BY261" s="421" t="n">
        <f aca="false">AVERAGE('monthly data'!HP261:HR261)</f>
        <v>810.139240825667</v>
      </c>
      <c r="BZ261" s="421" t="n">
        <f aca="false">AVERAGE('monthly data'!HS261:HU261)</f>
        <v>827.532604906333</v>
      </c>
      <c r="CA261" s="421" t="n">
        <f aca="false">AVERAGE('monthly data'!HV261:HX261)</f>
        <v>833.071216590498</v>
      </c>
      <c r="CB261" s="421" t="n">
        <f aca="false">AVERAGE('monthly data'!HY261:IA261)</f>
        <v>907.393083261364</v>
      </c>
      <c r="CC261" s="421" t="n">
        <f aca="false">AVERAGE('monthly data'!IB261:ID261)</f>
        <v>957.544547177377</v>
      </c>
      <c r="CD261" s="421" t="n">
        <f aca="false">AVERAGE('monthly data'!IE261:IG261)</f>
        <v>973.41304805215</v>
      </c>
      <c r="CE261" s="421" t="n">
        <f aca="false">AVERAGE('monthly data'!IH261:IJ261)</f>
        <v>1015.55341429471</v>
      </c>
      <c r="CF261" s="421" t="n">
        <f aca="false">AVERAGE('monthly data'!IK261:IM261)</f>
        <v>1134.79963875504</v>
      </c>
      <c r="CG261" s="421" t="n">
        <f aca="false">AVERAGE('monthly data'!IN261:IP261)</f>
        <v>1174.48812491909</v>
      </c>
      <c r="CH261" s="421" t="n">
        <f aca="false">AVERAGE('monthly data'!IQ261:IS261)</f>
        <v>1205.86984671251</v>
      </c>
      <c r="CI261" s="421" t="n">
        <f aca="false">AVERAGE('monthly data'!IT261:IV261)</f>
        <v>1226.10529905055</v>
      </c>
      <c r="CJ261" s="421" t="n">
        <f aca="false">AVERAGE('monthly data'!IW261:IY261)</f>
        <v>1251.79940149428</v>
      </c>
      <c r="CK261" s="421" t="n">
        <f aca="false">AVERAGE('monthly data'!IZ261:JB261)</f>
        <v>1240.01883776178</v>
      </c>
      <c r="CL261" s="421" t="n">
        <f aca="false">AVERAGE('monthly data'!JC261:JE261)</f>
        <v>1227.52069038533</v>
      </c>
      <c r="CM261" s="421" t="n">
        <f aca="false">AVERAGE('monthly data'!JF261:JH261)</f>
        <v>1273.97910820753</v>
      </c>
      <c r="CN261" s="421" t="n">
        <f aca="false">AVERAGE('monthly data'!JI261:JK261)</f>
        <v>1328.35406596928</v>
      </c>
      <c r="CO261" s="421" t="n">
        <f aca="false">AVERAGE('monthly data'!JL261:JN261)</f>
        <v>1370.10404305979</v>
      </c>
      <c r="CP261" s="421" t="n">
        <f aca="false">AVERAGE('monthly data'!JO261:JQ261)</f>
        <v>1369.38579875652</v>
      </c>
      <c r="CQ261" s="421" t="n">
        <f aca="false">AVERAGE('monthly data'!JR261:JT261)</f>
        <v>1434.37014226997</v>
      </c>
      <c r="CR261" s="421" t="n">
        <f aca="false">AVERAGE('monthly data'!JU261:JW261)</f>
        <v>1461.45960426159</v>
      </c>
      <c r="CS261" s="421" t="n">
        <f aca="false">AVERAGE('monthly data'!JX261:JZ261)</f>
        <v>1482.96425459508</v>
      </c>
      <c r="CT261" s="421" t="n">
        <f aca="false">AVERAGE('monthly data'!KA261:KC261)</f>
        <v>1526.47827899429</v>
      </c>
      <c r="CU261" s="421" t="n">
        <f aca="false">AVERAGE('monthly data'!KD261:KF261)</f>
        <v>1588.3403637216</v>
      </c>
      <c r="CV261" s="421" t="n">
        <f aca="false">AVERAGE('monthly data'!KG261:KI261)</f>
        <v>1680.99598828166</v>
      </c>
      <c r="CW261" s="421" t="n">
        <f aca="false">AVERAGE('monthly data'!KJ261:KL261)</f>
        <v>1723.91115263414</v>
      </c>
      <c r="CX261" s="421" t="n">
        <f aca="false">AVERAGE('monthly data'!KM261:KO261)</f>
        <v>1812.76453897741</v>
      </c>
      <c r="CY261" s="421" t="n">
        <f aca="false">AVERAGE('monthly data'!KP261:KR261)</f>
        <v>1885.91488239759</v>
      </c>
      <c r="CZ261" s="421" t="n">
        <f aca="false">AVERAGE('monthly data'!KS261:KU261)</f>
        <v>1974.80851229783</v>
      </c>
      <c r="DA261" s="421" t="n">
        <f aca="false">AVERAGE('monthly data'!KV261:KX261)</f>
        <v>2081.57534662573</v>
      </c>
      <c r="DB261" s="421" t="n">
        <f aca="false">AVERAGE('monthly data'!KY261:LA261)</f>
        <v>2135.84301985834</v>
      </c>
      <c r="DC261" s="421" t="n">
        <f aca="false">AVERAGE('monthly data'!LB261:LD261)</f>
        <v>2187.84643477282</v>
      </c>
      <c r="DD261" s="421" t="n">
        <f aca="false">AVERAGE('monthly data'!LE261:LG261)</f>
        <v>2278.47536746567</v>
      </c>
      <c r="DE261" s="421" t="n">
        <f aca="false">AVERAGE('monthly data'!LH261:LJ261)</f>
        <v>2376.82800856585</v>
      </c>
      <c r="DF261" s="421" t="n">
        <f aca="false">AVERAGE('monthly data'!LK261:LM261)</f>
        <v>2448.04167848449</v>
      </c>
      <c r="DG261" s="421" t="n">
        <f aca="false">AVERAGE('monthly data'!LN261:LP261)</f>
        <v>2507.36006480797</v>
      </c>
      <c r="DH261" s="421" t="n">
        <f aca="false">AVERAGE('monthly data'!LQ261:LS261)</f>
        <v>2721.65263492281</v>
      </c>
      <c r="DI261" s="421" t="n">
        <f aca="false">AVERAGE('monthly data'!LT261:LV261)</f>
        <v>2817.1978673203</v>
      </c>
      <c r="DJ261" s="421" t="n">
        <f aca="false">AVERAGE('monthly data'!LW261:LY261)</f>
        <v>2890.74109774703</v>
      </c>
      <c r="DK261" s="421" t="n">
        <f aca="false">AVERAGE('monthly data'!LZ261:MB261)</f>
        <v>2939.55229009979</v>
      </c>
      <c r="DL261" s="421" t="n">
        <f aca="false">AVERAGE('monthly data'!MC261:ME261)</f>
        <v>3033.2475355257</v>
      </c>
      <c r="DM261" s="421" t="e">
        <f aca="false">AVERAGE('monthly data'!MF261:MH261)</f>
        <v>#DIV/0!</v>
      </c>
      <c r="DN261" s="421" t="e">
        <f aca="false">AVERAGE('monthly data'!MI261:MK261)</f>
        <v>#DIV/0!</v>
      </c>
      <c r="DO261" s="421" t="e">
        <f aca="false">AVERAGE('monthly data'!ML261:MN261)</f>
        <v>#DIV/0!</v>
      </c>
      <c r="DP261" s="421" t="e">
        <f aca="false">AVERAGE('monthly data'!MO261:MQ261)</f>
        <v>#DIV/0!</v>
      </c>
      <c r="DQ261" s="421" t="e">
        <f aca="false">AVERAGE('monthly data'!MR261:MT261)</f>
        <v>#DIV/0!</v>
      </c>
      <c r="DR261" s="421" t="e">
        <f aca="false">AVERAGE('monthly data'!MU261:MW261)</f>
        <v>#DIV/0!</v>
      </c>
      <c r="DS261" s="421"/>
      <c r="DT261" s="421"/>
      <c r="DU261" s="421"/>
      <c r="DV261" s="421"/>
      <c r="DW261" s="421"/>
      <c r="DX261" s="421"/>
      <c r="DY261" s="421"/>
      <c r="DZ261" s="421"/>
    </row>
    <row r="262" s="335" customFormat="true" ht="15" hidden="false" customHeight="false" outlineLevel="0" collapsed="false">
      <c r="B262" s="422" t="s">
        <v>697</v>
      </c>
      <c r="C262" s="421" t="n">
        <f aca="false">AVERAGE('monthly data'!B262:D262)</f>
        <v>29.6716</v>
      </c>
      <c r="D262" s="421" t="n">
        <f aca="false">AVERAGE('monthly data'!E262:G262)</f>
        <v>32.2330666666667</v>
      </c>
      <c r="E262" s="421" t="n">
        <f aca="false">AVERAGE('monthly data'!H262:J262)</f>
        <v>38.5195666666667</v>
      </c>
      <c r="F262" s="421" t="n">
        <f aca="false">AVERAGE('monthly data'!K262:M262)</f>
        <v>39.4672</v>
      </c>
      <c r="G262" s="421" t="n">
        <f aca="false">AVERAGE('monthly data'!N262:P262)</f>
        <v>39.3803</v>
      </c>
      <c r="H262" s="421" t="n">
        <f aca="false">AVERAGE('monthly data'!Q262:S262)</f>
        <v>40.2546</v>
      </c>
      <c r="I262" s="421" t="n">
        <f aca="false">AVERAGE('monthly data'!T262:V262)</f>
        <v>43.9628333333333</v>
      </c>
      <c r="J262" s="421" t="n">
        <f aca="false">AVERAGE('monthly data'!W262:Y262)</f>
        <v>43.7543</v>
      </c>
      <c r="K262" s="421" t="n">
        <f aca="false">AVERAGE('monthly data'!Z262:AB262)</f>
        <v>45.6519666666667</v>
      </c>
      <c r="L262" s="421" t="n">
        <f aca="false">AVERAGE('monthly data'!AC262:AE262)</f>
        <v>50.8754333333333</v>
      </c>
      <c r="M262" s="421" t="n">
        <f aca="false">AVERAGE('monthly data'!AF262:AH262)</f>
        <v>52.7188666666667</v>
      </c>
      <c r="N262" s="421" t="n">
        <f aca="false">AVERAGE('monthly data'!AI262:AK262)</f>
        <v>53.2593666666667</v>
      </c>
      <c r="O262" s="421" t="n">
        <f aca="false">AVERAGE('monthly data'!AL262:AN262)</f>
        <v>50.5993</v>
      </c>
      <c r="P262" s="421" t="n">
        <f aca="false">AVERAGE('monthly data'!AO262:AQ262)</f>
        <v>51.2776333333333</v>
      </c>
      <c r="Q262" s="421" t="n">
        <f aca="false">AVERAGE('monthly data'!AR262:AT262)</f>
        <v>46.915327</v>
      </c>
      <c r="R262" s="421" t="n">
        <f aca="false">AVERAGE('monthly data'!AU262:AW262)</f>
        <v>47.6490473333333</v>
      </c>
      <c r="S262" s="421" t="n">
        <f aca="false">AVERAGE('monthly data'!AX262:AZ262)</f>
        <v>52.3106333333333</v>
      </c>
      <c r="T262" s="421" t="n">
        <f aca="false">AVERAGE('monthly data'!BA262:BC262)</f>
        <v>54.2059446666667</v>
      </c>
      <c r="U262" s="421" t="n">
        <f aca="false">AVERAGE('monthly data'!BD262:BF262)</f>
        <v>56.9788976666667</v>
      </c>
      <c r="V262" s="421" t="n">
        <f aca="false">AVERAGE('monthly data'!BG262:BI262)</f>
        <v>56.2189523333333</v>
      </c>
      <c r="W262" s="421" t="n">
        <f aca="false">AVERAGE('monthly data'!BJ262:BL262)</f>
        <v>56.8255996666667</v>
      </c>
      <c r="X262" s="421" t="n">
        <f aca="false">AVERAGE('monthly data'!BM262:BO262)</f>
        <v>58.097997</v>
      </c>
      <c r="Y262" s="421" t="n">
        <f aca="false">AVERAGE('monthly data'!BP262:BR262)</f>
        <v>56.6284296666667</v>
      </c>
      <c r="Z262" s="421" t="n">
        <f aca="false">AVERAGE('monthly data'!BS262:BU262)</f>
        <v>58.1647156666667</v>
      </c>
      <c r="AA262" s="421" t="n">
        <f aca="false">AVERAGE('monthly data'!BV262:BX262)</f>
        <v>67.88818</v>
      </c>
      <c r="AB262" s="421" t="n">
        <f aca="false">AVERAGE('monthly data'!BY262:CA262)</f>
        <v>71.9969656666667</v>
      </c>
      <c r="AC262" s="421" t="n">
        <f aca="false">AVERAGE('monthly data'!CB262:CD262)</f>
        <v>73.7542933333333</v>
      </c>
      <c r="AD262" s="421" t="n">
        <f aca="false">AVERAGE('monthly data'!CE262:CG262)</f>
        <v>69.21488</v>
      </c>
      <c r="AE262" s="421" t="n">
        <f aca="false">AVERAGE('monthly data'!CH262:CJ262)</f>
        <v>66.1103033333333</v>
      </c>
      <c r="AF262" s="421" t="n">
        <f aca="false">AVERAGE('monthly data'!CK262:CM262)</f>
        <v>69.4056</v>
      </c>
      <c r="AG262" s="421" t="n">
        <f aca="false">AVERAGE('monthly data'!CN262:CP262)</f>
        <v>71.72656</v>
      </c>
      <c r="AH262" s="421" t="n">
        <f aca="false">AVERAGE('monthly data'!CQ262:CS262)</f>
        <v>72.11736</v>
      </c>
      <c r="AI262" s="421" t="n">
        <f aca="false">AVERAGE('monthly data'!CT262:CV262)</f>
        <v>80.05281</v>
      </c>
      <c r="AJ262" s="421" t="n">
        <f aca="false">AVERAGE('monthly data'!CW262:CY262)</f>
        <v>84.7867733333333</v>
      </c>
      <c r="AK262" s="421" t="n">
        <f aca="false">AVERAGE('monthly data'!CZ262:DB262)</f>
        <v>89.5275466666667</v>
      </c>
      <c r="AL262" s="421" t="n">
        <f aca="false">AVERAGE('monthly data'!DC262:DE262)</f>
        <v>92.7944366666667</v>
      </c>
      <c r="AM262" s="421" t="n">
        <f aca="false">AVERAGE('monthly data'!DF262:DH262)</f>
        <v>86.1440493523333</v>
      </c>
      <c r="AN262" s="421" t="n">
        <f aca="false">AVERAGE('monthly data'!DI262:DK262)</f>
        <v>87.8560455553333</v>
      </c>
      <c r="AO262" s="421" t="n">
        <f aca="false">AVERAGE('monthly data'!DL262:DN262)</f>
        <v>91.73602437</v>
      </c>
      <c r="AP262" s="421" t="n">
        <f aca="false">AVERAGE('monthly data'!DO262:DQ262)</f>
        <v>95.2387781513333</v>
      </c>
      <c r="AQ262" s="421" t="n">
        <f aca="false">AVERAGE('monthly data'!DR262:DT262)</f>
        <v>103.910087933</v>
      </c>
      <c r="AR262" s="421" t="n">
        <f aca="false">AVERAGE('monthly data'!DU262:DW262)</f>
        <v>113.406337101</v>
      </c>
      <c r="AS262" s="421" t="n">
        <f aca="false">AVERAGE('monthly data'!DX262:DZ262)</f>
        <v>118.2351545377</v>
      </c>
      <c r="AT262" s="421" t="n">
        <f aca="false">AVERAGE('monthly data'!EA262:EC262)</f>
        <v>123.61068525233</v>
      </c>
      <c r="AU262" s="421" t="n">
        <f aca="false">AVERAGE('monthly data'!ED262:EF262)</f>
        <v>124.431114677667</v>
      </c>
      <c r="AV262" s="421" t="n">
        <f aca="false">AVERAGE('monthly data'!EG262:EI262)</f>
        <v>138.641087830433</v>
      </c>
      <c r="AW262" s="421" t="n">
        <f aca="false">AVERAGE('monthly data'!EJ262:EL262)</f>
        <v>137.050794010667</v>
      </c>
      <c r="AX262" s="421" t="n">
        <f aca="false">AVERAGE('monthly data'!EM262:EO262)</f>
        <v>147.681753708667</v>
      </c>
      <c r="AY262" s="421" t="n">
        <f aca="false">AVERAGE('monthly data'!EP262:ER262)</f>
        <v>149.607502553667</v>
      </c>
      <c r="AZ262" s="421" t="n">
        <f aca="false">AVERAGE('monthly data'!ES262:EU262)</f>
        <v>165.204427081333</v>
      </c>
      <c r="BA262" s="421" t="n">
        <f aca="false">AVERAGE('monthly data'!EV262:EX262)</f>
        <v>170.883434248667</v>
      </c>
      <c r="BB262" s="421" t="n">
        <f aca="false">AVERAGE('monthly data'!EY262:FA262)</f>
        <v>200.278078335</v>
      </c>
      <c r="BC262" s="421" t="n">
        <f aca="false">AVERAGE('monthly data'!FB262:FD262)</f>
        <v>218.726044127667</v>
      </c>
      <c r="BD262" s="421" t="n">
        <f aca="false">AVERAGE('monthly data'!FE262:FG262)</f>
        <v>236.723049640667</v>
      </c>
      <c r="BE262" s="421" t="n">
        <f aca="false">AVERAGE('monthly data'!FH262:FJ262)</f>
        <v>248.123106956</v>
      </c>
      <c r="BF262" s="421" t="n">
        <f aca="false">AVERAGE('monthly data'!FK262:FM262)</f>
        <v>249.896878536667</v>
      </c>
      <c r="BG262" s="421" t="n">
        <f aca="false">AVERAGE('monthly data'!FN262:FP262)</f>
        <v>223.493846570413</v>
      </c>
      <c r="BH262" s="421" t="n">
        <f aca="false">AVERAGE('monthly data'!FQ262:FS262)</f>
        <v>223.376379544</v>
      </c>
      <c r="BI262" s="421" t="n">
        <f aca="false">AVERAGE('monthly data'!FT262:FV262)</f>
        <v>242.988187536333</v>
      </c>
      <c r="BJ262" s="421" t="n">
        <f aca="false">AVERAGE('monthly data'!FW262:FY262)</f>
        <v>251.465681894</v>
      </c>
      <c r="BK262" s="421" t="n">
        <f aca="false">AVERAGE('monthly data'!FZ262:GB262)</f>
        <v>249.011288545333</v>
      </c>
      <c r="BL262" s="421" t="n">
        <f aca="false">AVERAGE('monthly data'!GC262:GE262)</f>
        <v>276.940964706467</v>
      </c>
      <c r="BM262" s="421" t="n">
        <f aca="false">AVERAGE('monthly data'!GF262:GH262)</f>
        <v>291.685255945667</v>
      </c>
      <c r="BN262" s="421" t="n">
        <f aca="false">AVERAGE('monthly data'!GI262:GK262)</f>
        <v>312.891719004667</v>
      </c>
      <c r="BO262" s="421" t="n">
        <f aca="false">AVERAGE('monthly data'!GL262:GN262)</f>
        <v>317.563823011667</v>
      </c>
      <c r="BP262" s="421" t="n">
        <f aca="false">AVERAGE('monthly data'!GO262:GQ262)</f>
        <v>357.856820028667</v>
      </c>
      <c r="BQ262" s="421" t="n">
        <f aca="false">AVERAGE('monthly data'!GR262:GT262)</f>
        <v>359.868648434667</v>
      </c>
      <c r="BR262" s="421" t="n">
        <f aca="false">AVERAGE('monthly data'!GU262:GW262)</f>
        <v>369.72053780201</v>
      </c>
      <c r="BS262" s="421" t="n">
        <f aca="false">AVERAGE('monthly data'!GX262:GZ262)</f>
        <v>391.308170342667</v>
      </c>
      <c r="BT262" s="421" t="n">
        <f aca="false">AVERAGE('monthly data'!HA262:HC262)</f>
        <v>428.009824969667</v>
      </c>
      <c r="BU262" s="421" t="n">
        <f aca="false">AVERAGE('monthly data'!HD262:HF262)</f>
        <v>420.215514453667</v>
      </c>
      <c r="BV262" s="421" t="n">
        <f aca="false">AVERAGE('monthly data'!HG262:HI262)</f>
        <v>412.742388965333</v>
      </c>
      <c r="BW262" s="421" t="n">
        <f aca="false">AVERAGE('monthly data'!HJ262:HL262)</f>
        <v>421.505388466</v>
      </c>
      <c r="BX262" s="421" t="n">
        <f aca="false">AVERAGE('monthly data'!HM262:HO262)</f>
        <v>464.259402058</v>
      </c>
      <c r="BY262" s="421" t="n">
        <f aca="false">AVERAGE('monthly data'!HP262:HR262)</f>
        <v>497.865335825667</v>
      </c>
      <c r="BZ262" s="421" t="n">
        <f aca="false">AVERAGE('monthly data'!HS262:HU262)</f>
        <v>491.273970906333</v>
      </c>
      <c r="CA262" s="421" t="n">
        <f aca="false">AVERAGE('monthly data'!HV262:HX262)</f>
        <v>491.787907876332</v>
      </c>
      <c r="CB262" s="421" t="n">
        <f aca="false">AVERAGE('monthly data'!HY262:IA262)</f>
        <v>536.092178695071</v>
      </c>
      <c r="CC262" s="421" t="n">
        <f aca="false">AVERAGE('monthly data'!IB262:ID262)</f>
        <v>545.514784466964</v>
      </c>
      <c r="CD262" s="421" t="n">
        <f aca="false">AVERAGE('monthly data'!IE262:IG262)</f>
        <v>562.270464282813</v>
      </c>
      <c r="CE262" s="421" t="n">
        <f aca="false">AVERAGE('monthly data'!IH262:IJ262)</f>
        <v>591.301885354417</v>
      </c>
      <c r="CF262" s="421" t="n">
        <f aca="false">AVERAGE('monthly data'!IK262:IM262)</f>
        <v>683.990303582364</v>
      </c>
      <c r="CG262" s="421" t="n">
        <f aca="false">AVERAGE('monthly data'!IN262:IP262)</f>
        <v>726.085270596194</v>
      </c>
      <c r="CH262" s="421" t="n">
        <f aca="false">AVERAGE('monthly data'!IQ262:IS262)</f>
        <v>738.547036104801</v>
      </c>
      <c r="CI262" s="421" t="n">
        <f aca="false">AVERAGE('monthly data'!IT262:IV262)</f>
        <v>759.924343772402</v>
      </c>
      <c r="CJ262" s="421" t="n">
        <f aca="false">AVERAGE('monthly data'!IW262:IY262)</f>
        <v>746.524226680994</v>
      </c>
      <c r="CK262" s="421" t="n">
        <f aca="false">AVERAGE('monthly data'!IZ262:JB262)</f>
        <v>720.052323442742</v>
      </c>
      <c r="CL262" s="421" t="n">
        <f aca="false">AVERAGE('monthly data'!JC262:JE262)</f>
        <v>691.662895263028</v>
      </c>
      <c r="CM262" s="421" t="n">
        <f aca="false">AVERAGE('monthly data'!JF262:JH262)</f>
        <v>708.50975144685</v>
      </c>
      <c r="CN262" s="421" t="n">
        <f aca="false">AVERAGE('monthly data'!JI262:JK262)</f>
        <v>793.184458134287</v>
      </c>
      <c r="CO262" s="421" t="n">
        <f aca="false">AVERAGE('monthly data'!JL262:JN262)</f>
        <v>801.638721576948</v>
      </c>
      <c r="CP262" s="421" t="n">
        <f aca="false">AVERAGE('monthly data'!JO262:JQ262)</f>
        <v>786.002463261386</v>
      </c>
      <c r="CQ262" s="421" t="n">
        <f aca="false">AVERAGE('monthly data'!JR262:JT262)</f>
        <v>814.912490521529</v>
      </c>
      <c r="CR262" s="421" t="n">
        <f aca="false">AVERAGE('monthly data'!JU262:JW262)</f>
        <v>836.166800650683</v>
      </c>
      <c r="CS262" s="421" t="n">
        <f aca="false">AVERAGE('monthly data'!JX262:JZ262)</f>
        <v>880.259470346463</v>
      </c>
      <c r="CT262" s="421" t="n">
        <f aca="false">AVERAGE('monthly data'!KA262:KC262)</f>
        <v>917.46415370007</v>
      </c>
      <c r="CU262" s="421" t="n">
        <f aca="false">AVERAGE('monthly data'!KD262:KF262)</f>
        <v>972.404164995573</v>
      </c>
      <c r="CV262" s="421" t="n">
        <f aca="false">AVERAGE('monthly data'!KG262:KI262)</f>
        <v>996.360258856887</v>
      </c>
      <c r="CW262" s="421" t="n">
        <f aca="false">AVERAGE('monthly data'!KJ262:KL262)</f>
        <v>1002.44422133508</v>
      </c>
      <c r="CX262" s="421" t="n">
        <f aca="false">AVERAGE('monthly data'!KM262:KO262)</f>
        <v>1059.74102219957</v>
      </c>
      <c r="CY262" s="421" t="n">
        <f aca="false">AVERAGE('monthly data'!KP262:KR262)</f>
        <v>1130.12931165753</v>
      </c>
      <c r="CZ262" s="421" t="n">
        <f aca="false">AVERAGE('monthly data'!KS262:KU262)</f>
        <v>1152.39760443783</v>
      </c>
      <c r="DA262" s="421" t="n">
        <f aca="false">AVERAGE('monthly data'!KV262:KX262)</f>
        <v>1202.93244714643</v>
      </c>
      <c r="DB262" s="421" t="n">
        <f aca="false">AVERAGE('monthly data'!KY262:LA262)</f>
        <v>1215.44731862882</v>
      </c>
      <c r="DC262" s="421" t="n">
        <f aca="false">AVERAGE('monthly data'!LB262:LD262)</f>
        <v>1247.71016477947</v>
      </c>
      <c r="DD262" s="421" t="n">
        <f aca="false">AVERAGE('monthly data'!LE262:LG262)</f>
        <v>1278.63912042152</v>
      </c>
      <c r="DE262" s="421" t="n">
        <f aca="false">AVERAGE('monthly data'!LH262:LJ262)</f>
        <v>1324.35404861653</v>
      </c>
      <c r="DF262" s="421" t="n">
        <f aca="false">AVERAGE('monthly data'!LK262:LM262)</f>
        <v>1381.35642185427</v>
      </c>
      <c r="DG262" s="421" t="n">
        <f aca="false">AVERAGE('monthly data'!LN262:LP262)</f>
        <v>1358.78401288594</v>
      </c>
      <c r="DH262" s="421" t="n">
        <f aca="false">AVERAGE('monthly data'!LQ262:LS262)</f>
        <v>1551.31895179731</v>
      </c>
      <c r="DI262" s="421" t="n">
        <f aca="false">AVERAGE('monthly data'!LT262:LV262)</f>
        <v>1644.71827138487</v>
      </c>
      <c r="DJ262" s="421" t="n">
        <f aca="false">AVERAGE('monthly data'!LW262:LY262)</f>
        <v>1606.16701306337</v>
      </c>
      <c r="DK262" s="421" t="n">
        <f aca="false">AVERAGE('monthly data'!LZ262:MB262)</f>
        <v>1689.84655839473</v>
      </c>
      <c r="DL262" s="421" t="n">
        <f aca="false">AVERAGE('monthly data'!MC262:ME262)</f>
        <v>1696.80611829275</v>
      </c>
      <c r="DM262" s="421" t="e">
        <f aca="false">AVERAGE('monthly data'!MF262:MH262)</f>
        <v>#DIV/0!</v>
      </c>
      <c r="DN262" s="421" t="e">
        <f aca="false">AVERAGE('monthly data'!MI262:MK262)</f>
        <v>#DIV/0!</v>
      </c>
      <c r="DO262" s="421" t="e">
        <f aca="false">AVERAGE('monthly data'!ML262:MN262)</f>
        <v>#DIV/0!</v>
      </c>
      <c r="DP262" s="421" t="e">
        <f aca="false">AVERAGE('monthly data'!MO262:MQ262)</f>
        <v>#DIV/0!</v>
      </c>
      <c r="DQ262" s="421" t="e">
        <f aca="false">AVERAGE('monthly data'!MR262:MT262)</f>
        <v>#DIV/0!</v>
      </c>
      <c r="DR262" s="421" t="e">
        <f aca="false">AVERAGE('monthly data'!MU262:MW262)</f>
        <v>#DIV/0!</v>
      </c>
      <c r="DS262" s="421"/>
      <c r="DT262" s="421"/>
      <c r="DU262" s="421"/>
      <c r="DV262" s="421"/>
      <c r="DW262" s="421"/>
      <c r="DX262" s="421"/>
      <c r="DY262" s="421"/>
      <c r="DZ262" s="421"/>
    </row>
    <row r="263" customFormat="false" ht="15.75" hidden="false" customHeight="false" outlineLevel="0" collapsed="false">
      <c r="B263" s="427" t="s">
        <v>698</v>
      </c>
      <c r="C263" s="421" t="n">
        <f aca="false">AVERAGE('monthly data'!B263:D263)</f>
        <v>12.1577</v>
      </c>
      <c r="D263" s="421" t="n">
        <f aca="false">AVERAGE('monthly data'!E263:G263)</f>
        <v>14.1440333333333</v>
      </c>
      <c r="E263" s="421" t="n">
        <f aca="false">AVERAGE('monthly data'!H263:J263)</f>
        <v>17.4469666666667</v>
      </c>
      <c r="F263" s="421" t="n">
        <f aca="false">AVERAGE('monthly data'!K263:M263)</f>
        <v>16.3951333333333</v>
      </c>
      <c r="G263" s="421" t="n">
        <f aca="false">AVERAGE('monthly data'!N263:P263)</f>
        <v>15.5951333333333</v>
      </c>
      <c r="H263" s="421" t="n">
        <f aca="false">AVERAGE('monthly data'!Q263:S263)</f>
        <v>16.1003</v>
      </c>
      <c r="I263" s="421" t="n">
        <f aca="false">AVERAGE('monthly data'!T263:V263)</f>
        <v>18.4774333333333</v>
      </c>
      <c r="J263" s="421" t="n">
        <f aca="false">AVERAGE('monthly data'!W263:Y263)</f>
        <v>19.1743</v>
      </c>
      <c r="K263" s="421" t="n">
        <f aca="false">AVERAGE('monthly data'!Z263:AB263)</f>
        <v>20.3622333333333</v>
      </c>
      <c r="L263" s="421" t="n">
        <f aca="false">AVERAGE('monthly data'!AC263:AE263)</f>
        <v>22.5154333333333</v>
      </c>
      <c r="M263" s="421" t="n">
        <f aca="false">AVERAGE('monthly data'!AF263:AH263)</f>
        <v>22.1906666666667</v>
      </c>
      <c r="N263" s="421" t="n">
        <f aca="false">AVERAGE('monthly data'!AI263:AK263)</f>
        <v>21.4328</v>
      </c>
      <c r="O263" s="421" t="n">
        <f aca="false">AVERAGE('monthly data'!AL263:AN263)</f>
        <v>19.7673333333333</v>
      </c>
      <c r="P263" s="421" t="n">
        <f aca="false">AVERAGE('monthly data'!AO263:AQ263)</f>
        <v>18.9143333333333</v>
      </c>
      <c r="Q263" s="421" t="n">
        <f aca="false">AVERAGE('monthly data'!AR263:AT263)</f>
        <v>17.371427</v>
      </c>
      <c r="R263" s="421" t="n">
        <f aca="false">AVERAGE('monthly data'!AU263:AW263)</f>
        <v>18.0468806666667</v>
      </c>
      <c r="S263" s="421" t="n">
        <f aca="false">AVERAGE('monthly data'!AX263:AZ263)</f>
        <v>18.7675666666667</v>
      </c>
      <c r="T263" s="421" t="n">
        <f aca="false">AVERAGE('monthly data'!BA263:BC263)</f>
        <v>20.0822113333333</v>
      </c>
      <c r="U263" s="421" t="n">
        <f aca="false">AVERAGE('monthly data'!BD263:BF263)</f>
        <v>19.8841976666667</v>
      </c>
      <c r="V263" s="421" t="n">
        <f aca="false">AVERAGE('monthly data'!BG263:BI263)</f>
        <v>19.674519</v>
      </c>
      <c r="W263" s="421" t="n">
        <f aca="false">AVERAGE('monthly data'!BJ263:BL263)</f>
        <v>19.1518663333333</v>
      </c>
      <c r="X263" s="421" t="n">
        <f aca="false">AVERAGE('monthly data'!BM263:BO263)</f>
        <v>21.0798636666667</v>
      </c>
      <c r="Y263" s="421" t="n">
        <f aca="false">AVERAGE('monthly data'!BP263:BR263)</f>
        <v>20.5310963333333</v>
      </c>
      <c r="Z263" s="421" t="n">
        <f aca="false">AVERAGE('monthly data'!BS263:BU263)</f>
        <v>20.571949</v>
      </c>
      <c r="AA263" s="421" t="n">
        <f aca="false">AVERAGE('monthly data'!BV263:BX263)</f>
        <v>21.9260036666667</v>
      </c>
      <c r="AB263" s="421" t="n">
        <f aca="false">AVERAGE('monthly data'!BY263:CA263)</f>
        <v>23.434901</v>
      </c>
      <c r="AC263" s="421" t="n">
        <f aca="false">AVERAGE('monthly data'!CB263:CD263)</f>
        <v>23.6967133333333</v>
      </c>
      <c r="AD263" s="421" t="n">
        <f aca="false">AVERAGE('monthly data'!CE263:CG263)</f>
        <v>23.5269833333333</v>
      </c>
      <c r="AE263" s="421" t="n">
        <f aca="false">AVERAGE('monthly data'!CH263:CJ263)</f>
        <v>23.8556766666667</v>
      </c>
      <c r="AF263" s="421" t="n">
        <f aca="false">AVERAGE('monthly data'!CK263:CM263)</f>
        <v>24.8091133333333</v>
      </c>
      <c r="AG263" s="421" t="n">
        <f aca="false">AVERAGE('monthly data'!CN263:CP263)</f>
        <v>25.2481966666667</v>
      </c>
      <c r="AH263" s="421" t="n">
        <f aca="false">AVERAGE('monthly data'!CQ263:CS263)</f>
        <v>26.1293266666667</v>
      </c>
      <c r="AI263" s="421" t="n">
        <f aca="false">AVERAGE('monthly data'!CT263:CV263)</f>
        <v>25.8669833333333</v>
      </c>
      <c r="AJ263" s="421" t="n">
        <f aca="false">AVERAGE('monthly data'!CW263:CY263)</f>
        <v>27.3111833333333</v>
      </c>
      <c r="AK263" s="421" t="n">
        <f aca="false">AVERAGE('monthly data'!CZ263:DB263)</f>
        <v>30.5841366666667</v>
      </c>
      <c r="AL263" s="421" t="n">
        <f aca="false">AVERAGE('monthly data'!DC263:DE263)</f>
        <v>30.99038</v>
      </c>
      <c r="AM263" s="421" t="n">
        <f aca="false">AVERAGE('monthly data'!DF263:DH263)</f>
        <v>30.9718201</v>
      </c>
      <c r="AN263" s="421" t="n">
        <f aca="false">AVERAGE('monthly data'!DI263:DK263)</f>
        <v>33.7615722926667</v>
      </c>
      <c r="AO263" s="421" t="n">
        <f aca="false">AVERAGE('monthly data'!DL263:DN263)</f>
        <v>36.439954343</v>
      </c>
      <c r="AP263" s="421" t="n">
        <f aca="false">AVERAGE('monthly data'!DO263:DQ263)</f>
        <v>37.0778636666667</v>
      </c>
      <c r="AQ263" s="421" t="n">
        <f aca="false">AVERAGE('monthly data'!DR263:DT263)</f>
        <v>35.4212486506667</v>
      </c>
      <c r="AR263" s="421" t="n">
        <f aca="false">AVERAGE('monthly data'!DU263:DW263)</f>
        <v>39.7361904283333</v>
      </c>
      <c r="AS263" s="421" t="n">
        <f aca="false">AVERAGE('monthly data'!DX263:DZ263)</f>
        <v>41.0622273333333</v>
      </c>
      <c r="AT263" s="421" t="n">
        <f aca="false">AVERAGE('monthly data'!EA263:EC263)</f>
        <v>43.0780156483333</v>
      </c>
      <c r="AU263" s="421" t="n">
        <f aca="false">AVERAGE('monthly data'!ED263:EF263)</f>
        <v>42.320025</v>
      </c>
      <c r="AV263" s="421" t="n">
        <f aca="false">AVERAGE('monthly data'!EG263:EI263)</f>
        <v>46.5716613333333</v>
      </c>
      <c r="AW263" s="421" t="n">
        <f aca="false">AVERAGE('monthly data'!EJ263:EL263)</f>
        <v>46.7524536666667</v>
      </c>
      <c r="AX263" s="421" t="n">
        <f aca="false">AVERAGE('monthly data'!EM263:EO263)</f>
        <v>48.0753446666667</v>
      </c>
      <c r="AY263" s="421" t="n">
        <f aca="false">AVERAGE('monthly data'!EP263:ER263)</f>
        <v>46.5448576666667</v>
      </c>
      <c r="AZ263" s="421" t="n">
        <f aca="false">AVERAGE('monthly data'!ES263:EU263)</f>
        <v>49.7525976666667</v>
      </c>
      <c r="BA263" s="421" t="n">
        <f aca="false">AVERAGE('monthly data'!EV263:EX263)</f>
        <v>53.4188313333333</v>
      </c>
      <c r="BB263" s="421" t="n">
        <f aca="false">AVERAGE('monthly data'!EY263:FA263)</f>
        <v>57.3111686666667</v>
      </c>
      <c r="BC263" s="421" t="n">
        <f aca="false">AVERAGE('monthly data'!FB263:FD263)</f>
        <v>60.684894</v>
      </c>
      <c r="BD263" s="421" t="n">
        <f aca="false">AVERAGE('monthly data'!FE263:FG263)</f>
        <v>68.0465603333334</v>
      </c>
      <c r="BE263" s="421" t="n">
        <f aca="false">AVERAGE('monthly data'!FH263:FJ263)</f>
        <v>74.8590146666667</v>
      </c>
      <c r="BF263" s="421" t="n">
        <f aca="false">AVERAGE('monthly data'!FK263:FM263)</f>
        <v>76.1237236526667</v>
      </c>
      <c r="BG263" s="421" t="n">
        <f aca="false">AVERAGE('monthly data'!FN263:FP263)</f>
        <v>69.0796940606667</v>
      </c>
      <c r="BH263" s="421" t="n">
        <f aca="false">AVERAGE('monthly data'!FQ263:FS263)</f>
        <v>69.272565649</v>
      </c>
      <c r="BI263" s="421" t="n">
        <f aca="false">AVERAGE('monthly data'!FT263:FV263)</f>
        <v>70.999858319</v>
      </c>
      <c r="BJ263" s="421" t="n">
        <f aca="false">AVERAGE('monthly data'!FW263:FY263)</f>
        <v>72.7190518676667</v>
      </c>
      <c r="BK263" s="421" t="n">
        <f aca="false">AVERAGE('monthly data'!FZ263:GB263)</f>
        <v>69.9371337493333</v>
      </c>
      <c r="BL263" s="421" t="n">
        <f aca="false">AVERAGE('monthly data'!GC263:GE263)</f>
        <v>76.974456583</v>
      </c>
      <c r="BM263" s="421" t="n">
        <f aca="false">AVERAGE('monthly data'!GF263:GH263)</f>
        <v>82.400959569</v>
      </c>
      <c r="BN263" s="421" t="n">
        <f aca="false">AVERAGE('monthly data'!GI263:GK263)</f>
        <v>84.2958832203333</v>
      </c>
      <c r="BO263" s="421" t="n">
        <f aca="false">AVERAGE('monthly data'!GL263:GN263)</f>
        <v>83.4473882416667</v>
      </c>
      <c r="BP263" s="421" t="n">
        <f aca="false">AVERAGE('monthly data'!GO263:GQ263)</f>
        <v>93.6188363823333</v>
      </c>
      <c r="BQ263" s="421" t="n">
        <f aca="false">AVERAGE('monthly data'!GR263:GT263)</f>
        <v>96.523539519</v>
      </c>
      <c r="BR263" s="421" t="n">
        <f aca="false">AVERAGE('monthly data'!GU263:GW263)</f>
        <v>95.64057678401</v>
      </c>
      <c r="BS263" s="421" t="n">
        <f aca="false">AVERAGE('monthly data'!GX263:GZ263)</f>
        <v>97.3973057346667</v>
      </c>
      <c r="BT263" s="421" t="n">
        <f aca="false">AVERAGE('monthly data'!HA263:HC263)</f>
        <v>106.686616006333</v>
      </c>
      <c r="BU263" s="421" t="n">
        <f aca="false">AVERAGE('monthly data'!HD263:HF263)</f>
        <v>105.860788333333</v>
      </c>
      <c r="BV263" s="421" t="n">
        <f aca="false">AVERAGE('monthly data'!HG263:HI263)</f>
        <v>102.184532333333</v>
      </c>
      <c r="BW263" s="421" t="n">
        <f aca="false">AVERAGE('monthly data'!HJ263:HL263)</f>
        <v>102.759582333333</v>
      </c>
      <c r="BX263" s="421" t="n">
        <f aca="false">AVERAGE('monthly data'!HM263:HO263)</f>
        <v>109.857455333333</v>
      </c>
      <c r="BY263" s="421" t="n">
        <f aca="false">AVERAGE('monthly data'!HP263:HR263)</f>
        <v>110.457537666667</v>
      </c>
      <c r="BZ263" s="421" t="n">
        <f aca="false">AVERAGE('monthly data'!HS263:HU263)</f>
        <v>108.672851333333</v>
      </c>
      <c r="CA263" s="421" t="n">
        <f aca="false">AVERAGE('monthly data'!HV263:HX263)</f>
        <v>109.598823116093</v>
      </c>
      <c r="CB263" s="421" t="n">
        <f aca="false">AVERAGE('monthly data'!HY263:IA263)</f>
        <v>117.297799122541</v>
      </c>
      <c r="CC263" s="421" t="n">
        <f aca="false">AVERAGE('monthly data'!IB263:ID263)</f>
        <v>111.278689094622</v>
      </c>
      <c r="CD263" s="421" t="n">
        <f aca="false">AVERAGE('monthly data'!IE263:IG263)</f>
        <v>111.740478023411</v>
      </c>
      <c r="CE263" s="421" t="n">
        <f aca="false">AVERAGE('monthly data'!IH263:IJ263)</f>
        <v>116.094441148732</v>
      </c>
      <c r="CF263" s="421" t="n">
        <f aca="false">AVERAGE('monthly data'!IK263:IM263)</f>
        <v>129.09927319461</v>
      </c>
      <c r="CG263" s="421" t="n">
        <f aca="false">AVERAGE('monthly data'!IN263:IP263)</f>
        <v>129.729593108154</v>
      </c>
      <c r="CH263" s="421" t="n">
        <f aca="false">AVERAGE('monthly data'!IQ263:IS263)</f>
        <v>130.225066366606</v>
      </c>
      <c r="CI263" s="421" t="n">
        <f aca="false">AVERAGE('monthly data'!IT263:IV263)</f>
        <v>134.944249630657</v>
      </c>
      <c r="CJ263" s="421" t="n">
        <f aca="false">AVERAGE('monthly data'!IW263:IY263)</f>
        <v>144.039874385834</v>
      </c>
      <c r="CK263" s="421" t="n">
        <f aca="false">AVERAGE('monthly data'!IZ263:JB263)</f>
        <v>139.27690800827</v>
      </c>
      <c r="CL263" s="421" t="n">
        <f aca="false">AVERAGE('monthly data'!JC263:JE263)</f>
        <v>134.435799263694</v>
      </c>
      <c r="CM263" s="421" t="n">
        <f aca="false">AVERAGE('monthly data'!JF263:JH263)</f>
        <v>140.9440947352</v>
      </c>
      <c r="CN263" s="421" t="n">
        <f aca="false">AVERAGE('monthly data'!JI263:JK263)</f>
        <v>153.059610918628</v>
      </c>
      <c r="CO263" s="421" t="n">
        <f aca="false">AVERAGE('monthly data'!JL263:JN263)</f>
        <v>152.448972581689</v>
      </c>
      <c r="CP263" s="421" t="n">
        <f aca="false">AVERAGE('monthly data'!JO263:JQ263)</f>
        <v>148.800288539833</v>
      </c>
      <c r="CQ263" s="421" t="n">
        <f aca="false">AVERAGE('monthly data'!JR263:JT263)</f>
        <v>157.672836582491</v>
      </c>
      <c r="CR263" s="421" t="n">
        <f aca="false">AVERAGE('monthly data'!JU263:JW263)</f>
        <v>173.626679031395</v>
      </c>
      <c r="CS263" s="421" t="n">
        <f aca="false">AVERAGE('monthly data'!JX263:JZ263)</f>
        <v>168.18417590917</v>
      </c>
      <c r="CT263" s="421" t="n">
        <f aca="false">AVERAGE('monthly data'!KA263:KC263)</f>
        <v>169.698786150972</v>
      </c>
      <c r="CU263" s="421" t="n">
        <f aca="false">AVERAGE('monthly data'!KD263:KF263)</f>
        <v>175.139405365789</v>
      </c>
      <c r="CV263" s="421" t="n">
        <f aca="false">AVERAGE('monthly data'!KG263:KI263)</f>
        <v>192.928860763106</v>
      </c>
      <c r="CW263" s="421" t="n">
        <f aca="false">AVERAGE('monthly data'!KJ263:KL263)</f>
        <v>189.52212191165</v>
      </c>
      <c r="CX263" s="421" t="n">
        <f aca="false">AVERAGE('monthly data'!KM263:KO263)</f>
        <v>195.892841788667</v>
      </c>
      <c r="CY263" s="421" t="n">
        <f aca="false">AVERAGE('monthly data'!KP263:KR263)</f>
        <v>204.30621787316</v>
      </c>
      <c r="CZ263" s="421" t="n">
        <f aca="false">AVERAGE('monthly data'!KS263:KU263)</f>
        <v>220.461251646603</v>
      </c>
      <c r="DA263" s="421" t="n">
        <f aca="false">AVERAGE('monthly data'!KV263:KX263)</f>
        <v>225.067283776133</v>
      </c>
      <c r="DB263" s="421" t="n">
        <f aca="false">AVERAGE('monthly data'!KY263:LA263)</f>
        <v>229.2525458528</v>
      </c>
      <c r="DC263" s="421" t="n">
        <f aca="false">AVERAGE('monthly data'!LB263:LD263)</f>
        <v>228.908500292327</v>
      </c>
      <c r="DD263" s="421" t="n">
        <f aca="false">AVERAGE('monthly data'!LE263:LG263)</f>
        <v>242.55919930278</v>
      </c>
      <c r="DE263" s="421" t="n">
        <f aca="false">AVERAGE('monthly data'!LH263:LJ263)</f>
        <v>246.369700045193</v>
      </c>
      <c r="DF263" s="421" t="n">
        <f aca="false">AVERAGE('monthly data'!LK263:LM263)</f>
        <v>253.79867420874</v>
      </c>
      <c r="DG263" s="421" t="n">
        <f aca="false">AVERAGE('monthly data'!LN263:LP263)</f>
        <v>263.675551104827</v>
      </c>
      <c r="DH263" s="421" t="n">
        <f aca="false">AVERAGE('monthly data'!LQ263:LS263)</f>
        <v>293.054964372567</v>
      </c>
      <c r="DI263" s="421" t="n">
        <f aca="false">AVERAGE('monthly data'!LT263:LV263)</f>
        <v>283.663071733507</v>
      </c>
      <c r="DJ263" s="421" t="n">
        <f aca="false">AVERAGE('monthly data'!LW263:LY263)</f>
        <v>283.034170568607</v>
      </c>
      <c r="DK263" s="421" t="n">
        <f aca="false">AVERAGE('monthly data'!LZ263:MB263)</f>
        <v>291.67812675388</v>
      </c>
      <c r="DL263" s="421" t="n">
        <f aca="false">AVERAGE('monthly data'!MC263:ME263)</f>
        <v>291.048302078062</v>
      </c>
      <c r="DM263" s="421" t="e">
        <f aca="false">AVERAGE('monthly data'!MF263:MH263)</f>
        <v>#DIV/0!</v>
      </c>
      <c r="DN263" s="421" t="e">
        <f aca="false">AVERAGE('monthly data'!MI263:MK263)</f>
        <v>#DIV/0!</v>
      </c>
      <c r="DO263" s="421" t="e">
        <f aca="false">AVERAGE('monthly data'!ML263:MN263)</f>
        <v>#DIV/0!</v>
      </c>
      <c r="DP263" s="421" t="e">
        <f aca="false">AVERAGE('monthly data'!MO263:MQ263)</f>
        <v>#DIV/0!</v>
      </c>
      <c r="DQ263" s="421" t="e">
        <f aca="false">AVERAGE('monthly data'!MR263:MT263)</f>
        <v>#DIV/0!</v>
      </c>
      <c r="DR263" s="421" t="e">
        <f aca="false">AVERAGE('monthly data'!MU263:MW263)</f>
        <v>#DIV/0!</v>
      </c>
      <c r="DS263" s="421"/>
      <c r="DT263" s="421"/>
      <c r="DU263" s="421"/>
      <c r="DV263" s="421"/>
      <c r="DW263" s="421"/>
      <c r="DX263" s="421"/>
      <c r="DY263" s="421"/>
      <c r="DZ263" s="421"/>
    </row>
    <row r="264" customFormat="false" ht="15.75" hidden="false" customHeight="false" outlineLevel="0" collapsed="false">
      <c r="B264" s="427" t="s">
        <v>699</v>
      </c>
      <c r="C264" s="421" t="n">
        <f aca="false">AVERAGE('monthly data'!B264:D264)</f>
        <v>26.0754666666667</v>
      </c>
      <c r="D264" s="421" t="n">
        <f aca="false">AVERAGE('monthly data'!E264:G264)</f>
        <v>30.9528666666667</v>
      </c>
      <c r="E264" s="421" t="n">
        <f aca="false">AVERAGE('monthly data'!H264:J264)</f>
        <v>39.1301333333333</v>
      </c>
      <c r="F264" s="421" t="n">
        <f aca="false">AVERAGE('monthly data'!K264:M264)</f>
        <v>44.0718666666667</v>
      </c>
      <c r="G264" s="421" t="n">
        <f aca="false">AVERAGE('monthly data'!N264:P264)</f>
        <v>45.7077333333333</v>
      </c>
      <c r="H264" s="421" t="n">
        <f aca="false">AVERAGE('monthly data'!Q264:S264)</f>
        <v>45.1639</v>
      </c>
      <c r="I264" s="421" t="n">
        <f aca="false">AVERAGE('monthly data'!T264:V264)</f>
        <v>46.9208333333333</v>
      </c>
      <c r="J264" s="421" t="n">
        <f aca="false">AVERAGE('monthly data'!W264:Y264)</f>
        <v>46.7956666666667</v>
      </c>
      <c r="K264" s="421" t="n">
        <f aca="false">AVERAGE('monthly data'!Z264:AB264)</f>
        <v>50.7450333333333</v>
      </c>
      <c r="L264" s="421" t="n">
        <f aca="false">AVERAGE('monthly data'!AC264:AE264)</f>
        <v>60.8042666666667</v>
      </c>
      <c r="M264" s="421" t="n">
        <f aca="false">AVERAGE('monthly data'!AF264:AH264)</f>
        <v>59.5356666666667</v>
      </c>
      <c r="N264" s="421" t="n">
        <f aca="false">AVERAGE('monthly data'!AI264:AK264)</f>
        <v>63.8576</v>
      </c>
      <c r="O264" s="421" t="n">
        <f aca="false">AVERAGE('monthly data'!AL264:AN264)</f>
        <v>66.6726333333333</v>
      </c>
      <c r="P264" s="421" t="n">
        <f aca="false">AVERAGE('monthly data'!AO264:AQ264)</f>
        <v>62.4892333333333</v>
      </c>
      <c r="Q264" s="421" t="n">
        <f aca="false">AVERAGE('monthly data'!AR264:AT264)</f>
        <v>65.4665233333333</v>
      </c>
      <c r="R264" s="421" t="n">
        <f aca="false">AVERAGE('monthly data'!AU264:AW264)</f>
        <v>67.7136866666667</v>
      </c>
      <c r="S264" s="421" t="n">
        <f aca="false">AVERAGE('monthly data'!AX264:AZ264)</f>
        <v>72.1566</v>
      </c>
      <c r="T264" s="421" t="n">
        <f aca="false">AVERAGE('monthly data'!BA264:BC264)</f>
        <v>71.8780333333333</v>
      </c>
      <c r="U264" s="421" t="n">
        <f aca="false">AVERAGE('monthly data'!BD264:BF264)</f>
        <v>75.7335666666667</v>
      </c>
      <c r="V264" s="421" t="n">
        <f aca="false">AVERAGE('monthly data'!BG264:BI264)</f>
        <v>75.9404166666667</v>
      </c>
      <c r="W264" s="421" t="n">
        <f aca="false">AVERAGE('monthly data'!BJ264:BL264)</f>
        <v>76.4076066666667</v>
      </c>
      <c r="X264" s="421" t="n">
        <f aca="false">AVERAGE('monthly data'!BM264:BO264)</f>
        <v>79.44295</v>
      </c>
      <c r="Y264" s="421" t="n">
        <f aca="false">AVERAGE('monthly data'!BP264:BR264)</f>
        <v>81.5805333333333</v>
      </c>
      <c r="Z264" s="421" t="n">
        <f aca="false">AVERAGE('monthly data'!BS264:BU264)</f>
        <v>85.58608</v>
      </c>
      <c r="AA264" s="421" t="n">
        <f aca="false">AVERAGE('monthly data'!BV264:BX264)</f>
        <v>101.363757333333</v>
      </c>
      <c r="AB264" s="421" t="n">
        <f aca="false">AVERAGE('monthly data'!BY264:CA264)</f>
        <v>102.79292</v>
      </c>
      <c r="AC264" s="421" t="n">
        <f aca="false">AVERAGE('monthly data'!CB264:CD264)</f>
        <v>101.160616666667</v>
      </c>
      <c r="AD264" s="421" t="n">
        <f aca="false">AVERAGE('monthly data'!CE264:CG264)</f>
        <v>102.393563333333</v>
      </c>
      <c r="AE264" s="421" t="n">
        <f aca="false">AVERAGE('monthly data'!CH264:CJ264)</f>
        <v>104.481206666667</v>
      </c>
      <c r="AF264" s="421" t="n">
        <f aca="false">AVERAGE('monthly data'!CK264:CM264)</f>
        <v>108.160893333333</v>
      </c>
      <c r="AG264" s="421" t="n">
        <f aca="false">AVERAGE('monthly data'!CN264:CP264)</f>
        <v>115.476366666667</v>
      </c>
      <c r="AH264" s="421" t="n">
        <f aca="false">AVERAGE('monthly data'!CQ264:CS264)</f>
        <v>117.878003333333</v>
      </c>
      <c r="AI264" s="421" t="n">
        <f aca="false">AVERAGE('monthly data'!CT264:CV264)</f>
        <v>123.694126666667</v>
      </c>
      <c r="AJ264" s="421" t="n">
        <f aca="false">AVERAGE('monthly data'!CW264:CY264)</f>
        <v>127.611256666667</v>
      </c>
      <c r="AK264" s="421" t="n">
        <f aca="false">AVERAGE('monthly data'!CZ264:DB264)</f>
        <v>135.429676666667</v>
      </c>
      <c r="AL264" s="421" t="n">
        <f aca="false">AVERAGE('monthly data'!DC264:DE264)</f>
        <v>140.814856666667</v>
      </c>
      <c r="AM264" s="421" t="n">
        <f aca="false">AVERAGE('monthly data'!DF264:DH264)</f>
        <v>140.368563585667</v>
      </c>
      <c r="AN264" s="421" t="n">
        <f aca="false">AVERAGE('monthly data'!DI264:DK264)</f>
        <v>139.7200016599</v>
      </c>
      <c r="AO264" s="421" t="n">
        <f aca="false">AVERAGE('monthly data'!DL264:DN264)</f>
        <v>145.692828823</v>
      </c>
      <c r="AP264" s="421" t="n">
        <f aca="false">AVERAGE('monthly data'!DO264:DQ264)</f>
        <v>155.641142959333</v>
      </c>
      <c r="AQ264" s="421" t="n">
        <f aca="false">AVERAGE('monthly data'!DR264:DT264)</f>
        <v>169.677624077333</v>
      </c>
      <c r="AR264" s="421" t="n">
        <f aca="false">AVERAGE('monthly data'!DU264:DW264)</f>
        <v>179.381394262</v>
      </c>
      <c r="AS264" s="421" t="n">
        <f aca="false">AVERAGE('monthly data'!DX264:DZ264)</f>
        <v>188.9331890597</v>
      </c>
      <c r="AT264" s="421" t="n">
        <f aca="false">AVERAGE('monthly data'!EA264:EC264)</f>
        <v>195.666242273997</v>
      </c>
      <c r="AU264" s="421" t="n">
        <f aca="false">AVERAGE('monthly data'!ED264:EF264)</f>
        <v>198.67953083</v>
      </c>
      <c r="AV264" s="421" t="n">
        <f aca="false">AVERAGE('monthly data'!EG264:EI264)</f>
        <v>220.4558663251</v>
      </c>
      <c r="AW264" s="421" t="n">
        <f aca="false">AVERAGE('monthly data'!EJ264:EL264)</f>
        <v>240.736675213</v>
      </c>
      <c r="AX264" s="421" t="n">
        <f aca="false">AVERAGE('monthly data'!EM264:EO264)</f>
        <v>260.859806042</v>
      </c>
      <c r="AY264" s="421" t="n">
        <f aca="false">AVERAGE('monthly data'!EP264:ER264)</f>
        <v>258.655063220333</v>
      </c>
      <c r="AZ264" s="421" t="n">
        <f aca="false">AVERAGE('monthly data'!ES264:EU264)</f>
        <v>287.653728921</v>
      </c>
      <c r="BA264" s="421" t="n">
        <f aca="false">AVERAGE('monthly data'!EV264:EX264)</f>
        <v>310.749439582</v>
      </c>
      <c r="BB264" s="421" t="n">
        <f aca="false">AVERAGE('monthly data'!EY264:FA264)</f>
        <v>349.417023001667</v>
      </c>
      <c r="BC264" s="421" t="n">
        <f aca="false">AVERAGE('monthly data'!FB264:FD264)</f>
        <v>359.846004794333</v>
      </c>
      <c r="BD264" s="421" t="n">
        <f aca="false">AVERAGE('monthly data'!FE264:FG264)</f>
        <v>375.234696640667</v>
      </c>
      <c r="BE264" s="421" t="n">
        <f aca="false">AVERAGE('monthly data'!FH264:FJ264)</f>
        <v>390.207088289333</v>
      </c>
      <c r="BF264" s="421" t="n">
        <f aca="false">AVERAGE('monthly data'!FK264:FM264)</f>
        <v>392.020836550667</v>
      </c>
      <c r="BG264" s="421" t="n">
        <f aca="false">AVERAGE('monthly data'!FN264:FP264)</f>
        <v>364.085772176413</v>
      </c>
      <c r="BH264" s="421" t="n">
        <f aca="false">AVERAGE('monthly data'!FQ264:FS264)</f>
        <v>369.273136078333</v>
      </c>
      <c r="BI264" s="421" t="n">
        <f aca="false">AVERAGE('monthly data'!FT264:FV264)</f>
        <v>393.727581950667</v>
      </c>
      <c r="BJ264" s="421" t="n">
        <f aca="false">AVERAGE('monthly data'!FW264:FY264)</f>
        <v>420.617192764333</v>
      </c>
      <c r="BK264" s="421" t="n">
        <f aca="false">AVERAGE('monthly data'!FZ264:GB264)</f>
        <v>438.206679313333</v>
      </c>
      <c r="BL264" s="421" t="n">
        <f aca="false">AVERAGE('monthly data'!GC264:GE264)</f>
        <v>457.478493536333</v>
      </c>
      <c r="BM264" s="421" t="n">
        <f aca="false">AVERAGE('monthly data'!GF264:GH264)</f>
        <v>488.338003659</v>
      </c>
      <c r="BN264" s="421" t="n">
        <f aca="false">AVERAGE('monthly data'!GI264:GK264)</f>
        <v>511.093585184333</v>
      </c>
      <c r="BO264" s="421" t="n">
        <f aca="false">AVERAGE('monthly data'!GL264:GN264)</f>
        <v>535.334169538667</v>
      </c>
      <c r="BP264" s="421" t="n">
        <f aca="false">AVERAGE('monthly data'!GO264:GQ264)</f>
        <v>585.810046855951</v>
      </c>
      <c r="BQ264" s="421" t="n">
        <f aca="false">AVERAGE('monthly data'!GR264:GT264)</f>
        <v>627.130597703333</v>
      </c>
      <c r="BR264" s="421" t="n">
        <f aca="false">AVERAGE('monthly data'!GU264:GW264)</f>
        <v>654.19403751</v>
      </c>
      <c r="BS264" s="421" t="n">
        <f aca="false">AVERAGE('monthly data'!GX264:GZ264)</f>
        <v>693.876753941333</v>
      </c>
      <c r="BT264" s="421" t="n">
        <f aca="false">AVERAGE('monthly data'!HA264:HC264)</f>
        <v>753.089992963333</v>
      </c>
      <c r="BU264" s="421" t="n">
        <f aca="false">AVERAGE('monthly data'!HD264:HF264)</f>
        <v>741.764032353667</v>
      </c>
      <c r="BV264" s="421" t="n">
        <f aca="false">AVERAGE('monthly data'!HG264:HI264)</f>
        <v>751.869557548667</v>
      </c>
      <c r="BW264" s="421" t="n">
        <f aca="false">AVERAGE('monthly data'!HJ264:HL264)</f>
        <v>777.599989166</v>
      </c>
      <c r="BX264" s="421" t="n">
        <f aca="false">AVERAGE('monthly data'!HM264:HO264)</f>
        <v>808.050537224667</v>
      </c>
      <c r="BY264" s="421" t="n">
        <f aca="false">AVERAGE('monthly data'!HP264:HR264)</f>
        <v>861.329635159</v>
      </c>
      <c r="BZ264" s="421" t="n">
        <f aca="false">AVERAGE('monthly data'!HS264:HU264)</f>
        <v>893.861296239667</v>
      </c>
      <c r="CA264" s="421" t="n">
        <f aca="false">AVERAGE('monthly data'!HV264:HX264)</f>
        <v>921.651626654957</v>
      </c>
      <c r="CB264" s="421" t="n">
        <f aca="false">AVERAGE('monthly data'!HY264:IA264)</f>
        <v>1055.11104160544</v>
      </c>
      <c r="CC264" s="421" t="n">
        <f aca="false">AVERAGE('monthly data'!IB264:ID264)</f>
        <v>1103.36711665179</v>
      </c>
      <c r="CD264" s="421" t="n">
        <f aca="false">AVERAGE('monthly data'!IE264:IG264)</f>
        <v>1104.08079930232</v>
      </c>
      <c r="CE264" s="421" t="n">
        <f aca="false">AVERAGE('monthly data'!IH264:IJ264)</f>
        <v>1133.89582383284</v>
      </c>
      <c r="CF264" s="421" t="n">
        <f aca="false">AVERAGE('monthly data'!IK264:IM264)</f>
        <v>1242.49344396865</v>
      </c>
      <c r="CG264" s="421" t="n">
        <f aca="false">AVERAGE('monthly data'!IN264:IP264)</f>
        <v>1291.18445579478</v>
      </c>
      <c r="CH264" s="421" t="n">
        <f aca="false">AVERAGE('monthly data'!IQ264:IS264)</f>
        <v>1331.60471647978</v>
      </c>
      <c r="CI264" s="421" t="n">
        <f aca="false">AVERAGE('monthly data'!IT264:IV264)</f>
        <v>1354.74333247904</v>
      </c>
      <c r="CJ264" s="421" t="n">
        <f aca="false">AVERAGE('monthly data'!IW264:IY264)</f>
        <v>1373.38575562544</v>
      </c>
      <c r="CK264" s="421" t="n">
        <f aca="false">AVERAGE('monthly data'!IZ264:JB264)</f>
        <v>1390.81989421221</v>
      </c>
      <c r="CL264" s="421" t="n">
        <f aca="false">AVERAGE('monthly data'!JC264:JE264)</f>
        <v>1417.65846076561</v>
      </c>
      <c r="CM264" s="421" t="n">
        <f aca="false">AVERAGE('monthly data'!JF264:JH264)</f>
        <v>1467.00289441427</v>
      </c>
      <c r="CN264" s="421" t="n">
        <f aca="false">AVERAGE('monthly data'!JI264:JK264)</f>
        <v>1550.64354728128</v>
      </c>
      <c r="CO264" s="421" t="n">
        <f aca="false">AVERAGE('monthly data'!JL264:JN264)</f>
        <v>1601.45900121423</v>
      </c>
      <c r="CP264" s="421" t="n">
        <f aca="false">AVERAGE('monthly data'!JO264:JQ264)</f>
        <v>1618.83621033026</v>
      </c>
      <c r="CQ264" s="421" t="n">
        <f aca="false">AVERAGE('monthly data'!JR264:JT264)</f>
        <v>1695.75688435316</v>
      </c>
      <c r="CR264" s="421" t="n">
        <f aca="false">AVERAGE('monthly data'!JU264:JW264)</f>
        <v>1730.96626025159</v>
      </c>
      <c r="CS264" s="421" t="n">
        <f aca="false">AVERAGE('monthly data'!JX264:JZ264)</f>
        <v>1779.12532646722</v>
      </c>
      <c r="CT264" s="421" t="n">
        <f aca="false">AVERAGE('monthly data'!KA264:KC264)</f>
        <v>1855.26480336718</v>
      </c>
      <c r="CU264" s="421" t="n">
        <f aca="false">AVERAGE('monthly data'!KD264:KF264)</f>
        <v>1907.06232722885</v>
      </c>
      <c r="CV264" s="421" t="n">
        <f aca="false">AVERAGE('monthly data'!KG264:KI264)</f>
        <v>1973.09697059927</v>
      </c>
      <c r="CW264" s="421" t="n">
        <f aca="false">AVERAGE('monthly data'!KJ264:KL264)</f>
        <v>2028.65221356592</v>
      </c>
      <c r="CX264" s="421" t="n">
        <f aca="false">AVERAGE('monthly data'!KM264:KO264)</f>
        <v>2118.54099895077</v>
      </c>
      <c r="CY264" s="421" t="n">
        <f aca="false">AVERAGE('monthly data'!KP264:KR264)</f>
        <v>2223.87291404848</v>
      </c>
      <c r="CZ264" s="421" t="n">
        <f aca="false">AVERAGE('monthly data'!KS264:KU264)</f>
        <v>2326.06594058969</v>
      </c>
      <c r="DA264" s="421" t="n">
        <f aca="false">AVERAGE('monthly data'!KV264:KX264)</f>
        <v>2455.09418339092</v>
      </c>
      <c r="DB264" s="421" t="n">
        <f aca="false">AVERAGE('monthly data'!KY264:LA264)</f>
        <v>2531.88433328319</v>
      </c>
      <c r="DC264" s="421" t="n">
        <f aca="false">AVERAGE('monthly data'!LB264:LD264)</f>
        <v>2637.33499271135</v>
      </c>
      <c r="DD264" s="421" t="n">
        <f aca="false">AVERAGE('monthly data'!LE264:LG264)</f>
        <v>2760.91080936161</v>
      </c>
      <c r="DE264" s="421" t="n">
        <f aca="false">AVERAGE('monthly data'!LH264:LJ264)</f>
        <v>2892.4544860638</v>
      </c>
      <c r="DF264" s="421" t="n">
        <f aca="false">AVERAGE('monthly data'!LK264:LM264)</f>
        <v>3007.77525194626</v>
      </c>
      <c r="DG264" s="421" t="n">
        <f aca="false">AVERAGE('monthly data'!LN264:LP264)</f>
        <v>3189.50586020592</v>
      </c>
      <c r="DH264" s="421" t="n">
        <f aca="false">AVERAGE('monthly data'!LQ264:LS264)</f>
        <v>3365.07447112959</v>
      </c>
      <c r="DI264" s="421" t="n">
        <f aca="false">AVERAGE('monthly data'!LT264:LV264)</f>
        <v>3492.74725655894</v>
      </c>
      <c r="DJ264" s="421" t="n">
        <f aca="false">AVERAGE('monthly data'!LW264:LY264)</f>
        <v>3579.38557442615</v>
      </c>
      <c r="DK264" s="421" t="n">
        <f aca="false">AVERAGE('monthly data'!LZ264:MB264)</f>
        <v>3635.72701961424</v>
      </c>
      <c r="DL264" s="421" t="n">
        <f aca="false">AVERAGE('monthly data'!MC264:ME264)</f>
        <v>3788.52578794032</v>
      </c>
      <c r="DM264" s="421" t="e">
        <f aca="false">AVERAGE('monthly data'!MF264:MH264)</f>
        <v>#DIV/0!</v>
      </c>
      <c r="DN264" s="421" t="e">
        <f aca="false">AVERAGE('monthly data'!MI264:MK264)</f>
        <v>#DIV/0!</v>
      </c>
      <c r="DO264" s="421" t="e">
        <f aca="false">AVERAGE('monthly data'!ML264:MN264)</f>
        <v>#DIV/0!</v>
      </c>
      <c r="DP264" s="421" t="e">
        <f aca="false">AVERAGE('monthly data'!MO264:MQ264)</f>
        <v>#DIV/0!</v>
      </c>
      <c r="DQ264" s="421" t="e">
        <f aca="false">AVERAGE('monthly data'!MR264:MT264)</f>
        <v>#DIV/0!</v>
      </c>
      <c r="DR264" s="421" t="e">
        <f aca="false">AVERAGE('monthly data'!MU264:MW264)</f>
        <v>#DIV/0!</v>
      </c>
      <c r="DS264" s="421"/>
      <c r="DT264" s="421"/>
      <c r="DU264" s="421"/>
      <c r="DV264" s="421"/>
      <c r="DW264" s="421"/>
      <c r="DX264" s="421"/>
      <c r="DY264" s="421"/>
      <c r="DZ264" s="421"/>
    </row>
    <row r="265" customFormat="false" ht="15.75" hidden="false" customHeight="false" outlineLevel="0" collapsed="false">
      <c r="B265" s="427" t="s">
        <v>700</v>
      </c>
      <c r="C265" s="421" t="n">
        <f aca="false">AVERAGE('monthly data'!B265:D265)</f>
        <v>17.5139</v>
      </c>
      <c r="D265" s="421" t="n">
        <f aca="false">AVERAGE('monthly data'!E265:G265)</f>
        <v>18.0890333333333</v>
      </c>
      <c r="E265" s="421" t="n">
        <f aca="false">AVERAGE('monthly data'!H265:J265)</f>
        <v>21.0726</v>
      </c>
      <c r="F265" s="421" t="n">
        <f aca="false">AVERAGE('monthly data'!K265:M265)</f>
        <v>23.0720666666667</v>
      </c>
      <c r="G265" s="421" t="n">
        <f aca="false">AVERAGE('monthly data'!N265:P265)</f>
        <v>23.7851666666667</v>
      </c>
      <c r="H265" s="421" t="n">
        <f aca="false">AVERAGE('monthly data'!Q265:S265)</f>
        <v>24.1543</v>
      </c>
      <c r="I265" s="421" t="n">
        <f aca="false">AVERAGE('monthly data'!T265:V265)</f>
        <v>25.4854</v>
      </c>
      <c r="J265" s="421" t="n">
        <f aca="false">AVERAGE('monthly data'!W265:Y265)</f>
        <v>24.58</v>
      </c>
      <c r="K265" s="421" t="n">
        <f aca="false">AVERAGE('monthly data'!Z265:AB265)</f>
        <v>25.2897333333333</v>
      </c>
      <c r="L265" s="421" t="n">
        <f aca="false">AVERAGE('monthly data'!AC265:AE265)</f>
        <v>28.36</v>
      </c>
      <c r="M265" s="421" t="n">
        <f aca="false">AVERAGE('monthly data'!AF265:AH265)</f>
        <v>30.5282</v>
      </c>
      <c r="N265" s="421" t="n">
        <f aca="false">AVERAGE('monthly data'!AI265:AK265)</f>
        <v>31.8265666666667</v>
      </c>
      <c r="O265" s="421" t="n">
        <f aca="false">AVERAGE('monthly data'!AL265:AN265)</f>
        <v>30.8319666666667</v>
      </c>
      <c r="P265" s="421" t="n">
        <f aca="false">AVERAGE('monthly data'!AO265:AQ265)</f>
        <v>32.3633</v>
      </c>
      <c r="Q265" s="421" t="n">
        <f aca="false">AVERAGE('monthly data'!AR265:AT265)</f>
        <v>29.5439</v>
      </c>
      <c r="R265" s="421" t="n">
        <f aca="false">AVERAGE('monthly data'!AU265:AW265)</f>
        <v>29.6021666666667</v>
      </c>
      <c r="S265" s="421" t="n">
        <f aca="false">AVERAGE('monthly data'!AX265:AZ265)</f>
        <v>33.5430666666667</v>
      </c>
      <c r="T265" s="421" t="n">
        <f aca="false">AVERAGE('monthly data'!BA265:BC265)</f>
        <v>34.1237333333333</v>
      </c>
      <c r="U265" s="421" t="n">
        <f aca="false">AVERAGE('monthly data'!BD265:BF265)</f>
        <v>37.0947</v>
      </c>
      <c r="V265" s="421" t="n">
        <f aca="false">AVERAGE('monthly data'!BG265:BI265)</f>
        <v>36.5444333333333</v>
      </c>
      <c r="W265" s="421" t="n">
        <f aca="false">AVERAGE('monthly data'!BJ265:BL265)</f>
        <v>37.6737333333333</v>
      </c>
      <c r="X265" s="421" t="n">
        <f aca="false">AVERAGE('monthly data'!BM265:BO265)</f>
        <v>37.0181333333333</v>
      </c>
      <c r="Y265" s="421" t="n">
        <f aca="false">AVERAGE('monthly data'!BP265:BR265)</f>
        <v>36.0973333333333</v>
      </c>
      <c r="Z265" s="421" t="n">
        <f aca="false">AVERAGE('monthly data'!BS265:BU265)</f>
        <v>37.5927666666667</v>
      </c>
      <c r="AA265" s="421" t="n">
        <f aca="false">AVERAGE('monthly data'!BV265:BX265)</f>
        <v>45.9621763333333</v>
      </c>
      <c r="AB265" s="421" t="n">
        <f aca="false">AVERAGE('monthly data'!BY265:CA265)</f>
        <v>48.5620646666667</v>
      </c>
      <c r="AC265" s="421" t="n">
        <f aca="false">AVERAGE('monthly data'!CB265:CD265)</f>
        <v>50.05758</v>
      </c>
      <c r="AD265" s="421" t="n">
        <f aca="false">AVERAGE('monthly data'!CE265:CG265)</f>
        <v>45.6878966666667</v>
      </c>
      <c r="AE265" s="421" t="n">
        <f aca="false">AVERAGE('monthly data'!CH265:CJ265)</f>
        <v>42.2546266666667</v>
      </c>
      <c r="AF265" s="421" t="n">
        <f aca="false">AVERAGE('monthly data'!CK265:CM265)</f>
        <v>44.5964866666667</v>
      </c>
      <c r="AG265" s="421" t="n">
        <f aca="false">AVERAGE('monthly data'!CN265:CP265)</f>
        <v>46.4783633333333</v>
      </c>
      <c r="AH265" s="421" t="n">
        <f aca="false">AVERAGE('monthly data'!CQ265:CS265)</f>
        <v>45.9880333333333</v>
      </c>
      <c r="AI265" s="421" t="n">
        <f aca="false">AVERAGE('monthly data'!CT265:CV265)</f>
        <v>54.1858266666667</v>
      </c>
      <c r="AJ265" s="421" t="n">
        <f aca="false">AVERAGE('monthly data'!CW265:CY265)</f>
        <v>57.47559</v>
      </c>
      <c r="AK265" s="421" t="n">
        <f aca="false">AVERAGE('monthly data'!CZ265:DB265)</f>
        <v>58.94341</v>
      </c>
      <c r="AL265" s="421" t="n">
        <f aca="false">AVERAGE('monthly data'!DC265:DE265)</f>
        <v>61.8040566666667</v>
      </c>
      <c r="AM265" s="421" t="n">
        <f aca="false">AVERAGE('monthly data'!DF265:DH265)</f>
        <v>55.1722292523333</v>
      </c>
      <c r="AN265" s="421" t="n">
        <f aca="false">AVERAGE('monthly data'!DI265:DK265)</f>
        <v>54.0944732626667</v>
      </c>
      <c r="AO265" s="421" t="n">
        <f aca="false">AVERAGE('monthly data'!DL265:DN265)</f>
        <v>55.296070027</v>
      </c>
      <c r="AP265" s="421" t="n">
        <f aca="false">AVERAGE('monthly data'!DO265:DQ265)</f>
        <v>58.1609144846667</v>
      </c>
      <c r="AQ265" s="421" t="n">
        <f aca="false">AVERAGE('monthly data'!DR265:DT265)</f>
        <v>68.4888392823333</v>
      </c>
      <c r="AR265" s="421" t="n">
        <f aca="false">AVERAGE('monthly data'!DU265:DW265)</f>
        <v>73.6701466726667</v>
      </c>
      <c r="AS265" s="421" t="n">
        <f aca="false">AVERAGE('monthly data'!DX265:DZ265)</f>
        <v>77.1729272043667</v>
      </c>
      <c r="AT265" s="421" t="n">
        <f aca="false">AVERAGE('monthly data'!EA265:EC265)</f>
        <v>80.5326696039966</v>
      </c>
      <c r="AU265" s="421" t="n">
        <f aca="false">AVERAGE('monthly data'!ED265:EF265)</f>
        <v>82.1110896776667</v>
      </c>
      <c r="AV265" s="421" t="n">
        <f aca="false">AVERAGE('monthly data'!EG265:EI265)</f>
        <v>92.0694264971</v>
      </c>
      <c r="AW265" s="421" t="n">
        <f aca="false">AVERAGE('monthly data'!EJ265:EL265)</f>
        <v>90.298340344</v>
      </c>
      <c r="AX265" s="421" t="n">
        <f aca="false">AVERAGE('monthly data'!EM265:EO265)</f>
        <v>99.606409042</v>
      </c>
      <c r="AY265" s="421" t="n">
        <f aca="false">AVERAGE('monthly data'!EP265:ER265)</f>
        <v>103.062644887</v>
      </c>
      <c r="AZ265" s="421" t="n">
        <f aca="false">AVERAGE('monthly data'!ES265:EU265)</f>
        <v>115.451829414667</v>
      </c>
      <c r="BA265" s="421" t="n">
        <f aca="false">AVERAGE('monthly data'!EV265:EX265)</f>
        <v>117.464602915333</v>
      </c>
      <c r="BB265" s="421" t="n">
        <f aca="false">AVERAGE('monthly data'!EY265:FA265)</f>
        <v>142.966909668333</v>
      </c>
      <c r="BC265" s="421" t="n">
        <f aca="false">AVERAGE('monthly data'!FB265:FD265)</f>
        <v>158.041150127667</v>
      </c>
      <c r="BD265" s="421" t="n">
        <f aca="false">AVERAGE('monthly data'!FE265:FG265)</f>
        <v>168.676489307333</v>
      </c>
      <c r="BE265" s="421" t="n">
        <f aca="false">AVERAGE('monthly data'!FH265:FJ265)</f>
        <v>173.264092289333</v>
      </c>
      <c r="BF265" s="421" t="n">
        <f aca="false">AVERAGE('monthly data'!FK265:FM265)</f>
        <v>173.773154884</v>
      </c>
      <c r="BG265" s="421" t="n">
        <f aca="false">AVERAGE('monthly data'!FN265:FP265)</f>
        <v>154.414152509746</v>
      </c>
      <c r="BH265" s="421" t="n">
        <f aca="false">AVERAGE('monthly data'!FQ265:FS265)</f>
        <v>154.103813895</v>
      </c>
      <c r="BI265" s="421" t="n">
        <f aca="false">AVERAGE('monthly data'!FT265:FV265)</f>
        <v>171.988329217333</v>
      </c>
      <c r="BJ265" s="421" t="n">
        <f aca="false">AVERAGE('monthly data'!FW265:FY265)</f>
        <v>178.746630026333</v>
      </c>
      <c r="BK265" s="421" t="n">
        <f aca="false">AVERAGE('monthly data'!FZ265:GB265)</f>
        <v>179.074154796</v>
      </c>
      <c r="BL265" s="421" t="n">
        <f aca="false">AVERAGE('monthly data'!GC265:GE265)</f>
        <v>199.966508123467</v>
      </c>
      <c r="BM265" s="421" t="n">
        <f aca="false">AVERAGE('monthly data'!GF265:GH265)</f>
        <v>209.284296376667</v>
      </c>
      <c r="BN265" s="421" t="n">
        <f aca="false">AVERAGE('monthly data'!GI265:GK265)</f>
        <v>228.595835784333</v>
      </c>
      <c r="BO265" s="421" t="n">
        <f aca="false">AVERAGE('monthly data'!GL265:GN265)</f>
        <v>234.11643477</v>
      </c>
      <c r="BP265" s="421" t="n">
        <f aca="false">AVERAGE('monthly data'!GO265:GQ265)</f>
        <v>264.237983646333</v>
      </c>
      <c r="BQ265" s="421" t="n">
        <f aca="false">AVERAGE('monthly data'!GR265:GT265)</f>
        <v>263.345108915667</v>
      </c>
      <c r="BR265" s="421" t="n">
        <f aca="false">AVERAGE('monthly data'!GU265:GW265)</f>
        <v>274.079961018</v>
      </c>
      <c r="BS265" s="421" t="n">
        <f aca="false">AVERAGE('monthly data'!GX265:GZ265)</f>
        <v>293.910864608</v>
      </c>
      <c r="BT265" s="421" t="n">
        <f aca="false">AVERAGE('monthly data'!HA265:HC265)</f>
        <v>321.323208963333</v>
      </c>
      <c r="BU265" s="421" t="n">
        <f aca="false">AVERAGE('monthly data'!HD265:HF265)</f>
        <v>314.354726120333</v>
      </c>
      <c r="BV265" s="421" t="n">
        <f aca="false">AVERAGE('monthly data'!HG265:HI265)</f>
        <v>310.557856632</v>
      </c>
      <c r="BW265" s="421" t="n">
        <f aca="false">AVERAGE('monthly data'!HJ265:HL265)</f>
        <v>318.745806132667</v>
      </c>
      <c r="BX265" s="421" t="n">
        <f aca="false">AVERAGE('monthly data'!HM265:HO265)</f>
        <v>354.401946724667</v>
      </c>
      <c r="BY265" s="421" t="n">
        <f aca="false">AVERAGE('monthly data'!HP265:HR265)</f>
        <v>387.407798159</v>
      </c>
      <c r="BZ265" s="421" t="n">
        <f aca="false">AVERAGE('monthly data'!HS265:HU265)</f>
        <v>382.601119573</v>
      </c>
      <c r="CA265" s="421" t="n">
        <f aca="false">AVERAGE('monthly data'!HV265:HX265)</f>
        <v>382.189084760239</v>
      </c>
      <c r="CB265" s="421" t="n">
        <f aca="false">AVERAGE('monthly data'!HY265:IA265)</f>
        <v>418.79437957253</v>
      </c>
      <c r="CC265" s="421" t="n">
        <f aca="false">AVERAGE('monthly data'!IB265:ID265)</f>
        <v>434.236095372342</v>
      </c>
      <c r="CD265" s="421" t="n">
        <f aca="false">AVERAGE('monthly data'!IE265:IG265)</f>
        <v>450.529986259402</v>
      </c>
      <c r="CE265" s="421" t="n">
        <f aca="false">AVERAGE('monthly data'!IH265:IJ265)</f>
        <v>475.207444205685</v>
      </c>
      <c r="CF265" s="421" t="n">
        <f aca="false">AVERAGE('monthly data'!IK265:IM265)</f>
        <v>554.891030387753</v>
      </c>
      <c r="CG265" s="421" t="n">
        <f aca="false">AVERAGE('monthly data'!IN265:IP265)</f>
        <v>596.355677488041</v>
      </c>
      <c r="CH265" s="421" t="n">
        <f aca="false">AVERAGE('monthly data'!IQ265:IS265)</f>
        <v>608.321969738195</v>
      </c>
      <c r="CI265" s="421" t="n">
        <f aca="false">AVERAGE('monthly data'!IT265:IV265)</f>
        <v>624.980094141745</v>
      </c>
      <c r="CJ265" s="421" t="n">
        <f aca="false">AVERAGE('monthly data'!IW265:IY265)</f>
        <v>602.48435229516</v>
      </c>
      <c r="CK265" s="421" t="n">
        <f aca="false">AVERAGE('monthly data'!IZ265:JB265)</f>
        <v>580.775415434472</v>
      </c>
      <c r="CL265" s="421" t="n">
        <f aca="false">AVERAGE('monthly data'!JC265:JE265)</f>
        <v>557.227095999335</v>
      </c>
      <c r="CM265" s="421" t="n">
        <f aca="false">AVERAGE('monthly data'!JF265:JH265)</f>
        <v>567.56565671165</v>
      </c>
      <c r="CN265" s="421" t="n">
        <f aca="false">AVERAGE('monthly data'!JI265:JK265)</f>
        <v>640.124847215658</v>
      </c>
      <c r="CO265" s="421" t="n">
        <f aca="false">AVERAGE('monthly data'!JL265:JN265)</f>
        <v>649.189748995259</v>
      </c>
      <c r="CP265" s="421" t="n">
        <f aca="false">AVERAGE('monthly data'!JO265:JQ265)</f>
        <v>637.202174721552</v>
      </c>
      <c r="CQ265" s="421" t="n">
        <f aca="false">AVERAGE('monthly data'!JR265:JT265)</f>
        <v>657.239653939038</v>
      </c>
      <c r="CR265" s="421" t="n">
        <f aca="false">AVERAGE('monthly data'!JU265:JW265)</f>
        <v>662.540121619288</v>
      </c>
      <c r="CS265" s="421" t="n">
        <f aca="false">AVERAGE('monthly data'!JX265:JZ265)</f>
        <v>712.075294437293</v>
      </c>
      <c r="CT265" s="421" t="n">
        <f aca="false">AVERAGE('monthly data'!KA265:KC265)</f>
        <v>747.765367549097</v>
      </c>
      <c r="CU265" s="421" t="n">
        <f aca="false">AVERAGE('monthly data'!KD265:KF265)</f>
        <v>797.264759629784</v>
      </c>
      <c r="CV265" s="421" t="n">
        <f aca="false">AVERAGE('monthly data'!KG265:KI265)</f>
        <v>803.431398093782</v>
      </c>
      <c r="CW265" s="421" t="n">
        <f aca="false">AVERAGE('monthly data'!KJ265:KL265)</f>
        <v>812.922099423427</v>
      </c>
      <c r="CX265" s="421" t="n">
        <f aca="false">AVERAGE('monthly data'!KM265:KO265)</f>
        <v>863.848180410905</v>
      </c>
      <c r="CY265" s="421" t="n">
        <f aca="false">AVERAGE('monthly data'!KP265:KR265)</f>
        <v>925.823093784372</v>
      </c>
      <c r="CZ265" s="421" t="n">
        <f aca="false">AVERAGE('monthly data'!KS265:KU265)</f>
        <v>931.936352791228</v>
      </c>
      <c r="DA265" s="421" t="n">
        <f aca="false">AVERAGE('monthly data'!KV265:KX265)</f>
        <v>977.865163370298</v>
      </c>
      <c r="DB265" s="421" t="n">
        <f aca="false">AVERAGE('monthly data'!KY265:LA265)</f>
        <v>986.19477277602</v>
      </c>
      <c r="DC265" s="421" t="n">
        <f aca="false">AVERAGE('monthly data'!LB265:LD265)</f>
        <v>1018.80166448714</v>
      </c>
      <c r="DD265" s="421" t="n">
        <f aca="false">AVERAGE('monthly data'!LE265:LG265)</f>
        <v>1036.07992111874</v>
      </c>
      <c r="DE265" s="421" t="n">
        <f aca="false">AVERAGE('monthly data'!LH265:LJ265)</f>
        <v>1077.98434857134</v>
      </c>
      <c r="DF265" s="421" t="n">
        <f aca="false">AVERAGE('monthly data'!LK265:LM265)</f>
        <v>1127.55774764553</v>
      </c>
      <c r="DG265" s="421" t="n">
        <f aca="false">AVERAGE('monthly data'!LN265:LP265)</f>
        <v>1095.10846178112</v>
      </c>
      <c r="DH265" s="421" t="n">
        <f aca="false">AVERAGE('monthly data'!LQ265:LS265)</f>
        <v>1258.26398742474</v>
      </c>
      <c r="DI265" s="421" t="n">
        <f aca="false">AVERAGE('monthly data'!LT265:LV265)</f>
        <v>1361.05519965137</v>
      </c>
      <c r="DJ265" s="421" t="n">
        <f aca="false">AVERAGE('monthly data'!LW265:LY265)</f>
        <v>1323.13284249476</v>
      </c>
      <c r="DK265" s="421" t="n">
        <f aca="false">AVERAGE('monthly data'!LZ265:MB265)</f>
        <v>1398.16843164085</v>
      </c>
      <c r="DL265" s="421" t="n">
        <f aca="false">AVERAGE('monthly data'!MC265:ME265)</f>
        <v>1405.75781621469</v>
      </c>
      <c r="DM265" s="421" t="e">
        <f aca="false">AVERAGE('monthly data'!MF265:MH265)</f>
        <v>#DIV/0!</v>
      </c>
      <c r="DN265" s="421" t="e">
        <f aca="false">AVERAGE('monthly data'!MI265:MK265)</f>
        <v>#DIV/0!</v>
      </c>
      <c r="DO265" s="421" t="e">
        <f aca="false">AVERAGE('monthly data'!ML265:MN265)</f>
        <v>#DIV/0!</v>
      </c>
      <c r="DP265" s="421" t="e">
        <f aca="false">AVERAGE('monthly data'!MO265:MQ265)</f>
        <v>#DIV/0!</v>
      </c>
      <c r="DQ265" s="421" t="e">
        <f aca="false">AVERAGE('monthly data'!MR265:MT265)</f>
        <v>#DIV/0!</v>
      </c>
      <c r="DR265" s="421" t="e">
        <f aca="false">AVERAGE('monthly data'!MU265:MW265)</f>
        <v>#DIV/0!</v>
      </c>
      <c r="DS265" s="421"/>
      <c r="DT265" s="421"/>
      <c r="DU265" s="421"/>
      <c r="DV265" s="421"/>
      <c r="DW265" s="421"/>
      <c r="DX265" s="421"/>
      <c r="DY265" s="421"/>
      <c r="DZ265" s="421"/>
    </row>
    <row r="266" customFormat="false" ht="15.75" hidden="false" customHeight="false" outlineLevel="0" collapsed="false">
      <c r="B266" s="427" t="s">
        <v>701</v>
      </c>
      <c r="C266" s="421" t="n">
        <f aca="false">AVERAGE('monthly data'!B266:D266)</f>
        <v>5.2127</v>
      </c>
      <c r="D266" s="421" t="n">
        <f aca="false">AVERAGE('monthly data'!E266:G266)</f>
        <v>6.08393333333333</v>
      </c>
      <c r="E266" s="421" t="n">
        <f aca="false">AVERAGE('monthly data'!H266:J266)</f>
        <v>6.75133333333333</v>
      </c>
      <c r="F266" s="421" t="n">
        <f aca="false">AVERAGE('monthly data'!K266:M266)</f>
        <v>7.2975</v>
      </c>
      <c r="G266" s="421" t="n">
        <f aca="false">AVERAGE('monthly data'!N266:P266)</f>
        <v>6.96946666666667</v>
      </c>
      <c r="H266" s="421" t="n">
        <f aca="false">AVERAGE('monthly data'!Q266:S266)</f>
        <v>7.19993333333333</v>
      </c>
      <c r="I266" s="421" t="n">
        <f aca="false">AVERAGE('monthly data'!T266:V266)</f>
        <v>7.1731</v>
      </c>
      <c r="J266" s="421" t="n">
        <f aca="false">AVERAGE('monthly data'!W266:Y266)</f>
        <v>8.35033333333333</v>
      </c>
      <c r="K266" s="421" t="n">
        <f aca="false">AVERAGE('monthly data'!Z266:AB266)</f>
        <v>10.8573</v>
      </c>
      <c r="L266" s="421" t="n">
        <f aca="false">AVERAGE('monthly data'!AC266:AE266)</f>
        <v>12.6719333333333</v>
      </c>
      <c r="M266" s="421" t="n">
        <f aca="false">AVERAGE('monthly data'!AF266:AH266)</f>
        <v>12.8364666666667</v>
      </c>
      <c r="N266" s="421" t="n">
        <f aca="false">AVERAGE('monthly data'!AI266:AK266)</f>
        <v>16.0588333333333</v>
      </c>
      <c r="O266" s="421" t="n">
        <f aca="false">AVERAGE('monthly data'!AL266:AN266)</f>
        <v>19.9036666666667</v>
      </c>
      <c r="P266" s="421" t="n">
        <f aca="false">AVERAGE('monthly data'!AO266:AQ266)</f>
        <v>15.2649666666667</v>
      </c>
      <c r="Q266" s="421" t="n">
        <f aca="false">AVERAGE('monthly data'!AR266:AT266)</f>
        <v>19.2010666666667</v>
      </c>
      <c r="R266" s="421" t="n">
        <f aca="false">AVERAGE('monthly data'!AU266:AW266)</f>
        <v>20.6062666666667</v>
      </c>
      <c r="S266" s="421" t="n">
        <f aca="false">AVERAGE('monthly data'!AX266:AZ266)</f>
        <v>19.4893666666667</v>
      </c>
      <c r="T266" s="421" t="n">
        <f aca="false">AVERAGE('monthly data'!BA266:BC266)</f>
        <v>19.1918</v>
      </c>
      <c r="U266" s="421" t="n">
        <f aca="false">AVERAGE('monthly data'!BD266:BF266)</f>
        <v>17.1523333333333</v>
      </c>
      <c r="V266" s="421" t="n">
        <f aca="false">AVERAGE('monthly data'!BG266:BI266)</f>
        <v>18.1379333333333</v>
      </c>
      <c r="W266" s="421" t="n">
        <f aca="false">AVERAGE('monthly data'!BJ266:BL266)</f>
        <v>18.5233333333333</v>
      </c>
      <c r="X266" s="421" t="n">
        <f aca="false">AVERAGE('monthly data'!BM266:BO266)</f>
        <v>20.9226666666667</v>
      </c>
      <c r="Y266" s="421" t="n">
        <f aca="false">AVERAGE('monthly data'!BP266:BR266)</f>
        <v>21.405</v>
      </c>
      <c r="Z266" s="421" t="n">
        <f aca="false">AVERAGE('monthly data'!BS266:BU266)</f>
        <v>22.215</v>
      </c>
      <c r="AA266" s="421" t="n">
        <f aca="false">AVERAGE('monthly data'!BV266:BX266)</f>
        <v>26.6116666666667</v>
      </c>
      <c r="AB266" s="421" t="n">
        <f aca="false">AVERAGE('monthly data'!BY266:CA266)</f>
        <v>26.47</v>
      </c>
      <c r="AC266" s="421" t="n">
        <f aca="false">AVERAGE('monthly data'!CB266:CD266)</f>
        <v>22.4233333333333</v>
      </c>
      <c r="AD266" s="421" t="n">
        <f aca="false">AVERAGE('monthly data'!CE266:CG266)</f>
        <v>27.6</v>
      </c>
      <c r="AE266" s="421" t="n">
        <f aca="false">AVERAGE('monthly data'!CH266:CJ266)</f>
        <v>35.0333333333333</v>
      </c>
      <c r="AF266" s="421" t="n">
        <f aca="false">AVERAGE('monthly data'!CK266:CM266)</f>
        <v>35.6333333333333</v>
      </c>
      <c r="AG266" s="421" t="n">
        <f aca="false">AVERAGE('monthly data'!CN266:CP266)</f>
        <v>37.2143333333333</v>
      </c>
      <c r="AH266" s="421" t="n">
        <f aca="false">AVERAGE('monthly data'!CQ266:CS266)</f>
        <v>40.966</v>
      </c>
      <c r="AI266" s="421" t="n">
        <f aca="false">AVERAGE('monthly data'!CT266:CV266)</f>
        <v>39.2456</v>
      </c>
      <c r="AJ266" s="421" t="n">
        <f aca="false">AVERAGE('monthly data'!CW266:CY266)</f>
        <v>36.6021333333333</v>
      </c>
      <c r="AK266" s="421" t="n">
        <f aca="false">AVERAGE('monthly data'!CZ266:DB266)</f>
        <v>38.3308</v>
      </c>
      <c r="AL266" s="421" t="n">
        <f aca="false">AVERAGE('monthly data'!DC266:DE266)</f>
        <v>38.7670333333333</v>
      </c>
      <c r="AM266" s="421" t="n">
        <f aca="false">AVERAGE('monthly data'!DF266:DH266)</f>
        <v>43.2785403333333</v>
      </c>
      <c r="AN266" s="421" t="n">
        <f aca="false">AVERAGE('monthly data'!DI266:DK266)</f>
        <v>42.5722280639</v>
      </c>
      <c r="AO266" s="421" t="n">
        <f aca="false">AVERAGE('monthly data'!DL266:DN266)</f>
        <v>47.6705474626667</v>
      </c>
      <c r="AP266" s="421" t="n">
        <f aca="false">AVERAGE('monthly data'!DO266:DQ266)</f>
        <v>52.250309808</v>
      </c>
      <c r="AQ266" s="421" t="n">
        <f aca="false">AVERAGE('monthly data'!DR266:DT266)</f>
        <v>52.709427795</v>
      </c>
      <c r="AR266" s="421" t="n">
        <f aca="false">AVERAGE('monthly data'!DU266:DW266)</f>
        <v>58.1366575893333</v>
      </c>
      <c r="AS266" s="421" t="n">
        <f aca="false">AVERAGE('monthly data'!DX266:DZ266)</f>
        <v>65.7013118553333</v>
      </c>
      <c r="AT266" s="421" t="n">
        <f aca="false">AVERAGE('monthly data'!EA266:EC266)</f>
        <v>69.9154400033333</v>
      </c>
      <c r="AU266" s="421" t="n">
        <f aca="false">AVERAGE('monthly data'!ED266:EF266)</f>
        <v>71.404086819</v>
      </c>
      <c r="AV266" s="421" t="n">
        <f aca="false">AVERAGE('monthly data'!EG266:EI266)</f>
        <v>81.7032691613333</v>
      </c>
      <c r="AW266" s="421" t="n">
        <f aca="false">AVERAGE('monthly data'!EJ266:EL266)</f>
        <v>94.253165869</v>
      </c>
      <c r="AX266" s="421" t="n">
        <f aca="false">AVERAGE('monthly data'!EM266:EO266)</f>
        <v>102.499029666667</v>
      </c>
      <c r="AY266" s="421" t="n">
        <f aca="false">AVERAGE('monthly data'!EP266:ER266)</f>
        <v>97.9493</v>
      </c>
      <c r="AZ266" s="421" t="n">
        <f aca="false">AVERAGE('monthly data'!ES266:EU266)</f>
        <v>114.172245839667</v>
      </c>
      <c r="BA266" s="421" t="n">
        <f aca="false">AVERAGE('monthly data'!EV266:EX266)</f>
        <v>131.624539333333</v>
      </c>
      <c r="BB266" s="421" t="n">
        <f aca="false">AVERAGE('monthly data'!EY266:FA266)</f>
        <v>139.115914</v>
      </c>
      <c r="BC266" s="421" t="n">
        <f aca="false">AVERAGE('monthly data'!FB266:FD266)</f>
        <v>132.193855</v>
      </c>
      <c r="BD266" s="421" t="n">
        <f aca="false">AVERAGE('monthly data'!FE266:FG266)</f>
        <v>128.344216333333</v>
      </c>
      <c r="BE266" s="421" t="n">
        <f aca="false">AVERAGE('monthly data'!FH266:FJ266)</f>
        <v>132.123033333333</v>
      </c>
      <c r="BF266" s="421" t="n">
        <f aca="false">AVERAGE('monthly data'!FK266:FM266)</f>
        <v>134.867436333333</v>
      </c>
      <c r="BG266" s="421" t="n">
        <f aca="false">AVERAGE('monthly data'!FN266:FP266)</f>
        <v>130.006164666667</v>
      </c>
      <c r="BH266" s="421" t="n">
        <f aca="false">AVERAGE('monthly data'!FQ266:FS266)</f>
        <v>130.421832516667</v>
      </c>
      <c r="BI266" s="421" t="n">
        <f aca="false">AVERAGE('monthly data'!FT266:FV266)</f>
        <v>127.0041804</v>
      </c>
      <c r="BJ266" s="421" t="n">
        <f aca="false">AVERAGE('monthly data'!FW266:FY266)</f>
        <v>147.432998733333</v>
      </c>
      <c r="BK266" s="421" t="n">
        <f aca="false">AVERAGE('monthly data'!FZ266:GB266)</f>
        <v>162.536769517333</v>
      </c>
      <c r="BL266" s="421" t="n">
        <f aca="false">AVERAGE('monthly data'!GC266:GE266)</f>
        <v>165.503248680867</v>
      </c>
      <c r="BM266" s="421" t="n">
        <f aca="false">AVERAGE('monthly data'!GF266:GH266)</f>
        <v>175.060896615667</v>
      </c>
      <c r="BN266" s="421" t="n">
        <f aca="false">AVERAGE('monthly data'!GI266:GK266)</f>
        <v>180.048096066667</v>
      </c>
      <c r="BO266" s="421" t="n">
        <f aca="false">AVERAGE('monthly data'!GL266:GN266)</f>
        <v>186.852628883333</v>
      </c>
      <c r="BP266" s="421" t="n">
        <f aca="false">AVERAGE('monthly data'!GO266:GQ266)</f>
        <v>209.858492266667</v>
      </c>
      <c r="BQ266" s="421" t="n">
        <f aca="false">AVERAGE('monthly data'!GR266:GT266)</f>
        <v>247.622444121</v>
      </c>
      <c r="BR266" s="421" t="n">
        <f aca="false">AVERAGE('monthly data'!GU266:GW266)</f>
        <v>253.892313158667</v>
      </c>
      <c r="BS266" s="421" t="n">
        <f aca="false">AVERAGE('monthly data'!GX266:GZ266)</f>
        <v>274.674593333333</v>
      </c>
      <c r="BT266" s="421" t="n">
        <f aca="false">AVERAGE('monthly data'!HA266:HC266)</f>
        <v>299.599925666667</v>
      </c>
      <c r="BU266" s="421" t="n">
        <f aca="false">AVERAGE('monthly data'!HD266:HF266)</f>
        <v>290.229652233333</v>
      </c>
      <c r="BV266" s="421" t="n">
        <f aca="false">AVERAGE('monthly data'!HG266:HI266)</f>
        <v>292.212128583333</v>
      </c>
      <c r="BW266" s="421" t="n">
        <f aca="false">AVERAGE('monthly data'!HJ266:HL266)</f>
        <v>303.288102366667</v>
      </c>
      <c r="BX266" s="421" t="n">
        <f aca="false">AVERAGE('monthly data'!HM266:HO266)</f>
        <v>300.160879166667</v>
      </c>
      <c r="BY266" s="421" t="n">
        <f aca="false">AVERAGE('monthly data'!HP266:HR266)</f>
        <v>312.273905</v>
      </c>
      <c r="BZ266" s="421" t="n">
        <f aca="false">AVERAGE('monthly data'!HS266:HU266)</f>
        <v>336.258634</v>
      </c>
      <c r="CA266" s="421" t="n">
        <f aca="false">AVERAGE('monthly data'!HV266:HX266)</f>
        <v>341.283308714166</v>
      </c>
      <c r="CB266" s="421" t="n">
        <f aca="false">AVERAGE('monthly data'!HY266:IA266)</f>
        <v>371.300904566293</v>
      </c>
      <c r="CC266" s="421" t="n">
        <f aca="false">AVERAGE('monthly data'!IB266:ID266)</f>
        <v>412.029762710413</v>
      </c>
      <c r="CD266" s="421" t="n">
        <f aca="false">AVERAGE('monthly data'!IE266:IG266)</f>
        <v>411.142583769337</v>
      </c>
      <c r="CE266" s="421" t="n">
        <f aca="false">AVERAGE('monthly data'!IH266:IJ266)</f>
        <v>424.251528940295</v>
      </c>
      <c r="CF266" s="421" t="n">
        <f aca="false">AVERAGE('monthly data'!IK266:IM266)</f>
        <v>450.80933517268</v>
      </c>
      <c r="CG266" s="421" t="n">
        <f aca="false">AVERAGE('monthly data'!IN266:IP266)</f>
        <v>448.402854322895</v>
      </c>
      <c r="CH266" s="421" t="n">
        <f aca="false">AVERAGE('monthly data'!IQ266:IS266)</f>
        <v>467.322810607706</v>
      </c>
      <c r="CI266" s="421" t="n">
        <f aca="false">AVERAGE('monthly data'!IT266:IV266)</f>
        <v>466.180955278145</v>
      </c>
      <c r="CJ266" s="421" t="n">
        <f aca="false">AVERAGE('monthly data'!IW266:IY266)</f>
        <v>505.275174813282</v>
      </c>
      <c r="CK266" s="421" t="n">
        <f aca="false">AVERAGE('monthly data'!IZ266:JB266)</f>
        <v>519.966514319038</v>
      </c>
      <c r="CL266" s="421" t="n">
        <f aca="false">AVERAGE('monthly data'!JC266:JE266)</f>
        <v>535.857795122304</v>
      </c>
      <c r="CM266" s="421" t="n">
        <f aca="false">AVERAGE('monthly data'!JF266:JH266)</f>
        <v>565.46935676068</v>
      </c>
      <c r="CN266" s="421" t="n">
        <f aca="false">AVERAGE('monthly data'!JI266:JK266)</f>
        <v>535.169607834994</v>
      </c>
      <c r="CO266" s="421" t="n">
        <f aca="false">AVERAGE('monthly data'!JL266:JN266)</f>
        <v>568.465321482839</v>
      </c>
      <c r="CP266" s="421" t="n">
        <f aca="false">AVERAGE('monthly data'!JO266:JQ266)</f>
        <v>583.383335495133</v>
      </c>
      <c r="CQ266" s="421" t="n">
        <f aca="false">AVERAGE('monthly data'!JR266:JT266)</f>
        <v>619.457651748442</v>
      </c>
      <c r="CR266" s="421" t="n">
        <f aca="false">AVERAGE('monthly data'!JU266:JW266)</f>
        <v>625.29280361091</v>
      </c>
      <c r="CS266" s="421" t="n">
        <f aca="false">AVERAGE('monthly data'!JX266:JZ266)</f>
        <v>602.70478424862</v>
      </c>
      <c r="CT266" s="421" t="n">
        <f aca="false">AVERAGE('monthly data'!KA266:KC266)</f>
        <v>609.014125294221</v>
      </c>
      <c r="CU266" s="421" t="n">
        <f aca="false">AVERAGE('monthly data'!KD266:KF266)</f>
        <v>615.936198726027</v>
      </c>
      <c r="CV266" s="421" t="n">
        <f aca="false">AVERAGE('monthly data'!KG266:KI266)</f>
        <v>684.635729424773</v>
      </c>
      <c r="CW266" s="421" t="n">
        <f aca="false">AVERAGE('monthly data'!KJ266:KL266)</f>
        <v>721.466931299062</v>
      </c>
      <c r="CX266" s="421" t="n">
        <f aca="false">AVERAGE('monthly data'!KM266:KO266)</f>
        <v>753.023516777843</v>
      </c>
      <c r="CY266" s="421" t="n">
        <f aca="false">AVERAGE('monthly data'!KP266:KR266)</f>
        <v>755.785570740058</v>
      </c>
      <c r="CZ266" s="421" t="n">
        <f aca="false">AVERAGE('monthly data'!KS266:KU266)</f>
        <v>822.410907859996</v>
      </c>
      <c r="DA266" s="421" t="n">
        <f aca="false">AVERAGE('monthly data'!KV266:KX266)</f>
        <v>878.642899479301</v>
      </c>
      <c r="DB266" s="421" t="n">
        <f aca="false">AVERAGE('monthly data'!KY266:LA266)</f>
        <v>920.395701229518</v>
      </c>
      <c r="DC266" s="421" t="n">
        <f aca="false">AVERAGE('monthly data'!LB266:LD266)</f>
        <v>940.136269993354</v>
      </c>
      <c r="DD266" s="421" t="n">
        <f aca="false">AVERAGE('monthly data'!LE266:LG266)</f>
        <v>999.836247044142</v>
      </c>
      <c r="DE266" s="421" t="n">
        <f aca="false">AVERAGE('monthly data'!LH266:LJ266)</f>
        <v>1052.47395994932</v>
      </c>
      <c r="DF266" s="421" t="n">
        <f aca="false">AVERAGE('monthly data'!LK266:LM266)</f>
        <v>1066.68525663022</v>
      </c>
      <c r="DG266" s="421" t="n">
        <f aca="false">AVERAGE('monthly data'!LN266:LP266)</f>
        <v>1148.57605192202</v>
      </c>
      <c r="DH266" s="421" t="n">
        <f aca="false">AVERAGE('monthly data'!LQ266:LS266)</f>
        <v>1170.3336831255</v>
      </c>
      <c r="DI266" s="421" t="n">
        <f aca="false">AVERAGE('monthly data'!LT266:LV266)</f>
        <v>1172.47959593543</v>
      </c>
      <c r="DJ266" s="421" t="n">
        <f aca="false">AVERAGE('monthly data'!LW266:LY266)</f>
        <v>1284.57408468366</v>
      </c>
      <c r="DK266" s="421" t="n">
        <f aca="false">AVERAGE('monthly data'!LZ266:MB266)</f>
        <v>1249.70573170506</v>
      </c>
      <c r="DL266" s="421" t="n">
        <f aca="false">AVERAGE('monthly data'!MC266:ME266)</f>
        <v>1336.44141723295</v>
      </c>
      <c r="DM266" s="421" t="e">
        <f aca="false">AVERAGE('monthly data'!MF266:MH266)</f>
        <v>#DIV/0!</v>
      </c>
      <c r="DN266" s="421" t="e">
        <f aca="false">AVERAGE('monthly data'!MI266:MK266)</f>
        <v>#DIV/0!</v>
      </c>
      <c r="DO266" s="421" t="e">
        <f aca="false">AVERAGE('monthly data'!ML266:MN266)</f>
        <v>#DIV/0!</v>
      </c>
      <c r="DP266" s="421" t="e">
        <f aca="false">AVERAGE('monthly data'!MO266:MQ266)</f>
        <v>#DIV/0!</v>
      </c>
      <c r="DQ266" s="421" t="e">
        <f aca="false">AVERAGE('monthly data'!MR266:MT266)</f>
        <v>#DIV/0!</v>
      </c>
      <c r="DR266" s="421" t="e">
        <f aca="false">AVERAGE('monthly data'!MU266:MW266)</f>
        <v>#DIV/0!</v>
      </c>
      <c r="DS266" s="421"/>
      <c r="DT266" s="421"/>
      <c r="DU266" s="421"/>
      <c r="DV266" s="421"/>
      <c r="DW266" s="421"/>
      <c r="DX266" s="421"/>
      <c r="DY266" s="421"/>
      <c r="DZ266" s="421"/>
    </row>
    <row r="267" customFormat="false" ht="15.75" hidden="false" customHeight="false" outlineLevel="0" collapsed="false">
      <c r="B267" s="427" t="s">
        <v>702</v>
      </c>
      <c r="C267" s="421" t="n">
        <f aca="false">AVERAGE('monthly data'!B267:D267)</f>
        <v>3.34833333333333</v>
      </c>
      <c r="D267" s="421" t="n">
        <f aca="false">AVERAGE('monthly data'!E267:G267)</f>
        <v>6.76033333333333</v>
      </c>
      <c r="E267" s="421" t="n">
        <f aca="false">AVERAGE('monthly data'!H267:J267)</f>
        <v>11.306</v>
      </c>
      <c r="F267" s="421" t="n">
        <f aca="false">AVERAGE('monthly data'!K267:M267)</f>
        <v>13.709</v>
      </c>
      <c r="G267" s="421" t="n">
        <f aca="false">AVERAGE('monthly data'!N267:P267)</f>
        <v>14.9531</v>
      </c>
      <c r="H267" s="421" t="n">
        <f aca="false">AVERAGE('monthly data'!Q267:S267)</f>
        <v>13.8096666666667</v>
      </c>
      <c r="I267" s="421" t="n">
        <f aca="false">AVERAGE('monthly data'!T267:V267)</f>
        <v>14.2623333333333</v>
      </c>
      <c r="J267" s="421" t="n">
        <f aca="false">AVERAGE('monthly data'!W267:Y267)</f>
        <v>13.8653333333333</v>
      </c>
      <c r="K267" s="421" t="n">
        <f aca="false">AVERAGE('monthly data'!Z267:AB267)</f>
        <v>14.598</v>
      </c>
      <c r="L267" s="421" t="n">
        <f aca="false">AVERAGE('monthly data'!AC267:AE267)</f>
        <v>19.7723333333333</v>
      </c>
      <c r="M267" s="421" t="n">
        <f aca="false">AVERAGE('monthly data'!AF267:AH267)</f>
        <v>16.171</v>
      </c>
      <c r="N267" s="421" t="n">
        <f aca="false">AVERAGE('monthly data'!AI267:AK267)</f>
        <v>15.9753333333333</v>
      </c>
      <c r="O267" s="421" t="n">
        <f aca="false">AVERAGE('monthly data'!AL267:AN267)</f>
        <v>16.0166666666667</v>
      </c>
      <c r="P267" s="421" t="n">
        <f aca="false">AVERAGE('monthly data'!AO267:AQ267)</f>
        <v>15.3679333333333</v>
      </c>
      <c r="Q267" s="421" t="n">
        <f aca="false">AVERAGE('monthly data'!AR267:AT267)</f>
        <v>16.06</v>
      </c>
      <c r="R267" s="421" t="n">
        <f aca="false">AVERAGE('monthly data'!AU267:AW267)</f>
        <v>17.1565226666667</v>
      </c>
      <c r="S267" s="421" t="n">
        <f aca="false">AVERAGE('monthly data'!AX267:AZ267)</f>
        <v>19.1633463333333</v>
      </c>
      <c r="T267" s="421" t="n">
        <f aca="false">AVERAGE('monthly data'!BA267:BC267)</f>
        <v>18.1360313333333</v>
      </c>
      <c r="U267" s="421" t="n">
        <f aca="false">AVERAGE('monthly data'!BD267:BF267)</f>
        <v>21.3592433333333</v>
      </c>
      <c r="V267" s="421" t="n">
        <f aca="false">AVERAGE('monthly data'!BG267:BI267)</f>
        <v>21.087294</v>
      </c>
      <c r="W267" s="421" t="n">
        <f aca="false">AVERAGE('monthly data'!BJ267:BL267)</f>
        <v>19.081557</v>
      </c>
      <c r="X267" s="421" t="n">
        <f aca="false">AVERAGE('monthly data'!BM267:BO267)</f>
        <v>20.5583976666667</v>
      </c>
      <c r="Y267" s="421" t="n">
        <f aca="false">AVERAGE('monthly data'!BP267:BR267)</f>
        <v>23.7028666666667</v>
      </c>
      <c r="Z267" s="421" t="n">
        <f aca="false">AVERAGE('monthly data'!BS267:BU267)</f>
        <v>25.4238816666667</v>
      </c>
      <c r="AA267" s="421" t="n">
        <f aca="false">AVERAGE('monthly data'!BV267:BX267)</f>
        <v>28.7899143333333</v>
      </c>
      <c r="AB267" s="421" t="n">
        <f aca="false">AVERAGE('monthly data'!BY267:CA267)</f>
        <v>27.7608553333333</v>
      </c>
      <c r="AC267" s="421" t="n">
        <f aca="false">AVERAGE('monthly data'!CB267:CD267)</f>
        <v>28.6797033333333</v>
      </c>
      <c r="AD267" s="421" t="n">
        <f aca="false">AVERAGE('monthly data'!CE267:CG267)</f>
        <v>29.1056666666667</v>
      </c>
      <c r="AE267" s="421" t="n">
        <f aca="false">AVERAGE('monthly data'!CH267:CJ267)</f>
        <v>27.1932466666667</v>
      </c>
      <c r="AF267" s="421" t="n">
        <f aca="false">AVERAGE('monthly data'!CK267:CM267)</f>
        <v>27.9310733333333</v>
      </c>
      <c r="AG267" s="421" t="n">
        <f aca="false">AVERAGE('monthly data'!CN267:CP267)</f>
        <v>31.78367</v>
      </c>
      <c r="AH267" s="421" t="n">
        <f aca="false">AVERAGE('monthly data'!CQ267:CS267)</f>
        <v>30.92397</v>
      </c>
      <c r="AI267" s="421" t="n">
        <f aca="false">AVERAGE('monthly data'!CT267:CV267)</f>
        <v>30.2627</v>
      </c>
      <c r="AJ267" s="421" t="n">
        <f aca="false">AVERAGE('monthly data'!CW267:CY267)</f>
        <v>33.5335333333333</v>
      </c>
      <c r="AK267" s="421" t="n">
        <f aca="false">AVERAGE('monthly data'!CZ267:DB267)</f>
        <v>38.1554666666667</v>
      </c>
      <c r="AL267" s="421" t="n">
        <f aca="false">AVERAGE('monthly data'!DC267:DE267)</f>
        <v>40.2437666666667</v>
      </c>
      <c r="AM267" s="421" t="n">
        <f aca="false">AVERAGE('monthly data'!DF267:DH267)</f>
        <v>41.917794</v>
      </c>
      <c r="AN267" s="421" t="n">
        <f aca="false">AVERAGE('monthly data'!DI267:DK267)</f>
        <v>43.0533003333333</v>
      </c>
      <c r="AO267" s="421" t="n">
        <f aca="false">AVERAGE('monthly data'!DL267:DN267)</f>
        <v>42.7262113333333</v>
      </c>
      <c r="AP267" s="421" t="n">
        <f aca="false">AVERAGE('monthly data'!DO267:DQ267)</f>
        <v>45.2299186666667</v>
      </c>
      <c r="AQ267" s="421" t="n">
        <f aca="false">AVERAGE('monthly data'!DR267:DT267)</f>
        <v>48.479357</v>
      </c>
      <c r="AR267" s="421" t="n">
        <f aca="false">AVERAGE('monthly data'!DU267:DW267)</f>
        <v>47.57459</v>
      </c>
      <c r="AS267" s="421" t="n">
        <f aca="false">AVERAGE('monthly data'!DX267:DZ267)</f>
        <v>46.05895</v>
      </c>
      <c r="AT267" s="421" t="n">
        <f aca="false">AVERAGE('monthly data'!EA267:EC267)</f>
        <v>45.2181326666667</v>
      </c>
      <c r="AU267" s="421" t="n">
        <f aca="false">AVERAGE('monthly data'!ED267:EF267)</f>
        <v>45.1643543333333</v>
      </c>
      <c r="AV267" s="421" t="n">
        <f aca="false">AVERAGE('monthly data'!EG267:EI267)</f>
        <v>46.6831706666667</v>
      </c>
      <c r="AW267" s="421" t="n">
        <f aca="false">AVERAGE('monthly data'!EJ267:EL267)</f>
        <v>56.185169</v>
      </c>
      <c r="AX267" s="421" t="n">
        <f aca="false">AVERAGE('monthly data'!EM267:EO267)</f>
        <v>58.7543673333333</v>
      </c>
      <c r="AY267" s="421" t="n">
        <f aca="false">AVERAGE('monthly data'!EP267:ER267)</f>
        <v>57.6431183333333</v>
      </c>
      <c r="AZ267" s="421" t="n">
        <f aca="false">AVERAGE('monthly data'!ES267:EU267)</f>
        <v>58.0296536666667</v>
      </c>
      <c r="BA267" s="421" t="n">
        <f aca="false">AVERAGE('monthly data'!EV267:EX267)</f>
        <v>61.6602973333333</v>
      </c>
      <c r="BB267" s="421" t="n">
        <f aca="false">AVERAGE('monthly data'!EY267:FA267)</f>
        <v>67.3341993333333</v>
      </c>
      <c r="BC267" s="421" t="n">
        <f aca="false">AVERAGE('monthly data'!FB267:FD267)</f>
        <v>69.6109996666667</v>
      </c>
      <c r="BD267" s="421" t="n">
        <f aca="false">AVERAGE('monthly data'!FE267:FG267)</f>
        <v>78.213991</v>
      </c>
      <c r="BE267" s="421" t="n">
        <f aca="false">AVERAGE('monthly data'!FH267:FJ267)</f>
        <v>84.8199626666667</v>
      </c>
      <c r="BF267" s="421" t="n">
        <f aca="false">AVERAGE('monthly data'!FK267:FM267)</f>
        <v>83.3802453333333</v>
      </c>
      <c r="BG267" s="421" t="n">
        <f aca="false">AVERAGE('monthly data'!FN267:FP267)</f>
        <v>79.665455</v>
      </c>
      <c r="BH267" s="421" t="n">
        <f aca="false">AVERAGE('monthly data'!FQ267:FS267)</f>
        <v>84.7474896666667</v>
      </c>
      <c r="BI267" s="421" t="n">
        <f aca="false">AVERAGE('monthly data'!FT267:FV267)</f>
        <v>94.7350723333333</v>
      </c>
      <c r="BJ267" s="421" t="n">
        <f aca="false">AVERAGE('monthly data'!FW267:FY267)</f>
        <v>95.140303</v>
      </c>
      <c r="BK267" s="421" t="n">
        <f aca="false">AVERAGE('monthly data'!FZ267:GB267)</f>
        <v>96.595755</v>
      </c>
      <c r="BL267" s="421" t="n">
        <f aca="false">AVERAGE('monthly data'!GC267:GE267)</f>
        <v>92.008736732</v>
      </c>
      <c r="BM267" s="421" t="n">
        <f aca="false">AVERAGE('monthly data'!GF267:GH267)</f>
        <v>103.992810666667</v>
      </c>
      <c r="BN267" s="421" t="n">
        <f aca="false">AVERAGE('monthly data'!GI267:GK267)</f>
        <v>102.449653333333</v>
      </c>
      <c r="BO267" s="421" t="n">
        <f aca="false">AVERAGE('monthly data'!GL267:GN267)</f>
        <v>114.365105885333</v>
      </c>
      <c r="BP267" s="421" t="n">
        <f aca="false">AVERAGE('monthly data'!GO267:GQ267)</f>
        <v>111.540419333333</v>
      </c>
      <c r="BQ267" s="421" t="n">
        <f aca="false">AVERAGE('monthly data'!GR267:GT267)</f>
        <v>116.163044666667</v>
      </c>
      <c r="BR267" s="421" t="n">
        <f aca="false">AVERAGE('monthly data'!GU267:GW267)</f>
        <v>126.221763333333</v>
      </c>
      <c r="BS267" s="421" t="n">
        <f aca="false">AVERAGE('monthly data'!GX267:GZ267)</f>
        <v>125.291296</v>
      </c>
      <c r="BT267" s="421" t="n">
        <f aca="false">AVERAGE('monthly data'!HA267:HC267)</f>
        <v>132.166858333333</v>
      </c>
      <c r="BU267" s="421" t="n">
        <f aca="false">AVERAGE('monthly data'!HD267:HF267)</f>
        <v>137.179654</v>
      </c>
      <c r="BV267" s="421" t="n">
        <f aca="false">AVERAGE('monthly data'!HG267:HI267)</f>
        <v>149.099572333333</v>
      </c>
      <c r="BW267" s="421" t="n">
        <f aca="false">AVERAGE('monthly data'!HJ267:HL267)</f>
        <v>155.566080666667</v>
      </c>
      <c r="BX267" s="421" t="n">
        <f aca="false">AVERAGE('monthly data'!HM267:HO267)</f>
        <v>153.487711333333</v>
      </c>
      <c r="BY267" s="421" t="n">
        <f aca="false">AVERAGE('monthly data'!HP267:HR267)</f>
        <v>161.647932</v>
      </c>
      <c r="BZ267" s="421" t="n">
        <f aca="false">AVERAGE('monthly data'!HS267:HU267)</f>
        <v>175.001542666667</v>
      </c>
      <c r="CA267" s="421" t="n">
        <f aca="false">AVERAGE('monthly data'!HV267:HX267)</f>
        <v>198.179233180552</v>
      </c>
      <c r="CB267" s="421" t="n">
        <f aca="false">AVERAGE('monthly data'!HY267:IA267)</f>
        <v>265.015757466615</v>
      </c>
      <c r="CC267" s="421" t="n">
        <f aca="false">AVERAGE('monthly data'!IB267:ID267)</f>
        <v>257.101258569039</v>
      </c>
      <c r="CD267" s="421" t="n">
        <f aca="false">AVERAGE('monthly data'!IE267:IG267)</f>
        <v>242.408229273578</v>
      </c>
      <c r="CE267" s="421" t="n">
        <f aca="false">AVERAGE('monthly data'!IH267:IJ267)</f>
        <v>234.436850686861</v>
      </c>
      <c r="CF267" s="421" t="n">
        <f aca="false">AVERAGE('monthly data'!IK267:IM267)</f>
        <v>236.793078408216</v>
      </c>
      <c r="CG267" s="421" t="n">
        <f aca="false">AVERAGE('monthly data'!IN267:IP267)</f>
        <v>246.42592398384</v>
      </c>
      <c r="CH267" s="421" t="n">
        <f aca="false">AVERAGE('monthly data'!IQ267:IS267)</f>
        <v>255.959936133875</v>
      </c>
      <c r="CI267" s="421" t="n">
        <f aca="false">AVERAGE('monthly data'!IT267:IV267)</f>
        <v>263.582283059151</v>
      </c>
      <c r="CJ267" s="421" t="n">
        <f aca="false">AVERAGE('monthly data'!IW267:IY267)</f>
        <v>265.626228516995</v>
      </c>
      <c r="CK267" s="421" t="n">
        <f aca="false">AVERAGE('monthly data'!IZ267:JB267)</f>
        <v>290.077964458702</v>
      </c>
      <c r="CL267" s="421" t="n">
        <f aca="false">AVERAGE('monthly data'!JC267:JE267)</f>
        <v>324.573569643969</v>
      </c>
      <c r="CM267" s="421" t="n">
        <f aca="false">AVERAGE('monthly data'!JF267:JH267)</f>
        <v>333.967880941939</v>
      </c>
      <c r="CN267" s="421" t="n">
        <f aca="false">AVERAGE('monthly data'!JI267:JK267)</f>
        <v>375.349092230631</v>
      </c>
      <c r="CO267" s="421" t="n">
        <f aca="false">AVERAGE('monthly data'!JL267:JN267)</f>
        <v>383.803930736133</v>
      </c>
      <c r="CP267" s="421" t="n">
        <f aca="false">AVERAGE('monthly data'!JO267:JQ267)</f>
        <v>398.250700113572</v>
      </c>
      <c r="CQ267" s="421" t="n">
        <f aca="false">AVERAGE('monthly data'!JR267:JT267)</f>
        <v>419.059578665681</v>
      </c>
      <c r="CR267" s="421" t="n">
        <f aca="false">AVERAGE('monthly data'!JU267:JW267)</f>
        <v>443.133335021393</v>
      </c>
      <c r="CS267" s="421" t="n">
        <f aca="false">AVERAGE('monthly data'!JX267:JZ267)</f>
        <v>464.345247781308</v>
      </c>
      <c r="CT267" s="421" t="n">
        <f aca="false">AVERAGE('monthly data'!KA267:KC267)</f>
        <v>498.485310523861</v>
      </c>
      <c r="CU267" s="421" t="n">
        <f aca="false">AVERAGE('monthly data'!KD267:KF267)</f>
        <v>493.861368873042</v>
      </c>
      <c r="CV267" s="421" t="n">
        <f aca="false">AVERAGE('monthly data'!KG267:KI267)</f>
        <v>485.029843080716</v>
      </c>
      <c r="CW267" s="421" t="n">
        <f aca="false">AVERAGE('monthly data'!KJ267:KL267)</f>
        <v>494.26318284343</v>
      </c>
      <c r="CX267" s="421" t="n">
        <f aca="false">AVERAGE('monthly data'!KM267:KO267)</f>
        <v>501.669301762025</v>
      </c>
      <c r="CY267" s="421" t="n">
        <f aca="false">AVERAGE('monthly data'!KP267:KR267)</f>
        <v>542.264249524053</v>
      </c>
      <c r="CZ267" s="421" t="n">
        <f aca="false">AVERAGE('monthly data'!KS267:KU267)</f>
        <v>571.71867993847</v>
      </c>
      <c r="DA267" s="421" t="n">
        <f aca="false">AVERAGE('monthly data'!KV267:KX267)</f>
        <v>598.586120541317</v>
      </c>
      <c r="DB267" s="421" t="n">
        <f aca="false">AVERAGE('monthly data'!KY267:LA267)</f>
        <v>625.293859277649</v>
      </c>
      <c r="DC267" s="421" t="n">
        <f aca="false">AVERAGE('monthly data'!LB267:LD267)</f>
        <v>678.397058230858</v>
      </c>
      <c r="DD267" s="421" t="n">
        <f aca="false">AVERAGE('monthly data'!LE267:LG267)</f>
        <v>724.99464119872</v>
      </c>
      <c r="DE267" s="421" t="n">
        <f aca="false">AVERAGE('monthly data'!LH267:LJ267)</f>
        <v>761.99617754314</v>
      </c>
      <c r="DF267" s="421" t="n">
        <f aca="false">AVERAGE('monthly data'!LK267:LM267)</f>
        <v>813.532247670511</v>
      </c>
      <c r="DG267" s="421" t="n">
        <f aca="false">AVERAGE('monthly data'!LN267:LP267)</f>
        <v>945.821346502782</v>
      </c>
      <c r="DH267" s="421" t="n">
        <f aca="false">AVERAGE('monthly data'!LQ267:LS267)</f>
        <v>936.476800579347</v>
      </c>
      <c r="DI267" s="421" t="n">
        <f aca="false">AVERAGE('monthly data'!LT267:LV267)</f>
        <v>959.212460972151</v>
      </c>
      <c r="DJ267" s="421" t="n">
        <f aca="false">AVERAGE('monthly data'!LW267:LY267)</f>
        <v>971.678647247724</v>
      </c>
      <c r="DK267" s="421" t="n">
        <f aca="false">AVERAGE('monthly data'!LZ267:MB267)</f>
        <v>987.852856268331</v>
      </c>
      <c r="DL267" s="421" t="n">
        <f aca="false">AVERAGE('monthly data'!MC267:ME267)</f>
        <v>1046.32655449268</v>
      </c>
      <c r="DM267" s="421" t="e">
        <f aca="false">AVERAGE('monthly data'!MF267:MH267)</f>
        <v>#DIV/0!</v>
      </c>
      <c r="DN267" s="421" t="e">
        <f aca="false">AVERAGE('monthly data'!MI267:MK267)</f>
        <v>#DIV/0!</v>
      </c>
      <c r="DO267" s="421" t="e">
        <f aca="false">AVERAGE('monthly data'!ML267:MN267)</f>
        <v>#DIV/0!</v>
      </c>
      <c r="DP267" s="421" t="e">
        <f aca="false">AVERAGE('monthly data'!MO267:MQ267)</f>
        <v>#DIV/0!</v>
      </c>
      <c r="DQ267" s="421" t="e">
        <f aca="false">AVERAGE('monthly data'!MR267:MT267)</f>
        <v>#DIV/0!</v>
      </c>
      <c r="DR267" s="421" t="e">
        <f aca="false">AVERAGE('monthly data'!MU267:MW267)</f>
        <v>#DIV/0!</v>
      </c>
      <c r="DS267" s="421"/>
      <c r="DT267" s="421"/>
      <c r="DU267" s="421"/>
      <c r="DV267" s="421"/>
      <c r="DW267" s="421"/>
      <c r="DX267" s="421"/>
      <c r="DY267" s="421"/>
      <c r="DZ267" s="421"/>
    </row>
    <row r="268" customFormat="false" ht="15" hidden="false" customHeight="false" outlineLevel="0" collapsed="false">
      <c r="A268" s="0" t="s">
        <v>1067</v>
      </c>
      <c r="B268" s="422" t="s">
        <v>703</v>
      </c>
      <c r="C268" s="420" t="n">
        <f aca="false">AVERAGE('monthly data'!B268:D268)</f>
        <v>172.966666666667</v>
      </c>
      <c r="D268" s="420" t="n">
        <f aca="false">AVERAGE('monthly data'!E268:G268)</f>
        <v>273.406666666667</v>
      </c>
      <c r="E268" s="420" t="n">
        <f aca="false">AVERAGE('monthly data'!H268:J268)</f>
        <v>312.943333333333</v>
      </c>
      <c r="F268" s="420" t="n">
        <f aca="false">AVERAGE('monthly data'!K268:M268)</f>
        <v>304.426666666667</v>
      </c>
      <c r="G268" s="420" t="n">
        <f aca="false">AVERAGE('monthly data'!N268:P268)</f>
        <v>305.156666666667</v>
      </c>
      <c r="H268" s="420" t="n">
        <f aca="false">AVERAGE('monthly data'!Q268:S268)</f>
        <v>307.136666666667</v>
      </c>
      <c r="I268" s="420" t="n">
        <f aca="false">AVERAGE('monthly data'!T268:V268)</f>
        <v>306.94</v>
      </c>
      <c r="J268" s="420" t="n">
        <f aca="false">AVERAGE('monthly data'!W268:Y268)</f>
        <v>308.156666666667</v>
      </c>
      <c r="K268" s="420" t="n">
        <f aca="false">AVERAGE('monthly data'!Z268:AB268)</f>
        <v>305.073333333333</v>
      </c>
      <c r="L268" s="420" t="n">
        <f aca="false">AVERAGE('monthly data'!AC268:AE268)</f>
        <v>301.67</v>
      </c>
      <c r="M268" s="420" t="n">
        <f aca="false">AVERAGE('monthly data'!AF268:AH268)</f>
        <v>299.65</v>
      </c>
      <c r="N268" s="420" t="n">
        <f aca="false">AVERAGE('monthly data'!AI268:AK268)</f>
        <v>304.134066666667</v>
      </c>
      <c r="O268" s="420" t="n">
        <f aca="false">AVERAGE('monthly data'!AL268:AN268)</f>
        <v>307.245266666667</v>
      </c>
      <c r="P268" s="420" t="n">
        <f aca="false">AVERAGE('monthly data'!AO268:AQ268)</f>
        <v>309.300233333333</v>
      </c>
      <c r="Q268" s="420" t="n">
        <f aca="false">AVERAGE('monthly data'!AR268:AT268)</f>
        <v>315.4356</v>
      </c>
      <c r="R268" s="420" t="n">
        <f aca="false">AVERAGE('monthly data'!AU268:AW268)</f>
        <v>325.170633333333</v>
      </c>
      <c r="S268" s="420" t="n">
        <f aca="false">AVERAGE('monthly data'!AX268:AZ268)</f>
        <v>332.726833333333</v>
      </c>
      <c r="T268" s="420" t="n">
        <f aca="false">AVERAGE('monthly data'!BA268:BC268)</f>
        <v>335.242633333333</v>
      </c>
      <c r="U268" s="420" t="n">
        <f aca="false">AVERAGE('monthly data'!BD268:BF268)</f>
        <v>334.175933333333</v>
      </c>
      <c r="V268" s="420" t="n">
        <f aca="false">AVERAGE('monthly data'!BG268:BI268)</f>
        <v>342.673333333333</v>
      </c>
      <c r="W268" s="420" t="n">
        <f aca="false">AVERAGE('monthly data'!BJ268:BL268)</f>
        <v>362.865233333333</v>
      </c>
      <c r="X268" s="420" t="n">
        <f aca="false">AVERAGE('monthly data'!BM268:BO268)</f>
        <v>379.3862</v>
      </c>
      <c r="Y268" s="420" t="n">
        <f aca="false">AVERAGE('monthly data'!BP268:BR268)</f>
        <v>405.448466666667</v>
      </c>
      <c r="Z268" s="420" t="n">
        <f aca="false">AVERAGE('monthly data'!BS268:BU268)</f>
        <v>425.222</v>
      </c>
      <c r="AA268" s="420" t="n">
        <f aca="false">AVERAGE('monthly data'!BV268:BX268)</f>
        <v>433.6537</v>
      </c>
      <c r="AB268" s="420" t="n">
        <f aca="false">AVERAGE('monthly data'!BY268:CA268)</f>
        <v>439.914766666667</v>
      </c>
      <c r="AC268" s="420" t="n">
        <f aca="false">AVERAGE('monthly data'!CB268:CD268)</f>
        <v>444.857</v>
      </c>
      <c r="AD268" s="420" t="n">
        <f aca="false">AVERAGE('monthly data'!CE268:CG268)</f>
        <v>456.519733333333</v>
      </c>
      <c r="AE268" s="420" t="n">
        <f aca="false">AVERAGE('monthly data'!CH268:CJ268)</f>
        <v>460.7818</v>
      </c>
      <c r="AF268" s="420" t="n">
        <f aca="false">AVERAGE('monthly data'!CK268:CM268)</f>
        <v>466.8979</v>
      </c>
      <c r="AG268" s="420" t="n">
        <f aca="false">AVERAGE('monthly data'!CN268:CP268)</f>
        <v>482.013633333333</v>
      </c>
      <c r="AH268" s="420" t="n">
        <f aca="false">AVERAGE('monthly data'!CQ268:CS268)</f>
        <v>502.0076</v>
      </c>
      <c r="AI268" s="420" t="n">
        <f aca="false">AVERAGE('monthly data'!CT268:CV268)</f>
        <v>513.795666666667</v>
      </c>
      <c r="AJ268" s="420" t="n">
        <f aca="false">AVERAGE('monthly data'!CW268:CY268)</f>
        <v>529.1525</v>
      </c>
      <c r="AK268" s="420" t="n">
        <f aca="false">AVERAGE('monthly data'!CZ268:DB268)</f>
        <v>550.978066666667</v>
      </c>
      <c r="AL268" s="420" t="n">
        <f aca="false">AVERAGE('monthly data'!DC268:DE268)</f>
        <v>570.2427</v>
      </c>
      <c r="AM268" s="420" t="n">
        <f aca="false">AVERAGE('monthly data'!DF268:DH268)</f>
        <v>582.597033333333</v>
      </c>
      <c r="AN268" s="420" t="n">
        <f aca="false">AVERAGE('monthly data'!DI268:DK268)</f>
        <v>579.7272</v>
      </c>
      <c r="AO268" s="420" t="n">
        <f aca="false">AVERAGE('monthly data'!DL268:DN268)</f>
        <v>576.2313</v>
      </c>
      <c r="AP268" s="420" t="n">
        <f aca="false">AVERAGE('monthly data'!DO268:DQ268)</f>
        <v>568.835</v>
      </c>
      <c r="AQ268" s="420" t="n">
        <f aca="false">AVERAGE('monthly data'!DR268:DT268)</f>
        <v>562.919333333333</v>
      </c>
      <c r="AR268" s="420" t="n">
        <f aca="false">AVERAGE('monthly data'!DU268:DW268)</f>
        <v>558.010666666667</v>
      </c>
      <c r="AS268" s="420" t="n">
        <f aca="false">AVERAGE('monthly data'!DX268:DZ268)</f>
        <v>554.437733333333</v>
      </c>
      <c r="AT268" s="420" t="n">
        <f aca="false">AVERAGE('monthly data'!EA268:EC268)</f>
        <v>553.728966666667</v>
      </c>
      <c r="AU268" s="420" t="n">
        <f aca="false">AVERAGE('monthly data'!ED268:EF268)</f>
        <v>553.861566666667</v>
      </c>
      <c r="AV268" s="420" t="n">
        <f aca="false">AVERAGE('monthly data'!EG268:EI268)</f>
        <v>552.044566666667</v>
      </c>
      <c r="AW268" s="420" t="n">
        <f aca="false">AVERAGE('monthly data'!EJ268:EL268)</f>
        <v>551.29</v>
      </c>
      <c r="AX268" s="420" t="n">
        <f aca="false">AVERAGE('monthly data'!EM268:EO268)</f>
        <v>550.010066666667</v>
      </c>
      <c r="AY268" s="420" t="n">
        <f aca="false">AVERAGE('monthly data'!EP268:ER268)</f>
        <v>547.870695333333</v>
      </c>
      <c r="AZ268" s="420" t="n">
        <f aca="false">AVERAGE('monthly data'!ES268:EU268)</f>
        <v>546.367966666667</v>
      </c>
      <c r="BA268" s="420" t="n">
        <f aca="false">AVERAGE('monthly data'!EV268:EX268)</f>
        <v>547.930033333333</v>
      </c>
      <c r="BB268" s="420" t="n">
        <f aca="false">AVERAGE('monthly data'!EY268:FA268)</f>
        <v>545.122466666667</v>
      </c>
      <c r="BC268" s="420" t="n">
        <f aca="false">AVERAGE('monthly data'!FB268:FD268)</f>
        <v>543.750166666667</v>
      </c>
      <c r="BD268" s="420" t="n">
        <f aca="false">AVERAGE('monthly data'!FE268:FG268)</f>
        <v>543.3506</v>
      </c>
      <c r="BE268" s="420" t="n">
        <f aca="false">AVERAGE('monthly data'!FH268:FJ268)</f>
        <v>548.450266666667</v>
      </c>
      <c r="BF268" s="420" t="n">
        <f aca="false">AVERAGE('monthly data'!FK268:FM268)</f>
        <v>554.875633333333</v>
      </c>
      <c r="BG268" s="420" t="n">
        <f aca="false">AVERAGE('monthly data'!FN268:FP268)</f>
        <v>567.513566666667</v>
      </c>
      <c r="BH268" s="420" t="n">
        <f aca="false">AVERAGE('monthly data'!FQ268:FS268)</f>
        <v>567.945166666667</v>
      </c>
      <c r="BI268" s="420" t="n">
        <f aca="false">AVERAGE('monthly data'!FT268:FV268)</f>
        <v>568.615433333333</v>
      </c>
      <c r="BJ268" s="420" t="n">
        <f aca="false">AVERAGE('monthly data'!FW268:FY268)</f>
        <v>570.350066666667</v>
      </c>
      <c r="BK268" s="420" t="n">
        <f aca="false">AVERAGE('monthly data'!FZ268:GB268)</f>
        <v>572.977733333333</v>
      </c>
      <c r="BL268" s="420" t="n">
        <f aca="false">AVERAGE('monthly data'!GC268:GE268)</f>
        <v>581.909066666667</v>
      </c>
      <c r="BM268" s="420" t="n">
        <f aca="false">AVERAGE('monthly data'!GF268:GH268)</f>
        <v>588.658966666667</v>
      </c>
      <c r="BN268" s="420" t="n">
        <f aca="false">AVERAGE('monthly data'!GI268:GK268)</f>
        <v>592.927466666667</v>
      </c>
      <c r="BO268" s="420" t="n">
        <f aca="false">AVERAGE('monthly data'!GL268:GN268)</f>
        <v>598.7923</v>
      </c>
      <c r="BP268" s="420" t="n">
        <f aca="false">AVERAGE('monthly data'!GO268:GQ268)</f>
        <v>600.8223</v>
      </c>
      <c r="BQ268" s="420" t="n">
        <f aca="false">AVERAGE('monthly data'!GR268:GT268)</f>
        <v>599.702833333333</v>
      </c>
      <c r="BR268" s="420" t="n">
        <f aca="false">AVERAGE('monthly data'!GU268:GW268)</f>
        <v>602.888233333333</v>
      </c>
      <c r="BS268" s="420" t="n">
        <f aca="false">AVERAGE('monthly data'!GX268:GZ268)</f>
        <v>605.759633333333</v>
      </c>
      <c r="BT268" s="420" t="n">
        <f aca="false">AVERAGE('monthly data'!HA268:HC268)</f>
        <v>609.952133333333</v>
      </c>
      <c r="BU268" s="420" t="n">
        <f aca="false">AVERAGE('monthly data'!HD268:HF268)</f>
        <v>616.778233333333</v>
      </c>
      <c r="BV268" s="420" t="n">
        <f aca="false">AVERAGE('monthly data'!HG268:HI268)</f>
        <v>628.8798</v>
      </c>
      <c r="BW268" s="420" t="n">
        <f aca="false">AVERAGE('monthly data'!HJ268:HL268)</f>
        <v>634.051266666667</v>
      </c>
      <c r="BX268" s="420" t="n">
        <f aca="false">AVERAGE('monthly data'!HM268:HO268)</f>
        <v>640.905133333333</v>
      </c>
      <c r="BY268" s="420" t="n">
        <f aca="false">AVERAGE('monthly data'!HP268:HR268)</f>
        <v>651.7169</v>
      </c>
      <c r="BZ268" s="420" t="n">
        <f aca="false">AVERAGE('monthly data'!HS268:HU268)</f>
        <v>666.1193</v>
      </c>
      <c r="CA268" s="420" t="n">
        <f aca="false">AVERAGE('monthly data'!HV268:HX268)</f>
        <v>675.8102</v>
      </c>
      <c r="CB268" s="420" t="n">
        <f aca="false">AVERAGE('monthly data'!HY268:IA268)</f>
        <v>680.243984</v>
      </c>
      <c r="CC268" s="420" t="n">
        <f aca="false">AVERAGE('monthly data'!IB268:ID268)</f>
        <v>685.106003666667</v>
      </c>
      <c r="CD268" s="420" t="n">
        <f aca="false">AVERAGE('monthly data'!IE268:IG268)</f>
        <v>691.735679333333</v>
      </c>
      <c r="CE268" s="420" t="n">
        <f aca="false">AVERAGE('monthly data'!IH268:IJ268)</f>
        <v>704.042571333333</v>
      </c>
      <c r="CF268" s="420" t="n">
        <f aca="false">AVERAGE('monthly data'!IK268:IM268)</f>
        <v>714.774474666667</v>
      </c>
      <c r="CG268" s="420" t="n">
        <f aca="false">AVERAGE('monthly data'!IN268:IP268)</f>
        <v>726.756225333333</v>
      </c>
      <c r="CH268" s="420" t="n">
        <f aca="false">AVERAGE('monthly data'!IQ268:IS268)</f>
        <v>741.725151485486</v>
      </c>
      <c r="CI268" s="420" t="n">
        <f aca="false">AVERAGE('monthly data'!IT268:IV268)</f>
        <v>761.688833333333</v>
      </c>
      <c r="CJ268" s="420" t="n">
        <f aca="false">AVERAGE('monthly data'!IW268:IY268)</f>
        <v>778.349714666667</v>
      </c>
      <c r="CK268" s="420" t="n">
        <f aca="false">AVERAGE('monthly data'!IZ268:JB268)</f>
        <v>803.563216666667</v>
      </c>
      <c r="CL268" s="420" t="n">
        <f aca="false">AVERAGE('monthly data'!JC268:JE268)</f>
        <v>815.904678</v>
      </c>
      <c r="CM268" s="420" t="n">
        <f aca="false">AVERAGE('monthly data'!JF268:JH268)</f>
        <v>823.892862</v>
      </c>
      <c r="CN268" s="420" t="n">
        <f aca="false">AVERAGE('monthly data'!JI268:JK268)</f>
        <v>828.469289</v>
      </c>
      <c r="CO268" s="420" t="n">
        <f aca="false">AVERAGE('monthly data'!JL268:JN268)</f>
        <v>834.840301333333</v>
      </c>
      <c r="CP268" s="420" t="n">
        <f aca="false">AVERAGE('monthly data'!JO268:JQ268)</f>
        <v>842.863464333333</v>
      </c>
      <c r="CQ268" s="420" t="n">
        <f aca="false">AVERAGE('monthly data'!JR268:JT268)</f>
        <v>850.090212</v>
      </c>
      <c r="CR268" s="420" t="n">
        <f aca="false">AVERAGE('monthly data'!JU268:JW268)</f>
        <v>857.337689333333</v>
      </c>
      <c r="CS268" s="420" t="n">
        <f aca="false">AVERAGE('monthly data'!JX268:JZ268)</f>
        <v>865.962844333334</v>
      </c>
      <c r="CT268" s="420" t="n">
        <f aca="false">AVERAGE('monthly data'!KA268:KC268)</f>
        <v>875.285427333333</v>
      </c>
      <c r="CU268" s="420" t="n">
        <f aca="false">AVERAGE('monthly data'!KD268:KF268)</f>
        <v>885.675308333333</v>
      </c>
      <c r="CV268" s="420" t="n">
        <f aca="false">AVERAGE('monthly data'!KG268:KI268)</f>
        <v>894.845391333333</v>
      </c>
      <c r="CW268" s="420" t="n">
        <f aca="false">AVERAGE('monthly data'!KJ268:KL268)</f>
        <v>905.971222</v>
      </c>
      <c r="CX268" s="420" t="n">
        <f aca="false">AVERAGE('monthly data'!KM268:KO268)</f>
        <v>918.311280333333</v>
      </c>
      <c r="CY268" s="420" t="n">
        <f aca="false">AVERAGE('monthly data'!KP268:KR268)</f>
        <v>928.656069</v>
      </c>
      <c r="CZ268" s="420" t="n">
        <f aca="false">AVERAGE('monthly data'!KS268:KU268)</f>
        <v>933.924258666667</v>
      </c>
      <c r="DA268" s="420" t="n">
        <f aca="false">AVERAGE('monthly data'!KV268:KX268)</f>
        <v>950.134099333333</v>
      </c>
      <c r="DB268" s="420" t="n">
        <f aca="false">AVERAGE('monthly data'!KY268:LA268)</f>
        <v>968.054472333333</v>
      </c>
      <c r="DC268" s="420" t="n">
        <f aca="false">AVERAGE('monthly data'!LB268:LD268)</f>
        <v>977.147581333333</v>
      </c>
      <c r="DD268" s="420" t="n">
        <f aca="false">AVERAGE('monthly data'!LE268:LG268)</f>
        <v>984.524517333333</v>
      </c>
      <c r="DE268" s="420" t="n">
        <f aca="false">AVERAGE('monthly data'!LH268:LJ268)</f>
        <v>993.587380666667</v>
      </c>
      <c r="DF268" s="420" t="n">
        <f aca="false">AVERAGE('monthly data'!LK268:LM268)</f>
        <v>1006.19167066667</v>
      </c>
      <c r="DG268" s="420" t="n">
        <f aca="false">AVERAGE('monthly data'!LN268:LP268)</f>
        <v>1015.52306233333</v>
      </c>
      <c r="DH268" s="420" t="n">
        <f aca="false">AVERAGE('monthly data'!LQ268:LS268)</f>
        <v>1022.226682</v>
      </c>
      <c r="DI268" s="420" t="n">
        <f aca="false">AVERAGE('monthly data'!LT268:LV268)</f>
        <v>1035.07832366667</v>
      </c>
      <c r="DJ268" s="420" t="n">
        <f aca="false">AVERAGE('monthly data'!LW268:LY268)</f>
        <v>1059.05936966667</v>
      </c>
      <c r="DK268" s="420" t="n">
        <f aca="false">AVERAGE('monthly data'!LZ268:MB268)</f>
        <v>1092.81589333333</v>
      </c>
      <c r="DL268" s="420" t="n">
        <f aca="false">AVERAGE('monthly data'!MC268:ME268)</f>
        <v>1123.546191</v>
      </c>
      <c r="DM268" s="420" t="e">
        <f aca="false">AVERAGE('monthly data'!MF268:MH268)</f>
        <v>#DIV/0!</v>
      </c>
      <c r="DN268" s="420" t="e">
        <f aca="false">AVERAGE('monthly data'!MI268:MK268)</f>
        <v>#DIV/0!</v>
      </c>
      <c r="DO268" s="420" t="e">
        <f aca="false">AVERAGE('monthly data'!ML268:MN268)</f>
        <v>#DIV/0!</v>
      </c>
      <c r="DP268" s="420" t="e">
        <f aca="false">AVERAGE('monthly data'!MO268:MQ268)</f>
        <v>#DIV/0!</v>
      </c>
      <c r="DQ268" s="420" t="e">
        <f aca="false">AVERAGE('monthly data'!MR268:MT268)</f>
        <v>#DIV/0!</v>
      </c>
      <c r="DR268" s="420" t="e">
        <f aca="false">AVERAGE('monthly data'!MU268:MW268)</f>
        <v>#DIV/0!</v>
      </c>
      <c r="DS268" s="420"/>
      <c r="DT268" s="420"/>
      <c r="DU268" s="420"/>
      <c r="DV268" s="420"/>
      <c r="DW268" s="420"/>
      <c r="DX268" s="420"/>
      <c r="DY268" s="420"/>
      <c r="DZ268" s="420"/>
    </row>
    <row r="269" customFormat="false" ht="15" hidden="false" customHeight="false" outlineLevel="0" collapsed="false">
      <c r="B269" s="580" t="s">
        <v>704</v>
      </c>
      <c r="C269" s="431" t="n">
        <f aca="false">AVERAGE('monthly data'!B269:D269)</f>
        <v>263.12</v>
      </c>
      <c r="D269" s="431" t="n">
        <f aca="false">AVERAGE('monthly data'!E269:G269)</f>
        <v>430.12</v>
      </c>
      <c r="E269" s="431" t="n">
        <f aca="false">AVERAGE('monthly data'!H269:J269)</f>
        <v>473.9</v>
      </c>
      <c r="F269" s="431" t="n">
        <f aca="false">AVERAGE('monthly data'!K269:M269)</f>
        <v>453.913333333333</v>
      </c>
      <c r="G269" s="431" t="n">
        <f aca="false">AVERAGE('monthly data'!N269:P269)</f>
        <v>445.82</v>
      </c>
      <c r="H269" s="431" t="n">
        <f aca="false">AVERAGE('monthly data'!Q269:S269)</f>
        <v>444.21</v>
      </c>
      <c r="I269" s="431" t="n">
        <f aca="false">AVERAGE('monthly data'!T269:V269)</f>
        <v>446.223333333333</v>
      </c>
      <c r="J269" s="431" t="n">
        <f aca="false">AVERAGE('monthly data'!W269:Y269)</f>
        <v>443.14</v>
      </c>
      <c r="K269" s="431" t="n">
        <f aca="false">AVERAGE('monthly data'!Z269:AB269)</f>
        <v>420.513333333333</v>
      </c>
      <c r="L269" s="431" t="n">
        <f aca="false">AVERAGE('monthly data'!AC269:AE269)</f>
        <v>415.06</v>
      </c>
      <c r="M269" s="431" t="n">
        <f aca="false">AVERAGE('monthly data'!AF269:AH269)</f>
        <v>440.666666666667</v>
      </c>
      <c r="N269" s="431" t="n">
        <f aca="false">AVERAGE('monthly data'!AI269:AK269)</f>
        <v>415.223333333333</v>
      </c>
      <c r="O269" s="431" t="n">
        <f aca="false">AVERAGE('monthly data'!AL269:AN269)</f>
        <v>413.576666666667</v>
      </c>
      <c r="P269" s="431" t="n">
        <f aca="false">AVERAGE('monthly data'!AO269:AQ269)</f>
        <v>413.856666666667</v>
      </c>
      <c r="Q269" s="431" t="n">
        <f aca="false">AVERAGE('monthly data'!AR269:AT269)</f>
        <v>425.076666666667</v>
      </c>
      <c r="R269" s="431" t="n">
        <f aca="false">AVERAGE('monthly data'!AU269:AW269)</f>
        <v>455.13</v>
      </c>
      <c r="S269" s="431" t="n">
        <f aca="false">AVERAGE('monthly data'!AX269:AZ269)</f>
        <v>462.6</v>
      </c>
      <c r="T269" s="431" t="n">
        <f aca="false">AVERAGE('monthly data'!BA269:BC269)</f>
        <v>454.226666666667</v>
      </c>
      <c r="U269" s="431" t="n">
        <f aca="false">AVERAGE('monthly data'!BD269:BF269)</f>
        <v>460.33</v>
      </c>
      <c r="V269" s="431" t="n">
        <f aca="false">AVERAGE('monthly data'!BG269:BI269)</f>
        <v>471.3603</v>
      </c>
      <c r="W269" s="431" t="n">
        <f aca="false">AVERAGE('monthly data'!BJ269:BL269)</f>
        <v>489.003033333333</v>
      </c>
      <c r="X269" s="431" t="n">
        <f aca="false">AVERAGE('monthly data'!BM269:BO269)</f>
        <v>504.4495</v>
      </c>
      <c r="Y269" s="431" t="n">
        <f aca="false">AVERAGE('monthly data'!BP269:BR269)</f>
        <v>524.903333333333</v>
      </c>
      <c r="Z269" s="431" t="n">
        <f aca="false">AVERAGE('monthly data'!BS269:BU269)</f>
        <v>544.845</v>
      </c>
      <c r="AA269" s="431" t="n">
        <f aca="false">AVERAGE('monthly data'!BV269:BX269)</f>
        <v>556.129133333333</v>
      </c>
      <c r="AB269" s="431" t="n">
        <f aca="false">AVERAGE('monthly data'!BY269:CA269)</f>
        <v>553.898833333333</v>
      </c>
      <c r="AC269" s="431" t="n">
        <f aca="false">AVERAGE('monthly data'!CB269:CD269)</f>
        <v>567.610766666667</v>
      </c>
      <c r="AD269" s="431" t="n">
        <f aca="false">AVERAGE('monthly data'!CE269:CG269)</f>
        <v>576.717833333333</v>
      </c>
      <c r="AE269" s="431" t="n">
        <f aca="false">AVERAGE('monthly data'!CH269:CJ269)</f>
        <v>571.078</v>
      </c>
      <c r="AF269" s="431" t="n">
        <f aca="false">AVERAGE('monthly data'!CK269:CM269)</f>
        <v>601.802866666667</v>
      </c>
      <c r="AG269" s="431" t="n">
        <f aca="false">AVERAGE('monthly data'!CN269:CP269)</f>
        <v>635.167233333333</v>
      </c>
      <c r="AH269" s="431" t="n">
        <f aca="false">AVERAGE('monthly data'!CQ269:CS269)</f>
        <v>665.385</v>
      </c>
      <c r="AI269" s="431" t="n">
        <f aca="false">AVERAGE('monthly data'!CT269:CV269)</f>
        <v>698.580633333333</v>
      </c>
      <c r="AJ269" s="431" t="n">
        <f aca="false">AVERAGE('monthly data'!CW269:CY269)</f>
        <v>731.673433333333</v>
      </c>
      <c r="AK269" s="431" t="n">
        <f aca="false">AVERAGE('monthly data'!CZ269:DB269)</f>
        <v>762.090666666667</v>
      </c>
      <c r="AL269" s="431" t="n">
        <f aca="false">AVERAGE('monthly data'!DC269:DE269)</f>
        <v>820.386833333333</v>
      </c>
      <c r="AM269" s="431" t="n">
        <f aca="false">AVERAGE('monthly data'!DF269:DH269)</f>
        <v>855.7747</v>
      </c>
      <c r="AN269" s="431" t="n">
        <f aca="false">AVERAGE('monthly data'!DI269:DK269)</f>
        <v>840.421733333334</v>
      </c>
      <c r="AO269" s="431" t="n">
        <f aca="false">AVERAGE('monthly data'!DL269:DN269)</f>
        <v>842.148666666667</v>
      </c>
      <c r="AP269" s="431" t="n">
        <f aca="false">AVERAGE('monthly data'!DO269:DQ269)</f>
        <v>868.317366666667</v>
      </c>
      <c r="AQ269" s="431" t="n">
        <f aca="false">AVERAGE('monthly data'!DR269:DT269)</f>
        <v>855.422766666667</v>
      </c>
      <c r="AR269" s="431" t="n">
        <f aca="false">AVERAGE('monthly data'!DU269:DW269)</f>
        <v>829.713</v>
      </c>
      <c r="AS269" s="431" t="n">
        <f aca="false">AVERAGE('monthly data'!DX269:DZ269)</f>
        <v>806.784866666667</v>
      </c>
      <c r="AT269" s="431" t="n">
        <f aca="false">AVERAGE('monthly data'!EA269:EC269)</f>
        <v>794.362133333333</v>
      </c>
      <c r="AU269" s="431" t="n">
        <f aca="false">AVERAGE('monthly data'!ED269:EF269)</f>
        <v>797.3947</v>
      </c>
      <c r="AV269" s="431" t="n">
        <f aca="false">AVERAGE('monthly data'!EG269:EI269)</f>
        <v>814.6676</v>
      </c>
      <c r="AW269" s="431" t="n">
        <f aca="false">AVERAGE('monthly data'!EJ269:EL269)</f>
        <v>817.336366666667</v>
      </c>
      <c r="AX269" s="431" t="n">
        <f aca="false">AVERAGE('monthly data'!EM269:EO269)</f>
        <v>823.411779</v>
      </c>
      <c r="AY269" s="431" t="n">
        <f aca="false">AVERAGE('monthly data'!EP269:ER269)</f>
        <v>823.672411</v>
      </c>
      <c r="AZ269" s="431" t="n">
        <f aca="false">AVERAGE('monthly data'!ES269:EU269)</f>
        <v>829.9792</v>
      </c>
      <c r="BA269" s="431" t="n">
        <f aca="false">AVERAGE('monthly data'!EV269:EX269)</f>
        <v>843.331433333333</v>
      </c>
      <c r="BB269" s="431" t="n">
        <f aca="false">AVERAGE('monthly data'!EY269:FA269)</f>
        <v>860.760233333333</v>
      </c>
      <c r="BC269" s="431" t="n">
        <f aca="false">AVERAGE('monthly data'!FB269:FD269)</f>
        <v>877.294433333333</v>
      </c>
      <c r="BD269" s="431" t="n">
        <f aca="false">AVERAGE('monthly data'!FE269:FG269)</f>
        <v>883.644766666667</v>
      </c>
      <c r="BE269" s="431" t="n">
        <f aca="false">AVERAGE('monthly data'!FH269:FJ269)</f>
        <v>868.2413</v>
      </c>
      <c r="BF269" s="431" t="n">
        <f aca="false">AVERAGE('monthly data'!FK269:FM269)</f>
        <v>840.7674</v>
      </c>
      <c r="BG269" s="431" t="n">
        <f aca="false">AVERAGE('monthly data'!FN269:FP269)</f>
        <v>845.1168</v>
      </c>
      <c r="BH269" s="431" t="n">
        <f aca="false">AVERAGE('monthly data'!FQ269:FS269)</f>
        <v>867.7862</v>
      </c>
      <c r="BI269" s="431" t="n">
        <f aca="false">AVERAGE('monthly data'!FT269:FV269)</f>
        <v>889.4161</v>
      </c>
      <c r="BJ269" s="431" t="n">
        <f aca="false">AVERAGE('monthly data'!FW269:FY269)</f>
        <v>903.5235</v>
      </c>
      <c r="BK269" s="431" t="n">
        <f aca="false">AVERAGE('monthly data'!FZ269:GB269)</f>
        <v>879.6119</v>
      </c>
      <c r="BL269" s="431" t="n">
        <f aca="false">AVERAGE('monthly data'!GC269:GE269)</f>
        <v>774.7671</v>
      </c>
      <c r="BM269" s="431" t="n">
        <f aca="false">AVERAGE('monthly data'!GF269:GH269)</f>
        <v>902.588833333333</v>
      </c>
      <c r="BN269" s="431" t="n">
        <f aca="false">AVERAGE('monthly data'!GI269:GK269)</f>
        <v>915.8764</v>
      </c>
      <c r="BO269" s="431" t="n">
        <f aca="false">AVERAGE('monthly data'!GL269:GN269)</f>
        <v>937.4461</v>
      </c>
      <c r="BP269" s="431" t="n">
        <f aca="false">AVERAGE('monthly data'!GO269:GQ269)</f>
        <v>961.383133333333</v>
      </c>
      <c r="BQ269" s="431" t="n">
        <f aca="false">AVERAGE('monthly data'!GR269:GT269)</f>
        <v>956.290166666667</v>
      </c>
      <c r="BR269" s="431" t="n">
        <f aca="false">AVERAGE('monthly data'!GU269:GW269)</f>
        <v>941.9338</v>
      </c>
      <c r="BS269" s="431" t="n">
        <f aca="false">AVERAGE('monthly data'!GX269:GZ269)</f>
        <v>939.132366666667</v>
      </c>
      <c r="BT269" s="431" t="n">
        <f aca="false">AVERAGE('monthly data'!HA269:HC269)</f>
        <v>930.6061</v>
      </c>
      <c r="BU269" s="431" t="n">
        <f aca="false">AVERAGE('monthly data'!HD269:HF269)</f>
        <v>941.2922</v>
      </c>
      <c r="BV269" s="431" t="n">
        <f aca="false">AVERAGE('monthly data'!HG269:HI269)</f>
        <v>965.5122</v>
      </c>
      <c r="BW269" s="431" t="n">
        <f aca="false">AVERAGE('monthly data'!HJ269:HL269)</f>
        <v>956.394766666667</v>
      </c>
      <c r="BX269" s="431" t="n">
        <f aca="false">AVERAGE('monthly data'!HM269:HO269)</f>
        <v>955.0556</v>
      </c>
      <c r="BY269" s="431" t="n">
        <f aca="false">AVERAGE('monthly data'!HP269:HR269)</f>
        <v>982.278</v>
      </c>
      <c r="BZ269" s="431" t="n">
        <f aca="false">AVERAGE('monthly data'!HS269:HU269)</f>
        <v>1013.44885766667</v>
      </c>
      <c r="CA269" s="431" t="n">
        <f aca="false">AVERAGE('monthly data'!HV269:HX269)</f>
        <v>1027.563591</v>
      </c>
      <c r="CB269" s="431" t="n">
        <f aca="false">AVERAGE('monthly data'!HY269:IA269)</f>
        <v>1051.74228066667</v>
      </c>
      <c r="CC269" s="431" t="n">
        <f aca="false">AVERAGE('monthly data'!IB269:ID269)</f>
        <v>1036.26515633333</v>
      </c>
      <c r="CD269" s="431" t="n">
        <f aca="false">AVERAGE('monthly data'!IE269:IG269)</f>
        <v>1012.28951033333</v>
      </c>
      <c r="CE269" s="431" t="n">
        <f aca="false">AVERAGE('monthly data'!IH269:IJ269)</f>
        <v>985.063277666667</v>
      </c>
      <c r="CF269" s="431" t="n">
        <f aca="false">AVERAGE('monthly data'!IK269:IM269)</f>
        <v>1000.67940883333</v>
      </c>
      <c r="CG269" s="431" t="n">
        <f aca="false">AVERAGE('monthly data'!IN269:IP269)</f>
        <v>1019.08449466667</v>
      </c>
      <c r="CH269" s="431" t="n">
        <f aca="false">AVERAGE('monthly data'!IQ269:IS269)</f>
        <v>1027.39355933333</v>
      </c>
      <c r="CI269" s="431" t="n">
        <f aca="false">AVERAGE('monthly data'!IT269:IV269)</f>
        <v>1059.218819</v>
      </c>
      <c r="CJ269" s="431" t="n">
        <f aca="false">AVERAGE('monthly data'!IW269:IY269)</f>
        <v>1093.682431</v>
      </c>
      <c r="CK269" s="431" t="n">
        <f aca="false">AVERAGE('monthly data'!IZ269:JB269)</f>
        <v>1121.03666666667</v>
      </c>
      <c r="CL269" s="431" t="n">
        <f aca="false">AVERAGE('monthly data'!JC269:JE269)</f>
        <v>1111.466095</v>
      </c>
      <c r="CM269" s="431" t="n">
        <f aca="false">AVERAGE('monthly data'!JF269:JH269)</f>
        <v>1116.76666666667</v>
      </c>
      <c r="CN269" s="431" t="n">
        <f aca="false">AVERAGE('monthly data'!JI269:JK269)</f>
        <v>1143.24348566667</v>
      </c>
      <c r="CO269" s="431" t="n">
        <f aca="false">AVERAGE('monthly data'!JL269:JN269)</f>
        <v>1178.66333333333</v>
      </c>
      <c r="CP269" s="431" t="n">
        <f aca="false">AVERAGE('monthly data'!JO269:JQ269)</f>
        <v>1191.458409</v>
      </c>
      <c r="CQ269" s="431" t="n">
        <f aca="false">AVERAGE('monthly data'!JR269:JT269)</f>
        <v>1236.61708533333</v>
      </c>
      <c r="CR269" s="431" t="n">
        <f aca="false">AVERAGE('monthly data'!JU269:JW269)</f>
        <v>1217.65372833333</v>
      </c>
      <c r="CS269" s="431" t="n">
        <f aca="false">AVERAGE('monthly data'!JX269:JZ269)</f>
        <v>1214.53840833333</v>
      </c>
      <c r="CT269" s="431" t="n">
        <f aca="false">AVERAGE('monthly data'!KA269:KC269)</f>
        <v>1212.31338633333</v>
      </c>
      <c r="CU269" s="431" t="n">
        <f aca="false">AVERAGE('monthly data'!KD269:KF269)</f>
        <v>1234.91459066667</v>
      </c>
      <c r="CV269" s="431" t="n">
        <f aca="false">AVERAGE('monthly data'!KG269:KI269)</f>
        <v>1237.75680233333</v>
      </c>
      <c r="CW269" s="431" t="n">
        <f aca="false">AVERAGE('monthly data'!KJ269:KL269)</f>
        <v>1241.03321066667</v>
      </c>
      <c r="CX269" s="431" t="n">
        <f aca="false">AVERAGE('monthly data'!KM269:KO269)</f>
        <v>1265.30548566667</v>
      </c>
      <c r="CY269" s="431" t="n">
        <f aca="false">AVERAGE('monthly data'!KP269:KR269)</f>
        <v>1274.29217933333</v>
      </c>
      <c r="CZ269" s="431" t="n">
        <f aca="false">AVERAGE('monthly data'!KS269:KU269)</f>
        <v>1278.77281033333</v>
      </c>
      <c r="DA269" s="431" t="n">
        <f aca="false">AVERAGE('monthly data'!KV269:KX269)</f>
        <v>1340.46777033333</v>
      </c>
      <c r="DB269" s="431" t="n">
        <f aca="false">AVERAGE('monthly data'!KY269:LA269)</f>
        <v>1381.616319</v>
      </c>
      <c r="DC269" s="431" t="n">
        <f aca="false">AVERAGE('monthly data'!LB269:LD269)</f>
        <v>1401.42507566667</v>
      </c>
      <c r="DD269" s="431" t="n">
        <f aca="false">AVERAGE('monthly data'!LE269:LG269)</f>
        <v>1413.75082466667</v>
      </c>
      <c r="DE269" s="431" t="n">
        <f aca="false">AVERAGE('monthly data'!LH269:LJ269)</f>
        <v>1412.078909</v>
      </c>
      <c r="DF269" s="431" t="n">
        <f aca="false">AVERAGE('monthly data'!LK269:LM269)</f>
        <v>1412.38378933333</v>
      </c>
      <c r="DG269" s="431" t="n">
        <f aca="false">AVERAGE('monthly data'!LN269:LP269)</f>
        <v>1411.436352</v>
      </c>
      <c r="DH269" s="431" t="n">
        <f aca="false">AVERAGE('monthly data'!LQ269:LS269)</f>
        <v>1370.44986433333</v>
      </c>
      <c r="DI269" s="431" t="n">
        <f aca="false">AVERAGE('monthly data'!LT269:LV269)</f>
        <v>1344.63032966667</v>
      </c>
      <c r="DJ269" s="431" t="n">
        <f aca="false">AVERAGE('monthly data'!LW269:LY269)</f>
        <v>1387.711953</v>
      </c>
      <c r="DK269" s="431" t="n">
        <f aca="false">AVERAGE('monthly data'!LZ269:MB269)</f>
        <v>1465.709936</v>
      </c>
      <c r="DL269" s="431" t="n">
        <f aca="false">AVERAGE('monthly data'!MC269:ME269)</f>
        <v>1506.581887</v>
      </c>
      <c r="DM269" s="431" t="e">
        <f aca="false">AVERAGE('monthly data'!MF269:MH269)</f>
        <v>#DIV/0!</v>
      </c>
      <c r="DN269" s="431" t="e">
        <f aca="false">AVERAGE('monthly data'!MI269:MK269)</f>
        <v>#DIV/0!</v>
      </c>
      <c r="DO269" s="431" t="e">
        <f aca="false">AVERAGE('monthly data'!ML269:MN269)</f>
        <v>#DIV/0!</v>
      </c>
      <c r="DP269" s="431" t="e">
        <f aca="false">AVERAGE('monthly data'!MO269:MQ269)</f>
        <v>#DIV/0!</v>
      </c>
      <c r="DQ269" s="431" t="e">
        <f aca="false">AVERAGE('monthly data'!MR269:MT269)</f>
        <v>#DIV/0!</v>
      </c>
      <c r="DR269" s="431" t="e">
        <f aca="false">AVERAGE('monthly data'!MU269:MW269)</f>
        <v>#DIV/0!</v>
      </c>
      <c r="DS269" s="431"/>
      <c r="DT269" s="431"/>
      <c r="DU269" s="431"/>
      <c r="DV269" s="431"/>
      <c r="DW269" s="431"/>
      <c r="DX269" s="431"/>
      <c r="DY269" s="431"/>
      <c r="DZ269" s="431"/>
    </row>
    <row r="270" customFormat="false" ht="15" hidden="false" customHeight="false" outlineLevel="0" collapsed="false">
      <c r="B270" s="581" t="str">
        <f aca="false">+'monthly data'!A270</f>
        <v>Summary NBR balance sheet (bln RWF)</v>
      </c>
      <c r="C270" s="582"/>
      <c r="D270" s="582"/>
      <c r="E270" s="582"/>
      <c r="F270" s="582"/>
      <c r="G270" s="582"/>
      <c r="H270" s="582"/>
      <c r="I270" s="582"/>
      <c r="J270" s="582"/>
      <c r="K270" s="582"/>
      <c r="L270" s="582"/>
      <c r="M270" s="582"/>
      <c r="N270" s="582"/>
      <c r="O270" s="582"/>
      <c r="P270" s="582"/>
      <c r="Q270" s="582"/>
      <c r="R270" s="582"/>
      <c r="S270" s="582"/>
      <c r="T270" s="582"/>
      <c r="U270" s="582"/>
      <c r="V270" s="582"/>
      <c r="W270" s="582"/>
      <c r="X270" s="582"/>
      <c r="Y270" s="582"/>
      <c r="Z270" s="582"/>
      <c r="AA270" s="582"/>
      <c r="AB270" s="582"/>
      <c r="AC270" s="582"/>
      <c r="AD270" s="582"/>
      <c r="AE270" s="582"/>
      <c r="AF270" s="582"/>
      <c r="AG270" s="582"/>
      <c r="AH270" s="582"/>
      <c r="AI270" s="582"/>
      <c r="AJ270" s="582"/>
      <c r="AK270" s="582"/>
      <c r="AL270" s="582"/>
      <c r="AM270" s="582"/>
      <c r="AN270" s="582"/>
      <c r="AO270" s="582"/>
      <c r="AP270" s="582"/>
      <c r="AQ270" s="582"/>
      <c r="AR270" s="582"/>
      <c r="AS270" s="582"/>
      <c r="AT270" s="582"/>
      <c r="AU270" s="582"/>
      <c r="AV270" s="582"/>
      <c r="AW270" s="582"/>
      <c r="AX270" s="582"/>
      <c r="AY270" s="582"/>
      <c r="AZ270" s="582"/>
      <c r="BA270" s="582"/>
      <c r="BB270" s="582"/>
      <c r="BC270" s="582"/>
      <c r="BD270" s="582"/>
      <c r="BE270" s="582"/>
      <c r="BF270" s="582"/>
      <c r="BG270" s="582"/>
      <c r="BH270" s="582"/>
      <c r="BI270" s="582"/>
      <c r="BJ270" s="582"/>
      <c r="BK270" s="582"/>
      <c r="BL270" s="582"/>
      <c r="BM270" s="582"/>
      <c r="BN270" s="582"/>
      <c r="BO270" s="582"/>
      <c r="BP270" s="582"/>
      <c r="BQ270" s="582"/>
      <c r="BR270" s="420"/>
      <c r="BS270" s="420"/>
      <c r="BT270" s="420"/>
      <c r="BU270" s="420"/>
      <c r="BV270" s="420"/>
      <c r="BW270" s="420"/>
      <c r="BX270" s="420"/>
      <c r="BY270" s="420"/>
      <c r="BZ270" s="420"/>
      <c r="CA270" s="420"/>
      <c r="CB270" s="420"/>
      <c r="CC270" s="420"/>
      <c r="CD270" s="420"/>
      <c r="CE270" s="420"/>
      <c r="CF270" s="420"/>
      <c r="CG270" s="420"/>
      <c r="CH270" s="420"/>
      <c r="CI270" s="420"/>
      <c r="CJ270" s="420"/>
      <c r="CK270" s="420"/>
      <c r="CL270" s="420"/>
      <c r="CM270" s="420"/>
      <c r="CN270" s="420"/>
      <c r="CO270" s="420"/>
      <c r="CP270" s="420"/>
      <c r="CQ270" s="420"/>
      <c r="CR270" s="420"/>
      <c r="CS270" s="420"/>
      <c r="CT270" s="420"/>
      <c r="CU270" s="420"/>
      <c r="CV270" s="420"/>
      <c r="CW270" s="420"/>
      <c r="CX270" s="420"/>
      <c r="CY270" s="420"/>
      <c r="CZ270" s="420"/>
      <c r="DA270" s="420"/>
      <c r="DB270" s="420"/>
      <c r="DC270" s="420"/>
      <c r="DD270" s="420"/>
      <c r="DE270" s="420"/>
      <c r="DF270" s="420"/>
      <c r="DG270" s="420"/>
      <c r="DH270" s="420"/>
      <c r="DI270" s="420"/>
      <c r="DJ270" s="420"/>
      <c r="DK270" s="420"/>
      <c r="DL270" s="420"/>
      <c r="DM270" s="420"/>
      <c r="DN270" s="420"/>
      <c r="DO270" s="420"/>
      <c r="DP270" s="420"/>
      <c r="DQ270" s="420"/>
      <c r="DR270" s="420"/>
      <c r="DS270" s="420"/>
      <c r="DT270" s="420"/>
      <c r="DU270" s="420"/>
      <c r="DV270" s="420"/>
      <c r="DW270" s="420"/>
      <c r="DX270" s="420"/>
      <c r="DY270" s="420"/>
      <c r="DZ270" s="420"/>
    </row>
    <row r="271" customFormat="false" ht="15" hidden="false" customHeight="false" outlineLevel="0" collapsed="false">
      <c r="A271" s="0" t="s">
        <v>1068</v>
      </c>
      <c r="B271" s="583" t="str">
        <f aca="false">+'monthly data'!A271</f>
        <v>Reserve money </v>
      </c>
      <c r="C271" s="584"/>
      <c r="D271" s="420"/>
      <c r="E271" s="420"/>
      <c r="F271" s="420"/>
      <c r="G271" s="420"/>
      <c r="H271" s="420"/>
      <c r="I271" s="420"/>
      <c r="J271" s="420"/>
      <c r="K271" s="420"/>
      <c r="L271" s="420"/>
      <c r="M271" s="420"/>
      <c r="N271" s="420"/>
      <c r="O271" s="420"/>
      <c r="P271" s="420"/>
      <c r="Q271" s="420"/>
      <c r="R271" s="420"/>
      <c r="S271" s="420"/>
      <c r="T271" s="420"/>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420"/>
      <c r="BB271" s="420"/>
      <c r="BC271" s="420"/>
      <c r="BD271" s="420"/>
      <c r="BE271" s="420"/>
      <c r="BF271" s="420"/>
      <c r="BG271" s="420"/>
      <c r="BH271" s="420"/>
      <c r="BI271" s="420"/>
      <c r="BJ271" s="420"/>
      <c r="BK271" s="420"/>
      <c r="BL271" s="420"/>
      <c r="BM271" s="420"/>
      <c r="BN271" s="420"/>
      <c r="BO271" s="420"/>
      <c r="BP271" s="420"/>
      <c r="BQ271" s="420"/>
      <c r="BR271" s="420" t="n">
        <f aca="false">AVERAGE('monthly data'!GU271:GW271)</f>
        <v>156.505665</v>
      </c>
      <c r="BS271" s="420" t="n">
        <f aca="false">AVERAGE('monthly data'!GX271:GZ271)</f>
        <v>156.451196666667</v>
      </c>
      <c r="BT271" s="420" t="n">
        <f aca="false">AVERAGE('monthly data'!HA271:HC271)</f>
        <v>172.073103333333</v>
      </c>
      <c r="BU271" s="420" t="n">
        <f aca="false">AVERAGE('monthly data'!HD271:HF271)</f>
        <v>177.58345</v>
      </c>
      <c r="BV271" s="420" t="n">
        <f aca="false">AVERAGE('monthly data'!HG271:HI271)</f>
        <v>180.959953333333</v>
      </c>
      <c r="BW271" s="420" t="n">
        <f aca="false">AVERAGE('monthly data'!HJ271:HL271)</f>
        <v>186.547096666667</v>
      </c>
      <c r="BX271" s="420" t="n">
        <f aca="false">AVERAGE('monthly data'!HM271:HO271)</f>
        <v>194.447393333333</v>
      </c>
      <c r="BY271" s="420" t="n">
        <f aca="false">AVERAGE('monthly data'!HP271:HR271)</f>
        <v>205.421066666667</v>
      </c>
      <c r="BZ271" s="420" t="n">
        <f aca="false">AVERAGE('monthly data'!HS271:HU271)</f>
        <v>205.994203333333</v>
      </c>
      <c r="CA271" s="420" t="n">
        <f aca="false">AVERAGE('monthly data'!HV271:HX271)</f>
        <v>215.650227</v>
      </c>
      <c r="CB271" s="420" t="n">
        <f aca="false">AVERAGE('monthly data'!HY271:IA271)</f>
        <v>220.766598333333</v>
      </c>
      <c r="CC271" s="420" t="n">
        <f aca="false">AVERAGE('monthly data'!IB271:ID271)</f>
        <v>229.899996333333</v>
      </c>
      <c r="CD271" s="420" t="n">
        <f aca="false">AVERAGE('monthly data'!IE271:IG271)</f>
        <v>240.789045228408</v>
      </c>
      <c r="CE271" s="420" t="n">
        <f aca="false">AVERAGE('monthly data'!IH271:IJ271)</f>
        <v>246.754621255241</v>
      </c>
      <c r="CF271" s="420" t="n">
        <f aca="false">AVERAGE('monthly data'!IK271:IM271)</f>
        <v>267.000111778945</v>
      </c>
      <c r="CG271" s="420" t="n">
        <f aca="false">AVERAGE('monthly data'!IN271:IP271)</f>
        <v>274.541907486667</v>
      </c>
      <c r="CH271" s="420" t="n">
        <f aca="false">AVERAGE('monthly data'!IQ271:IS271)</f>
        <v>270.023758784978</v>
      </c>
      <c r="CI271" s="420" t="n">
        <f aca="false">AVERAGE('monthly data'!IT271:IV271)</f>
        <v>278.913240489469</v>
      </c>
      <c r="CJ271" s="420" t="n">
        <f aca="false">AVERAGE('monthly data'!IW271:IY271)</f>
        <v>298.256218124092</v>
      </c>
      <c r="CK271" s="420" t="n">
        <f aca="false">AVERAGE('monthly data'!IZ271:JB271)</f>
        <v>287.372959053232</v>
      </c>
      <c r="CL271" s="420" t="n">
        <f aca="false">AVERAGE('monthly data'!JC271:JE271)</f>
        <v>290.512009855177</v>
      </c>
      <c r="CM271" s="420" t="n">
        <f aca="false">AVERAGE('monthly data'!JF271:JH271)</f>
        <v>290.970408928515</v>
      </c>
      <c r="CN271" s="420" t="n">
        <f aca="false">AVERAGE('monthly data'!JI271:JK271)</f>
        <v>305.793847438339</v>
      </c>
      <c r="CO271" s="420" t="n">
        <f aca="false">AVERAGE('monthly data'!JL271:JN271)</f>
        <v>309.87600625377</v>
      </c>
      <c r="CP271" s="420" t="n">
        <f aca="false">AVERAGE('monthly data'!JO271:JQ271)</f>
        <v>309.228213338253</v>
      </c>
      <c r="CQ271" s="420" t="n">
        <f aca="false">AVERAGE('monthly data'!JR271:JT271)</f>
        <v>332.745930523912</v>
      </c>
      <c r="CR271" s="420" t="n">
        <f aca="false">AVERAGE('monthly data'!JU271:JW271)</f>
        <v>353.186293802478</v>
      </c>
      <c r="CS271" s="420" t="n">
        <f aca="false">AVERAGE('monthly data'!JX271:JZ271)</f>
        <v>345.113184343101</v>
      </c>
      <c r="CT271" s="420" t="n">
        <f aca="false">AVERAGE('monthly data'!KA271:KC271)</f>
        <v>360.758212981226</v>
      </c>
      <c r="CU271" s="420" t="n">
        <f aca="false">AVERAGE('monthly data'!KD271:KF271)</f>
        <v>371.295799497723</v>
      </c>
      <c r="CV271" s="420" t="n">
        <f aca="false">AVERAGE('monthly data'!KG271:KI271)</f>
        <v>395.551489368161</v>
      </c>
      <c r="CW271" s="420" t="n">
        <f aca="false">AVERAGE('monthly data'!KJ271:KL271)</f>
        <v>398.887321426563</v>
      </c>
      <c r="CX271" s="420" t="n">
        <f aca="false">AVERAGE('monthly data'!KM271:KO271)</f>
        <v>425.001663322842</v>
      </c>
      <c r="CY271" s="420" t="n">
        <f aca="false">AVERAGE('monthly data'!KP271:KR271)</f>
        <v>445.203502814676</v>
      </c>
      <c r="CZ271" s="420" t="n">
        <f aca="false">AVERAGE('monthly data'!KS271:KU271)</f>
        <v>475.129510028158</v>
      </c>
      <c r="DA271" s="420" t="n">
        <f aca="false">AVERAGE('monthly data'!KV271:KX271)</f>
        <v>509.293929787002</v>
      </c>
      <c r="DB271" s="420" t="n">
        <f aca="false">AVERAGE('monthly data'!KY271:LA271)</f>
        <v>521.228009043425</v>
      </c>
      <c r="DC271" s="420" t="n">
        <f aca="false">AVERAGE('monthly data'!LB271:LD271)</f>
        <v>537.694672917926</v>
      </c>
      <c r="DD271" s="420" t="n">
        <f aca="false">AVERAGE('monthly data'!LE271:LG271)</f>
        <v>537.904685751343</v>
      </c>
      <c r="DE271" s="420" t="n">
        <f aca="false">AVERAGE('monthly data'!LH271:LJ271)</f>
        <v>603.50993991792</v>
      </c>
      <c r="DF271" s="420" t="n">
        <f aca="false">AVERAGE('monthly data'!LK271:LM271)</f>
        <v>640.936432376149</v>
      </c>
      <c r="DG271" s="420" t="n">
        <f aca="false">AVERAGE('monthly data'!LN271:LP271)</f>
        <v>640.340133900375</v>
      </c>
      <c r="DH271" s="420" t="n">
        <f aca="false">AVERAGE('monthly data'!LQ271:LS271)</f>
        <v>672.085413465223</v>
      </c>
      <c r="DI271" s="420" t="n">
        <f aca="false">AVERAGE('monthly data'!LT271:LV271)</f>
        <v>645.439165784049</v>
      </c>
      <c r="DJ271" s="420" t="n">
        <f aca="false">AVERAGE('monthly data'!LW271:LY271)</f>
        <v>727.317054339369</v>
      </c>
      <c r="DK271" s="420" t="n">
        <f aca="false">AVERAGE('monthly data'!LZ271:MB271)</f>
        <v>730.817081558778</v>
      </c>
      <c r="DL271" s="420" t="n">
        <f aca="false">AVERAGE('monthly data'!MC271:ME271)</f>
        <v>736.594249601622</v>
      </c>
      <c r="DM271" s="420" t="e">
        <f aca="false">AVERAGE('monthly data'!MF271:MH271)</f>
        <v>#DIV/0!</v>
      </c>
      <c r="DN271" s="420" t="e">
        <f aca="false">AVERAGE('monthly data'!MI271:MK271)</f>
        <v>#DIV/0!</v>
      </c>
      <c r="DO271" s="420" t="e">
        <f aca="false">AVERAGE('monthly data'!ML271:MN271)</f>
        <v>#DIV/0!</v>
      </c>
      <c r="DP271" s="420" t="e">
        <f aca="false">AVERAGE('monthly data'!MO271:MQ271)</f>
        <v>#DIV/0!</v>
      </c>
      <c r="DQ271" s="420" t="e">
        <f aca="false">AVERAGE('monthly data'!MR271:MT271)</f>
        <v>#DIV/0!</v>
      </c>
      <c r="DR271" s="420" t="e">
        <f aca="false">AVERAGE('monthly data'!MU271:MW271)</f>
        <v>#DIV/0!</v>
      </c>
      <c r="DS271" s="420"/>
      <c r="DT271" s="420"/>
      <c r="DU271" s="420"/>
      <c r="DV271" s="420"/>
      <c r="DW271" s="420"/>
      <c r="DX271" s="420"/>
      <c r="DY271" s="420"/>
      <c r="DZ271" s="420"/>
    </row>
    <row r="272" customFormat="false" ht="15" hidden="false" customHeight="false" outlineLevel="0" collapsed="false">
      <c r="A272" s="0" t="s">
        <v>1069</v>
      </c>
      <c r="B272" s="583" t="str">
        <f aca="false">+'monthly data'!A272</f>
        <v>Net foreign assets</v>
      </c>
      <c r="C272" s="584"/>
      <c r="D272" s="420"/>
      <c r="E272" s="420"/>
      <c r="F272" s="420"/>
      <c r="G272" s="420"/>
      <c r="H272" s="420"/>
      <c r="I272" s="420"/>
      <c r="J272" s="420"/>
      <c r="K272" s="420"/>
      <c r="L272" s="420"/>
      <c r="M272" s="420"/>
      <c r="N272" s="420"/>
      <c r="O272" s="420"/>
      <c r="P272" s="420"/>
      <c r="Q272" s="420"/>
      <c r="R272" s="420"/>
      <c r="S272" s="420"/>
      <c r="T272" s="420"/>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420"/>
      <c r="BB272" s="420"/>
      <c r="BC272" s="420"/>
      <c r="BD272" s="420"/>
      <c r="BE272" s="420"/>
      <c r="BF272" s="420"/>
      <c r="BG272" s="420"/>
      <c r="BH272" s="420"/>
      <c r="BI272" s="420"/>
      <c r="BJ272" s="420"/>
      <c r="BK272" s="420"/>
      <c r="BL272" s="420"/>
      <c r="BM272" s="420"/>
      <c r="BN272" s="420"/>
      <c r="BO272" s="420"/>
      <c r="BP272" s="420"/>
      <c r="BQ272" s="420"/>
      <c r="BR272" s="420" t="n">
        <f aca="false">AVERAGE('monthly data'!GU272:GW272)</f>
        <v>507.4895139484</v>
      </c>
      <c r="BS272" s="420" t="n">
        <f aca="false">AVERAGE('monthly data'!GX272:GZ272)</f>
        <v>500.66027487184</v>
      </c>
      <c r="BT272" s="420" t="n">
        <f aca="false">AVERAGE('monthly data'!HA272:HC272)</f>
        <v>426.811129392053</v>
      </c>
      <c r="BU272" s="420" t="n">
        <f aca="false">AVERAGE('monthly data'!HD272:HF272)</f>
        <v>381.91269739344</v>
      </c>
      <c r="BV272" s="420" t="n">
        <f aca="false">AVERAGE('monthly data'!HG272:HI272)</f>
        <v>416.366611191573</v>
      </c>
      <c r="BW272" s="420" t="n">
        <f aca="false">AVERAGE('monthly data'!HJ272:HL272)</f>
        <v>370.30593163312</v>
      </c>
      <c r="BX272" s="420" t="n">
        <f aca="false">AVERAGE('monthly data'!HM272:HO272)</f>
        <v>498.72079902112</v>
      </c>
      <c r="BY272" s="420" t="n">
        <f aca="false">AVERAGE('monthly data'!HP272:HR272)</f>
        <v>586.306324372267</v>
      </c>
      <c r="BZ272" s="420" t="n">
        <f aca="false">AVERAGE('monthly data'!HS272:HU272)</f>
        <v>614.097046882897</v>
      </c>
      <c r="CA272" s="420" t="n">
        <f aca="false">AVERAGE('monthly data'!HV272:HX272)</f>
        <v>570.45375049751</v>
      </c>
      <c r="CB272" s="420" t="n">
        <f aca="false">AVERAGE('monthly data'!HY272:IA272)</f>
        <v>559.300357753043</v>
      </c>
      <c r="CC272" s="420" t="n">
        <f aca="false">AVERAGE('monthly data'!IB272:ID272)</f>
        <v>531.416534164072</v>
      </c>
      <c r="CD272" s="420" t="n">
        <f aca="false">AVERAGE('monthly data'!IE272:IG272)</f>
        <v>514.716669051023</v>
      </c>
      <c r="CE272" s="420" t="n">
        <f aca="false">AVERAGE('monthly data'!IH272:IJ272)</f>
        <v>561.848540121023</v>
      </c>
      <c r="CF272" s="420" t="n">
        <f aca="false">AVERAGE('monthly data'!IK272:IM272)</f>
        <v>543.092144225657</v>
      </c>
      <c r="CG272" s="420" t="n">
        <f aca="false">AVERAGE('monthly data'!IN272:IP272)</f>
        <v>481.94793001089</v>
      </c>
      <c r="CH272" s="420" t="n">
        <f aca="false">AVERAGE('monthly data'!IQ272:IS272)</f>
        <v>521.160828610106</v>
      </c>
      <c r="CI272" s="420" t="n">
        <f aca="false">AVERAGE('monthly data'!IT272:IV272)</f>
        <v>544.614746366726</v>
      </c>
      <c r="CJ272" s="420" t="n">
        <f aca="false">AVERAGE('monthly data'!IW272:IY272)</f>
        <v>554.008004347528</v>
      </c>
      <c r="CK272" s="420" t="n">
        <f aca="false">AVERAGE('monthly data'!IZ272:JB272)</f>
        <v>541.54709355453</v>
      </c>
      <c r="CL272" s="420" t="n">
        <f aca="false">AVERAGE('monthly data'!JC272:JE272)</f>
        <v>584.626894928761</v>
      </c>
      <c r="CM272" s="420" t="n">
        <f aca="false">AVERAGE('monthly data'!JF272:JH272)</f>
        <v>614.166307243549</v>
      </c>
      <c r="CN272" s="420" t="n">
        <f aca="false">AVERAGE('monthly data'!JI272:JK272)</f>
        <v>584.382061334421</v>
      </c>
      <c r="CO272" s="420" t="n">
        <f aca="false">AVERAGE('monthly data'!JL272:JN272)</f>
        <v>586.955121833471</v>
      </c>
      <c r="CP272" s="420" t="n">
        <f aca="false">AVERAGE('monthly data'!JO272:JQ272)</f>
        <v>651.44880098089</v>
      </c>
      <c r="CQ272" s="420" t="n">
        <f aca="false">AVERAGE('monthly data'!JR272:JT272)</f>
        <v>675.861257631745</v>
      </c>
      <c r="CR272" s="420" t="n">
        <f aca="false">AVERAGE('monthly data'!JU272:JW272)</f>
        <v>652.469393948412</v>
      </c>
      <c r="CS272" s="420" t="n">
        <f aca="false">AVERAGE('monthly data'!JX272:JZ272)</f>
        <v>650.33604902866</v>
      </c>
      <c r="CT272" s="420" t="n">
        <f aca="false">AVERAGE('monthly data'!KA272:KC272)</f>
        <v>682.596415767722</v>
      </c>
      <c r="CU272" s="420" t="n">
        <f aca="false">AVERAGE('monthly data'!KD272:KF272)</f>
        <v>785.091052685291</v>
      </c>
      <c r="CV272" s="420" t="n">
        <f aca="false">AVERAGE('monthly data'!KG272:KI272)</f>
        <v>735.980597832226</v>
      </c>
      <c r="CW272" s="420" t="n">
        <f aca="false">AVERAGE('monthly data'!KJ272:KL272)</f>
        <v>705.677982348531</v>
      </c>
      <c r="CX272" s="420" t="n">
        <f aca="false">AVERAGE('monthly data'!KM272:KO272)</f>
        <v>842.561669741712</v>
      </c>
      <c r="CY272" s="420" t="n">
        <f aca="false">AVERAGE('monthly data'!KP272:KR272)</f>
        <v>942.818993233257</v>
      </c>
      <c r="CZ272" s="420" t="n">
        <f aca="false">AVERAGE('monthly data'!KS272:KU272)</f>
        <v>1073.22254650306</v>
      </c>
      <c r="DA272" s="420" t="n">
        <f aca="false">AVERAGE('monthly data'!KV272:KX272)</f>
        <v>1291.10452502158</v>
      </c>
      <c r="DB272" s="420" t="n">
        <f aca="false">AVERAGE('monthly data'!KY272:LA272)</f>
        <v>1301.76950230881</v>
      </c>
      <c r="DC272" s="420" t="n">
        <f aca="false">AVERAGE('monthly data'!LB272:LD272)</f>
        <v>1258.72535451835</v>
      </c>
      <c r="DD272" s="420" t="n">
        <f aca="false">AVERAGE('monthly data'!LE272:LG272)</f>
        <v>1249.75593740248</v>
      </c>
      <c r="DE272" s="420" t="n">
        <f aca="false">AVERAGE('monthly data'!LH272:LJ272)</f>
        <v>1313.60860964814</v>
      </c>
      <c r="DF272" s="420" t="n">
        <f aca="false">AVERAGE('monthly data'!LK272:LM272)</f>
        <v>1333.46887433737</v>
      </c>
      <c r="DG272" s="420" t="n">
        <f aca="false">AVERAGE('monthly data'!LN272:LP272)</f>
        <v>1279.46832470089</v>
      </c>
      <c r="DH272" s="420" t="n">
        <f aca="false">AVERAGE('monthly data'!LQ272:LS272)</f>
        <v>1520.66057148544</v>
      </c>
      <c r="DI272" s="420" t="n">
        <f aca="false">AVERAGE('monthly data'!LT272:LV272)</f>
        <v>1453.80953027044</v>
      </c>
      <c r="DJ272" s="420" t="n">
        <f aca="false">AVERAGE('monthly data'!LW272:LY272)</f>
        <v>1358.12341680889</v>
      </c>
      <c r="DK272" s="420" t="n">
        <f aca="false">AVERAGE('monthly data'!LZ272:MB272)</f>
        <v>1286.28128401511</v>
      </c>
      <c r="DL272" s="420" t="n">
        <f aca="false">AVERAGE('monthly data'!MC272:ME272)</f>
        <v>1621.727806534</v>
      </c>
      <c r="DM272" s="420" t="e">
        <f aca="false">AVERAGE('monthly data'!MF272:MH272)</f>
        <v>#DIV/0!</v>
      </c>
      <c r="DN272" s="420" t="e">
        <f aca="false">AVERAGE('monthly data'!MI272:MK272)</f>
        <v>#DIV/0!</v>
      </c>
      <c r="DO272" s="420" t="e">
        <f aca="false">AVERAGE('monthly data'!ML272:MN272)</f>
        <v>#DIV/0!</v>
      </c>
      <c r="DP272" s="420" t="e">
        <f aca="false">AVERAGE('monthly data'!MO272:MQ272)</f>
        <v>#DIV/0!</v>
      </c>
      <c r="DQ272" s="420" t="e">
        <f aca="false">AVERAGE('monthly data'!MR272:MT272)</f>
        <v>#DIV/0!</v>
      </c>
      <c r="DR272" s="420" t="e">
        <f aca="false">AVERAGE('monthly data'!MU272:MW272)</f>
        <v>#DIV/0!</v>
      </c>
      <c r="DS272" s="420"/>
      <c r="DT272" s="420"/>
      <c r="DU272" s="420"/>
      <c r="DV272" s="420"/>
      <c r="DW272" s="420"/>
      <c r="DX272" s="420"/>
      <c r="DY272" s="420"/>
      <c r="DZ272" s="420"/>
    </row>
    <row r="273" customFormat="false" ht="15" hidden="false" customHeight="false" outlineLevel="0" collapsed="false">
      <c r="A273" s="0" t="s">
        <v>1070</v>
      </c>
      <c r="B273" s="585" t="str">
        <f aca="false">+'monthly data'!A273</f>
        <v>        Government(net)</v>
      </c>
      <c r="C273" s="586"/>
      <c r="D273" s="431"/>
      <c r="E273" s="431"/>
      <c r="F273" s="431"/>
      <c r="G273" s="431"/>
      <c r="H273" s="431"/>
      <c r="I273" s="431"/>
      <c r="J273" s="431"/>
      <c r="K273" s="431"/>
      <c r="L273" s="431"/>
      <c r="M273" s="431"/>
      <c r="N273" s="431"/>
      <c r="O273" s="431"/>
      <c r="P273" s="431"/>
      <c r="Q273" s="431"/>
      <c r="R273" s="431"/>
      <c r="S273" s="431"/>
      <c r="T273" s="431"/>
      <c r="U273" s="431"/>
      <c r="V273" s="431"/>
      <c r="W273" s="431"/>
      <c r="X273" s="431"/>
      <c r="Y273" s="431"/>
      <c r="Z273" s="431"/>
      <c r="AA273" s="431"/>
      <c r="AB273" s="431"/>
      <c r="AC273" s="431"/>
      <c r="AD273" s="431"/>
      <c r="AE273" s="431"/>
      <c r="AF273" s="431"/>
      <c r="AG273" s="431"/>
      <c r="AH273" s="431"/>
      <c r="AI273" s="431"/>
      <c r="AJ273" s="431"/>
      <c r="AK273" s="431"/>
      <c r="AL273" s="431"/>
      <c r="AM273" s="431"/>
      <c r="AN273" s="431"/>
      <c r="AO273" s="431"/>
      <c r="AP273" s="431"/>
      <c r="AQ273" s="431"/>
      <c r="AR273" s="431"/>
      <c r="AS273" s="431"/>
      <c r="AT273" s="431"/>
      <c r="AU273" s="431"/>
      <c r="AV273" s="431"/>
      <c r="AW273" s="431"/>
      <c r="AX273" s="431"/>
      <c r="AY273" s="431"/>
      <c r="AZ273" s="431"/>
      <c r="BA273" s="431"/>
      <c r="BB273" s="431"/>
      <c r="BC273" s="431"/>
      <c r="BD273" s="431"/>
      <c r="BE273" s="431"/>
      <c r="BF273" s="431"/>
      <c r="BG273" s="431"/>
      <c r="BH273" s="431"/>
      <c r="BI273" s="431"/>
      <c r="BJ273" s="431"/>
      <c r="BK273" s="431"/>
      <c r="BL273" s="431"/>
      <c r="BM273" s="431"/>
      <c r="BN273" s="431"/>
      <c r="BO273" s="431"/>
      <c r="BP273" s="431"/>
      <c r="BQ273" s="431"/>
      <c r="BR273" s="431" t="n">
        <f aca="false">AVERAGE('monthly data'!GU273:GW273)</f>
        <v>-222.181895</v>
      </c>
      <c r="BS273" s="431" t="n">
        <f aca="false">AVERAGE('monthly data'!GX273:GZ273)</f>
        <v>-192.050776666667</v>
      </c>
      <c r="BT273" s="431" t="n">
        <f aca="false">AVERAGE('monthly data'!HA273:HC273)</f>
        <v>-102.732723333333</v>
      </c>
      <c r="BU273" s="431" t="n">
        <f aca="false">AVERAGE('monthly data'!HD273:HF273)</f>
        <v>-127.301473333333</v>
      </c>
      <c r="BV273" s="431" t="n">
        <f aca="false">AVERAGE('monthly data'!HG273:HI273)</f>
        <v>-150.728243333333</v>
      </c>
      <c r="BW273" s="431" t="n">
        <f aca="false">AVERAGE('monthly data'!HJ273:HL273)</f>
        <v>-123.394343333333</v>
      </c>
      <c r="BX273" s="431" t="n">
        <f aca="false">AVERAGE('monthly data'!HM273:HO273)</f>
        <v>-205.625645226667</v>
      </c>
      <c r="BY273" s="431" t="n">
        <f aca="false">AVERAGE('monthly data'!HP273:HR273)</f>
        <v>-273.616996666667</v>
      </c>
      <c r="BZ273" s="431" t="n">
        <f aca="false">AVERAGE('monthly data'!HS273:HU273)</f>
        <v>-296.132616666667</v>
      </c>
      <c r="CA273" s="431" t="n">
        <f aca="false">AVERAGE('monthly data'!HV273:HX273)</f>
        <v>-242.860233333333</v>
      </c>
      <c r="CB273" s="431" t="n">
        <f aca="false">AVERAGE('monthly data'!HY273:IA273)</f>
        <v>-189.9307302307</v>
      </c>
      <c r="CC273" s="431" t="n">
        <f aca="false">AVERAGE('monthly data'!IB273:ID273)</f>
        <v>-102.090866666667</v>
      </c>
      <c r="CD273" s="431" t="n">
        <f aca="false">AVERAGE('monthly data'!IE273:IG273)</f>
        <v>-102.170269916033</v>
      </c>
      <c r="CE273" s="431" t="n">
        <f aca="false">AVERAGE('monthly data'!IH273:IJ273)</f>
        <v>-162.1325411774</v>
      </c>
      <c r="CF273" s="431" t="n">
        <f aca="false">AVERAGE('monthly data'!IK273:IM273)</f>
        <v>-120.401803584613</v>
      </c>
      <c r="CG273" s="431" t="n">
        <f aca="false">AVERAGE('monthly data'!IN273:IP273)</f>
        <v>-105.051727799833</v>
      </c>
      <c r="CH273" s="431" t="n">
        <f aca="false">AVERAGE('monthly data'!IQ273:IS273)</f>
        <v>-131.549689810623</v>
      </c>
      <c r="CI273" s="431" t="n">
        <f aca="false">AVERAGE('monthly data'!IT273:IV273)</f>
        <v>-153.663388241337</v>
      </c>
      <c r="CJ273" s="431" t="n">
        <f aca="false">AVERAGE('monthly data'!IW273:IY273)</f>
        <v>-155.568157353257</v>
      </c>
      <c r="CK273" s="431" t="n">
        <f aca="false">AVERAGE('monthly data'!IZ273:JB273)</f>
        <v>-143.95527893053</v>
      </c>
      <c r="CL273" s="431" t="n">
        <f aca="false">AVERAGE('monthly data'!JC273:JE273)</f>
        <v>-164.747966549083</v>
      </c>
      <c r="CM273" s="431" t="n">
        <f aca="false">AVERAGE('monthly data'!JF273:JH273)</f>
        <v>-172.486709956889</v>
      </c>
      <c r="CN273" s="431" t="n">
        <f aca="false">AVERAGE('monthly data'!JI273:JK273)</f>
        <v>-125.434887376444</v>
      </c>
      <c r="CO273" s="431" t="n">
        <f aca="false">AVERAGE('monthly data'!JL273:JN273)</f>
        <v>-123.521806341667</v>
      </c>
      <c r="CP273" s="431" t="n">
        <f aca="false">AVERAGE('monthly data'!JO273:JQ273)</f>
        <v>-163.293228090667</v>
      </c>
      <c r="CQ273" s="431" t="n">
        <f aca="false">AVERAGE('monthly data'!JR273:JT273)</f>
        <v>-115.306442722535</v>
      </c>
      <c r="CR273" s="431" t="n">
        <f aca="false">AVERAGE('monthly data'!JU273:JW273)</f>
        <v>-74.6112442464438</v>
      </c>
      <c r="CS273" s="431" t="n">
        <f aca="false">AVERAGE('monthly data'!JX273:JZ273)</f>
        <v>-87.7738086634544</v>
      </c>
      <c r="CT273" s="431" t="n">
        <f aca="false">AVERAGE('monthly data'!KA273:KC273)</f>
        <v>-110.343270356763</v>
      </c>
      <c r="CU273" s="431" t="n">
        <f aca="false">AVERAGE('monthly data'!KD273:KF273)</f>
        <v>-170.566779332291</v>
      </c>
      <c r="CV273" s="431" t="n">
        <f aca="false">AVERAGE('monthly data'!KG273:KI273)</f>
        <v>-128.502953682226</v>
      </c>
      <c r="CW273" s="431" t="n">
        <f aca="false">AVERAGE('monthly data'!KJ273:KL273)</f>
        <v>-124.486399405865</v>
      </c>
      <c r="CX273" s="431" t="n">
        <f aca="false">AVERAGE('monthly data'!KM273:KO273)</f>
        <v>-227.460538181712</v>
      </c>
      <c r="CY273" s="431" t="n">
        <f aca="false">AVERAGE('monthly data'!KP273:KR273)</f>
        <v>-297.067790200045</v>
      </c>
      <c r="CZ273" s="431" t="n">
        <f aca="false">AVERAGE('monthly data'!KS273:KU273)</f>
        <v>-361.482546942671</v>
      </c>
      <c r="DA273" s="431" t="n">
        <f aca="false">AVERAGE('monthly data'!KV273:KX273)</f>
        <v>-570.011128807641</v>
      </c>
      <c r="DB273" s="431" t="n">
        <f aca="false">AVERAGE('monthly data'!KY273:LA273)</f>
        <v>-624.469169877482</v>
      </c>
      <c r="DC273" s="431" t="n">
        <f aca="false">AVERAGE('monthly data'!LB273:LD273)</f>
        <v>-616.281527851684</v>
      </c>
      <c r="DD273" s="431" t="n">
        <f aca="false">AVERAGE('monthly data'!LE273:LG273)</f>
        <v>-560.333354069143</v>
      </c>
      <c r="DE273" s="431" t="n">
        <f aca="false">AVERAGE('monthly data'!LH273:LJ273)</f>
        <v>-567.040722981472</v>
      </c>
      <c r="DF273" s="431" t="n">
        <f aca="false">AVERAGE('monthly data'!LK273:LM273)</f>
        <v>-524.23817488404</v>
      </c>
      <c r="DG273" s="431" t="n">
        <f aca="false">AVERAGE('monthly data'!LN273:LP273)</f>
        <v>-466.566304700889</v>
      </c>
      <c r="DH273" s="431" t="n">
        <f aca="false">AVERAGE('monthly data'!LQ273:LS273)</f>
        <v>-638.544351524778</v>
      </c>
      <c r="DI273" s="431" t="n">
        <f aca="false">AVERAGE('monthly data'!LT273:LV273)</f>
        <v>-475.268651474444</v>
      </c>
      <c r="DJ273" s="431" t="n">
        <f aca="false">AVERAGE('monthly data'!LW273:LY273)</f>
        <v>-368.089336808889</v>
      </c>
      <c r="DK273" s="431" t="n">
        <f aca="false">AVERAGE('monthly data'!LZ273:MB273)</f>
        <v>-332.290816816778</v>
      </c>
      <c r="DL273" s="431" t="n">
        <f aca="false">AVERAGE('monthly data'!MC273:ME273)</f>
        <v>-595.294838460333</v>
      </c>
      <c r="DM273" s="431" t="e">
        <f aca="false">AVERAGE('monthly data'!MF273:MH273)</f>
        <v>#DIV/0!</v>
      </c>
      <c r="DN273" s="431" t="e">
        <f aca="false">AVERAGE('monthly data'!MI273:MK273)</f>
        <v>#DIV/0!</v>
      </c>
      <c r="DO273" s="431" t="e">
        <f aca="false">AVERAGE('monthly data'!ML273:MN273)</f>
        <v>#DIV/0!</v>
      </c>
      <c r="DP273" s="431" t="e">
        <f aca="false">AVERAGE('monthly data'!MO273:MQ273)</f>
        <v>#DIV/0!</v>
      </c>
      <c r="DQ273" s="431" t="e">
        <f aca="false">AVERAGE('monthly data'!MR273:MT273)</f>
        <v>#DIV/0!</v>
      </c>
      <c r="DR273" s="431" t="e">
        <f aca="false">AVERAGE('monthly data'!MU273:MW273)</f>
        <v>#DIV/0!</v>
      </c>
      <c r="DS273" s="420"/>
      <c r="DT273" s="420"/>
      <c r="DU273" s="420"/>
      <c r="DV273" s="420"/>
      <c r="DW273" s="420"/>
      <c r="DX273" s="420"/>
      <c r="DY273" s="420"/>
      <c r="DZ273" s="420"/>
    </row>
    <row r="274" customFormat="false" ht="15" hidden="false" customHeight="false" outlineLevel="0" collapsed="false">
      <c r="B274" s="417" t="s">
        <v>1071</v>
      </c>
    </row>
    <row r="275" customFormat="false" ht="15" hidden="false" customHeight="false" outlineLevel="0" collapsed="false">
      <c r="B275" s="417"/>
    </row>
    <row r="276" customFormat="false" ht="15" hidden="false" customHeight="false" outlineLevel="0" collapsed="false">
      <c r="B276" s="371" t="s">
        <v>1072</v>
      </c>
    </row>
    <row r="277" customFormat="false" ht="15" hidden="false" customHeight="false" outlineLevel="0" collapsed="false">
      <c r="B277" s="417" t="s">
        <v>878</v>
      </c>
      <c r="C277" s="421" t="e">
        <f aca="false">AVERAGE('monthly data'!B277:D277)</f>
        <v>#DIV/0!</v>
      </c>
      <c r="D277" s="421" t="e">
        <f aca="false">AVERAGE('monthly data'!E277:G277)</f>
        <v>#DIV/0!</v>
      </c>
      <c r="E277" s="421" t="e">
        <f aca="false">AVERAGE('monthly data'!H277:J277)</f>
        <v>#DIV/0!</v>
      </c>
      <c r="F277" s="421" t="e">
        <f aca="false">AVERAGE('monthly data'!K277:M277)</f>
        <v>#DIV/0!</v>
      </c>
      <c r="G277" s="421" t="e">
        <f aca="false">AVERAGE('monthly data'!N277:P277)</f>
        <v>#DIV/0!</v>
      </c>
      <c r="H277" s="421" t="e">
        <f aca="false">AVERAGE('monthly data'!Q277:S277)</f>
        <v>#DIV/0!</v>
      </c>
      <c r="I277" s="421" t="e">
        <f aca="false">AVERAGE('monthly data'!T277:V277)</f>
        <v>#DIV/0!</v>
      </c>
      <c r="J277" s="421" t="e">
        <f aca="false">AVERAGE('monthly data'!W277:Y277)</f>
        <v>#DIV/0!</v>
      </c>
      <c r="K277" s="421" t="e">
        <f aca="false">AVERAGE('monthly data'!Z277:AB277)</f>
        <v>#DIV/0!</v>
      </c>
      <c r="L277" s="421" t="e">
        <f aca="false">AVERAGE('monthly data'!AC277:AE277)</f>
        <v>#DIV/0!</v>
      </c>
      <c r="M277" s="421" t="e">
        <f aca="false">AVERAGE('monthly data'!AF277:AH277)</f>
        <v>#DIV/0!</v>
      </c>
      <c r="N277" s="421" t="e">
        <f aca="false">AVERAGE('monthly data'!AI277:AK277)</f>
        <v>#DIV/0!</v>
      </c>
      <c r="O277" s="421" t="e">
        <f aca="false">AVERAGE('monthly data'!AL277:AN277)</f>
        <v>#DIV/0!</v>
      </c>
      <c r="P277" s="421" t="e">
        <f aca="false">AVERAGE('monthly data'!AO277:AQ277)</f>
        <v>#DIV/0!</v>
      </c>
      <c r="Q277" s="421" t="e">
        <f aca="false">AVERAGE('monthly data'!AR277:AT277)</f>
        <v>#DIV/0!</v>
      </c>
      <c r="R277" s="421" t="e">
        <f aca="false">AVERAGE('monthly data'!AU277:AW277)</f>
        <v>#DIV/0!</v>
      </c>
      <c r="S277" s="421" t="e">
        <f aca="false">AVERAGE('monthly data'!AX277:AZ277)</f>
        <v>#DIV/0!</v>
      </c>
      <c r="T277" s="421" t="e">
        <f aca="false">AVERAGE('monthly data'!BA277:BC277)</f>
        <v>#DIV/0!</v>
      </c>
      <c r="U277" s="421" t="e">
        <f aca="false">AVERAGE('monthly data'!BD277:BF277)</f>
        <v>#DIV/0!</v>
      </c>
      <c r="V277" s="421" t="e">
        <f aca="false">AVERAGE('monthly data'!BG277:BI277)</f>
        <v>#DIV/0!</v>
      </c>
      <c r="W277" s="421" t="e">
        <f aca="false">AVERAGE('monthly data'!BJ277:BL277)</f>
        <v>#DIV/0!</v>
      </c>
      <c r="X277" s="421" t="e">
        <f aca="false">AVERAGE('monthly data'!BM277:BO277)</f>
        <v>#DIV/0!</v>
      </c>
      <c r="Y277" s="421" t="e">
        <f aca="false">AVERAGE('monthly data'!BP277:BR277)</f>
        <v>#DIV/0!</v>
      </c>
      <c r="Z277" s="421" t="e">
        <f aca="false">AVERAGE('monthly data'!BS277:BU277)</f>
        <v>#DIV/0!</v>
      </c>
      <c r="AA277" s="421" t="e">
        <f aca="false">AVERAGE('monthly data'!BV277:BX277)</f>
        <v>#DIV/0!</v>
      </c>
      <c r="AB277" s="421" t="e">
        <f aca="false">AVERAGE('monthly data'!BY277:CA277)</f>
        <v>#DIV/0!</v>
      </c>
      <c r="AC277" s="421" t="e">
        <f aca="false">AVERAGE('monthly data'!CB277:CD277)</f>
        <v>#DIV/0!</v>
      </c>
      <c r="AD277" s="421" t="e">
        <f aca="false">AVERAGE('monthly data'!CE277:CG277)</f>
        <v>#DIV/0!</v>
      </c>
      <c r="AE277" s="421" t="e">
        <f aca="false">AVERAGE('monthly data'!CH277:CJ277)</f>
        <v>#DIV/0!</v>
      </c>
      <c r="AF277" s="421" t="e">
        <f aca="false">AVERAGE('monthly data'!CK277:CM277)</f>
        <v>#DIV/0!</v>
      </c>
      <c r="AG277" s="421" t="e">
        <f aca="false">AVERAGE('monthly data'!CN277:CP277)</f>
        <v>#DIV/0!</v>
      </c>
      <c r="AH277" s="421" t="e">
        <f aca="false">AVERAGE('monthly data'!CQ277:CS277)</f>
        <v>#DIV/0!</v>
      </c>
      <c r="AI277" s="421" t="e">
        <f aca="false">AVERAGE('monthly data'!CT277:CV277)</f>
        <v>#DIV/0!</v>
      </c>
      <c r="AJ277" s="421" t="e">
        <f aca="false">AVERAGE('monthly data'!CW277:CY277)</f>
        <v>#DIV/0!</v>
      </c>
      <c r="AK277" s="421" t="e">
        <f aca="false">AVERAGE('monthly data'!CZ277:DB277)</f>
        <v>#DIV/0!</v>
      </c>
      <c r="AL277" s="421" t="e">
        <f aca="false">AVERAGE('monthly data'!DC277:DE277)</f>
        <v>#DIV/0!</v>
      </c>
      <c r="AM277" s="421" t="e">
        <f aca="false">AVERAGE('monthly data'!DF277:DH277)</f>
        <v>#DIV/0!</v>
      </c>
      <c r="AN277" s="421" t="e">
        <f aca="false">AVERAGE('monthly data'!DI277:DK277)</f>
        <v>#DIV/0!</v>
      </c>
      <c r="AO277" s="421" t="e">
        <f aca="false">AVERAGE('monthly data'!DL277:DN277)</f>
        <v>#DIV/0!</v>
      </c>
      <c r="AP277" s="421" t="e">
        <f aca="false">AVERAGE('monthly data'!DO277:DQ277)</f>
        <v>#DIV/0!</v>
      </c>
      <c r="AQ277" s="421" t="n">
        <f aca="false">AVERAGE('monthly data'!DR277:DT277)</f>
        <v>99.7674792599608</v>
      </c>
      <c r="AR277" s="421" t="n">
        <f aca="false">AVERAGE('monthly data'!DU277:DW277)</f>
        <v>96.1239210445301</v>
      </c>
      <c r="AS277" s="421" t="n">
        <f aca="false">AVERAGE('monthly data'!DX277:DZ277)</f>
        <v>94.9481447434393</v>
      </c>
      <c r="AT277" s="421" t="n">
        <f aca="false">AVERAGE('monthly data'!EA277:EC277)</f>
        <v>94.0683787728196</v>
      </c>
      <c r="AU277" s="421" t="n">
        <f aca="false">AVERAGE('monthly data'!ED277:EF277)</f>
        <v>94.8239940592957</v>
      </c>
      <c r="AV277" s="421" t="n">
        <f aca="false">AVERAGE('monthly data'!EG277:EI277)</f>
        <v>95.3604593822147</v>
      </c>
      <c r="AW277" s="421" t="n">
        <f aca="false">AVERAGE('monthly data'!EJ277:EL277)</f>
        <v>94.8818343014394</v>
      </c>
      <c r="AX277" s="421" t="n">
        <f aca="false">AVERAGE('monthly data'!EM277:EO277)</f>
        <v>95.266791127194</v>
      </c>
      <c r="AY277" s="421" t="n">
        <f aca="false">AVERAGE('monthly data'!EP277:ER277)</f>
        <v>96.0391681865662</v>
      </c>
      <c r="AZ277" s="421" t="n">
        <f aca="false">AVERAGE('monthly data'!ES277:EU277)</f>
        <v>97.5701944150643</v>
      </c>
      <c r="BA277" s="421" t="n">
        <f aca="false">AVERAGE('monthly data'!EV277:EX277)</f>
        <v>98.184986884077</v>
      </c>
      <c r="BB277" s="421" t="n">
        <f aca="false">AVERAGE('monthly data'!EY277:FA277)</f>
        <v>99.8393843363651</v>
      </c>
      <c r="BC277" s="421" t="n">
        <f aca="false">AVERAGE('monthly data'!FB277:FD277)</f>
        <v>99.6854858488404</v>
      </c>
      <c r="BD277" s="421" t="n">
        <f aca="false">AVERAGE('monthly data'!FE277:FG277)</f>
        <v>101.525803128823</v>
      </c>
      <c r="BE277" s="421" t="n">
        <f aca="false">AVERAGE('monthly data'!FH277:FJ277)</f>
        <v>100.433487306047</v>
      </c>
      <c r="BF277" s="421" t="n">
        <f aca="false">AVERAGE('monthly data'!FK277:FM277)</f>
        <v>92.7441439935353</v>
      </c>
      <c r="BG277" s="421" t="n">
        <f aca="false">AVERAGE('monthly data'!FN277:FP277)</f>
        <v>92.8736487999707</v>
      </c>
      <c r="BH277" s="421" t="n">
        <f aca="false">AVERAGE('monthly data'!FQ277:FS277)</f>
        <v>93.8979093350014</v>
      </c>
      <c r="BI277" s="421" t="n">
        <f aca="false">AVERAGE('monthly data'!FT277:FV277)</f>
        <v>97.1958462644337</v>
      </c>
      <c r="BJ277" s="421" t="n">
        <f aca="false">AVERAGE('monthly data'!FW277:FY277)</f>
        <v>99.7293879805138</v>
      </c>
      <c r="BK277" s="421" t="n">
        <f aca="false">AVERAGE('monthly data'!FZ277:GB277)</f>
        <v>97.5340910013734</v>
      </c>
      <c r="BL277" s="421" t="n">
        <f aca="false">AVERAGE('monthly data'!GC277:GE277)</f>
        <v>93.9992152075228</v>
      </c>
      <c r="BM277" s="421" t="n">
        <f aca="false">AVERAGE('monthly data'!GF277:GH277)</f>
        <v>96.427898514593</v>
      </c>
      <c r="BN277" s="421" t="n">
        <f aca="false">AVERAGE('monthly data'!GI277:GK277)</f>
        <v>94.9182637054403</v>
      </c>
      <c r="BO277" s="421" t="n">
        <f aca="false">AVERAGE('monthly data'!GL277:GN277)</f>
        <v>97.911388042127</v>
      </c>
      <c r="BP277" s="421" t="n">
        <f aca="false">AVERAGE('monthly data'!GO277:GQ277)</f>
        <v>100.06914690702</v>
      </c>
      <c r="BQ277" s="421" t="n">
        <f aca="false">AVERAGE('monthly data'!GR277:GT277)</f>
        <v>97.0368500996235</v>
      </c>
      <c r="BR277" s="421" t="n">
        <f aca="false">AVERAGE('monthly data'!GU277:GW277)</f>
        <v>95.4649534674466</v>
      </c>
      <c r="BS277" s="421" t="n">
        <f aca="false">AVERAGE('monthly data'!GX277:GZ277)</f>
        <v>98.264944359538</v>
      </c>
      <c r="BT277" s="421" t="n">
        <f aca="false">AVERAGE('monthly data'!HA277:HC277)</f>
        <v>97.596471074362</v>
      </c>
      <c r="BU277" s="421" t="n">
        <f aca="false">AVERAGE('monthly data'!HD277:HF277)</f>
        <v>97.9711249030033</v>
      </c>
      <c r="BV277" s="421" t="n">
        <f aca="false">AVERAGE('monthly data'!HG277:HI277)</f>
        <v>99.7923077234417</v>
      </c>
      <c r="BW277" s="421" t="n">
        <f aca="false">AVERAGE('monthly data'!HJ277:HL277)</f>
        <v>100.195571050472</v>
      </c>
      <c r="BX277" s="421" t="n">
        <f aca="false">AVERAGE('monthly data'!HM277:HO277)</f>
        <v>101.291929127333</v>
      </c>
      <c r="BY277" s="421" t="n">
        <f aca="false">AVERAGE('monthly data'!HP277:HR277)</f>
        <v>102.612103342851</v>
      </c>
      <c r="BZ277" s="421" t="n">
        <f aca="false">AVERAGE('monthly data'!HS277:HU277)</f>
        <v>106.47842447417</v>
      </c>
      <c r="CA277" s="421" t="n">
        <f aca="false">AVERAGE('monthly data'!HV277:HX277)</f>
        <v>107.737806593897</v>
      </c>
      <c r="CB277" s="421" t="n">
        <f aca="false">AVERAGE('monthly data'!HY277:IA277)</f>
        <v>107.966117970341</v>
      </c>
      <c r="CC277" s="421" t="n">
        <f aca="false">AVERAGE('monthly data'!IB277:ID277)</f>
        <v>106.576905484271</v>
      </c>
      <c r="CD277" s="421" t="n">
        <f aca="false">AVERAGE('monthly data'!IE277:IG277)</f>
        <v>104.638381459111</v>
      </c>
      <c r="CE277" s="421" t="n">
        <f aca="false">AVERAGE('monthly data'!IH277:IJ277)</f>
        <v>102.210858039219</v>
      </c>
      <c r="CF277" s="421" t="n">
        <f aca="false">AVERAGE('monthly data'!IK277:IM277)</f>
        <v>101.683672892212</v>
      </c>
      <c r="CG277" s="421" t="n">
        <f aca="false">AVERAGE('monthly data'!IN277:IP277)</f>
        <v>99.774566978869</v>
      </c>
      <c r="CH277" s="421" t="n">
        <f aca="false">AVERAGE('monthly data'!IQ277:IS277)</f>
        <v>101.201078028119</v>
      </c>
      <c r="CI277" s="421" t="n">
        <f aca="false">AVERAGE('monthly data'!IT277:IV277)</f>
        <v>104.028016998766</v>
      </c>
      <c r="CJ277" s="421" t="n">
        <f aca="false">AVERAGE('monthly data'!IW277:IY277)</f>
        <v>106.844849007241</v>
      </c>
      <c r="CK277" s="421" t="n">
        <f aca="false">AVERAGE('monthly data'!IZ277:JB277)</f>
        <v>110.158556645535</v>
      </c>
      <c r="CL277" s="421" t="n">
        <f aca="false">AVERAGE('monthly data'!JC277:JE277)</f>
        <v>109.765624654356</v>
      </c>
      <c r="CM277" s="421" t="n">
        <f aca="false">AVERAGE('monthly data'!JF277:JH277)</f>
        <v>110.491333838605</v>
      </c>
      <c r="CN277" s="421" t="n">
        <f aca="false">AVERAGE('monthly data'!JI277:JK277)</f>
        <v>112.346360754545</v>
      </c>
      <c r="CO277" s="421" t="n">
        <f aca="false">AVERAGE('monthly data'!JL277:JN277)</f>
        <v>114.97263988805</v>
      </c>
      <c r="CP277" s="421" t="n">
        <f aca="false">AVERAGE('monthly data'!JO277:JQ277)</f>
        <v>115.795169840979</v>
      </c>
      <c r="CQ277" s="421" t="n">
        <f aca="false">AVERAGE('monthly data'!JR277:JT277)</f>
        <v>119.166383246572</v>
      </c>
      <c r="CR277" s="421" t="n">
        <f aca="false">AVERAGE('monthly data'!JU277:JW277)</f>
        <v>117.490694225985</v>
      </c>
      <c r="CS277" s="421" t="n">
        <f aca="false">AVERAGE('monthly data'!JX277:JZ277)</f>
        <v>117.804951317264</v>
      </c>
      <c r="CT277" s="421" t="n">
        <f aca="false">AVERAGE('monthly data'!KA277:KC277)</f>
        <v>118.168756208537</v>
      </c>
      <c r="CU277" s="421" t="n">
        <f aca="false">AVERAGE('monthly data'!KD277:KF277)</f>
        <v>119.941470197679</v>
      </c>
      <c r="CV277" s="421" t="n">
        <f aca="false">AVERAGE('monthly data'!KG277:KI277)</f>
        <v>120.092763553862</v>
      </c>
      <c r="CW277" s="421" t="n">
        <f aca="false">AVERAGE('monthly data'!KJ277:KL277)</f>
        <v>120.523639603891</v>
      </c>
      <c r="CX277" s="421" t="e">
        <f aca="false">AVERAGE('monthly data'!KM277:KO277)</f>
        <v>#DIV/0!</v>
      </c>
      <c r="CY277" s="421" t="e">
        <f aca="false">AVERAGE('monthly data'!KP277:KR277)</f>
        <v>#DIV/0!</v>
      </c>
      <c r="CZ277" s="421" t="e">
        <f aca="false">AVERAGE('monthly data'!KS277:KU277)</f>
        <v>#DIV/0!</v>
      </c>
      <c r="DA277" s="421" t="e">
        <f aca="false">AVERAGE('monthly data'!KV277:KX277)</f>
        <v>#DIV/0!</v>
      </c>
      <c r="DB277" s="421" t="e">
        <f aca="false">AVERAGE('monthly data'!KY277:LA277)</f>
        <v>#DIV/0!</v>
      </c>
      <c r="DC277" s="421" t="e">
        <f aca="false">AVERAGE('monthly data'!LB277:LD277)</f>
        <v>#DIV/0!</v>
      </c>
      <c r="DD277" s="421" t="e">
        <f aca="false">AVERAGE('monthly data'!LE277:LG277)</f>
        <v>#DIV/0!</v>
      </c>
      <c r="DE277" s="421" t="e">
        <f aca="false">AVERAGE('monthly data'!LH277:LJ277)</f>
        <v>#DIV/0!</v>
      </c>
      <c r="DF277" s="421" t="e">
        <f aca="false">AVERAGE('monthly data'!LK277:LM277)</f>
        <v>#DIV/0!</v>
      </c>
      <c r="DG277" s="421" t="e">
        <f aca="false">AVERAGE('monthly data'!LN277:LP277)</f>
        <v>#DIV/0!</v>
      </c>
      <c r="DH277" s="421" t="e">
        <f aca="false">AVERAGE('monthly data'!LQ277:LS277)</f>
        <v>#DIV/0!</v>
      </c>
      <c r="DI277" s="421" t="e">
        <f aca="false">AVERAGE('monthly data'!LT277:LV277)</f>
        <v>#DIV/0!</v>
      </c>
      <c r="DJ277" s="421" t="e">
        <f aca="false">AVERAGE('monthly data'!LW277:LY277)</f>
        <v>#DIV/0!</v>
      </c>
      <c r="DK277" s="421" t="e">
        <f aca="false">AVERAGE('monthly data'!LZ277:MB277)</f>
        <v>#DIV/0!</v>
      </c>
      <c r="DL277" s="421" t="e">
        <f aca="false">AVERAGE('monthly data'!MC277:ME277)</f>
        <v>#DIV/0!</v>
      </c>
      <c r="DM277" s="421" t="e">
        <f aca="false">AVERAGE('monthly data'!MF277:MH277)</f>
        <v>#DIV/0!</v>
      </c>
      <c r="DN277" s="421" t="e">
        <f aca="false">AVERAGE('monthly data'!MI277:MK277)</f>
        <v>#DIV/0!</v>
      </c>
      <c r="DO277" s="421" t="e">
        <f aca="false">AVERAGE('monthly data'!ML277:MN277)</f>
        <v>#DIV/0!</v>
      </c>
      <c r="DP277" s="421" t="e">
        <f aca="false">AVERAGE('monthly data'!MO277:MQ277)</f>
        <v>#DIV/0!</v>
      </c>
      <c r="DQ277" s="421" t="e">
        <f aca="false">AVERAGE('monthly data'!MR277:MT277)</f>
        <v>#DIV/0!</v>
      </c>
      <c r="DR277" s="421" t="e">
        <f aca="false">AVERAGE('monthly data'!MU277:MW277)</f>
        <v>#DIV/0!</v>
      </c>
      <c r="DS277" s="421"/>
      <c r="DT277" s="421"/>
      <c r="DU277" s="421"/>
      <c r="DV277" s="421"/>
      <c r="DW277" s="421"/>
      <c r="DX277" s="421"/>
      <c r="DY277" s="421"/>
      <c r="DZ277" s="421"/>
    </row>
    <row r="278" customFormat="false" ht="15" hidden="false" customHeight="false" outlineLevel="0" collapsed="false">
      <c r="B278" s="417" t="s">
        <v>879</v>
      </c>
      <c r="C278" s="421" t="e">
        <f aca="false">AVERAGE('monthly data'!B278:D278)</f>
        <v>#DIV/0!</v>
      </c>
      <c r="D278" s="421" t="e">
        <f aca="false">AVERAGE('monthly data'!E278:G278)</f>
        <v>#DIV/0!</v>
      </c>
      <c r="E278" s="421" t="e">
        <f aca="false">AVERAGE('monthly data'!H278:J278)</f>
        <v>#DIV/0!</v>
      </c>
      <c r="F278" s="421" t="e">
        <f aca="false">AVERAGE('monthly data'!K278:M278)</f>
        <v>#DIV/0!</v>
      </c>
      <c r="G278" s="421" t="e">
        <f aca="false">AVERAGE('monthly data'!N278:P278)</f>
        <v>#DIV/0!</v>
      </c>
      <c r="H278" s="421" t="e">
        <f aca="false">AVERAGE('monthly data'!Q278:S278)</f>
        <v>#DIV/0!</v>
      </c>
      <c r="I278" s="421" t="e">
        <f aca="false">AVERAGE('monthly data'!T278:V278)</f>
        <v>#DIV/0!</v>
      </c>
      <c r="J278" s="421" t="e">
        <f aca="false">AVERAGE('monthly data'!W278:Y278)</f>
        <v>#DIV/0!</v>
      </c>
      <c r="K278" s="421" t="e">
        <f aca="false">AVERAGE('monthly data'!Z278:AB278)</f>
        <v>#DIV/0!</v>
      </c>
      <c r="L278" s="421" t="e">
        <f aca="false">AVERAGE('monthly data'!AC278:AE278)</f>
        <v>#DIV/0!</v>
      </c>
      <c r="M278" s="421" t="e">
        <f aca="false">AVERAGE('monthly data'!AF278:AH278)</f>
        <v>#DIV/0!</v>
      </c>
      <c r="N278" s="421" t="e">
        <f aca="false">AVERAGE('monthly data'!AI278:AK278)</f>
        <v>#DIV/0!</v>
      </c>
      <c r="O278" s="421" t="e">
        <f aca="false">AVERAGE('monthly data'!AL278:AN278)</f>
        <v>#DIV/0!</v>
      </c>
      <c r="P278" s="421" t="e">
        <f aca="false">AVERAGE('monthly data'!AO278:AQ278)</f>
        <v>#DIV/0!</v>
      </c>
      <c r="Q278" s="421" t="e">
        <f aca="false">AVERAGE('monthly data'!AR278:AT278)</f>
        <v>#DIV/0!</v>
      </c>
      <c r="R278" s="421" t="e">
        <f aca="false">AVERAGE('monthly data'!AU278:AW278)</f>
        <v>#DIV/0!</v>
      </c>
      <c r="S278" s="421" t="e">
        <f aca="false">AVERAGE('monthly data'!AX278:AZ278)</f>
        <v>#DIV/0!</v>
      </c>
      <c r="T278" s="421" t="e">
        <f aca="false">AVERAGE('monthly data'!BA278:BC278)</f>
        <v>#DIV/0!</v>
      </c>
      <c r="U278" s="421" t="e">
        <f aca="false">AVERAGE('monthly data'!BD278:BF278)</f>
        <v>#DIV/0!</v>
      </c>
      <c r="V278" s="421" t="e">
        <f aca="false">AVERAGE('monthly data'!BG278:BI278)</f>
        <v>#DIV/0!</v>
      </c>
      <c r="W278" s="421" t="e">
        <f aca="false">AVERAGE('monthly data'!BJ278:BL278)</f>
        <v>#DIV/0!</v>
      </c>
      <c r="X278" s="421" t="e">
        <f aca="false">AVERAGE('monthly data'!BM278:BO278)</f>
        <v>#DIV/0!</v>
      </c>
      <c r="Y278" s="421" t="e">
        <f aca="false">AVERAGE('monthly data'!BP278:BR278)</f>
        <v>#DIV/0!</v>
      </c>
      <c r="Z278" s="421" t="e">
        <f aca="false">AVERAGE('monthly data'!BS278:BU278)</f>
        <v>#DIV/0!</v>
      </c>
      <c r="AA278" s="421" t="e">
        <f aca="false">AVERAGE('monthly data'!BV278:BX278)</f>
        <v>#DIV/0!</v>
      </c>
      <c r="AB278" s="421" t="e">
        <f aca="false">AVERAGE('monthly data'!BY278:CA278)</f>
        <v>#DIV/0!</v>
      </c>
      <c r="AC278" s="421" t="e">
        <f aca="false">AVERAGE('monthly data'!CB278:CD278)</f>
        <v>#DIV/0!</v>
      </c>
      <c r="AD278" s="421" t="e">
        <f aca="false">AVERAGE('monthly data'!CE278:CG278)</f>
        <v>#DIV/0!</v>
      </c>
      <c r="AE278" s="421" t="e">
        <f aca="false">AVERAGE('monthly data'!CH278:CJ278)</f>
        <v>#DIV/0!</v>
      </c>
      <c r="AF278" s="421" t="e">
        <f aca="false">AVERAGE('monthly data'!CK278:CM278)</f>
        <v>#DIV/0!</v>
      </c>
      <c r="AG278" s="421" t="e">
        <f aca="false">AVERAGE('monthly data'!CN278:CP278)</f>
        <v>#DIV/0!</v>
      </c>
      <c r="AH278" s="421" t="e">
        <f aca="false">AVERAGE('monthly data'!CQ278:CS278)</f>
        <v>#DIV/0!</v>
      </c>
      <c r="AI278" s="421" t="e">
        <f aca="false">AVERAGE('monthly data'!CT278:CV278)</f>
        <v>#DIV/0!</v>
      </c>
      <c r="AJ278" s="421" t="e">
        <f aca="false">AVERAGE('monthly data'!CW278:CY278)</f>
        <v>#DIV/0!</v>
      </c>
      <c r="AK278" s="421" t="e">
        <f aca="false">AVERAGE('monthly data'!CZ278:DB278)</f>
        <v>#DIV/0!</v>
      </c>
      <c r="AL278" s="421" t="e">
        <f aca="false">AVERAGE('monthly data'!DC278:DE278)</f>
        <v>#DIV/0!</v>
      </c>
      <c r="AM278" s="421" t="e">
        <f aca="false">AVERAGE('monthly data'!DF278:DH278)</f>
        <v>#DIV/0!</v>
      </c>
      <c r="AN278" s="421" t="e">
        <f aca="false">AVERAGE('monthly data'!DI278:DK278)</f>
        <v>#DIV/0!</v>
      </c>
      <c r="AO278" s="421" t="e">
        <f aca="false">AVERAGE('monthly data'!DL278:DN278)</f>
        <v>#DIV/0!</v>
      </c>
      <c r="AP278" s="421" t="e">
        <f aca="false">AVERAGE('monthly data'!DO278:DQ278)</f>
        <v>#DIV/0!</v>
      </c>
      <c r="AQ278" s="421" t="n">
        <f aca="false">AVERAGE('monthly data'!DR278:DT278)</f>
        <v>98.8057551748684</v>
      </c>
      <c r="AR278" s="421" t="n">
        <f aca="false">AVERAGE('monthly data'!DU278:DW278)</f>
        <v>94.8104525864619</v>
      </c>
      <c r="AS278" s="421" t="n">
        <f aca="false">AVERAGE('monthly data'!DX278:DZ278)</f>
        <v>93.9580402778002</v>
      </c>
      <c r="AT278" s="421" t="n">
        <f aca="false">AVERAGE('monthly data'!EA278:EC278)</f>
        <v>94.3592479756689</v>
      </c>
      <c r="AU278" s="421" t="n">
        <f aca="false">AVERAGE('monthly data'!ED278:EF278)</f>
        <v>91.9785691413719</v>
      </c>
      <c r="AV278" s="421" t="n">
        <f aca="false">AVERAGE('monthly data'!EG278:EI278)</f>
        <v>90.7218912495628</v>
      </c>
      <c r="AW278" s="421" t="n">
        <f aca="false">AVERAGE('monthly data'!EJ278:EL278)</f>
        <v>89.2917075354006</v>
      </c>
      <c r="AX278" s="421" t="n">
        <f aca="false">AVERAGE('monthly data'!EM278:EO278)</f>
        <v>89.0728942064436</v>
      </c>
      <c r="AY278" s="421" t="n">
        <f aca="false">AVERAGE('monthly data'!EP278:ER278)</f>
        <v>86.4138144042015</v>
      </c>
      <c r="AZ278" s="421" t="n">
        <f aca="false">AVERAGE('monthly data'!ES278:EU278)</f>
        <v>88.3129083445928</v>
      </c>
      <c r="BA278" s="421" t="n">
        <f aca="false">AVERAGE('monthly data'!EV278:EX278)</f>
        <v>88.2625358944205</v>
      </c>
      <c r="BB278" s="421" t="n">
        <f aca="false">AVERAGE('monthly data'!EY278:FA278)</f>
        <v>90.4286438015448</v>
      </c>
      <c r="BC278" s="421" t="n">
        <f aca="false">AVERAGE('monthly data'!FB278:FD278)</f>
        <v>88.1923144243461</v>
      </c>
      <c r="BD278" s="421" t="n">
        <f aca="false">AVERAGE('monthly data'!FE278:FG278)</f>
        <v>86.3617037345836</v>
      </c>
      <c r="BE278" s="421" t="n">
        <f aca="false">AVERAGE('monthly data'!FH278:FJ278)</f>
        <v>81.263533135674</v>
      </c>
      <c r="BF278" s="421" t="n">
        <f aca="false">AVERAGE('monthly data'!FK278:FM278)</f>
        <v>72.9771578456144</v>
      </c>
      <c r="BG278" s="421" t="n">
        <f aca="false">AVERAGE('monthly data'!FN278:FP278)</f>
        <v>73.0658165407714</v>
      </c>
      <c r="BH278" s="421" t="n">
        <f aca="false">AVERAGE('monthly data'!FQ278:FS278)</f>
        <v>74.8317654472875</v>
      </c>
      <c r="BI278" s="421" t="n">
        <f aca="false">AVERAGE('monthly data'!FT278:FV278)</f>
        <v>76.7987752707102</v>
      </c>
      <c r="BJ278" s="421" t="n">
        <f aca="false">AVERAGE('monthly data'!FW278:FY278)</f>
        <v>77.619092396903</v>
      </c>
      <c r="BK278" s="421" t="n">
        <f aca="false">AVERAGE('monthly data'!FZ278:GB278)</f>
        <v>77.3174654068678</v>
      </c>
      <c r="BL278" s="421" t="n">
        <f aca="false">AVERAGE('monthly data'!GC278:GE278)</f>
        <v>74.0791947430054</v>
      </c>
      <c r="BM278" s="421" t="n">
        <f aca="false">AVERAGE('monthly data'!GF278:GH278)</f>
        <v>76.1040404439967</v>
      </c>
      <c r="BN278" s="421" t="n">
        <f aca="false">AVERAGE('monthly data'!GI278:GK278)</f>
        <v>75.1340797536879</v>
      </c>
      <c r="BO278" s="421" t="n">
        <f aca="false">AVERAGE('monthly data'!GL278:GN278)</f>
        <v>78.5730420911461</v>
      </c>
      <c r="BP278" s="421" t="n">
        <f aca="false">AVERAGE('monthly data'!GO278:GQ278)</f>
        <v>79.7741122022913</v>
      </c>
      <c r="BQ278" s="421" t="n">
        <f aca="false">AVERAGE('monthly data'!GR278:GT278)</f>
        <v>77.1661110572541</v>
      </c>
      <c r="BR278" s="421" t="n">
        <f aca="false">AVERAGE('monthly data'!GU278:GW278)</f>
        <v>76.4000359734868</v>
      </c>
      <c r="BS278" s="421" t="n">
        <f aca="false">AVERAGE('monthly data'!GX278:GZ278)</f>
        <v>78.9091969688872</v>
      </c>
      <c r="BT278" s="421" t="n">
        <f aca="false">AVERAGE('monthly data'!HA278:HC278)</f>
        <v>77.2824230059334</v>
      </c>
      <c r="BU278" s="421" t="n">
        <f aca="false">AVERAGE('monthly data'!HD278:HF278)</f>
        <v>76.980192863001</v>
      </c>
      <c r="BV278" s="421" t="n">
        <f aca="false">AVERAGE('monthly data'!HG278:HI278)</f>
        <v>78.8416032233213</v>
      </c>
      <c r="BW278" s="421" t="n">
        <f aca="false">AVERAGE('monthly data'!HJ278:HL278)</f>
        <v>79.1992076355841</v>
      </c>
      <c r="BX278" s="421" t="n">
        <f aca="false">AVERAGE('monthly data'!HM278:HO278)</f>
        <v>79.3275570911096</v>
      </c>
      <c r="BY278" s="421" t="n">
        <f aca="false">AVERAGE('monthly data'!HP278:HR278)</f>
        <v>79.9789106579857</v>
      </c>
      <c r="BZ278" s="421" t="n">
        <f aca="false">AVERAGE('monthly data'!HS278:HU278)</f>
        <v>83.0783189794554</v>
      </c>
      <c r="CA278" s="421" t="n">
        <f aca="false">AVERAGE('monthly data'!HV278:HX278)</f>
        <v>85.0810966251705</v>
      </c>
      <c r="CB278" s="421" t="n">
        <f aca="false">AVERAGE('monthly data'!HY278:IA278)</f>
        <v>85.4502352885504</v>
      </c>
      <c r="CC278" s="421" t="n">
        <f aca="false">AVERAGE('monthly data'!IB278:ID278)</f>
        <v>84.4347459930026</v>
      </c>
      <c r="CD278" s="421" t="n">
        <f aca="false">AVERAGE('monthly data'!IE278:IG278)</f>
        <v>82.3862379074171</v>
      </c>
      <c r="CE278" s="421" t="n">
        <f aca="false">AVERAGE('monthly data'!IH278:IJ278)</f>
        <v>80.8760696509673</v>
      </c>
      <c r="CF278" s="421" t="n">
        <f aca="false">AVERAGE('monthly data'!IK278:IM278)</f>
        <v>80.4461480316019</v>
      </c>
      <c r="CG278" s="421" t="n">
        <f aca="false">AVERAGE('monthly data'!IN278:IP278)</f>
        <v>78.3319857274969</v>
      </c>
      <c r="CH278" s="421" t="n">
        <f aca="false">AVERAGE('monthly data'!IQ278:IS278)</f>
        <v>78.6929287398011</v>
      </c>
      <c r="CI278" s="421" t="n">
        <f aca="false">AVERAGE('monthly data'!IT278:IV278)</f>
        <v>80.9422201881731</v>
      </c>
      <c r="CJ278" s="421" t="n">
        <f aca="false">AVERAGE('monthly data'!IW278:IY278)</f>
        <v>82.4132235211764</v>
      </c>
      <c r="CK278" s="421" t="n">
        <f aca="false">AVERAGE('monthly data'!IZ278:JB278)</f>
        <v>83.268902757841</v>
      </c>
      <c r="CL278" s="421" t="n">
        <f aca="false">AVERAGE('monthly data'!JC278:JE278)</f>
        <v>82.0450984210241</v>
      </c>
      <c r="CM278" s="421" t="n">
        <f aca="false">AVERAGE('monthly data'!JF278:JH278)</f>
        <v>83.0280588090724</v>
      </c>
      <c r="CN278" s="421" t="n">
        <f aca="false">AVERAGE('monthly data'!JI278:JK278)</f>
        <v>84.9254353588746</v>
      </c>
      <c r="CO278" s="421" t="n">
        <f aca="false">AVERAGE('monthly data'!JL278:JN278)</f>
        <v>86.859285960675</v>
      </c>
      <c r="CP278" s="421" t="n">
        <f aca="false">AVERAGE('monthly data'!JO278:JQ278)</f>
        <v>87.2524368414945</v>
      </c>
      <c r="CQ278" s="421" t="n">
        <f aca="false">AVERAGE('monthly data'!JR278:JT278)</f>
        <v>90.9795677079951</v>
      </c>
      <c r="CR278" s="421" t="n">
        <f aca="false">AVERAGE('monthly data'!JU278:JW278)</f>
        <v>88.8063960171737</v>
      </c>
      <c r="CS278" s="421" t="n">
        <f aca="false">AVERAGE('monthly data'!JX278:JZ278)</f>
        <v>90.0620715439248</v>
      </c>
      <c r="CT278" s="421" t="n">
        <f aca="false">AVERAGE('monthly data'!KA278:KC278)</f>
        <v>91.3066866987955</v>
      </c>
      <c r="CU278" s="421" t="n">
        <f aca="false">AVERAGE('monthly data'!KD278:KF278)</f>
        <v>92.8292022269808</v>
      </c>
      <c r="CV278" s="421" t="n">
        <f aca="false">AVERAGE('monthly data'!KG278:KI278)</f>
        <v>92.8110718215039</v>
      </c>
      <c r="CW278" s="421" t="n">
        <f aca="false">AVERAGE('monthly data'!KJ278:KL278)</f>
        <v>92.2491546552597</v>
      </c>
      <c r="CX278" s="421" t="e">
        <f aca="false">AVERAGE('monthly data'!KM278:KO278)</f>
        <v>#DIV/0!</v>
      </c>
      <c r="CY278" s="421" t="e">
        <f aca="false">AVERAGE('monthly data'!KP278:KR278)</f>
        <v>#DIV/0!</v>
      </c>
      <c r="CZ278" s="421" t="e">
        <f aca="false">AVERAGE('monthly data'!KS278:KU278)</f>
        <v>#DIV/0!</v>
      </c>
      <c r="DA278" s="421" t="e">
        <f aca="false">AVERAGE('monthly data'!KV278:KX278)</f>
        <v>#DIV/0!</v>
      </c>
      <c r="DB278" s="421" t="e">
        <f aca="false">AVERAGE('monthly data'!KY278:LA278)</f>
        <v>#DIV/0!</v>
      </c>
      <c r="DC278" s="421" t="e">
        <f aca="false">AVERAGE('monthly data'!LB278:LD278)</f>
        <v>#DIV/0!</v>
      </c>
      <c r="DD278" s="421" t="e">
        <f aca="false">AVERAGE('monthly data'!LE278:LG278)</f>
        <v>#DIV/0!</v>
      </c>
      <c r="DE278" s="421" t="e">
        <f aca="false">AVERAGE('monthly data'!LH278:LJ278)</f>
        <v>#DIV/0!</v>
      </c>
      <c r="DF278" s="421" t="e">
        <f aca="false">AVERAGE('monthly data'!LK278:LM278)</f>
        <v>#DIV/0!</v>
      </c>
      <c r="DG278" s="421" t="e">
        <f aca="false">AVERAGE('monthly data'!LN278:LP278)</f>
        <v>#DIV/0!</v>
      </c>
      <c r="DH278" s="421" t="e">
        <f aca="false">AVERAGE('monthly data'!LQ278:LS278)</f>
        <v>#DIV/0!</v>
      </c>
      <c r="DI278" s="421" t="e">
        <f aca="false">AVERAGE('monthly data'!LT278:LV278)</f>
        <v>#DIV/0!</v>
      </c>
      <c r="DJ278" s="421" t="e">
        <f aca="false">AVERAGE('monthly data'!LW278:LY278)</f>
        <v>#DIV/0!</v>
      </c>
      <c r="DK278" s="421" t="e">
        <f aca="false">AVERAGE('monthly data'!LZ278:MB278)</f>
        <v>#DIV/0!</v>
      </c>
      <c r="DL278" s="421" t="e">
        <f aca="false">AVERAGE('monthly data'!MC278:ME278)</f>
        <v>#DIV/0!</v>
      </c>
      <c r="DM278" s="421" t="e">
        <f aca="false">AVERAGE('monthly data'!MF278:MH278)</f>
        <v>#DIV/0!</v>
      </c>
      <c r="DN278" s="421" t="e">
        <f aca="false">AVERAGE('monthly data'!MI278:MK278)</f>
        <v>#DIV/0!</v>
      </c>
      <c r="DO278" s="421" t="e">
        <f aca="false">AVERAGE('monthly data'!ML278:MN278)</f>
        <v>#DIV/0!</v>
      </c>
      <c r="DP278" s="421" t="e">
        <f aca="false">AVERAGE('monthly data'!MO278:MQ278)</f>
        <v>#DIV/0!</v>
      </c>
      <c r="DQ278" s="421" t="e">
        <f aca="false">AVERAGE('monthly data'!MR278:MT278)</f>
        <v>#DIV/0!</v>
      </c>
      <c r="DR278" s="421" t="e">
        <f aca="false">AVERAGE('monthly data'!MU278:MW278)</f>
        <v>#DIV/0!</v>
      </c>
      <c r="DS278" s="421"/>
      <c r="DT278" s="421"/>
      <c r="DU278" s="421"/>
      <c r="DV278" s="421"/>
      <c r="DW278" s="421"/>
      <c r="DX278" s="421"/>
      <c r="DY278" s="421"/>
      <c r="DZ278" s="421"/>
    </row>
    <row r="279" customFormat="false" ht="15" hidden="false" customHeight="false" outlineLevel="0" collapsed="false">
      <c r="B279" s="43"/>
      <c r="C279" s="587" t="str">
        <f aca="false">IF(SUM('monthly data'!B279:D279)=0,"",SUM('monthly data'!B279:D279))</f>
        <v/>
      </c>
      <c r="D279" s="588" t="str">
        <f aca="false">IF(SUM('monthly data'!E279:G279)=0,"",SUM('monthly data'!E279:G279))</f>
        <v/>
      </c>
      <c r="DE279" s="587" t="str">
        <f aca="false">IF(SUM('monthly data'!LH279:LJ279)=0,"",SUM('monthly data'!LH279:LJ279))</f>
        <v/>
      </c>
      <c r="DF279" s="588" t="str">
        <f aca="false">IF(SUM('monthly data'!LK279:LM279)=0,"",SUM('monthly data'!LK279:LM279))</f>
        <v/>
      </c>
      <c r="DG279" s="588" t="str">
        <f aca="false">IF(SUM('monthly data'!LN279:LP279)=0,"",SUM('monthly data'!LN279:LP279))</f>
        <v/>
      </c>
      <c r="DH279" s="588" t="str">
        <f aca="false">IF(SUM('monthly data'!LQ279:LS279)=0,"",SUM('monthly data'!LQ279:LS279))</f>
        <v/>
      </c>
      <c r="DI279" s="588" t="str">
        <f aca="false">IF(SUM('monthly data'!LT279:LV279)=0,"",SUM('monthly data'!LT279:LV279))</f>
        <v/>
      </c>
      <c r="DJ279" s="588" t="str">
        <f aca="false">IF(SUM('monthly data'!LW279:LY279)=0,"",SUM('monthly data'!LW279:LY279))</f>
        <v/>
      </c>
      <c r="DK279" s="588" t="str">
        <f aca="false">IF(SUM('monthly data'!LZ279:MB279)=0,"",SUM('monthly data'!LZ279:MB279))</f>
        <v/>
      </c>
      <c r="DL279" s="588" t="str">
        <f aca="false">IF(SUM('monthly data'!MC279:ME279)=0,"",SUM('monthly data'!MC279:ME279))</f>
        <v/>
      </c>
      <c r="DM279" s="588" t="str">
        <f aca="false">IF(SUM('monthly data'!MF279:MH279)=0,"",SUM('monthly data'!MF279:MH279))</f>
        <v/>
      </c>
      <c r="DN279" s="588" t="str">
        <f aca="false">IF(SUM('monthly data'!MI279:MK279)=0,"",SUM('monthly data'!MI279:MK279))</f>
        <v/>
      </c>
      <c r="DO279" s="588" t="str">
        <f aca="false">IF(SUM('monthly data'!ML279:MN279)=0,"",SUM('monthly data'!ML279:MN279))</f>
        <v/>
      </c>
      <c r="DP279" s="588" t="str">
        <f aca="false">IF(SUM('monthly data'!MO279:MQ279)=0,"",SUM('monthly data'!MO279:MQ279))</f>
        <v/>
      </c>
      <c r="DQ279" s="588" t="str">
        <f aca="false">IF(SUM('monthly data'!MR279:MT279)=0,"",SUM('monthly data'!MR279:MT279))</f>
        <v/>
      </c>
      <c r="DR279" s="588" t="str">
        <f aca="false">IF(SUM('monthly data'!MU279:MW279)=0,"",SUM('monthly data'!MU279:MW279))</f>
        <v/>
      </c>
      <c r="DS279" s="588"/>
      <c r="DT279" s="588"/>
      <c r="DU279" s="588"/>
      <c r="DV279" s="588"/>
      <c r="DW279" s="588"/>
      <c r="DX279" s="588"/>
      <c r="DY279" s="588"/>
      <c r="DZ279" s="588"/>
    </row>
    <row r="280" customFormat="false" ht="15.75" hidden="false" customHeight="false" outlineLevel="0" collapsed="false">
      <c r="B280" s="453" t="s">
        <v>1073</v>
      </c>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344"/>
      <c r="BB280" s="344"/>
      <c r="BC280" s="344"/>
      <c r="BD280" s="344"/>
      <c r="BE280" s="344"/>
      <c r="BF280" s="344"/>
      <c r="BG280" s="344"/>
      <c r="BH280" s="344"/>
      <c r="BI280" s="344"/>
      <c r="BJ280" s="344"/>
      <c r="BK280" s="344"/>
      <c r="BL280" s="344"/>
      <c r="BM280" s="344"/>
      <c r="BN280" s="344"/>
      <c r="BO280" s="344"/>
      <c r="BP280" s="344"/>
      <c r="BQ280" s="344"/>
      <c r="BR280" s="344"/>
      <c r="BS280" s="344"/>
      <c r="BT280" s="344"/>
      <c r="BU280" s="344"/>
      <c r="BV280" s="344"/>
      <c r="BW280" s="344"/>
      <c r="BX280" s="344"/>
      <c r="BY280" s="344"/>
      <c r="BZ280" s="344"/>
      <c r="CA280" s="344"/>
      <c r="CB280" s="344"/>
      <c r="CC280" s="344"/>
      <c r="CD280" s="344"/>
      <c r="CE280" s="344"/>
      <c r="CF280" s="344"/>
      <c r="CG280" s="344"/>
      <c r="CH280" s="344"/>
      <c r="CI280" s="344"/>
      <c r="CJ280" s="344"/>
      <c r="CK280" s="344"/>
      <c r="CL280" s="344"/>
      <c r="CM280" s="344"/>
      <c r="CN280" s="344"/>
      <c r="CO280" s="344"/>
      <c r="CP280" s="344"/>
      <c r="CQ280" s="344"/>
      <c r="CR280" s="344"/>
      <c r="CS280" s="344"/>
      <c r="CT280" s="344"/>
      <c r="CU280" s="344"/>
      <c r="CV280" s="344"/>
      <c r="CW280" s="344"/>
      <c r="CX280" s="344"/>
      <c r="CY280" s="344"/>
      <c r="CZ280" s="344"/>
      <c r="DA280" s="344"/>
      <c r="DB280" s="344"/>
      <c r="DC280" s="344"/>
      <c r="DD280" s="344"/>
      <c r="DE280" s="574" t="s">
        <v>1074</v>
      </c>
      <c r="DF280" s="348"/>
      <c r="DG280" s="348"/>
      <c r="DH280" s="348"/>
      <c r="DI280" s="348"/>
      <c r="DJ280" s="348"/>
      <c r="DK280" s="348"/>
      <c r="DL280" s="348"/>
      <c r="DM280" s="348"/>
      <c r="DN280" s="348"/>
      <c r="DO280" s="348"/>
      <c r="DP280" s="348"/>
      <c r="DQ280" s="348"/>
      <c r="DR280" s="348"/>
      <c r="DS280" s="348"/>
      <c r="DT280" s="348"/>
      <c r="DU280" s="348"/>
      <c r="DV280" s="348"/>
      <c r="DW280" s="348"/>
      <c r="DX280" s="348"/>
      <c r="DY280" s="348"/>
      <c r="DZ280" s="348"/>
    </row>
    <row r="281" s="335" customFormat="true" ht="15.75" hidden="false" customHeight="false" outlineLevel="0" collapsed="false">
      <c r="B281" s="347" t="s">
        <v>1075</v>
      </c>
      <c r="C281" s="474" t="s">
        <v>0</v>
      </c>
      <c r="D281" s="474" t="s">
        <v>1</v>
      </c>
      <c r="E281" s="474" t="s">
        <v>2</v>
      </c>
      <c r="F281" s="474" t="s">
        <v>3</v>
      </c>
      <c r="G281" s="474" t="s">
        <v>4</v>
      </c>
      <c r="H281" s="474" t="s">
        <v>5</v>
      </c>
      <c r="I281" s="474" t="s">
        <v>6</v>
      </c>
      <c r="J281" s="474" t="s">
        <v>7</v>
      </c>
      <c r="K281" s="474" t="s">
        <v>8</v>
      </c>
      <c r="L281" s="474" t="s">
        <v>9</v>
      </c>
      <c r="M281" s="474" t="s">
        <v>10</v>
      </c>
      <c r="N281" s="474" t="s">
        <v>11</v>
      </c>
      <c r="O281" s="474" t="s">
        <v>12</v>
      </c>
      <c r="P281" s="474" t="s">
        <v>13</v>
      </c>
      <c r="Q281" s="474" t="s">
        <v>14</v>
      </c>
      <c r="R281" s="474" t="s">
        <v>15</v>
      </c>
      <c r="S281" s="474" t="s">
        <v>16</v>
      </c>
      <c r="T281" s="474" t="s">
        <v>17</v>
      </c>
      <c r="U281" s="474" t="s">
        <v>18</v>
      </c>
      <c r="V281" s="474" t="s">
        <v>19</v>
      </c>
      <c r="W281" s="474" t="s">
        <v>20</v>
      </c>
      <c r="X281" s="474" t="s">
        <v>21</v>
      </c>
      <c r="Y281" s="474" t="s">
        <v>22</v>
      </c>
      <c r="Z281" s="474" t="s">
        <v>23</v>
      </c>
      <c r="AA281" s="474" t="s">
        <v>24</v>
      </c>
      <c r="AB281" s="474" t="s">
        <v>25</v>
      </c>
      <c r="AC281" s="474" t="s">
        <v>26</v>
      </c>
      <c r="AD281" s="474" t="s">
        <v>27</v>
      </c>
      <c r="AE281" s="474" t="s">
        <v>28</v>
      </c>
      <c r="AF281" s="474" t="s">
        <v>29</v>
      </c>
      <c r="AG281" s="474" t="s">
        <v>30</v>
      </c>
      <c r="AH281" s="474" t="s">
        <v>31</v>
      </c>
      <c r="AI281" s="474" t="s">
        <v>32</v>
      </c>
      <c r="AJ281" s="474" t="s">
        <v>33</v>
      </c>
      <c r="AK281" s="474" t="s">
        <v>34</v>
      </c>
      <c r="AL281" s="474" t="s">
        <v>35</v>
      </c>
      <c r="AM281" s="474" t="s">
        <v>36</v>
      </c>
      <c r="AN281" s="474" t="s">
        <v>37</v>
      </c>
      <c r="AO281" s="474" t="s">
        <v>38</v>
      </c>
      <c r="AP281" s="474" t="s">
        <v>39</v>
      </c>
      <c r="AQ281" s="474" t="s">
        <v>40</v>
      </c>
      <c r="AR281" s="474" t="s">
        <v>41</v>
      </c>
      <c r="AS281" s="474" t="s">
        <v>42</v>
      </c>
      <c r="AT281" s="474" t="s">
        <v>43</v>
      </c>
      <c r="AU281" s="474" t="s">
        <v>44</v>
      </c>
      <c r="AV281" s="474" t="s">
        <v>45</v>
      </c>
      <c r="AW281" s="474" t="s">
        <v>46</v>
      </c>
      <c r="AX281" s="474" t="s">
        <v>47</v>
      </c>
      <c r="AY281" s="474" t="s">
        <v>48</v>
      </c>
      <c r="AZ281" s="474" t="s">
        <v>49</v>
      </c>
      <c r="BA281" s="474" t="s">
        <v>50</v>
      </c>
      <c r="BB281" s="474" t="s">
        <v>51</v>
      </c>
      <c r="BC281" s="474" t="s">
        <v>52</v>
      </c>
      <c r="BD281" s="474" t="s">
        <v>53</v>
      </c>
      <c r="BE281" s="474" t="s">
        <v>54</v>
      </c>
      <c r="BF281" s="474" t="s">
        <v>55</v>
      </c>
      <c r="BG281" s="474" t="s">
        <v>56</v>
      </c>
      <c r="BH281" s="474" t="s">
        <v>57</v>
      </c>
      <c r="BI281" s="474" t="s">
        <v>58</v>
      </c>
      <c r="BJ281" s="474" t="s">
        <v>59</v>
      </c>
      <c r="BK281" s="474" t="s">
        <v>60</v>
      </c>
      <c r="BL281" s="474" t="s">
        <v>61</v>
      </c>
      <c r="BM281" s="474" t="s">
        <v>62</v>
      </c>
      <c r="BN281" s="474" t="s">
        <v>63</v>
      </c>
      <c r="BO281" s="474" t="s">
        <v>64</v>
      </c>
      <c r="BP281" s="474" t="s">
        <v>65</v>
      </c>
      <c r="BQ281" s="474" t="s">
        <v>66</v>
      </c>
      <c r="BR281" s="474" t="s">
        <v>67</v>
      </c>
      <c r="BS281" s="474" t="s">
        <v>68</v>
      </c>
      <c r="BT281" s="474" t="s">
        <v>69</v>
      </c>
      <c r="BU281" s="474" t="s">
        <v>70</v>
      </c>
      <c r="BV281" s="474" t="s">
        <v>71</v>
      </c>
      <c r="BW281" s="474" t="s">
        <v>72</v>
      </c>
      <c r="BX281" s="474" t="s">
        <v>73</v>
      </c>
      <c r="BY281" s="474" t="s">
        <v>74</v>
      </c>
      <c r="BZ281" s="474" t="s">
        <v>75</v>
      </c>
      <c r="CA281" s="474" t="s">
        <v>76</v>
      </c>
      <c r="CB281" s="474" t="s">
        <v>77</v>
      </c>
      <c r="CC281" s="474" t="s">
        <v>78</v>
      </c>
      <c r="CD281" s="474" t="s">
        <v>79</v>
      </c>
      <c r="CE281" s="474" t="s">
        <v>80</v>
      </c>
      <c r="CF281" s="474" t="s">
        <v>81</v>
      </c>
      <c r="CG281" s="474" t="s">
        <v>82</v>
      </c>
      <c r="CH281" s="474" t="s">
        <v>83</v>
      </c>
      <c r="CI281" s="474" t="s">
        <v>84</v>
      </c>
      <c r="CJ281" s="474" t="s">
        <v>85</v>
      </c>
      <c r="CK281" s="474" t="s">
        <v>86</v>
      </c>
      <c r="CL281" s="474" t="s">
        <v>87</v>
      </c>
      <c r="CM281" s="474" t="s">
        <v>88</v>
      </c>
      <c r="CN281" s="474" t="s">
        <v>89</v>
      </c>
      <c r="CO281" s="474" t="s">
        <v>90</v>
      </c>
      <c r="CP281" s="474" t="s">
        <v>91</v>
      </c>
      <c r="CQ281" s="474" t="s">
        <v>92</v>
      </c>
      <c r="CR281" s="474" t="s">
        <v>93</v>
      </c>
      <c r="CS281" s="474" t="s">
        <v>94</v>
      </c>
      <c r="CT281" s="474" t="s">
        <v>95</v>
      </c>
      <c r="CU281" s="474" t="s">
        <v>96</v>
      </c>
      <c r="CV281" s="474" t="s">
        <v>97</v>
      </c>
      <c r="CW281" s="474" t="s">
        <v>98</v>
      </c>
      <c r="CX281" s="474" t="s">
        <v>99</v>
      </c>
      <c r="CY281" s="474" t="s">
        <v>100</v>
      </c>
      <c r="CZ281" s="474" t="s">
        <v>101</v>
      </c>
      <c r="DA281" s="474" t="s">
        <v>102</v>
      </c>
      <c r="DB281" s="474" t="s">
        <v>103</v>
      </c>
      <c r="DC281" s="474" t="s">
        <v>104</v>
      </c>
      <c r="DD281" s="474" t="s">
        <v>105</v>
      </c>
      <c r="DE281" s="474" t="s">
        <v>106</v>
      </c>
      <c r="DF281" s="474" t="s">
        <v>107</v>
      </c>
      <c r="DG281" s="474" t="s">
        <v>108</v>
      </c>
      <c r="DH281" s="474" t="s">
        <v>109</v>
      </c>
      <c r="DI281" s="474" t="s">
        <v>110</v>
      </c>
      <c r="DJ281" s="474" t="s">
        <v>111</v>
      </c>
      <c r="DK281" s="474" t="s">
        <v>112</v>
      </c>
      <c r="DL281" s="474" t="s">
        <v>113</v>
      </c>
      <c r="DM281" s="474" t="s">
        <v>114</v>
      </c>
      <c r="DN281" s="474" t="s">
        <v>115</v>
      </c>
      <c r="DO281" s="474" t="s">
        <v>116</v>
      </c>
      <c r="DP281" s="474" t="s">
        <v>192</v>
      </c>
      <c r="DQ281" s="474" t="s">
        <v>193</v>
      </c>
      <c r="DR281" s="474" t="s">
        <v>194</v>
      </c>
      <c r="DS281" s="474" t="s">
        <v>943</v>
      </c>
      <c r="DT281" s="474" t="s">
        <v>944</v>
      </c>
      <c r="DU281" s="474" t="s">
        <v>945</v>
      </c>
      <c r="DV281" s="474" t="s">
        <v>946</v>
      </c>
      <c r="DW281" s="474" t="s">
        <v>947</v>
      </c>
      <c r="DX281" s="474" t="s">
        <v>951</v>
      </c>
      <c r="DY281" s="474" t="s">
        <v>948</v>
      </c>
      <c r="DZ281" s="474" t="s">
        <v>949</v>
      </c>
    </row>
    <row r="282" customFormat="false" ht="13.8" hidden="false" customHeight="false" outlineLevel="0" collapsed="false">
      <c r="A282" s="0" t="s">
        <v>1076</v>
      </c>
      <c r="B282" s="437" t="s">
        <v>707</v>
      </c>
      <c r="C282" s="348" t="n">
        <f aca="false">SUM('monthly data'!B282:D282)</f>
        <v>0</v>
      </c>
      <c r="D282" s="348" t="n">
        <f aca="false">SUM('monthly data'!E282:G282)</f>
        <v>0</v>
      </c>
      <c r="E282" s="348" t="n">
        <f aca="false">SUM('monthly data'!H282:J282)</f>
        <v>0</v>
      </c>
      <c r="F282" s="348" t="n">
        <f aca="false">SUM('monthly data'!K282:M282)</f>
        <v>0</v>
      </c>
      <c r="G282" s="348" t="n">
        <f aca="false">SUM('monthly data'!N282:P282)</f>
        <v>0</v>
      </c>
      <c r="H282" s="348" t="n">
        <f aca="false">SUM('monthly data'!Q282:S282)</f>
        <v>0</v>
      </c>
      <c r="I282" s="348" t="n">
        <f aca="false">SUM('monthly data'!T282:V282)</f>
        <v>0</v>
      </c>
      <c r="J282" s="348" t="n">
        <f aca="false">SUM('monthly data'!W282:Y282)</f>
        <v>0</v>
      </c>
      <c r="K282" s="348" t="n">
        <f aca="false">SUM('monthly data'!Z282:AB282)</f>
        <v>0</v>
      </c>
      <c r="L282" s="348" t="n">
        <f aca="false">SUM('monthly data'!AC282:AE282)</f>
        <v>0</v>
      </c>
      <c r="M282" s="348" t="n">
        <f aca="false">SUM('monthly data'!AF282:AH282)</f>
        <v>0</v>
      </c>
      <c r="N282" s="348" t="n">
        <f aca="false">SUM('monthly data'!AI282:AK282)</f>
        <v>0</v>
      </c>
      <c r="O282" s="348" t="n">
        <f aca="false">SUM('monthly data'!AL282:AN282)</f>
        <v>0</v>
      </c>
      <c r="P282" s="348" t="n">
        <f aca="false">SUM('monthly data'!AO282:AQ282)</f>
        <v>0</v>
      </c>
      <c r="Q282" s="348" t="n">
        <f aca="false">SUM('monthly data'!AR282:AT282)</f>
        <v>0</v>
      </c>
      <c r="R282" s="348" t="n">
        <f aca="false">SUM('monthly data'!AU282:AW282)</f>
        <v>0</v>
      </c>
      <c r="S282" s="589" t="n">
        <f aca="false">SUM('monthly data'!AX282:AZ282)</f>
        <v>16.49454375</v>
      </c>
      <c r="T282" s="589" t="n">
        <f aca="false">SUM('monthly data'!BA282:BC282)</f>
        <v>16.49454375</v>
      </c>
      <c r="U282" s="589" t="n">
        <f aca="false">SUM('monthly data'!BD282:BF282)</f>
        <v>16.49454375</v>
      </c>
      <c r="V282" s="589" t="n">
        <f aca="false">SUM('monthly data'!BG282:BI282)</f>
        <v>16.49454375</v>
      </c>
      <c r="W282" s="589" t="n">
        <f aca="false">SUM('monthly data'!BJ282:BL282)</f>
        <v>17.91479375</v>
      </c>
      <c r="X282" s="589" t="n">
        <f aca="false">SUM('monthly data'!BM282:BO282)</f>
        <v>17.91479375</v>
      </c>
      <c r="Y282" s="589" t="n">
        <f aca="false">SUM('monthly data'!BP282:BR282)</f>
        <v>17.91479375</v>
      </c>
      <c r="Z282" s="589" t="n">
        <f aca="false">SUM('monthly data'!BS282:BU282)</f>
        <v>17.91479375</v>
      </c>
      <c r="AA282" s="589" t="n">
        <f aca="false">SUM('monthly data'!BV282:BX282)</f>
        <v>21.2194625</v>
      </c>
      <c r="AB282" s="589" t="n">
        <f aca="false">SUM('monthly data'!BY282:CA282)</f>
        <v>21.2194625</v>
      </c>
      <c r="AC282" s="589" t="n">
        <f aca="false">SUM('monthly data'!CB282:CD282)</f>
        <v>21.2194625</v>
      </c>
      <c r="AD282" s="589" t="n">
        <f aca="false">SUM('monthly data'!CE282:CG282)</f>
        <v>21.2194625</v>
      </c>
      <c r="AE282" s="589" t="n">
        <f aca="false">SUM('monthly data'!CH282:CJ282)</f>
        <v>25.50788125</v>
      </c>
      <c r="AF282" s="589" t="n">
        <f aca="false">SUM('monthly data'!CK282:CM282)</f>
        <v>25.50788125</v>
      </c>
      <c r="AG282" s="589" t="n">
        <f aca="false">SUM('monthly data'!CN282:CP282)</f>
        <v>25.50788125</v>
      </c>
      <c r="AH282" s="589" t="n">
        <f aca="false">SUM('monthly data'!CQ282:CS282)</f>
        <v>25.50788125</v>
      </c>
      <c r="AI282" s="589" t="n">
        <f aca="false">SUM('monthly data'!CT282:CV282)</f>
        <v>30.63240625</v>
      </c>
      <c r="AJ282" s="589" t="n">
        <f aca="false">SUM('monthly data'!CW282:CY282)</f>
        <v>30.63240625</v>
      </c>
      <c r="AK282" s="589" t="n">
        <f aca="false">SUM('monthly data'!CZ282:DB282)</f>
        <v>30.63240625</v>
      </c>
      <c r="AL282" s="589" t="n">
        <f aca="false">SUM('monthly data'!DC282:DE282)</f>
        <v>30.63240625</v>
      </c>
      <c r="AM282" s="589" t="n">
        <f aca="false">SUM('monthly data'!DF282:DH282)</f>
        <v>37.122482739625</v>
      </c>
      <c r="AN282" s="589" t="n">
        <f aca="false">SUM('monthly data'!DI282:DK282)</f>
        <v>37.122482739625</v>
      </c>
      <c r="AO282" s="589" t="n">
        <f aca="false">SUM('monthly data'!DL282:DN282)</f>
        <v>37.122482739625</v>
      </c>
      <c r="AP282" s="589" t="n">
        <f aca="false">SUM('monthly data'!DO282:DQ282)</f>
        <v>37.122482739625</v>
      </c>
      <c r="AQ282" s="589" t="n">
        <f aca="false">SUM('monthly data'!DR282:DT282)</f>
        <v>44.55864672925</v>
      </c>
      <c r="AR282" s="589" t="n">
        <f aca="false">SUM('monthly data'!DU282:DW282)</f>
        <v>44.55864672925</v>
      </c>
      <c r="AS282" s="589" t="n">
        <f aca="false">SUM('monthly data'!DX282:DZ282)</f>
        <v>44.55864672925</v>
      </c>
      <c r="AT282" s="589" t="n">
        <f aca="false">SUM('monthly data'!EA282:EC282)</f>
        <v>44.55864672925</v>
      </c>
      <c r="AU282" s="589" t="n">
        <f aca="false">SUM('monthly data'!ED282:EF282)</f>
        <v>53.349332739625</v>
      </c>
      <c r="AV282" s="589" t="n">
        <f aca="false">SUM('monthly data'!EG282:EI282)</f>
        <v>53.349332739625</v>
      </c>
      <c r="AW282" s="589" t="n">
        <f aca="false">SUM('monthly data'!EJ282:EL282)</f>
        <v>53.349332739625</v>
      </c>
      <c r="AX282" s="589" t="n">
        <f aca="false">SUM('monthly data'!EM282:EO282)</f>
        <v>53.349332739625</v>
      </c>
      <c r="AY282" s="589" t="n">
        <f aca="false">SUM('monthly data'!EP282:ER282)</f>
        <v>56.6267</v>
      </c>
      <c r="AZ282" s="589" t="n">
        <f aca="false">SUM('monthly data'!ES282:EU282)</f>
        <v>67.694502116</v>
      </c>
      <c r="BA282" s="589" t="n">
        <f aca="false">SUM('monthly data'!EV282:EX282)</f>
        <v>62.03363591</v>
      </c>
      <c r="BB282" s="589" t="n">
        <f aca="false">SUM('monthly data'!EY282:FA282)</f>
        <v>66.582168556</v>
      </c>
      <c r="BC282" s="589" t="n">
        <f aca="false">SUM('monthly data'!FB282:FD282)</f>
        <v>70.578250809</v>
      </c>
      <c r="BD282" s="589" t="n">
        <f aca="false">SUM('monthly data'!FE282:FG282)</f>
        <v>91.066500184</v>
      </c>
      <c r="BE282" s="589" t="n">
        <f aca="false">SUM('monthly data'!FH282:FJ282)</f>
        <v>87.867468117</v>
      </c>
      <c r="BF282" s="589" t="n">
        <f aca="false">SUM('monthly data'!FK282:FM282)</f>
        <v>131.46667801</v>
      </c>
      <c r="BG282" s="589" t="n">
        <f aca="false">SUM('monthly data'!FN282:FP282)</f>
        <v>94.077004313</v>
      </c>
      <c r="BH282" s="589" t="n">
        <f aca="false">SUM('monthly data'!FQ282:FS282)</f>
        <v>99.622917963</v>
      </c>
      <c r="BI282" s="589" t="n">
        <f aca="false">SUM('monthly data'!FT282:FV282)</f>
        <v>89.576460534</v>
      </c>
      <c r="BJ282" s="589" t="n">
        <f aca="false">SUM('monthly data'!FW282:FY282)</f>
        <v>96.085076262</v>
      </c>
      <c r="BK282" s="589" t="n">
        <f aca="false">SUM('monthly data'!FZ282:GB282)</f>
        <v>104.575702718</v>
      </c>
      <c r="BL282" s="589" t="n">
        <f aca="false">SUM('monthly data'!GC282:GE282)</f>
        <v>99.734615116</v>
      </c>
      <c r="BM282" s="589" t="n">
        <f aca="false">SUM('monthly data'!GF282:GH282)</f>
        <v>108.42124874</v>
      </c>
      <c r="BN282" s="589" t="n">
        <f aca="false">SUM('monthly data'!GI282:GK282)</f>
        <v>118.18001899</v>
      </c>
      <c r="BO282" s="589" t="n">
        <f aca="false">SUM('monthly data'!GL282:GN282)</f>
        <v>124.5272568</v>
      </c>
      <c r="BP282" s="589" t="n">
        <f aca="false">SUM('monthly data'!GO282:GQ282)</f>
        <v>132.970078211</v>
      </c>
      <c r="BQ282" s="589" t="n">
        <f aca="false">SUM('monthly data'!GR282:GT282)</f>
        <v>144.9975852719</v>
      </c>
      <c r="BR282" s="589" t="n">
        <f aca="false">SUM('monthly data'!GU282:GW282)</f>
        <v>139.205876699</v>
      </c>
      <c r="BS282" s="589" t="n">
        <f aca="false">SUM('monthly data'!GX282:GZ282)</f>
        <v>148.461403982</v>
      </c>
      <c r="BT282" s="589" t="n">
        <f aca="false">SUM('monthly data'!HA282:HC282)</f>
        <v>159.16336864</v>
      </c>
      <c r="BU282" s="589" t="n">
        <f aca="false">SUM('monthly data'!HD282:HF282)</f>
        <v>159.3651</v>
      </c>
      <c r="BV282" s="589" t="n">
        <f aca="false">SUM('monthly data'!HG282:HI282)</f>
        <v>186.836337638796</v>
      </c>
      <c r="BW282" s="589" t="n">
        <f aca="false">SUM('monthly data'!HJ282:HL282)</f>
        <v>193.87556876731</v>
      </c>
      <c r="BX282" s="589" t="n">
        <f aca="false">SUM('monthly data'!HM282:HO282)</f>
        <v>194.930750947984</v>
      </c>
      <c r="BY282" s="589" t="n">
        <f aca="false">SUM('monthly data'!HP282:HR282)</f>
        <v>190.708948616563</v>
      </c>
      <c r="BZ282" s="589" t="n">
        <f aca="false">SUM('monthly data'!HS282:HU282)</f>
        <v>227.160396642508</v>
      </c>
      <c r="CA282" s="589" t="n">
        <f aca="false">SUM('monthly data'!HV282:HX282)</f>
        <v>214.813308009364</v>
      </c>
      <c r="CB282" s="589" t="n">
        <f aca="false">SUM('monthly data'!HY282:IA282)</f>
        <v>241.186986386237</v>
      </c>
      <c r="CC282" s="589" t="n">
        <f aca="false">SUM('monthly data'!IB282:ID282)</f>
        <v>213.423360311857</v>
      </c>
      <c r="CD282" s="589" t="n">
        <f aca="false">SUM('monthly data'!IE282:IG282)</f>
        <v>233.732014764069</v>
      </c>
      <c r="CE282" s="589" t="n">
        <f aca="false">SUM('monthly data'!IH282:IJ282)</f>
        <v>275.007338889802</v>
      </c>
      <c r="CF282" s="589" t="n">
        <f aca="false">SUM('monthly data'!IK282:IM282)</f>
        <v>267.25984252293</v>
      </c>
      <c r="CG282" s="589" t="n">
        <f aca="false">SUM('monthly data'!IN282:IP282)</f>
        <v>240.852291600071</v>
      </c>
      <c r="CH282" s="589" t="n">
        <f aca="false">SUM('monthly data'!IQ282:IS282)</f>
        <v>300.288379156833</v>
      </c>
      <c r="CI282" s="589" t="n">
        <f aca="false">SUM('monthly data'!IT282:IV282)</f>
        <v>312.930989102625</v>
      </c>
      <c r="CJ282" s="589" t="n">
        <f aca="false">SUM('monthly data'!IW282:IY282)</f>
        <v>313.838538239027</v>
      </c>
      <c r="CK282" s="589" t="n">
        <f aca="false">SUM('monthly data'!IZ282:JB282)</f>
        <v>290.479802440153</v>
      </c>
      <c r="CL282" s="589" t="n">
        <f aca="false">SUM('monthly data'!JC282:JE282)</f>
        <v>308.575547254097</v>
      </c>
      <c r="CM282" s="589" t="n">
        <f aca="false">SUM('monthly data'!JF282:JH282)</f>
        <v>342.57036047671</v>
      </c>
      <c r="CN282" s="589" t="n">
        <f aca="false">SUM('monthly data'!JI282:JK282)</f>
        <v>343.954135374478</v>
      </c>
      <c r="CO282" s="589" t="n">
        <f aca="false">SUM('monthly data'!JL282:JN282)</f>
        <v>308.61506207086</v>
      </c>
      <c r="CP282" s="589" t="n">
        <f aca="false">SUM('monthly data'!JO282:JQ282)</f>
        <v>382.07234636281</v>
      </c>
      <c r="CQ282" s="589" t="n">
        <f aca="false">SUM('monthly data'!JR282:JT282)</f>
        <v>359.262551606096</v>
      </c>
      <c r="CR282" s="589" t="n">
        <f aca="false">SUM('monthly data'!JU282:JW282)</f>
        <v>411.55379588257</v>
      </c>
      <c r="CS282" s="589" t="n">
        <f aca="false">SUM('monthly data'!JX282:JZ282)</f>
        <v>403.368829645113</v>
      </c>
      <c r="CT282" s="589" t="n">
        <f aca="false">SUM('monthly data'!KA282:KC282)</f>
        <v>402.505541678928</v>
      </c>
      <c r="CU282" s="589" t="n">
        <f aca="false">SUM('monthly data'!KD282:KF282)</f>
        <v>411.910816820443</v>
      </c>
      <c r="CV282" s="589" t="n">
        <f aca="false">SUM('monthly data'!KG282:KI282)</f>
        <v>452.41785263344</v>
      </c>
      <c r="CW282" s="589" t="n">
        <f aca="false">SUM('monthly data'!KJ282:KL282)</f>
        <v>431.730681393643</v>
      </c>
      <c r="CX282" s="589" t="n">
        <f aca="false">SUM('monthly data'!KM282:KO282)</f>
        <v>475.540898856399</v>
      </c>
      <c r="CY282" s="589" t="n">
        <f aca="false">SUM('monthly data'!KP282:KR282)</f>
        <v>406.017490624234</v>
      </c>
      <c r="CZ282" s="589" t="n">
        <f aca="false">SUM('monthly data'!KS282:KU282)</f>
        <v>442.114188321148</v>
      </c>
      <c r="DA282" s="589" t="n">
        <f aca="false">SUM('monthly data'!KV282:KX282)</f>
        <v>465.557338463443</v>
      </c>
      <c r="DB282" s="589" t="n">
        <f aca="false">SUM('monthly data'!KY282:LA282)</f>
        <v>506.042058067652</v>
      </c>
      <c r="DC282" s="589" t="n">
        <f aca="false">SUM('monthly data'!LB282:LD282)</f>
        <v>445.934716021515</v>
      </c>
      <c r="DD282" s="589" t="n">
        <f aca="false">SUM('monthly data'!LE282:LG282)</f>
        <v>589.568916734395</v>
      </c>
      <c r="DE282" s="589" t="n">
        <f aca="false">SUM('monthly data'!LH282:LJ282)</f>
        <v>483.783643975978</v>
      </c>
      <c r="DF282" s="589" t="n">
        <f aca="false">SUM('monthly data'!LK282:LM282)</f>
        <v>567.379499631503</v>
      </c>
      <c r="DG282" s="589" t="n">
        <f aca="false">SUM('monthly data'!LN282:LP282)</f>
        <v>609.024719929668</v>
      </c>
      <c r="DH282" s="589" t="n">
        <f aca="false">SUM('monthly data'!LQ282:LS282)</f>
        <v>617.810782372673</v>
      </c>
      <c r="DI282" s="589" t="n">
        <f aca="false">SUM('monthly data'!LT282:LV282)</f>
        <v>614.082185804881</v>
      </c>
      <c r="DJ282" s="589" t="n">
        <f aca="false">SUM('monthly data'!LW282:LY282)</f>
        <v>640.508848657801</v>
      </c>
      <c r="DK282" s="589"/>
      <c r="DL282" s="589"/>
      <c r="DM282" s="589"/>
      <c r="DN282" s="589"/>
      <c r="DO282" s="589"/>
      <c r="DP282" s="589"/>
      <c r="DQ282" s="589"/>
      <c r="DR282" s="589"/>
      <c r="DS282" s="348"/>
      <c r="DT282" s="348"/>
      <c r="DU282" s="348"/>
      <c r="DV282" s="348"/>
      <c r="DW282" s="348"/>
      <c r="DX282" s="348"/>
      <c r="DY282" s="348"/>
      <c r="DZ282" s="348"/>
    </row>
    <row r="283" customFormat="false" ht="13.8" hidden="false" customHeight="false" outlineLevel="0" collapsed="false">
      <c r="B283" s="444" t="s">
        <v>708</v>
      </c>
      <c r="C283" s="348" t="n">
        <f aca="false">SUM('monthly data'!B283:D283)</f>
        <v>0</v>
      </c>
      <c r="D283" s="348" t="n">
        <f aca="false">SUM('monthly data'!E283:G283)</f>
        <v>0</v>
      </c>
      <c r="E283" s="348" t="n">
        <f aca="false">SUM('monthly data'!H283:J283)</f>
        <v>0</v>
      </c>
      <c r="F283" s="348" t="n">
        <f aca="false">SUM('monthly data'!K283:M283)</f>
        <v>0</v>
      </c>
      <c r="G283" s="348" t="n">
        <f aca="false">SUM('monthly data'!N283:P283)</f>
        <v>0</v>
      </c>
      <c r="H283" s="348" t="n">
        <f aca="false">SUM('monthly data'!Q283:S283)</f>
        <v>0</v>
      </c>
      <c r="I283" s="348" t="n">
        <f aca="false">SUM('monthly data'!T283:V283)</f>
        <v>0</v>
      </c>
      <c r="J283" s="348" t="n">
        <f aca="false">SUM('monthly data'!W283:Y283)</f>
        <v>0</v>
      </c>
      <c r="K283" s="348" t="n">
        <f aca="false">SUM('monthly data'!Z283:AB283)</f>
        <v>0</v>
      </c>
      <c r="L283" s="348" t="n">
        <f aca="false">SUM('monthly data'!AC283:AE283)</f>
        <v>0</v>
      </c>
      <c r="M283" s="348" t="n">
        <f aca="false">SUM('monthly data'!AF283:AH283)</f>
        <v>0</v>
      </c>
      <c r="N283" s="348" t="n">
        <f aca="false">SUM('monthly data'!AI283:AK283)</f>
        <v>0</v>
      </c>
      <c r="O283" s="348" t="n">
        <f aca="false">SUM('monthly data'!AL283:AN283)</f>
        <v>0</v>
      </c>
      <c r="P283" s="348" t="n">
        <f aca="false">SUM('monthly data'!AO283:AQ283)</f>
        <v>0</v>
      </c>
      <c r="Q283" s="348" t="n">
        <f aca="false">SUM('monthly data'!AR283:AT283)</f>
        <v>0</v>
      </c>
      <c r="R283" s="348" t="n">
        <f aca="false">SUM('monthly data'!AU283:AW283)</f>
        <v>0</v>
      </c>
      <c r="S283" s="589" t="n">
        <f aca="false">SUM('monthly data'!AX283:AZ283)</f>
        <v>15.62113125</v>
      </c>
      <c r="T283" s="589" t="n">
        <f aca="false">SUM('monthly data'!BA283:BC283)</f>
        <v>15.62113125</v>
      </c>
      <c r="U283" s="589" t="n">
        <f aca="false">SUM('monthly data'!BD283:BF283)</f>
        <v>15.62113125</v>
      </c>
      <c r="V283" s="589" t="n">
        <f aca="false">SUM('monthly data'!BG283:BI283)</f>
        <v>15.62113125</v>
      </c>
      <c r="W283" s="589" t="n">
        <f aca="false">SUM('monthly data'!BJ283:BL283)</f>
        <v>16.86834375</v>
      </c>
      <c r="X283" s="589" t="n">
        <f aca="false">SUM('monthly data'!BM283:BO283)</f>
        <v>16.86834375</v>
      </c>
      <c r="Y283" s="589" t="n">
        <f aca="false">SUM('monthly data'!BP283:BR283)</f>
        <v>16.86834375</v>
      </c>
      <c r="Z283" s="589" t="n">
        <f aca="false">SUM('monthly data'!BS283:BU283)</f>
        <v>16.86834375</v>
      </c>
      <c r="AA283" s="589" t="n">
        <f aca="false">SUM('monthly data'!BV283:BX283)</f>
        <v>19.77225</v>
      </c>
      <c r="AB283" s="589" t="n">
        <f aca="false">SUM('monthly data'!BY283:CA283)</f>
        <v>19.77225</v>
      </c>
      <c r="AC283" s="589" t="n">
        <f aca="false">SUM('monthly data'!CB283:CD283)</f>
        <v>19.77225</v>
      </c>
      <c r="AD283" s="589" t="n">
        <f aca="false">SUM('monthly data'!CE283:CG283)</f>
        <v>19.77225</v>
      </c>
      <c r="AE283" s="589" t="n">
        <f aca="false">SUM('monthly data'!CH283:CJ283)</f>
        <v>23.7846</v>
      </c>
      <c r="AF283" s="589" t="n">
        <f aca="false">SUM('monthly data'!CK283:CM283)</f>
        <v>23.7846</v>
      </c>
      <c r="AG283" s="589" t="n">
        <f aca="false">SUM('monthly data'!CN283:CP283)</f>
        <v>23.7846</v>
      </c>
      <c r="AH283" s="589" t="n">
        <f aca="false">SUM('monthly data'!CQ283:CS283)</f>
        <v>23.7846</v>
      </c>
      <c r="AI283" s="589" t="n">
        <f aca="false">SUM('monthly data'!CT283:CV283)</f>
        <v>28.48394375</v>
      </c>
      <c r="AJ283" s="589" t="n">
        <f aca="false">SUM('monthly data'!CW283:CY283)</f>
        <v>28.48394375</v>
      </c>
      <c r="AK283" s="589" t="n">
        <f aca="false">SUM('monthly data'!CZ283:DB283)</f>
        <v>28.48394375</v>
      </c>
      <c r="AL283" s="589" t="n">
        <f aca="false">SUM('monthly data'!DC283:DE283)</f>
        <v>28.48394375</v>
      </c>
      <c r="AM283" s="589" t="n">
        <f aca="false">SUM('monthly data'!DF283:DH283)</f>
        <v>33.9755983058125</v>
      </c>
      <c r="AN283" s="589" t="n">
        <f aca="false">SUM('monthly data'!DI283:DK283)</f>
        <v>33.9755983058125</v>
      </c>
      <c r="AO283" s="589" t="n">
        <f aca="false">SUM('monthly data'!DL283:DN283)</f>
        <v>33.9755983058125</v>
      </c>
      <c r="AP283" s="589" t="n">
        <f aca="false">SUM('monthly data'!DO283:DQ283)</f>
        <v>33.9755983058125</v>
      </c>
      <c r="AQ283" s="589" t="n">
        <f aca="false">SUM('monthly data'!DR283:DT283)</f>
        <v>40.640634111625</v>
      </c>
      <c r="AR283" s="589" t="n">
        <f aca="false">SUM('monthly data'!DU283:DW283)</f>
        <v>40.640634111625</v>
      </c>
      <c r="AS283" s="589" t="n">
        <f aca="false">SUM('monthly data'!DX283:DZ283)</f>
        <v>40.640634111625</v>
      </c>
      <c r="AT283" s="589" t="n">
        <f aca="false">SUM('monthly data'!EA283:EC283)</f>
        <v>40.640634111625</v>
      </c>
      <c r="AU283" s="589" t="n">
        <f aca="false">SUM('monthly data'!ED283:EF283)</f>
        <v>49.3601233058125</v>
      </c>
      <c r="AV283" s="589" t="n">
        <f aca="false">SUM('monthly data'!EG283:EI283)</f>
        <v>49.3601233058125</v>
      </c>
      <c r="AW283" s="589" t="n">
        <f aca="false">SUM('monthly data'!EJ283:EL283)</f>
        <v>49.3601233058125</v>
      </c>
      <c r="AX283" s="589" t="n">
        <f aca="false">SUM('monthly data'!EM283:EO283)</f>
        <v>49.3601233058125</v>
      </c>
      <c r="AY283" s="589" t="n">
        <f aca="false">SUM('monthly data'!EP283:ER283)</f>
        <v>53.5267</v>
      </c>
      <c r="AZ283" s="589" t="n">
        <f aca="false">SUM('monthly data'!ES283:EU283)</f>
        <v>62.7326</v>
      </c>
      <c r="BA283" s="589" t="n">
        <f aca="false">SUM('monthly data'!EV283:EX283)</f>
        <v>58.538</v>
      </c>
      <c r="BB283" s="589" t="n">
        <f aca="false">SUM('monthly data'!EY283:FA283)</f>
        <v>63.0113</v>
      </c>
      <c r="BC283" s="589" t="n">
        <f aca="false">SUM('monthly data'!FB283:FD283)</f>
        <v>68.4411</v>
      </c>
      <c r="BD283" s="589" t="n">
        <f aca="false">SUM('monthly data'!FE283:FG283)</f>
        <v>82.43795</v>
      </c>
      <c r="BE283" s="589" t="n">
        <f aca="false">SUM('monthly data'!FH283:FJ283)</f>
        <v>84.1143</v>
      </c>
      <c r="BF283" s="589" t="n">
        <f aca="false">SUM('monthly data'!FK283:FM283)</f>
        <v>93.7011</v>
      </c>
      <c r="BG283" s="589" t="n">
        <f aca="false">SUM('monthly data'!FN283:FP283)</f>
        <v>91.1285</v>
      </c>
      <c r="BH283" s="589" t="n">
        <f aca="false">SUM('monthly data'!FQ283:FS283)</f>
        <v>92.4276</v>
      </c>
      <c r="BI283" s="589" t="n">
        <f aca="false">SUM('monthly data'!FT283:FV283)</f>
        <v>86.22249</v>
      </c>
      <c r="BJ283" s="589" t="n">
        <f aca="false">SUM('monthly data'!FW283:FY283)</f>
        <v>93.0384</v>
      </c>
      <c r="BK283" s="589" t="n">
        <f aca="false">SUM('monthly data'!FZ283:GB283)</f>
        <v>101.2783</v>
      </c>
      <c r="BL283" s="589" t="n">
        <f aca="false">SUM('monthly data'!GC283:GE283)</f>
        <v>94.4154</v>
      </c>
      <c r="BM283" s="589" t="n">
        <f aca="false">SUM('monthly data'!GF283:GH283)</f>
        <v>103.76764</v>
      </c>
      <c r="BN283" s="589" t="n">
        <f aca="false">SUM('monthly data'!GI283:GK283)</f>
        <v>113.3274</v>
      </c>
      <c r="BO283" s="589" t="n">
        <f aca="false">SUM('monthly data'!GL283:GN283)</f>
        <v>120.46912</v>
      </c>
      <c r="BP283" s="589" t="n">
        <f aca="false">SUM('monthly data'!GO283:GQ283)</f>
        <v>125.91171</v>
      </c>
      <c r="BQ283" s="589" t="n">
        <f aca="false">SUM('monthly data'!GR283:GT283)</f>
        <v>123.8564560209</v>
      </c>
      <c r="BR283" s="589" t="n">
        <f aca="false">SUM('monthly data'!GU283:GW283)</f>
        <v>134.792375</v>
      </c>
      <c r="BS283" s="589" t="n">
        <f aca="false">SUM('monthly data'!GX283:GZ283)</f>
        <v>145.1322</v>
      </c>
      <c r="BT283" s="589" t="n">
        <f aca="false">SUM('monthly data'!HA283:HC283)</f>
        <v>153.2983</v>
      </c>
      <c r="BU283" s="589" t="n">
        <f aca="false">SUM('monthly data'!HD283:HF283)</f>
        <v>150.2071</v>
      </c>
      <c r="BV283" s="589" t="n">
        <f aca="false">SUM('monthly data'!HG283:HI283)</f>
        <v>153.933754389061</v>
      </c>
      <c r="BW283" s="589" t="n">
        <f aca="false">SUM('monthly data'!HJ283:HL283)</f>
        <v>172.035070558095</v>
      </c>
      <c r="BX283" s="589" t="n">
        <f aca="false">SUM('monthly data'!HM283:HO283)</f>
        <v>175.349359198048</v>
      </c>
      <c r="BY283" s="589" t="n">
        <f aca="false">SUM('monthly data'!HP283:HR283)</f>
        <v>174.521877652292</v>
      </c>
      <c r="BZ283" s="589" t="n">
        <f aca="false">SUM('monthly data'!HS283:HU283)</f>
        <v>185.128254262864</v>
      </c>
      <c r="CA283" s="589" t="n">
        <f aca="false">SUM('monthly data'!HV283:HX283)</f>
        <v>188.683904738052</v>
      </c>
      <c r="CB283" s="589" t="n">
        <f aca="false">SUM('monthly data'!HY283:IA283)</f>
        <v>215.091239250117</v>
      </c>
      <c r="CC283" s="589" t="n">
        <f aca="false">SUM('monthly data'!IB283:ID283)</f>
        <v>204.991998759901</v>
      </c>
      <c r="CD283" s="589" t="n">
        <f aca="false">SUM('monthly data'!IE283:IG283)</f>
        <v>201.156224715292</v>
      </c>
      <c r="CE283" s="589" t="n">
        <f aca="false">SUM('monthly data'!IH283:IJ283)</f>
        <v>212.187581048862</v>
      </c>
      <c r="CF283" s="589" t="n">
        <f aca="false">SUM('monthly data'!IK283:IM283)</f>
        <v>240.013726221544</v>
      </c>
      <c r="CG283" s="589" t="n">
        <f aca="false">SUM('monthly data'!IN283:IP283)</f>
        <v>221.803885298351</v>
      </c>
      <c r="CH283" s="589" t="n">
        <f aca="false">SUM('monthly data'!IQ283:IS283)</f>
        <v>242.496749876949</v>
      </c>
      <c r="CI283" s="589" t="n">
        <f aca="false">SUM('monthly data'!IT283:IV283)</f>
        <v>263.477026711113</v>
      </c>
      <c r="CJ283" s="589" t="n">
        <f aca="false">SUM('monthly data'!IW283:IY283)</f>
        <v>272.536287945697</v>
      </c>
      <c r="CK283" s="589" t="n">
        <f aca="false">SUM('monthly data'!IZ283:JB283)</f>
        <v>248.8917487922</v>
      </c>
      <c r="CL283" s="589" t="n">
        <f aca="false">SUM('monthly data'!JC283:JE283)</f>
        <v>259.714493750446</v>
      </c>
      <c r="CM283" s="589" t="n">
        <f aca="false">SUM('monthly data'!JF283:JH283)</f>
        <v>298.48911785671</v>
      </c>
      <c r="CN283" s="589" t="n">
        <f aca="false">SUM('monthly data'!JI283:JK283)</f>
        <v>297.0477846755</v>
      </c>
      <c r="CO283" s="589" t="n">
        <f aca="false">SUM('monthly data'!JL283:JN283)</f>
        <v>277.044857222516</v>
      </c>
      <c r="CP283" s="589" t="n">
        <f aca="false">SUM('monthly data'!JO283:JQ283)</f>
        <v>307.368726966136</v>
      </c>
      <c r="CQ283" s="589" t="n">
        <f aca="false">SUM('monthly data'!JR283:JT283)</f>
        <v>328.58990079187</v>
      </c>
      <c r="CR283" s="589" t="n">
        <f aca="false">SUM('monthly data'!JU283:JW283)</f>
        <v>339.880146109322</v>
      </c>
      <c r="CS283" s="589" t="n">
        <f aca="false">SUM('monthly data'!JX283:JZ283)</f>
        <v>312.72964746637</v>
      </c>
      <c r="CT283" s="589" t="n">
        <f aca="false">SUM('monthly data'!KA283:KC283)</f>
        <v>343.45304838396</v>
      </c>
      <c r="CU283" s="589" t="n">
        <f aca="false">SUM('monthly data'!KD283:KF283)</f>
        <v>355.821842565343</v>
      </c>
      <c r="CV283" s="589" t="n">
        <f aca="false">SUM('monthly data'!KG283:KI283)</f>
        <v>406.786244063603</v>
      </c>
      <c r="CW283" s="589" t="n">
        <f aca="false">SUM('monthly data'!KJ283:KL283)</f>
        <v>352.767725660563</v>
      </c>
      <c r="CX283" s="589" t="n">
        <f aca="false">SUM('monthly data'!KM283:KO283)</f>
        <v>380.779273143166</v>
      </c>
      <c r="CY283" s="589" t="n">
        <f aca="false">SUM('monthly data'!KP283:KR283)</f>
        <v>369.358533244491</v>
      </c>
      <c r="CZ283" s="589" t="n">
        <f aca="false">SUM('monthly data'!KS283:KU283)</f>
        <v>372.703182240116</v>
      </c>
      <c r="DA283" s="589" t="n">
        <f aca="false">SUM('monthly data'!KV283:KX283)</f>
        <v>361.93847327449</v>
      </c>
      <c r="DB283" s="589" t="n">
        <f aca="false">SUM('monthly data'!KY283:LA283)</f>
        <v>400.099456438605</v>
      </c>
      <c r="DC283" s="589" t="n">
        <f aca="false">SUM('monthly data'!LB283:LD283)</f>
        <v>409.509068660371</v>
      </c>
      <c r="DD283" s="589" t="n">
        <f aca="false">SUM('monthly data'!LE283:LG283)</f>
        <v>450.142284123369</v>
      </c>
      <c r="DE283" s="589" t="n">
        <f aca="false">SUM('monthly data'!LH283:LJ283)</f>
        <v>401.389815280856</v>
      </c>
      <c r="DF283" s="589" t="n">
        <f aca="false">SUM('monthly data'!LK283:LM283)</f>
        <v>451.375907967598</v>
      </c>
      <c r="DG283" s="589" t="n">
        <f aca="false">SUM('monthly data'!LN283:LP283)</f>
        <v>513.323547345839</v>
      </c>
      <c r="DH283" s="589" t="n">
        <f aca="false">SUM('monthly data'!LQ283:LS283)</f>
        <v>510.684320554568</v>
      </c>
      <c r="DI283" s="589" t="n">
        <f aca="false">SUM('monthly data'!LT283:LV283)</f>
        <v>529.731597902413</v>
      </c>
      <c r="DJ283" s="589" t="n">
        <f aca="false">SUM('monthly data'!LW283:LY283)</f>
        <v>539.694275794359</v>
      </c>
      <c r="DK283" s="589"/>
      <c r="DL283" s="589"/>
      <c r="DM283" s="589"/>
      <c r="DN283" s="589"/>
      <c r="DO283" s="589"/>
      <c r="DP283" s="589"/>
      <c r="DQ283" s="589"/>
      <c r="DR283" s="589"/>
      <c r="DS283" s="348"/>
      <c r="DT283" s="348"/>
      <c r="DU283" s="348"/>
      <c r="DV283" s="348"/>
      <c r="DW283" s="348"/>
      <c r="DX283" s="348"/>
      <c r="DY283" s="348"/>
      <c r="DZ283" s="348"/>
    </row>
    <row r="284" customFormat="false" ht="13.8" hidden="false" customHeight="false" outlineLevel="0" collapsed="false">
      <c r="B284" s="446" t="s">
        <v>709</v>
      </c>
      <c r="C284" s="348" t="n">
        <f aca="false">SUM('monthly data'!B284:D284)</f>
        <v>0</v>
      </c>
      <c r="D284" s="348" t="n">
        <f aca="false">SUM('monthly data'!E284:G284)</f>
        <v>0</v>
      </c>
      <c r="E284" s="348" t="n">
        <f aca="false">SUM('monthly data'!H284:J284)</f>
        <v>0</v>
      </c>
      <c r="F284" s="348" t="n">
        <f aca="false">SUM('monthly data'!K284:M284)</f>
        <v>0</v>
      </c>
      <c r="G284" s="348" t="n">
        <f aca="false">SUM('monthly data'!N284:P284)</f>
        <v>0</v>
      </c>
      <c r="H284" s="348" t="n">
        <f aca="false">SUM('monthly data'!Q284:S284)</f>
        <v>0</v>
      </c>
      <c r="I284" s="348" t="n">
        <f aca="false">SUM('monthly data'!T284:V284)</f>
        <v>0</v>
      </c>
      <c r="J284" s="348" t="n">
        <f aca="false">SUM('monthly data'!W284:Y284)</f>
        <v>0</v>
      </c>
      <c r="K284" s="348" t="n">
        <f aca="false">SUM('monthly data'!Z284:AB284)</f>
        <v>0</v>
      </c>
      <c r="L284" s="348" t="n">
        <f aca="false">SUM('monthly data'!AC284:AE284)</f>
        <v>0</v>
      </c>
      <c r="M284" s="348" t="n">
        <f aca="false">SUM('monthly data'!AF284:AH284)</f>
        <v>0</v>
      </c>
      <c r="N284" s="348" t="n">
        <f aca="false">SUM('monthly data'!AI284:AK284)</f>
        <v>0</v>
      </c>
      <c r="O284" s="348" t="n">
        <f aca="false">SUM('monthly data'!AL284:AN284)</f>
        <v>0</v>
      </c>
      <c r="P284" s="348" t="n">
        <f aca="false">SUM('monthly data'!AO284:AQ284)</f>
        <v>0</v>
      </c>
      <c r="Q284" s="348" t="n">
        <f aca="false">SUM('monthly data'!AR284:AT284)</f>
        <v>0</v>
      </c>
      <c r="R284" s="348" t="n">
        <f aca="false">SUM('monthly data'!AU284:AW284)</f>
        <v>0</v>
      </c>
      <c r="S284" s="589" t="n">
        <f aca="false">SUM('monthly data'!AX284:AZ284)</f>
        <v>4.3201875</v>
      </c>
      <c r="T284" s="589" t="n">
        <f aca="false">SUM('monthly data'!BA284:BC284)</f>
        <v>4.3201875</v>
      </c>
      <c r="U284" s="589" t="n">
        <f aca="false">SUM('monthly data'!BD284:BF284)</f>
        <v>4.3201875</v>
      </c>
      <c r="V284" s="589" t="n">
        <f aca="false">SUM('monthly data'!BG284:BI284)</f>
        <v>4.3201875</v>
      </c>
      <c r="W284" s="589" t="n">
        <f aca="false">SUM('monthly data'!BJ284:BL284)</f>
        <v>4.77976875</v>
      </c>
      <c r="X284" s="589" t="n">
        <f aca="false">SUM('monthly data'!BM284:BO284)</f>
        <v>4.77976875</v>
      </c>
      <c r="Y284" s="589" t="n">
        <f aca="false">SUM('monthly data'!BP284:BR284)</f>
        <v>4.77976875</v>
      </c>
      <c r="Z284" s="589" t="n">
        <f aca="false">SUM('monthly data'!BS284:BU284)</f>
        <v>4.77976875</v>
      </c>
      <c r="AA284" s="589" t="n">
        <f aca="false">SUM('monthly data'!BV284:BX284)</f>
        <v>5.9536875</v>
      </c>
      <c r="AB284" s="589" t="n">
        <f aca="false">SUM('monthly data'!BY284:CA284)</f>
        <v>5.9536875</v>
      </c>
      <c r="AC284" s="589" t="n">
        <f aca="false">SUM('monthly data'!CB284:CD284)</f>
        <v>5.9536875</v>
      </c>
      <c r="AD284" s="589" t="n">
        <f aca="false">SUM('monthly data'!CE284:CG284)</f>
        <v>5.9536875</v>
      </c>
      <c r="AE284" s="589" t="n">
        <f aca="false">SUM('monthly data'!CH284:CJ284)</f>
        <v>7.33370625</v>
      </c>
      <c r="AF284" s="589" t="n">
        <f aca="false">SUM('monthly data'!CK284:CM284)</f>
        <v>7.33370625</v>
      </c>
      <c r="AG284" s="589" t="n">
        <f aca="false">SUM('monthly data'!CN284:CP284)</f>
        <v>7.33370625</v>
      </c>
      <c r="AH284" s="589" t="n">
        <f aca="false">SUM('monthly data'!CQ284:CS284)</f>
        <v>7.33370625</v>
      </c>
      <c r="AI284" s="589" t="n">
        <f aca="false">SUM('monthly data'!CT284:CV284)</f>
        <v>8.48628125</v>
      </c>
      <c r="AJ284" s="589" t="n">
        <f aca="false">SUM('monthly data'!CW284:CY284)</f>
        <v>8.48628125</v>
      </c>
      <c r="AK284" s="589" t="n">
        <f aca="false">SUM('monthly data'!CZ284:DB284)</f>
        <v>8.48628125</v>
      </c>
      <c r="AL284" s="589" t="n">
        <f aca="false">SUM('monthly data'!DC284:DE284)</f>
        <v>8.48628125</v>
      </c>
      <c r="AM284" s="589" t="n">
        <f aca="false">SUM('monthly data'!DF284:DH284)</f>
        <v>9.9500519266875</v>
      </c>
      <c r="AN284" s="589" t="n">
        <f aca="false">SUM('monthly data'!DI284:DK284)</f>
        <v>9.9500519266875</v>
      </c>
      <c r="AO284" s="589" t="n">
        <f aca="false">SUM('monthly data'!DL284:DN284)</f>
        <v>9.9500519266875</v>
      </c>
      <c r="AP284" s="589" t="n">
        <f aca="false">SUM('monthly data'!DO284:DQ284)</f>
        <v>9.9500519266875</v>
      </c>
      <c r="AQ284" s="589" t="n">
        <f aca="false">SUM('monthly data'!DR284:DT284)</f>
        <v>12.559597603375</v>
      </c>
      <c r="AR284" s="589" t="n">
        <f aca="false">SUM('monthly data'!DU284:DW284)</f>
        <v>12.559597603375</v>
      </c>
      <c r="AS284" s="589" t="n">
        <f aca="false">SUM('monthly data'!DX284:DZ284)</f>
        <v>12.559597603375</v>
      </c>
      <c r="AT284" s="589" t="n">
        <f aca="false">SUM('monthly data'!EA284:EC284)</f>
        <v>12.559597603375</v>
      </c>
      <c r="AU284" s="589" t="n">
        <f aca="false">SUM('monthly data'!ED284:EF284)</f>
        <v>16.3003644266875</v>
      </c>
      <c r="AV284" s="589" t="n">
        <f aca="false">SUM('monthly data'!EG284:EI284)</f>
        <v>16.3003644266875</v>
      </c>
      <c r="AW284" s="589" t="n">
        <f aca="false">SUM('monthly data'!EJ284:EL284)</f>
        <v>16.3003644266875</v>
      </c>
      <c r="AX284" s="589" t="n">
        <f aca="false">SUM('monthly data'!EM284:EO284)</f>
        <v>16.3003644266875</v>
      </c>
      <c r="AY284" s="589" t="n">
        <f aca="false">SUM('monthly data'!EP284:ER284)</f>
        <v>18.869</v>
      </c>
      <c r="AZ284" s="589" t="n">
        <f aca="false">SUM('monthly data'!ES284:EU284)</f>
        <v>24.5831</v>
      </c>
      <c r="BA284" s="589" t="n">
        <f aca="false">SUM('monthly data'!EV284:EX284)</f>
        <v>20.6767</v>
      </c>
      <c r="BB284" s="589" t="n">
        <f aca="false">SUM('monthly data'!EY284:FA284)</f>
        <v>21.6779</v>
      </c>
      <c r="BC284" s="589" t="n">
        <f aca="false">SUM('monthly data'!FB284:FD284)</f>
        <v>24.7308</v>
      </c>
      <c r="BD284" s="589" t="n">
        <f aca="false">SUM('monthly data'!FE284:FG284)</f>
        <v>36.19055</v>
      </c>
      <c r="BE284" s="589" t="n">
        <f aca="false">SUM('monthly data'!FH284:FJ284)</f>
        <v>29.8515</v>
      </c>
      <c r="BF284" s="589" t="n">
        <f aca="false">SUM('monthly data'!FK284:FM284)</f>
        <v>32.3004</v>
      </c>
      <c r="BG284" s="589" t="n">
        <f aca="false">SUM('monthly data'!FN284:FP284)</f>
        <v>31.4314</v>
      </c>
      <c r="BH284" s="589" t="n">
        <f aca="false">SUM('monthly data'!FQ284:FS284)</f>
        <v>36.5347</v>
      </c>
      <c r="BI284" s="589" t="n">
        <f aca="false">SUM('monthly data'!FT284:FV284)</f>
        <v>32.31009</v>
      </c>
      <c r="BJ284" s="589" t="n">
        <f aca="false">SUM('monthly data'!FW284:FY284)</f>
        <v>36.1807</v>
      </c>
      <c r="BK284" s="589" t="n">
        <f aca="false">SUM('monthly data'!FZ284:GB284)</f>
        <v>43.081</v>
      </c>
      <c r="BL284" s="589" t="n">
        <f aca="false">SUM('monthly data'!GC284:GE284)</f>
        <v>37.1821</v>
      </c>
      <c r="BM284" s="589" t="n">
        <f aca="false">SUM('monthly data'!GF284:GH284)</f>
        <v>39.35744</v>
      </c>
      <c r="BN284" s="589" t="n">
        <f aca="false">SUM('monthly data'!GI284:GK284)</f>
        <v>42.4069</v>
      </c>
      <c r="BO284" s="589" t="n">
        <f aca="false">SUM('monthly data'!GL284:GN284)</f>
        <v>48.9345</v>
      </c>
      <c r="BP284" s="589" t="n">
        <f aca="false">SUM('monthly data'!GO284:GQ284)</f>
        <v>50.00451</v>
      </c>
      <c r="BQ284" s="589" t="n">
        <f aca="false">SUM('monthly data'!GR284:GT284)</f>
        <v>45.198031051</v>
      </c>
      <c r="BR284" s="589" t="n">
        <f aca="false">SUM('monthly data'!GU284:GW284)</f>
        <v>54.48761</v>
      </c>
      <c r="BS284" s="589" t="n">
        <f aca="false">SUM('monthly data'!GX284:GZ284)</f>
        <v>61.072</v>
      </c>
      <c r="BT284" s="589" t="n">
        <f aca="false">SUM('monthly data'!HA284:HC284)</f>
        <v>67.7143</v>
      </c>
      <c r="BU284" s="589" t="n">
        <f aca="false">SUM('monthly data'!HD284:HF284)</f>
        <v>56.0672</v>
      </c>
      <c r="BV284" s="589" t="n">
        <f aca="false">SUM('monthly data'!HG284:HI284)</f>
        <v>64.961964494</v>
      </c>
      <c r="BW284" s="589" t="n">
        <f aca="false">SUM('monthly data'!HJ284:HL284)</f>
        <v>82.347602128</v>
      </c>
      <c r="BX284" s="589" t="n">
        <f aca="false">SUM('monthly data'!HM284:HO284)</f>
        <v>78.766523662</v>
      </c>
      <c r="BY284" s="589" t="n">
        <f aca="false">SUM('monthly data'!HP284:HR284)</f>
        <v>71.067417922</v>
      </c>
      <c r="BZ284" s="589" t="n">
        <f aca="false">SUM('monthly data'!HS284:HU284)</f>
        <v>78.249601838</v>
      </c>
      <c r="CA284" s="589" t="n">
        <f aca="false">SUM('monthly data'!HV284:HX284)</f>
        <v>76.514846908</v>
      </c>
      <c r="CB284" s="589" t="n">
        <f aca="false">SUM('monthly data'!HY284:IA284)</f>
        <v>85.800371776</v>
      </c>
      <c r="CC284" s="589" t="n">
        <f aca="false">SUM('monthly data'!IB284:ID284)</f>
        <v>82.31563177</v>
      </c>
      <c r="CD284" s="589" t="n">
        <f aca="false">SUM('monthly data'!IE284:IG284)</f>
        <v>84.037146747</v>
      </c>
      <c r="CE284" s="589" t="n">
        <f aca="false">SUM('monthly data'!IH284:IJ284)</f>
        <v>94.658575905</v>
      </c>
      <c r="CF284" s="589" t="n">
        <f aca="false">SUM('monthly data'!IK284:IM284)</f>
        <v>101.660331833</v>
      </c>
      <c r="CG284" s="589" t="n">
        <f aca="false">SUM('monthly data'!IN284:IP284)</f>
        <v>85.8570997143256</v>
      </c>
      <c r="CH284" s="589" t="n">
        <f aca="false">SUM('monthly data'!IQ284:IS284)</f>
        <v>91.8730922502852</v>
      </c>
      <c r="CI284" s="589" t="n">
        <f aca="false">SUM('monthly data'!IT284:IV284)</f>
        <v>119.49123234023</v>
      </c>
      <c r="CJ284" s="589" t="n">
        <f aca="false">SUM('monthly data'!IW284:IY284)</f>
        <v>108.937480386412</v>
      </c>
      <c r="CK284" s="589" t="n">
        <f aca="false">SUM('monthly data'!IZ284:JB284)</f>
        <v>98.576318574</v>
      </c>
      <c r="CL284" s="589" t="n">
        <f aca="false">SUM('monthly data'!JC284:JE284)</f>
        <v>109.155085239026</v>
      </c>
      <c r="CM284" s="589" t="n">
        <f aca="false">SUM('monthly data'!JF284:JH284)</f>
        <v>137.29334651051</v>
      </c>
      <c r="CN284" s="589" t="n">
        <f aca="false">SUM('monthly data'!JI284:JK284)</f>
        <v>123.358744676</v>
      </c>
      <c r="CO284" s="589" t="n">
        <f aca="false">SUM('monthly data'!JL284:JN284)</f>
        <v>110.150700445726</v>
      </c>
      <c r="CP284" s="589" t="n">
        <f aca="false">SUM('monthly data'!JO284:JQ284)</f>
        <v>126.588580077646</v>
      </c>
      <c r="CQ284" s="589" t="n">
        <f aca="false">SUM('monthly data'!JR284:JT284)</f>
        <v>151.98496144719</v>
      </c>
      <c r="CR284" s="589" t="n">
        <f aca="false">SUM('monthly data'!JU284:JW284)</f>
        <v>149.970659423143</v>
      </c>
      <c r="CS284" s="589" t="n">
        <f aca="false">SUM('monthly data'!JX284:JZ284)</f>
        <v>126.27051135829</v>
      </c>
      <c r="CT284" s="589" t="n">
        <f aca="false">SUM('monthly data'!KA284:KC284)</f>
        <v>147.45185578155</v>
      </c>
      <c r="CU284" s="589" t="n">
        <f aca="false">SUM('monthly data'!KD284:KF284)</f>
        <v>157.2430197376</v>
      </c>
      <c r="CV284" s="589" t="n">
        <f aca="false">SUM('monthly data'!KG284:KI284)</f>
        <v>186.1180185905</v>
      </c>
      <c r="CW284" s="589" t="n">
        <f aca="false">SUM('monthly data'!KJ284:KL284)</f>
        <v>144.071978293882</v>
      </c>
      <c r="CX284" s="589" t="n">
        <f aca="false">SUM('monthly data'!KM284:KO284)</f>
        <v>150.426453775118</v>
      </c>
      <c r="CY284" s="589" t="n">
        <f aca="false">SUM('monthly data'!KP284:KR284)</f>
        <v>153.801878220935</v>
      </c>
      <c r="CZ284" s="589" t="n">
        <f aca="false">SUM('monthly data'!KS284:KU284)</f>
        <v>197.818111695941</v>
      </c>
      <c r="DA284" s="589" t="n">
        <f aca="false">SUM('monthly data'!KV284:KX284)</f>
        <v>145.31355795899</v>
      </c>
      <c r="DB284" s="589" t="n">
        <f aca="false">SUM('monthly data'!KY284:LA284)</f>
        <v>171.348990338955</v>
      </c>
      <c r="DC284" s="589" t="n">
        <f aca="false">SUM('monthly data'!LB284:LD284)</f>
        <v>198.3809696202</v>
      </c>
      <c r="DD284" s="589" t="n">
        <f aca="false">SUM('monthly data'!LE284:LG284)</f>
        <v>206.95276467163</v>
      </c>
      <c r="DE284" s="589" t="n">
        <f aca="false">SUM('monthly data'!LH284:LJ284)</f>
        <v>181.593699115045</v>
      </c>
      <c r="DF284" s="589" t="n">
        <f aca="false">SUM('monthly data'!LK284:LM284)</f>
        <v>199.100168438159</v>
      </c>
      <c r="DG284" s="589" t="n">
        <f aca="false">SUM('monthly data'!LN284:LP284)</f>
        <v>258.285327100852</v>
      </c>
      <c r="DH284" s="589" t="n">
        <f aca="false">SUM('monthly data'!LQ284:LS284)</f>
        <v>231.684765238825</v>
      </c>
      <c r="DI284" s="589" t="n">
        <f aca="false">SUM('monthly data'!LT284:LV284)</f>
        <v>221.889143419895</v>
      </c>
      <c r="DJ284" s="589" t="n">
        <f aca="false">SUM('monthly data'!LW284:LY284)</f>
        <v>241.662035706198</v>
      </c>
      <c r="DK284" s="589"/>
      <c r="DL284" s="589"/>
      <c r="DM284" s="589"/>
      <c r="DN284" s="589"/>
      <c r="DO284" s="589"/>
      <c r="DP284" s="589"/>
      <c r="DQ284" s="589"/>
      <c r="DR284" s="589"/>
      <c r="DS284" s="348"/>
      <c r="DT284" s="348"/>
      <c r="DU284" s="348"/>
      <c r="DV284" s="348"/>
      <c r="DW284" s="348"/>
      <c r="DX284" s="348"/>
      <c r="DY284" s="348"/>
      <c r="DZ284" s="348"/>
    </row>
    <row r="285" customFormat="false" ht="13.8" hidden="false" customHeight="false" outlineLevel="0" collapsed="false">
      <c r="B285" s="446" t="s">
        <v>710</v>
      </c>
      <c r="C285" s="348" t="n">
        <f aca="false">SUM('monthly data'!B285:D285)</f>
        <v>0</v>
      </c>
      <c r="D285" s="348" t="n">
        <f aca="false">SUM('monthly data'!E285:G285)</f>
        <v>0</v>
      </c>
      <c r="E285" s="348" t="n">
        <f aca="false">SUM('monthly data'!H285:J285)</f>
        <v>0</v>
      </c>
      <c r="F285" s="348" t="n">
        <f aca="false">SUM('monthly data'!K285:M285)</f>
        <v>0</v>
      </c>
      <c r="G285" s="348" t="n">
        <f aca="false">SUM('monthly data'!N285:P285)</f>
        <v>0</v>
      </c>
      <c r="H285" s="348" t="n">
        <f aca="false">SUM('monthly data'!Q285:S285)</f>
        <v>0</v>
      </c>
      <c r="I285" s="348" t="n">
        <f aca="false">SUM('monthly data'!T285:V285)</f>
        <v>0</v>
      </c>
      <c r="J285" s="348" t="n">
        <f aca="false">SUM('monthly data'!W285:Y285)</f>
        <v>0</v>
      </c>
      <c r="K285" s="348" t="n">
        <f aca="false">SUM('monthly data'!Z285:AB285)</f>
        <v>0</v>
      </c>
      <c r="L285" s="348" t="n">
        <f aca="false">SUM('monthly data'!AC285:AE285)</f>
        <v>0</v>
      </c>
      <c r="M285" s="348" t="n">
        <f aca="false">SUM('monthly data'!AF285:AH285)</f>
        <v>0</v>
      </c>
      <c r="N285" s="348" t="n">
        <f aca="false">SUM('monthly data'!AI285:AK285)</f>
        <v>0</v>
      </c>
      <c r="O285" s="348" t="n">
        <f aca="false">SUM('monthly data'!AL285:AN285)</f>
        <v>0</v>
      </c>
      <c r="P285" s="348" t="n">
        <f aca="false">SUM('monthly data'!AO285:AQ285)</f>
        <v>0</v>
      </c>
      <c r="Q285" s="348" t="n">
        <f aca="false">SUM('monthly data'!AR285:AT285)</f>
        <v>0</v>
      </c>
      <c r="R285" s="348" t="n">
        <f aca="false">SUM('monthly data'!AU285:AW285)</f>
        <v>0</v>
      </c>
      <c r="S285" s="589" t="n">
        <f aca="false">SUM('monthly data'!AX285:AZ285)</f>
        <v>8.17861875</v>
      </c>
      <c r="T285" s="589" t="n">
        <f aca="false">SUM('monthly data'!BA285:BC285)</f>
        <v>8.17861875</v>
      </c>
      <c r="U285" s="589" t="n">
        <f aca="false">SUM('monthly data'!BD285:BF285)</f>
        <v>8.17861875</v>
      </c>
      <c r="V285" s="589" t="n">
        <f aca="false">SUM('monthly data'!BG285:BI285)</f>
        <v>8.17861875</v>
      </c>
      <c r="W285" s="589" t="n">
        <f aca="false">SUM('monthly data'!BJ285:BL285)</f>
        <v>9.05950625</v>
      </c>
      <c r="X285" s="589" t="n">
        <f aca="false">SUM('monthly data'!BM285:BO285)</f>
        <v>9.05950625</v>
      </c>
      <c r="Y285" s="589" t="n">
        <f aca="false">SUM('monthly data'!BP285:BR285)</f>
        <v>9.05950625</v>
      </c>
      <c r="Z285" s="589" t="n">
        <f aca="false">SUM('monthly data'!BS285:BU285)</f>
        <v>9.05950625</v>
      </c>
      <c r="AA285" s="589" t="n">
        <f aca="false">SUM('monthly data'!BV285:BX285)</f>
        <v>10.3033375</v>
      </c>
      <c r="AB285" s="589" t="n">
        <f aca="false">SUM('monthly data'!BY285:CA285)</f>
        <v>10.3033375</v>
      </c>
      <c r="AC285" s="589" t="n">
        <f aca="false">SUM('monthly data'!CB285:CD285)</f>
        <v>10.3033375</v>
      </c>
      <c r="AD285" s="589" t="n">
        <f aca="false">SUM('monthly data'!CE285:CG285)</f>
        <v>10.3033375</v>
      </c>
      <c r="AE285" s="589" t="n">
        <f aca="false">SUM('monthly data'!CH285:CJ285)</f>
        <v>12.10750625</v>
      </c>
      <c r="AF285" s="589" t="n">
        <f aca="false">SUM('monthly data'!CK285:CM285)</f>
        <v>12.10750625</v>
      </c>
      <c r="AG285" s="589" t="n">
        <f aca="false">SUM('monthly data'!CN285:CP285)</f>
        <v>12.10750625</v>
      </c>
      <c r="AH285" s="589" t="n">
        <f aca="false">SUM('monthly data'!CQ285:CS285)</f>
        <v>12.10750625</v>
      </c>
      <c r="AI285" s="589" t="n">
        <f aca="false">SUM('monthly data'!CT285:CV285)</f>
        <v>14.5449625</v>
      </c>
      <c r="AJ285" s="589" t="n">
        <f aca="false">SUM('monthly data'!CW285:CY285)</f>
        <v>14.5449625</v>
      </c>
      <c r="AK285" s="589" t="n">
        <f aca="false">SUM('monthly data'!CZ285:DB285)</f>
        <v>14.5449625</v>
      </c>
      <c r="AL285" s="589" t="n">
        <f aca="false">SUM('monthly data'!DC285:DE285)</f>
        <v>14.5449625</v>
      </c>
      <c r="AM285" s="589" t="n">
        <f aca="false">SUM('monthly data'!DF285:DH285)</f>
        <v>17.54612383525</v>
      </c>
      <c r="AN285" s="589" t="n">
        <f aca="false">SUM('monthly data'!DI285:DK285)</f>
        <v>17.54612383525</v>
      </c>
      <c r="AO285" s="589" t="n">
        <f aca="false">SUM('monthly data'!DL285:DN285)</f>
        <v>17.54612383525</v>
      </c>
      <c r="AP285" s="589" t="n">
        <f aca="false">SUM('monthly data'!DO285:DQ285)</f>
        <v>17.54612383525</v>
      </c>
      <c r="AQ285" s="589" t="n">
        <f aca="false">SUM('monthly data'!DR285:DT285)</f>
        <v>20.7199664205</v>
      </c>
      <c r="AR285" s="589" t="n">
        <f aca="false">SUM('monthly data'!DU285:DW285)</f>
        <v>20.7199664205</v>
      </c>
      <c r="AS285" s="589" t="n">
        <f aca="false">SUM('monthly data'!DX285:DZ285)</f>
        <v>20.7199664205</v>
      </c>
      <c r="AT285" s="589" t="n">
        <f aca="false">SUM('monthly data'!EA285:EC285)</f>
        <v>20.7199664205</v>
      </c>
      <c r="AU285" s="589" t="n">
        <f aca="false">SUM('monthly data'!ED285:EF285)</f>
        <v>24.87706133525</v>
      </c>
      <c r="AV285" s="589" t="n">
        <f aca="false">SUM('monthly data'!EG285:EI285)</f>
        <v>24.87706133525</v>
      </c>
      <c r="AW285" s="589" t="n">
        <f aca="false">SUM('monthly data'!EJ285:EL285)</f>
        <v>24.87706133525</v>
      </c>
      <c r="AX285" s="589" t="n">
        <f aca="false">SUM('monthly data'!EM285:EO285)</f>
        <v>24.87706133525</v>
      </c>
      <c r="AY285" s="589" t="n">
        <f aca="false">SUM('monthly data'!EP285:ER285)</f>
        <v>27.6879</v>
      </c>
      <c r="AZ285" s="589" t="n">
        <f aca="false">SUM('monthly data'!ES285:EU285)</f>
        <v>29.7093</v>
      </c>
      <c r="BA285" s="589" t="n">
        <f aca="false">SUM('monthly data'!EV285:EX285)</f>
        <v>29.9104</v>
      </c>
      <c r="BB285" s="589" t="n">
        <f aca="false">SUM('monthly data'!EY285:FA285)</f>
        <v>33.6743</v>
      </c>
      <c r="BC285" s="589" t="n">
        <f aca="false">SUM('monthly data'!FB285:FD285)</f>
        <v>34.9527</v>
      </c>
      <c r="BD285" s="589" t="n">
        <f aca="false">SUM('monthly data'!FE285:FG285)</f>
        <v>36.4434</v>
      </c>
      <c r="BE285" s="589" t="n">
        <f aca="false">SUM('monthly data'!FH285:FJ285)</f>
        <v>43.0471</v>
      </c>
      <c r="BF285" s="589" t="n">
        <f aca="false">SUM('monthly data'!FK285:FM285)</f>
        <v>47.2544</v>
      </c>
      <c r="BG285" s="589" t="n">
        <f aca="false">SUM('monthly data'!FN285:FP285)</f>
        <v>46.1632</v>
      </c>
      <c r="BH285" s="589" t="n">
        <f aca="false">SUM('monthly data'!FQ285:FS285)</f>
        <v>42.808</v>
      </c>
      <c r="BI285" s="589" t="n">
        <f aca="false">SUM('monthly data'!FT285:FV285)</f>
        <v>46.2863</v>
      </c>
      <c r="BJ285" s="589" t="n">
        <f aca="false">SUM('monthly data'!FW285:FY285)</f>
        <v>48.4402</v>
      </c>
      <c r="BK285" s="589" t="n">
        <f aca="false">SUM('monthly data'!FZ285:GB285)</f>
        <v>49.5802</v>
      </c>
      <c r="BL285" s="589" t="n">
        <f aca="false">SUM('monthly data'!GC285:GE285)</f>
        <v>49.7569</v>
      </c>
      <c r="BM285" s="589" t="n">
        <f aca="false">SUM('monthly data'!GF285:GH285)</f>
        <v>55.6544</v>
      </c>
      <c r="BN285" s="589" t="n">
        <f aca="false">SUM('monthly data'!GI285:GK285)</f>
        <v>61.811</v>
      </c>
      <c r="BO285" s="589" t="n">
        <f aca="false">SUM('monthly data'!GL285:GN285)</f>
        <v>60.54232</v>
      </c>
      <c r="BP285" s="589" t="n">
        <f aca="false">SUM('monthly data'!GO285:GQ285)</f>
        <v>67.0046</v>
      </c>
      <c r="BQ285" s="589" t="n">
        <f aca="false">SUM('monthly data'!GR285:GT285)</f>
        <v>68.5866803189</v>
      </c>
      <c r="BR285" s="589" t="n">
        <f aca="false">SUM('monthly data'!GU285:GW285)</f>
        <v>69.614185</v>
      </c>
      <c r="BS285" s="589" t="n">
        <f aca="false">SUM('monthly data'!GX285:GZ285)</f>
        <v>71.9767</v>
      </c>
      <c r="BT285" s="589" t="n">
        <f aca="false">SUM('monthly data'!HA285:HC285)</f>
        <v>72.4763</v>
      </c>
      <c r="BU285" s="589" t="n">
        <f aca="false">SUM('monthly data'!HD285:HF285)</f>
        <v>77.4754</v>
      </c>
      <c r="BV285" s="589" t="n">
        <f aca="false">SUM('monthly data'!HG285:HI285)</f>
        <v>77.6423131590614</v>
      </c>
      <c r="BW285" s="589" t="n">
        <f aca="false">SUM('monthly data'!HJ285:HL285)</f>
        <v>79.1397345530951</v>
      </c>
      <c r="BX285" s="589" t="n">
        <f aca="false">SUM('monthly data'!HM285:HO285)</f>
        <v>85.2451140130482</v>
      </c>
      <c r="BY285" s="589" t="n">
        <f aca="false">SUM('monthly data'!HP285:HR285)</f>
        <v>91.3197714392915</v>
      </c>
      <c r="BZ285" s="589" t="n">
        <f aca="false">SUM('monthly data'!HS285:HU285)</f>
        <v>92.4841252808638</v>
      </c>
      <c r="CA285" s="589" t="n">
        <f aca="false">SUM('monthly data'!HV285:HX285)</f>
        <v>97.3692460360523</v>
      </c>
      <c r="CB285" s="589" t="n">
        <f aca="false">SUM('monthly data'!HY285:IA285)</f>
        <v>112.763518706117</v>
      </c>
      <c r="CC285" s="589" t="n">
        <f aca="false">SUM('monthly data'!IB285:ID285)</f>
        <v>108.747367605901</v>
      </c>
      <c r="CD285" s="589" t="n">
        <f aca="false">SUM('monthly data'!IE285:IG285)</f>
        <v>102.276138644292</v>
      </c>
      <c r="CE285" s="589" t="n">
        <f aca="false">SUM('monthly data'!IH285:IJ285)</f>
        <v>101.233403535862</v>
      </c>
      <c r="CF285" s="589" t="n">
        <f aca="false">SUM('monthly data'!IK285:IM285)</f>
        <v>119.968991037544</v>
      </c>
      <c r="CG285" s="589" t="n">
        <f aca="false">SUM('monthly data'!IN285:IP285)</f>
        <v>117.805633115875</v>
      </c>
      <c r="CH285" s="589" t="n">
        <f aca="false">SUM('monthly data'!IQ285:IS285)</f>
        <v>127.590843698972</v>
      </c>
      <c r="CI285" s="589" t="n">
        <f aca="false">SUM('monthly data'!IT285:IV285)</f>
        <v>123.637356881702</v>
      </c>
      <c r="CJ285" s="589" t="n">
        <f aca="false">SUM('monthly data'!IW285:IY285)</f>
        <v>141.236124404671</v>
      </c>
      <c r="CK285" s="589" t="n">
        <f aca="false">SUM('monthly data'!IZ285:JB285)</f>
        <v>129.1365418082</v>
      </c>
      <c r="CL285" s="589" t="n">
        <f aca="false">SUM('monthly data'!JC285:JE285)</f>
        <v>128.93001699842</v>
      </c>
      <c r="CM285" s="589" t="n">
        <f aca="false">SUM('monthly data'!JF285:JH285)</f>
        <v>138.4226264402</v>
      </c>
      <c r="CN285" s="589" t="n">
        <f aca="false">SUM('monthly data'!JI285:JK285)</f>
        <v>148.0665915395</v>
      </c>
      <c r="CO285" s="589" t="n">
        <f aca="false">SUM('monthly data'!JL285:JN285)</f>
        <v>144.12100207279</v>
      </c>
      <c r="CP285" s="589" t="n">
        <f aca="false">SUM('monthly data'!JO285:JQ285)</f>
        <v>155.15820161749</v>
      </c>
      <c r="CQ285" s="589" t="n">
        <f aca="false">SUM('monthly data'!JR285:JT285)</f>
        <v>151.50493886168</v>
      </c>
      <c r="CR285" s="589" t="n">
        <f aca="false">SUM('monthly data'!JU285:JW285)</f>
        <v>165.273307009179</v>
      </c>
      <c r="CS285" s="589" t="n">
        <f aca="false">SUM('monthly data'!JX285:JZ285)</f>
        <v>161.18113841208</v>
      </c>
      <c r="CT285" s="589" t="n">
        <f aca="false">SUM('monthly data'!KA285:KC285)</f>
        <v>167.66498700741</v>
      </c>
      <c r="CU285" s="589" t="n">
        <f aca="false">SUM('monthly data'!KD285:KF285)</f>
        <v>170.161665279891</v>
      </c>
      <c r="CV285" s="589" t="n">
        <f aca="false">SUM('monthly data'!KG285:KI285)</f>
        <v>190.971766193009</v>
      </c>
      <c r="CW285" s="589" t="n">
        <f aca="false">SUM('monthly data'!KJ285:KL285)</f>
        <v>177.616261898681</v>
      </c>
      <c r="CX285" s="589" t="n">
        <f aca="false">SUM('monthly data'!KM285:KO285)</f>
        <v>197.514634085958</v>
      </c>
      <c r="CY285" s="589" t="n">
        <f aca="false">SUM('monthly data'!KP285:KR285)</f>
        <v>184.989325334837</v>
      </c>
      <c r="CZ285" s="589" t="n">
        <f aca="false">SUM('monthly data'!KS285:KU285)</f>
        <v>152.088586861604</v>
      </c>
      <c r="DA285" s="589" t="n">
        <f aca="false">SUM('monthly data'!KV285:KX285)</f>
        <v>185.699750131959</v>
      </c>
      <c r="DB285" s="589" t="n">
        <f aca="false">SUM('monthly data'!KY285:LA285)</f>
        <v>194.711485549824</v>
      </c>
      <c r="DC285" s="589" t="n">
        <f aca="false">SUM('monthly data'!LB285:LD285)</f>
        <v>183.464300767163</v>
      </c>
      <c r="DD285" s="589" t="n">
        <f aca="false">SUM('monthly data'!LE285:LG285)</f>
        <v>212.074683572202</v>
      </c>
      <c r="DE285" s="589" t="n">
        <f aca="false">SUM('monthly data'!LH285:LJ285)</f>
        <v>189.844662741982</v>
      </c>
      <c r="DF285" s="589" t="n">
        <f aca="false">SUM('monthly data'!LK285:LM285)</f>
        <v>219.121328545636</v>
      </c>
      <c r="DG285" s="589" t="n">
        <f aca="false">SUM('monthly data'!LN285:LP285)</f>
        <v>224.10725922392</v>
      </c>
      <c r="DH285" s="589" t="n">
        <f aca="false">SUM('monthly data'!LQ285:LS285)</f>
        <v>240.01644160491</v>
      </c>
      <c r="DI285" s="589" t="n">
        <f aca="false">SUM('monthly data'!LT285:LV285)</f>
        <v>256.866155249101</v>
      </c>
      <c r="DJ285" s="589" t="n">
        <f aca="false">SUM('monthly data'!LW285:LY285)</f>
        <v>246.585127410099</v>
      </c>
      <c r="DK285" s="589"/>
      <c r="DL285" s="589"/>
      <c r="DM285" s="589"/>
      <c r="DN285" s="589"/>
      <c r="DO285" s="589"/>
      <c r="DP285" s="589"/>
      <c r="DQ285" s="589"/>
      <c r="DR285" s="589"/>
      <c r="DS285" s="348"/>
      <c r="DT285" s="348"/>
      <c r="DU285" s="348"/>
      <c r="DV285" s="348"/>
      <c r="DW285" s="348"/>
      <c r="DX285" s="348"/>
      <c r="DY285" s="348"/>
      <c r="DZ285" s="348"/>
    </row>
    <row r="286" customFormat="false" ht="13.8" hidden="false" customHeight="false" outlineLevel="0" collapsed="false">
      <c r="B286" s="446" t="s">
        <v>711</v>
      </c>
      <c r="C286" s="348" t="n">
        <f aca="false">SUM('monthly data'!B286:D286)</f>
        <v>0</v>
      </c>
      <c r="D286" s="348" t="n">
        <f aca="false">SUM('monthly data'!E286:G286)</f>
        <v>0</v>
      </c>
      <c r="E286" s="348" t="n">
        <f aca="false">SUM('monthly data'!H286:J286)</f>
        <v>0</v>
      </c>
      <c r="F286" s="348" t="n">
        <f aca="false">SUM('monthly data'!K286:M286)</f>
        <v>0</v>
      </c>
      <c r="G286" s="348" t="n">
        <f aca="false">SUM('monthly data'!N286:P286)</f>
        <v>0</v>
      </c>
      <c r="H286" s="348" t="n">
        <f aca="false">SUM('monthly data'!Q286:S286)</f>
        <v>0</v>
      </c>
      <c r="I286" s="348" t="n">
        <f aca="false">SUM('monthly data'!T286:V286)</f>
        <v>0</v>
      </c>
      <c r="J286" s="348" t="n">
        <f aca="false">SUM('monthly data'!W286:Y286)</f>
        <v>0</v>
      </c>
      <c r="K286" s="348" t="n">
        <f aca="false">SUM('monthly data'!Z286:AB286)</f>
        <v>0</v>
      </c>
      <c r="L286" s="348" t="n">
        <f aca="false">SUM('monthly data'!AC286:AE286)</f>
        <v>0</v>
      </c>
      <c r="M286" s="348" t="n">
        <f aca="false">SUM('monthly data'!AF286:AH286)</f>
        <v>0</v>
      </c>
      <c r="N286" s="348" t="n">
        <f aca="false">SUM('monthly data'!AI286:AK286)</f>
        <v>0</v>
      </c>
      <c r="O286" s="348" t="n">
        <f aca="false">SUM('monthly data'!AL286:AN286)</f>
        <v>0</v>
      </c>
      <c r="P286" s="348" t="n">
        <f aca="false">SUM('monthly data'!AO286:AQ286)</f>
        <v>0</v>
      </c>
      <c r="Q286" s="348" t="n">
        <f aca="false">SUM('monthly data'!AR286:AT286)</f>
        <v>0</v>
      </c>
      <c r="R286" s="348" t="n">
        <f aca="false">SUM('monthly data'!AU286:AW286)</f>
        <v>0</v>
      </c>
      <c r="S286" s="589" t="n">
        <f aca="false">SUM('monthly data'!AX286:AZ286)</f>
        <v>3.122325</v>
      </c>
      <c r="T286" s="589" t="n">
        <f aca="false">SUM('monthly data'!BA286:BC286)</f>
        <v>3.122325</v>
      </c>
      <c r="U286" s="589" t="n">
        <f aca="false">SUM('monthly data'!BD286:BF286)</f>
        <v>3.122325</v>
      </c>
      <c r="V286" s="589" t="n">
        <f aca="false">SUM('monthly data'!BG286:BI286)</f>
        <v>3.122325</v>
      </c>
      <c r="W286" s="589" t="n">
        <f aca="false">SUM('monthly data'!BJ286:BL286)</f>
        <v>3.02906875</v>
      </c>
      <c r="X286" s="589" t="n">
        <f aca="false">SUM('monthly data'!BM286:BO286)</f>
        <v>3.02906875</v>
      </c>
      <c r="Y286" s="589" t="n">
        <f aca="false">SUM('monthly data'!BP286:BR286)</f>
        <v>3.02906875</v>
      </c>
      <c r="Z286" s="589" t="n">
        <f aca="false">SUM('monthly data'!BS286:BU286)</f>
        <v>3.02906875</v>
      </c>
      <c r="AA286" s="589" t="n">
        <f aca="false">SUM('monthly data'!BV286:BX286)</f>
        <v>3.515225</v>
      </c>
      <c r="AB286" s="589" t="n">
        <f aca="false">SUM('monthly data'!BY286:CA286)</f>
        <v>3.515225</v>
      </c>
      <c r="AC286" s="589" t="n">
        <f aca="false">SUM('monthly data'!CB286:CD286)</f>
        <v>3.515225</v>
      </c>
      <c r="AD286" s="589" t="n">
        <f aca="false">SUM('monthly data'!CE286:CG286)</f>
        <v>3.515225</v>
      </c>
      <c r="AE286" s="589" t="n">
        <f aca="false">SUM('monthly data'!CH286:CJ286)</f>
        <v>4.3433875</v>
      </c>
      <c r="AF286" s="589" t="n">
        <f aca="false">SUM('monthly data'!CK286:CM286)</f>
        <v>4.3433875</v>
      </c>
      <c r="AG286" s="589" t="n">
        <f aca="false">SUM('monthly data'!CN286:CP286)</f>
        <v>4.3433875</v>
      </c>
      <c r="AH286" s="589" t="n">
        <f aca="false">SUM('monthly data'!CQ286:CS286)</f>
        <v>4.3433875</v>
      </c>
      <c r="AI286" s="589" t="n">
        <f aca="false">SUM('monthly data'!CT286:CV286)</f>
        <v>5.4527</v>
      </c>
      <c r="AJ286" s="589" t="n">
        <f aca="false">SUM('monthly data'!CW286:CY286)</f>
        <v>5.4527</v>
      </c>
      <c r="AK286" s="589" t="n">
        <f aca="false">SUM('monthly data'!CZ286:DB286)</f>
        <v>5.4527</v>
      </c>
      <c r="AL286" s="589" t="n">
        <f aca="false">SUM('monthly data'!DC286:DE286)</f>
        <v>5.4527</v>
      </c>
      <c r="AM286" s="589" t="n">
        <f aca="false">SUM('monthly data'!DF286:DH286)</f>
        <v>6.479422543875</v>
      </c>
      <c r="AN286" s="589" t="n">
        <f aca="false">SUM('monthly data'!DI286:DK286)</f>
        <v>6.479422543875</v>
      </c>
      <c r="AO286" s="589" t="n">
        <f aca="false">SUM('monthly data'!DL286:DN286)</f>
        <v>6.479422543875</v>
      </c>
      <c r="AP286" s="589" t="n">
        <f aca="false">SUM('monthly data'!DO286:DQ286)</f>
        <v>6.479422543875</v>
      </c>
      <c r="AQ286" s="589" t="n">
        <f aca="false">SUM('monthly data'!DR286:DT286)</f>
        <v>7.36107008775</v>
      </c>
      <c r="AR286" s="589" t="n">
        <f aca="false">SUM('monthly data'!DU286:DW286)</f>
        <v>7.36107008775</v>
      </c>
      <c r="AS286" s="589" t="n">
        <f aca="false">SUM('monthly data'!DX286:DZ286)</f>
        <v>7.36107008775</v>
      </c>
      <c r="AT286" s="589" t="n">
        <f aca="false">SUM('monthly data'!EA286:EC286)</f>
        <v>7.36107008775</v>
      </c>
      <c r="AU286" s="589" t="n">
        <f aca="false">SUM('monthly data'!ED286:EF286)</f>
        <v>8.182697543875</v>
      </c>
      <c r="AV286" s="589" t="n">
        <f aca="false">SUM('monthly data'!EG286:EI286)</f>
        <v>8.182697543875</v>
      </c>
      <c r="AW286" s="589" t="n">
        <f aca="false">SUM('monthly data'!EJ286:EL286)</f>
        <v>8.182697543875</v>
      </c>
      <c r="AX286" s="589" t="n">
        <f aca="false">SUM('monthly data'!EM286:EO286)</f>
        <v>8.182697543875</v>
      </c>
      <c r="AY286" s="589" t="n">
        <f aca="false">SUM('monthly data'!EP286:ER286)</f>
        <v>6.9698</v>
      </c>
      <c r="AZ286" s="589" t="n">
        <f aca="false">SUM('monthly data'!ES286:EU286)</f>
        <v>8.4402</v>
      </c>
      <c r="BA286" s="589" t="n">
        <f aca="false">SUM('monthly data'!EV286:EX286)</f>
        <v>7.9509</v>
      </c>
      <c r="BB286" s="589" t="n">
        <f aca="false">SUM('monthly data'!EY286:FA286)</f>
        <v>7.6591</v>
      </c>
      <c r="BC286" s="589" t="n">
        <f aca="false">SUM('monthly data'!FB286:FD286)</f>
        <v>8.7576</v>
      </c>
      <c r="BD286" s="589" t="n">
        <f aca="false">SUM('monthly data'!FE286:FG286)</f>
        <v>9.804</v>
      </c>
      <c r="BE286" s="589" t="n">
        <f aca="false">SUM('monthly data'!FH286:FJ286)</f>
        <v>11.2157</v>
      </c>
      <c r="BF286" s="589" t="n">
        <f aca="false">SUM('monthly data'!FK286:FM286)</f>
        <v>14.1463</v>
      </c>
      <c r="BG286" s="589" t="n">
        <f aca="false">SUM('monthly data'!FN286:FP286)</f>
        <v>13.5339</v>
      </c>
      <c r="BH286" s="589" t="n">
        <f aca="false">SUM('monthly data'!FQ286:FS286)</f>
        <v>13.0849</v>
      </c>
      <c r="BI286" s="589" t="n">
        <f aca="false">SUM('monthly data'!FT286:FV286)</f>
        <v>7.6261</v>
      </c>
      <c r="BJ286" s="589" t="n">
        <f aca="false">SUM('monthly data'!FW286:FY286)</f>
        <v>8.4175</v>
      </c>
      <c r="BK286" s="589" t="n">
        <f aca="false">SUM('monthly data'!FZ286:GB286)</f>
        <v>8.6171</v>
      </c>
      <c r="BL286" s="589" t="n">
        <f aca="false">SUM('monthly data'!GC286:GE286)</f>
        <v>7.4764</v>
      </c>
      <c r="BM286" s="589" t="n">
        <f aca="false">SUM('monthly data'!GF286:GH286)</f>
        <v>8.7558</v>
      </c>
      <c r="BN286" s="589" t="n">
        <f aca="false">SUM('monthly data'!GI286:GK286)</f>
        <v>9.1095</v>
      </c>
      <c r="BO286" s="589" t="n">
        <f aca="false">SUM('monthly data'!GL286:GN286)</f>
        <v>10.9923</v>
      </c>
      <c r="BP286" s="589" t="n">
        <f aca="false">SUM('monthly data'!GO286:GQ286)</f>
        <v>8.9026</v>
      </c>
      <c r="BQ286" s="589" t="n">
        <f aca="false">SUM('monthly data'!GR286:GT286)</f>
        <v>10.071744651</v>
      </c>
      <c r="BR286" s="589" t="n">
        <f aca="false">SUM('monthly data'!GU286:GW286)</f>
        <v>10.69058</v>
      </c>
      <c r="BS286" s="589" t="n">
        <f aca="false">SUM('monthly data'!GX286:GZ286)</f>
        <v>12.0835</v>
      </c>
      <c r="BT286" s="589" t="n">
        <f aca="false">SUM('monthly data'!HA286:HC286)</f>
        <v>13.1077</v>
      </c>
      <c r="BU286" s="589" t="n">
        <f aca="false">SUM('monthly data'!HD286:HF286)</f>
        <v>16.6645</v>
      </c>
      <c r="BV286" s="589" t="n">
        <f aca="false">SUM('monthly data'!HG286:HI286)</f>
        <v>11.329476736</v>
      </c>
      <c r="BW286" s="589" t="n">
        <f aca="false">SUM('monthly data'!HJ286:HL286)</f>
        <v>10.547733877</v>
      </c>
      <c r="BX286" s="589" t="n">
        <f aca="false">SUM('monthly data'!HM286:HO286)</f>
        <v>11.337721523</v>
      </c>
      <c r="BY286" s="589" t="n">
        <f aca="false">SUM('monthly data'!HP286:HR286)</f>
        <v>12.134688291</v>
      </c>
      <c r="BZ286" s="589" t="n">
        <f aca="false">SUM('monthly data'!HS286:HU286)</f>
        <v>14.394527144</v>
      </c>
      <c r="CA286" s="589" t="n">
        <f aca="false">SUM('monthly data'!HV286:HX286)</f>
        <v>14.799811794</v>
      </c>
      <c r="CB286" s="589" t="n">
        <f aca="false">SUM('monthly data'!HY286:IA286)</f>
        <v>16.527348768</v>
      </c>
      <c r="CC286" s="589" t="n">
        <f aca="false">SUM('monthly data'!IB286:ID286)</f>
        <v>13.928999384</v>
      </c>
      <c r="CD286" s="589" t="n">
        <f aca="false">SUM('monthly data'!IE286:IG286)</f>
        <v>14.842939324</v>
      </c>
      <c r="CE286" s="589" t="n">
        <f aca="false">SUM('monthly data'!IH286:IJ286)</f>
        <v>16.295601608</v>
      </c>
      <c r="CF286" s="589" t="n">
        <f aca="false">SUM('monthly data'!IK286:IM286)</f>
        <v>18.384403351</v>
      </c>
      <c r="CG286" s="589" t="n">
        <f aca="false">SUM('monthly data'!IN286:IP286)</f>
        <v>18.14115246815</v>
      </c>
      <c r="CH286" s="589" t="n">
        <f aca="false">SUM('monthly data'!IQ286:IS286)</f>
        <v>23.0328139276921</v>
      </c>
      <c r="CI286" s="589" t="n">
        <f aca="false">SUM('monthly data'!IT286:IV286)</f>
        <v>20.3484374891814</v>
      </c>
      <c r="CJ286" s="589" t="n">
        <f aca="false">SUM('monthly data'!IW286:IY286)</f>
        <v>22.3626831546131</v>
      </c>
      <c r="CK286" s="589" t="n">
        <f aca="false">SUM('monthly data'!IZ286:JB286)</f>
        <v>21.17888841</v>
      </c>
      <c r="CL286" s="589" t="n">
        <f aca="false">SUM('monthly data'!JC286:JE286)</f>
        <v>21.629391513</v>
      </c>
      <c r="CM286" s="589" t="n">
        <f aca="false">SUM('monthly data'!JF286:JH286)</f>
        <v>22.773144906</v>
      </c>
      <c r="CN286" s="589" t="n">
        <f aca="false">SUM('monthly data'!JI286:JK286)</f>
        <v>25.62244846</v>
      </c>
      <c r="CO286" s="589" t="n">
        <f aca="false">SUM('monthly data'!JL286:JN286)</f>
        <v>22.773154704</v>
      </c>
      <c r="CP286" s="589" t="n">
        <f aca="false">SUM('monthly data'!JO286:JQ286)</f>
        <v>25.621945271</v>
      </c>
      <c r="CQ286" s="589" t="n">
        <f aca="false">SUM('monthly data'!JR286:JT286)</f>
        <v>25.100000483</v>
      </c>
      <c r="CR286" s="589" t="n">
        <f aca="false">SUM('monthly data'!JU286:JW286)</f>
        <v>24.636179677</v>
      </c>
      <c r="CS286" s="589" t="n">
        <f aca="false">SUM('monthly data'!JX286:JZ286)</f>
        <v>25.277997696</v>
      </c>
      <c r="CT286" s="589" t="n">
        <f aca="false">SUM('monthly data'!KA286:KC286)</f>
        <v>28.336205595</v>
      </c>
      <c r="CU286" s="589" t="n">
        <f aca="false">SUM('monthly data'!KD286:KF286)</f>
        <v>28.4171575478516</v>
      </c>
      <c r="CV286" s="589" t="n">
        <f aca="false">SUM('monthly data'!KG286:KI286)</f>
        <v>29.6964592800936</v>
      </c>
      <c r="CW286" s="589" t="n">
        <f aca="false">SUM('monthly data'!KJ286:KL286)</f>
        <v>31.079485468</v>
      </c>
      <c r="CX286" s="589" t="n">
        <f aca="false">SUM('monthly data'!KM286:KO286)</f>
        <v>32.83818528209</v>
      </c>
      <c r="CY286" s="589" t="n">
        <f aca="false">SUM('monthly data'!KP286:KR286)</f>
        <v>30.56732968872</v>
      </c>
      <c r="CZ286" s="589" t="n">
        <f aca="false">SUM('monthly data'!KS286:KU286)</f>
        <v>22.79648368257</v>
      </c>
      <c r="DA286" s="589" t="n">
        <f aca="false">SUM('monthly data'!KV286:KX286)</f>
        <v>30.9251651835409</v>
      </c>
      <c r="DB286" s="589" t="n">
        <f aca="false">SUM('monthly data'!KY286:LA286)</f>
        <v>34.0389805498256</v>
      </c>
      <c r="DC286" s="589" t="n">
        <f aca="false">SUM('monthly data'!LB286:LD286)</f>
        <v>27.6637982730079</v>
      </c>
      <c r="DD286" s="589" t="n">
        <f aca="false">SUM('monthly data'!LE286:LG286)</f>
        <v>31.1148358795368</v>
      </c>
      <c r="DE286" s="589" t="n">
        <f aca="false">SUM('monthly data'!LH286:LJ286)</f>
        <v>29.951453423829</v>
      </c>
      <c r="DF286" s="589" t="n">
        <f aca="false">SUM('monthly data'!LK286:LM286)</f>
        <v>33.154410983803</v>
      </c>
      <c r="DG286" s="589" t="n">
        <f aca="false">SUM('monthly data'!LN286:LP286)</f>
        <v>30.9309610210662</v>
      </c>
      <c r="DH286" s="589" t="n">
        <f aca="false">SUM('monthly data'!LQ286:LS286)</f>
        <v>38.9831137108332</v>
      </c>
      <c r="DI286" s="589" t="n">
        <f aca="false">SUM('monthly data'!LT286:LV286)</f>
        <v>50.9762992334165</v>
      </c>
      <c r="DJ286" s="589" t="n">
        <f aca="false">SUM('monthly data'!LW286:LY286)</f>
        <v>51.447112678062</v>
      </c>
      <c r="DK286" s="589"/>
      <c r="DL286" s="589"/>
      <c r="DM286" s="589"/>
      <c r="DN286" s="589"/>
      <c r="DO286" s="589"/>
      <c r="DP286" s="589"/>
      <c r="DQ286" s="589"/>
      <c r="DR286" s="589"/>
      <c r="DS286" s="348"/>
      <c r="DT286" s="348"/>
      <c r="DU286" s="348"/>
      <c r="DV286" s="348"/>
      <c r="DW286" s="348"/>
      <c r="DX286" s="348"/>
      <c r="DY286" s="348"/>
      <c r="DZ286" s="348"/>
    </row>
    <row r="287" customFormat="false" ht="13.8" hidden="false" customHeight="false" outlineLevel="0" collapsed="false">
      <c r="B287" s="444" t="s">
        <v>712</v>
      </c>
      <c r="C287" s="348" t="n">
        <f aca="false">SUM('monthly data'!B287:D287)</f>
        <v>0</v>
      </c>
      <c r="D287" s="348" t="n">
        <f aca="false">SUM('monthly data'!E287:G287)</f>
        <v>0</v>
      </c>
      <c r="E287" s="348" t="n">
        <f aca="false">SUM('monthly data'!H287:J287)</f>
        <v>0</v>
      </c>
      <c r="F287" s="348" t="n">
        <f aca="false">SUM('monthly data'!K287:M287)</f>
        <v>0</v>
      </c>
      <c r="G287" s="348" t="n">
        <f aca="false">SUM('monthly data'!N287:P287)</f>
        <v>0</v>
      </c>
      <c r="H287" s="348" t="n">
        <f aca="false">SUM('monthly data'!Q287:S287)</f>
        <v>0</v>
      </c>
      <c r="I287" s="348" t="n">
        <f aca="false">SUM('monthly data'!T287:V287)</f>
        <v>0</v>
      </c>
      <c r="J287" s="348" t="n">
        <f aca="false">SUM('monthly data'!W287:Y287)</f>
        <v>0</v>
      </c>
      <c r="K287" s="348" t="n">
        <f aca="false">SUM('monthly data'!Z287:AB287)</f>
        <v>0</v>
      </c>
      <c r="L287" s="348" t="n">
        <f aca="false">SUM('monthly data'!AC287:AE287)</f>
        <v>0</v>
      </c>
      <c r="M287" s="348" t="n">
        <f aca="false">SUM('monthly data'!AF287:AH287)</f>
        <v>0</v>
      </c>
      <c r="N287" s="348" t="n">
        <f aca="false">SUM('monthly data'!AI287:AK287)</f>
        <v>0</v>
      </c>
      <c r="O287" s="348" t="n">
        <f aca="false">SUM('monthly data'!AL287:AN287)</f>
        <v>0</v>
      </c>
      <c r="P287" s="348" t="n">
        <f aca="false">SUM('monthly data'!AO287:AQ287)</f>
        <v>0</v>
      </c>
      <c r="Q287" s="348" t="n">
        <f aca="false">SUM('monthly data'!AR287:AT287)</f>
        <v>0</v>
      </c>
      <c r="R287" s="348" t="n">
        <f aca="false">SUM('monthly data'!AU287:AW287)</f>
        <v>0</v>
      </c>
      <c r="S287" s="589" t="n">
        <f aca="false">SUM('monthly data'!AX287:AZ287)</f>
        <v>0.8734125</v>
      </c>
      <c r="T287" s="589" t="n">
        <f aca="false">SUM('monthly data'!BA287:BC287)</f>
        <v>0.8734125</v>
      </c>
      <c r="U287" s="589" t="n">
        <f aca="false">SUM('monthly data'!BD287:BF287)</f>
        <v>0.8734125</v>
      </c>
      <c r="V287" s="589" t="n">
        <f aca="false">SUM('monthly data'!BG287:BI287)</f>
        <v>0.8734125</v>
      </c>
      <c r="W287" s="589" t="n">
        <f aca="false">SUM('monthly data'!BJ287:BL287)</f>
        <v>1.04645</v>
      </c>
      <c r="X287" s="589" t="n">
        <f aca="false">SUM('monthly data'!BM287:BO287)</f>
        <v>1.04645</v>
      </c>
      <c r="Y287" s="589" t="n">
        <f aca="false">SUM('monthly data'!BP287:BR287)</f>
        <v>1.04645</v>
      </c>
      <c r="Z287" s="589" t="n">
        <f aca="false">SUM('monthly data'!BS287:BU287)</f>
        <v>1.04645</v>
      </c>
      <c r="AA287" s="589" t="n">
        <f aca="false">SUM('monthly data'!BV287:BX287)</f>
        <v>1.4472125</v>
      </c>
      <c r="AB287" s="589" t="n">
        <f aca="false">SUM('monthly data'!BY287:CA287)</f>
        <v>1.4472125</v>
      </c>
      <c r="AC287" s="589" t="n">
        <f aca="false">SUM('monthly data'!CB287:CD287)</f>
        <v>1.4472125</v>
      </c>
      <c r="AD287" s="589" t="n">
        <f aca="false">SUM('monthly data'!CE287:CG287)</f>
        <v>1.4472125</v>
      </c>
      <c r="AE287" s="589" t="n">
        <f aca="false">SUM('monthly data'!CH287:CJ287)</f>
        <v>1.72328125</v>
      </c>
      <c r="AF287" s="589" t="n">
        <f aca="false">SUM('monthly data'!CK287:CM287)</f>
        <v>1.72328125</v>
      </c>
      <c r="AG287" s="589" t="n">
        <f aca="false">SUM('monthly data'!CN287:CP287)</f>
        <v>1.72328125</v>
      </c>
      <c r="AH287" s="589" t="n">
        <f aca="false">SUM('monthly data'!CQ287:CS287)</f>
        <v>1.72328125</v>
      </c>
      <c r="AI287" s="589" t="n">
        <f aca="false">SUM('monthly data'!CT287:CV287)</f>
        <v>2.1484625</v>
      </c>
      <c r="AJ287" s="589" t="n">
        <f aca="false">SUM('monthly data'!CW287:CY287)</f>
        <v>2.1484625</v>
      </c>
      <c r="AK287" s="589" t="n">
        <f aca="false">SUM('monthly data'!CZ287:DB287)</f>
        <v>2.1484625</v>
      </c>
      <c r="AL287" s="589" t="n">
        <f aca="false">SUM('monthly data'!DC287:DE287)</f>
        <v>2.1484625</v>
      </c>
      <c r="AM287" s="589" t="n">
        <f aca="false">SUM('monthly data'!DF287:DH287)</f>
        <v>3.1468844338125</v>
      </c>
      <c r="AN287" s="589" t="n">
        <f aca="false">SUM('monthly data'!DI287:DK287)</f>
        <v>3.1468844338125</v>
      </c>
      <c r="AO287" s="589" t="n">
        <f aca="false">SUM('monthly data'!DL287:DN287)</f>
        <v>3.1468844338125</v>
      </c>
      <c r="AP287" s="589" t="n">
        <f aca="false">SUM('monthly data'!DO287:DQ287)</f>
        <v>3.1468844338125</v>
      </c>
      <c r="AQ287" s="589" t="n">
        <f aca="false">SUM('monthly data'!DR287:DT287)</f>
        <v>3.918012617625</v>
      </c>
      <c r="AR287" s="589" t="n">
        <f aca="false">SUM('monthly data'!DU287:DW287)</f>
        <v>3.918012617625</v>
      </c>
      <c r="AS287" s="589" t="n">
        <f aca="false">SUM('monthly data'!DX287:DZ287)</f>
        <v>3.918012617625</v>
      </c>
      <c r="AT287" s="589" t="n">
        <f aca="false">SUM('monthly data'!EA287:EC287)</f>
        <v>3.918012617625</v>
      </c>
      <c r="AU287" s="589" t="n">
        <f aca="false">SUM('monthly data'!ED287:EF287)</f>
        <v>3.9892094338125</v>
      </c>
      <c r="AV287" s="589" t="n">
        <f aca="false">SUM('monthly data'!EG287:EI287)</f>
        <v>3.9892094338125</v>
      </c>
      <c r="AW287" s="589" t="n">
        <f aca="false">SUM('monthly data'!EJ287:EL287)</f>
        <v>3.9892094338125</v>
      </c>
      <c r="AX287" s="589" t="n">
        <f aca="false">SUM('monthly data'!EM287:EO287)</f>
        <v>3.9892094338125</v>
      </c>
      <c r="AY287" s="589" t="n">
        <f aca="false">SUM('monthly data'!EP287:ER287)</f>
        <v>3.1</v>
      </c>
      <c r="AZ287" s="589" t="n">
        <f aca="false">SUM('monthly data'!ES287:EU287)</f>
        <v>4.961902116</v>
      </c>
      <c r="BA287" s="589" t="n">
        <f aca="false">SUM('monthly data'!EV287:EX287)</f>
        <v>3.49563591</v>
      </c>
      <c r="BB287" s="589" t="n">
        <f aca="false">SUM('monthly data'!EY287:FA287)</f>
        <v>3.570868556</v>
      </c>
      <c r="BC287" s="589" t="n">
        <f aca="false">SUM('monthly data'!FB287:FD287)</f>
        <v>2.137150809</v>
      </c>
      <c r="BD287" s="589" t="n">
        <f aca="false">SUM('monthly data'!FE287:FG287)</f>
        <v>8.628550184</v>
      </c>
      <c r="BE287" s="589" t="n">
        <f aca="false">SUM('monthly data'!FH287:FJ287)</f>
        <v>3.753168117</v>
      </c>
      <c r="BF287" s="589" t="n">
        <f aca="false">SUM('monthly data'!FK287:FM287)</f>
        <v>37.76557801</v>
      </c>
      <c r="BG287" s="589" t="n">
        <f aca="false">SUM('monthly data'!FN287:FP287)</f>
        <v>2.948504313</v>
      </c>
      <c r="BH287" s="589" t="n">
        <f aca="false">SUM('monthly data'!FQ287:FS287)</f>
        <v>7.195317963</v>
      </c>
      <c r="BI287" s="589" t="n">
        <f aca="false">SUM('monthly data'!FT287:FV287)</f>
        <v>3.353970534</v>
      </c>
      <c r="BJ287" s="589" t="n">
        <f aca="false">SUM('monthly data'!FW287:FY287)</f>
        <v>3.046676262</v>
      </c>
      <c r="BK287" s="589" t="n">
        <f aca="false">SUM('monthly data'!FZ287:GB287)</f>
        <v>3.297402718</v>
      </c>
      <c r="BL287" s="589" t="n">
        <f aca="false">SUM('monthly data'!GC287:GE287)</f>
        <v>5.319215116</v>
      </c>
      <c r="BM287" s="589" t="n">
        <f aca="false">SUM('monthly data'!GF287:GH287)</f>
        <v>4.65360874</v>
      </c>
      <c r="BN287" s="589" t="n">
        <f aca="false">SUM('monthly data'!GI287:GK287)</f>
        <v>4.85261899</v>
      </c>
      <c r="BO287" s="589" t="n">
        <f aca="false">SUM('monthly data'!GL287:GN287)</f>
        <v>4.0581368</v>
      </c>
      <c r="BP287" s="589" t="n">
        <f aca="false">SUM('monthly data'!GO287:GQ287)</f>
        <v>7.058368211</v>
      </c>
      <c r="BQ287" s="589" t="n">
        <f aca="false">SUM('monthly data'!GR287:GT287)</f>
        <v>21.141129251</v>
      </c>
      <c r="BR287" s="589" t="n">
        <f aca="false">SUM('monthly data'!GU287:GW287)</f>
        <v>4.413501699</v>
      </c>
      <c r="BS287" s="589" t="n">
        <f aca="false">SUM('monthly data'!GX287:GZ287)</f>
        <v>3.329203982</v>
      </c>
      <c r="BT287" s="589" t="n">
        <f aca="false">SUM('monthly data'!HA287:HC287)</f>
        <v>5.86506864</v>
      </c>
      <c r="BU287" s="589" t="n">
        <f aca="false">SUM('monthly data'!HD287:HF287)</f>
        <v>9.158</v>
      </c>
      <c r="BV287" s="589" t="n">
        <f aca="false">SUM('monthly data'!HG287:HI287)</f>
        <v>32.902583249735</v>
      </c>
      <c r="BW287" s="589" t="n">
        <f aca="false">SUM('monthly data'!HJ287:HL287)</f>
        <v>21.840498209215</v>
      </c>
      <c r="BX287" s="589" t="n">
        <f aca="false">SUM('monthly data'!HM287:HO287)</f>
        <v>19.581391749936</v>
      </c>
      <c r="BY287" s="589" t="n">
        <f aca="false">SUM('monthly data'!HP287:HR287)</f>
        <v>16.187070964272</v>
      </c>
      <c r="BZ287" s="589" t="n">
        <f aca="false">SUM('monthly data'!HS287:HU287)</f>
        <v>42.032142379644</v>
      </c>
      <c r="CA287" s="589" t="n">
        <f aca="false">SUM('monthly data'!HV287:HX287)</f>
        <v>26.129403271312</v>
      </c>
      <c r="CB287" s="589" t="n">
        <f aca="false">SUM('monthly data'!HY287:IA287)</f>
        <v>26.0957471361202</v>
      </c>
      <c r="CC287" s="589" t="n">
        <f aca="false">SUM('monthly data'!IB287:ID287)</f>
        <v>8.43136155195625</v>
      </c>
      <c r="CD287" s="589" t="n">
        <f aca="false">SUM('monthly data'!IE287:IG287)</f>
        <v>32.5757900487774</v>
      </c>
      <c r="CE287" s="589" t="n">
        <f aca="false">SUM('monthly data'!IH287:IJ287)</f>
        <v>62.8197578409391</v>
      </c>
      <c r="CF287" s="589" t="n">
        <f aca="false">SUM('monthly data'!IK287:IM287)</f>
        <v>27.2461163013861</v>
      </c>
      <c r="CG287" s="589" t="n">
        <f aca="false">SUM('monthly data'!IN287:IP287)</f>
        <v>19.0484063017202</v>
      </c>
      <c r="CH287" s="589" t="n">
        <f aca="false">SUM('monthly data'!IQ287:IS287)</f>
        <v>57.7916292798839</v>
      </c>
      <c r="CI287" s="589" t="n">
        <f aca="false">SUM('monthly data'!IT287:IV287)</f>
        <v>49.4539623915122</v>
      </c>
      <c r="CJ287" s="589" t="n">
        <f aca="false">SUM('monthly data'!IW287:IY287)</f>
        <v>41.3022502933304</v>
      </c>
      <c r="CK287" s="589" t="n">
        <f aca="false">SUM('monthly data'!IZ287:JB287)</f>
        <v>41.5880536479528</v>
      </c>
      <c r="CL287" s="589" t="n">
        <f aca="false">SUM('monthly data'!JC287:JE287)</f>
        <v>48.861053503651</v>
      </c>
      <c r="CM287" s="589" t="n">
        <f aca="false">SUM('monthly data'!JF287:JH287)</f>
        <v>44.08124262</v>
      </c>
      <c r="CN287" s="589" t="n">
        <f aca="false">SUM('monthly data'!JI287:JK287)</f>
        <v>46.9063506989776</v>
      </c>
      <c r="CO287" s="589" t="n">
        <f aca="false">SUM('monthly data'!JL287:JN287)</f>
        <v>31.5702048483442</v>
      </c>
      <c r="CP287" s="589" t="n">
        <f aca="false">SUM('monthly data'!JO287:JQ287)</f>
        <v>74.7036193966742</v>
      </c>
      <c r="CQ287" s="589" t="n">
        <f aca="false">SUM('monthly data'!JR287:JT287)</f>
        <v>30.6726508142264</v>
      </c>
      <c r="CR287" s="589" t="n">
        <f aca="false">SUM('monthly data'!JU287:JW287)</f>
        <v>71.6736497732486</v>
      </c>
      <c r="CS287" s="589" t="n">
        <f aca="false">SUM('monthly data'!JX287:JZ287)</f>
        <v>90.639182178743</v>
      </c>
      <c r="CT287" s="589" t="n">
        <f aca="false">SUM('monthly data'!KA287:KC287)</f>
        <v>59.0524932949684</v>
      </c>
      <c r="CU287" s="589" t="n">
        <f aca="false">SUM('monthly data'!KD287:KF287)</f>
        <v>56.0889742551</v>
      </c>
      <c r="CV287" s="589" t="n">
        <f aca="false">SUM('monthly data'!KG287:KI287)</f>
        <v>45.6316085698369</v>
      </c>
      <c r="CW287" s="589" t="n">
        <f aca="false">SUM('monthly data'!KJ287:KL287)</f>
        <v>78.9629557330803</v>
      </c>
      <c r="CX287" s="589" t="n">
        <f aca="false">SUM('monthly data'!KM287:KO287)</f>
        <v>94.7616257132329</v>
      </c>
      <c r="CY287" s="589" t="n">
        <f aca="false">SUM('monthly data'!KP287:KR287)</f>
        <v>36.6589573797432</v>
      </c>
      <c r="CZ287" s="589" t="n">
        <f aca="false">SUM('monthly data'!KS287:KU287)</f>
        <v>69.4110060810326</v>
      </c>
      <c r="DA287" s="589" t="n">
        <f aca="false">SUM('monthly data'!KV287:KX287)</f>
        <v>103.618865188954</v>
      </c>
      <c r="DB287" s="589" t="n">
        <f aca="false">SUM('monthly data'!KY287:LA287)</f>
        <v>105.942601629047</v>
      </c>
      <c r="DC287" s="589" t="n">
        <f aca="false">SUM('monthly data'!LB287:LD287)</f>
        <v>36.4256473611438</v>
      </c>
      <c r="DD287" s="589" t="n">
        <f aca="false">SUM('monthly data'!LE287:LG287)</f>
        <v>139.426632611026</v>
      </c>
      <c r="DE287" s="589" t="n">
        <f aca="false">SUM('monthly data'!LH287:LJ287)</f>
        <v>82.3938286951223</v>
      </c>
      <c r="DF287" s="589" t="n">
        <f aca="false">SUM('monthly data'!LK287:LM287)</f>
        <v>116.003591663904</v>
      </c>
      <c r="DG287" s="589" t="n">
        <f aca="false">SUM('monthly data'!LN287:LP287)</f>
        <v>95.7011725838287</v>
      </c>
      <c r="DH287" s="589" t="n">
        <f aca="false">SUM('monthly data'!LQ287:LS287)</f>
        <v>107.126461818105</v>
      </c>
      <c r="DI287" s="589" t="n">
        <f aca="false">SUM('monthly data'!LT287:LV287)</f>
        <v>84.3505879024688</v>
      </c>
      <c r="DJ287" s="589" t="n">
        <f aca="false">SUM('monthly data'!LW287:LY287)</f>
        <v>100.814572863442</v>
      </c>
      <c r="DK287" s="589"/>
      <c r="DL287" s="589"/>
      <c r="DM287" s="589"/>
      <c r="DN287" s="589"/>
      <c r="DO287" s="589"/>
      <c r="DP287" s="589"/>
      <c r="DQ287" s="589"/>
      <c r="DR287" s="589"/>
      <c r="DS287" s="348"/>
      <c r="DT287" s="348"/>
      <c r="DU287" s="348"/>
      <c r="DV287" s="348"/>
      <c r="DW287" s="348"/>
      <c r="DX287" s="348"/>
      <c r="DY287" s="348"/>
      <c r="DZ287" s="348"/>
    </row>
    <row r="288" customFormat="false" ht="13.8" hidden="false" customHeight="false" outlineLevel="0" collapsed="false">
      <c r="A288" s="0" t="s">
        <v>1077</v>
      </c>
      <c r="B288" s="448" t="s">
        <v>713</v>
      </c>
      <c r="C288" s="348" t="n">
        <f aca="false">SUM('monthly data'!B288:D288)</f>
        <v>0</v>
      </c>
      <c r="D288" s="348" t="n">
        <f aca="false">SUM('monthly data'!E288:G288)</f>
        <v>0</v>
      </c>
      <c r="E288" s="348" t="n">
        <f aca="false">SUM('monthly data'!H288:J288)</f>
        <v>0</v>
      </c>
      <c r="F288" s="348" t="n">
        <f aca="false">SUM('monthly data'!K288:M288)</f>
        <v>0</v>
      </c>
      <c r="G288" s="348" t="n">
        <f aca="false">SUM('monthly data'!N288:P288)</f>
        <v>0</v>
      </c>
      <c r="H288" s="348" t="n">
        <f aca="false">SUM('monthly data'!Q288:S288)</f>
        <v>0</v>
      </c>
      <c r="I288" s="348" t="n">
        <f aca="false">SUM('monthly data'!T288:V288)</f>
        <v>0</v>
      </c>
      <c r="J288" s="348" t="n">
        <f aca="false">SUM('monthly data'!W288:Y288)</f>
        <v>0</v>
      </c>
      <c r="K288" s="348" t="n">
        <f aca="false">SUM('monthly data'!Z288:AB288)</f>
        <v>0</v>
      </c>
      <c r="L288" s="348" t="n">
        <f aca="false">SUM('monthly data'!AC288:AE288)</f>
        <v>0</v>
      </c>
      <c r="M288" s="348" t="n">
        <f aca="false">SUM('monthly data'!AF288:AH288)</f>
        <v>0</v>
      </c>
      <c r="N288" s="348" t="n">
        <f aca="false">SUM('monthly data'!AI288:AK288)</f>
        <v>0</v>
      </c>
      <c r="O288" s="348" t="n">
        <f aca="false">SUM('monthly data'!AL288:AN288)</f>
        <v>0</v>
      </c>
      <c r="P288" s="348" t="n">
        <f aca="false">SUM('monthly data'!AO288:AQ288)</f>
        <v>0</v>
      </c>
      <c r="Q288" s="348" t="n">
        <f aca="false">SUM('monthly data'!AR288:AT288)</f>
        <v>0</v>
      </c>
      <c r="R288" s="348" t="n">
        <f aca="false">SUM('monthly data'!AU288:AW288)</f>
        <v>0</v>
      </c>
      <c r="S288" s="589" t="n">
        <f aca="false">SUM('monthly data'!AX288:AZ288)</f>
        <v>14.7872900625</v>
      </c>
      <c r="T288" s="589" t="n">
        <f aca="false">SUM('monthly data'!BA288:BC288)</f>
        <v>14.7872900625</v>
      </c>
      <c r="U288" s="589" t="n">
        <f aca="false">SUM('monthly data'!BD288:BF288)</f>
        <v>14.7872900625</v>
      </c>
      <c r="V288" s="589" t="n">
        <f aca="false">SUM('monthly data'!BG288:BI288)</f>
        <v>14.7872900625</v>
      </c>
      <c r="W288" s="589" t="n">
        <f aca="false">SUM('monthly data'!BJ288:BL288)</f>
        <v>17.5652875</v>
      </c>
      <c r="X288" s="589" t="n">
        <f aca="false">SUM('monthly data'!BM288:BO288)</f>
        <v>17.5652875</v>
      </c>
      <c r="Y288" s="589" t="n">
        <f aca="false">SUM('monthly data'!BP288:BR288)</f>
        <v>17.5652875</v>
      </c>
      <c r="Z288" s="589" t="n">
        <f aca="false">SUM('monthly data'!BS288:BU288)</f>
        <v>17.5652875</v>
      </c>
      <c r="AA288" s="589" t="n">
        <f aca="false">SUM('monthly data'!BV288:BX288)</f>
        <v>17.24021875</v>
      </c>
      <c r="AB288" s="589" t="n">
        <f aca="false">SUM('monthly data'!BY288:CA288)</f>
        <v>17.24021875</v>
      </c>
      <c r="AC288" s="589" t="n">
        <f aca="false">SUM('monthly data'!CB288:CD288)</f>
        <v>17.24021875</v>
      </c>
      <c r="AD288" s="589" t="n">
        <f aca="false">SUM('monthly data'!CE288:CG288)</f>
        <v>17.24021875</v>
      </c>
      <c r="AE288" s="589" t="n">
        <f aca="false">SUM('monthly data'!CH288:CJ288)</f>
        <v>17.62354375</v>
      </c>
      <c r="AF288" s="589" t="n">
        <f aca="false">SUM('monthly data'!CK288:CM288)</f>
        <v>17.62354375</v>
      </c>
      <c r="AG288" s="589" t="n">
        <f aca="false">SUM('monthly data'!CN288:CP288)</f>
        <v>17.62354375</v>
      </c>
      <c r="AH288" s="589" t="n">
        <f aca="false">SUM('monthly data'!CQ288:CS288)</f>
        <v>17.62354375</v>
      </c>
      <c r="AI288" s="589" t="n">
        <f aca="false">SUM('monthly data'!CT288:CV288)</f>
        <v>21.99448125</v>
      </c>
      <c r="AJ288" s="589" t="n">
        <f aca="false">SUM('monthly data'!CW288:CY288)</f>
        <v>21.99448125</v>
      </c>
      <c r="AK288" s="589" t="n">
        <f aca="false">SUM('monthly data'!CZ288:DB288)</f>
        <v>21.99448125</v>
      </c>
      <c r="AL288" s="589" t="n">
        <f aca="false">SUM('monthly data'!DC288:DE288)</f>
        <v>21.99448125</v>
      </c>
      <c r="AM288" s="589" t="n">
        <f aca="false">SUM('monthly data'!DF288:DH288)</f>
        <v>31.1301055192419</v>
      </c>
      <c r="AN288" s="589" t="n">
        <f aca="false">SUM('monthly data'!DI288:DK288)</f>
        <v>31.1301055192419</v>
      </c>
      <c r="AO288" s="589" t="n">
        <f aca="false">SUM('monthly data'!DL288:DN288)</f>
        <v>31.1301055192419</v>
      </c>
      <c r="AP288" s="589" t="n">
        <f aca="false">SUM('monthly data'!DO288:DQ288)</f>
        <v>31.1301055192419</v>
      </c>
      <c r="AQ288" s="589" t="n">
        <f aca="false">SUM('monthly data'!DR288:DT288)</f>
        <v>39.1697110384838</v>
      </c>
      <c r="AR288" s="589" t="n">
        <f aca="false">SUM('monthly data'!DU288:DW288)</f>
        <v>39.1697110384838</v>
      </c>
      <c r="AS288" s="589" t="n">
        <f aca="false">SUM('monthly data'!DX288:DZ288)</f>
        <v>39.1697110384838</v>
      </c>
      <c r="AT288" s="589" t="n">
        <f aca="false">SUM('monthly data'!EA288:EC288)</f>
        <v>39.1697110384838</v>
      </c>
      <c r="AU288" s="589" t="n">
        <f aca="false">SUM('monthly data'!ED288:EF288)</f>
        <v>40.1961055192419</v>
      </c>
      <c r="AV288" s="589" t="n">
        <f aca="false">SUM('monthly data'!EG288:EI288)</f>
        <v>40.1961055192419</v>
      </c>
      <c r="AW288" s="589" t="n">
        <f aca="false">SUM('monthly data'!EJ288:EL288)</f>
        <v>40.1961055192419</v>
      </c>
      <c r="AX288" s="589" t="n">
        <f aca="false">SUM('monthly data'!EM288:EO288)</f>
        <v>40.1961055192419</v>
      </c>
      <c r="AY288" s="589" t="n">
        <f aca="false">SUM('monthly data'!EP288:ER288)</f>
        <v>24.218144608</v>
      </c>
      <c r="AZ288" s="589" t="n">
        <f aca="false">SUM('monthly data'!ES288:EU288)</f>
        <v>105.479912537</v>
      </c>
      <c r="BA288" s="589" t="n">
        <f aca="false">SUM('monthly data'!EV288:EX288)</f>
        <v>30.933185349</v>
      </c>
      <c r="BB288" s="589" t="n">
        <f aca="false">SUM('monthly data'!EY288:FA288)</f>
        <v>46.661483601</v>
      </c>
      <c r="BC288" s="589" t="n">
        <f aca="false">SUM('monthly data'!FB288:FD288)</f>
        <v>68.65355642</v>
      </c>
      <c r="BD288" s="589" t="n">
        <f aca="false">SUM('monthly data'!FE288:FG288)</f>
        <v>88.523534364</v>
      </c>
      <c r="BE288" s="589" t="n">
        <f aca="false">SUM('monthly data'!FH288:FJ288)</f>
        <v>41.914760849</v>
      </c>
      <c r="BF288" s="589" t="n">
        <f aca="false">SUM('monthly data'!FK288:FM288)</f>
        <v>80.683529054</v>
      </c>
      <c r="BG288" s="589" t="n">
        <f aca="false">SUM('monthly data'!FN288:FP288)</f>
        <v>38.621849543</v>
      </c>
      <c r="BH288" s="589" t="n">
        <f aca="false">SUM('monthly data'!FQ288:FS288)</f>
        <v>104.848361109</v>
      </c>
      <c r="BI288" s="589" t="n">
        <f aca="false">SUM('monthly data'!FT288:FV288)</f>
        <v>93.032304295</v>
      </c>
      <c r="BJ288" s="589" t="n">
        <f aca="false">SUM('monthly data'!FW288:FY288)</f>
        <v>110.894622827</v>
      </c>
      <c r="BK288" s="589" t="n">
        <f aca="false">SUM('monthly data'!FZ288:GB288)</f>
        <v>56.970545867</v>
      </c>
      <c r="BL288" s="589" t="n">
        <f aca="false">SUM('monthly data'!GC288:GE288)</f>
        <v>146.203825784</v>
      </c>
      <c r="BM288" s="589" t="n">
        <f aca="false">SUM('monthly data'!GF288:GH288)</f>
        <v>103.859363482</v>
      </c>
      <c r="BN288" s="589" t="n">
        <f aca="false">SUM('monthly data'!GI288:GK288)</f>
        <v>137.518170094</v>
      </c>
      <c r="BO288" s="589" t="n">
        <f aca="false">SUM('monthly data'!GL288:GN288)</f>
        <v>32.225688151</v>
      </c>
      <c r="BP288" s="589" t="n">
        <f aca="false">SUM('monthly data'!GO288:GQ288)</f>
        <v>106.78982555399</v>
      </c>
      <c r="BQ288" s="589" t="n">
        <f aca="false">SUM('monthly data'!GR288:GT288)</f>
        <v>136.847237916</v>
      </c>
      <c r="BR288" s="589" t="n">
        <f aca="false">SUM('monthly data'!GU288:GW288)</f>
        <v>181.898802183</v>
      </c>
      <c r="BS288" s="589" t="n">
        <f aca="false">SUM('monthly data'!GX288:GZ288)</f>
        <v>46.284844254</v>
      </c>
      <c r="BT288" s="589" t="n">
        <f aca="false">SUM('monthly data'!HA288:HC288)</f>
        <v>99.9277535206258</v>
      </c>
      <c r="BU288" s="589" t="n">
        <f aca="false">SUM('monthly data'!HD288:HF288)</f>
        <v>79.1485115881049</v>
      </c>
      <c r="BV288" s="589" t="n">
        <f aca="false">SUM('monthly data'!HG288:HI288)</f>
        <v>121.965541628218</v>
      </c>
      <c r="BW288" s="589" t="n">
        <f aca="false">SUM('monthly data'!HJ288:HL288)</f>
        <v>25.960078432637</v>
      </c>
      <c r="BX288" s="589" t="n">
        <f aca="false">SUM('monthly data'!HM288:HO288)</f>
        <v>131.355991843982</v>
      </c>
      <c r="BY288" s="589" t="n">
        <f aca="false">SUM('monthly data'!HP288:HR288)</f>
        <v>146.989602500124</v>
      </c>
      <c r="BZ288" s="589" t="n">
        <f aca="false">SUM('monthly data'!HS288:HU288)</f>
        <v>148.068333062699</v>
      </c>
      <c r="CA288" s="589" t="n">
        <f aca="false">SUM('monthly data'!HV288:HX288)</f>
        <v>53.8636730791965</v>
      </c>
      <c r="CB288" s="589" t="n">
        <f aca="false">SUM('monthly data'!HY288:IA288)</f>
        <v>129.165135695927</v>
      </c>
      <c r="CC288" s="589" t="n">
        <f aca="false">SUM('monthly data'!IB288:ID288)</f>
        <v>87.1717171952995</v>
      </c>
      <c r="CD288" s="589" t="n">
        <f aca="false">SUM('monthly data'!IE288:IG288)</f>
        <v>153.747662595172</v>
      </c>
      <c r="CE288" s="589" t="n">
        <f aca="false">SUM('monthly data'!IH288:IJ288)</f>
        <v>83.7781291372248</v>
      </c>
      <c r="CF288" s="589" t="n">
        <f aca="false">SUM('monthly data'!IK288:IM288)</f>
        <v>91.1963193807654</v>
      </c>
      <c r="CG288" s="589" t="n">
        <f aca="false">SUM('monthly data'!IN288:IP288)</f>
        <v>94.8828511306832</v>
      </c>
      <c r="CH288" s="589" t="n">
        <f aca="false">SUM('monthly data'!IQ288:IS288)</f>
        <v>104.744262660297</v>
      </c>
      <c r="CI288" s="589" t="n">
        <f aca="false">SUM('monthly data'!IT288:IV288)</f>
        <v>39.9476047920594</v>
      </c>
      <c r="CJ288" s="589" t="n">
        <f aca="false">SUM('monthly data'!IW288:IY288)</f>
        <v>134.172291694687</v>
      </c>
      <c r="CK288" s="589" t="n">
        <f aca="false">SUM('monthly data'!IZ288:JB288)</f>
        <v>54.2386446765431</v>
      </c>
      <c r="CL288" s="589" t="n">
        <f aca="false">SUM('monthly data'!JC288:JE288)</f>
        <v>67.6772150169381</v>
      </c>
      <c r="CM288" s="589" t="n">
        <f aca="false">SUM('monthly data'!JF288:JH288)</f>
        <v>42.3978378848945</v>
      </c>
      <c r="CN288" s="589" t="n">
        <f aca="false">SUM('monthly data'!JI288:JK288)</f>
        <v>77.3603709563482</v>
      </c>
      <c r="CO288" s="589" t="n">
        <f aca="false">SUM('monthly data'!JL288:JN288)</f>
        <v>79.651856514</v>
      </c>
      <c r="CP288" s="589" t="n">
        <f aca="false">SUM('monthly data'!JO288:JQ288)</f>
        <v>115.135714555613</v>
      </c>
      <c r="CQ288" s="589" t="n">
        <f aca="false">SUM('monthly data'!JR288:JT288)</f>
        <v>100.603999787193</v>
      </c>
      <c r="CR288" s="589" t="n">
        <f aca="false">SUM('monthly data'!JU288:JW288)</f>
        <v>63.5153818725013</v>
      </c>
      <c r="CS288" s="589" t="n">
        <f aca="false">SUM('monthly data'!JX288:JZ288)</f>
        <v>89.0955490492239</v>
      </c>
      <c r="CT288" s="589" t="n">
        <f aca="false">SUM('monthly data'!KA288:KC288)</f>
        <v>145.456638467061</v>
      </c>
      <c r="CU288" s="589" t="n">
        <f aca="false">SUM('monthly data'!KD288:KF288)</f>
        <v>92.4831098615865</v>
      </c>
      <c r="CV288" s="589" t="n">
        <f aca="false">SUM('monthly data'!KG288:KI288)</f>
        <v>67.7383271264437</v>
      </c>
      <c r="CW288" s="589" t="n">
        <f aca="false">SUM('monthly data'!KJ288:KL288)</f>
        <v>93.4469423237438</v>
      </c>
      <c r="CX288" s="589" t="n">
        <f aca="false">SUM('monthly data'!KM288:KO288)</f>
        <v>127.022827986173</v>
      </c>
      <c r="CY288" s="589" t="n">
        <f aca="false">SUM('monthly data'!KP288:KR288)</f>
        <v>82.8898022947023</v>
      </c>
      <c r="CZ288" s="589" t="n">
        <f aca="false">SUM('monthly data'!KS288:KU288)</f>
        <v>134.198832039249</v>
      </c>
      <c r="DA288" s="589" t="n">
        <f aca="false">SUM('monthly data'!KV288:KX288)</f>
        <v>125.169469838742</v>
      </c>
      <c r="DB288" s="589" t="n">
        <f aca="false">SUM('monthly data'!KY288:LA288)</f>
        <v>133.336027390877</v>
      </c>
      <c r="DC288" s="589" t="n">
        <f aca="false">SUM('monthly data'!LB288:LD288)</f>
        <v>154.169828026879</v>
      </c>
      <c r="DD288" s="589" t="n">
        <f aca="false">SUM('monthly data'!LE288:LG288)</f>
        <v>148.412842544584</v>
      </c>
      <c r="DE288" s="589" t="n">
        <f aca="false">SUM('monthly data'!LH288:LJ288)</f>
        <v>128.446943042929</v>
      </c>
      <c r="DF288" s="589" t="n">
        <f aca="false">SUM('monthly data'!LK288:LM288)</f>
        <v>170.265993408447</v>
      </c>
      <c r="DG288" s="589" t="n">
        <f aca="false">SUM('monthly data'!LN288:LP288)</f>
        <v>211.887737800237</v>
      </c>
      <c r="DH288" s="589" t="n">
        <f aca="false">SUM('monthly data'!LQ288:LS288)</f>
        <v>313.583685174668</v>
      </c>
      <c r="DI288" s="589" t="n">
        <f aca="false">SUM('monthly data'!LT288:LV288)</f>
        <v>128.673177077679</v>
      </c>
      <c r="DJ288" s="589" t="n">
        <f aca="false">SUM('monthly data'!LW288:LY288)</f>
        <v>144.922920057216</v>
      </c>
      <c r="DK288" s="589"/>
      <c r="DL288" s="589"/>
      <c r="DM288" s="589"/>
      <c r="DN288" s="589"/>
      <c r="DO288" s="589"/>
      <c r="DP288" s="589"/>
      <c r="DQ288" s="589"/>
      <c r="DR288" s="589"/>
      <c r="DS288" s="348"/>
      <c r="DT288" s="348"/>
      <c r="DU288" s="348"/>
      <c r="DV288" s="348"/>
      <c r="DW288" s="348"/>
      <c r="DX288" s="348"/>
      <c r="DY288" s="348"/>
      <c r="DZ288" s="348"/>
    </row>
    <row r="289" customFormat="false" ht="13.8" hidden="false" customHeight="false" outlineLevel="0" collapsed="false">
      <c r="B289" s="446" t="s">
        <v>714</v>
      </c>
      <c r="C289" s="348" t="n">
        <f aca="false">SUM('monthly data'!B289:D289)</f>
        <v>0</v>
      </c>
      <c r="D289" s="348" t="n">
        <f aca="false">SUM('monthly data'!E289:G289)</f>
        <v>0</v>
      </c>
      <c r="E289" s="348" t="n">
        <f aca="false">SUM('monthly data'!H289:J289)</f>
        <v>0</v>
      </c>
      <c r="F289" s="348" t="n">
        <f aca="false">SUM('monthly data'!K289:M289)</f>
        <v>0</v>
      </c>
      <c r="G289" s="348" t="n">
        <f aca="false">SUM('monthly data'!N289:P289)</f>
        <v>0</v>
      </c>
      <c r="H289" s="348" t="n">
        <f aca="false">SUM('monthly data'!Q289:S289)</f>
        <v>0</v>
      </c>
      <c r="I289" s="348" t="n">
        <f aca="false">SUM('monthly data'!T289:V289)</f>
        <v>0</v>
      </c>
      <c r="J289" s="348" t="n">
        <f aca="false">SUM('monthly data'!W289:Y289)</f>
        <v>0</v>
      </c>
      <c r="K289" s="348" t="n">
        <f aca="false">SUM('monthly data'!Z289:AB289)</f>
        <v>0</v>
      </c>
      <c r="L289" s="348" t="n">
        <f aca="false">SUM('monthly data'!AC289:AE289)</f>
        <v>0</v>
      </c>
      <c r="M289" s="348" t="n">
        <f aca="false">SUM('monthly data'!AF289:AH289)</f>
        <v>0</v>
      </c>
      <c r="N289" s="348" t="n">
        <f aca="false">SUM('monthly data'!AI289:AK289)</f>
        <v>0</v>
      </c>
      <c r="O289" s="348" t="n">
        <f aca="false">SUM('monthly data'!AL289:AN289)</f>
        <v>0</v>
      </c>
      <c r="P289" s="348" t="n">
        <f aca="false">SUM('monthly data'!AO289:AQ289)</f>
        <v>0</v>
      </c>
      <c r="Q289" s="348" t="n">
        <f aca="false">SUM('monthly data'!AR289:AT289)</f>
        <v>0</v>
      </c>
      <c r="R289" s="348" t="n">
        <f aca="false">SUM('monthly data'!AU289:AW289)</f>
        <v>0</v>
      </c>
      <c r="S289" s="589" t="n">
        <f aca="false">SUM('monthly data'!AX289:AZ289)</f>
        <v>5.0774588125</v>
      </c>
      <c r="T289" s="589" t="n">
        <f aca="false">SUM('monthly data'!BA289:BC289)</f>
        <v>5.0774588125</v>
      </c>
      <c r="U289" s="589" t="n">
        <f aca="false">SUM('monthly data'!BD289:BF289)</f>
        <v>5.0774588125</v>
      </c>
      <c r="V289" s="589" t="n">
        <f aca="false">SUM('monthly data'!BG289:BI289)</f>
        <v>5.0774588125</v>
      </c>
      <c r="W289" s="589" t="n">
        <f aca="false">SUM('monthly data'!BJ289:BL289)</f>
        <v>7.958125</v>
      </c>
      <c r="X289" s="589" t="n">
        <f aca="false">SUM('monthly data'!BM289:BO289)</f>
        <v>7.958125</v>
      </c>
      <c r="Y289" s="589" t="n">
        <f aca="false">SUM('monthly data'!BP289:BR289)</f>
        <v>7.958125</v>
      </c>
      <c r="Z289" s="589" t="n">
        <f aca="false">SUM('monthly data'!BS289:BU289)</f>
        <v>7.958125</v>
      </c>
      <c r="AA289" s="589" t="n">
        <f aca="false">SUM('monthly data'!BV289:BX289)</f>
        <v>9.0303875</v>
      </c>
      <c r="AB289" s="589" t="n">
        <f aca="false">SUM('monthly data'!BY289:CA289)</f>
        <v>9.0303875</v>
      </c>
      <c r="AC289" s="589" t="n">
        <f aca="false">SUM('monthly data'!CB289:CD289)</f>
        <v>9.0303875</v>
      </c>
      <c r="AD289" s="589" t="n">
        <f aca="false">SUM('monthly data'!CE289:CG289)</f>
        <v>9.0303875</v>
      </c>
      <c r="AE289" s="589" t="n">
        <f aca="false">SUM('monthly data'!CH289:CJ289)</f>
        <v>10.32673125</v>
      </c>
      <c r="AF289" s="589" t="n">
        <f aca="false">SUM('monthly data'!CK289:CM289)</f>
        <v>10.32673125</v>
      </c>
      <c r="AG289" s="589" t="n">
        <f aca="false">SUM('monthly data'!CN289:CP289)</f>
        <v>10.32673125</v>
      </c>
      <c r="AH289" s="589" t="n">
        <f aca="false">SUM('monthly data'!CQ289:CS289)</f>
        <v>10.32673125</v>
      </c>
      <c r="AI289" s="589" t="n">
        <f aca="false">SUM('monthly data'!CT289:CV289)</f>
        <v>14.71730625</v>
      </c>
      <c r="AJ289" s="589" t="n">
        <f aca="false">SUM('monthly data'!CW289:CY289)</f>
        <v>14.71730625</v>
      </c>
      <c r="AK289" s="589" t="n">
        <f aca="false">SUM('monthly data'!CZ289:DB289)</f>
        <v>14.71730625</v>
      </c>
      <c r="AL289" s="589" t="n">
        <f aca="false">SUM('monthly data'!DC289:DE289)</f>
        <v>14.71730625</v>
      </c>
      <c r="AM289" s="589" t="n">
        <f aca="false">SUM('monthly data'!DF289:DH289)</f>
        <v>21.7105680192419</v>
      </c>
      <c r="AN289" s="589" t="n">
        <f aca="false">SUM('monthly data'!DI289:DK289)</f>
        <v>21.7105680192419</v>
      </c>
      <c r="AO289" s="589" t="n">
        <f aca="false">SUM('monthly data'!DL289:DN289)</f>
        <v>21.7105680192419</v>
      </c>
      <c r="AP289" s="589" t="n">
        <f aca="false">SUM('monthly data'!DO289:DQ289)</f>
        <v>21.7105680192419</v>
      </c>
      <c r="AQ289" s="589" t="n">
        <f aca="false">SUM('monthly data'!DR289:DT289)</f>
        <v>24.2029110384837</v>
      </c>
      <c r="AR289" s="589" t="n">
        <f aca="false">SUM('monthly data'!DU289:DW289)</f>
        <v>24.2029110384837</v>
      </c>
      <c r="AS289" s="589" t="n">
        <f aca="false">SUM('monthly data'!DX289:DZ289)</f>
        <v>24.2029110384837</v>
      </c>
      <c r="AT289" s="589" t="n">
        <f aca="false">SUM('monthly data'!EA289:EC289)</f>
        <v>24.2029110384837</v>
      </c>
      <c r="AU289" s="589" t="n">
        <f aca="false">SUM('monthly data'!ED289:EF289)</f>
        <v>24.1809805192419</v>
      </c>
      <c r="AV289" s="589" t="n">
        <f aca="false">SUM('monthly data'!EG289:EI289)</f>
        <v>24.1809805192419</v>
      </c>
      <c r="AW289" s="589" t="n">
        <f aca="false">SUM('monthly data'!EJ289:EL289)</f>
        <v>24.1809805192419</v>
      </c>
      <c r="AX289" s="589" t="n">
        <f aca="false">SUM('monthly data'!EM289:EO289)</f>
        <v>24.1809805192419</v>
      </c>
      <c r="AY289" s="589" t="n">
        <f aca="false">SUM('monthly data'!EP289:ER289)</f>
        <v>5.122144608</v>
      </c>
      <c r="AZ289" s="589" t="n">
        <f aca="false">SUM('monthly data'!ES289:EU289)</f>
        <v>86.559912537</v>
      </c>
      <c r="BA289" s="589" t="n">
        <f aca="false">SUM('monthly data'!EV289:EX289)</f>
        <v>10.605185349</v>
      </c>
      <c r="BB289" s="589" t="n">
        <f aca="false">SUM('monthly data'!EY289:FA289)</f>
        <v>31.005483601</v>
      </c>
      <c r="BC289" s="589" t="n">
        <f aca="false">SUM('monthly data'!FB289:FD289)</f>
        <v>55.04348642</v>
      </c>
      <c r="BD289" s="589" t="n">
        <f aca="false">SUM('monthly data'!FE289:FG289)</f>
        <v>67.245114364</v>
      </c>
      <c r="BE289" s="589" t="n">
        <f aca="false">SUM('monthly data'!FH289:FJ289)</f>
        <v>21.262460849</v>
      </c>
      <c r="BF289" s="589" t="n">
        <f aca="false">SUM('monthly data'!FK289:FM289)</f>
        <v>42.129329054</v>
      </c>
      <c r="BG289" s="589" t="n">
        <f aca="false">SUM('monthly data'!FN289:FP289)</f>
        <v>11.398849543</v>
      </c>
      <c r="BH289" s="589" t="n">
        <f aca="false">SUM('monthly data'!FQ289:FS289)</f>
        <v>90.077464213</v>
      </c>
      <c r="BI289" s="589" t="n">
        <f aca="false">SUM('monthly data'!FT289:FV289)</f>
        <v>61.088462904</v>
      </c>
      <c r="BJ289" s="589" t="n">
        <f aca="false">SUM('monthly data'!FW289:FY289)</f>
        <v>71.039864631</v>
      </c>
      <c r="BK289" s="589" t="n">
        <f aca="false">SUM('monthly data'!FZ289:GB289)</f>
        <v>29.670545867</v>
      </c>
      <c r="BL289" s="589" t="n">
        <f aca="false">SUM('monthly data'!GC289:GE289)</f>
        <v>118.903825784</v>
      </c>
      <c r="BM289" s="589" t="n">
        <f aca="false">SUM('monthly data'!GF289:GH289)</f>
        <v>69.759363482</v>
      </c>
      <c r="BN289" s="589" t="n">
        <f aca="false">SUM('monthly data'!GI289:GK289)</f>
        <v>57.518170094</v>
      </c>
      <c r="BO289" s="589" t="n">
        <f aca="false">SUM('monthly data'!GL289:GN289)</f>
        <v>6.776688151</v>
      </c>
      <c r="BP289" s="589" t="n">
        <f aca="false">SUM('monthly data'!GO289:GQ289)</f>
        <v>82.33882555399</v>
      </c>
      <c r="BQ289" s="589" t="n">
        <f aca="false">SUM('monthly data'!GR289:GT289)</f>
        <v>108.407237916</v>
      </c>
      <c r="BR289" s="589" t="n">
        <f aca="false">SUM('monthly data'!GU289:GW289)</f>
        <v>102.538202183</v>
      </c>
      <c r="BS289" s="589" t="n">
        <f aca="false">SUM('monthly data'!GX289:GZ289)</f>
        <v>17.884844254</v>
      </c>
      <c r="BT289" s="589" t="n">
        <f aca="false">SUM('monthly data'!HA289:HC289)</f>
        <v>36.855704193</v>
      </c>
      <c r="BU289" s="589" t="n">
        <f aca="false">SUM('monthly data'!HD289:HF289)</f>
        <v>45.5416</v>
      </c>
      <c r="BV289" s="589" t="n">
        <f aca="false">SUM('monthly data'!HG289:HI289)</f>
        <v>43.4589366842811</v>
      </c>
      <c r="BW289" s="589" t="n">
        <f aca="false">SUM('monthly data'!HJ289:HL289)</f>
        <v>13.0750425881404</v>
      </c>
      <c r="BX289" s="589" t="n">
        <f aca="false">SUM('monthly data'!HM289:HO289)</f>
        <v>81.4545442205203</v>
      </c>
      <c r="BY289" s="589" t="n">
        <f aca="false">SUM('monthly data'!HP289:HR289)</f>
        <v>86.4832242383236</v>
      </c>
      <c r="BZ289" s="589" t="n">
        <f aca="false">SUM('monthly data'!HS289:HU289)</f>
        <v>51.2957445486128</v>
      </c>
      <c r="CA289" s="589" t="n">
        <f aca="false">SUM('monthly data'!HV289:HX289)</f>
        <v>0.863673079196489</v>
      </c>
      <c r="CB289" s="589" t="n">
        <f aca="false">SUM('monthly data'!HY289:IA289)</f>
        <v>36.1823272252439</v>
      </c>
      <c r="CC289" s="589" t="n">
        <f aca="false">SUM('monthly data'!IB289:ID289)</f>
        <v>36.0467171952995</v>
      </c>
      <c r="CD289" s="589" t="n">
        <f aca="false">SUM('monthly data'!IE289:IG289)</f>
        <v>79.3946176381332</v>
      </c>
      <c r="CE289" s="589" t="n">
        <f aca="false">SUM('monthly data'!IH289:IJ289)</f>
        <v>26.0003028585428</v>
      </c>
      <c r="CF289" s="589" t="n">
        <f aca="false">SUM('monthly data'!IK289:IM289)</f>
        <v>33.4184931020834</v>
      </c>
      <c r="CG289" s="589" t="n">
        <f aca="false">SUM('monthly data'!IN289:IP289)</f>
        <v>46.5128511306832</v>
      </c>
      <c r="CH289" s="589" t="n">
        <f aca="false">SUM('monthly data'!IQ289:IS289)</f>
        <v>56.3742626602971</v>
      </c>
      <c r="CI289" s="589" t="n">
        <f aca="false">SUM('monthly data'!IT289:IV289)</f>
        <v>3.84760479205942</v>
      </c>
      <c r="CJ289" s="589" t="n">
        <f aca="false">SUM('monthly data'!IW289:IY289)</f>
        <v>98.0722916946874</v>
      </c>
      <c r="CK289" s="589" t="n">
        <f aca="false">SUM('monthly data'!IZ289:JB289)</f>
        <v>27.8141936018246</v>
      </c>
      <c r="CL289" s="589" t="n">
        <f aca="false">SUM('monthly data'!JC289:JE289)</f>
        <v>64.6517305636487</v>
      </c>
      <c r="CM289" s="589" t="n">
        <f aca="false">SUM('monthly data'!JF289:JH289)</f>
        <v>26.5245018928945</v>
      </c>
      <c r="CN289" s="589" t="n">
        <f aca="false">SUM('monthly data'!JI289:JK289)</f>
        <v>65.1916578881508</v>
      </c>
      <c r="CO289" s="589" t="n">
        <f aca="false">SUM('monthly data'!JL289:JN289)</f>
        <v>37.074356514</v>
      </c>
      <c r="CP289" s="589" t="n">
        <f aca="false">SUM('monthly data'!JO289:JQ289)</f>
        <v>72.558214555613</v>
      </c>
      <c r="CQ289" s="589" t="n">
        <f aca="false">SUM('monthly data'!JR289:JT289)</f>
        <v>58.8264997871928</v>
      </c>
      <c r="CR289" s="589" t="n">
        <f aca="false">SUM('monthly data'!JU289:JW289)</f>
        <v>21.7378818725013</v>
      </c>
      <c r="CS289" s="589" t="n">
        <f aca="false">SUM('monthly data'!JX289:JZ289)</f>
        <v>25.1812417493539</v>
      </c>
      <c r="CT289" s="589" t="n">
        <f aca="false">SUM('monthly data'!KA289:KC289)</f>
        <v>81.5709172237845</v>
      </c>
      <c r="CU289" s="589" t="n">
        <f aca="false">SUM('monthly data'!KD289:KF289)</f>
        <v>39.8453581362158</v>
      </c>
      <c r="CV289" s="589" t="n">
        <f aca="false">SUM('monthly data'!KG289:KI289)</f>
        <v>15.1005754007913</v>
      </c>
      <c r="CW289" s="589" t="n">
        <f aca="false">SUM('monthly data'!KJ289:KL289)</f>
        <v>28.494422424924</v>
      </c>
      <c r="CX289" s="589" t="n">
        <f aca="false">SUM('monthly data'!KM289:KO289)</f>
        <v>62.0750982931816</v>
      </c>
      <c r="CY289" s="589" t="n">
        <f aca="false">SUM('monthly data'!KP289:KR289)</f>
        <v>17.942072601711</v>
      </c>
      <c r="CZ289" s="589" t="n">
        <f aca="false">SUM('monthly data'!KS289:KU289)</f>
        <v>69.218968641801</v>
      </c>
      <c r="DA289" s="589" t="n">
        <f aca="false">SUM('monthly data'!KV289:KX289)</f>
        <v>55.782065424182</v>
      </c>
      <c r="DB289" s="589" t="n">
        <f aca="false">SUM('monthly data'!KY289:LA289)</f>
        <v>63.9486229763176</v>
      </c>
      <c r="DC289" s="589" t="n">
        <f aca="false">SUM('monthly data'!LB289:LD289)</f>
        <v>74.4921962822387</v>
      </c>
      <c r="DD289" s="589" t="n">
        <f aca="false">SUM('monthly data'!LE289:LG289)</f>
        <v>72.1169603379439</v>
      </c>
      <c r="DE289" s="589" t="n">
        <f aca="false">SUM('monthly data'!LH289:LJ289)</f>
        <v>51.873638891334</v>
      </c>
      <c r="DF289" s="589" t="n">
        <f aca="false">SUM('monthly data'!LK289:LM289)</f>
        <v>66.6942772817581</v>
      </c>
      <c r="DG289" s="589" t="n">
        <f aca="false">SUM('monthly data'!LN289:LP289)</f>
        <v>113.433515175559</v>
      </c>
      <c r="DH289" s="589" t="n">
        <f aca="false">SUM('monthly data'!LQ289:LS289)</f>
        <v>215.12946254999</v>
      </c>
      <c r="DI289" s="589" t="n">
        <f aca="false">SUM('monthly data'!LT289:LV289)</f>
        <v>35.5752446052002</v>
      </c>
      <c r="DJ289" s="589" t="n">
        <f aca="false">SUM('monthly data'!LW289:LY289)</f>
        <v>51.8249875847372</v>
      </c>
      <c r="DK289" s="589"/>
      <c r="DL289" s="589"/>
      <c r="DM289" s="589"/>
      <c r="DN289" s="589"/>
      <c r="DO289" s="589"/>
      <c r="DP289" s="589"/>
      <c r="DQ289" s="589"/>
      <c r="DR289" s="589"/>
      <c r="DS289" s="348"/>
      <c r="DT289" s="348"/>
      <c r="DU289" s="348"/>
      <c r="DV289" s="348"/>
      <c r="DW289" s="348"/>
      <c r="DX289" s="348"/>
      <c r="DY289" s="348"/>
      <c r="DZ289" s="348"/>
    </row>
    <row r="290" customFormat="false" ht="13.8" hidden="false" customHeight="false" outlineLevel="0" collapsed="false">
      <c r="B290" s="446" t="s">
        <v>715</v>
      </c>
      <c r="C290" s="348" t="n">
        <f aca="false">SUM('monthly data'!B290:D290)</f>
        <v>0</v>
      </c>
      <c r="D290" s="348" t="n">
        <f aca="false">SUM('monthly data'!E290:G290)</f>
        <v>0</v>
      </c>
      <c r="E290" s="348" t="n">
        <f aca="false">SUM('monthly data'!H290:J290)</f>
        <v>0</v>
      </c>
      <c r="F290" s="348" t="n">
        <f aca="false">SUM('monthly data'!K290:M290)</f>
        <v>0</v>
      </c>
      <c r="G290" s="348" t="n">
        <f aca="false">SUM('monthly data'!N290:P290)</f>
        <v>0</v>
      </c>
      <c r="H290" s="348" t="n">
        <f aca="false">SUM('monthly data'!Q290:S290)</f>
        <v>0</v>
      </c>
      <c r="I290" s="348" t="n">
        <f aca="false">SUM('monthly data'!T290:V290)</f>
        <v>0</v>
      </c>
      <c r="J290" s="348" t="n">
        <f aca="false">SUM('monthly data'!W290:Y290)</f>
        <v>0</v>
      </c>
      <c r="K290" s="348" t="n">
        <f aca="false">SUM('monthly data'!Z290:AB290)</f>
        <v>0</v>
      </c>
      <c r="L290" s="348" t="n">
        <f aca="false">SUM('monthly data'!AC290:AE290)</f>
        <v>0</v>
      </c>
      <c r="M290" s="348" t="n">
        <f aca="false">SUM('monthly data'!AF290:AH290)</f>
        <v>0</v>
      </c>
      <c r="N290" s="348" t="n">
        <f aca="false">SUM('monthly data'!AI290:AK290)</f>
        <v>0</v>
      </c>
      <c r="O290" s="348" t="n">
        <f aca="false">SUM('monthly data'!AL290:AN290)</f>
        <v>0</v>
      </c>
      <c r="P290" s="348" t="n">
        <f aca="false">SUM('monthly data'!AO290:AQ290)</f>
        <v>0</v>
      </c>
      <c r="Q290" s="348" t="n">
        <f aca="false">SUM('monthly data'!AR290:AT290)</f>
        <v>0</v>
      </c>
      <c r="R290" s="348" t="n">
        <f aca="false">SUM('monthly data'!AU290:AW290)</f>
        <v>0</v>
      </c>
      <c r="S290" s="589" t="n">
        <f aca="false">SUM('monthly data'!AX290:AZ290)</f>
        <v>9.70983125</v>
      </c>
      <c r="T290" s="589" t="n">
        <f aca="false">SUM('monthly data'!BA290:BC290)</f>
        <v>9.70983125</v>
      </c>
      <c r="U290" s="589" t="n">
        <f aca="false">SUM('monthly data'!BD290:BF290)</f>
        <v>9.70983125</v>
      </c>
      <c r="V290" s="589" t="n">
        <f aca="false">SUM('monthly data'!BG290:BI290)</f>
        <v>9.70983125</v>
      </c>
      <c r="W290" s="589" t="n">
        <f aca="false">SUM('monthly data'!BJ290:BL290)</f>
        <v>9.6071625</v>
      </c>
      <c r="X290" s="589" t="n">
        <f aca="false">SUM('monthly data'!BM290:BO290)</f>
        <v>9.6071625</v>
      </c>
      <c r="Y290" s="589" t="n">
        <f aca="false">SUM('monthly data'!BP290:BR290)</f>
        <v>9.6071625</v>
      </c>
      <c r="Z290" s="589" t="n">
        <f aca="false">SUM('monthly data'!BS290:BU290)</f>
        <v>9.6071625</v>
      </c>
      <c r="AA290" s="589" t="n">
        <f aca="false">SUM('monthly data'!BV290:BX290)</f>
        <v>8.20983125</v>
      </c>
      <c r="AB290" s="589" t="n">
        <f aca="false">SUM('monthly data'!BY290:CA290)</f>
        <v>8.20983125</v>
      </c>
      <c r="AC290" s="589" t="n">
        <f aca="false">SUM('monthly data'!CB290:CD290)</f>
        <v>8.20983125</v>
      </c>
      <c r="AD290" s="589" t="n">
        <f aca="false">SUM('monthly data'!CE290:CG290)</f>
        <v>8.20983125</v>
      </c>
      <c r="AE290" s="589" t="n">
        <f aca="false">SUM('monthly data'!CH290:CJ290)</f>
        <v>7.2968125</v>
      </c>
      <c r="AF290" s="589" t="n">
        <f aca="false">SUM('monthly data'!CK290:CM290)</f>
        <v>7.2968125</v>
      </c>
      <c r="AG290" s="589" t="n">
        <f aca="false">SUM('monthly data'!CN290:CP290)</f>
        <v>7.2968125</v>
      </c>
      <c r="AH290" s="589" t="n">
        <f aca="false">SUM('monthly data'!CQ290:CS290)</f>
        <v>7.2968125</v>
      </c>
      <c r="AI290" s="589" t="n">
        <f aca="false">SUM('monthly data'!CT290:CV290)</f>
        <v>7.277175</v>
      </c>
      <c r="AJ290" s="589" t="n">
        <f aca="false">SUM('monthly data'!CW290:CY290)</f>
        <v>7.277175</v>
      </c>
      <c r="AK290" s="589" t="n">
        <f aca="false">SUM('monthly data'!CZ290:DB290)</f>
        <v>7.277175</v>
      </c>
      <c r="AL290" s="589" t="n">
        <f aca="false">SUM('monthly data'!DC290:DE290)</f>
        <v>7.277175</v>
      </c>
      <c r="AM290" s="589" t="n">
        <f aca="false">SUM('monthly data'!DF290:DH290)</f>
        <v>9.4195375</v>
      </c>
      <c r="AN290" s="589" t="n">
        <f aca="false">SUM('monthly data'!DI290:DK290)</f>
        <v>9.4195375</v>
      </c>
      <c r="AO290" s="589" t="n">
        <f aca="false">SUM('monthly data'!DL290:DN290)</f>
        <v>9.4195375</v>
      </c>
      <c r="AP290" s="589" t="n">
        <f aca="false">SUM('monthly data'!DO290:DQ290)</f>
        <v>9.4195375</v>
      </c>
      <c r="AQ290" s="589" t="n">
        <f aca="false">SUM('monthly data'!DR290:DT290)</f>
        <v>14.9668</v>
      </c>
      <c r="AR290" s="589" t="n">
        <f aca="false">SUM('monthly data'!DU290:DW290)</f>
        <v>14.9668</v>
      </c>
      <c r="AS290" s="589" t="n">
        <f aca="false">SUM('monthly data'!DX290:DZ290)</f>
        <v>14.9668</v>
      </c>
      <c r="AT290" s="589" t="n">
        <f aca="false">SUM('monthly data'!EA290:EC290)</f>
        <v>14.9668</v>
      </c>
      <c r="AU290" s="589" t="n">
        <f aca="false">SUM('monthly data'!ED290:EF290)</f>
        <v>16.015125</v>
      </c>
      <c r="AV290" s="589" t="n">
        <f aca="false">SUM('monthly data'!EG290:EI290)</f>
        <v>16.015125</v>
      </c>
      <c r="AW290" s="589" t="n">
        <f aca="false">SUM('monthly data'!EJ290:EL290)</f>
        <v>16.015125</v>
      </c>
      <c r="AX290" s="589" t="n">
        <f aca="false">SUM('monthly data'!EM290:EO290)</f>
        <v>16.015125</v>
      </c>
      <c r="AY290" s="589" t="n">
        <f aca="false">SUM('monthly data'!EP290:ER290)</f>
        <v>19.096</v>
      </c>
      <c r="AZ290" s="589" t="n">
        <f aca="false">SUM('monthly data'!ES290:EU290)</f>
        <v>18.92</v>
      </c>
      <c r="BA290" s="589" t="n">
        <f aca="false">SUM('monthly data'!EV290:EX290)</f>
        <v>20.328</v>
      </c>
      <c r="BB290" s="589" t="n">
        <f aca="false">SUM('monthly data'!EY290:FA290)</f>
        <v>15.656</v>
      </c>
      <c r="BC290" s="589" t="n">
        <f aca="false">SUM('monthly data'!FB290:FD290)</f>
        <v>13.61007</v>
      </c>
      <c r="BD290" s="589" t="n">
        <f aca="false">SUM('monthly data'!FE290:FG290)</f>
        <v>21.27842</v>
      </c>
      <c r="BE290" s="589" t="n">
        <f aca="false">SUM('monthly data'!FH290:FJ290)</f>
        <v>20.6523</v>
      </c>
      <c r="BF290" s="589" t="n">
        <f aca="false">SUM('monthly data'!FK290:FM290)</f>
        <v>38.5542</v>
      </c>
      <c r="BG290" s="589" t="n">
        <f aca="false">SUM('monthly data'!FN290:FP290)</f>
        <v>27.223</v>
      </c>
      <c r="BH290" s="589" t="n">
        <f aca="false">SUM('monthly data'!FQ290:FS290)</f>
        <v>14.770896896</v>
      </c>
      <c r="BI290" s="589" t="n">
        <f aca="false">SUM('monthly data'!FT290:FV290)</f>
        <v>31.943841391</v>
      </c>
      <c r="BJ290" s="589" t="n">
        <f aca="false">SUM('monthly data'!FW290:FY290)</f>
        <v>39.854758196</v>
      </c>
      <c r="BK290" s="589" t="n">
        <f aca="false">SUM('monthly data'!FZ290:GB290)</f>
        <v>27.3</v>
      </c>
      <c r="BL290" s="589" t="n">
        <f aca="false">SUM('monthly data'!GC290:GE290)</f>
        <v>27.3</v>
      </c>
      <c r="BM290" s="589" t="n">
        <f aca="false">SUM('monthly data'!GF290:GH290)</f>
        <v>34.1</v>
      </c>
      <c r="BN290" s="589" t="n">
        <f aca="false">SUM('monthly data'!GI290:GK290)</f>
        <v>80</v>
      </c>
      <c r="BO290" s="589" t="n">
        <f aca="false">SUM('monthly data'!GL290:GN290)</f>
        <v>25.449</v>
      </c>
      <c r="BP290" s="589" t="n">
        <f aca="false">SUM('monthly data'!GO290:GQ290)</f>
        <v>24.451</v>
      </c>
      <c r="BQ290" s="589" t="n">
        <f aca="false">SUM('monthly data'!GR290:GT290)</f>
        <v>28.44</v>
      </c>
      <c r="BR290" s="589" t="n">
        <f aca="false">SUM('monthly data'!GU290:GW290)</f>
        <v>79.3606</v>
      </c>
      <c r="BS290" s="589" t="n">
        <f aca="false">SUM('monthly data'!GX290:GZ290)</f>
        <v>28.4</v>
      </c>
      <c r="BT290" s="589" t="n">
        <f aca="false">SUM('monthly data'!HA290:HC290)</f>
        <v>63.0720493276258</v>
      </c>
      <c r="BU290" s="589" t="n">
        <f aca="false">SUM('monthly data'!HD290:HF290)</f>
        <v>33.6069115881049</v>
      </c>
      <c r="BV290" s="589" t="n">
        <f aca="false">SUM('monthly data'!HG290:HI290)</f>
        <v>78.5066049439371</v>
      </c>
      <c r="BW290" s="589" t="n">
        <f aca="false">SUM('monthly data'!HJ290:HL290)</f>
        <v>12.8850358444967</v>
      </c>
      <c r="BX290" s="589" t="n">
        <f aca="false">SUM('monthly data'!HM290:HO290)</f>
        <v>49.9014476234614</v>
      </c>
      <c r="BY290" s="589" t="n">
        <f aca="false">SUM('monthly data'!HP290:HR290)</f>
        <v>60.5063782618</v>
      </c>
      <c r="BZ290" s="589" t="n">
        <f aca="false">SUM('monthly data'!HS290:HU290)</f>
        <v>96.772588514086</v>
      </c>
      <c r="CA290" s="589" t="n">
        <f aca="false">SUM('monthly data'!HV290:HX290)</f>
        <v>53</v>
      </c>
      <c r="CB290" s="589" t="n">
        <f aca="false">SUM('monthly data'!HY290:IA290)</f>
        <v>92.982808470683</v>
      </c>
      <c r="CC290" s="589" t="n">
        <f aca="false">SUM('monthly data'!IB290:ID290)</f>
        <v>51.125</v>
      </c>
      <c r="CD290" s="589" t="n">
        <f aca="false">SUM('monthly data'!IE290:IG290)</f>
        <v>74.3530449570387</v>
      </c>
      <c r="CE290" s="589" t="n">
        <f aca="false">SUM('monthly data'!IH290:IJ290)</f>
        <v>57.777826278682</v>
      </c>
      <c r="CF290" s="589" t="n">
        <f aca="false">SUM('monthly data'!IK290:IM290)</f>
        <v>57.777826278682</v>
      </c>
      <c r="CG290" s="589" t="n">
        <f aca="false">SUM('monthly data'!IN290:IP290)</f>
        <v>48.37</v>
      </c>
      <c r="CH290" s="589" t="n">
        <f aca="false">SUM('monthly data'!IQ290:IS290)</f>
        <v>48.37</v>
      </c>
      <c r="CI290" s="589" t="n">
        <f aca="false">SUM('monthly data'!IT290:IV290)</f>
        <v>36.1</v>
      </c>
      <c r="CJ290" s="589" t="n">
        <f aca="false">SUM('monthly data'!IW290:IY290)</f>
        <v>36.1</v>
      </c>
      <c r="CK290" s="589" t="n">
        <f aca="false">SUM('monthly data'!IZ290:JB290)</f>
        <v>26.4244510747186</v>
      </c>
      <c r="CL290" s="589" t="n">
        <f aca="false">SUM('monthly data'!JC290:JE290)</f>
        <v>3.02548445328942</v>
      </c>
      <c r="CM290" s="589" t="n">
        <f aca="false">SUM('monthly data'!JF290:JH290)</f>
        <v>15.873335992</v>
      </c>
      <c r="CN290" s="589" t="n">
        <f aca="false">SUM('monthly data'!JI290:JK290)</f>
        <v>12.1687130681974</v>
      </c>
      <c r="CO290" s="589" t="n">
        <f aca="false">SUM('monthly data'!JL290:JN290)</f>
        <v>42.5775</v>
      </c>
      <c r="CP290" s="589" t="n">
        <f aca="false">SUM('monthly data'!JO290:JQ290)</f>
        <v>42.5775</v>
      </c>
      <c r="CQ290" s="589" t="n">
        <f aca="false">SUM('monthly data'!JR290:JT290)</f>
        <v>41.7775</v>
      </c>
      <c r="CR290" s="589" t="n">
        <f aca="false">SUM('monthly data'!JU290:JW290)</f>
        <v>41.7775</v>
      </c>
      <c r="CS290" s="589" t="n">
        <f aca="false">SUM('monthly data'!JX290:JZ290)</f>
        <v>63.91430729987</v>
      </c>
      <c r="CT290" s="589" t="n">
        <f aca="false">SUM('monthly data'!KA290:KC290)</f>
        <v>63.8857212432767</v>
      </c>
      <c r="CU290" s="589" t="n">
        <f aca="false">SUM('monthly data'!KD290:KF290)</f>
        <v>52.6377517253706</v>
      </c>
      <c r="CV290" s="589" t="n">
        <f aca="false">SUM('monthly data'!KG290:KI290)</f>
        <v>52.6377517256524</v>
      </c>
      <c r="CW290" s="589" t="n">
        <f aca="false">SUM('monthly data'!KJ290:KL290)</f>
        <v>64.9525198988198</v>
      </c>
      <c r="CX290" s="589" t="n">
        <f aca="false">SUM('monthly data'!KM290:KO290)</f>
        <v>64.9477296929913</v>
      </c>
      <c r="CY290" s="589" t="n">
        <f aca="false">SUM('monthly data'!KP290:KR290)</f>
        <v>64.9477296929913</v>
      </c>
      <c r="CZ290" s="589" t="n">
        <f aca="false">SUM('monthly data'!KS290:KU290)</f>
        <v>64.9798633974476</v>
      </c>
      <c r="DA290" s="589" t="n">
        <f aca="false">SUM('monthly data'!KV290:KX290)</f>
        <v>69.3874044145598</v>
      </c>
      <c r="DB290" s="589" t="n">
        <f aca="false">SUM('monthly data'!KY290:LA290)</f>
        <v>69.3874044145598</v>
      </c>
      <c r="DC290" s="589" t="n">
        <f aca="false">SUM('monthly data'!LB290:LD290)</f>
        <v>79.6776317446401</v>
      </c>
      <c r="DD290" s="589" t="n">
        <f aca="false">SUM('monthly data'!LE290:LG290)</f>
        <v>76.2958822066402</v>
      </c>
      <c r="DE290" s="589" t="n">
        <f aca="false">SUM('monthly data'!LH290:LJ290)</f>
        <v>76.5733041515954</v>
      </c>
      <c r="DF290" s="589" t="n">
        <f aca="false">SUM('monthly data'!LK290:LM290)</f>
        <v>103.571716126689</v>
      </c>
      <c r="DG290" s="589" t="n">
        <f aca="false">SUM('monthly data'!LN290:LP290)</f>
        <v>98.4542226246777</v>
      </c>
      <c r="DH290" s="589" t="n">
        <f aca="false">SUM('monthly data'!LQ290:LS290)</f>
        <v>98.4542226246777</v>
      </c>
      <c r="DI290" s="589" t="n">
        <f aca="false">SUM('monthly data'!LT290:LV290)</f>
        <v>93.0979324724787</v>
      </c>
      <c r="DJ290" s="589" t="n">
        <f aca="false">SUM('monthly data'!LW290:LY290)</f>
        <v>93.0979324724787</v>
      </c>
      <c r="DK290" s="589"/>
      <c r="DL290" s="589"/>
      <c r="DM290" s="589"/>
      <c r="DN290" s="589"/>
      <c r="DO290" s="589"/>
      <c r="DP290" s="589"/>
      <c r="DQ290" s="589"/>
      <c r="DR290" s="589"/>
      <c r="DS290" s="348"/>
      <c r="DT290" s="348"/>
      <c r="DU290" s="348"/>
      <c r="DV290" s="348"/>
      <c r="DW290" s="348"/>
      <c r="DX290" s="348"/>
      <c r="DY290" s="348"/>
      <c r="DZ290" s="348"/>
    </row>
    <row r="291" customFormat="false" ht="13.8" hidden="false" customHeight="false" outlineLevel="0" collapsed="false">
      <c r="A291" s="0" t="s">
        <v>1078</v>
      </c>
      <c r="B291" s="449" t="s">
        <v>716</v>
      </c>
      <c r="C291" s="348" t="n">
        <f aca="false">SUM('monthly data'!B291:D291)</f>
        <v>0</v>
      </c>
      <c r="D291" s="348" t="n">
        <f aca="false">SUM('monthly data'!E291:G291)</f>
        <v>0</v>
      </c>
      <c r="E291" s="348" t="n">
        <f aca="false">SUM('monthly data'!H291:J291)</f>
        <v>0</v>
      </c>
      <c r="F291" s="348" t="n">
        <f aca="false">SUM('monthly data'!K291:M291)</f>
        <v>0</v>
      </c>
      <c r="G291" s="348" t="n">
        <f aca="false">SUM('monthly data'!N291:P291)</f>
        <v>0</v>
      </c>
      <c r="H291" s="348" t="n">
        <f aca="false">SUM('monthly data'!Q291:S291)</f>
        <v>0</v>
      </c>
      <c r="I291" s="348" t="n">
        <f aca="false">SUM('monthly data'!T291:V291)</f>
        <v>0</v>
      </c>
      <c r="J291" s="348" t="n">
        <f aca="false">SUM('monthly data'!W291:Y291)</f>
        <v>0</v>
      </c>
      <c r="K291" s="348" t="n">
        <f aca="false">SUM('monthly data'!Z291:AB291)</f>
        <v>0</v>
      </c>
      <c r="L291" s="348" t="n">
        <f aca="false">SUM('monthly data'!AC291:AE291)</f>
        <v>0</v>
      </c>
      <c r="M291" s="348" t="n">
        <f aca="false">SUM('monthly data'!AF291:AH291)</f>
        <v>0</v>
      </c>
      <c r="N291" s="348" t="n">
        <f aca="false">SUM('monthly data'!AI291:AK291)</f>
        <v>0</v>
      </c>
      <c r="O291" s="348" t="n">
        <f aca="false">SUM('monthly data'!AL291:AN291)</f>
        <v>0</v>
      </c>
      <c r="P291" s="348" t="n">
        <f aca="false">SUM('monthly data'!AO291:AQ291)</f>
        <v>0</v>
      </c>
      <c r="Q291" s="348" t="n">
        <f aca="false">SUM('monthly data'!AR291:AT291)</f>
        <v>0</v>
      </c>
      <c r="R291" s="348" t="n">
        <f aca="false">SUM('monthly data'!AU291:AW291)</f>
        <v>0</v>
      </c>
      <c r="S291" s="589" t="n">
        <f aca="false">SUM('monthly data'!AX291:AZ291)</f>
        <v>36.756352257125</v>
      </c>
      <c r="T291" s="589" t="n">
        <f aca="false">SUM('monthly data'!BA291:BC291)</f>
        <v>36.756352257125</v>
      </c>
      <c r="U291" s="589" t="n">
        <f aca="false">SUM('monthly data'!BD291:BF291)</f>
        <v>36.756352257125</v>
      </c>
      <c r="V291" s="589" t="n">
        <f aca="false">SUM('monthly data'!BG291:BI291)</f>
        <v>36.756352257125</v>
      </c>
      <c r="W291" s="589" t="n">
        <f aca="false">SUM('monthly data'!BJ291:BL291)</f>
        <v>38.9516667535625</v>
      </c>
      <c r="X291" s="589" t="n">
        <f aca="false">SUM('monthly data'!BM291:BO291)</f>
        <v>38.9516667535625</v>
      </c>
      <c r="Y291" s="589" t="n">
        <f aca="false">SUM('monthly data'!BP291:BR291)</f>
        <v>38.9516667535625</v>
      </c>
      <c r="Z291" s="589" t="n">
        <f aca="false">SUM('monthly data'!BS291:BU291)</f>
        <v>38.9516667535625</v>
      </c>
      <c r="AA291" s="589" t="n">
        <f aca="false">SUM('monthly data'!BV291:BX291)</f>
        <v>42.04085</v>
      </c>
      <c r="AB291" s="589" t="n">
        <f aca="false">SUM('monthly data'!BY291:CA291)</f>
        <v>42.04085</v>
      </c>
      <c r="AC291" s="589" t="n">
        <f aca="false">SUM('monthly data'!CB291:CD291)</f>
        <v>42.04085</v>
      </c>
      <c r="AD291" s="589" t="n">
        <f aca="false">SUM('monthly data'!CE291:CG291)</f>
        <v>42.04085</v>
      </c>
      <c r="AE291" s="589" t="n">
        <f aca="false">SUM('monthly data'!CH291:CJ291)</f>
        <v>47.82976875</v>
      </c>
      <c r="AF291" s="589" t="n">
        <f aca="false">SUM('monthly data'!CK291:CM291)</f>
        <v>47.82976875</v>
      </c>
      <c r="AG291" s="589" t="n">
        <f aca="false">SUM('monthly data'!CN291:CP291)</f>
        <v>47.82976875</v>
      </c>
      <c r="AH291" s="589" t="n">
        <f aca="false">SUM('monthly data'!CQ291:CS291)</f>
        <v>47.82976875</v>
      </c>
      <c r="AI291" s="589" t="n">
        <f aca="false">SUM('monthly data'!CT291:CV291)</f>
        <v>55.5367925</v>
      </c>
      <c r="AJ291" s="589" t="n">
        <f aca="false">SUM('monthly data'!CW291:CY291)</f>
        <v>55.5367925</v>
      </c>
      <c r="AK291" s="589" t="n">
        <f aca="false">SUM('monthly data'!CZ291:DB291)</f>
        <v>55.5367925</v>
      </c>
      <c r="AL291" s="589" t="n">
        <f aca="false">SUM('monthly data'!DC291:DE291)</f>
        <v>55.5367925</v>
      </c>
      <c r="AM291" s="589" t="n">
        <f aca="false">SUM('monthly data'!DF291:DH291)</f>
        <v>67.5945716796869</v>
      </c>
      <c r="AN291" s="589" t="n">
        <f aca="false">SUM('monthly data'!DI291:DK291)</f>
        <v>67.5945716796869</v>
      </c>
      <c r="AO291" s="589" t="n">
        <f aca="false">SUM('monthly data'!DL291:DN291)</f>
        <v>67.5945716796869</v>
      </c>
      <c r="AP291" s="589" t="n">
        <f aca="false">SUM('monthly data'!DO291:DQ291)</f>
        <v>67.5945716796869</v>
      </c>
      <c r="AQ291" s="589" t="n">
        <f aca="false">SUM('monthly data'!DR291:DT291)</f>
        <v>82.4458422408113</v>
      </c>
      <c r="AR291" s="589" t="n">
        <f aca="false">SUM('monthly data'!DU291:DW291)</f>
        <v>82.4458422408113</v>
      </c>
      <c r="AS291" s="589" t="n">
        <f aca="false">SUM('monthly data'!DX291:DZ291)</f>
        <v>82.4458422408113</v>
      </c>
      <c r="AT291" s="589" t="n">
        <f aca="false">SUM('monthly data'!EA291:EC291)</f>
        <v>82.4458422408113</v>
      </c>
      <c r="AU291" s="589" t="n">
        <f aca="false">SUM('monthly data'!ED291:EF291)</f>
        <v>96.7518505611244</v>
      </c>
      <c r="AV291" s="589" t="n">
        <f aca="false">SUM('monthly data'!EG291:EI291)</f>
        <v>96.7518505611244</v>
      </c>
      <c r="AW291" s="589" t="n">
        <f aca="false">SUM('monthly data'!EJ291:EL291)</f>
        <v>96.7518505611244</v>
      </c>
      <c r="AX291" s="589" t="n">
        <f aca="false">SUM('monthly data'!EM291:EO291)</f>
        <v>96.7518505611244</v>
      </c>
      <c r="AY291" s="589" t="n">
        <f aca="false">SUM('monthly data'!EP291:ER291)</f>
        <v>116.233548738657</v>
      </c>
      <c r="AZ291" s="589" t="n">
        <f aca="false">SUM('monthly data'!ES291:EU291)</f>
        <v>109.660905619752</v>
      </c>
      <c r="BA291" s="589" t="n">
        <f aca="false">SUM('monthly data'!EV291:EX291)</f>
        <v>145.08331283306</v>
      </c>
      <c r="BB291" s="589" t="n">
        <f aca="false">SUM('monthly data'!EY291:FA291)</f>
        <v>119.76520446892</v>
      </c>
      <c r="BC291" s="589" t="n">
        <f aca="false">SUM('monthly data'!FB291:FD291)</f>
        <v>127.078865625459</v>
      </c>
      <c r="BD291" s="589" t="n">
        <f aca="false">SUM('monthly data'!FE291:FG291)</f>
        <v>143.610233246312</v>
      </c>
      <c r="BE291" s="589" t="n">
        <f aca="false">SUM('monthly data'!FH291:FJ291)</f>
        <v>176.508071643363</v>
      </c>
      <c r="BF291" s="589" t="n">
        <f aca="false">SUM('monthly data'!FK291:FM291)</f>
        <v>202.54746485307</v>
      </c>
      <c r="BG291" s="589" t="n">
        <f aca="false">SUM('monthly data'!FN291:FP291)</f>
        <v>186.892517549</v>
      </c>
      <c r="BH291" s="589" t="n">
        <f aca="false">SUM('monthly data'!FQ291:FS291)</f>
        <v>162.608832027</v>
      </c>
      <c r="BI291" s="589" t="n">
        <f aca="false">SUM('monthly data'!FT291:FV291)</f>
        <v>192.873470037</v>
      </c>
      <c r="BJ291" s="589" t="n">
        <f aca="false">SUM('monthly data'!FW291:FY291)</f>
        <v>211.913743965</v>
      </c>
      <c r="BK291" s="589" t="n">
        <f aca="false">SUM('monthly data'!FZ291:GB291)</f>
        <v>191.708710541647</v>
      </c>
      <c r="BL291" s="589" t="n">
        <f aca="false">SUM('monthly data'!GC291:GE291)</f>
        <v>209.684741440534</v>
      </c>
      <c r="BM291" s="589" t="n">
        <f aca="false">SUM('monthly data'!GF291:GH291)</f>
        <v>227.14742168767</v>
      </c>
      <c r="BN291" s="589" t="n">
        <f aca="false">SUM('monthly data'!GI291:GK291)</f>
        <v>250.826162141348</v>
      </c>
      <c r="BO291" s="589" t="n">
        <f aca="false">SUM('monthly data'!GL291:GN291)</f>
        <v>242.232600205</v>
      </c>
      <c r="BP291" s="589" t="n">
        <f aca="false">SUM('monthly data'!GO291:GQ291)</f>
        <v>264.532777493</v>
      </c>
      <c r="BQ291" s="589" t="n">
        <f aca="false">SUM('monthly data'!GR291:GT291)</f>
        <v>216.552464777</v>
      </c>
      <c r="BR291" s="589" t="n">
        <f aca="false">SUM('monthly data'!GU291:GW291)</f>
        <v>279.49219726282</v>
      </c>
      <c r="BS291" s="589" t="n">
        <f aca="false">SUM('monthly data'!GX291:GZ291)</f>
        <v>276.59160449337</v>
      </c>
      <c r="BT291" s="589" t="n">
        <f aca="false">SUM('monthly data'!HA291:HC291)</f>
        <v>337.13331801043</v>
      </c>
      <c r="BU291" s="589" t="n">
        <f aca="false">SUM('monthly data'!HD291:HF291)</f>
        <v>278.7433</v>
      </c>
      <c r="BV291" s="589" t="n">
        <f aca="false">SUM('monthly data'!HG291:HI291)</f>
        <v>235.791012125</v>
      </c>
      <c r="BW291" s="589" t="n">
        <f aca="false">SUM('monthly data'!HJ291:HL291)</f>
        <v>219.617663204927</v>
      </c>
      <c r="BX291" s="589" t="n">
        <f aca="false">SUM('monthly data'!HM291:HO291)</f>
        <v>392.559892847439</v>
      </c>
      <c r="BY291" s="589" t="n">
        <f aca="false">SUM('monthly data'!HP291:HR291)</f>
        <v>299.873855480489</v>
      </c>
      <c r="BZ291" s="589" t="n">
        <f aca="false">SUM('monthly data'!HS291:HU291)</f>
        <v>387.394440300329</v>
      </c>
      <c r="CA291" s="589" t="n">
        <f aca="false">SUM('monthly data'!HV291:HX291)</f>
        <v>369.038998785921</v>
      </c>
      <c r="CB291" s="589" t="n">
        <f aca="false">SUM('monthly data'!HY291:IA291)</f>
        <v>485.1531273155</v>
      </c>
      <c r="CC291" s="589" t="n">
        <f aca="false">SUM('monthly data'!IB291:ID291)</f>
        <v>405.094735344325</v>
      </c>
      <c r="CD291" s="589" t="n">
        <f aca="false">SUM('monthly data'!IE291:IG291)</f>
        <v>383.701421602933</v>
      </c>
      <c r="CE291" s="589" t="n">
        <f aca="false">SUM('monthly data'!IH291:IJ291)</f>
        <v>424.139414398568</v>
      </c>
      <c r="CF291" s="589" t="n">
        <f aca="false">SUM('monthly data'!IK291:IM291)</f>
        <v>461.186224898363</v>
      </c>
      <c r="CG291" s="589" t="n">
        <f aca="false">SUM('monthly data'!IN291:IP291)</f>
        <v>403.94371552624</v>
      </c>
      <c r="CH291" s="589" t="n">
        <f aca="false">SUM('monthly data'!IQ291:IS291)</f>
        <v>439.620183133088</v>
      </c>
      <c r="CI291" s="589" t="n">
        <f aca="false">SUM('monthly data'!IT291:IV291)</f>
        <v>458.87066395039</v>
      </c>
      <c r="CJ291" s="589" t="n">
        <f aca="false">SUM('monthly data'!IW291:IY291)</f>
        <v>452.204920612656</v>
      </c>
      <c r="CK291" s="589" t="n">
        <f aca="false">SUM('monthly data'!IZ291:JB291)</f>
        <v>422.330425736061</v>
      </c>
      <c r="CL291" s="589" t="n">
        <f aca="false">SUM('monthly data'!JC291:JE291)</f>
        <v>437.4591364737</v>
      </c>
      <c r="CM291" s="589" t="n">
        <f aca="false">SUM('monthly data'!JF291:JH291)</f>
        <v>454.672052715117</v>
      </c>
      <c r="CN291" s="589" t="n">
        <f aca="false">SUM('monthly data'!JI291:JK291)</f>
        <v>553.621123933243</v>
      </c>
      <c r="CO291" s="589" t="n">
        <f aca="false">SUM('monthly data'!JL291:JN291)</f>
        <v>559.083301804817</v>
      </c>
      <c r="CP291" s="589" t="n">
        <f aca="false">SUM('monthly data'!JO291:JQ291)</f>
        <v>533.28999990107</v>
      </c>
      <c r="CQ291" s="589" t="n">
        <f aca="false">SUM('monthly data'!JR291:JT291)</f>
        <v>556.246109574803</v>
      </c>
      <c r="CR291" s="589" t="n">
        <f aca="false">SUM('monthly data'!JU291:JW291)</f>
        <v>513.353825344794</v>
      </c>
      <c r="CS291" s="589" t="n">
        <f aca="false">SUM('monthly data'!JX291:JZ291)</f>
        <v>556.719675204654</v>
      </c>
      <c r="CT291" s="589" t="n">
        <f aca="false">SUM('monthly data'!KA291:KC291)</f>
        <v>667.641441959966</v>
      </c>
      <c r="CU291" s="589" t="n">
        <f aca="false">SUM('monthly data'!KD291:KF291)</f>
        <v>641.208204193893</v>
      </c>
      <c r="CV291" s="589" t="n">
        <f aca="false">SUM('monthly data'!KG291:KI291)</f>
        <v>746.068573087478</v>
      </c>
      <c r="CW291" s="589" t="n">
        <f aca="false">SUM('monthly data'!KJ291:KL291)</f>
        <v>689.239205687055</v>
      </c>
      <c r="CX291" s="589" t="n">
        <f aca="false">SUM('monthly data'!KM291:KO291)</f>
        <v>818.13052135478</v>
      </c>
      <c r="CY291" s="589" t="n">
        <f aca="false">SUM('monthly data'!KP291:KR291)</f>
        <v>729.977623134215</v>
      </c>
      <c r="CZ291" s="589" t="n">
        <f aca="false">SUM('monthly data'!KS291:KU291)</f>
        <v>810.529688450376</v>
      </c>
      <c r="DA291" s="589" t="n">
        <f aca="false">SUM('monthly data'!KV291:KX291)</f>
        <v>938.573919800333</v>
      </c>
      <c r="DB291" s="589" t="n">
        <f aca="false">SUM('monthly data'!KY291:LA291)</f>
        <v>798.919103788339</v>
      </c>
      <c r="DC291" s="589" t="n">
        <f aca="false">SUM('monthly data'!LB291:LD291)</f>
        <v>784.80399147498</v>
      </c>
      <c r="DD291" s="589" t="n">
        <f aca="false">SUM('monthly data'!LE291:LG291)</f>
        <v>888.43246719478</v>
      </c>
      <c r="DE291" s="589" t="n">
        <f aca="false">SUM('monthly data'!LH291:LJ291)</f>
        <v>883.860350794186</v>
      </c>
      <c r="DF291" s="589" t="n">
        <f aca="false">SUM('monthly data'!LK291:LM291)</f>
        <v>964.71615512845</v>
      </c>
      <c r="DG291" s="589" t="n">
        <f aca="false">SUM('monthly data'!LN291:LP291)</f>
        <v>1051.74859813123</v>
      </c>
      <c r="DH291" s="589" t="n">
        <f aca="false">SUM('monthly data'!LQ291:LS291)</f>
        <v>1117.47611369036</v>
      </c>
      <c r="DI291" s="589" t="n">
        <f aca="false">SUM('monthly data'!LT291:LV291)</f>
        <v>1239.93417936856</v>
      </c>
      <c r="DJ291" s="589" t="n">
        <f aca="false">SUM('monthly data'!LW291:LY291)</f>
        <v>886.196252831315</v>
      </c>
      <c r="DK291" s="589"/>
      <c r="DL291" s="589"/>
      <c r="DM291" s="589"/>
      <c r="DN291" s="589"/>
      <c r="DO291" s="589"/>
      <c r="DP291" s="589"/>
      <c r="DQ291" s="589"/>
      <c r="DR291" s="589"/>
      <c r="DS291" s="348"/>
      <c r="DT291" s="348"/>
      <c r="DU291" s="348"/>
      <c r="DV291" s="348"/>
      <c r="DW291" s="348"/>
      <c r="DX291" s="348"/>
      <c r="DY291" s="348"/>
      <c r="DZ291" s="348"/>
    </row>
    <row r="292" customFormat="false" ht="13.8" hidden="false" customHeight="false" outlineLevel="0" collapsed="false">
      <c r="B292" s="437" t="s">
        <v>717</v>
      </c>
      <c r="C292" s="348" t="n">
        <f aca="false">SUM('monthly data'!B292:D292)</f>
        <v>0</v>
      </c>
      <c r="D292" s="348" t="n">
        <f aca="false">SUM('monthly data'!E292:G292)</f>
        <v>0</v>
      </c>
      <c r="E292" s="348" t="n">
        <f aca="false">SUM('monthly data'!H292:J292)</f>
        <v>0</v>
      </c>
      <c r="F292" s="348" t="n">
        <f aca="false">SUM('monthly data'!K292:M292)</f>
        <v>0</v>
      </c>
      <c r="G292" s="348" t="n">
        <f aca="false">SUM('monthly data'!N292:P292)</f>
        <v>0</v>
      </c>
      <c r="H292" s="348" t="n">
        <f aca="false">SUM('monthly data'!Q292:S292)</f>
        <v>0</v>
      </c>
      <c r="I292" s="348" t="n">
        <f aca="false">SUM('monthly data'!T292:V292)</f>
        <v>0</v>
      </c>
      <c r="J292" s="348" t="n">
        <f aca="false">SUM('monthly data'!W292:Y292)</f>
        <v>0</v>
      </c>
      <c r="K292" s="348" t="n">
        <f aca="false">SUM('monthly data'!Z292:AB292)</f>
        <v>0</v>
      </c>
      <c r="L292" s="348" t="n">
        <f aca="false">SUM('monthly data'!AC292:AE292)</f>
        <v>0</v>
      </c>
      <c r="M292" s="348" t="n">
        <f aca="false">SUM('monthly data'!AF292:AH292)</f>
        <v>0</v>
      </c>
      <c r="N292" s="348" t="n">
        <f aca="false">SUM('monthly data'!AI292:AK292)</f>
        <v>0</v>
      </c>
      <c r="O292" s="348" t="n">
        <f aca="false">SUM('monthly data'!AL292:AN292)</f>
        <v>0</v>
      </c>
      <c r="P292" s="348" t="n">
        <f aca="false">SUM('monthly data'!AO292:AQ292)</f>
        <v>0</v>
      </c>
      <c r="Q292" s="348" t="n">
        <f aca="false">SUM('monthly data'!AR292:AT292)</f>
        <v>0</v>
      </c>
      <c r="R292" s="348" t="n">
        <f aca="false">SUM('monthly data'!AU292:AW292)</f>
        <v>0</v>
      </c>
      <c r="S292" s="589" t="n">
        <f aca="false">SUM('monthly data'!AX292:AZ292)</f>
        <v>21.106794142375</v>
      </c>
      <c r="T292" s="589" t="n">
        <f aca="false">SUM('monthly data'!BA292:BC292)</f>
        <v>21.106794142375</v>
      </c>
      <c r="U292" s="589" t="n">
        <f aca="false">SUM('monthly data'!BD292:BF292)</f>
        <v>21.106794142375</v>
      </c>
      <c r="V292" s="589" t="n">
        <f aca="false">SUM('monthly data'!BG292:BI292)</f>
        <v>21.106794142375</v>
      </c>
      <c r="W292" s="589" t="n">
        <f aca="false">SUM('monthly data'!BJ292:BL292)</f>
        <v>23.2626158211875</v>
      </c>
      <c r="X292" s="589" t="n">
        <f aca="false">SUM('monthly data'!BM292:BO292)</f>
        <v>23.2626158211875</v>
      </c>
      <c r="Y292" s="589" t="n">
        <f aca="false">SUM('monthly data'!BP292:BR292)</f>
        <v>23.2626158211875</v>
      </c>
      <c r="Z292" s="589" t="n">
        <f aca="false">SUM('monthly data'!BS292:BU292)</f>
        <v>23.2626158211875</v>
      </c>
      <c r="AA292" s="589" t="n">
        <f aca="false">SUM('monthly data'!BV292:BX292)</f>
        <v>27.43524375</v>
      </c>
      <c r="AB292" s="589" t="n">
        <f aca="false">SUM('monthly data'!BY292:CA292)</f>
        <v>27.43524375</v>
      </c>
      <c r="AC292" s="589" t="n">
        <f aca="false">SUM('monthly data'!CB292:CD292)</f>
        <v>27.43524375</v>
      </c>
      <c r="AD292" s="589" t="n">
        <f aca="false">SUM('monthly data'!CE292:CG292)</f>
        <v>27.43524375</v>
      </c>
      <c r="AE292" s="589" t="n">
        <f aca="false">SUM('monthly data'!CH292:CJ292)</f>
        <v>33.56510625</v>
      </c>
      <c r="AF292" s="589" t="n">
        <f aca="false">SUM('monthly data'!CK292:CM292)</f>
        <v>33.56510625</v>
      </c>
      <c r="AG292" s="589" t="n">
        <f aca="false">SUM('monthly data'!CN292:CP292)</f>
        <v>33.56510625</v>
      </c>
      <c r="AH292" s="589" t="n">
        <f aca="false">SUM('monthly data'!CQ292:CS292)</f>
        <v>33.56510625</v>
      </c>
      <c r="AI292" s="589" t="n">
        <f aca="false">SUM('monthly data'!CT292:CV292)</f>
        <v>38.78291125</v>
      </c>
      <c r="AJ292" s="589" t="n">
        <f aca="false">SUM('monthly data'!CW292:CY292)</f>
        <v>38.78291125</v>
      </c>
      <c r="AK292" s="589" t="n">
        <f aca="false">SUM('monthly data'!CZ292:DB292)</f>
        <v>38.78291125</v>
      </c>
      <c r="AL292" s="589" t="n">
        <f aca="false">SUM('monthly data'!DC292:DE292)</f>
        <v>38.78291125</v>
      </c>
      <c r="AM292" s="589" t="n">
        <f aca="false">SUM('monthly data'!DF292:DH292)</f>
        <v>44.0816120113744</v>
      </c>
      <c r="AN292" s="589" t="n">
        <f aca="false">SUM('monthly data'!DI292:DK292)</f>
        <v>44.0816120113744</v>
      </c>
      <c r="AO292" s="589" t="n">
        <f aca="false">SUM('monthly data'!DL292:DN292)</f>
        <v>44.0816120113744</v>
      </c>
      <c r="AP292" s="589" t="n">
        <f aca="false">SUM('monthly data'!DO292:DQ292)</f>
        <v>44.0816120113744</v>
      </c>
      <c r="AQ292" s="589" t="n">
        <f aca="false">SUM('monthly data'!DR292:DT292)</f>
        <v>52.9125777727488</v>
      </c>
      <c r="AR292" s="589" t="n">
        <f aca="false">SUM('monthly data'!DU292:DW292)</f>
        <v>52.9125777727488</v>
      </c>
      <c r="AS292" s="589" t="n">
        <f aca="false">SUM('monthly data'!DX292:DZ292)</f>
        <v>52.9125777727488</v>
      </c>
      <c r="AT292" s="589" t="n">
        <f aca="false">SUM('monthly data'!EA292:EC292)</f>
        <v>52.9125777727488</v>
      </c>
      <c r="AU292" s="589" t="n">
        <f aca="false">SUM('monthly data'!ED292:EF292)</f>
        <v>62.5008957613744</v>
      </c>
      <c r="AV292" s="589" t="n">
        <f aca="false">SUM('monthly data'!EG292:EI292)</f>
        <v>62.5008957613744</v>
      </c>
      <c r="AW292" s="589" t="n">
        <f aca="false">SUM('monthly data'!EJ292:EL292)</f>
        <v>62.5008957613744</v>
      </c>
      <c r="AX292" s="589" t="n">
        <f aca="false">SUM('monthly data'!EM292:EO292)</f>
        <v>62.5008957613744</v>
      </c>
      <c r="AY292" s="589" t="n">
        <f aca="false">SUM('monthly data'!EP292:ER292)</f>
        <v>70.3243087386566</v>
      </c>
      <c r="AZ292" s="589" t="n">
        <f aca="false">SUM('monthly data'!ES292:EU292)</f>
        <v>66.9432356197522</v>
      </c>
      <c r="BA292" s="589" t="n">
        <f aca="false">SUM('monthly data'!EV292:EX292)</f>
        <v>90.6863628330599</v>
      </c>
      <c r="BB292" s="589" t="n">
        <f aca="false">SUM('monthly data'!EY292:FA292)</f>
        <v>84.68259446892</v>
      </c>
      <c r="BC292" s="589" t="n">
        <f aca="false">SUM('monthly data'!FB292:FD292)</f>
        <v>82.8555556254593</v>
      </c>
      <c r="BD292" s="589" t="n">
        <f aca="false">SUM('monthly data'!FE292:FG292)</f>
        <v>91.0881332463115</v>
      </c>
      <c r="BE292" s="589" t="n">
        <f aca="false">SUM('monthly data'!FH292:FJ292)</f>
        <v>101.441371643363</v>
      </c>
      <c r="BF292" s="589" t="n">
        <f aca="false">SUM('monthly data'!FK292:FM292)</f>
        <v>93.1159248530698</v>
      </c>
      <c r="BG292" s="589" t="n">
        <f aca="false">SUM('monthly data'!FN292:FP292)</f>
        <v>108.943297549</v>
      </c>
      <c r="BH292" s="589" t="n">
        <f aca="false">SUM('monthly data'!FQ292:FS292)</f>
        <v>97.963741015</v>
      </c>
      <c r="BI292" s="589" t="n">
        <f aca="false">SUM('monthly data'!FT292:FV292)</f>
        <v>107.372918092</v>
      </c>
      <c r="BJ292" s="589" t="n">
        <f aca="false">SUM('monthly data'!FW292:FY292)</f>
        <v>110.092946494</v>
      </c>
      <c r="BK292" s="589" t="n">
        <f aca="false">SUM('monthly data'!FZ292:GB292)</f>
        <v>119.153034939647</v>
      </c>
      <c r="BL292" s="589" t="n">
        <f aca="false">SUM('monthly data'!GC292:GE292)</f>
        <v>123.417622112534</v>
      </c>
      <c r="BM292" s="589" t="n">
        <f aca="false">SUM('monthly data'!GF292:GH292)</f>
        <v>124.71265512767</v>
      </c>
      <c r="BN292" s="589" t="n">
        <f aca="false">SUM('monthly data'!GI292:GK292)</f>
        <v>133.682410000348</v>
      </c>
      <c r="BO292" s="589" t="n">
        <f aca="false">SUM('monthly data'!GL292:GN292)</f>
        <v>121.87983285</v>
      </c>
      <c r="BP292" s="589" t="n">
        <f aca="false">SUM('monthly data'!GO292:GQ292)</f>
        <v>148.119033864</v>
      </c>
      <c r="BQ292" s="589" t="n">
        <f aca="false">SUM('monthly data'!GR292:GT292)</f>
        <v>143.981765068</v>
      </c>
      <c r="BR292" s="589" t="n">
        <f aca="false">SUM('monthly data'!GU292:GW292)</f>
        <v>154.49728283282</v>
      </c>
      <c r="BS292" s="589" t="n">
        <f aca="false">SUM('monthly data'!GX292:GZ292)</f>
        <v>151.22466395237</v>
      </c>
      <c r="BT292" s="589" t="n">
        <f aca="false">SUM('monthly data'!HA292:HC292)</f>
        <v>165.00360318643</v>
      </c>
      <c r="BU292" s="589" t="n">
        <f aca="false">SUM('monthly data'!HD292:HF292)</f>
        <v>152.8333</v>
      </c>
      <c r="BV292" s="589" t="n">
        <f aca="false">SUM('monthly data'!HG292:HI292)</f>
        <v>166.756598643</v>
      </c>
      <c r="BW292" s="589" t="n">
        <f aca="false">SUM('monthly data'!HJ292:HL292)</f>
        <v>163.053914256927</v>
      </c>
      <c r="BX292" s="589" t="n">
        <f aca="false">SUM('monthly data'!HM292:HO292)</f>
        <v>176.626100947439</v>
      </c>
      <c r="BY292" s="589" t="n">
        <f aca="false">SUM('monthly data'!HP292:HR292)</f>
        <v>173.562293174689</v>
      </c>
      <c r="BZ292" s="589" t="n">
        <f aca="false">SUM('monthly data'!HS292:HU292)</f>
        <v>190.978087510243</v>
      </c>
      <c r="CA292" s="589" t="n">
        <f aca="false">SUM('monthly data'!HV292:HX292)</f>
        <v>194.680330503602</v>
      </c>
      <c r="CB292" s="589" t="n">
        <f aca="false">SUM('monthly data'!HY292:IA292)</f>
        <v>220.625944893029</v>
      </c>
      <c r="CC292" s="589" t="n">
        <f aca="false">SUM('monthly data'!IB292:ID292)</f>
        <v>214.018990355037</v>
      </c>
      <c r="CD292" s="589" t="n">
        <f aca="false">SUM('monthly data'!IE292:IG292)</f>
        <v>212.58781581276</v>
      </c>
      <c r="CE292" s="589" t="n">
        <f aca="false">SUM('monthly data'!IH292:IJ292)</f>
        <v>223.59363701628</v>
      </c>
      <c r="CF292" s="589" t="n">
        <f aca="false">SUM('monthly data'!IK292:IM292)</f>
        <v>215.509799914006</v>
      </c>
      <c r="CG292" s="589" t="n">
        <f aca="false">SUM('monthly data'!IN292:IP292)</f>
        <v>224.74078010852</v>
      </c>
      <c r="CH292" s="589" t="n">
        <f aca="false">SUM('monthly data'!IQ292:IS292)</f>
        <v>253.424186998581</v>
      </c>
      <c r="CI292" s="589" t="n">
        <f aca="false">SUM('monthly data'!IT292:IV292)</f>
        <v>242.772333008939</v>
      </c>
      <c r="CJ292" s="589" t="n">
        <f aca="false">SUM('monthly data'!IW292:IY292)</f>
        <v>226.594769435701</v>
      </c>
      <c r="CK292" s="589" t="n">
        <f aca="false">SUM('monthly data'!IZ292:JB292)</f>
        <v>270.39538393511</v>
      </c>
      <c r="CL292" s="589" t="n">
        <f aca="false">SUM('monthly data'!JC292:JE292)</f>
        <v>280.027530035864</v>
      </c>
      <c r="CM292" s="589" t="n">
        <f aca="false">SUM('monthly data'!JF292:JH292)</f>
        <v>257.478208985533</v>
      </c>
      <c r="CN292" s="589" t="n">
        <f aca="false">SUM('monthly data'!JI292:JK292)</f>
        <v>327.12643534958</v>
      </c>
      <c r="CO292" s="589" t="n">
        <f aca="false">SUM('monthly data'!JL292:JN292)</f>
        <v>327.457583984859</v>
      </c>
      <c r="CP292" s="589" t="n">
        <f aca="false">SUM('monthly data'!JO292:JQ292)</f>
        <v>307.930177022838</v>
      </c>
      <c r="CQ292" s="589" t="n">
        <f aca="false">SUM('monthly data'!JR292:JT292)</f>
        <v>284.082400276222</v>
      </c>
      <c r="CR292" s="589" t="n">
        <f aca="false">SUM('monthly data'!JU292:JW292)</f>
        <v>280.240558731405</v>
      </c>
      <c r="CS292" s="589" t="n">
        <f aca="false">SUM('monthly data'!JX292:JZ292)</f>
        <v>311.454459342988</v>
      </c>
      <c r="CT292" s="589" t="n">
        <f aca="false">SUM('monthly data'!KA292:KC292)</f>
        <v>362.576625081782</v>
      </c>
      <c r="CU292" s="589" t="n">
        <f aca="false">SUM('monthly data'!KD292:KF292)</f>
        <v>315.62620582345</v>
      </c>
      <c r="CV292" s="589" t="n">
        <f aca="false">SUM('monthly data'!KG292:KI292)</f>
        <v>353.947801005988</v>
      </c>
      <c r="CW292" s="589" t="n">
        <f aca="false">SUM('monthly data'!KJ292:KL292)</f>
        <v>436.8025320597</v>
      </c>
      <c r="CX292" s="589" t="n">
        <f aca="false">SUM('monthly data'!KM292:KO292)</f>
        <v>473.661615551588</v>
      </c>
      <c r="CY292" s="589" t="n">
        <f aca="false">SUM('monthly data'!KP292:KR292)</f>
        <v>477.178006156451</v>
      </c>
      <c r="CZ292" s="589" t="n">
        <f aca="false">SUM('monthly data'!KS292:KU292)</f>
        <v>513.489396427321</v>
      </c>
      <c r="DA292" s="589" t="n">
        <f aca="false">SUM('monthly data'!KV292:KX292)</f>
        <v>452.653341306047</v>
      </c>
      <c r="DB292" s="589" t="n">
        <f aca="false">SUM('monthly data'!KY292:LA292)</f>
        <v>446.295157270779</v>
      </c>
      <c r="DC292" s="589" t="n">
        <f aca="false">SUM('monthly data'!LB292:LD292)</f>
        <v>420.29258100584</v>
      </c>
      <c r="DD292" s="589" t="n">
        <f aca="false">SUM('monthly data'!LE292:LG292)</f>
        <v>532.77246169364</v>
      </c>
      <c r="DE292" s="589" t="n">
        <f aca="false">SUM('monthly data'!LH292:LJ292)</f>
        <v>576.925212451293</v>
      </c>
      <c r="DF292" s="589" t="n">
        <f aca="false">SUM('monthly data'!LK292:LM292)</f>
        <v>484.347308674209</v>
      </c>
      <c r="DG292" s="589" t="n">
        <f aca="false">SUM('monthly data'!LN292:LP292)</f>
        <v>622.017422607421</v>
      </c>
      <c r="DH292" s="589" t="n">
        <f aca="false">SUM('monthly data'!LQ292:LS292)</f>
        <v>642.288012520366</v>
      </c>
      <c r="DI292" s="589" t="n">
        <f aca="false">SUM('monthly data'!LT292:LV292)</f>
        <v>722.373408497768</v>
      </c>
      <c r="DJ292" s="589" t="n">
        <f aca="false">SUM('monthly data'!LW292:LY292)</f>
        <v>531.010404472234</v>
      </c>
      <c r="DK292" s="589"/>
      <c r="DL292" s="589"/>
      <c r="DM292" s="589"/>
      <c r="DN292" s="589"/>
      <c r="DO292" s="589"/>
      <c r="DP292" s="589"/>
      <c r="DQ292" s="589"/>
      <c r="DR292" s="589"/>
      <c r="DS292" s="348"/>
      <c r="DT292" s="348"/>
      <c r="DU292" s="348"/>
      <c r="DV292" s="348"/>
      <c r="DW292" s="348"/>
      <c r="DX292" s="348"/>
      <c r="DY292" s="348"/>
      <c r="DZ292" s="348"/>
    </row>
    <row r="293" customFormat="false" ht="13.8" hidden="false" customHeight="false" outlineLevel="0" collapsed="false">
      <c r="B293" s="446" t="s">
        <v>718</v>
      </c>
      <c r="C293" s="348" t="n">
        <f aca="false">SUM('monthly data'!B293:D293)</f>
        <v>0</v>
      </c>
      <c r="D293" s="348" t="n">
        <f aca="false">SUM('monthly data'!E293:G293)</f>
        <v>0</v>
      </c>
      <c r="E293" s="348" t="n">
        <f aca="false">SUM('monthly data'!H293:J293)</f>
        <v>0</v>
      </c>
      <c r="F293" s="348" t="n">
        <f aca="false">SUM('monthly data'!K293:M293)</f>
        <v>0</v>
      </c>
      <c r="G293" s="348" t="n">
        <f aca="false">SUM('monthly data'!N293:P293)</f>
        <v>0</v>
      </c>
      <c r="H293" s="348" t="n">
        <f aca="false">SUM('monthly data'!Q293:S293)</f>
        <v>0</v>
      </c>
      <c r="I293" s="348" t="n">
        <f aca="false">SUM('monthly data'!T293:V293)</f>
        <v>0</v>
      </c>
      <c r="J293" s="348" t="n">
        <f aca="false">SUM('monthly data'!W293:Y293)</f>
        <v>0</v>
      </c>
      <c r="K293" s="348" t="n">
        <f aca="false">SUM('monthly data'!Z293:AB293)</f>
        <v>0</v>
      </c>
      <c r="L293" s="348" t="n">
        <f aca="false">SUM('monthly data'!AC293:AE293)</f>
        <v>0</v>
      </c>
      <c r="M293" s="348" t="n">
        <f aca="false">SUM('monthly data'!AF293:AH293)</f>
        <v>0</v>
      </c>
      <c r="N293" s="348" t="n">
        <f aca="false">SUM('monthly data'!AI293:AK293)</f>
        <v>0</v>
      </c>
      <c r="O293" s="348" t="n">
        <f aca="false">SUM('monthly data'!AL293:AN293)</f>
        <v>0</v>
      </c>
      <c r="P293" s="348" t="n">
        <f aca="false">SUM('monthly data'!AO293:AQ293)</f>
        <v>0</v>
      </c>
      <c r="Q293" s="348" t="n">
        <f aca="false">SUM('monthly data'!AR293:AT293)</f>
        <v>0</v>
      </c>
      <c r="R293" s="348" t="n">
        <f aca="false">SUM('monthly data'!AU293:AW293)</f>
        <v>0</v>
      </c>
      <c r="S293" s="589" t="n">
        <f aca="false">SUM('monthly data'!AX293:AZ293)</f>
        <v>8.483259055</v>
      </c>
      <c r="T293" s="589" t="n">
        <f aca="false">SUM('monthly data'!BA293:BC293)</f>
        <v>8.483259055</v>
      </c>
      <c r="U293" s="589" t="n">
        <f aca="false">SUM('monthly data'!BD293:BF293)</f>
        <v>8.483259055</v>
      </c>
      <c r="V293" s="589" t="n">
        <f aca="false">SUM('monthly data'!BG293:BI293)</f>
        <v>8.483259055</v>
      </c>
      <c r="W293" s="589" t="n">
        <f aca="false">SUM('monthly data'!BJ293:BL293)</f>
        <v>9.2317201525</v>
      </c>
      <c r="X293" s="589" t="n">
        <f aca="false">SUM('monthly data'!BM293:BO293)</f>
        <v>9.2317201525</v>
      </c>
      <c r="Y293" s="589" t="n">
        <f aca="false">SUM('monthly data'!BP293:BR293)</f>
        <v>9.2317201525</v>
      </c>
      <c r="Z293" s="589" t="n">
        <f aca="false">SUM('monthly data'!BS293:BU293)</f>
        <v>9.2317201525</v>
      </c>
      <c r="AA293" s="589" t="n">
        <f aca="false">SUM('monthly data'!BV293:BX293)</f>
        <v>9.73815</v>
      </c>
      <c r="AB293" s="589" t="n">
        <f aca="false">SUM('monthly data'!BY293:CA293)</f>
        <v>9.73815</v>
      </c>
      <c r="AC293" s="589" t="n">
        <f aca="false">SUM('monthly data'!CB293:CD293)</f>
        <v>9.73815</v>
      </c>
      <c r="AD293" s="589" t="n">
        <f aca="false">SUM('monthly data'!CE293:CG293)</f>
        <v>9.73815</v>
      </c>
      <c r="AE293" s="589" t="n">
        <f aca="false">SUM('monthly data'!CH293:CJ293)</f>
        <v>10.27766875</v>
      </c>
      <c r="AF293" s="589" t="n">
        <f aca="false">SUM('monthly data'!CK293:CM293)</f>
        <v>10.27766875</v>
      </c>
      <c r="AG293" s="589" t="n">
        <f aca="false">SUM('monthly data'!CN293:CP293)</f>
        <v>10.27766875</v>
      </c>
      <c r="AH293" s="589" t="n">
        <f aca="false">SUM('monthly data'!CQ293:CS293)</f>
        <v>10.27766875</v>
      </c>
      <c r="AI293" s="589" t="n">
        <f aca="false">SUM('monthly data'!CT293:CV293)</f>
        <v>11.0712875</v>
      </c>
      <c r="AJ293" s="589" t="n">
        <f aca="false">SUM('monthly data'!CW293:CY293)</f>
        <v>11.0712875</v>
      </c>
      <c r="AK293" s="589" t="n">
        <f aca="false">SUM('monthly data'!CZ293:DB293)</f>
        <v>11.0712875</v>
      </c>
      <c r="AL293" s="589" t="n">
        <f aca="false">SUM('monthly data'!DC293:DE293)</f>
        <v>11.0712875</v>
      </c>
      <c r="AM293" s="589" t="n">
        <f aca="false">SUM('monthly data'!DF293:DH293)</f>
        <v>12.018498349375</v>
      </c>
      <c r="AN293" s="589" t="n">
        <f aca="false">SUM('monthly data'!DI293:DK293)</f>
        <v>12.018498349375</v>
      </c>
      <c r="AO293" s="589" t="n">
        <f aca="false">SUM('monthly data'!DL293:DN293)</f>
        <v>12.018498349375</v>
      </c>
      <c r="AP293" s="589" t="n">
        <f aca="false">SUM('monthly data'!DO293:DQ293)</f>
        <v>12.018498349375</v>
      </c>
      <c r="AQ293" s="589" t="n">
        <f aca="false">SUM('monthly data'!DR293:DT293)</f>
        <v>13.32213419875</v>
      </c>
      <c r="AR293" s="589" t="n">
        <f aca="false">SUM('monthly data'!DU293:DW293)</f>
        <v>13.32213419875</v>
      </c>
      <c r="AS293" s="589" t="n">
        <f aca="false">SUM('monthly data'!DX293:DZ293)</f>
        <v>13.32213419875</v>
      </c>
      <c r="AT293" s="589" t="n">
        <f aca="false">SUM('monthly data'!EA293:EC293)</f>
        <v>13.32213419875</v>
      </c>
      <c r="AU293" s="589" t="n">
        <f aca="false">SUM('monthly data'!ED293:EF293)</f>
        <v>16.025442099375</v>
      </c>
      <c r="AV293" s="589" t="n">
        <f aca="false">SUM('monthly data'!EG293:EI293)</f>
        <v>16.025442099375</v>
      </c>
      <c r="AW293" s="589" t="n">
        <f aca="false">SUM('monthly data'!EJ293:EL293)</f>
        <v>16.025442099375</v>
      </c>
      <c r="AX293" s="589" t="n">
        <f aca="false">SUM('monthly data'!EM293:EO293)</f>
        <v>16.025442099375</v>
      </c>
      <c r="AY293" s="589" t="n">
        <f aca="false">SUM('monthly data'!EP293:ER293)</f>
        <v>18.66771</v>
      </c>
      <c r="AZ293" s="589" t="n">
        <f aca="false">SUM('monthly data'!ES293:EU293)</f>
        <v>18.4934</v>
      </c>
      <c r="BA293" s="589" t="n">
        <f aca="false">SUM('monthly data'!EV293:EX293)</f>
        <v>17.95647</v>
      </c>
      <c r="BB293" s="589" t="n">
        <f aca="false">SUM('monthly data'!EY293:FA293)</f>
        <v>18.24334</v>
      </c>
      <c r="BC293" s="589" t="n">
        <f aca="false">SUM('monthly data'!FB293:FD293)</f>
        <v>19.63498</v>
      </c>
      <c r="BD293" s="589" t="n">
        <f aca="false">SUM('monthly data'!FE293:FG293)</f>
        <v>20.43547</v>
      </c>
      <c r="BE293" s="589" t="n">
        <f aca="false">SUM('monthly data'!FH293:FJ293)</f>
        <v>22.32412</v>
      </c>
      <c r="BF293" s="589" t="n">
        <f aca="false">SUM('monthly data'!FK293:FM293)</f>
        <v>21.784</v>
      </c>
      <c r="BG293" s="589" t="n">
        <f aca="false">SUM('monthly data'!FN293:FP293)</f>
        <v>22.91812</v>
      </c>
      <c r="BH293" s="589" t="n">
        <f aca="false">SUM('monthly data'!FQ293:FS293)</f>
        <v>23.8327</v>
      </c>
      <c r="BI293" s="589" t="n">
        <f aca="false">SUM('monthly data'!FT293:FV293)</f>
        <v>25.05175</v>
      </c>
      <c r="BJ293" s="589" t="n">
        <f aca="false">SUM('monthly data'!FW293:FY293)</f>
        <v>25.59971</v>
      </c>
      <c r="BK293" s="589" t="n">
        <f aca="false">SUM('monthly data'!FZ293:GB293)</f>
        <v>26.55836</v>
      </c>
      <c r="BL293" s="589" t="n">
        <f aca="false">SUM('monthly data'!GC293:GE293)</f>
        <v>29.63113</v>
      </c>
      <c r="BM293" s="589" t="n">
        <f aca="false">SUM('monthly data'!GF293:GH293)</f>
        <v>28.86916</v>
      </c>
      <c r="BN293" s="589" t="n">
        <f aca="false">SUM('monthly data'!GI293:GK293)</f>
        <v>31.31565</v>
      </c>
      <c r="BO293" s="589" t="n">
        <f aca="false">SUM('monthly data'!GL293:GN293)</f>
        <v>29.18824</v>
      </c>
      <c r="BP293" s="589" t="n">
        <f aca="false">SUM('monthly data'!GO293:GQ293)</f>
        <v>32.47375</v>
      </c>
      <c r="BQ293" s="589" t="n">
        <f aca="false">SUM('monthly data'!GR293:GT293)</f>
        <v>34.00593</v>
      </c>
      <c r="BR293" s="589" t="n">
        <f aca="false">SUM('monthly data'!GU293:GW293)</f>
        <v>34.71684</v>
      </c>
      <c r="BS293" s="589" t="n">
        <f aca="false">SUM('monthly data'!GX293:GZ293)</f>
        <v>32.87626</v>
      </c>
      <c r="BT293" s="589" t="n">
        <f aca="false">SUM('monthly data'!HA293:HC293)</f>
        <v>43.09171</v>
      </c>
      <c r="BU293" s="589" t="n">
        <f aca="false">SUM('monthly data'!HD293:HF293)</f>
        <v>38.8775</v>
      </c>
      <c r="BV293" s="589" t="n">
        <f aca="false">SUM('monthly data'!HG293:HI293)</f>
        <v>43.874031373</v>
      </c>
      <c r="BW293" s="589" t="n">
        <f aca="false">SUM('monthly data'!HJ293:HL293)</f>
        <v>41.692030862</v>
      </c>
      <c r="BX293" s="589" t="n">
        <f aca="false">SUM('monthly data'!HM293:HO293)</f>
        <v>44.455945222</v>
      </c>
      <c r="BY293" s="589" t="n">
        <f aca="false">SUM('monthly data'!HP293:HR293)</f>
        <v>45.076116946</v>
      </c>
      <c r="BZ293" s="589" t="n">
        <f aca="false">SUM('monthly data'!HS293:HU293)</f>
        <v>47.796742128</v>
      </c>
      <c r="CA293" s="589" t="n">
        <f aca="false">SUM('monthly data'!HV293:HX293)</f>
        <v>46.793518441</v>
      </c>
      <c r="CB293" s="589" t="n">
        <f aca="false">SUM('monthly data'!HY293:IA293)</f>
        <v>48.205691949</v>
      </c>
      <c r="CC293" s="589" t="n">
        <f aca="false">SUM('monthly data'!IB293:ID293)</f>
        <v>52.335936163</v>
      </c>
      <c r="CD293" s="589" t="n">
        <f aca="false">SUM('monthly data'!IE293:IG293)</f>
        <v>49.451497187</v>
      </c>
      <c r="CE293" s="589" t="n">
        <f aca="false">SUM('monthly data'!IH293:IJ293)</f>
        <v>52.243148181</v>
      </c>
      <c r="CF293" s="589" t="n">
        <f aca="false">SUM('monthly data'!IK293:IM293)</f>
        <v>49.736614716</v>
      </c>
      <c r="CG293" s="589" t="n">
        <f aca="false">SUM('monthly data'!IN293:IP293)</f>
        <v>58.120547227</v>
      </c>
      <c r="CH293" s="589" t="n">
        <f aca="false">SUM('monthly data'!IQ293:IS293)</f>
        <v>57.189610015</v>
      </c>
      <c r="CI293" s="589" t="n">
        <f aca="false">SUM('monthly data'!IT293:IV293)</f>
        <v>61.931993865</v>
      </c>
      <c r="CJ293" s="589" t="n">
        <f aca="false">SUM('monthly data'!IW293:IY293)</f>
        <v>65.093086085</v>
      </c>
      <c r="CK293" s="589" t="n">
        <f aca="false">SUM('monthly data'!IZ293:JB293)</f>
        <v>73.921212894</v>
      </c>
      <c r="CL293" s="589" t="n">
        <f aca="false">SUM('monthly data'!JC293:JE293)</f>
        <v>74.163988673</v>
      </c>
      <c r="CM293" s="589" t="n">
        <f aca="false">SUM('monthly data'!JF293:JH293)</f>
        <v>68.093177329</v>
      </c>
      <c r="CN293" s="589" t="n">
        <f aca="false">SUM('monthly data'!JI293:JK293)</f>
        <v>101.913331651</v>
      </c>
      <c r="CO293" s="589" t="n">
        <f aca="false">SUM('monthly data'!JL293:JN293)</f>
        <v>84.88194493</v>
      </c>
      <c r="CP293" s="589" t="n">
        <f aca="false">SUM('monthly data'!JO293:JQ293)</f>
        <v>74.176055554</v>
      </c>
      <c r="CQ293" s="589" t="n">
        <f aca="false">SUM('monthly data'!JR293:JT293)</f>
        <v>83.493336552</v>
      </c>
      <c r="CR293" s="589" t="n">
        <f aca="false">SUM('monthly data'!JU293:JW293)</f>
        <v>81.739129983</v>
      </c>
      <c r="CS293" s="589" t="n">
        <f aca="false">SUM('monthly data'!JX293:JZ293)</f>
        <v>86.05343392</v>
      </c>
      <c r="CT293" s="589" t="n">
        <f aca="false">SUM('monthly data'!KA293:KC293)</f>
        <v>82.531441987</v>
      </c>
      <c r="CU293" s="589" t="n">
        <f aca="false">SUM('monthly data'!KD293:KF293)</f>
        <v>87.671382161</v>
      </c>
      <c r="CV293" s="589" t="n">
        <f aca="false">SUM('monthly data'!KG293:KI293)</f>
        <v>109.895006384</v>
      </c>
      <c r="CW293" s="589" t="n">
        <f aca="false">SUM('monthly data'!KJ293:KL293)</f>
        <v>71.112908336</v>
      </c>
      <c r="CX293" s="589" t="n">
        <f aca="false">SUM('monthly data'!KM293:KO293)</f>
        <v>62.819895345</v>
      </c>
      <c r="CY293" s="589" t="n">
        <f aca="false">SUM('monthly data'!KP293:KR293)</f>
        <v>70.766716122</v>
      </c>
      <c r="CZ293" s="589" t="n">
        <f aca="false">SUM('monthly data'!KS293:KU293)</f>
        <v>61.627545104</v>
      </c>
      <c r="DA293" s="589" t="n">
        <f aca="false">SUM('monthly data'!KV293:KX293)</f>
        <v>135.973587981</v>
      </c>
      <c r="DB293" s="589" t="n">
        <f aca="false">SUM('monthly data'!KY293:LA293)</f>
        <v>133.87777658</v>
      </c>
      <c r="DC293" s="589" t="n">
        <f aca="false">SUM('monthly data'!LB293:LD293)</f>
        <v>136.267282936</v>
      </c>
      <c r="DD293" s="589" t="n">
        <f aca="false">SUM('monthly data'!LE293:LG293)</f>
        <v>145.352577272</v>
      </c>
      <c r="DE293" s="589" t="n">
        <f aca="false">SUM('monthly data'!LH293:LJ293)</f>
        <v>155.763119558</v>
      </c>
      <c r="DF293" s="589" t="n">
        <f aca="false">SUM('monthly data'!LK293:LM293)</f>
        <v>147.132470233</v>
      </c>
      <c r="DG293" s="589" t="n">
        <f aca="false">SUM('monthly data'!LN293:LP293)</f>
        <v>164.812391443</v>
      </c>
      <c r="DH293" s="589" t="n">
        <f aca="false">SUM('monthly data'!LQ293:LS293)</f>
        <v>181.275365024572</v>
      </c>
      <c r="DI293" s="589" t="n">
        <f aca="false">SUM('monthly data'!LT293:LV293)</f>
        <v>196.175307326</v>
      </c>
      <c r="DJ293" s="589" t="n">
        <f aca="false">SUM('monthly data'!LW293:LY293)</f>
        <v>191.822975172625</v>
      </c>
      <c r="DK293" s="589"/>
      <c r="DL293" s="589"/>
      <c r="DM293" s="589"/>
      <c r="DN293" s="589"/>
      <c r="DO293" s="589"/>
      <c r="DP293" s="589"/>
      <c r="DQ293" s="589"/>
      <c r="DR293" s="589"/>
      <c r="DS293" s="348"/>
      <c r="DT293" s="348"/>
      <c r="DU293" s="348"/>
      <c r="DV293" s="348"/>
      <c r="DW293" s="348"/>
      <c r="DX293" s="348"/>
      <c r="DY293" s="348"/>
      <c r="DZ293" s="348"/>
    </row>
    <row r="294" customFormat="false" ht="13.8" hidden="false" customHeight="false" outlineLevel="0" collapsed="false">
      <c r="B294" s="446" t="s">
        <v>719</v>
      </c>
      <c r="C294" s="348" t="n">
        <f aca="false">SUM('monthly data'!B294:D294)</f>
        <v>0</v>
      </c>
      <c r="D294" s="348" t="n">
        <f aca="false">SUM('monthly data'!E294:G294)</f>
        <v>0</v>
      </c>
      <c r="E294" s="348" t="n">
        <f aca="false">SUM('monthly data'!H294:J294)</f>
        <v>0</v>
      </c>
      <c r="F294" s="348" t="n">
        <f aca="false">SUM('monthly data'!K294:M294)</f>
        <v>0</v>
      </c>
      <c r="G294" s="348" t="n">
        <f aca="false">SUM('monthly data'!N294:P294)</f>
        <v>0</v>
      </c>
      <c r="H294" s="348" t="n">
        <f aca="false">SUM('monthly data'!Q294:S294)</f>
        <v>0</v>
      </c>
      <c r="I294" s="348" t="n">
        <f aca="false">SUM('monthly data'!T294:V294)</f>
        <v>0</v>
      </c>
      <c r="J294" s="348" t="n">
        <f aca="false">SUM('monthly data'!W294:Y294)</f>
        <v>0</v>
      </c>
      <c r="K294" s="348" t="n">
        <f aca="false">SUM('monthly data'!Z294:AB294)</f>
        <v>0</v>
      </c>
      <c r="L294" s="348" t="n">
        <f aca="false">SUM('monthly data'!AC294:AE294)</f>
        <v>0</v>
      </c>
      <c r="M294" s="348" t="n">
        <f aca="false">SUM('monthly data'!AF294:AH294)</f>
        <v>0</v>
      </c>
      <c r="N294" s="348" t="n">
        <f aca="false">SUM('monthly data'!AI294:AK294)</f>
        <v>0</v>
      </c>
      <c r="O294" s="348" t="n">
        <f aca="false">SUM('monthly data'!AL294:AN294)</f>
        <v>0</v>
      </c>
      <c r="P294" s="348" t="n">
        <f aca="false">SUM('monthly data'!AO294:AQ294)</f>
        <v>0</v>
      </c>
      <c r="Q294" s="348" t="n">
        <f aca="false">SUM('monthly data'!AR294:AT294)</f>
        <v>0</v>
      </c>
      <c r="R294" s="348" t="n">
        <f aca="false">SUM('monthly data'!AU294:AW294)</f>
        <v>0</v>
      </c>
      <c r="S294" s="589" t="n">
        <f aca="false">SUM('monthly data'!AX294:AZ294)</f>
        <v>6.383686029</v>
      </c>
      <c r="T294" s="589" t="n">
        <f aca="false">SUM('monthly data'!BA294:BC294)</f>
        <v>6.383686029</v>
      </c>
      <c r="U294" s="589" t="n">
        <f aca="false">SUM('monthly data'!BD294:BF294)</f>
        <v>6.383686029</v>
      </c>
      <c r="V294" s="589" t="n">
        <f aca="false">SUM('monthly data'!BG294:BI294)</f>
        <v>6.383686029</v>
      </c>
      <c r="W294" s="589" t="n">
        <f aca="false">SUM('monthly data'!BJ294:BL294)</f>
        <v>6.5616648895</v>
      </c>
      <c r="X294" s="589" t="n">
        <f aca="false">SUM('monthly data'!BM294:BO294)</f>
        <v>6.5616648895</v>
      </c>
      <c r="Y294" s="589" t="n">
        <f aca="false">SUM('monthly data'!BP294:BR294)</f>
        <v>6.5616648895</v>
      </c>
      <c r="Z294" s="589" t="n">
        <f aca="false">SUM('monthly data'!BS294:BU294)</f>
        <v>6.5616648895</v>
      </c>
      <c r="AA294" s="589" t="n">
        <f aca="false">SUM('monthly data'!BV294:BX294)</f>
        <v>7.50466875</v>
      </c>
      <c r="AB294" s="589" t="n">
        <f aca="false">SUM('monthly data'!BY294:CA294)</f>
        <v>7.50466875</v>
      </c>
      <c r="AC294" s="589" t="n">
        <f aca="false">SUM('monthly data'!CB294:CD294)</f>
        <v>7.50466875</v>
      </c>
      <c r="AD294" s="589" t="n">
        <f aca="false">SUM('monthly data'!CE294:CG294)</f>
        <v>7.50466875</v>
      </c>
      <c r="AE294" s="589" t="n">
        <f aca="false">SUM('monthly data'!CH294:CJ294)</f>
        <v>9.11410625</v>
      </c>
      <c r="AF294" s="589" t="n">
        <f aca="false">SUM('monthly data'!CK294:CM294)</f>
        <v>9.11410625</v>
      </c>
      <c r="AG294" s="589" t="n">
        <f aca="false">SUM('monthly data'!CN294:CP294)</f>
        <v>9.11410625</v>
      </c>
      <c r="AH294" s="589" t="n">
        <f aca="false">SUM('monthly data'!CQ294:CS294)</f>
        <v>9.11410625</v>
      </c>
      <c r="AI294" s="589" t="n">
        <f aca="false">SUM('monthly data'!CT294:CV294)</f>
        <v>10.8110375</v>
      </c>
      <c r="AJ294" s="589" t="n">
        <f aca="false">SUM('monthly data'!CW294:CY294)</f>
        <v>10.8110375</v>
      </c>
      <c r="AK294" s="589" t="n">
        <f aca="false">SUM('monthly data'!CZ294:DB294)</f>
        <v>10.8110375</v>
      </c>
      <c r="AL294" s="589" t="n">
        <f aca="false">SUM('monthly data'!DC294:DE294)</f>
        <v>10.8110375</v>
      </c>
      <c r="AM294" s="589" t="n">
        <f aca="false">SUM('monthly data'!DF294:DH294)</f>
        <v>12.7947849833744</v>
      </c>
      <c r="AN294" s="589" t="n">
        <f aca="false">SUM('monthly data'!DI294:DK294)</f>
        <v>12.7947849833744</v>
      </c>
      <c r="AO294" s="589" t="n">
        <f aca="false">SUM('monthly data'!DL294:DN294)</f>
        <v>12.7947849833744</v>
      </c>
      <c r="AP294" s="589" t="n">
        <f aca="false">SUM('monthly data'!DO294:DQ294)</f>
        <v>12.7947849833744</v>
      </c>
      <c r="AQ294" s="589" t="n">
        <f aca="false">SUM('monthly data'!DR294:DT294)</f>
        <v>15.5036824667488</v>
      </c>
      <c r="AR294" s="589" t="n">
        <f aca="false">SUM('monthly data'!DU294:DW294)</f>
        <v>15.5036824667488</v>
      </c>
      <c r="AS294" s="589" t="n">
        <f aca="false">SUM('monthly data'!DX294:DZ294)</f>
        <v>15.5036824667488</v>
      </c>
      <c r="AT294" s="589" t="n">
        <f aca="false">SUM('monthly data'!EA294:EC294)</f>
        <v>15.5036824667488</v>
      </c>
      <c r="AU294" s="589" t="n">
        <f aca="false">SUM('monthly data'!ED294:EF294)</f>
        <v>16.8009224833744</v>
      </c>
      <c r="AV294" s="589" t="n">
        <f aca="false">SUM('monthly data'!EG294:EI294)</f>
        <v>16.8009224833744</v>
      </c>
      <c r="AW294" s="589" t="n">
        <f aca="false">SUM('monthly data'!EJ294:EL294)</f>
        <v>16.8009224833744</v>
      </c>
      <c r="AX294" s="589" t="n">
        <f aca="false">SUM('monthly data'!EM294:EO294)</f>
        <v>16.8009224833744</v>
      </c>
      <c r="AY294" s="589" t="n">
        <f aca="false">SUM('monthly data'!EP294:ER294)</f>
        <v>16.96244</v>
      </c>
      <c r="AZ294" s="589" t="n">
        <f aca="false">SUM('monthly data'!ES294:EU294)</f>
        <v>13.75781</v>
      </c>
      <c r="BA294" s="589" t="n">
        <f aca="false">SUM('monthly data'!EV294:EX294)</f>
        <v>22.04666</v>
      </c>
      <c r="BB294" s="589" t="n">
        <f aca="false">SUM('monthly data'!EY294:FA294)</f>
        <v>24.74535</v>
      </c>
      <c r="BC294" s="589" t="n">
        <f aca="false">SUM('monthly data'!FB294:FD294)</f>
        <v>17.68866</v>
      </c>
      <c r="BD294" s="589" t="n">
        <f aca="false">SUM('monthly data'!FE294:FG294)</f>
        <v>17.4354</v>
      </c>
      <c r="BE294" s="589" t="n">
        <f aca="false">SUM('monthly data'!FH294:FJ294)</f>
        <v>21.79512</v>
      </c>
      <c r="BF294" s="589" t="n">
        <f aca="false">SUM('monthly data'!FK294:FM294)</f>
        <v>23.40767</v>
      </c>
      <c r="BG294" s="589" t="n">
        <f aca="false">SUM('monthly data'!FN294:FP294)</f>
        <v>27.44992</v>
      </c>
      <c r="BH294" s="589" t="n">
        <f aca="false">SUM('monthly data'!FQ294:FS294)</f>
        <v>31.2361</v>
      </c>
      <c r="BI294" s="589" t="n">
        <f aca="false">SUM('monthly data'!FT294:FV294)</f>
        <v>22.47965</v>
      </c>
      <c r="BJ294" s="589" t="n">
        <f aca="false">SUM('monthly data'!FW294:FY294)</f>
        <v>23.64083</v>
      </c>
      <c r="BK294" s="589" t="n">
        <f aca="false">SUM('monthly data'!FZ294:GB294)</f>
        <v>30.35041</v>
      </c>
      <c r="BL294" s="589" t="n">
        <f aca="false">SUM('monthly data'!GC294:GE294)</f>
        <v>30.7288</v>
      </c>
      <c r="BM294" s="589" t="n">
        <f aca="false">SUM('monthly data'!GF294:GH294)</f>
        <v>24.62014</v>
      </c>
      <c r="BN294" s="589" t="n">
        <f aca="false">SUM('monthly data'!GI294:GK294)</f>
        <v>32.96079</v>
      </c>
      <c r="BO294" s="589" t="n">
        <f aca="false">SUM('monthly data'!GL294:GN294)</f>
        <v>25.43225</v>
      </c>
      <c r="BP294" s="589" t="n">
        <f aca="false">SUM('monthly data'!GO294:GQ294)</f>
        <v>42.23395</v>
      </c>
      <c r="BQ294" s="589" t="n">
        <f aca="false">SUM('monthly data'!GR294:GT294)</f>
        <v>35.37675</v>
      </c>
      <c r="BR294" s="589" t="n">
        <f aca="false">SUM('monthly data'!GU294:GW294)</f>
        <v>33.83537</v>
      </c>
      <c r="BS294" s="589" t="n">
        <f aca="false">SUM('monthly data'!GX294:GZ294)</f>
        <v>32.18181</v>
      </c>
      <c r="BT294" s="589" t="n">
        <f aca="false">SUM('monthly data'!HA294:HC294)</f>
        <v>50.65427</v>
      </c>
      <c r="BU294" s="589" t="n">
        <f aca="false">SUM('monthly data'!HD294:HF294)</f>
        <v>26.7657</v>
      </c>
      <c r="BV294" s="589" t="n">
        <f aca="false">SUM('monthly data'!HG294:HI294)</f>
        <v>34.574451442</v>
      </c>
      <c r="BW294" s="589" t="n">
        <f aca="false">SUM('monthly data'!HJ294:HL294)</f>
        <v>38.302198183</v>
      </c>
      <c r="BX294" s="589" t="n">
        <f aca="false">SUM('monthly data'!HM294:HO294)</f>
        <v>44.954485341</v>
      </c>
      <c r="BY294" s="589" t="n">
        <f aca="false">SUM('monthly data'!HP294:HR294)</f>
        <v>31.191243356</v>
      </c>
      <c r="BZ294" s="589" t="n">
        <f aca="false">SUM('monthly data'!HS294:HU294)</f>
        <v>33.185009474</v>
      </c>
      <c r="CA294" s="589" t="n">
        <f aca="false">SUM('monthly data'!HV294:HX294)</f>
        <v>39.053348429</v>
      </c>
      <c r="CB294" s="589" t="n">
        <f aca="false">SUM('monthly data'!HY294:IA294)</f>
        <v>39.086483341</v>
      </c>
      <c r="CC294" s="589" t="n">
        <f aca="false">SUM('monthly data'!IB294:ID294)</f>
        <v>44.03402056</v>
      </c>
      <c r="CD294" s="589" t="n">
        <f aca="false">SUM('monthly data'!IE294:IG294)</f>
        <v>56.144786231</v>
      </c>
      <c r="CE294" s="589" t="n">
        <f aca="false">SUM('monthly data'!IH294:IJ294)</f>
        <v>54.89190517</v>
      </c>
      <c r="CF294" s="589" t="n">
        <f aca="false">SUM('monthly data'!IK294:IM294)</f>
        <v>34.786726396</v>
      </c>
      <c r="CG294" s="589" t="n">
        <f aca="false">SUM('monthly data'!IN294:IP294)</f>
        <v>47.145300258</v>
      </c>
      <c r="CH294" s="589" t="n">
        <f aca="false">SUM('monthly data'!IQ294:IS294)</f>
        <v>52.553532823</v>
      </c>
      <c r="CI294" s="589" t="n">
        <f aca="false">SUM('monthly data'!IT294:IV294)</f>
        <v>47.519319107</v>
      </c>
      <c r="CJ294" s="589" t="n">
        <f aca="false">SUM('monthly data'!IW294:IY294)</f>
        <v>33.403260622</v>
      </c>
      <c r="CK294" s="589" t="n">
        <f aca="false">SUM('monthly data'!IZ294:JB294)</f>
        <v>54.941276277</v>
      </c>
      <c r="CL294" s="589" t="n">
        <f aca="false">SUM('monthly data'!JC294:JE294)</f>
        <v>44.231961705</v>
      </c>
      <c r="CM294" s="589" t="n">
        <f aca="false">SUM('monthly data'!JF294:JH294)</f>
        <v>49.565859546</v>
      </c>
      <c r="CN294" s="589" t="n">
        <f aca="false">SUM('monthly data'!JI294:JK294)</f>
        <v>70.412775577</v>
      </c>
      <c r="CO294" s="589" t="n">
        <f aca="false">SUM('monthly data'!JL294:JN294)</f>
        <v>67.052111287</v>
      </c>
      <c r="CP294" s="589" t="n">
        <f aca="false">SUM('monthly data'!JO294:JQ294)</f>
        <v>50.697837132</v>
      </c>
      <c r="CQ294" s="589" t="n">
        <f aca="false">SUM('monthly data'!JR294:JT294)</f>
        <v>47.4213762</v>
      </c>
      <c r="CR294" s="589" t="n">
        <f aca="false">SUM('monthly data'!JU294:JW294)</f>
        <v>51.109336783</v>
      </c>
      <c r="CS294" s="589" t="n">
        <f aca="false">SUM('monthly data'!JX294:JZ294)</f>
        <v>60.211425726</v>
      </c>
      <c r="CT294" s="589" t="n">
        <f aca="false">SUM('monthly data'!KA294:KC294)</f>
        <v>58.056732474</v>
      </c>
      <c r="CU294" s="589" t="n">
        <f aca="false">SUM('monthly data'!KD294:KF294)</f>
        <v>57.573456369</v>
      </c>
      <c r="CV294" s="589" t="n">
        <f aca="false">SUM('monthly data'!KG294:KI294)</f>
        <v>54.010569791</v>
      </c>
      <c r="CW294" s="589" t="n">
        <f aca="false">SUM('monthly data'!KJ294:KL294)</f>
        <v>111.8675842535</v>
      </c>
      <c r="CX294" s="589" t="n">
        <f aca="false">SUM('monthly data'!KM294:KO294)</f>
        <v>111.3546183955</v>
      </c>
      <c r="CY294" s="589" t="n">
        <f aca="false">SUM('monthly data'!KP294:KR294)</f>
        <v>175.544954753</v>
      </c>
      <c r="CZ294" s="589" t="n">
        <f aca="false">SUM('monthly data'!KS294:KU294)</f>
        <v>173.579532009</v>
      </c>
      <c r="DA294" s="589" t="n">
        <f aca="false">SUM('monthly data'!KV294:KX294)</f>
        <v>174.306259616</v>
      </c>
      <c r="DB294" s="589" t="n">
        <f aca="false">SUM('monthly data'!KY294:LA294)</f>
        <v>140.403157457</v>
      </c>
      <c r="DC294" s="589" t="n">
        <f aca="false">SUM('monthly data'!LB294:LD294)</f>
        <v>128.063116688</v>
      </c>
      <c r="DD294" s="589" t="n">
        <f aca="false">SUM('monthly data'!LE294:LG294)</f>
        <v>243.626061401</v>
      </c>
      <c r="DE294" s="589" t="n">
        <f aca="false">SUM('monthly data'!LH294:LJ294)</f>
        <v>153.827228919</v>
      </c>
      <c r="DF294" s="589" t="n">
        <f aca="false">SUM('monthly data'!LK294:LM294)</f>
        <v>197.542898513</v>
      </c>
      <c r="DG294" s="589" t="n">
        <f aca="false">SUM('monthly data'!LN294:LP294)</f>
        <v>261.116453497</v>
      </c>
      <c r="DH294" s="589" t="n">
        <f aca="false">SUM('monthly data'!LQ294:LS294)</f>
        <v>257.91469521066</v>
      </c>
      <c r="DI294" s="589" t="n">
        <f aca="false">SUM('monthly data'!LT294:LV294)</f>
        <v>279.239919245676</v>
      </c>
      <c r="DJ294" s="589" t="n">
        <f aca="false">SUM('monthly data'!LW294:LY294)</f>
        <v>211.308445149783</v>
      </c>
      <c r="DK294" s="589"/>
      <c r="DL294" s="589"/>
      <c r="DM294" s="589"/>
      <c r="DN294" s="589"/>
      <c r="DO294" s="589"/>
      <c r="DP294" s="589"/>
      <c r="DQ294" s="589"/>
      <c r="DR294" s="589"/>
      <c r="DS294" s="348"/>
      <c r="DT294" s="348"/>
      <c r="DU294" s="348"/>
      <c r="DV294" s="348"/>
      <c r="DW294" s="348"/>
      <c r="DX294" s="348"/>
      <c r="DY294" s="348"/>
      <c r="DZ294" s="348"/>
    </row>
    <row r="295" customFormat="false" ht="13.8" hidden="false" customHeight="false" outlineLevel="0" collapsed="false">
      <c r="A295" s="0" t="s">
        <v>1079</v>
      </c>
      <c r="B295" s="450" t="s">
        <v>882</v>
      </c>
      <c r="C295" s="348" t="n">
        <f aca="false">SUM('monthly data'!B295:D295)</f>
        <v>0</v>
      </c>
      <c r="D295" s="348" t="n">
        <f aca="false">SUM('monthly data'!E295:G295)</f>
        <v>0</v>
      </c>
      <c r="E295" s="348" t="n">
        <f aca="false">SUM('monthly data'!H295:J295)</f>
        <v>0</v>
      </c>
      <c r="F295" s="348" t="n">
        <f aca="false">SUM('monthly data'!K295:M295)</f>
        <v>0</v>
      </c>
      <c r="G295" s="348" t="n">
        <f aca="false">SUM('monthly data'!N295:P295)</f>
        <v>0</v>
      </c>
      <c r="H295" s="348" t="n">
        <f aca="false">SUM('monthly data'!Q295:S295)</f>
        <v>0</v>
      </c>
      <c r="I295" s="348" t="n">
        <f aca="false">SUM('monthly data'!T295:V295)</f>
        <v>0</v>
      </c>
      <c r="J295" s="348" t="n">
        <f aca="false">SUM('monthly data'!W295:Y295)</f>
        <v>0</v>
      </c>
      <c r="K295" s="348" t="n">
        <f aca="false">SUM('monthly data'!Z295:AB295)</f>
        <v>0</v>
      </c>
      <c r="L295" s="348" t="n">
        <f aca="false">SUM('monthly data'!AC295:AE295)</f>
        <v>0</v>
      </c>
      <c r="M295" s="348" t="n">
        <f aca="false">SUM('monthly data'!AF295:AH295)</f>
        <v>0</v>
      </c>
      <c r="N295" s="348" t="n">
        <f aca="false">SUM('monthly data'!AI295:AK295)</f>
        <v>0</v>
      </c>
      <c r="O295" s="348" t="n">
        <f aca="false">SUM('monthly data'!AL295:AN295)</f>
        <v>0</v>
      </c>
      <c r="P295" s="348" t="n">
        <f aca="false">SUM('monthly data'!AO295:AQ295)</f>
        <v>0</v>
      </c>
      <c r="Q295" s="348" t="n">
        <f aca="false">SUM('monthly data'!AR295:AT295)</f>
        <v>0</v>
      </c>
      <c r="R295" s="348" t="n">
        <f aca="false">SUM('monthly data'!AU295:AW295)</f>
        <v>0</v>
      </c>
      <c r="S295" s="589" t="n">
        <f aca="false">SUM('monthly data'!AX295:AZ295)</f>
        <v>1.479739215875</v>
      </c>
      <c r="T295" s="589" t="n">
        <f aca="false">SUM('monthly data'!BA295:BC295)</f>
        <v>1.479739215875</v>
      </c>
      <c r="U295" s="589" t="n">
        <f aca="false">SUM('monthly data'!BD295:BF295)</f>
        <v>1.479739215875</v>
      </c>
      <c r="V295" s="589" t="n">
        <f aca="false">SUM('monthly data'!BG295:BI295)</f>
        <v>1.479739215875</v>
      </c>
      <c r="W295" s="589" t="n">
        <f aca="false">SUM('monthly data'!BJ295:BL295)</f>
        <v>1.3563571079375</v>
      </c>
      <c r="X295" s="589" t="n">
        <f aca="false">SUM('monthly data'!BM295:BO295)</f>
        <v>1.3563571079375</v>
      </c>
      <c r="Y295" s="589" t="n">
        <f aca="false">SUM('monthly data'!BP295:BR295)</f>
        <v>1.3563571079375</v>
      </c>
      <c r="Z295" s="589" t="n">
        <f aca="false">SUM('monthly data'!BS295:BU295)</f>
        <v>1.3563571079375</v>
      </c>
      <c r="AA295" s="589" t="n">
        <f aca="false">SUM('monthly data'!BV295:BX295)</f>
        <v>1.46055</v>
      </c>
      <c r="AB295" s="589" t="n">
        <f aca="false">SUM('monthly data'!BY295:CA295)</f>
        <v>1.46055</v>
      </c>
      <c r="AC295" s="589" t="n">
        <f aca="false">SUM('monthly data'!CB295:CD295)</f>
        <v>1.46055</v>
      </c>
      <c r="AD295" s="589" t="n">
        <f aca="false">SUM('monthly data'!CE295:CG295)</f>
        <v>1.46055</v>
      </c>
      <c r="AE295" s="589" t="n">
        <f aca="false">SUM('monthly data'!CH295:CJ295)</f>
        <v>1.8645625</v>
      </c>
      <c r="AF295" s="589" t="n">
        <f aca="false">SUM('monthly data'!CK295:CM295)</f>
        <v>1.8645625</v>
      </c>
      <c r="AG295" s="589" t="n">
        <f aca="false">SUM('monthly data'!CN295:CP295)</f>
        <v>1.8645625</v>
      </c>
      <c r="AH295" s="589" t="n">
        <f aca="false">SUM('monthly data'!CQ295:CS295)</f>
        <v>1.8645625</v>
      </c>
      <c r="AI295" s="589" t="n">
        <f aca="false">SUM('monthly data'!CT295:CV295)</f>
        <v>2.44658</v>
      </c>
      <c r="AJ295" s="589" t="n">
        <f aca="false">SUM('monthly data'!CW295:CY295)</f>
        <v>2.44658</v>
      </c>
      <c r="AK295" s="589" t="n">
        <f aca="false">SUM('monthly data'!CZ295:DB295)</f>
        <v>2.44658</v>
      </c>
      <c r="AL295" s="589" t="n">
        <f aca="false">SUM('monthly data'!DC295:DE295)</f>
        <v>2.44658</v>
      </c>
      <c r="AM295" s="589" t="n">
        <f aca="false">SUM('monthly data'!DF295:DH295)</f>
        <v>2.837591178625</v>
      </c>
      <c r="AN295" s="589" t="n">
        <f aca="false">SUM('monthly data'!DI295:DK295)</f>
        <v>2.837591178625</v>
      </c>
      <c r="AO295" s="589" t="n">
        <f aca="false">SUM('monthly data'!DL295:DN295)</f>
        <v>2.837591178625</v>
      </c>
      <c r="AP295" s="589" t="n">
        <f aca="false">SUM('monthly data'!DO295:DQ295)</f>
        <v>2.837591178625</v>
      </c>
      <c r="AQ295" s="589" t="n">
        <f aca="false">SUM('monthly data'!DR295:DT295)</f>
        <v>2.88540485725</v>
      </c>
      <c r="AR295" s="589" t="n">
        <f aca="false">SUM('monthly data'!DU295:DW295)</f>
        <v>2.88540485725</v>
      </c>
      <c r="AS295" s="589" t="n">
        <f aca="false">SUM('monthly data'!DX295:DZ295)</f>
        <v>2.88540485725</v>
      </c>
      <c r="AT295" s="589" t="n">
        <f aca="false">SUM('monthly data'!EA295:EC295)</f>
        <v>2.88540485725</v>
      </c>
      <c r="AU295" s="589" t="n">
        <f aca="false">SUM('monthly data'!ED295:EF295)</f>
        <v>3.028099928625</v>
      </c>
      <c r="AV295" s="589" t="n">
        <f aca="false">SUM('monthly data'!EG295:EI295)</f>
        <v>3.028099928625</v>
      </c>
      <c r="AW295" s="589" t="n">
        <f aca="false">SUM('monthly data'!EJ295:EL295)</f>
        <v>3.028099928625</v>
      </c>
      <c r="AX295" s="589" t="n">
        <f aca="false">SUM('monthly data'!EM295:EO295)</f>
        <v>3.028099928625</v>
      </c>
      <c r="AY295" s="589" t="n">
        <f aca="false">SUM('monthly data'!EP295:ER295)</f>
        <v>0.764774402</v>
      </c>
      <c r="AZ295" s="589" t="n">
        <f aca="false">SUM('monthly data'!ES295:EU295)</f>
        <v>0.76647</v>
      </c>
      <c r="BA295" s="589" t="n">
        <f aca="false">SUM('monthly data'!EV295:EX295)</f>
        <v>1.62763</v>
      </c>
      <c r="BB295" s="589" t="n">
        <f aca="false">SUM('monthly data'!EY295:FA295)</f>
        <v>5.555393844</v>
      </c>
      <c r="BC295" s="589" t="n">
        <f aca="false">SUM('monthly data'!FB295:FD295)</f>
        <v>1.6529</v>
      </c>
      <c r="BD295" s="589" t="n">
        <f aca="false">SUM('monthly data'!FE295:FG295)</f>
        <v>2.285706797</v>
      </c>
      <c r="BE295" s="589" t="n">
        <f aca="false">SUM('monthly data'!FH295:FJ295)</f>
        <v>2.25316</v>
      </c>
      <c r="BF295" s="589" t="n">
        <f aca="false">SUM('monthly data'!FK295:FM295)</f>
        <v>2.66303</v>
      </c>
      <c r="BG295" s="589" t="n">
        <f aca="false">SUM('monthly data'!FN295:FP295)</f>
        <v>1.09131</v>
      </c>
      <c r="BH295" s="589" t="n">
        <f aca="false">SUM('monthly data'!FQ295:FS295)</f>
        <v>1.43223</v>
      </c>
      <c r="BI295" s="589" t="n">
        <f aca="false">SUM('monthly data'!FT295:FV295)</f>
        <v>2.51446</v>
      </c>
      <c r="BJ295" s="589" t="n">
        <f aca="false">SUM('monthly data'!FW295:FY295)</f>
        <v>2.31155</v>
      </c>
      <c r="BK295" s="589" t="n">
        <f aca="false">SUM('monthly data'!FZ295:GB295)</f>
        <v>2.42426</v>
      </c>
      <c r="BL295" s="589" t="n">
        <f aca="false">SUM('monthly data'!GC295:GE295)</f>
        <v>2.28556</v>
      </c>
      <c r="BM295" s="589" t="n">
        <f aca="false">SUM('monthly data'!GF295:GH295)</f>
        <v>2.80292</v>
      </c>
      <c r="BN295" s="589" t="n">
        <f aca="false">SUM('monthly data'!GI295:GK295)</f>
        <v>2.60327</v>
      </c>
      <c r="BO295" s="589" t="n">
        <f aca="false">SUM('monthly data'!GL295:GN295)</f>
        <v>1.84336</v>
      </c>
      <c r="BP295" s="589" t="n">
        <f aca="false">SUM('monthly data'!GO295:GQ295)</f>
        <v>3.68953</v>
      </c>
      <c r="BQ295" s="589" t="n">
        <f aca="false">SUM('monthly data'!GR295:GT295)</f>
        <v>3.290900982</v>
      </c>
      <c r="BR295" s="589" t="n">
        <f aca="false">SUM('monthly data'!GU295:GW295)</f>
        <v>3.630701739</v>
      </c>
      <c r="BS295" s="589" t="n">
        <f aca="false">SUM('monthly data'!GX295:GZ295)</f>
        <v>3.9371</v>
      </c>
      <c r="BT295" s="589" t="n">
        <f aca="false">SUM('monthly data'!HA295:HC295)</f>
        <v>2.01867</v>
      </c>
      <c r="BU295" s="589" t="n">
        <f aca="false">SUM('monthly data'!HD295:HF295)</f>
        <v>3.3113</v>
      </c>
      <c r="BV295" s="589" t="n">
        <f aca="false">SUM('monthly data'!HG295:HI295)</f>
        <v>0</v>
      </c>
      <c r="BW295" s="589" t="n">
        <f aca="false">SUM('monthly data'!HJ295:HL295)</f>
        <v>0</v>
      </c>
      <c r="BX295" s="589" t="n">
        <f aca="false">SUM('monthly data'!HM295:HO295)</f>
        <v>0</v>
      </c>
      <c r="BY295" s="589" t="n">
        <f aca="false">SUM('monthly data'!HP295:HR295)</f>
        <v>5.37714297917502</v>
      </c>
      <c r="BZ295" s="589" t="n">
        <f aca="false">SUM('monthly data'!HS295:HU295)</f>
        <v>4.51565588434915</v>
      </c>
      <c r="CA295" s="589" t="n">
        <f aca="false">SUM('monthly data'!HV295:HX295)</f>
        <v>3.88791765937344</v>
      </c>
      <c r="CB295" s="589" t="n">
        <f aca="false">SUM('monthly data'!HY295:IA295)</f>
        <v>4.2616360679674</v>
      </c>
      <c r="CC295" s="589" t="n">
        <f aca="false">SUM('monthly data'!IB295:ID295)</f>
        <v>4.18053576021562</v>
      </c>
      <c r="CD295" s="589" t="n">
        <f aca="false">SUM('monthly data'!IE295:IG295)</f>
        <v>4.140052578</v>
      </c>
      <c r="CE295" s="589" t="n">
        <f aca="false">SUM('monthly data'!IH295:IJ295)</f>
        <v>4.62037383363615</v>
      </c>
      <c r="CF295" s="589" t="n">
        <f aca="false">SUM('monthly data'!IK295:IM295)</f>
        <v>5.30717193336388</v>
      </c>
      <c r="CG295" s="589" t="n">
        <f aca="false">SUM('monthly data'!IN295:IP295)</f>
        <v>6.0629194972507</v>
      </c>
      <c r="CH295" s="589" t="n">
        <f aca="false">SUM('monthly data'!IQ295:IS295)</f>
        <v>6.3942959915811</v>
      </c>
      <c r="CI295" s="589" t="n">
        <f aca="false">SUM('monthly data'!IT295:IV295)</f>
        <v>6.288097618</v>
      </c>
      <c r="CJ295" s="589" t="n">
        <f aca="false">SUM('monthly data'!IW295:IY295)</f>
        <v>6.60606078804535</v>
      </c>
      <c r="CK295" s="589" t="n">
        <f aca="false">SUM('monthly data'!IZ295:JB295)</f>
        <v>9.43808757272396</v>
      </c>
      <c r="CL295" s="589" t="n">
        <f aca="false">SUM('monthly data'!JC295:JE295)</f>
        <v>9.68309765319669</v>
      </c>
      <c r="CM295" s="589" t="n">
        <f aca="false">SUM('monthly data'!JF295:JH295)</f>
        <v>10.5907614631104</v>
      </c>
      <c r="CN295" s="589" t="n">
        <f aca="false">SUM('monthly data'!JI295:JK295)</f>
        <v>10.8761103600406</v>
      </c>
      <c r="CO295" s="589" t="n">
        <f aca="false">SUM('monthly data'!JL295:JN295)</f>
        <v>12.3900903258081</v>
      </c>
      <c r="CP295" s="589" t="n">
        <f aca="false">SUM('monthly data'!JO295:JQ295)</f>
        <v>12.2589858544103</v>
      </c>
      <c r="CQ295" s="589" t="n">
        <f aca="false">SUM('monthly data'!JR295:JT295)</f>
        <v>13.5553042300683</v>
      </c>
      <c r="CR295" s="589" t="n">
        <f aca="false">SUM('monthly data'!JU295:JW295)</f>
        <v>13.1716354737184</v>
      </c>
      <c r="CS295" s="589" t="n">
        <f aca="false">SUM('monthly data'!JX295:JZ295)</f>
        <v>12.8320928769541</v>
      </c>
      <c r="CT295" s="589" t="n">
        <f aca="false">SUM('monthly data'!KA295:KC295)</f>
        <v>14.6294515063191</v>
      </c>
      <c r="CU295" s="589" t="n">
        <f aca="false">SUM('monthly data'!KD295:KF295)</f>
        <v>13.778120931</v>
      </c>
      <c r="CV295" s="589" t="n">
        <f aca="false">SUM('monthly data'!KG295:KI295)</f>
        <v>13.54358562</v>
      </c>
      <c r="CW295" s="589" t="n">
        <f aca="false">SUM('monthly data'!KJ295:KL295)</f>
        <v>15.356410833</v>
      </c>
      <c r="CX295" s="589" t="n">
        <f aca="false">SUM('monthly data'!KM295:KO295)</f>
        <v>23.723921499</v>
      </c>
      <c r="CY295" s="589" t="n">
        <f aca="false">SUM('monthly data'!KP295:KR295)</f>
        <v>19.732541673</v>
      </c>
      <c r="CZ295" s="589" t="n">
        <f aca="false">SUM('monthly data'!KS295:KU295)</f>
        <v>19.488916399</v>
      </c>
      <c r="DA295" s="589" t="n">
        <f aca="false">SUM('monthly data'!KV295:KX295)</f>
        <v>27.183289322</v>
      </c>
      <c r="DB295" s="589" t="n">
        <f aca="false">SUM('monthly data'!KY295:LA295)</f>
        <v>23.880587034</v>
      </c>
      <c r="DC295" s="589" t="n">
        <f aca="false">SUM('monthly data'!LB295:LD295)</f>
        <v>32.5368476569997</v>
      </c>
      <c r="DD295" s="589" t="n">
        <f aca="false">SUM('monthly data'!LE295:LG295)</f>
        <v>29.9081573887057</v>
      </c>
      <c r="DE295" s="589" t="n">
        <f aca="false">SUM('monthly data'!LH295:LJ295)</f>
        <v>40.581413548</v>
      </c>
      <c r="DF295" s="589" t="n">
        <f aca="false">SUM('monthly data'!LK295:LM295)</f>
        <v>33.792694881</v>
      </c>
      <c r="DG295" s="589" t="n">
        <f aca="false">SUM('monthly data'!LN295:LP295)</f>
        <v>39.276768354</v>
      </c>
      <c r="DH295" s="589" t="n">
        <f aca="false">SUM('monthly data'!LQ295:LS295)</f>
        <v>36.716562588</v>
      </c>
      <c r="DI295" s="589" t="n">
        <f aca="false">SUM('monthly data'!LT295:LV295)</f>
        <v>50.2949860994754</v>
      </c>
      <c r="DJ295" s="589" t="n">
        <f aca="false">SUM('monthly data'!LW295:LY295)</f>
        <v>43.2112467765246</v>
      </c>
      <c r="DK295" s="589"/>
      <c r="DL295" s="589"/>
      <c r="DM295" s="589"/>
      <c r="DN295" s="589"/>
      <c r="DO295" s="589"/>
      <c r="DP295" s="589"/>
      <c r="DQ295" s="589"/>
      <c r="DR295" s="589"/>
      <c r="DS295" s="348"/>
      <c r="DT295" s="348"/>
      <c r="DU295" s="348"/>
      <c r="DV295" s="348"/>
      <c r="DW295" s="348"/>
      <c r="DX295" s="348"/>
      <c r="DY295" s="348"/>
      <c r="DZ295" s="348"/>
    </row>
    <row r="296" customFormat="false" ht="13.8" hidden="false" customHeight="false" outlineLevel="0" collapsed="false">
      <c r="A296" s="0" t="s">
        <v>1080</v>
      </c>
      <c r="B296" s="450" t="s">
        <v>883</v>
      </c>
      <c r="C296" s="348" t="n">
        <f aca="false">SUM('monthly data'!B296:D296)</f>
        <v>0</v>
      </c>
      <c r="D296" s="348" t="n">
        <f aca="false">SUM('monthly data'!E296:G296)</f>
        <v>0</v>
      </c>
      <c r="E296" s="348" t="n">
        <f aca="false">SUM('monthly data'!H296:J296)</f>
        <v>0</v>
      </c>
      <c r="F296" s="348" t="n">
        <f aca="false">SUM('monthly data'!K296:M296)</f>
        <v>0</v>
      </c>
      <c r="G296" s="348" t="n">
        <f aca="false">SUM('monthly data'!N296:P296)</f>
        <v>0</v>
      </c>
      <c r="H296" s="348" t="n">
        <f aca="false">SUM('monthly data'!Q296:S296)</f>
        <v>0</v>
      </c>
      <c r="I296" s="348" t="n">
        <f aca="false">SUM('monthly data'!T296:V296)</f>
        <v>0</v>
      </c>
      <c r="J296" s="348" t="n">
        <f aca="false">SUM('monthly data'!W296:Y296)</f>
        <v>0</v>
      </c>
      <c r="K296" s="348" t="n">
        <f aca="false">SUM('monthly data'!Z296:AB296)</f>
        <v>0</v>
      </c>
      <c r="L296" s="348" t="n">
        <f aca="false">SUM('monthly data'!AC296:AE296)</f>
        <v>0</v>
      </c>
      <c r="M296" s="348" t="n">
        <f aca="false">SUM('monthly data'!AF296:AH296)</f>
        <v>0</v>
      </c>
      <c r="N296" s="348" t="n">
        <f aca="false">SUM('monthly data'!AI296:AK296)</f>
        <v>0</v>
      </c>
      <c r="O296" s="348" t="n">
        <f aca="false">SUM('monthly data'!AL296:AN296)</f>
        <v>0</v>
      </c>
      <c r="P296" s="348" t="n">
        <f aca="false">SUM('monthly data'!AO296:AQ296)</f>
        <v>0</v>
      </c>
      <c r="Q296" s="348" t="n">
        <f aca="false">SUM('monthly data'!AR296:AT296)</f>
        <v>0</v>
      </c>
      <c r="R296" s="348" t="n">
        <f aca="false">SUM('monthly data'!AU296:AW296)</f>
        <v>0</v>
      </c>
      <c r="S296" s="589" t="n">
        <f aca="false">SUM('monthly data'!AX296:AZ296)</f>
        <v>0</v>
      </c>
      <c r="T296" s="589" t="n">
        <f aca="false">SUM('monthly data'!BA296:BC296)</f>
        <v>0</v>
      </c>
      <c r="U296" s="589" t="n">
        <f aca="false">SUM('monthly data'!BD296:BF296)</f>
        <v>0</v>
      </c>
      <c r="V296" s="589" t="n">
        <f aca="false">SUM('monthly data'!BG296:BI296)</f>
        <v>0</v>
      </c>
      <c r="W296" s="589" t="n">
        <f aca="false">SUM('monthly data'!BJ296:BL296)</f>
        <v>0</v>
      </c>
      <c r="X296" s="589" t="n">
        <f aca="false">SUM('monthly data'!BM296:BO296)</f>
        <v>0</v>
      </c>
      <c r="Y296" s="589" t="n">
        <f aca="false">SUM('monthly data'!BP296:BR296)</f>
        <v>0</v>
      </c>
      <c r="Z296" s="589" t="n">
        <f aca="false">SUM('monthly data'!BS296:BU296)</f>
        <v>0</v>
      </c>
      <c r="AA296" s="589" t="n">
        <f aca="false">SUM('monthly data'!BV296:BX296)</f>
        <v>0</v>
      </c>
      <c r="AB296" s="589" t="n">
        <f aca="false">SUM('monthly data'!BY296:CA296)</f>
        <v>0</v>
      </c>
      <c r="AC296" s="589" t="n">
        <f aca="false">SUM('monthly data'!CB296:CD296)</f>
        <v>0</v>
      </c>
      <c r="AD296" s="589" t="n">
        <f aca="false">SUM('monthly data'!CE296:CG296)</f>
        <v>0</v>
      </c>
      <c r="AE296" s="589" t="n">
        <f aca="false">SUM('monthly data'!CH296:CJ296)</f>
        <v>0</v>
      </c>
      <c r="AF296" s="589" t="n">
        <f aca="false">SUM('monthly data'!CK296:CM296)</f>
        <v>0</v>
      </c>
      <c r="AG296" s="589" t="n">
        <f aca="false">SUM('monthly data'!CN296:CP296)</f>
        <v>0</v>
      </c>
      <c r="AH296" s="589" t="n">
        <f aca="false">SUM('monthly data'!CQ296:CS296)</f>
        <v>0</v>
      </c>
      <c r="AI296" s="589" t="n">
        <f aca="false">SUM('monthly data'!CT296:CV296)</f>
        <v>0</v>
      </c>
      <c r="AJ296" s="589" t="n">
        <f aca="false">SUM('monthly data'!CW296:CY296)</f>
        <v>0</v>
      </c>
      <c r="AK296" s="589" t="n">
        <f aca="false">SUM('monthly data'!CZ296:DB296)</f>
        <v>0</v>
      </c>
      <c r="AL296" s="589" t="n">
        <f aca="false">SUM('monthly data'!DC296:DE296)</f>
        <v>0</v>
      </c>
      <c r="AM296" s="589" t="n">
        <f aca="false">SUM('monthly data'!DF296:DH296)</f>
        <v>0</v>
      </c>
      <c r="AN296" s="589" t="n">
        <f aca="false">SUM('monthly data'!DI296:DK296)</f>
        <v>0</v>
      </c>
      <c r="AO296" s="589" t="n">
        <f aca="false">SUM('monthly data'!DL296:DN296)</f>
        <v>0</v>
      </c>
      <c r="AP296" s="589" t="n">
        <f aca="false">SUM('monthly data'!DO296:DQ296)</f>
        <v>0</v>
      </c>
      <c r="AQ296" s="589" t="n">
        <f aca="false">SUM('monthly data'!DR296:DT296)</f>
        <v>0</v>
      </c>
      <c r="AR296" s="589" t="n">
        <f aca="false">SUM('monthly data'!DU296:DW296)</f>
        <v>0</v>
      </c>
      <c r="AS296" s="589" t="n">
        <f aca="false">SUM('monthly data'!DX296:DZ296)</f>
        <v>0</v>
      </c>
      <c r="AT296" s="589" t="n">
        <f aca="false">SUM('monthly data'!EA296:EC296)</f>
        <v>0</v>
      </c>
      <c r="AU296" s="589" t="n">
        <f aca="false">SUM('monthly data'!ED296:EF296)</f>
        <v>0</v>
      </c>
      <c r="AV296" s="589" t="n">
        <f aca="false">SUM('monthly data'!EG296:EI296)</f>
        <v>0</v>
      </c>
      <c r="AW296" s="589" t="n">
        <f aca="false">SUM('monthly data'!EJ296:EL296)</f>
        <v>0</v>
      </c>
      <c r="AX296" s="589" t="n">
        <f aca="false">SUM('monthly data'!EM296:EO296)</f>
        <v>0</v>
      </c>
      <c r="AY296" s="589" t="n">
        <f aca="false">SUM('monthly data'!EP296:ER296)</f>
        <v>0.530104336656628</v>
      </c>
      <c r="AZ296" s="589" t="n">
        <f aca="false">SUM('monthly data'!ES296:EU296)</f>
        <v>1.20224561975217</v>
      </c>
      <c r="BA296" s="589" t="n">
        <f aca="false">SUM('monthly data'!EV296:EX296)</f>
        <v>0.4601528330599</v>
      </c>
      <c r="BB296" s="589" t="n">
        <f aca="false">SUM('monthly data'!EY296:FA296)</f>
        <v>0.07403062492</v>
      </c>
      <c r="BC296" s="589" t="n">
        <f aca="false">SUM('monthly data'!FB296:FD296)</f>
        <v>0.5493656254593</v>
      </c>
      <c r="BD296" s="589" t="n">
        <f aca="false">SUM('monthly data'!FE296:FG296)</f>
        <v>1.3877464493115</v>
      </c>
      <c r="BE296" s="589" t="n">
        <f aca="false">SUM('monthly data'!FH296:FJ296)</f>
        <v>0.5434616433628</v>
      </c>
      <c r="BF296" s="589" t="n">
        <f aca="false">SUM('monthly data'!FK296:FM296)</f>
        <v>1.2769048530698</v>
      </c>
      <c r="BG296" s="589" t="n">
        <f aca="false">SUM('monthly data'!FN296:FP296)</f>
        <v>0.664567549</v>
      </c>
      <c r="BH296" s="589" t="n">
        <f aca="false">SUM('monthly data'!FQ296:FS296)</f>
        <v>1.458761015</v>
      </c>
      <c r="BI296" s="589" t="n">
        <f aca="false">SUM('monthly data'!FT296:FV296)</f>
        <v>0.684268092</v>
      </c>
      <c r="BJ296" s="589" t="n">
        <f aca="false">SUM('monthly data'!FW296:FY296)</f>
        <v>1.255026494</v>
      </c>
      <c r="BK296" s="589" t="n">
        <f aca="false">SUM('monthly data'!FZ296:GB296)</f>
        <v>0.81353493964722</v>
      </c>
      <c r="BL296" s="589" t="n">
        <f aca="false">SUM('monthly data'!GC296:GE296)</f>
        <v>1.4912421125336</v>
      </c>
      <c r="BM296" s="589" t="n">
        <f aca="false">SUM('monthly data'!GF296:GH296)</f>
        <v>0.84343512767</v>
      </c>
      <c r="BN296" s="589" t="n">
        <f aca="false">SUM('monthly data'!GI296:GK296)</f>
        <v>1.4110300003483</v>
      </c>
      <c r="BO296" s="589" t="n">
        <f aca="false">SUM('monthly data'!GL296:GN296)</f>
        <v>1.37285285</v>
      </c>
      <c r="BP296" s="589" t="n">
        <f aca="false">SUM('monthly data'!GO296:GQ296)</f>
        <v>0.960193864</v>
      </c>
      <c r="BQ296" s="589" t="n">
        <f aca="false">SUM('monthly data'!GR296:GT296)</f>
        <v>1.566834086</v>
      </c>
      <c r="BR296" s="589" t="n">
        <f aca="false">SUM('monthly data'!GU296:GW296)</f>
        <v>0.99599109382</v>
      </c>
      <c r="BS296" s="589" t="n">
        <f aca="false">SUM('monthly data'!GX296:GZ296)</f>
        <v>1.67312395237</v>
      </c>
      <c r="BT296" s="589" t="n">
        <f aca="false">SUM('monthly data'!HA296:HC296)</f>
        <v>0.97625318643</v>
      </c>
      <c r="BU296" s="589" t="n">
        <f aca="false">SUM('monthly data'!HD296:HF296)</f>
        <v>1.5017</v>
      </c>
      <c r="BV296" s="589" t="n">
        <f aca="false">SUM('monthly data'!HG296:HI296)</f>
        <v>0</v>
      </c>
      <c r="BW296" s="589" t="n">
        <f aca="false">SUM('monthly data'!HJ296:HL296)</f>
        <v>2.3757611229268</v>
      </c>
      <c r="BX296" s="589" t="n">
        <f aca="false">SUM('monthly data'!HM296:HO296)</f>
        <v>2.10358071143899</v>
      </c>
      <c r="BY296" s="589" t="n">
        <f aca="false">SUM('monthly data'!HP296:HR296)</f>
        <v>1.87925759851369</v>
      </c>
      <c r="BZ296" s="589" t="n">
        <f aca="false">SUM('monthly data'!HS296:HU296)</f>
        <v>10.3693248278942</v>
      </c>
      <c r="CA296" s="589" t="n">
        <f aca="false">SUM('monthly data'!HV296:HX296)</f>
        <v>2.10645459522833</v>
      </c>
      <c r="CB296" s="589" t="n">
        <f aca="false">SUM('monthly data'!HY296:IA296)</f>
        <v>11.1764151880615</v>
      </c>
      <c r="CC296" s="589" t="n">
        <f aca="false">SUM('monthly data'!IB296:ID296)</f>
        <v>2.37840372382139</v>
      </c>
      <c r="CD296" s="589" t="n">
        <f aca="false">SUM('monthly data'!IE296:IG296)</f>
        <v>11.2293819387602</v>
      </c>
      <c r="CE296" s="589" t="n">
        <f aca="false">SUM('monthly data'!IH296:IJ296)</f>
        <v>2.10231493064426</v>
      </c>
      <c r="CF296" s="589" t="n">
        <f aca="false">SUM('monthly data'!IK296:IM296)</f>
        <v>11.9005516866425</v>
      </c>
      <c r="CG296" s="589" t="n">
        <f aca="false">SUM('monthly data'!IN296:IP296)</f>
        <v>3.338922375024</v>
      </c>
      <c r="CH296" s="589" t="n">
        <f aca="false">SUM('monthly data'!IQ296:IS296)</f>
        <v>11.819294436</v>
      </c>
      <c r="CI296" s="589" t="n">
        <f aca="false">SUM('monthly data'!IT296:IV296)</f>
        <v>3.87240935393921</v>
      </c>
      <c r="CJ296" s="589" t="n">
        <f aca="false">SUM('monthly data'!IW296:IY296)</f>
        <v>12.316613399656</v>
      </c>
      <c r="CK296" s="589" t="n">
        <f aca="false">SUM('monthly data'!IZ296:JB296)</f>
        <v>5.32063028138562</v>
      </c>
      <c r="CL296" s="589" t="n">
        <f aca="false">SUM('monthly data'!JC296:JE296)</f>
        <v>13.1711140566676</v>
      </c>
      <c r="CM296" s="589" t="n">
        <f aca="false">SUM('monthly data'!JF296:JH296)</f>
        <v>5.746324836423</v>
      </c>
      <c r="CN296" s="589" t="n">
        <f aca="false">SUM('monthly data'!JI296:JK296)</f>
        <v>12.7005502287194</v>
      </c>
      <c r="CO296" s="589" t="n">
        <f aca="false">SUM('monthly data'!JL296:JN296)</f>
        <v>7.66997319505083</v>
      </c>
      <c r="CP296" s="589" t="n">
        <f aca="false">SUM('monthly data'!JO296:JQ296)</f>
        <v>13.3399317414275</v>
      </c>
      <c r="CQ296" s="589" t="n">
        <f aca="false">SUM('monthly data'!JR296:JT296)</f>
        <v>6.18023980312188</v>
      </c>
      <c r="CR296" s="589" t="n">
        <f aca="false">SUM('monthly data'!JU296:JW296)</f>
        <v>15.6368326978779</v>
      </c>
      <c r="CS296" s="589" t="n">
        <f aca="false">SUM('monthly data'!JX296:JZ296)</f>
        <v>6.3695515060339</v>
      </c>
      <c r="CT296" s="589" t="n">
        <f aca="false">SUM('monthly data'!KA296:KC296)</f>
        <v>16.7152452834633</v>
      </c>
      <c r="CU296" s="589" t="n">
        <f aca="false">SUM('monthly data'!KD296:KF296)</f>
        <v>8.70753012295005</v>
      </c>
      <c r="CV296" s="589" t="n">
        <f aca="false">SUM('monthly data'!KG296:KI296)</f>
        <v>16.0958898004883</v>
      </c>
      <c r="CW296" s="589" t="n">
        <f aca="false">SUM('monthly data'!KJ296:KL296)</f>
        <v>9.88970486320032</v>
      </c>
      <c r="CX296" s="589" t="n">
        <f aca="false">SUM('monthly data'!KM296:KO296)</f>
        <v>18.5497047090875</v>
      </c>
      <c r="CY296" s="589" t="n">
        <f aca="false">SUM('monthly data'!KP296:KR296)</f>
        <v>11.979854470451</v>
      </c>
      <c r="CZ296" s="589" t="n">
        <f aca="false">SUM('monthly data'!KS296:KU296)</f>
        <v>20.3977498793206</v>
      </c>
      <c r="DA296" s="589" t="n">
        <f aca="false">SUM('monthly data'!KV296:KX296)</f>
        <v>12.4068313380468</v>
      </c>
      <c r="DB296" s="589" t="n">
        <f aca="false">SUM('monthly data'!KY296:LA296)</f>
        <v>20.374418571779</v>
      </c>
      <c r="DC296" s="589" t="n">
        <f aca="false">SUM('monthly data'!LB296:LD296)</f>
        <v>14.18502184684</v>
      </c>
      <c r="DD296" s="589" t="n">
        <f aca="false">SUM('monthly data'!LE296:LG296)</f>
        <v>20.210722743934</v>
      </c>
      <c r="DE296" s="589" t="n">
        <f aca="false">SUM('monthly data'!LH296:LJ296)</f>
        <v>20.511334603293</v>
      </c>
      <c r="DF296" s="589" t="n">
        <f aca="false">SUM('monthly data'!LK296:LM296)</f>
        <v>7.28578158920865</v>
      </c>
      <c r="DG296" s="589" t="n">
        <f aca="false">SUM('monthly data'!LN296:LP296)</f>
        <v>33.5527304724205</v>
      </c>
      <c r="DH296" s="589" t="n">
        <f aca="false">SUM('monthly data'!LQ296:LS296)</f>
        <v>8.61767436413324</v>
      </c>
      <c r="DI296" s="589" t="n">
        <f aca="false">SUM('monthly data'!LT296:LV296)</f>
        <v>33.4770539256166</v>
      </c>
      <c r="DJ296" s="589" t="n">
        <f aca="false">SUM('monthly data'!LW296:LY296)</f>
        <v>9.85837478030168</v>
      </c>
      <c r="DK296" s="589"/>
      <c r="DL296" s="589"/>
      <c r="DM296" s="589"/>
      <c r="DN296" s="589"/>
      <c r="DO296" s="589"/>
      <c r="DP296" s="589"/>
      <c r="DQ296" s="589"/>
      <c r="DR296" s="589"/>
      <c r="DS296" s="348"/>
      <c r="DT296" s="348"/>
      <c r="DU296" s="348"/>
      <c r="DV296" s="348"/>
      <c r="DW296" s="348"/>
      <c r="DX296" s="348"/>
      <c r="DY296" s="348"/>
      <c r="DZ296" s="348"/>
    </row>
    <row r="297" customFormat="false" ht="13.8" hidden="false" customHeight="false" outlineLevel="0" collapsed="false">
      <c r="B297" s="446" t="s">
        <v>721</v>
      </c>
      <c r="C297" s="348" t="n">
        <f aca="false">SUM('monthly data'!B297:D297)</f>
        <v>0</v>
      </c>
      <c r="D297" s="348" t="n">
        <f aca="false">SUM('monthly data'!E297:G297)</f>
        <v>0</v>
      </c>
      <c r="E297" s="348" t="n">
        <f aca="false">SUM('monthly data'!H297:J297)</f>
        <v>0</v>
      </c>
      <c r="F297" s="348" t="n">
        <f aca="false">SUM('monthly data'!K297:M297)</f>
        <v>0</v>
      </c>
      <c r="G297" s="348" t="n">
        <f aca="false">SUM('monthly data'!N297:P297)</f>
        <v>0</v>
      </c>
      <c r="H297" s="348" t="n">
        <f aca="false">SUM('monthly data'!Q297:S297)</f>
        <v>0</v>
      </c>
      <c r="I297" s="348" t="n">
        <f aca="false">SUM('monthly data'!T297:V297)</f>
        <v>0</v>
      </c>
      <c r="J297" s="348" t="n">
        <f aca="false">SUM('monthly data'!W297:Y297)</f>
        <v>0</v>
      </c>
      <c r="K297" s="348" t="n">
        <f aca="false">SUM('monthly data'!Z297:AB297)</f>
        <v>0</v>
      </c>
      <c r="L297" s="348" t="n">
        <f aca="false">SUM('monthly data'!AC297:AE297)</f>
        <v>0</v>
      </c>
      <c r="M297" s="348" t="n">
        <f aca="false">SUM('monthly data'!AF297:AH297)</f>
        <v>0</v>
      </c>
      <c r="N297" s="348" t="n">
        <f aca="false">SUM('monthly data'!AI297:AK297)</f>
        <v>0</v>
      </c>
      <c r="O297" s="348" t="n">
        <f aca="false">SUM('monthly data'!AL297:AN297)</f>
        <v>0</v>
      </c>
      <c r="P297" s="348" t="n">
        <f aca="false">SUM('monthly data'!AO297:AQ297)</f>
        <v>0</v>
      </c>
      <c r="Q297" s="348" t="n">
        <f aca="false">SUM('monthly data'!AR297:AT297)</f>
        <v>0</v>
      </c>
      <c r="R297" s="348" t="n">
        <f aca="false">SUM('monthly data'!AU297:AW297)</f>
        <v>0</v>
      </c>
      <c r="S297" s="589" t="n">
        <f aca="false">SUM('monthly data'!AX297:AZ297)</f>
        <v>2.7079522075</v>
      </c>
      <c r="T297" s="589" t="n">
        <f aca="false">SUM('monthly data'!BA297:BC297)</f>
        <v>2.7079522075</v>
      </c>
      <c r="U297" s="589" t="n">
        <f aca="false">SUM('monthly data'!BD297:BF297)</f>
        <v>2.7079522075</v>
      </c>
      <c r="V297" s="589" t="n">
        <f aca="false">SUM('monthly data'!BG297:BI297)</f>
        <v>2.7079522075</v>
      </c>
      <c r="W297" s="589" t="n">
        <f aca="false">SUM('monthly data'!BJ297:BL297)</f>
        <v>3.04311985375</v>
      </c>
      <c r="X297" s="589" t="n">
        <f aca="false">SUM('monthly data'!BM297:BO297)</f>
        <v>3.04311985375</v>
      </c>
      <c r="Y297" s="589" t="n">
        <f aca="false">SUM('monthly data'!BP297:BR297)</f>
        <v>3.04311985375</v>
      </c>
      <c r="Z297" s="589" t="n">
        <f aca="false">SUM('monthly data'!BS297:BU297)</f>
        <v>3.04311985375</v>
      </c>
      <c r="AA297" s="589" t="n">
        <f aca="false">SUM('monthly data'!BV297:BX297)</f>
        <v>3.86511875</v>
      </c>
      <c r="AB297" s="589" t="n">
        <f aca="false">SUM('monthly data'!BY297:CA297)</f>
        <v>3.86511875</v>
      </c>
      <c r="AC297" s="589" t="n">
        <f aca="false">SUM('monthly data'!CB297:CD297)</f>
        <v>3.86511875</v>
      </c>
      <c r="AD297" s="589" t="n">
        <f aca="false">SUM('monthly data'!CE297:CG297)</f>
        <v>3.86511875</v>
      </c>
      <c r="AE297" s="589" t="n">
        <f aca="false">SUM('monthly data'!CH297:CJ297)</f>
        <v>4.891475</v>
      </c>
      <c r="AF297" s="589" t="n">
        <f aca="false">SUM('monthly data'!CK297:CM297)</f>
        <v>4.891475</v>
      </c>
      <c r="AG297" s="589" t="n">
        <f aca="false">SUM('monthly data'!CN297:CP297)</f>
        <v>4.891475</v>
      </c>
      <c r="AH297" s="589" t="n">
        <f aca="false">SUM('monthly data'!CQ297:CS297)</f>
        <v>4.891475</v>
      </c>
      <c r="AI297" s="589" t="n">
        <f aca="false">SUM('monthly data'!CT297:CV297)</f>
        <v>6.3942375</v>
      </c>
      <c r="AJ297" s="589" t="n">
        <f aca="false">SUM('monthly data'!CW297:CY297)</f>
        <v>6.3942375</v>
      </c>
      <c r="AK297" s="589" t="n">
        <f aca="false">SUM('monthly data'!CZ297:DB297)</f>
        <v>6.3942375</v>
      </c>
      <c r="AL297" s="589" t="n">
        <f aca="false">SUM('monthly data'!DC297:DE297)</f>
        <v>6.3942375</v>
      </c>
      <c r="AM297" s="589" t="n">
        <f aca="false">SUM('monthly data'!DF297:DH297)</f>
        <v>9.42113125</v>
      </c>
      <c r="AN297" s="589" t="n">
        <f aca="false">SUM('monthly data'!DI297:DK297)</f>
        <v>9.42113125</v>
      </c>
      <c r="AO297" s="589" t="n">
        <f aca="false">SUM('monthly data'!DL297:DN297)</f>
        <v>9.42113125</v>
      </c>
      <c r="AP297" s="589" t="n">
        <f aca="false">SUM('monthly data'!DO297:DQ297)</f>
        <v>9.42113125</v>
      </c>
      <c r="AQ297" s="589" t="n">
        <f aca="false">SUM('monthly data'!DR297:DT297)</f>
        <v>13.53253125</v>
      </c>
      <c r="AR297" s="589" t="n">
        <f aca="false">SUM('monthly data'!DU297:DW297)</f>
        <v>13.53253125</v>
      </c>
      <c r="AS297" s="589" t="n">
        <f aca="false">SUM('monthly data'!DX297:DZ297)</f>
        <v>13.53253125</v>
      </c>
      <c r="AT297" s="589" t="n">
        <f aca="false">SUM('monthly data'!EA297:EC297)</f>
        <v>13.53253125</v>
      </c>
      <c r="AU297" s="589" t="n">
        <f aca="false">SUM('monthly data'!ED297:EF297)</f>
        <v>18.14198125</v>
      </c>
      <c r="AV297" s="589" t="n">
        <f aca="false">SUM('monthly data'!EG297:EI297)</f>
        <v>18.14198125</v>
      </c>
      <c r="AW297" s="589" t="n">
        <f aca="false">SUM('monthly data'!EJ297:EL297)</f>
        <v>18.14198125</v>
      </c>
      <c r="AX297" s="589" t="n">
        <f aca="false">SUM('monthly data'!EM297:EO297)</f>
        <v>18.14198125</v>
      </c>
      <c r="AY297" s="589" t="n">
        <f aca="false">SUM('monthly data'!EP297:ER297)</f>
        <v>22.05213</v>
      </c>
      <c r="AZ297" s="589" t="n">
        <f aca="false">SUM('monthly data'!ES297:EU297)</f>
        <v>24.20391</v>
      </c>
      <c r="BA297" s="589" t="n">
        <f aca="false">SUM('monthly data'!EV297:EX297)</f>
        <v>31.02541</v>
      </c>
      <c r="BB297" s="589" t="n">
        <f aca="false">SUM('monthly data'!EY297:FA297)</f>
        <v>26.5525</v>
      </c>
      <c r="BC297" s="589" t="n">
        <f aca="false">SUM('monthly data'!FB297:FD297)</f>
        <v>30.68897</v>
      </c>
      <c r="BD297" s="589" t="n">
        <f aca="false">SUM('monthly data'!FE297:FG297)</f>
        <v>33.52764</v>
      </c>
      <c r="BE297" s="589" t="n">
        <f aca="false">SUM('monthly data'!FH297:FJ297)</f>
        <v>36.50942</v>
      </c>
      <c r="BF297" s="589" t="n">
        <f aca="false">SUM('monthly data'!FK297:FM297)</f>
        <v>29.71977</v>
      </c>
      <c r="BG297" s="589" t="n">
        <f aca="false">SUM('monthly data'!FN297:FP297)</f>
        <v>41.85352</v>
      </c>
      <c r="BH297" s="589" t="n">
        <f aca="false">SUM('monthly data'!FQ297:FS297)</f>
        <v>33.30034</v>
      </c>
      <c r="BI297" s="589" t="n">
        <f aca="false">SUM('monthly data'!FT297:FV297)</f>
        <v>41.19839</v>
      </c>
      <c r="BJ297" s="589" t="n">
        <f aca="false">SUM('monthly data'!FW297:FY297)</f>
        <v>46.0879</v>
      </c>
      <c r="BK297" s="589" t="n">
        <f aca="false">SUM('monthly data'!FZ297:GB297)</f>
        <v>44.96456</v>
      </c>
      <c r="BL297" s="589" t="n">
        <f aca="false">SUM('monthly data'!GC297:GE297)</f>
        <v>48.44314</v>
      </c>
      <c r="BM297" s="589" t="n">
        <f aca="false">SUM('monthly data'!GF297:GH297)</f>
        <v>49.37028</v>
      </c>
      <c r="BN297" s="589" t="n">
        <f aca="false">SUM('monthly data'!GI297:GK297)</f>
        <v>46.7481</v>
      </c>
      <c r="BO297" s="589" t="n">
        <f aca="false">SUM('monthly data'!GL297:GN297)</f>
        <v>49.94645</v>
      </c>
      <c r="BP297" s="589" t="n">
        <f aca="false">SUM('monthly data'!GO297:GQ297)</f>
        <v>51.82128</v>
      </c>
      <c r="BQ297" s="589" t="n">
        <f aca="false">SUM('monthly data'!GR297:GT297)</f>
        <v>54.01107</v>
      </c>
      <c r="BR297" s="589" t="n">
        <f aca="false">SUM('monthly data'!GU297:GW297)</f>
        <v>64.52311</v>
      </c>
      <c r="BS297" s="589" t="n">
        <f aca="false">SUM('monthly data'!GX297:GZ297)</f>
        <v>53.80276</v>
      </c>
      <c r="BT297" s="589" t="n">
        <f aca="false">SUM('monthly data'!HA297:HC297)</f>
        <v>53.06392</v>
      </c>
      <c r="BU297" s="589" t="n">
        <f aca="false">SUM('monthly data'!HD297:HF297)</f>
        <v>65.0517</v>
      </c>
      <c r="BV297" s="589" t="n">
        <f aca="false">SUM('monthly data'!HG297:HI297)</f>
        <v>68.99310245</v>
      </c>
      <c r="BW297" s="589" t="n">
        <f aca="false">SUM('monthly data'!HJ297:HL297)</f>
        <v>59.595829247</v>
      </c>
      <c r="BX297" s="589" t="n">
        <f aca="false">SUM('monthly data'!HM297:HO297)</f>
        <v>62.893578893</v>
      </c>
      <c r="BY297" s="589" t="n">
        <f aca="false">SUM('monthly data'!HP297:HR297)</f>
        <v>78.484113832</v>
      </c>
      <c r="BZ297" s="589" t="n">
        <f aca="false">SUM('monthly data'!HS297:HU297)</f>
        <v>72.65131355</v>
      </c>
      <c r="CA297" s="589" t="n">
        <f aca="false">SUM('monthly data'!HV297:HX297)</f>
        <v>69.748415631</v>
      </c>
      <c r="CB297" s="589" t="n">
        <f aca="false">SUM('monthly data'!HY297:IA297)</f>
        <v>65.892369031</v>
      </c>
      <c r="CC297" s="589" t="n">
        <f aca="false">SUM('monthly data'!IB297:ID297)</f>
        <v>77.169546182</v>
      </c>
      <c r="CD297" s="589" t="n">
        <f aca="false">SUM('monthly data'!IE297:IG297)</f>
        <v>63.192865196</v>
      </c>
      <c r="CE297" s="589" t="n">
        <f aca="false">SUM('monthly data'!IH297:IJ297)</f>
        <v>60.911340548</v>
      </c>
      <c r="CF297" s="589" t="n">
        <f aca="false">SUM('monthly data'!IK297:IM297)</f>
        <v>63.489486828</v>
      </c>
      <c r="CG297" s="589" t="n">
        <f aca="false">SUM('monthly data'!IN297:IP297)</f>
        <v>68.7358622972456</v>
      </c>
      <c r="CH297" s="589" t="n">
        <f aca="false">SUM('monthly data'!IQ297:IS297)</f>
        <v>89.80655464</v>
      </c>
      <c r="CI297" s="589" t="n">
        <f aca="false">SUM('monthly data'!IT297:IV297)</f>
        <v>79.854059991</v>
      </c>
      <c r="CJ297" s="589" t="n">
        <f aca="false">SUM('monthly data'!IW297:IY297)</f>
        <v>70.268342538</v>
      </c>
      <c r="CK297" s="589" t="n">
        <f aca="false">SUM('monthly data'!IZ297:JB297)</f>
        <v>75.491676463</v>
      </c>
      <c r="CL297" s="589" t="n">
        <f aca="false">SUM('monthly data'!JC297:JE297)</f>
        <v>86.681211488</v>
      </c>
      <c r="CM297" s="589" t="n">
        <f aca="false">SUM('monthly data'!JF297:JH297)</f>
        <v>94.822763599</v>
      </c>
      <c r="CN297" s="589" t="n">
        <f aca="false">SUM('monthly data'!JI297:JK297)</f>
        <v>103.90776360982</v>
      </c>
      <c r="CO297" s="589" t="n">
        <f aca="false">SUM('monthly data'!JL297:JN297)</f>
        <v>90.811465596</v>
      </c>
      <c r="CP297" s="589" t="n">
        <f aca="false">SUM('monthly data'!JO297:JQ297)</f>
        <v>98.151417471</v>
      </c>
      <c r="CQ297" s="589" t="n">
        <f aca="false">SUM('monthly data'!JR297:JT297)</f>
        <v>105.481707730031</v>
      </c>
      <c r="CR297" s="589" t="n">
        <f aca="false">SUM('monthly data'!JU297:JW297)</f>
        <v>88.6528849708086</v>
      </c>
      <c r="CS297" s="589" t="n">
        <f aca="false">SUM('monthly data'!JX297:JZ297)</f>
        <v>92.780830439</v>
      </c>
      <c r="CT297" s="589" t="n">
        <f aca="false">SUM('monthly data'!KA297:KC297)</f>
        <v>131.880814762</v>
      </c>
      <c r="CU297" s="589" t="n">
        <f aca="false">SUM('monthly data'!KD297:KF297)</f>
        <v>95.869497797</v>
      </c>
      <c r="CV297" s="589" t="n">
        <f aca="false">SUM('monthly data'!KG297:KI297)</f>
        <v>86.699854322</v>
      </c>
      <c r="CW297" s="589" t="n">
        <f aca="false">SUM('monthly data'!KJ297:KL297)</f>
        <v>181.16766571</v>
      </c>
      <c r="CX297" s="589" t="n">
        <f aca="false">SUM('monthly data'!KM297:KO297)</f>
        <v>215.270950824</v>
      </c>
      <c r="CY297" s="589" t="n">
        <f aca="false">SUM('monthly data'!KP297:KR297)</f>
        <v>163.694267412</v>
      </c>
      <c r="CZ297" s="589" t="n">
        <f aca="false">SUM('monthly data'!KS297:KU297)</f>
        <v>218.856169586</v>
      </c>
      <c r="DA297" s="589" t="n">
        <f aca="false">SUM('monthly data'!KV297:KX297)</f>
        <v>64.972850561</v>
      </c>
      <c r="DB297" s="589" t="n">
        <f aca="false">SUM('monthly data'!KY297:LA297)</f>
        <v>99.559247856</v>
      </c>
      <c r="DC297" s="589" t="n">
        <f aca="false">SUM('monthly data'!LB297:LD297)</f>
        <v>84.525548906</v>
      </c>
      <c r="DD297" s="589" t="n">
        <f aca="false">SUM('monthly data'!LE297:LG297)</f>
        <v>52.138696222</v>
      </c>
      <c r="DE297" s="589" t="n">
        <f aca="false">SUM('monthly data'!LH297:LJ297)</f>
        <v>180.38497104</v>
      </c>
      <c r="DF297" s="589" t="n">
        <f aca="false">SUM('monthly data'!LK297:LM297)</f>
        <v>50.508701639</v>
      </c>
      <c r="DG297" s="589" t="n">
        <f aca="false">SUM('monthly data'!LN297:LP297)</f>
        <v>79.231272794</v>
      </c>
      <c r="DH297" s="589" t="n">
        <f aca="false">SUM('monthly data'!LQ297:LS297)</f>
        <v>128.714879228</v>
      </c>
      <c r="DI297" s="589" t="n">
        <f aca="false">SUM('monthly data'!LT297:LV297)</f>
        <v>100.586141901</v>
      </c>
      <c r="DJ297" s="589" t="n">
        <f aca="false">SUM('monthly data'!LW297:LY297)</f>
        <v>71.709362593</v>
      </c>
      <c r="DK297" s="589"/>
      <c r="DL297" s="589"/>
      <c r="DM297" s="589"/>
      <c r="DN297" s="589"/>
      <c r="DO297" s="589"/>
      <c r="DP297" s="589"/>
      <c r="DQ297" s="589"/>
      <c r="DR297" s="589"/>
      <c r="DS297" s="348"/>
      <c r="DT297" s="348"/>
      <c r="DU297" s="348"/>
      <c r="DV297" s="348"/>
      <c r="DW297" s="348"/>
      <c r="DX297" s="348"/>
      <c r="DY297" s="348"/>
      <c r="DZ297" s="348"/>
    </row>
    <row r="298" customFormat="false" ht="13.8" hidden="false" customHeight="false" outlineLevel="0" collapsed="false">
      <c r="B298" s="450" t="s">
        <v>884</v>
      </c>
      <c r="C298" s="348" t="n">
        <f aca="false">SUM('monthly data'!B298:D298)</f>
        <v>0</v>
      </c>
      <c r="D298" s="348" t="n">
        <f aca="false">SUM('monthly data'!E298:G298)</f>
        <v>0</v>
      </c>
      <c r="E298" s="348" t="n">
        <f aca="false">SUM('monthly data'!H298:J298)</f>
        <v>0</v>
      </c>
      <c r="F298" s="348" t="n">
        <f aca="false">SUM('monthly data'!K298:M298)</f>
        <v>0</v>
      </c>
      <c r="G298" s="348" t="n">
        <f aca="false">SUM('monthly data'!N298:P298)</f>
        <v>0</v>
      </c>
      <c r="H298" s="348" t="n">
        <f aca="false">SUM('monthly data'!Q298:S298)</f>
        <v>0</v>
      </c>
      <c r="I298" s="348" t="n">
        <f aca="false">SUM('monthly data'!T298:V298)</f>
        <v>0</v>
      </c>
      <c r="J298" s="348" t="n">
        <f aca="false">SUM('monthly data'!W298:Y298)</f>
        <v>0</v>
      </c>
      <c r="K298" s="348" t="n">
        <f aca="false">SUM('monthly data'!Z298:AB298)</f>
        <v>0</v>
      </c>
      <c r="L298" s="348" t="n">
        <f aca="false">SUM('monthly data'!AC298:AE298)</f>
        <v>0</v>
      </c>
      <c r="M298" s="348" t="n">
        <f aca="false">SUM('monthly data'!AF298:AH298)</f>
        <v>0</v>
      </c>
      <c r="N298" s="348" t="n">
        <f aca="false">SUM('monthly data'!AI298:AK298)</f>
        <v>0</v>
      </c>
      <c r="O298" s="348" t="n">
        <f aca="false">SUM('monthly data'!AL298:AN298)</f>
        <v>0</v>
      </c>
      <c r="P298" s="348" t="n">
        <f aca="false">SUM('monthly data'!AO298:AQ298)</f>
        <v>0</v>
      </c>
      <c r="Q298" s="348" t="n">
        <f aca="false">SUM('monthly data'!AR298:AT298)</f>
        <v>0</v>
      </c>
      <c r="R298" s="348" t="n">
        <f aca="false">SUM('monthly data'!AU298:AW298)</f>
        <v>0</v>
      </c>
      <c r="S298" s="589" t="n">
        <f aca="false">SUM('monthly data'!AX298:AZ298)</f>
        <v>0</v>
      </c>
      <c r="T298" s="589" t="n">
        <f aca="false">SUM('monthly data'!BA298:BC298)</f>
        <v>0</v>
      </c>
      <c r="U298" s="589" t="n">
        <f aca="false">SUM('monthly data'!BD298:BF298)</f>
        <v>0</v>
      </c>
      <c r="V298" s="589" t="n">
        <f aca="false">SUM('monthly data'!BG298:BI298)</f>
        <v>0</v>
      </c>
      <c r="W298" s="589" t="n">
        <f aca="false">SUM('monthly data'!BJ298:BL298)</f>
        <v>0</v>
      </c>
      <c r="X298" s="589" t="n">
        <f aca="false">SUM('monthly data'!BM298:BO298)</f>
        <v>0</v>
      </c>
      <c r="Y298" s="589" t="n">
        <f aca="false">SUM('monthly data'!BP298:BR298)</f>
        <v>0</v>
      </c>
      <c r="Z298" s="589" t="n">
        <f aca="false">SUM('monthly data'!BS298:BU298)</f>
        <v>0</v>
      </c>
      <c r="AA298" s="589" t="n">
        <f aca="false">SUM('monthly data'!BV298:BX298)</f>
        <v>0</v>
      </c>
      <c r="AB298" s="589" t="n">
        <f aca="false">SUM('monthly data'!BY298:CA298)</f>
        <v>0</v>
      </c>
      <c r="AC298" s="589" t="n">
        <f aca="false">SUM('monthly data'!CB298:CD298)</f>
        <v>0</v>
      </c>
      <c r="AD298" s="589" t="n">
        <f aca="false">SUM('monthly data'!CE298:CG298)</f>
        <v>0</v>
      </c>
      <c r="AE298" s="589" t="n">
        <f aca="false">SUM('monthly data'!CH298:CJ298)</f>
        <v>0</v>
      </c>
      <c r="AF298" s="589" t="n">
        <f aca="false">SUM('monthly data'!CK298:CM298)</f>
        <v>0</v>
      </c>
      <c r="AG298" s="589" t="n">
        <f aca="false">SUM('monthly data'!CN298:CP298)</f>
        <v>0</v>
      </c>
      <c r="AH298" s="589" t="n">
        <f aca="false">SUM('monthly data'!CQ298:CS298)</f>
        <v>0</v>
      </c>
      <c r="AI298" s="589" t="n">
        <f aca="false">SUM('monthly data'!CT298:CV298)</f>
        <v>0</v>
      </c>
      <c r="AJ298" s="589" t="n">
        <f aca="false">SUM('monthly data'!CW298:CY298)</f>
        <v>0</v>
      </c>
      <c r="AK298" s="589" t="n">
        <f aca="false">SUM('monthly data'!CZ298:DB298)</f>
        <v>0</v>
      </c>
      <c r="AL298" s="589" t="n">
        <f aca="false">SUM('monthly data'!DC298:DE298)</f>
        <v>0</v>
      </c>
      <c r="AM298" s="589" t="n">
        <f aca="false">SUM('monthly data'!DF298:DH298)</f>
        <v>0</v>
      </c>
      <c r="AN298" s="589" t="n">
        <f aca="false">SUM('monthly data'!DI298:DK298)</f>
        <v>0</v>
      </c>
      <c r="AO298" s="589" t="n">
        <f aca="false">SUM('monthly data'!DL298:DN298)</f>
        <v>0</v>
      </c>
      <c r="AP298" s="589" t="n">
        <f aca="false">SUM('monthly data'!DO298:DQ298)</f>
        <v>0</v>
      </c>
      <c r="AQ298" s="589" t="n">
        <f aca="false">SUM('monthly data'!DR298:DT298)</f>
        <v>0</v>
      </c>
      <c r="AR298" s="589" t="n">
        <f aca="false">SUM('monthly data'!DU298:DW298)</f>
        <v>0</v>
      </c>
      <c r="AS298" s="589" t="n">
        <f aca="false">SUM('monthly data'!DX298:DZ298)</f>
        <v>0</v>
      </c>
      <c r="AT298" s="589" t="n">
        <f aca="false">SUM('monthly data'!EA298:EC298)</f>
        <v>0</v>
      </c>
      <c r="AU298" s="589" t="n">
        <f aca="false">SUM('monthly data'!ED298:EF298)</f>
        <v>0</v>
      </c>
      <c r="AV298" s="589" t="n">
        <f aca="false">SUM('monthly data'!EG298:EI298)</f>
        <v>0</v>
      </c>
      <c r="AW298" s="589" t="n">
        <f aca="false">SUM('monthly data'!EJ298:EL298)</f>
        <v>0</v>
      </c>
      <c r="AX298" s="589" t="n">
        <f aca="false">SUM('monthly data'!EM298:EO298)</f>
        <v>0</v>
      </c>
      <c r="AY298" s="589" t="n">
        <f aca="false">SUM('monthly data'!EP298:ER298)</f>
        <v>11.34715</v>
      </c>
      <c r="AZ298" s="589" t="n">
        <f aca="false">SUM('monthly data'!ES298:EU298)</f>
        <v>8.5194</v>
      </c>
      <c r="BA298" s="589" t="n">
        <f aca="false">SUM('monthly data'!EV298:EX298)</f>
        <v>17.57004</v>
      </c>
      <c r="BB298" s="589" t="n">
        <f aca="false">SUM('monthly data'!EY298:FA298)</f>
        <v>9.51198</v>
      </c>
      <c r="BC298" s="589" t="n">
        <f aca="false">SUM('monthly data'!FB298:FD298)</f>
        <v>12.64068</v>
      </c>
      <c r="BD298" s="589" t="n">
        <f aca="false">SUM('monthly data'!FE298:FG298)</f>
        <v>16.01617</v>
      </c>
      <c r="BE298" s="589" t="n">
        <f aca="false">SUM('monthly data'!FH298:FJ298)</f>
        <v>18.01609</v>
      </c>
      <c r="BF298" s="589" t="n">
        <f aca="false">SUM('monthly data'!FK298:FM298)</f>
        <v>14.26455</v>
      </c>
      <c r="BG298" s="589" t="n">
        <f aca="false">SUM('monthly data'!FN298:FP298)</f>
        <v>14.96586</v>
      </c>
      <c r="BH298" s="589" t="n">
        <f aca="false">SUM('monthly data'!FQ298:FS298)</f>
        <v>6.70361</v>
      </c>
      <c r="BI298" s="589" t="n">
        <f aca="false">SUM('monthly data'!FT298:FV298)</f>
        <v>15.4444</v>
      </c>
      <c r="BJ298" s="589" t="n">
        <f aca="false">SUM('monthly data'!FW298:FY298)</f>
        <v>11.19793</v>
      </c>
      <c r="BK298" s="589" t="n">
        <f aca="false">SUM('monthly data'!FZ298:GB298)</f>
        <v>14.04191</v>
      </c>
      <c r="BL298" s="589" t="n">
        <f aca="false">SUM('monthly data'!GC298:GE298)</f>
        <v>10.83775</v>
      </c>
      <c r="BM298" s="589" t="n">
        <f aca="false">SUM('monthly data'!GF298:GH298)</f>
        <v>18.20672</v>
      </c>
      <c r="BN298" s="589" t="n">
        <f aca="false">SUM('monthly data'!GI298:GK298)</f>
        <v>18.64357</v>
      </c>
      <c r="BO298" s="589" t="n">
        <f aca="false">SUM('monthly data'!GL298:GN298)</f>
        <v>14.09668</v>
      </c>
      <c r="BP298" s="589" t="n">
        <f aca="false">SUM('monthly data'!GO298:GQ298)</f>
        <v>16.94033</v>
      </c>
      <c r="BQ298" s="589" t="n">
        <f aca="false">SUM('monthly data'!GR298:GT298)</f>
        <v>15.73028</v>
      </c>
      <c r="BR298" s="589" t="n">
        <f aca="false">SUM('monthly data'!GU298:GW298)</f>
        <v>16.79527</v>
      </c>
      <c r="BS298" s="589" t="n">
        <f aca="false">SUM('monthly data'!GX298:GZ298)</f>
        <v>26.75361</v>
      </c>
      <c r="BT298" s="589" t="n">
        <f aca="false">SUM('monthly data'!HA298:HC298)</f>
        <v>15.19878</v>
      </c>
      <c r="BU298" s="589" t="n">
        <f aca="false">SUM('monthly data'!HD298:HF298)</f>
        <v>17.3254</v>
      </c>
      <c r="BV298" s="589" t="n">
        <f aca="false">SUM('monthly data'!HG298:HI298)</f>
        <v>19.315013378</v>
      </c>
      <c r="BW298" s="589" t="n">
        <f aca="false">SUM('monthly data'!HJ298:HL298)</f>
        <v>21.088094842</v>
      </c>
      <c r="BX298" s="589" t="n">
        <f aca="false">SUM('monthly data'!HM298:HO298)</f>
        <v>22.21851078</v>
      </c>
      <c r="BY298" s="589" t="n">
        <f aca="false">SUM('monthly data'!HP298:HR298)</f>
        <v>11.554418463</v>
      </c>
      <c r="BZ298" s="589" t="n">
        <f aca="false">SUM('monthly data'!HS298:HU298)</f>
        <v>22.460041646</v>
      </c>
      <c r="CA298" s="589" t="n">
        <f aca="false">SUM('monthly data'!HV298:HX298)</f>
        <v>33.090675748</v>
      </c>
      <c r="CB298" s="589" t="n">
        <f aca="false">SUM('monthly data'!HY298:IA298)</f>
        <v>52.003349316</v>
      </c>
      <c r="CC298" s="589" t="n">
        <f aca="false">SUM('monthly data'!IB298:ID298)</f>
        <v>33.920547966</v>
      </c>
      <c r="CD298" s="589" t="n">
        <f aca="false">SUM('monthly data'!IE298:IG298)</f>
        <v>28.429232682</v>
      </c>
      <c r="CE298" s="589" t="n">
        <f aca="false">SUM('monthly data'!IH298:IJ298)</f>
        <v>48.824554353</v>
      </c>
      <c r="CF298" s="589" t="n">
        <f aca="false">SUM('monthly data'!IK298:IM298)</f>
        <v>50.289248354</v>
      </c>
      <c r="CG298" s="589" t="n">
        <f aca="false">SUM('monthly data'!IN298:IP298)</f>
        <v>41.337228454</v>
      </c>
      <c r="CH298" s="589" t="n">
        <f aca="false">SUM('monthly data'!IQ298:IS298)</f>
        <v>35.660899093</v>
      </c>
      <c r="CI298" s="589" t="n">
        <f aca="false">SUM('monthly data'!IT298:IV298)</f>
        <v>43.306453074</v>
      </c>
      <c r="CJ298" s="589" t="n">
        <f aca="false">SUM('monthly data'!IW298:IY298)</f>
        <v>38.907406003</v>
      </c>
      <c r="CK298" s="589" t="n">
        <f aca="false">SUM('monthly data'!IZ298:JB298)</f>
        <v>51.282500447</v>
      </c>
      <c r="CL298" s="589" t="n">
        <f aca="false">SUM('monthly data'!JC298:JE298)</f>
        <v>52.09615646</v>
      </c>
      <c r="CM298" s="589" t="n">
        <f aca="false">SUM('monthly data'!JF298:JH298)</f>
        <v>28.659322212</v>
      </c>
      <c r="CN298" s="589" t="n">
        <f aca="false">SUM('monthly data'!JI298:JK298)</f>
        <v>27.315903923</v>
      </c>
      <c r="CO298" s="589" t="n">
        <f aca="false">SUM('monthly data'!JL298:JN298)</f>
        <v>64.651998651</v>
      </c>
      <c r="CP298" s="589" t="n">
        <f aca="false">SUM('monthly data'!JO298:JQ298)</f>
        <v>59.30594927</v>
      </c>
      <c r="CQ298" s="589" t="n">
        <f aca="false">SUM('monthly data'!JR298:JT298)</f>
        <v>27.950435761</v>
      </c>
      <c r="CR298" s="589" t="n">
        <f aca="false">SUM('monthly data'!JU298:JW298)</f>
        <v>29.930738823</v>
      </c>
      <c r="CS298" s="589" t="n">
        <f aca="false">SUM('monthly data'!JX298:JZ298)</f>
        <v>53.207124875</v>
      </c>
      <c r="CT298" s="589" t="n">
        <f aca="false">SUM('monthly data'!KA298:KC298)</f>
        <v>58.762939069</v>
      </c>
      <c r="CU298" s="589" t="n">
        <f aca="false">SUM('monthly data'!KD298:KF298)</f>
        <v>52.0262184425</v>
      </c>
      <c r="CV298" s="589" t="n">
        <f aca="false">SUM('monthly data'!KG298:KI298)</f>
        <v>73.7028950885</v>
      </c>
      <c r="CW298" s="589" t="n">
        <f aca="false">SUM('monthly data'!KJ298:KL298)</f>
        <v>47.408258064</v>
      </c>
      <c r="CX298" s="589" t="n">
        <f aca="false">SUM('monthly data'!KM298:KO298)</f>
        <v>41.942524779</v>
      </c>
      <c r="CY298" s="589" t="n">
        <f aca="false">SUM('monthly data'!KP298:KR298)</f>
        <v>35.459671726</v>
      </c>
      <c r="CZ298" s="589" t="n">
        <f aca="false">SUM('monthly data'!KS298:KU298)</f>
        <v>19.53948345</v>
      </c>
      <c r="DA298" s="589" t="n">
        <f aca="false">SUM('monthly data'!KV298:KX298)</f>
        <v>37.810522488</v>
      </c>
      <c r="DB298" s="589" t="n">
        <f aca="false">SUM('monthly data'!KY298:LA298)</f>
        <v>28.199969772</v>
      </c>
      <c r="DC298" s="589" t="n">
        <f aca="false">SUM('monthly data'!LB298:LD298)</f>
        <v>24.714762972</v>
      </c>
      <c r="DD298" s="589" t="n">
        <f aca="false">SUM('monthly data'!LE298:LG298)</f>
        <v>41.536246666</v>
      </c>
      <c r="DE298" s="589" t="n">
        <f aca="false">SUM('monthly data'!LH298:LJ298)</f>
        <v>25.857144783</v>
      </c>
      <c r="DF298" s="589" t="n">
        <f aca="false">SUM('monthly data'!LK298:LM298)</f>
        <v>48.084761819</v>
      </c>
      <c r="DG298" s="589" t="n">
        <f aca="false">SUM('monthly data'!LN298:LP298)</f>
        <v>44.027806047</v>
      </c>
      <c r="DH298" s="589" t="n">
        <f aca="false">SUM('monthly data'!LQ298:LS298)</f>
        <v>29.048836105</v>
      </c>
      <c r="DI298" s="589" t="n">
        <f aca="false">SUM('monthly data'!LT298:LV298)</f>
        <v>62.6</v>
      </c>
      <c r="DJ298" s="589" t="n">
        <f aca="false">SUM('monthly data'!LW298:LY298)</f>
        <v>3.09999999999999</v>
      </c>
      <c r="DK298" s="589"/>
      <c r="DL298" s="589"/>
      <c r="DM298" s="589"/>
      <c r="DN298" s="589"/>
      <c r="DO298" s="589"/>
      <c r="DP298" s="589"/>
      <c r="DQ298" s="589"/>
      <c r="DR298" s="589"/>
      <c r="DS298" s="348"/>
      <c r="DT298" s="348"/>
      <c r="DU298" s="348"/>
      <c r="DV298" s="348"/>
      <c r="DW298" s="348"/>
      <c r="DX298" s="348"/>
      <c r="DY298" s="348"/>
      <c r="DZ298" s="348"/>
    </row>
    <row r="299" customFormat="false" ht="13.8" hidden="false" customHeight="false" outlineLevel="0" collapsed="false">
      <c r="A299" s="0" t="s">
        <v>1081</v>
      </c>
      <c r="B299" s="437" t="s">
        <v>722</v>
      </c>
      <c r="C299" s="348" t="n">
        <f aca="false">SUM('monthly data'!B299:D299)</f>
        <v>0</v>
      </c>
      <c r="D299" s="348" t="n">
        <f aca="false">SUM('monthly data'!E299:G299)</f>
        <v>0</v>
      </c>
      <c r="E299" s="348" t="n">
        <f aca="false">SUM('monthly data'!H299:J299)</f>
        <v>0</v>
      </c>
      <c r="F299" s="348" t="n">
        <f aca="false">SUM('monthly data'!K299:M299)</f>
        <v>0</v>
      </c>
      <c r="G299" s="348" t="n">
        <f aca="false">SUM('monthly data'!N299:P299)</f>
        <v>0</v>
      </c>
      <c r="H299" s="348" t="n">
        <f aca="false">SUM('monthly data'!Q299:S299)</f>
        <v>0</v>
      </c>
      <c r="I299" s="348" t="n">
        <f aca="false">SUM('monthly data'!T299:V299)</f>
        <v>0</v>
      </c>
      <c r="J299" s="348" t="n">
        <f aca="false">SUM('monthly data'!W299:Y299)</f>
        <v>0</v>
      </c>
      <c r="K299" s="348" t="n">
        <f aca="false">SUM('monthly data'!Z299:AB299)</f>
        <v>0</v>
      </c>
      <c r="L299" s="348" t="n">
        <f aca="false">SUM('monthly data'!AC299:AE299)</f>
        <v>0</v>
      </c>
      <c r="M299" s="348" t="n">
        <f aca="false">SUM('monthly data'!AF299:AH299)</f>
        <v>0</v>
      </c>
      <c r="N299" s="348" t="n">
        <f aca="false">SUM('monthly data'!AI299:AK299)</f>
        <v>0</v>
      </c>
      <c r="O299" s="348" t="n">
        <f aca="false">SUM('monthly data'!AL299:AN299)</f>
        <v>0</v>
      </c>
      <c r="P299" s="348" t="n">
        <f aca="false">SUM('monthly data'!AO299:AQ299)</f>
        <v>0</v>
      </c>
      <c r="Q299" s="348" t="n">
        <f aca="false">SUM('monthly data'!AR299:AT299)</f>
        <v>0</v>
      </c>
      <c r="R299" s="348" t="n">
        <f aca="false">SUM('monthly data'!AU299:AW299)</f>
        <v>0</v>
      </c>
      <c r="S299" s="589" t="n">
        <f aca="false">SUM('monthly data'!AX299:AZ299)</f>
        <v>15.56748311475</v>
      </c>
      <c r="T299" s="589" t="n">
        <f aca="false">SUM('monthly data'!BA299:BC299)</f>
        <v>15.56748311475</v>
      </c>
      <c r="U299" s="589" t="n">
        <f aca="false">SUM('monthly data'!BD299:BF299)</f>
        <v>15.56748311475</v>
      </c>
      <c r="V299" s="589" t="n">
        <f aca="false">SUM('monthly data'!BG299:BI299)</f>
        <v>15.56748311475</v>
      </c>
      <c r="W299" s="589" t="n">
        <f aca="false">SUM('monthly data'!BJ299:BL299)</f>
        <v>15.559307182375</v>
      </c>
      <c r="X299" s="589" t="n">
        <f aca="false">SUM('monthly data'!BM299:BO299)</f>
        <v>15.559307182375</v>
      </c>
      <c r="Y299" s="589" t="n">
        <f aca="false">SUM('monthly data'!BP299:BR299)</f>
        <v>15.559307182375</v>
      </c>
      <c r="Z299" s="589" t="n">
        <f aca="false">SUM('monthly data'!BS299:BU299)</f>
        <v>15.559307182375</v>
      </c>
      <c r="AA299" s="589" t="n">
        <f aca="false">SUM('monthly data'!BV299:BX299)</f>
        <v>14.46170625</v>
      </c>
      <c r="AB299" s="589" t="n">
        <f aca="false">SUM('monthly data'!BY299:CA299)</f>
        <v>14.46170625</v>
      </c>
      <c r="AC299" s="589" t="n">
        <f aca="false">SUM('monthly data'!CB299:CD299)</f>
        <v>14.46170625</v>
      </c>
      <c r="AD299" s="589" t="n">
        <f aca="false">SUM('monthly data'!CE299:CG299)</f>
        <v>14.46170625</v>
      </c>
      <c r="AE299" s="589" t="n">
        <f aca="false">SUM('monthly data'!CH299:CJ299)</f>
        <v>14.01301875</v>
      </c>
      <c r="AF299" s="589" t="n">
        <f aca="false">SUM('monthly data'!CK299:CM299)</f>
        <v>14.01301875</v>
      </c>
      <c r="AG299" s="589" t="n">
        <f aca="false">SUM('monthly data'!CN299:CP299)</f>
        <v>14.01301875</v>
      </c>
      <c r="AH299" s="589" t="n">
        <f aca="false">SUM('monthly data'!CQ299:CS299)</f>
        <v>14.01301875</v>
      </c>
      <c r="AI299" s="589" t="n">
        <f aca="false">SUM('monthly data'!CT299:CV299)</f>
        <v>15.0871</v>
      </c>
      <c r="AJ299" s="589" t="n">
        <f aca="false">SUM('monthly data'!CW299:CY299)</f>
        <v>15.0871</v>
      </c>
      <c r="AK299" s="589" t="n">
        <f aca="false">SUM('monthly data'!CZ299:DB299)</f>
        <v>15.0871</v>
      </c>
      <c r="AL299" s="589" t="n">
        <f aca="false">SUM('monthly data'!DC299:DE299)</f>
        <v>15.0871</v>
      </c>
      <c r="AM299" s="589" t="n">
        <f aca="false">SUM('monthly data'!DF299:DH299)</f>
        <v>20.277954535</v>
      </c>
      <c r="AN299" s="589" t="n">
        <f aca="false">SUM('monthly data'!DI299:DK299)</f>
        <v>20.277954535</v>
      </c>
      <c r="AO299" s="589" t="n">
        <f aca="false">SUM('monthly data'!DL299:DN299)</f>
        <v>20.277954535</v>
      </c>
      <c r="AP299" s="589" t="n">
        <f aca="false">SUM('monthly data'!DO299:DQ299)</f>
        <v>20.277954535</v>
      </c>
      <c r="AQ299" s="589" t="n">
        <f aca="false">SUM('monthly data'!DR299:DT299)</f>
        <v>26.7927104514375</v>
      </c>
      <c r="AR299" s="589" t="n">
        <f aca="false">SUM('monthly data'!DU299:DW299)</f>
        <v>26.7927104514375</v>
      </c>
      <c r="AS299" s="589" t="n">
        <f aca="false">SUM('monthly data'!DX299:DZ299)</f>
        <v>26.7927104514375</v>
      </c>
      <c r="AT299" s="589" t="n">
        <f aca="false">SUM('monthly data'!EA299:EC299)</f>
        <v>26.7927104514375</v>
      </c>
      <c r="AU299" s="589" t="n">
        <f aca="false">SUM('monthly data'!ED299:EF299)</f>
        <v>31.2677246664375</v>
      </c>
      <c r="AV299" s="589" t="n">
        <f aca="false">SUM('monthly data'!EG299:EI299)</f>
        <v>31.2677246664375</v>
      </c>
      <c r="AW299" s="589" t="n">
        <f aca="false">SUM('monthly data'!EJ299:EL299)</f>
        <v>31.2677246664375</v>
      </c>
      <c r="AX299" s="589" t="n">
        <f aca="false">SUM('monthly data'!EM299:EO299)</f>
        <v>31.2677246664375</v>
      </c>
      <c r="AY299" s="589" t="n">
        <f aca="false">SUM('monthly data'!EP299:ER299)</f>
        <v>40.69824</v>
      </c>
      <c r="AZ299" s="589" t="n">
        <f aca="false">SUM('monthly data'!ES299:EU299)</f>
        <v>39.93077</v>
      </c>
      <c r="BA299" s="589" t="n">
        <f aca="false">SUM('monthly data'!EV299:EX299)</f>
        <v>54.92235</v>
      </c>
      <c r="BB299" s="589" t="n">
        <f aca="false">SUM('monthly data'!EY299:FA299)</f>
        <v>50.62721</v>
      </c>
      <c r="BC299" s="589" t="n">
        <f aca="false">SUM('monthly data'!FB299:FD299)</f>
        <v>41.38031</v>
      </c>
      <c r="BD299" s="589" t="n">
        <f aca="false">SUM('monthly data'!FE299:FG299)</f>
        <v>54.6707</v>
      </c>
      <c r="BE299" s="589" t="n">
        <f aca="false">SUM('monthly data'!FH299:FJ299)</f>
        <v>67.7288</v>
      </c>
      <c r="BF299" s="589" t="n">
        <f aca="false">SUM('monthly data'!FK299:FM299)</f>
        <v>103.97554</v>
      </c>
      <c r="BG299" s="589" t="n">
        <f aca="false">SUM('monthly data'!FN299:FP299)</f>
        <v>74.06367</v>
      </c>
      <c r="BH299" s="589" t="n">
        <f aca="false">SUM('monthly data'!FQ299:FS299)</f>
        <v>60.140191012</v>
      </c>
      <c r="BI299" s="589" t="n">
        <f aca="false">SUM('monthly data'!FT299:FV299)</f>
        <v>63.486751945</v>
      </c>
      <c r="BJ299" s="589" t="n">
        <f aca="false">SUM('monthly data'!FW299:FY299)</f>
        <v>97.542347471</v>
      </c>
      <c r="BK299" s="589" t="n">
        <f aca="false">SUM('monthly data'!FZ299:GB299)</f>
        <v>67.728375602</v>
      </c>
      <c r="BL299" s="589" t="n">
        <f aca="false">SUM('monthly data'!GC299:GE299)</f>
        <v>86.873719328</v>
      </c>
      <c r="BM299" s="589" t="n">
        <f aca="false">SUM('monthly data'!GF299:GH299)</f>
        <v>82.99513656</v>
      </c>
      <c r="BN299" s="589" t="n">
        <f aca="false">SUM('monthly data'!GI299:GK299)</f>
        <v>112.498112141</v>
      </c>
      <c r="BO299" s="589" t="n">
        <f aca="false">SUM('monthly data'!GL299:GN299)</f>
        <v>129.528267355</v>
      </c>
      <c r="BP299" s="589" t="n">
        <f aca="false">SUM('monthly data'!GO299:GQ299)</f>
        <v>112.861043629</v>
      </c>
      <c r="BQ299" s="589" t="n">
        <f aca="false">SUM('monthly data'!GR299:GT299)</f>
        <v>83.639184709</v>
      </c>
      <c r="BR299" s="589" t="n">
        <f aca="false">SUM('monthly data'!GU299:GW299)</f>
        <v>130.554459401</v>
      </c>
      <c r="BS299" s="589" t="n">
        <f aca="false">SUM('monthly data'!GX299:GZ299)</f>
        <v>116.852710237</v>
      </c>
      <c r="BT299" s="589" t="n">
        <f aca="false">SUM('monthly data'!HA299:HC299)</f>
        <v>164.246214824</v>
      </c>
      <c r="BU299" s="589" t="n">
        <f aca="false">SUM('monthly data'!HD299:HF299)</f>
        <v>119.4433</v>
      </c>
      <c r="BV299" s="589" t="n">
        <f aca="false">SUM('monthly data'!HG299:HI299)</f>
        <v>60.991217982</v>
      </c>
      <c r="BW299" s="589" t="n">
        <f aca="false">SUM('monthly data'!HJ299:HL299)</f>
        <v>48.074055747</v>
      </c>
      <c r="BX299" s="589" t="n">
        <f aca="false">SUM('monthly data'!HM299:HO299)</f>
        <v>96.67913344</v>
      </c>
      <c r="BY299" s="589" t="n">
        <f aca="false">SUM('monthly data'!HP299:HR299)</f>
        <v>131.8830832798</v>
      </c>
      <c r="BZ299" s="589" t="n">
        <f aca="false">SUM('monthly data'!HS299:HU299)</f>
        <v>185.886297364086</v>
      </c>
      <c r="CA299" s="589" t="n">
        <f aca="false">SUM('monthly data'!HV299:HX299)</f>
        <v>149.418079687322</v>
      </c>
      <c r="CB299" s="589" t="n">
        <f aca="false">SUM('monthly data'!HY299:IA299)</f>
        <v>245.343620486471</v>
      </c>
      <c r="CC299" s="589" t="n">
        <f aca="false">SUM('monthly data'!IB299:ID299)</f>
        <v>152.018354837357</v>
      </c>
      <c r="CD299" s="589" t="n">
        <f aca="false">SUM('monthly data'!IE299:IG299)</f>
        <v>162.504086158173</v>
      </c>
      <c r="CE299" s="589" t="n">
        <f aca="false">SUM('monthly data'!IH299:IJ299)</f>
        <v>183.417476923288</v>
      </c>
      <c r="CF299" s="589" t="n">
        <f aca="false">SUM('monthly data'!IK299:IM299)</f>
        <v>238.976424984357</v>
      </c>
      <c r="CG299" s="589" t="n">
        <f aca="false">SUM('monthly data'!IN299:IP299)</f>
        <v>151.63615041972</v>
      </c>
      <c r="CH299" s="589" t="n">
        <f aca="false">SUM('monthly data'!IQ299:IS299)</f>
        <v>174.772635552507</v>
      </c>
      <c r="CI299" s="589" t="n">
        <f aca="false">SUM('monthly data'!IT299:IV299)</f>
        <v>180.895372317451</v>
      </c>
      <c r="CJ299" s="589" t="n">
        <f aca="false">SUM('monthly data'!IW299:IY299)</f>
        <v>211.381374356955</v>
      </c>
      <c r="CK299" s="589" t="n">
        <f aca="false">SUM('monthly data'!IZ299:JB299)</f>
        <v>133.310856913952</v>
      </c>
      <c r="CL299" s="589" t="n">
        <f aca="false">SUM('monthly data'!JC299:JE299)</f>
        <v>132.339620746835</v>
      </c>
      <c r="CM299" s="589" t="n">
        <f aca="false">SUM('monthly data'!JF299:JH299)</f>
        <v>161.973471170584</v>
      </c>
      <c r="CN299" s="589" t="n">
        <f aca="false">SUM('monthly data'!JI299:JK299)</f>
        <v>191.594310508663</v>
      </c>
      <c r="CO299" s="589" t="n">
        <f aca="false">SUM('monthly data'!JL299:JN299)</f>
        <v>179.176006265958</v>
      </c>
      <c r="CP299" s="589" t="n">
        <f aca="false">SUM('monthly data'!JO299:JQ299)</f>
        <v>185.211814629232</v>
      </c>
      <c r="CQ299" s="589" t="n">
        <f aca="false">SUM('monthly data'!JR299:JT299)</f>
        <v>233.332075695581</v>
      </c>
      <c r="CR299" s="589" t="n">
        <f aca="false">SUM('monthly data'!JU299:JW299)</f>
        <v>204.500003796389</v>
      </c>
      <c r="CS299" s="589" t="n">
        <f aca="false">SUM('monthly data'!JX299:JZ299)</f>
        <v>186.192573253666</v>
      </c>
      <c r="CT299" s="589" t="n">
        <f aca="false">SUM('monthly data'!KA299:KC299)</f>
        <v>267.896198466184</v>
      </c>
      <c r="CU299" s="589" t="n">
        <f aca="false">SUM('monthly data'!KD299:KF299)</f>
        <v>271.384527416443</v>
      </c>
      <c r="CV299" s="589" t="n">
        <f aca="false">SUM('monthly data'!KG299:KI299)</f>
        <v>346.235946375489</v>
      </c>
      <c r="CW299" s="589" t="n">
        <f aca="false">SUM('monthly data'!KJ299:KL299)</f>
        <v>248.009526193355</v>
      </c>
      <c r="CX299" s="589" t="n">
        <f aca="false">SUM('monthly data'!KM299:KO299)</f>
        <v>260.014328390192</v>
      </c>
      <c r="CY299" s="589" t="n">
        <f aca="false">SUM('monthly data'!KP299:KR299)</f>
        <v>239.071996942764</v>
      </c>
      <c r="CZ299" s="589" t="n">
        <f aca="false">SUM('monthly data'!KS299:KU299)</f>
        <v>286.002072973055</v>
      </c>
      <c r="DA299" s="589" t="n">
        <f aca="false">SUM('monthly data'!KV299:KX299)</f>
        <v>438.205083729286</v>
      </c>
      <c r="DB299" s="589" t="n">
        <f aca="false">SUM('monthly data'!KY299:LA299)</f>
        <v>340.29224781456</v>
      </c>
      <c r="DC299" s="589" t="n">
        <f aca="false">SUM('monthly data'!LB299:LD299)</f>
        <v>350.02094417014</v>
      </c>
      <c r="DD299" s="589" t="n">
        <f aca="false">SUM('monthly data'!LE299:LG299)</f>
        <v>316.43091032914</v>
      </c>
      <c r="DE299" s="589" t="n">
        <f aca="false">SUM('monthly data'!LH299:LJ299)</f>
        <v>291.675043681892</v>
      </c>
      <c r="DF299" s="589" t="n">
        <f aca="false">SUM('monthly data'!LK299:LM299)</f>
        <v>455.125554728241</v>
      </c>
      <c r="DG299" s="589" t="n">
        <f aca="false">SUM('monthly data'!LN299:LP299)</f>
        <v>410.033951813811</v>
      </c>
      <c r="DH299" s="589" t="n">
        <f aca="false">SUM('monthly data'!LQ299:LS299)</f>
        <v>378.458176299997</v>
      </c>
      <c r="DI299" s="589" t="n">
        <f aca="false">SUM('monthly data'!LT299:LV299)</f>
        <v>436.168188224823</v>
      </c>
      <c r="DJ299" s="589" t="n">
        <f aca="false">SUM('monthly data'!LW299:LY299)</f>
        <v>328.947098536081</v>
      </c>
      <c r="DK299" s="589"/>
      <c r="DL299" s="589"/>
      <c r="DM299" s="589"/>
      <c r="DN299" s="589"/>
      <c r="DO299" s="589"/>
      <c r="DP299" s="589"/>
      <c r="DQ299" s="589"/>
      <c r="DR299" s="589"/>
      <c r="DS299" s="348"/>
      <c r="DT299" s="348"/>
      <c r="DU299" s="348"/>
      <c r="DV299" s="348"/>
      <c r="DW299" s="348"/>
      <c r="DX299" s="348"/>
      <c r="DY299" s="348"/>
      <c r="DZ299" s="348"/>
    </row>
    <row r="300" customFormat="false" ht="13.8" hidden="false" customHeight="false" outlineLevel="0" collapsed="false">
      <c r="B300" s="446" t="s">
        <v>723</v>
      </c>
      <c r="C300" s="348" t="n">
        <f aca="false">SUM('monthly data'!B300:D300)</f>
        <v>0</v>
      </c>
      <c r="D300" s="348" t="n">
        <f aca="false">SUM('monthly data'!E300:G300)</f>
        <v>0</v>
      </c>
      <c r="E300" s="348" t="n">
        <f aca="false">SUM('monthly data'!H300:J300)</f>
        <v>0</v>
      </c>
      <c r="F300" s="348" t="n">
        <f aca="false">SUM('monthly data'!K300:M300)</f>
        <v>0</v>
      </c>
      <c r="G300" s="348" t="n">
        <f aca="false">SUM('monthly data'!N300:P300)</f>
        <v>0</v>
      </c>
      <c r="H300" s="348" t="n">
        <f aca="false">SUM('monthly data'!Q300:S300)</f>
        <v>0</v>
      </c>
      <c r="I300" s="348" t="n">
        <f aca="false">SUM('monthly data'!T300:V300)</f>
        <v>0</v>
      </c>
      <c r="J300" s="348" t="n">
        <f aca="false">SUM('monthly data'!W300:Y300)</f>
        <v>0</v>
      </c>
      <c r="K300" s="348" t="n">
        <f aca="false">SUM('monthly data'!Z300:AB300)</f>
        <v>0</v>
      </c>
      <c r="L300" s="348" t="n">
        <f aca="false">SUM('monthly data'!AC300:AE300)</f>
        <v>0</v>
      </c>
      <c r="M300" s="348" t="n">
        <f aca="false">SUM('monthly data'!AF300:AH300)</f>
        <v>0</v>
      </c>
      <c r="N300" s="348" t="n">
        <f aca="false">SUM('monthly data'!AI300:AK300)</f>
        <v>0</v>
      </c>
      <c r="O300" s="348" t="n">
        <f aca="false">SUM('monthly data'!AL300:AN300)</f>
        <v>0</v>
      </c>
      <c r="P300" s="348" t="n">
        <f aca="false">SUM('monthly data'!AO300:AQ300)</f>
        <v>0</v>
      </c>
      <c r="Q300" s="348" t="n">
        <f aca="false">SUM('monthly data'!AR300:AT300)</f>
        <v>0</v>
      </c>
      <c r="R300" s="348" t="n">
        <f aca="false">SUM('monthly data'!AU300:AW300)</f>
        <v>0</v>
      </c>
      <c r="S300" s="589" t="n">
        <f aca="false">SUM('monthly data'!AX300:AZ300)</f>
        <v>1.24721436475</v>
      </c>
      <c r="T300" s="589" t="n">
        <f aca="false">SUM('monthly data'!BA300:BC300)</f>
        <v>1.24721436475</v>
      </c>
      <c r="U300" s="589" t="n">
        <f aca="false">SUM('monthly data'!BD300:BF300)</f>
        <v>1.24721436475</v>
      </c>
      <c r="V300" s="589" t="n">
        <f aca="false">SUM('monthly data'!BG300:BI300)</f>
        <v>1.24721436475</v>
      </c>
      <c r="W300" s="589" t="n">
        <f aca="false">SUM('monthly data'!BJ300:BL300)</f>
        <v>0.914019682375</v>
      </c>
      <c r="X300" s="589" t="n">
        <f aca="false">SUM('monthly data'!BM300:BO300)</f>
        <v>0.914019682375</v>
      </c>
      <c r="Y300" s="589" t="n">
        <f aca="false">SUM('monthly data'!BP300:BR300)</f>
        <v>0.914019682375</v>
      </c>
      <c r="Z300" s="589" t="n">
        <f aca="false">SUM('monthly data'!BS300:BU300)</f>
        <v>0.914019682375</v>
      </c>
      <c r="AA300" s="589" t="n">
        <f aca="false">SUM('monthly data'!BV300:BX300)</f>
        <v>0.989375</v>
      </c>
      <c r="AB300" s="589" t="n">
        <f aca="false">SUM('monthly data'!BY300:CA300)</f>
        <v>0.989375</v>
      </c>
      <c r="AC300" s="589" t="n">
        <f aca="false">SUM('monthly data'!CB300:CD300)</f>
        <v>0.989375</v>
      </c>
      <c r="AD300" s="589" t="n">
        <f aca="false">SUM('monthly data'!CE300:CG300)</f>
        <v>0.989375</v>
      </c>
      <c r="AE300" s="589" t="n">
        <f aca="false">SUM('monthly data'!CH300:CJ300)</f>
        <v>1.74920625</v>
      </c>
      <c r="AF300" s="589" t="n">
        <f aca="false">SUM('monthly data'!CK300:CM300)</f>
        <v>1.74920625</v>
      </c>
      <c r="AG300" s="589" t="n">
        <f aca="false">SUM('monthly data'!CN300:CP300)</f>
        <v>1.74920625</v>
      </c>
      <c r="AH300" s="589" t="n">
        <f aca="false">SUM('monthly data'!CQ300:CS300)</f>
        <v>1.74920625</v>
      </c>
      <c r="AI300" s="589" t="n">
        <f aca="false">SUM('monthly data'!CT300:CV300)</f>
        <v>3.43125</v>
      </c>
      <c r="AJ300" s="589" t="n">
        <f aca="false">SUM('monthly data'!CW300:CY300)</f>
        <v>3.43125</v>
      </c>
      <c r="AK300" s="589" t="n">
        <f aca="false">SUM('monthly data'!CZ300:DB300)</f>
        <v>3.43125</v>
      </c>
      <c r="AL300" s="589" t="n">
        <f aca="false">SUM('monthly data'!DC300:DE300)</f>
        <v>3.43125</v>
      </c>
      <c r="AM300" s="589" t="n">
        <f aca="false">SUM('monthly data'!DF300:DH300)</f>
        <v>6.21910625</v>
      </c>
      <c r="AN300" s="589" t="n">
        <f aca="false">SUM('monthly data'!DI300:DK300)</f>
        <v>6.21910625</v>
      </c>
      <c r="AO300" s="589" t="n">
        <f aca="false">SUM('monthly data'!DL300:DN300)</f>
        <v>6.21910625</v>
      </c>
      <c r="AP300" s="589" t="n">
        <f aca="false">SUM('monthly data'!DO300:DQ300)</f>
        <v>6.21910625</v>
      </c>
      <c r="AQ300" s="589" t="n">
        <f aca="false">SUM('monthly data'!DR300:DT300)</f>
        <v>8.2264076314375</v>
      </c>
      <c r="AR300" s="589" t="n">
        <f aca="false">SUM('monthly data'!DU300:DW300)</f>
        <v>8.2264076314375</v>
      </c>
      <c r="AS300" s="589" t="n">
        <f aca="false">SUM('monthly data'!DX300:DZ300)</f>
        <v>8.2264076314375</v>
      </c>
      <c r="AT300" s="589" t="n">
        <f aca="false">SUM('monthly data'!EA300:EC300)</f>
        <v>8.2264076314375</v>
      </c>
      <c r="AU300" s="589" t="n">
        <f aca="false">SUM('monthly data'!ED300:EF300)</f>
        <v>9.6682326314375</v>
      </c>
      <c r="AV300" s="589" t="n">
        <f aca="false">SUM('monthly data'!EG300:EI300)</f>
        <v>9.6682326314375</v>
      </c>
      <c r="AW300" s="589" t="n">
        <f aca="false">SUM('monthly data'!EJ300:EL300)</f>
        <v>9.6682326314375</v>
      </c>
      <c r="AX300" s="589" t="n">
        <f aca="false">SUM('monthly data'!EM300:EO300)</f>
        <v>9.6682326314375</v>
      </c>
      <c r="AY300" s="589" t="n">
        <f aca="false">SUM('monthly data'!EP300:ER300)</f>
        <v>11.29824</v>
      </c>
      <c r="AZ300" s="589" t="n">
        <f aca="false">SUM('monthly data'!ES300:EU300)</f>
        <v>10.63077</v>
      </c>
      <c r="BA300" s="589" t="n">
        <f aca="false">SUM('monthly data'!EV300:EX300)</f>
        <v>23.52235</v>
      </c>
      <c r="BB300" s="589" t="n">
        <f aca="false">SUM('monthly data'!EY300:FA300)</f>
        <v>18.22721</v>
      </c>
      <c r="BC300" s="589" t="n">
        <f aca="false">SUM('monthly data'!FB300:FD300)</f>
        <v>20.13824</v>
      </c>
      <c r="BD300" s="589" t="n">
        <f aca="false">SUM('monthly data'!FE300:FG300)</f>
        <v>25.44228</v>
      </c>
      <c r="BE300" s="589" t="n">
        <f aca="false">SUM('monthly data'!FH300:FJ300)</f>
        <v>37.3435</v>
      </c>
      <c r="BF300" s="589" t="n">
        <f aca="false">SUM('monthly data'!FK300:FM300)</f>
        <v>36.28864</v>
      </c>
      <c r="BG300" s="589" t="n">
        <f aca="false">SUM('monthly data'!FN300:FP300)</f>
        <v>34.62237</v>
      </c>
      <c r="BH300" s="589" t="n">
        <f aca="false">SUM('monthly data'!FQ300:FS300)</f>
        <v>31.34862</v>
      </c>
      <c r="BI300" s="589" t="n">
        <f aca="false">SUM('monthly data'!FT300:FV300)</f>
        <v>24.17247</v>
      </c>
      <c r="BJ300" s="589" t="n">
        <f aca="false">SUM('monthly data'!FW300:FY300)</f>
        <v>49.22211</v>
      </c>
      <c r="BK300" s="589" t="n">
        <f aca="false">SUM('monthly data'!FZ300:GB300)</f>
        <v>35.09335</v>
      </c>
      <c r="BL300" s="589" t="n">
        <f aca="false">SUM('monthly data'!GC300:GE300)</f>
        <v>50.27217</v>
      </c>
      <c r="BM300" s="589" t="n">
        <f aca="false">SUM('monthly data'!GF300:GH300)</f>
        <v>42.43068</v>
      </c>
      <c r="BN300" s="589" t="n">
        <f aca="false">SUM('monthly data'!GI300:GK300)</f>
        <v>64.62165</v>
      </c>
      <c r="BO300" s="589" t="n">
        <f aca="false">SUM('monthly data'!GL300:GN300)</f>
        <v>50.5425</v>
      </c>
      <c r="BP300" s="589" t="n">
        <f aca="false">SUM('monthly data'!GO300:GQ300)</f>
        <v>60.5556</v>
      </c>
      <c r="BQ300" s="589" t="n">
        <f aca="false">SUM('monthly data'!GR300:GT300)</f>
        <v>45.84319</v>
      </c>
      <c r="BR300" s="589" t="n">
        <f aca="false">SUM('monthly data'!GU300:GW300)</f>
        <v>57.674076</v>
      </c>
      <c r="BS300" s="589" t="n">
        <f aca="false">SUM('monthly data'!GX300:GZ300)</f>
        <v>42.40955</v>
      </c>
      <c r="BT300" s="589" t="n">
        <f aca="false">SUM('monthly data'!HA300:HC300)</f>
        <v>84.66063</v>
      </c>
      <c r="BU300" s="589" t="n">
        <f aca="false">SUM('monthly data'!HD300:HF300)</f>
        <v>33.9087</v>
      </c>
      <c r="BV300" s="589" t="n">
        <f aca="false">SUM('monthly data'!HG300:HI300)</f>
        <v>60.991217982</v>
      </c>
      <c r="BW300" s="589" t="n">
        <f aca="false">SUM('monthly data'!HJ300:HL300)</f>
        <v>48.074055747</v>
      </c>
      <c r="BX300" s="589" t="n">
        <f aca="false">SUM('monthly data'!HM300:HO300)</f>
        <v>96.67913344</v>
      </c>
      <c r="BY300" s="589" t="n">
        <f aca="false">SUM('monthly data'!HP300:HR300)</f>
        <v>48.299836554</v>
      </c>
      <c r="BZ300" s="589" t="n">
        <f aca="false">SUM('monthly data'!HS300:HU300)</f>
        <v>66.601764133</v>
      </c>
      <c r="CA300" s="589" t="n">
        <f aca="false">SUM('monthly data'!HV300:HX300)</f>
        <v>77.681466844</v>
      </c>
      <c r="CB300" s="589" t="n">
        <f aca="false">SUM('monthly data'!HY300:IA300)</f>
        <v>127.570071728</v>
      </c>
      <c r="CC300" s="589" t="n">
        <f aca="false">SUM('monthly data'!IB300:ID300)</f>
        <v>78.194250012</v>
      </c>
      <c r="CD300" s="589" t="n">
        <f aca="false">SUM('monthly data'!IE300:IG300)</f>
        <v>57.32997186</v>
      </c>
      <c r="CE300" s="589" t="n">
        <f aca="false">SUM('monthly data'!IH300:IJ300)</f>
        <v>104.209227343</v>
      </c>
      <c r="CF300" s="589" t="n">
        <f aca="false">SUM('monthly data'!IK300:IM300)</f>
        <v>156.915995106</v>
      </c>
      <c r="CG300" s="589" t="n">
        <f aca="false">SUM('monthly data'!IN300:IP300)</f>
        <v>87.430784951</v>
      </c>
      <c r="CH300" s="589" t="n">
        <f aca="false">SUM('monthly data'!IQ300:IS300)</f>
        <v>90.674166516</v>
      </c>
      <c r="CI300" s="589" t="n">
        <f aca="false">SUM('monthly data'!IT300:IV300)</f>
        <v>118.75083924</v>
      </c>
      <c r="CJ300" s="589" t="n">
        <f aca="false">SUM('monthly data'!IW300:IY300)</f>
        <v>150.021726598</v>
      </c>
      <c r="CK300" s="589" t="n">
        <f aca="false">SUM('monthly data'!IZ300:JB300)</f>
        <v>75.48334845</v>
      </c>
      <c r="CL300" s="589" t="n">
        <f aca="false">SUM('monthly data'!JC300:JE300)</f>
        <v>91.394704108</v>
      </c>
      <c r="CM300" s="589" t="n">
        <f aca="false">SUM('monthly data'!JF300:JH300)</f>
        <v>110.144379657</v>
      </c>
      <c r="CN300" s="589" t="n">
        <f aca="false">SUM('monthly data'!JI300:JK300)</f>
        <v>123.954665367</v>
      </c>
      <c r="CO300" s="589" t="n">
        <f aca="false">SUM('monthly data'!JL300:JN300)</f>
        <v>108.608303877</v>
      </c>
      <c r="CP300" s="589" t="n">
        <f aca="false">SUM('monthly data'!JO300:JQ300)</f>
        <v>103.382507583</v>
      </c>
      <c r="CQ300" s="589" t="n">
        <f aca="false">SUM('monthly data'!JR300:JT300)</f>
        <v>148.396956273</v>
      </c>
      <c r="CR300" s="589" t="n">
        <f aca="false">SUM('monthly data'!JU300:JW300)</f>
        <v>102.771717148</v>
      </c>
      <c r="CS300" s="589" t="n">
        <f aca="false">SUM('monthly data'!JX300:JZ300)</f>
        <v>94.577733759</v>
      </c>
      <c r="CT300" s="589" t="n">
        <f aca="false">SUM('monthly data'!KA300:KC300)</f>
        <v>158.24957485</v>
      </c>
      <c r="CU300" s="589" t="n">
        <f aca="false">SUM('monthly data'!KD300:KF300)</f>
        <v>161.442123879</v>
      </c>
      <c r="CV300" s="589" t="n">
        <f aca="false">SUM('monthly data'!KG300:KI300)</f>
        <v>209.43581679</v>
      </c>
      <c r="CW300" s="589" t="n">
        <f aca="false">SUM('monthly data'!KJ300:KL300)</f>
        <v>125.353073295</v>
      </c>
      <c r="CX300" s="589" t="n">
        <f aca="false">SUM('monthly data'!KM300:KO300)</f>
        <v>115.829688488</v>
      </c>
      <c r="CY300" s="589" t="n">
        <f aca="false">SUM('monthly data'!KP300:KR300)</f>
        <v>104.99745246</v>
      </c>
      <c r="CZ300" s="589" t="n">
        <f aca="false">SUM('monthly data'!KS300:KU300)</f>
        <v>139.118816878</v>
      </c>
      <c r="DA300" s="589" t="n">
        <f aca="false">SUM('monthly data'!KV300:KX300)</f>
        <v>188.213861424</v>
      </c>
      <c r="DB300" s="589" t="n">
        <f aca="false">SUM('monthly data'!KY300:LA300)</f>
        <v>204.759939357</v>
      </c>
      <c r="DC300" s="589" t="n">
        <f aca="false">SUM('monthly data'!LB300:LD300)</f>
        <v>204.8173751785</v>
      </c>
      <c r="DD300" s="589" t="n">
        <f aca="false">SUM('monthly data'!LE300:LG300)</f>
        <v>161.8396494565</v>
      </c>
      <c r="DE300" s="589" t="n">
        <f aca="false">SUM('monthly data'!LH300:LJ300)</f>
        <v>154.29299308</v>
      </c>
      <c r="DF300" s="589" t="n">
        <f aca="false">SUM('monthly data'!LK300:LM300)</f>
        <v>286.935059999</v>
      </c>
      <c r="DG300" s="589" t="n">
        <f aca="false">SUM('monthly data'!LN300:LP300)</f>
        <v>293.931229321</v>
      </c>
      <c r="DH300" s="589" t="n">
        <f aca="false">SUM('monthly data'!LQ300:LS300)</f>
        <v>211.633083779</v>
      </c>
      <c r="DI300" s="589" t="n">
        <f aca="false">SUM('monthly data'!LT300:LV300)</f>
        <v>280.484773428324</v>
      </c>
      <c r="DJ300" s="589" t="n">
        <f aca="false">SUM('monthly data'!LW300:LY300)</f>
        <v>146.514103553473</v>
      </c>
      <c r="DK300" s="589"/>
      <c r="DL300" s="589"/>
      <c r="DM300" s="589"/>
      <c r="DN300" s="589"/>
      <c r="DO300" s="589"/>
      <c r="DP300" s="589"/>
      <c r="DQ300" s="589"/>
      <c r="DR300" s="589"/>
      <c r="DS300" s="348"/>
      <c r="DT300" s="348"/>
      <c r="DU300" s="348"/>
      <c r="DV300" s="348"/>
      <c r="DW300" s="348"/>
      <c r="DX300" s="348"/>
      <c r="DY300" s="348"/>
      <c r="DZ300" s="348"/>
    </row>
    <row r="301" customFormat="false" ht="13.8" hidden="false" customHeight="false" outlineLevel="0" collapsed="false">
      <c r="B301" s="446" t="s">
        <v>724</v>
      </c>
      <c r="C301" s="348" t="n">
        <f aca="false">SUM('monthly data'!B301:D301)</f>
        <v>0</v>
      </c>
      <c r="D301" s="348" t="n">
        <f aca="false">SUM('monthly data'!E301:G301)</f>
        <v>0</v>
      </c>
      <c r="E301" s="348" t="n">
        <f aca="false">SUM('monthly data'!H301:J301)</f>
        <v>0</v>
      </c>
      <c r="F301" s="348" t="n">
        <f aca="false">SUM('monthly data'!K301:M301)</f>
        <v>0</v>
      </c>
      <c r="G301" s="348" t="n">
        <f aca="false">SUM('monthly data'!N301:P301)</f>
        <v>0</v>
      </c>
      <c r="H301" s="348" t="n">
        <f aca="false">SUM('monthly data'!Q301:S301)</f>
        <v>0</v>
      </c>
      <c r="I301" s="348" t="n">
        <f aca="false">SUM('monthly data'!T301:V301)</f>
        <v>0</v>
      </c>
      <c r="J301" s="348" t="n">
        <f aca="false">SUM('monthly data'!W301:Y301)</f>
        <v>0</v>
      </c>
      <c r="K301" s="348" t="n">
        <f aca="false">SUM('monthly data'!Z301:AB301)</f>
        <v>0</v>
      </c>
      <c r="L301" s="348" t="n">
        <f aca="false">SUM('monthly data'!AC301:AE301)</f>
        <v>0</v>
      </c>
      <c r="M301" s="348" t="n">
        <f aca="false">SUM('monthly data'!AF301:AH301)</f>
        <v>0</v>
      </c>
      <c r="N301" s="348" t="n">
        <f aca="false">SUM('monthly data'!AI301:AK301)</f>
        <v>0</v>
      </c>
      <c r="O301" s="348" t="n">
        <f aca="false">SUM('monthly data'!AL301:AN301)</f>
        <v>0</v>
      </c>
      <c r="P301" s="348" t="n">
        <f aca="false">SUM('monthly data'!AO301:AQ301)</f>
        <v>0</v>
      </c>
      <c r="Q301" s="348" t="n">
        <f aca="false">SUM('monthly data'!AR301:AT301)</f>
        <v>0</v>
      </c>
      <c r="R301" s="348" t="n">
        <f aca="false">SUM('monthly data'!AU301:AW301)</f>
        <v>0</v>
      </c>
      <c r="S301" s="589" t="n">
        <f aca="false">SUM('monthly data'!AX301:AZ301)</f>
        <v>14.32026875</v>
      </c>
      <c r="T301" s="589" t="n">
        <f aca="false">SUM('monthly data'!BA301:BC301)</f>
        <v>14.32026875</v>
      </c>
      <c r="U301" s="589" t="n">
        <f aca="false">SUM('monthly data'!BD301:BF301)</f>
        <v>14.32026875</v>
      </c>
      <c r="V301" s="589" t="n">
        <f aca="false">SUM('monthly data'!BG301:BI301)</f>
        <v>14.32026875</v>
      </c>
      <c r="W301" s="589" t="n">
        <f aca="false">SUM('monthly data'!BJ301:BL301)</f>
        <v>14.6452875</v>
      </c>
      <c r="X301" s="589" t="n">
        <f aca="false">SUM('monthly data'!BM301:BO301)</f>
        <v>14.6452875</v>
      </c>
      <c r="Y301" s="589" t="n">
        <f aca="false">SUM('monthly data'!BP301:BR301)</f>
        <v>14.6452875</v>
      </c>
      <c r="Z301" s="589" t="n">
        <f aca="false">SUM('monthly data'!BS301:BU301)</f>
        <v>14.6452875</v>
      </c>
      <c r="AA301" s="589" t="n">
        <f aca="false">SUM('monthly data'!BV301:BX301)</f>
        <v>13.47233125</v>
      </c>
      <c r="AB301" s="589" t="n">
        <f aca="false">SUM('monthly data'!BY301:CA301)</f>
        <v>13.47233125</v>
      </c>
      <c r="AC301" s="589" t="n">
        <f aca="false">SUM('monthly data'!CB301:CD301)</f>
        <v>13.47233125</v>
      </c>
      <c r="AD301" s="589" t="n">
        <f aca="false">SUM('monthly data'!CE301:CG301)</f>
        <v>13.47233125</v>
      </c>
      <c r="AE301" s="589" t="n">
        <f aca="false">SUM('monthly data'!CH301:CJ301)</f>
        <v>12.2638125</v>
      </c>
      <c r="AF301" s="589" t="n">
        <f aca="false">SUM('monthly data'!CK301:CM301)</f>
        <v>12.2638125</v>
      </c>
      <c r="AG301" s="589" t="n">
        <f aca="false">SUM('monthly data'!CN301:CP301)</f>
        <v>12.2638125</v>
      </c>
      <c r="AH301" s="589" t="n">
        <f aca="false">SUM('monthly data'!CQ301:CS301)</f>
        <v>12.2638125</v>
      </c>
      <c r="AI301" s="589" t="n">
        <f aca="false">SUM('monthly data'!CT301:CV301)</f>
        <v>11.65585</v>
      </c>
      <c r="AJ301" s="589" t="n">
        <f aca="false">SUM('monthly data'!CW301:CY301)</f>
        <v>11.65585</v>
      </c>
      <c r="AK301" s="589" t="n">
        <f aca="false">SUM('monthly data'!CZ301:DB301)</f>
        <v>11.65585</v>
      </c>
      <c r="AL301" s="589" t="n">
        <f aca="false">SUM('monthly data'!DC301:DE301)</f>
        <v>11.65585</v>
      </c>
      <c r="AM301" s="589" t="n">
        <f aca="false">SUM('monthly data'!DF301:DH301)</f>
        <v>14.058848285</v>
      </c>
      <c r="AN301" s="589" t="n">
        <f aca="false">SUM('monthly data'!DI301:DK301)</f>
        <v>14.058848285</v>
      </c>
      <c r="AO301" s="589" t="n">
        <f aca="false">SUM('monthly data'!DL301:DN301)</f>
        <v>14.058848285</v>
      </c>
      <c r="AP301" s="589" t="n">
        <f aca="false">SUM('monthly data'!DO301:DQ301)</f>
        <v>14.058848285</v>
      </c>
      <c r="AQ301" s="589" t="n">
        <f aca="false">SUM('monthly data'!DR301:DT301)</f>
        <v>18.56630282</v>
      </c>
      <c r="AR301" s="589" t="n">
        <f aca="false">SUM('monthly data'!DU301:DW301)</f>
        <v>18.56630282</v>
      </c>
      <c r="AS301" s="589" t="n">
        <f aca="false">SUM('monthly data'!DX301:DZ301)</f>
        <v>18.56630282</v>
      </c>
      <c r="AT301" s="589" t="n">
        <f aca="false">SUM('monthly data'!EA301:EC301)</f>
        <v>18.56630282</v>
      </c>
      <c r="AU301" s="589" t="n">
        <f aca="false">SUM('monthly data'!ED301:EF301)</f>
        <v>21.599492035</v>
      </c>
      <c r="AV301" s="589" t="n">
        <f aca="false">SUM('monthly data'!EG301:EI301)</f>
        <v>21.599492035</v>
      </c>
      <c r="AW301" s="589" t="n">
        <f aca="false">SUM('monthly data'!EJ301:EL301)</f>
        <v>21.599492035</v>
      </c>
      <c r="AX301" s="589" t="n">
        <f aca="false">SUM('monthly data'!EM301:EO301)</f>
        <v>21.599492035</v>
      </c>
      <c r="AY301" s="589" t="n">
        <f aca="false">SUM('monthly data'!EP301:ER301)</f>
        <v>29.4</v>
      </c>
      <c r="AZ301" s="589" t="n">
        <f aca="false">SUM('monthly data'!ES301:EU301)</f>
        <v>29.3</v>
      </c>
      <c r="BA301" s="589" t="n">
        <f aca="false">SUM('monthly data'!EV301:EX301)</f>
        <v>31.4</v>
      </c>
      <c r="BB301" s="589" t="n">
        <f aca="false">SUM('monthly data'!EY301:FA301)</f>
        <v>32.4</v>
      </c>
      <c r="BC301" s="589" t="n">
        <f aca="false">SUM('monthly data'!FB301:FD301)</f>
        <v>21.24207</v>
      </c>
      <c r="BD301" s="589" t="n">
        <f aca="false">SUM('monthly data'!FE301:FG301)</f>
        <v>29.22842</v>
      </c>
      <c r="BE301" s="589" t="n">
        <f aca="false">SUM('monthly data'!FH301:FJ301)</f>
        <v>30.3853</v>
      </c>
      <c r="BF301" s="589" t="n">
        <f aca="false">SUM('monthly data'!FK301:FM301)</f>
        <v>67.6869</v>
      </c>
      <c r="BG301" s="589" t="n">
        <f aca="false">SUM('monthly data'!FN301:FP301)</f>
        <v>39.4413</v>
      </c>
      <c r="BH301" s="589" t="n">
        <f aca="false">SUM('monthly data'!FQ301:FS301)</f>
        <v>28.791571012</v>
      </c>
      <c r="BI301" s="589" t="n">
        <f aca="false">SUM('monthly data'!FT301:FV301)</f>
        <v>39.314281945</v>
      </c>
      <c r="BJ301" s="589" t="n">
        <f aca="false">SUM('monthly data'!FW301:FY301)</f>
        <v>48.320237471</v>
      </c>
      <c r="BK301" s="589" t="n">
        <f aca="false">SUM('monthly data'!FZ301:GB301)</f>
        <v>32.635025602</v>
      </c>
      <c r="BL301" s="589" t="n">
        <f aca="false">SUM('monthly data'!GC301:GE301)</f>
        <v>36.601549328</v>
      </c>
      <c r="BM301" s="589" t="n">
        <f aca="false">SUM('monthly data'!GF301:GH301)</f>
        <v>40.56445656</v>
      </c>
      <c r="BN301" s="589" t="n">
        <f aca="false">SUM('monthly data'!GI301:GK301)</f>
        <v>47.876462141</v>
      </c>
      <c r="BO301" s="589" t="n">
        <f aca="false">SUM('monthly data'!GL301:GN301)</f>
        <v>78.985767355</v>
      </c>
      <c r="BP301" s="589" t="n">
        <f aca="false">SUM('monthly data'!GO301:GQ301)</f>
        <v>52.305443629</v>
      </c>
      <c r="BQ301" s="589" t="n">
        <f aca="false">SUM('monthly data'!GR301:GT301)</f>
        <v>37.795994709</v>
      </c>
      <c r="BR301" s="589" t="n">
        <f aca="false">SUM('monthly data'!GU301:GW301)</f>
        <v>72.880383401</v>
      </c>
      <c r="BS301" s="589" t="n">
        <f aca="false">SUM('monthly data'!GX301:GZ301)</f>
        <v>74.443160237</v>
      </c>
      <c r="BT301" s="589" t="n">
        <f aca="false">SUM('monthly data'!HA301:HC301)</f>
        <v>79.585584824</v>
      </c>
      <c r="BU301" s="589" t="n">
        <f aca="false">SUM('monthly data'!HD301:HF301)</f>
        <v>85.5346</v>
      </c>
      <c r="BV301" s="589" t="n">
        <f aca="false">SUM('monthly data'!HG301:HI301)</f>
        <v>0</v>
      </c>
      <c r="BW301" s="589" t="n">
        <f aca="false">SUM('monthly data'!HJ301:HL301)</f>
        <v>0</v>
      </c>
      <c r="BX301" s="589" t="n">
        <f aca="false">SUM('monthly data'!HM301:HO301)</f>
        <v>0</v>
      </c>
      <c r="BY301" s="589" t="n">
        <f aca="false">SUM('monthly data'!HP301:HR301)</f>
        <v>83.5832467258</v>
      </c>
      <c r="BZ301" s="589" t="n">
        <f aca="false">SUM('monthly data'!HS301:HU301)</f>
        <v>119.284533231086</v>
      </c>
      <c r="CA301" s="589" t="n">
        <f aca="false">SUM('monthly data'!HV301:HX301)</f>
        <v>71.736612843322</v>
      </c>
      <c r="CB301" s="589" t="n">
        <f aca="false">SUM('monthly data'!HY301:IA301)</f>
        <v>117.773548758471</v>
      </c>
      <c r="CC301" s="589" t="n">
        <f aca="false">SUM('monthly data'!IB301:ID301)</f>
        <v>73.824104825357</v>
      </c>
      <c r="CD301" s="589" t="n">
        <f aca="false">SUM('monthly data'!IE301:IG301)</f>
        <v>105.174114298173</v>
      </c>
      <c r="CE301" s="589" t="n">
        <f aca="false">SUM('monthly data'!IH301:IJ301)</f>
        <v>79.208249580288</v>
      </c>
      <c r="CF301" s="589" t="n">
        <f aca="false">SUM('monthly data'!IK301:IM301)</f>
        <v>82.060429878357</v>
      </c>
      <c r="CG301" s="589" t="n">
        <f aca="false">SUM('monthly data'!IN301:IP301)</f>
        <v>64.20536546872</v>
      </c>
      <c r="CH301" s="589" t="n">
        <f aca="false">SUM('monthly data'!IQ301:IS301)</f>
        <v>84.098469036507</v>
      </c>
      <c r="CI301" s="589" t="n">
        <f aca="false">SUM('monthly data'!IT301:IV301)</f>
        <v>62.144533077451</v>
      </c>
      <c r="CJ301" s="589" t="n">
        <f aca="false">SUM('monthly data'!IW301:IY301)</f>
        <v>61.359647758955</v>
      </c>
      <c r="CK301" s="589" t="n">
        <f aca="false">SUM('monthly data'!IZ301:JB301)</f>
        <v>57.8275084639515</v>
      </c>
      <c r="CL301" s="589" t="n">
        <f aca="false">SUM('monthly data'!JC301:JE301)</f>
        <v>40.9449166388354</v>
      </c>
      <c r="CM301" s="589" t="n">
        <f aca="false">SUM('monthly data'!JF301:JH301)</f>
        <v>51.829091513584</v>
      </c>
      <c r="CN301" s="589" t="n">
        <f aca="false">SUM('monthly data'!JI301:JK301)</f>
        <v>67.6396451416634</v>
      </c>
      <c r="CO301" s="589" t="n">
        <f aca="false">SUM('monthly data'!JL301:JN301)</f>
        <v>70.567702388958</v>
      </c>
      <c r="CP301" s="589" t="n">
        <f aca="false">SUM('monthly data'!JO301:JQ301)</f>
        <v>81.829307046232</v>
      </c>
      <c r="CQ301" s="589" t="n">
        <f aca="false">SUM('monthly data'!JR301:JT301)</f>
        <v>84.935119422581</v>
      </c>
      <c r="CR301" s="589" t="n">
        <f aca="false">SUM('monthly data'!JU301:JW301)</f>
        <v>101.728286648389</v>
      </c>
      <c r="CS301" s="589" t="n">
        <f aca="false">SUM('monthly data'!JX301:JZ301)</f>
        <v>91.614839494666</v>
      </c>
      <c r="CT301" s="589" t="n">
        <f aca="false">SUM('monthly data'!KA301:KC301)</f>
        <v>109.646623616184</v>
      </c>
      <c r="CU301" s="589" t="n">
        <f aca="false">SUM('monthly data'!KD301:KF301)</f>
        <v>109.942403537443</v>
      </c>
      <c r="CV301" s="589" t="n">
        <f aca="false">SUM('monthly data'!KG301:KI301)</f>
        <v>136.800129585489</v>
      </c>
      <c r="CW301" s="589" t="n">
        <f aca="false">SUM('monthly data'!KJ301:KL301)</f>
        <v>122.656452898355</v>
      </c>
      <c r="CX301" s="589" t="n">
        <f aca="false">SUM('monthly data'!KM301:KO301)</f>
        <v>144.184639902192</v>
      </c>
      <c r="CY301" s="589" t="n">
        <f aca="false">SUM('monthly data'!KP301:KR301)</f>
        <v>134.074544482764</v>
      </c>
      <c r="CZ301" s="589" t="n">
        <f aca="false">SUM('monthly data'!KS301:KU301)</f>
        <v>146.883256095055</v>
      </c>
      <c r="DA301" s="589" t="n">
        <f aca="false">SUM('monthly data'!KV301:KX301)</f>
        <v>249.991222305286</v>
      </c>
      <c r="DB301" s="589" t="n">
        <f aca="false">SUM('monthly data'!KY301:LA301)</f>
        <v>135.53230845756</v>
      </c>
      <c r="DC301" s="589" t="n">
        <f aca="false">SUM('monthly data'!LB301:LD301)</f>
        <v>145.20356899164</v>
      </c>
      <c r="DD301" s="589" t="n">
        <f aca="false">SUM('monthly data'!LE301:LG301)</f>
        <v>154.59126087264</v>
      </c>
      <c r="DE301" s="589" t="n">
        <f aca="false">SUM('monthly data'!LH301:LJ301)</f>
        <v>137.382050601892</v>
      </c>
      <c r="DF301" s="589" t="n">
        <f aca="false">SUM('monthly data'!LK301:LM301)</f>
        <v>168.190494729241</v>
      </c>
      <c r="DG301" s="589" t="n">
        <f aca="false">SUM('monthly data'!LN301:LP301)</f>
        <v>116.102722492811</v>
      </c>
      <c r="DH301" s="589" t="n">
        <f aca="false">SUM('monthly data'!LQ301:LS301)</f>
        <v>166.825092520997</v>
      </c>
      <c r="DI301" s="589" t="n">
        <f aca="false">SUM('monthly data'!LT301:LV301)</f>
        <v>155.683414796499</v>
      </c>
      <c r="DJ301" s="589" t="n">
        <f aca="false">SUM('monthly data'!LW301:LY301)</f>
        <v>182.432994982609</v>
      </c>
      <c r="DK301" s="589"/>
      <c r="DL301" s="589"/>
      <c r="DM301" s="589"/>
      <c r="DN301" s="589"/>
      <c r="DO301" s="589"/>
      <c r="DP301" s="589"/>
      <c r="DQ301" s="589"/>
      <c r="DR301" s="589"/>
      <c r="DS301" s="348"/>
      <c r="DT301" s="348"/>
      <c r="DU301" s="348"/>
      <c r="DV301" s="348"/>
      <c r="DW301" s="348"/>
      <c r="DX301" s="348"/>
      <c r="DY301" s="348"/>
      <c r="DZ301" s="348"/>
    </row>
    <row r="302" customFormat="false" ht="13.8" hidden="false" customHeight="false" outlineLevel="0" collapsed="false">
      <c r="B302" s="437" t="s">
        <v>725</v>
      </c>
      <c r="C302" s="348" t="n">
        <f aca="false">SUM('monthly data'!B302:D302)</f>
        <v>0</v>
      </c>
      <c r="D302" s="348" t="n">
        <f aca="false">SUM('monthly data'!E302:G302)</f>
        <v>0</v>
      </c>
      <c r="E302" s="348" t="n">
        <f aca="false">SUM('monthly data'!H302:J302)</f>
        <v>0</v>
      </c>
      <c r="F302" s="348" t="n">
        <f aca="false">SUM('monthly data'!K302:M302)</f>
        <v>0</v>
      </c>
      <c r="G302" s="348" t="n">
        <f aca="false">SUM('monthly data'!N302:P302)</f>
        <v>0</v>
      </c>
      <c r="H302" s="348" t="n">
        <f aca="false">SUM('monthly data'!Q302:S302)</f>
        <v>0</v>
      </c>
      <c r="I302" s="348" t="n">
        <f aca="false">SUM('monthly data'!T302:V302)</f>
        <v>0</v>
      </c>
      <c r="J302" s="348" t="n">
        <f aca="false">SUM('monthly data'!W302:Y302)</f>
        <v>0</v>
      </c>
      <c r="K302" s="348" t="n">
        <f aca="false">SUM('monthly data'!Z302:AB302)</f>
        <v>0</v>
      </c>
      <c r="L302" s="348" t="n">
        <f aca="false">SUM('monthly data'!AC302:AE302)</f>
        <v>0</v>
      </c>
      <c r="M302" s="348" t="n">
        <f aca="false">SUM('monthly data'!AF302:AH302)</f>
        <v>0</v>
      </c>
      <c r="N302" s="348" t="n">
        <f aca="false">SUM('monthly data'!AI302:AK302)</f>
        <v>0</v>
      </c>
      <c r="O302" s="348" t="n">
        <f aca="false">SUM('monthly data'!AL302:AN302)</f>
        <v>0</v>
      </c>
      <c r="P302" s="348" t="n">
        <f aca="false">SUM('monthly data'!AO302:AQ302)</f>
        <v>0</v>
      </c>
      <c r="Q302" s="348" t="n">
        <f aca="false">SUM('monthly data'!AR302:AT302)</f>
        <v>0</v>
      </c>
      <c r="R302" s="348" t="n">
        <f aca="false">SUM('monthly data'!AU302:AW302)</f>
        <v>0</v>
      </c>
      <c r="S302" s="589" t="n">
        <f aca="false">SUM('monthly data'!AX302:AZ302)</f>
        <v>0.082075</v>
      </c>
      <c r="T302" s="589" t="n">
        <f aca="false">SUM('monthly data'!BA302:BC302)</f>
        <v>0.082075</v>
      </c>
      <c r="U302" s="589" t="n">
        <f aca="false">SUM('monthly data'!BD302:BF302)</f>
        <v>0.082075</v>
      </c>
      <c r="V302" s="589" t="n">
        <f aca="false">SUM('monthly data'!BG302:BI302)</f>
        <v>0.082075</v>
      </c>
      <c r="W302" s="589" t="n">
        <f aca="false">SUM('monthly data'!BJ302:BL302)</f>
        <v>0.12974375</v>
      </c>
      <c r="X302" s="589" t="n">
        <f aca="false">SUM('monthly data'!BM302:BO302)</f>
        <v>0.12974375</v>
      </c>
      <c r="Y302" s="589" t="n">
        <f aca="false">SUM('monthly data'!BP302:BR302)</f>
        <v>0.12974375</v>
      </c>
      <c r="Z302" s="589" t="n">
        <f aca="false">SUM('monthly data'!BS302:BU302)</f>
        <v>0.12974375</v>
      </c>
      <c r="AA302" s="589" t="n">
        <f aca="false">SUM('monthly data'!BV302:BX302)</f>
        <v>0.1439</v>
      </c>
      <c r="AB302" s="589" t="n">
        <f aca="false">SUM('monthly data'!BY302:CA302)</f>
        <v>0.1439</v>
      </c>
      <c r="AC302" s="589" t="n">
        <f aca="false">SUM('monthly data'!CB302:CD302)</f>
        <v>0.1439</v>
      </c>
      <c r="AD302" s="589" t="n">
        <f aca="false">SUM('monthly data'!CE302:CG302)</f>
        <v>0.1439</v>
      </c>
      <c r="AE302" s="589" t="n">
        <f aca="false">SUM('monthly data'!CH302:CJ302)</f>
        <v>0.25164375</v>
      </c>
      <c r="AF302" s="589" t="n">
        <f aca="false">SUM('monthly data'!CK302:CM302)</f>
        <v>0.25164375</v>
      </c>
      <c r="AG302" s="589" t="n">
        <f aca="false">SUM('monthly data'!CN302:CP302)</f>
        <v>0.25164375</v>
      </c>
      <c r="AH302" s="589" t="n">
        <f aca="false">SUM('monthly data'!CQ302:CS302)</f>
        <v>0.25164375</v>
      </c>
      <c r="AI302" s="589" t="n">
        <f aca="false">SUM('monthly data'!CT302:CV302)</f>
        <v>1.66678125</v>
      </c>
      <c r="AJ302" s="589" t="n">
        <f aca="false">SUM('monthly data'!CW302:CY302)</f>
        <v>1.66678125</v>
      </c>
      <c r="AK302" s="589" t="n">
        <f aca="false">SUM('monthly data'!CZ302:DB302)</f>
        <v>1.66678125</v>
      </c>
      <c r="AL302" s="589" t="n">
        <f aca="false">SUM('monthly data'!DC302:DE302)</f>
        <v>1.66678125</v>
      </c>
      <c r="AM302" s="589" t="n">
        <f aca="false">SUM('monthly data'!DF302:DH302)</f>
        <v>3.2350051333125</v>
      </c>
      <c r="AN302" s="589" t="n">
        <f aca="false">SUM('monthly data'!DI302:DK302)</f>
        <v>3.2350051333125</v>
      </c>
      <c r="AO302" s="589" t="n">
        <f aca="false">SUM('monthly data'!DL302:DN302)</f>
        <v>3.2350051333125</v>
      </c>
      <c r="AP302" s="589" t="n">
        <f aca="false">SUM('monthly data'!DO302:DQ302)</f>
        <v>3.2350051333125</v>
      </c>
      <c r="AQ302" s="589" t="n">
        <f aca="false">SUM('monthly data'!DR302:DT302)</f>
        <v>2.740554016625</v>
      </c>
      <c r="AR302" s="589" t="n">
        <f aca="false">SUM('monthly data'!DU302:DW302)</f>
        <v>2.740554016625</v>
      </c>
      <c r="AS302" s="589" t="n">
        <f aca="false">SUM('monthly data'!DX302:DZ302)</f>
        <v>2.740554016625</v>
      </c>
      <c r="AT302" s="589" t="n">
        <f aca="false">SUM('monthly data'!EA302:EC302)</f>
        <v>2.740554016625</v>
      </c>
      <c r="AU302" s="589" t="n">
        <f aca="false">SUM('monthly data'!ED302:EF302)</f>
        <v>2.9832301333125</v>
      </c>
      <c r="AV302" s="589" t="n">
        <f aca="false">SUM('monthly data'!EG302:EI302)</f>
        <v>2.9832301333125</v>
      </c>
      <c r="AW302" s="589" t="n">
        <f aca="false">SUM('monthly data'!EJ302:EL302)</f>
        <v>2.9832301333125</v>
      </c>
      <c r="AX302" s="589" t="n">
        <f aca="false">SUM('monthly data'!EM302:EO302)</f>
        <v>2.9832301333125</v>
      </c>
      <c r="AY302" s="589" t="n">
        <f aca="false">SUM('monthly data'!EP302:ER302)</f>
        <v>5.211</v>
      </c>
      <c r="AZ302" s="589" t="n">
        <f aca="false">SUM('monthly data'!ES302:EU302)</f>
        <v>2.7869</v>
      </c>
      <c r="BA302" s="589" t="n">
        <f aca="false">SUM('monthly data'!EV302:EX302)</f>
        <v>-0.5254</v>
      </c>
      <c r="BB302" s="589" t="n">
        <f aca="false">SUM('monthly data'!EY302:FA302)</f>
        <v>-15.5446</v>
      </c>
      <c r="BC302" s="589" t="n">
        <f aca="false">SUM('monthly data'!FB302:FD302)</f>
        <v>2.843</v>
      </c>
      <c r="BD302" s="589" t="n">
        <f aca="false">SUM('monthly data'!FE302:FG302)</f>
        <v>-2.1486</v>
      </c>
      <c r="BE302" s="589" t="n">
        <f aca="false">SUM('monthly data'!FH302:FJ302)</f>
        <v>7.3379</v>
      </c>
      <c r="BF302" s="589" t="n">
        <f aca="false">SUM('monthly data'!FK302:FM302)</f>
        <v>5.456</v>
      </c>
      <c r="BG302" s="589" t="n">
        <f aca="false">SUM('monthly data'!FN302:FP302)</f>
        <v>3.88555</v>
      </c>
      <c r="BH302" s="589" t="n">
        <f aca="false">SUM('monthly data'!FQ302:FS302)</f>
        <v>4.5049</v>
      </c>
      <c r="BI302" s="589" t="n">
        <f aca="false">SUM('monthly data'!FT302:FV302)</f>
        <v>22.0138</v>
      </c>
      <c r="BJ302" s="589" t="n">
        <f aca="false">SUM('monthly data'!FW302:FY302)</f>
        <v>4.27845</v>
      </c>
      <c r="BK302" s="589" t="n">
        <f aca="false">SUM('monthly data'!FZ302:GB302)</f>
        <v>4.8273</v>
      </c>
      <c r="BL302" s="589" t="n">
        <f aca="false">SUM('monthly data'!GC302:GE302)</f>
        <v>-0.6066</v>
      </c>
      <c r="BM302" s="589" t="n">
        <f aca="false">SUM('monthly data'!GF302:GH302)</f>
        <v>19.43963</v>
      </c>
      <c r="BN302" s="589" t="n">
        <f aca="false">SUM('monthly data'!GI302:GK302)</f>
        <v>4.64564</v>
      </c>
      <c r="BO302" s="589" t="n">
        <f aca="false">SUM('monthly data'!GL302:GN302)</f>
        <v>-9.1755</v>
      </c>
      <c r="BP302" s="589" t="n">
        <f aca="false">SUM('monthly data'!GO302:GQ302)</f>
        <v>3.5527</v>
      </c>
      <c r="BQ302" s="589" t="n">
        <f aca="false">SUM('monthly data'!GR302:GT302)</f>
        <v>-11.068485</v>
      </c>
      <c r="BR302" s="589" t="n">
        <f aca="false">SUM('monthly data'!GU302:GW302)</f>
        <v>-5.559544971</v>
      </c>
      <c r="BS302" s="589" t="n">
        <f aca="false">SUM('monthly data'!GX302:GZ302)</f>
        <v>8.514230304</v>
      </c>
      <c r="BT302" s="589" t="n">
        <f aca="false">SUM('monthly data'!HA302:HC302)</f>
        <v>7.8835</v>
      </c>
      <c r="BU302" s="589" t="n">
        <f aca="false">SUM('monthly data'!HD302:HF302)</f>
        <v>6.4667</v>
      </c>
      <c r="BV302" s="589" t="n">
        <f aca="false">SUM('monthly data'!HG302:HI302)</f>
        <v>8.0431955</v>
      </c>
      <c r="BW302" s="589" t="n">
        <f aca="false">SUM('monthly data'!HJ302:HL302)</f>
        <v>8.489693201</v>
      </c>
      <c r="BX302" s="589" t="n">
        <f aca="false">SUM('monthly data'!HM302:HO302)</f>
        <v>119.25465846</v>
      </c>
      <c r="BY302" s="589" t="n">
        <f aca="false">SUM('monthly data'!HP302:HR302)</f>
        <v>-5.571520974</v>
      </c>
      <c r="BZ302" s="589" t="n">
        <f aca="false">SUM('monthly data'!HS302:HU302)</f>
        <v>10.530055426</v>
      </c>
      <c r="CA302" s="589" t="n">
        <f aca="false">SUM('monthly data'!HV302:HX302)</f>
        <v>24.9405885949976</v>
      </c>
      <c r="CB302" s="589" t="n">
        <f aca="false">SUM('monthly data'!HY302:IA302)</f>
        <v>19.183561936</v>
      </c>
      <c r="CC302" s="589" t="n">
        <f aca="false">SUM('monthly data'!IB302:ID302)</f>
        <v>39.0573901519306</v>
      </c>
      <c r="CD302" s="589" t="n">
        <f aca="false">SUM('monthly data'!IE302:IG302)</f>
        <v>8.609519632</v>
      </c>
      <c r="CE302" s="589" t="n">
        <f aca="false">SUM('monthly data'!IH302:IJ302)</f>
        <v>17.128300459</v>
      </c>
      <c r="CF302" s="589" t="n">
        <f aca="false">SUM('monthly data'!IK302:IM302)</f>
        <v>6.7</v>
      </c>
      <c r="CG302" s="589" t="n">
        <f aca="false">SUM('monthly data'!IN302:IP302)</f>
        <v>27.566784998</v>
      </c>
      <c r="CH302" s="589" t="n">
        <f aca="false">SUM('monthly data'!IQ302:IS302)</f>
        <v>11.423360582</v>
      </c>
      <c r="CI302" s="589" t="n">
        <f aca="false">SUM('monthly data'!IT302:IV302)</f>
        <v>35.202958624</v>
      </c>
      <c r="CJ302" s="589" t="n">
        <f aca="false">SUM('monthly data'!IW302:IY302)</f>
        <v>14.22877682</v>
      </c>
      <c r="CK302" s="589" t="n">
        <f aca="false">SUM('monthly data'!IZ302:JB302)</f>
        <v>18.624184887</v>
      </c>
      <c r="CL302" s="589" t="n">
        <f aca="false">SUM('monthly data'!JC302:JE302)</f>
        <v>25.091985691</v>
      </c>
      <c r="CM302" s="589" t="n">
        <f aca="false">SUM('monthly data'!JF302:JH302)</f>
        <v>35.220372559</v>
      </c>
      <c r="CN302" s="589" t="n">
        <f aca="false">SUM('monthly data'!JI302:JK302)</f>
        <v>34.900378075</v>
      </c>
      <c r="CO302" s="589" t="n">
        <f aca="false">SUM('monthly data'!JL302:JN302)</f>
        <v>52.449711554</v>
      </c>
      <c r="CP302" s="589" t="n">
        <f aca="false">SUM('monthly data'!JO302:JQ302)</f>
        <v>40.148008249</v>
      </c>
      <c r="CQ302" s="589" t="n">
        <f aca="false">SUM('monthly data'!JR302:JT302)</f>
        <v>38.831633603</v>
      </c>
      <c r="CR302" s="589" t="n">
        <f aca="false">SUM('monthly data'!JU302:JW302)</f>
        <v>28.613262817</v>
      </c>
      <c r="CS302" s="589" t="n">
        <f aca="false">SUM('monthly data'!JX302:JZ302)</f>
        <v>59.072642608</v>
      </c>
      <c r="CT302" s="589" t="n">
        <f aca="false">SUM('monthly data'!KA302:KC302)</f>
        <v>37.168618412</v>
      </c>
      <c r="CU302" s="589" t="n">
        <f aca="false">SUM('monthly data'!KD302:KF302)</f>
        <v>54.197470954</v>
      </c>
      <c r="CV302" s="589" t="n">
        <f aca="false">SUM('monthly data'!KG302:KI302)</f>
        <v>45.884825706</v>
      </c>
      <c r="CW302" s="589" t="n">
        <f aca="false">SUM('monthly data'!KJ302:KL302)</f>
        <v>4.427147434</v>
      </c>
      <c r="CX302" s="589" t="n">
        <f aca="false">SUM('monthly data'!KM302:KO302)</f>
        <v>84.454577413</v>
      </c>
      <c r="CY302" s="589" t="n">
        <f aca="false">SUM('monthly data'!KP302:KR302)</f>
        <v>13.727620035</v>
      </c>
      <c r="CZ302" s="589" t="n">
        <f aca="false">SUM('monthly data'!KS302:KU302)</f>
        <v>11.03821905</v>
      </c>
      <c r="DA302" s="589" t="n">
        <f aca="false">SUM('monthly data'!KV302:KX302)</f>
        <v>47.715494765</v>
      </c>
      <c r="DB302" s="589" t="n">
        <f aca="false">SUM('monthly data'!KY302:LA302)</f>
        <v>12.331698703</v>
      </c>
      <c r="DC302" s="589" t="n">
        <f aca="false">SUM('monthly data'!LB302:LD302)</f>
        <v>14.490466299</v>
      </c>
      <c r="DD302" s="589" t="n">
        <f aca="false">SUM('monthly data'!LE302:LG302)</f>
        <v>39.229095172</v>
      </c>
      <c r="DE302" s="589" t="n">
        <f aca="false">SUM('monthly data'!LH302:LJ302)</f>
        <v>15.260094661</v>
      </c>
      <c r="DF302" s="589" t="n">
        <f aca="false">SUM('monthly data'!LK302:LM302)</f>
        <v>25.243291726</v>
      </c>
      <c r="DG302" s="589" t="n">
        <f aca="false">SUM('monthly data'!LN302:LP302)</f>
        <v>19.69722371</v>
      </c>
      <c r="DH302" s="589" t="n">
        <f aca="false">SUM('monthly data'!LQ302:LS302)</f>
        <v>96.72992487</v>
      </c>
      <c r="DI302" s="589" t="n">
        <f aca="false">SUM('monthly data'!LT302:LV302)</f>
        <v>81.39258264597</v>
      </c>
      <c r="DJ302" s="589" t="n">
        <f aca="false">SUM('monthly data'!LW302:LY302)</f>
        <v>26.238749823</v>
      </c>
      <c r="DK302" s="589"/>
      <c r="DL302" s="589"/>
      <c r="DM302" s="589"/>
      <c r="DN302" s="589"/>
      <c r="DO302" s="589"/>
      <c r="DP302" s="589"/>
      <c r="DQ302" s="589"/>
      <c r="DR302" s="589"/>
      <c r="DS302" s="348"/>
      <c r="DT302" s="348"/>
      <c r="DU302" s="348"/>
      <c r="DV302" s="348"/>
      <c r="DW302" s="348"/>
      <c r="DX302" s="348"/>
      <c r="DY302" s="348"/>
      <c r="DZ302" s="348"/>
    </row>
    <row r="303" customFormat="false" ht="13.8" hidden="false" customHeight="false" outlineLevel="0" collapsed="false">
      <c r="A303" s="0" t="s">
        <v>1082</v>
      </c>
      <c r="B303" s="452" t="s">
        <v>726</v>
      </c>
      <c r="C303" s="348" t="n">
        <f aca="false">SUM('monthly data'!B303:D303)</f>
        <v>0</v>
      </c>
      <c r="D303" s="348" t="n">
        <f aca="false">SUM('monthly data'!E303:G303)</f>
        <v>0</v>
      </c>
      <c r="E303" s="348" t="n">
        <f aca="false">SUM('monthly data'!H303:J303)</f>
        <v>0</v>
      </c>
      <c r="F303" s="348" t="n">
        <f aca="false">SUM('monthly data'!K303:M303)</f>
        <v>0</v>
      </c>
      <c r="G303" s="348" t="n">
        <f aca="false">SUM('monthly data'!N303:P303)</f>
        <v>0</v>
      </c>
      <c r="H303" s="348" t="n">
        <f aca="false">SUM('monthly data'!Q303:S303)</f>
        <v>0</v>
      </c>
      <c r="I303" s="348" t="n">
        <f aca="false">SUM('monthly data'!T303:V303)</f>
        <v>0</v>
      </c>
      <c r="J303" s="348" t="n">
        <f aca="false">SUM('monthly data'!W303:Y303)</f>
        <v>0</v>
      </c>
      <c r="K303" s="348" t="n">
        <f aca="false">SUM('monthly data'!Z303:AB303)</f>
        <v>0</v>
      </c>
      <c r="L303" s="348" t="n">
        <f aca="false">SUM('monthly data'!AC303:AE303)</f>
        <v>0</v>
      </c>
      <c r="M303" s="348" t="n">
        <f aca="false">SUM('monthly data'!AF303:AH303)</f>
        <v>0</v>
      </c>
      <c r="N303" s="348" t="n">
        <f aca="false">SUM('monthly data'!AI303:AK303)</f>
        <v>0</v>
      </c>
      <c r="O303" s="348" t="n">
        <f aca="false">SUM('monthly data'!AL303:AN303)</f>
        <v>0</v>
      </c>
      <c r="P303" s="348" t="n">
        <f aca="false">SUM('monthly data'!AO303:AQ303)</f>
        <v>0</v>
      </c>
      <c r="Q303" s="348" t="n">
        <f aca="false">SUM('monthly data'!AR303:AT303)</f>
        <v>0</v>
      </c>
      <c r="R303" s="348" t="n">
        <f aca="false">SUM('monthly data'!AU303:AW303)</f>
        <v>0</v>
      </c>
      <c r="S303" s="589" t="n">
        <f aca="false">SUM('monthly data'!AX303:AZ303)</f>
        <v>2.22048125</v>
      </c>
      <c r="T303" s="589" t="n">
        <f aca="false">SUM('monthly data'!BA303:BC303)</f>
        <v>2.22048125</v>
      </c>
      <c r="U303" s="589" t="n">
        <f aca="false">SUM('monthly data'!BD303:BF303)</f>
        <v>2.22048125</v>
      </c>
      <c r="V303" s="589" t="n">
        <f aca="false">SUM('monthly data'!BG303:BI303)</f>
        <v>2.22048125</v>
      </c>
      <c r="W303" s="589" t="n">
        <f aca="false">SUM('monthly data'!BJ303:BL303)</f>
        <v>1.57015</v>
      </c>
      <c r="X303" s="589" t="n">
        <f aca="false">SUM('monthly data'!BM303:BO303)</f>
        <v>1.57015</v>
      </c>
      <c r="Y303" s="589" t="n">
        <f aca="false">SUM('monthly data'!BP303:BR303)</f>
        <v>1.57015</v>
      </c>
      <c r="Z303" s="589" t="n">
        <f aca="false">SUM('monthly data'!BS303:BU303)</f>
        <v>1.57015</v>
      </c>
      <c r="AA303" s="589" t="n">
        <f aca="false">SUM('monthly data'!BV303:BX303)</f>
        <v>1.52260625</v>
      </c>
      <c r="AB303" s="589" t="n">
        <f aca="false">SUM('monthly data'!BY303:CA303)</f>
        <v>1.52260625</v>
      </c>
      <c r="AC303" s="589" t="n">
        <f aca="false">SUM('monthly data'!CB303:CD303)</f>
        <v>1.52260625</v>
      </c>
      <c r="AD303" s="589" t="n">
        <f aca="false">SUM('monthly data'!CE303:CG303)</f>
        <v>1.52260625</v>
      </c>
      <c r="AE303" s="589" t="n">
        <f aca="false">SUM('monthly data'!CH303:CJ303)</f>
        <v>1.61316875</v>
      </c>
      <c r="AF303" s="589" t="n">
        <f aca="false">SUM('monthly data'!CK303:CM303)</f>
        <v>1.61316875</v>
      </c>
      <c r="AG303" s="589" t="n">
        <f aca="false">SUM('monthly data'!CN303:CP303)</f>
        <v>1.61316875</v>
      </c>
      <c r="AH303" s="589" t="n">
        <f aca="false">SUM('monthly data'!CQ303:CS303)</f>
        <v>1.61316875</v>
      </c>
      <c r="AI303" s="589" t="n">
        <f aca="false">SUM('monthly data'!CT303:CV303)</f>
        <v>0.7685013519375</v>
      </c>
      <c r="AJ303" s="589" t="n">
        <f aca="false">SUM('monthly data'!CW303:CY303)</f>
        <v>0.7685013519375</v>
      </c>
      <c r="AK303" s="589" t="n">
        <f aca="false">SUM('monthly data'!CZ303:DB303)</f>
        <v>0.7685013519375</v>
      </c>
      <c r="AL303" s="589" t="n">
        <f aca="false">SUM('monthly data'!DC303:DE303)</f>
        <v>0.7685013519375</v>
      </c>
      <c r="AM303" s="589" t="n">
        <f aca="false">SUM('monthly data'!DF303:DH303)</f>
        <v>0.214377703875</v>
      </c>
      <c r="AN303" s="589" t="n">
        <f aca="false">SUM('monthly data'!DI303:DK303)</f>
        <v>0.214377703875</v>
      </c>
      <c r="AO303" s="589" t="n">
        <f aca="false">SUM('monthly data'!DL303:DN303)</f>
        <v>0.214377703875</v>
      </c>
      <c r="AP303" s="589" t="n">
        <f aca="false">SUM('monthly data'!DO303:DQ303)</f>
        <v>0.214377703875</v>
      </c>
      <c r="AQ303" s="589" t="n">
        <f aca="false">SUM('monthly data'!DR303:DT303)</f>
        <v>0.8462388519375</v>
      </c>
      <c r="AR303" s="589" t="n">
        <f aca="false">SUM('monthly data'!DU303:DW303)</f>
        <v>0.8462388519375</v>
      </c>
      <c r="AS303" s="589" t="n">
        <f aca="false">SUM('monthly data'!DX303:DZ303)</f>
        <v>0.8462388519375</v>
      </c>
      <c r="AT303" s="589" t="n">
        <f aca="false">SUM('monthly data'!EA303:EC303)</f>
        <v>0.8462388519375</v>
      </c>
      <c r="AU303" s="589" t="n">
        <f aca="false">SUM('monthly data'!ED303:EF303)</f>
        <v>5.70388125</v>
      </c>
      <c r="AV303" s="589" t="n">
        <f aca="false">SUM('monthly data'!EG303:EI303)</f>
        <v>5.70388125</v>
      </c>
      <c r="AW303" s="589" t="n">
        <f aca="false">SUM('monthly data'!EJ303:EL303)</f>
        <v>5.70388125</v>
      </c>
      <c r="AX303" s="589" t="n">
        <f aca="false">SUM('monthly data'!EM303:EO303)</f>
        <v>5.70388125</v>
      </c>
      <c r="AY303" s="589" t="n">
        <f aca="false">SUM('monthly data'!EP303:ER303)</f>
        <v>9.85577651188769</v>
      </c>
      <c r="AZ303" s="589" t="n">
        <f aca="false">SUM('monthly data'!ES303:EU303)</f>
        <v>8.69002082022547</v>
      </c>
      <c r="BA303" s="589" t="n">
        <f aca="false">SUM('monthly data'!EV303:EX303)</f>
        <v>10.6347369801598</v>
      </c>
      <c r="BB303" s="589" t="n">
        <f aca="false">SUM('monthly data'!EY303:FA303)</f>
        <v>15.37568390276</v>
      </c>
      <c r="BC303" s="589" t="n">
        <f aca="false">SUM('monthly data'!FB303:FD303)</f>
        <v>10.7629121351344</v>
      </c>
      <c r="BD303" s="589" t="n">
        <f aca="false">SUM('monthly data'!FE303:FG303)</f>
        <v>7.329189121644</v>
      </c>
      <c r="BE303" s="589" t="n">
        <f aca="false">SUM('monthly data'!FH303:FJ303)</f>
        <v>9.6298824739322</v>
      </c>
      <c r="BF303" s="589" t="n">
        <f aca="false">SUM('monthly data'!FK303:FM303)</f>
        <v>28.6588307714767</v>
      </c>
      <c r="BG303" s="589" t="n">
        <f aca="false">SUM('monthly data'!FN303:FP303)</f>
        <v>11.53575763</v>
      </c>
      <c r="BH303" s="589" t="n">
        <f aca="false">SUM('monthly data'!FQ303:FS303)</f>
        <v>11.825778852</v>
      </c>
      <c r="BI303" s="589" t="n">
        <f aca="false">SUM('monthly data'!FT303:FV303)</f>
        <v>6.653220082</v>
      </c>
      <c r="BJ303" s="589" t="n">
        <f aca="false">SUM('monthly data'!FW303:FY303)</f>
        <v>7.737495851</v>
      </c>
      <c r="BK303" s="589" t="n">
        <f aca="false">SUM('monthly data'!FZ303:GB303)</f>
        <v>4.54873921744822</v>
      </c>
      <c r="BL303" s="589" t="n">
        <f aca="false">SUM('monthly data'!GC303:GE303)</f>
        <v>6.59111374879625</v>
      </c>
      <c r="BM303" s="589" t="n">
        <f aca="false">SUM('monthly data'!GF303:GH303)</f>
        <v>5.11905656</v>
      </c>
      <c r="BN303" s="589" t="n">
        <f aca="false">SUM('monthly data'!GI303:GK303)</f>
        <v>12.7966616449571</v>
      </c>
      <c r="BO303" s="589" t="n">
        <f aca="false">SUM('monthly data'!GL303:GN303)</f>
        <v>17.975189401</v>
      </c>
      <c r="BP303" s="589" t="n">
        <f aca="false">SUM('monthly data'!GO303:GQ303)</f>
        <v>32.197319577</v>
      </c>
      <c r="BQ303" s="589" t="n">
        <f aca="false">SUM('monthly data'!GR303:GT303)</f>
        <v>7.24090364729</v>
      </c>
      <c r="BR303" s="589" t="n">
        <f aca="false">SUM('monthly data'!GU303:GW303)</f>
        <v>67.40205078916</v>
      </c>
      <c r="BS303" s="589" t="n">
        <f aca="false">SUM('monthly data'!GX303:GZ303)</f>
        <v>10.85627430875</v>
      </c>
      <c r="BT303" s="589" t="n">
        <f aca="false">SUM('monthly data'!HA303:HC303)</f>
        <v>9.55302882209</v>
      </c>
      <c r="BU303" s="589" t="n">
        <f aca="false">SUM('monthly data'!HD303:HF303)</f>
        <v>34.54</v>
      </c>
      <c r="BV303" s="589" t="n">
        <f aca="false">SUM('monthly data'!HG303:HI303)</f>
        <v>11.7520311475041</v>
      </c>
      <c r="BW303" s="589" t="n">
        <f aca="false">SUM('monthly data'!HJ303:HL303)</f>
        <v>9.54823518321371</v>
      </c>
      <c r="BX303" s="589" t="n">
        <f aca="false">SUM('monthly data'!HM303:HO303)</f>
        <v>32.6549133236494</v>
      </c>
      <c r="BY303" s="589" t="n">
        <f aca="false">SUM('monthly data'!HP303:HR303)</f>
        <v>13.2735327125793</v>
      </c>
      <c r="BZ303" s="589" t="n">
        <f aca="false">SUM('monthly data'!HS303:HU303)</f>
        <v>13.8062680891182</v>
      </c>
      <c r="CA303" s="589" t="n">
        <f aca="false">SUM('monthly data'!HV303:HX303)</f>
        <v>14.1680050351346</v>
      </c>
      <c r="CB303" s="589" t="n">
        <f aca="false">SUM('monthly data'!HY303:IA303)</f>
        <v>63.9091095359062</v>
      </c>
      <c r="CC303" s="589" t="n">
        <f aca="false">SUM('monthly data'!IB303:ID303)</f>
        <v>20.7757804885826</v>
      </c>
      <c r="CD303" s="589" t="n">
        <f aca="false">SUM('monthly data'!IE303:IG303)</f>
        <v>82.6762712293816</v>
      </c>
      <c r="CE303" s="589" t="n">
        <f aca="false">SUM('monthly data'!IH303:IJ303)</f>
        <v>20.0805938706837</v>
      </c>
      <c r="CF303" s="589" t="n">
        <f aca="false">SUM('monthly data'!IK303:IM303)</f>
        <v>64.6539332175843</v>
      </c>
      <c r="CG303" s="589" t="n">
        <f aca="false">SUM('monthly data'!IN303:IP303)</f>
        <v>58.6070939804714</v>
      </c>
      <c r="CH303" s="589" t="n">
        <f aca="false">SUM('monthly data'!IQ303:IS303)</f>
        <v>107.907804870085</v>
      </c>
      <c r="CI303" s="589" t="n">
        <f aca="false">SUM('monthly data'!IT303:IV303)</f>
        <v>38.7760607462219</v>
      </c>
      <c r="CJ303" s="589" t="n">
        <f aca="false">SUM('monthly data'!IW303:IY303)</f>
        <v>19.1171680629109</v>
      </c>
      <c r="CK303" s="589" t="n">
        <f aca="false">SUM('monthly data'!IZ303:JB303)</f>
        <v>45.5337276433714</v>
      </c>
      <c r="CL303" s="589" t="n">
        <f aca="false">SUM('monthly data'!JC303:JE303)</f>
        <v>171.278469737942</v>
      </c>
      <c r="CM303" s="589" t="n">
        <f aca="false">SUM('monthly data'!JF303:JH303)</f>
        <v>29.7839430417565</v>
      </c>
      <c r="CN303" s="589" t="n">
        <f aca="false">SUM('monthly data'!JI303:JK303)</f>
        <v>76.3927939683017</v>
      </c>
      <c r="CO303" s="589" t="n">
        <f aca="false">SUM('monthly data'!JL303:JN303)</f>
        <v>64.7655906523507</v>
      </c>
      <c r="CP303" s="589" t="n">
        <f aca="false">SUM('monthly data'!JO303:JQ303)</f>
        <v>144.163981400289</v>
      </c>
      <c r="CQ303" s="589" t="n">
        <f aca="false">SUM('monthly data'!JR303:JT303)</f>
        <v>73.8993806422222</v>
      </c>
      <c r="CR303" s="589" t="n">
        <f aca="false">SUM('monthly data'!JU303:JW303)</f>
        <v>73.2001781823648</v>
      </c>
      <c r="CS303" s="589" t="n">
        <f aca="false">SUM('monthly data'!JX303:JZ303)</f>
        <v>21.7532004639352</v>
      </c>
      <c r="CT303" s="589" t="n">
        <f aca="false">SUM('monthly data'!KA303:KC303)</f>
        <v>237.015431283042</v>
      </c>
      <c r="CU303" s="589" t="n">
        <f aca="false">SUM('monthly data'!KD303:KF303)</f>
        <v>48.9333320436789</v>
      </c>
      <c r="CV303" s="589" t="n">
        <f aca="false">SUM('monthly data'!KG303:KI303)</f>
        <v>140.610002853088</v>
      </c>
      <c r="CW303" s="589" t="n">
        <f aca="false">SUM('monthly data'!KJ303:KL303)</f>
        <v>70.7305549847732</v>
      </c>
      <c r="CX303" s="589" t="n">
        <f aca="false">SUM('monthly data'!KM303:KO303)</f>
        <v>362.121170832724</v>
      </c>
      <c r="CY303" s="589" t="n">
        <f aca="false">SUM('monthly data'!KP303:KR303)</f>
        <v>98.5729990871952</v>
      </c>
      <c r="CZ303" s="589" t="n">
        <f aca="false">SUM('monthly data'!KS303:KU303)</f>
        <v>422.594966673407</v>
      </c>
      <c r="DA303" s="589" t="n">
        <f aca="false">SUM('monthly data'!KV303:KX303)</f>
        <v>255.417606377266</v>
      </c>
      <c r="DB303" s="589" t="n">
        <f aca="false">SUM('monthly data'!KY303:LA303)</f>
        <v>195.974133703451</v>
      </c>
      <c r="DC303" s="589" t="n">
        <f aca="false">SUM('monthly data'!LB303:LD303)</f>
        <v>134.903714932939</v>
      </c>
      <c r="DD303" s="589" t="n">
        <f aca="false">SUM('monthly data'!LE303:LG303)</f>
        <v>70.9769851158309</v>
      </c>
      <c r="DE303" s="589" t="n">
        <f aca="false">SUM('monthly data'!LH303:LJ303)</f>
        <v>334.647428511295</v>
      </c>
      <c r="DF303" s="589" t="n">
        <f aca="false">SUM('monthly data'!LK303:LM303)</f>
        <v>420.965247272207</v>
      </c>
      <c r="DG303" s="589" t="n">
        <f aca="false">SUM('monthly data'!LN303:LP303)</f>
        <v>99.8892825967914</v>
      </c>
      <c r="DH303" s="589" t="n">
        <f aca="false">SUM('monthly data'!LQ303:LS303)</f>
        <v>22.3024218340998</v>
      </c>
      <c r="DI303" s="589" t="n">
        <f aca="false">SUM('monthly data'!LT303:LV303)</f>
        <v>87.6597713936262</v>
      </c>
      <c r="DJ303" s="589" t="n">
        <f aca="false">SUM('monthly data'!LW303:LY303)</f>
        <v>90.8749868999431</v>
      </c>
      <c r="DK303" s="589"/>
      <c r="DL303" s="589"/>
      <c r="DM303" s="589"/>
      <c r="DN303" s="589"/>
      <c r="DO303" s="589"/>
      <c r="DP303" s="589"/>
      <c r="DQ303" s="589"/>
      <c r="DR303" s="589"/>
      <c r="DS303" s="348"/>
      <c r="DT303" s="348"/>
      <c r="DU303" s="348"/>
      <c r="DV303" s="348"/>
      <c r="DW303" s="348"/>
      <c r="DX303" s="348"/>
      <c r="DY303" s="348"/>
      <c r="DZ303" s="348"/>
    </row>
    <row r="304" customFormat="false" ht="13.8" hidden="false" customHeight="false" outlineLevel="0" collapsed="false">
      <c r="B304" s="452" t="s">
        <v>727</v>
      </c>
      <c r="C304" s="348" t="n">
        <f aca="false">SUM('monthly data'!B304:D304)</f>
        <v>0</v>
      </c>
      <c r="D304" s="348" t="n">
        <f aca="false">SUM('monthly data'!E304:G304)</f>
        <v>0</v>
      </c>
      <c r="E304" s="348" t="n">
        <f aca="false">SUM('monthly data'!H304:J304)</f>
        <v>0</v>
      </c>
      <c r="F304" s="348" t="n">
        <f aca="false">SUM('monthly data'!K304:M304)</f>
        <v>0</v>
      </c>
      <c r="G304" s="348" t="n">
        <f aca="false">SUM('monthly data'!N304:P304)</f>
        <v>0</v>
      </c>
      <c r="H304" s="348" t="n">
        <f aca="false">SUM('monthly data'!Q304:S304)</f>
        <v>0</v>
      </c>
      <c r="I304" s="348" t="n">
        <f aca="false">SUM('monthly data'!T304:V304)</f>
        <v>0</v>
      </c>
      <c r="J304" s="348" t="n">
        <f aca="false">SUM('monthly data'!W304:Y304)</f>
        <v>0</v>
      </c>
      <c r="K304" s="348" t="n">
        <f aca="false">SUM('monthly data'!Z304:AB304)</f>
        <v>0</v>
      </c>
      <c r="L304" s="348" t="n">
        <f aca="false">SUM('monthly data'!AC304:AE304)</f>
        <v>0</v>
      </c>
      <c r="M304" s="348" t="n">
        <f aca="false">SUM('monthly data'!AF304:AH304)</f>
        <v>0</v>
      </c>
      <c r="N304" s="348" t="n">
        <f aca="false">SUM('monthly data'!AI304:AK304)</f>
        <v>0</v>
      </c>
      <c r="O304" s="348" t="n">
        <f aca="false">SUM('monthly data'!AL304:AN304)</f>
        <v>0</v>
      </c>
      <c r="P304" s="348" t="n">
        <f aca="false">SUM('monthly data'!AO304:AQ304)</f>
        <v>0</v>
      </c>
      <c r="Q304" s="348" t="n">
        <f aca="false">SUM('monthly data'!AR304:AT304)</f>
        <v>0</v>
      </c>
      <c r="R304" s="348" t="n">
        <f aca="false">SUM('monthly data'!AU304:AW304)</f>
        <v>0</v>
      </c>
      <c r="S304" s="589" t="n">
        <f aca="false">SUM('monthly data'!AX304:AZ304)</f>
        <v>7.195618444625</v>
      </c>
      <c r="T304" s="589" t="n">
        <f aca="false">SUM('monthly data'!BA304:BC304)</f>
        <v>7.195618444625</v>
      </c>
      <c r="U304" s="589" t="n">
        <f aca="false">SUM('monthly data'!BD304:BF304)</f>
        <v>7.195618444625</v>
      </c>
      <c r="V304" s="589" t="n">
        <f aca="false">SUM('monthly data'!BG304:BI304)</f>
        <v>7.195618444625</v>
      </c>
      <c r="W304" s="589" t="n">
        <f aca="false">SUM('monthly data'!BJ304:BL304)</f>
        <v>5.5158355035625</v>
      </c>
      <c r="X304" s="589" t="n">
        <f aca="false">SUM('monthly data'!BM304:BO304)</f>
        <v>5.5158355035625</v>
      </c>
      <c r="Y304" s="589" t="n">
        <f aca="false">SUM('monthly data'!BP304:BR304)</f>
        <v>5.5158355035625</v>
      </c>
      <c r="Z304" s="589" t="n">
        <f aca="false">SUM('monthly data'!BS304:BU304)</f>
        <v>5.5158355035625</v>
      </c>
      <c r="AA304" s="589" t="n">
        <f aca="false">SUM('monthly data'!BV304:BX304)</f>
        <v>6.43136875</v>
      </c>
      <c r="AB304" s="589" t="n">
        <f aca="false">SUM('monthly data'!BY304:CA304)</f>
        <v>6.43136875</v>
      </c>
      <c r="AC304" s="589" t="n">
        <f aca="false">SUM('monthly data'!CB304:CD304)</f>
        <v>6.43136875</v>
      </c>
      <c r="AD304" s="589" t="n">
        <f aca="false">SUM('monthly data'!CE304:CG304)</f>
        <v>6.43136875</v>
      </c>
      <c r="AE304" s="589" t="n">
        <f aca="false">SUM('monthly data'!CH304:CJ304)</f>
        <v>5.48699375</v>
      </c>
      <c r="AF304" s="589" t="n">
        <f aca="false">SUM('monthly data'!CK304:CM304)</f>
        <v>5.48699375</v>
      </c>
      <c r="AG304" s="589" t="n">
        <f aca="false">SUM('monthly data'!CN304:CP304)</f>
        <v>5.48699375</v>
      </c>
      <c r="AH304" s="589" t="n">
        <f aca="false">SUM('monthly data'!CQ304:CS304)</f>
        <v>5.48699375</v>
      </c>
      <c r="AI304" s="589" t="n">
        <f aca="false">SUM('monthly data'!CT304:CV304)</f>
        <v>3.6876911480625</v>
      </c>
      <c r="AJ304" s="589" t="n">
        <f aca="false">SUM('monthly data'!CW304:CY304)</f>
        <v>3.6876911480625</v>
      </c>
      <c r="AK304" s="589" t="n">
        <f aca="false">SUM('monthly data'!CZ304:DB304)</f>
        <v>3.6876911480625</v>
      </c>
      <c r="AL304" s="589" t="n">
        <f aca="false">SUM('monthly data'!DC304:DE304)</f>
        <v>3.6876911480625</v>
      </c>
      <c r="AM304" s="589" t="n">
        <f aca="false">SUM('monthly data'!DF304:DH304)</f>
        <v>0.557163681944998</v>
      </c>
      <c r="AN304" s="589" t="n">
        <f aca="false">SUM('monthly data'!DI304:DK304)</f>
        <v>0.557163681944998</v>
      </c>
      <c r="AO304" s="589" t="n">
        <f aca="false">SUM('monthly data'!DL304:DN304)</f>
        <v>0.557163681944998</v>
      </c>
      <c r="AP304" s="589" t="n">
        <f aca="false">SUM('monthly data'!DO304:DQ304)</f>
        <v>0.557163681944998</v>
      </c>
      <c r="AQ304" s="589" t="n">
        <f aca="false">SUM('monthly data'!DR304:DT304)</f>
        <v>-2.42592594886</v>
      </c>
      <c r="AR304" s="589" t="n">
        <f aca="false">SUM('monthly data'!DU304:DW304)</f>
        <v>-2.42592594886</v>
      </c>
      <c r="AS304" s="589" t="n">
        <f aca="false">SUM('monthly data'!DX304:DZ304)</f>
        <v>-2.42592594886</v>
      </c>
      <c r="AT304" s="589" t="n">
        <f aca="false">SUM('monthly data'!EA304:EC304)</f>
        <v>-2.42592594886</v>
      </c>
      <c r="AU304" s="589" t="n">
        <f aca="false">SUM('monthly data'!ED304:EF304)</f>
        <v>-2.09849223274249</v>
      </c>
      <c r="AV304" s="589" t="n">
        <f aca="false">SUM('monthly data'!EG304:EI304)</f>
        <v>-2.09849223274249</v>
      </c>
      <c r="AW304" s="589" t="n">
        <f aca="false">SUM('monthly data'!EJ304:EL304)</f>
        <v>-2.09849223274249</v>
      </c>
      <c r="AX304" s="589" t="n">
        <f aca="false">SUM('monthly data'!EM304:EO304)</f>
        <v>-2.09849223274249</v>
      </c>
      <c r="AY304" s="589" t="n">
        <f aca="false">SUM('monthly data'!EP304:ER304)</f>
        <v>24.2153176187689</v>
      </c>
      <c r="AZ304" s="589" t="n">
        <f aca="false">SUM('monthly data'!ES304:EU304)</f>
        <v>-65.8304398534733</v>
      </c>
      <c r="BA304" s="589" t="n">
        <f aca="false">SUM('monthly data'!EV304:EX304)</f>
        <v>34.0198945939001</v>
      </c>
      <c r="BB304" s="589" t="n">
        <f aca="false">SUM('monthly data'!EY304:FA304)</f>
        <v>2.09989840916</v>
      </c>
      <c r="BC304" s="589" t="n">
        <f aca="false">SUM('monthly data'!FB304:FD304)</f>
        <v>-29.3094737386751</v>
      </c>
      <c r="BD304" s="589" t="n">
        <f aca="false">SUM('monthly data'!FE304:FG304)</f>
        <v>-32.9140104233325</v>
      </c>
      <c r="BE304" s="589" t="n">
        <f aca="false">SUM('monthly data'!FH304:FJ304)</f>
        <v>28.5690502034306</v>
      </c>
      <c r="BF304" s="589" t="n">
        <f aca="false">SUM('monthly data'!FK304:FM304)</f>
        <v>-25.7144729824069</v>
      </c>
      <c r="BG304" s="589" t="n">
        <f aca="false">SUM('monthly data'!FN304:FP304)</f>
        <v>44.632626063</v>
      </c>
      <c r="BH304" s="589" t="n">
        <f aca="false">SUM('monthly data'!FQ304:FS304)</f>
        <v>-50.479765897</v>
      </c>
      <c r="BI304" s="589" t="n">
        <f aca="false">SUM('monthly data'!FT304:FV304)</f>
        <v>0.927985126000014</v>
      </c>
      <c r="BJ304" s="589" t="n">
        <f aca="false">SUM('monthly data'!FW304:FY304)</f>
        <v>5.74674902500003</v>
      </c>
      <c r="BK304" s="589" t="n">
        <f aca="false">SUM('monthly data'!FZ304:GB304)</f>
        <v>7.82446273919903</v>
      </c>
      <c r="BL304" s="589" t="n">
        <f aca="false">SUM('monthly data'!GC304:GE304)</f>
        <v>-18.9670332082627</v>
      </c>
      <c r="BM304" s="589" t="n">
        <f aca="false">SUM('monthly data'!GF304:GH304)</f>
        <v>4.42095290567002</v>
      </c>
      <c r="BN304" s="589" t="n">
        <f aca="false">SUM('monthly data'!GI304:GK304)</f>
        <v>-5.17928858760882</v>
      </c>
      <c r="BO304" s="589" t="n">
        <f aca="false">SUM('monthly data'!GL304:GN304)</f>
        <v>42.616265853</v>
      </c>
      <c r="BP304" s="589" t="n">
        <f aca="false">SUM('monthly data'!GO304:GQ304)</f>
        <v>22.15354415101</v>
      </c>
      <c r="BQ304" s="589" t="n">
        <f aca="false">SUM('monthly data'!GR304:GT304)</f>
        <v>-82.1886620581901</v>
      </c>
      <c r="BR304" s="589" t="n">
        <f aca="false">SUM('monthly data'!GU304:GW304)</f>
        <v>-91.46063240834</v>
      </c>
      <c r="BS304" s="589" t="n">
        <f aca="false">SUM('monthly data'!GX304:GZ304)</f>
        <v>73.34049194862</v>
      </c>
      <c r="BT304" s="589" t="n">
        <f aca="false">SUM('monthly data'!HA304:HC304)</f>
        <v>71.9318670277143</v>
      </c>
      <c r="BU304" s="589" t="n">
        <f aca="false">SUM('monthly data'!HD304:HF304)</f>
        <v>-8.18091158810488</v>
      </c>
      <c r="BV304" s="589" t="n">
        <f aca="false">SUM('monthly data'!HG304:HI304)</f>
        <v>-84.7628982895187</v>
      </c>
      <c r="BW304" s="589" t="n">
        <f aca="false">SUM('monthly data'!HJ304:HL304)</f>
        <v>-9.76621917823398</v>
      </c>
      <c r="BX304" s="589" t="n">
        <f aca="false">SUM('monthly data'!HM304:HO304)</f>
        <v>33.6182367318237</v>
      </c>
      <c r="BY304" s="589" t="n">
        <f aca="false">SUM('monthly data'!HP304:HR304)</f>
        <v>-75.2270086937777</v>
      </c>
      <c r="BZ304" s="589" t="n">
        <f aca="false">SUM('monthly data'!HS304:HU304)</f>
        <v>30.0816661120046</v>
      </c>
      <c r="CA304" s="589" t="n">
        <f aca="false">SUM('monthly data'!HV304:HX304)</f>
        <v>53.004380304226</v>
      </c>
      <c r="CB304" s="589" t="n">
        <f aca="false">SUM('monthly data'!HY304:IA304)</f>
        <v>91.7396274084301</v>
      </c>
      <c r="CC304" s="589" t="n">
        <f aca="false">SUM('monthly data'!IB304:ID304)</f>
        <v>40.3949915345851</v>
      </c>
      <c r="CD304" s="589" t="n">
        <f aca="false">SUM('monthly data'!IE304:IG304)</f>
        <v>-92.4492485686897</v>
      </c>
      <c r="CE304" s="589" t="n">
        <f aca="false">SUM('monthly data'!IH304:IJ304)</f>
        <v>21.9961283258584</v>
      </c>
      <c r="CF304" s="589" t="n">
        <f aca="false">SUM('monthly data'!IK304:IM304)</f>
        <v>87.5251103440836</v>
      </c>
      <c r="CG304" s="589" t="n">
        <f aca="false">SUM('monthly data'!IN304:IP304)</f>
        <v>-26.3767019639852</v>
      </c>
      <c r="CH304" s="589" t="n">
        <f aca="false">SUM('monthly data'!IQ304:IS304)</f>
        <v>-52.1627487501274</v>
      </c>
      <c r="CI304" s="589" t="n">
        <f aca="false">SUM('monthly data'!IT304:IV304)</f>
        <v>38.2652673634843</v>
      </c>
      <c r="CJ304" s="589" t="n">
        <f aca="false">SUM('monthly data'!IW304:IY304)</f>
        <v>56.4663560910312</v>
      </c>
      <c r="CK304" s="589" t="n">
        <f aca="false">SUM('monthly data'!IZ304:JB304)</f>
        <v>-47.2068414594118</v>
      </c>
      <c r="CL304" s="589" t="n">
        <f aca="false">SUM('monthly data'!JC304:JE304)</f>
        <v>-25.4432269719198</v>
      </c>
      <c r="CM304" s="589" t="n">
        <f aca="false">SUM('monthly data'!JF304:JH304)</f>
        <v>49.0840662865455</v>
      </c>
      <c r="CN304" s="589" t="n">
        <f aca="false">SUM('monthly data'!JI304:JK304)</f>
        <v>82.0990573338332</v>
      </c>
      <c r="CO304" s="589" t="n">
        <f aca="false">SUM('monthly data'!JL304:JN304)</f>
        <v>3.02623292442527</v>
      </c>
      <c r="CP304" s="589" t="n">
        <f aca="false">SUM('monthly data'!JO304:JQ304)</f>
        <v>-110.981172129712</v>
      </c>
      <c r="CQ304" s="589" t="n">
        <f aca="false">SUM('monthly data'!JR304:JT304)</f>
        <v>75.6422522171331</v>
      </c>
      <c r="CR304" s="589" t="n">
        <f aca="false">SUM('monthly data'!JU304:JW304)</f>
        <v>105.631127726825</v>
      </c>
      <c r="CS304" s="589" t="n">
        <f aca="false">SUM('monthly data'!JX304:JZ304)</f>
        <v>-11.4284587791988</v>
      </c>
      <c r="CT304" s="589" t="n">
        <f aca="false">SUM('monthly data'!KA304:KC304)</f>
        <v>-135.935599423914</v>
      </c>
      <c r="CU304" s="589" t="n">
        <f aca="false">SUM('monthly data'!KD304:KF304)</f>
        <v>125.913244027792</v>
      </c>
      <c r="CV304" s="589" t="n">
        <f aca="false">SUM('monthly data'!KG304:KI304)</f>
        <v>75.519520795637</v>
      </c>
      <c r="CW304" s="589" t="n">
        <f aca="false">SUM('monthly data'!KJ304:KL304)</f>
        <v>64.7208748243955</v>
      </c>
      <c r="CX304" s="589" t="n">
        <f aca="false">SUM('monthly data'!KM304:KO304)</f>
        <v>-134.892769205683</v>
      </c>
      <c r="CY304" s="589" t="n">
        <f aca="false">SUM('monthly data'!KP304:KR304)</f>
        <v>112.616409360695</v>
      </c>
      <c r="CZ304" s="589" t="n">
        <f aca="false">SUM('monthly data'!KS304:KU304)</f>
        <v>-144.015588899609</v>
      </c>
      <c r="DA304" s="589" t="n">
        <f aca="false">SUM('monthly data'!KV304:KX304)</f>
        <v>-41.5114950310856</v>
      </c>
      <c r="DB304" s="589" t="n">
        <f aca="false">SUM('monthly data'!KY304:LA304)</f>
        <v>69.2509311337943</v>
      </c>
      <c r="DC304" s="589" t="n">
        <f aca="false">SUM('monthly data'!LB304:LD304)</f>
        <v>93.3442147974505</v>
      </c>
      <c r="DD304" s="589" t="n">
        <f aca="false">SUM('monthly data'!LE304:LG304)</f>
        <v>89.2182333024489</v>
      </c>
      <c r="DE304" s="589" t="n">
        <f aca="false">SUM('monthly data'!LH304:LJ304)</f>
        <v>-146.714278864294</v>
      </c>
      <c r="DF304" s="589" t="n">
        <f aca="false">SUM('monthly data'!LK304:LM304)</f>
        <v>145.540882304169</v>
      </c>
      <c r="DG304" s="589" t="n">
        <f aca="false">SUM('monthly data'!LN304:LP304)</f>
        <v>10.5820619498923</v>
      </c>
      <c r="DH304" s="589" t="n">
        <f aca="false">SUM('monthly data'!LQ304:LS304)</f>
        <v>2.46823095718665</v>
      </c>
      <c r="DI304" s="589" t="n">
        <f aca="false">SUM('monthly data'!LT304:LV304)</f>
        <v>347.9175473969</v>
      </c>
      <c r="DJ304" s="589" t="n">
        <f aca="false">SUM('monthly data'!LW304:LY304)</f>
        <v>108.110766342811</v>
      </c>
      <c r="DK304" s="589"/>
      <c r="DL304" s="589"/>
      <c r="DM304" s="589"/>
      <c r="DN304" s="589"/>
      <c r="DO304" s="589"/>
      <c r="DP304" s="589"/>
      <c r="DQ304" s="589"/>
      <c r="DR304" s="589"/>
      <c r="DS304" s="348"/>
      <c r="DT304" s="348"/>
      <c r="DU304" s="348"/>
      <c r="DV304" s="348"/>
      <c r="DW304" s="348"/>
      <c r="DX304" s="348"/>
      <c r="DY304" s="348"/>
      <c r="DZ304" s="348"/>
    </row>
    <row r="305" customFormat="false" ht="13.8" hidden="false" customHeight="false" outlineLevel="0" collapsed="false">
      <c r="A305" s="0" t="s">
        <v>1083</v>
      </c>
      <c r="B305" s="446" t="s">
        <v>1084</v>
      </c>
      <c r="C305" s="348" t="n">
        <f aca="false">SUM('monthly data'!B305:D305)</f>
        <v>0</v>
      </c>
      <c r="D305" s="348" t="n">
        <f aca="false">SUM('monthly data'!E305:G305)</f>
        <v>0</v>
      </c>
      <c r="E305" s="348" t="n">
        <f aca="false">SUM('monthly data'!H305:J305)</f>
        <v>0</v>
      </c>
      <c r="F305" s="348" t="n">
        <f aca="false">SUM('monthly data'!K305:M305)</f>
        <v>0</v>
      </c>
      <c r="G305" s="348" t="n">
        <f aca="false">SUM('monthly data'!N305:P305)</f>
        <v>0</v>
      </c>
      <c r="H305" s="348" t="n">
        <f aca="false">SUM('monthly data'!Q305:S305)</f>
        <v>0</v>
      </c>
      <c r="I305" s="348" t="n">
        <f aca="false">SUM('monthly data'!T305:V305)</f>
        <v>0</v>
      </c>
      <c r="J305" s="348" t="n">
        <f aca="false">SUM('monthly data'!W305:Y305)</f>
        <v>0</v>
      </c>
      <c r="K305" s="348" t="n">
        <f aca="false">SUM('monthly data'!Z305:AB305)</f>
        <v>0</v>
      </c>
      <c r="L305" s="348" t="n">
        <f aca="false">SUM('monthly data'!AC305:AE305)</f>
        <v>0</v>
      </c>
      <c r="M305" s="348" t="n">
        <f aca="false">SUM('monthly data'!AF305:AH305)</f>
        <v>0</v>
      </c>
      <c r="N305" s="348" t="n">
        <f aca="false">SUM('monthly data'!AI305:AK305)</f>
        <v>0</v>
      </c>
      <c r="O305" s="348" t="n">
        <f aca="false">SUM('monthly data'!AL305:AN305)</f>
        <v>0</v>
      </c>
      <c r="P305" s="348" t="n">
        <f aca="false">SUM('monthly data'!AO305:AQ305)</f>
        <v>0</v>
      </c>
      <c r="Q305" s="348" t="n">
        <f aca="false">SUM('monthly data'!AR305:AT305)</f>
        <v>0</v>
      </c>
      <c r="R305" s="348" t="n">
        <f aca="false">SUM('monthly data'!AU305:AW305)</f>
        <v>0</v>
      </c>
      <c r="S305" s="589" t="n">
        <f aca="false">SUM('monthly data'!AX305:AZ305)</f>
        <v>-0.10275</v>
      </c>
      <c r="T305" s="589" t="n">
        <f aca="false">SUM('monthly data'!BA305:BC305)</f>
        <v>-0.10275</v>
      </c>
      <c r="U305" s="589" t="n">
        <f aca="false">SUM('monthly data'!BD305:BF305)</f>
        <v>-0.10275</v>
      </c>
      <c r="V305" s="589" t="n">
        <f aca="false">SUM('monthly data'!BG305:BI305)</f>
        <v>-0.10275</v>
      </c>
      <c r="W305" s="589" t="n">
        <f aca="false">SUM('monthly data'!BJ305:BL305)</f>
        <v>-1.28675</v>
      </c>
      <c r="X305" s="589" t="n">
        <f aca="false">SUM('monthly data'!BM305:BO305)</f>
        <v>-1.28675</v>
      </c>
      <c r="Y305" s="589" t="n">
        <f aca="false">SUM('monthly data'!BP305:BR305)</f>
        <v>-1.28675</v>
      </c>
      <c r="Z305" s="589" t="n">
        <f aca="false">SUM('monthly data'!BS305:BU305)</f>
        <v>-1.28675</v>
      </c>
      <c r="AA305" s="589" t="n">
        <f aca="false">SUM('monthly data'!BV305:BX305)</f>
        <v>-2.38969375</v>
      </c>
      <c r="AB305" s="589" t="n">
        <f aca="false">SUM('monthly data'!BY305:CA305)</f>
        <v>-2.38969375</v>
      </c>
      <c r="AC305" s="589" t="n">
        <f aca="false">SUM('monthly data'!CB305:CD305)</f>
        <v>-2.38969375</v>
      </c>
      <c r="AD305" s="589" t="n">
        <f aca="false">SUM('monthly data'!CE305:CG305)</f>
        <v>-2.38969375</v>
      </c>
      <c r="AE305" s="589" t="n">
        <f aca="false">SUM('monthly data'!CH305:CJ305)</f>
        <v>-1.6363875</v>
      </c>
      <c r="AF305" s="589" t="n">
        <f aca="false">SUM('monthly data'!CK305:CM305)</f>
        <v>-1.6363875</v>
      </c>
      <c r="AG305" s="589" t="n">
        <f aca="false">SUM('monthly data'!CN305:CP305)</f>
        <v>-1.6363875</v>
      </c>
      <c r="AH305" s="589" t="n">
        <f aca="false">SUM('monthly data'!CQ305:CS305)</f>
        <v>-1.6363875</v>
      </c>
      <c r="AI305" s="589" t="n">
        <f aca="false">SUM('monthly data'!CT305:CV305)</f>
        <v>-2.19944375</v>
      </c>
      <c r="AJ305" s="589" t="n">
        <f aca="false">SUM('monthly data'!CW305:CY305)</f>
        <v>-2.19944375</v>
      </c>
      <c r="AK305" s="589" t="n">
        <f aca="false">SUM('monthly data'!CZ305:DB305)</f>
        <v>-2.19944375</v>
      </c>
      <c r="AL305" s="589" t="n">
        <f aca="false">SUM('monthly data'!DC305:DE305)</f>
        <v>-2.19944375</v>
      </c>
      <c r="AM305" s="589" t="n">
        <f aca="false">SUM('monthly data'!DF305:DH305)</f>
        <v>-6.99725</v>
      </c>
      <c r="AN305" s="589" t="n">
        <f aca="false">SUM('monthly data'!DI305:DK305)</f>
        <v>-6.99725</v>
      </c>
      <c r="AO305" s="589" t="n">
        <f aca="false">SUM('monthly data'!DL305:DN305)</f>
        <v>-6.99725</v>
      </c>
      <c r="AP305" s="589" t="n">
        <f aca="false">SUM('monthly data'!DO305:DQ305)</f>
        <v>-6.99725</v>
      </c>
      <c r="AQ305" s="589" t="n">
        <f aca="false">SUM('monthly data'!DR305:DT305)</f>
        <v>-7.62725</v>
      </c>
      <c r="AR305" s="589" t="n">
        <f aca="false">SUM('monthly data'!DU305:DW305)</f>
        <v>-7.62725</v>
      </c>
      <c r="AS305" s="589" t="n">
        <f aca="false">SUM('monthly data'!DX305:DZ305)</f>
        <v>-7.62725</v>
      </c>
      <c r="AT305" s="589" t="n">
        <f aca="false">SUM('monthly data'!EA305:EC305)</f>
        <v>-7.62725</v>
      </c>
      <c r="AU305" s="589" t="n">
        <f aca="false">SUM('monthly data'!ED305:EF305)</f>
        <v>-3.5675</v>
      </c>
      <c r="AV305" s="589" t="n">
        <f aca="false">SUM('monthly data'!EG305:EI305)</f>
        <v>-3.5675</v>
      </c>
      <c r="AW305" s="589" t="n">
        <f aca="false">SUM('monthly data'!EJ305:EL305)</f>
        <v>-3.5675</v>
      </c>
      <c r="AX305" s="589" t="n">
        <f aca="false">SUM('monthly data'!EM305:EO305)</f>
        <v>-3.5675</v>
      </c>
      <c r="AY305" s="589" t="n">
        <f aca="false">SUM('monthly data'!EP305:ER305)</f>
        <v>0</v>
      </c>
      <c r="AZ305" s="589" t="n">
        <f aca="false">SUM('monthly data'!ES305:EU305)</f>
        <v>0</v>
      </c>
      <c r="BA305" s="589" t="n">
        <f aca="false">SUM('monthly data'!EV305:EX305)</f>
        <v>0</v>
      </c>
      <c r="BB305" s="589" t="n">
        <f aca="false">SUM('monthly data'!EY305:FA305)</f>
        <v>0</v>
      </c>
      <c r="BC305" s="589" t="n">
        <f aca="false">SUM('monthly data'!FB305:FD305)</f>
        <v>0</v>
      </c>
      <c r="BD305" s="589" t="n">
        <f aca="false">SUM('monthly data'!FE305:FG305)</f>
        <v>0</v>
      </c>
      <c r="BE305" s="589" t="n">
        <f aca="false">SUM('monthly data'!FH305:FJ305)</f>
        <v>0</v>
      </c>
      <c r="BF305" s="589" t="n">
        <f aca="false">SUM('monthly data'!FK305:FM305)</f>
        <v>0</v>
      </c>
      <c r="BG305" s="589" t="n">
        <f aca="false">SUM('monthly data'!FN305:FP305)</f>
        <v>0</v>
      </c>
      <c r="BH305" s="589" t="n">
        <f aca="false">SUM('monthly data'!FQ305:FS305)</f>
        <v>0</v>
      </c>
      <c r="BI305" s="589" t="n">
        <f aca="false">SUM('monthly data'!FT305:FV305)</f>
        <v>0</v>
      </c>
      <c r="BJ305" s="589" t="n">
        <f aca="false">SUM('monthly data'!FW305:FY305)</f>
        <v>0</v>
      </c>
      <c r="BK305" s="589" t="n">
        <f aca="false">SUM('monthly data'!FZ305:GB305)</f>
        <v>0</v>
      </c>
      <c r="BL305" s="589" t="n">
        <f aca="false">SUM('monthly data'!GC305:GE305)</f>
        <v>0</v>
      </c>
      <c r="BM305" s="589" t="n">
        <f aca="false">SUM('monthly data'!GF305:GH305)</f>
        <v>0</v>
      </c>
      <c r="BN305" s="589" t="n">
        <f aca="false">SUM('monthly data'!GI305:GK305)</f>
        <v>0</v>
      </c>
      <c r="BO305" s="589" t="n">
        <f aca="false">SUM('monthly data'!GL305:GN305)</f>
        <v>0</v>
      </c>
      <c r="BP305" s="589" t="n">
        <f aca="false">SUM('monthly data'!GO305:GQ305)</f>
        <v>0</v>
      </c>
      <c r="BQ305" s="589" t="n">
        <f aca="false">SUM('monthly data'!GR305:GT305)</f>
        <v>0</v>
      </c>
      <c r="BR305" s="589" t="n">
        <f aca="false">SUM('monthly data'!GU305:GW305)</f>
        <v>0</v>
      </c>
      <c r="BS305" s="589" t="n">
        <f aca="false">SUM('monthly data'!GX305:GZ305)</f>
        <v>0</v>
      </c>
      <c r="BT305" s="589" t="n">
        <f aca="false">SUM('monthly data'!HA305:HC305)</f>
        <v>0</v>
      </c>
      <c r="BU305" s="589" t="n">
        <f aca="false">SUM('monthly data'!HD305:HF305)</f>
        <v>0</v>
      </c>
      <c r="BV305" s="589" t="n">
        <f aca="false">SUM('monthly data'!HG305:HI305)</f>
        <v>0</v>
      </c>
      <c r="BW305" s="589" t="n">
        <f aca="false">SUM('monthly data'!HJ305:HL305)</f>
        <v>0</v>
      </c>
      <c r="BX305" s="589" t="n">
        <f aca="false">SUM('monthly data'!HM305:HO305)</f>
        <v>0</v>
      </c>
      <c r="BY305" s="589" t="n">
        <f aca="false">SUM('monthly data'!HP305:HR305)</f>
        <v>-52.174879228</v>
      </c>
      <c r="BZ305" s="589" t="n">
        <f aca="false">SUM('monthly data'!HS305:HU305)</f>
        <v>-1.11939948200003</v>
      </c>
      <c r="CA305" s="589" t="n">
        <f aca="false">SUM('monthly data'!HV305:HX305)</f>
        <v>58.8580964824569</v>
      </c>
      <c r="CB305" s="589" t="n">
        <f aca="false">SUM('monthly data'!HY305:IA305)</f>
        <v>72.9332686466907</v>
      </c>
      <c r="CC305" s="589" t="n">
        <f aca="false">SUM('monthly data'!IB305:ID305)</f>
        <v>54.5797914512669</v>
      </c>
      <c r="CD305" s="589" t="n">
        <f aca="false">SUM('monthly data'!IE305:IG305)</f>
        <v>-75.5226011385982</v>
      </c>
      <c r="CE305" s="589" t="n">
        <f aca="false">SUM('monthly data'!IH305:IJ305)</f>
        <v>10.4854389930362</v>
      </c>
      <c r="CF305" s="589" t="n">
        <f aca="false">SUM('monthly data'!IK305:IM305)</f>
        <v>120.16433368246</v>
      </c>
      <c r="CG305" s="589" t="n">
        <f aca="false">SUM('monthly data'!IN305:IP305)</f>
        <v>-42.5285802256349</v>
      </c>
      <c r="CH305" s="589" t="n">
        <f aca="false">SUM('monthly data'!IQ305:IS305)</f>
        <v>-61.5931623960969</v>
      </c>
      <c r="CI305" s="589" t="n">
        <f aca="false">SUM('monthly data'!IT305:IV305)</f>
        <v>30.5304399752407</v>
      </c>
      <c r="CJ305" s="589" t="n">
        <f aca="false">SUM('monthly data'!IW305:IY305)</f>
        <v>43.393450764126</v>
      </c>
      <c r="CK305" s="589" t="n">
        <f aca="false">SUM('monthly data'!IZ305:JB305)</f>
        <v>-71.5954060065459</v>
      </c>
      <c r="CL305" s="589" t="n">
        <f aca="false">SUM('monthly data'!JC305:JE305)</f>
        <v>-30.434693304083</v>
      </c>
      <c r="CM305" s="589" t="n">
        <f aca="false">SUM('monthly data'!JF305:JH305)</f>
        <v>47.3749080920833</v>
      </c>
      <c r="CN305" s="589" t="n">
        <f aca="false">SUM('monthly data'!JI305:JK305)</f>
        <v>92.8596687925146</v>
      </c>
      <c r="CO305" s="589" t="n">
        <f aca="false">SUM('monthly data'!JL305:JN305)</f>
        <v>26.2135477572781</v>
      </c>
      <c r="CP305" s="589" t="n">
        <f aca="false">SUM('monthly data'!JO305:JQ305)</f>
        <v>-105.732351109712</v>
      </c>
      <c r="CQ305" s="589" t="n">
        <f aca="false">SUM('monthly data'!JR305:JT305)</f>
        <v>75.0251718521332</v>
      </c>
      <c r="CR305" s="589" t="n">
        <f aca="false">SUM('monthly data'!JU305:JW305)</f>
        <v>63.8222212808251</v>
      </c>
      <c r="CS305" s="589" t="n">
        <f aca="false">SUM('monthly data'!JX305:JZ305)</f>
        <v>-25.7512509941988</v>
      </c>
      <c r="CT305" s="589" t="n">
        <f aca="false">SUM('monthly data'!KA305:KC305)</f>
        <v>-164.700118505914</v>
      </c>
      <c r="CU305" s="589" t="n">
        <f aca="false">SUM('monthly data'!KD305:KF305)</f>
        <v>112.979777821792</v>
      </c>
      <c r="CV305" s="589" t="n">
        <f aca="false">SUM('monthly data'!KG305:KI305)</f>
        <v>71.037932427637</v>
      </c>
      <c r="CW305" s="589" t="n">
        <f aca="false">SUM('monthly data'!KJ305:KL305)</f>
        <v>-49.6888149541045</v>
      </c>
      <c r="CX305" s="589" t="n">
        <f aca="false">SUM('monthly data'!KM305:KO305)</f>
        <v>-81.9420963061831</v>
      </c>
      <c r="CY305" s="589" t="n">
        <f aca="false">SUM('monthly data'!KP305:KR305)</f>
        <v>115.151155286695</v>
      </c>
      <c r="CZ305" s="589" t="n">
        <f aca="false">SUM('monthly data'!KS305:KU305)</f>
        <v>-109.785201998609</v>
      </c>
      <c r="DA305" s="589" t="n">
        <f aca="false">SUM('monthly data'!KV305:KX305)</f>
        <v>-206.933825613086</v>
      </c>
      <c r="DB305" s="589" t="n">
        <f aca="false">SUM('monthly data'!KY305:LA305)</f>
        <v>-20.6875367822057</v>
      </c>
      <c r="DC305" s="589" t="n">
        <f aca="false">SUM('monthly data'!LB305:LD305)</f>
        <v>102.045071497951</v>
      </c>
      <c r="DD305" s="589" t="n">
        <f aca="false">SUM('monthly data'!LE305:LG305)</f>
        <v>205.399989894949</v>
      </c>
      <c r="DE305" s="589" t="n">
        <f aca="false">SUM('monthly data'!LH305:LJ305)</f>
        <v>-138.131891291294</v>
      </c>
      <c r="DF305" s="589" t="n">
        <f aca="false">SUM('monthly data'!LK305:LM305)</f>
        <v>40.9242790101691</v>
      </c>
      <c r="DG305" s="589" t="n">
        <f aca="false">SUM('monthly data'!LN305:LP305)</f>
        <v>33.8372595168924</v>
      </c>
      <c r="DH305" s="589" t="n">
        <f aca="false">SUM('monthly data'!LQ305:LS305)</f>
        <v>51.0586814966141</v>
      </c>
      <c r="DI305" s="589" t="n">
        <f aca="false">SUM('monthly data'!LT305:LV305)</f>
        <v>241.2807979139</v>
      </c>
      <c r="DJ305" s="589" t="n">
        <f aca="false">SUM('monthly data'!LW305:LY305)</f>
        <v>-25.7082333261885</v>
      </c>
      <c r="DK305" s="589"/>
      <c r="DL305" s="589"/>
      <c r="DM305" s="589"/>
      <c r="DN305" s="589"/>
      <c r="DO305" s="589"/>
      <c r="DP305" s="589"/>
      <c r="DQ305" s="589"/>
      <c r="DR305" s="589"/>
      <c r="DS305" s="348"/>
      <c r="DT305" s="348"/>
      <c r="DU305" s="348"/>
      <c r="DV305" s="348"/>
      <c r="DW305" s="348"/>
      <c r="DX305" s="348"/>
      <c r="DY305" s="348"/>
      <c r="DZ305" s="348"/>
    </row>
    <row r="306" customFormat="false" ht="13.8" hidden="false" customHeight="false" outlineLevel="0" collapsed="false">
      <c r="A306" s="0" t="s">
        <v>1085</v>
      </c>
      <c r="B306" s="446" t="s">
        <v>1086</v>
      </c>
      <c r="C306" s="348" t="n">
        <f aca="false">SUM('monthly data'!B306:D306)</f>
        <v>0</v>
      </c>
      <c r="D306" s="348" t="n">
        <f aca="false">SUM('monthly data'!E306:G306)</f>
        <v>0</v>
      </c>
      <c r="E306" s="348" t="n">
        <f aca="false">SUM('monthly data'!H306:J306)</f>
        <v>0</v>
      </c>
      <c r="F306" s="348" t="n">
        <f aca="false">SUM('monthly data'!K306:M306)</f>
        <v>0</v>
      </c>
      <c r="G306" s="348" t="n">
        <f aca="false">SUM('monthly data'!N306:P306)</f>
        <v>0</v>
      </c>
      <c r="H306" s="348" t="n">
        <f aca="false">SUM('monthly data'!Q306:S306)</f>
        <v>0</v>
      </c>
      <c r="I306" s="348" t="n">
        <f aca="false">SUM('monthly data'!T306:V306)</f>
        <v>0</v>
      </c>
      <c r="J306" s="348" t="n">
        <f aca="false">SUM('monthly data'!W306:Y306)</f>
        <v>0</v>
      </c>
      <c r="K306" s="348" t="n">
        <f aca="false">SUM('monthly data'!Z306:AB306)</f>
        <v>0</v>
      </c>
      <c r="L306" s="348" t="n">
        <f aca="false">SUM('monthly data'!AC306:AE306)</f>
        <v>0</v>
      </c>
      <c r="M306" s="348" t="n">
        <f aca="false">SUM('monthly data'!AF306:AH306)</f>
        <v>0</v>
      </c>
      <c r="N306" s="348" t="n">
        <f aca="false">SUM('monthly data'!AI306:AK306)</f>
        <v>0</v>
      </c>
      <c r="O306" s="348" t="n">
        <f aca="false">SUM('monthly data'!AL306:AN306)</f>
        <v>0</v>
      </c>
      <c r="P306" s="348" t="n">
        <f aca="false">SUM('monthly data'!AO306:AQ306)</f>
        <v>0</v>
      </c>
      <c r="Q306" s="348" t="n">
        <f aca="false">SUM('monthly data'!AR306:AT306)</f>
        <v>0</v>
      </c>
      <c r="R306" s="348" t="n">
        <f aca="false">SUM('monthly data'!AU306:AW306)</f>
        <v>0</v>
      </c>
      <c r="S306" s="589" t="n">
        <f aca="false">SUM('monthly data'!AX306:AZ306)</f>
        <v>-1.730725</v>
      </c>
      <c r="T306" s="589" t="n">
        <f aca="false">SUM('monthly data'!BA306:BC306)</f>
        <v>-1.730725</v>
      </c>
      <c r="U306" s="589" t="n">
        <f aca="false">SUM('monthly data'!BD306:BF306)</f>
        <v>-1.730725</v>
      </c>
      <c r="V306" s="589" t="n">
        <f aca="false">SUM('monthly data'!BG306:BI306)</f>
        <v>-1.730725</v>
      </c>
      <c r="W306" s="589" t="n">
        <f aca="false">SUM('monthly data'!BJ306:BL306)</f>
        <v>-0.98448125</v>
      </c>
      <c r="X306" s="589" t="n">
        <f aca="false">SUM('monthly data'!BM306:BO306)</f>
        <v>-0.98448125</v>
      </c>
      <c r="Y306" s="589" t="n">
        <f aca="false">SUM('monthly data'!BP306:BR306)</f>
        <v>-0.98448125</v>
      </c>
      <c r="Z306" s="589" t="n">
        <f aca="false">SUM('monthly data'!BS306:BU306)</f>
        <v>-0.98448125</v>
      </c>
      <c r="AA306" s="589" t="n">
        <f aca="false">SUM('monthly data'!BV306:BX306)</f>
        <v>0.06129375</v>
      </c>
      <c r="AB306" s="589" t="n">
        <f aca="false">SUM('monthly data'!BY306:CA306)</f>
        <v>0.06129375</v>
      </c>
      <c r="AC306" s="589" t="n">
        <f aca="false">SUM('monthly data'!CB306:CD306)</f>
        <v>0.06129375</v>
      </c>
      <c r="AD306" s="589" t="n">
        <f aca="false">SUM('monthly data'!CE306:CG306)</f>
        <v>0.06129375</v>
      </c>
      <c r="AE306" s="589" t="n">
        <f aca="false">SUM('monthly data'!CH306:CJ306)</f>
        <v>0.221739375</v>
      </c>
      <c r="AF306" s="589" t="n">
        <f aca="false">SUM('monthly data'!CK306:CM306)</f>
        <v>0.221739375</v>
      </c>
      <c r="AG306" s="589" t="n">
        <f aca="false">SUM('monthly data'!CN306:CP306)</f>
        <v>0.221739375</v>
      </c>
      <c r="AH306" s="589" t="n">
        <f aca="false">SUM('monthly data'!CQ306:CS306)</f>
        <v>0.221739375</v>
      </c>
      <c r="AI306" s="589" t="n">
        <f aca="false">SUM('monthly data'!CT306:CV306)</f>
        <v>0.4686725</v>
      </c>
      <c r="AJ306" s="589" t="n">
        <f aca="false">SUM('monthly data'!CW306:CY306)</f>
        <v>0.4686725</v>
      </c>
      <c r="AK306" s="589" t="n">
        <f aca="false">SUM('monthly data'!CZ306:DB306)</f>
        <v>0.4686725</v>
      </c>
      <c r="AL306" s="589" t="n">
        <f aca="false">SUM('monthly data'!DC306:DE306)</f>
        <v>0.4686725</v>
      </c>
      <c r="AM306" s="589" t="n">
        <f aca="false">SUM('monthly data'!DF306:DH306)</f>
        <v>0.241333125</v>
      </c>
      <c r="AN306" s="589" t="n">
        <f aca="false">SUM('monthly data'!DI306:DK306)</f>
        <v>0.241333125</v>
      </c>
      <c r="AO306" s="589" t="n">
        <f aca="false">SUM('monthly data'!DL306:DN306)</f>
        <v>0.241333125</v>
      </c>
      <c r="AP306" s="589" t="n">
        <f aca="false">SUM('monthly data'!DO306:DQ306)</f>
        <v>0.241333125</v>
      </c>
      <c r="AQ306" s="589" t="n">
        <f aca="false">SUM('monthly data'!DR306:DT306)</f>
        <v>-1.00559375</v>
      </c>
      <c r="AR306" s="589" t="n">
        <f aca="false">SUM('monthly data'!DU306:DW306)</f>
        <v>-1.00559375</v>
      </c>
      <c r="AS306" s="589" t="n">
        <f aca="false">SUM('monthly data'!DX306:DZ306)</f>
        <v>-1.00559375</v>
      </c>
      <c r="AT306" s="589" t="n">
        <f aca="false">SUM('monthly data'!EA306:EC306)</f>
        <v>-1.00559375</v>
      </c>
      <c r="AU306" s="589" t="n">
        <f aca="false">SUM('monthly data'!ED306:EF306)</f>
        <v>0.29005625</v>
      </c>
      <c r="AV306" s="589" t="n">
        <f aca="false">SUM('monthly data'!EG306:EI306)</f>
        <v>0.29005625</v>
      </c>
      <c r="AW306" s="589" t="n">
        <f aca="false">SUM('monthly data'!EJ306:EL306)</f>
        <v>0.29005625</v>
      </c>
      <c r="AX306" s="589" t="n">
        <f aca="false">SUM('monthly data'!EM306:EO306)</f>
        <v>0.29005625</v>
      </c>
      <c r="AY306" s="589" t="n">
        <f aca="false">SUM('monthly data'!EP306:ER306)</f>
        <v>5.23253</v>
      </c>
      <c r="AZ306" s="589" t="n">
        <f aca="false">SUM('monthly data'!ES306:EU306)</f>
        <v>-7.5664</v>
      </c>
      <c r="BA306" s="589" t="n">
        <f aca="false">SUM('monthly data'!EV306:EX306)</f>
        <v>-5.48734</v>
      </c>
      <c r="BB306" s="589" t="n">
        <f aca="false">SUM('monthly data'!EY306:FA306)</f>
        <v>-4.48638</v>
      </c>
      <c r="BC306" s="589" t="n">
        <f aca="false">SUM('monthly data'!FB306:FD306)</f>
        <v>-6.81683</v>
      </c>
      <c r="BD306" s="589" t="n">
        <f aca="false">SUM('monthly data'!FE306:FG306)</f>
        <v>3.940643162</v>
      </c>
      <c r="BE306" s="589" t="n">
        <f aca="false">SUM('monthly data'!FH306:FJ306)</f>
        <v>-3.1807</v>
      </c>
      <c r="BF306" s="589" t="n">
        <f aca="false">SUM('monthly data'!FK306:FM306)</f>
        <v>-9.63812</v>
      </c>
      <c r="BG306" s="589" t="n">
        <f aca="false">SUM('monthly data'!FN306:FP306)</f>
        <v>-2.5</v>
      </c>
      <c r="BH306" s="589" t="n">
        <f aca="false">SUM('monthly data'!FQ306:FS306)</f>
        <v>-6.76612</v>
      </c>
      <c r="BI306" s="589" t="n">
        <f aca="false">SUM('monthly data'!FT306:FV306)</f>
        <v>-4.52374</v>
      </c>
      <c r="BJ306" s="589" t="n">
        <f aca="false">SUM('monthly data'!FW306:FY306)</f>
        <v>-5.16474</v>
      </c>
      <c r="BK306" s="589" t="n">
        <f aca="false">SUM('monthly data'!FZ306:GB306)</f>
        <v>-7.56663</v>
      </c>
      <c r="BL306" s="589" t="n">
        <f aca="false">SUM('monthly data'!GC306:GE306)</f>
        <v>-2.77668</v>
      </c>
      <c r="BM306" s="589" t="n">
        <f aca="false">SUM('monthly data'!GF306:GH306)</f>
        <v>-1.21719</v>
      </c>
      <c r="BN306" s="589" t="n">
        <f aca="false">SUM('monthly data'!GI306:GK306)</f>
        <v>-2.41523</v>
      </c>
      <c r="BO306" s="589" t="n">
        <f aca="false">SUM('monthly data'!GL306:GN306)</f>
        <v>-10.54307</v>
      </c>
      <c r="BP306" s="589" t="n">
        <f aca="false">SUM('monthly data'!GO306:GQ306)</f>
        <v>-5.44111</v>
      </c>
      <c r="BQ306" s="589" t="n">
        <f aca="false">SUM('monthly data'!GR306:GT306)</f>
        <v>-3.057018</v>
      </c>
      <c r="BR306" s="589" t="n">
        <f aca="false">SUM('monthly data'!GU306:GW306)</f>
        <v>-1.370064685</v>
      </c>
      <c r="BS306" s="589" t="n">
        <f aca="false">SUM('monthly data'!GX306:GZ306)</f>
        <v>-8.33709</v>
      </c>
      <c r="BT306" s="589" t="n">
        <f aca="false">SUM('monthly data'!HA306:HC306)</f>
        <v>-10.13769</v>
      </c>
      <c r="BU306" s="589" t="n">
        <f aca="false">SUM('monthly data'!HD306:HF306)</f>
        <v>17.5771</v>
      </c>
      <c r="BV306" s="589" t="n">
        <f aca="false">SUM('monthly data'!HG306:HI306)</f>
        <v>0</v>
      </c>
      <c r="BW306" s="589" t="n">
        <f aca="false">SUM('monthly data'!HJ306:HL306)</f>
        <v>0</v>
      </c>
      <c r="BX306" s="589" t="n">
        <f aca="false">SUM('monthly data'!HM306:HO306)</f>
        <v>0</v>
      </c>
      <c r="BY306" s="589" t="n">
        <f aca="false">SUM('monthly data'!HP306:HR306)</f>
        <v>-14.726132758</v>
      </c>
      <c r="BZ306" s="589" t="n">
        <f aca="false">SUM('monthly data'!HS306:HU306)</f>
        <v>-21.796214685</v>
      </c>
      <c r="CA306" s="589" t="n">
        <f aca="false">SUM('monthly data'!HV306:HX306)</f>
        <v>1.258855568</v>
      </c>
      <c r="CB306" s="589" t="n">
        <f aca="false">SUM('monthly data'!HY306:IA306)</f>
        <v>4.486023385</v>
      </c>
      <c r="CC306" s="589" t="n">
        <f aca="false">SUM('monthly data'!IB306:ID306)</f>
        <v>6.55507690179744</v>
      </c>
      <c r="CD306" s="589" t="n">
        <f aca="false">SUM('monthly data'!IE306:IG306)</f>
        <v>9.31008108784492</v>
      </c>
      <c r="CE306" s="589" t="n">
        <f aca="false">SUM('monthly data'!IH306:IJ306)</f>
        <v>4.67089205821797</v>
      </c>
      <c r="CF306" s="589" t="n">
        <f aca="false">SUM('monthly data'!IK306:IM306)</f>
        <v>5.9987339849457</v>
      </c>
      <c r="CG306" s="589" t="n">
        <f aca="false">SUM('monthly data'!IN306:IP306)</f>
        <v>-0.0173211235674801</v>
      </c>
      <c r="CH306" s="589" t="n">
        <f aca="false">SUM('monthly data'!IQ306:IS306)</f>
        <v>7.37870459016293</v>
      </c>
      <c r="CI306" s="589" t="n">
        <f aca="false">SUM('monthly data'!IT306:IV306)</f>
        <v>14.19675388</v>
      </c>
      <c r="CJ306" s="589" t="n">
        <f aca="false">SUM('monthly data'!IW306:IY306)</f>
        <v>26.159222052895</v>
      </c>
      <c r="CK306" s="589" t="n">
        <f aca="false">SUM('monthly data'!IZ306:JB306)</f>
        <v>29.4285592491341</v>
      </c>
      <c r="CL306" s="589" t="n">
        <f aca="false">SUM('monthly data'!JC306:JE306)</f>
        <v>10.0921270101631</v>
      </c>
      <c r="CM306" s="589" t="n">
        <f aca="false">SUM('monthly data'!JF306:JH306)</f>
        <v>7.02507926146226</v>
      </c>
      <c r="CN306" s="589" t="n">
        <f aca="false">SUM('monthly data'!JI306:JK306)</f>
        <v>-5.3559257306814</v>
      </c>
      <c r="CO306" s="589" t="n">
        <f aca="false">SUM('monthly data'!JL306:JN306)</f>
        <v>-22.6866655768529</v>
      </c>
      <c r="CP306" s="589" t="n">
        <f aca="false">SUM('monthly data'!JO306:JQ306)</f>
        <v>-1.93516193199999</v>
      </c>
      <c r="CQ306" s="589" t="n">
        <f aca="false">SUM('monthly data'!JR306:JT306)</f>
        <v>5.55592229999991</v>
      </c>
      <c r="CR306" s="589" t="n">
        <f aca="false">SUM('monthly data'!JU306:JW306)</f>
        <v>43.553584262</v>
      </c>
      <c r="CS306" s="589" t="n">
        <f aca="false">SUM('monthly data'!JX306:JZ306)</f>
        <v>12.9075554329999</v>
      </c>
      <c r="CT306" s="589" t="n">
        <f aca="false">SUM('monthly data'!KA306:KC306)</f>
        <v>33.193199882</v>
      </c>
      <c r="CU306" s="589" t="n">
        <f aca="false">SUM('monthly data'!KD306:KF306)</f>
        <v>14.3266</v>
      </c>
      <c r="CV306" s="589" t="n">
        <f aca="false">SUM('monthly data'!KG306:KI306)</f>
        <v>6.47931977600002</v>
      </c>
      <c r="CW306" s="589" t="n">
        <f aca="false">SUM('monthly data'!KJ306:KL306)</f>
        <v>114.4096897785</v>
      </c>
      <c r="CX306" s="589" t="n">
        <f aca="false">SUM('monthly data'!KM306:KO306)</f>
        <v>-52.9506728994999</v>
      </c>
      <c r="CY306" s="589" t="n">
        <f aca="false">SUM('monthly data'!KP306:KR306)</f>
        <v>-2.53474592599996</v>
      </c>
      <c r="CZ306" s="589" t="n">
        <f aca="false">SUM('monthly data'!KS306:KU306)</f>
        <v>-34.230386901</v>
      </c>
      <c r="DA306" s="589" t="n">
        <f aca="false">SUM('monthly data'!KV306:KX306)</f>
        <v>165.422330582</v>
      </c>
      <c r="DB306" s="589" t="n">
        <f aca="false">SUM('monthly data'!KY306:LA306)</f>
        <v>89.938467916</v>
      </c>
      <c r="DC306" s="589" t="n">
        <f aca="false">SUM('monthly data'!LB306:LD306)</f>
        <v>-8.70085670050004</v>
      </c>
      <c r="DD306" s="589" t="n">
        <f aca="false">SUM('monthly data'!LE306:LG306)</f>
        <v>-116.1817565925</v>
      </c>
      <c r="DE306" s="589" t="n">
        <f aca="false">SUM('monthly data'!LH306:LJ306)</f>
        <v>-8.58238757300001</v>
      </c>
      <c r="DF306" s="589" t="n">
        <f aca="false">SUM('monthly data'!LK306:LM306)</f>
        <v>104.616603294</v>
      </c>
      <c r="DG306" s="589" t="n">
        <f aca="false">SUM('monthly data'!LN306:LP306)</f>
        <v>-23.2551975670001</v>
      </c>
      <c r="DH306" s="589" t="n">
        <f aca="false">SUM('monthly data'!LQ306:LS306)</f>
        <v>-48.5904505394275</v>
      </c>
      <c r="DI306" s="589" t="n">
        <f aca="false">SUM('monthly data'!LT306:LV306)</f>
        <v>106.636749483</v>
      </c>
      <c r="DJ306" s="589" t="n">
        <f aca="false">SUM('monthly data'!LW306:LY306)</f>
        <v>133.818999669</v>
      </c>
      <c r="DK306" s="589"/>
      <c r="DL306" s="589"/>
      <c r="DM306" s="589"/>
      <c r="DN306" s="589"/>
      <c r="DO306" s="589"/>
      <c r="DP306" s="589"/>
      <c r="DQ306" s="589"/>
      <c r="DR306" s="589"/>
      <c r="DS306" s="348"/>
      <c r="DT306" s="348"/>
      <c r="DU306" s="348"/>
      <c r="DV306" s="348"/>
      <c r="DW306" s="348"/>
      <c r="DX306" s="348"/>
      <c r="DY306" s="348"/>
      <c r="DZ306" s="348"/>
    </row>
    <row r="307" customFormat="false" ht="15" hidden="false" customHeight="false" outlineLevel="0" collapsed="false">
      <c r="B307" s="453" t="s">
        <v>1087</v>
      </c>
      <c r="C307" s="532" t="s">
        <v>1088</v>
      </c>
      <c r="AV307" s="0" t="n">
        <f aca="false">+AV282+AV288-AV291+AV303+AV304</f>
        <v>0.398976715000015</v>
      </c>
      <c r="CD307" s="590"/>
      <c r="CE307" s="590" t="n">
        <f aca="false">+CE293+CE294+CE299</f>
        <v>290.552530274288</v>
      </c>
      <c r="CF307" s="590" t="n">
        <f aca="false">+CF293+CF294+CF299</f>
        <v>323.499766096357</v>
      </c>
      <c r="CG307" s="590" t="n">
        <f aca="false">+CG293+CG294+CG299</f>
        <v>256.90199790472</v>
      </c>
      <c r="CH307" s="590" t="n">
        <f aca="false">+CH293+CH294+CH299</f>
        <v>284.515778390507</v>
      </c>
      <c r="CI307" s="590" t="n">
        <f aca="false">+CI293+CI294+CI299</f>
        <v>290.346685289451</v>
      </c>
      <c r="CJ307" s="590" t="n">
        <f aca="false">+CJ293+CJ294+CJ299</f>
        <v>309.877721063955</v>
      </c>
      <c r="CK307" s="590" t="n">
        <f aca="false">+CK293+CK294+CK299</f>
        <v>262.173346084952</v>
      </c>
      <c r="CL307" s="590" t="n">
        <f aca="false">+CL293+CL294+CL299</f>
        <v>250.735571124835</v>
      </c>
      <c r="CM307" s="590" t="n">
        <f aca="false">+CM293+CM294+CM299</f>
        <v>279.632508045584</v>
      </c>
      <c r="CN307" s="590" t="n">
        <f aca="false">+CN293+CN294+CN299</f>
        <v>363.920417736663</v>
      </c>
      <c r="CO307" s="590" t="n">
        <f aca="false">+CO293+CO294+CO299</f>
        <v>331.110062482958</v>
      </c>
      <c r="CP307" s="590" t="n">
        <f aca="false">+CP293+CP294+CP299</f>
        <v>310.085707315232</v>
      </c>
      <c r="CQ307" s="590" t="n">
        <f aca="false">+CQ293+CQ294+CQ299</f>
        <v>364.246788447581</v>
      </c>
      <c r="CR307" s="590" t="n">
        <f aca="false">+CR293+CR294+CR299</f>
        <v>337.348470562389</v>
      </c>
      <c r="CS307" s="590" t="n">
        <f aca="false">+CS293+CS294+CS299</f>
        <v>332.457432899666</v>
      </c>
      <c r="CT307" s="590" t="n">
        <f aca="false">+CT293+CT294+CT299</f>
        <v>408.484372927184</v>
      </c>
      <c r="CU307" s="590"/>
      <c r="CV307" s="590"/>
      <c r="CW307" s="590"/>
      <c r="CX307" s="590"/>
      <c r="CY307" s="590"/>
      <c r="CZ307" s="590"/>
      <c r="DA307" s="590"/>
      <c r="DB307" s="590"/>
      <c r="DC307" s="590"/>
      <c r="DD307" s="590"/>
      <c r="DE307" s="590"/>
      <c r="DF307" s="590"/>
      <c r="DG307" s="590"/>
      <c r="DH307" s="590"/>
    </row>
    <row r="308" customFormat="false" ht="15" hidden="false" customHeight="false" outlineLevel="0" collapsed="false">
      <c r="B308" s="591"/>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c r="DA308" s="10"/>
      <c r="DB308" s="10"/>
      <c r="DC308" s="10"/>
      <c r="DD308" s="10"/>
      <c r="DE308" s="10"/>
      <c r="DF308" s="10"/>
      <c r="DG308" s="10"/>
      <c r="DH308" s="10"/>
      <c r="DI308" s="10"/>
      <c r="DJ308" s="10"/>
      <c r="DK308" s="10"/>
      <c r="DL308" s="10"/>
      <c r="DM308" s="10"/>
      <c r="DN308" s="10"/>
      <c r="DO308" s="10"/>
      <c r="DP308" s="10"/>
      <c r="DQ308" s="10"/>
      <c r="DR308" s="10"/>
      <c r="DS308" s="10"/>
      <c r="DT308" s="10"/>
      <c r="DU308" s="10"/>
      <c r="DV308" s="10"/>
      <c r="DW308" s="10"/>
      <c r="DX308" s="10"/>
      <c r="DY308" s="10"/>
      <c r="DZ308" s="10"/>
    </row>
    <row r="309" customFormat="false" ht="17.25" hidden="false" customHeight="true" outlineLevel="0" collapsed="false">
      <c r="B309" s="592" t="s">
        <v>1089</v>
      </c>
    </row>
    <row r="310" customFormat="false" ht="17.25" hidden="false" customHeight="true" outlineLevel="0" collapsed="false">
      <c r="B310" s="593" t="str">
        <f aca="false">+'monthly data'!A310</f>
        <v>interest rates (NBR file "Interest_rate")  month-year</v>
      </c>
      <c r="C310" s="474" t="s">
        <v>0</v>
      </c>
      <c r="D310" s="474" t="s">
        <v>1</v>
      </c>
      <c r="E310" s="474" t="s">
        <v>2</v>
      </c>
      <c r="F310" s="474" t="s">
        <v>3</v>
      </c>
      <c r="G310" s="474" t="s">
        <v>4</v>
      </c>
      <c r="H310" s="474" t="s">
        <v>5</v>
      </c>
      <c r="I310" s="474" t="s">
        <v>6</v>
      </c>
      <c r="J310" s="474" t="s">
        <v>7</v>
      </c>
      <c r="K310" s="474" t="s">
        <v>8</v>
      </c>
      <c r="L310" s="474" t="s">
        <v>9</v>
      </c>
      <c r="M310" s="474" t="s">
        <v>10</v>
      </c>
      <c r="N310" s="474" t="s">
        <v>11</v>
      </c>
      <c r="O310" s="474" t="s">
        <v>12</v>
      </c>
      <c r="P310" s="474" t="s">
        <v>13</v>
      </c>
      <c r="Q310" s="474" t="s">
        <v>14</v>
      </c>
      <c r="R310" s="474" t="s">
        <v>15</v>
      </c>
      <c r="S310" s="474" t="s">
        <v>16</v>
      </c>
      <c r="T310" s="474" t="s">
        <v>17</v>
      </c>
      <c r="U310" s="474" t="s">
        <v>18</v>
      </c>
      <c r="V310" s="474" t="s">
        <v>19</v>
      </c>
      <c r="W310" s="474" t="s">
        <v>20</v>
      </c>
      <c r="X310" s="474" t="s">
        <v>21</v>
      </c>
      <c r="Y310" s="474" t="s">
        <v>22</v>
      </c>
      <c r="Z310" s="474" t="s">
        <v>23</v>
      </c>
      <c r="AA310" s="474" t="s">
        <v>24</v>
      </c>
      <c r="AB310" s="474" t="s">
        <v>25</v>
      </c>
      <c r="AC310" s="474" t="s">
        <v>26</v>
      </c>
      <c r="AD310" s="474" t="s">
        <v>27</v>
      </c>
      <c r="AE310" s="474" t="s">
        <v>28</v>
      </c>
      <c r="AF310" s="474" t="s">
        <v>29</v>
      </c>
      <c r="AG310" s="474" t="s">
        <v>30</v>
      </c>
      <c r="AH310" s="474" t="s">
        <v>31</v>
      </c>
      <c r="AI310" s="474" t="s">
        <v>32</v>
      </c>
      <c r="AJ310" s="474" t="s">
        <v>33</v>
      </c>
      <c r="AK310" s="474" t="s">
        <v>34</v>
      </c>
      <c r="AL310" s="474" t="s">
        <v>35</v>
      </c>
      <c r="AM310" s="474" t="s">
        <v>36</v>
      </c>
      <c r="AN310" s="474" t="s">
        <v>37</v>
      </c>
      <c r="AO310" s="474" t="s">
        <v>38</v>
      </c>
      <c r="AP310" s="474" t="s">
        <v>39</v>
      </c>
      <c r="AQ310" s="474" t="s">
        <v>40</v>
      </c>
      <c r="AR310" s="474" t="s">
        <v>41</v>
      </c>
      <c r="AS310" s="474" t="s">
        <v>42</v>
      </c>
      <c r="AT310" s="474" t="s">
        <v>43</v>
      </c>
      <c r="AU310" s="474" t="s">
        <v>44</v>
      </c>
      <c r="AV310" s="474" t="s">
        <v>45</v>
      </c>
      <c r="AW310" s="474" t="s">
        <v>46</v>
      </c>
      <c r="AX310" s="474" t="s">
        <v>47</v>
      </c>
      <c r="AY310" s="474" t="s">
        <v>48</v>
      </c>
      <c r="AZ310" s="474" t="s">
        <v>49</v>
      </c>
      <c r="BA310" s="474" t="s">
        <v>50</v>
      </c>
      <c r="BB310" s="474" t="s">
        <v>51</v>
      </c>
      <c r="BC310" s="474" t="s">
        <v>52</v>
      </c>
      <c r="BD310" s="474" t="s">
        <v>53</v>
      </c>
      <c r="BE310" s="474" t="s">
        <v>54</v>
      </c>
      <c r="BF310" s="474" t="s">
        <v>55</v>
      </c>
      <c r="BG310" s="474" t="s">
        <v>56</v>
      </c>
      <c r="BH310" s="474" t="s">
        <v>57</v>
      </c>
      <c r="BI310" s="474" t="s">
        <v>58</v>
      </c>
      <c r="BJ310" s="474" t="s">
        <v>59</v>
      </c>
      <c r="BK310" s="474" t="s">
        <v>60</v>
      </c>
      <c r="BL310" s="474" t="s">
        <v>61</v>
      </c>
      <c r="BM310" s="474" t="s">
        <v>62</v>
      </c>
      <c r="BN310" s="474" t="s">
        <v>63</v>
      </c>
      <c r="BO310" s="474" t="s">
        <v>64</v>
      </c>
      <c r="BP310" s="474" t="s">
        <v>65</v>
      </c>
      <c r="BQ310" s="474" t="s">
        <v>66</v>
      </c>
      <c r="BR310" s="474" t="s">
        <v>67</v>
      </c>
      <c r="BS310" s="474" t="s">
        <v>68</v>
      </c>
      <c r="BT310" s="474" t="s">
        <v>69</v>
      </c>
      <c r="BU310" s="474" t="s">
        <v>70</v>
      </c>
      <c r="BV310" s="474" t="s">
        <v>71</v>
      </c>
      <c r="BW310" s="474" t="s">
        <v>72</v>
      </c>
      <c r="BX310" s="474" t="s">
        <v>73</v>
      </c>
      <c r="BY310" s="474" t="s">
        <v>74</v>
      </c>
      <c r="BZ310" s="474" t="s">
        <v>75</v>
      </c>
      <c r="CA310" s="474" t="s">
        <v>76</v>
      </c>
      <c r="CB310" s="474" t="s">
        <v>77</v>
      </c>
      <c r="CC310" s="474" t="s">
        <v>78</v>
      </c>
      <c r="CD310" s="474" t="s">
        <v>79</v>
      </c>
      <c r="CE310" s="474" t="s">
        <v>80</v>
      </c>
      <c r="CF310" s="474" t="s">
        <v>81</v>
      </c>
      <c r="CG310" s="474" t="s">
        <v>82</v>
      </c>
      <c r="CH310" s="474" t="s">
        <v>83</v>
      </c>
      <c r="CI310" s="474" t="s">
        <v>84</v>
      </c>
      <c r="CJ310" s="474" t="s">
        <v>85</v>
      </c>
      <c r="CK310" s="474" t="s">
        <v>86</v>
      </c>
      <c r="CL310" s="474" t="s">
        <v>87</v>
      </c>
      <c r="CM310" s="474" t="s">
        <v>88</v>
      </c>
      <c r="CN310" s="474" t="s">
        <v>89</v>
      </c>
      <c r="CO310" s="474" t="s">
        <v>90</v>
      </c>
      <c r="CP310" s="474" t="s">
        <v>91</v>
      </c>
      <c r="CQ310" s="474" t="s">
        <v>92</v>
      </c>
      <c r="CR310" s="474" t="s">
        <v>93</v>
      </c>
      <c r="CS310" s="474" t="s">
        <v>94</v>
      </c>
      <c r="CT310" s="474" t="s">
        <v>95</v>
      </c>
      <c r="CU310" s="474" t="s">
        <v>96</v>
      </c>
      <c r="CV310" s="474" t="s">
        <v>97</v>
      </c>
      <c r="CW310" s="474" t="s">
        <v>98</v>
      </c>
      <c r="CX310" s="474" t="s">
        <v>99</v>
      </c>
      <c r="CY310" s="474" t="s">
        <v>100</v>
      </c>
      <c r="CZ310" s="474" t="s">
        <v>101</v>
      </c>
      <c r="DA310" s="474" t="s">
        <v>102</v>
      </c>
      <c r="DB310" s="474" t="s">
        <v>103</v>
      </c>
      <c r="DC310" s="474" t="s">
        <v>104</v>
      </c>
      <c r="DD310" s="474" t="s">
        <v>105</v>
      </c>
      <c r="DE310" s="474" t="s">
        <v>106</v>
      </c>
      <c r="DF310" s="474" t="s">
        <v>107</v>
      </c>
      <c r="DG310" s="474" t="s">
        <v>108</v>
      </c>
      <c r="DH310" s="474" t="s">
        <v>109</v>
      </c>
      <c r="DI310" s="474" t="s">
        <v>110</v>
      </c>
      <c r="DJ310" s="474" t="s">
        <v>111</v>
      </c>
      <c r="DK310" s="474" t="s">
        <v>112</v>
      </c>
      <c r="DL310" s="474" t="s">
        <v>113</v>
      </c>
      <c r="DM310" s="474" t="s">
        <v>114</v>
      </c>
      <c r="DN310" s="474" t="s">
        <v>115</v>
      </c>
      <c r="DO310" s="474" t="s">
        <v>116</v>
      </c>
      <c r="DP310" s="474" t="s">
        <v>192</v>
      </c>
      <c r="DQ310" s="474" t="s">
        <v>193</v>
      </c>
      <c r="DR310" s="474" t="s">
        <v>194</v>
      </c>
      <c r="DS310" s="474" t="s">
        <v>943</v>
      </c>
      <c r="DT310" s="474" t="s">
        <v>944</v>
      </c>
      <c r="DU310" s="474" t="s">
        <v>945</v>
      </c>
      <c r="DV310" s="474" t="s">
        <v>946</v>
      </c>
      <c r="DW310" s="474" t="s">
        <v>947</v>
      </c>
      <c r="DX310" s="474" t="s">
        <v>951</v>
      </c>
      <c r="DY310" s="474" t="s">
        <v>948</v>
      </c>
      <c r="DZ310" s="474" t="s">
        <v>949</v>
      </c>
    </row>
    <row r="311" customFormat="false" ht="17.25" hidden="false" customHeight="true" outlineLevel="0" collapsed="false">
      <c r="B311" s="593"/>
      <c r="C311" s="474"/>
      <c r="D311" s="474"/>
      <c r="E311" s="474"/>
      <c r="F311" s="474"/>
      <c r="G311" s="474"/>
      <c r="H311" s="474"/>
      <c r="I311" s="474"/>
      <c r="J311" s="474"/>
      <c r="K311" s="474"/>
      <c r="L311" s="474"/>
      <c r="M311" s="474"/>
      <c r="N311" s="474"/>
      <c r="O311" s="474"/>
      <c r="P311" s="474"/>
      <c r="Q311" s="474"/>
      <c r="R311" s="474"/>
      <c r="S311" s="474"/>
      <c r="T311" s="474"/>
      <c r="U311" s="474"/>
      <c r="V311" s="474"/>
      <c r="W311" s="474"/>
      <c r="X311" s="474"/>
      <c r="Y311" s="474"/>
      <c r="Z311" s="474"/>
      <c r="AA311" s="474"/>
      <c r="AB311" s="474"/>
      <c r="AC311" s="474"/>
      <c r="AD311" s="474"/>
      <c r="AE311" s="474"/>
      <c r="AF311" s="474"/>
      <c r="AG311" s="474"/>
      <c r="AH311" s="474"/>
      <c r="AI311" s="474"/>
      <c r="AJ311" s="474"/>
      <c r="AK311" s="474"/>
      <c r="AL311" s="474"/>
      <c r="AM311" s="474"/>
      <c r="AN311" s="474"/>
      <c r="AO311" s="474"/>
      <c r="AP311" s="474"/>
      <c r="AQ311" s="474"/>
      <c r="AR311" s="474"/>
      <c r="AS311" s="474"/>
      <c r="AT311" s="474"/>
      <c r="AU311" s="474"/>
      <c r="AV311" s="474"/>
      <c r="AW311" s="474"/>
      <c r="AX311" s="474"/>
      <c r="AY311" s="474"/>
      <c r="AZ311" s="474"/>
      <c r="BA311" s="474"/>
      <c r="BB311" s="474"/>
      <c r="BC311" s="474"/>
      <c r="BD311" s="474"/>
      <c r="BE311" s="474"/>
      <c r="BF311" s="474"/>
      <c r="BG311" s="474"/>
      <c r="BH311" s="474"/>
      <c r="BI311" s="474"/>
      <c r="BJ311" s="474"/>
      <c r="BK311" s="474"/>
      <c r="BL311" s="474"/>
      <c r="BM311" s="474"/>
      <c r="BN311" s="474"/>
      <c r="BO311" s="474"/>
      <c r="BP311" s="474"/>
      <c r="BQ311" s="474"/>
      <c r="BR311" s="474"/>
      <c r="BS311" s="474"/>
      <c r="BT311" s="474"/>
      <c r="BU311" s="474"/>
      <c r="BV311" s="474"/>
      <c r="BW311" s="474"/>
      <c r="BX311" s="474"/>
      <c r="BY311" s="474"/>
      <c r="BZ311" s="474"/>
      <c r="CA311" s="474"/>
      <c r="CB311" s="474"/>
      <c r="CC311" s="474"/>
      <c r="CD311" s="474"/>
      <c r="CE311" s="474"/>
      <c r="CF311" s="474"/>
      <c r="CG311" s="474"/>
      <c r="CH311" s="474"/>
      <c r="CI311" s="474"/>
      <c r="CJ311" s="474"/>
      <c r="CK311" s="474"/>
      <c r="CL311" s="474"/>
      <c r="CM311" s="474"/>
      <c r="CN311" s="474"/>
      <c r="CO311" s="474"/>
      <c r="CP311" s="474"/>
      <c r="CQ311" s="474"/>
      <c r="CR311" s="474"/>
      <c r="CS311" s="474"/>
      <c r="CT311" s="474"/>
      <c r="CU311" s="474"/>
      <c r="CV311" s="474"/>
      <c r="CW311" s="474"/>
      <c r="CX311" s="474"/>
      <c r="CY311" s="474"/>
      <c r="CZ311" s="474"/>
      <c r="DA311" s="474"/>
      <c r="DB311" s="474"/>
      <c r="DC311" s="474"/>
      <c r="DD311" s="474"/>
      <c r="DE311" s="474"/>
      <c r="DF311" s="474"/>
      <c r="DG311" s="474"/>
      <c r="DH311" s="474"/>
      <c r="DI311" s="474"/>
      <c r="DJ311" s="474"/>
      <c r="DK311" s="474"/>
      <c r="DL311" s="474"/>
      <c r="DM311" s="474"/>
      <c r="DN311" s="474"/>
      <c r="DO311" s="474"/>
      <c r="DP311" s="474"/>
      <c r="DQ311" s="474"/>
      <c r="DR311" s="474"/>
      <c r="DS311" s="474"/>
      <c r="DT311" s="474"/>
      <c r="DU311" s="474"/>
      <c r="DV311" s="474"/>
      <c r="DW311" s="474"/>
      <c r="DX311" s="474"/>
      <c r="DY311" s="474"/>
      <c r="DZ311" s="474"/>
    </row>
    <row r="312" customFormat="false" ht="15" hidden="false" customHeight="false" outlineLevel="0" collapsed="false">
      <c r="A312" s="0" t="s">
        <v>1090</v>
      </c>
      <c r="B312" s="459" t="s">
        <v>891</v>
      </c>
      <c r="C312" s="337" t="n">
        <f aca="false">AVERAGE('monthly data'!B312:D312)</f>
        <v>0</v>
      </c>
      <c r="D312" s="337" t="n">
        <f aca="false">AVERAGE('monthly data'!E312:G312)</f>
        <v>0</v>
      </c>
      <c r="E312" s="337" t="n">
        <f aca="false">AVERAGE('monthly data'!H312:J312)</f>
        <v>0</v>
      </c>
      <c r="F312" s="337" t="n">
        <f aca="false">AVERAGE('monthly data'!K312:M312)</f>
        <v>0</v>
      </c>
      <c r="G312" s="337" t="n">
        <f aca="false">AVERAGE('monthly data'!N312:P312)</f>
        <v>0</v>
      </c>
      <c r="H312" s="337" t="n">
        <f aca="false">AVERAGE('monthly data'!Q312:S312)</f>
        <v>0</v>
      </c>
      <c r="I312" s="337" t="n">
        <f aca="false">AVERAGE('monthly data'!T312:V312)</f>
        <v>0</v>
      </c>
      <c r="J312" s="337" t="n">
        <f aca="false">AVERAGE('monthly data'!W312:Y312)</f>
        <v>0</v>
      </c>
      <c r="K312" s="337" t="n">
        <f aca="false">AVERAGE('monthly data'!Z312:AB312)</f>
        <v>0</v>
      </c>
      <c r="L312" s="337" t="n">
        <f aca="false">AVERAGE('monthly data'!AC312:AE312)</f>
        <v>0</v>
      </c>
      <c r="M312" s="337" t="n">
        <f aca="false">AVERAGE('monthly data'!AF312:AH312)</f>
        <v>0</v>
      </c>
      <c r="N312" s="337" t="n">
        <f aca="false">AVERAGE('monthly data'!AI312:AK312)</f>
        <v>0</v>
      </c>
      <c r="O312" s="337" t="n">
        <f aca="false">AVERAGE('monthly data'!AL312:AN312)</f>
        <v>0</v>
      </c>
      <c r="P312" s="337" t="n">
        <f aca="false">AVERAGE('monthly data'!AO312:AQ312)</f>
        <v>0</v>
      </c>
      <c r="Q312" s="337" t="n">
        <f aca="false">AVERAGE('monthly data'!AR312:AT312)</f>
        <v>0</v>
      </c>
      <c r="R312" s="337" t="n">
        <f aca="false">AVERAGE('monthly data'!AU312:AW312)</f>
        <v>0</v>
      </c>
      <c r="S312" s="337" t="n">
        <f aca="false">AVERAGE('monthly data'!AX312:AZ312)</f>
        <v>0</v>
      </c>
      <c r="T312" s="337" t="n">
        <f aca="false">AVERAGE('monthly data'!BA312:BC312)</f>
        <v>0</v>
      </c>
      <c r="U312" s="337" t="n">
        <f aca="false">AVERAGE('monthly data'!BD312:BF312)</f>
        <v>0</v>
      </c>
      <c r="V312" s="337" t="n">
        <f aca="false">AVERAGE('monthly data'!BG312:BI312)</f>
        <v>0</v>
      </c>
      <c r="W312" s="337" t="n">
        <f aca="false">AVERAGE('monthly data'!BJ312:BL312)</f>
        <v>0</v>
      </c>
      <c r="X312" s="337" t="n">
        <f aca="false">AVERAGE('monthly data'!BM312:BO312)</f>
        <v>0</v>
      </c>
      <c r="Y312" s="337" t="n">
        <f aca="false">AVERAGE('monthly data'!BP312:BR312)</f>
        <v>0</v>
      </c>
      <c r="Z312" s="337" t="n">
        <f aca="false">AVERAGE('monthly data'!BS312:BU312)</f>
        <v>0</v>
      </c>
      <c r="AA312" s="337" t="n">
        <f aca="false">AVERAGE('monthly data'!BV312:BX312)</f>
        <v>0</v>
      </c>
      <c r="AB312" s="337" t="n">
        <f aca="false">AVERAGE('monthly data'!BY312:CA312)</f>
        <v>0</v>
      </c>
      <c r="AC312" s="337" t="n">
        <f aca="false">AVERAGE('monthly data'!CB312:CD312)</f>
        <v>0</v>
      </c>
      <c r="AD312" s="337" t="n">
        <f aca="false">AVERAGE('monthly data'!CE312:CG312)</f>
        <v>0</v>
      </c>
      <c r="AE312" s="337" t="e">
        <f aca="false">AVERAGE('monthly data'!CH312:CJ312)</f>
        <v>#DIV/0!</v>
      </c>
      <c r="AF312" s="337" t="e">
        <f aca="false">AVERAGE('monthly data'!CK312:CM312)</f>
        <v>#DIV/0!</v>
      </c>
      <c r="AG312" s="337" t="e">
        <f aca="false">AVERAGE('monthly data'!CN312:CP312)</f>
        <v>#DIV/0!</v>
      </c>
      <c r="AH312" s="337" t="e">
        <f aca="false">AVERAGE('monthly data'!CQ312:CS312)</f>
        <v>#DIV/0!</v>
      </c>
      <c r="AI312" s="337" t="e">
        <f aca="false">AVERAGE('monthly data'!CT312:CV312)</f>
        <v>#DIV/0!</v>
      </c>
      <c r="AJ312" s="337" t="e">
        <f aca="false">AVERAGE('monthly data'!CW312:CY312)</f>
        <v>#DIV/0!</v>
      </c>
      <c r="AK312" s="337" t="e">
        <f aca="false">AVERAGE('monthly data'!CZ312:DB312)</f>
        <v>#DIV/0!</v>
      </c>
      <c r="AL312" s="337" t="e">
        <f aca="false">AVERAGE('monthly data'!DC312:DE312)</f>
        <v>#DIV/0!</v>
      </c>
      <c r="AM312" s="337" t="e">
        <f aca="false">AVERAGE('monthly data'!DF312:DH312)</f>
        <v>#DIV/0!</v>
      </c>
      <c r="AN312" s="337" t="e">
        <f aca="false">AVERAGE('monthly data'!DI312:DK312)</f>
        <v>#DIV/0!</v>
      </c>
      <c r="AO312" s="337" t="e">
        <f aca="false">AVERAGE('monthly data'!DL312:DN312)</f>
        <v>#DIV/0!</v>
      </c>
      <c r="AP312" s="337" t="e">
        <f aca="false">AVERAGE('monthly data'!DO312:DQ312)</f>
        <v>#DIV/0!</v>
      </c>
      <c r="AQ312" s="337" t="n">
        <f aca="false">AVERAGE('monthly data'!DR312:DT312)</f>
        <v>0</v>
      </c>
      <c r="AR312" s="337" t="n">
        <f aca="false">AVERAGE('monthly data'!DU312:DW312)</f>
        <v>0</v>
      </c>
      <c r="AS312" s="337" t="n">
        <f aca="false">AVERAGE('monthly data'!DX312:DZ312)</f>
        <v>6</v>
      </c>
      <c r="AT312" s="337" t="n">
        <f aca="false">AVERAGE('monthly data'!EA312:EC312)</f>
        <v>9</v>
      </c>
      <c r="AU312" s="337" t="n">
        <f aca="false">AVERAGE('monthly data'!ED312:EF312)</f>
        <v>9</v>
      </c>
      <c r="AV312" s="337" t="n">
        <f aca="false">AVERAGE('monthly data'!EG312:EI312)</f>
        <v>9</v>
      </c>
      <c r="AW312" s="337" t="n">
        <f aca="false">AVERAGE('monthly data'!EJ312:EL312)</f>
        <v>9</v>
      </c>
      <c r="AX312" s="337" t="n">
        <f aca="false">AVERAGE('monthly data'!EM312:EO312)</f>
        <v>9</v>
      </c>
      <c r="AY312" s="337" t="n">
        <f aca="false">AVERAGE('monthly data'!EP312:ER312)</f>
        <v>9</v>
      </c>
      <c r="AZ312" s="337" t="n">
        <f aca="false">AVERAGE('monthly data'!ES312:EU312)</f>
        <v>9</v>
      </c>
      <c r="BA312" s="337" t="n">
        <f aca="false">AVERAGE('monthly data'!EV312:EX312)</f>
        <v>9</v>
      </c>
      <c r="BB312" s="337" t="n">
        <f aca="false">AVERAGE('monthly data'!EY312:FA312)</f>
        <v>9</v>
      </c>
      <c r="BC312" s="337" t="n">
        <f aca="false">AVERAGE('monthly data'!FB312:FD312)</f>
        <v>9</v>
      </c>
      <c r="BD312" s="337" t="n">
        <f aca="false">AVERAGE('monthly data'!FE312:FG312)</f>
        <v>9</v>
      </c>
      <c r="BE312" s="337" t="n">
        <f aca="false">AVERAGE('monthly data'!FH312:FJ312)</f>
        <v>8.33333333333333</v>
      </c>
      <c r="BF312" s="337" t="n">
        <f aca="false">AVERAGE('monthly data'!FK312:FM312)</f>
        <v>8</v>
      </c>
      <c r="BG312" s="337" t="n">
        <f aca="false">AVERAGE('monthly data'!FN312:FP312)</f>
        <v>9</v>
      </c>
      <c r="BH312" s="337" t="n">
        <f aca="false">AVERAGE('monthly data'!FQ312:FS312)</f>
        <v>9</v>
      </c>
      <c r="BI312" s="337" t="n">
        <f aca="false">AVERAGE('monthly data'!FT312:FV312)</f>
        <v>9</v>
      </c>
      <c r="BJ312" s="337" t="n">
        <f aca="false">AVERAGE('monthly data'!FW312:FY312)</f>
        <v>8.5</v>
      </c>
      <c r="BK312" s="337" t="n">
        <f aca="false">AVERAGE('monthly data'!FZ312:GB312)</f>
        <v>7.33333333333333</v>
      </c>
      <c r="BL312" s="337" t="n">
        <f aca="false">AVERAGE('monthly data'!GC312:GE312)</f>
        <v>7</v>
      </c>
      <c r="BM312" s="337" t="n">
        <f aca="false">AVERAGE('monthly data'!GF312:GH312)</f>
        <v>7</v>
      </c>
      <c r="BN312" s="337" t="n">
        <f aca="false">AVERAGE('monthly data'!GI312:GK312)</f>
        <v>6.33333333333333</v>
      </c>
      <c r="BO312" s="337" t="n">
        <f aca="false">AVERAGE('monthly data'!GL312:GN312)</f>
        <v>6</v>
      </c>
      <c r="BP312" s="337" t="n">
        <f aca="false">AVERAGE('monthly data'!GO312:GQ312)</f>
        <v>6</v>
      </c>
      <c r="BQ312" s="337" t="n">
        <f aca="false">AVERAGE('monthly data'!GR312:GT312)</f>
        <v>6</v>
      </c>
      <c r="BR312" s="337" t="n">
        <f aca="false">AVERAGE('monthly data'!GU312:GW312)</f>
        <v>6.83333333333333</v>
      </c>
      <c r="BS312" s="337" t="n">
        <f aca="false">AVERAGE('monthly data'!GX312:GZ312)</f>
        <v>7</v>
      </c>
      <c r="BT312" s="337" t="n">
        <f aca="false">AVERAGE('monthly data'!HA312:HC312)</f>
        <v>7.33333333333333</v>
      </c>
      <c r="BU312" s="337" t="n">
        <f aca="false">AVERAGE('monthly data'!HD312:HF312)</f>
        <v>7.5</v>
      </c>
      <c r="BV312" s="337" t="n">
        <f aca="false">AVERAGE('monthly data'!HG312:HI312)</f>
        <v>7.5</v>
      </c>
      <c r="BW312" s="337" t="n">
        <f aca="false">AVERAGE('monthly data'!HJ312:HL312)</f>
        <v>7.5</v>
      </c>
      <c r="BX312" s="337" t="n">
        <f aca="false">AVERAGE('monthly data'!HM312:HO312)</f>
        <v>7.33333333333333</v>
      </c>
      <c r="BY312" s="337" t="n">
        <f aca="false">AVERAGE('monthly data'!HP312:HR312)</f>
        <v>7</v>
      </c>
      <c r="BZ312" s="337" t="n">
        <f aca="false">AVERAGE('monthly data'!HS312:HU312)</f>
        <v>7</v>
      </c>
      <c r="CA312" s="337" t="n">
        <f aca="false">AVERAGE('monthly data'!HV312:HX312)</f>
        <v>7</v>
      </c>
      <c r="CB312" s="337" t="n">
        <f aca="false">AVERAGE('monthly data'!HY312:IA312)</f>
        <v>6.83333333333333</v>
      </c>
      <c r="CC312" s="337" t="n">
        <f aca="false">AVERAGE('monthly data'!IB312:ID312)</f>
        <v>6.5</v>
      </c>
      <c r="CD312" s="337" t="n">
        <f aca="false">AVERAGE('monthly data'!IE312:IG312)</f>
        <v>6.5</v>
      </c>
      <c r="CE312" s="337" t="n">
        <f aca="false">AVERAGE('monthly data'!IH312:IJ312)</f>
        <v>6.5</v>
      </c>
      <c r="CF312" s="337" t="n">
        <f aca="false">AVERAGE('monthly data'!IK312:IM312)</f>
        <v>6.5</v>
      </c>
      <c r="CG312" s="337" t="n">
        <f aca="false">AVERAGE('monthly data'!IN312:IP312)</f>
        <v>6.5</v>
      </c>
      <c r="CH312" s="337" t="n">
        <f aca="false">AVERAGE('monthly data'!IQ312:IS312)</f>
        <v>6.5</v>
      </c>
      <c r="CI312" s="337" t="n">
        <f aca="false">AVERAGE('monthly data'!IT312:IV312)</f>
        <v>6.5</v>
      </c>
      <c r="CJ312" s="337" t="n">
        <f aca="false">AVERAGE('monthly data'!IW312:IY312)</f>
        <v>6.5</v>
      </c>
      <c r="CK312" s="337" t="n">
        <f aca="false">AVERAGE('monthly data'!IZ312:JB312)</f>
        <v>6.5</v>
      </c>
      <c r="CL312" s="337" t="n">
        <f aca="false">AVERAGE('monthly data'!JC312:JE312)</f>
        <v>6.41666666666667</v>
      </c>
      <c r="CM312" s="337" t="n">
        <f aca="false">AVERAGE('monthly data'!JF312:JH312)</f>
        <v>6.25</v>
      </c>
      <c r="CN312" s="337" t="n">
        <f aca="false">AVERAGE('monthly data'!JI312:JK312)</f>
        <v>6.16666666666667</v>
      </c>
      <c r="CO312" s="337" t="n">
        <f aca="false">AVERAGE('monthly data'!JL312:JN312)</f>
        <v>6</v>
      </c>
      <c r="CP312" s="337" t="n">
        <f aca="false">AVERAGE('monthly data'!JO312:JQ312)</f>
        <v>5.83333333333333</v>
      </c>
      <c r="CQ312" s="337" t="n">
        <f aca="false">AVERAGE('monthly data'!JR312:JT312)</f>
        <v>5.5</v>
      </c>
      <c r="CR312" s="337" t="n">
        <f aca="false">AVERAGE('monthly data'!JU312:JW312)</f>
        <v>5.5</v>
      </c>
      <c r="CS312" s="337" t="n">
        <f aca="false">AVERAGE('monthly data'!JX312:JZ312)</f>
        <v>5.5</v>
      </c>
      <c r="CT312" s="337" t="n">
        <f aca="false">AVERAGE('monthly data'!KA312:KC312)</f>
        <v>5.5</v>
      </c>
      <c r="CU312" s="337" t="n">
        <f aca="false">AVERAGE('monthly data'!KD312:KF312)</f>
        <v>5.5</v>
      </c>
      <c r="CV312" s="337" t="n">
        <f aca="false">AVERAGE('monthly data'!KG312:KI312)</f>
        <v>5.16666666666667</v>
      </c>
      <c r="CW312" s="337" t="n">
        <f aca="false">AVERAGE('monthly data'!KJ312:KL312)</f>
        <v>5</v>
      </c>
      <c r="CX312" s="337" t="n">
        <f aca="false">AVERAGE('monthly data'!KM312:KO312)</f>
        <v>5</v>
      </c>
      <c r="CY312" s="337" t="n">
        <f aca="false">AVERAGE('monthly data'!KP312:KR312)</f>
        <v>5</v>
      </c>
      <c r="CZ312" s="337" t="n">
        <f aca="false">AVERAGE('monthly data'!KS312:KU312)</f>
        <v>4.5</v>
      </c>
      <c r="DA312" s="337" t="n">
        <f aca="false">AVERAGE('monthly data'!KV312:KX312)</f>
        <v>4.5</v>
      </c>
      <c r="DB312" s="337" t="n">
        <f aca="false">AVERAGE('monthly data'!KY312:LA312)</f>
        <v>4.5</v>
      </c>
      <c r="DC312" s="337" t="n">
        <f aca="false">AVERAGE('monthly data'!LB312:LD312)</f>
        <v>4.5</v>
      </c>
      <c r="DD312" s="337" t="n">
        <f aca="false">AVERAGE('monthly data'!LE312:LG312)</f>
        <v>4.5</v>
      </c>
      <c r="DE312" s="337" t="n">
        <f aca="false">AVERAGE('monthly data'!LH312:LJ312)</f>
        <v>4.5</v>
      </c>
      <c r="DF312" s="337" t="n">
        <f aca="false">AVERAGE('monthly data'!LK312:LM312)</f>
        <v>4.5</v>
      </c>
      <c r="DG312" s="337" t="n">
        <f aca="false">AVERAGE('monthly data'!LN312:LP312)</f>
        <v>4.83333333333333</v>
      </c>
      <c r="DH312" s="337" t="n">
        <f aca="false">AVERAGE('monthly data'!LQ312:LS312)</f>
        <v>5</v>
      </c>
      <c r="DI312" s="337" t="n">
        <f aca="false">AVERAGE('monthly data'!LT312:LV312)</f>
        <v>5.66666666666667</v>
      </c>
      <c r="DJ312" s="337" t="n">
        <f aca="false">AVERAGE('monthly data'!LW312:LY312)</f>
        <v>6.33333333333333</v>
      </c>
      <c r="DK312" s="337" t="n">
        <f aca="false">AVERAGE('monthly data'!LZ312:MB312)</f>
        <v>6.83333333333333</v>
      </c>
      <c r="DL312" s="337" t="n">
        <f aca="false">AVERAGE('monthly data'!MC312:ME312)</f>
        <v>7</v>
      </c>
      <c r="DM312" s="337" t="e">
        <f aca="false">AVERAGE('monthly data'!MF312:MH312)</f>
        <v>#DIV/0!</v>
      </c>
      <c r="DN312" s="337" t="e">
        <f aca="false">AVERAGE('monthly data'!MI312:MK312)</f>
        <v>#DIV/0!</v>
      </c>
      <c r="DO312" s="337" t="e">
        <f aca="false">AVERAGE('monthly data'!ML312:MN312)</f>
        <v>#DIV/0!</v>
      </c>
      <c r="DP312" s="337" t="e">
        <f aca="false">AVERAGE('monthly data'!MO312:MQ312)</f>
        <v>#DIV/0!</v>
      </c>
      <c r="DQ312" s="337" t="e">
        <f aca="false">AVERAGE('monthly data'!MR312:MT312)</f>
        <v>#DIV/0!</v>
      </c>
      <c r="DR312" s="337" t="e">
        <f aca="false">AVERAGE('monthly data'!MU312:MW312)</f>
        <v>#DIV/0!</v>
      </c>
      <c r="DS312" s="337"/>
      <c r="DT312" s="337"/>
      <c r="DU312" s="337"/>
      <c r="DV312" s="337"/>
      <c r="DW312" s="337"/>
      <c r="DX312" s="337"/>
      <c r="DY312" s="337"/>
      <c r="DZ312" s="337"/>
    </row>
    <row r="313" customFormat="false" ht="15" hidden="false" customHeight="false" outlineLevel="0" collapsed="false">
      <c r="B313" s="461" t="s">
        <v>733</v>
      </c>
      <c r="C313" s="337" t="n">
        <f aca="false">AVERAGE('monthly data'!B313:D313)</f>
        <v>10.04</v>
      </c>
      <c r="D313" s="337" t="n">
        <f aca="false">AVERAGE('monthly data'!E313:G313)</f>
        <v>12.0633333333333</v>
      </c>
      <c r="E313" s="337" t="n">
        <f aca="false">AVERAGE('monthly data'!H313:J313)</f>
        <v>12.0366666666667</v>
      </c>
      <c r="F313" s="337" t="n">
        <f aca="false">AVERAGE('monthly data'!K313:M313)</f>
        <v>12.1233333333333</v>
      </c>
      <c r="G313" s="337" t="n">
        <f aca="false">AVERAGE('monthly data'!N313:P313)</f>
        <v>11.3733333333333</v>
      </c>
      <c r="H313" s="337" t="n">
        <f aca="false">AVERAGE('monthly data'!Q313:S313)</f>
        <v>10.8266666666667</v>
      </c>
      <c r="I313" s="337" t="n">
        <f aca="false">AVERAGE('monthly data'!T313:V313)</f>
        <v>10.8233333333333</v>
      </c>
      <c r="J313" s="337" t="n">
        <f aca="false">AVERAGE('monthly data'!W313:Y313)</f>
        <v>11.0266666666667</v>
      </c>
      <c r="K313" s="337" t="n">
        <f aca="false">AVERAGE('monthly data'!Z313:AB313)</f>
        <v>8.34166666666667</v>
      </c>
      <c r="L313" s="337" t="n">
        <f aca="false">AVERAGE('monthly data'!AC313:AE313)</f>
        <v>8.21933333333333</v>
      </c>
      <c r="M313" s="337" t="n">
        <f aca="false">AVERAGE('monthly data'!AF313:AH313)</f>
        <v>8.62866666666667</v>
      </c>
      <c r="N313" s="337" t="n">
        <f aca="false">AVERAGE('monthly data'!AI313:AK313)</f>
        <v>8.32933333333333</v>
      </c>
      <c r="O313" s="337" t="n">
        <f aca="false">AVERAGE('monthly data'!AL313:AN313)</f>
        <v>9.90933333333333</v>
      </c>
      <c r="P313" s="337" t="n">
        <f aca="false">AVERAGE('monthly data'!AO313:AQ313)</f>
        <v>8.25066666666667</v>
      </c>
      <c r="Q313" s="337" t="n">
        <f aca="false">AVERAGE('monthly data'!AR313:AT313)</f>
        <v>8.795</v>
      </c>
      <c r="R313" s="337" t="n">
        <f aca="false">AVERAGE('monthly data'!AU313:AW313)</f>
        <v>8.42366666666667</v>
      </c>
      <c r="S313" s="337" t="n">
        <f aca="false">AVERAGE('monthly data'!AX313:AZ313)</f>
        <v>7.92033333333333</v>
      </c>
      <c r="T313" s="337" t="n">
        <f aca="false">AVERAGE('monthly data'!BA313:BC313)</f>
        <v>8.73766666666667</v>
      </c>
      <c r="U313" s="337" t="n">
        <f aca="false">AVERAGE('monthly data'!BD313:BF313)</f>
        <v>8.645</v>
      </c>
      <c r="V313" s="337" t="n">
        <f aca="false">AVERAGE('monthly data'!BG313:BI313)</f>
        <v>8.508</v>
      </c>
      <c r="W313" s="337" t="n">
        <f aca="false">AVERAGE('monthly data'!BJ313:BL313)</f>
        <v>9.224</v>
      </c>
      <c r="X313" s="337" t="n">
        <f aca="false">AVERAGE('monthly data'!BM313:BO313)</f>
        <v>9.29</v>
      </c>
      <c r="Y313" s="337" t="n">
        <f aca="false">AVERAGE('monthly data'!BP313:BR313)</f>
        <v>9.38333333333333</v>
      </c>
      <c r="Z313" s="337" t="n">
        <f aca="false">AVERAGE('monthly data'!BS313:BU313)</f>
        <v>10.0446666666667</v>
      </c>
      <c r="AA313" s="337" t="n">
        <f aca="false">AVERAGE('monthly data'!BV313:BX313)</f>
        <v>9.88333333333333</v>
      </c>
      <c r="AB313" s="337" t="n">
        <f aca="false">AVERAGE('monthly data'!BY313:CA313)</f>
        <v>10.0333333333333</v>
      </c>
      <c r="AC313" s="337" t="n">
        <f aca="false">AVERAGE('monthly data'!CB313:CD313)</f>
        <v>9.86333333333333</v>
      </c>
      <c r="AD313" s="337" t="n">
        <f aca="false">AVERAGE('monthly data'!CE313:CG313)</f>
        <v>10.1366666666667</v>
      </c>
      <c r="AE313" s="337" t="n">
        <f aca="false">AVERAGE('monthly data'!CH313:CJ313)</f>
        <v>10.1533333333333</v>
      </c>
      <c r="AF313" s="337" t="n">
        <f aca="false">AVERAGE('monthly data'!CK313:CM313)</f>
        <v>9.99666666666667</v>
      </c>
      <c r="AG313" s="337" t="n">
        <f aca="false">AVERAGE('monthly data'!CN313:CP313)</f>
        <v>9.34333333333333</v>
      </c>
      <c r="AH313" s="337" t="n">
        <f aca="false">AVERAGE('monthly data'!CQ313:CS313)</f>
        <v>9.1</v>
      </c>
      <c r="AI313" s="337" t="n">
        <f aca="false">AVERAGE('monthly data'!CT313:CV313)</f>
        <v>8.94333333333334</v>
      </c>
      <c r="AJ313" s="337" t="n">
        <f aca="false">AVERAGE('monthly data'!CW313:CY313)</f>
        <v>9.11333333333333</v>
      </c>
      <c r="AK313" s="337" t="n">
        <f aca="false">AVERAGE('monthly data'!CZ313:DB313)</f>
        <v>9.27333333333333</v>
      </c>
      <c r="AL313" s="337" t="n">
        <f aca="false">AVERAGE('monthly data'!DC313:DE313)</f>
        <v>9.33</v>
      </c>
      <c r="AM313" s="337" t="n">
        <f aca="false">AVERAGE('monthly data'!DF313:DH313)</f>
        <v>8.90733333333333</v>
      </c>
      <c r="AN313" s="337" t="n">
        <f aca="false">AVERAGE('monthly data'!DI313:DK313)</f>
        <v>9.263</v>
      </c>
      <c r="AO313" s="337" t="n">
        <f aca="false">AVERAGE('monthly data'!DL313:DN313)</f>
        <v>9.327</v>
      </c>
      <c r="AP313" s="337" t="n">
        <f aca="false">AVERAGE('monthly data'!DO313:DQ313)</f>
        <v>9.43</v>
      </c>
      <c r="AQ313" s="337" t="n">
        <f aca="false">AVERAGE('monthly data'!DR313:DT313)</f>
        <v>9.39</v>
      </c>
      <c r="AR313" s="337" t="n">
        <f aca="false">AVERAGE('monthly data'!DU313:DW313)</f>
        <v>8.71333333333333</v>
      </c>
      <c r="AS313" s="337" t="n">
        <f aca="false">AVERAGE('monthly data'!DX313:DZ313)</f>
        <v>8.56333333333333</v>
      </c>
      <c r="AT313" s="337" t="n">
        <f aca="false">AVERAGE('monthly data'!EA313:EC313)</f>
        <v>8.02</v>
      </c>
      <c r="AU313" s="337" t="n">
        <f aca="false">AVERAGE('monthly data'!ED313:EF313)</f>
        <v>8.08</v>
      </c>
      <c r="AV313" s="337" t="n">
        <f aca="false">AVERAGE('monthly data'!EG313:EI313)</f>
        <v>8.17666666666667</v>
      </c>
      <c r="AW313" s="337" t="n">
        <f aca="false">AVERAGE('monthly data'!EJ313:EL313)</f>
        <v>8.31666666666667</v>
      </c>
      <c r="AX313" s="337" t="n">
        <f aca="false">AVERAGE('monthly data'!EM313:EO313)</f>
        <v>8.24</v>
      </c>
      <c r="AY313" s="337" t="n">
        <f aca="false">AVERAGE('monthly data'!EP313:ER313)</f>
        <v>7.90333333333333</v>
      </c>
      <c r="AZ313" s="337" t="n">
        <f aca="false">AVERAGE('monthly data'!ES313:EU313)</f>
        <v>7.69</v>
      </c>
      <c r="BA313" s="337" t="n">
        <f aca="false">AVERAGE('monthly data'!EV313:EX313)</f>
        <v>7.56666666666667</v>
      </c>
      <c r="BB313" s="337" t="n">
        <f aca="false">AVERAGE('monthly data'!EY313:FA313)</f>
        <v>7.32</v>
      </c>
      <c r="BC313" s="337" t="n">
        <f aca="false">AVERAGE('monthly data'!FB313:FD313)</f>
        <v>5.81333333333333</v>
      </c>
      <c r="BD313" s="337" t="e">
        <f aca="false">AVERAGE('monthly data'!FE313:FG313)</f>
        <v>#DIV/0!</v>
      </c>
      <c r="BE313" s="337" t="e">
        <f aca="false">AVERAGE('monthly data'!FH313:FJ313)</f>
        <v>#DIV/0!</v>
      </c>
      <c r="BF313" s="337" t="e">
        <f aca="false">AVERAGE('monthly data'!FK313:FM313)</f>
        <v>#DIV/0!</v>
      </c>
      <c r="BG313" s="337" t="n">
        <f aca="false">AVERAGE('monthly data'!FN313:FP313)</f>
        <v>5.89666666666667</v>
      </c>
      <c r="BH313" s="337" t="n">
        <f aca="false">AVERAGE('monthly data'!FQ313:FS313)</f>
        <v>8.72333333333333</v>
      </c>
      <c r="BI313" s="337" t="n">
        <f aca="false">AVERAGE('monthly data'!FT313:FV313)</f>
        <v>9.05666666666667</v>
      </c>
      <c r="BJ313" s="337" t="n">
        <f aca="false">AVERAGE('monthly data'!FW313:FY313)</f>
        <v>8.75666666666667</v>
      </c>
      <c r="BK313" s="337" t="n">
        <f aca="false">AVERAGE('monthly data'!FZ313:GB313)</f>
        <v>7.29333333333333</v>
      </c>
      <c r="BL313" s="337" t="n">
        <f aca="false">AVERAGE('monthly data'!GC313:GE313)</f>
        <v>6.69666666666667</v>
      </c>
      <c r="BM313" s="337" t="n">
        <f aca="false">AVERAGE('monthly data'!GF313:GH313)</f>
        <v>6.17666666666667</v>
      </c>
      <c r="BN313" s="337" t="n">
        <f aca="false">AVERAGE('monthly data'!GI313:GK313)</f>
        <v>6.89333333333333</v>
      </c>
      <c r="BO313" s="337" t="n">
        <f aca="false">AVERAGE('monthly data'!GL313:GN313)</f>
        <v>7.5</v>
      </c>
      <c r="BP313" s="337" t="n">
        <f aca="false">AVERAGE('monthly data'!GO313:GQ313)</f>
        <v>8.20333333333333</v>
      </c>
      <c r="BQ313" s="337" t="n">
        <f aca="false">AVERAGE('monthly data'!GR313:GT313)</f>
        <v>7.53</v>
      </c>
      <c r="BR313" s="337" t="n">
        <f aca="false">AVERAGE('monthly data'!GU313:GW313)</f>
        <v>7.76333333333333</v>
      </c>
      <c r="BS313" s="337" t="n">
        <f aca="false">AVERAGE('monthly data'!GX313:GZ313)</f>
        <v>7.95</v>
      </c>
      <c r="BT313" s="337" t="n">
        <f aca="false">AVERAGE('monthly data'!HA313:HC313)</f>
        <v>8.64</v>
      </c>
      <c r="BU313" s="337" t="n">
        <f aca="false">AVERAGE('monthly data'!HD313:HF313)</f>
        <v>8.65</v>
      </c>
      <c r="BV313" s="337" t="n">
        <f aca="false">AVERAGE('monthly data'!HG313:HI313)</f>
        <v>10.36</v>
      </c>
      <c r="BW313" s="337" t="n">
        <f aca="false">AVERAGE('monthly data'!HJ313:HL313)</f>
        <v>10.6666666666667</v>
      </c>
      <c r="BX313" s="337" t="n">
        <f aca="false">AVERAGE('monthly data'!HM313:HO313)</f>
        <v>10.9433333333333</v>
      </c>
      <c r="BY313" s="337" t="n">
        <f aca="false">AVERAGE('monthly data'!HP313:HR313)</f>
        <v>9.32333333333333</v>
      </c>
      <c r="BZ313" s="337" t="n">
        <f aca="false">AVERAGE('monthly data'!HS313:HU313)</f>
        <v>8.6</v>
      </c>
      <c r="CA313" s="337" t="n">
        <f aca="false">AVERAGE('monthly data'!HV313:HX313)</f>
        <v>8.37333333333333</v>
      </c>
      <c r="CB313" s="337" t="n">
        <f aca="false">AVERAGE('monthly data'!HY313:IA313)</f>
        <v>8.65156032883333</v>
      </c>
      <c r="CC313" s="337" t="n">
        <f aca="false">AVERAGE('monthly data'!IB313:ID313)</f>
        <v>8.17962347437653</v>
      </c>
      <c r="CD313" s="337" t="n">
        <f aca="false">AVERAGE('monthly data'!IE313:IG313)</f>
        <v>7.75233333333333</v>
      </c>
      <c r="CE313" s="337" t="n">
        <f aca="false">AVERAGE('monthly data'!IH313:IJ313)</f>
        <v>8.37</v>
      </c>
      <c r="CF313" s="337" t="n">
        <f aca="false">AVERAGE('monthly data'!IK313:IM313)</f>
        <v>8.51966666666667</v>
      </c>
      <c r="CG313" s="337" t="n">
        <f aca="false">AVERAGE('monthly data'!IN313:IP313)</f>
        <v>8.213</v>
      </c>
      <c r="CH313" s="337" t="n">
        <f aca="false">AVERAGE('monthly data'!IQ313:IS313)</f>
        <v>7.867</v>
      </c>
      <c r="CI313" s="337" t="n">
        <f aca="false">AVERAGE('monthly data'!IT313:IV313)</f>
        <v>7.69942763354932</v>
      </c>
      <c r="CJ313" s="337" t="n">
        <f aca="false">AVERAGE('monthly data'!IW313:IY313)</f>
        <v>8.20726904250147</v>
      </c>
      <c r="CK313" s="337" t="n">
        <f aca="false">AVERAGE('monthly data'!IZ313:JB313)</f>
        <v>8.05</v>
      </c>
      <c r="CL313" s="337" t="n">
        <f aca="false">AVERAGE('monthly data'!JC313:JE313)</f>
        <v>7.70089057367644</v>
      </c>
      <c r="CM313" s="337" t="n">
        <f aca="false">AVERAGE('monthly data'!JF313:JH313)</f>
        <v>7.47959040418477</v>
      </c>
      <c r="CN313" s="337" t="n">
        <f aca="false">AVERAGE('monthly data'!JI313:JK313)</f>
        <v>8.11384481918277</v>
      </c>
      <c r="CO313" s="337" t="n">
        <f aca="false">AVERAGE('monthly data'!JL313:JN313)</f>
        <v>7.73395405022788</v>
      </c>
      <c r="CP313" s="337" t="n">
        <f aca="false">AVERAGE('monthly data'!JO313:JQ313)</f>
        <v>7.53542587627383</v>
      </c>
      <c r="CQ313" s="337" t="n">
        <f aca="false">AVERAGE('monthly data'!JR313:JT313)</f>
        <v>7.84166616455372</v>
      </c>
      <c r="CR313" s="337" t="n">
        <f aca="false">AVERAGE('monthly data'!JU313:JW313)</f>
        <v>8.17618528081749</v>
      </c>
      <c r="CS313" s="337" t="n">
        <f aca="false">AVERAGE('monthly data'!JX313:JZ313)</f>
        <v>6.82484312821519</v>
      </c>
      <c r="CT313" s="337" t="n">
        <f aca="false">AVERAGE('monthly data'!KA313:KC313)</f>
        <v>7.17980572469883</v>
      </c>
      <c r="CU313" s="337" t="n">
        <f aca="false">AVERAGE('monthly data'!KD313:KF313)</f>
        <v>7.13335897849081</v>
      </c>
      <c r="CV313" s="337" t="n">
        <f aca="false">AVERAGE('monthly data'!KG313:KI313)</f>
        <v>7.87604945809329</v>
      </c>
      <c r="CW313" s="337" t="n">
        <f aca="false">AVERAGE('monthly data'!KJ313:KL313)</f>
        <v>7.75465538026769</v>
      </c>
      <c r="CX313" s="337" t="n">
        <f aca="false">AVERAGE('monthly data'!KM313:KO313)</f>
        <v>7.79140442620343</v>
      </c>
      <c r="CY313" s="337" t="n">
        <f aca="false">AVERAGE('monthly data'!KP313:KR313)</f>
        <v>7.20298027825643</v>
      </c>
      <c r="CZ313" s="337" t="n">
        <f aca="false">AVERAGE('monthly data'!KS313:KU313)</f>
        <v>7.84107742766202</v>
      </c>
      <c r="DA313" s="337" t="n">
        <f aca="false">AVERAGE('monthly data'!KV313:KX313)</f>
        <v>7.81805529691966</v>
      </c>
      <c r="DB313" s="337" t="n">
        <f aca="false">AVERAGE('monthly data'!KY313:LA313)</f>
        <v>7.53262633503304</v>
      </c>
      <c r="DC313" s="337" t="n">
        <f aca="false">AVERAGE('monthly data'!LB313:LD313)</f>
        <v>8.17314762793523</v>
      </c>
      <c r="DD313" s="337" t="n">
        <f aca="false">AVERAGE('monthly data'!LE313:LG313)</f>
        <v>8.25798823936269</v>
      </c>
      <c r="DE313" s="337" t="n">
        <f aca="false">AVERAGE('monthly data'!LH313:LJ313)</f>
        <v>7.90669434641556</v>
      </c>
      <c r="DF313" s="337" t="n">
        <f aca="false">AVERAGE('monthly data'!LK313:LM313)</f>
        <v>7.86277086708148</v>
      </c>
      <c r="DG313" s="337" t="n">
        <f aca="false">AVERAGE('monthly data'!LN313:LP313)</f>
        <v>8.06190782943078</v>
      </c>
      <c r="DH313" s="337" t="n">
        <f aca="false">AVERAGE('monthly data'!LQ313:LS313)</f>
        <v>7.505</v>
      </c>
      <c r="DI313" s="337" t="n">
        <f aca="false">AVERAGE('monthly data'!LT313:LV313)</f>
        <v>7.77866666666667</v>
      </c>
      <c r="DJ313" s="337" t="n">
        <f aca="false">AVERAGE('monthly data'!LW313:LY313)</f>
        <v>7.91333333333333</v>
      </c>
      <c r="DK313" s="337" t="n">
        <f aca="false">AVERAGE('monthly data'!LZ313:MB313)</f>
        <v>9.51032893374944</v>
      </c>
      <c r="DL313" s="337" t="n">
        <f aca="false">AVERAGE('monthly data'!MC313:ME313)</f>
        <v>9.2861770044495</v>
      </c>
      <c r="DM313" s="337" t="e">
        <f aca="false">AVERAGE('monthly data'!MF313:MH313)</f>
        <v>#DIV/0!</v>
      </c>
      <c r="DN313" s="337" t="e">
        <f aca="false">AVERAGE('monthly data'!MI313:MK313)</f>
        <v>#DIV/0!</v>
      </c>
      <c r="DO313" s="337" t="e">
        <f aca="false">AVERAGE('monthly data'!ML313:MN313)</f>
        <v>#DIV/0!</v>
      </c>
      <c r="DP313" s="337" t="e">
        <f aca="false">AVERAGE('monthly data'!MO313:MQ313)</f>
        <v>#DIV/0!</v>
      </c>
      <c r="DQ313" s="337" t="e">
        <f aca="false">AVERAGE('monthly data'!MR313:MT313)</f>
        <v>#DIV/0!</v>
      </c>
      <c r="DR313" s="337" t="e">
        <f aca="false">AVERAGE('monthly data'!MU313:MW313)</f>
        <v>#DIV/0!</v>
      </c>
      <c r="DS313" s="337"/>
      <c r="DT313" s="337"/>
      <c r="DU313" s="337"/>
      <c r="DV313" s="337"/>
      <c r="DW313" s="337"/>
      <c r="DX313" s="337"/>
      <c r="DY313" s="337"/>
      <c r="DZ313" s="337"/>
    </row>
    <row r="314" customFormat="false" ht="15" hidden="false" customHeight="false" outlineLevel="0" collapsed="false">
      <c r="A314" s="0" t="s">
        <v>1091</v>
      </c>
      <c r="B314" s="461" t="s">
        <v>734</v>
      </c>
      <c r="C314" s="337" t="n">
        <f aca="false">AVERAGE('monthly data'!B314:D314)</f>
        <v>15.27</v>
      </c>
      <c r="D314" s="337" t="n">
        <f aca="false">AVERAGE('monthly data'!E314:G314)</f>
        <v>16.4866666666667</v>
      </c>
      <c r="E314" s="337" t="n">
        <f aca="false">AVERAGE('monthly data'!H314:J314)</f>
        <v>17.9433333333333</v>
      </c>
      <c r="F314" s="337" t="n">
        <f aca="false">AVERAGE('monthly data'!K314:M314)</f>
        <v>17.9533333333333</v>
      </c>
      <c r="G314" s="337" t="n">
        <f aca="false">AVERAGE('monthly data'!N314:P314)</f>
        <v>18.2966666666667</v>
      </c>
      <c r="H314" s="337" t="n">
        <f aca="false">AVERAGE('monthly data'!Q314:S314)</f>
        <v>18.2266666666667</v>
      </c>
      <c r="I314" s="337" t="n">
        <f aca="false">AVERAGE('monthly data'!T314:V314)</f>
        <v>18.0566666666667</v>
      </c>
      <c r="J314" s="337" t="n">
        <f aca="false">AVERAGE('monthly data'!W314:Y314)</f>
        <v>18.4433333333333</v>
      </c>
      <c r="K314" s="337" t="n">
        <f aca="false">AVERAGE('monthly data'!Z314:AB314)</f>
        <v>16.8233333333333</v>
      </c>
      <c r="L314" s="337" t="n">
        <f aca="false">AVERAGE('monthly data'!AC314:AE314)</f>
        <v>16.77</v>
      </c>
      <c r="M314" s="337" t="n">
        <f aca="false">AVERAGE('monthly data'!AF314:AH314)</f>
        <v>16.6366666666667</v>
      </c>
      <c r="N314" s="337" t="n">
        <f aca="false">AVERAGE('monthly data'!AI314:AK314)</f>
        <v>16.63</v>
      </c>
      <c r="O314" s="337" t="n">
        <f aca="false">AVERAGE('monthly data'!AL314:AN314)</f>
        <v>16.1333333333333</v>
      </c>
      <c r="P314" s="337" t="n">
        <f aca="false">AVERAGE('monthly data'!AO314:AQ314)</f>
        <v>16.0266666666667</v>
      </c>
      <c r="Q314" s="337" t="n">
        <f aca="false">AVERAGE('monthly data'!AR314:AT314)</f>
        <v>14.5933333333333</v>
      </c>
      <c r="R314" s="337" t="n">
        <f aca="false">AVERAGE('monthly data'!AU314:AW314)</f>
        <v>16.1133333333333</v>
      </c>
      <c r="S314" s="337" t="n">
        <f aca="false">AVERAGE('monthly data'!AX314:AZ314)</f>
        <v>16.14</v>
      </c>
      <c r="T314" s="337" t="n">
        <f aca="false">AVERAGE('monthly data'!BA314:BC314)</f>
        <v>16.1433333333333</v>
      </c>
      <c r="U314" s="337" t="n">
        <f aca="false">AVERAGE('monthly data'!BD314:BF314)</f>
        <v>16.5066666666667</v>
      </c>
      <c r="V314" s="337" t="n">
        <f aca="false">AVERAGE('monthly data'!BG314:BI314)</f>
        <v>16.5</v>
      </c>
      <c r="W314" s="337" t="n">
        <f aca="false">AVERAGE('monthly data'!BJ314:BL314)</f>
        <v>16.2266666666667</v>
      </c>
      <c r="X314" s="337" t="n">
        <f aca="false">AVERAGE('monthly data'!BM314:BO314)</f>
        <v>16.3433333333333</v>
      </c>
      <c r="Y314" s="337" t="n">
        <f aca="false">AVERAGE('monthly data'!BP314:BR314)</f>
        <v>16.8866666666667</v>
      </c>
      <c r="Z314" s="337" t="n">
        <f aca="false">AVERAGE('monthly data'!BS314:BU314)</f>
        <v>16.48</v>
      </c>
      <c r="AA314" s="337" t="n">
        <f aca="false">AVERAGE('monthly data'!BV314:BX314)</f>
        <v>16.5366666666667</v>
      </c>
      <c r="AB314" s="337" t="n">
        <f aca="false">AVERAGE('monthly data'!BY314:CA314)</f>
        <v>15.72</v>
      </c>
      <c r="AC314" s="337" t="n">
        <f aca="false">AVERAGE('monthly data'!CB314:CD314)</f>
        <v>16.5933333333333</v>
      </c>
      <c r="AD314" s="337" t="n">
        <f aca="false">AVERAGE('monthly data'!CE314:CG314)</f>
        <v>16.5666666666667</v>
      </c>
      <c r="AE314" s="337" t="n">
        <f aca="false">AVERAGE('monthly data'!CH314:CJ314)</f>
        <v>16.4633333333333</v>
      </c>
      <c r="AF314" s="337" t="n">
        <f aca="false">AVERAGE('monthly data'!CK314:CM314)</f>
        <v>16.51</v>
      </c>
      <c r="AG314" s="337" t="n">
        <f aca="false">AVERAGE('monthly data'!CN314:CP314)</f>
        <v>16.2433333333333</v>
      </c>
      <c r="AH314" s="337" t="n">
        <f aca="false">AVERAGE('monthly data'!CQ314:CS314)</f>
        <v>15.6433333333333</v>
      </c>
      <c r="AI314" s="337" t="n">
        <f aca="false">AVERAGE('monthly data'!CT314:CV314)</f>
        <v>15.9333333333333</v>
      </c>
      <c r="AJ314" s="337" t="n">
        <f aca="false">AVERAGE('monthly data'!CW314:CY314)</f>
        <v>16.2466666666667</v>
      </c>
      <c r="AK314" s="337" t="n">
        <f aca="false">AVERAGE('monthly data'!CZ314:DB314)</f>
        <v>15.4866666666667</v>
      </c>
      <c r="AL314" s="337" t="n">
        <f aca="false">AVERAGE('monthly data'!DC314:DE314)</f>
        <v>16.3033333333333</v>
      </c>
      <c r="AM314" s="337" t="n">
        <f aca="false">AVERAGE('monthly data'!DF314:DH314)</f>
        <v>15.9</v>
      </c>
      <c r="AN314" s="337" t="n">
        <f aca="false">AVERAGE('monthly data'!DI314:DK314)</f>
        <v>15.9366666666667</v>
      </c>
      <c r="AO314" s="337" t="n">
        <f aca="false">AVERAGE('monthly data'!DL314:DN314)</f>
        <v>15.9033333333333</v>
      </c>
      <c r="AP314" s="337" t="n">
        <f aca="false">AVERAGE('monthly data'!DO314:DQ314)</f>
        <v>16.21</v>
      </c>
      <c r="AQ314" s="337" t="n">
        <f aca="false">AVERAGE('monthly data'!DR314:DT314)</f>
        <v>16.3133333333333</v>
      </c>
      <c r="AR314" s="337" t="n">
        <f aca="false">AVERAGE('monthly data'!DU314:DW314)</f>
        <v>15.3633333333333</v>
      </c>
      <c r="AS314" s="337" t="n">
        <f aca="false">AVERAGE('monthly data'!DX314:DZ314)</f>
        <v>15.54</v>
      </c>
      <c r="AT314" s="337" t="n">
        <f aca="false">AVERAGE('monthly data'!EA314:EC314)</f>
        <v>15.8933333333333</v>
      </c>
      <c r="AU314" s="337" t="n">
        <f aca="false">AVERAGE('monthly data'!ED314:EF314)</f>
        <v>15.4533333333333</v>
      </c>
      <c r="AV314" s="337" t="n">
        <f aca="false">AVERAGE('monthly data'!EG314:EI314)</f>
        <v>15.5833333333333</v>
      </c>
      <c r="AW314" s="337" t="n">
        <f aca="false">AVERAGE('monthly data'!EJ314:EL314)</f>
        <v>16.23</v>
      </c>
      <c r="AX314" s="337" t="n">
        <f aca="false">AVERAGE('monthly data'!EM314:EO314)</f>
        <v>16.1966666666667</v>
      </c>
      <c r="AY314" s="337" t="n">
        <f aca="false">AVERAGE('monthly data'!EP314:ER314)</f>
        <v>15.9866666666667</v>
      </c>
      <c r="AZ314" s="337" t="n">
        <f aca="false">AVERAGE('monthly data'!ES314:EU314)</f>
        <v>15.9</v>
      </c>
      <c r="BA314" s="337" t="n">
        <f aca="false">AVERAGE('monthly data'!EV314:EX314)</f>
        <v>16.0533333333333</v>
      </c>
      <c r="BB314" s="337" t="n">
        <f aca="false">AVERAGE('monthly data'!EY314:FA314)</f>
        <v>15.9533333333333</v>
      </c>
      <c r="BC314" s="337" t="n">
        <f aca="false">AVERAGE('monthly data'!FB314:FD314)</f>
        <v>16.0566666666667</v>
      </c>
      <c r="BD314" s="337" t="e">
        <f aca="false">AVERAGE('monthly data'!FE314:FG314)</f>
        <v>#DIV/0!</v>
      </c>
      <c r="BE314" s="337" t="n">
        <f aca="false">AVERAGE('monthly data'!FH314:FJ314)</f>
        <v>16.3166666666667</v>
      </c>
      <c r="BF314" s="337" t="n">
        <f aca="false">AVERAGE('monthly data'!FK314:FM314)</f>
        <v>16.3933333333333</v>
      </c>
      <c r="BG314" s="337" t="n">
        <f aca="false">AVERAGE('monthly data'!FN314:FP314)</f>
        <v>16.0833333333333</v>
      </c>
      <c r="BH314" s="337" t="n">
        <f aca="false">AVERAGE('monthly data'!FQ314:FS314)</f>
        <v>16.78</v>
      </c>
      <c r="BI314" s="337" t="n">
        <f aca="false">AVERAGE('monthly data'!FT314:FV314)</f>
        <v>17.4166666666667</v>
      </c>
      <c r="BJ314" s="337" t="n">
        <f aca="false">AVERAGE('monthly data'!FW314:FY314)</f>
        <v>16.6133333333333</v>
      </c>
      <c r="BK314" s="337" t="n">
        <f aca="false">AVERAGE('monthly data'!FZ314:GB314)</f>
        <v>16.7666666666667</v>
      </c>
      <c r="BL314" s="337" t="n">
        <f aca="false">AVERAGE('monthly data'!GC314:GE314)</f>
        <v>16.9966666666667</v>
      </c>
      <c r="BM314" s="337" t="n">
        <f aca="false">AVERAGE('monthly data'!GF314:GH314)</f>
        <v>16.9766666666667</v>
      </c>
      <c r="BN314" s="337" t="n">
        <f aca="false">AVERAGE('monthly data'!GI314:GK314)</f>
        <v>17.2633333333333</v>
      </c>
      <c r="BO314" s="337" t="n">
        <f aca="false">AVERAGE('monthly data'!GL314:GN314)</f>
        <v>16.3733333333333</v>
      </c>
      <c r="BP314" s="337" t="n">
        <f aca="false">AVERAGE('monthly data'!GO314:GQ314)</f>
        <v>16.69</v>
      </c>
      <c r="BQ314" s="337" t="n">
        <f aca="false">AVERAGE('monthly data'!GR314:GT314)</f>
        <v>16.8566666666667</v>
      </c>
      <c r="BR314" s="337" t="n">
        <f aca="false">AVERAGE('monthly data'!GU314:GW314)</f>
        <v>16.75</v>
      </c>
      <c r="BS314" s="337" t="n">
        <f aca="false">AVERAGE('monthly data'!GX314:GZ314)</f>
        <v>16.5066666666667</v>
      </c>
      <c r="BT314" s="337" t="n">
        <f aca="false">AVERAGE('monthly data'!HA314:HC314)</f>
        <v>16.8033333333333</v>
      </c>
      <c r="BU314" s="337" t="n">
        <f aca="false">AVERAGE('monthly data'!HD314:HF314)</f>
        <v>16.9133333333333</v>
      </c>
      <c r="BV314" s="337" t="n">
        <f aca="false">AVERAGE('monthly data'!HG314:HI314)</f>
        <v>16.5833333333333</v>
      </c>
      <c r="BW314" s="337" t="n">
        <f aca="false">AVERAGE('monthly data'!HJ314:HL314)</f>
        <v>17.1333333333333</v>
      </c>
      <c r="BX314" s="337" t="n">
        <f aca="false">AVERAGE('monthly data'!HM314:HO314)</f>
        <v>17.4933333333333</v>
      </c>
      <c r="BY314" s="337" t="n">
        <f aca="false">AVERAGE('monthly data'!HP314:HR314)</f>
        <v>17.4933333333333</v>
      </c>
      <c r="BZ314" s="337" t="n">
        <f aca="false">AVERAGE('monthly data'!HS314:HU314)</f>
        <v>17.1566666666667</v>
      </c>
      <c r="CA314" s="337" t="n">
        <f aca="false">AVERAGE('monthly data'!HV314:HX314)</f>
        <v>17.1233333333333</v>
      </c>
      <c r="CB314" s="337" t="n">
        <f aca="false">AVERAGE('monthly data'!HY314:IA314)</f>
        <v>17.3901022714196</v>
      </c>
      <c r="CC314" s="337" t="n">
        <f aca="false">AVERAGE('monthly data'!IB314:ID314)</f>
        <v>17.2433333333333</v>
      </c>
      <c r="CD314" s="337" t="n">
        <f aca="false">AVERAGE('monthly data'!IE314:IG314)</f>
        <v>17.28</v>
      </c>
      <c r="CE314" s="337" t="n">
        <f aca="false">AVERAGE('monthly data'!IH314:IJ314)</f>
        <v>17.4366666666667</v>
      </c>
      <c r="CF314" s="337" t="n">
        <f aca="false">AVERAGE('monthly data'!IK314:IM314)</f>
        <v>17.4866666666667</v>
      </c>
      <c r="CG314" s="337" t="n">
        <f aca="false">AVERAGE('monthly data'!IN314:IP314)</f>
        <v>17.3133333333333</v>
      </c>
      <c r="CH314" s="337" t="n">
        <f aca="false">AVERAGE('monthly data'!IQ314:IS314)</f>
        <v>17.0966666666667</v>
      </c>
      <c r="CI314" s="337" t="n">
        <f aca="false">AVERAGE('monthly data'!IT314:IV314)</f>
        <v>17.1233333333333</v>
      </c>
      <c r="CJ314" s="337" t="n">
        <f aca="false">AVERAGE('monthly data'!IW314:IY314)</f>
        <v>17.1666666666667</v>
      </c>
      <c r="CK314" s="337" t="n">
        <f aca="false">AVERAGE('monthly data'!IZ314:JB314)</f>
        <v>17.5266666666667</v>
      </c>
      <c r="CL314" s="337" t="n">
        <f aca="false">AVERAGE('monthly data'!JC314:JE314)</f>
        <v>17.35</v>
      </c>
      <c r="CM314" s="337" t="n">
        <f aca="false">AVERAGE('monthly data'!JF314:JH314)</f>
        <v>17.04</v>
      </c>
      <c r="CN314" s="337" t="n">
        <f aca="false">AVERAGE('monthly data'!JI314:JK314)</f>
        <v>17.11</v>
      </c>
      <c r="CO314" s="337" t="n">
        <f aca="false">AVERAGE('monthly data'!JL314:JN314)</f>
        <v>17.41</v>
      </c>
      <c r="CP314" s="337" t="n">
        <f aca="false">AVERAGE('monthly data'!JO314:JQ314)</f>
        <v>17.1233333333333</v>
      </c>
      <c r="CQ314" s="337" t="n">
        <f aca="false">AVERAGE('monthly data'!JR314:JT314)</f>
        <v>17.05</v>
      </c>
      <c r="CR314" s="337" t="n">
        <f aca="false">AVERAGE('monthly data'!JU314:JW314)</f>
        <v>16.9166666666667</v>
      </c>
      <c r="CS314" s="337" t="n">
        <f aca="false">AVERAGE('monthly data'!JX314:JZ314)</f>
        <v>17.16</v>
      </c>
      <c r="CT314" s="337" t="n">
        <f aca="false">AVERAGE('monthly data'!KA314:KC314)</f>
        <v>16.6933333333333</v>
      </c>
      <c r="CU314" s="337" t="n">
        <f aca="false">AVERAGE('monthly data'!KD314:KF314)</f>
        <v>16.7566666666667</v>
      </c>
      <c r="CV314" s="337" t="n">
        <f aca="false">AVERAGE('monthly data'!KG314:KI314)</f>
        <v>16.5233333333333</v>
      </c>
      <c r="CW314" s="337" t="n">
        <f aca="false">AVERAGE('monthly data'!KJ314:KL314)</f>
        <v>16.1333333333333</v>
      </c>
      <c r="CX314" s="337" t="n">
        <f aca="false">AVERAGE('monthly data'!KM314:KO314)</f>
        <v>16.5466666666667</v>
      </c>
      <c r="CY314" s="337" t="n">
        <f aca="false">AVERAGE('monthly data'!KP314:KR314)</f>
        <v>16.8666666666667</v>
      </c>
      <c r="CZ314" s="337" t="n">
        <f aca="false">AVERAGE('monthly data'!KS314:KU314)</f>
        <v>15.7666666666667</v>
      </c>
      <c r="DA314" s="337" t="n">
        <f aca="false">AVERAGE('monthly data'!KV314:KX314)</f>
        <v>16.4666666666667</v>
      </c>
      <c r="DB314" s="337" t="n">
        <f aca="false">AVERAGE('monthly data'!KY314:LA314)</f>
        <v>16.4333333333333</v>
      </c>
      <c r="DC314" s="337" t="n">
        <f aca="false">AVERAGE('monthly data'!LB314:LD314)</f>
        <v>15.8233333333333</v>
      </c>
      <c r="DD314" s="337" t="n">
        <f aca="false">AVERAGE('monthly data'!LE314:LG314)</f>
        <v>16.0033333333333</v>
      </c>
      <c r="DE314" s="337" t="n">
        <f aca="false">AVERAGE('monthly data'!LH314:LJ314)</f>
        <v>16.3466666666667</v>
      </c>
      <c r="DF314" s="337" t="n">
        <f aca="false">AVERAGE('monthly data'!LK314:LM314)</f>
        <v>16.53</v>
      </c>
      <c r="DG314" s="337" t="n">
        <f aca="false">AVERAGE('monthly data'!LN314:LP314)</f>
        <v>16.5233333333333</v>
      </c>
      <c r="DH314" s="337" t="n">
        <f aca="false">AVERAGE('monthly data'!LQ314:LS314)</f>
        <v>16.3066666666667</v>
      </c>
      <c r="DI314" s="337" t="n">
        <f aca="false">AVERAGE('monthly data'!LT314:LV314)</f>
        <v>16.17</v>
      </c>
      <c r="DJ314" s="337" t="n">
        <f aca="false">AVERAGE('monthly data'!LW314:LY314)</f>
        <v>16.54</v>
      </c>
      <c r="DK314" s="337" t="n">
        <f aca="false">AVERAGE('monthly data'!LZ314:MB314)</f>
        <v>15.92</v>
      </c>
      <c r="DL314" s="337" t="n">
        <f aca="false">AVERAGE('monthly data'!MC314:ME314)</f>
        <v>16.625</v>
      </c>
      <c r="DM314" s="337" t="e">
        <f aca="false">AVERAGE('monthly data'!MF314:MH314)</f>
        <v>#DIV/0!</v>
      </c>
      <c r="DN314" s="337" t="e">
        <f aca="false">AVERAGE('monthly data'!MI314:MK314)</f>
        <v>#DIV/0!</v>
      </c>
      <c r="DO314" s="337" t="e">
        <f aca="false">AVERAGE('monthly data'!ML314:MN314)</f>
        <v>#DIV/0!</v>
      </c>
      <c r="DP314" s="337" t="e">
        <f aca="false">AVERAGE('monthly data'!MO314:MQ314)</f>
        <v>#DIV/0!</v>
      </c>
      <c r="DQ314" s="337" t="e">
        <f aca="false">AVERAGE('monthly data'!MR314:MT314)</f>
        <v>#DIV/0!</v>
      </c>
      <c r="DR314" s="337" t="e">
        <f aca="false">AVERAGE('monthly data'!MU314:MW314)</f>
        <v>#DIV/0!</v>
      </c>
      <c r="DS314" s="337"/>
      <c r="DT314" s="337"/>
      <c r="DU314" s="337"/>
      <c r="DV314" s="337"/>
      <c r="DW314" s="337"/>
      <c r="DX314" s="337"/>
      <c r="DY314" s="337"/>
      <c r="DZ314" s="337"/>
    </row>
    <row r="315" customFormat="false" ht="15" hidden="false" customHeight="false" outlineLevel="0" collapsed="false">
      <c r="A315" s="575" t="s">
        <v>1092</v>
      </c>
      <c r="B315" s="461" t="s">
        <v>735</v>
      </c>
      <c r="C315" s="460" t="n">
        <f aca="false">AVERAGE('monthly data'!B315:D315)</f>
        <v>0</v>
      </c>
      <c r="D315" s="460" t="n">
        <f aca="false">AVERAGE('monthly data'!E315:G315)</f>
        <v>0</v>
      </c>
      <c r="E315" s="460" t="n">
        <f aca="false">AVERAGE('monthly data'!H315:J315)</f>
        <v>0</v>
      </c>
      <c r="F315" s="460" t="n">
        <f aca="false">AVERAGE('monthly data'!K315:M315)</f>
        <v>0</v>
      </c>
      <c r="G315" s="460" t="n">
        <f aca="false">AVERAGE('monthly data'!N315:P315)</f>
        <v>0</v>
      </c>
      <c r="H315" s="460" t="n">
        <f aca="false">AVERAGE('monthly data'!Q315:S315)</f>
        <v>0</v>
      </c>
      <c r="I315" s="460" t="n">
        <f aca="false">AVERAGE('monthly data'!T315:V315)</f>
        <v>0</v>
      </c>
      <c r="J315" s="460" t="n">
        <f aca="false">AVERAGE('monthly data'!W315:Y315)</f>
        <v>0</v>
      </c>
      <c r="K315" s="460" t="n">
        <f aca="false">AVERAGE('monthly data'!Z315:AB315)</f>
        <v>0</v>
      </c>
      <c r="L315" s="460" t="n">
        <f aca="false">AVERAGE('monthly data'!AC315:AE315)</f>
        <v>0</v>
      </c>
      <c r="M315" s="460" t="n">
        <f aca="false">AVERAGE('monthly data'!AF315:AH315)</f>
        <v>0</v>
      </c>
      <c r="N315" s="460" t="n">
        <f aca="false">AVERAGE('monthly data'!AI315:AK315)</f>
        <v>0</v>
      </c>
      <c r="O315" s="460" t="n">
        <f aca="false">AVERAGE('monthly data'!AL315:AN315)</f>
        <v>0</v>
      </c>
      <c r="P315" s="460" t="n">
        <f aca="false">AVERAGE('monthly data'!AO315:AQ315)</f>
        <v>0</v>
      </c>
      <c r="Q315" s="460" t="n">
        <f aca="false">AVERAGE('monthly data'!AR315:AT315)</f>
        <v>0</v>
      </c>
      <c r="R315" s="460" t="n">
        <f aca="false">AVERAGE('monthly data'!AU315:AW315)</f>
        <v>0</v>
      </c>
      <c r="S315" s="460" t="n">
        <f aca="false">AVERAGE('monthly data'!AX315:AZ315)</f>
        <v>0</v>
      </c>
      <c r="T315" s="460" t="n">
        <f aca="false">AVERAGE('monthly data'!BA315:BC315)</f>
        <v>0</v>
      </c>
      <c r="U315" s="460" t="n">
        <f aca="false">AVERAGE('monthly data'!BD315:BF315)</f>
        <v>0</v>
      </c>
      <c r="V315" s="460" t="n">
        <f aca="false">AVERAGE('monthly data'!BG315:BI315)</f>
        <v>0</v>
      </c>
      <c r="W315" s="460" t="n">
        <f aca="false">AVERAGE('monthly data'!BJ315:BL315)</f>
        <v>0</v>
      </c>
      <c r="X315" s="460" t="n">
        <f aca="false">AVERAGE('monthly data'!BM315:BO315)</f>
        <v>0</v>
      </c>
      <c r="Y315" s="460" t="n">
        <f aca="false">AVERAGE('monthly data'!BP315:BR315)</f>
        <v>0</v>
      </c>
      <c r="Z315" s="460" t="n">
        <f aca="false">AVERAGE('monthly data'!BS315:BU315)</f>
        <v>0</v>
      </c>
      <c r="AA315" s="460" t="n">
        <f aca="false">AVERAGE('monthly data'!BV315:BX315)</f>
        <v>0</v>
      </c>
      <c r="AB315" s="460" t="n">
        <f aca="false">AVERAGE('monthly data'!BY315:CA315)</f>
        <v>0</v>
      </c>
      <c r="AC315" s="337" t="n">
        <f aca="false">AVERAGE('monthly data'!CB315:CD315)</f>
        <v>0</v>
      </c>
      <c r="AD315" s="337" t="n">
        <f aca="false">AVERAGE('monthly data'!CE315:CG315)</f>
        <v>0</v>
      </c>
      <c r="AE315" s="337" t="n">
        <f aca="false">AVERAGE('monthly data'!CH315:CJ315)</f>
        <v>9.14666666666667</v>
      </c>
      <c r="AF315" s="337" t="n">
        <f aca="false">AVERAGE('monthly data'!CK315:CM315)</f>
        <v>7.51333333333333</v>
      </c>
      <c r="AG315" s="337" t="n">
        <f aca="false">AVERAGE('monthly data'!CN315:CP315)</f>
        <v>9.35</v>
      </c>
      <c r="AH315" s="337" t="n">
        <f aca="false">AVERAGE('monthly data'!CQ315:CS315)</f>
        <v>10.24</v>
      </c>
      <c r="AI315" s="337" t="n">
        <f aca="false">AVERAGE('monthly data'!CT315:CV315)</f>
        <v>10.42</v>
      </c>
      <c r="AJ315" s="337" t="n">
        <f aca="false">AVERAGE('monthly data'!CW315:CY315)</f>
        <v>9.66666666666667</v>
      </c>
      <c r="AK315" s="337" t="n">
        <f aca="false">AVERAGE('monthly data'!CZ315:DB315)</f>
        <v>10.38</v>
      </c>
      <c r="AL315" s="337" t="n">
        <f aca="false">AVERAGE('monthly data'!DC315:DE315)</f>
        <v>12.4433333333333</v>
      </c>
      <c r="AM315" s="337" t="n">
        <f aca="false">AVERAGE('monthly data'!DF315:DH315)</f>
        <v>10.42</v>
      </c>
      <c r="AN315" s="337" t="n">
        <f aca="false">AVERAGE('monthly data'!DI315:DK315)</f>
        <v>9.66666666666667</v>
      </c>
      <c r="AO315" s="337" t="n">
        <f aca="false">AVERAGE('monthly data'!DL315:DN315)</f>
        <v>10.38</v>
      </c>
      <c r="AP315" s="337" t="n">
        <f aca="false">AVERAGE('monthly data'!DO315:DQ315)</f>
        <v>12.4433333333333</v>
      </c>
      <c r="AQ315" s="337" t="n">
        <f aca="false">AVERAGE('monthly data'!DR315:DT315)</f>
        <v>3.87666666666667</v>
      </c>
      <c r="AR315" s="337" t="n">
        <f aca="false">AVERAGE('monthly data'!DU315:DW315)</f>
        <v>7.46333333333333</v>
      </c>
      <c r="AS315" s="337" t="n">
        <f aca="false">AVERAGE('monthly data'!DX315:DZ315)</f>
        <v>9.13</v>
      </c>
      <c r="AT315" s="337" t="n">
        <f aca="false">AVERAGE('monthly data'!EA315:EC315)</f>
        <v>8.98333333333333</v>
      </c>
      <c r="AU315" s="337" t="n">
        <f aca="false">AVERAGE('monthly data'!ED315:EF315)</f>
        <v>8.96666666666667</v>
      </c>
      <c r="AV315" s="337" t="n">
        <f aca="false">AVERAGE('monthly data'!EG315:EI315)</f>
        <v>9</v>
      </c>
      <c r="AW315" s="337" t="n">
        <f aca="false">AVERAGE('monthly data'!EJ315:EL315)</f>
        <v>8.97666666666667</v>
      </c>
      <c r="AX315" s="337" t="n">
        <f aca="false">AVERAGE('monthly data'!EM315:EO315)</f>
        <v>7.81666666666667</v>
      </c>
      <c r="AY315" s="337" t="n">
        <f aca="false">AVERAGE('monthly data'!EP315:ER315)</f>
        <v>8.40666666666667</v>
      </c>
      <c r="AZ315" s="337" t="n">
        <f aca="false">AVERAGE('monthly data'!ES315:EU315)</f>
        <v>6.89666666666667</v>
      </c>
      <c r="BA315" s="337" t="n">
        <f aca="false">AVERAGE('monthly data'!EV315:EX315)</f>
        <v>5.55666666666667</v>
      </c>
      <c r="BB315" s="337" t="n">
        <f aca="false">AVERAGE('monthly data'!EY315:FA315)</f>
        <v>5.31666666666667</v>
      </c>
      <c r="BC315" s="337" t="n">
        <f aca="false">AVERAGE('monthly data'!FB315:FD315)</f>
        <v>5.22666666666667</v>
      </c>
      <c r="BD315" s="337" t="n">
        <f aca="false">AVERAGE('monthly data'!FE315:FG315)</f>
        <v>5.96333333333333</v>
      </c>
      <c r="BE315" s="337" t="n">
        <f aca="false">AVERAGE('monthly data'!FH315:FJ315)</f>
        <v>7.21</v>
      </c>
      <c r="BF315" s="337" t="n">
        <f aca="false">AVERAGE('monthly data'!FK315:FM315)</f>
        <v>6.49666666666667</v>
      </c>
      <c r="BG315" s="337" t="n">
        <f aca="false">AVERAGE('monthly data'!FN315:FP315)</f>
        <v>6.35666666666667</v>
      </c>
      <c r="BH315" s="337" t="n">
        <f aca="false">AVERAGE('monthly data'!FQ315:FS315)</f>
        <v>4.17333333333333</v>
      </c>
      <c r="BI315" s="337" t="n">
        <f aca="false">AVERAGE('monthly data'!FT315:FV315)</f>
        <v>5.03666666666667</v>
      </c>
      <c r="BJ315" s="337" t="n">
        <f aca="false">AVERAGE('monthly data'!FW315:FY315)</f>
        <v>6.35</v>
      </c>
      <c r="BK315" s="337" t="n">
        <f aca="false">AVERAGE('monthly data'!FZ315:GB315)</f>
        <v>4.76</v>
      </c>
      <c r="BL315" s="337" t="n">
        <f aca="false">AVERAGE('monthly data'!GC315:GE315)</f>
        <v>4.19</v>
      </c>
      <c r="BM315" s="337" t="n">
        <f aca="false">AVERAGE('monthly data'!GF315:GH315)</f>
        <v>5.43666666666667</v>
      </c>
      <c r="BN315" s="337" t="n">
        <f aca="false">AVERAGE('monthly data'!GI315:GK315)</f>
        <v>5.25333333333333</v>
      </c>
      <c r="BO315" s="337" t="n">
        <f aca="false">AVERAGE('monthly data'!GL315:GN315)</f>
        <v>5.98333333333333</v>
      </c>
      <c r="BP315" s="337" t="n">
        <f aca="false">AVERAGE('monthly data'!GO315:GQ315)</f>
        <v>6</v>
      </c>
      <c r="BQ315" s="337" t="n">
        <f aca="false">AVERAGE('monthly data'!GR315:GT315)</f>
        <v>6</v>
      </c>
      <c r="BR315" s="337" t="n">
        <f aca="false">AVERAGE('monthly data'!GU315:GW315)</f>
        <v>6.508</v>
      </c>
      <c r="BS315" s="337" t="n">
        <f aca="false">AVERAGE('monthly data'!GX315:GZ315)</f>
        <v>6.4513879837945</v>
      </c>
      <c r="BT315" s="337" t="n">
        <f aca="false">AVERAGE('monthly data'!HA315:HC315)</f>
        <v>7.23766666666667</v>
      </c>
      <c r="BU315" s="337" t="n">
        <f aca="false">AVERAGE('monthly data'!HD315:HF315)</f>
        <v>7.38866666666667</v>
      </c>
      <c r="BV315" s="337" t="n">
        <f aca="false">AVERAGE('monthly data'!HG315:HI315)</f>
        <v>7.41733333333333</v>
      </c>
      <c r="BW315" s="337" t="n">
        <f aca="false">AVERAGE('monthly data'!HJ315:HL315)</f>
        <v>7.26455555555556</v>
      </c>
      <c r="BX315" s="337" t="n">
        <f aca="false">AVERAGE('monthly data'!HM315:HO315)</f>
        <v>6.99420245446982</v>
      </c>
      <c r="BY315" s="337" t="n">
        <f aca="false">AVERAGE('monthly data'!HP315:HR315)</f>
        <v>5.8167306405655</v>
      </c>
      <c r="BZ315" s="337" t="n">
        <f aca="false">AVERAGE('monthly data'!HS315:HU315)</f>
        <v>4.46793587174185</v>
      </c>
      <c r="CA315" s="337" t="n">
        <f aca="false">AVERAGE('monthly data'!HV315:HX315)</f>
        <v>3.78380729166667</v>
      </c>
      <c r="CB315" s="337" t="n">
        <f aca="false">AVERAGE('monthly data'!HY315:IA315)</f>
        <v>3.45247629553301</v>
      </c>
      <c r="CC315" s="337" t="n">
        <f aca="false">AVERAGE('monthly data'!IB315:ID315)</f>
        <v>4.20226131955591</v>
      </c>
      <c r="CD315" s="337" t="n">
        <f aca="false">AVERAGE('monthly data'!IE315:IG315)</f>
        <v>3.26133333333333</v>
      </c>
      <c r="CE315" s="337" t="n">
        <f aca="false">AVERAGE('monthly data'!IH315:IJ315)</f>
        <v>2.29366666666667</v>
      </c>
      <c r="CF315" s="337" t="n">
        <f aca="false">AVERAGE('monthly data'!IK315:IM315)</f>
        <v>1.985</v>
      </c>
      <c r="CG315" s="337" t="n">
        <f aca="false">AVERAGE('monthly data'!IN315:IP315)</f>
        <v>1.97033333333333</v>
      </c>
      <c r="CH315" s="337" t="n">
        <f aca="false">AVERAGE('monthly data'!IQ315:IS315)</f>
        <v>2.008</v>
      </c>
      <c r="CI315" s="337" t="n">
        <f aca="false">AVERAGE('monthly data'!IT315:IV315)</f>
        <v>3.529</v>
      </c>
      <c r="CJ315" s="337" t="n">
        <f aca="false">AVERAGE('monthly data'!IW315:IY315)</f>
        <v>3.2644358974359</v>
      </c>
      <c r="CK315" s="337" t="n">
        <f aca="false">AVERAGE('monthly data'!IZ315:JB315)</f>
        <v>4.42572222222222</v>
      </c>
      <c r="CL315" s="337" t="n">
        <f aca="false">AVERAGE('monthly data'!JC315:JE315)</f>
        <v>5.10065608974359</v>
      </c>
      <c r="CM315" s="337" t="n">
        <f aca="false">AVERAGE('monthly data'!JF315:JH315)</f>
        <v>5.22433333333333</v>
      </c>
      <c r="CN315" s="337" t="n">
        <f aca="false">AVERAGE('monthly data'!JI315:JK315)</f>
        <v>4.46854788835544</v>
      </c>
      <c r="CO315" s="337" t="n">
        <f aca="false">AVERAGE('monthly data'!JL315:JN315)</f>
        <v>4.4037991180523</v>
      </c>
      <c r="CP315" s="337" t="n">
        <f aca="false">AVERAGE('monthly data'!JO315:JQ315)</f>
        <v>4.15348125133774</v>
      </c>
      <c r="CQ315" s="337" t="n">
        <f aca="false">AVERAGE('monthly data'!JR315:JT315)</f>
        <v>4.02580913680577</v>
      </c>
      <c r="CR315" s="337" t="n">
        <f aca="false">AVERAGE('monthly data'!JU315:JW315)</f>
        <v>4.18961768594648</v>
      </c>
      <c r="CS315" s="337" t="n">
        <f aca="false">AVERAGE('monthly data'!JX315:JZ315)</f>
        <v>4.44594644715426</v>
      </c>
      <c r="CT315" s="337" t="n">
        <f aca="false">AVERAGE('monthly data'!KA315:KC315)</f>
        <v>4.23391801659512</v>
      </c>
      <c r="CU315" s="337" t="n">
        <f aca="false">AVERAGE('monthly data'!KD315:KF315)</f>
        <v>4.67622131440619</v>
      </c>
      <c r="CV315" s="337" t="n">
        <f aca="false">AVERAGE('monthly data'!KG315:KI315)</f>
        <v>4.16833905507882</v>
      </c>
      <c r="CW315" s="337" t="n">
        <f aca="false">AVERAGE('monthly data'!KJ315:KL315)</f>
        <v>4.48909382716049</v>
      </c>
      <c r="CX315" s="337" t="n">
        <f aca="false">AVERAGE('monthly data'!KM315:KO315)</f>
        <v>4.69204691358025</v>
      </c>
      <c r="CY315" s="337" t="n">
        <f aca="false">AVERAGE('monthly data'!KP315:KR315)</f>
        <v>4.9475</v>
      </c>
      <c r="CZ315" s="337" t="n">
        <f aca="false">AVERAGE('monthly data'!KS315:KU315)</f>
        <v>4.82</v>
      </c>
      <c r="DA315" s="337" t="n">
        <f aca="false">AVERAGE('monthly data'!KV315:KX315)</f>
        <v>4.5</v>
      </c>
      <c r="DB315" s="337" t="n">
        <f aca="false">AVERAGE('monthly data'!KY315:LA315)</f>
        <v>4.5</v>
      </c>
      <c r="DC315" s="337" t="n">
        <f aca="false">AVERAGE('monthly data'!LB315:LD315)</f>
        <v>4.5</v>
      </c>
      <c r="DD315" s="337" t="n">
        <f aca="false">AVERAGE('monthly data'!LE315:LG315)</f>
        <v>4.5</v>
      </c>
      <c r="DE315" s="337" t="n">
        <f aca="false">AVERAGE('monthly data'!LH315:LJ315)</f>
        <v>4.5</v>
      </c>
      <c r="DF315" s="337" t="n">
        <f aca="false">AVERAGE('monthly data'!LK315:LM315)</f>
        <v>4.5</v>
      </c>
      <c r="DG315" s="337" t="n">
        <f aca="false">AVERAGE('monthly data'!LN315:LP315)</f>
        <v>4.83333333333333</v>
      </c>
      <c r="DH315" s="337" t="n">
        <f aca="false">AVERAGE('monthly data'!LQ315:LS315)</f>
        <v>5</v>
      </c>
      <c r="DI315" s="337" t="n">
        <f aca="false">AVERAGE('monthly data'!LT315:LV315)</f>
        <v>5.66666666666667</v>
      </c>
      <c r="DJ315" s="337" t="n">
        <f aca="false">AVERAGE('monthly data'!LW315:LY315)</f>
        <v>6.33333333333333</v>
      </c>
      <c r="DK315" s="337" t="n">
        <f aca="false">AVERAGE('monthly data'!LZ315:MB315)</f>
        <v>6.83333333333333</v>
      </c>
      <c r="DL315" s="337" t="n">
        <f aca="false">AVERAGE('monthly data'!MC315:ME315)</f>
        <v>7</v>
      </c>
      <c r="DM315" s="337" t="e">
        <f aca="false">AVERAGE('monthly data'!MF315:MH315)</f>
        <v>#DIV/0!</v>
      </c>
      <c r="DN315" s="337" t="e">
        <f aca="false">AVERAGE('monthly data'!MI315:MK315)</f>
        <v>#DIV/0!</v>
      </c>
      <c r="DO315" s="337" t="e">
        <f aca="false">AVERAGE('monthly data'!ML315:MN315)</f>
        <v>#DIV/0!</v>
      </c>
      <c r="DP315" s="337" t="e">
        <f aca="false">AVERAGE('monthly data'!MO315:MQ315)</f>
        <v>#DIV/0!</v>
      </c>
      <c r="DQ315" s="337" t="e">
        <f aca="false">AVERAGE('monthly data'!MR315:MT315)</f>
        <v>#DIV/0!</v>
      </c>
      <c r="DR315" s="337" t="e">
        <f aca="false">AVERAGE('monthly data'!MU315:MW315)</f>
        <v>#DIV/0!</v>
      </c>
      <c r="DS315" s="337"/>
      <c r="DT315" s="337"/>
      <c r="DU315" s="337"/>
      <c r="DV315" s="337"/>
      <c r="DW315" s="337"/>
      <c r="DX315" s="337"/>
      <c r="DY315" s="337"/>
      <c r="DZ315" s="337"/>
    </row>
    <row r="316" customFormat="false" ht="15" hidden="false" customHeight="false" outlineLevel="0" collapsed="false">
      <c r="B316" s="461" t="s">
        <v>907</v>
      </c>
      <c r="C316" s="460" t="n">
        <f aca="false">AVERAGE('monthly data'!B316:D316)</f>
        <v>0</v>
      </c>
      <c r="D316" s="460" t="n">
        <f aca="false">AVERAGE('monthly data'!E316:G316)</f>
        <v>0</v>
      </c>
      <c r="E316" s="460" t="n">
        <f aca="false">AVERAGE('monthly data'!H316:J316)</f>
        <v>0</v>
      </c>
      <c r="F316" s="460" t="n">
        <f aca="false">AVERAGE('monthly data'!K316:M316)</f>
        <v>0</v>
      </c>
      <c r="G316" s="460" t="n">
        <f aca="false">AVERAGE('monthly data'!N316:P316)</f>
        <v>0</v>
      </c>
      <c r="H316" s="460" t="n">
        <f aca="false">AVERAGE('monthly data'!Q316:S316)</f>
        <v>0</v>
      </c>
      <c r="I316" s="460" t="n">
        <f aca="false">AVERAGE('monthly data'!T316:V316)</f>
        <v>0</v>
      </c>
      <c r="J316" s="460" t="n">
        <f aca="false">AVERAGE('monthly data'!W316:Y316)</f>
        <v>0</v>
      </c>
      <c r="K316" s="460" t="n">
        <f aca="false">AVERAGE('monthly data'!Z316:AB316)</f>
        <v>0</v>
      </c>
      <c r="L316" s="337" t="n">
        <f aca="false">AVERAGE('monthly data'!AC316:AE316)</f>
        <v>0</v>
      </c>
      <c r="M316" s="337" t="n">
        <f aca="false">AVERAGE('monthly data'!AF316:AH316)</f>
        <v>0</v>
      </c>
      <c r="N316" s="337" t="n">
        <f aca="false">AVERAGE('monthly data'!AI316:AK316)</f>
        <v>0</v>
      </c>
      <c r="O316" s="337" t="n">
        <f aca="false">AVERAGE('monthly data'!AL316:AN316)</f>
        <v>0</v>
      </c>
      <c r="P316" s="337" t="n">
        <f aca="false">AVERAGE('monthly data'!AO316:AQ316)</f>
        <v>0</v>
      </c>
      <c r="Q316" s="337" t="n">
        <f aca="false">AVERAGE('monthly data'!AR316:AT316)</f>
        <v>0</v>
      </c>
      <c r="R316" s="337" t="n">
        <f aca="false">AVERAGE('monthly data'!AU316:AW316)</f>
        <v>0</v>
      </c>
      <c r="S316" s="337" t="n">
        <f aca="false">AVERAGE('monthly data'!AX316:AZ316)</f>
        <v>0</v>
      </c>
      <c r="T316" s="337" t="n">
        <f aca="false">AVERAGE('monthly data'!BA316:BC316)</f>
        <v>0</v>
      </c>
      <c r="U316" s="337" t="n">
        <f aca="false">AVERAGE('monthly data'!BD316:BF316)</f>
        <v>0</v>
      </c>
      <c r="V316" s="337" t="n">
        <f aca="false">AVERAGE('monthly data'!BG316:BI316)</f>
        <v>0</v>
      </c>
      <c r="W316" s="337" t="n">
        <f aca="false">AVERAGE('monthly data'!BJ316:BL316)</f>
        <v>0</v>
      </c>
      <c r="X316" s="337" t="n">
        <f aca="false">AVERAGE('monthly data'!BM316:BO316)</f>
        <v>0</v>
      </c>
      <c r="Y316" s="337" t="n">
        <f aca="false">AVERAGE('monthly data'!BP316:BR316)</f>
        <v>0</v>
      </c>
      <c r="Z316" s="337" t="n">
        <f aca="false">AVERAGE('monthly data'!BS316:BU316)</f>
        <v>0</v>
      </c>
      <c r="AA316" s="337" t="n">
        <f aca="false">AVERAGE('monthly data'!BV316:BX316)</f>
        <v>0</v>
      </c>
      <c r="AB316" s="337" t="n">
        <f aca="false">AVERAGE('monthly data'!BY316:CA316)</f>
        <v>0</v>
      </c>
      <c r="AC316" s="337" t="n">
        <f aca="false">AVERAGE('monthly data'!CB316:CD316)</f>
        <v>0</v>
      </c>
      <c r="AD316" s="337" t="n">
        <f aca="false">AVERAGE('monthly data'!CE316:CG316)</f>
        <v>0</v>
      </c>
      <c r="AE316" s="337" t="e">
        <f aca="false">AVERAGE('monthly data'!CH316:CJ316)</f>
        <v>#DIV/0!</v>
      </c>
      <c r="AF316" s="337" t="e">
        <f aca="false">AVERAGE('monthly data'!CK316:CM316)</f>
        <v>#DIV/0!</v>
      </c>
      <c r="AG316" s="337" t="e">
        <f aca="false">AVERAGE('monthly data'!CN316:CP316)</f>
        <v>#DIV/0!</v>
      </c>
      <c r="AH316" s="337" t="e">
        <f aca="false">AVERAGE('monthly data'!CQ316:CS316)</f>
        <v>#DIV/0!</v>
      </c>
      <c r="AI316" s="337" t="e">
        <f aca="false">AVERAGE('monthly data'!CT316:CV316)</f>
        <v>#DIV/0!</v>
      </c>
      <c r="AJ316" s="337" t="e">
        <f aca="false">AVERAGE('monthly data'!CW316:CY316)</f>
        <v>#DIV/0!</v>
      </c>
      <c r="AK316" s="337" t="e">
        <f aca="false">AVERAGE('monthly data'!CZ316:DB316)</f>
        <v>#DIV/0!</v>
      </c>
      <c r="AL316" s="337" t="e">
        <f aca="false">AVERAGE('monthly data'!DC316:DE316)</f>
        <v>#DIV/0!</v>
      </c>
      <c r="AM316" s="337" t="e">
        <f aca="false">AVERAGE('monthly data'!DF316:DH316)</f>
        <v>#DIV/0!</v>
      </c>
      <c r="AN316" s="337" t="e">
        <f aca="false">AVERAGE('monthly data'!DI316:DK316)</f>
        <v>#DIV/0!</v>
      </c>
      <c r="AO316" s="337" t="e">
        <f aca="false">AVERAGE('monthly data'!DL316:DN316)</f>
        <v>#DIV/0!</v>
      </c>
      <c r="AP316" s="337" t="e">
        <f aca="false">AVERAGE('monthly data'!DO316:DQ316)</f>
        <v>#DIV/0!</v>
      </c>
      <c r="AQ316" s="337" t="e">
        <f aca="false">AVERAGE('monthly data'!DR316:DT316)</f>
        <v>#DIV/0!</v>
      </c>
      <c r="AR316" s="337" t="e">
        <f aca="false">AVERAGE('monthly data'!DU316:DW316)</f>
        <v>#DIV/0!</v>
      </c>
      <c r="AS316" s="337" t="e">
        <f aca="false">AVERAGE('monthly data'!DX316:DZ316)</f>
        <v>#DIV/0!</v>
      </c>
      <c r="AT316" s="337" t="e">
        <f aca="false">AVERAGE('monthly data'!EA316:EC316)</f>
        <v>#DIV/0!</v>
      </c>
      <c r="AU316" s="337" t="e">
        <f aca="false">AVERAGE('monthly data'!ED316:EF316)</f>
        <v>#DIV/0!</v>
      </c>
      <c r="AV316" s="337" t="e">
        <f aca="false">AVERAGE('monthly data'!EG316:EI316)</f>
        <v>#DIV/0!</v>
      </c>
      <c r="AW316" s="337" t="e">
        <f aca="false">AVERAGE('monthly data'!EJ316:EL316)</f>
        <v>#DIV/0!</v>
      </c>
      <c r="AX316" s="337" t="e">
        <f aca="false">AVERAGE('monthly data'!EM316:EO316)</f>
        <v>#DIV/0!</v>
      </c>
      <c r="AY316" s="337" t="e">
        <f aca="false">AVERAGE('monthly data'!EP316:ER316)</f>
        <v>#DIV/0!</v>
      </c>
      <c r="AZ316" s="337" t="e">
        <f aca="false">AVERAGE('monthly data'!ES316:EU316)</f>
        <v>#DIV/0!</v>
      </c>
      <c r="BA316" s="337" t="e">
        <f aca="false">AVERAGE('monthly data'!EV316:EX316)</f>
        <v>#DIV/0!</v>
      </c>
      <c r="BB316" s="337" t="e">
        <f aca="false">AVERAGE('monthly data'!EY316:FA316)</f>
        <v>#DIV/0!</v>
      </c>
      <c r="BC316" s="337" t="e">
        <f aca="false">AVERAGE('monthly data'!FB316:FD316)</f>
        <v>#DIV/0!</v>
      </c>
      <c r="BD316" s="337" t="e">
        <f aca="false">AVERAGE('monthly data'!FE316:FG316)</f>
        <v>#DIV/0!</v>
      </c>
      <c r="BE316" s="337" t="e">
        <f aca="false">AVERAGE('monthly data'!FH316:FJ316)</f>
        <v>#DIV/0!</v>
      </c>
      <c r="BF316" s="337" t="e">
        <f aca="false">AVERAGE('monthly data'!FK316:FM316)</f>
        <v>#DIV/0!</v>
      </c>
      <c r="BG316" s="337" t="e">
        <f aca="false">AVERAGE('monthly data'!FN316:FP316)</f>
        <v>#DIV/0!</v>
      </c>
      <c r="BH316" s="337" t="e">
        <f aca="false">AVERAGE('monthly data'!FQ316:FS316)</f>
        <v>#DIV/0!</v>
      </c>
      <c r="BI316" s="337" t="e">
        <f aca="false">AVERAGE('monthly data'!FT316:FV316)</f>
        <v>#DIV/0!</v>
      </c>
      <c r="BJ316" s="337" t="e">
        <f aca="false">AVERAGE('monthly data'!FW316:FY316)</f>
        <v>#DIV/0!</v>
      </c>
      <c r="BK316" s="337" t="e">
        <f aca="false">AVERAGE('monthly data'!FZ316:GB316)</f>
        <v>#DIV/0!</v>
      </c>
      <c r="BL316" s="337" t="e">
        <f aca="false">AVERAGE('monthly data'!GC316:GE316)</f>
        <v>#DIV/0!</v>
      </c>
      <c r="BM316" s="337" t="e">
        <f aca="false">AVERAGE('monthly data'!GF316:GH316)</f>
        <v>#DIV/0!</v>
      </c>
      <c r="BN316" s="337" t="e">
        <f aca="false">AVERAGE('monthly data'!GI316:GK316)</f>
        <v>#DIV/0!</v>
      </c>
      <c r="BO316" s="337" t="e">
        <f aca="false">AVERAGE('monthly data'!GL316:GN316)</f>
        <v>#DIV/0!</v>
      </c>
      <c r="BP316" s="337" t="e">
        <f aca="false">AVERAGE('monthly data'!GO316:GQ316)</f>
        <v>#DIV/0!</v>
      </c>
      <c r="BQ316" s="337" t="e">
        <f aca="false">AVERAGE('monthly data'!GR316:GT316)</f>
        <v>#DIV/0!</v>
      </c>
      <c r="BR316" s="337" t="e">
        <f aca="false">AVERAGE('monthly data'!GU316:GW316)</f>
        <v>#DIV/0!</v>
      </c>
      <c r="BS316" s="337" t="e">
        <f aca="false">AVERAGE('monthly data'!GX316:GZ316)</f>
        <v>#DIV/0!</v>
      </c>
      <c r="BT316" s="337" t="e">
        <f aca="false">AVERAGE('monthly data'!HA316:HC316)</f>
        <v>#DIV/0!</v>
      </c>
      <c r="BU316" s="337" t="e">
        <f aca="false">AVERAGE('monthly data'!HD316:HF316)</f>
        <v>#DIV/0!</v>
      </c>
      <c r="BV316" s="337" t="e">
        <f aca="false">AVERAGE('monthly data'!HG316:HI316)</f>
        <v>#DIV/0!</v>
      </c>
      <c r="BW316" s="337" t="n">
        <f aca="false">AVERAGE('monthly data'!HJ316:HL316)</f>
        <v>5.5</v>
      </c>
      <c r="BX316" s="337" t="n">
        <f aca="false">AVERAGE('monthly data'!HM316:HO316)</f>
        <v>5.33333333333333</v>
      </c>
      <c r="BY316" s="337" t="n">
        <f aca="false">AVERAGE('monthly data'!HP316:HR316)</f>
        <v>5</v>
      </c>
      <c r="BZ316" s="337" t="n">
        <f aca="false">AVERAGE('monthly data'!HS316:HU316)</f>
        <v>5</v>
      </c>
      <c r="CA316" s="337" t="n">
        <f aca="false">AVERAGE('monthly data'!HV316:HX316)</f>
        <v>5</v>
      </c>
      <c r="CB316" s="337" t="n">
        <f aca="false">AVERAGE('monthly data'!HY316:IA316)</f>
        <v>5</v>
      </c>
      <c r="CC316" s="337" t="n">
        <f aca="false">AVERAGE('monthly data'!IB316:ID316)</f>
        <v>5</v>
      </c>
      <c r="CD316" s="337" t="n">
        <f aca="false">AVERAGE('monthly data'!IE316:IG316)</f>
        <v>5</v>
      </c>
      <c r="CE316" s="337" t="n">
        <f aca="false">AVERAGE('monthly data'!IH316:IJ316)</f>
        <v>5</v>
      </c>
      <c r="CF316" s="337" t="n">
        <f aca="false">AVERAGE('monthly data'!IK316:IM316)</f>
        <v>5</v>
      </c>
      <c r="CG316" s="337" t="n">
        <f aca="false">AVERAGE('monthly data'!IN316:IP316)</f>
        <v>5</v>
      </c>
      <c r="CH316" s="337" t="n">
        <f aca="false">AVERAGE('monthly data'!IQ316:IS316)</f>
        <v>5</v>
      </c>
      <c r="CI316" s="337" t="n">
        <f aca="false">AVERAGE('monthly data'!IT316:IV316)</f>
        <v>5</v>
      </c>
      <c r="CJ316" s="337" t="n">
        <f aca="false">AVERAGE('monthly data'!IW316:IY316)</f>
        <v>5</v>
      </c>
      <c r="CK316" s="337" t="n">
        <f aca="false">AVERAGE('monthly data'!IZ316:JB316)</f>
        <v>5</v>
      </c>
      <c r="CL316" s="337" t="n">
        <f aca="false">AVERAGE('monthly data'!JC316:JE316)</f>
        <v>5</v>
      </c>
      <c r="CM316" s="337" t="n">
        <f aca="false">AVERAGE('monthly data'!JF316:JH316)</f>
        <v>5</v>
      </c>
      <c r="CN316" s="337" t="n">
        <f aca="false">AVERAGE('monthly data'!JI316:JK316)</f>
        <v>5</v>
      </c>
      <c r="CO316" s="337" t="n">
        <f aca="false">AVERAGE('monthly data'!JL316:JN316)</f>
        <v>5</v>
      </c>
      <c r="CP316" s="337" t="n">
        <f aca="false">AVERAGE('monthly data'!JO316:JQ316)</f>
        <v>5</v>
      </c>
      <c r="CQ316" s="337" t="n">
        <f aca="false">AVERAGE('monthly data'!JR316:JT316)</f>
        <v>5</v>
      </c>
      <c r="CR316" s="337" t="n">
        <f aca="false">AVERAGE('monthly data'!JU316:JW316)</f>
        <v>5</v>
      </c>
      <c r="CS316" s="337" t="n">
        <f aca="false">AVERAGE('monthly data'!JX316:JZ316)</f>
        <v>5</v>
      </c>
      <c r="CT316" s="337" t="n">
        <f aca="false">AVERAGE('monthly data'!KA316:KC316)</f>
        <v>5</v>
      </c>
      <c r="CU316" s="337" t="n">
        <f aca="false">AVERAGE('monthly data'!KD316:KF316)</f>
        <v>4.5</v>
      </c>
      <c r="CV316" s="337" t="n">
        <f aca="false">AVERAGE('monthly data'!KG316:KI316)</f>
        <v>3.5</v>
      </c>
      <c r="CW316" s="337" t="n">
        <f aca="false">AVERAGE('monthly data'!KJ316:KL316)</f>
        <v>3</v>
      </c>
      <c r="CX316" s="337" t="n">
        <f aca="false">AVERAGE('monthly data'!KM316:KO316)</f>
        <v>3</v>
      </c>
      <c r="CY316" s="337" t="n">
        <f aca="false">AVERAGE('monthly data'!KP316:KR316)</f>
        <v>3</v>
      </c>
      <c r="CZ316" s="337" t="n">
        <f aca="false">AVERAGE('monthly data'!KS316:KU316)</f>
        <v>2.5</v>
      </c>
      <c r="DA316" s="337" t="n">
        <f aca="false">AVERAGE('monthly data'!KV316:KX316)</f>
        <v>3.5</v>
      </c>
      <c r="DB316" s="337" t="n">
        <f aca="false">AVERAGE('monthly data'!KY316:LA316)</f>
        <v>3.5</v>
      </c>
      <c r="DC316" s="337" t="n">
        <f aca="false">AVERAGE('monthly data'!LB316:LD316)</f>
        <v>3.5</v>
      </c>
      <c r="DD316" s="337" t="n">
        <f aca="false">AVERAGE('monthly data'!LE316:LG316)</f>
        <v>3.5</v>
      </c>
      <c r="DE316" s="337" t="n">
        <f aca="false">AVERAGE('monthly data'!LH316:LJ316)</f>
        <v>3.5</v>
      </c>
      <c r="DF316" s="337" t="n">
        <f aca="false">AVERAGE('monthly data'!LK316:LM316)</f>
        <v>3.5</v>
      </c>
      <c r="DG316" s="337" t="n">
        <f aca="false">AVERAGE('monthly data'!LN316:LP316)</f>
        <v>3.83333333333333</v>
      </c>
      <c r="DH316" s="337" t="n">
        <f aca="false">AVERAGE('monthly data'!LQ316:LS316)</f>
        <v>4</v>
      </c>
      <c r="DI316" s="337" t="n">
        <f aca="false">AVERAGE('monthly data'!LT316:LV316)</f>
        <v>4.66666666666667</v>
      </c>
      <c r="DJ316" s="337" t="n">
        <f aca="false">AVERAGE('monthly data'!LW316:LY316)</f>
        <v>5.33333333333333</v>
      </c>
      <c r="DK316" s="337" t="n">
        <f aca="false">AVERAGE('monthly data'!LZ316:MB316)</f>
        <v>5.83333333333333</v>
      </c>
      <c r="DL316" s="337" t="n">
        <f aca="false">AVERAGE('monthly data'!MC316:ME316)</f>
        <v>6</v>
      </c>
      <c r="DM316" s="337" t="e">
        <f aca="false">AVERAGE('monthly data'!MF316:MH316)</f>
        <v>#DIV/0!</v>
      </c>
      <c r="DN316" s="337" t="e">
        <f aca="false">AVERAGE('monthly data'!MI316:MK316)</f>
        <v>#DIV/0!</v>
      </c>
      <c r="DO316" s="337" t="e">
        <f aca="false">AVERAGE('monthly data'!ML316:MN316)</f>
        <v>#DIV/0!</v>
      </c>
      <c r="DP316" s="337" t="e">
        <f aca="false">AVERAGE('monthly data'!MO316:MQ316)</f>
        <v>#DIV/0!</v>
      </c>
      <c r="DQ316" s="337" t="e">
        <f aca="false">AVERAGE('monthly data'!MR316:MT316)</f>
        <v>#DIV/0!</v>
      </c>
      <c r="DR316" s="337" t="e">
        <f aca="false">AVERAGE('monthly data'!MU316:MW316)</f>
        <v>#DIV/0!</v>
      </c>
      <c r="DS316" s="337"/>
      <c r="DT316" s="337"/>
      <c r="DU316" s="337"/>
      <c r="DV316" s="337"/>
      <c r="DW316" s="337"/>
      <c r="DX316" s="337"/>
      <c r="DY316" s="337"/>
      <c r="DZ316" s="337"/>
    </row>
    <row r="317" customFormat="false" ht="15" hidden="false" customHeight="false" outlineLevel="0" collapsed="false">
      <c r="B317" s="461" t="s">
        <v>908</v>
      </c>
      <c r="C317" s="460" t="n">
        <f aca="false">AVERAGE('monthly data'!B317:D317)</f>
        <v>0</v>
      </c>
      <c r="D317" s="460" t="n">
        <f aca="false">AVERAGE('monthly data'!E317:G317)</f>
        <v>0</v>
      </c>
      <c r="E317" s="460" t="n">
        <f aca="false">AVERAGE('monthly data'!H317:J317)</f>
        <v>0</v>
      </c>
      <c r="F317" s="460" t="n">
        <f aca="false">AVERAGE('monthly data'!K317:M317)</f>
        <v>0</v>
      </c>
      <c r="G317" s="460" t="n">
        <f aca="false">AVERAGE('monthly data'!N317:P317)</f>
        <v>0</v>
      </c>
      <c r="H317" s="460" t="n">
        <f aca="false">AVERAGE('monthly data'!Q317:S317)</f>
        <v>0</v>
      </c>
      <c r="I317" s="460" t="n">
        <f aca="false">AVERAGE('monthly data'!T317:V317)</f>
        <v>0</v>
      </c>
      <c r="J317" s="460" t="n">
        <f aca="false">AVERAGE('monthly data'!W317:Y317)</f>
        <v>0</v>
      </c>
      <c r="K317" s="460" t="n">
        <f aca="false">AVERAGE('monthly data'!Z317:AB317)</f>
        <v>0</v>
      </c>
      <c r="L317" s="337" t="n">
        <f aca="false">AVERAGE('monthly data'!AC317:AE317)</f>
        <v>0</v>
      </c>
      <c r="M317" s="337" t="n">
        <f aca="false">AVERAGE('monthly data'!AF317:AH317)</f>
        <v>0</v>
      </c>
      <c r="N317" s="337" t="n">
        <f aca="false">AVERAGE('monthly data'!AI317:AK317)</f>
        <v>0</v>
      </c>
      <c r="O317" s="337" t="n">
        <f aca="false">AVERAGE('monthly data'!AL317:AN317)</f>
        <v>0</v>
      </c>
      <c r="P317" s="337" t="n">
        <f aca="false">AVERAGE('monthly data'!AO317:AQ317)</f>
        <v>0</v>
      </c>
      <c r="Q317" s="337" t="n">
        <f aca="false">AVERAGE('monthly data'!AR317:AT317)</f>
        <v>0</v>
      </c>
      <c r="R317" s="337" t="n">
        <f aca="false">AVERAGE('monthly data'!AU317:AW317)</f>
        <v>0</v>
      </c>
      <c r="S317" s="337" t="n">
        <f aca="false">AVERAGE('monthly data'!AX317:AZ317)</f>
        <v>0</v>
      </c>
      <c r="T317" s="337" t="n">
        <f aca="false">AVERAGE('monthly data'!BA317:BC317)</f>
        <v>0</v>
      </c>
      <c r="U317" s="337" t="n">
        <f aca="false">AVERAGE('monthly data'!BD317:BF317)</f>
        <v>0</v>
      </c>
      <c r="V317" s="337" t="n">
        <f aca="false">AVERAGE('monthly data'!BG317:BI317)</f>
        <v>0</v>
      </c>
      <c r="W317" s="337" t="n">
        <f aca="false">AVERAGE('monthly data'!BJ317:BL317)</f>
        <v>0</v>
      </c>
      <c r="X317" s="337" t="n">
        <f aca="false">AVERAGE('monthly data'!BM317:BO317)</f>
        <v>0</v>
      </c>
      <c r="Y317" s="337" t="n">
        <f aca="false">AVERAGE('monthly data'!BP317:BR317)</f>
        <v>0</v>
      </c>
      <c r="Z317" s="337" t="n">
        <f aca="false">AVERAGE('monthly data'!BS317:BU317)</f>
        <v>0</v>
      </c>
      <c r="AA317" s="337" t="n">
        <f aca="false">AVERAGE('monthly data'!BV317:BX317)</f>
        <v>0</v>
      </c>
      <c r="AB317" s="337" t="n">
        <f aca="false">AVERAGE('monthly data'!BY317:CA317)</f>
        <v>0</v>
      </c>
      <c r="AC317" s="337" t="n">
        <f aca="false">AVERAGE('monthly data'!CB317:CD317)</f>
        <v>0</v>
      </c>
      <c r="AD317" s="337" t="n">
        <f aca="false">AVERAGE('monthly data'!CE317:CG317)</f>
        <v>0</v>
      </c>
      <c r="AE317" s="337" t="e">
        <f aca="false">AVERAGE('monthly data'!CH317:CJ317)</f>
        <v>#DIV/0!</v>
      </c>
      <c r="AF317" s="337" t="e">
        <f aca="false">AVERAGE('monthly data'!CK317:CM317)</f>
        <v>#DIV/0!</v>
      </c>
      <c r="AG317" s="337" t="e">
        <f aca="false">AVERAGE('monthly data'!CN317:CP317)</f>
        <v>#DIV/0!</v>
      </c>
      <c r="AH317" s="337" t="e">
        <f aca="false">AVERAGE('monthly data'!CQ317:CS317)</f>
        <v>#DIV/0!</v>
      </c>
      <c r="AI317" s="337" t="e">
        <f aca="false">AVERAGE('monthly data'!CT317:CV317)</f>
        <v>#DIV/0!</v>
      </c>
      <c r="AJ317" s="337" t="e">
        <f aca="false">AVERAGE('monthly data'!CW317:CY317)</f>
        <v>#DIV/0!</v>
      </c>
      <c r="AK317" s="337" t="e">
        <f aca="false">AVERAGE('monthly data'!CZ317:DB317)</f>
        <v>#DIV/0!</v>
      </c>
      <c r="AL317" s="337" t="e">
        <f aca="false">AVERAGE('monthly data'!DC317:DE317)</f>
        <v>#DIV/0!</v>
      </c>
      <c r="AM317" s="337" t="e">
        <f aca="false">AVERAGE('monthly data'!DF317:DH317)</f>
        <v>#DIV/0!</v>
      </c>
      <c r="AN317" s="337" t="e">
        <f aca="false">AVERAGE('monthly data'!DI317:DK317)</f>
        <v>#DIV/0!</v>
      </c>
      <c r="AO317" s="337" t="e">
        <f aca="false">AVERAGE('monthly data'!DL317:DN317)</f>
        <v>#DIV/0!</v>
      </c>
      <c r="AP317" s="337" t="e">
        <f aca="false">AVERAGE('monthly data'!DO317:DQ317)</f>
        <v>#DIV/0!</v>
      </c>
      <c r="AQ317" s="337" t="e">
        <f aca="false">AVERAGE('monthly data'!DR317:DT317)</f>
        <v>#DIV/0!</v>
      </c>
      <c r="AR317" s="337" t="e">
        <f aca="false">AVERAGE('monthly data'!DU317:DW317)</f>
        <v>#DIV/0!</v>
      </c>
      <c r="AS317" s="337" t="e">
        <f aca="false">AVERAGE('monthly data'!DX317:DZ317)</f>
        <v>#DIV/0!</v>
      </c>
      <c r="AT317" s="337" t="e">
        <f aca="false">AVERAGE('monthly data'!EA317:EC317)</f>
        <v>#DIV/0!</v>
      </c>
      <c r="AU317" s="337" t="e">
        <f aca="false">AVERAGE('monthly data'!ED317:EF317)</f>
        <v>#DIV/0!</v>
      </c>
      <c r="AV317" s="337" t="e">
        <f aca="false">AVERAGE('monthly data'!EG317:EI317)</f>
        <v>#DIV/0!</v>
      </c>
      <c r="AW317" s="337" t="e">
        <f aca="false">AVERAGE('monthly data'!EJ317:EL317)</f>
        <v>#DIV/0!</v>
      </c>
      <c r="AX317" s="337" t="e">
        <f aca="false">AVERAGE('monthly data'!EM317:EO317)</f>
        <v>#DIV/0!</v>
      </c>
      <c r="AY317" s="337" t="e">
        <f aca="false">AVERAGE('monthly data'!EP317:ER317)</f>
        <v>#DIV/0!</v>
      </c>
      <c r="AZ317" s="337" t="e">
        <f aca="false">AVERAGE('monthly data'!ES317:EU317)</f>
        <v>#DIV/0!</v>
      </c>
      <c r="BA317" s="337" t="e">
        <f aca="false">AVERAGE('monthly data'!EV317:EX317)</f>
        <v>#DIV/0!</v>
      </c>
      <c r="BB317" s="337" t="e">
        <f aca="false">AVERAGE('monthly data'!EY317:FA317)</f>
        <v>#DIV/0!</v>
      </c>
      <c r="BC317" s="337" t="e">
        <f aca="false">AVERAGE('monthly data'!FB317:FD317)</f>
        <v>#DIV/0!</v>
      </c>
      <c r="BD317" s="337" t="e">
        <f aca="false">AVERAGE('monthly data'!FE317:FG317)</f>
        <v>#DIV/0!</v>
      </c>
      <c r="BE317" s="337" t="e">
        <f aca="false">AVERAGE('monthly data'!FH317:FJ317)</f>
        <v>#DIV/0!</v>
      </c>
      <c r="BF317" s="337" t="e">
        <f aca="false">AVERAGE('monthly data'!FK317:FM317)</f>
        <v>#DIV/0!</v>
      </c>
      <c r="BG317" s="337" t="e">
        <f aca="false">AVERAGE('monthly data'!FN317:FP317)</f>
        <v>#DIV/0!</v>
      </c>
      <c r="BH317" s="337" t="e">
        <f aca="false">AVERAGE('monthly data'!FQ317:FS317)</f>
        <v>#DIV/0!</v>
      </c>
      <c r="BI317" s="337" t="e">
        <f aca="false">AVERAGE('monthly data'!FT317:FV317)</f>
        <v>#DIV/0!</v>
      </c>
      <c r="BJ317" s="337" t="e">
        <f aca="false">AVERAGE('monthly data'!FW317:FY317)</f>
        <v>#DIV/0!</v>
      </c>
      <c r="BK317" s="337" t="e">
        <f aca="false">AVERAGE('monthly data'!FZ317:GB317)</f>
        <v>#DIV/0!</v>
      </c>
      <c r="BL317" s="337" t="e">
        <f aca="false">AVERAGE('monthly data'!GC317:GE317)</f>
        <v>#DIV/0!</v>
      </c>
      <c r="BM317" s="337" t="e">
        <f aca="false">AVERAGE('monthly data'!GF317:GH317)</f>
        <v>#DIV/0!</v>
      </c>
      <c r="BN317" s="337" t="e">
        <f aca="false">AVERAGE('monthly data'!GI317:GK317)</f>
        <v>#DIV/0!</v>
      </c>
      <c r="BO317" s="337" t="e">
        <f aca="false">AVERAGE('monthly data'!GL317:GN317)</f>
        <v>#DIV/0!</v>
      </c>
      <c r="BP317" s="337" t="e">
        <f aca="false">AVERAGE('monthly data'!GO317:GQ317)</f>
        <v>#DIV/0!</v>
      </c>
      <c r="BQ317" s="337" t="e">
        <f aca="false">AVERAGE('monthly data'!GR317:GT317)</f>
        <v>#DIV/0!</v>
      </c>
      <c r="BR317" s="337" t="e">
        <f aca="false">AVERAGE('monthly data'!GU317:GW317)</f>
        <v>#DIV/0!</v>
      </c>
      <c r="BS317" s="337" t="e">
        <f aca="false">AVERAGE('monthly data'!GX317:GZ317)</f>
        <v>#DIV/0!</v>
      </c>
      <c r="BT317" s="337" t="e">
        <f aca="false">AVERAGE('monthly data'!HA317:HC317)</f>
        <v>#DIV/0!</v>
      </c>
      <c r="BU317" s="337" t="e">
        <f aca="false">AVERAGE('monthly data'!HD317:HF317)</f>
        <v>#DIV/0!</v>
      </c>
      <c r="BV317" s="337" t="e">
        <f aca="false">AVERAGE('monthly data'!HG317:HI317)</f>
        <v>#DIV/0!</v>
      </c>
      <c r="BW317" s="337" t="n">
        <f aca="false">AVERAGE('monthly data'!HJ317:HL317)</f>
        <v>9.5</v>
      </c>
      <c r="BX317" s="337" t="n">
        <f aca="false">AVERAGE('monthly data'!HM317:HO317)</f>
        <v>9.33333333333333</v>
      </c>
      <c r="BY317" s="337" t="n">
        <f aca="false">AVERAGE('monthly data'!HP317:HR317)</f>
        <v>9</v>
      </c>
      <c r="BZ317" s="337" t="n">
        <f aca="false">AVERAGE('monthly data'!HS317:HU317)</f>
        <v>9</v>
      </c>
      <c r="CA317" s="337" t="n">
        <f aca="false">AVERAGE('monthly data'!HV317:HX317)</f>
        <v>9</v>
      </c>
      <c r="CB317" s="337" t="n">
        <f aca="false">AVERAGE('monthly data'!HY317:IA317)</f>
        <v>9</v>
      </c>
      <c r="CC317" s="337" t="n">
        <f aca="false">AVERAGE('monthly data'!IB317:ID317)</f>
        <v>9</v>
      </c>
      <c r="CD317" s="337" t="n">
        <f aca="false">AVERAGE('monthly data'!IE317:IG317)</f>
        <v>9</v>
      </c>
      <c r="CE317" s="337" t="n">
        <f aca="false">AVERAGE('monthly data'!IH317:IJ317)</f>
        <v>9</v>
      </c>
      <c r="CF317" s="337" t="n">
        <f aca="false">AVERAGE('monthly data'!IK317:IM317)</f>
        <v>9</v>
      </c>
      <c r="CG317" s="337" t="n">
        <f aca="false">AVERAGE('monthly data'!IN317:IP317)</f>
        <v>9</v>
      </c>
      <c r="CH317" s="337" t="n">
        <f aca="false">AVERAGE('monthly data'!IQ317:IS317)</f>
        <v>9</v>
      </c>
      <c r="CI317" s="337" t="n">
        <f aca="false">AVERAGE('monthly data'!IT317:IV317)</f>
        <v>9</v>
      </c>
      <c r="CJ317" s="337" t="n">
        <f aca="false">AVERAGE('monthly data'!IW317:IY317)</f>
        <v>9</v>
      </c>
      <c r="CK317" s="337" t="n">
        <f aca="false">AVERAGE('monthly data'!IZ317:JB317)</f>
        <v>9</v>
      </c>
      <c r="CL317" s="337" t="n">
        <f aca="false">AVERAGE('monthly data'!JC317:JE317)</f>
        <v>9</v>
      </c>
      <c r="CM317" s="337" t="n">
        <f aca="false">AVERAGE('monthly data'!JF317:JH317)</f>
        <v>9</v>
      </c>
      <c r="CN317" s="337" t="n">
        <f aca="false">AVERAGE('monthly data'!JI317:JK317)</f>
        <v>9</v>
      </c>
      <c r="CO317" s="337" t="n">
        <f aca="false">AVERAGE('monthly data'!JL317:JN317)</f>
        <v>9</v>
      </c>
      <c r="CP317" s="337" t="n">
        <f aca="false">AVERAGE('monthly data'!JO317:JQ317)</f>
        <v>9</v>
      </c>
      <c r="CQ317" s="337" t="n">
        <f aca="false">AVERAGE('monthly data'!JR317:JT317)</f>
        <v>9</v>
      </c>
      <c r="CR317" s="337" t="n">
        <f aca="false">AVERAGE('monthly data'!JU317:JW317)</f>
        <v>9</v>
      </c>
      <c r="CS317" s="337" t="n">
        <f aca="false">AVERAGE('monthly data'!JX317:JZ317)</f>
        <v>9</v>
      </c>
      <c r="CT317" s="337" t="n">
        <f aca="false">AVERAGE('monthly data'!KA317:KC317)</f>
        <v>9</v>
      </c>
      <c r="CU317" s="337" t="n">
        <f aca="false">AVERAGE('monthly data'!KD317:KF317)</f>
        <v>6.5</v>
      </c>
      <c r="CV317" s="337" t="n">
        <f aca="false">AVERAGE('monthly data'!KG317:KI317)</f>
        <v>6.16666666666667</v>
      </c>
      <c r="CW317" s="337" t="n">
        <f aca="false">AVERAGE('monthly data'!KJ317:KL317)</f>
        <v>6</v>
      </c>
      <c r="CX317" s="337" t="n">
        <f aca="false">AVERAGE('monthly data'!KM317:KO317)</f>
        <v>6</v>
      </c>
      <c r="CY317" s="337" t="n">
        <f aca="false">AVERAGE('monthly data'!KP317:KR317)</f>
        <v>6</v>
      </c>
      <c r="CZ317" s="337" t="n">
        <f aca="false">AVERAGE('monthly data'!KS317:KU317)</f>
        <v>5.5</v>
      </c>
      <c r="DA317" s="337" t="n">
        <f aca="false">AVERAGE('monthly data'!KV317:KX317)</f>
        <v>5.5</v>
      </c>
      <c r="DB317" s="337" t="n">
        <f aca="false">AVERAGE('monthly data'!KY317:LA317)</f>
        <v>5.5</v>
      </c>
      <c r="DC317" s="337" t="n">
        <f aca="false">AVERAGE('monthly data'!LB317:LD317)</f>
        <v>5.5</v>
      </c>
      <c r="DD317" s="337" t="n">
        <f aca="false">AVERAGE('monthly data'!LE317:LG317)</f>
        <v>5.5</v>
      </c>
      <c r="DE317" s="337" t="n">
        <f aca="false">AVERAGE('monthly data'!LH317:LJ317)</f>
        <v>5.5</v>
      </c>
      <c r="DF317" s="337" t="n">
        <f aca="false">AVERAGE('monthly data'!LK317:LM317)</f>
        <v>5.5</v>
      </c>
      <c r="DG317" s="337" t="n">
        <f aca="false">AVERAGE('monthly data'!LN317:LP317)</f>
        <v>5.83333333333333</v>
      </c>
      <c r="DH317" s="337" t="n">
        <f aca="false">AVERAGE('monthly data'!LQ317:LS317)</f>
        <v>6</v>
      </c>
      <c r="DI317" s="337" t="n">
        <f aca="false">AVERAGE('monthly data'!LT317:LV317)</f>
        <v>4.66666666666667</v>
      </c>
      <c r="DJ317" s="337" t="n">
        <f aca="false">AVERAGE('monthly data'!LW317:LY317)</f>
        <v>7.33333333333333</v>
      </c>
      <c r="DK317" s="337" t="n">
        <f aca="false">AVERAGE('monthly data'!LZ317:MB317)</f>
        <v>7.83333333333333</v>
      </c>
      <c r="DL317" s="337" t="n">
        <f aca="false">AVERAGE('monthly data'!MC317:ME317)</f>
        <v>8</v>
      </c>
      <c r="DM317" s="337" t="e">
        <f aca="false">AVERAGE('monthly data'!MF317:MH317)</f>
        <v>#DIV/0!</v>
      </c>
      <c r="DN317" s="337" t="e">
        <f aca="false">AVERAGE('monthly data'!MI317:MK317)</f>
        <v>#DIV/0!</v>
      </c>
      <c r="DO317" s="337" t="e">
        <f aca="false">AVERAGE('monthly data'!ML317:MN317)</f>
        <v>#DIV/0!</v>
      </c>
      <c r="DP317" s="337" t="e">
        <f aca="false">AVERAGE('monthly data'!MO317:MQ317)</f>
        <v>#DIV/0!</v>
      </c>
      <c r="DQ317" s="337" t="e">
        <f aca="false">AVERAGE('monthly data'!MR317:MT317)</f>
        <v>#DIV/0!</v>
      </c>
      <c r="DR317" s="337" t="e">
        <f aca="false">AVERAGE('monthly data'!MU317:MW317)</f>
        <v>#DIV/0!</v>
      </c>
      <c r="DS317" s="337"/>
      <c r="DT317" s="337"/>
      <c r="DU317" s="337"/>
      <c r="DV317" s="337"/>
      <c r="DW317" s="337"/>
      <c r="DX317" s="337"/>
      <c r="DY317" s="337"/>
      <c r="DZ317" s="337"/>
    </row>
    <row r="318" customFormat="false" ht="15" hidden="false" customHeight="false" outlineLevel="0" collapsed="false">
      <c r="A318" s="0" t="s">
        <v>1093</v>
      </c>
      <c r="B318" s="461" t="s">
        <v>736</v>
      </c>
      <c r="C318" s="460" t="n">
        <f aca="false">AVERAGE('monthly data'!B318:D318)</f>
        <v>0</v>
      </c>
      <c r="D318" s="460" t="n">
        <f aca="false">AVERAGE('monthly data'!E318:G318)</f>
        <v>0</v>
      </c>
      <c r="E318" s="460" t="n">
        <f aca="false">AVERAGE('monthly data'!H318:J318)</f>
        <v>0</v>
      </c>
      <c r="F318" s="460" t="n">
        <f aca="false">AVERAGE('monthly data'!K318:M318)</f>
        <v>0</v>
      </c>
      <c r="G318" s="460" t="n">
        <f aca="false">AVERAGE('monthly data'!N318:P318)</f>
        <v>0</v>
      </c>
      <c r="H318" s="460" t="n">
        <f aca="false">AVERAGE('monthly data'!Q318:S318)</f>
        <v>0</v>
      </c>
      <c r="I318" s="460" t="n">
        <f aca="false">AVERAGE('monthly data'!T318:V318)</f>
        <v>0</v>
      </c>
      <c r="J318" s="460" t="n">
        <f aca="false">AVERAGE('monthly data'!W318:Y318)</f>
        <v>0</v>
      </c>
      <c r="K318" s="460" t="n">
        <f aca="false">AVERAGE('monthly data'!Z318:AB318)</f>
        <v>0</v>
      </c>
      <c r="L318" s="337" t="n">
        <f aca="false">AVERAGE('monthly data'!AC318:AE318)</f>
        <v>0</v>
      </c>
      <c r="M318" s="337" t="n">
        <f aca="false">AVERAGE('monthly data'!AF318:AH318)</f>
        <v>0</v>
      </c>
      <c r="N318" s="337" t="n">
        <f aca="false">AVERAGE('monthly data'!AI318:AK318)</f>
        <v>0</v>
      </c>
      <c r="O318" s="337" t="n">
        <f aca="false">AVERAGE('monthly data'!AL318:AN318)</f>
        <v>0</v>
      </c>
      <c r="P318" s="337" t="n">
        <f aca="false">AVERAGE('monthly data'!AO318:AQ318)</f>
        <v>0</v>
      </c>
      <c r="Q318" s="337" t="n">
        <f aca="false">AVERAGE('monthly data'!AR318:AT318)</f>
        <v>0</v>
      </c>
      <c r="R318" s="337" t="n">
        <f aca="false">AVERAGE('monthly data'!AU318:AW318)</f>
        <v>0</v>
      </c>
      <c r="S318" s="337" t="n">
        <f aca="false">AVERAGE('monthly data'!AX318:AZ318)</f>
        <v>0</v>
      </c>
      <c r="T318" s="337" t="n">
        <f aca="false">AVERAGE('monthly data'!BA318:BC318)</f>
        <v>0</v>
      </c>
      <c r="U318" s="337" t="n">
        <f aca="false">AVERAGE('monthly data'!BD318:BF318)</f>
        <v>0</v>
      </c>
      <c r="V318" s="337" t="n">
        <f aca="false">AVERAGE('monthly data'!BG318:BI318)</f>
        <v>0</v>
      </c>
      <c r="W318" s="337" t="n">
        <f aca="false">AVERAGE('monthly data'!BJ318:BL318)</f>
        <v>0</v>
      </c>
      <c r="X318" s="337" t="n">
        <f aca="false">AVERAGE('monthly data'!BM318:BO318)</f>
        <v>0</v>
      </c>
      <c r="Y318" s="337" t="n">
        <f aca="false">AVERAGE('monthly data'!BP318:BR318)</f>
        <v>0</v>
      </c>
      <c r="Z318" s="337" t="n">
        <f aca="false">AVERAGE('monthly data'!BS318:BU318)</f>
        <v>0</v>
      </c>
      <c r="AA318" s="337" t="n">
        <f aca="false">AVERAGE('monthly data'!BV318:BX318)</f>
        <v>0</v>
      </c>
      <c r="AB318" s="337" t="n">
        <f aca="false">AVERAGE('monthly data'!BY318:CA318)</f>
        <v>0</v>
      </c>
      <c r="AC318" s="337" t="n">
        <f aca="false">AVERAGE('monthly data'!CB318:CD318)</f>
        <v>0</v>
      </c>
      <c r="AD318" s="337" t="n">
        <f aca="false">AVERAGE('monthly data'!CE318:CG318)</f>
        <v>0</v>
      </c>
      <c r="AE318" s="337" t="e">
        <f aca="false">AVERAGE('monthly data'!CH318:CJ318)</f>
        <v>#DIV/0!</v>
      </c>
      <c r="AF318" s="337" t="e">
        <f aca="false">AVERAGE('monthly data'!CK318:CM318)</f>
        <v>#DIV/0!</v>
      </c>
      <c r="AG318" s="337" t="e">
        <f aca="false">AVERAGE('monthly data'!CN318:CP318)</f>
        <v>#DIV/0!</v>
      </c>
      <c r="AH318" s="337" t="e">
        <f aca="false">AVERAGE('monthly data'!CQ318:CS318)</f>
        <v>#DIV/0!</v>
      </c>
      <c r="AI318" s="337" t="e">
        <f aca="false">AVERAGE('monthly data'!CT318:CV318)</f>
        <v>#DIV/0!</v>
      </c>
      <c r="AJ318" s="337" t="e">
        <f aca="false">AVERAGE('monthly data'!CW318:CY318)</f>
        <v>#DIV/0!</v>
      </c>
      <c r="AK318" s="337" t="e">
        <f aca="false">AVERAGE('monthly data'!CZ318:DB318)</f>
        <v>#DIV/0!</v>
      </c>
      <c r="AL318" s="337" t="e">
        <f aca="false">AVERAGE('monthly data'!DC318:DE318)</f>
        <v>#DIV/0!</v>
      </c>
      <c r="AM318" s="337" t="e">
        <f aca="false">AVERAGE('monthly data'!DF318:DH318)</f>
        <v>#DIV/0!</v>
      </c>
      <c r="AN318" s="337" t="e">
        <f aca="false">AVERAGE('monthly data'!DI318:DK318)</f>
        <v>#DIV/0!</v>
      </c>
      <c r="AO318" s="337" t="e">
        <f aca="false">AVERAGE('monthly data'!DL318:DN318)</f>
        <v>#DIV/0!</v>
      </c>
      <c r="AP318" s="337" t="e">
        <f aca="false">AVERAGE('monthly data'!DO318:DQ318)</f>
        <v>#DIV/0!</v>
      </c>
      <c r="AQ318" s="337" t="e">
        <f aca="false">AVERAGE('monthly data'!DR318:DT318)</f>
        <v>#DIV/0!</v>
      </c>
      <c r="AR318" s="337" t="e">
        <f aca="false">AVERAGE('monthly data'!DU318:DW318)</f>
        <v>#DIV/0!</v>
      </c>
      <c r="AS318" s="337" t="e">
        <f aca="false">AVERAGE('monthly data'!DX318:DZ318)</f>
        <v>#DIV/0!</v>
      </c>
      <c r="AT318" s="337" t="e">
        <f aca="false">AVERAGE('monthly data'!EA318:EC318)</f>
        <v>#DIV/0!</v>
      </c>
      <c r="AU318" s="337" t="e">
        <f aca="false">AVERAGE('monthly data'!ED318:EF318)</f>
        <v>#DIV/0!</v>
      </c>
      <c r="AV318" s="337" t="e">
        <f aca="false">AVERAGE('monthly data'!EG318:EI318)</f>
        <v>#DIV/0!</v>
      </c>
      <c r="AW318" s="337" t="e">
        <f aca="false">AVERAGE('monthly data'!EJ318:EL318)</f>
        <v>#DIV/0!</v>
      </c>
      <c r="AX318" s="337" t="e">
        <f aca="false">AVERAGE('monthly data'!EM318:EO318)</f>
        <v>#DIV/0!</v>
      </c>
      <c r="AY318" s="337" t="e">
        <f aca="false">AVERAGE('monthly data'!EP318:ER318)</f>
        <v>#DIV/0!</v>
      </c>
      <c r="AZ318" s="337" t="e">
        <f aca="false">AVERAGE('monthly data'!ES318:EU318)</f>
        <v>#DIV/0!</v>
      </c>
      <c r="BA318" s="337" t="e">
        <f aca="false">AVERAGE('monthly data'!EV318:EX318)</f>
        <v>#DIV/0!</v>
      </c>
      <c r="BB318" s="337" t="e">
        <f aca="false">AVERAGE('monthly data'!EY318:FA318)</f>
        <v>#DIV/0!</v>
      </c>
      <c r="BC318" s="337" t="e">
        <f aca="false">AVERAGE('monthly data'!FB318:FD318)</f>
        <v>#DIV/0!</v>
      </c>
      <c r="BD318" s="337" t="e">
        <f aca="false">AVERAGE('monthly data'!FE318:FG318)</f>
        <v>#DIV/0!</v>
      </c>
      <c r="BE318" s="337" t="e">
        <f aca="false">AVERAGE('monthly data'!FH318:FJ318)</f>
        <v>#DIV/0!</v>
      </c>
      <c r="BF318" s="337" t="e">
        <f aca="false">AVERAGE('monthly data'!FK318:FM318)</f>
        <v>#DIV/0!</v>
      </c>
      <c r="BG318" s="337" t="n">
        <f aca="false">AVERAGE('monthly data'!FN318:FP318)</f>
        <v>11.05</v>
      </c>
      <c r="BH318" s="337" t="n">
        <f aca="false">AVERAGE('monthly data'!FQ318:FS318)</f>
        <v>11.05</v>
      </c>
      <c r="BI318" s="337" t="n">
        <f aca="false">AVERAGE('monthly data'!FT318:FV318)</f>
        <v>11.05</v>
      </c>
      <c r="BJ318" s="337" t="n">
        <f aca="false">AVERAGE('monthly data'!FW318:FY318)</f>
        <v>11.05</v>
      </c>
      <c r="BK318" s="337" t="n">
        <f aca="false">AVERAGE('monthly data'!FZ318:GB318)</f>
        <v>11.05</v>
      </c>
      <c r="BL318" s="337" t="n">
        <f aca="false">AVERAGE('monthly data'!GC318:GE318)</f>
        <v>11.05</v>
      </c>
      <c r="BM318" s="337" t="n">
        <f aca="false">AVERAGE('monthly data'!GF318:GH318)</f>
        <v>11.05</v>
      </c>
      <c r="BN318" s="337" t="n">
        <f aca="false">AVERAGE('monthly data'!GI318:GK318)</f>
        <v>11.05</v>
      </c>
      <c r="BO318" s="337" t="n">
        <f aca="false">AVERAGE('monthly data'!GL318:GN318)</f>
        <v>11.05</v>
      </c>
      <c r="BP318" s="337" t="n">
        <f aca="false">AVERAGE('monthly data'!GO318:GQ318)</f>
        <v>11.05</v>
      </c>
      <c r="BQ318" s="337" t="n">
        <f aca="false">AVERAGE('monthly data'!GR318:GT318)</f>
        <v>11.05</v>
      </c>
      <c r="BR318" s="337" t="n">
        <f aca="false">AVERAGE('monthly data'!GU318:GW318)</f>
        <v>11.05</v>
      </c>
      <c r="BS318" s="337" t="n">
        <f aca="false">AVERAGE('monthly data'!GX318:GZ318)</f>
        <v>11.05</v>
      </c>
      <c r="BT318" s="337" t="n">
        <f aca="false">AVERAGE('monthly data'!HA318:HC318)</f>
        <v>11.05</v>
      </c>
      <c r="BU318" s="337" t="n">
        <f aca="false">AVERAGE('monthly data'!HD318:HF318)</f>
        <v>11.05</v>
      </c>
      <c r="BV318" s="337" t="n">
        <f aca="false">AVERAGE('monthly data'!HG318:HI318)</f>
        <v>11.05</v>
      </c>
      <c r="BW318" s="337" t="n">
        <f aca="false">AVERAGE('monthly data'!HJ318:HL318)</f>
        <v>11.05</v>
      </c>
      <c r="BX318" s="337" t="n">
        <f aca="false">AVERAGE('monthly data'!HM318:HO318)</f>
        <v>11.05</v>
      </c>
      <c r="BY318" s="337" t="n">
        <f aca="false">AVERAGE('monthly data'!HP318:HR318)</f>
        <v>11.05</v>
      </c>
      <c r="BZ318" s="337" t="n">
        <f aca="false">AVERAGE('monthly data'!HS318:HU318)</f>
        <v>11.05</v>
      </c>
      <c r="CA318" s="337" t="n">
        <f aca="false">AVERAGE('monthly data'!HV318:HX318)</f>
        <v>3.98570208017021</v>
      </c>
      <c r="CB318" s="337" t="n">
        <f aca="false">AVERAGE('monthly data'!HY318:IA318)</f>
        <v>3.98570208017021</v>
      </c>
      <c r="CC318" s="337" t="n">
        <f aca="false">AVERAGE('monthly data'!IB318:ID318)</f>
        <v>3.98570208017021</v>
      </c>
      <c r="CD318" s="337" t="n">
        <f aca="false">AVERAGE('monthly data'!IE318:IG318)</f>
        <v>3.98570208017021</v>
      </c>
      <c r="CE318" s="337" t="n">
        <f aca="false">AVERAGE('monthly data'!IH318:IJ318)</f>
        <v>2.765</v>
      </c>
      <c r="CF318" s="337" t="n">
        <f aca="false">AVERAGE('monthly data'!IK318:IM318)</f>
        <v>2.765</v>
      </c>
      <c r="CG318" s="337" t="n">
        <f aca="false">AVERAGE('monthly data'!IN318:IP318)</f>
        <v>2.765</v>
      </c>
      <c r="CH318" s="337" t="n">
        <f aca="false">AVERAGE('monthly data'!IQ318:IS318)</f>
        <v>2.765</v>
      </c>
      <c r="CI318" s="337" t="n">
        <f aca="false">AVERAGE('monthly data'!IT318:IV318)</f>
        <v>2.36</v>
      </c>
      <c r="CJ318" s="337" t="n">
        <f aca="false">AVERAGE('monthly data'!IW318:IY318)</f>
        <v>2.36</v>
      </c>
      <c r="CK318" s="337" t="n">
        <f aca="false">AVERAGE('monthly data'!IZ318:JB318)</f>
        <v>3.765</v>
      </c>
      <c r="CL318" s="337" t="n">
        <f aca="false">AVERAGE('monthly data'!JC318:JE318)</f>
        <v>6.575</v>
      </c>
      <c r="CM318" s="337" t="n">
        <f aca="false">AVERAGE('monthly data'!JF318:JH318)</f>
        <v>6.575</v>
      </c>
      <c r="CN318" s="337" t="n">
        <f aca="false">AVERAGE('monthly data'!JI318:JK318)</f>
        <v>6.575</v>
      </c>
      <c r="CO318" s="337" t="n">
        <f aca="false">AVERAGE('monthly data'!JL318:JN318)</f>
        <v>6.575</v>
      </c>
      <c r="CP318" s="337" t="n">
        <f aca="false">AVERAGE('monthly data'!JO318:JQ318)</f>
        <v>6.575</v>
      </c>
      <c r="CQ318" s="337" t="n">
        <f aca="false">AVERAGE('monthly data'!JR318:JT318)</f>
        <v>6.575</v>
      </c>
      <c r="CR318" s="337" t="n">
        <f aca="false">AVERAGE('monthly data'!JU318:JW318)</f>
        <v>6.575</v>
      </c>
      <c r="CS318" s="337" t="n">
        <f aca="false">AVERAGE('monthly data'!JX318:JZ318)</f>
        <v>6.575</v>
      </c>
      <c r="CT318" s="337" t="n">
        <f aca="false">AVERAGE('monthly data'!KA318:KC318)</f>
        <v>6.575</v>
      </c>
      <c r="CU318" s="337" t="n">
        <f aca="false">AVERAGE('monthly data'!KD318:KF318)</f>
        <v>6.575</v>
      </c>
      <c r="CV318" s="337" t="n">
        <f aca="false">AVERAGE('monthly data'!KG318:KI318)</f>
        <v>6.575</v>
      </c>
      <c r="CW318" s="337" t="n">
        <f aca="false">AVERAGE('monthly data'!KJ318:KL318)</f>
        <v>5.43697762334049</v>
      </c>
      <c r="CX318" s="337" t="n">
        <f aca="false">AVERAGE('monthly data'!KM318:KO318)</f>
        <v>5.39199113183113</v>
      </c>
      <c r="CY318" s="337" t="n">
        <f aca="false">AVERAGE('monthly data'!KP318:KR318)</f>
        <v>5.45423836565002</v>
      </c>
      <c r="CZ318" s="337" t="n">
        <f aca="false">AVERAGE('monthly data'!KS318:KU318)</f>
        <v>5.14522693937419</v>
      </c>
      <c r="DA318" s="337" t="n">
        <f aca="false">AVERAGE('monthly data'!KV318:KX318)</f>
        <v>4.5</v>
      </c>
      <c r="DB318" s="337" t="n">
        <f aca="false">AVERAGE('monthly data'!KY318:LA318)</f>
        <v>4.5</v>
      </c>
      <c r="DC318" s="337" t="n">
        <f aca="false">AVERAGE('monthly data'!LB318:LD318)</f>
        <v>4.5</v>
      </c>
      <c r="DD318" s="337" t="n">
        <f aca="false">AVERAGE('monthly data'!LE318:LG318)</f>
        <v>4.5</v>
      </c>
      <c r="DE318" s="337" t="n">
        <f aca="false">AVERAGE('monthly data'!LH318:LJ318)</f>
        <v>4.5</v>
      </c>
      <c r="DF318" s="337" t="n">
        <f aca="false">AVERAGE('monthly data'!LK318:LM318)</f>
        <v>4.5</v>
      </c>
      <c r="DG318" s="337" t="n">
        <f aca="false">AVERAGE('monthly data'!LN318:LP318)</f>
        <v>4.83333333333333</v>
      </c>
      <c r="DH318" s="337" t="n">
        <f aca="false">AVERAGE('monthly data'!LQ318:LS318)</f>
        <v>5</v>
      </c>
      <c r="DI318" s="337" t="n">
        <f aca="false">AVERAGE('monthly data'!LT318:LV318)</f>
        <v>5.66666666666667</v>
      </c>
      <c r="DJ318" s="337" t="n">
        <f aca="false">AVERAGE('monthly data'!LW318:LY318)</f>
        <v>6.33333333333333</v>
      </c>
      <c r="DK318" s="337" t="n">
        <f aca="false">AVERAGE('monthly data'!LZ318:MB318)</f>
        <v>6.83333333333333</v>
      </c>
      <c r="DL318" s="337" t="n">
        <f aca="false">AVERAGE('monthly data'!MC318:ME318)</f>
        <v>7</v>
      </c>
      <c r="DM318" s="337" t="e">
        <f aca="false">AVERAGE('monthly data'!MF318:MH318)</f>
        <v>#DIV/0!</v>
      </c>
      <c r="DN318" s="337" t="e">
        <f aca="false">AVERAGE('monthly data'!MI318:MK318)</f>
        <v>#DIV/0!</v>
      </c>
      <c r="DO318" s="337" t="e">
        <f aca="false">AVERAGE('monthly data'!ML318:MN318)</f>
        <v>#DIV/0!</v>
      </c>
      <c r="DP318" s="337" t="e">
        <f aca="false">AVERAGE('monthly data'!MO318:MQ318)</f>
        <v>#DIV/0!</v>
      </c>
      <c r="DQ318" s="337" t="e">
        <f aca="false">AVERAGE('monthly data'!MR318:MT318)</f>
        <v>#DIV/0!</v>
      </c>
      <c r="DR318" s="337" t="e">
        <f aca="false">AVERAGE('monthly data'!MU318:MW318)</f>
        <v>#DIV/0!</v>
      </c>
      <c r="DS318" s="337"/>
      <c r="DT318" s="337"/>
      <c r="DU318" s="337"/>
      <c r="DV318" s="337"/>
      <c r="DW318" s="337"/>
      <c r="DX318" s="337"/>
      <c r="DY318" s="337"/>
      <c r="DZ318" s="337"/>
    </row>
    <row r="319" customFormat="false" ht="15" hidden="false" customHeight="false" outlineLevel="0" collapsed="false">
      <c r="B319" s="461" t="s">
        <v>909</v>
      </c>
      <c r="C319" s="460" t="n">
        <f aca="false">AVERAGE('monthly data'!B319:D319)</f>
        <v>0</v>
      </c>
      <c r="D319" s="460" t="n">
        <f aca="false">AVERAGE('monthly data'!E319:G319)</f>
        <v>0</v>
      </c>
      <c r="E319" s="460" t="n">
        <f aca="false">AVERAGE('monthly data'!H319:J319)</f>
        <v>0</v>
      </c>
      <c r="F319" s="460" t="n">
        <f aca="false">AVERAGE('monthly data'!K319:M319)</f>
        <v>0</v>
      </c>
      <c r="G319" s="460" t="n">
        <f aca="false">AVERAGE('monthly data'!N319:P319)</f>
        <v>0</v>
      </c>
      <c r="H319" s="460" t="n">
        <f aca="false">AVERAGE('monthly data'!Q319:S319)</f>
        <v>0</v>
      </c>
      <c r="I319" s="460" t="n">
        <f aca="false">AVERAGE('monthly data'!T319:V319)</f>
        <v>0</v>
      </c>
      <c r="J319" s="460" t="n">
        <f aca="false">AVERAGE('monthly data'!W319:Y319)</f>
        <v>0</v>
      </c>
      <c r="K319" s="460" t="n">
        <f aca="false">AVERAGE('monthly data'!Z319:AB319)</f>
        <v>0</v>
      </c>
      <c r="L319" s="337" t="n">
        <f aca="false">AVERAGE('monthly data'!AC319:AE319)</f>
        <v>0</v>
      </c>
      <c r="M319" s="337" t="n">
        <f aca="false">AVERAGE('monthly data'!AF319:AH319)</f>
        <v>0</v>
      </c>
      <c r="N319" s="337" t="n">
        <f aca="false">AVERAGE('monthly data'!AI319:AK319)</f>
        <v>0</v>
      </c>
      <c r="O319" s="337" t="n">
        <f aca="false">AVERAGE('monthly data'!AL319:AN319)</f>
        <v>0</v>
      </c>
      <c r="P319" s="337" t="n">
        <f aca="false">AVERAGE('monthly data'!AO319:AQ319)</f>
        <v>0</v>
      </c>
      <c r="Q319" s="337" t="n">
        <f aca="false">AVERAGE('monthly data'!AR319:AT319)</f>
        <v>0</v>
      </c>
      <c r="R319" s="337" t="n">
        <f aca="false">AVERAGE('monthly data'!AU319:AW319)</f>
        <v>0</v>
      </c>
      <c r="S319" s="337" t="n">
        <f aca="false">AVERAGE('monthly data'!AX319:AZ319)</f>
        <v>0</v>
      </c>
      <c r="T319" s="337" t="n">
        <f aca="false">AVERAGE('monthly data'!BA319:BC319)</f>
        <v>0</v>
      </c>
      <c r="U319" s="337" t="n">
        <f aca="false">AVERAGE('monthly data'!BD319:BF319)</f>
        <v>0</v>
      </c>
      <c r="V319" s="337" t="n">
        <f aca="false">AVERAGE('monthly data'!BG319:BI319)</f>
        <v>0</v>
      </c>
      <c r="W319" s="337" t="n">
        <f aca="false">AVERAGE('monthly data'!BJ319:BL319)</f>
        <v>0</v>
      </c>
      <c r="X319" s="337" t="n">
        <f aca="false">AVERAGE('monthly data'!BM319:BO319)</f>
        <v>0</v>
      </c>
      <c r="Y319" s="337" t="n">
        <f aca="false">AVERAGE('monthly data'!BP319:BR319)</f>
        <v>0</v>
      </c>
      <c r="Z319" s="337" t="n">
        <f aca="false">AVERAGE('monthly data'!BS319:BU319)</f>
        <v>0</v>
      </c>
      <c r="AA319" s="337" t="n">
        <f aca="false">AVERAGE('monthly data'!BV319:BX319)</f>
        <v>0</v>
      </c>
      <c r="AB319" s="337" t="n">
        <f aca="false">AVERAGE('monthly data'!BY319:CA319)</f>
        <v>0</v>
      </c>
      <c r="AC319" s="337" t="n">
        <f aca="false">AVERAGE('monthly data'!CB319:CD319)</f>
        <v>0</v>
      </c>
      <c r="AD319" s="337" t="n">
        <f aca="false">AVERAGE('monthly data'!CE319:CG319)</f>
        <v>0</v>
      </c>
      <c r="AE319" s="337" t="n">
        <f aca="false">AVERAGE('monthly data'!CH319:CJ319)</f>
        <v>13</v>
      </c>
      <c r="AF319" s="337" t="n">
        <f aca="false">AVERAGE('monthly data'!CK319:CM319)</f>
        <v>11.7833333333333</v>
      </c>
      <c r="AG319" s="337" t="n">
        <f aca="false">AVERAGE('monthly data'!CN319:CP319)</f>
        <v>13.2666666666667</v>
      </c>
      <c r="AH319" s="337" t="n">
        <f aca="false">AVERAGE('monthly data'!CQ319:CS319)</f>
        <v>13.0133333333333</v>
      </c>
      <c r="AI319" s="337" t="n">
        <f aca="false">AVERAGE('monthly data'!CT319:CV319)</f>
        <v>13</v>
      </c>
      <c r="AJ319" s="337" t="n">
        <f aca="false">AVERAGE('monthly data'!CW319:CY319)</f>
        <v>13.3333333333333</v>
      </c>
      <c r="AK319" s="337" t="n">
        <f aca="false">AVERAGE('monthly data'!CZ319:DB319)</f>
        <v>14.1666666666667</v>
      </c>
      <c r="AL319" s="337" t="n">
        <f aca="false">AVERAGE('monthly data'!DC319:DE319)</f>
        <v>14.5</v>
      </c>
      <c r="AM319" s="337" t="n">
        <f aca="false">AVERAGE('monthly data'!DF319:DH319)</f>
        <v>14.5</v>
      </c>
      <c r="AN319" s="337" t="n">
        <f aca="false">AVERAGE('monthly data'!DI319:DK319)</f>
        <v>14.5</v>
      </c>
      <c r="AO319" s="337" t="n">
        <f aca="false">AVERAGE('monthly data'!DL319:DN319)</f>
        <v>14.5</v>
      </c>
      <c r="AP319" s="337" t="n">
        <f aca="false">AVERAGE('monthly data'!DO319:DQ319)</f>
        <v>14.5</v>
      </c>
      <c r="AQ319" s="337" t="n">
        <f aca="false">AVERAGE('monthly data'!DR319:DT319)</f>
        <v>13.5</v>
      </c>
      <c r="AR319" s="337" t="n">
        <f aca="false">AVERAGE('monthly data'!DU319:DW319)</f>
        <v>13.5</v>
      </c>
      <c r="AS319" s="337" t="n">
        <f aca="false">AVERAGE('monthly data'!DX319:DZ319)</f>
        <v>12.8333333333333</v>
      </c>
      <c r="AT319" s="337" t="n">
        <f aca="false">AVERAGE('monthly data'!EA319:EC319)</f>
        <v>12.5</v>
      </c>
      <c r="AU319" s="337" t="n">
        <f aca="false">AVERAGE('monthly data'!ED319:EF319)</f>
        <v>12.5</v>
      </c>
      <c r="AV319" s="337" t="n">
        <f aca="false">AVERAGE('monthly data'!EG319:EI319)</f>
        <v>12.5</v>
      </c>
      <c r="AW319" s="337" t="n">
        <f aca="false">AVERAGE('monthly data'!EJ319:EL319)</f>
        <v>12.5</v>
      </c>
      <c r="AX319" s="337" t="n">
        <f aca="false">AVERAGE('monthly data'!EM319:EO319)</f>
        <v>12.5</v>
      </c>
      <c r="AY319" s="337" t="n">
        <f aca="false">AVERAGE('monthly data'!EP319:ER319)</f>
        <v>12.5</v>
      </c>
      <c r="AZ319" s="337" t="n">
        <f aca="false">AVERAGE('monthly data'!ES319:EU319)</f>
        <v>12.5</v>
      </c>
      <c r="BA319" s="337" t="n">
        <f aca="false">AVERAGE('monthly data'!EV319:EX319)</f>
        <v>12.5</v>
      </c>
      <c r="BB319" s="337" t="n">
        <f aca="false">AVERAGE('monthly data'!EY319:FA319)</f>
        <v>12.5</v>
      </c>
      <c r="BC319" s="337" t="n">
        <f aca="false">AVERAGE('monthly data'!FB319:FD319)</f>
        <v>12.5</v>
      </c>
      <c r="BD319" s="337" t="n">
        <f aca="false">AVERAGE('monthly data'!FE319:FG319)</f>
        <v>12.5</v>
      </c>
      <c r="BE319" s="337" t="n">
        <f aca="false">AVERAGE('monthly data'!FH319:FJ319)</f>
        <v>11.6666666666667</v>
      </c>
      <c r="BF319" s="337" t="n">
        <f aca="false">AVERAGE('monthly data'!FK319:FM319)</f>
        <v>11.25</v>
      </c>
      <c r="BG319" s="337" t="n">
        <f aca="false">AVERAGE('monthly data'!FN319:FP319)</f>
        <v>12.29</v>
      </c>
      <c r="BH319" s="337" t="n">
        <f aca="false">AVERAGE('monthly data'!FQ319:FS319)</f>
        <v>12</v>
      </c>
      <c r="BI319" s="337" t="n">
        <f aca="false">AVERAGE('monthly data'!FT319:FV319)</f>
        <v>12.5</v>
      </c>
      <c r="BJ319" s="337" t="n">
        <f aca="false">AVERAGE('monthly data'!FW319:FY319)</f>
        <v>12.1666666666667</v>
      </c>
      <c r="BK319" s="337" t="n">
        <f aca="false">AVERAGE('monthly data'!FZ319:GB319)</f>
        <v>11.5</v>
      </c>
      <c r="BL319" s="337" t="n">
        <f aca="false">AVERAGE('monthly data'!GC319:GE319)</f>
        <v>11</v>
      </c>
      <c r="BM319" s="337" t="n">
        <f aca="false">AVERAGE('monthly data'!GF319:GH319)</f>
        <v>11</v>
      </c>
      <c r="BN319" s="337" t="n">
        <f aca="false">AVERAGE('monthly data'!GI319:GK319)</f>
        <v>10.3333333333333</v>
      </c>
      <c r="BO319" s="337" t="n">
        <f aca="false">AVERAGE('monthly data'!GL319:GN319)</f>
        <v>10</v>
      </c>
      <c r="BP319" s="337" t="n">
        <f aca="false">AVERAGE('monthly data'!GO319:GQ319)</f>
        <v>10</v>
      </c>
      <c r="BQ319" s="337" t="n">
        <f aca="false">AVERAGE('monthly data'!GR319:GT319)</f>
        <v>10</v>
      </c>
      <c r="BR319" s="337" t="n">
        <f aca="false">AVERAGE('monthly data'!GU319:GW319)</f>
        <v>10.8333333333333</v>
      </c>
      <c r="BS319" s="337" t="n">
        <f aca="false">AVERAGE('monthly data'!GX319:GZ319)</f>
        <v>11</v>
      </c>
      <c r="BT319" s="337" t="n">
        <f aca="false">AVERAGE('monthly data'!HA319:HC319)</f>
        <v>11.3333333333333</v>
      </c>
      <c r="BU319" s="337" t="n">
        <f aca="false">AVERAGE('monthly data'!HD319:HF319)</f>
        <v>11.5</v>
      </c>
      <c r="BV319" s="337" t="n">
        <f aca="false">AVERAGE('monthly data'!HG319:HI319)</f>
        <v>11.5</v>
      </c>
      <c r="BW319" s="337" t="n">
        <f aca="false">AVERAGE('monthly data'!HJ319:HL319)</f>
        <v>10.4802676231974</v>
      </c>
      <c r="BX319" s="337" t="n">
        <f aca="false">AVERAGE('monthly data'!HM319:HO319)</f>
        <v>10.907438765143</v>
      </c>
      <c r="BY319" s="337" t="n">
        <f aca="false">AVERAGE('monthly data'!HP319:HR319)</f>
        <v>8.81432329122125</v>
      </c>
      <c r="BZ319" s="337" t="n">
        <f aca="false">AVERAGE('monthly data'!HS319:HU319)</f>
        <v>6.12464911320126</v>
      </c>
      <c r="CA319" s="337" t="n">
        <f aca="false">AVERAGE('monthly data'!HV319:HX319)</f>
        <v>11</v>
      </c>
      <c r="CB319" s="337" t="n">
        <f aca="false">AVERAGE('monthly data'!HY319:IA319)</f>
        <v>10.8333333333333</v>
      </c>
      <c r="CC319" s="337" t="n">
        <f aca="false">AVERAGE('monthly data'!IB319:ID319)</f>
        <v>10.5</v>
      </c>
      <c r="CD319" s="337" t="n">
        <f aca="false">AVERAGE('monthly data'!IE319:IG319)</f>
        <v>10.5</v>
      </c>
      <c r="CE319" s="337" t="n">
        <f aca="false">AVERAGE('monthly data'!IH319:IJ319)</f>
        <v>10.5</v>
      </c>
      <c r="CF319" s="337" t="n">
        <f aca="false">AVERAGE('monthly data'!IK319:IM319)</f>
        <v>10.5</v>
      </c>
      <c r="CG319" s="337" t="n">
        <f aca="false">AVERAGE('monthly data'!IN319:IP319)</f>
        <v>10.5</v>
      </c>
      <c r="CH319" s="337" t="n">
        <f aca="false">AVERAGE('monthly data'!IQ319:IS319)</f>
        <v>10.5</v>
      </c>
      <c r="CI319" s="337" t="n">
        <f aca="false">AVERAGE('monthly data'!IT319:IV319)</f>
        <v>10.5</v>
      </c>
      <c r="CJ319" s="337" t="n">
        <f aca="false">AVERAGE('monthly data'!IW319:IY319)</f>
        <v>10.5</v>
      </c>
      <c r="CK319" s="337" t="n">
        <f aca="false">AVERAGE('monthly data'!IZ319:JB319)</f>
        <v>10.5</v>
      </c>
      <c r="CL319" s="337" t="n">
        <f aca="false">AVERAGE('monthly data'!JC319:JE319)</f>
        <v>10.4166666666667</v>
      </c>
      <c r="CM319" s="337" t="n">
        <f aca="false">AVERAGE('monthly data'!JF319:JH319)</f>
        <v>10.25</v>
      </c>
      <c r="CN319" s="337" t="n">
        <f aca="false">AVERAGE('monthly data'!JI319:JK319)</f>
        <v>10.1666666666667</v>
      </c>
      <c r="CO319" s="337" t="n">
        <f aca="false">AVERAGE('monthly data'!JL319:JN319)</f>
        <v>10</v>
      </c>
      <c r="CP319" s="337" t="n">
        <f aca="false">AVERAGE('monthly data'!JO319:JQ319)</f>
        <v>9.83333333333333</v>
      </c>
      <c r="CQ319" s="337" t="n">
        <f aca="false">AVERAGE('monthly data'!JR319:JT319)</f>
        <v>9.5</v>
      </c>
      <c r="CR319" s="337" t="n">
        <f aca="false">AVERAGE('monthly data'!JU319:JW319)</f>
        <v>9.5</v>
      </c>
      <c r="CS319" s="337" t="n">
        <f aca="false">AVERAGE('monthly data'!JX319:JZ319)</f>
        <v>9.5</v>
      </c>
      <c r="CT319" s="337" t="n">
        <f aca="false">AVERAGE('monthly data'!KA319:KC319)</f>
        <v>9.5</v>
      </c>
      <c r="CU319" s="337" t="n">
        <f aca="false">AVERAGE('monthly data'!KD319:KF319)</f>
        <v>9.5</v>
      </c>
      <c r="CV319" s="337" t="n">
        <f aca="false">AVERAGE('monthly data'!KG319:KI319)</f>
        <v>9.16666666666667</v>
      </c>
      <c r="CW319" s="337" t="n">
        <f aca="false">AVERAGE('monthly data'!KJ319:KL319)</f>
        <v>9</v>
      </c>
      <c r="CX319" s="337" t="n">
        <f aca="false">AVERAGE('monthly data'!KM319:KO319)</f>
        <v>9</v>
      </c>
      <c r="CY319" s="337" t="n">
        <f aca="false">AVERAGE('monthly data'!KP319:KR319)</f>
        <v>9</v>
      </c>
      <c r="CZ319" s="337" t="n">
        <f aca="false">AVERAGE('monthly data'!KS319:KU319)</f>
        <v>8.5</v>
      </c>
      <c r="DA319" s="337" t="n">
        <f aca="false">AVERAGE('monthly data'!KV319:KX319)</f>
        <v>6.5</v>
      </c>
      <c r="DB319" s="337" t="n">
        <f aca="false">AVERAGE('monthly data'!KY319:LA319)</f>
        <v>6.5</v>
      </c>
      <c r="DC319" s="337" t="n">
        <f aca="false">AVERAGE('monthly data'!LB319:LD319)</f>
        <v>6.5</v>
      </c>
      <c r="DD319" s="337" t="n">
        <f aca="false">AVERAGE('monthly data'!LE319:LG319)</f>
        <v>6.5</v>
      </c>
      <c r="DE319" s="337" t="n">
        <f aca="false">AVERAGE('monthly data'!LH319:LJ319)</f>
        <v>6.5</v>
      </c>
      <c r="DF319" s="337" t="n">
        <f aca="false">AVERAGE('monthly data'!LK319:LM319)</f>
        <v>6.5</v>
      </c>
      <c r="DG319" s="337" t="n">
        <f aca="false">AVERAGE('monthly data'!LN319:LP319)</f>
        <v>6.83333333333333</v>
      </c>
      <c r="DH319" s="337" t="n">
        <f aca="false">AVERAGE('monthly data'!LQ319:LS319)</f>
        <v>7</v>
      </c>
      <c r="DI319" s="337" t="n">
        <f aca="false">AVERAGE('monthly data'!LT319:LV319)</f>
        <v>7.66666666666667</v>
      </c>
      <c r="DJ319" s="337" t="n">
        <f aca="false">AVERAGE('monthly data'!LW319:LY319)</f>
        <v>8.33333333333333</v>
      </c>
      <c r="DK319" s="337" t="n">
        <f aca="false">AVERAGE('monthly data'!LZ319:MB319)</f>
        <v>8.83333333333333</v>
      </c>
      <c r="DL319" s="337" t="n">
        <f aca="false">AVERAGE('monthly data'!MC319:ME319)</f>
        <v>9</v>
      </c>
      <c r="DM319" s="337" t="e">
        <f aca="false">AVERAGE('monthly data'!MF319:MH319)</f>
        <v>#DIV/0!</v>
      </c>
      <c r="DN319" s="337" t="e">
        <f aca="false">AVERAGE('monthly data'!MI319:MK319)</f>
        <v>#DIV/0!</v>
      </c>
      <c r="DO319" s="337" t="e">
        <f aca="false">AVERAGE('monthly data'!ML319:MN319)</f>
        <v>#DIV/0!</v>
      </c>
      <c r="DP319" s="337" t="e">
        <f aca="false">AVERAGE('monthly data'!MO319:MQ319)</f>
        <v>#DIV/0!</v>
      </c>
      <c r="DQ319" s="337" t="e">
        <f aca="false">AVERAGE('monthly data'!MR319:MT319)</f>
        <v>#DIV/0!</v>
      </c>
      <c r="DR319" s="337" t="e">
        <f aca="false">AVERAGE('monthly data'!MU319:MW319)</f>
        <v>#DIV/0!</v>
      </c>
      <c r="DS319" s="337"/>
      <c r="DT319" s="337"/>
      <c r="DU319" s="337"/>
      <c r="DV319" s="337"/>
      <c r="DW319" s="337"/>
      <c r="DX319" s="337"/>
      <c r="DY319" s="337"/>
      <c r="DZ319" s="337"/>
    </row>
    <row r="320" customFormat="false" ht="15" hidden="false" customHeight="false" outlineLevel="0" collapsed="false">
      <c r="A320" s="0" t="s">
        <v>1094</v>
      </c>
      <c r="B320" s="461" t="s">
        <v>910</v>
      </c>
      <c r="C320" s="460" t="n">
        <f aca="false">AVERAGE('monthly data'!B320:D320)</f>
        <v>0</v>
      </c>
      <c r="D320" s="460" t="n">
        <f aca="false">AVERAGE('monthly data'!E320:G320)</f>
        <v>0</v>
      </c>
      <c r="E320" s="460" t="n">
        <f aca="false">AVERAGE('monthly data'!H320:J320)</f>
        <v>0</v>
      </c>
      <c r="F320" s="460" t="n">
        <f aca="false">AVERAGE('monthly data'!K320:M320)</f>
        <v>0</v>
      </c>
      <c r="G320" s="460" t="n">
        <f aca="false">AVERAGE('monthly data'!N320:P320)</f>
        <v>0</v>
      </c>
      <c r="H320" s="460" t="n">
        <f aca="false">AVERAGE('monthly data'!Q320:S320)</f>
        <v>0</v>
      </c>
      <c r="I320" s="460" t="n">
        <f aca="false">AVERAGE('monthly data'!T320:V320)</f>
        <v>0</v>
      </c>
      <c r="J320" s="460" t="n">
        <f aca="false">AVERAGE('monthly data'!W320:Y320)</f>
        <v>0</v>
      </c>
      <c r="K320" s="460" t="n">
        <f aca="false">AVERAGE('monthly data'!Z320:AB320)</f>
        <v>3</v>
      </c>
      <c r="L320" s="337" t="n">
        <f aca="false">AVERAGE('monthly data'!AC320:AE320)</f>
        <v>9</v>
      </c>
      <c r="M320" s="337" t="n">
        <f aca="false">AVERAGE('monthly data'!AF320:AH320)</f>
        <v>9</v>
      </c>
      <c r="N320" s="337" t="n">
        <f aca="false">AVERAGE('monthly data'!AI320:AK320)</f>
        <v>8.66666666666667</v>
      </c>
      <c r="O320" s="337" t="n">
        <f aca="false">AVERAGE('monthly data'!AL320:AN320)</f>
        <v>8</v>
      </c>
      <c r="P320" s="337" t="n">
        <f aca="false">AVERAGE('monthly data'!AO320:AQ320)</f>
        <v>8</v>
      </c>
      <c r="Q320" s="337" t="n">
        <f aca="false">AVERAGE('monthly data'!AR320:AT320)</f>
        <v>8.3</v>
      </c>
      <c r="R320" s="337" t="n">
        <f aca="false">AVERAGE('monthly data'!AU320:AW320)</f>
        <v>8.1</v>
      </c>
      <c r="S320" s="337" t="n">
        <f aca="false">AVERAGE('monthly data'!AX320:AZ320)</f>
        <v>8</v>
      </c>
      <c r="T320" s="337" t="n">
        <f aca="false">AVERAGE('monthly data'!BA320:BC320)</f>
        <v>8.2</v>
      </c>
      <c r="U320" s="337" t="n">
        <f aca="false">AVERAGE('monthly data'!BD320:BF320)</f>
        <v>9.16666666666667</v>
      </c>
      <c r="V320" s="337" t="n">
        <f aca="false">AVERAGE('monthly data'!BG320:BI320)</f>
        <v>8.63333333333333</v>
      </c>
      <c r="W320" s="337" t="n">
        <f aca="false">AVERAGE('monthly data'!BJ320:BL320)</f>
        <v>8.98333333333333</v>
      </c>
      <c r="X320" s="337" t="n">
        <f aca="false">AVERAGE('monthly data'!BM320:BO320)</f>
        <v>8.575</v>
      </c>
      <c r="Y320" s="337" t="n">
        <f aca="false">AVERAGE('monthly data'!BP320:BR320)</f>
        <v>9.3</v>
      </c>
      <c r="Z320" s="337" t="n">
        <f aca="false">AVERAGE('monthly data'!BS320:BU320)</f>
        <v>8.99666666666667</v>
      </c>
      <c r="AA320" s="337" t="n">
        <f aca="false">AVERAGE('monthly data'!BV320:BX320)</f>
        <v>9.58333333333333</v>
      </c>
      <c r="AB320" s="337" t="n">
        <f aca="false">AVERAGE('monthly data'!BY320:CA320)</f>
        <v>10.3266666666667</v>
      </c>
      <c r="AC320" s="337" t="n">
        <f aca="false">AVERAGE('monthly data'!CB320:CD320)</f>
        <v>9.92333333333333</v>
      </c>
      <c r="AD320" s="337" t="n">
        <f aca="false">AVERAGE('monthly data'!CE320:CG320)</f>
        <v>11.3166666666667</v>
      </c>
      <c r="AE320" s="337" t="n">
        <f aca="false">AVERAGE('monthly data'!CH320:CJ320)</f>
        <v>10.5533333333333</v>
      </c>
      <c r="AF320" s="337" t="n">
        <f aca="false">AVERAGE('monthly data'!CK320:CM320)</f>
        <v>9.89</v>
      </c>
      <c r="AG320" s="337" t="n">
        <f aca="false">AVERAGE('monthly data'!CN320:CP320)</f>
        <v>10.22</v>
      </c>
      <c r="AH320" s="337" t="n">
        <f aca="false">AVERAGE('monthly data'!CQ320:CS320)</f>
        <v>9.71</v>
      </c>
      <c r="AI320" s="337" t="n">
        <f aca="false">AVERAGE('monthly data'!CT320:CV320)</f>
        <v>9.43</v>
      </c>
      <c r="AJ320" s="337" t="n">
        <f aca="false">AVERAGE('monthly data'!CW320:CY320)</f>
        <v>9.77333333333333</v>
      </c>
      <c r="AK320" s="337" t="n">
        <f aca="false">AVERAGE('monthly data'!CZ320:DB320)</f>
        <v>10.3366666666667</v>
      </c>
      <c r="AL320" s="337" t="n">
        <f aca="false">AVERAGE('monthly data'!DC320:DE320)</f>
        <v>10.9866666666667</v>
      </c>
      <c r="AM320" s="337" t="n">
        <f aca="false">AVERAGE('monthly data'!DF320:DH320)</f>
        <v>10.86</v>
      </c>
      <c r="AN320" s="337" t="n">
        <f aca="false">AVERAGE('monthly data'!DI320:DK320)</f>
        <v>10.87</v>
      </c>
      <c r="AO320" s="337" t="n">
        <f aca="false">AVERAGE('monthly data'!DL320:DN320)</f>
        <v>11.1033333333333</v>
      </c>
      <c r="AP320" s="337" t="n">
        <f aca="false">AVERAGE('monthly data'!DO320:DQ320)</f>
        <v>11.25</v>
      </c>
      <c r="AQ320" s="337" t="n">
        <f aca="false">AVERAGE('monthly data'!DR320:DT320)</f>
        <v>6.44666666666667</v>
      </c>
      <c r="AR320" s="337" t="n">
        <f aca="false">AVERAGE('monthly data'!DU320:DW320)</f>
        <v>7.72</v>
      </c>
      <c r="AS320" s="337" t="n">
        <f aca="false">AVERAGE('monthly data'!DX320:DZ320)</f>
        <v>9.52333333333333</v>
      </c>
      <c r="AT320" s="337" t="n">
        <f aca="false">AVERAGE('monthly data'!EA320:EC320)</f>
        <v>9.44666666666667</v>
      </c>
      <c r="AU320" s="337" t="n">
        <f aca="false">AVERAGE('monthly data'!ED320:EF320)</f>
        <v>9.17333333333333</v>
      </c>
      <c r="AV320" s="337" t="n">
        <f aca="false">AVERAGE('monthly data'!EG320:EI320)</f>
        <v>8.43</v>
      </c>
      <c r="AW320" s="337" t="n">
        <f aca="false">AVERAGE('monthly data'!EJ320:EL320)</f>
        <v>8</v>
      </c>
      <c r="AX320" s="337" t="n">
        <f aca="false">AVERAGE('monthly data'!EM320:EO320)</f>
        <v>7.43</v>
      </c>
      <c r="AY320" s="337" t="n">
        <f aca="false">AVERAGE('monthly data'!EP320:ER320)</f>
        <v>7.93</v>
      </c>
      <c r="AZ320" s="337" t="n">
        <f aca="false">AVERAGE('monthly data'!ES320:EU320)</f>
        <v>7.43</v>
      </c>
      <c r="BA320" s="337" t="n">
        <f aca="false">AVERAGE('monthly data'!EV320:EX320)</f>
        <v>6.08666666666667</v>
      </c>
      <c r="BB320" s="337" t="n">
        <f aca="false">AVERAGE('monthly data'!EY320:FA320)</f>
        <v>7.40333333333333</v>
      </c>
      <c r="BC320" s="337" t="n">
        <f aca="false">AVERAGE('monthly data'!FB320:FD320)</f>
        <v>7.66333333333333</v>
      </c>
      <c r="BD320" s="337" t="n">
        <f aca="false">AVERAGE('monthly data'!FE320:FG320)</f>
        <v>6.43333333333333</v>
      </c>
      <c r="BE320" s="337" t="n">
        <f aca="false">AVERAGE('monthly data'!FH320:FJ320)</f>
        <v>7.03333333333333</v>
      </c>
      <c r="BF320" s="337" t="n">
        <f aca="false">AVERAGE('monthly data'!FK320:FM320)</f>
        <v>7.41333333333333</v>
      </c>
      <c r="BG320" s="337" t="n">
        <f aca="false">AVERAGE('monthly data'!FN320:FP320)</f>
        <v>9.30333333333333</v>
      </c>
      <c r="BH320" s="337" t="n">
        <f aca="false">AVERAGE('monthly data'!FQ320:FS320)</f>
        <v>8.55</v>
      </c>
      <c r="BI320" s="337" t="n">
        <f aca="false">AVERAGE('monthly data'!FT320:FV320)</f>
        <v>9.28666666666667</v>
      </c>
      <c r="BJ320" s="337" t="n">
        <f aca="false">AVERAGE('monthly data'!FW320:FY320)</f>
        <v>8.09333333333333</v>
      </c>
      <c r="BK320" s="337" t="n">
        <f aca="false">AVERAGE('monthly data'!FZ320:GB320)</f>
        <v>7.05333333333333</v>
      </c>
      <c r="BL320" s="337" t="n">
        <f aca="false">AVERAGE('monthly data'!GC320:GE320)</f>
        <v>6.33666666666667</v>
      </c>
      <c r="BM320" s="337" t="n">
        <f aca="false">AVERAGE('monthly data'!GF320:GH320)</f>
        <v>7.05666666666667</v>
      </c>
      <c r="BN320" s="337" t="n">
        <f aca="false">AVERAGE('monthly data'!GI320:GK320)</f>
        <v>7.10666666666667</v>
      </c>
      <c r="BO320" s="337" t="n">
        <f aca="false">AVERAGE('monthly data'!GL320:GN320)</f>
        <v>6.73</v>
      </c>
      <c r="BP320" s="337" t="n">
        <f aca="false">AVERAGE('monthly data'!GO320:GQ320)</f>
        <v>6.92666666666667</v>
      </c>
      <c r="BQ320" s="337" t="n">
        <f aca="false">AVERAGE('monthly data'!GR320:GT320)</f>
        <v>6.92333333333333</v>
      </c>
      <c r="BR320" s="337" t="n">
        <f aca="false">AVERAGE('monthly data'!GU320:GW320)</f>
        <v>7.64</v>
      </c>
      <c r="BS320" s="337" t="n">
        <f aca="false">AVERAGE('monthly data'!GX320:GZ320)</f>
        <v>7.25250896057348</v>
      </c>
      <c r="BT320" s="337" t="n">
        <f aca="false">AVERAGE('monthly data'!HA320:HC320)</f>
        <v>8.51566666666667</v>
      </c>
      <c r="BU320" s="337" t="n">
        <f aca="false">AVERAGE('monthly data'!HD320:HF320)</f>
        <v>9.80754991988789</v>
      </c>
      <c r="BV320" s="337" t="n">
        <f aca="false">AVERAGE('monthly data'!HG320:HI320)</f>
        <v>11.3016666666667</v>
      </c>
      <c r="BW320" s="337" t="n">
        <f aca="false">AVERAGE('monthly data'!HJ320:HL320)</f>
        <v>10.4802676231974</v>
      </c>
      <c r="BX320" s="337" t="n">
        <f aca="false">AVERAGE('monthly data'!HM320:HO320)</f>
        <v>10.907438765143</v>
      </c>
      <c r="BY320" s="337" t="n">
        <f aca="false">AVERAGE('monthly data'!HP320:HR320)</f>
        <v>8.81432329122125</v>
      </c>
      <c r="BZ320" s="337" t="n">
        <f aca="false">AVERAGE('monthly data'!HS320:HU320)</f>
        <v>6.12464911320126</v>
      </c>
      <c r="CA320" s="337" t="n">
        <f aca="false">AVERAGE('monthly data'!HV320:HX320)</f>
        <v>5.73645743145743</v>
      </c>
      <c r="CB320" s="337" t="n">
        <f aca="false">AVERAGE('monthly data'!HY320:IA320)</f>
        <v>5.6813906742362</v>
      </c>
      <c r="CC320" s="337" t="n">
        <f aca="false">AVERAGE('monthly data'!IB320:ID320)</f>
        <v>5.55214453767979</v>
      </c>
      <c r="CD320" s="337" t="n">
        <f aca="false">AVERAGE('monthly data'!IE320:IG320)</f>
        <v>5.38333333333333</v>
      </c>
      <c r="CE320" s="337" t="n">
        <f aca="false">AVERAGE('monthly data'!IH320:IJ320)</f>
        <v>4.03733333333333</v>
      </c>
      <c r="CF320" s="337" t="n">
        <f aca="false">AVERAGE('monthly data'!IK320:IM320)</f>
        <v>3.45433333333333</v>
      </c>
      <c r="CG320" s="337" t="n">
        <f aca="false">AVERAGE('monthly data'!IN320:IP320)</f>
        <v>3.48633333333333</v>
      </c>
      <c r="CH320" s="337" t="n">
        <f aca="false">AVERAGE('monthly data'!IQ320:IS320)</f>
        <v>3.54166666666667</v>
      </c>
      <c r="CI320" s="337" t="n">
        <f aca="false">AVERAGE('monthly data'!IT320:IV320)</f>
        <v>4.97042719549316</v>
      </c>
      <c r="CJ320" s="337" t="n">
        <f aca="false">AVERAGE('monthly data'!IW320:IY320)</f>
        <v>5.81268432412835</v>
      </c>
      <c r="CK320" s="337" t="n">
        <f aca="false">AVERAGE('monthly data'!IZ320:JB320)</f>
        <v>6.17017256821173</v>
      </c>
      <c r="CL320" s="337" t="n">
        <f aca="false">AVERAGE('monthly data'!JC320:JE320)</f>
        <v>6.61220897405813</v>
      </c>
      <c r="CM320" s="337" t="n">
        <f aca="false">AVERAGE('monthly data'!JF320:JH320)</f>
        <v>6.41481435040056</v>
      </c>
      <c r="CN320" s="337" t="n">
        <f aca="false">AVERAGE('monthly data'!JI320:JK320)</f>
        <v>6.31991688015941</v>
      </c>
      <c r="CO320" s="337" t="n">
        <f aca="false">AVERAGE('monthly data'!JL320:JN320)</f>
        <v>5.93762448021281</v>
      </c>
      <c r="CP320" s="337" t="n">
        <f aca="false">AVERAGE('monthly data'!JO320:JQ320)</f>
        <v>5.74944777828692</v>
      </c>
      <c r="CQ320" s="337" t="n">
        <f aca="false">AVERAGE('monthly data'!JR320:JT320)</f>
        <v>5.52479930260137</v>
      </c>
      <c r="CR320" s="337" t="n">
        <f aca="false">AVERAGE('monthly data'!JU320:JW320)</f>
        <v>5.64161418556488</v>
      </c>
      <c r="CS320" s="337" t="n">
        <f aca="false">AVERAGE('monthly data'!JX320:JZ320)</f>
        <v>5.62990012599806</v>
      </c>
      <c r="CT320" s="337" t="n">
        <f aca="false">AVERAGE('monthly data'!KA320:KC320)</f>
        <v>5.49907310881772</v>
      </c>
      <c r="CU320" s="337" t="n">
        <f aca="false">AVERAGE('monthly data'!KD320:KF320)</f>
        <v>5.5234034699271</v>
      </c>
      <c r="CV320" s="337" t="n">
        <f aca="false">AVERAGE('monthly data'!KG320:KI320)</f>
        <v>5.37500323711484</v>
      </c>
      <c r="CW320" s="337" t="n">
        <f aca="false">AVERAGE('monthly data'!KJ320:KL320)</f>
        <v>5.47275040677146</v>
      </c>
      <c r="CX320" s="337" t="n">
        <f aca="false">AVERAGE('monthly data'!KM320:KO320)</f>
        <v>5.47994669794841</v>
      </c>
      <c r="CY320" s="337" t="n">
        <f aca="false">AVERAGE('monthly data'!KP320:KR320)</f>
        <v>5.5357891975742</v>
      </c>
      <c r="CZ320" s="337" t="n">
        <f aca="false">AVERAGE('monthly data'!KS320:KU320)</f>
        <v>5.35469992323512</v>
      </c>
      <c r="DA320" s="337" t="n">
        <f aca="false">AVERAGE('monthly data'!KV320:KX320)</f>
        <v>5.273</v>
      </c>
      <c r="DB320" s="337" t="n">
        <f aca="false">AVERAGE('monthly data'!KY320:LA320)</f>
        <v>5.24529597343296</v>
      </c>
      <c r="DC320" s="337" t="n">
        <f aca="false">AVERAGE('monthly data'!LB320:LD320)</f>
        <v>5.18114753078567</v>
      </c>
      <c r="DD320" s="337" t="n">
        <f aca="false">AVERAGE('monthly data'!LE320:LG320)</f>
        <v>5.18954782209403</v>
      </c>
      <c r="DE320" s="337" t="n">
        <f aca="false">AVERAGE('monthly data'!LH320:LJ320)</f>
        <v>5.19120738269263</v>
      </c>
      <c r="DF320" s="337" t="n">
        <f aca="false">AVERAGE('monthly data'!LK320:LM320)</f>
        <v>5.17195147589897</v>
      </c>
      <c r="DG320" s="337" t="n">
        <f aca="false">AVERAGE('monthly data'!LN320:LP320)</f>
        <v>5.29195411382712</v>
      </c>
      <c r="DH320" s="337" t="n">
        <f aca="false">AVERAGE('monthly data'!LQ320:LS320)</f>
        <v>5.50766666666667</v>
      </c>
      <c r="DI320" s="337" t="n">
        <f aca="false">AVERAGE('monthly data'!LT320:LV320)</f>
        <v>6.047</v>
      </c>
      <c r="DJ320" s="337" t="n">
        <f aca="false">AVERAGE('monthly data'!LW320:LY320)</f>
        <v>6.844</v>
      </c>
      <c r="DK320" s="337" t="n">
        <f aca="false">AVERAGE('monthly data'!LZ320:MB320)</f>
        <v>7.35695737226445</v>
      </c>
      <c r="DL320" s="337" t="n">
        <f aca="false">AVERAGE('monthly data'!MC320:ME320)</f>
        <v>7.73225670880455</v>
      </c>
      <c r="DM320" s="337" t="e">
        <f aca="false">AVERAGE('monthly data'!MF320:MH320)</f>
        <v>#DIV/0!</v>
      </c>
      <c r="DN320" s="337" t="e">
        <f aca="false">AVERAGE('monthly data'!MI320:MK320)</f>
        <v>#DIV/0!</v>
      </c>
      <c r="DO320" s="337" t="e">
        <f aca="false">AVERAGE('monthly data'!ML320:MN320)</f>
        <v>#DIV/0!</v>
      </c>
      <c r="DP320" s="337" t="e">
        <f aca="false">AVERAGE('monthly data'!MO320:MQ320)</f>
        <v>#DIV/0!</v>
      </c>
      <c r="DQ320" s="337" t="e">
        <f aca="false">AVERAGE('monthly data'!MR320:MT320)</f>
        <v>#DIV/0!</v>
      </c>
      <c r="DR320" s="337" t="e">
        <f aca="false">AVERAGE('monthly data'!MU320:MW320)</f>
        <v>#DIV/0!</v>
      </c>
      <c r="DS320" s="337"/>
      <c r="DT320" s="337"/>
      <c r="DU320" s="337"/>
      <c r="DV320" s="337"/>
      <c r="DW320" s="337"/>
      <c r="DX320" s="337"/>
      <c r="DY320" s="337"/>
      <c r="DZ320" s="337"/>
    </row>
    <row r="321" customFormat="false" ht="15" hidden="false" customHeight="false" outlineLevel="0" collapsed="false">
      <c r="B321" s="461" t="s">
        <v>739</v>
      </c>
      <c r="C321" s="460" t="n">
        <f aca="false">AVERAGE('monthly data'!B321:D321)</f>
        <v>0</v>
      </c>
      <c r="D321" s="460" t="n">
        <f aca="false">AVERAGE('monthly data'!E321:G321)</f>
        <v>0</v>
      </c>
      <c r="E321" s="460" t="n">
        <f aca="false">AVERAGE('monthly data'!H321:J321)</f>
        <v>0</v>
      </c>
      <c r="F321" s="460" t="n">
        <f aca="false">AVERAGE('monthly data'!K321:M321)</f>
        <v>0</v>
      </c>
      <c r="G321" s="460" t="n">
        <f aca="false">AVERAGE('monthly data'!N321:P321)</f>
        <v>0</v>
      </c>
      <c r="H321" s="460" t="n">
        <f aca="false">AVERAGE('monthly data'!Q321:S321)</f>
        <v>0</v>
      </c>
      <c r="I321" s="460" t="n">
        <f aca="false">AVERAGE('monthly data'!T321:V321)</f>
        <v>0</v>
      </c>
      <c r="J321" s="460" t="n">
        <f aca="false">AVERAGE('monthly data'!W321:Y321)</f>
        <v>0</v>
      </c>
      <c r="K321" s="460" t="n">
        <f aca="false">AVERAGE('monthly data'!Z321:AB321)</f>
        <v>0</v>
      </c>
      <c r="L321" s="460" t="n">
        <f aca="false">AVERAGE('monthly data'!AC321:AE321)</f>
        <v>0</v>
      </c>
      <c r="M321" s="460" t="n">
        <f aca="false">AVERAGE('monthly data'!AF321:AH321)</f>
        <v>0</v>
      </c>
      <c r="N321" s="460" t="n">
        <f aca="false">AVERAGE('monthly data'!AI321:AK321)</f>
        <v>0</v>
      </c>
      <c r="O321" s="460" t="n">
        <f aca="false">AVERAGE('monthly data'!AL321:AN321)</f>
        <v>0</v>
      </c>
      <c r="P321" s="460" t="n">
        <f aca="false">AVERAGE('monthly data'!AO321:AQ321)</f>
        <v>0</v>
      </c>
      <c r="Q321" s="460" t="n">
        <f aca="false">AVERAGE('monthly data'!AR321:AT321)</f>
        <v>0</v>
      </c>
      <c r="R321" s="460" t="n">
        <f aca="false">AVERAGE('monthly data'!AU321:AW321)</f>
        <v>0</v>
      </c>
      <c r="S321" s="460" t="n">
        <f aca="false">AVERAGE('monthly data'!AX321:AZ321)</f>
        <v>0</v>
      </c>
      <c r="T321" s="460" t="n">
        <f aca="false">AVERAGE('monthly data'!BA321:BC321)</f>
        <v>0</v>
      </c>
      <c r="U321" s="460" t="n">
        <f aca="false">AVERAGE('monthly data'!BD321:BF321)</f>
        <v>0</v>
      </c>
      <c r="V321" s="460" t="n">
        <f aca="false">AVERAGE('monthly data'!BG321:BI321)</f>
        <v>0</v>
      </c>
      <c r="W321" s="460" t="n">
        <f aca="false">AVERAGE('monthly data'!BJ321:BL321)</f>
        <v>0</v>
      </c>
      <c r="X321" s="460" t="n">
        <f aca="false">AVERAGE('monthly data'!BM321:BO321)</f>
        <v>0</v>
      </c>
      <c r="Y321" s="460" t="n">
        <f aca="false">AVERAGE('monthly data'!BP321:BR321)</f>
        <v>0</v>
      </c>
      <c r="Z321" s="460" t="n">
        <f aca="false">AVERAGE('monthly data'!BS321:BU321)</f>
        <v>0</v>
      </c>
      <c r="AA321" s="460" t="n">
        <f aca="false">AVERAGE('monthly data'!BV321:BX321)</f>
        <v>0</v>
      </c>
      <c r="AB321" s="460" t="n">
        <f aca="false">AVERAGE('monthly data'!BY321:CA321)</f>
        <v>0</v>
      </c>
      <c r="AC321" s="460" t="n">
        <f aca="false">AVERAGE('monthly data'!CB321:CD321)</f>
        <v>0</v>
      </c>
      <c r="AD321" s="460" t="n">
        <f aca="false">AVERAGE('monthly data'!CE321:CG321)</f>
        <v>0</v>
      </c>
      <c r="AE321" s="337" t="e">
        <f aca="false">AVERAGE('monthly data'!CH321:CJ321)</f>
        <v>#DIV/0!</v>
      </c>
      <c r="AF321" s="337" t="e">
        <f aca="false">AVERAGE('monthly data'!CK321:CM321)</f>
        <v>#DIV/0!</v>
      </c>
      <c r="AG321" s="337" t="e">
        <f aca="false">AVERAGE('monthly data'!CN321:CP321)</f>
        <v>#DIV/0!</v>
      </c>
      <c r="AH321" s="337" t="e">
        <f aca="false">AVERAGE('monthly data'!CQ321:CS321)</f>
        <v>#DIV/0!</v>
      </c>
      <c r="AI321" s="337" t="e">
        <f aca="false">AVERAGE('monthly data'!CT321:CV321)</f>
        <v>#DIV/0!</v>
      </c>
      <c r="AJ321" s="337" t="e">
        <f aca="false">AVERAGE('monthly data'!CW321:CY321)</f>
        <v>#DIV/0!</v>
      </c>
      <c r="AK321" s="337" t="e">
        <f aca="false">AVERAGE('monthly data'!CZ321:DB321)</f>
        <v>#DIV/0!</v>
      </c>
      <c r="AL321" s="337" t="e">
        <f aca="false">AVERAGE('monthly data'!DC321:DE321)</f>
        <v>#DIV/0!</v>
      </c>
      <c r="AM321" s="337" t="e">
        <f aca="false">AVERAGE('monthly data'!DF321:DH321)</f>
        <v>#DIV/0!</v>
      </c>
      <c r="AN321" s="337" t="e">
        <f aca="false">AVERAGE('monthly data'!DI321:DK321)</f>
        <v>#DIV/0!</v>
      </c>
      <c r="AO321" s="337" t="e">
        <f aca="false">AVERAGE('monthly data'!DL321:DN321)</f>
        <v>#DIV/0!</v>
      </c>
      <c r="AP321" s="337" t="e">
        <f aca="false">AVERAGE('monthly data'!DO321:DQ321)</f>
        <v>#DIV/0!</v>
      </c>
      <c r="AQ321" s="337" t="e">
        <f aca="false">AVERAGE('monthly data'!DR321:DT321)</f>
        <v>#DIV/0!</v>
      </c>
      <c r="AR321" s="337" t="e">
        <f aca="false">AVERAGE('monthly data'!DU321:DW321)</f>
        <v>#DIV/0!</v>
      </c>
      <c r="AS321" s="337" t="e">
        <f aca="false">AVERAGE('monthly data'!DX321:DZ321)</f>
        <v>#DIV/0!</v>
      </c>
      <c r="AT321" s="337" t="e">
        <f aca="false">AVERAGE('monthly data'!EA321:EC321)</f>
        <v>#DIV/0!</v>
      </c>
      <c r="AU321" s="337" t="e">
        <f aca="false">AVERAGE('monthly data'!ED321:EF321)</f>
        <v>#DIV/0!</v>
      </c>
      <c r="AV321" s="337" t="e">
        <f aca="false">AVERAGE('monthly data'!EG321:EI321)</f>
        <v>#DIV/0!</v>
      </c>
      <c r="AW321" s="337" t="e">
        <f aca="false">AVERAGE('monthly data'!EJ321:EL321)</f>
        <v>#DIV/0!</v>
      </c>
      <c r="AX321" s="337" t="e">
        <f aca="false">AVERAGE('monthly data'!EM321:EO321)</f>
        <v>#DIV/0!</v>
      </c>
      <c r="AY321" s="337" t="e">
        <f aca="false">AVERAGE('monthly data'!EP321:ER321)</f>
        <v>#DIV/0!</v>
      </c>
      <c r="AZ321" s="337" t="e">
        <f aca="false">AVERAGE('monthly data'!ES321:EU321)</f>
        <v>#DIV/0!</v>
      </c>
      <c r="BA321" s="337" t="e">
        <f aca="false">AVERAGE('monthly data'!EV321:EX321)</f>
        <v>#DIV/0!</v>
      </c>
      <c r="BB321" s="337" t="e">
        <f aca="false">AVERAGE('monthly data'!EY321:FA321)</f>
        <v>#DIV/0!</v>
      </c>
      <c r="BC321" s="337" t="n">
        <f aca="false">AVERAGE('monthly data'!FB321:FD321)</f>
        <v>8</v>
      </c>
      <c r="BD321" s="337" t="n">
        <f aca="false">AVERAGE('monthly data'!FE321:FG321)</f>
        <v>8</v>
      </c>
      <c r="BE321" s="337" t="n">
        <f aca="false">AVERAGE('monthly data'!FH321:FJ321)</f>
        <v>8</v>
      </c>
      <c r="BF321" s="337" t="n">
        <f aca="false">AVERAGE('monthly data'!FK321:FM321)</f>
        <v>8</v>
      </c>
      <c r="BG321" s="337" t="n">
        <f aca="false">AVERAGE('monthly data'!FN321:FP321)</f>
        <v>6</v>
      </c>
      <c r="BH321" s="337" t="n">
        <f aca="false">AVERAGE('monthly data'!FQ321:FS321)</f>
        <v>5</v>
      </c>
      <c r="BI321" s="337" t="n">
        <f aca="false">AVERAGE('monthly data'!FT321:FV321)</f>
        <v>5</v>
      </c>
      <c r="BJ321" s="337" t="n">
        <f aca="false">AVERAGE('monthly data'!FW321:FY321)</f>
        <v>5</v>
      </c>
      <c r="BK321" s="337" t="n">
        <f aca="false">AVERAGE('monthly data'!FZ321:GB321)</f>
        <v>5</v>
      </c>
      <c r="BL321" s="337" t="n">
        <f aca="false">AVERAGE('monthly data'!GC321:GE321)</f>
        <v>5</v>
      </c>
      <c r="BM321" s="337" t="n">
        <f aca="false">AVERAGE('monthly data'!GF321:GH321)</f>
        <v>5</v>
      </c>
      <c r="BN321" s="337" t="n">
        <f aca="false">AVERAGE('monthly data'!GI321:GK321)</f>
        <v>5</v>
      </c>
      <c r="BO321" s="337" t="n">
        <f aca="false">AVERAGE('monthly data'!GL321:GN321)</f>
        <v>5</v>
      </c>
      <c r="BP321" s="337" t="n">
        <f aca="false">AVERAGE('monthly data'!GO321:GQ321)</f>
        <v>5</v>
      </c>
      <c r="BQ321" s="337" t="n">
        <f aca="false">AVERAGE('monthly data'!GR321:GT321)</f>
        <v>5</v>
      </c>
      <c r="BR321" s="337" t="n">
        <f aca="false">AVERAGE('monthly data'!GU321:GW321)</f>
        <v>5</v>
      </c>
      <c r="BS321" s="337" t="n">
        <f aca="false">AVERAGE('monthly data'!GX321:GZ321)</f>
        <v>5</v>
      </c>
      <c r="BT321" s="337" t="n">
        <f aca="false">AVERAGE('monthly data'!HA321:HC321)</f>
        <v>5</v>
      </c>
      <c r="BU321" s="337" t="n">
        <f aca="false">AVERAGE('monthly data'!HD321:HF321)</f>
        <v>5</v>
      </c>
      <c r="BV321" s="337" t="n">
        <f aca="false">AVERAGE('monthly data'!HG321:HI321)</f>
        <v>5</v>
      </c>
      <c r="BW321" s="337" t="n">
        <f aca="false">AVERAGE('monthly data'!HJ321:HL321)</f>
        <v>5</v>
      </c>
      <c r="BX321" s="337" t="n">
        <f aca="false">AVERAGE('monthly data'!HM321:HO321)</f>
        <v>5</v>
      </c>
      <c r="BY321" s="337" t="n">
        <f aca="false">AVERAGE('monthly data'!HP321:HR321)</f>
        <v>5</v>
      </c>
      <c r="BZ321" s="337" t="n">
        <f aca="false">AVERAGE('monthly data'!HS321:HU321)</f>
        <v>5</v>
      </c>
      <c r="CA321" s="337" t="n">
        <f aca="false">AVERAGE('monthly data'!HV321:HX321)</f>
        <v>5</v>
      </c>
      <c r="CB321" s="337" t="n">
        <f aca="false">AVERAGE('monthly data'!HY321:IA321)</f>
        <v>5</v>
      </c>
      <c r="CC321" s="337" t="n">
        <f aca="false">AVERAGE('monthly data'!IB321:ID321)</f>
        <v>5</v>
      </c>
      <c r="CD321" s="337" t="n">
        <f aca="false">AVERAGE('monthly data'!IE321:IG321)</f>
        <v>5</v>
      </c>
      <c r="CE321" s="337" t="n">
        <f aca="false">AVERAGE('monthly data'!IH321:IJ321)</f>
        <v>5</v>
      </c>
      <c r="CF321" s="337" t="n">
        <f aca="false">AVERAGE('monthly data'!IK321:IM321)</f>
        <v>5</v>
      </c>
      <c r="CG321" s="337" t="n">
        <f aca="false">AVERAGE('monthly data'!IN321:IP321)</f>
        <v>5</v>
      </c>
      <c r="CH321" s="337" t="n">
        <f aca="false">AVERAGE('monthly data'!IQ321:IS321)</f>
        <v>5</v>
      </c>
      <c r="CI321" s="337" t="n">
        <f aca="false">AVERAGE('monthly data'!IT321:IV321)</f>
        <v>5</v>
      </c>
      <c r="CJ321" s="337" t="n">
        <f aca="false">AVERAGE('monthly data'!IW321:IY321)</f>
        <v>5</v>
      </c>
      <c r="CK321" s="337" t="n">
        <f aca="false">AVERAGE('monthly data'!IZ321:JB321)</f>
        <v>5</v>
      </c>
      <c r="CL321" s="337" t="n">
        <f aca="false">AVERAGE('monthly data'!JC321:JE321)</f>
        <v>5</v>
      </c>
      <c r="CM321" s="337" t="n">
        <f aca="false">AVERAGE('monthly data'!JF321:JH321)</f>
        <v>5</v>
      </c>
      <c r="CN321" s="337" t="n">
        <f aca="false">AVERAGE('monthly data'!JI321:JK321)</f>
        <v>5</v>
      </c>
      <c r="CO321" s="337" t="n">
        <f aca="false">AVERAGE('monthly data'!JL321:JN321)</f>
        <v>5</v>
      </c>
      <c r="CP321" s="337" t="n">
        <f aca="false">AVERAGE('monthly data'!JO321:JQ321)</f>
        <v>5</v>
      </c>
      <c r="CQ321" s="337" t="n">
        <f aca="false">AVERAGE('monthly data'!JR321:JT321)</f>
        <v>5</v>
      </c>
      <c r="CR321" s="337" t="n">
        <f aca="false">AVERAGE('monthly data'!JU321:JW321)</f>
        <v>5</v>
      </c>
      <c r="CS321" s="337" t="n">
        <f aca="false">AVERAGE('monthly data'!JX321:JZ321)</f>
        <v>5</v>
      </c>
      <c r="CT321" s="337" t="n">
        <f aca="false">AVERAGE('monthly data'!KA321:KC321)</f>
        <v>5</v>
      </c>
      <c r="CU321" s="337" t="n">
        <f aca="false">AVERAGE('monthly data'!KD321:KF321)</f>
        <v>5</v>
      </c>
      <c r="CV321" s="337" t="n">
        <f aca="false">AVERAGE('monthly data'!KG321:KI321)</f>
        <v>5</v>
      </c>
      <c r="CW321" s="337" t="n">
        <f aca="false">AVERAGE('monthly data'!KJ321:KL321)</f>
        <v>5</v>
      </c>
      <c r="CX321" s="337" t="n">
        <f aca="false">AVERAGE('monthly data'!KM321:KO321)</f>
        <v>5</v>
      </c>
      <c r="CY321" s="337" t="n">
        <f aca="false">AVERAGE('monthly data'!KP321:KR321)</f>
        <v>5</v>
      </c>
      <c r="CZ321" s="337" t="n">
        <f aca="false">AVERAGE('monthly data'!KS321:KU321)</f>
        <v>4</v>
      </c>
      <c r="DA321" s="337" t="n">
        <f aca="false">AVERAGE('monthly data'!KV321:KX321)</f>
        <v>4</v>
      </c>
      <c r="DB321" s="337" t="n">
        <f aca="false">AVERAGE('monthly data'!KY321:LA321)</f>
        <v>4</v>
      </c>
      <c r="DC321" s="337" t="n">
        <f aca="false">AVERAGE('monthly data'!LB321:LD321)</f>
        <v>4</v>
      </c>
      <c r="DD321" s="337" t="n">
        <f aca="false">AVERAGE('monthly data'!LE321:LG321)</f>
        <v>4</v>
      </c>
      <c r="DE321" s="337" t="n">
        <f aca="false">AVERAGE('monthly data'!LH321:LJ321)</f>
        <v>4</v>
      </c>
      <c r="DF321" s="337" t="n">
        <f aca="false">AVERAGE('monthly data'!LK321:LM321)</f>
        <v>4</v>
      </c>
      <c r="DG321" s="337" t="n">
        <f aca="false">AVERAGE('monthly data'!LN321:LP321)</f>
        <v>4</v>
      </c>
      <c r="DH321" s="337" t="n">
        <f aca="false">AVERAGE('monthly data'!LQ321:LS321)</f>
        <v>4</v>
      </c>
      <c r="DI321" s="337" t="n">
        <f aca="false">AVERAGE('monthly data'!LT321:LV321)</f>
        <v>4</v>
      </c>
      <c r="DJ321" s="337" t="n">
        <f aca="false">AVERAGE('monthly data'!LW321:LY321)</f>
        <v>4</v>
      </c>
      <c r="DK321" s="337" t="n">
        <f aca="false">AVERAGE('monthly data'!LZ321:MB321)</f>
        <v>5</v>
      </c>
      <c r="DL321" s="337" t="n">
        <f aca="false">AVERAGE('monthly data'!MC321:ME321)</f>
        <v>5</v>
      </c>
      <c r="DM321" s="337" t="e">
        <f aca="false">AVERAGE('monthly data'!MF321:MH321)</f>
        <v>#DIV/0!</v>
      </c>
      <c r="DN321" s="337" t="e">
        <f aca="false">AVERAGE('monthly data'!MI321:MK321)</f>
        <v>#DIV/0!</v>
      </c>
      <c r="DO321" s="337" t="e">
        <f aca="false">AVERAGE('monthly data'!ML321:MN321)</f>
        <v>#DIV/0!</v>
      </c>
      <c r="DP321" s="337" t="e">
        <f aca="false">AVERAGE('monthly data'!MO321:MQ321)</f>
        <v>#DIV/0!</v>
      </c>
      <c r="DQ321" s="337" t="e">
        <f aca="false">AVERAGE('monthly data'!MR321:MT321)</f>
        <v>#DIV/0!</v>
      </c>
      <c r="DR321" s="337" t="e">
        <f aca="false">AVERAGE('monthly data'!MU321:MW321)</f>
        <v>#DIV/0!</v>
      </c>
      <c r="DS321" s="337"/>
      <c r="DT321" s="337"/>
      <c r="DU321" s="337"/>
      <c r="DV321" s="337"/>
      <c r="DW321" s="337"/>
      <c r="DX321" s="337"/>
      <c r="DY321" s="337"/>
      <c r="DZ321" s="337"/>
    </row>
    <row r="322" customFormat="false" ht="15" hidden="false" customHeight="false" outlineLevel="0" collapsed="false">
      <c r="B322" s="465" t="s">
        <v>911</v>
      </c>
      <c r="C322" s="460" t="n">
        <f aca="false">AVERAGE('monthly data'!B322:D322)</f>
        <v>0</v>
      </c>
      <c r="D322" s="460" t="n">
        <f aca="false">AVERAGE('monthly data'!E322:G322)</f>
        <v>0</v>
      </c>
      <c r="E322" s="460" t="n">
        <f aca="false">AVERAGE('monthly data'!H322:J322)</f>
        <v>0</v>
      </c>
      <c r="F322" s="460" t="n">
        <f aca="false">AVERAGE('monthly data'!K322:M322)</f>
        <v>0</v>
      </c>
      <c r="G322" s="460" t="n">
        <f aca="false">AVERAGE('monthly data'!N322:P322)</f>
        <v>0</v>
      </c>
      <c r="H322" s="460" t="n">
        <f aca="false">AVERAGE('monthly data'!Q322:S322)</f>
        <v>0</v>
      </c>
      <c r="I322" s="460" t="n">
        <f aca="false">AVERAGE('monthly data'!T322:V322)</f>
        <v>0</v>
      </c>
      <c r="J322" s="460" t="n">
        <f aca="false">AVERAGE('monthly data'!W322:Y322)</f>
        <v>0</v>
      </c>
      <c r="K322" s="460" t="n">
        <f aca="false">AVERAGE('monthly data'!Z322:AB322)</f>
        <v>0</v>
      </c>
      <c r="L322" s="460" t="n">
        <f aca="false">AVERAGE('monthly data'!AC322:AE322)</f>
        <v>0</v>
      </c>
      <c r="M322" s="460" t="n">
        <f aca="false">AVERAGE('monthly data'!AF322:AH322)</f>
        <v>0</v>
      </c>
      <c r="N322" s="460" t="n">
        <f aca="false">AVERAGE('monthly data'!AI322:AK322)</f>
        <v>0</v>
      </c>
      <c r="O322" s="460" t="n">
        <f aca="false">AVERAGE('monthly data'!AL322:AN322)</f>
        <v>0</v>
      </c>
      <c r="P322" s="460" t="n">
        <f aca="false">AVERAGE('monthly data'!AO322:AQ322)</f>
        <v>0</v>
      </c>
      <c r="Q322" s="460" t="n">
        <f aca="false">AVERAGE('monthly data'!AR322:AT322)</f>
        <v>0</v>
      </c>
      <c r="R322" s="460" t="n">
        <f aca="false">AVERAGE('monthly data'!AU322:AW322)</f>
        <v>0</v>
      </c>
      <c r="S322" s="460" t="n">
        <f aca="false">AVERAGE('monthly data'!AX322:AZ322)</f>
        <v>0</v>
      </c>
      <c r="T322" s="460" t="n">
        <f aca="false">AVERAGE('monthly data'!BA322:BC322)</f>
        <v>0</v>
      </c>
      <c r="U322" s="460" t="n">
        <f aca="false">AVERAGE('monthly data'!BD322:BF322)</f>
        <v>0</v>
      </c>
      <c r="V322" s="460" t="n">
        <f aca="false">AVERAGE('monthly data'!BG322:BI322)</f>
        <v>0</v>
      </c>
      <c r="W322" s="460" t="n">
        <f aca="false">AVERAGE('monthly data'!BJ322:BL322)</f>
        <v>0</v>
      </c>
      <c r="X322" s="460" t="n">
        <f aca="false">AVERAGE('monthly data'!BM322:BO322)</f>
        <v>0</v>
      </c>
      <c r="Y322" s="460" t="n">
        <f aca="false">AVERAGE('monthly data'!BP322:BR322)</f>
        <v>0</v>
      </c>
      <c r="Z322" s="460" t="n">
        <f aca="false">AVERAGE('monthly data'!BS322:BU322)</f>
        <v>0</v>
      </c>
      <c r="AA322" s="460" t="n">
        <f aca="false">AVERAGE('monthly data'!BV322:BX322)</f>
        <v>0</v>
      </c>
      <c r="AB322" s="460" t="n">
        <f aca="false">AVERAGE('monthly data'!BY322:CA322)</f>
        <v>0</v>
      </c>
      <c r="AC322" s="460" t="n">
        <f aca="false">AVERAGE('monthly data'!CB322:CD322)</f>
        <v>0</v>
      </c>
      <c r="AD322" s="460" t="n">
        <f aca="false">AVERAGE('monthly data'!CE322:CG322)</f>
        <v>0</v>
      </c>
      <c r="AE322" s="337" t="e">
        <f aca="false">AVERAGE('monthly data'!CH322:CJ322)</f>
        <v>#DIV/0!</v>
      </c>
      <c r="AF322" s="337" t="e">
        <f aca="false">AVERAGE('monthly data'!CK322:CM322)</f>
        <v>#DIV/0!</v>
      </c>
      <c r="AG322" s="337" t="e">
        <f aca="false">AVERAGE('monthly data'!CN322:CP322)</f>
        <v>#DIV/0!</v>
      </c>
      <c r="AH322" s="337" t="e">
        <f aca="false">AVERAGE('monthly data'!CQ322:CS322)</f>
        <v>#DIV/0!</v>
      </c>
      <c r="AI322" s="337" t="e">
        <f aca="false">AVERAGE('monthly data'!CT322:CV322)</f>
        <v>#DIV/0!</v>
      </c>
      <c r="AJ322" s="337" t="e">
        <f aca="false">AVERAGE('monthly data'!CW322:CY322)</f>
        <v>#DIV/0!</v>
      </c>
      <c r="AK322" s="337" t="e">
        <f aca="false">AVERAGE('monthly data'!CZ322:DB322)</f>
        <v>#DIV/0!</v>
      </c>
      <c r="AL322" s="337" t="e">
        <f aca="false">AVERAGE('monthly data'!DC322:DE322)</f>
        <v>#DIV/0!</v>
      </c>
      <c r="AM322" s="337" t="e">
        <f aca="false">AVERAGE('monthly data'!DF322:DH322)</f>
        <v>#DIV/0!</v>
      </c>
      <c r="AN322" s="337" t="e">
        <f aca="false">AVERAGE('monthly data'!DI322:DK322)</f>
        <v>#DIV/0!</v>
      </c>
      <c r="AO322" s="337" t="e">
        <f aca="false">AVERAGE('monthly data'!DL322:DN322)</f>
        <v>#DIV/0!</v>
      </c>
      <c r="AP322" s="337" t="e">
        <f aca="false">AVERAGE('monthly data'!DO322:DQ322)</f>
        <v>#DIV/0!</v>
      </c>
      <c r="AQ322" s="337" t="e">
        <f aca="false">AVERAGE('monthly data'!DR322:DT322)</f>
        <v>#DIV/0!</v>
      </c>
      <c r="AR322" s="337" t="e">
        <f aca="false">AVERAGE('monthly data'!DU322:DW322)</f>
        <v>#DIV/0!</v>
      </c>
      <c r="AS322" s="337" t="e">
        <f aca="false">AVERAGE('monthly data'!DX322:DZ322)</f>
        <v>#DIV/0!</v>
      </c>
      <c r="AT322" s="337" t="e">
        <f aca="false">AVERAGE('monthly data'!EA322:EC322)</f>
        <v>#DIV/0!</v>
      </c>
      <c r="AU322" s="337" t="e">
        <f aca="false">AVERAGE('monthly data'!ED322:EF322)</f>
        <v>#DIV/0!</v>
      </c>
      <c r="AV322" s="337" t="e">
        <f aca="false">AVERAGE('monthly data'!EG322:EI322)</f>
        <v>#DIV/0!</v>
      </c>
      <c r="AW322" s="337" t="e">
        <f aca="false">AVERAGE('monthly data'!EJ322:EL322)</f>
        <v>#DIV/0!</v>
      </c>
      <c r="AX322" s="337" t="e">
        <f aca="false">AVERAGE('monthly data'!EM322:EO322)</f>
        <v>#DIV/0!</v>
      </c>
      <c r="AY322" s="337" t="e">
        <f aca="false">AVERAGE('monthly data'!EP322:ER322)</f>
        <v>#DIV/0!</v>
      </c>
      <c r="AZ322" s="337" t="e">
        <f aca="false">AVERAGE('monthly data'!ES322:EU322)</f>
        <v>#DIV/0!</v>
      </c>
      <c r="BA322" s="337" t="e">
        <f aca="false">AVERAGE('monthly data'!EV322:EX322)</f>
        <v>#DIV/0!</v>
      </c>
      <c r="BB322" s="337" t="e">
        <f aca="false">AVERAGE('monthly data'!EY322:FA322)</f>
        <v>#DIV/0!</v>
      </c>
      <c r="BC322" s="337" t="e">
        <f aca="false">AVERAGE('monthly data'!FB322:FD322)</f>
        <v>#DIV/0!</v>
      </c>
      <c r="BD322" s="337" t="e">
        <f aca="false">AVERAGE('monthly data'!FE322:FG322)</f>
        <v>#DIV/0!</v>
      </c>
      <c r="BE322" s="337" t="e">
        <f aca="false">AVERAGE('monthly data'!FH322:FJ322)</f>
        <v>#DIV/0!</v>
      </c>
      <c r="BF322" s="337" t="e">
        <f aca="false">AVERAGE('monthly data'!FK322:FM322)</f>
        <v>#DIV/0!</v>
      </c>
      <c r="BG322" s="337" t="e">
        <f aca="false">AVERAGE('monthly data'!FN322:FP322)</f>
        <v>#DIV/0!</v>
      </c>
      <c r="BH322" s="337" t="e">
        <f aca="false">AVERAGE('monthly data'!FQ322:FS322)</f>
        <v>#DIV/0!</v>
      </c>
      <c r="BI322" s="337" t="e">
        <f aca="false">AVERAGE('monthly data'!FT322:FV322)</f>
        <v>#DIV/0!</v>
      </c>
      <c r="BJ322" s="337" t="e">
        <f aca="false">AVERAGE('monthly data'!FW322:FY322)</f>
        <v>#DIV/0!</v>
      </c>
      <c r="BK322" s="337" t="e">
        <f aca="false">AVERAGE('monthly data'!FZ322:GB322)</f>
        <v>#DIV/0!</v>
      </c>
      <c r="BL322" s="337" t="e">
        <f aca="false">AVERAGE('monthly data'!GC322:GE322)</f>
        <v>#DIV/0!</v>
      </c>
      <c r="BM322" s="337" t="e">
        <f aca="false">AVERAGE('monthly data'!GF322:GH322)</f>
        <v>#DIV/0!</v>
      </c>
      <c r="BN322" s="337" t="e">
        <f aca="false">AVERAGE('monthly data'!GI322:GK322)</f>
        <v>#DIV/0!</v>
      </c>
      <c r="BO322" s="337" t="e">
        <f aca="false">AVERAGE('monthly data'!GL322:GN322)</f>
        <v>#DIV/0!</v>
      </c>
      <c r="BP322" s="337" t="e">
        <f aca="false">AVERAGE('monthly data'!GO322:GQ322)</f>
        <v>#DIV/0!</v>
      </c>
      <c r="BQ322" s="337" t="e">
        <f aca="false">AVERAGE('monthly data'!GR322:GT322)</f>
        <v>#DIV/0!</v>
      </c>
      <c r="BR322" s="337" t="e">
        <f aca="false">AVERAGE('monthly data'!GU322:GW322)</f>
        <v>#DIV/0!</v>
      </c>
      <c r="BS322" s="337" t="e">
        <f aca="false">AVERAGE('monthly data'!GX322:GZ322)</f>
        <v>#DIV/0!</v>
      </c>
      <c r="BT322" s="337" t="e">
        <f aca="false">AVERAGE('monthly data'!HA322:HC322)</f>
        <v>#DIV/0!</v>
      </c>
      <c r="BU322" s="337" t="e">
        <f aca="false">AVERAGE('monthly data'!HD322:HF322)</f>
        <v>#DIV/0!</v>
      </c>
      <c r="BV322" s="337" t="e">
        <f aca="false">AVERAGE('monthly data'!HG322:HI322)</f>
        <v>#DIV/0!</v>
      </c>
      <c r="BW322" s="337" t="e">
        <f aca="false">AVERAGE('monthly data'!HJ322:HL322)</f>
        <v>#DIV/0!</v>
      </c>
      <c r="BX322" s="337" t="e">
        <f aca="false">AVERAGE('monthly data'!HM322:HO322)</f>
        <v>#DIV/0!</v>
      </c>
      <c r="BY322" s="337" t="e">
        <f aca="false">AVERAGE('monthly data'!HP322:HR322)</f>
        <v>#DIV/0!</v>
      </c>
      <c r="BZ322" s="337" t="e">
        <f aca="false">AVERAGE('monthly data'!HS322:HU322)</f>
        <v>#DIV/0!</v>
      </c>
      <c r="CA322" s="337" t="e">
        <f aca="false">AVERAGE('monthly data'!HV322:HX322)</f>
        <v>#DIV/0!</v>
      </c>
      <c r="CB322" s="337" t="e">
        <f aca="false">AVERAGE('monthly data'!HY322:IA322)</f>
        <v>#DIV/0!</v>
      </c>
      <c r="CC322" s="337" t="e">
        <f aca="false">AVERAGE('monthly data'!IB322:ID322)</f>
        <v>#DIV/0!</v>
      </c>
      <c r="CD322" s="337" t="e">
        <f aca="false">AVERAGE('monthly data'!IE322:IG322)</f>
        <v>#DIV/0!</v>
      </c>
      <c r="CE322" s="337" t="e">
        <f aca="false">AVERAGE('monthly data'!IH322:IJ322)</f>
        <v>#DIV/0!</v>
      </c>
      <c r="CF322" s="337" t="e">
        <f aca="false">AVERAGE('monthly data'!IK322:IM322)</f>
        <v>#DIV/0!</v>
      </c>
      <c r="CG322" s="337" t="e">
        <f aca="false">AVERAGE('monthly data'!IN322:IP322)</f>
        <v>#DIV/0!</v>
      </c>
      <c r="CH322" s="337" t="e">
        <f aca="false">AVERAGE('monthly data'!IQ322:IS322)</f>
        <v>#DIV/0!</v>
      </c>
      <c r="CI322" s="337" t="e">
        <f aca="false">AVERAGE('monthly data'!IT322:IV322)</f>
        <v>#DIV/0!</v>
      </c>
      <c r="CJ322" s="337" t="e">
        <f aca="false">AVERAGE('monthly data'!IW322:IY322)</f>
        <v>#DIV/0!</v>
      </c>
      <c r="CK322" s="337" t="e">
        <f aca="false">AVERAGE('monthly data'!IZ322:JB322)</f>
        <v>#DIV/0!</v>
      </c>
      <c r="CL322" s="337" t="e">
        <f aca="false">AVERAGE('monthly data'!JC322:JE322)</f>
        <v>#DIV/0!</v>
      </c>
      <c r="CM322" s="337" t="e">
        <f aca="false">AVERAGE('monthly data'!JF322:JH322)</f>
        <v>#DIV/0!</v>
      </c>
      <c r="CN322" s="337" t="e">
        <f aca="false">AVERAGE('monthly data'!JI322:JK322)</f>
        <v>#DIV/0!</v>
      </c>
      <c r="CO322" s="337" t="e">
        <f aca="false">AVERAGE('monthly data'!JL322:JN322)</f>
        <v>#DIV/0!</v>
      </c>
      <c r="CP322" s="337" t="e">
        <f aca="false">AVERAGE('monthly data'!JO322:JQ322)</f>
        <v>#DIV/0!</v>
      </c>
      <c r="CQ322" s="337" t="e">
        <f aca="false">AVERAGE('monthly data'!JR322:JT322)</f>
        <v>#DIV/0!</v>
      </c>
      <c r="CR322" s="337" t="e">
        <f aca="false">AVERAGE('monthly data'!JU322:JW322)</f>
        <v>#DIV/0!</v>
      </c>
      <c r="CS322" s="337" t="e">
        <f aca="false">AVERAGE('monthly data'!JX322:JZ322)</f>
        <v>#DIV/0!</v>
      </c>
      <c r="CT322" s="337" t="e">
        <f aca="false">AVERAGE('monthly data'!KA322:KC322)</f>
        <v>#DIV/0!</v>
      </c>
      <c r="CU322" s="337" t="e">
        <f aca="false">AVERAGE('monthly data'!KD322:KF322)</f>
        <v>#DIV/0!</v>
      </c>
      <c r="CV322" s="337" t="e">
        <f aca="false">AVERAGE('monthly data'!KG322:KI322)</f>
        <v>#DIV/0!</v>
      </c>
      <c r="CW322" s="337" t="e">
        <f aca="false">AVERAGE('monthly data'!KJ322:KL322)</f>
        <v>#DIV/0!</v>
      </c>
      <c r="CX322" s="337" t="e">
        <f aca="false">AVERAGE('monthly data'!KM322:KO322)</f>
        <v>#DIV/0!</v>
      </c>
      <c r="CY322" s="337" t="e">
        <f aca="false">AVERAGE('monthly data'!KP322:KR322)</f>
        <v>#DIV/0!</v>
      </c>
      <c r="CZ322" s="337" t="e">
        <f aca="false">AVERAGE('monthly data'!KS322:KU322)</f>
        <v>#DIV/0!</v>
      </c>
      <c r="DA322" s="337" t="e">
        <f aca="false">AVERAGE('monthly data'!KV322:KX322)</f>
        <v>#DIV/0!</v>
      </c>
      <c r="DB322" s="337" t="e">
        <f aca="false">AVERAGE('monthly data'!KY322:LA322)</f>
        <v>#DIV/0!</v>
      </c>
      <c r="DC322" s="337" t="e">
        <f aca="false">AVERAGE('monthly data'!LB322:LD322)</f>
        <v>#DIV/0!</v>
      </c>
      <c r="DD322" s="337" t="e">
        <f aca="false">AVERAGE('monthly data'!LE322:LG322)</f>
        <v>#DIV/0!</v>
      </c>
      <c r="DE322" s="337" t="e">
        <f aca="false">AVERAGE('monthly data'!LH322:LJ322)</f>
        <v>#DIV/0!</v>
      </c>
      <c r="DF322" s="337" t="e">
        <f aca="false">AVERAGE('monthly data'!LK322:LM322)</f>
        <v>#DIV/0!</v>
      </c>
      <c r="DG322" s="337" t="e">
        <f aca="false">AVERAGE('monthly data'!LN322:LP322)</f>
        <v>#DIV/0!</v>
      </c>
      <c r="DH322" s="337" t="e">
        <f aca="false">AVERAGE('monthly data'!LQ322:LS322)</f>
        <v>#DIV/0!</v>
      </c>
      <c r="DI322" s="337" t="e">
        <f aca="false">AVERAGE('monthly data'!LT322:LV322)</f>
        <v>#DIV/0!</v>
      </c>
      <c r="DJ322" s="337" t="n">
        <f aca="false">AVERAGE('monthly data'!LW322:LY322)</f>
        <v>0</v>
      </c>
      <c r="DK322" s="337" t="n">
        <f aca="false">AVERAGE('monthly data'!LZ322:MB322)</f>
        <v>0</v>
      </c>
      <c r="DL322" s="337" t="n">
        <f aca="false">AVERAGE('monthly data'!MC322:ME322)</f>
        <v>0</v>
      </c>
      <c r="DM322" s="337" t="e">
        <f aca="false">AVERAGE('monthly data'!MF322:MH322)</f>
        <v>#DIV/0!</v>
      </c>
      <c r="DN322" s="337" t="e">
        <f aca="false">AVERAGE('monthly data'!MI322:MK322)</f>
        <v>#DIV/0!</v>
      </c>
      <c r="DO322" s="337" t="e">
        <f aca="false">AVERAGE('monthly data'!ML322:MN322)</f>
        <v>#DIV/0!</v>
      </c>
      <c r="DP322" s="337" t="e">
        <f aca="false">AVERAGE('monthly data'!MO322:MQ322)</f>
        <v>#DIV/0!</v>
      </c>
      <c r="DQ322" s="337" t="e">
        <f aca="false">AVERAGE('monthly data'!MR322:MT322)</f>
        <v>#DIV/0!</v>
      </c>
      <c r="DR322" s="337" t="e">
        <f aca="false">AVERAGE('monthly data'!MU322:MW322)</f>
        <v>#DIV/0!</v>
      </c>
      <c r="DS322" s="337"/>
      <c r="DT322" s="337"/>
      <c r="DU322" s="337"/>
      <c r="DV322" s="337"/>
      <c r="DW322" s="337"/>
      <c r="DX322" s="337"/>
      <c r="DY322" s="337"/>
      <c r="DZ322" s="337"/>
    </row>
    <row r="323" customFormat="false" ht="15" hidden="false" customHeight="false" outlineLevel="0" collapsed="false">
      <c r="B323" s="466" t="s">
        <v>741</v>
      </c>
      <c r="C323" s="460" t="n">
        <f aca="false">AVERAGE('monthly data'!B323:D323)</f>
        <v>0</v>
      </c>
      <c r="D323" s="460" t="n">
        <f aca="false">AVERAGE('monthly data'!E323:G323)</f>
        <v>0</v>
      </c>
      <c r="E323" s="460" t="n">
        <f aca="false">AVERAGE('monthly data'!H323:J323)</f>
        <v>0</v>
      </c>
      <c r="F323" s="460" t="n">
        <f aca="false">AVERAGE('monthly data'!K323:M323)</f>
        <v>0</v>
      </c>
      <c r="G323" s="460" t="n">
        <f aca="false">AVERAGE('monthly data'!N323:P323)</f>
        <v>0</v>
      </c>
      <c r="H323" s="460" t="n">
        <f aca="false">AVERAGE('monthly data'!Q323:S323)</f>
        <v>0</v>
      </c>
      <c r="I323" s="460" t="n">
        <f aca="false">AVERAGE('monthly data'!T323:V323)</f>
        <v>0</v>
      </c>
      <c r="J323" s="460" t="n">
        <f aca="false">AVERAGE('monthly data'!W323:Y323)</f>
        <v>0</v>
      </c>
      <c r="K323" s="460" t="n">
        <f aca="false">AVERAGE('monthly data'!Z323:AB323)</f>
        <v>0</v>
      </c>
      <c r="L323" s="460" t="n">
        <f aca="false">AVERAGE('monthly data'!AC323:AE323)</f>
        <v>0</v>
      </c>
      <c r="M323" s="460" t="n">
        <f aca="false">AVERAGE('monthly data'!AF323:AH323)</f>
        <v>0</v>
      </c>
      <c r="N323" s="460" t="n">
        <f aca="false">AVERAGE('monthly data'!AI323:AK323)</f>
        <v>0</v>
      </c>
      <c r="O323" s="460" t="n">
        <f aca="false">AVERAGE('monthly data'!AL323:AN323)</f>
        <v>0</v>
      </c>
      <c r="P323" s="460" t="n">
        <f aca="false">AVERAGE('monthly data'!AO323:AQ323)</f>
        <v>0</v>
      </c>
      <c r="Q323" s="460" t="n">
        <f aca="false">AVERAGE('monthly data'!AR323:AT323)</f>
        <v>0</v>
      </c>
      <c r="R323" s="460" t="n">
        <f aca="false">AVERAGE('monthly data'!AU323:AW323)</f>
        <v>0</v>
      </c>
      <c r="S323" s="460" t="n">
        <f aca="false">AVERAGE('monthly data'!AX323:AZ323)</f>
        <v>0</v>
      </c>
      <c r="T323" s="460" t="n">
        <f aca="false">AVERAGE('monthly data'!BA323:BC323)</f>
        <v>0</v>
      </c>
      <c r="U323" s="460" t="n">
        <f aca="false">AVERAGE('monthly data'!BD323:BF323)</f>
        <v>0</v>
      </c>
      <c r="V323" s="460" t="n">
        <f aca="false">AVERAGE('monthly data'!BG323:BI323)</f>
        <v>0</v>
      </c>
      <c r="W323" s="460" t="n">
        <f aca="false">AVERAGE('monthly data'!BJ323:BL323)</f>
        <v>0</v>
      </c>
      <c r="X323" s="460" t="n">
        <f aca="false">AVERAGE('monthly data'!BM323:BO323)</f>
        <v>0</v>
      </c>
      <c r="Y323" s="460" t="n">
        <f aca="false">AVERAGE('monthly data'!BP323:BR323)</f>
        <v>0</v>
      </c>
      <c r="Z323" s="460" t="n">
        <f aca="false">AVERAGE('monthly data'!BS323:BU323)</f>
        <v>0</v>
      </c>
      <c r="AA323" s="460" t="n">
        <f aca="false">AVERAGE('monthly data'!BV323:BX323)</f>
        <v>0</v>
      </c>
      <c r="AB323" s="460" t="n">
        <f aca="false">AVERAGE('monthly data'!BY323:CA323)</f>
        <v>0</v>
      </c>
      <c r="AC323" s="460" t="n">
        <f aca="false">AVERAGE('monthly data'!CB323:CD323)</f>
        <v>0</v>
      </c>
      <c r="AD323" s="460" t="n">
        <f aca="false">AVERAGE('monthly data'!CE323:CG323)</f>
        <v>0</v>
      </c>
      <c r="AE323" s="337" t="e">
        <f aca="false">AVERAGE('monthly data'!CH323:CJ323)</f>
        <v>#DIV/0!</v>
      </c>
      <c r="AF323" s="337" t="e">
        <f aca="false">AVERAGE('monthly data'!CK323:CM323)</f>
        <v>#DIV/0!</v>
      </c>
      <c r="AG323" s="337" t="e">
        <f aca="false">AVERAGE('monthly data'!CN323:CP323)</f>
        <v>#DIV/0!</v>
      </c>
      <c r="AH323" s="337" t="e">
        <f aca="false">AVERAGE('monthly data'!CQ323:CS323)</f>
        <v>#DIV/0!</v>
      </c>
      <c r="AI323" s="337" t="e">
        <f aca="false">AVERAGE('monthly data'!CT323:CV323)</f>
        <v>#DIV/0!</v>
      </c>
      <c r="AJ323" s="337" t="e">
        <f aca="false">AVERAGE('monthly data'!CW323:CY323)</f>
        <v>#DIV/0!</v>
      </c>
      <c r="AK323" s="337" t="e">
        <f aca="false">AVERAGE('monthly data'!CZ323:DB323)</f>
        <v>#DIV/0!</v>
      </c>
      <c r="AL323" s="337" t="e">
        <f aca="false">AVERAGE('monthly data'!DC323:DE323)</f>
        <v>#DIV/0!</v>
      </c>
      <c r="AM323" s="337" t="e">
        <f aca="false">AVERAGE('monthly data'!DF323:DH323)</f>
        <v>#DIV/0!</v>
      </c>
      <c r="AN323" s="337" t="e">
        <f aca="false">AVERAGE('monthly data'!DI323:DK323)</f>
        <v>#DIV/0!</v>
      </c>
      <c r="AO323" s="337" t="e">
        <f aca="false">AVERAGE('monthly data'!DL323:DN323)</f>
        <v>#DIV/0!</v>
      </c>
      <c r="AP323" s="337" t="e">
        <f aca="false">AVERAGE('monthly data'!DO323:DQ323)</f>
        <v>#DIV/0!</v>
      </c>
      <c r="AQ323" s="337" t="e">
        <f aca="false">AVERAGE('monthly data'!DR323:DT323)</f>
        <v>#DIV/0!</v>
      </c>
      <c r="AR323" s="337" t="e">
        <f aca="false">AVERAGE('monthly data'!DU323:DW323)</f>
        <v>#DIV/0!</v>
      </c>
      <c r="AS323" s="337" t="e">
        <f aca="false">AVERAGE('monthly data'!DX323:DZ323)</f>
        <v>#DIV/0!</v>
      </c>
      <c r="AT323" s="337" t="e">
        <f aca="false">AVERAGE('monthly data'!EA323:EC323)</f>
        <v>#DIV/0!</v>
      </c>
      <c r="AU323" s="337" t="e">
        <f aca="false">AVERAGE('monthly data'!ED323:EF323)</f>
        <v>#DIV/0!</v>
      </c>
      <c r="AV323" s="337" t="e">
        <f aca="false">AVERAGE('monthly data'!EG323:EI323)</f>
        <v>#DIV/0!</v>
      </c>
      <c r="AW323" s="337" t="e">
        <f aca="false">AVERAGE('monthly data'!EJ323:EL323)</f>
        <v>#DIV/0!</v>
      </c>
      <c r="AX323" s="337" t="e">
        <f aca="false">AVERAGE('monthly data'!EM323:EO323)</f>
        <v>#DIV/0!</v>
      </c>
      <c r="AY323" s="337" t="e">
        <f aca="false">AVERAGE('monthly data'!EP323:ER323)</f>
        <v>#DIV/0!</v>
      </c>
      <c r="AZ323" s="337" t="e">
        <f aca="false">AVERAGE('monthly data'!ES323:EU323)</f>
        <v>#DIV/0!</v>
      </c>
      <c r="BA323" s="337" t="e">
        <f aca="false">AVERAGE('monthly data'!EV323:EX323)</f>
        <v>#DIV/0!</v>
      </c>
      <c r="BB323" s="337" t="e">
        <f aca="false">AVERAGE('monthly data'!EY323:FA323)</f>
        <v>#DIV/0!</v>
      </c>
      <c r="BC323" s="337" t="n">
        <f aca="false">AVERAGE('monthly data'!FB323:FD323)</f>
        <v>5.962</v>
      </c>
      <c r="BD323" s="337" t="n">
        <f aca="false">AVERAGE('monthly data'!FE323:FG323)</f>
        <v>5.93166666666667</v>
      </c>
      <c r="BE323" s="337" t="n">
        <f aca="false">AVERAGE('monthly data'!FH323:FJ323)</f>
        <v>7.02866666666667</v>
      </c>
      <c r="BF323" s="337" t="n">
        <f aca="false">AVERAGE('monthly data'!FK323:FM323)</f>
        <v>7.032</v>
      </c>
      <c r="BG323" s="337" t="n">
        <f aca="false">AVERAGE('monthly data'!FN323:FP323)</f>
        <v>6.986</v>
      </c>
      <c r="BH323" s="337" t="n">
        <f aca="false">AVERAGE('monthly data'!FQ323:FS323)</f>
        <v>6.986</v>
      </c>
      <c r="BI323" s="337" t="n">
        <f aca="false">AVERAGE('monthly data'!FT323:FV323)</f>
        <v>6.986</v>
      </c>
      <c r="BJ323" s="337" t="n">
        <f aca="false">AVERAGE('monthly data'!FW323:FY323)</f>
        <v>7.08133333333333</v>
      </c>
      <c r="BK323" s="337" t="n">
        <f aca="false">AVERAGE('monthly data'!FZ323:GB323)</f>
        <v>7.64666666666667</v>
      </c>
      <c r="BL323" s="337" t="n">
        <f aca="false">AVERAGE('monthly data'!GC323:GE323)</f>
        <v>7.11</v>
      </c>
      <c r="BM323" s="337" t="n">
        <f aca="false">AVERAGE('monthly data'!GF323:GH323)</f>
        <v>7.00666666666667</v>
      </c>
      <c r="BN323" s="337" t="n">
        <f aca="false">AVERAGE('monthly data'!GI323:GK323)</f>
        <v>6.66833333333333</v>
      </c>
      <c r="BO323" s="337" t="n">
        <f aca="false">AVERAGE('monthly data'!GL323:GN323)</f>
        <v>6.25433333333333</v>
      </c>
      <c r="BP323" s="337" t="n">
        <f aca="false">AVERAGE('monthly data'!GO323:GQ323)</f>
        <v>6.22466666666667</v>
      </c>
      <c r="BQ323" s="337" t="n">
        <f aca="false">AVERAGE('monthly data'!GR323:GT323)</f>
        <v>6.171</v>
      </c>
      <c r="BR323" s="337" t="n">
        <f aca="false">AVERAGE('monthly data'!GU323:GW323)</f>
        <v>6.85933333333333</v>
      </c>
      <c r="BS323" s="337" t="n">
        <f aca="false">AVERAGE('monthly data'!GX323:GZ323)</f>
        <v>7.23566666666667</v>
      </c>
      <c r="BT323" s="337" t="n">
        <f aca="false">AVERAGE('monthly data'!HA323:HC323)</f>
        <v>8.069</v>
      </c>
      <c r="BU323" s="337" t="n">
        <f aca="false">AVERAGE('monthly data'!HD323:HF323)</f>
        <v>10.5185035025093</v>
      </c>
      <c r="BV323" s="337" t="n">
        <f aca="false">AVERAGE('monthly data'!HG323:HI323)</f>
        <v>11.823</v>
      </c>
      <c r="BW323" s="337" t="n">
        <f aca="false">AVERAGE('monthly data'!HJ323:HL323)</f>
        <v>11.5606687739945</v>
      </c>
      <c r="BX323" s="337" t="n">
        <f aca="false">AVERAGE('monthly data'!HM323:HO323)</f>
        <v>10.7163260864047</v>
      </c>
      <c r="BY323" s="337" t="n">
        <f aca="false">AVERAGE('monthly data'!HP323:HR323)</f>
        <v>7.8709888469505</v>
      </c>
      <c r="BZ323" s="337" t="n">
        <f aca="false">AVERAGE('monthly data'!HS323:HU323)</f>
        <v>5.56619666243179</v>
      </c>
      <c r="CA323" s="337" t="n">
        <f aca="false">AVERAGE('monthly data'!HV323:HX323)</f>
        <v>5.12881664107873</v>
      </c>
      <c r="CB323" s="337" t="n">
        <f aca="false">AVERAGE('monthly data'!HY323:IA323)</f>
        <v>4.523808606955</v>
      </c>
      <c r="CC323" s="337" t="n">
        <f aca="false">AVERAGE('monthly data'!IB323:ID323)</f>
        <v>4.10224818868426</v>
      </c>
      <c r="CD323" s="337" t="n">
        <f aca="false">AVERAGE('monthly data'!IE323:IG323)</f>
        <v>3.91433333333333</v>
      </c>
      <c r="CE323" s="337" t="n">
        <f aca="false">AVERAGE('monthly data'!IH323:IJ323)</f>
        <v>3.45066666666667</v>
      </c>
      <c r="CF323" s="337" t="n">
        <f aca="false">AVERAGE('monthly data'!IK323:IM323)</f>
        <v>2.92733333333333</v>
      </c>
      <c r="CG323" s="337" t="n">
        <f aca="false">AVERAGE('monthly data'!IN323:IP323)</f>
        <v>3.06866666666667</v>
      </c>
      <c r="CH323" s="337" t="n">
        <f aca="false">AVERAGE('monthly data'!IQ323:IS323)</f>
        <v>3.819</v>
      </c>
      <c r="CI323" s="337" t="n">
        <f aca="false">AVERAGE('monthly data'!IT323:IV323)</f>
        <v>4.85779923403416</v>
      </c>
      <c r="CJ323" s="337" t="n">
        <f aca="false">AVERAGE('monthly data'!IW323:IY323)</f>
        <v>5.29039331492334</v>
      </c>
      <c r="CK323" s="337" t="n">
        <f aca="false">AVERAGE('monthly data'!IZ323:JB323)</f>
        <v>6.33490342018614</v>
      </c>
      <c r="CL323" s="337" t="n">
        <f aca="false">AVERAGE('monthly data'!JC323:JE323)</f>
        <v>7.68329177123894</v>
      </c>
      <c r="CM323" s="337" t="n">
        <f aca="false">AVERAGE('monthly data'!JF323:JH323)</f>
        <v>8.35657777156349</v>
      </c>
      <c r="CN323" s="337" t="n">
        <f aca="false">AVERAGE('monthly data'!JI323:JK323)</f>
        <v>7.72022634801039</v>
      </c>
      <c r="CO323" s="337" t="n">
        <f aca="false">AVERAGE('monthly data'!JL323:JN323)</f>
        <v>6.05818887405613</v>
      </c>
      <c r="CP323" s="337" t="n">
        <f aca="false">AVERAGE('monthly data'!JO323:JQ323)</f>
        <v>5.50759169342302</v>
      </c>
      <c r="CQ323" s="337" t="n">
        <f aca="false">AVERAGE('monthly data'!JR323:JT323)</f>
        <v>5.13591566523466</v>
      </c>
      <c r="CR323" s="337" t="n">
        <f aca="false">AVERAGE('monthly data'!JU323:JW323)</f>
        <v>5.03586074135226</v>
      </c>
      <c r="CS323" s="337" t="n">
        <f aca="false">AVERAGE('monthly data'!JX323:JZ323)</f>
        <v>4.85420737096658</v>
      </c>
      <c r="CT323" s="337" t="n">
        <f aca="false">AVERAGE('monthly data'!KA323:KC323)</f>
        <v>5.34698682977894</v>
      </c>
      <c r="CU323" s="337" t="n">
        <f aca="false">AVERAGE('monthly data'!KD323:KF323)</f>
        <v>5.5270318905506</v>
      </c>
      <c r="CV323" s="337" t="n">
        <f aca="false">AVERAGE('monthly data'!KG323:KI323)</f>
        <v>4.90746971368947</v>
      </c>
      <c r="CW323" s="337" t="n">
        <f aca="false">AVERAGE('monthly data'!KJ323:KL323)</f>
        <v>5.26942142051052</v>
      </c>
      <c r="CX323" s="337" t="n">
        <f aca="false">AVERAGE('monthly data'!KM323:KO323)</f>
        <v>5.17580974130519</v>
      </c>
      <c r="CY323" s="337" t="n">
        <f aca="false">AVERAGE('monthly data'!KP323:KR323)</f>
        <v>5.5306122957404</v>
      </c>
      <c r="CZ323" s="337" t="n">
        <f aca="false">AVERAGE('monthly data'!KS323:KU323)</f>
        <v>5.78060568785473</v>
      </c>
      <c r="DA323" s="337" t="n">
        <f aca="false">AVERAGE('monthly data'!KV323:KX323)</f>
        <v>5.778554951116</v>
      </c>
      <c r="DB323" s="337" t="n">
        <f aca="false">AVERAGE('monthly data'!KY323:LA323)</f>
        <v>5.22530855118814</v>
      </c>
      <c r="DC323" s="337" t="n">
        <f aca="false">AVERAGE('monthly data'!LB323:LD323)</f>
        <v>5.79160291714752</v>
      </c>
      <c r="DD323" s="337" t="n">
        <f aca="false">AVERAGE('monthly data'!LE323:LG323)</f>
        <v>6.31596756335945</v>
      </c>
      <c r="DE323" s="337" t="n">
        <f aca="false">AVERAGE('monthly data'!LH323:LJ323)</f>
        <v>6.79695482057182</v>
      </c>
      <c r="DF323" s="337" t="n">
        <f aca="false">AVERAGE('monthly data'!LK323:LM323)</f>
        <v>6.41443257680794</v>
      </c>
      <c r="DG323" s="337" t="n">
        <f aca="false">AVERAGE('monthly data'!LN323:LP323)</f>
        <v>5.75649982999284</v>
      </c>
      <c r="DH323" s="337" t="n">
        <f aca="false">AVERAGE('monthly data'!LQ323:LS323)</f>
        <v>5.81966666666667</v>
      </c>
      <c r="DI323" s="337" t="n">
        <f aca="false">AVERAGE('monthly data'!LT323:LV323)</f>
        <v>5.919</v>
      </c>
      <c r="DJ323" s="337" t="n">
        <f aca="false">AVERAGE('monthly data'!LW323:LY323)</f>
        <v>6.70966666666667</v>
      </c>
      <c r="DK323" s="337" t="n">
        <f aca="false">AVERAGE('monthly data'!LZ323:MB323)</f>
        <v>7.40711940014979</v>
      </c>
      <c r="DL323" s="337" t="n">
        <f aca="false">AVERAGE('monthly data'!MC323:ME323)</f>
        <v>8.11213665866288</v>
      </c>
      <c r="DM323" s="337" t="e">
        <f aca="false">AVERAGE('monthly data'!MF323:MH323)</f>
        <v>#DIV/0!</v>
      </c>
      <c r="DN323" s="337" t="e">
        <f aca="false">AVERAGE('monthly data'!MI323:MK323)</f>
        <v>#DIV/0!</v>
      </c>
      <c r="DO323" s="337" t="e">
        <f aca="false">AVERAGE('monthly data'!ML323:MN323)</f>
        <v>#DIV/0!</v>
      </c>
      <c r="DP323" s="337" t="e">
        <f aca="false">AVERAGE('monthly data'!MO323:MQ323)</f>
        <v>#DIV/0!</v>
      </c>
      <c r="DQ323" s="337" t="e">
        <f aca="false">AVERAGE('monthly data'!MR323:MT323)</f>
        <v>#DIV/0!</v>
      </c>
      <c r="DR323" s="337" t="e">
        <f aca="false">AVERAGE('monthly data'!MU323:MW323)</f>
        <v>#DIV/0!</v>
      </c>
      <c r="DS323" s="337"/>
      <c r="DT323" s="337"/>
      <c r="DU323" s="337"/>
      <c r="DV323" s="337"/>
      <c r="DW323" s="337"/>
      <c r="DX323" s="337"/>
      <c r="DY323" s="337"/>
      <c r="DZ323" s="337"/>
    </row>
    <row r="324" customFormat="false" ht="15" hidden="false" customHeight="false" outlineLevel="0" collapsed="false">
      <c r="B324" s="466" t="s">
        <v>742</v>
      </c>
      <c r="C324" s="460" t="n">
        <f aca="false">AVERAGE('monthly data'!B324:D324)</f>
        <v>0</v>
      </c>
      <c r="D324" s="460" t="n">
        <f aca="false">AVERAGE('monthly data'!E324:G324)</f>
        <v>0</v>
      </c>
      <c r="E324" s="460" t="n">
        <f aca="false">AVERAGE('monthly data'!H324:J324)</f>
        <v>0</v>
      </c>
      <c r="F324" s="460" t="n">
        <f aca="false">AVERAGE('monthly data'!K324:M324)</f>
        <v>0</v>
      </c>
      <c r="G324" s="460" t="n">
        <f aca="false">AVERAGE('monthly data'!N324:P324)</f>
        <v>0</v>
      </c>
      <c r="H324" s="460" t="n">
        <f aca="false">AVERAGE('monthly data'!Q324:S324)</f>
        <v>0</v>
      </c>
      <c r="I324" s="460" t="n">
        <f aca="false">AVERAGE('monthly data'!T324:V324)</f>
        <v>0</v>
      </c>
      <c r="J324" s="460" t="n">
        <f aca="false">AVERAGE('monthly data'!W324:Y324)</f>
        <v>0</v>
      </c>
      <c r="K324" s="460" t="n">
        <f aca="false">AVERAGE('monthly data'!Z324:AB324)</f>
        <v>0</v>
      </c>
      <c r="L324" s="460" t="n">
        <f aca="false">AVERAGE('monthly data'!AC324:AE324)</f>
        <v>0</v>
      </c>
      <c r="M324" s="460" t="n">
        <f aca="false">AVERAGE('monthly data'!AF324:AH324)</f>
        <v>0</v>
      </c>
      <c r="N324" s="460" t="n">
        <f aca="false">AVERAGE('monthly data'!AI324:AK324)</f>
        <v>0</v>
      </c>
      <c r="O324" s="460" t="n">
        <f aca="false">AVERAGE('monthly data'!AL324:AN324)</f>
        <v>0</v>
      </c>
      <c r="P324" s="460" t="n">
        <f aca="false">AVERAGE('monthly data'!AO324:AQ324)</f>
        <v>0</v>
      </c>
      <c r="Q324" s="460" t="n">
        <f aca="false">AVERAGE('monthly data'!AR324:AT324)</f>
        <v>0</v>
      </c>
      <c r="R324" s="460" t="n">
        <f aca="false">AVERAGE('monthly data'!AU324:AW324)</f>
        <v>0</v>
      </c>
      <c r="S324" s="460" t="n">
        <f aca="false">AVERAGE('monthly data'!AX324:AZ324)</f>
        <v>0</v>
      </c>
      <c r="T324" s="460" t="n">
        <f aca="false">AVERAGE('monthly data'!BA324:BC324)</f>
        <v>0</v>
      </c>
      <c r="U324" s="460" t="n">
        <f aca="false">AVERAGE('monthly data'!BD324:BF324)</f>
        <v>0</v>
      </c>
      <c r="V324" s="460" t="n">
        <f aca="false">AVERAGE('monthly data'!BG324:BI324)</f>
        <v>0</v>
      </c>
      <c r="W324" s="460" t="n">
        <f aca="false">AVERAGE('monthly data'!BJ324:BL324)</f>
        <v>0</v>
      </c>
      <c r="X324" s="460" t="n">
        <f aca="false">AVERAGE('monthly data'!BM324:BO324)</f>
        <v>0</v>
      </c>
      <c r="Y324" s="460" t="n">
        <f aca="false">AVERAGE('monthly data'!BP324:BR324)</f>
        <v>0</v>
      </c>
      <c r="Z324" s="460" t="n">
        <f aca="false">AVERAGE('monthly data'!BS324:BU324)</f>
        <v>0</v>
      </c>
      <c r="AA324" s="460" t="n">
        <f aca="false">AVERAGE('monthly data'!BV324:BX324)</f>
        <v>0</v>
      </c>
      <c r="AB324" s="460" t="n">
        <f aca="false">AVERAGE('monthly data'!BY324:CA324)</f>
        <v>0</v>
      </c>
      <c r="AC324" s="460" t="n">
        <f aca="false">AVERAGE('monthly data'!CB324:CD324)</f>
        <v>0</v>
      </c>
      <c r="AD324" s="460" t="n">
        <f aca="false">AVERAGE('monthly data'!CE324:CG324)</f>
        <v>0</v>
      </c>
      <c r="AE324" s="337" t="e">
        <f aca="false">AVERAGE('monthly data'!CH324:CJ324)</f>
        <v>#DIV/0!</v>
      </c>
      <c r="AF324" s="337" t="e">
        <f aca="false">AVERAGE('monthly data'!CK324:CM324)</f>
        <v>#DIV/0!</v>
      </c>
      <c r="AG324" s="337" t="e">
        <f aca="false">AVERAGE('monthly data'!CN324:CP324)</f>
        <v>#DIV/0!</v>
      </c>
      <c r="AH324" s="337" t="e">
        <f aca="false">AVERAGE('monthly data'!CQ324:CS324)</f>
        <v>#DIV/0!</v>
      </c>
      <c r="AI324" s="337" t="e">
        <f aca="false">AVERAGE('monthly data'!CT324:CV324)</f>
        <v>#DIV/0!</v>
      </c>
      <c r="AJ324" s="337" t="e">
        <f aca="false">AVERAGE('monthly data'!CW324:CY324)</f>
        <v>#DIV/0!</v>
      </c>
      <c r="AK324" s="337" t="e">
        <f aca="false">AVERAGE('monthly data'!CZ324:DB324)</f>
        <v>#DIV/0!</v>
      </c>
      <c r="AL324" s="337" t="e">
        <f aca="false">AVERAGE('monthly data'!DC324:DE324)</f>
        <v>#DIV/0!</v>
      </c>
      <c r="AM324" s="337" t="e">
        <f aca="false">AVERAGE('monthly data'!DF324:DH324)</f>
        <v>#DIV/0!</v>
      </c>
      <c r="AN324" s="337" t="e">
        <f aca="false">AVERAGE('monthly data'!DI324:DK324)</f>
        <v>#DIV/0!</v>
      </c>
      <c r="AO324" s="337" t="e">
        <f aca="false">AVERAGE('monthly data'!DL324:DN324)</f>
        <v>#DIV/0!</v>
      </c>
      <c r="AP324" s="337" t="e">
        <f aca="false">AVERAGE('monthly data'!DO324:DQ324)</f>
        <v>#DIV/0!</v>
      </c>
      <c r="AQ324" s="337" t="e">
        <f aca="false">AVERAGE('monthly data'!DR324:DT324)</f>
        <v>#DIV/0!</v>
      </c>
      <c r="AR324" s="337" t="e">
        <f aca="false">AVERAGE('monthly data'!DU324:DW324)</f>
        <v>#DIV/0!</v>
      </c>
      <c r="AS324" s="337" t="e">
        <f aca="false">AVERAGE('monthly data'!DX324:DZ324)</f>
        <v>#DIV/0!</v>
      </c>
      <c r="AT324" s="337" t="e">
        <f aca="false">AVERAGE('monthly data'!EA324:EC324)</f>
        <v>#DIV/0!</v>
      </c>
      <c r="AU324" s="337" t="e">
        <f aca="false">AVERAGE('monthly data'!ED324:EF324)</f>
        <v>#DIV/0!</v>
      </c>
      <c r="AV324" s="337" t="e">
        <f aca="false">AVERAGE('monthly data'!EG324:EI324)</f>
        <v>#DIV/0!</v>
      </c>
      <c r="AW324" s="337" t="e">
        <f aca="false">AVERAGE('monthly data'!EJ324:EL324)</f>
        <v>#DIV/0!</v>
      </c>
      <c r="AX324" s="337" t="e">
        <f aca="false">AVERAGE('monthly data'!EM324:EO324)</f>
        <v>#DIV/0!</v>
      </c>
      <c r="AY324" s="337" t="e">
        <f aca="false">AVERAGE('monthly data'!EP324:ER324)</f>
        <v>#DIV/0!</v>
      </c>
      <c r="AZ324" s="337" t="e">
        <f aca="false">AVERAGE('monthly data'!ES324:EU324)</f>
        <v>#DIV/0!</v>
      </c>
      <c r="BA324" s="337" t="e">
        <f aca="false">AVERAGE('monthly data'!EV324:EX324)</f>
        <v>#DIV/0!</v>
      </c>
      <c r="BB324" s="337" t="e">
        <f aca="false">AVERAGE('monthly data'!EY324:FA324)</f>
        <v>#DIV/0!</v>
      </c>
      <c r="BC324" s="337" t="n">
        <f aca="false">AVERAGE('monthly data'!FB324:FD324)</f>
        <v>5.99</v>
      </c>
      <c r="BD324" s="337" t="n">
        <f aca="false">AVERAGE('monthly data'!FE324:FG324)</f>
        <v>6.25966666666667</v>
      </c>
      <c r="BE324" s="337" t="n">
        <f aca="false">AVERAGE('monthly data'!FH324:FJ324)</f>
        <v>7.22866666666667</v>
      </c>
      <c r="BF324" s="337" t="n">
        <f aca="false">AVERAGE('monthly data'!FK324:FM324)</f>
        <v>6.93966666666667</v>
      </c>
      <c r="BG324" s="337" t="n">
        <f aca="false">AVERAGE('monthly data'!FN324:FP324)</f>
        <v>7.438</v>
      </c>
      <c r="BH324" s="337" t="n">
        <f aca="false">AVERAGE('monthly data'!FQ324:FS324)</f>
        <v>9.11493333333333</v>
      </c>
      <c r="BI324" s="337" t="n">
        <f aca="false">AVERAGE('monthly data'!FT324:FV324)</f>
        <v>9.4184</v>
      </c>
      <c r="BJ324" s="337" t="n">
        <f aca="false">AVERAGE('monthly data'!FW324:FY324)</f>
        <v>8.42</v>
      </c>
      <c r="BK324" s="337" t="n">
        <f aca="false">AVERAGE('monthly data'!FZ324:GB324)</f>
        <v>8.55</v>
      </c>
      <c r="BL324" s="337" t="n">
        <f aca="false">AVERAGE('monthly data'!GC324:GE324)</f>
        <v>7.22333333333333</v>
      </c>
      <c r="BM324" s="337" t="n">
        <f aca="false">AVERAGE('monthly data'!GF324:GH324)</f>
        <v>7.08666666666667</v>
      </c>
      <c r="BN324" s="337" t="n">
        <f aca="false">AVERAGE('monthly data'!GI324:GK324)</f>
        <v>6.90933333333333</v>
      </c>
      <c r="BO324" s="337" t="n">
        <f aca="false">AVERAGE('monthly data'!GL324:GN324)</f>
        <v>6.57</v>
      </c>
      <c r="BP324" s="337" t="n">
        <f aca="false">AVERAGE('monthly data'!GO324:GQ324)</f>
        <v>6.66733333333333</v>
      </c>
      <c r="BQ324" s="337" t="n">
        <f aca="false">AVERAGE('monthly data'!GR324:GT324)</f>
        <v>6.34533333333333</v>
      </c>
      <c r="BR324" s="337" t="n">
        <f aca="false">AVERAGE('monthly data'!GU324:GW324)</f>
        <v>7.177</v>
      </c>
      <c r="BS324" s="337" t="n">
        <f aca="false">AVERAGE('monthly data'!GX324:GZ324)</f>
        <v>7.49666666666667</v>
      </c>
      <c r="BT324" s="337" t="n">
        <f aca="false">AVERAGE('monthly data'!HA324:HC324)</f>
        <v>8.46233333333333</v>
      </c>
      <c r="BU324" s="337" t="n">
        <f aca="false">AVERAGE('monthly data'!HD324:HF324)</f>
        <v>10.8067326728169</v>
      </c>
      <c r="BV324" s="337" t="n">
        <f aca="false">AVERAGE('monthly data'!HG324:HI324)</f>
        <v>12.5006666666667</v>
      </c>
      <c r="BW324" s="337" t="n">
        <f aca="false">AVERAGE('monthly data'!HJ324:HL324)</f>
        <v>12.3344225978648</v>
      </c>
      <c r="BX324" s="337" t="n">
        <f aca="false">AVERAGE('monthly data'!HM324:HO324)</f>
        <v>11.6682279375751</v>
      </c>
      <c r="BY324" s="337" t="n">
        <f aca="false">AVERAGE('monthly data'!HP324:HR324)</f>
        <v>8.26860827503981</v>
      </c>
      <c r="BZ324" s="337" t="n">
        <f aca="false">AVERAGE('monthly data'!HS324:HU324)</f>
        <v>5.87949824589569</v>
      </c>
      <c r="CA324" s="337" t="n">
        <f aca="false">AVERAGE('monthly data'!HV324:HX324)</f>
        <v>5.74731869918699</v>
      </c>
      <c r="CB324" s="337" t="n">
        <f aca="false">AVERAGE('monthly data'!HY324:IA324)</f>
        <v>5.16875498047067</v>
      </c>
      <c r="CC324" s="337" t="n">
        <f aca="false">AVERAGE('monthly data'!IB324:ID324)</f>
        <v>4.46163937882269</v>
      </c>
      <c r="CD324" s="337" t="n">
        <f aca="false">AVERAGE('monthly data'!IE324:IG324)</f>
        <v>4.348</v>
      </c>
      <c r="CE324" s="337" t="n">
        <f aca="false">AVERAGE('monthly data'!IH324:IJ324)</f>
        <v>3.9</v>
      </c>
      <c r="CF324" s="337" t="n">
        <f aca="false">AVERAGE('monthly data'!IK324:IM324)</f>
        <v>3.35666666666667</v>
      </c>
      <c r="CG324" s="337" t="n">
        <f aca="false">AVERAGE('monthly data'!IN324:IP324)</f>
        <v>3.47733333333333</v>
      </c>
      <c r="CH324" s="337" t="n">
        <f aca="false">AVERAGE('monthly data'!IQ324:IS324)</f>
        <v>4.32933333333333</v>
      </c>
      <c r="CI324" s="337" t="n">
        <f aca="false">AVERAGE('monthly data'!IT324:IV324)</f>
        <v>5.88129042495153</v>
      </c>
      <c r="CJ324" s="337" t="n">
        <f aca="false">AVERAGE('monthly data'!IW324:IY324)</f>
        <v>6.01016338344855</v>
      </c>
      <c r="CK324" s="337" t="n">
        <f aca="false">AVERAGE('monthly data'!IZ324:JB324)</f>
        <v>6.66530593507853</v>
      </c>
      <c r="CL324" s="337" t="n">
        <f aca="false">AVERAGE('monthly data'!JC324:JE324)</f>
        <v>8.41517188729084</v>
      </c>
      <c r="CM324" s="337" t="n">
        <f aca="false">AVERAGE('monthly data'!JF324:JH324)</f>
        <v>9.1701712117928</v>
      </c>
      <c r="CN324" s="337" t="n">
        <f aca="false">AVERAGE('monthly data'!JI324:JK324)</f>
        <v>9.04710057982321</v>
      </c>
      <c r="CO324" s="337" t="n">
        <f aca="false">AVERAGE('monthly data'!JL324:JN324)</f>
        <v>7.67145456176206</v>
      </c>
      <c r="CP324" s="337" t="n">
        <f aca="false">AVERAGE('monthly data'!JO324:JQ324)</f>
        <v>6.72472216685049</v>
      </c>
      <c r="CQ324" s="337" t="n">
        <f aca="false">AVERAGE('monthly data'!JR324:JT324)</f>
        <v>5.98806432748538</v>
      </c>
      <c r="CR324" s="337" t="n">
        <f aca="false">AVERAGE('monthly data'!JU324:JW324)</f>
        <v>5.30804520515767</v>
      </c>
      <c r="CS324" s="337" t="n">
        <f aca="false">AVERAGE('monthly data'!JX324:JZ324)</f>
        <v>5.15795051088426</v>
      </c>
      <c r="CT324" s="337" t="n">
        <f aca="false">AVERAGE('monthly data'!KA324:KC324)</f>
        <v>5.58849668577555</v>
      </c>
      <c r="CU324" s="337" t="n">
        <f aca="false">AVERAGE('monthly data'!KD324:KF324)</f>
        <v>5.71992750839503</v>
      </c>
      <c r="CV324" s="337" t="n">
        <f aca="false">AVERAGE('monthly data'!KG324:KI324)</f>
        <v>5.05711423527144</v>
      </c>
      <c r="CW324" s="337" t="n">
        <f aca="false">AVERAGE('monthly data'!KJ324:KL324)</f>
        <v>5.61513729735272</v>
      </c>
      <c r="CX324" s="337" t="n">
        <f aca="false">AVERAGE('monthly data'!KM324:KO324)</f>
        <v>5.78024918021124</v>
      </c>
      <c r="CY324" s="337" t="n">
        <f aca="false">AVERAGE('monthly data'!KP324:KR324)</f>
        <v>6.1702202982203</v>
      </c>
      <c r="CZ324" s="337" t="n">
        <f aca="false">AVERAGE('monthly data'!KS324:KU324)</f>
        <v>6.42494256080983</v>
      </c>
      <c r="DA324" s="337" t="n">
        <f aca="false">AVERAGE('monthly data'!KV324:KX324)</f>
        <v>6.65767108600284</v>
      </c>
      <c r="DB324" s="337" t="n">
        <f aca="false">AVERAGE('monthly data'!KY324:LA324)</f>
        <v>6.42708961879009</v>
      </c>
      <c r="DC324" s="337" t="n">
        <f aca="false">AVERAGE('monthly data'!LB324:LD324)</f>
        <v>6.26738124402042</v>
      </c>
      <c r="DD324" s="337" t="n">
        <f aca="false">AVERAGE('monthly data'!LE324:LG324)</f>
        <v>6.41318518518519</v>
      </c>
      <c r="DE324" s="337" t="n">
        <f aca="false">AVERAGE('monthly data'!LH324:LJ324)</f>
        <v>7.09932521929903</v>
      </c>
      <c r="DF324" s="337" t="n">
        <f aca="false">AVERAGE('monthly data'!LK324:LM324)</f>
        <v>6.87881473455049</v>
      </c>
      <c r="DG324" s="337" t="n">
        <f aca="false">AVERAGE('monthly data'!LN324:LP324)</f>
        <v>6.11612285964119</v>
      </c>
      <c r="DH324" s="337" t="n">
        <f aca="false">AVERAGE('monthly data'!LQ324:LS324)</f>
        <v>6.44133333333333</v>
      </c>
      <c r="DI324" s="337" t="n">
        <f aca="false">AVERAGE('monthly data'!LT324:LV324)</f>
        <v>6.417</v>
      </c>
      <c r="DJ324" s="337" t="n">
        <f aca="false">AVERAGE('monthly data'!LW324:LY324)</f>
        <v>7.255</v>
      </c>
      <c r="DK324" s="337" t="n">
        <f aca="false">AVERAGE('monthly data'!LZ324:MB324)</f>
        <v>7.673109855031</v>
      </c>
      <c r="DL324" s="337" t="n">
        <f aca="false">AVERAGE('monthly data'!MC324:ME324)</f>
        <v>8.43446605167848</v>
      </c>
      <c r="DM324" s="337" t="e">
        <f aca="false">AVERAGE('monthly data'!MF324:MH324)</f>
        <v>#DIV/0!</v>
      </c>
      <c r="DN324" s="337" t="e">
        <f aca="false">AVERAGE('monthly data'!MI324:MK324)</f>
        <v>#DIV/0!</v>
      </c>
      <c r="DO324" s="337" t="e">
        <f aca="false">AVERAGE('monthly data'!ML324:MN324)</f>
        <v>#DIV/0!</v>
      </c>
      <c r="DP324" s="337" t="e">
        <f aca="false">AVERAGE('monthly data'!MO324:MQ324)</f>
        <v>#DIV/0!</v>
      </c>
      <c r="DQ324" s="337" t="e">
        <f aca="false">AVERAGE('monthly data'!MR324:MT324)</f>
        <v>#DIV/0!</v>
      </c>
      <c r="DR324" s="337" t="e">
        <f aca="false">AVERAGE('monthly data'!MU324:MW324)</f>
        <v>#DIV/0!</v>
      </c>
      <c r="DS324" s="337"/>
      <c r="DT324" s="337"/>
      <c r="DU324" s="337"/>
      <c r="DV324" s="337"/>
      <c r="DW324" s="337"/>
      <c r="DX324" s="337"/>
      <c r="DY324" s="337"/>
      <c r="DZ324" s="337"/>
    </row>
    <row r="325" customFormat="false" ht="15" hidden="false" customHeight="false" outlineLevel="0" collapsed="false">
      <c r="B325" s="466" t="s">
        <v>743</v>
      </c>
      <c r="C325" s="460" t="n">
        <f aca="false">AVERAGE('monthly data'!B325:D325)</f>
        <v>0</v>
      </c>
      <c r="D325" s="460" t="n">
        <f aca="false">AVERAGE('monthly data'!E325:G325)</f>
        <v>0</v>
      </c>
      <c r="E325" s="460" t="n">
        <f aca="false">AVERAGE('monthly data'!H325:J325)</f>
        <v>0</v>
      </c>
      <c r="F325" s="460" t="n">
        <f aca="false">AVERAGE('monthly data'!K325:M325)</f>
        <v>0</v>
      </c>
      <c r="G325" s="460" t="n">
        <f aca="false">AVERAGE('monthly data'!N325:P325)</f>
        <v>0</v>
      </c>
      <c r="H325" s="460" t="n">
        <f aca="false">AVERAGE('monthly data'!Q325:S325)</f>
        <v>0</v>
      </c>
      <c r="I325" s="460" t="n">
        <f aca="false">AVERAGE('monthly data'!T325:V325)</f>
        <v>0</v>
      </c>
      <c r="J325" s="460" t="n">
        <f aca="false">AVERAGE('monthly data'!W325:Y325)</f>
        <v>0</v>
      </c>
      <c r="K325" s="460" t="n">
        <f aca="false">AVERAGE('monthly data'!Z325:AB325)</f>
        <v>0</v>
      </c>
      <c r="L325" s="460" t="n">
        <f aca="false">AVERAGE('monthly data'!AC325:AE325)</f>
        <v>0</v>
      </c>
      <c r="M325" s="460" t="n">
        <f aca="false">AVERAGE('monthly data'!AF325:AH325)</f>
        <v>0</v>
      </c>
      <c r="N325" s="460" t="n">
        <f aca="false">AVERAGE('monthly data'!AI325:AK325)</f>
        <v>0</v>
      </c>
      <c r="O325" s="460" t="n">
        <f aca="false">AVERAGE('monthly data'!AL325:AN325)</f>
        <v>0</v>
      </c>
      <c r="P325" s="460" t="n">
        <f aca="false">AVERAGE('monthly data'!AO325:AQ325)</f>
        <v>0</v>
      </c>
      <c r="Q325" s="460" t="n">
        <f aca="false">AVERAGE('monthly data'!AR325:AT325)</f>
        <v>0</v>
      </c>
      <c r="R325" s="460" t="n">
        <f aca="false">AVERAGE('monthly data'!AU325:AW325)</f>
        <v>0</v>
      </c>
      <c r="S325" s="460" t="n">
        <f aca="false">AVERAGE('monthly data'!AX325:AZ325)</f>
        <v>0</v>
      </c>
      <c r="T325" s="460" t="n">
        <f aca="false">AVERAGE('monthly data'!BA325:BC325)</f>
        <v>0</v>
      </c>
      <c r="U325" s="460" t="n">
        <f aca="false">AVERAGE('monthly data'!BD325:BF325)</f>
        <v>0</v>
      </c>
      <c r="V325" s="460" t="n">
        <f aca="false">AVERAGE('monthly data'!BG325:BI325)</f>
        <v>0</v>
      </c>
      <c r="W325" s="460" t="n">
        <f aca="false">AVERAGE('monthly data'!BJ325:BL325)</f>
        <v>0</v>
      </c>
      <c r="X325" s="460" t="n">
        <f aca="false">AVERAGE('monthly data'!BM325:BO325)</f>
        <v>0</v>
      </c>
      <c r="Y325" s="460" t="n">
        <f aca="false">AVERAGE('monthly data'!BP325:BR325)</f>
        <v>0</v>
      </c>
      <c r="Z325" s="460" t="n">
        <f aca="false">AVERAGE('monthly data'!BS325:BU325)</f>
        <v>0</v>
      </c>
      <c r="AA325" s="460" t="n">
        <f aca="false">AVERAGE('monthly data'!BV325:BX325)</f>
        <v>0</v>
      </c>
      <c r="AB325" s="460" t="n">
        <f aca="false">AVERAGE('monthly data'!BY325:CA325)</f>
        <v>0</v>
      </c>
      <c r="AC325" s="460" t="n">
        <f aca="false">AVERAGE('monthly data'!CB325:CD325)</f>
        <v>0</v>
      </c>
      <c r="AD325" s="460" t="n">
        <f aca="false">AVERAGE('monthly data'!CE325:CG325)</f>
        <v>0</v>
      </c>
      <c r="AE325" s="337" t="e">
        <f aca="false">AVERAGE('monthly data'!CH325:CJ325)</f>
        <v>#DIV/0!</v>
      </c>
      <c r="AF325" s="337" t="e">
        <f aca="false">AVERAGE('monthly data'!CK325:CM325)</f>
        <v>#DIV/0!</v>
      </c>
      <c r="AG325" s="337" t="e">
        <f aca="false">AVERAGE('monthly data'!CN325:CP325)</f>
        <v>#DIV/0!</v>
      </c>
      <c r="AH325" s="337" t="e">
        <f aca="false">AVERAGE('monthly data'!CQ325:CS325)</f>
        <v>#DIV/0!</v>
      </c>
      <c r="AI325" s="337" t="e">
        <f aca="false">AVERAGE('monthly data'!CT325:CV325)</f>
        <v>#DIV/0!</v>
      </c>
      <c r="AJ325" s="337" t="e">
        <f aca="false">AVERAGE('monthly data'!CW325:CY325)</f>
        <v>#DIV/0!</v>
      </c>
      <c r="AK325" s="337" t="e">
        <f aca="false">AVERAGE('monthly data'!CZ325:DB325)</f>
        <v>#DIV/0!</v>
      </c>
      <c r="AL325" s="337" t="e">
        <f aca="false">AVERAGE('monthly data'!DC325:DE325)</f>
        <v>#DIV/0!</v>
      </c>
      <c r="AM325" s="337" t="e">
        <f aca="false">AVERAGE('monthly data'!DF325:DH325)</f>
        <v>#DIV/0!</v>
      </c>
      <c r="AN325" s="337" t="e">
        <f aca="false">AVERAGE('monthly data'!DI325:DK325)</f>
        <v>#DIV/0!</v>
      </c>
      <c r="AO325" s="337" t="e">
        <f aca="false">AVERAGE('monthly data'!DL325:DN325)</f>
        <v>#DIV/0!</v>
      </c>
      <c r="AP325" s="337" t="e">
        <f aca="false">AVERAGE('monthly data'!DO325:DQ325)</f>
        <v>#DIV/0!</v>
      </c>
      <c r="AQ325" s="337" t="e">
        <f aca="false">AVERAGE('monthly data'!DR325:DT325)</f>
        <v>#DIV/0!</v>
      </c>
      <c r="AR325" s="337" t="e">
        <f aca="false">AVERAGE('monthly data'!DU325:DW325)</f>
        <v>#DIV/0!</v>
      </c>
      <c r="AS325" s="337" t="e">
        <f aca="false">AVERAGE('monthly data'!DX325:DZ325)</f>
        <v>#DIV/0!</v>
      </c>
      <c r="AT325" s="337" t="e">
        <f aca="false">AVERAGE('monthly data'!EA325:EC325)</f>
        <v>#DIV/0!</v>
      </c>
      <c r="AU325" s="337" t="e">
        <f aca="false">AVERAGE('monthly data'!ED325:EF325)</f>
        <v>#DIV/0!</v>
      </c>
      <c r="AV325" s="337" t="e">
        <f aca="false">AVERAGE('monthly data'!EG325:EI325)</f>
        <v>#DIV/0!</v>
      </c>
      <c r="AW325" s="337" t="e">
        <f aca="false">AVERAGE('monthly data'!EJ325:EL325)</f>
        <v>#DIV/0!</v>
      </c>
      <c r="AX325" s="337" t="e">
        <f aca="false">AVERAGE('monthly data'!EM325:EO325)</f>
        <v>#DIV/0!</v>
      </c>
      <c r="AY325" s="337" t="e">
        <f aca="false">AVERAGE('monthly data'!EP325:ER325)</f>
        <v>#DIV/0!</v>
      </c>
      <c r="AZ325" s="337" t="e">
        <f aca="false">AVERAGE('monthly data'!ES325:EU325)</f>
        <v>#DIV/0!</v>
      </c>
      <c r="BA325" s="337" t="e">
        <f aca="false">AVERAGE('monthly data'!EV325:EX325)</f>
        <v>#DIV/0!</v>
      </c>
      <c r="BB325" s="337" t="e">
        <f aca="false">AVERAGE('monthly data'!EY325:FA325)</f>
        <v>#DIV/0!</v>
      </c>
      <c r="BC325" s="337" t="n">
        <f aca="false">AVERAGE('monthly data'!FB325:FD325)</f>
        <v>6.687</v>
      </c>
      <c r="BD325" s="337" t="n">
        <f aca="false">AVERAGE('monthly data'!FE325:FG325)</f>
        <v>6.81833333333333</v>
      </c>
      <c r="BE325" s="337" t="n">
        <f aca="false">AVERAGE('monthly data'!FH325:FJ325)</f>
        <v>7.5</v>
      </c>
      <c r="BF325" s="337" t="n">
        <f aca="false">AVERAGE('monthly data'!FK325:FM325)</f>
        <v>7.5</v>
      </c>
      <c r="BG325" s="337" t="n">
        <f aca="false">AVERAGE('monthly data'!FN325:FP325)</f>
        <v>7.5</v>
      </c>
      <c r="BH325" s="337" t="n">
        <f aca="false">AVERAGE('monthly data'!FQ325:FS325)</f>
        <v>7.5</v>
      </c>
      <c r="BI325" s="337" t="n">
        <f aca="false">AVERAGE('monthly data'!FT325:FV325)</f>
        <v>11.3783333333333</v>
      </c>
      <c r="BJ325" s="337" t="n">
        <f aca="false">AVERAGE('monthly data'!FW325:FY325)</f>
        <v>8.58666666666667</v>
      </c>
      <c r="BK325" s="337" t="n">
        <f aca="false">AVERAGE('monthly data'!FZ325:GB325)</f>
        <v>8.80266666666667</v>
      </c>
      <c r="BL325" s="337" t="n">
        <f aca="false">AVERAGE('monthly data'!GC325:GE325)</f>
        <v>8.33</v>
      </c>
      <c r="BM325" s="337" t="n">
        <f aca="false">AVERAGE('monthly data'!GF325:GH325)</f>
        <v>7.78666666666667</v>
      </c>
      <c r="BN325" s="337" t="n">
        <f aca="false">AVERAGE('monthly data'!GI325:GK325)</f>
        <v>7.32666666666667</v>
      </c>
      <c r="BO325" s="337" t="n">
        <f aca="false">AVERAGE('monthly data'!GL325:GN325)</f>
        <v>7.259</v>
      </c>
      <c r="BP325" s="337" t="n">
        <f aca="false">AVERAGE('monthly data'!GO325:GQ325)</f>
        <v>7.11466666666667</v>
      </c>
      <c r="BQ325" s="337" t="n">
        <f aca="false">AVERAGE('monthly data'!GR325:GT325)</f>
        <v>7.076</v>
      </c>
      <c r="BR325" s="337" t="n">
        <f aca="false">AVERAGE('monthly data'!GU325:GW325)</f>
        <v>7.51433333333333</v>
      </c>
      <c r="BS325" s="337" t="n">
        <f aca="false">AVERAGE('monthly data'!GX325:GZ325)</f>
        <v>7.68033333333333</v>
      </c>
      <c r="BT325" s="337" t="n">
        <f aca="false">AVERAGE('monthly data'!HA325:HC325)</f>
        <v>8.55766666666667</v>
      </c>
      <c r="BU325" s="337" t="n">
        <f aca="false">AVERAGE('monthly data'!HD325:HF325)</f>
        <v>10.6573591950009</v>
      </c>
      <c r="BV325" s="337" t="n">
        <f aca="false">AVERAGE('monthly data'!HG325:HI325)</f>
        <v>12.6856666666667</v>
      </c>
      <c r="BW325" s="337" t="n">
        <f aca="false">AVERAGE('monthly data'!HJ325:HL325)</f>
        <v>12.6937766769246</v>
      </c>
      <c r="BX325" s="337" t="n">
        <f aca="false">AVERAGE('monthly data'!HM325:HO325)</f>
        <v>12.1976894083694</v>
      </c>
      <c r="BY325" s="337" t="n">
        <f aca="false">AVERAGE('monthly data'!HP325:HR325)</f>
        <v>8.73324102815735</v>
      </c>
      <c r="BZ325" s="337" t="n">
        <f aca="false">AVERAGE('monthly data'!HS325:HU325)</f>
        <v>6.30203308235294</v>
      </c>
      <c r="CA325" s="337" t="n">
        <f aca="false">AVERAGE('monthly data'!HV325:HX325)</f>
        <v>6.57605552465841</v>
      </c>
      <c r="CB325" s="337" t="n">
        <f aca="false">AVERAGE('monthly data'!HY325:IA325)</f>
        <v>6.09042737722048</v>
      </c>
      <c r="CC325" s="337" t="n">
        <f aca="false">AVERAGE('monthly data'!IB325:ID325)</f>
        <v>5.09811488226001</v>
      </c>
      <c r="CD325" s="337" t="n">
        <f aca="false">AVERAGE('monthly data'!IE325:IG325)</f>
        <v>5.04033333333333</v>
      </c>
      <c r="CE325" s="337" t="n">
        <f aca="false">AVERAGE('monthly data'!IH325:IJ325)</f>
        <v>4.82466666666667</v>
      </c>
      <c r="CF325" s="337" t="n">
        <f aca="false">AVERAGE('monthly data'!IK325:IM325)</f>
        <v>4.30633333333333</v>
      </c>
      <c r="CG325" s="337" t="n">
        <f aca="false">AVERAGE('monthly data'!IN325:IP325)</f>
        <v>4.44266666666667</v>
      </c>
      <c r="CH325" s="337" t="n">
        <f aca="false">AVERAGE('monthly data'!IQ325:IS325)</f>
        <v>5.228</v>
      </c>
      <c r="CI325" s="337" t="n">
        <f aca="false">AVERAGE('monthly data'!IT325:IV325)</f>
        <v>6.18398967948718</v>
      </c>
      <c r="CJ325" s="337" t="n">
        <f aca="false">AVERAGE('monthly data'!IW325:IY325)</f>
        <v>6.35384926613346</v>
      </c>
      <c r="CK325" s="337" t="n">
        <f aca="false">AVERAGE('monthly data'!IZ325:JB325)</f>
        <v>6.93481705500326</v>
      </c>
      <c r="CL325" s="337" t="n">
        <f aca="false">AVERAGE('monthly data'!JC325:JE325)</f>
        <v>8.51740937471357</v>
      </c>
      <c r="CM325" s="337" t="n">
        <f aca="false">AVERAGE('monthly data'!JF325:JH325)</f>
        <v>9.38299475551442</v>
      </c>
      <c r="CN325" s="337" t="n">
        <f aca="false">AVERAGE('monthly data'!JI325:JK325)</f>
        <v>9.36663086124289</v>
      </c>
      <c r="CO325" s="337" t="n">
        <f aca="false">AVERAGE('monthly data'!JL325:JN325)</f>
        <v>8.74977846070777</v>
      </c>
      <c r="CP325" s="337" t="n">
        <f aca="false">AVERAGE('monthly data'!JO325:JQ325)</f>
        <v>7.99332680086441</v>
      </c>
      <c r="CQ325" s="337" t="n">
        <f aca="false">AVERAGE('monthly data'!JR325:JT325)</f>
        <v>7.26233855327888</v>
      </c>
      <c r="CR325" s="337" t="n">
        <f aca="false">AVERAGE('monthly data'!JU325:JW325)</f>
        <v>6.40685797817349</v>
      </c>
      <c r="CS325" s="337" t="n">
        <f aca="false">AVERAGE('monthly data'!JX325:JZ325)</f>
        <v>6.45417292397614</v>
      </c>
      <c r="CT325" s="337" t="n">
        <f aca="false">AVERAGE('monthly data'!KA325:KC325)</f>
        <v>6.85565032083927</v>
      </c>
      <c r="CU325" s="337" t="n">
        <f aca="false">AVERAGE('monthly data'!KD325:KF325)</f>
        <v>7.55324807230425</v>
      </c>
      <c r="CV325" s="337" t="n">
        <f aca="false">AVERAGE('monthly data'!KG325:KI325)</f>
        <v>7.09386576748193</v>
      </c>
      <c r="CW325" s="337" t="n">
        <f aca="false">AVERAGE('monthly data'!KJ325:KL325)</f>
        <v>7.31093649406818</v>
      </c>
      <c r="CX325" s="337" t="n">
        <f aca="false">AVERAGE('monthly data'!KM325:KO325)</f>
        <v>6.65102644440416</v>
      </c>
      <c r="CY325" s="337" t="n">
        <f aca="false">AVERAGE('monthly data'!KP325:KR325)</f>
        <v>6.8272531178258</v>
      </c>
      <c r="CZ325" s="337" t="n">
        <f aca="false">AVERAGE('monthly data'!KS325:KU325)</f>
        <v>6.70932323232323</v>
      </c>
      <c r="DA325" s="337" t="n">
        <f aca="false">AVERAGE('monthly data'!KV325:KX325)</f>
        <v>6.93233203446984</v>
      </c>
      <c r="DB325" s="337" t="n">
        <f aca="false">AVERAGE('monthly data'!KY325:LA325)</f>
        <v>6.85175442719755</v>
      </c>
      <c r="DC325" s="337" t="n">
        <f aca="false">AVERAGE('monthly data'!LB325:LD325)</f>
        <v>7.26305448078493</v>
      </c>
      <c r="DD325" s="337" t="n">
        <f aca="false">AVERAGE('monthly data'!LE325:LG325)</f>
        <v>7.36762091503268</v>
      </c>
      <c r="DE325" s="337" t="n">
        <f aca="false">AVERAGE('monthly data'!LH325:LJ325)</f>
        <v>7.74158588787918</v>
      </c>
      <c r="DF325" s="337" t="n">
        <f aca="false">AVERAGE('monthly data'!LK325:LM325)</f>
        <v>7.25659660014365</v>
      </c>
      <c r="DG325" s="337" t="n">
        <f aca="false">AVERAGE('monthly data'!LN325:LP325)</f>
        <v>6.7506746031746</v>
      </c>
      <c r="DH325" s="337" t="n">
        <f aca="false">AVERAGE('monthly data'!LQ325:LS325)</f>
        <v>7.999</v>
      </c>
      <c r="DI325" s="337" t="n">
        <f aca="false">AVERAGE('monthly data'!LT325:LV325)</f>
        <v>8.06333333333333</v>
      </c>
      <c r="DJ325" s="337" t="n">
        <f aca="false">AVERAGE('monthly data'!LW325:LY325)</f>
        <v>8.11133333333333</v>
      </c>
      <c r="DK325" s="337" t="n">
        <f aca="false">AVERAGE('monthly data'!LZ325:MB325)</f>
        <v>8.41701585297223</v>
      </c>
      <c r="DL325" s="337" t="n">
        <f aca="false">AVERAGE('monthly data'!MC325:ME325)</f>
        <v>10.1774039832394</v>
      </c>
      <c r="DM325" s="337" t="e">
        <f aca="false">AVERAGE('monthly data'!MF325:MH325)</f>
        <v>#DIV/0!</v>
      </c>
      <c r="DN325" s="337" t="e">
        <f aca="false">AVERAGE('monthly data'!MI325:MK325)</f>
        <v>#DIV/0!</v>
      </c>
      <c r="DO325" s="337" t="e">
        <f aca="false">AVERAGE('monthly data'!ML325:MN325)</f>
        <v>#DIV/0!</v>
      </c>
      <c r="DP325" s="337" t="e">
        <f aca="false">AVERAGE('monthly data'!MO325:MQ325)</f>
        <v>#DIV/0!</v>
      </c>
      <c r="DQ325" s="337" t="e">
        <f aca="false">AVERAGE('monthly data'!MR325:MT325)</f>
        <v>#DIV/0!</v>
      </c>
      <c r="DR325" s="337" t="e">
        <f aca="false">AVERAGE('monthly data'!MU325:MW325)</f>
        <v>#DIV/0!</v>
      </c>
      <c r="DS325" s="337"/>
      <c r="DT325" s="337"/>
      <c r="DU325" s="337"/>
      <c r="DV325" s="337"/>
      <c r="DW325" s="337"/>
      <c r="DX325" s="337"/>
      <c r="DY325" s="337"/>
      <c r="DZ325" s="337"/>
    </row>
    <row r="326" customFormat="false" ht="15" hidden="false" customHeight="false" outlineLevel="0" collapsed="false">
      <c r="B326" s="466" t="s">
        <v>744</v>
      </c>
      <c r="C326" s="460" t="n">
        <f aca="false">AVERAGE('monthly data'!B326:D326)</f>
        <v>0</v>
      </c>
      <c r="D326" s="460" t="n">
        <f aca="false">AVERAGE('monthly data'!E326:G326)</f>
        <v>0</v>
      </c>
      <c r="E326" s="460" t="n">
        <f aca="false">AVERAGE('monthly data'!H326:J326)</f>
        <v>0</v>
      </c>
      <c r="F326" s="460" t="n">
        <f aca="false">AVERAGE('monthly data'!K326:M326)</f>
        <v>0</v>
      </c>
      <c r="G326" s="460" t="n">
        <f aca="false">AVERAGE('monthly data'!N326:P326)</f>
        <v>0</v>
      </c>
      <c r="H326" s="460" t="n">
        <f aca="false">AVERAGE('monthly data'!Q326:S326)</f>
        <v>0</v>
      </c>
      <c r="I326" s="460" t="n">
        <f aca="false">AVERAGE('monthly data'!T326:V326)</f>
        <v>0</v>
      </c>
      <c r="J326" s="460" t="n">
        <f aca="false">AVERAGE('monthly data'!W326:Y326)</f>
        <v>0</v>
      </c>
      <c r="K326" s="460" t="n">
        <f aca="false">AVERAGE('monthly data'!Z326:AB326)</f>
        <v>0</v>
      </c>
      <c r="L326" s="460" t="n">
        <f aca="false">AVERAGE('monthly data'!AC326:AE326)</f>
        <v>0</v>
      </c>
      <c r="M326" s="460" t="n">
        <f aca="false">AVERAGE('monthly data'!AF326:AH326)</f>
        <v>0</v>
      </c>
      <c r="N326" s="460" t="n">
        <f aca="false">AVERAGE('monthly data'!AI326:AK326)</f>
        <v>0</v>
      </c>
      <c r="O326" s="460" t="n">
        <f aca="false">AVERAGE('monthly data'!AL326:AN326)</f>
        <v>0</v>
      </c>
      <c r="P326" s="460" t="n">
        <f aca="false">AVERAGE('monthly data'!AO326:AQ326)</f>
        <v>0</v>
      </c>
      <c r="Q326" s="460" t="n">
        <f aca="false">AVERAGE('monthly data'!AR326:AT326)</f>
        <v>0</v>
      </c>
      <c r="R326" s="460" t="n">
        <f aca="false">AVERAGE('monthly data'!AU326:AW326)</f>
        <v>0</v>
      </c>
      <c r="S326" s="460" t="n">
        <f aca="false">AVERAGE('monthly data'!AX326:AZ326)</f>
        <v>0</v>
      </c>
      <c r="T326" s="460" t="n">
        <f aca="false">AVERAGE('monthly data'!BA326:BC326)</f>
        <v>0</v>
      </c>
      <c r="U326" s="460" t="n">
        <f aca="false">AVERAGE('monthly data'!BD326:BF326)</f>
        <v>0</v>
      </c>
      <c r="V326" s="460" t="n">
        <f aca="false">AVERAGE('monthly data'!BG326:BI326)</f>
        <v>0</v>
      </c>
      <c r="W326" s="460" t="n">
        <f aca="false">AVERAGE('monthly data'!BJ326:BL326)</f>
        <v>0</v>
      </c>
      <c r="X326" s="460" t="n">
        <f aca="false">AVERAGE('monthly data'!BM326:BO326)</f>
        <v>0</v>
      </c>
      <c r="Y326" s="460" t="n">
        <f aca="false">AVERAGE('monthly data'!BP326:BR326)</f>
        <v>0</v>
      </c>
      <c r="Z326" s="460" t="n">
        <f aca="false">AVERAGE('monthly data'!BS326:BU326)</f>
        <v>0</v>
      </c>
      <c r="AA326" s="460" t="n">
        <f aca="false">AVERAGE('monthly data'!BV326:BX326)</f>
        <v>0</v>
      </c>
      <c r="AB326" s="460" t="n">
        <f aca="false">AVERAGE('monthly data'!BY326:CA326)</f>
        <v>0</v>
      </c>
      <c r="AC326" s="460" t="n">
        <f aca="false">AVERAGE('monthly data'!CB326:CD326)</f>
        <v>0</v>
      </c>
      <c r="AD326" s="460" t="n">
        <f aca="false">AVERAGE('monthly data'!CE326:CG326)</f>
        <v>0</v>
      </c>
      <c r="AE326" s="337" t="e">
        <f aca="false">AVERAGE('monthly data'!CH326:CJ326)</f>
        <v>#DIV/0!</v>
      </c>
      <c r="AF326" s="337" t="e">
        <f aca="false">AVERAGE('monthly data'!CK326:CM326)</f>
        <v>#DIV/0!</v>
      </c>
      <c r="AG326" s="337" t="e">
        <f aca="false">AVERAGE('monthly data'!CN326:CP326)</f>
        <v>#DIV/0!</v>
      </c>
      <c r="AH326" s="337" t="e">
        <f aca="false">AVERAGE('monthly data'!CQ326:CS326)</f>
        <v>#DIV/0!</v>
      </c>
      <c r="AI326" s="337" t="e">
        <f aca="false">AVERAGE('monthly data'!CT326:CV326)</f>
        <v>#DIV/0!</v>
      </c>
      <c r="AJ326" s="337" t="e">
        <f aca="false">AVERAGE('monthly data'!CW326:CY326)</f>
        <v>#DIV/0!</v>
      </c>
      <c r="AK326" s="337" t="e">
        <f aca="false">AVERAGE('monthly data'!CZ326:DB326)</f>
        <v>#DIV/0!</v>
      </c>
      <c r="AL326" s="337" t="e">
        <f aca="false">AVERAGE('monthly data'!DC326:DE326)</f>
        <v>#DIV/0!</v>
      </c>
      <c r="AM326" s="337" t="e">
        <f aca="false">AVERAGE('monthly data'!DF326:DH326)</f>
        <v>#DIV/0!</v>
      </c>
      <c r="AN326" s="337" t="e">
        <f aca="false">AVERAGE('monthly data'!DI326:DK326)</f>
        <v>#DIV/0!</v>
      </c>
      <c r="AO326" s="337" t="e">
        <f aca="false">AVERAGE('monthly data'!DL326:DN326)</f>
        <v>#DIV/0!</v>
      </c>
      <c r="AP326" s="337" t="e">
        <f aca="false">AVERAGE('monthly data'!DO326:DQ326)</f>
        <v>#DIV/0!</v>
      </c>
      <c r="AQ326" s="337" t="e">
        <f aca="false">AVERAGE('monthly data'!DR326:DT326)</f>
        <v>#DIV/0!</v>
      </c>
      <c r="AR326" s="337" t="e">
        <f aca="false">AVERAGE('monthly data'!DU326:DW326)</f>
        <v>#DIV/0!</v>
      </c>
      <c r="AS326" s="337" t="e">
        <f aca="false">AVERAGE('monthly data'!DX326:DZ326)</f>
        <v>#DIV/0!</v>
      </c>
      <c r="AT326" s="337" t="e">
        <f aca="false">AVERAGE('monthly data'!EA326:EC326)</f>
        <v>#DIV/0!</v>
      </c>
      <c r="AU326" s="337" t="e">
        <f aca="false">AVERAGE('monthly data'!ED326:EF326)</f>
        <v>#DIV/0!</v>
      </c>
      <c r="AV326" s="337" t="e">
        <f aca="false">AVERAGE('monthly data'!EG326:EI326)</f>
        <v>#DIV/0!</v>
      </c>
      <c r="AW326" s="337" t="e">
        <f aca="false">AVERAGE('monthly data'!EJ326:EL326)</f>
        <v>#DIV/0!</v>
      </c>
      <c r="AX326" s="337" t="e">
        <f aca="false">AVERAGE('monthly data'!EM326:EO326)</f>
        <v>#DIV/0!</v>
      </c>
      <c r="AY326" s="337" t="e">
        <f aca="false">AVERAGE('monthly data'!EP326:ER326)</f>
        <v>#DIV/0!</v>
      </c>
      <c r="AZ326" s="337" t="e">
        <f aca="false">AVERAGE('monthly data'!ES326:EU326)</f>
        <v>#DIV/0!</v>
      </c>
      <c r="BA326" s="337" t="e">
        <f aca="false">AVERAGE('monthly data'!EV326:EX326)</f>
        <v>#DIV/0!</v>
      </c>
      <c r="BB326" s="337" t="e">
        <f aca="false">AVERAGE('monthly data'!EY326:FA326)</f>
        <v>#DIV/0!</v>
      </c>
      <c r="BC326" s="337" t="n">
        <f aca="false">AVERAGE('monthly data'!FB326:FD326)</f>
        <v>6.518</v>
      </c>
      <c r="BD326" s="337" t="n">
        <f aca="false">AVERAGE('monthly data'!FE326:FG326)</f>
        <v>6.84866666666667</v>
      </c>
      <c r="BE326" s="337" t="n">
        <f aca="false">AVERAGE('monthly data'!FH326:FJ326)</f>
        <v>7.51</v>
      </c>
      <c r="BF326" s="337" t="n">
        <f aca="false">AVERAGE('monthly data'!FK326:FM326)</f>
        <v>7.51</v>
      </c>
      <c r="BG326" s="337" t="n">
        <f aca="false">AVERAGE('monthly data'!FN326:FP326)</f>
        <v>7.51</v>
      </c>
      <c r="BH326" s="337" t="n">
        <f aca="false">AVERAGE('monthly data'!FQ326:FS326)</f>
        <v>7.51</v>
      </c>
      <c r="BI326" s="337" t="n">
        <f aca="false">AVERAGE('monthly data'!FT326:FV326)</f>
        <v>7.51</v>
      </c>
      <c r="BJ326" s="337" t="n">
        <f aca="false">AVERAGE('monthly data'!FW326:FY326)</f>
        <v>7.51</v>
      </c>
      <c r="BK326" s="337" t="n">
        <f aca="false">AVERAGE('monthly data'!FZ326:GB326)</f>
        <v>2.50333333333333</v>
      </c>
      <c r="BL326" s="337" t="n">
        <f aca="false">AVERAGE('monthly data'!GC326:GE326)</f>
        <v>6</v>
      </c>
      <c r="BM326" s="337" t="n">
        <f aca="false">AVERAGE('monthly data'!GF326:GH326)</f>
        <v>8.95</v>
      </c>
      <c r="BN326" s="337" t="n">
        <f aca="false">AVERAGE('monthly data'!GI326:GK326)</f>
        <v>7.79133333333333</v>
      </c>
      <c r="BO326" s="337" t="n">
        <f aca="false">AVERAGE('monthly data'!GL326:GN326)</f>
        <v>7.53666666666667</v>
      </c>
      <c r="BP326" s="337" t="n">
        <f aca="false">AVERAGE('monthly data'!GO326:GQ326)</f>
        <v>7.3025</v>
      </c>
      <c r="BQ326" s="337" t="n">
        <f aca="false">AVERAGE('monthly data'!GR326:GT326)</f>
        <v>7.03</v>
      </c>
      <c r="BR326" s="337" t="n">
        <f aca="false">AVERAGE('monthly data'!GU326:GW326)</f>
        <v>8.10033333333333</v>
      </c>
      <c r="BS326" s="337" t="n">
        <f aca="false">AVERAGE('monthly data'!GX326:GZ326)</f>
        <v>8.05933333333333</v>
      </c>
      <c r="BT326" s="337" t="n">
        <f aca="false">AVERAGE('monthly data'!HA326:HC326)</f>
        <v>8.81366666666667</v>
      </c>
      <c r="BU326" s="337" t="n">
        <f aca="false">AVERAGE('monthly data'!HD326:HF326)</f>
        <v>11.1613333333333</v>
      </c>
      <c r="BV326" s="337" t="n">
        <f aca="false">AVERAGE('monthly data'!HG326:HI326)</f>
        <v>12.7</v>
      </c>
      <c r="BW326" s="337" t="n">
        <f aca="false">AVERAGE('monthly data'!HJ326:HL326)</f>
        <v>4.26666666666667</v>
      </c>
      <c r="BX326" s="337" t="n">
        <f aca="false">AVERAGE('monthly data'!HM326:HO326)</f>
        <v>12.4466541666667</v>
      </c>
      <c r="BY326" s="337" t="n">
        <f aca="false">AVERAGE('monthly data'!HP326:HR326)</f>
        <v>9.2755</v>
      </c>
      <c r="BZ326" s="337" t="n">
        <f aca="false">AVERAGE('monthly data'!HS326:HU326)</f>
        <v>6.99416666666667</v>
      </c>
      <c r="CA326" s="337" t="n">
        <f aca="false">AVERAGE('monthly data'!HV326:HX326)</f>
        <v>8.12676111111111</v>
      </c>
      <c r="CB326" s="337" t="n">
        <f aca="false">AVERAGE('monthly data'!HY326:IA326)</f>
        <v>7.23409333333333</v>
      </c>
      <c r="CC326" s="337" t="n">
        <f aca="false">AVERAGE('monthly data'!IB326:ID326)</f>
        <v>6.43555</v>
      </c>
      <c r="CD326" s="337" t="n">
        <f aca="false">AVERAGE('monthly data'!IE326:IG326)</f>
        <v>6.28033333333333</v>
      </c>
      <c r="CE326" s="337" t="n">
        <f aca="false">AVERAGE('monthly data'!IH326:IJ326)</f>
        <v>5.59033333333333</v>
      </c>
      <c r="CF326" s="337" t="n">
        <f aca="false">AVERAGE('monthly data'!IK326:IM326)</f>
        <v>5.25333333333333</v>
      </c>
      <c r="CG326" s="337" t="n">
        <f aca="false">AVERAGE('monthly data'!IN326:IP326)</f>
        <v>6.07333333333333</v>
      </c>
      <c r="CH326" s="337" t="n">
        <f aca="false">AVERAGE('monthly data'!IQ326:IS326)</f>
        <v>7.112</v>
      </c>
      <c r="CI326" s="337" t="n">
        <f aca="false">AVERAGE('monthly data'!IT326:IV326)</f>
        <v>8.33077779956881</v>
      </c>
      <c r="CJ326" s="337" t="n">
        <f aca="false">AVERAGE('monthly data'!IW326:IY326)</f>
        <v>8.59605203195841</v>
      </c>
      <c r="CK326" s="337" t="n">
        <f aca="false">AVERAGE('monthly data'!IZ326:JB326)</f>
        <v>9.3460635632692</v>
      </c>
      <c r="CL326" s="337" t="n">
        <f aca="false">AVERAGE('monthly data'!JC326:JE326)</f>
        <v>9.77702707043364</v>
      </c>
      <c r="CM326" s="337" t="n">
        <f aca="false">AVERAGE('monthly data'!JF326:JH326)</f>
        <v>9.93920710393669</v>
      </c>
      <c r="CN326" s="337" t="n">
        <f aca="false">AVERAGE('monthly data'!JI326:JK326)</f>
        <v>9.76358318790861</v>
      </c>
      <c r="CO326" s="337" t="n">
        <f aca="false">AVERAGE('monthly data'!JL326:JN326)</f>
        <v>9.10153707377014</v>
      </c>
      <c r="CP326" s="337" t="n">
        <f aca="false">AVERAGE('monthly data'!JO326:JQ326)</f>
        <v>8.47078353620963</v>
      </c>
      <c r="CQ326" s="337" t="n">
        <f aca="false">AVERAGE('monthly data'!JR326:JT326)</f>
        <v>8.04474822155312</v>
      </c>
      <c r="CR326" s="337" t="n">
        <f aca="false">AVERAGE('monthly data'!JU326:JW326)</f>
        <v>6.57704262728516</v>
      </c>
      <c r="CS326" s="337" t="n">
        <f aca="false">AVERAGE('monthly data'!JX326:JZ326)</f>
        <v>6.77388136019435</v>
      </c>
      <c r="CT326" s="337" t="n">
        <f aca="false">AVERAGE('monthly data'!KA326:KC326)</f>
        <v>7.4344562920188</v>
      </c>
      <c r="CU326" s="337" t="n">
        <f aca="false">AVERAGE('monthly data'!KD326:KF326)</f>
        <v>8.58808347129949</v>
      </c>
      <c r="CV326" s="337" t="n">
        <f aca="false">AVERAGE('monthly data'!KG326:KI326)</f>
        <v>7.87537804145852</v>
      </c>
      <c r="CW326" s="337" t="n">
        <f aca="false">AVERAGE('monthly data'!KJ326:KL326)</f>
        <v>8.01443587391749</v>
      </c>
      <c r="CX326" s="337" t="n">
        <f aca="false">AVERAGE('monthly data'!KM326:KO326)</f>
        <v>7.47418569457421</v>
      </c>
      <c r="CY326" s="337" t="n">
        <f aca="false">AVERAGE('monthly data'!KP326:KR326)</f>
        <v>7.29241704101272</v>
      </c>
      <c r="CZ326" s="337" t="n">
        <f aca="false">AVERAGE('monthly data'!KS326:KU326)</f>
        <v>7.88660512207026</v>
      </c>
      <c r="DA326" s="337" t="n">
        <f aca="false">AVERAGE('monthly data'!KV326:KX326)</f>
        <v>8.13518148860646</v>
      </c>
      <c r="DB326" s="337" t="n">
        <f aca="false">AVERAGE('monthly data'!KY326:LA326)</f>
        <v>7.98085230654867</v>
      </c>
      <c r="DC326" s="337" t="n">
        <f aca="false">AVERAGE('monthly data'!LB326:LD326)</f>
        <v>8.14782918489386</v>
      </c>
      <c r="DD326" s="337" t="n">
        <f aca="false">AVERAGE('monthly data'!LE326:LG326)</f>
        <v>8.59386035890194</v>
      </c>
      <c r="DE326" s="337" t="n">
        <f aca="false">AVERAGE('monthly data'!LH326:LJ326)</f>
        <v>8.82976147980383</v>
      </c>
      <c r="DF326" s="337" t="n">
        <f aca="false">AVERAGE('monthly data'!LK326:LM326)</f>
        <v>8.31242301796343</v>
      </c>
      <c r="DG326" s="337" t="n">
        <f aca="false">AVERAGE('monthly data'!LN326:LP326)</f>
        <v>8.01533849329205</v>
      </c>
      <c r="DH326" s="337" t="n">
        <f aca="false">AVERAGE('monthly data'!LQ326:LS326)</f>
        <v>8.42166666666667</v>
      </c>
      <c r="DI326" s="337" t="n">
        <f aca="false">AVERAGE('monthly data'!LT326:LV326)</f>
        <v>8.39</v>
      </c>
      <c r="DJ326" s="337" t="n">
        <f aca="false">AVERAGE('monthly data'!LW326:LY326)</f>
        <v>8.59966666666667</v>
      </c>
      <c r="DK326" s="337" t="n">
        <f aca="false">AVERAGE('monthly data'!LZ326:MB326)</f>
        <v>9.13154296934265</v>
      </c>
      <c r="DL326" s="337" t="n">
        <f aca="false">AVERAGE('monthly data'!MC326:ME326)</f>
        <v>10.0894788593904</v>
      </c>
      <c r="DM326" s="337" t="e">
        <f aca="false">AVERAGE('monthly data'!MF326:MH326)</f>
        <v>#DIV/0!</v>
      </c>
      <c r="DN326" s="337" t="e">
        <f aca="false">AVERAGE('monthly data'!MI326:MK326)</f>
        <v>#DIV/0!</v>
      </c>
      <c r="DO326" s="337" t="e">
        <f aca="false">AVERAGE('monthly data'!ML326:MN326)</f>
        <v>#DIV/0!</v>
      </c>
      <c r="DP326" s="337" t="e">
        <f aca="false">AVERAGE('monthly data'!MO326:MQ326)</f>
        <v>#DIV/0!</v>
      </c>
      <c r="DQ326" s="337" t="e">
        <f aca="false">AVERAGE('monthly data'!MR326:MT326)</f>
        <v>#DIV/0!</v>
      </c>
      <c r="DR326" s="337" t="e">
        <f aca="false">AVERAGE('monthly data'!MU326:MW326)</f>
        <v>#DIV/0!</v>
      </c>
      <c r="DS326" s="337"/>
      <c r="DT326" s="337"/>
      <c r="DU326" s="337"/>
      <c r="DV326" s="337"/>
      <c r="DW326" s="337"/>
      <c r="DX326" s="337"/>
      <c r="DY326" s="337"/>
      <c r="DZ326" s="337"/>
    </row>
    <row r="327" s="335" customFormat="true" ht="15" hidden="false" customHeight="false" outlineLevel="0" collapsed="false">
      <c r="A327" s="575" t="s">
        <v>1095</v>
      </c>
      <c r="B327" s="468" t="s">
        <v>745</v>
      </c>
      <c r="C327" s="467" t="n">
        <f aca="false">AVERAGE('monthly data'!B327:D327)</f>
        <v>0</v>
      </c>
      <c r="D327" s="467" t="n">
        <f aca="false">AVERAGE('monthly data'!E327:G327)</f>
        <v>0</v>
      </c>
      <c r="E327" s="467" t="n">
        <f aca="false">AVERAGE('monthly data'!H327:J327)</f>
        <v>0</v>
      </c>
      <c r="F327" s="467" t="n">
        <f aca="false">AVERAGE('monthly data'!K327:M327)</f>
        <v>0</v>
      </c>
      <c r="G327" s="467" t="n">
        <f aca="false">AVERAGE('monthly data'!N327:P327)</f>
        <v>0</v>
      </c>
      <c r="H327" s="467" t="n">
        <f aca="false">AVERAGE('monthly data'!Q327:S327)</f>
        <v>0</v>
      </c>
      <c r="I327" s="467" t="n">
        <f aca="false">AVERAGE('monthly data'!T327:V327)</f>
        <v>0</v>
      </c>
      <c r="J327" s="467" t="n">
        <f aca="false">AVERAGE('monthly data'!W327:Y327)</f>
        <v>0</v>
      </c>
      <c r="K327" s="467" t="n">
        <f aca="false">AVERAGE('monthly data'!Z327:AB327)</f>
        <v>0</v>
      </c>
      <c r="L327" s="467" t="n">
        <f aca="false">AVERAGE('monthly data'!AC327:AE327)</f>
        <v>0</v>
      </c>
      <c r="M327" s="467" t="n">
        <f aca="false">AVERAGE('monthly data'!AF327:AH327)</f>
        <v>0</v>
      </c>
      <c r="N327" s="467" t="n">
        <f aca="false">AVERAGE('monthly data'!AI327:AK327)</f>
        <v>0</v>
      </c>
      <c r="O327" s="467" t="n">
        <f aca="false">AVERAGE('monthly data'!AL327:AN327)</f>
        <v>0</v>
      </c>
      <c r="P327" s="467" t="n">
        <f aca="false">AVERAGE('monthly data'!AO327:AQ327)</f>
        <v>0</v>
      </c>
      <c r="Q327" s="467" t="n">
        <f aca="false">AVERAGE('monthly data'!AR327:AT327)</f>
        <v>0</v>
      </c>
      <c r="R327" s="467" t="n">
        <f aca="false">AVERAGE('monthly data'!AU327:AW327)</f>
        <v>0</v>
      </c>
      <c r="S327" s="467" t="n">
        <f aca="false">AVERAGE('monthly data'!AX327:AZ327)</f>
        <v>0</v>
      </c>
      <c r="T327" s="467" t="n">
        <f aca="false">AVERAGE('monthly data'!BA327:BC327)</f>
        <v>0</v>
      </c>
      <c r="U327" s="467" t="n">
        <f aca="false">AVERAGE('monthly data'!BD327:BF327)</f>
        <v>0</v>
      </c>
      <c r="V327" s="467" t="n">
        <f aca="false">AVERAGE('monthly data'!BG327:BI327)</f>
        <v>0</v>
      </c>
      <c r="W327" s="467" t="n">
        <f aca="false">AVERAGE('monthly data'!BJ327:BL327)</f>
        <v>0</v>
      </c>
      <c r="X327" s="467" t="n">
        <f aca="false">AVERAGE('monthly data'!BM327:BO327)</f>
        <v>0</v>
      </c>
      <c r="Y327" s="467" t="n">
        <f aca="false">AVERAGE('monthly data'!BP327:BR327)</f>
        <v>0</v>
      </c>
      <c r="Z327" s="467" t="n">
        <f aca="false">AVERAGE('monthly data'!BS327:BU327)</f>
        <v>0</v>
      </c>
      <c r="AA327" s="467" t="n">
        <f aca="false">AVERAGE('monthly data'!BV327:BX327)</f>
        <v>0</v>
      </c>
      <c r="AB327" s="467" t="n">
        <f aca="false">AVERAGE('monthly data'!BY327:CA327)</f>
        <v>0</v>
      </c>
      <c r="AC327" s="467" t="n">
        <f aca="false">AVERAGE('monthly data'!CB327:CD327)</f>
        <v>0</v>
      </c>
      <c r="AD327" s="467" t="n">
        <f aca="false">AVERAGE('monthly data'!CE327:CG327)</f>
        <v>0</v>
      </c>
      <c r="AE327" s="334" t="n">
        <f aca="false">AVERAGE('monthly data'!CH327:CJ327)</f>
        <v>9.08666666666667</v>
      </c>
      <c r="AF327" s="334" t="n">
        <f aca="false">AVERAGE('monthly data'!CK327:CM327)</f>
        <v>8.27</v>
      </c>
      <c r="AG327" s="334" t="n">
        <f aca="false">AVERAGE('monthly data'!CN327:CP327)</f>
        <v>9.80333333333333</v>
      </c>
      <c r="AH327" s="334" t="n">
        <f aca="false">AVERAGE('monthly data'!CQ327:CS327)</f>
        <v>10.2</v>
      </c>
      <c r="AI327" s="334" t="n">
        <f aca="false">AVERAGE('monthly data'!CT327:CV327)</f>
        <v>10.5166666666667</v>
      </c>
      <c r="AJ327" s="334" t="n">
        <f aca="false">AVERAGE('monthly data'!CW327:CY327)</f>
        <v>10.6066666666667</v>
      </c>
      <c r="AK327" s="334" t="n">
        <f aca="false">AVERAGE('monthly data'!CZ327:DB327)</f>
        <v>11.2166666666667</v>
      </c>
      <c r="AL327" s="334" t="n">
        <f aca="false">AVERAGE('monthly data'!DC327:DE327)</f>
        <v>12.61</v>
      </c>
      <c r="AM327" s="334" t="n">
        <f aca="false">AVERAGE('monthly data'!DF327:DH327)</f>
        <v>12.3633333333333</v>
      </c>
      <c r="AN327" s="334" t="n">
        <f aca="false">AVERAGE('monthly data'!DI327:DK327)</f>
        <v>12.46</v>
      </c>
      <c r="AO327" s="334" t="n">
        <f aca="false">AVERAGE('monthly data'!DL327:DN327)</f>
        <v>12.83</v>
      </c>
      <c r="AP327" s="334" t="n">
        <f aca="false">AVERAGE('monthly data'!DO327:DQ327)</f>
        <v>12.2866666666667</v>
      </c>
      <c r="AQ327" s="334" t="n">
        <f aca="false">AVERAGE('monthly data'!DR327:DT327)</f>
        <v>6.62</v>
      </c>
      <c r="AR327" s="334" t="n">
        <f aca="false">AVERAGE('monthly data'!DU327:DW327)</f>
        <v>9.43666666666667</v>
      </c>
      <c r="AS327" s="334" t="n">
        <f aca="false">AVERAGE('monthly data'!DX327:DZ327)</f>
        <v>10.23</v>
      </c>
      <c r="AT327" s="334" t="n">
        <f aca="false">AVERAGE('monthly data'!EA327:EC327)</f>
        <v>10.43</v>
      </c>
      <c r="AU327" s="334" t="n">
        <f aca="false">AVERAGE('monthly data'!ED327:EF327)</f>
        <v>10.3166666666667</v>
      </c>
      <c r="AV327" s="334" t="n">
        <f aca="false">AVERAGE('monthly data'!EG327:EI327)</f>
        <v>10.1466666666667</v>
      </c>
      <c r="AW327" s="334" t="n">
        <f aca="false">AVERAGE('monthly data'!EJ327:EL327)</f>
        <v>10.11</v>
      </c>
      <c r="AX327" s="334" t="n">
        <f aca="false">AVERAGE('monthly data'!EM327:EO327)</f>
        <v>8.69666666666667</v>
      </c>
      <c r="AY327" s="334" t="n">
        <f aca="false">AVERAGE('monthly data'!EP327:ER327)</f>
        <v>8.82</v>
      </c>
      <c r="AZ327" s="334" t="n">
        <f aca="false">AVERAGE('monthly data'!ES327:EU327)</f>
        <v>8.50333333333333</v>
      </c>
      <c r="BA327" s="334" t="n">
        <f aca="false">AVERAGE('monthly data'!EV327:EX327)</f>
        <v>6.62</v>
      </c>
      <c r="BB327" s="334" t="n">
        <f aca="false">AVERAGE('monthly data'!EY327:FA327)</f>
        <v>5.88</v>
      </c>
      <c r="BC327" s="334" t="n">
        <f aca="false">AVERAGE('monthly data'!FB327:FD327)</f>
        <v>6.385</v>
      </c>
      <c r="BD327" s="334" t="n">
        <f aca="false">AVERAGE('monthly data'!FE327:FG327)</f>
        <v>6.469</v>
      </c>
      <c r="BE327" s="334" t="n">
        <f aca="false">AVERAGE('monthly data'!FH327:FJ327)</f>
        <v>7.12866666666667</v>
      </c>
      <c r="BF327" s="334" t="n">
        <f aca="false">AVERAGE('monthly data'!FK327:FM327)</f>
        <v>7.07566666666667</v>
      </c>
      <c r="BG327" s="334" t="n">
        <f aca="false">AVERAGE('monthly data'!FN327:FP327)</f>
        <v>7.438</v>
      </c>
      <c r="BH327" s="334" t="n">
        <f aca="false">AVERAGE('monthly data'!FQ327:FS327)</f>
        <v>8.58866666666667</v>
      </c>
      <c r="BI327" s="334" t="n">
        <f aca="false">AVERAGE('monthly data'!FT327:FV327)</f>
        <v>9.97533333333333</v>
      </c>
      <c r="BJ327" s="334" t="n">
        <f aca="false">AVERAGE('monthly data'!FW327:FY327)</f>
        <v>8.3073</v>
      </c>
      <c r="BK327" s="334" t="n">
        <f aca="false">AVERAGE('monthly data'!FZ327:GB327)</f>
        <v>8.76333333333333</v>
      </c>
      <c r="BL327" s="334" t="n">
        <f aca="false">AVERAGE('monthly data'!GC327:GE327)</f>
        <v>7.61333333333333</v>
      </c>
      <c r="BM327" s="334" t="n">
        <f aca="false">AVERAGE('monthly data'!GF327:GH327)</f>
        <v>7.30333333333333</v>
      </c>
      <c r="BN327" s="334" t="n">
        <f aca="false">AVERAGE('monthly data'!GI327:GK327)</f>
        <v>7.36966666666667</v>
      </c>
      <c r="BO327" s="334" t="n">
        <f aca="false">AVERAGE('monthly data'!GL327:GN327)</f>
        <v>7.14233333333333</v>
      </c>
      <c r="BP327" s="334" t="n">
        <f aca="false">AVERAGE('monthly data'!GO327:GQ327)</f>
        <v>6.976</v>
      </c>
      <c r="BQ327" s="334" t="n">
        <f aca="false">AVERAGE('monthly data'!GR327:GT327)</f>
        <v>6.75233333333333</v>
      </c>
      <c r="BR327" s="334" t="n">
        <f aca="false">AVERAGE('monthly data'!GU327:GW327)</f>
        <v>7.54966666666667</v>
      </c>
      <c r="BS327" s="334" t="n">
        <f aca="false">AVERAGE('monthly data'!GX327:GZ327)</f>
        <v>7.64766666666667</v>
      </c>
      <c r="BT327" s="334" t="n">
        <f aca="false">AVERAGE('monthly data'!HA327:HC327)</f>
        <v>8.49966666666666</v>
      </c>
      <c r="BU327" s="334" t="n">
        <f aca="false">AVERAGE('monthly data'!HD327:HF327)</f>
        <v>11.0803857611231</v>
      </c>
      <c r="BV327" s="334" t="n">
        <f aca="false">AVERAGE('monthly data'!HG327:HI327)</f>
        <v>12.2826666666667</v>
      </c>
      <c r="BW327" s="334" t="n">
        <f aca="false">AVERAGE('monthly data'!HJ327:HL327)</f>
        <v>12.227922242273</v>
      </c>
      <c r="BX327" s="334" t="n">
        <f aca="false">AVERAGE('monthly data'!HM327:HO327)</f>
        <v>11.6076835385998</v>
      </c>
      <c r="BY327" s="334" t="n">
        <f aca="false">AVERAGE('monthly data'!HP327:HR327)</f>
        <v>8.48739714042882</v>
      </c>
      <c r="BZ327" s="334" t="n">
        <f aca="false">AVERAGE('monthly data'!HS327:HU327)</f>
        <v>6.14845828507664</v>
      </c>
      <c r="CA327" s="334" t="n">
        <f aca="false">AVERAGE('monthly data'!HV327:HX327)</f>
        <v>6.15792090087346</v>
      </c>
      <c r="CB327" s="334" t="n">
        <f aca="false">AVERAGE('monthly data'!HY327:IA327)</f>
        <v>5.83709328612644</v>
      </c>
      <c r="CC327" s="334" t="n">
        <f aca="false">AVERAGE('monthly data'!IB327:ID327)</f>
        <v>5.38547475307411</v>
      </c>
      <c r="CD327" s="334" t="n">
        <f aca="false">AVERAGE('monthly data'!IE327:IG327)</f>
        <v>5.09566666666667</v>
      </c>
      <c r="CE327" s="334" t="n">
        <f aca="false">AVERAGE('monthly data'!IH327:IJ327)</f>
        <v>4.48766666666667</v>
      </c>
      <c r="CF327" s="334" t="n">
        <f aca="false">AVERAGE('monthly data'!IK327:IM327)</f>
        <v>4.04866666666667</v>
      </c>
      <c r="CG327" s="334" t="n">
        <f aca="false">AVERAGE('monthly data'!IN327:IP327)</f>
        <v>4.59433333333333</v>
      </c>
      <c r="CH327" s="334" t="n">
        <f aca="false">AVERAGE('monthly data'!IQ327:IS327)</f>
        <v>5.69466666666667</v>
      </c>
      <c r="CI327" s="334" t="n">
        <f aca="false">AVERAGE('monthly data'!IT327:IV327)</f>
        <v>6.55370454168412</v>
      </c>
      <c r="CJ327" s="334" t="n">
        <f aca="false">AVERAGE('monthly data'!IW327:IY327)</f>
        <v>7.09793521444647</v>
      </c>
      <c r="CK327" s="334" t="n">
        <f aca="false">AVERAGE('monthly data'!IZ327:JB327)</f>
        <v>7.92707423771644</v>
      </c>
      <c r="CL327" s="334" t="n">
        <f aca="false">AVERAGE('monthly data'!JC327:JE327)</f>
        <v>8.79076107115768</v>
      </c>
      <c r="CM327" s="334" t="n">
        <f aca="false">AVERAGE('monthly data'!JF327:JH327)</f>
        <v>9.45783120288654</v>
      </c>
      <c r="CN327" s="334" t="n">
        <f aca="false">AVERAGE('monthly data'!JI327:JK327)</f>
        <v>8.97438524424628</v>
      </c>
      <c r="CO327" s="334" t="n">
        <f aca="false">AVERAGE('monthly data'!JL327:JN327)</f>
        <v>7.89523974257403</v>
      </c>
      <c r="CP327" s="334" t="n">
        <f aca="false">AVERAGE('monthly data'!JO327:JQ327)</f>
        <v>7.17410604933689</v>
      </c>
      <c r="CQ327" s="334" t="n">
        <f aca="false">AVERAGE('monthly data'!JR327:JT327)</f>
        <v>6.60776669188801</v>
      </c>
      <c r="CR327" s="334" t="n">
        <f aca="false">AVERAGE('monthly data'!JU327:JW327)</f>
        <v>5.83195163799215</v>
      </c>
      <c r="CS327" s="334" t="n">
        <f aca="false">AVERAGE('monthly data'!JX327:JZ327)</f>
        <v>5.81005304150533</v>
      </c>
      <c r="CT327" s="334" t="n">
        <f aca="false">AVERAGE('monthly data'!KA327:KC327)</f>
        <v>6.30639753210314</v>
      </c>
      <c r="CU327" s="334" t="n">
        <f aca="false">AVERAGE('monthly data'!KD327:KF327)</f>
        <v>6.84707273563734</v>
      </c>
      <c r="CV327" s="334" t="n">
        <f aca="false">AVERAGE('monthly data'!KG327:KI327)</f>
        <v>6.23345693947534</v>
      </c>
      <c r="CW327" s="334" t="n">
        <f aca="false">AVERAGE('monthly data'!KJ327:KL327)</f>
        <v>6.55248277146223</v>
      </c>
      <c r="CX327" s="334" t="n">
        <f aca="false">AVERAGE('monthly data'!KM327:KO327)</f>
        <v>6.2703177651237</v>
      </c>
      <c r="CY327" s="334" t="n">
        <f aca="false">AVERAGE('monthly data'!KP327:KR327)</f>
        <v>6.4551256881998</v>
      </c>
      <c r="CZ327" s="334" t="n">
        <f aca="false">AVERAGE('monthly data'!KS327:KU327)</f>
        <v>6.70036915076451</v>
      </c>
      <c r="DA327" s="334" t="n">
        <f aca="false">AVERAGE('monthly data'!KV327:KX327)</f>
        <v>6.87593489004878</v>
      </c>
      <c r="DB327" s="334" t="n">
        <f aca="false">AVERAGE('monthly data'!KY327:LA327)</f>
        <v>6.62125122593111</v>
      </c>
      <c r="DC327" s="334" t="n">
        <f aca="false">AVERAGE('monthly data'!LB327:LD327)</f>
        <v>6.86746695671168</v>
      </c>
      <c r="DD327" s="334" t="n">
        <f aca="false">AVERAGE('monthly data'!LE327:LG327)</f>
        <v>7.17265850561981</v>
      </c>
      <c r="DE327" s="334" t="n">
        <f aca="false">AVERAGE('monthly data'!LH327:LJ327)</f>
        <v>7.61690685188847</v>
      </c>
      <c r="DF327" s="334" t="n">
        <f aca="false">AVERAGE('monthly data'!LK327:LM327)</f>
        <v>7.21556673236638</v>
      </c>
      <c r="DG327" s="334" t="n">
        <f aca="false">AVERAGE('monthly data'!LN327:LP327)</f>
        <v>6.65957561319184</v>
      </c>
      <c r="DH327" s="334" t="n">
        <f aca="false">AVERAGE('monthly data'!LQ327:LS327)</f>
        <v>7.17033333333333</v>
      </c>
      <c r="DI327" s="334" t="n">
        <f aca="false">AVERAGE('monthly data'!LT327:LV327)</f>
        <v>7.19733333333333</v>
      </c>
      <c r="DJ327" s="334" t="n">
        <f aca="false">AVERAGE('monthly data'!LW327:LY327)</f>
        <v>7.669</v>
      </c>
      <c r="DK327" s="334" t="n">
        <f aca="false">AVERAGE('monthly data'!LZ327:MB327)</f>
        <v>8.15719701937392</v>
      </c>
      <c r="DL327" s="334" t="n">
        <f aca="false">AVERAGE('monthly data'!MC327:ME327)</f>
        <v>9.20337138824279</v>
      </c>
      <c r="DM327" s="334" t="e">
        <f aca="false">AVERAGE('monthly data'!MF327:MH327)</f>
        <v>#DIV/0!</v>
      </c>
      <c r="DN327" s="334" t="e">
        <f aca="false">AVERAGE('monthly data'!MI327:MK327)</f>
        <v>#DIV/0!</v>
      </c>
      <c r="DO327" s="334" t="e">
        <f aca="false">AVERAGE('monthly data'!ML327:MN327)</f>
        <v>#DIV/0!</v>
      </c>
      <c r="DP327" s="334" t="e">
        <f aca="false">AVERAGE('monthly data'!MO327:MQ327)</f>
        <v>#DIV/0!</v>
      </c>
      <c r="DQ327" s="334" t="e">
        <f aca="false">AVERAGE('monthly data'!MR327:MT327)</f>
        <v>#DIV/0!</v>
      </c>
      <c r="DR327" s="334" t="e">
        <f aca="false">AVERAGE('monthly data'!MU327:MW327)</f>
        <v>#DIV/0!</v>
      </c>
      <c r="DS327" s="334"/>
      <c r="DT327" s="334"/>
      <c r="DU327" s="334"/>
      <c r="DV327" s="334"/>
      <c r="DW327" s="334"/>
      <c r="DX327" s="334"/>
      <c r="DY327" s="334"/>
      <c r="DZ327" s="334"/>
    </row>
    <row r="328" customFormat="false" ht="15.75" hidden="false" customHeight="true" outlineLevel="0" collapsed="false">
      <c r="B328" s="465" t="s">
        <v>912</v>
      </c>
      <c r="C328" s="467"/>
      <c r="D328" s="467"/>
      <c r="E328" s="467"/>
      <c r="F328" s="467"/>
      <c r="G328" s="467"/>
      <c r="H328" s="467"/>
      <c r="I328" s="467"/>
      <c r="J328" s="467"/>
      <c r="K328" s="467"/>
      <c r="L328" s="467"/>
      <c r="M328" s="467"/>
      <c r="N328" s="467"/>
      <c r="O328" s="467"/>
      <c r="P328" s="467"/>
      <c r="Q328" s="467"/>
      <c r="R328" s="467"/>
      <c r="S328" s="467"/>
      <c r="T328" s="467"/>
      <c r="U328" s="467"/>
      <c r="V328" s="467"/>
      <c r="W328" s="467"/>
      <c r="X328" s="467"/>
      <c r="Y328" s="467"/>
      <c r="Z328" s="467"/>
      <c r="AA328" s="467"/>
      <c r="AB328" s="467"/>
      <c r="AC328" s="467"/>
      <c r="AD328" s="467"/>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34"/>
      <c r="BB328" s="334"/>
      <c r="BC328" s="334"/>
      <c r="BD328" s="334"/>
      <c r="BE328" s="334"/>
      <c r="BF328" s="334"/>
      <c r="BG328" s="334"/>
      <c r="BH328" s="334"/>
      <c r="BI328" s="334"/>
      <c r="BJ328" s="334"/>
      <c r="BK328" s="334"/>
      <c r="BL328" s="334"/>
      <c r="BM328" s="334"/>
      <c r="BN328" s="334"/>
      <c r="BO328" s="334"/>
      <c r="BP328" s="334"/>
      <c r="BQ328" s="334"/>
      <c r="BR328" s="334"/>
      <c r="BS328" s="334"/>
      <c r="BT328" s="334"/>
      <c r="BU328" s="334"/>
      <c r="BV328" s="334"/>
      <c r="BW328" s="334"/>
      <c r="BX328" s="334"/>
      <c r="BY328" s="334"/>
      <c r="BZ328" s="334"/>
      <c r="CA328" s="334"/>
      <c r="CB328" s="334"/>
      <c r="CC328" s="334"/>
      <c r="CD328" s="334"/>
      <c r="CE328" s="334"/>
      <c r="CF328" s="334"/>
      <c r="CG328" s="334"/>
      <c r="CH328" s="334"/>
      <c r="CI328" s="334"/>
      <c r="CJ328" s="334"/>
      <c r="CK328" s="334"/>
      <c r="CL328" s="334"/>
      <c r="CM328" s="334"/>
      <c r="CN328" s="334"/>
      <c r="CO328" s="334"/>
      <c r="CP328" s="334"/>
      <c r="CQ328" s="334"/>
      <c r="CR328" s="334"/>
      <c r="CS328" s="334"/>
      <c r="CT328" s="334"/>
      <c r="CU328" s="334"/>
      <c r="CV328" s="334"/>
      <c r="CW328" s="334"/>
      <c r="CX328" s="334"/>
      <c r="CY328" s="334"/>
      <c r="CZ328" s="334"/>
      <c r="DA328" s="334"/>
      <c r="DB328" s="334"/>
      <c r="DC328" s="334"/>
      <c r="DD328" s="334"/>
      <c r="DE328" s="334"/>
      <c r="DF328" s="334"/>
      <c r="DG328" s="334"/>
      <c r="DH328" s="334"/>
      <c r="DI328" s="334"/>
      <c r="DJ328" s="334"/>
      <c r="DK328" s="334"/>
      <c r="DL328" s="334"/>
      <c r="DM328" s="334"/>
      <c r="DN328" s="334"/>
      <c r="DO328" s="334"/>
      <c r="DP328" s="334"/>
      <c r="DQ328" s="334"/>
      <c r="DR328" s="334"/>
      <c r="DS328" s="334"/>
      <c r="DT328" s="334"/>
      <c r="DU328" s="334"/>
      <c r="DV328" s="334"/>
      <c r="DW328" s="334"/>
      <c r="DX328" s="334"/>
      <c r="DY328" s="334"/>
      <c r="DZ328" s="334"/>
    </row>
    <row r="329" customFormat="false" ht="15" hidden="false" customHeight="false" outlineLevel="0" collapsed="false">
      <c r="B329" s="470" t="s">
        <v>748</v>
      </c>
      <c r="C329" s="467" t="n">
        <f aca="false">AVERAGE('monthly data'!B329:D329)</f>
        <v>0</v>
      </c>
      <c r="D329" s="467" t="n">
        <f aca="false">AVERAGE('monthly data'!E329:G329)</f>
        <v>0</v>
      </c>
      <c r="E329" s="467" t="n">
        <f aca="false">AVERAGE('monthly data'!H329:J329)</f>
        <v>0</v>
      </c>
      <c r="F329" s="467" t="n">
        <f aca="false">AVERAGE('monthly data'!K329:M329)</f>
        <v>0</v>
      </c>
      <c r="G329" s="467" t="n">
        <f aca="false">AVERAGE('monthly data'!N329:P329)</f>
        <v>0</v>
      </c>
      <c r="H329" s="467" t="n">
        <f aca="false">AVERAGE('monthly data'!Q329:S329)</f>
        <v>0</v>
      </c>
      <c r="I329" s="467" t="n">
        <f aca="false">AVERAGE('monthly data'!T329:V329)</f>
        <v>0</v>
      </c>
      <c r="J329" s="467" t="n">
        <f aca="false">AVERAGE('monthly data'!W329:Y329)</f>
        <v>0</v>
      </c>
      <c r="K329" s="467" t="n">
        <f aca="false">AVERAGE('monthly data'!Z329:AB329)</f>
        <v>0</v>
      </c>
      <c r="L329" s="467" t="n">
        <f aca="false">AVERAGE('monthly data'!AC329:AE329)</f>
        <v>0</v>
      </c>
      <c r="M329" s="467" t="n">
        <f aca="false">AVERAGE('monthly data'!AF329:AH329)</f>
        <v>0</v>
      </c>
      <c r="N329" s="467" t="n">
        <f aca="false">AVERAGE('monthly data'!AI329:AK329)</f>
        <v>0</v>
      </c>
      <c r="O329" s="467" t="n">
        <f aca="false">AVERAGE('monthly data'!AL329:AN329)</f>
        <v>0</v>
      </c>
      <c r="P329" s="467" t="n">
        <f aca="false">AVERAGE('monthly data'!AO329:AQ329)</f>
        <v>0</v>
      </c>
      <c r="Q329" s="467" t="n">
        <f aca="false">AVERAGE('monthly data'!AR329:AT329)</f>
        <v>0</v>
      </c>
      <c r="R329" s="467" t="n">
        <f aca="false">AVERAGE('monthly data'!AU329:AW329)</f>
        <v>0</v>
      </c>
      <c r="S329" s="467" t="n">
        <f aca="false">AVERAGE('monthly data'!AX329:AZ329)</f>
        <v>0</v>
      </c>
      <c r="T329" s="467" t="n">
        <f aca="false">AVERAGE('monthly data'!BA329:BC329)</f>
        <v>0</v>
      </c>
      <c r="U329" s="467" t="n">
        <f aca="false">AVERAGE('monthly data'!BD329:BF329)</f>
        <v>0</v>
      </c>
      <c r="V329" s="467" t="n">
        <f aca="false">AVERAGE('monthly data'!BG329:BI329)</f>
        <v>0</v>
      </c>
      <c r="W329" s="467" t="n">
        <f aca="false">AVERAGE('monthly data'!BJ329:BL329)</f>
        <v>0</v>
      </c>
      <c r="X329" s="467" t="n">
        <f aca="false">AVERAGE('monthly data'!BM329:BO329)</f>
        <v>0</v>
      </c>
      <c r="Y329" s="467" t="n">
        <f aca="false">AVERAGE('monthly data'!BP329:BR329)</f>
        <v>0</v>
      </c>
      <c r="Z329" s="467" t="n">
        <f aca="false">AVERAGE('monthly data'!BS329:BU329)</f>
        <v>0</v>
      </c>
      <c r="AA329" s="467" t="n">
        <f aca="false">AVERAGE('monthly data'!BV329:BX329)</f>
        <v>0</v>
      </c>
      <c r="AB329" s="467" t="n">
        <f aca="false">AVERAGE('monthly data'!BY329:CA329)</f>
        <v>0</v>
      </c>
      <c r="AC329" s="467" t="n">
        <f aca="false">AVERAGE('monthly data'!CB329:CD329)</f>
        <v>0</v>
      </c>
      <c r="AD329" s="467" t="n">
        <f aca="false">AVERAGE('monthly data'!CE329:CG329)</f>
        <v>0</v>
      </c>
      <c r="AE329" s="334" t="e">
        <f aca="false">AVERAGE('monthly data'!CH329:CJ329)</f>
        <v>#DIV/0!</v>
      </c>
      <c r="AF329" s="334" t="e">
        <f aca="false">AVERAGE('monthly data'!CK329:CM329)</f>
        <v>#DIV/0!</v>
      </c>
      <c r="AG329" s="334" t="e">
        <f aca="false">AVERAGE('monthly data'!CN329:CP329)</f>
        <v>#DIV/0!</v>
      </c>
      <c r="AH329" s="334" t="e">
        <f aca="false">AVERAGE('monthly data'!CQ329:CS329)</f>
        <v>#DIV/0!</v>
      </c>
      <c r="AI329" s="334" t="e">
        <f aca="false">AVERAGE('monthly data'!CT329:CV329)</f>
        <v>#DIV/0!</v>
      </c>
      <c r="AJ329" s="334" t="e">
        <f aca="false">AVERAGE('monthly data'!CW329:CY329)</f>
        <v>#DIV/0!</v>
      </c>
      <c r="AK329" s="334" t="e">
        <f aca="false">AVERAGE('monthly data'!CZ329:DB329)</f>
        <v>#DIV/0!</v>
      </c>
      <c r="AL329" s="334" t="e">
        <f aca="false">AVERAGE('monthly data'!DC329:DE329)</f>
        <v>#DIV/0!</v>
      </c>
      <c r="AM329" s="334" t="e">
        <f aca="false">AVERAGE('monthly data'!DF329:DH329)</f>
        <v>#DIV/0!</v>
      </c>
      <c r="AN329" s="334" t="e">
        <f aca="false">AVERAGE('monthly data'!DI329:DK329)</f>
        <v>#DIV/0!</v>
      </c>
      <c r="AO329" s="334" t="e">
        <f aca="false">AVERAGE('monthly data'!DL329:DN329)</f>
        <v>#DIV/0!</v>
      </c>
      <c r="AP329" s="334" t="e">
        <f aca="false">AVERAGE('monthly data'!DO329:DQ329)</f>
        <v>#DIV/0!</v>
      </c>
      <c r="AQ329" s="334" t="e">
        <f aca="false">AVERAGE('monthly data'!DR329:DT329)</f>
        <v>#DIV/0!</v>
      </c>
      <c r="AR329" s="334" t="e">
        <f aca="false">AVERAGE('monthly data'!DU329:DW329)</f>
        <v>#DIV/0!</v>
      </c>
      <c r="AS329" s="334" t="e">
        <f aca="false">AVERAGE('monthly data'!DX329:DZ329)</f>
        <v>#DIV/0!</v>
      </c>
      <c r="AT329" s="334" t="e">
        <f aca="false">AVERAGE('monthly data'!EA329:EC329)</f>
        <v>#DIV/0!</v>
      </c>
      <c r="AU329" s="334" t="e">
        <f aca="false">AVERAGE('monthly data'!ED329:EF329)</f>
        <v>#DIV/0!</v>
      </c>
      <c r="AV329" s="334" t="e">
        <f aca="false">AVERAGE('monthly data'!EG329:EI329)</f>
        <v>#DIV/0!</v>
      </c>
      <c r="AW329" s="334" t="e">
        <f aca="false">AVERAGE('monthly data'!EJ329:EL329)</f>
        <v>#DIV/0!</v>
      </c>
      <c r="AX329" s="334" t="e">
        <f aca="false">AVERAGE('monthly data'!EM329:EO329)</f>
        <v>#DIV/0!</v>
      </c>
      <c r="AY329" s="334" t="e">
        <f aca="false">AVERAGE('monthly data'!EP329:ER329)</f>
        <v>#DIV/0!</v>
      </c>
      <c r="AZ329" s="334" t="e">
        <f aca="false">AVERAGE('monthly data'!ES329:EU329)</f>
        <v>#DIV/0!</v>
      </c>
      <c r="BA329" s="334" t="e">
        <f aca="false">AVERAGE('monthly data'!EV329:EX329)</f>
        <v>#DIV/0!</v>
      </c>
      <c r="BB329" s="334" t="e">
        <f aca="false">AVERAGE('monthly data'!EY329:FA329)</f>
        <v>#DIV/0!</v>
      </c>
      <c r="BC329" s="334" t="n">
        <f aca="false">AVERAGE('monthly data'!FB329:FD329)</f>
        <v>8.25</v>
      </c>
      <c r="BD329" s="334" t="n">
        <f aca="false">AVERAGE('monthly data'!FE329:FG329)</f>
        <v>8.25</v>
      </c>
      <c r="BE329" s="334" t="n">
        <f aca="false">AVERAGE('monthly data'!FH329:FJ329)</f>
        <v>8.25</v>
      </c>
      <c r="BF329" s="334" t="n">
        <f aca="false">AVERAGE('monthly data'!FK329:FM329)</f>
        <v>8.25</v>
      </c>
      <c r="BG329" s="334" t="e">
        <f aca="false">AVERAGE('monthly data'!FN329:FP329)</f>
        <v>#DIV/0!</v>
      </c>
      <c r="BH329" s="334" t="e">
        <f aca="false">AVERAGE('monthly data'!FQ329:FS329)</f>
        <v>#DIV/0!</v>
      </c>
      <c r="BI329" s="334" t="e">
        <f aca="false">AVERAGE('monthly data'!FT329:FV329)</f>
        <v>#DIV/0!</v>
      </c>
      <c r="BJ329" s="334" t="e">
        <f aca="false">AVERAGE('monthly data'!FW329:FY329)</f>
        <v>#DIV/0!</v>
      </c>
      <c r="BK329" s="334" t="n">
        <f aca="false">AVERAGE('monthly data'!FZ329:GB329)</f>
        <v>2.75</v>
      </c>
      <c r="BL329" s="334" t="n">
        <f aca="false">AVERAGE('monthly data'!GC329:GE329)</f>
        <v>10.54</v>
      </c>
      <c r="BM329" s="334" t="n">
        <f aca="false">AVERAGE('monthly data'!GF329:GH329)</f>
        <v>10.54</v>
      </c>
      <c r="BN329" s="334" t="n">
        <f aca="false">AVERAGE('monthly data'!GI329:GK329)</f>
        <v>10.54</v>
      </c>
      <c r="BO329" s="334" t="n">
        <f aca="false">AVERAGE('monthly data'!GL329:GN329)</f>
        <v>10.4633333333333</v>
      </c>
      <c r="BP329" s="334" t="n">
        <f aca="false">AVERAGE('monthly data'!GO329:GQ329)</f>
        <v>10.425</v>
      </c>
      <c r="BQ329" s="334" t="n">
        <f aca="false">AVERAGE('monthly data'!GR329:GT329)</f>
        <v>10.425</v>
      </c>
      <c r="BR329" s="334" t="n">
        <f aca="false">AVERAGE('monthly data'!GU329:GW329)</f>
        <v>10.425</v>
      </c>
      <c r="BS329" s="334" t="e">
        <f aca="false">AVERAGE('monthly data'!GX329:GZ329)</f>
        <v>#DIV/0!</v>
      </c>
      <c r="BT329" s="334" t="e">
        <f aca="false">AVERAGE('monthly data'!HA329:HC329)</f>
        <v>#DIV/0!</v>
      </c>
      <c r="BU329" s="334" t="e">
        <f aca="false">AVERAGE('monthly data'!HD329:HF329)</f>
        <v>#DIV/0!</v>
      </c>
      <c r="BV329" s="334" t="e">
        <f aca="false">AVERAGE('monthly data'!HG329:HI329)</f>
        <v>#DIV/0!</v>
      </c>
      <c r="BW329" s="334" t="e">
        <f aca="false">AVERAGE('monthly data'!HJ329:HL329)</f>
        <v>#DIV/0!</v>
      </c>
      <c r="BX329" s="334" t="e">
        <f aca="false">AVERAGE('monthly data'!HM329:HO329)</f>
        <v>#DIV/0!</v>
      </c>
      <c r="BY329" s="334" t="e">
        <f aca="false">AVERAGE('monthly data'!HP329:HR329)</f>
        <v>#DIV/0!</v>
      </c>
      <c r="BZ329" s="334" t="e">
        <f aca="false">AVERAGE('monthly data'!HS329:HU329)</f>
        <v>#DIV/0!</v>
      </c>
      <c r="CA329" s="334" t="n">
        <f aca="false">AVERAGE('monthly data'!HV329:HX329)</f>
        <v>11.225</v>
      </c>
      <c r="CB329" s="334" t="n">
        <f aca="false">AVERAGE('monthly data'!HY329:IA329)</f>
        <v>11.625</v>
      </c>
      <c r="CC329" s="334" t="n">
        <f aca="false">AVERAGE('monthly data'!IB329:ID329)</f>
        <v>11.625</v>
      </c>
      <c r="CD329" s="334" t="n">
        <f aca="false">AVERAGE('monthly data'!IE329:IG329)</f>
        <v>11.625</v>
      </c>
      <c r="CE329" s="334" t="n">
        <f aca="false">AVERAGE('monthly data'!IH329:IJ329)</f>
        <v>11.675</v>
      </c>
      <c r="CF329" s="334" t="n">
        <f aca="false">AVERAGE('monthly data'!IK329:IM329)</f>
        <v>11.7</v>
      </c>
      <c r="CG329" s="334" t="n">
        <f aca="false">AVERAGE('monthly data'!IN329:IP329)</f>
        <v>11.7</v>
      </c>
      <c r="CH329" s="334" t="n">
        <f aca="false">AVERAGE('monthly data'!IQ329:IS329)</f>
        <v>11.7666666666667</v>
      </c>
      <c r="CI329" s="334" t="n">
        <f aca="false">AVERAGE('monthly data'!IT329:IV329)</f>
        <v>11.8</v>
      </c>
      <c r="CJ329" s="334" t="n">
        <f aca="false">AVERAGE('monthly data'!IW329:IY329)</f>
        <v>11.8</v>
      </c>
      <c r="CK329" s="334" t="n">
        <f aca="false">AVERAGE('monthly data'!IZ329:JB329)</f>
        <v>11.8</v>
      </c>
      <c r="CL329" s="334" t="n">
        <f aca="false">AVERAGE('monthly data'!JC329:JE329)</f>
        <v>11.9333333333333</v>
      </c>
      <c r="CM329" s="334" t="n">
        <f aca="false">AVERAGE('monthly data'!JF329:JH329)</f>
        <v>12</v>
      </c>
      <c r="CN329" s="334" t="n">
        <f aca="false">AVERAGE('monthly data'!JI329:JK329)</f>
        <v>12</v>
      </c>
      <c r="CO329" s="334" t="n">
        <f aca="false">AVERAGE('monthly data'!JL329:JN329)</f>
        <v>12</v>
      </c>
      <c r="CP329" s="334" t="n">
        <f aca="false">AVERAGE('monthly data'!JO329:JQ329)</f>
        <v>12</v>
      </c>
      <c r="CQ329" s="334" t="n">
        <f aca="false">AVERAGE('monthly data'!JR329:JT329)</f>
        <v>12</v>
      </c>
      <c r="CR329" s="334" t="n">
        <f aca="false">AVERAGE('monthly data'!JU329:JW329)</f>
        <v>12</v>
      </c>
      <c r="CS329" s="334" t="n">
        <f aca="false">AVERAGE('monthly data'!JX329:JZ329)</f>
        <v>12</v>
      </c>
      <c r="CT329" s="334" t="n">
        <f aca="false">AVERAGE('monthly data'!KA329:KC329)</f>
        <v>11.4333333333333</v>
      </c>
      <c r="CU329" s="334" t="n">
        <f aca="false">AVERAGE('monthly data'!KD329:KF329)</f>
        <v>11.15</v>
      </c>
      <c r="CV329" s="334" t="n">
        <f aca="false">AVERAGE('monthly data'!KG329:KI329)</f>
        <v>11.15</v>
      </c>
      <c r="CW329" s="334" t="n">
        <f aca="false">AVERAGE('monthly data'!KJ329:KL329)</f>
        <v>11.15</v>
      </c>
      <c r="CX329" s="334" t="n">
        <f aca="false">AVERAGE('monthly data'!KM329:KO329)</f>
        <v>11.0166666666667</v>
      </c>
      <c r="CY329" s="334" t="n">
        <f aca="false">AVERAGE('monthly data'!KP329:KR329)</f>
        <v>10.8</v>
      </c>
      <c r="CZ329" s="334" t="n">
        <f aca="false">AVERAGE('monthly data'!KS329:KU329)</f>
        <v>10.65</v>
      </c>
      <c r="DA329" s="334" t="n">
        <f aca="false">AVERAGE('monthly data'!KV329:KX329)</f>
        <v>10.65</v>
      </c>
      <c r="DB329" s="334" t="n">
        <f aca="false">AVERAGE('monthly data'!KY329:LA329)</f>
        <v>10.65</v>
      </c>
      <c r="DC329" s="334" t="n">
        <f aca="false">AVERAGE('monthly data'!LB329:LD329)</f>
        <v>10.65</v>
      </c>
      <c r="DD329" s="334" t="n">
        <f aca="false">AVERAGE('monthly data'!LE329:LG329)</f>
        <v>10.65</v>
      </c>
      <c r="DE329" s="334" t="n">
        <f aca="false">AVERAGE('monthly data'!LH329:LJ329)</f>
        <v>10.65</v>
      </c>
      <c r="DF329" s="334" t="n">
        <f aca="false">AVERAGE('monthly data'!LK329:LM329)</f>
        <v>10.65</v>
      </c>
      <c r="DG329" s="334" t="n">
        <f aca="false">AVERAGE('monthly data'!LN329:LP329)</f>
        <v>7.1</v>
      </c>
      <c r="DH329" s="334" t="n">
        <f aca="false">AVERAGE('monthly data'!LQ329:LS329)</f>
        <v>0</v>
      </c>
      <c r="DI329" s="334" t="n">
        <f aca="false">AVERAGE('monthly data'!LT329:LV329)</f>
        <v>10.85</v>
      </c>
      <c r="DJ329" s="334" t="e">
        <f aca="false">AVERAGE('monthly data'!LW329:LY329)</f>
        <v>#DIV/0!</v>
      </c>
      <c r="DK329" s="334" t="n">
        <f aca="false">AVERAGE('monthly data'!LZ329:MB329)</f>
        <v>0</v>
      </c>
      <c r="DL329" s="334" t="n">
        <f aca="false">AVERAGE('monthly data'!MC329:ME329)</f>
        <v>0</v>
      </c>
      <c r="DM329" s="334" t="e">
        <f aca="false">AVERAGE('monthly data'!MF329:MH329)</f>
        <v>#DIV/0!</v>
      </c>
      <c r="DN329" s="334" t="e">
        <f aca="false">AVERAGE('monthly data'!MI329:MK329)</f>
        <v>#DIV/0!</v>
      </c>
      <c r="DO329" s="334" t="e">
        <f aca="false">AVERAGE('monthly data'!ML329:MN329)</f>
        <v>#DIV/0!</v>
      </c>
      <c r="DP329" s="334" t="e">
        <f aca="false">AVERAGE('monthly data'!MO329:MQ329)</f>
        <v>#DIV/0!</v>
      </c>
      <c r="DQ329" s="334" t="e">
        <f aca="false">AVERAGE('monthly data'!MR329:MT329)</f>
        <v>#DIV/0!</v>
      </c>
      <c r="DR329" s="334" t="e">
        <f aca="false">AVERAGE('monthly data'!MU329:MW329)</f>
        <v>#DIV/0!</v>
      </c>
      <c r="DS329" s="334"/>
      <c r="DT329" s="334"/>
      <c r="DU329" s="334"/>
      <c r="DV329" s="334"/>
      <c r="DW329" s="334"/>
      <c r="DX329" s="334"/>
      <c r="DY329" s="334"/>
      <c r="DZ329" s="334"/>
    </row>
    <row r="330" customFormat="false" ht="15" hidden="false" customHeight="false" outlineLevel="0" collapsed="false">
      <c r="B330" s="470" t="s">
        <v>749</v>
      </c>
      <c r="C330" s="467" t="n">
        <f aca="false">AVERAGE('monthly data'!B330:D330)</f>
        <v>0</v>
      </c>
      <c r="D330" s="467" t="n">
        <f aca="false">AVERAGE('monthly data'!E330:G330)</f>
        <v>0</v>
      </c>
      <c r="E330" s="467" t="n">
        <f aca="false">AVERAGE('monthly data'!H330:J330)</f>
        <v>0</v>
      </c>
      <c r="F330" s="467" t="n">
        <f aca="false">AVERAGE('monthly data'!K330:M330)</f>
        <v>0</v>
      </c>
      <c r="G330" s="467" t="n">
        <f aca="false">AVERAGE('monthly data'!N330:P330)</f>
        <v>0</v>
      </c>
      <c r="H330" s="467" t="n">
        <f aca="false">AVERAGE('monthly data'!Q330:S330)</f>
        <v>0</v>
      </c>
      <c r="I330" s="467" t="n">
        <f aca="false">AVERAGE('monthly data'!T330:V330)</f>
        <v>0</v>
      </c>
      <c r="J330" s="467" t="n">
        <f aca="false">AVERAGE('monthly data'!W330:Y330)</f>
        <v>0</v>
      </c>
      <c r="K330" s="467" t="n">
        <f aca="false">AVERAGE('monthly data'!Z330:AB330)</f>
        <v>0</v>
      </c>
      <c r="L330" s="467" t="n">
        <f aca="false">AVERAGE('monthly data'!AC330:AE330)</f>
        <v>0</v>
      </c>
      <c r="M330" s="467" t="n">
        <f aca="false">AVERAGE('monthly data'!AF330:AH330)</f>
        <v>0</v>
      </c>
      <c r="N330" s="467" t="n">
        <f aca="false">AVERAGE('monthly data'!AI330:AK330)</f>
        <v>0</v>
      </c>
      <c r="O330" s="467" t="n">
        <f aca="false">AVERAGE('monthly data'!AL330:AN330)</f>
        <v>0</v>
      </c>
      <c r="P330" s="467" t="n">
        <f aca="false">AVERAGE('monthly data'!AO330:AQ330)</f>
        <v>0</v>
      </c>
      <c r="Q330" s="467" t="n">
        <f aca="false">AVERAGE('monthly data'!AR330:AT330)</f>
        <v>0</v>
      </c>
      <c r="R330" s="467" t="n">
        <f aca="false">AVERAGE('monthly data'!AU330:AW330)</f>
        <v>0</v>
      </c>
      <c r="S330" s="467" t="n">
        <f aca="false">AVERAGE('monthly data'!AX330:AZ330)</f>
        <v>0</v>
      </c>
      <c r="T330" s="467" t="n">
        <f aca="false">AVERAGE('monthly data'!BA330:BC330)</f>
        <v>0</v>
      </c>
      <c r="U330" s="467" t="n">
        <f aca="false">AVERAGE('monthly data'!BD330:BF330)</f>
        <v>0</v>
      </c>
      <c r="V330" s="467" t="n">
        <f aca="false">AVERAGE('monthly data'!BG330:BI330)</f>
        <v>0</v>
      </c>
      <c r="W330" s="467" t="n">
        <f aca="false">AVERAGE('monthly data'!BJ330:BL330)</f>
        <v>0</v>
      </c>
      <c r="X330" s="467" t="n">
        <f aca="false">AVERAGE('monthly data'!BM330:BO330)</f>
        <v>0</v>
      </c>
      <c r="Y330" s="467" t="n">
        <f aca="false">AVERAGE('monthly data'!BP330:BR330)</f>
        <v>0</v>
      </c>
      <c r="Z330" s="467" t="n">
        <f aca="false">AVERAGE('monthly data'!BS330:BU330)</f>
        <v>0</v>
      </c>
      <c r="AA330" s="467" t="n">
        <f aca="false">AVERAGE('monthly data'!BV330:BX330)</f>
        <v>0</v>
      </c>
      <c r="AB330" s="467" t="n">
        <f aca="false">AVERAGE('monthly data'!BY330:CA330)</f>
        <v>0</v>
      </c>
      <c r="AC330" s="467" t="n">
        <f aca="false">AVERAGE('monthly data'!CB330:CD330)</f>
        <v>0</v>
      </c>
      <c r="AD330" s="467" t="n">
        <f aca="false">AVERAGE('monthly data'!CE330:CG330)</f>
        <v>0</v>
      </c>
      <c r="AE330" s="334" t="e">
        <f aca="false">AVERAGE('monthly data'!CH330:CJ330)</f>
        <v>#DIV/0!</v>
      </c>
      <c r="AF330" s="334" t="e">
        <f aca="false">AVERAGE('monthly data'!CK330:CM330)</f>
        <v>#DIV/0!</v>
      </c>
      <c r="AG330" s="334" t="e">
        <f aca="false">AVERAGE('monthly data'!CN330:CP330)</f>
        <v>#DIV/0!</v>
      </c>
      <c r="AH330" s="334" t="e">
        <f aca="false">AVERAGE('monthly data'!CQ330:CS330)</f>
        <v>#DIV/0!</v>
      </c>
      <c r="AI330" s="334" t="e">
        <f aca="false">AVERAGE('monthly data'!CT330:CV330)</f>
        <v>#DIV/0!</v>
      </c>
      <c r="AJ330" s="334" t="e">
        <f aca="false">AVERAGE('monthly data'!CW330:CY330)</f>
        <v>#DIV/0!</v>
      </c>
      <c r="AK330" s="334" t="e">
        <f aca="false">AVERAGE('monthly data'!CZ330:DB330)</f>
        <v>#DIV/0!</v>
      </c>
      <c r="AL330" s="334" t="e">
        <f aca="false">AVERAGE('monthly data'!DC330:DE330)</f>
        <v>#DIV/0!</v>
      </c>
      <c r="AM330" s="334" t="e">
        <f aca="false">AVERAGE('monthly data'!DF330:DH330)</f>
        <v>#DIV/0!</v>
      </c>
      <c r="AN330" s="334" t="e">
        <f aca="false">AVERAGE('monthly data'!DI330:DK330)</f>
        <v>#DIV/0!</v>
      </c>
      <c r="AO330" s="334" t="e">
        <f aca="false">AVERAGE('monthly data'!DL330:DN330)</f>
        <v>#DIV/0!</v>
      </c>
      <c r="AP330" s="334" t="e">
        <f aca="false">AVERAGE('monthly data'!DO330:DQ330)</f>
        <v>#DIV/0!</v>
      </c>
      <c r="AQ330" s="334" t="e">
        <f aca="false">AVERAGE('monthly data'!DR330:DT330)</f>
        <v>#DIV/0!</v>
      </c>
      <c r="AR330" s="334" t="e">
        <f aca="false">AVERAGE('monthly data'!DU330:DW330)</f>
        <v>#DIV/0!</v>
      </c>
      <c r="AS330" s="334" t="e">
        <f aca="false">AVERAGE('monthly data'!DX330:DZ330)</f>
        <v>#DIV/0!</v>
      </c>
      <c r="AT330" s="334" t="e">
        <f aca="false">AVERAGE('monthly data'!EA330:EC330)</f>
        <v>#DIV/0!</v>
      </c>
      <c r="AU330" s="334" t="e">
        <f aca="false">AVERAGE('monthly data'!ED330:EF330)</f>
        <v>#DIV/0!</v>
      </c>
      <c r="AV330" s="334" t="e">
        <f aca="false">AVERAGE('monthly data'!EG330:EI330)</f>
        <v>#DIV/0!</v>
      </c>
      <c r="AW330" s="334" t="e">
        <f aca="false">AVERAGE('monthly data'!EJ330:EL330)</f>
        <v>#DIV/0!</v>
      </c>
      <c r="AX330" s="334" t="e">
        <f aca="false">AVERAGE('monthly data'!EM330:EO330)</f>
        <v>#DIV/0!</v>
      </c>
      <c r="AY330" s="334" t="e">
        <f aca="false">AVERAGE('monthly data'!EP330:ER330)</f>
        <v>#DIV/0!</v>
      </c>
      <c r="AZ330" s="334" t="e">
        <f aca="false">AVERAGE('monthly data'!ES330:EU330)</f>
        <v>#DIV/0!</v>
      </c>
      <c r="BA330" s="334" t="e">
        <f aca="false">AVERAGE('monthly data'!EV330:EX330)</f>
        <v>#DIV/0!</v>
      </c>
      <c r="BB330" s="334" t="e">
        <f aca="false">AVERAGE('monthly data'!EY330:FA330)</f>
        <v>#DIV/0!</v>
      </c>
      <c r="BC330" s="334" t="e">
        <f aca="false">AVERAGE('monthly data'!FB330:FD330)</f>
        <v>#DIV/0!</v>
      </c>
      <c r="BD330" s="334" t="e">
        <f aca="false">AVERAGE('monthly data'!FE330:FG330)</f>
        <v>#DIV/0!</v>
      </c>
      <c r="BE330" s="334" t="e">
        <f aca="false">AVERAGE('monthly data'!FH330:FJ330)</f>
        <v>#DIV/0!</v>
      </c>
      <c r="BF330" s="334" t="e">
        <f aca="false">AVERAGE('monthly data'!FK330:FM330)</f>
        <v>#DIV/0!</v>
      </c>
      <c r="BG330" s="334" t="e">
        <f aca="false">AVERAGE('monthly data'!FN330:FP330)</f>
        <v>#DIV/0!</v>
      </c>
      <c r="BH330" s="334" t="e">
        <f aca="false">AVERAGE('monthly data'!FQ330:FS330)</f>
        <v>#DIV/0!</v>
      </c>
      <c r="BI330" s="334" t="e">
        <f aca="false">AVERAGE('monthly data'!FT330:FV330)</f>
        <v>#DIV/0!</v>
      </c>
      <c r="BJ330" s="334" t="e">
        <f aca="false">AVERAGE('monthly data'!FW330:FY330)</f>
        <v>#DIV/0!</v>
      </c>
      <c r="BK330" s="334" t="n">
        <f aca="false">AVERAGE('monthly data'!FZ330:GB330)</f>
        <v>11.121</v>
      </c>
      <c r="BL330" s="334" t="n">
        <f aca="false">AVERAGE('monthly data'!GC330:GE330)</f>
        <v>11.121</v>
      </c>
      <c r="BM330" s="334" t="n">
        <f aca="false">AVERAGE('monthly data'!GF330:GH330)</f>
        <v>11.121</v>
      </c>
      <c r="BN330" s="334" t="n">
        <f aca="false">AVERAGE('monthly data'!GI330:GK330)</f>
        <v>11.121</v>
      </c>
      <c r="BO330" s="334" t="n">
        <f aca="false">AVERAGE('monthly data'!GL330:GN330)</f>
        <v>11.121</v>
      </c>
      <c r="BP330" s="334" t="n">
        <f aca="false">AVERAGE('monthly data'!GO330:GQ330)</f>
        <v>11.121</v>
      </c>
      <c r="BQ330" s="334" t="n">
        <f aca="false">AVERAGE('monthly data'!GR330:GT330)</f>
        <v>11.121</v>
      </c>
      <c r="BR330" s="334" t="n">
        <f aca="false">AVERAGE('monthly data'!GU330:GW330)</f>
        <v>11.121</v>
      </c>
      <c r="BS330" s="334" t="e">
        <f aca="false">AVERAGE('monthly data'!GX330:GZ330)</f>
        <v>#DIV/0!</v>
      </c>
      <c r="BT330" s="334" t="e">
        <f aca="false">AVERAGE('monthly data'!HA330:HC330)</f>
        <v>#DIV/0!</v>
      </c>
      <c r="BU330" s="334" t="e">
        <f aca="false">AVERAGE('monthly data'!HD330:HF330)</f>
        <v>#DIV/0!</v>
      </c>
      <c r="BV330" s="334" t="e">
        <f aca="false">AVERAGE('monthly data'!HG330:HI330)</f>
        <v>#DIV/0!</v>
      </c>
      <c r="BW330" s="334" t="e">
        <f aca="false">AVERAGE('monthly data'!HJ330:HL330)</f>
        <v>#DIV/0!</v>
      </c>
      <c r="BX330" s="334" t="e">
        <f aca="false">AVERAGE('monthly data'!HM330:HO330)</f>
        <v>#DIV/0!</v>
      </c>
      <c r="BY330" s="334" t="e">
        <f aca="false">AVERAGE('monthly data'!HP330:HR330)</f>
        <v>#DIV/0!</v>
      </c>
      <c r="BZ330" s="334" t="e">
        <f aca="false">AVERAGE('monthly data'!HS330:HU330)</f>
        <v>#DIV/0!</v>
      </c>
      <c r="CA330" s="334" t="n">
        <f aca="false">AVERAGE('monthly data'!HV330:HX330)</f>
        <v>11.121</v>
      </c>
      <c r="CB330" s="334" t="n">
        <f aca="false">AVERAGE('monthly data'!HY330:IA330)</f>
        <v>12.207</v>
      </c>
      <c r="CC330" s="334" t="n">
        <f aca="false">AVERAGE('monthly data'!IB330:ID330)</f>
        <v>12.25</v>
      </c>
      <c r="CD330" s="334" t="n">
        <f aca="false">AVERAGE('monthly data'!IE330:IG330)</f>
        <v>12</v>
      </c>
      <c r="CE330" s="334" t="n">
        <f aca="false">AVERAGE('monthly data'!IH330:IJ330)</f>
        <v>12</v>
      </c>
      <c r="CF330" s="334" t="n">
        <f aca="false">AVERAGE('monthly data'!IK330:IM330)</f>
        <v>12</v>
      </c>
      <c r="CG330" s="334" t="n">
        <f aca="false">AVERAGE('monthly data'!IN330:IP330)</f>
        <v>11.9666666666667</v>
      </c>
      <c r="CH330" s="334" t="n">
        <f aca="false">AVERAGE('monthly data'!IQ330:IS330)</f>
        <v>11.95</v>
      </c>
      <c r="CI330" s="334" t="n">
        <f aca="false">AVERAGE('monthly data'!IT330:IV330)</f>
        <v>11.9833333333333</v>
      </c>
      <c r="CJ330" s="334" t="n">
        <f aca="false">AVERAGE('monthly data'!IW330:IY330)</f>
        <v>12</v>
      </c>
      <c r="CK330" s="334" t="n">
        <f aca="false">AVERAGE('monthly data'!IZ330:JB330)</f>
        <v>12.1666666666667</v>
      </c>
      <c r="CL330" s="334" t="n">
        <f aca="false">AVERAGE('monthly data'!JC330:JE330)</f>
        <v>12.25</v>
      </c>
      <c r="CM330" s="334" t="n">
        <f aca="false">AVERAGE('monthly data'!JF330:JH330)</f>
        <v>12.3333333333333</v>
      </c>
      <c r="CN330" s="334" t="n">
        <f aca="false">AVERAGE('monthly data'!JI330:JK330)</f>
        <v>12.375</v>
      </c>
      <c r="CO330" s="334" t="n">
        <f aca="false">AVERAGE('monthly data'!JL330:JN330)</f>
        <v>12.2583333333333</v>
      </c>
      <c r="CP330" s="334" t="n">
        <f aca="false">AVERAGE('monthly data'!JO330:JQ330)</f>
        <v>12.2</v>
      </c>
      <c r="CQ330" s="334" t="n">
        <f aca="false">AVERAGE('monthly data'!JR330:JT330)</f>
        <v>11.9333333333333</v>
      </c>
      <c r="CR330" s="334" t="n">
        <f aca="false">AVERAGE('monthly data'!JU330:JW330)</f>
        <v>11.8</v>
      </c>
      <c r="CS330" s="334" t="n">
        <f aca="false">AVERAGE('monthly data'!JX330:JZ330)</f>
        <v>11.8</v>
      </c>
      <c r="CT330" s="334" t="n">
        <f aca="false">AVERAGE('monthly data'!KA330:KC330)</f>
        <v>11.8</v>
      </c>
      <c r="CU330" s="334" t="n">
        <f aca="false">AVERAGE('monthly data'!KD330:KF330)</f>
        <v>11.8</v>
      </c>
      <c r="CV330" s="334" t="n">
        <f aca="false">AVERAGE('monthly data'!KG330:KI330)</f>
        <v>11.4666666666667</v>
      </c>
      <c r="CW330" s="334" t="n">
        <f aca="false">AVERAGE('monthly data'!KJ330:KL330)</f>
        <v>11.2333333333333</v>
      </c>
      <c r="CX330" s="334" t="n">
        <f aca="false">AVERAGE('monthly data'!KM330:KO330)</f>
        <v>11.2</v>
      </c>
      <c r="CY330" s="334" t="n">
        <f aca="false">AVERAGE('monthly data'!KP330:KR330)</f>
        <v>11.2</v>
      </c>
      <c r="CZ330" s="334" t="n">
        <f aca="false">AVERAGE('monthly data'!KS330:KU330)</f>
        <v>11.2</v>
      </c>
      <c r="DA330" s="334" t="n">
        <f aca="false">AVERAGE('monthly data'!KV330:KX330)</f>
        <v>11.1633333333333</v>
      </c>
      <c r="DB330" s="334" t="n">
        <f aca="false">AVERAGE('monthly data'!KY330:LA330)</f>
        <v>10.975</v>
      </c>
      <c r="DC330" s="334" t="n">
        <f aca="false">AVERAGE('monthly data'!LB330:LD330)</f>
        <v>10.9916666666667</v>
      </c>
      <c r="DD330" s="334" t="n">
        <f aca="false">AVERAGE('monthly data'!LE330:LG330)</f>
        <v>11</v>
      </c>
      <c r="DE330" s="334" t="n">
        <f aca="false">AVERAGE('monthly data'!LH330:LJ330)</f>
        <v>11</v>
      </c>
      <c r="DF330" s="334" t="n">
        <f aca="false">AVERAGE('monthly data'!LK330:LM330)</f>
        <v>11</v>
      </c>
      <c r="DG330" s="334" t="n">
        <f aca="false">AVERAGE('monthly data'!LN330:LP330)</f>
        <v>7.33333333333333</v>
      </c>
      <c r="DH330" s="334" t="n">
        <f aca="false">AVERAGE('monthly data'!LQ330:LS330)</f>
        <v>0</v>
      </c>
      <c r="DI330" s="334" t="n">
        <f aca="false">AVERAGE('monthly data'!LT330:LV330)</f>
        <v>0</v>
      </c>
      <c r="DJ330" s="334" t="e">
        <f aca="false">AVERAGE('monthly data'!LW330:LY330)</f>
        <v>#DIV/0!</v>
      </c>
      <c r="DK330" s="334" t="n">
        <f aca="false">AVERAGE('monthly data'!LZ330:MB330)</f>
        <v>0</v>
      </c>
      <c r="DL330" s="334" t="n">
        <f aca="false">AVERAGE('monthly data'!MC330:ME330)</f>
        <v>0</v>
      </c>
      <c r="DM330" s="334" t="e">
        <f aca="false">AVERAGE('monthly data'!MF330:MH330)</f>
        <v>#DIV/0!</v>
      </c>
      <c r="DN330" s="334" t="e">
        <f aca="false">AVERAGE('monthly data'!MI330:MK330)</f>
        <v>#DIV/0!</v>
      </c>
      <c r="DO330" s="334" t="e">
        <f aca="false">AVERAGE('monthly data'!ML330:MN330)</f>
        <v>#DIV/0!</v>
      </c>
      <c r="DP330" s="334" t="e">
        <f aca="false">AVERAGE('monthly data'!MO330:MQ330)</f>
        <v>#DIV/0!</v>
      </c>
      <c r="DQ330" s="334" t="e">
        <f aca="false">AVERAGE('monthly data'!MR330:MT330)</f>
        <v>#DIV/0!</v>
      </c>
      <c r="DR330" s="334" t="e">
        <f aca="false">AVERAGE('monthly data'!MU330:MW330)</f>
        <v>#DIV/0!</v>
      </c>
      <c r="DS330" s="334"/>
      <c r="DT330" s="334"/>
      <c r="DU330" s="334"/>
      <c r="DV330" s="334"/>
      <c r="DW330" s="334"/>
      <c r="DX330" s="334"/>
      <c r="DY330" s="334"/>
      <c r="DZ330" s="334"/>
    </row>
    <row r="331" customFormat="false" ht="15" hidden="false" customHeight="false" outlineLevel="0" collapsed="false">
      <c r="B331" s="470" t="s">
        <v>750</v>
      </c>
      <c r="C331" s="467" t="n">
        <f aca="false">AVERAGE('monthly data'!B331:D331)</f>
        <v>0</v>
      </c>
      <c r="D331" s="467" t="n">
        <f aca="false">AVERAGE('monthly data'!E331:G331)</f>
        <v>0</v>
      </c>
      <c r="E331" s="467" t="n">
        <f aca="false">AVERAGE('monthly data'!H331:J331)</f>
        <v>0</v>
      </c>
      <c r="F331" s="467" t="n">
        <f aca="false">AVERAGE('monthly data'!K331:M331)</f>
        <v>0</v>
      </c>
      <c r="G331" s="467" t="n">
        <f aca="false">AVERAGE('monthly data'!N331:P331)</f>
        <v>0</v>
      </c>
      <c r="H331" s="467" t="n">
        <f aca="false">AVERAGE('monthly data'!Q331:S331)</f>
        <v>0</v>
      </c>
      <c r="I331" s="467" t="n">
        <f aca="false">AVERAGE('monthly data'!T331:V331)</f>
        <v>0</v>
      </c>
      <c r="J331" s="467" t="n">
        <f aca="false">AVERAGE('monthly data'!W331:Y331)</f>
        <v>0</v>
      </c>
      <c r="K331" s="467" t="n">
        <f aca="false">AVERAGE('monthly data'!Z331:AB331)</f>
        <v>0</v>
      </c>
      <c r="L331" s="467" t="n">
        <f aca="false">AVERAGE('monthly data'!AC331:AE331)</f>
        <v>0</v>
      </c>
      <c r="M331" s="467" t="n">
        <f aca="false">AVERAGE('monthly data'!AF331:AH331)</f>
        <v>0</v>
      </c>
      <c r="N331" s="467" t="n">
        <f aca="false">AVERAGE('monthly data'!AI331:AK331)</f>
        <v>0</v>
      </c>
      <c r="O331" s="467" t="n">
        <f aca="false">AVERAGE('monthly data'!AL331:AN331)</f>
        <v>0</v>
      </c>
      <c r="P331" s="467" t="n">
        <f aca="false">AVERAGE('monthly data'!AO331:AQ331)</f>
        <v>0</v>
      </c>
      <c r="Q331" s="467" t="n">
        <f aca="false">AVERAGE('monthly data'!AR331:AT331)</f>
        <v>0</v>
      </c>
      <c r="R331" s="467" t="n">
        <f aca="false">AVERAGE('monthly data'!AU331:AW331)</f>
        <v>0</v>
      </c>
      <c r="S331" s="467" t="n">
        <f aca="false">AVERAGE('monthly data'!AX331:AZ331)</f>
        <v>0</v>
      </c>
      <c r="T331" s="467" t="n">
        <f aca="false">AVERAGE('monthly data'!BA331:BC331)</f>
        <v>0</v>
      </c>
      <c r="U331" s="467" t="n">
        <f aca="false">AVERAGE('monthly data'!BD331:BF331)</f>
        <v>0</v>
      </c>
      <c r="V331" s="467" t="n">
        <f aca="false">AVERAGE('monthly data'!BG331:BI331)</f>
        <v>0</v>
      </c>
      <c r="W331" s="467" t="n">
        <f aca="false">AVERAGE('monthly data'!BJ331:BL331)</f>
        <v>0</v>
      </c>
      <c r="X331" s="467" t="n">
        <f aca="false">AVERAGE('monthly data'!BM331:BO331)</f>
        <v>0</v>
      </c>
      <c r="Y331" s="467" t="n">
        <f aca="false">AVERAGE('monthly data'!BP331:BR331)</f>
        <v>0</v>
      </c>
      <c r="Z331" s="467" t="n">
        <f aca="false">AVERAGE('monthly data'!BS331:BU331)</f>
        <v>0</v>
      </c>
      <c r="AA331" s="467" t="n">
        <f aca="false">AVERAGE('monthly data'!BV331:BX331)</f>
        <v>0</v>
      </c>
      <c r="AB331" s="467" t="n">
        <f aca="false">AVERAGE('monthly data'!BY331:CA331)</f>
        <v>0</v>
      </c>
      <c r="AC331" s="467" t="n">
        <f aca="false">AVERAGE('monthly data'!CB331:CD331)</f>
        <v>0</v>
      </c>
      <c r="AD331" s="467" t="n">
        <f aca="false">AVERAGE('monthly data'!CE331:CG331)</f>
        <v>0</v>
      </c>
      <c r="AE331" s="334" t="e">
        <f aca="false">AVERAGE('monthly data'!CH331:CJ331)</f>
        <v>#DIV/0!</v>
      </c>
      <c r="AF331" s="334" t="e">
        <f aca="false">AVERAGE('monthly data'!CK331:CM331)</f>
        <v>#DIV/0!</v>
      </c>
      <c r="AG331" s="334" t="e">
        <f aca="false">AVERAGE('monthly data'!CN331:CP331)</f>
        <v>#DIV/0!</v>
      </c>
      <c r="AH331" s="334" t="e">
        <f aca="false">AVERAGE('monthly data'!CQ331:CS331)</f>
        <v>#DIV/0!</v>
      </c>
      <c r="AI331" s="334" t="e">
        <f aca="false">AVERAGE('monthly data'!CT331:CV331)</f>
        <v>#DIV/0!</v>
      </c>
      <c r="AJ331" s="334" t="e">
        <f aca="false">AVERAGE('monthly data'!CW331:CY331)</f>
        <v>#DIV/0!</v>
      </c>
      <c r="AK331" s="334" t="e">
        <f aca="false">AVERAGE('monthly data'!CZ331:DB331)</f>
        <v>#DIV/0!</v>
      </c>
      <c r="AL331" s="334" t="e">
        <f aca="false">AVERAGE('monthly data'!DC331:DE331)</f>
        <v>#DIV/0!</v>
      </c>
      <c r="AM331" s="334" t="e">
        <f aca="false">AVERAGE('monthly data'!DF331:DH331)</f>
        <v>#DIV/0!</v>
      </c>
      <c r="AN331" s="334" t="e">
        <f aca="false">AVERAGE('monthly data'!DI331:DK331)</f>
        <v>#DIV/0!</v>
      </c>
      <c r="AO331" s="334" t="e">
        <f aca="false">AVERAGE('monthly data'!DL331:DN331)</f>
        <v>#DIV/0!</v>
      </c>
      <c r="AP331" s="334" t="e">
        <f aca="false">AVERAGE('monthly data'!DO331:DQ331)</f>
        <v>#DIV/0!</v>
      </c>
      <c r="AQ331" s="334" t="e">
        <f aca="false">AVERAGE('monthly data'!DR331:DT331)</f>
        <v>#DIV/0!</v>
      </c>
      <c r="AR331" s="334" t="e">
        <f aca="false">AVERAGE('monthly data'!DU331:DW331)</f>
        <v>#DIV/0!</v>
      </c>
      <c r="AS331" s="334" t="e">
        <f aca="false">AVERAGE('monthly data'!DX331:DZ331)</f>
        <v>#DIV/0!</v>
      </c>
      <c r="AT331" s="334" t="e">
        <f aca="false">AVERAGE('monthly data'!EA331:EC331)</f>
        <v>#DIV/0!</v>
      </c>
      <c r="AU331" s="334" t="e">
        <f aca="false">AVERAGE('monthly data'!ED331:EF331)</f>
        <v>#DIV/0!</v>
      </c>
      <c r="AV331" s="334" t="e">
        <f aca="false">AVERAGE('monthly data'!EG331:EI331)</f>
        <v>#DIV/0!</v>
      </c>
      <c r="AW331" s="334" t="e">
        <f aca="false">AVERAGE('monthly data'!EJ331:EL331)</f>
        <v>#DIV/0!</v>
      </c>
      <c r="AX331" s="334" t="e">
        <f aca="false">AVERAGE('monthly data'!EM331:EO331)</f>
        <v>#DIV/0!</v>
      </c>
      <c r="AY331" s="334" t="e">
        <f aca="false">AVERAGE('monthly data'!EP331:ER331)</f>
        <v>#DIV/0!</v>
      </c>
      <c r="AZ331" s="334" t="e">
        <f aca="false">AVERAGE('monthly data'!ES331:EU331)</f>
        <v>#DIV/0!</v>
      </c>
      <c r="BA331" s="334" t="e">
        <f aca="false">AVERAGE('monthly data'!EV331:EX331)</f>
        <v>#DIV/0!</v>
      </c>
      <c r="BB331" s="334" t="e">
        <f aca="false">AVERAGE('monthly data'!EY331:FA331)</f>
        <v>#DIV/0!</v>
      </c>
      <c r="BC331" s="334" t="e">
        <f aca="false">AVERAGE('monthly data'!FB331:FD331)</f>
        <v>#DIV/0!</v>
      </c>
      <c r="BD331" s="334" t="e">
        <f aca="false">AVERAGE('monthly data'!FE331:FG331)</f>
        <v>#DIV/0!</v>
      </c>
      <c r="BE331" s="334" t="e">
        <f aca="false">AVERAGE('monthly data'!FH331:FJ331)</f>
        <v>#DIV/0!</v>
      </c>
      <c r="BF331" s="334" t="e">
        <f aca="false">AVERAGE('monthly data'!FK331:FM331)</f>
        <v>#DIV/0!</v>
      </c>
      <c r="BG331" s="334" t="e">
        <f aca="false">AVERAGE('monthly data'!FN331:FP331)</f>
        <v>#DIV/0!</v>
      </c>
      <c r="BH331" s="334" t="e">
        <f aca="false">AVERAGE('monthly data'!FQ331:FS331)</f>
        <v>#DIV/0!</v>
      </c>
      <c r="BI331" s="334" t="e">
        <f aca="false">AVERAGE('monthly data'!FT331:FV331)</f>
        <v>#DIV/0!</v>
      </c>
      <c r="BJ331" s="334" t="e">
        <f aca="false">AVERAGE('monthly data'!FW331:FY331)</f>
        <v>#DIV/0!</v>
      </c>
      <c r="BK331" s="334" t="e">
        <f aca="false">AVERAGE('monthly data'!FZ331:GB331)</f>
        <v>#DIV/0!</v>
      </c>
      <c r="BL331" s="334" t="e">
        <f aca="false">AVERAGE('monthly data'!GC331:GE331)</f>
        <v>#DIV/0!</v>
      </c>
      <c r="BM331" s="334" t="e">
        <f aca="false">AVERAGE('monthly data'!GF331:GH331)</f>
        <v>#DIV/0!</v>
      </c>
      <c r="BN331" s="334" t="e">
        <f aca="false">AVERAGE('monthly data'!GI331:GK331)</f>
        <v>#DIV/0!</v>
      </c>
      <c r="BO331" s="334" t="e">
        <f aca="false">AVERAGE('monthly data'!GL331:GN331)</f>
        <v>#DIV/0!</v>
      </c>
      <c r="BP331" s="334" t="e">
        <f aca="false">AVERAGE('monthly data'!GO331:GQ331)</f>
        <v>#DIV/0!</v>
      </c>
      <c r="BQ331" s="334" t="e">
        <f aca="false">AVERAGE('monthly data'!GR331:GT331)</f>
        <v>#DIV/0!</v>
      </c>
      <c r="BR331" s="334" t="e">
        <f aca="false">AVERAGE('monthly data'!GU331:GW331)</f>
        <v>#DIV/0!</v>
      </c>
      <c r="BS331" s="334" t="e">
        <f aca="false">AVERAGE('monthly data'!GX331:GZ331)</f>
        <v>#DIV/0!</v>
      </c>
      <c r="BT331" s="334" t="e">
        <f aca="false">AVERAGE('monthly data'!HA331:HC331)</f>
        <v>#DIV/0!</v>
      </c>
      <c r="BU331" s="334" t="e">
        <f aca="false">AVERAGE('monthly data'!HD331:HF331)</f>
        <v>#DIV/0!</v>
      </c>
      <c r="BV331" s="334" t="e">
        <f aca="false">AVERAGE('monthly data'!HG331:HI331)</f>
        <v>#DIV/0!</v>
      </c>
      <c r="BW331" s="334" t="e">
        <f aca="false">AVERAGE('monthly data'!HJ331:HL331)</f>
        <v>#DIV/0!</v>
      </c>
      <c r="BX331" s="334" t="e">
        <f aca="false">AVERAGE('monthly data'!HM331:HO331)</f>
        <v>#DIV/0!</v>
      </c>
      <c r="BY331" s="334" t="e">
        <f aca="false">AVERAGE('monthly data'!HP331:HR331)</f>
        <v>#DIV/0!</v>
      </c>
      <c r="BZ331" s="334" t="e">
        <f aca="false">AVERAGE('monthly data'!HS331:HU331)</f>
        <v>#DIV/0!</v>
      </c>
      <c r="CA331" s="334" t="n">
        <f aca="false">AVERAGE('monthly data'!HV331:HX331)</f>
        <v>12.5</v>
      </c>
      <c r="CB331" s="334" t="n">
        <f aca="false">AVERAGE('monthly data'!HY331:IA331)</f>
        <v>12.5</v>
      </c>
      <c r="CC331" s="334" t="n">
        <f aca="false">AVERAGE('monthly data'!IB331:ID331)</f>
        <v>12.5</v>
      </c>
      <c r="CD331" s="334" t="n">
        <f aca="false">AVERAGE('monthly data'!IE331:IG331)</f>
        <v>12.5</v>
      </c>
      <c r="CE331" s="334" t="n">
        <f aca="false">AVERAGE('monthly data'!IH331:IJ331)</f>
        <v>12.5</v>
      </c>
      <c r="CF331" s="334" t="n">
        <f aca="false">AVERAGE('monthly data'!IK331:IM331)</f>
        <v>12.5</v>
      </c>
      <c r="CG331" s="334" t="n">
        <f aca="false">AVERAGE('monthly data'!IN331:IP331)</f>
        <v>12.5</v>
      </c>
      <c r="CH331" s="334" t="n">
        <f aca="false">AVERAGE('monthly data'!IQ331:IS331)</f>
        <v>12.5</v>
      </c>
      <c r="CI331" s="334" t="n">
        <f aca="false">AVERAGE('monthly data'!IT331:IV331)</f>
        <v>12.5</v>
      </c>
      <c r="CJ331" s="334" t="n">
        <f aca="false">AVERAGE('monthly data'!IW331:IY331)</f>
        <v>12.5</v>
      </c>
      <c r="CK331" s="334" t="n">
        <f aca="false">AVERAGE('monthly data'!IZ331:JB331)</f>
        <v>12.5</v>
      </c>
      <c r="CL331" s="334" t="n">
        <f aca="false">AVERAGE('monthly data'!JC331:JE331)</f>
        <v>12.5</v>
      </c>
      <c r="CM331" s="334" t="n">
        <f aca="false">AVERAGE('monthly data'!JF331:JH331)</f>
        <v>12.5</v>
      </c>
      <c r="CN331" s="334" t="n">
        <f aca="false">AVERAGE('monthly data'!JI331:JK331)</f>
        <v>12.5</v>
      </c>
      <c r="CO331" s="334" t="n">
        <f aca="false">AVERAGE('monthly data'!JL331:JN331)</f>
        <v>12.5</v>
      </c>
      <c r="CP331" s="334" t="n">
        <f aca="false">AVERAGE('monthly data'!JO331:JQ331)</f>
        <v>12.4333333333333</v>
      </c>
      <c r="CQ331" s="334" t="n">
        <f aca="false">AVERAGE('monthly data'!JR331:JT331)</f>
        <v>12.4</v>
      </c>
      <c r="CR331" s="334" t="n">
        <f aca="false">AVERAGE('monthly data'!JU331:JW331)</f>
        <v>12.325</v>
      </c>
      <c r="CS331" s="334" t="n">
        <f aca="false">AVERAGE('monthly data'!JX331:JZ331)</f>
        <v>12.175</v>
      </c>
      <c r="CT331" s="334" t="n">
        <f aca="false">AVERAGE('monthly data'!KA331:KC331)</f>
        <v>12.175</v>
      </c>
      <c r="CU331" s="334" t="n">
        <f aca="false">AVERAGE('monthly data'!KD331:KF331)</f>
        <v>11.9583333333333</v>
      </c>
      <c r="CV331" s="334" t="n">
        <f aca="false">AVERAGE('monthly data'!KG331:KI331)</f>
        <v>11.7833333333333</v>
      </c>
      <c r="CW331" s="334" t="n">
        <f aca="false">AVERAGE('monthly data'!KJ331:KL331)</f>
        <v>11.65</v>
      </c>
      <c r="CX331" s="334" t="n">
        <f aca="false">AVERAGE('monthly data'!KM331:KO331)</f>
        <v>11.5833333333333</v>
      </c>
      <c r="CY331" s="334" t="n">
        <f aca="false">AVERAGE('monthly data'!KP331:KR331)</f>
        <v>11.5</v>
      </c>
      <c r="CZ331" s="334" t="n">
        <f aca="false">AVERAGE('monthly data'!KS331:KU331)</f>
        <v>11.5</v>
      </c>
      <c r="DA331" s="334" t="n">
        <f aca="false">AVERAGE('monthly data'!KV331:KX331)</f>
        <v>11.5</v>
      </c>
      <c r="DB331" s="334" t="n">
        <f aca="false">AVERAGE('monthly data'!KY331:LA331)</f>
        <v>11.4566666666667</v>
      </c>
      <c r="DC331" s="334" t="n">
        <f aca="false">AVERAGE('monthly data'!LB331:LD331)</f>
        <v>11.435</v>
      </c>
      <c r="DD331" s="334" t="n">
        <f aca="false">AVERAGE('monthly data'!LE331:LG331)</f>
        <v>11.43</v>
      </c>
      <c r="DE331" s="334" t="n">
        <f aca="false">AVERAGE('monthly data'!LH331:LJ331)</f>
        <v>11.43</v>
      </c>
      <c r="DF331" s="334" t="n">
        <f aca="false">AVERAGE('monthly data'!LK331:LM331)</f>
        <v>11.425</v>
      </c>
      <c r="DG331" s="334" t="n">
        <f aca="false">AVERAGE('monthly data'!LN331:LP331)</f>
        <v>11.4223333333333</v>
      </c>
      <c r="DH331" s="334" t="n">
        <f aca="false">AVERAGE('monthly data'!LQ331:LS331)</f>
        <v>0</v>
      </c>
      <c r="DI331" s="334" t="n">
        <f aca="false">AVERAGE('monthly data'!LT331:LV331)</f>
        <v>5.75</v>
      </c>
      <c r="DJ331" s="334" t="n">
        <f aca="false">AVERAGE('monthly data'!LW331:LY331)</f>
        <v>11.75</v>
      </c>
      <c r="DK331" s="334" t="n">
        <f aca="false">AVERAGE('monthly data'!LZ331:MB331)</f>
        <v>3.98333333333333</v>
      </c>
      <c r="DL331" s="334" t="n">
        <f aca="false">AVERAGE('monthly data'!MC331:ME331)</f>
        <v>0</v>
      </c>
      <c r="DM331" s="334" t="e">
        <f aca="false">AVERAGE('monthly data'!MF331:MH331)</f>
        <v>#DIV/0!</v>
      </c>
      <c r="DN331" s="334" t="e">
        <f aca="false">AVERAGE('monthly data'!MI331:MK331)</f>
        <v>#DIV/0!</v>
      </c>
      <c r="DO331" s="334" t="e">
        <f aca="false">AVERAGE('monthly data'!ML331:MN331)</f>
        <v>#DIV/0!</v>
      </c>
      <c r="DP331" s="334" t="e">
        <f aca="false">AVERAGE('monthly data'!MO331:MQ331)</f>
        <v>#DIV/0!</v>
      </c>
      <c r="DQ331" s="334" t="e">
        <f aca="false">AVERAGE('monthly data'!MR331:MT331)</f>
        <v>#DIV/0!</v>
      </c>
      <c r="DR331" s="334" t="e">
        <f aca="false">AVERAGE('monthly data'!MU331:MW331)</f>
        <v>#DIV/0!</v>
      </c>
      <c r="DS331" s="334"/>
      <c r="DT331" s="334"/>
      <c r="DU331" s="334"/>
      <c r="DV331" s="334"/>
      <c r="DW331" s="334"/>
      <c r="DX331" s="334"/>
      <c r="DY331" s="334"/>
      <c r="DZ331" s="334"/>
    </row>
    <row r="332" customFormat="false" ht="15" hidden="false" customHeight="false" outlineLevel="0" collapsed="false">
      <c r="B332" s="470" t="s">
        <v>751</v>
      </c>
      <c r="C332" s="467" t="n">
        <f aca="false">AVERAGE('monthly data'!B332:D332)</f>
        <v>0</v>
      </c>
      <c r="D332" s="467" t="n">
        <f aca="false">AVERAGE('monthly data'!E332:G332)</f>
        <v>0</v>
      </c>
      <c r="E332" s="467" t="n">
        <f aca="false">AVERAGE('monthly data'!H332:J332)</f>
        <v>0</v>
      </c>
      <c r="F332" s="467" t="n">
        <f aca="false">AVERAGE('monthly data'!K332:M332)</f>
        <v>0</v>
      </c>
      <c r="G332" s="467" t="n">
        <f aca="false">AVERAGE('monthly data'!N332:P332)</f>
        <v>0</v>
      </c>
      <c r="H332" s="467" t="n">
        <f aca="false">AVERAGE('monthly data'!Q332:S332)</f>
        <v>0</v>
      </c>
      <c r="I332" s="467" t="n">
        <f aca="false">AVERAGE('monthly data'!T332:V332)</f>
        <v>0</v>
      </c>
      <c r="J332" s="467" t="n">
        <f aca="false">AVERAGE('monthly data'!W332:Y332)</f>
        <v>0</v>
      </c>
      <c r="K332" s="467" t="n">
        <f aca="false">AVERAGE('monthly data'!Z332:AB332)</f>
        <v>0</v>
      </c>
      <c r="L332" s="467" t="n">
        <f aca="false">AVERAGE('monthly data'!AC332:AE332)</f>
        <v>0</v>
      </c>
      <c r="M332" s="467" t="n">
        <f aca="false">AVERAGE('monthly data'!AF332:AH332)</f>
        <v>0</v>
      </c>
      <c r="N332" s="467" t="n">
        <f aca="false">AVERAGE('monthly data'!AI332:AK332)</f>
        <v>0</v>
      </c>
      <c r="O332" s="467" t="n">
        <f aca="false">AVERAGE('monthly data'!AL332:AN332)</f>
        <v>0</v>
      </c>
      <c r="P332" s="467" t="n">
        <f aca="false">AVERAGE('monthly data'!AO332:AQ332)</f>
        <v>0</v>
      </c>
      <c r="Q332" s="467" t="n">
        <f aca="false">AVERAGE('monthly data'!AR332:AT332)</f>
        <v>0</v>
      </c>
      <c r="R332" s="467" t="n">
        <f aca="false">AVERAGE('monthly data'!AU332:AW332)</f>
        <v>0</v>
      </c>
      <c r="S332" s="467" t="n">
        <f aca="false">AVERAGE('monthly data'!AX332:AZ332)</f>
        <v>0</v>
      </c>
      <c r="T332" s="467" t="n">
        <f aca="false">AVERAGE('monthly data'!BA332:BC332)</f>
        <v>0</v>
      </c>
      <c r="U332" s="467" t="n">
        <f aca="false">AVERAGE('monthly data'!BD332:BF332)</f>
        <v>0</v>
      </c>
      <c r="V332" s="467" t="n">
        <f aca="false">AVERAGE('monthly data'!BG332:BI332)</f>
        <v>0</v>
      </c>
      <c r="W332" s="467" t="n">
        <f aca="false">AVERAGE('monthly data'!BJ332:BL332)</f>
        <v>0</v>
      </c>
      <c r="X332" s="467" t="n">
        <f aca="false">AVERAGE('monthly data'!BM332:BO332)</f>
        <v>0</v>
      </c>
      <c r="Y332" s="467" t="n">
        <f aca="false">AVERAGE('monthly data'!BP332:BR332)</f>
        <v>0</v>
      </c>
      <c r="Z332" s="467" t="n">
        <f aca="false">AVERAGE('monthly data'!BS332:BU332)</f>
        <v>0</v>
      </c>
      <c r="AA332" s="467" t="n">
        <f aca="false">AVERAGE('monthly data'!BV332:BX332)</f>
        <v>0</v>
      </c>
      <c r="AB332" s="467" t="n">
        <f aca="false">AVERAGE('monthly data'!BY332:CA332)</f>
        <v>0</v>
      </c>
      <c r="AC332" s="467" t="n">
        <f aca="false">AVERAGE('monthly data'!CB332:CD332)</f>
        <v>0</v>
      </c>
      <c r="AD332" s="467" t="n">
        <f aca="false">AVERAGE('monthly data'!CE332:CG332)</f>
        <v>0</v>
      </c>
      <c r="AE332" s="334" t="e">
        <f aca="false">AVERAGE('monthly data'!CH332:CJ332)</f>
        <v>#DIV/0!</v>
      </c>
      <c r="AF332" s="334" t="e">
        <f aca="false">AVERAGE('monthly data'!CK332:CM332)</f>
        <v>#DIV/0!</v>
      </c>
      <c r="AG332" s="334" t="e">
        <f aca="false">AVERAGE('monthly data'!CN332:CP332)</f>
        <v>#DIV/0!</v>
      </c>
      <c r="AH332" s="334" t="e">
        <f aca="false">AVERAGE('monthly data'!CQ332:CS332)</f>
        <v>#DIV/0!</v>
      </c>
      <c r="AI332" s="334" t="e">
        <f aca="false">AVERAGE('monthly data'!CT332:CV332)</f>
        <v>#DIV/0!</v>
      </c>
      <c r="AJ332" s="334" t="e">
        <f aca="false">AVERAGE('monthly data'!CW332:CY332)</f>
        <v>#DIV/0!</v>
      </c>
      <c r="AK332" s="334" t="e">
        <f aca="false">AVERAGE('monthly data'!CZ332:DB332)</f>
        <v>#DIV/0!</v>
      </c>
      <c r="AL332" s="334" t="e">
        <f aca="false">AVERAGE('monthly data'!DC332:DE332)</f>
        <v>#DIV/0!</v>
      </c>
      <c r="AM332" s="334" t="e">
        <f aca="false">AVERAGE('monthly data'!DF332:DH332)</f>
        <v>#DIV/0!</v>
      </c>
      <c r="AN332" s="334" t="e">
        <f aca="false">AVERAGE('monthly data'!DI332:DK332)</f>
        <v>#DIV/0!</v>
      </c>
      <c r="AO332" s="334" t="e">
        <f aca="false">AVERAGE('monthly data'!DL332:DN332)</f>
        <v>#DIV/0!</v>
      </c>
      <c r="AP332" s="334" t="e">
        <f aca="false">AVERAGE('monthly data'!DO332:DQ332)</f>
        <v>#DIV/0!</v>
      </c>
      <c r="AQ332" s="334" t="e">
        <f aca="false">AVERAGE('monthly data'!DR332:DT332)</f>
        <v>#DIV/0!</v>
      </c>
      <c r="AR332" s="334" t="e">
        <f aca="false">AVERAGE('monthly data'!DU332:DW332)</f>
        <v>#DIV/0!</v>
      </c>
      <c r="AS332" s="334" t="e">
        <f aca="false">AVERAGE('monthly data'!DX332:DZ332)</f>
        <v>#DIV/0!</v>
      </c>
      <c r="AT332" s="334" t="e">
        <f aca="false">AVERAGE('monthly data'!EA332:EC332)</f>
        <v>#DIV/0!</v>
      </c>
      <c r="AU332" s="334" t="e">
        <f aca="false">AVERAGE('monthly data'!ED332:EF332)</f>
        <v>#DIV/0!</v>
      </c>
      <c r="AV332" s="334" t="e">
        <f aca="false">AVERAGE('monthly data'!EG332:EI332)</f>
        <v>#DIV/0!</v>
      </c>
      <c r="AW332" s="334" t="e">
        <f aca="false">AVERAGE('monthly data'!EJ332:EL332)</f>
        <v>#DIV/0!</v>
      </c>
      <c r="AX332" s="334" t="e">
        <f aca="false">AVERAGE('monthly data'!EM332:EO332)</f>
        <v>#DIV/0!</v>
      </c>
      <c r="AY332" s="334" t="e">
        <f aca="false">AVERAGE('monthly data'!EP332:ER332)</f>
        <v>#DIV/0!</v>
      </c>
      <c r="AZ332" s="334" t="e">
        <f aca="false">AVERAGE('monthly data'!ES332:EU332)</f>
        <v>#DIV/0!</v>
      </c>
      <c r="BA332" s="334" t="e">
        <f aca="false">AVERAGE('monthly data'!EV332:EX332)</f>
        <v>#DIV/0!</v>
      </c>
      <c r="BB332" s="334" t="e">
        <f aca="false">AVERAGE('monthly data'!EY332:FA332)</f>
        <v>#DIV/0!</v>
      </c>
      <c r="BC332" s="334" t="e">
        <f aca="false">AVERAGE('monthly data'!FB332:FD332)</f>
        <v>#DIV/0!</v>
      </c>
      <c r="BD332" s="334" t="e">
        <f aca="false">AVERAGE('monthly data'!FE332:FG332)</f>
        <v>#DIV/0!</v>
      </c>
      <c r="BE332" s="334" t="e">
        <f aca="false">AVERAGE('monthly data'!FH332:FJ332)</f>
        <v>#DIV/0!</v>
      </c>
      <c r="BF332" s="334" t="e">
        <f aca="false">AVERAGE('monthly data'!FK332:FM332)</f>
        <v>#DIV/0!</v>
      </c>
      <c r="BG332" s="334" t="e">
        <f aca="false">AVERAGE('monthly data'!FN332:FP332)</f>
        <v>#DIV/0!</v>
      </c>
      <c r="BH332" s="334" t="e">
        <f aca="false">AVERAGE('monthly data'!FQ332:FS332)</f>
        <v>#DIV/0!</v>
      </c>
      <c r="BI332" s="334" t="e">
        <f aca="false">AVERAGE('monthly data'!FT332:FV332)</f>
        <v>#DIV/0!</v>
      </c>
      <c r="BJ332" s="334" t="e">
        <f aca="false">AVERAGE('monthly data'!FW332:FY332)</f>
        <v>#DIV/0!</v>
      </c>
      <c r="BK332" s="334" t="e">
        <f aca="false">AVERAGE('monthly data'!FZ332:GB332)</f>
        <v>#DIV/0!</v>
      </c>
      <c r="BL332" s="334" t="e">
        <f aca="false">AVERAGE('monthly data'!GC332:GE332)</f>
        <v>#DIV/0!</v>
      </c>
      <c r="BM332" s="334" t="e">
        <f aca="false">AVERAGE('monthly data'!GF332:GH332)</f>
        <v>#DIV/0!</v>
      </c>
      <c r="BN332" s="334" t="e">
        <f aca="false">AVERAGE('monthly data'!GI332:GK332)</f>
        <v>#DIV/0!</v>
      </c>
      <c r="BO332" s="334" t="e">
        <f aca="false">AVERAGE('monthly data'!GL332:GN332)</f>
        <v>#DIV/0!</v>
      </c>
      <c r="BP332" s="334" t="e">
        <f aca="false">AVERAGE('monthly data'!GO332:GQ332)</f>
        <v>#DIV/0!</v>
      </c>
      <c r="BQ332" s="334" t="e">
        <f aca="false">AVERAGE('monthly data'!GR332:GT332)</f>
        <v>#DIV/0!</v>
      </c>
      <c r="BR332" s="334" t="e">
        <f aca="false">AVERAGE('monthly data'!GU332:GW332)</f>
        <v>#DIV/0!</v>
      </c>
      <c r="BS332" s="334" t="e">
        <f aca="false">AVERAGE('monthly data'!GX332:GZ332)</f>
        <v>#DIV/0!</v>
      </c>
      <c r="BT332" s="334" t="e">
        <f aca="false">AVERAGE('monthly data'!HA332:HC332)</f>
        <v>#DIV/0!</v>
      </c>
      <c r="BU332" s="334" t="e">
        <f aca="false">AVERAGE('monthly data'!HD332:HF332)</f>
        <v>#DIV/0!</v>
      </c>
      <c r="BV332" s="334" t="e">
        <f aca="false">AVERAGE('monthly data'!HG332:HI332)</f>
        <v>#DIV/0!</v>
      </c>
      <c r="BW332" s="334" t="e">
        <f aca="false">AVERAGE('monthly data'!HJ332:HL332)</f>
        <v>#DIV/0!</v>
      </c>
      <c r="BX332" s="334" t="e">
        <f aca="false">AVERAGE('monthly data'!HM332:HO332)</f>
        <v>#DIV/0!</v>
      </c>
      <c r="BY332" s="334" t="e">
        <f aca="false">AVERAGE('monthly data'!HP332:HR332)</f>
        <v>#DIV/0!</v>
      </c>
      <c r="BZ332" s="334" t="e">
        <f aca="false">AVERAGE('monthly data'!HS332:HU332)</f>
        <v>#DIV/0!</v>
      </c>
      <c r="CA332" s="334" t="e">
        <f aca="false">AVERAGE('monthly data'!HV332:HX332)</f>
        <v>#DIV/0!</v>
      </c>
      <c r="CB332" s="334" t="e">
        <f aca="false">AVERAGE('monthly data'!HY332:IA332)</f>
        <v>#DIV/0!</v>
      </c>
      <c r="CC332" s="334" t="e">
        <f aca="false">AVERAGE('monthly data'!IB332:ID332)</f>
        <v>#DIV/0!</v>
      </c>
      <c r="CD332" s="334" t="e">
        <f aca="false">AVERAGE('monthly data'!IE332:IG332)</f>
        <v>#DIV/0!</v>
      </c>
      <c r="CE332" s="334" t="n">
        <f aca="false">AVERAGE('monthly data'!IH332:IJ332)</f>
        <v>13</v>
      </c>
      <c r="CF332" s="334" t="n">
        <f aca="false">AVERAGE('monthly data'!IK332:IM332)</f>
        <v>13</v>
      </c>
      <c r="CG332" s="334" t="n">
        <f aca="false">AVERAGE('monthly data'!IN332:IP332)</f>
        <v>13</v>
      </c>
      <c r="CH332" s="334" t="n">
        <f aca="false">AVERAGE('monthly data'!IQ332:IS332)</f>
        <v>13</v>
      </c>
      <c r="CI332" s="334" t="n">
        <f aca="false">AVERAGE('monthly data'!IT332:IV332)</f>
        <v>13</v>
      </c>
      <c r="CJ332" s="334" t="n">
        <f aca="false">AVERAGE('monthly data'!IW332:IY332)</f>
        <v>13</v>
      </c>
      <c r="CK332" s="334" t="n">
        <f aca="false">AVERAGE('monthly data'!IZ332:JB332)</f>
        <v>13</v>
      </c>
      <c r="CL332" s="334" t="n">
        <f aca="false">AVERAGE('monthly data'!JC332:JE332)</f>
        <v>13</v>
      </c>
      <c r="CM332" s="334" t="n">
        <f aca="false">AVERAGE('monthly data'!JF332:JH332)</f>
        <v>13</v>
      </c>
      <c r="CN332" s="334" t="n">
        <f aca="false">AVERAGE('monthly data'!JI332:JK332)</f>
        <v>13</v>
      </c>
      <c r="CO332" s="334" t="n">
        <f aca="false">AVERAGE('monthly data'!JL332:JN332)</f>
        <v>13</v>
      </c>
      <c r="CP332" s="334" t="n">
        <f aca="false">AVERAGE('monthly data'!JO332:JQ332)</f>
        <v>13</v>
      </c>
      <c r="CQ332" s="334" t="n">
        <f aca="false">AVERAGE('monthly data'!JR332:JT332)</f>
        <v>13</v>
      </c>
      <c r="CR332" s="334" t="n">
        <f aca="false">AVERAGE('monthly data'!JU332:JW332)</f>
        <v>12.6666666666667</v>
      </c>
      <c r="CS332" s="334" t="n">
        <f aca="false">AVERAGE('monthly data'!JX332:JZ332)</f>
        <v>12.4</v>
      </c>
      <c r="CT332" s="334" t="n">
        <f aca="false">AVERAGE('monthly data'!KA332:KC332)</f>
        <v>12.2</v>
      </c>
      <c r="CU332" s="334" t="n">
        <f aca="false">AVERAGE('monthly data'!KD332:KF332)</f>
        <v>12.25</v>
      </c>
      <c r="CV332" s="334" t="n">
        <f aca="false">AVERAGE('monthly data'!KG332:KI332)</f>
        <v>12.25</v>
      </c>
      <c r="CW332" s="334" t="n">
        <f aca="false">AVERAGE('monthly data'!KJ332:KL332)</f>
        <v>12.25</v>
      </c>
      <c r="CX332" s="334" t="n">
        <f aca="false">AVERAGE('monthly data'!KM332:KO332)</f>
        <v>12.25</v>
      </c>
      <c r="CY332" s="334" t="n">
        <f aca="false">AVERAGE('monthly data'!KP332:KR332)</f>
        <v>12.25</v>
      </c>
      <c r="CZ332" s="334" t="n">
        <f aca="false">AVERAGE('monthly data'!KS332:KU332)</f>
        <v>12.1833333333333</v>
      </c>
      <c r="DA332" s="334" t="n">
        <f aca="false">AVERAGE('monthly data'!KV332:KX332)</f>
        <v>12.1</v>
      </c>
      <c r="DB332" s="334" t="n">
        <f aca="false">AVERAGE('monthly data'!KY332:LA332)</f>
        <v>12.1</v>
      </c>
      <c r="DC332" s="334" t="n">
        <f aca="false">AVERAGE('monthly data'!LB332:LD332)</f>
        <v>12.0333333333333</v>
      </c>
      <c r="DD332" s="334" t="n">
        <f aca="false">AVERAGE('monthly data'!LE332:LG332)</f>
        <v>11.9833333333333</v>
      </c>
      <c r="DE332" s="334" t="n">
        <f aca="false">AVERAGE('monthly data'!LH332:LJ332)</f>
        <v>11.9466666666667</v>
      </c>
      <c r="DF332" s="334" t="n">
        <f aca="false">AVERAGE('monthly data'!LK332:LM332)</f>
        <v>11.94</v>
      </c>
      <c r="DG332" s="334" t="n">
        <f aca="false">AVERAGE('monthly data'!LN332:LP332)</f>
        <v>7.97666666666667</v>
      </c>
      <c r="DH332" s="334" t="n">
        <f aca="false">AVERAGE('monthly data'!LQ332:LS332)</f>
        <v>4.05</v>
      </c>
      <c r="DI332" s="334" t="n">
        <f aca="false">AVERAGE('monthly data'!LT332:LV332)</f>
        <v>0</v>
      </c>
      <c r="DJ332" s="334" t="n">
        <f aca="false">AVERAGE('monthly data'!LW332:LY332)</f>
        <v>8.099</v>
      </c>
      <c r="DK332" s="334" t="n">
        <f aca="false">AVERAGE('monthly data'!LZ332:MB332)</f>
        <v>4.05</v>
      </c>
      <c r="DL332" s="334" t="n">
        <f aca="false">AVERAGE('monthly data'!MC332:ME332)</f>
        <v>0</v>
      </c>
      <c r="DM332" s="334" t="e">
        <f aca="false">AVERAGE('monthly data'!MF332:MH332)</f>
        <v>#DIV/0!</v>
      </c>
      <c r="DN332" s="334" t="e">
        <f aca="false">AVERAGE('monthly data'!MI332:MK332)</f>
        <v>#DIV/0!</v>
      </c>
      <c r="DO332" s="334" t="e">
        <f aca="false">AVERAGE('monthly data'!ML332:MN332)</f>
        <v>#DIV/0!</v>
      </c>
      <c r="DP332" s="334" t="e">
        <f aca="false">AVERAGE('monthly data'!MO332:MQ332)</f>
        <v>#DIV/0!</v>
      </c>
      <c r="DQ332" s="334" t="e">
        <f aca="false">AVERAGE('monthly data'!MR332:MT332)</f>
        <v>#DIV/0!</v>
      </c>
      <c r="DR332" s="334" t="e">
        <f aca="false">AVERAGE('monthly data'!MU332:MW332)</f>
        <v>#DIV/0!</v>
      </c>
      <c r="DS332" s="334"/>
      <c r="DT332" s="334"/>
      <c r="DU332" s="334"/>
      <c r="DV332" s="334"/>
      <c r="DW332" s="334"/>
      <c r="DX332" s="334"/>
      <c r="DY332" s="334"/>
      <c r="DZ332" s="334"/>
    </row>
    <row r="333" customFormat="false" ht="15" hidden="false" customHeight="false" outlineLevel="0" collapsed="false">
      <c r="B333" s="470" t="s">
        <v>752</v>
      </c>
      <c r="C333" s="467" t="n">
        <f aca="false">AVERAGE('monthly data'!B333:D333)</f>
        <v>0</v>
      </c>
      <c r="D333" s="467" t="n">
        <f aca="false">AVERAGE('monthly data'!E333:G333)</f>
        <v>0</v>
      </c>
      <c r="E333" s="467" t="n">
        <f aca="false">AVERAGE('monthly data'!H333:J333)</f>
        <v>0</v>
      </c>
      <c r="F333" s="467" t="n">
        <f aca="false">AVERAGE('monthly data'!K333:M333)</f>
        <v>0</v>
      </c>
      <c r="G333" s="467" t="n">
        <f aca="false">AVERAGE('monthly data'!N333:P333)</f>
        <v>0</v>
      </c>
      <c r="H333" s="467" t="n">
        <f aca="false">AVERAGE('monthly data'!Q333:S333)</f>
        <v>0</v>
      </c>
      <c r="I333" s="467" t="n">
        <f aca="false">AVERAGE('monthly data'!T333:V333)</f>
        <v>0</v>
      </c>
      <c r="J333" s="467" t="n">
        <f aca="false">AVERAGE('monthly data'!W333:Y333)</f>
        <v>0</v>
      </c>
      <c r="K333" s="467" t="n">
        <f aca="false">AVERAGE('monthly data'!Z333:AB333)</f>
        <v>0</v>
      </c>
      <c r="L333" s="467" t="n">
        <f aca="false">AVERAGE('monthly data'!AC333:AE333)</f>
        <v>0</v>
      </c>
      <c r="M333" s="467" t="n">
        <f aca="false">AVERAGE('monthly data'!AF333:AH333)</f>
        <v>0</v>
      </c>
      <c r="N333" s="467" t="n">
        <f aca="false">AVERAGE('monthly data'!AI333:AK333)</f>
        <v>0</v>
      </c>
      <c r="O333" s="467" t="n">
        <f aca="false">AVERAGE('monthly data'!AL333:AN333)</f>
        <v>0</v>
      </c>
      <c r="P333" s="467" t="n">
        <f aca="false">AVERAGE('monthly data'!AO333:AQ333)</f>
        <v>0</v>
      </c>
      <c r="Q333" s="467" t="n">
        <f aca="false">AVERAGE('monthly data'!AR333:AT333)</f>
        <v>0</v>
      </c>
      <c r="R333" s="467" t="n">
        <f aca="false">AVERAGE('monthly data'!AU333:AW333)</f>
        <v>0</v>
      </c>
      <c r="S333" s="467" t="n">
        <f aca="false">AVERAGE('monthly data'!AX333:AZ333)</f>
        <v>0</v>
      </c>
      <c r="T333" s="467" t="n">
        <f aca="false">AVERAGE('monthly data'!BA333:BC333)</f>
        <v>0</v>
      </c>
      <c r="U333" s="467" t="n">
        <f aca="false">AVERAGE('monthly data'!BD333:BF333)</f>
        <v>0</v>
      </c>
      <c r="V333" s="467" t="n">
        <f aca="false">AVERAGE('monthly data'!BG333:BI333)</f>
        <v>0</v>
      </c>
      <c r="W333" s="467" t="n">
        <f aca="false">AVERAGE('monthly data'!BJ333:BL333)</f>
        <v>0</v>
      </c>
      <c r="X333" s="467" t="n">
        <f aca="false">AVERAGE('monthly data'!BM333:BO333)</f>
        <v>0</v>
      </c>
      <c r="Y333" s="467" t="n">
        <f aca="false">AVERAGE('monthly data'!BP333:BR333)</f>
        <v>0</v>
      </c>
      <c r="Z333" s="467" t="n">
        <f aca="false">AVERAGE('monthly data'!BS333:BU333)</f>
        <v>0</v>
      </c>
      <c r="AA333" s="467" t="n">
        <f aca="false">AVERAGE('monthly data'!BV333:BX333)</f>
        <v>0</v>
      </c>
      <c r="AB333" s="467" t="n">
        <f aca="false">AVERAGE('monthly data'!BY333:CA333)</f>
        <v>0</v>
      </c>
      <c r="AC333" s="467" t="n">
        <f aca="false">AVERAGE('monthly data'!CB333:CD333)</f>
        <v>0</v>
      </c>
      <c r="AD333" s="467" t="n">
        <f aca="false">AVERAGE('monthly data'!CE333:CG333)</f>
        <v>0</v>
      </c>
      <c r="AE333" s="334" t="e">
        <f aca="false">AVERAGE('monthly data'!CH333:CJ333)</f>
        <v>#DIV/0!</v>
      </c>
      <c r="AF333" s="334" t="e">
        <f aca="false">AVERAGE('monthly data'!CK333:CM333)</f>
        <v>#DIV/0!</v>
      </c>
      <c r="AG333" s="334" t="e">
        <f aca="false">AVERAGE('monthly data'!CN333:CP333)</f>
        <v>#DIV/0!</v>
      </c>
      <c r="AH333" s="334" t="e">
        <f aca="false">AVERAGE('monthly data'!CQ333:CS333)</f>
        <v>#DIV/0!</v>
      </c>
      <c r="AI333" s="334" t="e">
        <f aca="false">AVERAGE('monthly data'!CT333:CV333)</f>
        <v>#DIV/0!</v>
      </c>
      <c r="AJ333" s="334" t="e">
        <f aca="false">AVERAGE('monthly data'!CW333:CY333)</f>
        <v>#DIV/0!</v>
      </c>
      <c r="AK333" s="334" t="e">
        <f aca="false">AVERAGE('monthly data'!CZ333:DB333)</f>
        <v>#DIV/0!</v>
      </c>
      <c r="AL333" s="334" t="e">
        <f aca="false">AVERAGE('monthly data'!DC333:DE333)</f>
        <v>#DIV/0!</v>
      </c>
      <c r="AM333" s="334" t="e">
        <f aca="false">AVERAGE('monthly data'!DF333:DH333)</f>
        <v>#DIV/0!</v>
      </c>
      <c r="AN333" s="334" t="e">
        <f aca="false">AVERAGE('monthly data'!DI333:DK333)</f>
        <v>#DIV/0!</v>
      </c>
      <c r="AO333" s="334" t="e">
        <f aca="false">AVERAGE('monthly data'!DL333:DN333)</f>
        <v>#DIV/0!</v>
      </c>
      <c r="AP333" s="334" t="e">
        <f aca="false">AVERAGE('monthly data'!DO333:DQ333)</f>
        <v>#DIV/0!</v>
      </c>
      <c r="AQ333" s="334" t="e">
        <f aca="false">AVERAGE('monthly data'!DR333:DT333)</f>
        <v>#DIV/0!</v>
      </c>
      <c r="AR333" s="334" t="e">
        <f aca="false">AVERAGE('monthly data'!DU333:DW333)</f>
        <v>#DIV/0!</v>
      </c>
      <c r="AS333" s="334" t="e">
        <f aca="false">AVERAGE('monthly data'!DX333:DZ333)</f>
        <v>#DIV/0!</v>
      </c>
      <c r="AT333" s="334" t="e">
        <f aca="false">AVERAGE('monthly data'!EA333:EC333)</f>
        <v>#DIV/0!</v>
      </c>
      <c r="AU333" s="334" t="e">
        <f aca="false">AVERAGE('monthly data'!ED333:EF333)</f>
        <v>#DIV/0!</v>
      </c>
      <c r="AV333" s="334" t="e">
        <f aca="false">AVERAGE('monthly data'!EG333:EI333)</f>
        <v>#DIV/0!</v>
      </c>
      <c r="AW333" s="334" t="e">
        <f aca="false">AVERAGE('monthly data'!EJ333:EL333)</f>
        <v>#DIV/0!</v>
      </c>
      <c r="AX333" s="334" t="e">
        <f aca="false">AVERAGE('monthly data'!EM333:EO333)</f>
        <v>#DIV/0!</v>
      </c>
      <c r="AY333" s="334" t="e">
        <f aca="false">AVERAGE('monthly data'!EP333:ER333)</f>
        <v>#DIV/0!</v>
      </c>
      <c r="AZ333" s="334" t="e">
        <f aca="false">AVERAGE('monthly data'!ES333:EU333)</f>
        <v>#DIV/0!</v>
      </c>
      <c r="BA333" s="334" t="e">
        <f aca="false">AVERAGE('monthly data'!EV333:EX333)</f>
        <v>#DIV/0!</v>
      </c>
      <c r="BB333" s="334" t="e">
        <f aca="false">AVERAGE('monthly data'!EY333:FA333)</f>
        <v>#DIV/0!</v>
      </c>
      <c r="BC333" s="334" t="e">
        <f aca="false">AVERAGE('monthly data'!FB333:FD333)</f>
        <v>#DIV/0!</v>
      </c>
      <c r="BD333" s="334" t="e">
        <f aca="false">AVERAGE('monthly data'!FE333:FG333)</f>
        <v>#DIV/0!</v>
      </c>
      <c r="BE333" s="334" t="e">
        <f aca="false">AVERAGE('monthly data'!FH333:FJ333)</f>
        <v>#DIV/0!</v>
      </c>
      <c r="BF333" s="334" t="e">
        <f aca="false">AVERAGE('monthly data'!FK333:FM333)</f>
        <v>#DIV/0!</v>
      </c>
      <c r="BG333" s="334" t="e">
        <f aca="false">AVERAGE('monthly data'!FN333:FP333)</f>
        <v>#DIV/0!</v>
      </c>
      <c r="BH333" s="334" t="e">
        <f aca="false">AVERAGE('monthly data'!FQ333:FS333)</f>
        <v>#DIV/0!</v>
      </c>
      <c r="BI333" s="334" t="e">
        <f aca="false">AVERAGE('monthly data'!FT333:FV333)</f>
        <v>#DIV/0!</v>
      </c>
      <c r="BJ333" s="334" t="e">
        <f aca="false">AVERAGE('monthly data'!FW333:FY333)</f>
        <v>#DIV/0!</v>
      </c>
      <c r="BK333" s="334" t="e">
        <f aca="false">AVERAGE('monthly data'!FZ333:GB333)</f>
        <v>#DIV/0!</v>
      </c>
      <c r="BL333" s="334" t="e">
        <f aca="false">AVERAGE('monthly data'!GC333:GE333)</f>
        <v>#DIV/0!</v>
      </c>
      <c r="BM333" s="334" t="e">
        <f aca="false">AVERAGE('monthly data'!GF333:GH333)</f>
        <v>#DIV/0!</v>
      </c>
      <c r="BN333" s="334" t="e">
        <f aca="false">AVERAGE('monthly data'!GI333:GK333)</f>
        <v>#DIV/0!</v>
      </c>
      <c r="BO333" s="334" t="e">
        <f aca="false">AVERAGE('monthly data'!GL333:GN333)</f>
        <v>#DIV/0!</v>
      </c>
      <c r="BP333" s="334" t="e">
        <f aca="false">AVERAGE('monthly data'!GO333:GQ333)</f>
        <v>#DIV/0!</v>
      </c>
      <c r="BQ333" s="334" t="e">
        <f aca="false">AVERAGE('monthly data'!GR333:GT333)</f>
        <v>#DIV/0!</v>
      </c>
      <c r="BR333" s="334" t="e">
        <f aca="false">AVERAGE('monthly data'!GU333:GW333)</f>
        <v>#DIV/0!</v>
      </c>
      <c r="BS333" s="334" t="e">
        <f aca="false">AVERAGE('monthly data'!GX333:GZ333)</f>
        <v>#DIV/0!</v>
      </c>
      <c r="BT333" s="334" t="e">
        <f aca="false">AVERAGE('monthly data'!HA333:HC333)</f>
        <v>#DIV/0!</v>
      </c>
      <c r="BU333" s="334" t="e">
        <f aca="false">AVERAGE('monthly data'!HD333:HF333)</f>
        <v>#DIV/0!</v>
      </c>
      <c r="BV333" s="334" t="e">
        <f aca="false">AVERAGE('monthly data'!HG333:HI333)</f>
        <v>#DIV/0!</v>
      </c>
      <c r="BW333" s="334" t="e">
        <f aca="false">AVERAGE('monthly data'!HJ333:HL333)</f>
        <v>#DIV/0!</v>
      </c>
      <c r="BX333" s="334" t="e">
        <f aca="false">AVERAGE('monthly data'!HM333:HO333)</f>
        <v>#DIV/0!</v>
      </c>
      <c r="BY333" s="334" t="e">
        <f aca="false">AVERAGE('monthly data'!HP333:HR333)</f>
        <v>#DIV/0!</v>
      </c>
      <c r="BZ333" s="334" t="e">
        <f aca="false">AVERAGE('monthly data'!HS333:HU333)</f>
        <v>#DIV/0!</v>
      </c>
      <c r="CA333" s="334" t="e">
        <f aca="false">AVERAGE('monthly data'!HV333:HX333)</f>
        <v>#DIV/0!</v>
      </c>
      <c r="CB333" s="334" t="e">
        <f aca="false">AVERAGE('monthly data'!HY333:IA333)</f>
        <v>#DIV/0!</v>
      </c>
      <c r="CC333" s="334" t="e">
        <f aca="false">AVERAGE('monthly data'!IB333:ID333)</f>
        <v>#DIV/0!</v>
      </c>
      <c r="CD333" s="334" t="e">
        <f aca="false">AVERAGE('monthly data'!IE333:IG333)</f>
        <v>#DIV/0!</v>
      </c>
      <c r="CE333" s="334" t="e">
        <f aca="false">AVERAGE('monthly data'!IH333:IJ333)</f>
        <v>#DIV/0!</v>
      </c>
      <c r="CF333" s="334" t="e">
        <f aca="false">AVERAGE('monthly data'!IK333:IM333)</f>
        <v>#DIV/0!</v>
      </c>
      <c r="CG333" s="334" t="e">
        <f aca="false">AVERAGE('monthly data'!IN333:IP333)</f>
        <v>#DIV/0!</v>
      </c>
      <c r="CH333" s="334" t="e">
        <f aca="false">AVERAGE('monthly data'!IQ333:IS333)</f>
        <v>#DIV/0!</v>
      </c>
      <c r="CI333" s="334" t="n">
        <f aca="false">AVERAGE('monthly data'!IT333:IV333)</f>
        <v>13.5</v>
      </c>
      <c r="CJ333" s="334" t="n">
        <f aca="false">AVERAGE('monthly data'!IW333:IY333)</f>
        <v>13.5</v>
      </c>
      <c r="CK333" s="334" t="n">
        <f aca="false">AVERAGE('monthly data'!IZ333:JB333)</f>
        <v>13.5</v>
      </c>
      <c r="CL333" s="334" t="n">
        <f aca="false">AVERAGE('monthly data'!JC333:JE333)</f>
        <v>13.5</v>
      </c>
      <c r="CM333" s="334" t="n">
        <f aca="false">AVERAGE('monthly data'!JF333:JH333)</f>
        <v>13.5</v>
      </c>
      <c r="CN333" s="334" t="n">
        <f aca="false">AVERAGE('monthly data'!JI333:JK333)</f>
        <v>13.5</v>
      </c>
      <c r="CO333" s="334" t="n">
        <f aca="false">AVERAGE('monthly data'!JL333:JN333)</f>
        <v>13.5</v>
      </c>
      <c r="CP333" s="334" t="n">
        <f aca="false">AVERAGE('monthly data'!JO333:JQ333)</f>
        <v>13.5</v>
      </c>
      <c r="CQ333" s="334" t="n">
        <f aca="false">AVERAGE('monthly data'!JR333:JT333)</f>
        <v>13.5</v>
      </c>
      <c r="CR333" s="334" t="n">
        <f aca="false">AVERAGE('monthly data'!JU333:JW333)</f>
        <v>13.5</v>
      </c>
      <c r="CS333" s="334" t="n">
        <f aca="false">AVERAGE('monthly data'!JX333:JZ333)</f>
        <v>13.1</v>
      </c>
      <c r="CT333" s="334" t="n">
        <f aca="false">AVERAGE('monthly data'!KA333:KC333)</f>
        <v>12.9</v>
      </c>
      <c r="CU333" s="334" t="n">
        <f aca="false">AVERAGE('monthly data'!KD333:KF333)</f>
        <v>12.8333333333333</v>
      </c>
      <c r="CV333" s="334" t="n">
        <f aca="false">AVERAGE('monthly data'!KG333:KI333)</f>
        <v>12.7</v>
      </c>
      <c r="CW333" s="334" t="n">
        <f aca="false">AVERAGE('monthly data'!KJ333:KL333)</f>
        <v>12.7</v>
      </c>
      <c r="CX333" s="334" t="n">
        <f aca="false">AVERAGE('monthly data'!KM333:KO333)</f>
        <v>12.68</v>
      </c>
      <c r="CY333" s="334" t="n">
        <f aca="false">AVERAGE('monthly data'!KP333:KR333)</f>
        <v>12.5933333333333</v>
      </c>
      <c r="CZ333" s="334" t="n">
        <f aca="false">AVERAGE('monthly data'!KS333:KU333)</f>
        <v>12.5333333333333</v>
      </c>
      <c r="DA333" s="334" t="n">
        <f aca="false">AVERAGE('monthly data'!KV333:KX333)</f>
        <v>12.4616666666667</v>
      </c>
      <c r="DB333" s="334" t="n">
        <f aca="false">AVERAGE('monthly data'!KY333:LA333)</f>
        <v>12.385</v>
      </c>
      <c r="DC333" s="334" t="n">
        <f aca="false">AVERAGE('monthly data'!LB333:LD333)</f>
        <v>12.35</v>
      </c>
      <c r="DD333" s="334" t="n">
        <f aca="false">AVERAGE('monthly data'!LE333:LG333)</f>
        <v>12.45</v>
      </c>
      <c r="DE333" s="334" t="n">
        <f aca="false">AVERAGE('monthly data'!LH333:LJ333)</f>
        <v>12.45</v>
      </c>
      <c r="DF333" s="334" t="n">
        <f aca="false">AVERAGE('monthly data'!LK333:LM333)</f>
        <v>12.45</v>
      </c>
      <c r="DG333" s="334" t="n">
        <f aca="false">AVERAGE('monthly data'!LN333:LP333)</f>
        <v>8.30666666666667</v>
      </c>
      <c r="DH333" s="334" t="n">
        <f aca="false">AVERAGE('monthly data'!LQ333:LS333)</f>
        <v>4.15</v>
      </c>
      <c r="DI333" s="334" t="n">
        <f aca="false">AVERAGE('monthly data'!LT333:LV333)</f>
        <v>6.375</v>
      </c>
      <c r="DJ333" s="334" t="n">
        <f aca="false">AVERAGE('monthly data'!LW333:LY333)</f>
        <v>12.749</v>
      </c>
      <c r="DK333" s="334" t="n">
        <f aca="false">AVERAGE('monthly data'!LZ333:MB333)</f>
        <v>0</v>
      </c>
      <c r="DL333" s="334" t="n">
        <f aca="false">AVERAGE('monthly data'!MC333:ME333)</f>
        <v>6.5</v>
      </c>
      <c r="DM333" s="334" t="e">
        <f aca="false">AVERAGE('monthly data'!MF333:MH333)</f>
        <v>#DIV/0!</v>
      </c>
      <c r="DN333" s="334" t="e">
        <f aca="false">AVERAGE('monthly data'!MI333:MK333)</f>
        <v>#DIV/0!</v>
      </c>
      <c r="DO333" s="334" t="e">
        <f aca="false">AVERAGE('monthly data'!ML333:MN333)</f>
        <v>#DIV/0!</v>
      </c>
      <c r="DP333" s="334" t="e">
        <f aca="false">AVERAGE('monthly data'!MO333:MQ333)</f>
        <v>#DIV/0!</v>
      </c>
      <c r="DQ333" s="334" t="e">
        <f aca="false">AVERAGE('monthly data'!MR333:MT333)</f>
        <v>#DIV/0!</v>
      </c>
      <c r="DR333" s="334" t="e">
        <f aca="false">AVERAGE('monthly data'!MU333:MW333)</f>
        <v>#DIV/0!</v>
      </c>
      <c r="DS333" s="334"/>
      <c r="DT333" s="334"/>
      <c r="DU333" s="334"/>
      <c r="DV333" s="334"/>
      <c r="DW333" s="334"/>
      <c r="DX333" s="334"/>
      <c r="DY333" s="334"/>
      <c r="DZ333" s="334"/>
    </row>
    <row r="334" customFormat="false" ht="15.75" hidden="false" customHeight="false" outlineLevel="0" collapsed="false">
      <c r="B334" s="470" t="s">
        <v>918</v>
      </c>
      <c r="C334" s="359" t="n">
        <f aca="false">AVERAGE('monthly data'!B334:D334)</f>
        <v>0</v>
      </c>
      <c r="D334" s="359" t="n">
        <f aca="false">AVERAGE('monthly data'!E334:G334)</f>
        <v>0</v>
      </c>
      <c r="E334" s="359" t="n">
        <f aca="false">AVERAGE('monthly data'!H334:J334)</f>
        <v>0</v>
      </c>
      <c r="F334" s="359" t="n">
        <f aca="false">AVERAGE('monthly data'!K334:M334)</f>
        <v>0</v>
      </c>
      <c r="G334" s="359" t="n">
        <f aca="false">AVERAGE('monthly data'!N334:P334)</f>
        <v>0</v>
      </c>
      <c r="H334" s="359" t="n">
        <f aca="false">AVERAGE('monthly data'!Q334:S334)</f>
        <v>0</v>
      </c>
      <c r="I334" s="359" t="n">
        <f aca="false">AVERAGE('monthly data'!T334:V334)</f>
        <v>0</v>
      </c>
      <c r="J334" s="359" t="n">
        <f aca="false">AVERAGE('monthly data'!W334:Y334)</f>
        <v>0</v>
      </c>
      <c r="K334" s="359" t="n">
        <f aca="false">AVERAGE('monthly data'!Z334:AB334)</f>
        <v>0</v>
      </c>
      <c r="L334" s="471" t="n">
        <f aca="false">AVERAGE('monthly data'!AC334:AE334)</f>
        <v>0</v>
      </c>
      <c r="M334" s="471" t="n">
        <f aca="false">AVERAGE('monthly data'!AF334:AH334)</f>
        <v>0</v>
      </c>
      <c r="N334" s="471" t="n">
        <f aca="false">AVERAGE('monthly data'!AI334:AK334)</f>
        <v>0</v>
      </c>
      <c r="O334" s="471" t="n">
        <f aca="false">AVERAGE('monthly data'!AL334:AN334)</f>
        <v>0</v>
      </c>
      <c r="P334" s="471" t="n">
        <f aca="false">AVERAGE('monthly data'!AO334:AQ334)</f>
        <v>0</v>
      </c>
      <c r="Q334" s="471" t="n">
        <f aca="false">AVERAGE('monthly data'!AR334:AT334)</f>
        <v>0</v>
      </c>
      <c r="R334" s="471" t="n">
        <f aca="false">AVERAGE('monthly data'!AU334:AW334)</f>
        <v>0</v>
      </c>
      <c r="S334" s="471" t="n">
        <f aca="false">AVERAGE('monthly data'!AX334:AZ334)</f>
        <v>0</v>
      </c>
      <c r="T334" s="471" t="n">
        <f aca="false">AVERAGE('monthly data'!BA334:BC334)</f>
        <v>0</v>
      </c>
      <c r="U334" s="471" t="n">
        <f aca="false">AVERAGE('monthly data'!BD334:BF334)</f>
        <v>0</v>
      </c>
      <c r="V334" s="471" t="n">
        <f aca="false">AVERAGE('monthly data'!BG334:BI334)</f>
        <v>0</v>
      </c>
      <c r="W334" s="471" t="n">
        <f aca="false">AVERAGE('monthly data'!BJ334:BL334)</f>
        <v>0</v>
      </c>
      <c r="X334" s="359" t="n">
        <f aca="false">AVERAGE('monthly data'!BM334:BO334)</f>
        <v>0</v>
      </c>
      <c r="Y334" s="359" t="n">
        <f aca="false">AVERAGE('monthly data'!BP334:BR334)</f>
        <v>0</v>
      </c>
      <c r="Z334" s="359" t="n">
        <f aca="false">AVERAGE('monthly data'!BS334:BU334)</f>
        <v>0</v>
      </c>
      <c r="AA334" s="359" t="n">
        <f aca="false">AVERAGE('monthly data'!BV334:BX334)</f>
        <v>0</v>
      </c>
      <c r="AB334" s="359" t="n">
        <f aca="false">AVERAGE('monthly data'!BY334:CA334)</f>
        <v>0</v>
      </c>
      <c r="AC334" s="359" t="n">
        <f aca="false">AVERAGE('monthly data'!CB334:CD334)</f>
        <v>0</v>
      </c>
      <c r="AD334" s="359" t="n">
        <f aca="false">AVERAGE('monthly data'!CE334:CG334)</f>
        <v>0</v>
      </c>
      <c r="AE334" s="359" t="e">
        <f aca="false">AVERAGE('monthly data'!CH334:CJ334)</f>
        <v>#DIV/0!</v>
      </c>
      <c r="AF334" s="359" t="e">
        <f aca="false">AVERAGE('monthly data'!CK334:CM334)</f>
        <v>#DIV/0!</v>
      </c>
      <c r="AG334" s="359" t="e">
        <f aca="false">AVERAGE('monthly data'!CN334:CP334)</f>
        <v>#DIV/0!</v>
      </c>
      <c r="AH334" s="359" t="e">
        <f aca="false">AVERAGE('monthly data'!CQ334:CS334)</f>
        <v>#DIV/0!</v>
      </c>
      <c r="AI334" s="359" t="e">
        <f aca="false">AVERAGE('monthly data'!CT334:CV334)</f>
        <v>#DIV/0!</v>
      </c>
      <c r="AJ334" s="359" t="e">
        <f aca="false">AVERAGE('monthly data'!CW334:CY334)</f>
        <v>#DIV/0!</v>
      </c>
      <c r="AK334" s="359" t="e">
        <f aca="false">AVERAGE('monthly data'!CZ334:DB334)</f>
        <v>#DIV/0!</v>
      </c>
      <c r="AL334" s="359" t="e">
        <f aca="false">AVERAGE('monthly data'!DC334:DE334)</f>
        <v>#DIV/0!</v>
      </c>
      <c r="AM334" s="359" t="e">
        <f aca="false">AVERAGE('monthly data'!DF334:DH334)</f>
        <v>#DIV/0!</v>
      </c>
      <c r="AN334" s="359" t="e">
        <f aca="false">AVERAGE('monthly data'!DI334:DK334)</f>
        <v>#DIV/0!</v>
      </c>
      <c r="AO334" s="359" t="e">
        <f aca="false">AVERAGE('monthly data'!DL334:DN334)</f>
        <v>#DIV/0!</v>
      </c>
      <c r="AP334" s="359" t="e">
        <f aca="false">AVERAGE('monthly data'!DO334:DQ334)</f>
        <v>#DIV/0!</v>
      </c>
      <c r="AQ334" s="359" t="e">
        <f aca="false">AVERAGE('monthly data'!DR334:DT334)</f>
        <v>#DIV/0!</v>
      </c>
      <c r="AR334" s="359" t="e">
        <f aca="false">AVERAGE('monthly data'!DU334:DW334)</f>
        <v>#DIV/0!</v>
      </c>
      <c r="AS334" s="359" t="e">
        <f aca="false">AVERAGE('monthly data'!DX334:DZ334)</f>
        <v>#DIV/0!</v>
      </c>
      <c r="AT334" s="359" t="e">
        <f aca="false">AVERAGE('monthly data'!EA334:EC334)</f>
        <v>#DIV/0!</v>
      </c>
      <c r="AU334" s="359" t="e">
        <f aca="false">AVERAGE('monthly data'!ED334:EF334)</f>
        <v>#DIV/0!</v>
      </c>
      <c r="AV334" s="359" t="e">
        <f aca="false">AVERAGE('monthly data'!EG334:EI334)</f>
        <v>#DIV/0!</v>
      </c>
      <c r="AW334" s="359" t="e">
        <f aca="false">AVERAGE('monthly data'!EJ334:EL334)</f>
        <v>#DIV/0!</v>
      </c>
      <c r="AX334" s="359" t="e">
        <f aca="false">AVERAGE('monthly data'!EM334:EO334)</f>
        <v>#DIV/0!</v>
      </c>
      <c r="AY334" s="359" t="e">
        <f aca="false">AVERAGE('monthly data'!EP334:ER334)</f>
        <v>#DIV/0!</v>
      </c>
      <c r="AZ334" s="359" t="e">
        <f aca="false">AVERAGE('monthly data'!ES334:EU334)</f>
        <v>#DIV/0!</v>
      </c>
      <c r="BA334" s="359" t="e">
        <f aca="false">AVERAGE('monthly data'!EV334:EX334)</f>
        <v>#DIV/0!</v>
      </c>
      <c r="BB334" s="359" t="e">
        <f aca="false">AVERAGE('monthly data'!EY334:FA334)</f>
        <v>#DIV/0!</v>
      </c>
      <c r="BC334" s="359" t="e">
        <f aca="false">AVERAGE('monthly data'!FB334:FD334)</f>
        <v>#DIV/0!</v>
      </c>
      <c r="BD334" s="359" t="e">
        <f aca="false">AVERAGE('monthly data'!FE334:FG334)</f>
        <v>#DIV/0!</v>
      </c>
      <c r="BE334" s="359" t="e">
        <f aca="false">AVERAGE('monthly data'!FH334:FJ334)</f>
        <v>#DIV/0!</v>
      </c>
      <c r="BF334" s="359" t="e">
        <f aca="false">AVERAGE('monthly data'!FK334:FM334)</f>
        <v>#DIV/0!</v>
      </c>
      <c r="BG334" s="359" t="e">
        <f aca="false">AVERAGE('monthly data'!FN334:FP334)</f>
        <v>#DIV/0!</v>
      </c>
      <c r="BH334" s="359" t="e">
        <f aca="false">AVERAGE('monthly data'!FQ334:FS334)</f>
        <v>#DIV/0!</v>
      </c>
      <c r="BI334" s="359" t="e">
        <f aca="false">AVERAGE('monthly data'!FT334:FV334)</f>
        <v>#DIV/0!</v>
      </c>
      <c r="BJ334" s="359" t="e">
        <f aca="false">AVERAGE('monthly data'!FW334:FY334)</f>
        <v>#DIV/0!</v>
      </c>
      <c r="BK334" s="359" t="e">
        <f aca="false">AVERAGE('monthly data'!FZ334:GB334)</f>
        <v>#DIV/0!</v>
      </c>
      <c r="BL334" s="359" t="e">
        <f aca="false">AVERAGE('monthly data'!GC334:GE334)</f>
        <v>#DIV/0!</v>
      </c>
      <c r="BM334" s="359" t="e">
        <f aca="false">AVERAGE('monthly data'!GF334:GH334)</f>
        <v>#DIV/0!</v>
      </c>
      <c r="BN334" s="359" t="e">
        <f aca="false">AVERAGE('monthly data'!GI334:GK334)</f>
        <v>#DIV/0!</v>
      </c>
      <c r="BO334" s="359" t="e">
        <f aca="false">AVERAGE('monthly data'!GL334:GN334)</f>
        <v>#DIV/0!</v>
      </c>
      <c r="BP334" s="359" t="e">
        <f aca="false">AVERAGE('monthly data'!GO334:GQ334)</f>
        <v>#DIV/0!</v>
      </c>
      <c r="BQ334" s="359" t="e">
        <f aca="false">AVERAGE('monthly data'!GR334:GT334)</f>
        <v>#DIV/0!</v>
      </c>
      <c r="BR334" s="359" t="e">
        <f aca="false">AVERAGE('monthly data'!GU334:GW334)</f>
        <v>#DIV/0!</v>
      </c>
      <c r="BS334" s="359" t="e">
        <f aca="false">AVERAGE('monthly data'!GX334:GZ334)</f>
        <v>#DIV/0!</v>
      </c>
      <c r="BT334" s="359" t="e">
        <f aca="false">AVERAGE('monthly data'!HA334:HC334)</f>
        <v>#DIV/0!</v>
      </c>
      <c r="BU334" s="359" t="e">
        <f aca="false">AVERAGE('monthly data'!HD334:HF334)</f>
        <v>#DIV/0!</v>
      </c>
      <c r="BV334" s="359" t="e">
        <f aca="false">AVERAGE('monthly data'!HG334:HI334)</f>
        <v>#DIV/0!</v>
      </c>
      <c r="BW334" s="359" t="e">
        <f aca="false">AVERAGE('monthly data'!HJ334:HL334)</f>
        <v>#DIV/0!</v>
      </c>
      <c r="BX334" s="359" t="e">
        <f aca="false">AVERAGE('monthly data'!HM334:HO334)</f>
        <v>#DIV/0!</v>
      </c>
      <c r="BY334" s="359" t="e">
        <f aca="false">AVERAGE('monthly data'!HP334:HR334)</f>
        <v>#DIV/0!</v>
      </c>
      <c r="BZ334" s="359" t="e">
        <f aca="false">AVERAGE('monthly data'!HS334:HU334)</f>
        <v>#DIV/0!</v>
      </c>
      <c r="CA334" s="359" t="e">
        <f aca="false">AVERAGE('monthly data'!HV334:HX334)</f>
        <v>#DIV/0!</v>
      </c>
      <c r="CB334" s="359" t="e">
        <f aca="false">AVERAGE('monthly data'!HY334:IA334)</f>
        <v>#DIV/0!</v>
      </c>
      <c r="CC334" s="359" t="e">
        <f aca="false">AVERAGE('monthly data'!IB334:ID334)</f>
        <v>#DIV/0!</v>
      </c>
      <c r="CD334" s="359" t="e">
        <f aca="false">AVERAGE('monthly data'!IE334:IG334)</f>
        <v>#DIV/0!</v>
      </c>
      <c r="CE334" s="359" t="e">
        <f aca="false">AVERAGE('monthly data'!IH334:IJ334)</f>
        <v>#DIV/0!</v>
      </c>
      <c r="CF334" s="359" t="e">
        <f aca="false">AVERAGE('monthly data'!IK334:IM334)</f>
        <v>#DIV/0!</v>
      </c>
      <c r="CG334" s="359" t="e">
        <f aca="false">AVERAGE('monthly data'!IN334:IP334)</f>
        <v>#DIV/0!</v>
      </c>
      <c r="CH334" s="359" t="e">
        <f aca="false">AVERAGE('monthly data'!IQ334:IS334)</f>
        <v>#DIV/0!</v>
      </c>
      <c r="CI334" s="359" t="n">
        <f aca="false">AVERAGE('monthly data'!IT334:IV334)</f>
        <v>0</v>
      </c>
      <c r="CJ334" s="359" t="n">
        <f aca="false">AVERAGE('monthly data'!IW334:IY334)</f>
        <v>0</v>
      </c>
      <c r="CK334" s="359" t="n">
        <f aca="false">AVERAGE('monthly data'!IZ334:JB334)</f>
        <v>0</v>
      </c>
      <c r="CL334" s="359" t="n">
        <f aca="false">AVERAGE('monthly data'!JC334:JE334)</f>
        <v>0</v>
      </c>
      <c r="CM334" s="359" t="n">
        <f aca="false">AVERAGE('monthly data'!JF334:JH334)</f>
        <v>0</v>
      </c>
      <c r="CN334" s="359" t="n">
        <f aca="false">AVERAGE('monthly data'!JI334:JK334)</f>
        <v>0</v>
      </c>
      <c r="CO334" s="359" t="n">
        <f aca="false">AVERAGE('monthly data'!JL334:JN334)</f>
        <v>0</v>
      </c>
      <c r="CP334" s="359" t="n">
        <f aca="false">AVERAGE('monthly data'!JO334:JQ334)</f>
        <v>0</v>
      </c>
      <c r="CQ334" s="359" t="n">
        <f aca="false">AVERAGE('monthly data'!JR334:JT334)</f>
        <v>0</v>
      </c>
      <c r="CR334" s="359" t="n">
        <f aca="false">AVERAGE('monthly data'!JU334:JW334)</f>
        <v>0</v>
      </c>
      <c r="CS334" s="359" t="n">
        <f aca="false">AVERAGE('monthly data'!JX334:JZ334)</f>
        <v>0</v>
      </c>
      <c r="CT334" s="359" t="n">
        <f aca="false">AVERAGE('monthly data'!KA334:KC334)</f>
        <v>0</v>
      </c>
      <c r="CU334" s="359" t="n">
        <f aca="false">AVERAGE('monthly data'!KD334:KF334)</f>
        <v>13.25</v>
      </c>
      <c r="CV334" s="359" t="n">
        <f aca="false">AVERAGE('monthly data'!KG334:KI334)</f>
        <v>13.25</v>
      </c>
      <c r="CW334" s="359" t="n">
        <f aca="false">AVERAGE('monthly data'!KJ334:KL334)</f>
        <v>13.25</v>
      </c>
      <c r="CX334" s="359" t="n">
        <f aca="false">AVERAGE('monthly data'!KM334:KO334)</f>
        <v>13.2333333333333</v>
      </c>
      <c r="CY334" s="359" t="n">
        <f aca="false">AVERAGE('monthly data'!KP334:KR334)</f>
        <v>13.2</v>
      </c>
      <c r="CZ334" s="359" t="n">
        <f aca="false">AVERAGE('monthly data'!KS334:KU334)</f>
        <v>13.2</v>
      </c>
      <c r="DA334" s="359" t="n">
        <f aca="false">AVERAGE('monthly data'!KV334:KX334)</f>
        <v>13.1666666666667</v>
      </c>
      <c r="DB334" s="359" t="n">
        <f aca="false">AVERAGE('monthly data'!KY334:LA334)</f>
        <v>13.1333333333333</v>
      </c>
      <c r="DC334" s="359" t="n">
        <f aca="false">AVERAGE('monthly data'!LB334:LD334)</f>
        <v>13.0833333333333</v>
      </c>
      <c r="DD334" s="359" t="n">
        <f aca="false">AVERAGE('monthly data'!LE334:LG334)</f>
        <v>13.05</v>
      </c>
      <c r="DE334" s="359" t="n">
        <f aca="false">AVERAGE('monthly data'!LH334:LJ334)</f>
        <v>13.0166666666667</v>
      </c>
      <c r="DF334" s="359" t="n">
        <f aca="false">AVERAGE('monthly data'!LK334:LM334)</f>
        <v>12.9833333333333</v>
      </c>
      <c r="DG334" s="359" t="n">
        <f aca="false">AVERAGE('monthly data'!LN334:LP334)</f>
        <v>8.63333333333333</v>
      </c>
      <c r="DH334" s="359" t="n">
        <f aca="false">AVERAGE('monthly data'!LQ334:LS334)</f>
        <v>4.31333333333333</v>
      </c>
      <c r="DI334" s="359" t="n">
        <f aca="false">AVERAGE('monthly data'!LT334:LV334)</f>
        <v>6.5</v>
      </c>
      <c r="DJ334" s="359" t="e">
        <f aca="false">AVERAGE('monthly data'!LW334:LY334)</f>
        <v>#DIV/0!</v>
      </c>
      <c r="DK334" s="359" t="n">
        <f aca="false">AVERAGE('monthly data'!LZ334:MB334)</f>
        <v>6.575</v>
      </c>
      <c r="DL334" s="359" t="n">
        <f aca="false">AVERAGE('monthly data'!MC334:ME334)</f>
        <v>13.25</v>
      </c>
      <c r="DM334" s="359" t="e">
        <f aca="false">AVERAGE('monthly data'!MF334:MH334)</f>
        <v>#DIV/0!</v>
      </c>
      <c r="DN334" s="359" t="e">
        <f aca="false">AVERAGE('monthly data'!MI334:MK334)</f>
        <v>#DIV/0!</v>
      </c>
      <c r="DO334" s="359" t="e">
        <f aca="false">AVERAGE('monthly data'!ML334:MN334)</f>
        <v>#DIV/0!</v>
      </c>
      <c r="DP334" s="359" t="e">
        <f aca="false">AVERAGE('monthly data'!MO334:MQ334)</f>
        <v>#DIV/0!</v>
      </c>
      <c r="DQ334" s="359" t="e">
        <f aca="false">AVERAGE('monthly data'!MR334:MT334)</f>
        <v>#DIV/0!</v>
      </c>
      <c r="DR334" s="359" t="e">
        <f aca="false">AVERAGE('monthly data'!MU334:MW334)</f>
        <v>#DIV/0!</v>
      </c>
      <c r="DS334" s="359"/>
      <c r="DT334" s="359"/>
      <c r="DU334" s="359"/>
      <c r="DV334" s="359"/>
      <c r="DW334" s="359"/>
      <c r="DX334" s="359"/>
      <c r="DY334" s="359"/>
      <c r="DZ334" s="359"/>
    </row>
    <row r="335" customFormat="false" ht="15" hidden="false" customHeight="false" outlineLevel="0" collapsed="false">
      <c r="B335" s="453" t="s">
        <v>1096</v>
      </c>
    </row>
    <row r="337" customFormat="false" ht="15" hidden="false" customHeight="false" outlineLevel="0" collapsed="false">
      <c r="B337" s="592" t="s">
        <v>1097</v>
      </c>
      <c r="CH337" s="0" t="s">
        <v>1098</v>
      </c>
      <c r="DH337" s="543" t="s">
        <v>1099</v>
      </c>
    </row>
    <row r="338" customFormat="false" ht="15" hidden="false" customHeight="false" outlineLevel="0" collapsed="false">
      <c r="B338" s="594" t="s">
        <v>1100</v>
      </c>
      <c r="C338" s="595"/>
      <c r="D338" s="594"/>
      <c r="E338" s="595"/>
      <c r="F338" s="595"/>
      <c r="G338" s="595"/>
      <c r="H338" s="595"/>
      <c r="I338" s="595"/>
      <c r="J338" s="595"/>
      <c r="K338" s="595"/>
      <c r="L338" s="595"/>
      <c r="M338" s="595"/>
      <c r="N338" s="595"/>
      <c r="O338" s="595"/>
      <c r="P338" s="595"/>
      <c r="Q338" s="595"/>
      <c r="R338" s="595"/>
      <c r="S338" s="595"/>
      <c r="T338" s="595"/>
      <c r="U338" s="595"/>
      <c r="V338" s="595"/>
      <c r="W338" s="595"/>
      <c r="X338" s="595"/>
      <c r="Y338" s="595"/>
      <c r="Z338" s="595"/>
      <c r="AA338" s="595"/>
      <c r="AB338" s="595"/>
      <c r="AC338" s="595"/>
      <c r="AD338" s="595"/>
      <c r="AE338" s="595"/>
      <c r="AF338" s="595"/>
      <c r="AG338" s="595"/>
      <c r="AH338" s="595"/>
      <c r="AI338" s="595"/>
      <c r="AJ338" s="595"/>
      <c r="AK338" s="595"/>
      <c r="AL338" s="595"/>
      <c r="AM338" s="595"/>
      <c r="AN338" s="595"/>
      <c r="AO338" s="595"/>
      <c r="AP338" s="595"/>
      <c r="AQ338" s="595"/>
      <c r="AR338" s="595"/>
      <c r="AS338" s="595"/>
      <c r="AT338" s="595"/>
      <c r="AU338" s="595"/>
      <c r="AV338" s="595"/>
      <c r="AW338" s="595"/>
      <c r="AX338" s="595"/>
      <c r="AY338" s="595"/>
      <c r="AZ338" s="595"/>
      <c r="BA338" s="595"/>
      <c r="BB338" s="595"/>
      <c r="BC338" s="595"/>
      <c r="BD338" s="595"/>
      <c r="BE338" s="595"/>
      <c r="BF338" s="595"/>
      <c r="BG338" s="595"/>
      <c r="BH338" s="595"/>
      <c r="BI338" s="595"/>
      <c r="BJ338" s="595"/>
      <c r="BK338" s="595"/>
      <c r="BL338" s="595"/>
      <c r="BM338" s="595"/>
      <c r="BN338" s="595"/>
      <c r="BO338" s="595"/>
      <c r="BP338" s="595"/>
      <c r="BQ338" s="595"/>
      <c r="BR338" s="595"/>
      <c r="BS338" s="595"/>
      <c r="BT338" s="595"/>
      <c r="BU338" s="595"/>
      <c r="BV338" s="595"/>
      <c r="BW338" s="595"/>
      <c r="BX338" s="595"/>
      <c r="BY338" s="595"/>
      <c r="BZ338" s="595"/>
      <c r="CA338" s="595"/>
      <c r="CB338" s="595"/>
      <c r="CC338" s="595"/>
      <c r="CD338" s="596" t="s">
        <v>1101</v>
      </c>
      <c r="CE338" s="596" t="n">
        <v>2015</v>
      </c>
      <c r="CF338" s="596"/>
      <c r="CG338" s="596"/>
      <c r="CH338" s="596" t="s">
        <v>1101</v>
      </c>
      <c r="CI338" s="596" t="n">
        <v>2016</v>
      </c>
      <c r="CJ338" s="596"/>
      <c r="CK338" s="596"/>
      <c r="CL338" s="596" t="s">
        <v>1101</v>
      </c>
      <c r="CM338" s="596" t="n">
        <v>2017</v>
      </c>
      <c r="CN338" s="596"/>
      <c r="CO338" s="596"/>
      <c r="CP338" s="596" t="s">
        <v>1101</v>
      </c>
      <c r="CQ338" s="596" t="n">
        <v>2018</v>
      </c>
      <c r="CR338" s="596"/>
      <c r="CS338" s="596"/>
      <c r="CT338" s="596" t="s">
        <v>1101</v>
      </c>
      <c r="CU338" s="596" t="n">
        <v>2019</v>
      </c>
      <c r="CV338" s="596"/>
      <c r="CW338" s="596"/>
      <c r="CX338" s="596" t="s">
        <v>1101</v>
      </c>
      <c r="CY338" s="596" t="n">
        <v>2020</v>
      </c>
      <c r="CZ338" s="596"/>
      <c r="DA338" s="596"/>
      <c r="DB338" s="596" t="s">
        <v>1101</v>
      </c>
      <c r="DC338" s="596" t="n">
        <v>2021</v>
      </c>
      <c r="DD338" s="596"/>
      <c r="DE338" s="596"/>
      <c r="DF338" s="596" t="s">
        <v>1101</v>
      </c>
      <c r="DG338" s="597" t="n">
        <v>2022</v>
      </c>
      <c r="DH338" s="597"/>
      <c r="DI338" s="597"/>
      <c r="DJ338" s="597" t="s">
        <v>1101</v>
      </c>
      <c r="DK338" s="597"/>
      <c r="DL338" s="597"/>
      <c r="DM338" s="597"/>
      <c r="DN338" s="597"/>
      <c r="DO338" s="597"/>
      <c r="DP338" s="597"/>
      <c r="DQ338" s="597"/>
      <c r="DR338" s="597" t="n">
        <v>2024</v>
      </c>
      <c r="DS338" s="597"/>
      <c r="DT338" s="597"/>
      <c r="DU338" s="597"/>
      <c r="DV338" s="597" t="n">
        <v>2025</v>
      </c>
      <c r="DW338" s="597"/>
      <c r="DX338" s="597"/>
      <c r="DY338" s="597"/>
      <c r="DZ338" s="597" t="n">
        <v>2026</v>
      </c>
    </row>
    <row r="339" customFormat="false" ht="15" hidden="false" customHeight="false" outlineLevel="0" collapsed="false">
      <c r="B339" s="594" t="s">
        <v>1102</v>
      </c>
      <c r="C339" s="595"/>
      <c r="D339" s="594"/>
      <c r="E339" s="595"/>
      <c r="F339" s="595"/>
      <c r="G339" s="595"/>
      <c r="H339" s="595"/>
      <c r="I339" s="595"/>
      <c r="J339" s="595"/>
      <c r="K339" s="595"/>
      <c r="L339" s="595"/>
      <c r="M339" s="595"/>
      <c r="N339" s="595"/>
      <c r="O339" s="595"/>
      <c r="P339" s="595"/>
      <c r="Q339" s="595"/>
      <c r="R339" s="595"/>
      <c r="S339" s="595"/>
      <c r="T339" s="595"/>
      <c r="U339" s="595"/>
      <c r="V339" s="595"/>
      <c r="W339" s="595"/>
      <c r="X339" s="595"/>
      <c r="Y339" s="595"/>
      <c r="Z339" s="595"/>
      <c r="AA339" s="595"/>
      <c r="AB339" s="595"/>
      <c r="AC339" s="595"/>
      <c r="AD339" s="595"/>
      <c r="AE339" s="595"/>
      <c r="AF339" s="595"/>
      <c r="AG339" s="595"/>
      <c r="AH339" s="595"/>
      <c r="AI339" s="595"/>
      <c r="AJ339" s="595"/>
      <c r="AK339" s="595"/>
      <c r="AL339" s="595"/>
      <c r="AM339" s="595"/>
      <c r="AN339" s="595"/>
      <c r="AO339" s="595"/>
      <c r="AP339" s="595"/>
      <c r="AQ339" s="595"/>
      <c r="AR339" s="595"/>
      <c r="AS339" s="595"/>
      <c r="AT339" s="595"/>
      <c r="AU339" s="595"/>
      <c r="AV339" s="595"/>
      <c r="AW339" s="595"/>
      <c r="AX339" s="595"/>
      <c r="AY339" s="595"/>
      <c r="AZ339" s="595"/>
      <c r="BA339" s="595"/>
      <c r="BB339" s="595"/>
      <c r="BC339" s="595"/>
      <c r="BD339" s="595"/>
      <c r="BE339" s="595"/>
      <c r="BF339" s="595"/>
      <c r="BG339" s="595"/>
      <c r="BH339" s="595"/>
      <c r="BI339" s="595"/>
      <c r="BJ339" s="595"/>
      <c r="BK339" s="595"/>
      <c r="BL339" s="595"/>
      <c r="BM339" s="595"/>
      <c r="BN339" s="595"/>
      <c r="BO339" s="595"/>
      <c r="BP339" s="595"/>
      <c r="BQ339" s="595"/>
      <c r="BR339" s="595"/>
      <c r="BS339" s="595"/>
      <c r="BT339" s="595"/>
      <c r="BU339" s="595"/>
      <c r="BV339" s="595"/>
      <c r="BW339" s="595"/>
      <c r="BX339" s="595"/>
      <c r="BY339" s="595"/>
      <c r="BZ339" s="595"/>
      <c r="CA339" s="595"/>
      <c r="CB339" s="595"/>
      <c r="CC339" s="595"/>
      <c r="CD339" s="598" t="n">
        <v>0.279186660659469</v>
      </c>
      <c r="CE339" s="594"/>
      <c r="CF339" s="594"/>
      <c r="CG339" s="594"/>
      <c r="CH339" s="598" t="n">
        <v>0.321795402282334</v>
      </c>
      <c r="CI339" s="594"/>
      <c r="CJ339" s="594"/>
      <c r="CK339" s="594"/>
      <c r="CL339" s="598" t="n">
        <v>0.367049566749051</v>
      </c>
      <c r="CM339" s="594"/>
      <c r="CN339" s="594"/>
      <c r="CO339" s="594"/>
      <c r="CP339" s="598" t="n">
        <v>0.419773272748584</v>
      </c>
      <c r="CQ339" s="594"/>
      <c r="CR339" s="594"/>
      <c r="CS339" s="594"/>
      <c r="CT339" s="598" t="n">
        <v>0.452781761476214</v>
      </c>
      <c r="CU339" s="594"/>
      <c r="CV339" s="594"/>
      <c r="CW339" s="594"/>
      <c r="CX339" s="598" t="n">
        <v>0.491536555001546</v>
      </c>
      <c r="CY339" s="594"/>
      <c r="CZ339" s="594"/>
      <c r="DA339" s="594"/>
      <c r="DB339" s="598" t="n">
        <v>0.623190423410364</v>
      </c>
      <c r="DC339" s="594"/>
      <c r="DD339" s="594"/>
      <c r="DE339" s="594"/>
      <c r="DF339" s="598" t="n">
        <v>0.638965510579567</v>
      </c>
      <c r="DG339" s="595"/>
      <c r="DH339" s="595" t="n">
        <v>0.611533598466458</v>
      </c>
      <c r="DI339" s="595"/>
      <c r="DJ339" s="595" t="n">
        <v>0.584101686353349</v>
      </c>
      <c r="DK339" s="595"/>
      <c r="DL339" s="595"/>
      <c r="DM339" s="595"/>
      <c r="DN339" s="595"/>
      <c r="DO339" s="595"/>
      <c r="DP339" s="595"/>
      <c r="DQ339" s="595"/>
      <c r="DR339" s="595"/>
      <c r="DS339" s="595"/>
      <c r="DT339" s="595"/>
      <c r="DU339" s="595"/>
      <c r="DV339" s="595"/>
      <c r="DW339" s="595"/>
      <c r="DX339" s="595"/>
      <c r="DY339" s="595"/>
      <c r="DZ339" s="595"/>
    </row>
    <row r="340" customFormat="false" ht="15" hidden="false" customHeight="false" outlineLevel="0" collapsed="false">
      <c r="B340" s="599" t="s">
        <v>1103</v>
      </c>
      <c r="C340" s="600"/>
      <c r="D340" s="599"/>
      <c r="E340" s="600"/>
      <c r="F340" s="600"/>
      <c r="G340" s="600"/>
      <c r="H340" s="600"/>
      <c r="I340" s="600"/>
      <c r="J340" s="600"/>
      <c r="K340" s="600"/>
      <c r="L340" s="600"/>
      <c r="M340" s="600"/>
      <c r="N340" s="600"/>
      <c r="O340" s="600"/>
      <c r="P340" s="600"/>
      <c r="Q340" s="600"/>
      <c r="R340" s="600"/>
      <c r="S340" s="600"/>
      <c r="T340" s="600"/>
      <c r="U340" s="600"/>
      <c r="V340" s="600"/>
      <c r="W340" s="600"/>
      <c r="X340" s="600"/>
      <c r="Y340" s="600"/>
      <c r="Z340" s="600"/>
      <c r="AA340" s="600"/>
      <c r="AB340" s="600"/>
      <c r="AC340" s="600"/>
      <c r="AD340" s="600"/>
      <c r="AE340" s="600"/>
      <c r="AF340" s="600"/>
      <c r="AG340" s="600"/>
      <c r="AH340" s="600"/>
      <c r="AI340" s="600"/>
      <c r="AJ340" s="600"/>
      <c r="AK340" s="600"/>
      <c r="AL340" s="600"/>
      <c r="AM340" s="600"/>
      <c r="AN340" s="600"/>
      <c r="AO340" s="600"/>
      <c r="AP340" s="600"/>
      <c r="AQ340" s="600"/>
      <c r="AR340" s="600"/>
      <c r="AS340" s="600"/>
      <c r="AT340" s="600"/>
      <c r="AU340" s="600"/>
      <c r="AV340" s="600"/>
      <c r="AW340" s="600"/>
      <c r="AX340" s="600"/>
      <c r="AY340" s="600"/>
      <c r="AZ340" s="600"/>
      <c r="BA340" s="600"/>
      <c r="BB340" s="600"/>
      <c r="BC340" s="600"/>
      <c r="BD340" s="600"/>
      <c r="BE340" s="600"/>
      <c r="BF340" s="600"/>
      <c r="BG340" s="600"/>
      <c r="BH340" s="600"/>
      <c r="BI340" s="600"/>
      <c r="BJ340" s="600"/>
      <c r="BK340" s="600"/>
      <c r="BL340" s="600"/>
      <c r="BM340" s="600"/>
      <c r="BN340" s="600"/>
      <c r="BO340" s="600"/>
      <c r="BP340" s="600"/>
      <c r="BQ340" s="600"/>
      <c r="BR340" s="600"/>
      <c r="BS340" s="600"/>
      <c r="BT340" s="600"/>
      <c r="BU340" s="600"/>
      <c r="BV340" s="600"/>
      <c r="BW340" s="600"/>
      <c r="BX340" s="600"/>
      <c r="BY340" s="600"/>
      <c r="BZ340" s="600"/>
      <c r="CA340" s="600"/>
      <c r="CB340" s="600"/>
      <c r="CC340" s="600"/>
      <c r="CD340" s="598" t="n">
        <v>0.217608830760858</v>
      </c>
      <c r="CE340" s="594"/>
      <c r="CF340" s="594"/>
      <c r="CG340" s="594"/>
      <c r="CH340" s="598" t="n">
        <v>0.251089474820357</v>
      </c>
      <c r="CI340" s="594"/>
      <c r="CJ340" s="594"/>
      <c r="CK340" s="594"/>
      <c r="CL340" s="598" t="n">
        <v>0.29454567833891</v>
      </c>
      <c r="CM340" s="594"/>
      <c r="CN340" s="594"/>
      <c r="CO340" s="594"/>
      <c r="CP340" s="598" t="n">
        <v>0.347527149762497</v>
      </c>
      <c r="CQ340" s="594"/>
      <c r="CR340" s="594"/>
      <c r="CS340" s="594"/>
      <c r="CT340" s="598" t="n">
        <v>0.380731628292413</v>
      </c>
      <c r="CU340" s="594"/>
      <c r="CV340" s="594"/>
      <c r="CW340" s="594"/>
      <c r="CX340" s="598" t="n">
        <v>0.418190158184061</v>
      </c>
      <c r="CY340" s="594"/>
      <c r="CZ340" s="594"/>
      <c r="DA340" s="594"/>
      <c r="DB340" s="598" t="n">
        <v>0.538740658812763</v>
      </c>
      <c r="DC340" s="594"/>
      <c r="DD340" s="594"/>
      <c r="DE340" s="594"/>
      <c r="DF340" s="598" t="n">
        <v>0.543891421724545</v>
      </c>
      <c r="DG340" s="600"/>
      <c r="DH340" s="600" t="n">
        <v>0.513532513557218</v>
      </c>
      <c r="DI340" s="600"/>
      <c r="DJ340" s="600" t="n">
        <v>0.483173605389892</v>
      </c>
      <c r="DK340" s="600"/>
      <c r="DL340" s="600"/>
      <c r="DM340" s="600"/>
      <c r="DN340" s="600"/>
      <c r="DO340" s="600"/>
      <c r="DP340" s="600"/>
      <c r="DQ340" s="600"/>
      <c r="DR340" s="600"/>
      <c r="DS340" s="600"/>
      <c r="DT340" s="600"/>
      <c r="DU340" s="600"/>
      <c r="DV340" s="600"/>
      <c r="DW340" s="600"/>
      <c r="DX340" s="600"/>
      <c r="DY340" s="600"/>
      <c r="DZ340" s="600"/>
    </row>
    <row r="341" customFormat="false" ht="15" hidden="false" customHeight="false" outlineLevel="0" collapsed="false">
      <c r="A341" s="0" t="s">
        <v>1104</v>
      </c>
      <c r="B341" s="599" t="s">
        <v>1105</v>
      </c>
      <c r="C341" s="601"/>
      <c r="D341" s="599"/>
      <c r="E341" s="601"/>
      <c r="F341" s="601"/>
      <c r="G341" s="601"/>
      <c r="H341" s="601"/>
      <c r="I341" s="601"/>
      <c r="J341" s="601"/>
      <c r="K341" s="601"/>
      <c r="L341" s="601"/>
      <c r="M341" s="601"/>
      <c r="N341" s="601"/>
      <c r="O341" s="601"/>
      <c r="P341" s="601"/>
      <c r="Q341" s="601"/>
      <c r="R341" s="601"/>
      <c r="S341" s="601"/>
      <c r="T341" s="601"/>
      <c r="U341" s="601"/>
      <c r="V341" s="601"/>
      <c r="W341" s="601"/>
      <c r="X341" s="601"/>
      <c r="Y341" s="601"/>
      <c r="Z341" s="601"/>
      <c r="AA341" s="601"/>
      <c r="AB341" s="601"/>
      <c r="AC341" s="601"/>
      <c r="AD341" s="601"/>
      <c r="AE341" s="601"/>
      <c r="AF341" s="601"/>
      <c r="AG341" s="601"/>
      <c r="AH341" s="601"/>
      <c r="AI341" s="601"/>
      <c r="AJ341" s="601"/>
      <c r="AK341" s="601"/>
      <c r="AL341" s="601"/>
      <c r="AM341" s="601"/>
      <c r="AN341" s="601"/>
      <c r="AO341" s="601"/>
      <c r="AP341" s="601"/>
      <c r="AQ341" s="601"/>
      <c r="AR341" s="601"/>
      <c r="AS341" s="601"/>
      <c r="AT341" s="601"/>
      <c r="AU341" s="601"/>
      <c r="AV341" s="601"/>
      <c r="AW341" s="601"/>
      <c r="AX341" s="601"/>
      <c r="AY341" s="601"/>
      <c r="AZ341" s="601"/>
      <c r="BA341" s="601"/>
      <c r="BB341" s="601"/>
      <c r="BC341" s="601"/>
      <c r="BD341" s="601"/>
      <c r="BE341" s="601"/>
      <c r="BF341" s="601"/>
      <c r="BG341" s="601"/>
      <c r="BH341" s="601"/>
      <c r="BI341" s="601"/>
      <c r="BJ341" s="601"/>
      <c r="BK341" s="601"/>
      <c r="BL341" s="601"/>
      <c r="BM341" s="601"/>
      <c r="BN341" s="601"/>
      <c r="BO341" s="601"/>
      <c r="BP341" s="601"/>
      <c r="BQ341" s="601"/>
      <c r="BR341" s="601"/>
      <c r="BS341" s="601"/>
      <c r="BT341" s="601"/>
      <c r="BU341" s="601"/>
      <c r="BV341" s="601"/>
      <c r="BW341" s="601"/>
      <c r="BX341" s="601"/>
      <c r="BY341" s="601"/>
      <c r="BZ341" s="601"/>
      <c r="CA341" s="601"/>
      <c r="CB341" s="601"/>
      <c r="CC341" s="601"/>
      <c r="CD341" s="602" t="n">
        <v>1761.08099188749</v>
      </c>
      <c r="CE341" s="594"/>
      <c r="CF341" s="594"/>
      <c r="CG341" s="594"/>
      <c r="CH341" s="602" t="n">
        <v>2065.06952</v>
      </c>
      <c r="CI341" s="594"/>
      <c r="CJ341" s="594"/>
      <c r="CK341" s="594"/>
      <c r="CL341" s="602" t="n">
        <v>2459.37084814487</v>
      </c>
      <c r="CM341" s="594"/>
      <c r="CN341" s="594"/>
      <c r="CO341" s="594"/>
      <c r="CP341" s="602" t="n">
        <v>3164.35903355</v>
      </c>
      <c r="CQ341" s="594"/>
      <c r="CR341" s="594"/>
      <c r="CS341" s="594"/>
      <c r="CT341" s="602" t="n">
        <v>3593.79810100205</v>
      </c>
      <c r="CU341" s="594"/>
      <c r="CV341" s="594"/>
      <c r="CW341" s="594"/>
      <c r="CX341" s="602" t="n">
        <v>4218.08766058544</v>
      </c>
      <c r="CY341" s="594"/>
      <c r="CZ341" s="594"/>
      <c r="DA341" s="594"/>
      <c r="DB341" s="602" t="n">
        <v>5316.08028030374</v>
      </c>
      <c r="DC341" s="594"/>
      <c r="DD341" s="594"/>
      <c r="DE341" s="594"/>
      <c r="DF341" s="602" t="n">
        <v>5888.20645745768</v>
      </c>
      <c r="DG341" s="601"/>
      <c r="DH341" s="603" t="n">
        <v>6038.86947505995</v>
      </c>
      <c r="DI341" s="601"/>
      <c r="DJ341" s="601" t="n">
        <v>6189.53249266223</v>
      </c>
      <c r="DK341" s="601"/>
      <c r="DL341" s="601"/>
      <c r="DM341" s="601"/>
      <c r="DN341" s="601"/>
      <c r="DO341" s="601"/>
      <c r="DP341" s="601"/>
      <c r="DQ341" s="601"/>
      <c r="DR341" s="601"/>
      <c r="DS341" s="601"/>
      <c r="DT341" s="601"/>
      <c r="DU341" s="601"/>
      <c r="DV341" s="601"/>
      <c r="DW341" s="601"/>
      <c r="DX341" s="601"/>
      <c r="DY341" s="601"/>
      <c r="DZ341" s="601"/>
    </row>
    <row r="342" customFormat="false" ht="15" hidden="false" customHeight="false" outlineLevel="0" collapsed="false">
      <c r="A342" s="0" t="s">
        <v>1106</v>
      </c>
      <c r="B342" s="599" t="s">
        <v>1107</v>
      </c>
      <c r="C342" s="601"/>
      <c r="D342" s="599"/>
      <c r="E342" s="601"/>
      <c r="F342" s="601"/>
      <c r="G342" s="601"/>
      <c r="H342" s="601"/>
      <c r="I342" s="601"/>
      <c r="J342" s="601"/>
      <c r="K342" s="601"/>
      <c r="L342" s="601"/>
      <c r="M342" s="601"/>
      <c r="N342" s="601"/>
      <c r="O342" s="601"/>
      <c r="P342" s="601"/>
      <c r="Q342" s="601"/>
      <c r="R342" s="601"/>
      <c r="S342" s="601"/>
      <c r="T342" s="601"/>
      <c r="U342" s="601"/>
      <c r="V342" s="601"/>
      <c r="W342" s="601"/>
      <c r="X342" s="601"/>
      <c r="Y342" s="601"/>
      <c r="Z342" s="601"/>
      <c r="AA342" s="601"/>
      <c r="AB342" s="601"/>
      <c r="AC342" s="601"/>
      <c r="AD342" s="601"/>
      <c r="AE342" s="601"/>
      <c r="AF342" s="601"/>
      <c r="AG342" s="601"/>
      <c r="AH342" s="601"/>
      <c r="AI342" s="601"/>
      <c r="AJ342" s="601"/>
      <c r="AK342" s="601"/>
      <c r="AL342" s="601"/>
      <c r="AM342" s="601"/>
      <c r="AN342" s="601"/>
      <c r="AO342" s="601"/>
      <c r="AP342" s="601"/>
      <c r="AQ342" s="601"/>
      <c r="AR342" s="601"/>
      <c r="AS342" s="601"/>
      <c r="AT342" s="601"/>
      <c r="AU342" s="601"/>
      <c r="AV342" s="601"/>
      <c r="AW342" s="601"/>
      <c r="AX342" s="601"/>
      <c r="AY342" s="601"/>
      <c r="AZ342" s="601"/>
      <c r="BA342" s="601"/>
      <c r="BB342" s="601"/>
      <c r="BC342" s="601"/>
      <c r="BD342" s="601"/>
      <c r="BE342" s="601"/>
      <c r="BF342" s="601"/>
      <c r="BG342" s="601"/>
      <c r="BH342" s="601"/>
      <c r="BI342" s="601"/>
      <c r="BJ342" s="601"/>
      <c r="BK342" s="601"/>
      <c r="BL342" s="601"/>
      <c r="BM342" s="601"/>
      <c r="BN342" s="601"/>
      <c r="BO342" s="601"/>
      <c r="BP342" s="601"/>
      <c r="BQ342" s="601"/>
      <c r="BR342" s="601"/>
      <c r="BS342" s="601"/>
      <c r="BT342" s="601"/>
      <c r="BU342" s="601"/>
      <c r="BV342" s="601"/>
      <c r="BW342" s="601"/>
      <c r="BX342" s="601"/>
      <c r="BY342" s="601"/>
      <c r="BZ342" s="601"/>
      <c r="CA342" s="601"/>
      <c r="CB342" s="601"/>
      <c r="CC342" s="601"/>
      <c r="CD342" s="604" t="n">
        <v>0</v>
      </c>
      <c r="CE342" s="594"/>
      <c r="CF342" s="594"/>
      <c r="CG342" s="594"/>
      <c r="CH342" s="604" t="n">
        <v>1610.7542256</v>
      </c>
      <c r="CI342" s="594"/>
      <c r="CJ342" s="594"/>
      <c r="CK342" s="594"/>
      <c r="CL342" s="604" t="n">
        <v>1836.75336</v>
      </c>
      <c r="CM342" s="594"/>
      <c r="CN342" s="594"/>
      <c r="CO342" s="594"/>
      <c r="CP342" s="604" t="n">
        <v>2309.44428</v>
      </c>
      <c r="CQ342" s="594"/>
      <c r="CR342" s="594"/>
      <c r="CS342" s="594"/>
      <c r="CT342" s="604" t="n">
        <v>2645.27796</v>
      </c>
      <c r="CU342" s="594"/>
      <c r="CV342" s="594"/>
      <c r="CW342" s="594"/>
      <c r="CX342" s="604" t="n">
        <v>3132.28266</v>
      </c>
      <c r="CY342" s="594"/>
      <c r="CZ342" s="594"/>
      <c r="DA342" s="594"/>
      <c r="DB342" s="604" t="n">
        <v>4006.31634</v>
      </c>
      <c r="DC342" s="594"/>
      <c r="DD342" s="594"/>
      <c r="DE342" s="594"/>
      <c r="DF342" s="604" t="n">
        <v>4965.52064258328</v>
      </c>
      <c r="DG342" s="601"/>
      <c r="DH342" s="601" t="n">
        <v>5216.47799342991</v>
      </c>
      <c r="DI342" s="601"/>
      <c r="DJ342" s="601" t="n">
        <v>5467.43534427654</v>
      </c>
      <c r="DK342" s="601"/>
      <c r="DL342" s="601"/>
      <c r="DM342" s="601"/>
      <c r="DN342" s="601"/>
      <c r="DO342" s="601"/>
      <c r="DP342" s="601"/>
      <c r="DQ342" s="601"/>
      <c r="DR342" s="601"/>
      <c r="DS342" s="601"/>
      <c r="DT342" s="601"/>
      <c r="DU342" s="601"/>
      <c r="DV342" s="601"/>
      <c r="DW342" s="601"/>
      <c r="DX342" s="601"/>
      <c r="DY342" s="601"/>
      <c r="DZ342" s="601"/>
    </row>
    <row r="343" customFormat="false" ht="15" hidden="false" customHeight="false" outlineLevel="0" collapsed="false">
      <c r="B343" s="599" t="s">
        <v>1108</v>
      </c>
      <c r="C343" s="600"/>
      <c r="D343" s="599"/>
      <c r="E343" s="600"/>
      <c r="F343" s="600"/>
      <c r="G343" s="600"/>
      <c r="H343" s="600"/>
      <c r="I343" s="600"/>
      <c r="J343" s="600"/>
      <c r="K343" s="600"/>
      <c r="L343" s="600"/>
      <c r="M343" s="600"/>
      <c r="N343" s="600"/>
      <c r="O343" s="600"/>
      <c r="P343" s="600"/>
      <c r="Q343" s="600"/>
      <c r="R343" s="600"/>
      <c r="S343" s="600"/>
      <c r="T343" s="600"/>
      <c r="U343" s="600"/>
      <c r="V343" s="600"/>
      <c r="W343" s="600"/>
      <c r="X343" s="600"/>
      <c r="Y343" s="600"/>
      <c r="Z343" s="600"/>
      <c r="AA343" s="600"/>
      <c r="AB343" s="600"/>
      <c r="AC343" s="600"/>
      <c r="AD343" s="600"/>
      <c r="AE343" s="600"/>
      <c r="AF343" s="600"/>
      <c r="AG343" s="600"/>
      <c r="AH343" s="600"/>
      <c r="AI343" s="600"/>
      <c r="AJ343" s="600"/>
      <c r="AK343" s="600"/>
      <c r="AL343" s="600"/>
      <c r="AM343" s="600"/>
      <c r="AN343" s="600"/>
      <c r="AO343" s="600"/>
      <c r="AP343" s="600"/>
      <c r="AQ343" s="600"/>
      <c r="AR343" s="600"/>
      <c r="AS343" s="600"/>
      <c r="AT343" s="600"/>
      <c r="AU343" s="600"/>
      <c r="AV343" s="600"/>
      <c r="AW343" s="600"/>
      <c r="AX343" s="600"/>
      <c r="AY343" s="600"/>
      <c r="AZ343" s="600"/>
      <c r="BA343" s="600"/>
      <c r="BB343" s="600"/>
      <c r="BC343" s="600"/>
      <c r="BD343" s="600"/>
      <c r="BE343" s="600"/>
      <c r="BF343" s="600"/>
      <c r="BG343" s="600"/>
      <c r="BH343" s="600"/>
      <c r="BI343" s="600"/>
      <c r="BJ343" s="600"/>
      <c r="BK343" s="600"/>
      <c r="BL343" s="600"/>
      <c r="BM343" s="600"/>
      <c r="BN343" s="600"/>
      <c r="BO343" s="600"/>
      <c r="BP343" s="600"/>
      <c r="BQ343" s="600"/>
      <c r="BR343" s="600"/>
      <c r="BS343" s="600"/>
      <c r="BT343" s="600"/>
      <c r="BU343" s="600"/>
      <c r="BV343" s="600"/>
      <c r="BW343" s="600"/>
      <c r="BX343" s="600"/>
      <c r="BY343" s="600"/>
      <c r="BZ343" s="600"/>
      <c r="CA343" s="600"/>
      <c r="CB343" s="600"/>
      <c r="CC343" s="600"/>
      <c r="CD343" s="598" t="n">
        <v>0.0547503010185228</v>
      </c>
      <c r="CE343" s="594"/>
      <c r="CF343" s="594"/>
      <c r="CG343" s="594"/>
      <c r="CH343" s="598" t="n">
        <v>0.0684053587786994</v>
      </c>
      <c r="CI343" s="594"/>
      <c r="CJ343" s="594"/>
      <c r="CK343" s="594"/>
      <c r="CL343" s="598" t="n">
        <v>0.0730064961452532</v>
      </c>
      <c r="CM343" s="594"/>
      <c r="CN343" s="594"/>
      <c r="CO343" s="594"/>
      <c r="CP343" s="598" t="n">
        <v>0.0720012806750298</v>
      </c>
      <c r="CQ343" s="594"/>
      <c r="CR343" s="594"/>
      <c r="CS343" s="594"/>
      <c r="CT343" s="598" t="n">
        <v>0.0724909652971442</v>
      </c>
      <c r="CU343" s="594"/>
      <c r="CV343" s="594"/>
      <c r="CW343" s="594"/>
      <c r="CX343" s="598" t="n">
        <v>0.0716093010704572</v>
      </c>
      <c r="CY343" s="594"/>
      <c r="CZ343" s="594"/>
      <c r="DA343" s="594"/>
      <c r="DB343" s="598" t="n">
        <v>0.075083492564513</v>
      </c>
      <c r="DC343" s="594"/>
      <c r="DD343" s="594"/>
      <c r="DE343" s="594"/>
      <c r="DF343" s="598" t="n">
        <v>0.0938160366306888</v>
      </c>
      <c r="DG343" s="600"/>
      <c r="DH343" s="600" t="n">
        <v>0.138908018315344</v>
      </c>
      <c r="DI343" s="600"/>
      <c r="DJ343" s="600" t="n">
        <v>0.184</v>
      </c>
      <c r="DK343" s="600" t="s">
        <v>1109</v>
      </c>
      <c r="DL343" s="600"/>
      <c r="DM343" s="600"/>
      <c r="DN343" s="600"/>
      <c r="DO343" s="600"/>
      <c r="DP343" s="600"/>
      <c r="DQ343" s="600"/>
      <c r="DR343" s="600"/>
      <c r="DS343" s="600"/>
      <c r="DT343" s="600"/>
      <c r="DU343" s="600"/>
      <c r="DV343" s="600"/>
      <c r="DW343" s="600"/>
      <c r="DX343" s="600"/>
      <c r="DY343" s="600"/>
      <c r="DZ343" s="600"/>
    </row>
    <row r="344" customFormat="false" ht="15" hidden="false" customHeight="false" outlineLevel="0" collapsed="false">
      <c r="B344" s="605" t="s">
        <v>1110</v>
      </c>
      <c r="C344" s="600"/>
      <c r="D344" s="605"/>
      <c r="E344" s="600"/>
      <c r="F344" s="600"/>
      <c r="G344" s="600"/>
      <c r="H344" s="600"/>
      <c r="I344" s="600"/>
      <c r="J344" s="600"/>
      <c r="K344" s="600"/>
      <c r="L344" s="600"/>
      <c r="M344" s="600"/>
      <c r="N344" s="600"/>
      <c r="O344" s="600"/>
      <c r="P344" s="600"/>
      <c r="Q344" s="600"/>
      <c r="R344" s="600"/>
      <c r="S344" s="600"/>
      <c r="T344" s="600"/>
      <c r="U344" s="600"/>
      <c r="V344" s="600"/>
      <c r="W344" s="600"/>
      <c r="X344" s="600"/>
      <c r="Y344" s="600"/>
      <c r="Z344" s="600"/>
      <c r="AA344" s="600"/>
      <c r="AB344" s="600"/>
      <c r="AC344" s="600"/>
      <c r="AD344" s="600"/>
      <c r="AE344" s="600"/>
      <c r="AF344" s="600"/>
      <c r="AG344" s="600"/>
      <c r="AH344" s="600"/>
      <c r="AI344" s="600"/>
      <c r="AJ344" s="600"/>
      <c r="AK344" s="600"/>
      <c r="AL344" s="600"/>
      <c r="AM344" s="600"/>
      <c r="AN344" s="600"/>
      <c r="AO344" s="600"/>
      <c r="AP344" s="600"/>
      <c r="AQ344" s="600"/>
      <c r="AR344" s="600"/>
      <c r="AS344" s="600"/>
      <c r="AT344" s="600"/>
      <c r="AU344" s="600"/>
      <c r="AV344" s="600"/>
      <c r="AW344" s="600"/>
      <c r="AX344" s="600"/>
      <c r="AY344" s="600"/>
      <c r="AZ344" s="600"/>
      <c r="BA344" s="600"/>
      <c r="BB344" s="600"/>
      <c r="BC344" s="600"/>
      <c r="BD344" s="600"/>
      <c r="BE344" s="600"/>
      <c r="BF344" s="600"/>
      <c r="BG344" s="600"/>
      <c r="BH344" s="600"/>
      <c r="BI344" s="600"/>
      <c r="BJ344" s="600"/>
      <c r="BK344" s="600"/>
      <c r="BL344" s="600"/>
      <c r="BM344" s="600"/>
      <c r="BN344" s="600"/>
      <c r="BO344" s="600"/>
      <c r="BP344" s="600"/>
      <c r="BQ344" s="600"/>
      <c r="BR344" s="600"/>
      <c r="BS344" s="600"/>
      <c r="BT344" s="600"/>
      <c r="BU344" s="600"/>
      <c r="BV344" s="600"/>
      <c r="BW344" s="600"/>
      <c r="BX344" s="600"/>
      <c r="BY344" s="600"/>
      <c r="BZ344" s="600"/>
      <c r="CA344" s="600"/>
      <c r="CB344" s="600"/>
      <c r="CC344" s="600"/>
      <c r="CD344" s="598" t="n">
        <v>0</v>
      </c>
      <c r="CE344" s="594"/>
      <c r="CF344" s="594"/>
      <c r="CG344" s="594"/>
      <c r="CH344" s="598" t="n">
        <v>0.329164935074728</v>
      </c>
      <c r="CI344" s="594"/>
      <c r="CJ344" s="594"/>
      <c r="CK344" s="594"/>
      <c r="CL344" s="598" t="n">
        <v>0.407659610785606</v>
      </c>
      <c r="CM344" s="594"/>
      <c r="CN344" s="594"/>
      <c r="CO344" s="594"/>
      <c r="CP344" s="598" t="n">
        <v>0.424069217886705</v>
      </c>
      <c r="CQ344" s="594"/>
      <c r="CR344" s="594"/>
      <c r="CS344" s="594"/>
      <c r="CT344" s="598" t="n">
        <v>0.461056908493554</v>
      </c>
      <c r="CU344" s="594"/>
      <c r="CV344" s="594"/>
      <c r="CW344" s="594"/>
      <c r="CX344" s="598" t="n">
        <v>0.493671063326618</v>
      </c>
      <c r="CY344" s="594"/>
      <c r="CZ344" s="594"/>
      <c r="DA344" s="594"/>
      <c r="DB344" s="598" t="n">
        <v>0.625400105204621</v>
      </c>
      <c r="DC344" s="594"/>
      <c r="DD344" s="594"/>
      <c r="DE344" s="594"/>
      <c r="DF344" s="598" t="n">
        <v>0.639788469856798</v>
      </c>
      <c r="DG344" s="600"/>
      <c r="DH344" s="600" t="n">
        <v>0.616028237746027</v>
      </c>
      <c r="DI344" s="600"/>
      <c r="DJ344" s="600" t="n">
        <v>0.592268005635255</v>
      </c>
      <c r="DK344" s="600"/>
      <c r="DL344" s="600"/>
      <c r="DM344" s="600"/>
      <c r="DN344" s="600"/>
      <c r="DO344" s="600"/>
      <c r="DP344" s="600"/>
      <c r="DQ344" s="600"/>
      <c r="DR344" s="600"/>
      <c r="DS344" s="600"/>
      <c r="DT344" s="600"/>
      <c r="DU344" s="600"/>
      <c r="DV344" s="600"/>
      <c r="DW344" s="600"/>
      <c r="DX344" s="600"/>
      <c r="DY344" s="600"/>
      <c r="DZ344" s="600"/>
    </row>
    <row r="345" customFormat="false" ht="15" hidden="false" customHeight="false" outlineLevel="0" collapsed="false">
      <c r="A345" s="0" t="s">
        <v>1111</v>
      </c>
      <c r="B345" s="606" t="s">
        <v>1112</v>
      </c>
      <c r="C345" s="595"/>
      <c r="D345" s="595"/>
      <c r="E345" s="595"/>
      <c r="F345" s="595"/>
      <c r="G345" s="595"/>
      <c r="H345" s="595"/>
      <c r="I345" s="595"/>
      <c r="J345" s="595"/>
      <c r="K345" s="595"/>
      <c r="L345" s="595"/>
      <c r="M345" s="595"/>
      <c r="N345" s="595"/>
      <c r="O345" s="595"/>
      <c r="P345" s="595"/>
      <c r="Q345" s="595"/>
      <c r="R345" s="595"/>
      <c r="S345" s="595"/>
      <c r="T345" s="595"/>
      <c r="U345" s="595"/>
      <c r="V345" s="595"/>
      <c r="W345" s="595"/>
      <c r="X345" s="595"/>
      <c r="Y345" s="595"/>
      <c r="Z345" s="595"/>
      <c r="AA345" s="595"/>
      <c r="AB345" s="595"/>
      <c r="AC345" s="595"/>
      <c r="AD345" s="595"/>
      <c r="AE345" s="595"/>
      <c r="AF345" s="595"/>
      <c r="AG345" s="595"/>
      <c r="AH345" s="595"/>
      <c r="AI345" s="595"/>
      <c r="AJ345" s="595"/>
      <c r="AK345" s="595"/>
      <c r="AL345" s="595"/>
      <c r="AM345" s="595"/>
      <c r="AN345" s="595"/>
      <c r="AO345" s="595"/>
      <c r="AP345" s="595"/>
      <c r="AQ345" s="595"/>
      <c r="AR345" s="595"/>
      <c r="AS345" s="595"/>
      <c r="AT345" s="595"/>
      <c r="AU345" s="595"/>
      <c r="AV345" s="595"/>
      <c r="AW345" s="595"/>
      <c r="AX345" s="595"/>
      <c r="AY345" s="595"/>
      <c r="AZ345" s="595"/>
      <c r="BA345" s="595"/>
      <c r="BB345" s="595"/>
      <c r="BC345" s="595"/>
      <c r="BD345" s="595"/>
      <c r="BE345" s="595"/>
      <c r="BF345" s="595"/>
      <c r="BG345" s="595"/>
      <c r="BH345" s="595"/>
      <c r="BI345" s="595"/>
      <c r="BJ345" s="595"/>
      <c r="BK345" s="595"/>
      <c r="BL345" s="595"/>
      <c r="BM345" s="595"/>
      <c r="BN345" s="595"/>
      <c r="BO345" s="595"/>
      <c r="BP345" s="595"/>
      <c r="BQ345" s="595"/>
      <c r="BR345" s="595"/>
      <c r="BS345" s="595"/>
      <c r="BT345" s="595"/>
      <c r="BU345" s="595"/>
      <c r="BV345" s="595"/>
      <c r="BW345" s="595"/>
      <c r="BX345" s="595"/>
      <c r="BY345" s="595"/>
      <c r="BZ345" s="595"/>
      <c r="CA345" s="595"/>
      <c r="CB345" s="595"/>
      <c r="CC345" s="595"/>
      <c r="CD345" s="604" t="n">
        <v>337.8230165375</v>
      </c>
      <c r="CE345" s="594"/>
      <c r="CF345" s="594"/>
      <c r="CG345" s="594"/>
      <c r="CH345" s="604" t="n">
        <v>426.2407943995</v>
      </c>
      <c r="CI345" s="594"/>
      <c r="CJ345" s="594"/>
      <c r="CK345" s="594"/>
      <c r="CL345" s="604" t="n">
        <v>487.547096307</v>
      </c>
      <c r="CM345" s="594"/>
      <c r="CN345" s="594"/>
      <c r="CO345" s="594"/>
      <c r="CP345" s="604" t="n">
        <v>546.501243402774</v>
      </c>
      <c r="CQ345" s="594"/>
      <c r="CR345" s="594"/>
      <c r="CS345" s="594"/>
      <c r="CT345" s="604" t="n">
        <v>609.195507675274</v>
      </c>
      <c r="CU345" s="594"/>
      <c r="CV345" s="594"/>
      <c r="CW345" s="594"/>
      <c r="CX345" s="604" t="n">
        <v>699.5090919415</v>
      </c>
      <c r="CY345" s="594"/>
      <c r="CZ345" s="594"/>
      <c r="DA345" s="594"/>
      <c r="DB345" s="604" t="n">
        <v>922.4763497825</v>
      </c>
      <c r="DC345" s="594"/>
      <c r="DD345" s="594"/>
      <c r="DE345" s="594"/>
      <c r="DF345" s="604" t="n">
        <v>2353.800919565</v>
      </c>
      <c r="DG345" s="595"/>
      <c r="DH345" s="595" t="n">
        <v>2438.4004597825</v>
      </c>
      <c r="DI345" s="595"/>
      <c r="DJ345" s="595" t="n">
        <v>2523</v>
      </c>
      <c r="DK345" s="595"/>
      <c r="DL345" s="595"/>
      <c r="DM345" s="595"/>
      <c r="DN345" s="595"/>
      <c r="DO345" s="595"/>
      <c r="DP345" s="595"/>
      <c r="DQ345" s="595"/>
      <c r="DR345" s="595"/>
      <c r="DS345" s="595"/>
      <c r="DT345" s="595"/>
      <c r="DU345" s="595"/>
      <c r="DV345" s="595"/>
      <c r="DW345" s="595"/>
      <c r="DX345" s="595"/>
      <c r="DY345" s="595"/>
      <c r="DZ345" s="595"/>
    </row>
    <row r="346" customFormat="false" ht="15" hidden="false" customHeight="false" outlineLevel="0" collapsed="false">
      <c r="B346" s="606" t="s">
        <v>1113</v>
      </c>
      <c r="C346" s="595"/>
      <c r="D346" s="595"/>
      <c r="E346" s="595"/>
      <c r="F346" s="595"/>
      <c r="G346" s="595"/>
      <c r="H346" s="595"/>
      <c r="I346" s="595"/>
      <c r="J346" s="595"/>
      <c r="K346" s="595"/>
      <c r="L346" s="595"/>
      <c r="M346" s="595"/>
      <c r="N346" s="595"/>
      <c r="O346" s="595"/>
      <c r="P346" s="595"/>
      <c r="Q346" s="595"/>
      <c r="R346" s="595"/>
      <c r="S346" s="595"/>
      <c r="T346" s="595"/>
      <c r="U346" s="595"/>
      <c r="V346" s="595"/>
      <c r="W346" s="595"/>
      <c r="X346" s="595"/>
      <c r="Y346" s="595"/>
      <c r="Z346" s="595"/>
      <c r="AA346" s="595"/>
      <c r="AB346" s="595"/>
      <c r="AC346" s="595"/>
      <c r="AD346" s="595"/>
      <c r="AE346" s="595"/>
      <c r="AF346" s="595"/>
      <c r="AG346" s="595"/>
      <c r="AH346" s="595"/>
      <c r="AI346" s="595"/>
      <c r="AJ346" s="595"/>
      <c r="AK346" s="595"/>
      <c r="AL346" s="595"/>
      <c r="AM346" s="595"/>
      <c r="AN346" s="595"/>
      <c r="AO346" s="595"/>
      <c r="AP346" s="595"/>
      <c r="AQ346" s="595"/>
      <c r="AR346" s="595"/>
      <c r="AS346" s="595"/>
      <c r="AT346" s="595"/>
      <c r="AU346" s="595"/>
      <c r="AV346" s="595"/>
      <c r="AW346" s="595"/>
      <c r="AX346" s="595"/>
      <c r="AY346" s="595"/>
      <c r="AZ346" s="595"/>
      <c r="BA346" s="595"/>
      <c r="BB346" s="595"/>
      <c r="BC346" s="595"/>
      <c r="BD346" s="595"/>
      <c r="BE346" s="595"/>
      <c r="BF346" s="595"/>
      <c r="BG346" s="595"/>
      <c r="BH346" s="595"/>
      <c r="BI346" s="595"/>
      <c r="BJ346" s="595"/>
      <c r="BK346" s="595"/>
      <c r="BL346" s="595"/>
      <c r="BM346" s="595"/>
      <c r="BN346" s="595"/>
      <c r="BO346" s="595"/>
      <c r="BP346" s="595"/>
      <c r="BQ346" s="595"/>
      <c r="BR346" s="595"/>
      <c r="BS346" s="595"/>
      <c r="BT346" s="595"/>
      <c r="BU346" s="595"/>
      <c r="BV346" s="595"/>
      <c r="BW346" s="595"/>
      <c r="BX346" s="595"/>
      <c r="BY346" s="595"/>
      <c r="BZ346" s="595"/>
      <c r="CA346" s="595"/>
      <c r="CB346" s="595"/>
      <c r="CC346" s="595"/>
      <c r="CD346" s="594"/>
      <c r="CE346" s="594"/>
      <c r="CF346" s="594"/>
      <c r="CG346" s="594"/>
      <c r="CH346" s="594"/>
      <c r="CI346" s="594"/>
      <c r="CJ346" s="594"/>
      <c r="CK346" s="594"/>
      <c r="CL346" s="594"/>
      <c r="CM346" s="594"/>
      <c r="CN346" s="594"/>
      <c r="CO346" s="594"/>
      <c r="CP346" s="594"/>
      <c r="CQ346" s="594"/>
      <c r="CR346" s="594"/>
      <c r="CS346" s="594"/>
      <c r="CT346" s="594"/>
      <c r="CU346" s="594"/>
      <c r="CV346" s="594"/>
      <c r="CW346" s="594"/>
      <c r="CX346" s="594"/>
      <c r="CY346" s="594"/>
      <c r="CZ346" s="594"/>
      <c r="DA346" s="594"/>
      <c r="DB346" s="594"/>
      <c r="DC346" s="594"/>
      <c r="DD346" s="594"/>
      <c r="DE346" s="594"/>
      <c r="DF346" s="594"/>
      <c r="DG346" s="595"/>
      <c r="DH346" s="595"/>
      <c r="DI346" s="595"/>
      <c r="DJ346" s="595"/>
      <c r="DK346" s="595"/>
      <c r="DL346" s="595"/>
      <c r="DM346" s="595"/>
      <c r="DN346" s="595"/>
      <c r="DO346" s="595"/>
      <c r="DP346" s="595"/>
      <c r="DQ346" s="595"/>
      <c r="DR346" s="595"/>
      <c r="DS346" s="595"/>
      <c r="DT346" s="595"/>
      <c r="DU346" s="595"/>
      <c r="DV346" s="595"/>
      <c r="DW346" s="595"/>
      <c r="DX346" s="595"/>
      <c r="DY346" s="595"/>
      <c r="DZ346" s="595"/>
    </row>
    <row r="347" customFormat="false" ht="15" hidden="false" customHeight="false" outlineLevel="0" collapsed="false">
      <c r="B347" s="606" t="s">
        <v>1114</v>
      </c>
      <c r="C347" s="595"/>
      <c r="D347" s="595"/>
      <c r="E347" s="595"/>
      <c r="F347" s="595"/>
      <c r="G347" s="595"/>
      <c r="H347" s="595"/>
      <c r="I347" s="595"/>
      <c r="J347" s="595"/>
      <c r="K347" s="595"/>
      <c r="L347" s="595"/>
      <c r="M347" s="595"/>
      <c r="N347" s="595"/>
      <c r="O347" s="595"/>
      <c r="P347" s="595"/>
      <c r="Q347" s="595"/>
      <c r="R347" s="595"/>
      <c r="S347" s="595"/>
      <c r="T347" s="595"/>
      <c r="U347" s="595"/>
      <c r="V347" s="595"/>
      <c r="W347" s="595"/>
      <c r="X347" s="595"/>
      <c r="Y347" s="595"/>
      <c r="Z347" s="595"/>
      <c r="AA347" s="595"/>
      <c r="AB347" s="595"/>
      <c r="AC347" s="595"/>
      <c r="AD347" s="595"/>
      <c r="AE347" s="595"/>
      <c r="AF347" s="595"/>
      <c r="AG347" s="595"/>
      <c r="AH347" s="595"/>
      <c r="AI347" s="595"/>
      <c r="AJ347" s="595"/>
      <c r="AK347" s="595"/>
      <c r="AL347" s="595"/>
      <c r="AM347" s="595"/>
      <c r="AN347" s="595"/>
      <c r="AO347" s="595"/>
      <c r="AP347" s="595"/>
      <c r="AQ347" s="595"/>
      <c r="AR347" s="595"/>
      <c r="AS347" s="595"/>
      <c r="AT347" s="595"/>
      <c r="AU347" s="595"/>
      <c r="AV347" s="595"/>
      <c r="AW347" s="595"/>
      <c r="AX347" s="595"/>
      <c r="AY347" s="595"/>
      <c r="AZ347" s="595"/>
      <c r="BA347" s="595"/>
      <c r="BB347" s="595"/>
      <c r="BC347" s="595"/>
      <c r="BD347" s="595"/>
      <c r="BE347" s="595"/>
      <c r="BF347" s="595"/>
      <c r="BG347" s="595"/>
      <c r="BH347" s="595"/>
      <c r="BI347" s="595"/>
      <c r="BJ347" s="595"/>
      <c r="BK347" s="595"/>
      <c r="BL347" s="595"/>
      <c r="BM347" s="595"/>
      <c r="BN347" s="595"/>
      <c r="BO347" s="595"/>
      <c r="BP347" s="595"/>
      <c r="BQ347" s="595"/>
      <c r="BR347" s="595"/>
      <c r="BS347" s="595"/>
      <c r="BT347" s="595"/>
      <c r="BU347" s="595"/>
      <c r="BV347" s="595"/>
      <c r="BW347" s="595"/>
      <c r="BX347" s="595"/>
      <c r="BY347" s="595"/>
      <c r="BZ347" s="595"/>
      <c r="CA347" s="595"/>
      <c r="CB347" s="595"/>
      <c r="CC347" s="595"/>
      <c r="CD347" s="594"/>
      <c r="CE347" s="594"/>
      <c r="CF347" s="594"/>
      <c r="CG347" s="594"/>
      <c r="CH347" s="594"/>
      <c r="CI347" s="594"/>
      <c r="CJ347" s="594"/>
      <c r="CK347" s="594"/>
      <c r="CL347" s="594"/>
      <c r="CM347" s="594"/>
      <c r="CN347" s="594"/>
      <c r="CO347" s="594"/>
      <c r="CP347" s="594"/>
      <c r="CQ347" s="594"/>
      <c r="CR347" s="594"/>
      <c r="CS347" s="594"/>
      <c r="CT347" s="594"/>
      <c r="CU347" s="594"/>
      <c r="CV347" s="594"/>
      <c r="CW347" s="594"/>
      <c r="CX347" s="594"/>
      <c r="CY347" s="594"/>
      <c r="CZ347" s="594"/>
      <c r="DA347" s="594"/>
      <c r="DB347" s="594"/>
      <c r="DC347" s="594"/>
      <c r="DD347" s="594"/>
      <c r="DE347" s="594"/>
      <c r="DF347" s="594"/>
      <c r="DG347" s="595"/>
      <c r="DH347" s="595"/>
      <c r="DI347" s="595"/>
      <c r="DJ347" s="595"/>
      <c r="DK347" s="595"/>
      <c r="DL347" s="595"/>
      <c r="DM347" s="595"/>
      <c r="DN347" s="595"/>
      <c r="DO347" s="595"/>
      <c r="DP347" s="595"/>
      <c r="DQ347" s="595"/>
      <c r="DR347" s="595"/>
      <c r="DS347" s="595"/>
      <c r="DT347" s="595"/>
      <c r="DU347" s="595"/>
      <c r="DV347" s="595"/>
      <c r="DW347" s="595"/>
      <c r="DX347" s="595"/>
      <c r="DY347" s="595"/>
      <c r="DZ347" s="595"/>
    </row>
    <row r="348" customFormat="false" ht="15" hidden="false" customHeight="false" outlineLevel="0" collapsed="false">
      <c r="B348" s="606" t="s">
        <v>1115</v>
      </c>
      <c r="C348" s="595"/>
      <c r="D348" s="595"/>
      <c r="E348" s="595"/>
      <c r="F348" s="595"/>
      <c r="G348" s="595"/>
      <c r="H348" s="595"/>
      <c r="I348" s="595"/>
      <c r="J348" s="595"/>
      <c r="K348" s="595"/>
      <c r="L348" s="595"/>
      <c r="M348" s="595"/>
      <c r="N348" s="595"/>
      <c r="O348" s="595"/>
      <c r="P348" s="595"/>
      <c r="Q348" s="595"/>
      <c r="R348" s="595"/>
      <c r="S348" s="595"/>
      <c r="T348" s="595"/>
      <c r="U348" s="595"/>
      <c r="V348" s="595"/>
      <c r="W348" s="595"/>
      <c r="X348" s="595"/>
      <c r="Y348" s="595"/>
      <c r="Z348" s="595"/>
      <c r="AA348" s="595"/>
      <c r="AB348" s="595"/>
      <c r="AC348" s="595"/>
      <c r="AD348" s="595"/>
      <c r="AE348" s="595"/>
      <c r="AF348" s="595"/>
      <c r="AG348" s="595"/>
      <c r="AH348" s="595"/>
      <c r="AI348" s="595"/>
      <c r="AJ348" s="595"/>
      <c r="AK348" s="595"/>
      <c r="AL348" s="595"/>
      <c r="AM348" s="595"/>
      <c r="AN348" s="595"/>
      <c r="AO348" s="595"/>
      <c r="AP348" s="595"/>
      <c r="AQ348" s="595"/>
      <c r="AR348" s="595"/>
      <c r="AS348" s="595"/>
      <c r="AT348" s="595"/>
      <c r="AU348" s="595"/>
      <c r="AV348" s="595"/>
      <c r="AW348" s="595"/>
      <c r="AX348" s="595"/>
      <c r="AY348" s="595"/>
      <c r="AZ348" s="595"/>
      <c r="BA348" s="595"/>
      <c r="BB348" s="595"/>
      <c r="BC348" s="595"/>
      <c r="BD348" s="595"/>
      <c r="BE348" s="595"/>
      <c r="BF348" s="595"/>
      <c r="BG348" s="595"/>
      <c r="BH348" s="595"/>
      <c r="BI348" s="595"/>
      <c r="BJ348" s="595"/>
      <c r="BK348" s="595"/>
      <c r="BL348" s="595"/>
      <c r="BM348" s="595"/>
      <c r="BN348" s="595"/>
      <c r="BO348" s="595"/>
      <c r="BP348" s="595"/>
      <c r="BQ348" s="595"/>
      <c r="BR348" s="595"/>
      <c r="BS348" s="595"/>
      <c r="BT348" s="595"/>
      <c r="BU348" s="595"/>
      <c r="BV348" s="595"/>
      <c r="BW348" s="595"/>
      <c r="BX348" s="595"/>
      <c r="BY348" s="595"/>
      <c r="BZ348" s="595"/>
      <c r="CA348" s="595"/>
      <c r="CB348" s="595"/>
      <c r="CC348" s="595"/>
      <c r="CD348" s="594"/>
      <c r="CE348" s="594"/>
      <c r="CF348" s="594"/>
      <c r="CG348" s="594"/>
      <c r="CH348" s="594"/>
      <c r="CI348" s="594"/>
      <c r="CJ348" s="594"/>
      <c r="CK348" s="594"/>
      <c r="CL348" s="594"/>
      <c r="CM348" s="594"/>
      <c r="CN348" s="594"/>
      <c r="CO348" s="594"/>
      <c r="CP348" s="594"/>
      <c r="CQ348" s="594"/>
      <c r="CR348" s="594"/>
      <c r="CS348" s="594"/>
      <c r="CT348" s="594"/>
      <c r="CU348" s="594"/>
      <c r="CV348" s="594"/>
      <c r="CW348" s="594"/>
      <c r="CX348" s="594"/>
      <c r="CY348" s="594"/>
      <c r="CZ348" s="594"/>
      <c r="DA348" s="594"/>
      <c r="DB348" s="594"/>
      <c r="DC348" s="594"/>
      <c r="DD348" s="594"/>
      <c r="DE348" s="594"/>
      <c r="DF348" s="594"/>
      <c r="DG348" s="595"/>
      <c r="DH348" s="595"/>
      <c r="DI348" s="595"/>
      <c r="DJ348" s="595"/>
      <c r="DK348" s="595"/>
      <c r="DL348" s="595"/>
      <c r="DM348" s="595"/>
      <c r="DN348" s="595"/>
      <c r="DO348" s="595"/>
      <c r="DP348" s="595"/>
      <c r="DQ348" s="595"/>
      <c r="DR348" s="595"/>
      <c r="DS348" s="595"/>
      <c r="DT348" s="595"/>
      <c r="DU348" s="595"/>
      <c r="DV348" s="595"/>
      <c r="DW348" s="595"/>
      <c r="DX348" s="595"/>
      <c r="DY348" s="595"/>
      <c r="DZ348" s="595"/>
    </row>
    <row r="349" customFormat="false" ht="15" hidden="false" customHeight="false" outlineLevel="0" collapsed="false">
      <c r="B349" s="592" t="s">
        <v>1116</v>
      </c>
      <c r="CH349" s="0" t="s">
        <v>1116</v>
      </c>
    </row>
    <row r="351" customFormat="false" ht="15" hidden="false" customHeight="false" outlineLevel="0" collapsed="false">
      <c r="S351" s="362" t="str">
        <f aca="false">+B352</f>
        <v>REAL_Rwametric_Qdata  below this (quarterly data)</v>
      </c>
    </row>
    <row r="352" customFormat="false" ht="15" hidden="false" customHeight="false" outlineLevel="0" collapsed="false">
      <c r="B352" s="453" t="s">
        <v>1117</v>
      </c>
      <c r="S352" s="0" t="s">
        <v>1118</v>
      </c>
      <c r="T352" s="0" t="str">
        <f aca="false">+T5</f>
        <v>1999Q2</v>
      </c>
      <c r="U352" s="0" t="str">
        <f aca="false">+U5</f>
        <v>1999Q3</v>
      </c>
      <c r="V352" s="0" t="str">
        <f aca="false">+V5</f>
        <v>1999Q4</v>
      </c>
      <c r="W352" s="0" t="str">
        <f aca="false">+W5</f>
        <v>2000Q1</v>
      </c>
      <c r="X352" s="0" t="str">
        <f aca="false">+X5</f>
        <v>2000Q2</v>
      </c>
      <c r="Y352" s="0" t="str">
        <f aca="false">+Y5</f>
        <v>2000Q3</v>
      </c>
      <c r="Z352" s="0" t="str">
        <f aca="false">+Z5</f>
        <v>2000Q4</v>
      </c>
      <c r="AA352" s="0" t="str">
        <f aca="false">+AA5</f>
        <v>2001Q1</v>
      </c>
      <c r="AB352" s="0" t="str">
        <f aca="false">+AB5</f>
        <v>2001Q2</v>
      </c>
      <c r="AC352" s="0" t="str">
        <f aca="false">+AC5</f>
        <v>2001Q3</v>
      </c>
      <c r="AD352" s="0" t="str">
        <f aca="false">+AD5</f>
        <v>2001Q4</v>
      </c>
      <c r="AE352" s="0" t="str">
        <f aca="false">+AE5</f>
        <v>2002Q1</v>
      </c>
      <c r="AF352" s="0" t="str">
        <f aca="false">+AF5</f>
        <v>2002Q2</v>
      </c>
      <c r="AG352" s="0" t="str">
        <f aca="false">+AG5</f>
        <v>2002Q3</v>
      </c>
      <c r="AH352" s="0" t="str">
        <f aca="false">+AH5</f>
        <v>2002Q4</v>
      </c>
      <c r="AI352" s="0" t="str">
        <f aca="false">+AI5</f>
        <v>2003Q1</v>
      </c>
      <c r="AJ352" s="0" t="str">
        <f aca="false">+AJ5</f>
        <v>2003Q2</v>
      </c>
      <c r="AK352" s="0" t="str">
        <f aca="false">+AK5</f>
        <v>2003Q3</v>
      </c>
      <c r="AL352" s="0" t="str">
        <f aca="false">+AL5</f>
        <v>2003Q4</v>
      </c>
      <c r="AM352" s="0" t="str">
        <f aca="false">+AM5</f>
        <v>2004Q1</v>
      </c>
      <c r="AN352" s="0" t="str">
        <f aca="false">+AN5</f>
        <v>2004Q2</v>
      </c>
      <c r="AO352" s="0" t="str">
        <f aca="false">+AO5</f>
        <v>2004Q3</v>
      </c>
      <c r="AP352" s="0" t="str">
        <f aca="false">+AP5</f>
        <v>2004Q4</v>
      </c>
      <c r="AQ352" s="0" t="str">
        <f aca="false">+AQ5</f>
        <v>2005Q1</v>
      </c>
      <c r="AR352" s="0" t="str">
        <f aca="false">+AR5</f>
        <v>2005Q2</v>
      </c>
      <c r="AS352" s="0" t="str">
        <f aca="false">+AS5</f>
        <v>2005Q3</v>
      </c>
      <c r="AT352" s="0" t="str">
        <f aca="false">+AT5</f>
        <v>2005Q4</v>
      </c>
      <c r="AU352" s="0" t="str">
        <f aca="false">+AU5</f>
        <v>2006Q1</v>
      </c>
      <c r="AV352" s="0" t="str">
        <f aca="false">+AV5</f>
        <v>2006Q2</v>
      </c>
      <c r="AW352" s="0" t="str">
        <f aca="false">+AW5</f>
        <v>2006Q3</v>
      </c>
      <c r="AX352" s="0" t="str">
        <f aca="false">+AX5</f>
        <v>2006Q4</v>
      </c>
      <c r="AY352" s="0" t="str">
        <f aca="false">+AY5</f>
        <v>2007Q1</v>
      </c>
      <c r="AZ352" s="0" t="str">
        <f aca="false">+AZ5</f>
        <v>2007Q2</v>
      </c>
      <c r="BA352" s="0" t="str">
        <f aca="false">+BA5</f>
        <v>2007Q3</v>
      </c>
      <c r="BB352" s="0" t="str">
        <f aca="false">+BB5</f>
        <v>2007Q4</v>
      </c>
      <c r="BC352" s="0" t="str">
        <f aca="false">+BC5</f>
        <v>2008Q1</v>
      </c>
      <c r="BD352" s="0" t="str">
        <f aca="false">+BD5</f>
        <v>2008Q2</v>
      </c>
      <c r="BE352" s="0" t="str">
        <f aca="false">+BE5</f>
        <v>2008Q3</v>
      </c>
      <c r="BF352" s="0" t="str">
        <f aca="false">+BF5</f>
        <v>2008Q4</v>
      </c>
      <c r="BG352" s="0" t="str">
        <f aca="false">+BG5</f>
        <v>2009Q1</v>
      </c>
      <c r="BH352" s="0" t="str">
        <f aca="false">+BH5</f>
        <v>2009Q2</v>
      </c>
      <c r="BI352" s="0" t="str">
        <f aca="false">+BI5</f>
        <v>2009Q3</v>
      </c>
      <c r="BJ352" s="0" t="str">
        <f aca="false">+BJ5</f>
        <v>2009Q4</v>
      </c>
      <c r="BK352" s="0" t="str">
        <f aca="false">+BK5</f>
        <v>fr2010 WEOGAS_Rwametric_Qdata</v>
      </c>
      <c r="BL352" s="0" t="n">
        <f aca="false">+BL5</f>
        <v>0</v>
      </c>
      <c r="BM352" s="0" t="n">
        <f aca="false">+BM5</f>
        <v>0</v>
      </c>
      <c r="BN352" s="0" t="str">
        <f aca="false">+BN5</f>
        <v>2010Q4</v>
      </c>
      <c r="BO352" s="0" t="str">
        <f aca="false">+BO5</f>
        <v>2011Q1</v>
      </c>
      <c r="BP352" s="0" t="str">
        <f aca="false">+BP5</f>
        <v>2011Q2</v>
      </c>
      <c r="BQ352" s="0" t="str">
        <f aca="false">+BQ5</f>
        <v>2011Q3</v>
      </c>
      <c r="BR352" s="0" t="str">
        <f aca="false">+BR5</f>
        <v>2011Q4</v>
      </c>
      <c r="BS352" s="0" t="str">
        <f aca="false">+BS5</f>
        <v>2012Q1</v>
      </c>
      <c r="BT352" s="0" t="str">
        <f aca="false">+BT5</f>
        <v>2012Q2</v>
      </c>
      <c r="BU352" s="0" t="str">
        <f aca="false">+BU5</f>
        <v>2012Q3</v>
      </c>
      <c r="BV352" s="0" t="str">
        <f aca="false">+BV5</f>
        <v>2012Q4</v>
      </c>
      <c r="BW352" s="0" t="str">
        <f aca="false">+BW5</f>
        <v>2013Q1</v>
      </c>
      <c r="BX352" s="0" t="str">
        <f aca="false">+BX5</f>
        <v>2013Q2</v>
      </c>
      <c r="BY352" s="0" t="str">
        <f aca="false">+BY5</f>
        <v>2013Q3</v>
      </c>
      <c r="BZ352" s="0" t="str">
        <f aca="false">+BZ5</f>
        <v>2013Q4</v>
      </c>
      <c r="CA352" s="0" t="str">
        <f aca="false">+CA5</f>
        <v>2014Q1</v>
      </c>
      <c r="CB352" s="0" t="str">
        <f aca="false">+CB5</f>
        <v>2014Q2</v>
      </c>
      <c r="CC352" s="0" t="str">
        <f aca="false">+CC5</f>
        <v>2014Q3</v>
      </c>
      <c r="CD352" s="0" t="str">
        <f aca="false">+CD5</f>
        <v>2014Q4</v>
      </c>
      <c r="CE352" s="0" t="str">
        <f aca="false">+CE5</f>
        <v>2015Q1</v>
      </c>
      <c r="CF352" s="0" t="str">
        <f aca="false">+CF5</f>
        <v>2015Q2</v>
      </c>
      <c r="CG352" s="0" t="str">
        <f aca="false">+CG5</f>
        <v>2015Q3</v>
      </c>
      <c r="CH352" s="0" t="str">
        <f aca="false">+CH5</f>
        <v>2015Q4</v>
      </c>
      <c r="CI352" s="0" t="str">
        <f aca="false">+CI5</f>
        <v>2016Q1</v>
      </c>
      <c r="CJ352" s="0" t="str">
        <f aca="false">+CJ5</f>
        <v>2016Q2</v>
      </c>
      <c r="CK352" s="0" t="str">
        <f aca="false">+CK5</f>
        <v>2016Q3</v>
      </c>
      <c r="CL352" s="0" t="str">
        <f aca="false">+CL5</f>
        <v>2016Q4</v>
      </c>
      <c r="CM352" s="0" t="str">
        <f aca="false">+CM5</f>
        <v>2017Q1</v>
      </c>
      <c r="CN352" s="0" t="str">
        <f aca="false">+CN5</f>
        <v>2017Q2</v>
      </c>
      <c r="CO352" s="0" t="str">
        <f aca="false">+CO5</f>
        <v>2017Q3</v>
      </c>
      <c r="CP352" s="0" t="str">
        <f aca="false">+CP5</f>
        <v>2017Q4</v>
      </c>
      <c r="CQ352" s="0" t="str">
        <f aca="false">+CQ5</f>
        <v>2018Q1</v>
      </c>
      <c r="CR352" s="0" t="str">
        <f aca="false">+CR5</f>
        <v>2018Q2</v>
      </c>
      <c r="CS352" s="0" t="str">
        <f aca="false">+CS5</f>
        <v>2018Q3</v>
      </c>
      <c r="CT352" s="0" t="str">
        <f aca="false">+CT5</f>
        <v>2018Q4</v>
      </c>
      <c r="CU352" s="0" t="str">
        <f aca="false">+CU5</f>
        <v>2019Q1</v>
      </c>
      <c r="CV352" s="0" t="str">
        <f aca="false">+CV5</f>
        <v>2019Q2</v>
      </c>
      <c r="CW352" s="0" t="str">
        <f aca="false">+CW5</f>
        <v>2019Q3</v>
      </c>
      <c r="CX352" s="0" t="str">
        <f aca="false">+CX5</f>
        <v>2019Q4</v>
      </c>
      <c r="CY352" s="0" t="str">
        <f aca="false">+CY5</f>
        <v>2020Q1</v>
      </c>
      <c r="CZ352" s="0" t="str">
        <f aca="false">+CZ5</f>
        <v>2020Q2</v>
      </c>
      <c r="DA352" s="0" t="str">
        <f aca="false">+DA5</f>
        <v>2020Q3</v>
      </c>
      <c r="DB352" s="0" t="str">
        <f aca="false">+DB5</f>
        <v>2020Q4</v>
      </c>
      <c r="DC352" s="0" t="str">
        <f aca="false">+DC5</f>
        <v>2021Q1</v>
      </c>
      <c r="DD352" s="0" t="str">
        <f aca="false">+DD5</f>
        <v>2021Q2</v>
      </c>
      <c r="DE352" s="0" t="str">
        <f aca="false">+DE5</f>
        <v>2021Q3</v>
      </c>
      <c r="DF352" s="0" t="str">
        <f aca="false">+DF5</f>
        <v>2021Q4</v>
      </c>
      <c r="DG352" s="0" t="str">
        <f aca="false">+DG5</f>
        <v>2022Q1</v>
      </c>
      <c r="DH352" s="0" t="str">
        <f aca="false">+DH5</f>
        <v>2022Q2</v>
      </c>
      <c r="DI352" s="0" t="str">
        <f aca="false">+DI5</f>
        <v>2022Q3</v>
      </c>
      <c r="DJ352" s="0" t="str">
        <f aca="false">+DJ5</f>
        <v>2022Q4</v>
      </c>
    </row>
    <row r="353" customFormat="false" ht="15" hidden="false" customHeight="false" outlineLevel="0" collapsed="false">
      <c r="B353" s="607" t="s">
        <v>1119</v>
      </c>
      <c r="C353" s="608"/>
      <c r="D353" s="608"/>
      <c r="E353" s="608"/>
      <c r="F353" s="608"/>
      <c r="G353" s="608"/>
      <c r="H353" s="608"/>
      <c r="I353" s="608"/>
      <c r="J353" s="608"/>
      <c r="K353" s="608"/>
      <c r="L353" s="608"/>
      <c r="M353" s="608"/>
      <c r="N353" s="608"/>
      <c r="O353" s="608"/>
      <c r="P353" s="608"/>
      <c r="Q353" s="608"/>
      <c r="R353" s="608"/>
      <c r="S353" s="608" t="n">
        <v>1999</v>
      </c>
      <c r="T353" s="608" t="s">
        <v>1120</v>
      </c>
      <c r="U353" s="608" t="s">
        <v>1121</v>
      </c>
      <c r="V353" s="609" t="s">
        <v>1101</v>
      </c>
      <c r="W353" s="610" t="n">
        <v>2000</v>
      </c>
      <c r="X353" s="609" t="s">
        <v>1120</v>
      </c>
      <c r="Y353" s="609" t="s">
        <v>1121</v>
      </c>
      <c r="Z353" s="609" t="s">
        <v>1101</v>
      </c>
      <c r="AA353" s="610" t="n">
        <v>2001</v>
      </c>
      <c r="AB353" s="609" t="s">
        <v>1120</v>
      </c>
      <c r="AC353" s="609" t="s">
        <v>1121</v>
      </c>
      <c r="AD353" s="609" t="s">
        <v>1101</v>
      </c>
      <c r="AE353" s="610" t="n">
        <v>2002</v>
      </c>
      <c r="AF353" s="609" t="s">
        <v>1120</v>
      </c>
      <c r="AG353" s="609" t="s">
        <v>1121</v>
      </c>
      <c r="AH353" s="609" t="s">
        <v>1101</v>
      </c>
      <c r="AI353" s="610" t="n">
        <v>2003</v>
      </c>
      <c r="AJ353" s="609" t="s">
        <v>1120</v>
      </c>
      <c r="AK353" s="609" t="s">
        <v>1121</v>
      </c>
      <c r="AL353" s="609" t="s">
        <v>1101</v>
      </c>
      <c r="AM353" s="610" t="n">
        <v>2004</v>
      </c>
      <c r="AN353" s="609" t="s">
        <v>1120</v>
      </c>
      <c r="AO353" s="609" t="s">
        <v>1121</v>
      </c>
      <c r="AP353" s="609" t="s">
        <v>1101</v>
      </c>
      <c r="AQ353" s="610" t="n">
        <v>2005</v>
      </c>
      <c r="AR353" s="609" t="s">
        <v>1120</v>
      </c>
      <c r="AS353" s="609" t="s">
        <v>1121</v>
      </c>
      <c r="AT353" s="609" t="s">
        <v>1101</v>
      </c>
      <c r="AU353" s="610" t="n">
        <v>2006</v>
      </c>
      <c r="AV353" s="609" t="s">
        <v>1120</v>
      </c>
      <c r="AW353" s="609" t="s">
        <v>1121</v>
      </c>
      <c r="AX353" s="609" t="s">
        <v>1101</v>
      </c>
      <c r="AY353" s="610" t="n">
        <v>2007</v>
      </c>
      <c r="AZ353" s="609" t="s">
        <v>1120</v>
      </c>
      <c r="BA353" s="609" t="s">
        <v>1121</v>
      </c>
      <c r="BB353" s="609" t="s">
        <v>1101</v>
      </c>
      <c r="BC353" s="610" t="n">
        <v>2008</v>
      </c>
      <c r="BD353" s="609" t="s">
        <v>1120</v>
      </c>
      <c r="BE353" s="609" t="s">
        <v>1121</v>
      </c>
      <c r="BF353" s="609" t="s">
        <v>1101</v>
      </c>
      <c r="BG353" s="610" t="n">
        <v>2009</v>
      </c>
      <c r="BH353" s="609" t="s">
        <v>1120</v>
      </c>
      <c r="BI353" s="609" t="s">
        <v>1121</v>
      </c>
      <c r="BJ353" s="609" t="s">
        <v>1101</v>
      </c>
      <c r="BK353" s="610" t="n">
        <v>2010</v>
      </c>
      <c r="BL353" s="609" t="s">
        <v>1120</v>
      </c>
      <c r="BM353" s="609" t="s">
        <v>1121</v>
      </c>
      <c r="BN353" s="609" t="s">
        <v>1101</v>
      </c>
      <c r="BO353" s="610" t="n">
        <v>2011</v>
      </c>
      <c r="BP353" s="609" t="s">
        <v>1120</v>
      </c>
      <c r="BQ353" s="609" t="s">
        <v>1121</v>
      </c>
      <c r="BR353" s="609" t="s">
        <v>1101</v>
      </c>
      <c r="BS353" s="610" t="n">
        <v>2012</v>
      </c>
      <c r="BT353" s="609" t="s">
        <v>1120</v>
      </c>
      <c r="BU353" s="609" t="s">
        <v>1121</v>
      </c>
      <c r="BV353" s="609" t="s">
        <v>1101</v>
      </c>
      <c r="BW353" s="610" t="n">
        <v>2013</v>
      </c>
      <c r="BX353" s="609" t="s">
        <v>1120</v>
      </c>
      <c r="BY353" s="609" t="s">
        <v>1121</v>
      </c>
      <c r="BZ353" s="609" t="s">
        <v>1101</v>
      </c>
      <c r="CA353" s="610" t="n">
        <v>2014</v>
      </c>
      <c r="CB353" s="609" t="s">
        <v>1120</v>
      </c>
      <c r="CC353" s="609" t="s">
        <v>1121</v>
      </c>
      <c r="CD353" s="609" t="s">
        <v>1101</v>
      </c>
      <c r="CE353" s="610" t="n">
        <v>2015</v>
      </c>
      <c r="CF353" s="609" t="s">
        <v>1120</v>
      </c>
      <c r="CG353" s="609" t="s">
        <v>1121</v>
      </c>
      <c r="CH353" s="609" t="s">
        <v>1101</v>
      </c>
      <c r="CI353" s="610" t="n">
        <v>2016</v>
      </c>
      <c r="CJ353" s="609" t="s">
        <v>1120</v>
      </c>
      <c r="CK353" s="609" t="s">
        <v>1121</v>
      </c>
      <c r="CL353" s="609" t="s">
        <v>1101</v>
      </c>
      <c r="CM353" s="610" t="n">
        <v>2017</v>
      </c>
      <c r="CN353" s="609" t="s">
        <v>1120</v>
      </c>
      <c r="CO353" s="609" t="s">
        <v>1121</v>
      </c>
      <c r="CP353" s="609" t="s">
        <v>1101</v>
      </c>
      <c r="CQ353" s="610" t="n">
        <v>2018</v>
      </c>
      <c r="CR353" s="609" t="s">
        <v>1120</v>
      </c>
      <c r="CS353" s="609" t="s">
        <v>1121</v>
      </c>
      <c r="CT353" s="609" t="s">
        <v>1101</v>
      </c>
      <c r="CU353" s="610" t="n">
        <v>2019</v>
      </c>
      <c r="CV353" s="609" t="s">
        <v>1120</v>
      </c>
      <c r="CW353" s="609" t="s">
        <v>1121</v>
      </c>
      <c r="CX353" s="609" t="s">
        <v>1101</v>
      </c>
      <c r="CY353" s="610" t="n">
        <v>2020</v>
      </c>
      <c r="CZ353" s="609" t="s">
        <v>1120</v>
      </c>
      <c r="DA353" s="609" t="s">
        <v>1121</v>
      </c>
      <c r="DB353" s="609" t="s">
        <v>1101</v>
      </c>
      <c r="DC353" s="608" t="n">
        <v>2021</v>
      </c>
      <c r="DD353" s="611" t="s">
        <v>1120</v>
      </c>
      <c r="DE353" s="611" t="s">
        <v>1121</v>
      </c>
      <c r="DF353" s="611" t="s">
        <v>1101</v>
      </c>
      <c r="DG353" s="608" t="n">
        <v>2022</v>
      </c>
      <c r="DH353" s="611" t="s">
        <v>1120</v>
      </c>
      <c r="DI353" s="611" t="s">
        <v>1121</v>
      </c>
      <c r="DJ353" s="611" t="s">
        <v>1101</v>
      </c>
      <c r="DK353" s="608"/>
      <c r="DL353" s="608"/>
      <c r="DM353" s="608"/>
      <c r="DN353" s="608"/>
      <c r="DO353" s="608"/>
      <c r="DP353" s="608"/>
      <c r="DQ353" s="608"/>
      <c r="DR353" s="608"/>
      <c r="DS353" s="608"/>
      <c r="DT353" s="608"/>
      <c r="DU353" s="608"/>
      <c r="DV353" s="608"/>
      <c r="DW353" s="608"/>
      <c r="DX353" s="608"/>
      <c r="DY353" s="608"/>
      <c r="DZ353" s="608"/>
    </row>
    <row r="354" customFormat="false" ht="15" hidden="false" customHeight="false" outlineLevel="0" collapsed="false">
      <c r="B354" s="612" t="s">
        <v>1122</v>
      </c>
      <c r="C354" s="613"/>
      <c r="D354" s="614"/>
      <c r="E354" s="614"/>
      <c r="F354" s="614"/>
      <c r="G354" s="614"/>
      <c r="H354" s="614"/>
      <c r="I354" s="614"/>
      <c r="J354" s="614"/>
      <c r="K354" s="614"/>
      <c r="L354" s="614"/>
      <c r="M354" s="614"/>
      <c r="N354" s="614"/>
      <c r="O354" s="614"/>
      <c r="P354" s="614"/>
      <c r="Q354" s="614"/>
      <c r="R354" s="614"/>
      <c r="S354" s="614"/>
      <c r="T354" s="614"/>
      <c r="U354" s="614"/>
      <c r="V354" s="615"/>
      <c r="W354" s="607"/>
      <c r="X354" s="607"/>
      <c r="Y354" s="607"/>
      <c r="Z354" s="615"/>
      <c r="AA354" s="607"/>
      <c r="AB354" s="607"/>
      <c r="AC354" s="607"/>
      <c r="AD354" s="615"/>
      <c r="AE354" s="607"/>
      <c r="AF354" s="607"/>
      <c r="AG354" s="607"/>
      <c r="AH354" s="615"/>
      <c r="AI354" s="607"/>
      <c r="AJ354" s="607"/>
      <c r="AK354" s="607"/>
      <c r="AL354" s="615"/>
      <c r="AM354" s="607"/>
      <c r="AN354" s="607"/>
      <c r="AO354" s="607"/>
      <c r="AP354" s="615"/>
      <c r="AQ354" s="607"/>
      <c r="AR354" s="607"/>
      <c r="AS354" s="607"/>
      <c r="AT354" s="607"/>
      <c r="AU354" s="607"/>
      <c r="AV354" s="607"/>
      <c r="AW354" s="607"/>
      <c r="AX354" s="615"/>
      <c r="AY354" s="607"/>
      <c r="AZ354" s="607"/>
      <c r="BA354" s="607"/>
      <c r="BB354" s="615"/>
      <c r="BC354" s="607"/>
      <c r="BD354" s="607"/>
      <c r="BE354" s="607"/>
      <c r="BF354" s="615"/>
      <c r="BG354" s="607"/>
      <c r="BH354" s="607"/>
      <c r="BI354" s="607"/>
      <c r="BJ354" s="615"/>
      <c r="BK354" s="607"/>
      <c r="BL354" s="607"/>
      <c r="BM354" s="607"/>
      <c r="BN354" s="615"/>
      <c r="BO354" s="607"/>
      <c r="BP354" s="607"/>
      <c r="BQ354" s="607"/>
      <c r="BR354" s="615"/>
      <c r="BS354" s="607"/>
      <c r="BT354" s="607"/>
      <c r="BU354" s="607"/>
      <c r="BV354" s="615"/>
      <c r="BW354" s="607"/>
      <c r="BX354" s="607"/>
      <c r="BY354" s="607"/>
      <c r="BZ354" s="615"/>
      <c r="CA354" s="607"/>
      <c r="CB354" s="607"/>
      <c r="CC354" s="607"/>
      <c r="CD354" s="615"/>
      <c r="CE354" s="607"/>
      <c r="CF354" s="607"/>
      <c r="CG354" s="607"/>
      <c r="CH354" s="615"/>
      <c r="CI354" s="607"/>
      <c r="CJ354" s="607"/>
      <c r="CK354" s="607"/>
      <c r="CL354" s="615"/>
      <c r="CM354" s="607"/>
      <c r="CN354" s="607"/>
      <c r="CO354" s="607"/>
      <c r="CP354" s="615"/>
      <c r="CQ354" s="607"/>
      <c r="CR354" s="607"/>
      <c r="CS354" s="607"/>
      <c r="CT354" s="615"/>
      <c r="CU354" s="607"/>
      <c r="CV354" s="607"/>
      <c r="CW354" s="607"/>
      <c r="CX354" s="615"/>
      <c r="CY354" s="607"/>
      <c r="CZ354" s="607"/>
      <c r="DA354" s="607"/>
      <c r="DB354" s="615"/>
      <c r="DC354" s="607"/>
      <c r="DD354" s="607"/>
      <c r="DE354" s="607"/>
      <c r="DF354" s="615"/>
      <c r="DG354" s="607"/>
      <c r="DH354" s="607"/>
      <c r="DI354" s="607"/>
      <c r="DJ354" s="615"/>
      <c r="DK354" s="614"/>
      <c r="DL354" s="614"/>
      <c r="DM354" s="614"/>
      <c r="DN354" s="614"/>
      <c r="DO354" s="614"/>
      <c r="DP354" s="614"/>
      <c r="DQ354" s="614"/>
      <c r="DR354" s="614"/>
      <c r="DS354" s="614"/>
      <c r="DT354" s="614"/>
      <c r="DU354" s="614"/>
      <c r="DV354" s="614"/>
      <c r="DW354" s="614"/>
      <c r="DX354" s="614"/>
      <c r="DY354" s="614"/>
      <c r="DZ354" s="614"/>
    </row>
    <row r="355" customFormat="false" ht="15" hidden="false" customHeight="false" outlineLevel="0" collapsed="false">
      <c r="B355" s="616" t="s">
        <v>1123</v>
      </c>
      <c r="C355" s="616"/>
      <c r="D355" s="617"/>
      <c r="E355" s="617"/>
      <c r="F355" s="617"/>
      <c r="G355" s="617"/>
      <c r="H355" s="617"/>
      <c r="I355" s="617"/>
      <c r="J355" s="617"/>
      <c r="K355" s="617"/>
      <c r="L355" s="617"/>
      <c r="M355" s="617"/>
      <c r="N355" s="617"/>
      <c r="O355" s="617"/>
      <c r="P355" s="617"/>
      <c r="Q355" s="617"/>
      <c r="R355" s="617"/>
      <c r="S355" s="617"/>
      <c r="T355" s="617"/>
      <c r="U355" s="617"/>
      <c r="V355" s="618" t="n">
        <v>3097.5</v>
      </c>
      <c r="W355" s="619" t="n">
        <v>3092.78412233607</v>
      </c>
      <c r="X355" s="619" t="n">
        <v>3088.06824467214</v>
      </c>
      <c r="Y355" s="619" t="n">
        <v>3083.35236700821</v>
      </c>
      <c r="Z355" s="618" t="n">
        <v>3078.63648934429</v>
      </c>
      <c r="AA355" s="619" t="n">
        <v>3081.07085882584</v>
      </c>
      <c r="AB355" s="619" t="n">
        <v>3083.5052283074</v>
      </c>
      <c r="AC355" s="619" t="n">
        <v>3085.93959778896</v>
      </c>
      <c r="AD355" s="618" t="n">
        <v>3088.37396727051</v>
      </c>
      <c r="AE355" s="619" t="n">
        <v>3097.20043593114</v>
      </c>
      <c r="AF355" s="619" t="n">
        <v>3106.02690459177</v>
      </c>
      <c r="AG355" s="619" t="n">
        <v>3114.8533732524</v>
      </c>
      <c r="AH355" s="618" t="n">
        <v>3123.67984191303</v>
      </c>
      <c r="AI355" s="619" t="n">
        <v>3142.8050434939</v>
      </c>
      <c r="AJ355" s="619" t="n">
        <v>3161.93024507477</v>
      </c>
      <c r="AK355" s="619" t="n">
        <v>3181.05544665564</v>
      </c>
      <c r="AL355" s="618" t="n">
        <v>3200.18064823651</v>
      </c>
      <c r="AM355" s="619" t="n">
        <v>3222.84307848056</v>
      </c>
      <c r="AN355" s="619" t="n">
        <v>3245.50550872461</v>
      </c>
      <c r="AO355" s="619" t="n">
        <v>3268.16793896866</v>
      </c>
      <c r="AP355" s="618" t="n">
        <v>3290.83036921271</v>
      </c>
      <c r="AQ355" s="619" t="n">
        <v>3319.68924016718</v>
      </c>
      <c r="AR355" s="619" t="n">
        <v>3348.54811112165</v>
      </c>
      <c r="AS355" s="619" t="n">
        <v>3377.40698207613</v>
      </c>
      <c r="AT355" s="619" t="n">
        <v>3406.2658530306</v>
      </c>
      <c r="AU355" s="619" t="n">
        <v>3444.16774516742</v>
      </c>
      <c r="AV355" s="619" t="n">
        <v>3482.06963730424</v>
      </c>
      <c r="AW355" s="619" t="n">
        <v>3519.97152944106</v>
      </c>
      <c r="AX355" s="618" t="n">
        <v>3557.87342157788</v>
      </c>
      <c r="AY355" s="619" t="n">
        <v>3618.04940434323</v>
      </c>
      <c r="AZ355" s="619" t="n">
        <v>3678.22538710858</v>
      </c>
      <c r="BA355" s="619" t="n">
        <v>3738.40136987394</v>
      </c>
      <c r="BB355" s="618" t="n">
        <v>3798.57735263929</v>
      </c>
      <c r="BC355" s="619" t="n">
        <v>3892.0564228629</v>
      </c>
      <c r="BD355" s="619" t="n">
        <v>3985.5354930865</v>
      </c>
      <c r="BE355" s="619" t="n">
        <v>4079.01456331011</v>
      </c>
      <c r="BF355" s="618" t="n">
        <v>4172.49363353372</v>
      </c>
      <c r="BG355" s="619" t="n">
        <v>4253.01869719838</v>
      </c>
      <c r="BH355" s="619" t="n">
        <v>4333.54376086304</v>
      </c>
      <c r="BI355" s="619" t="n">
        <v>4414.06882452771</v>
      </c>
      <c r="BJ355" s="618" t="n">
        <v>4494.59388819237</v>
      </c>
      <c r="BK355" s="619" t="n">
        <v>4570.4235087713</v>
      </c>
      <c r="BL355" s="619" t="n">
        <v>4646.25312935024</v>
      </c>
      <c r="BM355" s="619" t="n">
        <v>4722.08274992917</v>
      </c>
      <c r="BN355" s="618" t="n">
        <v>4797.9123705081</v>
      </c>
      <c r="BO355" s="619" t="n">
        <v>4882.17636898614</v>
      </c>
      <c r="BP355" s="619" t="n">
        <v>4966.44036746417</v>
      </c>
      <c r="BQ355" s="619" t="n">
        <v>5050.70436594221</v>
      </c>
      <c r="BR355" s="618" t="n">
        <v>5134.96836442024</v>
      </c>
      <c r="BS355" s="619" t="n">
        <v>5273.25350817006</v>
      </c>
      <c r="BT355" s="619" t="n">
        <v>5411.53865191989</v>
      </c>
      <c r="BU355" s="619" t="n">
        <v>5549.82379566971</v>
      </c>
      <c r="BV355" s="618" t="n">
        <v>5688.10893941954</v>
      </c>
      <c r="BW355" s="619" t="n">
        <v>5813.90311010932</v>
      </c>
      <c r="BX355" s="619" t="n">
        <v>5939.69728079911</v>
      </c>
      <c r="BY355" s="619" t="n">
        <v>6065.4914514889</v>
      </c>
      <c r="BZ355" s="618" t="n">
        <v>6191.28562217869</v>
      </c>
      <c r="CA355" s="619" t="n">
        <v>6286.9317207324</v>
      </c>
      <c r="CB355" s="619" t="n">
        <v>6382.57781928612</v>
      </c>
      <c r="CC355" s="619" t="n">
        <v>6478.22391783983</v>
      </c>
      <c r="CD355" s="618" t="n">
        <v>6573.87001639355</v>
      </c>
      <c r="CE355" s="619" t="n">
        <v>6730.95854299682</v>
      </c>
      <c r="CF355" s="619" t="n">
        <v>6888.04706960009</v>
      </c>
      <c r="CG355" s="619" t="n">
        <v>7045.13559620336</v>
      </c>
      <c r="CH355" s="618" t="n">
        <v>7202.22412280663</v>
      </c>
      <c r="CI355" s="619" t="n">
        <v>7428.88644369958</v>
      </c>
      <c r="CJ355" s="619" t="n">
        <v>7655.54876459253</v>
      </c>
      <c r="CK355" s="619" t="n">
        <v>7882.21108548547</v>
      </c>
      <c r="CL355" s="618" t="n">
        <v>8108.87340637842</v>
      </c>
      <c r="CM355" s="619" t="n">
        <v>8268.46019433176</v>
      </c>
      <c r="CN355" s="619" t="n">
        <v>8428.0469822851</v>
      </c>
      <c r="CO355" s="619" t="n">
        <v>8587.63377023844</v>
      </c>
      <c r="CP355" s="618" t="n">
        <v>8747.22055819178</v>
      </c>
      <c r="CQ355" s="619" t="n">
        <v>8898.73522849989</v>
      </c>
      <c r="CR355" s="619" t="n">
        <v>9050.24989880799</v>
      </c>
      <c r="CS355" s="619" t="n">
        <v>9201.7645691161</v>
      </c>
      <c r="CT355" s="618" t="n">
        <v>9353.27923942421</v>
      </c>
      <c r="CU355" s="619" t="n">
        <v>9597.82003777542</v>
      </c>
      <c r="CV355" s="619" t="n">
        <v>9842.36083612662</v>
      </c>
      <c r="CW355" s="619" t="n">
        <v>10086.9016344778</v>
      </c>
      <c r="CX355" s="618" t="n">
        <v>10331.442432829</v>
      </c>
      <c r="CY355" s="619" t="n">
        <v>10479.7451611895</v>
      </c>
      <c r="CZ355" s="619" t="n">
        <v>10628.04788955</v>
      </c>
      <c r="DA355" s="619" t="n">
        <v>10776.3506179105</v>
      </c>
      <c r="DB355" s="618" t="n">
        <v>10924.653346271</v>
      </c>
      <c r="DC355" s="619" t="n">
        <v>10479.7451611895</v>
      </c>
      <c r="DD355" s="619" t="n">
        <v>10628.04788955</v>
      </c>
      <c r="DE355" s="619" t="n">
        <v>10776.3506179105</v>
      </c>
      <c r="DF355" s="618" t="n">
        <v>11714.099898868</v>
      </c>
      <c r="DG355" s="619" t="n">
        <v>11913.8084324437</v>
      </c>
      <c r="DH355" s="619" t="n">
        <v>12113.5169660195</v>
      </c>
      <c r="DI355" s="619" t="n">
        <v>12313.2254995952</v>
      </c>
      <c r="DJ355" s="618" t="n">
        <v>12512.9340331709</v>
      </c>
      <c r="DK355" s="617"/>
      <c r="DL355" s="617"/>
      <c r="DM355" s="617"/>
      <c r="DN355" s="617"/>
      <c r="DO355" s="617"/>
      <c r="DP355" s="617"/>
      <c r="DQ355" s="617"/>
      <c r="DR355" s="617"/>
      <c r="DS355" s="617"/>
      <c r="DT355" s="617"/>
      <c r="DU355" s="617"/>
      <c r="DV355" s="617"/>
      <c r="DW355" s="617"/>
      <c r="DX355" s="617"/>
      <c r="DY355" s="617"/>
      <c r="DZ355" s="617"/>
    </row>
    <row r="356" customFormat="false" ht="15" hidden="false" customHeight="false" outlineLevel="0" collapsed="false">
      <c r="B356" s="616" t="s">
        <v>1124</v>
      </c>
      <c r="C356" s="620"/>
      <c r="D356" s="617"/>
      <c r="E356" s="617"/>
      <c r="F356" s="617"/>
      <c r="G356" s="617"/>
      <c r="H356" s="617"/>
      <c r="I356" s="617"/>
      <c r="J356" s="617"/>
      <c r="K356" s="617"/>
      <c r="L356" s="617"/>
      <c r="M356" s="617"/>
      <c r="N356" s="617"/>
      <c r="O356" s="617"/>
      <c r="P356" s="617"/>
      <c r="Q356" s="617"/>
      <c r="R356" s="617"/>
      <c r="S356" s="617"/>
      <c r="T356" s="617"/>
      <c r="U356" s="617"/>
      <c r="V356" s="621" t="n">
        <v>0.04</v>
      </c>
      <c r="W356" s="619"/>
      <c r="X356" s="619"/>
      <c r="Y356" s="619"/>
      <c r="Z356" s="621" t="n">
        <v>0.04</v>
      </c>
      <c r="AA356" s="619"/>
      <c r="AB356" s="619"/>
      <c r="AC356" s="619"/>
      <c r="AD356" s="621" t="n">
        <v>0.04</v>
      </c>
      <c r="AE356" s="619"/>
      <c r="AF356" s="619"/>
      <c r="AG356" s="619"/>
      <c r="AH356" s="621" t="n">
        <v>0.04</v>
      </c>
      <c r="AI356" s="619"/>
      <c r="AJ356" s="619"/>
      <c r="AK356" s="619"/>
      <c r="AL356" s="621" t="n">
        <v>0.04</v>
      </c>
      <c r="AM356" s="619"/>
      <c r="AN356" s="619"/>
      <c r="AO356" s="619"/>
      <c r="AP356" s="621" t="n">
        <v>0.04</v>
      </c>
      <c r="AQ356" s="619"/>
      <c r="AR356" s="619"/>
      <c r="AS356" s="619"/>
      <c r="AT356" s="619" t="n">
        <v>0.04</v>
      </c>
      <c r="AU356" s="619"/>
      <c r="AV356" s="619"/>
      <c r="AW356" s="619"/>
      <c r="AX356" s="621" t="n">
        <v>0.04</v>
      </c>
      <c r="AY356" s="619"/>
      <c r="AZ356" s="619"/>
      <c r="BA356" s="619"/>
      <c r="BB356" s="621" t="n">
        <v>0.04</v>
      </c>
      <c r="BC356" s="619"/>
      <c r="BD356" s="619"/>
      <c r="BE356" s="619"/>
      <c r="BF356" s="621" t="n">
        <v>0.04</v>
      </c>
      <c r="BG356" s="619"/>
      <c r="BH356" s="619"/>
      <c r="BI356" s="619"/>
      <c r="BJ356" s="621" t="n">
        <v>0.04</v>
      </c>
      <c r="BK356" s="619"/>
      <c r="BL356" s="619"/>
      <c r="BM356" s="619"/>
      <c r="BN356" s="621" t="n">
        <v>0.04</v>
      </c>
      <c r="BO356" s="619"/>
      <c r="BP356" s="619"/>
      <c r="BQ356" s="619"/>
      <c r="BR356" s="621" t="n">
        <v>0.04</v>
      </c>
      <c r="BS356" s="619"/>
      <c r="BT356" s="619"/>
      <c r="BU356" s="619"/>
      <c r="BV356" s="621" t="n">
        <v>0.04</v>
      </c>
      <c r="BW356" s="619"/>
      <c r="BX356" s="619"/>
      <c r="BY356" s="619"/>
      <c r="BZ356" s="621" t="n">
        <v>0.04</v>
      </c>
      <c r="CA356" s="619"/>
      <c r="CB356" s="619"/>
      <c r="CC356" s="619"/>
      <c r="CD356" s="621" t="n">
        <v>0.04</v>
      </c>
      <c r="CE356" s="619"/>
      <c r="CF356" s="619"/>
      <c r="CG356" s="619"/>
      <c r="CH356" s="621" t="n">
        <v>0.04</v>
      </c>
      <c r="CI356" s="619"/>
      <c r="CJ356" s="619"/>
      <c r="CK356" s="619"/>
      <c r="CL356" s="621" t="n">
        <v>0.04</v>
      </c>
      <c r="CM356" s="619"/>
      <c r="CN356" s="619"/>
      <c r="CO356" s="619"/>
      <c r="CP356" s="621" t="n">
        <v>0.04</v>
      </c>
      <c r="CQ356" s="619"/>
      <c r="CR356" s="619"/>
      <c r="CS356" s="619"/>
      <c r="CT356" s="621" t="n">
        <v>0.04</v>
      </c>
      <c r="CU356" s="619"/>
      <c r="CV356" s="619"/>
      <c r="CW356" s="619"/>
      <c r="CX356" s="621" t="n">
        <v>0.04</v>
      </c>
      <c r="CY356" s="619"/>
      <c r="CZ356" s="619"/>
      <c r="DA356" s="619"/>
      <c r="DB356" s="621" t="n">
        <v>0.04</v>
      </c>
      <c r="DC356" s="619"/>
      <c r="DD356" s="619"/>
      <c r="DE356" s="619"/>
      <c r="DF356" s="621" t="n">
        <v>0.04</v>
      </c>
      <c r="DG356" s="619"/>
      <c r="DH356" s="619"/>
      <c r="DI356" s="619"/>
      <c r="DJ356" s="621" t="n">
        <v>0.04</v>
      </c>
      <c r="DK356" s="617"/>
      <c r="DL356" s="617"/>
      <c r="DM356" s="617"/>
      <c r="DN356" s="617"/>
      <c r="DO356" s="617"/>
      <c r="DP356" s="617"/>
      <c r="DQ356" s="617"/>
      <c r="DR356" s="617"/>
      <c r="DS356" s="617"/>
      <c r="DT356" s="617"/>
      <c r="DU356" s="617"/>
      <c r="DV356" s="617"/>
      <c r="DW356" s="617"/>
      <c r="DX356" s="617"/>
      <c r="DY356" s="617"/>
      <c r="DZ356" s="617"/>
    </row>
    <row r="357" customFormat="false" ht="15" hidden="false" customHeight="false" outlineLevel="0" collapsed="false">
      <c r="B357" s="616" t="s">
        <v>1125</v>
      </c>
      <c r="C357" s="616" t="s">
        <v>1126</v>
      </c>
      <c r="D357" s="617"/>
      <c r="E357" s="617"/>
      <c r="F357" s="617"/>
      <c r="G357" s="617"/>
      <c r="H357" s="617"/>
      <c r="I357" s="617"/>
      <c r="J357" s="617"/>
      <c r="K357" s="617"/>
      <c r="L357" s="617"/>
      <c r="M357" s="617"/>
      <c r="N357" s="617"/>
      <c r="O357" s="617"/>
      <c r="P357" s="617"/>
      <c r="Q357" s="617"/>
      <c r="R357" s="617"/>
      <c r="S357" s="617"/>
      <c r="T357" s="617"/>
      <c r="U357" s="617"/>
      <c r="V357" s="618" t="n">
        <v>619.5</v>
      </c>
      <c r="W357" s="619" t="n">
        <v>660.083288378214</v>
      </c>
      <c r="X357" s="619" t="n">
        <v>700.666576756429</v>
      </c>
      <c r="Y357" s="619" t="n">
        <v>741.249865134643</v>
      </c>
      <c r="Z357" s="618" t="n">
        <v>781.833153512857</v>
      </c>
      <c r="AA357" s="619" t="n">
        <v>802.254682240902</v>
      </c>
      <c r="AB357" s="619" t="n">
        <v>822.676210968946</v>
      </c>
      <c r="AC357" s="619" t="n">
        <v>843.097739696991</v>
      </c>
      <c r="AD357" s="618" t="n">
        <v>863.519268425036</v>
      </c>
      <c r="AE357" s="619" t="n">
        <v>883.273845112764</v>
      </c>
      <c r="AF357" s="619" t="n">
        <v>903.028421800492</v>
      </c>
      <c r="AG357" s="619" t="n">
        <v>922.78299848822</v>
      </c>
      <c r="AH357" s="618" t="n">
        <v>942.537575175948</v>
      </c>
      <c r="AI357" s="619" t="n">
        <v>960.115537553321</v>
      </c>
      <c r="AJ357" s="619" t="n">
        <v>977.693499930693</v>
      </c>
      <c r="AK357" s="619" t="n">
        <v>995.271462308066</v>
      </c>
      <c r="AL357" s="618" t="n">
        <v>1012.84942468544</v>
      </c>
      <c r="AM357" s="619" t="n">
        <v>1033.30131988398</v>
      </c>
      <c r="AN357" s="619" t="n">
        <v>1053.75321508253</v>
      </c>
      <c r="AO357" s="619" t="n">
        <v>1074.20511028108</v>
      </c>
      <c r="AP357" s="618" t="n">
        <v>1094.65700547962</v>
      </c>
      <c r="AQ357" s="619" t="n">
        <v>1120.71872781995</v>
      </c>
      <c r="AR357" s="619" t="n">
        <v>1146.78045016027</v>
      </c>
      <c r="AS357" s="619" t="n">
        <v>1172.8421725006</v>
      </c>
      <c r="AT357" s="619" t="n">
        <v>1198.90389484092</v>
      </c>
      <c r="AU357" s="619" t="n">
        <v>1235.18556003118</v>
      </c>
      <c r="AV357" s="619" t="n">
        <v>1271.46722522144</v>
      </c>
      <c r="AW357" s="619" t="n">
        <v>1307.74889041169</v>
      </c>
      <c r="AX357" s="618" t="n">
        <v>1344.03055560195</v>
      </c>
      <c r="AY357" s="619" t="n">
        <v>1388.46055330868</v>
      </c>
      <c r="AZ357" s="619" t="n">
        <v>1432.89055101542</v>
      </c>
      <c r="BA357" s="619" t="n">
        <v>1477.32054872215</v>
      </c>
      <c r="BB357" s="618" t="n">
        <v>1521.75054642888</v>
      </c>
      <c r="BC357" s="619" t="n">
        <v>1579.9017148887</v>
      </c>
      <c r="BD357" s="619" t="n">
        <v>1638.05288334852</v>
      </c>
      <c r="BE357" s="619" t="n">
        <v>1696.20405180834</v>
      </c>
      <c r="BF357" s="618" t="n">
        <v>1754.35522026816</v>
      </c>
      <c r="BG357" s="619" t="n">
        <v>1821.31550014148</v>
      </c>
      <c r="BH357" s="619" t="n">
        <v>1888.27578001481</v>
      </c>
      <c r="BI357" s="619" t="n">
        <v>1955.23605988813</v>
      </c>
      <c r="BJ357" s="618" t="n">
        <v>2022.19633976146</v>
      </c>
      <c r="BK357" s="619" t="n">
        <v>2100.01472101535</v>
      </c>
      <c r="BL357" s="619" t="n">
        <v>2177.83310226924</v>
      </c>
      <c r="BM357" s="619" t="n">
        <v>2255.65148352313</v>
      </c>
      <c r="BN357" s="618" t="n">
        <v>2333.46986477702</v>
      </c>
      <c r="BO357" s="619" t="n">
        <v>2418.81549259398</v>
      </c>
      <c r="BP357" s="619" t="n">
        <v>2504.16112041094</v>
      </c>
      <c r="BQ357" s="619" t="n">
        <v>2589.50674822791</v>
      </c>
      <c r="BR357" s="618" t="n">
        <v>2674.85237604487</v>
      </c>
      <c r="BS357" s="619" t="n">
        <v>2758.14016951877</v>
      </c>
      <c r="BT357" s="619" t="n">
        <v>2841.42796299267</v>
      </c>
      <c r="BU357" s="619" t="n">
        <v>2924.71575646657</v>
      </c>
      <c r="BV357" s="618" t="n">
        <v>3008.00354994048</v>
      </c>
      <c r="BW357" s="619" t="n">
        <v>3110.70584569456</v>
      </c>
      <c r="BX357" s="619" t="n">
        <v>3213.40814144864</v>
      </c>
      <c r="BY357" s="619" t="n">
        <v>3316.11043720273</v>
      </c>
      <c r="BZ357" s="618" t="n">
        <v>3418.81273295681</v>
      </c>
      <c r="CA357" s="619" t="n">
        <v>3549.2421203271</v>
      </c>
      <c r="CB357" s="619" t="n">
        <v>3679.67150769738</v>
      </c>
      <c r="CC357" s="619" t="n">
        <v>3810.10089506767</v>
      </c>
      <c r="CD357" s="618" t="n">
        <v>3940.53028243796</v>
      </c>
      <c r="CE357" s="619" t="n">
        <v>4070.70604196579</v>
      </c>
      <c r="CF357" s="619" t="n">
        <v>4200.88180149363</v>
      </c>
      <c r="CG357" s="619" t="n">
        <v>4331.05756102147</v>
      </c>
      <c r="CH357" s="618" t="n">
        <v>4461.23332054931</v>
      </c>
      <c r="CI357" s="619" t="n">
        <v>4566.5345767059</v>
      </c>
      <c r="CJ357" s="619" t="n">
        <v>4671.8358328625</v>
      </c>
      <c r="CK357" s="619" t="n">
        <v>4777.13708901909</v>
      </c>
      <c r="CL357" s="618" t="n">
        <v>4882.43834517568</v>
      </c>
      <c r="CM357" s="619" t="n">
        <v>4989.35024010635</v>
      </c>
      <c r="CN357" s="619" t="n">
        <v>5096.26213503702</v>
      </c>
      <c r="CO357" s="619" t="n">
        <v>5203.17402996768</v>
      </c>
      <c r="CP357" s="618" t="n">
        <v>5310.08592489835</v>
      </c>
      <c r="CQ357" s="619" t="n">
        <v>5436.63623288518</v>
      </c>
      <c r="CR357" s="619" t="n">
        <v>5563.18654087202</v>
      </c>
      <c r="CS357" s="619" t="n">
        <v>5689.73684885885</v>
      </c>
      <c r="CT357" s="618" t="n">
        <v>5816.28715684569</v>
      </c>
      <c r="CU357" s="619" t="n">
        <v>5966.48613249159</v>
      </c>
      <c r="CV357" s="619" t="n">
        <v>6116.68510813749</v>
      </c>
      <c r="CW357" s="619" t="n">
        <v>6266.88408378339</v>
      </c>
      <c r="CX357" s="618" t="n">
        <v>6417.08305942929</v>
      </c>
      <c r="CY357" s="619" t="n">
        <v>6581.67025417876</v>
      </c>
      <c r="CZ357" s="619" t="n">
        <v>6746.25744892823</v>
      </c>
      <c r="DA357" s="619" t="n">
        <v>6910.8446436777</v>
      </c>
      <c r="DB357" s="618" t="n">
        <v>7075.43183842716</v>
      </c>
      <c r="DC357" s="619" t="n">
        <v>6581.67025417876</v>
      </c>
      <c r="DD357" s="619" t="n">
        <v>6746.25744892823</v>
      </c>
      <c r="DE357" s="619" t="n">
        <v>6910.8446436777</v>
      </c>
      <c r="DF357" s="618" t="n">
        <v>7789.49706535052</v>
      </c>
      <c r="DG357" s="619" t="n">
        <v>7947.90567217222</v>
      </c>
      <c r="DH357" s="619" t="n">
        <v>8106.31427899391</v>
      </c>
      <c r="DI357" s="619" t="n">
        <v>8264.72288581561</v>
      </c>
      <c r="DJ357" s="618" t="n">
        <v>8423.13149263731</v>
      </c>
      <c r="DK357" s="617"/>
      <c r="DL357" s="617"/>
      <c r="DM357" s="617"/>
      <c r="DN357" s="617"/>
      <c r="DO357" s="617"/>
      <c r="DP357" s="617"/>
      <c r="DQ357" s="617"/>
      <c r="DR357" s="617"/>
      <c r="DS357" s="617"/>
      <c r="DT357" s="617"/>
      <c r="DU357" s="617"/>
      <c r="DV357" s="617"/>
      <c r="DW357" s="617"/>
      <c r="DX357" s="617"/>
      <c r="DY357" s="617"/>
      <c r="DZ357" s="617"/>
    </row>
    <row r="358" customFormat="false" ht="15" hidden="false" customHeight="false" outlineLevel="0" collapsed="false">
      <c r="B358" s="616" t="s">
        <v>1124</v>
      </c>
      <c r="C358" s="620"/>
      <c r="D358" s="617"/>
      <c r="E358" s="617"/>
      <c r="F358" s="617"/>
      <c r="G358" s="617"/>
      <c r="H358" s="617"/>
      <c r="I358" s="617"/>
      <c r="J358" s="617"/>
      <c r="K358" s="617"/>
      <c r="L358" s="617"/>
      <c r="M358" s="617"/>
      <c r="N358" s="617"/>
      <c r="O358" s="617"/>
      <c r="P358" s="617"/>
      <c r="Q358" s="617"/>
      <c r="R358" s="617"/>
      <c r="S358" s="617"/>
      <c r="T358" s="617"/>
      <c r="U358" s="617"/>
      <c r="V358" s="622" t="n">
        <v>0.025</v>
      </c>
      <c r="W358" s="619"/>
      <c r="X358" s="619"/>
      <c r="Y358" s="619"/>
      <c r="Z358" s="622" t="n">
        <v>0.025</v>
      </c>
      <c r="AA358" s="619"/>
      <c r="AB358" s="619"/>
      <c r="AC358" s="619"/>
      <c r="AD358" s="622" t="n">
        <v>0.025</v>
      </c>
      <c r="AE358" s="619"/>
      <c r="AF358" s="619"/>
      <c r="AG358" s="619"/>
      <c r="AH358" s="622" t="n">
        <v>0.025</v>
      </c>
      <c r="AI358" s="619"/>
      <c r="AJ358" s="619"/>
      <c r="AK358" s="619"/>
      <c r="AL358" s="622" t="n">
        <v>0.025</v>
      </c>
      <c r="AM358" s="619"/>
      <c r="AN358" s="619"/>
      <c r="AO358" s="619"/>
      <c r="AP358" s="622" t="n">
        <v>0.025</v>
      </c>
      <c r="AQ358" s="619"/>
      <c r="AR358" s="619"/>
      <c r="AS358" s="619"/>
      <c r="AT358" s="619" t="n">
        <v>0.025</v>
      </c>
      <c r="AU358" s="619"/>
      <c r="AV358" s="619"/>
      <c r="AW358" s="619"/>
      <c r="AX358" s="622" t="n">
        <v>0.025</v>
      </c>
      <c r="AY358" s="619"/>
      <c r="AZ358" s="619"/>
      <c r="BA358" s="619"/>
      <c r="BB358" s="622" t="n">
        <v>0.025</v>
      </c>
      <c r="BC358" s="619"/>
      <c r="BD358" s="619"/>
      <c r="BE358" s="619"/>
      <c r="BF358" s="622" t="n">
        <v>0.025</v>
      </c>
      <c r="BG358" s="619"/>
      <c r="BH358" s="619"/>
      <c r="BI358" s="619"/>
      <c r="BJ358" s="622" t="n">
        <v>0.025</v>
      </c>
      <c r="BK358" s="619"/>
      <c r="BL358" s="619"/>
      <c r="BM358" s="619"/>
      <c r="BN358" s="622" t="n">
        <v>0.025</v>
      </c>
      <c r="BO358" s="619"/>
      <c r="BP358" s="619"/>
      <c r="BQ358" s="619"/>
      <c r="BR358" s="622" t="n">
        <v>0.025</v>
      </c>
      <c r="BS358" s="619"/>
      <c r="BT358" s="619"/>
      <c r="BU358" s="619"/>
      <c r="BV358" s="622" t="n">
        <v>0.025</v>
      </c>
      <c r="BW358" s="619"/>
      <c r="BX358" s="619"/>
      <c r="BY358" s="619"/>
      <c r="BZ358" s="622" t="n">
        <v>0.025</v>
      </c>
      <c r="CA358" s="619"/>
      <c r="CB358" s="619"/>
      <c r="CC358" s="619"/>
      <c r="CD358" s="622" t="n">
        <v>0.025</v>
      </c>
      <c r="CE358" s="619"/>
      <c r="CF358" s="619"/>
      <c r="CG358" s="619"/>
      <c r="CH358" s="622" t="n">
        <v>0.025</v>
      </c>
      <c r="CI358" s="619"/>
      <c r="CJ358" s="619"/>
      <c r="CK358" s="619"/>
      <c r="CL358" s="622" t="n">
        <v>0.025</v>
      </c>
      <c r="CM358" s="619"/>
      <c r="CN358" s="619"/>
      <c r="CO358" s="619"/>
      <c r="CP358" s="622" t="n">
        <v>0.025</v>
      </c>
      <c r="CQ358" s="619"/>
      <c r="CR358" s="619"/>
      <c r="CS358" s="619"/>
      <c r="CT358" s="622" t="n">
        <v>0.025</v>
      </c>
      <c r="CU358" s="619"/>
      <c r="CV358" s="619"/>
      <c r="CW358" s="619"/>
      <c r="CX358" s="622" t="n">
        <v>0.025</v>
      </c>
      <c r="CY358" s="619"/>
      <c r="CZ358" s="619"/>
      <c r="DA358" s="619"/>
      <c r="DB358" s="622" t="n">
        <v>0.025</v>
      </c>
      <c r="DC358" s="619"/>
      <c r="DD358" s="619"/>
      <c r="DE358" s="619"/>
      <c r="DF358" s="622" t="n">
        <v>0.025</v>
      </c>
      <c r="DG358" s="619"/>
      <c r="DH358" s="619"/>
      <c r="DI358" s="619"/>
      <c r="DJ358" s="622" t="n">
        <v>0.025</v>
      </c>
      <c r="DK358" s="617"/>
      <c r="DL358" s="617"/>
      <c r="DM358" s="617"/>
      <c r="DN358" s="617"/>
      <c r="DO358" s="617"/>
      <c r="DP358" s="617"/>
      <c r="DQ358" s="617"/>
      <c r="DR358" s="617"/>
      <c r="DS358" s="617"/>
      <c r="DT358" s="617"/>
      <c r="DU358" s="617"/>
      <c r="DV358" s="617"/>
      <c r="DW358" s="617"/>
      <c r="DX358" s="617"/>
      <c r="DY358" s="617"/>
      <c r="DZ358" s="617"/>
    </row>
    <row r="359" customFormat="false" ht="15" hidden="false" customHeight="false" outlineLevel="0" collapsed="false">
      <c r="B359" s="612" t="s">
        <v>1127</v>
      </c>
      <c r="C359" s="612" t="s">
        <v>1128</v>
      </c>
      <c r="D359" s="617"/>
      <c r="E359" s="617"/>
      <c r="F359" s="617"/>
      <c r="G359" s="617"/>
      <c r="H359" s="617"/>
      <c r="I359" s="617"/>
      <c r="J359" s="617"/>
      <c r="K359" s="617"/>
      <c r="L359" s="617"/>
      <c r="M359" s="617"/>
      <c r="N359" s="617"/>
      <c r="O359" s="617"/>
      <c r="P359" s="617"/>
      <c r="Q359" s="617"/>
      <c r="R359" s="617"/>
      <c r="S359" s="617"/>
      <c r="T359" s="617"/>
      <c r="U359" s="617"/>
      <c r="V359" s="615"/>
      <c r="W359" s="623"/>
      <c r="X359" s="623"/>
      <c r="Y359" s="623"/>
      <c r="Z359" s="615"/>
      <c r="AA359" s="623"/>
      <c r="AB359" s="623"/>
      <c r="AC359" s="623"/>
      <c r="AD359" s="615"/>
      <c r="AE359" s="623"/>
      <c r="AF359" s="623"/>
      <c r="AG359" s="623"/>
      <c r="AH359" s="615"/>
      <c r="AI359" s="623"/>
      <c r="AJ359" s="623"/>
      <c r="AK359" s="623"/>
      <c r="AL359" s="615"/>
      <c r="AM359" s="623"/>
      <c r="AN359" s="623"/>
      <c r="AO359" s="623"/>
      <c r="AP359" s="615"/>
      <c r="AQ359" s="623"/>
      <c r="AR359" s="623"/>
      <c r="AS359" s="623"/>
      <c r="AT359" s="623"/>
      <c r="AU359" s="623"/>
      <c r="AV359" s="623"/>
      <c r="AW359" s="623"/>
      <c r="AX359" s="615"/>
      <c r="AY359" s="623"/>
      <c r="AZ359" s="623"/>
      <c r="BA359" s="623"/>
      <c r="BB359" s="615"/>
      <c r="BC359" s="623"/>
      <c r="BD359" s="623"/>
      <c r="BE359" s="623"/>
      <c r="BF359" s="615"/>
      <c r="BG359" s="623"/>
      <c r="BH359" s="623"/>
      <c r="BI359" s="623"/>
      <c r="BJ359" s="615"/>
      <c r="BK359" s="623"/>
      <c r="BL359" s="623"/>
      <c r="BM359" s="623"/>
      <c r="BN359" s="615"/>
      <c r="BO359" s="623"/>
      <c r="BP359" s="623"/>
      <c r="BQ359" s="623"/>
      <c r="BR359" s="615"/>
      <c r="BS359" s="623"/>
      <c r="BT359" s="623"/>
      <c r="BU359" s="623"/>
      <c r="BV359" s="615"/>
      <c r="BW359" s="623"/>
      <c r="BX359" s="623"/>
      <c r="BY359" s="623"/>
      <c r="BZ359" s="615"/>
      <c r="CA359" s="623"/>
      <c r="CB359" s="623"/>
      <c r="CC359" s="623"/>
      <c r="CD359" s="615"/>
      <c r="CE359" s="623"/>
      <c r="CF359" s="623"/>
      <c r="CG359" s="623"/>
      <c r="CH359" s="615"/>
      <c r="CI359" s="623"/>
      <c r="CJ359" s="623"/>
      <c r="CK359" s="623"/>
      <c r="CL359" s="615"/>
      <c r="CM359" s="623"/>
      <c r="CN359" s="623"/>
      <c r="CO359" s="623"/>
      <c r="CP359" s="615"/>
      <c r="CQ359" s="623"/>
      <c r="CR359" s="623"/>
      <c r="CS359" s="623"/>
      <c r="CT359" s="615"/>
      <c r="CU359" s="623"/>
      <c r="CV359" s="623"/>
      <c r="CW359" s="623"/>
      <c r="CX359" s="615"/>
      <c r="CY359" s="623"/>
      <c r="CZ359" s="623"/>
      <c r="DA359" s="623"/>
      <c r="DB359" s="615"/>
      <c r="DC359" s="623"/>
      <c r="DD359" s="623"/>
      <c r="DE359" s="623"/>
      <c r="DF359" s="615"/>
      <c r="DG359" s="623"/>
      <c r="DH359" s="623"/>
      <c r="DI359" s="623"/>
      <c r="DJ359" s="615"/>
      <c r="DK359" s="617"/>
      <c r="DL359" s="617"/>
      <c r="DM359" s="617"/>
      <c r="DN359" s="617"/>
      <c r="DO359" s="617"/>
      <c r="DP359" s="617"/>
      <c r="DQ359" s="617"/>
      <c r="DR359" s="617"/>
      <c r="DS359" s="617"/>
      <c r="DT359" s="617"/>
      <c r="DU359" s="617"/>
      <c r="DV359" s="617"/>
      <c r="DW359" s="617"/>
      <c r="DX359" s="617"/>
      <c r="DY359" s="617"/>
      <c r="DZ359" s="617"/>
    </row>
    <row r="360" customFormat="false" ht="15" hidden="false" customHeight="false" outlineLevel="0" collapsed="false">
      <c r="B360" s="624" t="s">
        <v>1129</v>
      </c>
      <c r="C360" s="620"/>
      <c r="D360" s="617"/>
      <c r="E360" s="617"/>
      <c r="F360" s="617"/>
      <c r="G360" s="617"/>
      <c r="H360" s="617"/>
      <c r="I360" s="617"/>
      <c r="J360" s="617"/>
      <c r="K360" s="617"/>
      <c r="L360" s="617"/>
      <c r="M360" s="617"/>
      <c r="N360" s="617"/>
      <c r="O360" s="617"/>
      <c r="P360" s="617"/>
      <c r="Q360" s="617"/>
      <c r="R360" s="617"/>
      <c r="S360" s="617"/>
      <c r="T360" s="617"/>
      <c r="U360" s="617"/>
      <c r="V360" s="625" t="n">
        <v>-0.0255719042695175</v>
      </c>
      <c r="W360" s="626" t="n">
        <v>0.00530369721636509</v>
      </c>
      <c r="X360" s="626" t="n">
        <v>0.00530369721636509</v>
      </c>
      <c r="Y360" s="626" t="n">
        <v>0.00530369721636509</v>
      </c>
      <c r="Z360" s="625" t="n">
        <v>0.00530369721636509</v>
      </c>
      <c r="AA360" s="626" t="n">
        <v>0.00287355761925634</v>
      </c>
      <c r="AB360" s="626" t="n">
        <v>0.00287355761925634</v>
      </c>
      <c r="AC360" s="626" t="n">
        <v>0.00287355761925634</v>
      </c>
      <c r="AD360" s="625" t="n">
        <v>0.00287355761925634</v>
      </c>
      <c r="AE360" s="626" t="n">
        <v>-0.00312544824951833</v>
      </c>
      <c r="AF360" s="626" t="n">
        <v>-0.00312544824951833</v>
      </c>
      <c r="AG360" s="626" t="n">
        <v>-0.00312544824951833</v>
      </c>
      <c r="AH360" s="625" t="n">
        <v>-0.00312544824951833</v>
      </c>
      <c r="AI360" s="626" t="n">
        <v>0.0293605909441877</v>
      </c>
      <c r="AJ360" s="626" t="n">
        <v>0.0293605909441877</v>
      </c>
      <c r="AK360" s="626" t="n">
        <v>0.0293605909441877</v>
      </c>
      <c r="AL360" s="625" t="n">
        <v>0.0293605909441877</v>
      </c>
      <c r="AM360" s="626" t="n">
        <v>0.0298445207650151</v>
      </c>
      <c r="AN360" s="626" t="n">
        <v>0.0298445207650151</v>
      </c>
      <c r="AO360" s="626" t="n">
        <v>0.0298445207650151</v>
      </c>
      <c r="AP360" s="627" t="n">
        <v>0.0298445207650151</v>
      </c>
      <c r="AQ360" s="626" t="n">
        <v>0.0228317444101419</v>
      </c>
      <c r="AR360" s="626" t="n">
        <v>0.0228317444101419</v>
      </c>
      <c r="AS360" s="626" t="n">
        <v>0.0228317444101419</v>
      </c>
      <c r="AT360" s="626" t="n">
        <v>0.0228317444101419</v>
      </c>
      <c r="AU360" s="626" t="n">
        <v>0.0220783485951255</v>
      </c>
      <c r="AV360" s="626" t="n">
        <v>0.0220783485951255</v>
      </c>
      <c r="AW360" s="626" t="n">
        <v>0.0220783485951255</v>
      </c>
      <c r="AX360" s="627" t="n">
        <v>0.0220783485951255</v>
      </c>
      <c r="AY360" s="626" t="n">
        <v>0.0227024352715314</v>
      </c>
      <c r="AZ360" s="626" t="n">
        <v>0.0227024352715314</v>
      </c>
      <c r="BA360" s="626" t="n">
        <v>0.0227024352715314</v>
      </c>
      <c r="BB360" s="627" t="n">
        <v>0.0227024352715314</v>
      </c>
      <c r="BC360" s="626" t="n">
        <v>0.038603774124576</v>
      </c>
      <c r="BD360" s="626" t="n">
        <v>0.038603774124576</v>
      </c>
      <c r="BE360" s="626" t="n">
        <v>0.038603774124576</v>
      </c>
      <c r="BF360" s="627" t="n">
        <v>0.038603774124576</v>
      </c>
      <c r="BG360" s="626" t="n">
        <v>0.0258505529358775</v>
      </c>
      <c r="BH360" s="626" t="n">
        <v>0.0258505529358775</v>
      </c>
      <c r="BI360" s="626" t="n">
        <v>0.0258505529358775</v>
      </c>
      <c r="BJ360" s="627" t="n">
        <v>0.0258505529358775</v>
      </c>
      <c r="BK360" s="626" t="n">
        <v>0.00576831932874072</v>
      </c>
      <c r="BL360" s="626" t="n">
        <v>0.00576831932874072</v>
      </c>
      <c r="BM360" s="626" t="n">
        <v>0.00576831932874072</v>
      </c>
      <c r="BN360" s="627" t="n">
        <v>0.00576831932874072</v>
      </c>
      <c r="BO360" s="626" t="n">
        <v>0.0141689249613731</v>
      </c>
      <c r="BP360" s="626" t="n">
        <v>0.0141689249613731</v>
      </c>
      <c r="BQ360" s="626" t="n">
        <v>0.0141689249613731</v>
      </c>
      <c r="BR360" s="627" t="n">
        <v>0.0141689249613731</v>
      </c>
      <c r="BS360" s="626" t="n">
        <v>0.0157159623625706</v>
      </c>
      <c r="BT360" s="626" t="n">
        <v>0.0157159623625706</v>
      </c>
      <c r="BU360" s="626" t="n">
        <v>0.0157159623625706</v>
      </c>
      <c r="BV360" s="627" t="n">
        <v>0.0157159623625706</v>
      </c>
      <c r="BW360" s="626" t="n">
        <v>0.0105</v>
      </c>
      <c r="BX360" s="626" t="n">
        <v>0.0105</v>
      </c>
      <c r="BY360" s="626" t="n">
        <v>0.0105</v>
      </c>
      <c r="BZ360" s="627" t="n">
        <v>0.0105</v>
      </c>
      <c r="CA360" s="626" t="n">
        <v>0.00446002566978349</v>
      </c>
      <c r="CB360" s="626" t="n">
        <v>0.00446002566978349</v>
      </c>
      <c r="CC360" s="626" t="n">
        <v>0.00446002566978349</v>
      </c>
      <c r="CD360" s="627" t="n">
        <v>0.00446002566978349</v>
      </c>
      <c r="CE360" s="626" t="n">
        <v>0.00626824719191699</v>
      </c>
      <c r="CF360" s="626" t="n">
        <v>0.00626824719191699</v>
      </c>
      <c r="CG360" s="626" t="n">
        <v>0.00626824719191699</v>
      </c>
      <c r="CH360" s="627" t="n">
        <v>0.00626824719191699</v>
      </c>
      <c r="CI360" s="626" t="n">
        <v>0.0143086575</v>
      </c>
      <c r="CJ360" s="626" t="n">
        <v>0.0143086575</v>
      </c>
      <c r="CK360" s="626" t="n">
        <v>0.0143086575</v>
      </c>
      <c r="CL360" s="627" t="n">
        <v>0.0143086575</v>
      </c>
      <c r="CM360" s="626" t="n">
        <v>0.0120919497128187</v>
      </c>
      <c r="CN360" s="626" t="n">
        <v>0.0120919497128187</v>
      </c>
      <c r="CO360" s="626" t="n">
        <v>0.0120919497128187</v>
      </c>
      <c r="CP360" s="627" t="n">
        <v>0.0120919497128187</v>
      </c>
      <c r="CQ360" s="626" t="n">
        <v>0.0035</v>
      </c>
      <c r="CR360" s="626" t="n">
        <v>0.0035</v>
      </c>
      <c r="CS360" s="626" t="n">
        <v>0.0035</v>
      </c>
      <c r="CT360" s="627" t="n">
        <v>0.0035</v>
      </c>
      <c r="CU360" s="626" t="n">
        <v>0.006075</v>
      </c>
      <c r="CV360" s="626" t="n">
        <v>0.006075</v>
      </c>
      <c r="CW360" s="626" t="n">
        <v>0.006075</v>
      </c>
      <c r="CX360" s="627" t="n">
        <v>0.006075</v>
      </c>
      <c r="CY360" s="626" t="n">
        <v>0.0192890588867248</v>
      </c>
      <c r="CZ360" s="626" t="n">
        <v>0.0192890588867248</v>
      </c>
      <c r="DA360" s="626" t="n">
        <v>0.0192890588867248</v>
      </c>
      <c r="DB360" s="627" t="n">
        <v>0.0192890588867248</v>
      </c>
      <c r="DC360" s="626" t="n">
        <v>0.00204439265487139</v>
      </c>
      <c r="DD360" s="626" t="n">
        <v>0.00204439265487139</v>
      </c>
      <c r="DE360" s="626" t="n">
        <v>0.00204439265487139</v>
      </c>
      <c r="DF360" s="627" t="n">
        <v>0.00204439265487139</v>
      </c>
      <c r="DG360" s="626" t="n">
        <v>0.0347308396604766</v>
      </c>
      <c r="DH360" s="626" t="n">
        <v>0.0347308396604766</v>
      </c>
      <c r="DI360" s="626" t="n">
        <v>0.0347308396604766</v>
      </c>
      <c r="DJ360" s="627" t="n">
        <v>0.0347308396604766</v>
      </c>
      <c r="DK360" s="617"/>
      <c r="DL360" s="617"/>
      <c r="DM360" s="617"/>
      <c r="DN360" s="617"/>
      <c r="DO360" s="617"/>
      <c r="DP360" s="617"/>
      <c r="DQ360" s="617"/>
      <c r="DR360" s="617"/>
      <c r="DS360" s="617"/>
      <c r="DT360" s="617"/>
      <c r="DU360" s="617"/>
      <c r="DV360" s="617"/>
      <c r="DW360" s="617"/>
      <c r="DX360" s="617"/>
      <c r="DY360" s="617"/>
      <c r="DZ360" s="617"/>
    </row>
    <row r="361" customFormat="false" ht="15" hidden="false" customHeight="false" outlineLevel="0" collapsed="false">
      <c r="B361" s="624" t="s">
        <v>1130</v>
      </c>
      <c r="C361" s="620"/>
      <c r="D361" s="617"/>
      <c r="E361" s="617"/>
      <c r="F361" s="617"/>
      <c r="G361" s="617"/>
      <c r="H361" s="617"/>
      <c r="I361" s="617"/>
      <c r="J361" s="617"/>
      <c r="K361" s="617"/>
      <c r="L361" s="617"/>
      <c r="M361" s="617"/>
      <c r="N361" s="617"/>
      <c r="O361" s="617"/>
      <c r="P361" s="617"/>
      <c r="Q361" s="617"/>
      <c r="R361" s="617"/>
      <c r="S361" s="617"/>
      <c r="T361" s="617"/>
      <c r="U361" s="617"/>
      <c r="V361" s="618" t="n">
        <v>333.941925</v>
      </c>
      <c r="W361" s="619" t="n">
        <v>347.880497916667</v>
      </c>
      <c r="X361" s="619" t="n">
        <v>361.819070833334</v>
      </c>
      <c r="Y361" s="619" t="n">
        <v>375.75764375</v>
      </c>
      <c r="Z361" s="618" t="n">
        <v>389.696216666667</v>
      </c>
      <c r="AA361" s="619" t="n">
        <v>403.020135416667</v>
      </c>
      <c r="AB361" s="619" t="n">
        <v>416.344054166667</v>
      </c>
      <c r="AC361" s="619" t="n">
        <v>429.667972916667</v>
      </c>
      <c r="AD361" s="618" t="n">
        <v>442.991891666667</v>
      </c>
      <c r="AE361" s="619" t="n">
        <v>451.085229166667</v>
      </c>
      <c r="AF361" s="619" t="n">
        <v>459.178566666667</v>
      </c>
      <c r="AG361" s="619" t="n">
        <v>467.271904166667</v>
      </c>
      <c r="AH361" s="618" t="n">
        <v>475.365241666667</v>
      </c>
      <c r="AI361" s="619" t="n">
        <v>490.9376774375</v>
      </c>
      <c r="AJ361" s="619" t="n">
        <v>506.510113208334</v>
      </c>
      <c r="AK361" s="619" t="n">
        <v>522.082548979167</v>
      </c>
      <c r="AL361" s="618" t="n">
        <v>537.65498475</v>
      </c>
      <c r="AM361" s="619" t="n">
        <v>547.603482208333</v>
      </c>
      <c r="AN361" s="619" t="n">
        <v>557.551979666667</v>
      </c>
      <c r="AO361" s="619" t="n">
        <v>567.500477125</v>
      </c>
      <c r="AP361" s="618" t="n">
        <v>577.448974583333</v>
      </c>
      <c r="AQ361" s="619" t="n">
        <v>572.54239113125</v>
      </c>
      <c r="AR361" s="619" t="n">
        <v>567.635807679166</v>
      </c>
      <c r="AS361" s="619" t="n">
        <v>562.729224227083</v>
      </c>
      <c r="AT361" s="619" t="n">
        <v>557.822640775</v>
      </c>
      <c r="AU361" s="619" t="n">
        <v>556.294563914583</v>
      </c>
      <c r="AV361" s="619" t="n">
        <v>554.766487054166</v>
      </c>
      <c r="AW361" s="619" t="n">
        <v>553.23841019375</v>
      </c>
      <c r="AX361" s="618" t="n">
        <v>551.710333333333</v>
      </c>
      <c r="AY361" s="619" t="n">
        <v>550.5215</v>
      </c>
      <c r="AZ361" s="619" t="n">
        <v>549.332666666667</v>
      </c>
      <c r="BA361" s="619" t="n">
        <v>548.143833333333</v>
      </c>
      <c r="BB361" s="618" t="n">
        <v>546.955</v>
      </c>
      <c r="BC361" s="619" t="n">
        <v>546.928413270635</v>
      </c>
      <c r="BD361" s="619" t="n">
        <v>549.332666666667</v>
      </c>
      <c r="BE361" s="619" t="n">
        <v>548.143833333333</v>
      </c>
      <c r="BF361" s="618" t="n">
        <v>546.84865308254</v>
      </c>
      <c r="BG361" s="619" t="n">
        <v>552.206821520238</v>
      </c>
      <c r="BH361" s="619" t="n">
        <v>557.564989957936</v>
      </c>
      <c r="BI361" s="619" t="n">
        <v>562.923158395635</v>
      </c>
      <c r="BJ361" s="618" t="n">
        <v>568.281326833333</v>
      </c>
      <c r="BK361" s="619" t="n">
        <v>571.993721772643</v>
      </c>
      <c r="BL361" s="619" t="n">
        <v>575.706116711953</v>
      </c>
      <c r="BM361" s="619" t="n">
        <v>579.418511651262</v>
      </c>
      <c r="BN361" s="618" t="n">
        <v>583.130906590572</v>
      </c>
      <c r="BO361" s="619" t="n">
        <v>587.421481453598</v>
      </c>
      <c r="BP361" s="619" t="n">
        <v>591.712056316623</v>
      </c>
      <c r="BQ361" s="619" t="n">
        <v>596.002631179649</v>
      </c>
      <c r="BR361" s="618" t="n">
        <v>600.293206042675</v>
      </c>
      <c r="BS361" s="619" t="n">
        <v>603.793483607104</v>
      </c>
      <c r="BT361" s="619" t="n">
        <v>607.293761171533</v>
      </c>
      <c r="BU361" s="619" t="n">
        <v>610.794038735962</v>
      </c>
      <c r="BV361" s="618" t="n">
        <v>614.294316300391</v>
      </c>
      <c r="BW361" s="619" t="n">
        <v>622.380610562343</v>
      </c>
      <c r="BX361" s="619" t="n">
        <v>630.466904824296</v>
      </c>
      <c r="BY361" s="619" t="n">
        <v>638.553199086249</v>
      </c>
      <c r="BZ361" s="618" t="n">
        <v>646.639493348201</v>
      </c>
      <c r="CA361" s="619" t="n">
        <v>655.589068839019</v>
      </c>
      <c r="CB361" s="619" t="n">
        <v>664.538644329837</v>
      </c>
      <c r="CC361" s="619" t="n">
        <v>673.488219820654</v>
      </c>
      <c r="CD361" s="618" t="n">
        <v>682.437795311472</v>
      </c>
      <c r="CE361" s="619" t="n">
        <v>691.713346483604</v>
      </c>
      <c r="CF361" s="619" t="n">
        <v>700.988897655736</v>
      </c>
      <c r="CG361" s="619" t="n">
        <v>710.264448827868</v>
      </c>
      <c r="CH361" s="618" t="n">
        <v>719.54</v>
      </c>
      <c r="CI361" s="619" t="n">
        <v>736.461752919041</v>
      </c>
      <c r="CJ361" s="619" t="n">
        <v>753.383505838082</v>
      </c>
      <c r="CK361" s="619" t="n">
        <v>770.305258757123</v>
      </c>
      <c r="CL361" s="618" t="n">
        <v>787.227011676164</v>
      </c>
      <c r="CM361" s="619" t="n">
        <v>798.277146561531</v>
      </c>
      <c r="CN361" s="619" t="n">
        <v>809.327281446897</v>
      </c>
      <c r="CO361" s="619" t="n">
        <v>820.377416332264</v>
      </c>
      <c r="CP361" s="618" t="n">
        <v>831.427551217631</v>
      </c>
      <c r="CQ361" s="619" t="n">
        <v>838.841189448037</v>
      </c>
      <c r="CR361" s="619" t="n">
        <v>846.254827678444</v>
      </c>
      <c r="CS361" s="619" t="n">
        <v>853.66846590885</v>
      </c>
      <c r="CT361" s="618" t="n">
        <v>861.082104139256</v>
      </c>
      <c r="CU361" s="619" t="n">
        <v>870.676116210745</v>
      </c>
      <c r="CV361" s="619" t="n">
        <v>880.270128282234</v>
      </c>
      <c r="CW361" s="619" t="n">
        <v>889.864140353723</v>
      </c>
      <c r="CX361" s="618" t="n">
        <v>899.458152425212</v>
      </c>
      <c r="CY361" s="619" t="n">
        <v>910.418614318909</v>
      </c>
      <c r="CZ361" s="619" t="n">
        <v>921.379076212606</v>
      </c>
      <c r="DA361" s="619" t="n">
        <v>932.339538106303</v>
      </c>
      <c r="DB361" s="618" t="n">
        <v>943.3</v>
      </c>
      <c r="DC361" s="619" t="n">
        <v>910.418614318909</v>
      </c>
      <c r="DD361" s="619" t="n">
        <v>921.379076212606</v>
      </c>
      <c r="DE361" s="619" t="n">
        <v>932.339538106303</v>
      </c>
      <c r="DF361" s="618" t="n">
        <v>988.882637630768</v>
      </c>
      <c r="DG361" s="619" t="n">
        <v>999.309365223076</v>
      </c>
      <c r="DH361" s="619" t="n">
        <v>1009.73609281538</v>
      </c>
      <c r="DI361" s="619" t="n">
        <v>1020.16282040769</v>
      </c>
      <c r="DJ361" s="618" t="n">
        <v>1030.589548</v>
      </c>
      <c r="DK361" s="617"/>
      <c r="DL361" s="617"/>
      <c r="DM361" s="617"/>
      <c r="DN361" s="617"/>
      <c r="DO361" s="617"/>
      <c r="DP361" s="617"/>
      <c r="DQ361" s="617"/>
      <c r="DR361" s="617"/>
      <c r="DS361" s="617"/>
      <c r="DT361" s="617"/>
      <c r="DU361" s="617"/>
      <c r="DV361" s="617"/>
      <c r="DW361" s="617"/>
      <c r="DX361" s="617"/>
      <c r="DY361" s="617"/>
      <c r="DZ361" s="617"/>
    </row>
    <row r="362" customFormat="false" ht="15" hidden="false" customHeight="false" outlineLevel="0" collapsed="false">
      <c r="B362" s="624" t="s">
        <v>1131</v>
      </c>
      <c r="C362" s="624" t="s">
        <v>758</v>
      </c>
      <c r="D362" s="617"/>
      <c r="E362" s="617"/>
      <c r="F362" s="617"/>
      <c r="G362" s="617"/>
      <c r="H362" s="617"/>
      <c r="I362" s="617"/>
      <c r="J362" s="617"/>
      <c r="K362" s="617"/>
      <c r="L362" s="617"/>
      <c r="M362" s="617"/>
      <c r="N362" s="617"/>
      <c r="O362" s="617"/>
      <c r="P362" s="617"/>
      <c r="Q362" s="617"/>
      <c r="R362" s="617"/>
      <c r="S362" s="617"/>
      <c r="T362" s="617"/>
      <c r="U362" s="617"/>
      <c r="V362" s="628" t="n">
        <v>-0.00667102837022688</v>
      </c>
      <c r="W362" s="626" t="n">
        <v>-0.0174825960881775</v>
      </c>
      <c r="X362" s="626" t="n">
        <v>-0.0174825960881775</v>
      </c>
      <c r="Y362" s="626" t="n">
        <v>-0.0174825960881775</v>
      </c>
      <c r="Z362" s="625" t="n">
        <v>-0.0174825960881775</v>
      </c>
      <c r="AA362" s="626" t="n">
        <v>-0.00505099096544148</v>
      </c>
      <c r="AB362" s="626" t="n">
        <v>-0.00505099096544148</v>
      </c>
      <c r="AC362" s="626" t="n">
        <v>-0.00505099096544148</v>
      </c>
      <c r="AD362" s="625" t="n">
        <v>-0.00505099096544148</v>
      </c>
      <c r="AE362" s="626" t="n">
        <v>0.0147061261150611</v>
      </c>
      <c r="AF362" s="626" t="n">
        <v>0.0147061261150611</v>
      </c>
      <c r="AG362" s="626" t="n">
        <v>0.0147061261150611</v>
      </c>
      <c r="AH362" s="625" t="n">
        <v>0.0147061261150611</v>
      </c>
      <c r="AI362" s="626" t="n">
        <v>0.0408286318907046</v>
      </c>
      <c r="AJ362" s="626" t="n">
        <v>0.0408286318907046</v>
      </c>
      <c r="AK362" s="626" t="n">
        <v>0.0408286318907046</v>
      </c>
      <c r="AL362" s="627" t="n">
        <v>0.0408286318907046</v>
      </c>
      <c r="AM362" s="626" t="n">
        <v>0.0241598900161191</v>
      </c>
      <c r="AN362" s="626" t="n">
        <v>0.0241598900161191</v>
      </c>
      <c r="AO362" s="626" t="n">
        <v>0.0241598900161191</v>
      </c>
      <c r="AP362" s="627" t="n">
        <v>0.0241598900161191</v>
      </c>
      <c r="AQ362" s="626" t="n">
        <v>0.00484985730078608</v>
      </c>
      <c r="AR362" s="626" t="n">
        <v>0.00484985730078608</v>
      </c>
      <c r="AS362" s="626" t="n">
        <v>0.00484985730078608</v>
      </c>
      <c r="AT362" s="626" t="n">
        <v>0.00484985730078608</v>
      </c>
      <c r="AU362" s="626" t="n">
        <v>0.00558036533657617</v>
      </c>
      <c r="AV362" s="626" t="n">
        <v>0.00558036533657617</v>
      </c>
      <c r="AW362" s="626" t="n">
        <v>0.00558036533657617</v>
      </c>
      <c r="AX362" s="627" t="n">
        <v>0.00558036533657617</v>
      </c>
      <c r="AY362" s="626" t="n">
        <v>0.020536715659901</v>
      </c>
      <c r="AZ362" s="626" t="n">
        <v>0.020536715659901</v>
      </c>
      <c r="BA362" s="626" t="n">
        <v>0.020536715659901</v>
      </c>
      <c r="BB362" s="627" t="n">
        <v>0.020536715659901</v>
      </c>
      <c r="BC362" s="626" t="n">
        <v>0.0238096053877438</v>
      </c>
      <c r="BD362" s="626" t="n">
        <v>0.0238096053877438</v>
      </c>
      <c r="BE362" s="626" t="n">
        <v>0.0238096053877438</v>
      </c>
      <c r="BF362" s="627" t="n">
        <v>0.0238096053877438</v>
      </c>
      <c r="BG362" s="626" t="n">
        <v>-0.00942104974393932</v>
      </c>
      <c r="BH362" s="626" t="n">
        <v>-0.00942104974393932</v>
      </c>
      <c r="BI362" s="626" t="n">
        <v>-0.00942104974393932</v>
      </c>
      <c r="BJ362" s="625" t="n">
        <v>-0.00942104974393932</v>
      </c>
      <c r="BK362" s="626" t="n">
        <v>0.00402682808738241</v>
      </c>
      <c r="BL362" s="626" t="n">
        <v>0.00402682808738241</v>
      </c>
      <c r="BM362" s="626" t="n">
        <v>0.00402682808738241</v>
      </c>
      <c r="BN362" s="627" t="n">
        <v>0.00402682808738241</v>
      </c>
      <c r="BO362" s="626" t="n">
        <v>0.0243584793506272</v>
      </c>
      <c r="BP362" s="626" t="n">
        <v>0.0243584793506272</v>
      </c>
      <c r="BQ362" s="626" t="n">
        <v>0.0243584793506272</v>
      </c>
      <c r="BR362" s="627" t="n">
        <v>0.0243584793506272</v>
      </c>
      <c r="BS362" s="626" t="n">
        <v>-0.00787395486088231</v>
      </c>
      <c r="BT362" s="626" t="n">
        <v>-0.00787395486088231</v>
      </c>
      <c r="BU362" s="626" t="n">
        <v>-0.00787395486088231</v>
      </c>
      <c r="BV362" s="627" t="n">
        <v>-0.00787395486088231</v>
      </c>
      <c r="BW362" s="626" t="n">
        <v>0.00442691675216604</v>
      </c>
      <c r="BX362" s="626" t="n">
        <v>0.00442691675216604</v>
      </c>
      <c r="BY362" s="626" t="n">
        <v>0.00442691675216604</v>
      </c>
      <c r="BZ362" s="627" t="n">
        <v>0.00442691675216604</v>
      </c>
      <c r="CA362" s="626" t="n">
        <v>0.000313715578171922</v>
      </c>
      <c r="CB362" s="626" t="n">
        <v>0.000313715578171922</v>
      </c>
      <c r="CC362" s="626" t="n">
        <v>0.000313715578171922</v>
      </c>
      <c r="CD362" s="627" t="n">
        <v>0.000313715578171922</v>
      </c>
      <c r="CE362" s="626" t="n">
        <v>-0.0293214285202019</v>
      </c>
      <c r="CF362" s="626" t="n">
        <v>-0.0293214285202019</v>
      </c>
      <c r="CG362" s="626" t="n">
        <v>-0.0293214285202019</v>
      </c>
      <c r="CH362" s="627" t="n">
        <v>-0.0293214285202019</v>
      </c>
      <c r="CI362" s="626" t="n">
        <v>0.000617059957232156</v>
      </c>
      <c r="CJ362" s="626" t="n">
        <v>0.000617059957232156</v>
      </c>
      <c r="CK362" s="626" t="n">
        <v>0.000617059957232156</v>
      </c>
      <c r="CL362" s="627" t="n">
        <v>0.000617059957232156</v>
      </c>
      <c r="CM362" s="626" t="n">
        <v>0.00545443412792421</v>
      </c>
      <c r="CN362" s="626" t="n">
        <v>0.00545443412792421</v>
      </c>
      <c r="CO362" s="626" t="n">
        <v>0.00545443412792421</v>
      </c>
      <c r="CP362" s="627" t="n">
        <v>0.00545443412792421</v>
      </c>
      <c r="CQ362" s="626" t="n">
        <v>0.0104924807344063</v>
      </c>
      <c r="CR362" s="626" t="n">
        <v>0.0104924807344063</v>
      </c>
      <c r="CS362" s="626" t="n">
        <v>0.0104924807344063</v>
      </c>
      <c r="CT362" s="627" t="n">
        <v>0.0104924807344063</v>
      </c>
      <c r="CU362" s="626" t="n">
        <v>-0.00632015833665812</v>
      </c>
      <c r="CV362" s="626" t="n">
        <v>-0.00632015833665812</v>
      </c>
      <c r="CW362" s="626" t="n">
        <v>-0.00632015833665812</v>
      </c>
      <c r="CX362" s="627" t="n">
        <v>-0.00632015833665812</v>
      </c>
      <c r="CY362" s="626" t="n">
        <v>0.00587520769251329</v>
      </c>
      <c r="CZ362" s="626" t="n">
        <v>0.00587520769251329</v>
      </c>
      <c r="DA362" s="626" t="n">
        <v>0.00587520769251329</v>
      </c>
      <c r="DB362" s="627" t="n">
        <v>0.00587520769251329</v>
      </c>
      <c r="DC362" s="626" t="n">
        <v>0.0138478615555188</v>
      </c>
      <c r="DD362" s="626" t="n">
        <v>0.0138478615555188</v>
      </c>
      <c r="DE362" s="626" t="n">
        <v>0.0138478615555188</v>
      </c>
      <c r="DF362" s="627" t="n">
        <v>0.0138478615555188</v>
      </c>
      <c r="DG362" s="626" t="n">
        <v>-0.00545140281997584</v>
      </c>
      <c r="DH362" s="626" t="n">
        <v>-0.00545140281997584</v>
      </c>
      <c r="DI362" s="626" t="n">
        <v>-0.00545140281997584</v>
      </c>
      <c r="DJ362" s="627" t="n">
        <v>-0.00545140281997584</v>
      </c>
      <c r="DK362" s="617"/>
      <c r="DL362" s="617"/>
      <c r="DM362" s="617"/>
      <c r="DN362" s="617"/>
      <c r="DO362" s="617"/>
      <c r="DP362" s="617"/>
      <c r="DQ362" s="617"/>
      <c r="DR362" s="617"/>
      <c r="DS362" s="617"/>
      <c r="DT362" s="617"/>
      <c r="DU362" s="617"/>
      <c r="DV362" s="617"/>
      <c r="DW362" s="617"/>
      <c r="DX362" s="617"/>
      <c r="DY362" s="617"/>
      <c r="DZ362" s="617"/>
    </row>
    <row r="363" customFormat="false" ht="15" hidden="false" customHeight="false" outlineLevel="0" collapsed="false">
      <c r="B363" s="624" t="s">
        <v>1132</v>
      </c>
      <c r="C363" s="620" t="s">
        <v>1133</v>
      </c>
      <c r="D363" s="617"/>
      <c r="E363" s="617"/>
      <c r="F363" s="617"/>
      <c r="G363" s="617"/>
      <c r="H363" s="617"/>
      <c r="I363" s="617"/>
      <c r="J363" s="617"/>
      <c r="K363" s="617"/>
      <c r="L363" s="617"/>
      <c r="M363" s="617"/>
      <c r="N363" s="617"/>
      <c r="O363" s="617"/>
      <c r="P363" s="617"/>
      <c r="Q363" s="617"/>
      <c r="R363" s="617"/>
      <c r="S363" s="617"/>
      <c r="T363" s="617"/>
      <c r="U363" s="617"/>
      <c r="V363" s="629" t="n">
        <v>22.9636489328354</v>
      </c>
      <c r="W363" s="619" t="n">
        <v>24.61808793712</v>
      </c>
      <c r="X363" s="619" t="n">
        <v>26.2725269414045</v>
      </c>
      <c r="Y363" s="619" t="n">
        <v>27.9269659456891</v>
      </c>
      <c r="Z363" s="629" t="n">
        <v>29.5814049499737</v>
      </c>
      <c r="AA363" s="619" t="n">
        <v>30.6175008007525</v>
      </c>
      <c r="AB363" s="619" t="n">
        <v>31.6535966515313</v>
      </c>
      <c r="AC363" s="619" t="n">
        <v>32.6896925023101</v>
      </c>
      <c r="AD363" s="629" t="n">
        <v>33.7257883530889</v>
      </c>
      <c r="AE363" s="619" t="n">
        <v>32.286996103622</v>
      </c>
      <c r="AF363" s="619" t="n">
        <v>30.8482038541551</v>
      </c>
      <c r="AG363" s="619" t="n">
        <v>29.4094116046882</v>
      </c>
      <c r="AH363" s="629" t="n">
        <v>27.9706193552213</v>
      </c>
      <c r="AI363" s="619" t="n">
        <v>29.4030057945845</v>
      </c>
      <c r="AJ363" s="619" t="n">
        <v>30.8353922339476</v>
      </c>
      <c r="AK363" s="619" t="n">
        <v>32.2677786733108</v>
      </c>
      <c r="AL363" s="629" t="n">
        <v>33.7001651126739</v>
      </c>
      <c r="AM363" s="619" t="n">
        <v>36.4015715637791</v>
      </c>
      <c r="AN363" s="619" t="n">
        <v>39.1029780148843</v>
      </c>
      <c r="AO363" s="619" t="n">
        <v>41.8043844659896</v>
      </c>
      <c r="AP363" s="629" t="n">
        <v>44.5057909170948</v>
      </c>
      <c r="AQ363" s="619" t="n">
        <v>45.5524412366417</v>
      </c>
      <c r="AR363" s="619" t="n">
        <v>46.5990915561886</v>
      </c>
      <c r="AS363" s="619" t="n">
        <v>47.6457418757355</v>
      </c>
      <c r="AT363" s="619" t="n">
        <v>48.6923921952824</v>
      </c>
      <c r="AU363" s="619" t="n">
        <v>46.4683850447961</v>
      </c>
      <c r="AV363" s="619" t="n">
        <v>44.2443778943097</v>
      </c>
      <c r="AW363" s="619" t="n">
        <v>42.0203707438233</v>
      </c>
      <c r="AX363" s="629" t="n">
        <v>39.796363593337</v>
      </c>
      <c r="AY363" s="619" t="n">
        <v>40.172501686101</v>
      </c>
      <c r="AZ363" s="619" t="n">
        <v>40.5486397788651</v>
      </c>
      <c r="BA363" s="619" t="n">
        <v>40.9247778716291</v>
      </c>
      <c r="BB363" s="629" t="n">
        <v>41.3009159643932</v>
      </c>
      <c r="BC363" s="619" t="n">
        <v>44.5523312646195</v>
      </c>
      <c r="BD363" s="619" t="n">
        <v>47.8037465648459</v>
      </c>
      <c r="BE363" s="619" t="n">
        <v>51.0551618650723</v>
      </c>
      <c r="BF363" s="629" t="n">
        <v>54.3065771652987</v>
      </c>
      <c r="BG363" s="619" t="n">
        <v>53.8502995773833</v>
      </c>
      <c r="BH363" s="619" t="n">
        <v>53.3940219894679</v>
      </c>
      <c r="BI363" s="619" t="n">
        <v>52.9377444015525</v>
      </c>
      <c r="BJ363" s="629" t="n">
        <v>52.4814668136371</v>
      </c>
      <c r="BK363" s="619" t="n">
        <v>56.2309256166653</v>
      </c>
      <c r="BL363" s="619" t="n">
        <v>59.9803844196936</v>
      </c>
      <c r="BM363" s="619" t="n">
        <v>63.7298432227218</v>
      </c>
      <c r="BN363" s="629" t="n">
        <v>67.47930202575</v>
      </c>
      <c r="BO363" s="619" t="n">
        <v>69.1297783852662</v>
      </c>
      <c r="BP363" s="619" t="n">
        <v>70.7802547447824</v>
      </c>
      <c r="BQ363" s="619" t="n">
        <v>72.4307311042985</v>
      </c>
      <c r="BR363" s="630" t="n">
        <v>74.0812074638147</v>
      </c>
      <c r="BS363" s="619" t="n">
        <v>74.6482023125014</v>
      </c>
      <c r="BT363" s="619" t="n">
        <v>75.2151971611881</v>
      </c>
      <c r="BU363" s="619" t="n">
        <v>75.7821920098748</v>
      </c>
      <c r="BV363" s="629" t="n">
        <v>76.3491868585614</v>
      </c>
      <c r="BW363" s="619" t="n">
        <v>76.4850143199941</v>
      </c>
      <c r="BX363" s="619" t="n">
        <v>76.6208417814268</v>
      </c>
      <c r="BY363" s="619" t="n">
        <v>76.7566692428595</v>
      </c>
      <c r="BZ363" s="629" t="n">
        <v>76.8924967042922</v>
      </c>
      <c r="CA363" s="619" t="n">
        <v>78.4755698562415</v>
      </c>
      <c r="CB363" s="619" t="n">
        <v>80.0586430081908</v>
      </c>
      <c r="CC363" s="619" t="n">
        <v>81.6417161601401</v>
      </c>
      <c r="CD363" s="629" t="n">
        <v>83.2247893120894</v>
      </c>
      <c r="CE363" s="619" t="n">
        <v>81.7938335511517</v>
      </c>
      <c r="CF363" s="619" t="n">
        <v>80.3628777902141</v>
      </c>
      <c r="CG363" s="619" t="n">
        <v>78.9319220292764</v>
      </c>
      <c r="CH363" s="629" t="n">
        <v>77.5009662683388</v>
      </c>
      <c r="CI363" s="619" t="n">
        <v>78.9567057507515</v>
      </c>
      <c r="CJ363" s="619" t="n">
        <v>80.4124452331642</v>
      </c>
      <c r="CK363" s="619" t="n">
        <v>81.8681847155769</v>
      </c>
      <c r="CL363" s="629" t="n">
        <v>83.3239241979897</v>
      </c>
      <c r="CM363" s="619" t="n">
        <v>87.4929431484923</v>
      </c>
      <c r="CN363" s="619" t="n">
        <v>91.6619620989949</v>
      </c>
      <c r="CO363" s="619" t="n">
        <v>95.8309810494974</v>
      </c>
      <c r="CP363" s="629" t="n">
        <v>100</v>
      </c>
      <c r="CQ363" s="619" t="n">
        <v>100.303768406071</v>
      </c>
      <c r="CR363" s="619" t="n">
        <v>100.607536812141</v>
      </c>
      <c r="CS363" s="619" t="n">
        <v>100.911305218212</v>
      </c>
      <c r="CT363" s="629" t="n">
        <v>101.215073624282</v>
      </c>
      <c r="CU363" s="619" t="n">
        <v>107.543402926983</v>
      </c>
      <c r="CV363" s="619" t="n">
        <v>113.871732229685</v>
      </c>
      <c r="CW363" s="619" t="n">
        <v>120.200061532386</v>
      </c>
      <c r="CX363" s="629" t="n">
        <v>126.528390835087</v>
      </c>
      <c r="CY363" s="619" t="n">
        <v>125.636204038226</v>
      </c>
      <c r="CZ363" s="619" t="n">
        <v>124.744017241365</v>
      </c>
      <c r="DA363" s="619" t="n">
        <v>123.851830444504</v>
      </c>
      <c r="DB363" s="629" t="n">
        <v>122.959643647643</v>
      </c>
      <c r="DC363" s="619" t="n">
        <v>125.636204038226</v>
      </c>
      <c r="DD363" s="619" t="n">
        <v>124.744017241365</v>
      </c>
      <c r="DE363" s="619" t="n">
        <v>123.851830444504</v>
      </c>
      <c r="DF363" s="629" t="n">
        <v>150.040805177448</v>
      </c>
      <c r="DG363" s="619" t="n">
        <v>157.421077377072</v>
      </c>
      <c r="DH363" s="619" t="n">
        <v>164.801349576697</v>
      </c>
      <c r="DI363" s="619" t="n">
        <v>172.181621776321</v>
      </c>
      <c r="DJ363" s="629" t="n">
        <v>179.561893975945</v>
      </c>
      <c r="DK363" s="617"/>
      <c r="DL363" s="617"/>
      <c r="DM363" s="617"/>
      <c r="DN363" s="617"/>
      <c r="DO363" s="617"/>
      <c r="DP363" s="617"/>
      <c r="DQ363" s="617"/>
      <c r="DR363" s="617"/>
      <c r="DS363" s="617"/>
      <c r="DT363" s="617"/>
      <c r="DU363" s="617"/>
      <c r="DV363" s="617"/>
      <c r="DW363" s="617"/>
      <c r="DX363" s="617"/>
      <c r="DY363" s="617"/>
      <c r="DZ363" s="617"/>
    </row>
    <row r="364" customFormat="false" ht="15" hidden="false" customHeight="false" outlineLevel="0" collapsed="false">
      <c r="B364" s="624" t="s">
        <v>1134</v>
      </c>
      <c r="C364" s="620"/>
      <c r="D364" s="617"/>
      <c r="E364" s="617"/>
      <c r="F364" s="617"/>
      <c r="G364" s="617"/>
      <c r="H364" s="617"/>
      <c r="I364" s="617"/>
      <c r="J364" s="617"/>
      <c r="K364" s="617"/>
      <c r="L364" s="617"/>
      <c r="M364" s="617"/>
      <c r="N364" s="617"/>
      <c r="O364" s="617"/>
      <c r="P364" s="617"/>
      <c r="Q364" s="617"/>
      <c r="R364" s="617"/>
      <c r="S364" s="617"/>
      <c r="T364" s="617"/>
      <c r="U364" s="617"/>
      <c r="V364" s="631" t="n">
        <v>0</v>
      </c>
      <c r="W364" s="632" t="n">
        <v>0</v>
      </c>
      <c r="X364" s="632" t="n">
        <v>0</v>
      </c>
      <c r="Y364" s="632" t="n">
        <v>0</v>
      </c>
      <c r="Z364" s="631" t="n">
        <v>0</v>
      </c>
      <c r="AA364" s="632" t="n">
        <v>0</v>
      </c>
      <c r="AB364" s="632" t="n">
        <v>0</v>
      </c>
      <c r="AC364" s="632" t="n">
        <v>0</v>
      </c>
      <c r="AD364" s="631" t="n">
        <v>0</v>
      </c>
      <c r="AE364" s="632" t="n">
        <v>0</v>
      </c>
      <c r="AF364" s="632" t="n">
        <v>0</v>
      </c>
      <c r="AG364" s="632" t="n">
        <v>0</v>
      </c>
      <c r="AH364" s="631" t="n">
        <v>0</v>
      </c>
      <c r="AI364" s="632" t="n">
        <v>0</v>
      </c>
      <c r="AJ364" s="632" t="n">
        <v>0</v>
      </c>
      <c r="AK364" s="632" t="n">
        <v>0</v>
      </c>
      <c r="AL364" s="633" t="n">
        <v>0</v>
      </c>
      <c r="AM364" s="632" t="n">
        <v>0</v>
      </c>
      <c r="AN364" s="632" t="n">
        <v>0</v>
      </c>
      <c r="AO364" s="632" t="n">
        <v>0</v>
      </c>
      <c r="AP364" s="631" t="n">
        <v>0</v>
      </c>
      <c r="AQ364" s="619" t="e">
        <f aca="false">#DIV/0!</f>
        <v>#DIV/0!</v>
      </c>
      <c r="AR364" s="619" t="e">
        <f aca="false">#DIV/0!</f>
        <v>#DIV/0!</v>
      </c>
      <c r="AS364" s="619" t="e">
        <f aca="false">#DIV/0!</f>
        <v>#DIV/0!</v>
      </c>
      <c r="AT364" s="619" t="e">
        <f aca="false">#DIV/0!</f>
        <v>#DIV/0!</v>
      </c>
      <c r="AU364" s="619" t="e">
        <f aca="false">#DIV/0!</f>
        <v>#DIV/0!</v>
      </c>
      <c r="AV364" s="619" t="e">
        <f aca="false">#DIV/0!</f>
        <v>#DIV/0!</v>
      </c>
      <c r="AW364" s="619" t="e">
        <f aca="false">#DIV/0!</f>
        <v>#DIV/0!</v>
      </c>
      <c r="AX364" s="629" t="n">
        <v>69.1571493812316</v>
      </c>
      <c r="AY364" s="619" t="n">
        <v>65.0073129639062</v>
      </c>
      <c r="AZ364" s="619" t="n">
        <v>60.8574765465808</v>
      </c>
      <c r="BA364" s="619" t="n">
        <v>56.7076401292553</v>
      </c>
      <c r="BB364" s="629" t="n">
        <v>52.5578037119299</v>
      </c>
      <c r="BC364" s="619" t="n">
        <v>56.2343558378116</v>
      </c>
      <c r="BD364" s="619" t="n">
        <v>59.9109079636933</v>
      </c>
      <c r="BE364" s="619" t="n">
        <v>63.587460089575</v>
      </c>
      <c r="BF364" s="629" t="n">
        <v>67.2640122154567</v>
      </c>
      <c r="BG364" s="619" t="n">
        <v>63.5084175666743</v>
      </c>
      <c r="BH364" s="619" t="n">
        <v>59.752822917892</v>
      </c>
      <c r="BI364" s="619" t="n">
        <v>55.9972282691096</v>
      </c>
      <c r="BJ364" s="629" t="n">
        <v>52.2416336203272</v>
      </c>
      <c r="BK364" s="619" t="n">
        <v>56.0341765717096</v>
      </c>
      <c r="BL364" s="619" t="n">
        <v>59.8267195230919</v>
      </c>
      <c r="BM364" s="619" t="n">
        <v>63.6192624744743</v>
      </c>
      <c r="BN364" s="629" t="n">
        <v>67.4118054258567</v>
      </c>
      <c r="BO364" s="619" t="n">
        <v>71.3224459619877</v>
      </c>
      <c r="BP364" s="619" t="n">
        <v>75.2330864981187</v>
      </c>
      <c r="BQ364" s="619" t="n">
        <v>79.1437270342497</v>
      </c>
      <c r="BR364" s="630" t="n">
        <v>83.0543675703807</v>
      </c>
      <c r="BS364" s="619" t="n">
        <v>81.7807787979862</v>
      </c>
      <c r="BT364" s="619" t="n">
        <v>80.5071900255918</v>
      </c>
      <c r="BU364" s="619" t="n">
        <v>79.2336012531974</v>
      </c>
      <c r="BV364" s="629" t="n">
        <v>77.9600124808029</v>
      </c>
      <c r="BW364" s="619" t="n">
        <v>79.2991233156538</v>
      </c>
      <c r="BX364" s="619" t="n">
        <v>80.6382341505047</v>
      </c>
      <c r="BY364" s="619" t="n">
        <v>81.9773449853557</v>
      </c>
      <c r="BZ364" s="629" t="n">
        <v>83.3164558202066</v>
      </c>
      <c r="CA364" s="619" t="n">
        <v>81.4047598705689</v>
      </c>
      <c r="CB364" s="619" t="n">
        <v>79.4930639209312</v>
      </c>
      <c r="CC364" s="619" t="n">
        <v>77.5813679712935</v>
      </c>
      <c r="CD364" s="629" t="n">
        <v>75.6696720216558</v>
      </c>
      <c r="CE364" s="619" t="n">
        <v>78.2545786833691</v>
      </c>
      <c r="CF364" s="619" t="n">
        <v>80.8394853450823</v>
      </c>
      <c r="CG364" s="619" t="n">
        <v>83.4243920067955</v>
      </c>
      <c r="CH364" s="629" t="n">
        <v>86.0092986685088</v>
      </c>
      <c r="CI364" s="619" t="n">
        <v>85.369314288494</v>
      </c>
      <c r="CJ364" s="619" t="n">
        <v>84.7293299084793</v>
      </c>
      <c r="CK364" s="619" t="n">
        <v>84.0893455284645</v>
      </c>
      <c r="CL364" s="629" t="n">
        <v>83.4493611484498</v>
      </c>
      <c r="CM364" s="619" t="n">
        <v>130.378656545683</v>
      </c>
      <c r="CN364" s="619" t="n">
        <v>177.307951942916</v>
      </c>
      <c r="CO364" s="619" t="n">
        <v>224.237247340149</v>
      </c>
      <c r="CP364" s="629" t="n">
        <v>271.166542737382</v>
      </c>
      <c r="CQ364" s="619" t="n">
        <v>236.088658915264</v>
      </c>
      <c r="CR364" s="619" t="n">
        <v>201.010775093145</v>
      </c>
      <c r="CS364" s="619" t="n">
        <v>165.932891271026</v>
      </c>
      <c r="CT364" s="629" t="n">
        <v>130.855007448907</v>
      </c>
      <c r="CU364" s="619" t="n">
        <v>130.10302761851</v>
      </c>
      <c r="CV364" s="619" t="n">
        <v>129.351047788112</v>
      </c>
      <c r="CW364" s="619" t="n">
        <v>128.599067957715</v>
      </c>
      <c r="CX364" s="629" t="n">
        <v>127.847088127317</v>
      </c>
      <c r="CY364" s="619" t="n">
        <v>127.507996196421</v>
      </c>
      <c r="CZ364" s="619" t="n">
        <v>127.168904265526</v>
      </c>
      <c r="DA364" s="619" t="n">
        <v>126.82981233463</v>
      </c>
      <c r="DB364" s="629" t="n">
        <v>126.490720403734</v>
      </c>
      <c r="DC364" s="619" t="n">
        <v>127.507996196421</v>
      </c>
      <c r="DD364" s="619" t="n">
        <v>127.168904265526</v>
      </c>
      <c r="DE364" s="619" t="n">
        <v>126.82981233463</v>
      </c>
      <c r="DF364" s="629" t="n">
        <v>149.633172387189</v>
      </c>
      <c r="DG364" s="619" t="n">
        <v>156.213325618708</v>
      </c>
      <c r="DH364" s="619" t="n">
        <v>162.793478850228</v>
      </c>
      <c r="DI364" s="619" t="n">
        <v>169.373632081747</v>
      </c>
      <c r="DJ364" s="629" t="n">
        <v>175.953785313267</v>
      </c>
      <c r="DK364" s="617"/>
      <c r="DL364" s="617"/>
      <c r="DM364" s="617"/>
      <c r="DN364" s="617"/>
      <c r="DO364" s="617"/>
      <c r="DP364" s="617"/>
      <c r="DQ364" s="617"/>
      <c r="DR364" s="617"/>
      <c r="DS364" s="617"/>
      <c r="DT364" s="617"/>
      <c r="DU364" s="617"/>
      <c r="DV364" s="617"/>
      <c r="DW364" s="617"/>
      <c r="DX364" s="617"/>
      <c r="DY364" s="617"/>
      <c r="DZ364" s="617"/>
    </row>
    <row r="365" customFormat="false" ht="15" hidden="false" customHeight="false" outlineLevel="0" collapsed="false">
      <c r="B365" s="624" t="s">
        <v>1135</v>
      </c>
      <c r="C365" s="620" t="str">
        <f aca="false">+C363</f>
        <v>from BOP</v>
      </c>
      <c r="D365" s="617"/>
      <c r="E365" s="617"/>
      <c r="F365" s="617"/>
      <c r="G365" s="617"/>
      <c r="H365" s="617"/>
      <c r="I365" s="617"/>
      <c r="J365" s="617"/>
      <c r="K365" s="617"/>
      <c r="L365" s="617"/>
      <c r="M365" s="617"/>
      <c r="N365" s="617"/>
      <c r="O365" s="617"/>
      <c r="P365" s="617"/>
      <c r="Q365" s="617"/>
      <c r="R365" s="617"/>
      <c r="S365" s="617"/>
      <c r="T365" s="617"/>
      <c r="U365" s="617"/>
      <c r="V365" s="629" t="n">
        <v>2.82656497197033</v>
      </c>
      <c r="W365" s="619" t="n">
        <v>2.80489834851108</v>
      </c>
      <c r="X365" s="619" t="n">
        <v>2.78323172505183</v>
      </c>
      <c r="Y365" s="619" t="n">
        <v>2.76156510159259</v>
      </c>
      <c r="Z365" s="629" t="n">
        <v>2.73989847813334</v>
      </c>
      <c r="AA365" s="619" t="n">
        <v>3.70815750554066</v>
      </c>
      <c r="AB365" s="619" t="n">
        <v>4.67641653294799</v>
      </c>
      <c r="AC365" s="619" t="n">
        <v>5.64467556035532</v>
      </c>
      <c r="AD365" s="629" t="n">
        <v>6.61293458776264</v>
      </c>
      <c r="AE365" s="619" t="n">
        <v>6.6630276336132</v>
      </c>
      <c r="AF365" s="619" t="n">
        <v>6.71312067946376</v>
      </c>
      <c r="AG365" s="619" t="n">
        <v>6.76321372531433</v>
      </c>
      <c r="AH365" s="629" t="n">
        <v>6.81330677116489</v>
      </c>
      <c r="AI365" s="619" t="n">
        <v>7.16501344673712</v>
      </c>
      <c r="AJ365" s="619" t="n">
        <v>7.51672012230935</v>
      </c>
      <c r="AK365" s="619" t="n">
        <v>7.86842679788158</v>
      </c>
      <c r="AL365" s="630" t="n">
        <v>8.22013347345381</v>
      </c>
      <c r="AM365" s="619" t="n">
        <v>8.80222637624594</v>
      </c>
      <c r="AN365" s="619" t="n">
        <v>9.38431927903807</v>
      </c>
      <c r="AO365" s="619" t="n">
        <v>9.96641218183019</v>
      </c>
      <c r="AP365" s="629" t="n">
        <v>10.5485050846223</v>
      </c>
      <c r="AQ365" s="619" t="n">
        <v>11.1931986156406</v>
      </c>
      <c r="AR365" s="619" t="n">
        <v>11.8378921466589</v>
      </c>
      <c r="AS365" s="619" t="n">
        <v>12.4825856776773</v>
      </c>
      <c r="AT365" s="619" t="n">
        <v>13.1272792086956</v>
      </c>
      <c r="AU365" s="619" t="n">
        <v>13.9324718783823</v>
      </c>
      <c r="AV365" s="619" t="n">
        <v>14.7376645480691</v>
      </c>
      <c r="AW365" s="619" t="n">
        <v>15.5428572177559</v>
      </c>
      <c r="AX365" s="629" t="n">
        <v>16.3480498874426</v>
      </c>
      <c r="AY365" s="619" t="n">
        <v>17.6504705697478</v>
      </c>
      <c r="AZ365" s="619" t="n">
        <v>18.9528912520529</v>
      </c>
      <c r="BA365" s="619" t="n">
        <v>20.255311934358</v>
      </c>
      <c r="BB365" s="629" t="n">
        <v>21.5577326166631</v>
      </c>
      <c r="BC365" s="619" t="n">
        <v>24.3858084150775</v>
      </c>
      <c r="BD365" s="619" t="n">
        <v>27.213884213492</v>
      </c>
      <c r="BE365" s="619" t="n">
        <v>30.0419600119065</v>
      </c>
      <c r="BF365" s="629" t="n">
        <v>32.8700358103209</v>
      </c>
      <c r="BG365" s="619" t="n">
        <v>33.8913050006214</v>
      </c>
      <c r="BH365" s="619" t="n">
        <v>34.9125741909219</v>
      </c>
      <c r="BI365" s="619" t="n">
        <v>35.9338433812224</v>
      </c>
      <c r="BJ365" s="629" t="n">
        <v>36.9551125715229</v>
      </c>
      <c r="BK365" s="619" t="n">
        <v>38.196333610373</v>
      </c>
      <c r="BL365" s="619" t="n">
        <v>39.4375546492231</v>
      </c>
      <c r="BM365" s="619" t="n">
        <v>40.6787756880731</v>
      </c>
      <c r="BN365" s="629" t="n">
        <v>41.9199967269232</v>
      </c>
      <c r="BO365" s="619" t="n">
        <v>45.9640262785377</v>
      </c>
      <c r="BP365" s="619" t="n">
        <v>50.0080558301523</v>
      </c>
      <c r="BQ365" s="619" t="n">
        <v>54.0520853817668</v>
      </c>
      <c r="BR365" s="630" t="n">
        <v>58.0961149333813</v>
      </c>
      <c r="BS365" s="619" t="n">
        <v>61.8142191120817</v>
      </c>
      <c r="BT365" s="619" t="n">
        <v>65.532323290782</v>
      </c>
      <c r="BU365" s="619" t="n">
        <v>69.2504274694824</v>
      </c>
      <c r="BV365" s="629" t="n">
        <v>72.9685316481827</v>
      </c>
      <c r="BW365" s="619" t="n">
        <v>74.1388076197881</v>
      </c>
      <c r="BX365" s="619" t="n">
        <v>75.3090835913934</v>
      </c>
      <c r="BY365" s="619" t="n">
        <v>76.4793595629988</v>
      </c>
      <c r="BZ365" s="629" t="n">
        <v>77.6496355346041</v>
      </c>
      <c r="CA365" s="619" t="n">
        <v>79.7717202421879</v>
      </c>
      <c r="CB365" s="619" t="n">
        <v>81.8938049497716</v>
      </c>
      <c r="CC365" s="619" t="n">
        <v>84.0158896573553</v>
      </c>
      <c r="CD365" s="629" t="n">
        <v>86.1379743649391</v>
      </c>
      <c r="CE365" s="619" t="n">
        <v>86.3645751769704</v>
      </c>
      <c r="CF365" s="619" t="n">
        <v>86.5911759890017</v>
      </c>
      <c r="CG365" s="619" t="n">
        <v>86.817776801033</v>
      </c>
      <c r="CH365" s="629" t="n">
        <v>87.0443776130643</v>
      </c>
      <c r="CI365" s="619" t="n">
        <v>87.9541564324994</v>
      </c>
      <c r="CJ365" s="619" t="n">
        <v>88.8639352519346</v>
      </c>
      <c r="CK365" s="619" t="n">
        <v>89.7737140713697</v>
      </c>
      <c r="CL365" s="629" t="n">
        <v>90.6834928908048</v>
      </c>
      <c r="CM365" s="619" t="n">
        <v>93.0126196681036</v>
      </c>
      <c r="CN365" s="619" t="n">
        <v>95.3417464454024</v>
      </c>
      <c r="CO365" s="619" t="n">
        <v>97.6708732227012</v>
      </c>
      <c r="CP365" s="629" t="n">
        <v>100</v>
      </c>
      <c r="CQ365" s="619" t="n">
        <v>100.971788526658</v>
      </c>
      <c r="CR365" s="619" t="n">
        <v>101.943577053315</v>
      </c>
      <c r="CS365" s="619" t="n">
        <v>102.915365579973</v>
      </c>
      <c r="CT365" s="629" t="n">
        <v>103.88715410663</v>
      </c>
      <c r="CU365" s="619" t="n">
        <v>104.549421882095</v>
      </c>
      <c r="CV365" s="619" t="n">
        <v>105.21168965756</v>
      </c>
      <c r="CW365" s="619" t="n">
        <v>105.873957433025</v>
      </c>
      <c r="CX365" s="629" t="n">
        <v>106.53622520849</v>
      </c>
      <c r="CY365" s="619" t="n">
        <v>106.35865235093</v>
      </c>
      <c r="CZ365" s="619" t="n">
        <v>106.18107949337</v>
      </c>
      <c r="DA365" s="619" t="n">
        <v>106.00350663581</v>
      </c>
      <c r="DB365" s="629" t="n">
        <v>105.825933778249</v>
      </c>
      <c r="DC365" s="619" t="n">
        <v>106.35865235093</v>
      </c>
      <c r="DD365" s="619" t="n">
        <v>106.18107949337</v>
      </c>
      <c r="DE365" s="619" t="n">
        <v>106.00350663581</v>
      </c>
      <c r="DF365" s="629" t="n">
        <v>121.425514956487</v>
      </c>
      <c r="DG365" s="619" t="n">
        <v>127.023577746255</v>
      </c>
      <c r="DH365" s="619" t="n">
        <v>132.621640536023</v>
      </c>
      <c r="DI365" s="619" t="n">
        <v>138.219703325791</v>
      </c>
      <c r="DJ365" s="629" t="n">
        <v>143.817766115559</v>
      </c>
      <c r="DK365" s="617"/>
      <c r="DL365" s="617"/>
      <c r="DM365" s="617"/>
      <c r="DN365" s="617"/>
      <c r="DO365" s="617"/>
      <c r="DP365" s="617"/>
      <c r="DQ365" s="617"/>
      <c r="DR365" s="617"/>
      <c r="DS365" s="617"/>
      <c r="DT365" s="617"/>
      <c r="DU365" s="617"/>
      <c r="DV365" s="617"/>
      <c r="DW365" s="617"/>
      <c r="DX365" s="617"/>
      <c r="DY365" s="617"/>
      <c r="DZ365" s="617"/>
    </row>
    <row r="366" customFormat="false" ht="15" hidden="false" customHeight="false" outlineLevel="0" collapsed="false">
      <c r="B366" s="624" t="s">
        <v>1134</v>
      </c>
      <c r="C366" s="620"/>
      <c r="D366" s="617"/>
      <c r="E366" s="617"/>
      <c r="F366" s="617"/>
      <c r="G366" s="617"/>
      <c r="H366" s="617"/>
      <c r="I366" s="617"/>
      <c r="J366" s="617"/>
      <c r="K366" s="617"/>
      <c r="L366" s="617"/>
      <c r="M366" s="617"/>
      <c r="N366" s="617"/>
      <c r="O366" s="617"/>
      <c r="P366" s="617"/>
      <c r="Q366" s="617"/>
      <c r="R366" s="617"/>
      <c r="S366" s="617"/>
      <c r="T366" s="617"/>
      <c r="U366" s="617"/>
      <c r="V366" s="631" t="n">
        <v>0</v>
      </c>
      <c r="W366" s="632" t="n">
        <v>0</v>
      </c>
      <c r="X366" s="632" t="n">
        <v>0</v>
      </c>
      <c r="Y366" s="632" t="n">
        <v>0</v>
      </c>
      <c r="Z366" s="631" t="n">
        <v>0</v>
      </c>
      <c r="AA366" s="632" t="n">
        <v>0</v>
      </c>
      <c r="AB366" s="632" t="n">
        <v>0</v>
      </c>
      <c r="AC366" s="632" t="n">
        <v>0</v>
      </c>
      <c r="AD366" s="631" t="n">
        <v>0</v>
      </c>
      <c r="AE366" s="632" t="n">
        <v>0</v>
      </c>
      <c r="AF366" s="632" t="n">
        <v>0</v>
      </c>
      <c r="AG366" s="632" t="n">
        <v>0</v>
      </c>
      <c r="AH366" s="631" t="n">
        <v>0</v>
      </c>
      <c r="AI366" s="632" t="n">
        <v>0</v>
      </c>
      <c r="AJ366" s="632" t="n">
        <v>0</v>
      </c>
      <c r="AK366" s="632" t="n">
        <v>0</v>
      </c>
      <c r="AL366" s="631" t="n">
        <v>0</v>
      </c>
      <c r="AM366" s="632" t="n">
        <v>0</v>
      </c>
      <c r="AN366" s="632" t="n">
        <v>0</v>
      </c>
      <c r="AO366" s="632" t="n">
        <v>0</v>
      </c>
      <c r="AP366" s="631" t="n">
        <v>0</v>
      </c>
      <c r="AQ366" s="619" t="n">
        <v>18.3953728677409</v>
      </c>
      <c r="AR366" s="619" t="n">
        <v>36.7907457354817</v>
      </c>
      <c r="AS366" s="619" t="n">
        <v>55.1861186032226</v>
      </c>
      <c r="AT366" s="619" t="n">
        <v>73.5814914709635</v>
      </c>
      <c r="AU366" s="619" t="n">
        <v>73.36372472482</v>
      </c>
      <c r="AV366" s="619" t="n">
        <v>73.1459579786766</v>
      </c>
      <c r="AW366" s="619" t="n">
        <v>72.9281912325331</v>
      </c>
      <c r="AX366" s="629" t="n">
        <v>72.7104244863897</v>
      </c>
      <c r="AY366" s="619" t="n">
        <v>72.8574244461991</v>
      </c>
      <c r="AZ366" s="619" t="n">
        <v>73.0044244060086</v>
      </c>
      <c r="BA366" s="619" t="n">
        <v>73.151424365818</v>
      </c>
      <c r="BB366" s="629" t="n">
        <v>73.2984243256274</v>
      </c>
      <c r="BC366" s="619" t="n">
        <v>76.7279392885459</v>
      </c>
      <c r="BD366" s="619" t="n">
        <v>80.1574542514643</v>
      </c>
      <c r="BE366" s="619" t="n">
        <v>83.5869692143828</v>
      </c>
      <c r="BF366" s="629" t="n">
        <v>87.0164841773012</v>
      </c>
      <c r="BG366" s="619" t="n">
        <v>86.3495548014504</v>
      </c>
      <c r="BH366" s="619" t="n">
        <v>85.6826254255995</v>
      </c>
      <c r="BI366" s="619" t="n">
        <v>85.0156960497487</v>
      </c>
      <c r="BJ366" s="629" t="n">
        <v>84.3487666738978</v>
      </c>
      <c r="BK366" s="619" t="n">
        <v>86.0611670551813</v>
      </c>
      <c r="BL366" s="619" t="n">
        <v>87.7735674364647</v>
      </c>
      <c r="BM366" s="619" t="n">
        <v>89.4859678177482</v>
      </c>
      <c r="BN366" s="629" t="n">
        <v>91.1983681990317</v>
      </c>
      <c r="BO366" s="619" t="n">
        <v>95.0001364532003</v>
      </c>
      <c r="BP366" s="619" t="n">
        <v>98.801904707369</v>
      </c>
      <c r="BQ366" s="619" t="n">
        <v>102.603672961538</v>
      </c>
      <c r="BR366" s="630" t="n">
        <v>106.405441215706</v>
      </c>
      <c r="BS366" s="619" t="n">
        <v>106.327556256143</v>
      </c>
      <c r="BT366" s="619" t="n">
        <v>106.249671296579</v>
      </c>
      <c r="BU366" s="619" t="n">
        <v>106.171786337016</v>
      </c>
      <c r="BV366" s="629" t="n">
        <v>106.093901377452</v>
      </c>
      <c r="BW366" s="619" t="n">
        <v>107.892333270948</v>
      </c>
      <c r="BX366" s="619" t="n">
        <v>109.690765164444</v>
      </c>
      <c r="BY366" s="619" t="n">
        <v>111.489197057939</v>
      </c>
      <c r="BZ366" s="629" t="n">
        <v>113.287628951435</v>
      </c>
      <c r="CA366" s="619" t="n">
        <v>115.181581969263</v>
      </c>
      <c r="CB366" s="619" t="n">
        <v>117.07553498709</v>
      </c>
      <c r="CC366" s="619" t="n">
        <v>118.969488004918</v>
      </c>
      <c r="CD366" s="629" t="n">
        <v>120.863441022745</v>
      </c>
      <c r="CE366" s="619" t="n">
        <v>119.23142639484</v>
      </c>
      <c r="CF366" s="619" t="n">
        <v>117.599411766935</v>
      </c>
      <c r="CG366" s="619" t="n">
        <v>115.967397139029</v>
      </c>
      <c r="CH366" s="629" t="n">
        <v>114.335382511124</v>
      </c>
      <c r="CI366" s="619" t="n">
        <v>116.699936972706</v>
      </c>
      <c r="CJ366" s="619" t="n">
        <v>119.064491434287</v>
      </c>
      <c r="CK366" s="619" t="n">
        <v>121.429045895869</v>
      </c>
      <c r="CL366" s="629" t="n">
        <v>123.79360035745</v>
      </c>
      <c r="CM366" s="619" t="n">
        <v>142.91386220719</v>
      </c>
      <c r="CN366" s="619" t="n">
        <v>162.034124056929</v>
      </c>
      <c r="CO366" s="619" t="n">
        <v>181.154385906668</v>
      </c>
      <c r="CP366" s="629" t="n">
        <v>200.274647756407</v>
      </c>
      <c r="CQ366" s="619" t="n">
        <v>180.561813567033</v>
      </c>
      <c r="CR366" s="619" t="n">
        <v>160.848979377658</v>
      </c>
      <c r="CS366" s="619" t="n">
        <v>141.136145188284</v>
      </c>
      <c r="CT366" s="629" t="n">
        <v>121.423310998909</v>
      </c>
      <c r="CU366" s="619" t="n">
        <v>122.42484061376</v>
      </c>
      <c r="CV366" s="619" t="n">
        <v>123.42637022861</v>
      </c>
      <c r="CW366" s="619" t="n">
        <v>124.42789984346</v>
      </c>
      <c r="CX366" s="629" t="n">
        <v>125.42942945831</v>
      </c>
      <c r="CY366" s="619" t="n">
        <v>125.346348835377</v>
      </c>
      <c r="CZ366" s="619" t="n">
        <v>125.263268212443</v>
      </c>
      <c r="DA366" s="619" t="n">
        <v>125.18018758951</v>
      </c>
      <c r="DB366" s="629" t="n">
        <v>125.097106966577</v>
      </c>
      <c r="DC366" s="619" t="n">
        <v>125.346348835377</v>
      </c>
      <c r="DD366" s="619" t="n">
        <v>125.263268212443</v>
      </c>
      <c r="DE366" s="619" t="n">
        <v>125.18018758951</v>
      </c>
      <c r="DF366" s="629" t="n">
        <v>142.760332354994</v>
      </c>
      <c r="DG366" s="619" t="n">
        <v>149.019531598504</v>
      </c>
      <c r="DH366" s="619" t="n">
        <v>155.278730842014</v>
      </c>
      <c r="DI366" s="619" t="n">
        <v>161.537930085524</v>
      </c>
      <c r="DJ366" s="629" t="n">
        <v>167.797129329034</v>
      </c>
      <c r="DK366" s="617"/>
      <c r="DL366" s="617"/>
      <c r="DM366" s="617"/>
      <c r="DN366" s="617"/>
      <c r="DO366" s="617"/>
      <c r="DP366" s="617"/>
      <c r="DQ366" s="617"/>
      <c r="DR366" s="617"/>
      <c r="DS366" s="617"/>
      <c r="DT366" s="617"/>
      <c r="DU366" s="617"/>
      <c r="DV366" s="617"/>
      <c r="DW366" s="617"/>
      <c r="DX366" s="617"/>
      <c r="DY366" s="617"/>
      <c r="DZ366" s="617"/>
    </row>
    <row r="367" customFormat="false" ht="15" hidden="false" customHeight="false" outlineLevel="0" collapsed="false">
      <c r="B367" s="624" t="s">
        <v>1136</v>
      </c>
      <c r="C367" s="620"/>
      <c r="D367" s="617"/>
      <c r="E367" s="617"/>
      <c r="F367" s="617"/>
      <c r="G367" s="617"/>
      <c r="H367" s="617"/>
      <c r="I367" s="617"/>
      <c r="J367" s="617"/>
      <c r="K367" s="617"/>
      <c r="L367" s="617"/>
      <c r="M367" s="617"/>
      <c r="N367" s="617"/>
      <c r="O367" s="617"/>
      <c r="P367" s="617"/>
      <c r="Q367" s="617"/>
      <c r="R367" s="617"/>
      <c r="S367" s="617"/>
      <c r="T367" s="617"/>
      <c r="U367" s="617"/>
      <c r="V367" s="634" t="n">
        <v>0.00619623803239616</v>
      </c>
      <c r="W367" s="635" t="n">
        <v>0.0782299209392304</v>
      </c>
      <c r="X367" s="635" t="n">
        <v>0.0782299209392304</v>
      </c>
      <c r="Y367" s="635" t="n">
        <v>0.0782299209392304</v>
      </c>
      <c r="Z367" s="636" t="n">
        <v>0.0782299209392304</v>
      </c>
      <c r="AA367" s="635" t="n">
        <v>-0.133313027281357</v>
      </c>
      <c r="AB367" s="635" t="n">
        <v>-0.133313027281357</v>
      </c>
      <c r="AC367" s="635" t="n">
        <v>-0.133313027281357</v>
      </c>
      <c r="AD367" s="636" t="n">
        <v>-0.133313027281357</v>
      </c>
      <c r="AE367" s="635" t="n">
        <v>-0.0334448923402099</v>
      </c>
      <c r="AF367" s="635" t="n">
        <v>-0.0334448923402099</v>
      </c>
      <c r="AG367" s="635" t="n">
        <v>-0.0334448923402099</v>
      </c>
      <c r="AH367" s="636" t="n">
        <v>-0.0334448923402099</v>
      </c>
      <c r="AI367" s="635" t="n">
        <v>-0.000890551456204425</v>
      </c>
      <c r="AJ367" s="635" t="n">
        <v>-0.000890551456204425</v>
      </c>
      <c r="AK367" s="635" t="n">
        <v>-0.000890551456204425</v>
      </c>
      <c r="AL367" s="636" t="n">
        <v>-0.000890551456204425</v>
      </c>
      <c r="AM367" s="635" t="n">
        <v>0.0456010628235493</v>
      </c>
      <c r="AN367" s="635" t="n">
        <v>0.0456010628235493</v>
      </c>
      <c r="AO367" s="635" t="n">
        <v>0.0456010628235493</v>
      </c>
      <c r="AP367" s="636" t="n">
        <v>0.0456010628235493</v>
      </c>
      <c r="AQ367" s="635" t="n">
        <v>0.024447532352912</v>
      </c>
      <c r="AR367" s="635" t="n">
        <v>0.024447532352912</v>
      </c>
      <c r="AS367" s="635" t="n">
        <v>0.024447532352912</v>
      </c>
      <c r="AT367" s="635" t="n">
        <v>0.024447532352912</v>
      </c>
      <c r="AU367" s="635" t="n">
        <v>-0.0397756414958761</v>
      </c>
      <c r="AV367" s="635" t="n">
        <v>-0.0397756414958761</v>
      </c>
      <c r="AW367" s="635" t="n">
        <v>-0.0397756414958761</v>
      </c>
      <c r="AX367" s="636" t="n">
        <v>-0.0397756414958761</v>
      </c>
      <c r="AY367" s="635" t="n">
        <v>0.00973152185657239</v>
      </c>
      <c r="AZ367" s="635" t="n">
        <v>0.00973152185657239</v>
      </c>
      <c r="BA367" s="635" t="n">
        <v>0.00973152185657239</v>
      </c>
      <c r="BB367" s="636" t="n">
        <v>0.00973152185657239</v>
      </c>
      <c r="BC367" s="635" t="n">
        <v>0.00823329500966769</v>
      </c>
      <c r="BD367" s="635" t="n">
        <v>0.00823329500966769</v>
      </c>
      <c r="BE367" s="635" t="n">
        <v>0.00823329500966769</v>
      </c>
      <c r="BF367" s="636" t="n">
        <v>0.00823329500966769</v>
      </c>
      <c r="BG367" s="635" t="n">
        <v>0.00657787232258339</v>
      </c>
      <c r="BH367" s="635" t="n">
        <v>0.00657787232258339</v>
      </c>
      <c r="BI367" s="635" t="n">
        <v>0.00657787232258339</v>
      </c>
      <c r="BJ367" s="636" t="n">
        <v>0.00657787232258339</v>
      </c>
      <c r="BK367" s="635" t="n">
        <v>0.0420157851152861</v>
      </c>
      <c r="BL367" s="635" t="n">
        <v>0.0420157851152861</v>
      </c>
      <c r="BM367" s="635" t="n">
        <v>0.0420157851152861</v>
      </c>
      <c r="BN367" s="636" t="n">
        <v>0.0420157851152861</v>
      </c>
      <c r="BO367" s="635" t="n">
        <v>-0.0519605878294841</v>
      </c>
      <c r="BP367" s="635" t="n">
        <v>-0.0519605878294841</v>
      </c>
      <c r="BQ367" s="635" t="n">
        <v>-0.0519605878294841</v>
      </c>
      <c r="BR367" s="636" t="n">
        <v>-0.0519605878294841</v>
      </c>
      <c r="BS367" s="635" t="n">
        <v>-0.0448611785558114</v>
      </c>
      <c r="BT367" s="635" t="n">
        <v>-0.0448611785558114</v>
      </c>
      <c r="BU367" s="635" t="n">
        <v>-0.0448611785558114</v>
      </c>
      <c r="BV367" s="636" t="n">
        <v>-0.0448611785558114</v>
      </c>
      <c r="BW367" s="635" t="n">
        <v>-0.0133994549827658</v>
      </c>
      <c r="BX367" s="635" t="n">
        <v>-0.0133994549827658</v>
      </c>
      <c r="BY367" s="635" t="n">
        <v>-0.0133994549827658</v>
      </c>
      <c r="BZ367" s="636" t="n">
        <v>-0.0133994549827658</v>
      </c>
      <c r="CA367" s="635" t="n">
        <v>-0.00607657055503855</v>
      </c>
      <c r="CB367" s="635" t="n">
        <v>-0.00607657055503855</v>
      </c>
      <c r="CC367" s="635" t="n">
        <v>-0.00607657055503855</v>
      </c>
      <c r="CD367" s="636" t="n">
        <v>-0.00607657055503855</v>
      </c>
      <c r="CE367" s="635" t="n">
        <v>-0.0196181020443195</v>
      </c>
      <c r="CF367" s="635" t="n">
        <v>-0.0196181020443195</v>
      </c>
      <c r="CG367" s="635" t="n">
        <v>-0.0196181020443195</v>
      </c>
      <c r="CH367" s="636" t="n">
        <v>-0.0196181020443195</v>
      </c>
      <c r="CI367" s="635" t="n">
        <v>0.00799725856396927</v>
      </c>
      <c r="CJ367" s="635" t="n">
        <v>0.00799725856396927</v>
      </c>
      <c r="CK367" s="635" t="n">
        <v>0.00799725856396927</v>
      </c>
      <c r="CL367" s="636" t="n">
        <v>0.00799725856396927</v>
      </c>
      <c r="CM367" s="635" t="n">
        <v>0.0220811992583539</v>
      </c>
      <c r="CN367" s="635" t="n">
        <v>0.0220811992583539</v>
      </c>
      <c r="CO367" s="635" t="n">
        <v>0.0220811992583539</v>
      </c>
      <c r="CP367" s="636" t="n">
        <v>0.0220811992583539</v>
      </c>
      <c r="CQ367" s="635" t="n">
        <v>-0.00643024757326005</v>
      </c>
      <c r="CR367" s="635" t="n">
        <v>-0.00643024757326005</v>
      </c>
      <c r="CS367" s="635" t="n">
        <v>-0.00643024757326005</v>
      </c>
      <c r="CT367" s="636" t="n">
        <v>-0.00643024757326005</v>
      </c>
      <c r="CU367" s="635" t="n">
        <v>0.0547525460765931</v>
      </c>
      <c r="CV367" s="635" t="n">
        <v>0.0547525460765931</v>
      </c>
      <c r="CW367" s="635" t="n">
        <v>0.0547525460765931</v>
      </c>
      <c r="CX367" s="636" t="n">
        <v>0.0547525460765931</v>
      </c>
      <c r="CY367" s="635" t="n">
        <v>-0.00542063377974925</v>
      </c>
      <c r="CZ367" s="635" t="n">
        <v>-0.00542063377974925</v>
      </c>
      <c r="DA367" s="635" t="n">
        <v>-0.00542063377974925</v>
      </c>
      <c r="DB367" s="636" t="n">
        <v>-0.00542063377974925</v>
      </c>
      <c r="DC367" s="635" t="n">
        <v>0.015869766527715</v>
      </c>
      <c r="DD367" s="635" t="n">
        <v>0.015869766527715</v>
      </c>
      <c r="DE367" s="635" t="n">
        <v>0.015869766527715</v>
      </c>
      <c r="DF367" s="636" t="n">
        <v>0.015869766527715</v>
      </c>
      <c r="DG367" s="635" t="n">
        <v>0.00260515869340205</v>
      </c>
      <c r="DH367" s="635" t="n">
        <v>0.00260515869340205</v>
      </c>
      <c r="DI367" s="635" t="n">
        <v>0.00260515869340205</v>
      </c>
      <c r="DJ367" s="636" t="n">
        <v>0.00260515869340205</v>
      </c>
      <c r="DK367" s="617"/>
      <c r="DL367" s="617"/>
      <c r="DM367" s="617"/>
      <c r="DN367" s="617"/>
      <c r="DO367" s="617"/>
      <c r="DP367" s="617"/>
      <c r="DQ367" s="617"/>
      <c r="DR367" s="617"/>
      <c r="DS367" s="617"/>
      <c r="DT367" s="617"/>
      <c r="DU367" s="617"/>
      <c r="DV367" s="617"/>
      <c r="DW367" s="617"/>
      <c r="DX367" s="617"/>
      <c r="DY367" s="617"/>
      <c r="DZ367" s="617"/>
    </row>
    <row r="368" customFormat="false" ht="15" hidden="false" customHeight="false" outlineLevel="0" collapsed="false">
      <c r="B368" s="637" t="s">
        <v>1137</v>
      </c>
      <c r="C368" s="637" t="s">
        <v>1128</v>
      </c>
      <c r="D368" s="617"/>
      <c r="E368" s="617"/>
      <c r="F368" s="617"/>
      <c r="G368" s="617"/>
      <c r="H368" s="617"/>
      <c r="I368" s="617"/>
      <c r="J368" s="617"/>
      <c r="K368" s="617"/>
      <c r="L368" s="617"/>
      <c r="M368" s="617"/>
      <c r="N368" s="617"/>
      <c r="O368" s="617"/>
      <c r="P368" s="617"/>
      <c r="Q368" s="617"/>
      <c r="R368" s="617"/>
      <c r="S368" s="617"/>
      <c r="T368" s="617"/>
      <c r="U368" s="617"/>
      <c r="V368" s="615"/>
      <c r="W368" s="623"/>
      <c r="X368" s="623"/>
      <c r="Y368" s="623"/>
      <c r="Z368" s="615"/>
      <c r="AA368" s="623"/>
      <c r="AB368" s="623"/>
      <c r="AC368" s="623"/>
      <c r="AD368" s="615"/>
      <c r="AE368" s="623"/>
      <c r="AF368" s="623"/>
      <c r="AG368" s="623"/>
      <c r="AH368" s="615"/>
      <c r="AI368" s="623"/>
      <c r="AJ368" s="623"/>
      <c r="AK368" s="623"/>
      <c r="AL368" s="615"/>
      <c r="AM368" s="623"/>
      <c r="AN368" s="623"/>
      <c r="AO368" s="623"/>
      <c r="AP368" s="615"/>
      <c r="AQ368" s="623"/>
      <c r="AR368" s="623"/>
      <c r="AS368" s="623"/>
      <c r="AT368" s="623"/>
      <c r="AU368" s="623"/>
      <c r="AV368" s="623"/>
      <c r="AW368" s="623"/>
      <c r="AX368" s="615"/>
      <c r="AY368" s="623"/>
      <c r="AZ368" s="623"/>
      <c r="BA368" s="623"/>
      <c r="BB368" s="615"/>
      <c r="BC368" s="623"/>
      <c r="BD368" s="623"/>
      <c r="BE368" s="623"/>
      <c r="BF368" s="615"/>
      <c r="BG368" s="623"/>
      <c r="BH368" s="623"/>
      <c r="BI368" s="623"/>
      <c r="BJ368" s="615"/>
      <c r="BK368" s="623"/>
      <c r="BL368" s="623"/>
      <c r="BM368" s="623"/>
      <c r="BN368" s="615"/>
      <c r="BO368" s="623"/>
      <c r="BP368" s="623"/>
      <c r="BQ368" s="623"/>
      <c r="BR368" s="615"/>
      <c r="BS368" s="623"/>
      <c r="BT368" s="623"/>
      <c r="BU368" s="623"/>
      <c r="BV368" s="615"/>
      <c r="BW368" s="623"/>
      <c r="BX368" s="623"/>
      <c r="BY368" s="623"/>
      <c r="BZ368" s="615"/>
      <c r="CA368" s="623"/>
      <c r="CB368" s="623"/>
      <c r="CC368" s="623"/>
      <c r="CD368" s="615"/>
      <c r="CE368" s="623"/>
      <c r="CF368" s="623"/>
      <c r="CG368" s="623"/>
      <c r="CH368" s="615"/>
      <c r="CI368" s="623"/>
      <c r="CJ368" s="623"/>
      <c r="CK368" s="623"/>
      <c r="CL368" s="615"/>
      <c r="CM368" s="623"/>
      <c r="CN368" s="623"/>
      <c r="CO368" s="623"/>
      <c r="CP368" s="615"/>
      <c r="CQ368" s="623"/>
      <c r="CR368" s="623"/>
      <c r="CS368" s="623"/>
      <c r="CT368" s="615"/>
      <c r="CU368" s="623"/>
      <c r="CV368" s="623"/>
      <c r="CW368" s="623"/>
      <c r="CX368" s="615"/>
      <c r="CY368" s="623"/>
      <c r="CZ368" s="623"/>
      <c r="DA368" s="623"/>
      <c r="DB368" s="615"/>
      <c r="DC368" s="623"/>
      <c r="DD368" s="623"/>
      <c r="DE368" s="623"/>
      <c r="DF368" s="615"/>
      <c r="DG368" s="623"/>
      <c r="DH368" s="623"/>
      <c r="DI368" s="623"/>
      <c r="DJ368" s="615"/>
      <c r="DK368" s="617"/>
      <c r="DL368" s="617"/>
      <c r="DM368" s="617"/>
      <c r="DN368" s="617"/>
      <c r="DO368" s="617"/>
      <c r="DP368" s="617"/>
      <c r="DQ368" s="617"/>
      <c r="DR368" s="617"/>
      <c r="DS368" s="617"/>
      <c r="DT368" s="617"/>
      <c r="DU368" s="617"/>
      <c r="DV368" s="617"/>
      <c r="DW368" s="617"/>
      <c r="DX368" s="617"/>
      <c r="DY368" s="617"/>
      <c r="DZ368" s="617"/>
    </row>
    <row r="369" customFormat="false" ht="21" hidden="false" customHeight="true" outlineLevel="0" collapsed="false">
      <c r="B369" s="624" t="s">
        <v>1138</v>
      </c>
      <c r="C369" s="638" t="s">
        <v>1139</v>
      </c>
      <c r="D369" s="617"/>
      <c r="E369" s="617"/>
      <c r="F369" s="617"/>
      <c r="G369" s="617"/>
      <c r="H369" s="617"/>
      <c r="I369" s="617"/>
      <c r="J369" s="617"/>
      <c r="K369" s="617"/>
      <c r="L369" s="617"/>
      <c r="M369" s="617"/>
      <c r="N369" s="617"/>
      <c r="O369" s="617"/>
      <c r="P369" s="617"/>
      <c r="Q369" s="617"/>
      <c r="R369" s="617"/>
      <c r="S369" s="617"/>
      <c r="T369" s="617"/>
      <c r="U369" s="617"/>
      <c r="V369" s="639" t="n">
        <v>516.25</v>
      </c>
      <c r="W369" s="619" t="n">
        <v>527.0625</v>
      </c>
      <c r="X369" s="619" t="n">
        <v>537.875</v>
      </c>
      <c r="Y369" s="619" t="n">
        <v>548.6875</v>
      </c>
      <c r="Z369" s="639" t="n">
        <v>559.5</v>
      </c>
      <c r="AA369" s="619" t="n">
        <v>571.375</v>
      </c>
      <c r="AB369" s="619" t="n">
        <v>583.25</v>
      </c>
      <c r="AC369" s="619" t="n">
        <v>595.125</v>
      </c>
      <c r="AD369" s="618" t="n">
        <v>607</v>
      </c>
      <c r="AE369" s="619" t="n">
        <v>627</v>
      </c>
      <c r="AF369" s="619" t="n">
        <v>647</v>
      </c>
      <c r="AG369" s="619" t="n">
        <v>667</v>
      </c>
      <c r="AH369" s="618" t="n">
        <v>687</v>
      </c>
      <c r="AI369" s="619" t="n">
        <v>690.8125</v>
      </c>
      <c r="AJ369" s="619" t="n">
        <v>694.625</v>
      </c>
      <c r="AK369" s="619" t="n">
        <v>698.4375</v>
      </c>
      <c r="AL369" s="618" t="n">
        <v>702.25</v>
      </c>
      <c r="AM369" s="619" t="n">
        <v>715.3125</v>
      </c>
      <c r="AN369" s="619" t="n">
        <v>728.375</v>
      </c>
      <c r="AO369" s="619" t="n">
        <v>741.4375</v>
      </c>
      <c r="AP369" s="618" t="n">
        <v>754.5</v>
      </c>
      <c r="AQ369" s="619" t="n">
        <v>772.1875</v>
      </c>
      <c r="AR369" s="619" t="n">
        <v>789.875</v>
      </c>
      <c r="AS369" s="619" t="n">
        <v>807.5625</v>
      </c>
      <c r="AT369" s="619" t="n">
        <v>825.25</v>
      </c>
      <c r="AU369" s="619" t="n">
        <v>844.25</v>
      </c>
      <c r="AV369" s="619" t="n">
        <v>863.25</v>
      </c>
      <c r="AW369" s="619" t="n">
        <v>882.25</v>
      </c>
      <c r="AX369" s="618" t="n">
        <v>901.25</v>
      </c>
      <c r="AY369" s="619" t="n">
        <v>918.5</v>
      </c>
      <c r="AZ369" s="619" t="n">
        <v>935.75</v>
      </c>
      <c r="BA369" s="619" t="n">
        <v>953</v>
      </c>
      <c r="BB369" s="618" t="n">
        <v>970.25</v>
      </c>
      <c r="BC369" s="619" t="n">
        <v>997.3125</v>
      </c>
      <c r="BD369" s="619" t="n">
        <v>1024.375</v>
      </c>
      <c r="BE369" s="619" t="n">
        <v>1051.4375</v>
      </c>
      <c r="BF369" s="618" t="n">
        <v>1078.5</v>
      </c>
      <c r="BG369" s="619" t="n">
        <v>1095.3125</v>
      </c>
      <c r="BH369" s="619" t="n">
        <v>1112.125</v>
      </c>
      <c r="BI369" s="619" t="n">
        <v>1128.9375</v>
      </c>
      <c r="BJ369" s="618" t="n">
        <v>1145.75</v>
      </c>
      <c r="BK369" s="619" t="n">
        <v>1166.75</v>
      </c>
      <c r="BL369" s="619" t="n">
        <v>1187.75</v>
      </c>
      <c r="BM369" s="619" t="n">
        <v>1208.75</v>
      </c>
      <c r="BN369" s="618" t="n">
        <v>1229.75</v>
      </c>
      <c r="BO369" s="619" t="n">
        <v>1254.25</v>
      </c>
      <c r="BP369" s="619" t="n">
        <v>1278.75</v>
      </c>
      <c r="BQ369" s="619" t="n">
        <v>1303.25</v>
      </c>
      <c r="BR369" s="618" t="n">
        <v>1327.75</v>
      </c>
      <c r="BS369" s="619" t="n">
        <v>1356.4375</v>
      </c>
      <c r="BT369" s="619" t="n">
        <v>1385.125</v>
      </c>
      <c r="BU369" s="619" t="n">
        <v>1413.8125</v>
      </c>
      <c r="BV369" s="618" t="n">
        <v>1442.5</v>
      </c>
      <c r="BW369" s="619" t="n">
        <v>1459.5</v>
      </c>
      <c r="BX369" s="619" t="n">
        <v>1476.5</v>
      </c>
      <c r="BY369" s="619" t="n">
        <v>1493.5</v>
      </c>
      <c r="BZ369" s="618" t="n">
        <v>1510.5</v>
      </c>
      <c r="CA369" s="619" t="n">
        <v>1533.8125</v>
      </c>
      <c r="CB369" s="619" t="n">
        <v>1557.125</v>
      </c>
      <c r="CC369" s="619" t="n">
        <v>1580.4375</v>
      </c>
      <c r="CD369" s="618" t="n">
        <v>1603.75</v>
      </c>
      <c r="CE369" s="619" t="n">
        <v>1639.25</v>
      </c>
      <c r="CF369" s="619" t="n">
        <v>1674.75</v>
      </c>
      <c r="CG369" s="619" t="n">
        <v>1710.25</v>
      </c>
      <c r="CH369" s="618" t="n">
        <v>1745.75</v>
      </c>
      <c r="CI369" s="619" t="n">
        <v>1772</v>
      </c>
      <c r="CJ369" s="619" t="n">
        <v>1798.25</v>
      </c>
      <c r="CK369" s="619" t="n">
        <v>1824.5</v>
      </c>
      <c r="CL369" s="618" t="n">
        <v>1850.75</v>
      </c>
      <c r="CM369" s="619" t="n">
        <v>1868.9375</v>
      </c>
      <c r="CN369" s="619" t="n">
        <v>1887.125</v>
      </c>
      <c r="CO369" s="619" t="n">
        <v>1905.3125</v>
      </c>
      <c r="CP369" s="618" t="n">
        <v>1923.5</v>
      </c>
      <c r="CQ369" s="619" t="n">
        <v>1964.5625</v>
      </c>
      <c r="CR369" s="619" t="n">
        <v>2005.625</v>
      </c>
      <c r="CS369" s="619" t="n">
        <v>2046.6875</v>
      </c>
      <c r="CT369" s="618" t="n">
        <v>2087.75</v>
      </c>
      <c r="CU369" s="619" t="n">
        <v>2137.1875</v>
      </c>
      <c r="CV369" s="619" t="n">
        <v>2186.625</v>
      </c>
      <c r="CW369" s="619" t="n">
        <v>2236.0625</v>
      </c>
      <c r="CX369" s="618" t="n">
        <v>2285.5</v>
      </c>
      <c r="CY369" s="619" t="n">
        <v>2266.1875</v>
      </c>
      <c r="CZ369" s="619" t="n">
        <v>2246.875</v>
      </c>
      <c r="DA369" s="619" t="n">
        <v>2227.5625</v>
      </c>
      <c r="DB369" s="618" t="n">
        <v>2208.25</v>
      </c>
      <c r="DC369" s="619" t="n">
        <v>2266.1875</v>
      </c>
      <c r="DD369" s="619" t="n">
        <v>2246.875</v>
      </c>
      <c r="DE369" s="619" t="n">
        <v>2227.5625</v>
      </c>
      <c r="DF369" s="618" t="n">
        <v>2448.5</v>
      </c>
      <c r="DG369" s="619" t="n">
        <v>2498.4375</v>
      </c>
      <c r="DH369" s="619" t="n">
        <v>2548.375</v>
      </c>
      <c r="DI369" s="619" t="n">
        <v>2598.3125</v>
      </c>
      <c r="DJ369" s="618" t="n">
        <v>2648.25</v>
      </c>
      <c r="DK369" s="617"/>
      <c r="DL369" s="617"/>
      <c r="DM369" s="617"/>
      <c r="DN369" s="617"/>
      <c r="DO369" s="617"/>
      <c r="DP369" s="617"/>
      <c r="DQ369" s="617"/>
      <c r="DR369" s="617"/>
      <c r="DS369" s="617"/>
      <c r="DT369" s="617"/>
      <c r="DU369" s="617"/>
      <c r="DV369" s="617"/>
      <c r="DW369" s="617"/>
      <c r="DX369" s="617"/>
      <c r="DY369" s="617"/>
      <c r="DZ369" s="617"/>
    </row>
    <row r="370" customFormat="false" ht="15" hidden="false" customHeight="false" outlineLevel="0" collapsed="false">
      <c r="B370" s="624" t="s">
        <v>1140</v>
      </c>
      <c r="C370" s="620"/>
      <c r="D370" s="617"/>
      <c r="E370" s="617"/>
      <c r="F370" s="617"/>
      <c r="G370" s="617"/>
      <c r="H370" s="617"/>
      <c r="I370" s="617"/>
      <c r="J370" s="617"/>
      <c r="K370" s="617"/>
      <c r="L370" s="617"/>
      <c r="M370" s="617"/>
      <c r="N370" s="617"/>
      <c r="O370" s="617"/>
      <c r="P370" s="617"/>
      <c r="Q370" s="617"/>
      <c r="R370" s="617"/>
      <c r="S370" s="617"/>
      <c r="T370" s="617"/>
      <c r="U370" s="617"/>
      <c r="V370" s="630" t="n">
        <v>60.3931060810648</v>
      </c>
      <c r="W370" s="619" t="n">
        <v>59.3374966095632</v>
      </c>
      <c r="X370" s="619" t="n">
        <v>58.2818871380616</v>
      </c>
      <c r="Y370" s="619" t="n">
        <v>57.2262776665599</v>
      </c>
      <c r="Z370" s="630" t="n">
        <v>56.1706681950583</v>
      </c>
      <c r="AA370" s="619" t="n">
        <v>55.3426695161792</v>
      </c>
      <c r="AB370" s="619" t="n">
        <v>54.5146708373</v>
      </c>
      <c r="AC370" s="619" t="n">
        <v>53.6866721584209</v>
      </c>
      <c r="AD370" s="618" t="n">
        <v>52.8586734795417</v>
      </c>
      <c r="AE370" s="619" t="n">
        <v>52.5353335603862</v>
      </c>
      <c r="AF370" s="619" t="n">
        <v>52.2119936412307</v>
      </c>
      <c r="AG370" s="619" t="n">
        <v>51.8886537220752</v>
      </c>
      <c r="AH370" s="618" t="n">
        <v>51.5653138029197</v>
      </c>
      <c r="AI370" s="619" t="n">
        <v>52.5181450479891</v>
      </c>
      <c r="AJ370" s="619" t="n">
        <v>53.4709762930585</v>
      </c>
      <c r="AK370" s="619" t="n">
        <v>54.4238075381279</v>
      </c>
      <c r="AL370" s="618" t="n">
        <v>55.3766387831974</v>
      </c>
      <c r="AM370" s="619" t="n">
        <v>56.7943921282171</v>
      </c>
      <c r="AN370" s="619" t="n">
        <v>58.2121454732367</v>
      </c>
      <c r="AO370" s="619" t="n">
        <v>59.6298988182564</v>
      </c>
      <c r="AP370" s="618" t="n">
        <v>61.0476521632761</v>
      </c>
      <c r="AQ370" s="619" t="n">
        <v>64.1763387228587</v>
      </c>
      <c r="AR370" s="619" t="n">
        <v>67.3050252824413</v>
      </c>
      <c r="AS370" s="619" t="n">
        <v>70.4337118420238</v>
      </c>
      <c r="AT370" s="619" t="n">
        <v>73.5623984016064</v>
      </c>
      <c r="AU370" s="619" t="n">
        <v>77.3526686264543</v>
      </c>
      <c r="AV370" s="619" t="n">
        <v>81.1429388513022</v>
      </c>
      <c r="AW370" s="619" t="n">
        <v>84.93320907615</v>
      </c>
      <c r="AX370" s="618" t="n">
        <v>88.7234793009979</v>
      </c>
      <c r="AY370" s="619" t="n">
        <v>92.7861426738766</v>
      </c>
      <c r="AZ370" s="619" t="n">
        <v>96.8488060467553</v>
      </c>
      <c r="BA370" s="619" t="n">
        <v>100.911469419634</v>
      </c>
      <c r="BB370" s="618" t="n">
        <v>104.974132792513</v>
      </c>
      <c r="BC370" s="619" t="n">
        <v>111.236447550827</v>
      </c>
      <c r="BD370" s="619" t="n">
        <v>117.498762309142</v>
      </c>
      <c r="BE370" s="619" t="n">
        <v>123.761077067457</v>
      </c>
      <c r="BF370" s="618" t="n">
        <v>130.023391825771</v>
      </c>
      <c r="BG370" s="619" t="n">
        <v>132.58662327932</v>
      </c>
      <c r="BH370" s="619" t="n">
        <v>135.14985473287</v>
      </c>
      <c r="BI370" s="619" t="n">
        <v>137.713086186419</v>
      </c>
      <c r="BJ370" s="618" t="n">
        <v>140.276317639968</v>
      </c>
      <c r="BK370" s="619" t="n">
        <v>141.903046506975</v>
      </c>
      <c r="BL370" s="619" t="n">
        <v>143.529775373983</v>
      </c>
      <c r="BM370" s="619" t="n">
        <v>145.15650424099</v>
      </c>
      <c r="BN370" s="618" t="n">
        <v>146.783233107998</v>
      </c>
      <c r="BO370" s="619" t="n">
        <v>152.17431324943</v>
      </c>
      <c r="BP370" s="619" t="n">
        <v>157.565393390861</v>
      </c>
      <c r="BQ370" s="619" t="n">
        <v>162.956473532293</v>
      </c>
      <c r="BR370" s="618" t="n">
        <v>168.347553673725</v>
      </c>
      <c r="BS370" s="619" t="n">
        <v>171.878079624114</v>
      </c>
      <c r="BT370" s="619" t="n">
        <v>175.408605574503</v>
      </c>
      <c r="BU370" s="619" t="n">
        <v>178.939131524892</v>
      </c>
      <c r="BV370" s="618" t="n">
        <v>182.469657475281</v>
      </c>
      <c r="BW370" s="619" t="n">
        <v>182.348884634992</v>
      </c>
      <c r="BX370" s="619" t="n">
        <v>182.228111794702</v>
      </c>
      <c r="BY370" s="619" t="n">
        <v>182.107338954412</v>
      </c>
      <c r="BZ370" s="618" t="n">
        <v>181.986566114123</v>
      </c>
      <c r="CA370" s="619" t="n">
        <v>183.293964522677</v>
      </c>
      <c r="CB370" s="619" t="n">
        <v>184.60136293123</v>
      </c>
      <c r="CC370" s="619" t="n">
        <v>185.908761339784</v>
      </c>
      <c r="CD370" s="618" t="n">
        <v>187.216159748338</v>
      </c>
      <c r="CE370" s="619" t="n">
        <v>187.820052415149</v>
      </c>
      <c r="CF370" s="619" t="n">
        <v>188.423945081961</v>
      </c>
      <c r="CG370" s="619" t="n">
        <v>189.027837748773</v>
      </c>
      <c r="CH370" s="618" t="n">
        <v>189.631730415584</v>
      </c>
      <c r="CI370" s="619" t="n">
        <v>189.342620812591</v>
      </c>
      <c r="CJ370" s="619" t="n">
        <v>189.053511209597</v>
      </c>
      <c r="CK370" s="619" t="n">
        <v>188.764401606604</v>
      </c>
      <c r="CL370" s="618" t="n">
        <v>188.475292003611</v>
      </c>
      <c r="CM370" s="619" t="n">
        <v>190.326114674835</v>
      </c>
      <c r="CN370" s="619" t="n">
        <v>192.176937346058</v>
      </c>
      <c r="CO370" s="619" t="n">
        <v>194.027760017282</v>
      </c>
      <c r="CP370" s="618" t="n">
        <v>195.878582688506</v>
      </c>
      <c r="CQ370" s="619" t="n">
        <v>196.721161354884</v>
      </c>
      <c r="CR370" s="619" t="n">
        <v>197.563740021262</v>
      </c>
      <c r="CS370" s="619" t="n">
        <v>198.406318687639</v>
      </c>
      <c r="CT370" s="618" t="n">
        <v>199.248897354017</v>
      </c>
      <c r="CU370" s="619" t="n">
        <v>201.657353478885</v>
      </c>
      <c r="CV370" s="619" t="n">
        <v>204.065809603753</v>
      </c>
      <c r="CW370" s="619" t="n">
        <v>206.47426572862</v>
      </c>
      <c r="CX370" s="618" t="n">
        <v>208.882721853488</v>
      </c>
      <c r="CY370" s="619" t="n">
        <v>206.858361795067</v>
      </c>
      <c r="CZ370" s="619" t="n">
        <v>204.834001736645</v>
      </c>
      <c r="DA370" s="619" t="n">
        <v>202.809641678223</v>
      </c>
      <c r="DB370" s="618" t="n">
        <v>200.785281619801</v>
      </c>
      <c r="DC370" s="619" t="n">
        <v>206.858361795067</v>
      </c>
      <c r="DD370" s="619" t="n">
        <v>204.834001736645</v>
      </c>
      <c r="DE370" s="619" t="n">
        <v>202.809641678223</v>
      </c>
      <c r="DF370" s="618" t="n">
        <v>213.251083117285</v>
      </c>
      <c r="DG370" s="619" t="n">
        <v>222.689500486298</v>
      </c>
      <c r="DH370" s="619" t="n">
        <v>232.127917855311</v>
      </c>
      <c r="DI370" s="619" t="n">
        <v>241.566335224323</v>
      </c>
      <c r="DJ370" s="618" t="n">
        <v>251.004752593336</v>
      </c>
      <c r="DK370" s="617"/>
      <c r="DL370" s="617"/>
      <c r="DM370" s="617"/>
      <c r="DN370" s="617"/>
      <c r="DO370" s="617"/>
      <c r="DP370" s="617"/>
      <c r="DQ370" s="617"/>
      <c r="DR370" s="617"/>
      <c r="DS370" s="617"/>
      <c r="DT370" s="617"/>
      <c r="DU370" s="617"/>
      <c r="DV370" s="617"/>
      <c r="DW370" s="617"/>
      <c r="DX370" s="617"/>
      <c r="DY370" s="617"/>
      <c r="DZ370" s="617"/>
    </row>
    <row r="371" customFormat="false" ht="15" hidden="false" customHeight="false" outlineLevel="0" collapsed="false">
      <c r="B371" s="640" t="s">
        <v>1141</v>
      </c>
      <c r="C371" s="641" t="s">
        <v>1142</v>
      </c>
      <c r="D371" s="617"/>
      <c r="E371" s="617"/>
      <c r="F371" s="617"/>
      <c r="G371" s="617"/>
      <c r="H371" s="617"/>
      <c r="I371" s="617"/>
      <c r="J371" s="617"/>
      <c r="K371" s="617"/>
      <c r="L371" s="617"/>
      <c r="M371" s="617"/>
      <c r="N371" s="617"/>
      <c r="O371" s="617"/>
      <c r="P371" s="617"/>
      <c r="Q371" s="617"/>
      <c r="R371" s="617"/>
      <c r="S371" s="617"/>
      <c r="T371" s="617"/>
      <c r="U371" s="617"/>
      <c r="V371" s="630" t="n">
        <v>451.577325903665</v>
      </c>
      <c r="W371" s="619" t="n">
        <v>445.875527801148</v>
      </c>
      <c r="X371" s="619" t="n">
        <v>440.173729698631</v>
      </c>
      <c r="Y371" s="619" t="n">
        <v>434.471931596114</v>
      </c>
      <c r="Z371" s="630" t="n">
        <v>428.770133493597</v>
      </c>
      <c r="AA371" s="619" t="n">
        <v>424.858176622643</v>
      </c>
      <c r="AB371" s="619" t="n">
        <v>420.946219751689</v>
      </c>
      <c r="AC371" s="619" t="n">
        <v>417.034262880735</v>
      </c>
      <c r="AD371" s="618" t="n">
        <v>413.122306009781</v>
      </c>
      <c r="AE371" s="619" t="n">
        <v>413.438951059502</v>
      </c>
      <c r="AF371" s="619" t="n">
        <v>413.755596109223</v>
      </c>
      <c r="AG371" s="619" t="n">
        <v>414.072241158943</v>
      </c>
      <c r="AH371" s="618" t="n">
        <v>414.388886208664</v>
      </c>
      <c r="AI371" s="619" t="n">
        <v>424.315209881471</v>
      </c>
      <c r="AJ371" s="619" t="n">
        <v>434.241533554278</v>
      </c>
      <c r="AK371" s="619" t="n">
        <v>444.167857227085</v>
      </c>
      <c r="AL371" s="618" t="n">
        <v>454.094180899892</v>
      </c>
      <c r="AM371" s="619" t="n">
        <v>468.998226109915</v>
      </c>
      <c r="AN371" s="619" t="n">
        <v>483.902271319938</v>
      </c>
      <c r="AO371" s="619" t="n">
        <v>498.806316529961</v>
      </c>
      <c r="AP371" s="618" t="n">
        <v>513.710361739984</v>
      </c>
      <c r="AQ371" s="619" t="n">
        <v>544.801088291752</v>
      </c>
      <c r="AR371" s="619" t="n">
        <v>575.891814843519</v>
      </c>
      <c r="AS371" s="619" t="n">
        <v>606.982541395287</v>
      </c>
      <c r="AT371" s="619" t="n">
        <v>638.073267947054</v>
      </c>
      <c r="AU371" s="619" t="n">
        <v>676.321299544164</v>
      </c>
      <c r="AV371" s="619" t="n">
        <v>714.569331141274</v>
      </c>
      <c r="AW371" s="619" t="n">
        <v>752.817362738384</v>
      </c>
      <c r="AX371" s="618" t="n">
        <v>791.065394335494</v>
      </c>
      <c r="AY371" s="619" t="n">
        <v>834.473187713862</v>
      </c>
      <c r="AZ371" s="619" t="n">
        <v>877.880981092229</v>
      </c>
      <c r="BA371" s="619" t="n">
        <v>921.288774470597</v>
      </c>
      <c r="BB371" s="618" t="n">
        <v>964.696567848965</v>
      </c>
      <c r="BC371" s="619" t="n">
        <v>1028.99577259966</v>
      </c>
      <c r="BD371" s="619" t="n">
        <v>1093.29497735036</v>
      </c>
      <c r="BE371" s="619" t="n">
        <v>1157.59418210106</v>
      </c>
      <c r="BF371" s="618" t="n">
        <v>1221.89338685175</v>
      </c>
      <c r="BG371" s="619" t="n">
        <v>1254.73082447747</v>
      </c>
      <c r="BH371" s="619" t="n">
        <v>1287.56826210318</v>
      </c>
      <c r="BI371" s="619" t="n">
        <v>1320.4056997289</v>
      </c>
      <c r="BJ371" s="618" t="n">
        <v>1353.24313735461</v>
      </c>
      <c r="BK371" s="619" t="n">
        <v>1377.31938472333</v>
      </c>
      <c r="BL371" s="619" t="n">
        <v>1401.39563209204</v>
      </c>
      <c r="BM371" s="619" t="n">
        <v>1425.47187946076</v>
      </c>
      <c r="BN371" s="618" t="n">
        <v>1449.54812682948</v>
      </c>
      <c r="BO371" s="619" t="n">
        <v>1514.13006757957</v>
      </c>
      <c r="BP371" s="619" t="n">
        <v>1578.71200832967</v>
      </c>
      <c r="BQ371" s="619" t="n">
        <v>1643.29394907977</v>
      </c>
      <c r="BR371" s="618" t="n">
        <v>1707.87588982987</v>
      </c>
      <c r="BS371" s="619" t="n">
        <v>1751.64245432989</v>
      </c>
      <c r="BT371" s="619" t="n">
        <v>1795.40901882991</v>
      </c>
      <c r="BU371" s="619" t="n">
        <v>1839.17558332993</v>
      </c>
      <c r="BV371" s="618" t="n">
        <v>1882.94214782996</v>
      </c>
      <c r="BW371" s="619" t="n">
        <v>1889.97923960883</v>
      </c>
      <c r="BX371" s="619" t="n">
        <v>1897.01633138771</v>
      </c>
      <c r="BY371" s="619" t="n">
        <v>1904.05342316658</v>
      </c>
      <c r="BZ371" s="618" t="n">
        <v>1911.09051494546</v>
      </c>
      <c r="CA371" s="619" t="n">
        <v>1936.58669566528</v>
      </c>
      <c r="CB371" s="619" t="n">
        <v>1962.08287638511</v>
      </c>
      <c r="CC371" s="619" t="n">
        <v>1987.57905710494</v>
      </c>
      <c r="CD371" s="618" t="n">
        <v>2013.07523782477</v>
      </c>
      <c r="CE371" s="619" t="n">
        <v>2035.96788958707</v>
      </c>
      <c r="CF371" s="619" t="n">
        <v>2058.86054134937</v>
      </c>
      <c r="CG371" s="619" t="n">
        <v>2081.75319311167</v>
      </c>
      <c r="CH371" s="618" t="n">
        <v>2104.64584487397</v>
      </c>
      <c r="CI371" s="619" t="n">
        <v>2102.79498490963</v>
      </c>
      <c r="CJ371" s="619" t="n">
        <v>2100.94412494529</v>
      </c>
      <c r="CK371" s="619" t="n">
        <v>2099.09326498095</v>
      </c>
      <c r="CL371" s="618" t="n">
        <v>2097.24240501661</v>
      </c>
      <c r="CM371" s="619" t="n">
        <v>2133.10817316055</v>
      </c>
      <c r="CN371" s="619" t="n">
        <v>2168.97394130449</v>
      </c>
      <c r="CO371" s="619" t="n">
        <v>2204.83970944843</v>
      </c>
      <c r="CP371" s="618" t="n">
        <v>2240.70547759237</v>
      </c>
      <c r="CQ371" s="619" t="n">
        <v>2261.31139550749</v>
      </c>
      <c r="CR371" s="619" t="n">
        <v>2281.91731342262</v>
      </c>
      <c r="CS371" s="619" t="n">
        <v>2302.52323133774</v>
      </c>
      <c r="CT371" s="618" t="n">
        <v>2323.12914925287</v>
      </c>
      <c r="CU371" s="619" t="n">
        <v>2368.30378657605</v>
      </c>
      <c r="CV371" s="619" t="n">
        <v>2413.47842389923</v>
      </c>
      <c r="CW371" s="619" t="n">
        <v>2458.65306122241</v>
      </c>
      <c r="CX371" s="618" t="n">
        <v>2503.82769854559</v>
      </c>
      <c r="CY371" s="619" t="n">
        <v>2501.19316077083</v>
      </c>
      <c r="CZ371" s="619" t="n">
        <v>2498.55862299607</v>
      </c>
      <c r="DA371" s="619" t="n">
        <v>2495.92408522131</v>
      </c>
      <c r="DB371" s="618" t="n">
        <v>2493.28954744655</v>
      </c>
      <c r="DC371" s="619" t="n">
        <v>2501.19316077083</v>
      </c>
      <c r="DD371" s="619" t="n">
        <v>2498.55862299607</v>
      </c>
      <c r="DE371" s="619" t="n">
        <v>2495.92408522131</v>
      </c>
      <c r="DF371" s="618" t="n">
        <v>2708.40099710226</v>
      </c>
      <c r="DG371" s="619" t="n">
        <v>2844.23311723864</v>
      </c>
      <c r="DH371" s="619" t="n">
        <v>2980.06523737502</v>
      </c>
      <c r="DI371" s="619" t="n">
        <v>3115.89735751139</v>
      </c>
      <c r="DJ371" s="618" t="n">
        <v>3251.72947764777</v>
      </c>
      <c r="DK371" s="617"/>
      <c r="DL371" s="617"/>
      <c r="DM371" s="617"/>
      <c r="DN371" s="617"/>
      <c r="DO371" s="617"/>
      <c r="DP371" s="617"/>
      <c r="DQ371" s="617"/>
      <c r="DR371" s="617"/>
      <c r="DS371" s="617"/>
      <c r="DT371" s="617"/>
      <c r="DU371" s="617"/>
      <c r="DV371" s="617"/>
      <c r="DW371" s="617"/>
      <c r="DX371" s="617"/>
      <c r="DY371" s="617"/>
      <c r="DZ371" s="617"/>
    </row>
    <row r="372" customFormat="false" ht="15" hidden="false" customHeight="false" outlineLevel="0" collapsed="false">
      <c r="B372" s="640" t="s">
        <v>1143</v>
      </c>
      <c r="C372" s="620"/>
      <c r="D372" s="617"/>
      <c r="E372" s="617"/>
      <c r="F372" s="617"/>
      <c r="G372" s="617"/>
      <c r="H372" s="617"/>
      <c r="I372" s="617"/>
      <c r="J372" s="617"/>
      <c r="K372" s="617"/>
      <c r="L372" s="617"/>
      <c r="M372" s="617"/>
      <c r="N372" s="617"/>
      <c r="O372" s="617"/>
      <c r="P372" s="617"/>
      <c r="Q372" s="617"/>
      <c r="R372" s="617"/>
      <c r="S372" s="617"/>
      <c r="T372" s="617"/>
      <c r="U372" s="617"/>
      <c r="V372" s="630" t="n">
        <v>60.0152667110029</v>
      </c>
      <c r="W372" s="619" t="n">
        <v>58.8954182296131</v>
      </c>
      <c r="X372" s="619" t="n">
        <v>57.7755697482234</v>
      </c>
      <c r="Y372" s="619" t="n">
        <v>56.6557212668337</v>
      </c>
      <c r="Z372" s="630" t="n">
        <v>55.535872785444</v>
      </c>
      <c r="AA372" s="619" t="n">
        <v>54.6891780987774</v>
      </c>
      <c r="AB372" s="619" t="n">
        <v>53.8424834121109</v>
      </c>
      <c r="AC372" s="619" t="n">
        <v>52.9957887254444</v>
      </c>
      <c r="AD372" s="618" t="n">
        <v>52.1490940387779</v>
      </c>
      <c r="AE372" s="619" t="n">
        <v>51.8566745704074</v>
      </c>
      <c r="AF372" s="619" t="n">
        <v>51.5642551020369</v>
      </c>
      <c r="AG372" s="619" t="n">
        <v>51.2718356336664</v>
      </c>
      <c r="AH372" s="618" t="n">
        <v>50.9794161652958</v>
      </c>
      <c r="AI372" s="619" t="n">
        <v>51.8498540144061</v>
      </c>
      <c r="AJ372" s="619" t="n">
        <v>52.7202918635163</v>
      </c>
      <c r="AK372" s="619" t="n">
        <v>53.5907297126265</v>
      </c>
      <c r="AL372" s="618" t="n">
        <v>54.4611675617367</v>
      </c>
      <c r="AM372" s="619" t="n">
        <v>55.8618528097913</v>
      </c>
      <c r="AN372" s="619" t="n">
        <v>57.2625380578459</v>
      </c>
      <c r="AO372" s="619" t="n">
        <v>58.6632233059006</v>
      </c>
      <c r="AP372" s="618" t="n">
        <v>60.0639085539552</v>
      </c>
      <c r="AQ372" s="619" t="n">
        <v>63.2307026982293</v>
      </c>
      <c r="AR372" s="619" t="n">
        <v>66.3974968425034</v>
      </c>
      <c r="AS372" s="619" t="n">
        <v>69.5642909867776</v>
      </c>
      <c r="AT372" s="619" t="n">
        <v>72.7310851310517</v>
      </c>
      <c r="AU372" s="619" t="n">
        <v>76.5246943018478</v>
      </c>
      <c r="AV372" s="619" t="n">
        <v>80.318303472644</v>
      </c>
      <c r="AW372" s="619" t="n">
        <v>84.1119126434401</v>
      </c>
      <c r="AX372" s="618" t="n">
        <v>87.9055218142362</v>
      </c>
      <c r="AY372" s="619" t="n">
        <v>92.0560944100242</v>
      </c>
      <c r="AZ372" s="619" t="n">
        <v>96.2066670058123</v>
      </c>
      <c r="BA372" s="619" t="n">
        <v>100.3572396016</v>
      </c>
      <c r="BB372" s="618" t="n">
        <v>104.507812197388</v>
      </c>
      <c r="BC372" s="619" t="n">
        <v>110.642436595875</v>
      </c>
      <c r="BD372" s="619" t="n">
        <v>116.777060994362</v>
      </c>
      <c r="BE372" s="619" t="n">
        <v>122.911685392848</v>
      </c>
      <c r="BF372" s="618" t="n">
        <v>129.046309791335</v>
      </c>
      <c r="BG372" s="619" t="n">
        <v>131.617049861773</v>
      </c>
      <c r="BH372" s="619" t="n">
        <v>134.187789932212</v>
      </c>
      <c r="BI372" s="619" t="n">
        <v>136.75853000265</v>
      </c>
      <c r="BJ372" s="618" t="n">
        <v>139.329270073088</v>
      </c>
      <c r="BK372" s="619" t="n">
        <v>140.8711507789</v>
      </c>
      <c r="BL372" s="619" t="n">
        <v>142.413031484712</v>
      </c>
      <c r="BM372" s="619" t="n">
        <v>143.954912190523</v>
      </c>
      <c r="BN372" s="618" t="n">
        <v>145.496792896335</v>
      </c>
      <c r="BO372" s="619" t="n">
        <v>150.90287510332</v>
      </c>
      <c r="BP372" s="619" t="n">
        <v>156.308957310305</v>
      </c>
      <c r="BQ372" s="619" t="n">
        <v>161.71503951729</v>
      </c>
      <c r="BR372" s="618" t="n">
        <v>167.121121724276</v>
      </c>
      <c r="BS372" s="619" t="n">
        <v>170.247037828745</v>
      </c>
      <c r="BT372" s="619" t="n">
        <v>173.372953933214</v>
      </c>
      <c r="BU372" s="619" t="n">
        <v>176.498870037683</v>
      </c>
      <c r="BV372" s="618" t="n">
        <v>179.624786142152</v>
      </c>
      <c r="BW372" s="619" t="n">
        <v>179.217315409406</v>
      </c>
      <c r="BX372" s="619" t="n">
        <v>178.809844676659</v>
      </c>
      <c r="BY372" s="619" t="n">
        <v>178.402373943913</v>
      </c>
      <c r="BZ372" s="618" t="n">
        <v>177.994903211166</v>
      </c>
      <c r="CA372" s="619" t="n">
        <v>179.2608221117</v>
      </c>
      <c r="CB372" s="619" t="n">
        <v>180.526741012233</v>
      </c>
      <c r="CC372" s="619" t="n">
        <v>181.792659912766</v>
      </c>
      <c r="CD372" s="618" t="n">
        <v>183.0585788133</v>
      </c>
      <c r="CE372" s="619" t="n">
        <v>184.011667409292</v>
      </c>
      <c r="CF372" s="619" t="n">
        <v>184.964756005284</v>
      </c>
      <c r="CG372" s="619" t="n">
        <v>185.917844601277</v>
      </c>
      <c r="CH372" s="618" t="n">
        <v>186.870933197269</v>
      </c>
      <c r="CI372" s="619" t="n">
        <v>185.613216506533</v>
      </c>
      <c r="CJ372" s="619" t="n">
        <v>184.355499815796</v>
      </c>
      <c r="CK372" s="619" t="n">
        <v>183.09778312506</v>
      </c>
      <c r="CL372" s="618" t="n">
        <v>181.840066434323</v>
      </c>
      <c r="CM372" s="619" t="n">
        <v>183.80904879023</v>
      </c>
      <c r="CN372" s="619" t="n">
        <v>185.778031146137</v>
      </c>
      <c r="CO372" s="619" t="n">
        <v>187.747013502044</v>
      </c>
      <c r="CP372" s="618" t="n">
        <v>189.715995857951</v>
      </c>
      <c r="CQ372" s="619" t="n">
        <v>190.320074474169</v>
      </c>
      <c r="CR372" s="619" t="n">
        <v>190.924153090386</v>
      </c>
      <c r="CS372" s="619" t="n">
        <v>191.528231706604</v>
      </c>
      <c r="CT372" s="618" t="n">
        <v>192.132310322822</v>
      </c>
      <c r="CU372" s="619" t="n">
        <v>194.655097388267</v>
      </c>
      <c r="CV372" s="619" t="n">
        <v>197.177884453713</v>
      </c>
      <c r="CW372" s="619" t="n">
        <v>199.700671519158</v>
      </c>
      <c r="CX372" s="618" t="n">
        <v>202.223458584603</v>
      </c>
      <c r="CY372" s="619" t="n">
        <v>200.878820031841</v>
      </c>
      <c r="CZ372" s="619" t="n">
        <v>199.534181479078</v>
      </c>
      <c r="DA372" s="619" t="n">
        <v>198.189542926315</v>
      </c>
      <c r="DB372" s="618" t="n">
        <v>196.844904373552</v>
      </c>
      <c r="DC372" s="619" t="n">
        <v>200.878820031841</v>
      </c>
      <c r="DD372" s="619" t="n">
        <v>199.534181479078</v>
      </c>
      <c r="DE372" s="619" t="n">
        <v>198.189542926315</v>
      </c>
      <c r="DF372" s="618" t="n">
        <v>209.020456476402</v>
      </c>
      <c r="DG372" s="619" t="n">
        <v>218.092750380242</v>
      </c>
      <c r="DH372" s="619" t="n">
        <v>227.165044284082</v>
      </c>
      <c r="DI372" s="619" t="n">
        <v>236.237338187922</v>
      </c>
      <c r="DJ372" s="618" t="n">
        <v>245.309632091763</v>
      </c>
      <c r="DK372" s="617"/>
      <c r="DL372" s="617"/>
      <c r="DM372" s="617"/>
      <c r="DN372" s="617"/>
      <c r="DO372" s="617"/>
      <c r="DP372" s="617"/>
      <c r="DQ372" s="617"/>
      <c r="DR372" s="617"/>
      <c r="DS372" s="617"/>
      <c r="DT372" s="617"/>
      <c r="DU372" s="617"/>
      <c r="DV372" s="617"/>
      <c r="DW372" s="617"/>
      <c r="DX372" s="617"/>
      <c r="DY372" s="617"/>
      <c r="DZ372" s="617"/>
    </row>
    <row r="373" customFormat="false" ht="15" hidden="false" customHeight="false" outlineLevel="0" collapsed="false">
      <c r="B373" s="616" t="s">
        <v>1144</v>
      </c>
      <c r="C373" s="620"/>
      <c r="D373" s="617"/>
      <c r="E373" s="617"/>
      <c r="F373" s="617"/>
      <c r="G373" s="617"/>
      <c r="H373" s="617"/>
      <c r="I373" s="617"/>
      <c r="J373" s="617"/>
      <c r="K373" s="617"/>
      <c r="L373" s="617"/>
      <c r="M373" s="617"/>
      <c r="N373" s="617"/>
      <c r="O373" s="617"/>
      <c r="P373" s="617"/>
      <c r="Q373" s="617"/>
      <c r="R373" s="617"/>
      <c r="S373" s="617"/>
      <c r="T373" s="617"/>
      <c r="U373" s="617"/>
      <c r="V373" s="630" t="n">
        <v>-2.71256714679327</v>
      </c>
      <c r="W373" s="619" t="n">
        <v>-3.36074560862505</v>
      </c>
      <c r="X373" s="619" t="n">
        <v>-4.00892407045683</v>
      </c>
      <c r="Y373" s="619" t="n">
        <v>-4.6571025322886</v>
      </c>
      <c r="Z373" s="630" t="n">
        <v>-5.30528099412038</v>
      </c>
      <c r="AA373" s="619" t="n">
        <v>-5.70824419769532</v>
      </c>
      <c r="AB373" s="619" t="n">
        <v>-6.11120740127026</v>
      </c>
      <c r="AC373" s="619" t="n">
        <v>-6.5141706048452</v>
      </c>
      <c r="AD373" s="618" t="n">
        <v>-6.91713380842015</v>
      </c>
      <c r="AE373" s="619" t="n">
        <v>-6.85250253531327</v>
      </c>
      <c r="AF373" s="619" t="n">
        <v>-6.7878712622064</v>
      </c>
      <c r="AG373" s="619" t="n">
        <v>-6.72323998909953</v>
      </c>
      <c r="AH373" s="618" t="n">
        <v>-6.65860871599265</v>
      </c>
      <c r="AI373" s="619" t="n">
        <v>-7.49639561821681</v>
      </c>
      <c r="AJ373" s="619" t="n">
        <v>-8.33418252044098</v>
      </c>
      <c r="AK373" s="619" t="n">
        <v>-9.17196942266514</v>
      </c>
      <c r="AL373" s="618" t="n">
        <v>-10.0097563248893</v>
      </c>
      <c r="AM373" s="619" t="n">
        <v>-10.2064718994521</v>
      </c>
      <c r="AN373" s="619" t="n">
        <v>-10.4031874740149</v>
      </c>
      <c r="AO373" s="619" t="n">
        <v>-10.5999030485776</v>
      </c>
      <c r="AP373" s="618" t="n">
        <v>-10.7966186231404</v>
      </c>
      <c r="AQ373" s="619" t="n">
        <v>-10.1316063002754</v>
      </c>
      <c r="AR373" s="619" t="n">
        <v>-9.46659397741041</v>
      </c>
      <c r="AS373" s="619" t="n">
        <v>-8.80158165454541</v>
      </c>
      <c r="AT373" s="619" t="n">
        <v>-8.13656933168041</v>
      </c>
      <c r="AU373" s="619" t="n">
        <v>-8.09313660792713</v>
      </c>
      <c r="AV373" s="619" t="n">
        <v>-8.04970388417385</v>
      </c>
      <c r="AW373" s="619" t="n">
        <v>-8.00627116042057</v>
      </c>
      <c r="AX373" s="618" t="n">
        <v>-7.96283843666729</v>
      </c>
      <c r="AY373" s="619" t="n">
        <v>-7.00475546441679</v>
      </c>
      <c r="AZ373" s="619" t="n">
        <v>-6.04667249216629</v>
      </c>
      <c r="BA373" s="619" t="n">
        <v>-5.08858951991578</v>
      </c>
      <c r="BB373" s="618" t="n">
        <v>-4.13050654766528</v>
      </c>
      <c r="BC373" s="619" t="n">
        <v>-5.01426142198246</v>
      </c>
      <c r="BD373" s="619" t="n">
        <v>-5.89801629629963</v>
      </c>
      <c r="BE373" s="619" t="n">
        <v>-6.7817711706168</v>
      </c>
      <c r="BF373" s="618" t="n">
        <v>-7.66552604493397</v>
      </c>
      <c r="BG373" s="619" t="n">
        <v>-7.61599966799356</v>
      </c>
      <c r="BH373" s="619" t="n">
        <v>-7.56647329105315</v>
      </c>
      <c r="BI373" s="619" t="n">
        <v>-7.51694691411274</v>
      </c>
      <c r="BJ373" s="618" t="n">
        <v>-7.46742053717233</v>
      </c>
      <c r="BK373" s="619" t="n">
        <v>-7.53742906649716</v>
      </c>
      <c r="BL373" s="619" t="n">
        <v>-7.60743759582199</v>
      </c>
      <c r="BM373" s="619" t="n">
        <v>-7.67744612514681</v>
      </c>
      <c r="BN373" s="618" t="n">
        <v>-7.74745465447164</v>
      </c>
      <c r="BO373" s="619" t="n">
        <v>-8.22203540464948</v>
      </c>
      <c r="BP373" s="619" t="n">
        <v>-8.69661615482732</v>
      </c>
      <c r="BQ373" s="619" t="n">
        <v>-9.17119690500516</v>
      </c>
      <c r="BR373" s="618" t="n">
        <v>-9.645777655183</v>
      </c>
      <c r="BS373" s="619" t="n">
        <v>-12.8884507307727</v>
      </c>
      <c r="BT373" s="619" t="n">
        <v>-16.1311238063623</v>
      </c>
      <c r="BU373" s="619" t="n">
        <v>-19.373796881952</v>
      </c>
      <c r="BV373" s="618" t="n">
        <v>-22.6164699575417</v>
      </c>
      <c r="BW373" s="619" t="n">
        <v>-25.2103874899173</v>
      </c>
      <c r="BX373" s="619" t="n">
        <v>-27.804305022293</v>
      </c>
      <c r="BY373" s="619" t="n">
        <v>-30.3982225546687</v>
      </c>
      <c r="BZ373" s="618" t="n">
        <v>-32.9921400870443</v>
      </c>
      <c r="CA373" s="619" t="n">
        <v>-33.6081314581097</v>
      </c>
      <c r="CB373" s="619" t="n">
        <v>-34.2241228291752</v>
      </c>
      <c r="CC373" s="619" t="n">
        <v>-34.8401142002406</v>
      </c>
      <c r="CD373" s="618" t="n">
        <v>-35.456105571306</v>
      </c>
      <c r="CE373" s="619" t="n">
        <v>-32.9480816726232</v>
      </c>
      <c r="CF373" s="619" t="n">
        <v>-30.4400577739404</v>
      </c>
      <c r="CG373" s="619" t="n">
        <v>-27.9320338752576</v>
      </c>
      <c r="CH373" s="618" t="n">
        <v>-25.4240099765748</v>
      </c>
      <c r="CI373" s="619" t="n">
        <v>-35.4386946395623</v>
      </c>
      <c r="CJ373" s="619" t="n">
        <v>-45.4533793025498</v>
      </c>
      <c r="CK373" s="619" t="n">
        <v>-55.4680639655373</v>
      </c>
      <c r="CL373" s="618" t="n">
        <v>-65.4827486285248</v>
      </c>
      <c r="CM373" s="619" t="n">
        <v>-64.2409944127555</v>
      </c>
      <c r="CN373" s="619" t="n">
        <v>-62.9992401969863</v>
      </c>
      <c r="CO373" s="619" t="n">
        <v>-61.7574859812171</v>
      </c>
      <c r="CP373" s="618" t="n">
        <v>-60.5157317654478</v>
      </c>
      <c r="CQ373" s="619" t="n">
        <v>-64.0976735650206</v>
      </c>
      <c r="CR373" s="619" t="n">
        <v>-67.6796153645934</v>
      </c>
      <c r="CS373" s="619" t="n">
        <v>-71.2615571641662</v>
      </c>
      <c r="CT373" s="618" t="n">
        <v>-74.8434989637389</v>
      </c>
      <c r="CU373" s="619" t="n">
        <v>-74.3095272314115</v>
      </c>
      <c r="CV373" s="619" t="n">
        <v>-73.7755554990841</v>
      </c>
      <c r="CW373" s="619" t="n">
        <v>-73.2415837667567</v>
      </c>
      <c r="CX373" s="618" t="n">
        <v>-72.7076120344293</v>
      </c>
      <c r="CY373" s="619" t="n">
        <v>-65.3288672583141</v>
      </c>
      <c r="CZ373" s="619" t="n">
        <v>-57.950122482199</v>
      </c>
      <c r="DA373" s="619" t="n">
        <v>-50.5713777060838</v>
      </c>
      <c r="DB373" s="618" t="n">
        <v>-43.1926329299686</v>
      </c>
      <c r="DC373" s="619" t="n">
        <v>-65.3288672583141</v>
      </c>
      <c r="DD373" s="619" t="n">
        <v>-57.950122482199</v>
      </c>
      <c r="DE373" s="619" t="n">
        <v>-50.5713777060838</v>
      </c>
      <c r="DF373" s="618" t="n">
        <v>-48.4011412711718</v>
      </c>
      <c r="DG373" s="619" t="n">
        <v>-51.3786829713458</v>
      </c>
      <c r="DH373" s="619" t="n">
        <v>-54.3562246715199</v>
      </c>
      <c r="DI373" s="619" t="n">
        <v>-57.333766371694</v>
      </c>
      <c r="DJ373" s="618" t="n">
        <v>-60.311308071868</v>
      </c>
      <c r="DK373" s="617"/>
      <c r="DL373" s="617"/>
      <c r="DM373" s="617"/>
      <c r="DN373" s="617"/>
      <c r="DO373" s="617"/>
      <c r="DP373" s="617"/>
      <c r="DQ373" s="617"/>
      <c r="DR373" s="617"/>
      <c r="DS373" s="617"/>
      <c r="DT373" s="617"/>
      <c r="DU373" s="617"/>
      <c r="DV373" s="617"/>
      <c r="DW373" s="617"/>
      <c r="DX373" s="617"/>
      <c r="DY373" s="617"/>
      <c r="DZ373" s="617"/>
    </row>
    <row r="374" customFormat="false" ht="15" hidden="false" customHeight="false" outlineLevel="0" collapsed="false">
      <c r="B374" s="616" t="s">
        <v>1145</v>
      </c>
      <c r="C374" s="620"/>
      <c r="D374" s="617"/>
      <c r="E374" s="617"/>
      <c r="F374" s="617"/>
      <c r="G374" s="617"/>
      <c r="H374" s="617"/>
      <c r="I374" s="617"/>
      <c r="J374" s="617"/>
      <c r="K374" s="617"/>
      <c r="L374" s="617"/>
      <c r="M374" s="617"/>
      <c r="N374" s="617"/>
      <c r="O374" s="617"/>
      <c r="P374" s="617"/>
      <c r="Q374" s="617"/>
      <c r="R374" s="617"/>
      <c r="S374" s="617"/>
      <c r="T374" s="617"/>
      <c r="U374" s="617"/>
      <c r="V374" s="630" t="n">
        <v>53.5976789625</v>
      </c>
      <c r="W374" s="619" t="n">
        <v>53.4864942766493</v>
      </c>
      <c r="X374" s="619" t="n">
        <v>53.3753095907986</v>
      </c>
      <c r="Y374" s="619" t="n">
        <v>53.264124904948</v>
      </c>
      <c r="Z374" s="630" t="n">
        <v>53.1529402190973</v>
      </c>
      <c r="AA374" s="619" t="n">
        <v>52.5422717307003</v>
      </c>
      <c r="AB374" s="619" t="n">
        <v>51.9316032423033</v>
      </c>
      <c r="AC374" s="619" t="n">
        <v>51.3209347539063</v>
      </c>
      <c r="AD374" s="618" t="n">
        <v>50.7102662655093</v>
      </c>
      <c r="AE374" s="619" t="n">
        <v>51.4556509440615</v>
      </c>
      <c r="AF374" s="619" t="n">
        <v>52.2010356226137</v>
      </c>
      <c r="AG374" s="619" t="n">
        <v>52.9464203011659</v>
      </c>
      <c r="AH374" s="618" t="n">
        <v>53.6918049797182</v>
      </c>
      <c r="AI374" s="619" t="n">
        <v>54.8615499454315</v>
      </c>
      <c r="AJ374" s="619" t="n">
        <v>56.0312949111448</v>
      </c>
      <c r="AK374" s="619" t="n">
        <v>57.2010398768582</v>
      </c>
      <c r="AL374" s="618" t="n">
        <v>58.3707848425715</v>
      </c>
      <c r="AM374" s="619" t="n">
        <v>60.7331481350636</v>
      </c>
      <c r="AN374" s="619" t="n">
        <v>63.0955114275558</v>
      </c>
      <c r="AO374" s="619" t="n">
        <v>65.4578747200479</v>
      </c>
      <c r="AP374" s="618" t="n">
        <v>67.8202380125401</v>
      </c>
      <c r="AQ374" s="619" t="n">
        <v>69.1324670162138</v>
      </c>
      <c r="AR374" s="619" t="n">
        <v>70.4446960198876</v>
      </c>
      <c r="AS374" s="619" t="n">
        <v>71.7569250235613</v>
      </c>
      <c r="AT374" s="619" t="n">
        <v>73.0691540272351</v>
      </c>
      <c r="AU374" s="619" t="n">
        <v>79.8631389850996</v>
      </c>
      <c r="AV374" s="619" t="n">
        <v>86.6571239429641</v>
      </c>
      <c r="AW374" s="619" t="n">
        <v>93.4511089008286</v>
      </c>
      <c r="AX374" s="618" t="n">
        <v>100.245093858693</v>
      </c>
      <c r="AY374" s="619" t="n">
        <v>92.820710705726</v>
      </c>
      <c r="AZ374" s="619" t="n">
        <v>85.3963275527587</v>
      </c>
      <c r="BA374" s="619" t="n">
        <v>77.9719443997915</v>
      </c>
      <c r="BB374" s="618" t="n">
        <v>70.5475612468243</v>
      </c>
      <c r="BC374" s="619" t="n">
        <v>73.0480529288882</v>
      </c>
      <c r="BD374" s="619" t="n">
        <v>75.5485446109522</v>
      </c>
      <c r="BE374" s="619" t="n">
        <v>78.0490362930161</v>
      </c>
      <c r="BF374" s="618" t="n">
        <v>80.5495279750801</v>
      </c>
      <c r="BG374" s="619" t="n">
        <v>79.9041969744926</v>
      </c>
      <c r="BH374" s="619" t="n">
        <v>79.2588659739051</v>
      </c>
      <c r="BI374" s="619" t="n">
        <v>78.6135349733176</v>
      </c>
      <c r="BJ374" s="618" t="n">
        <v>77.9682039727302</v>
      </c>
      <c r="BK374" s="619" t="n">
        <v>101.731245823632</v>
      </c>
      <c r="BL374" s="619" t="n">
        <v>125.494287674533</v>
      </c>
      <c r="BM374" s="619" t="n">
        <v>149.257329525434</v>
      </c>
      <c r="BN374" s="618" t="n">
        <v>173.020371376336</v>
      </c>
      <c r="BO374" s="619" t="n">
        <v>177.601652898974</v>
      </c>
      <c r="BP374" s="619" t="n">
        <v>182.182934421612</v>
      </c>
      <c r="BQ374" s="619" t="n">
        <v>186.76421594425</v>
      </c>
      <c r="BR374" s="618" t="n">
        <v>191.345497466888</v>
      </c>
      <c r="BS374" s="619" t="n">
        <v>181.585482360937</v>
      </c>
      <c r="BT374" s="619" t="n">
        <v>171.825467254986</v>
      </c>
      <c r="BU374" s="619" t="n">
        <v>162.065452149034</v>
      </c>
      <c r="BV374" s="618" t="n">
        <v>152.305437043083</v>
      </c>
      <c r="BW374" s="619" t="n">
        <v>161.162894876272</v>
      </c>
      <c r="BX374" s="619" t="n">
        <v>170.020352709461</v>
      </c>
      <c r="BY374" s="619" t="n">
        <v>178.87781054265</v>
      </c>
      <c r="BZ374" s="618" t="n">
        <v>187.735268375839</v>
      </c>
      <c r="CA374" s="619" t="n">
        <v>185.154476404694</v>
      </c>
      <c r="CB374" s="619" t="n">
        <v>182.573684433548</v>
      </c>
      <c r="CC374" s="619" t="n">
        <v>179.992892462403</v>
      </c>
      <c r="CD374" s="618" t="n">
        <v>177.412100491257</v>
      </c>
      <c r="CE374" s="619" t="n">
        <v>175.794924096196</v>
      </c>
      <c r="CF374" s="619" t="n">
        <v>174.177747701134</v>
      </c>
      <c r="CG374" s="619" t="n">
        <v>172.560571306073</v>
      </c>
      <c r="CH374" s="618" t="n">
        <v>170.943394911011</v>
      </c>
      <c r="CI374" s="619" t="n">
        <v>166.40429025546</v>
      </c>
      <c r="CJ374" s="619" t="n">
        <v>161.865185599908</v>
      </c>
      <c r="CK374" s="619" t="n">
        <v>157.326080944357</v>
      </c>
      <c r="CL374" s="618" t="n">
        <v>152.786976288805</v>
      </c>
      <c r="CM374" s="619" t="n">
        <v>154.715677431063</v>
      </c>
      <c r="CN374" s="619" t="n">
        <v>156.644378573321</v>
      </c>
      <c r="CO374" s="619" t="n">
        <v>158.573079715579</v>
      </c>
      <c r="CP374" s="618" t="n">
        <v>160.501780857837</v>
      </c>
      <c r="CQ374" s="619" t="n">
        <v>169.955799301725</v>
      </c>
      <c r="CR374" s="619" t="n">
        <v>179.409817745613</v>
      </c>
      <c r="CS374" s="619" t="n">
        <v>188.863836189501</v>
      </c>
      <c r="CT374" s="618" t="n">
        <v>198.317854633389</v>
      </c>
      <c r="CU374" s="619" t="n">
        <v>195.124955638162</v>
      </c>
      <c r="CV374" s="619" t="n">
        <v>191.932056642934</v>
      </c>
      <c r="CW374" s="619" t="n">
        <v>188.739157647707</v>
      </c>
      <c r="CX374" s="618" t="n">
        <v>185.546258652479</v>
      </c>
      <c r="CY374" s="619" t="n">
        <v>189.636729255727</v>
      </c>
      <c r="CZ374" s="619" t="n">
        <v>193.727199858974</v>
      </c>
      <c r="DA374" s="619" t="n">
        <v>197.817670462221</v>
      </c>
      <c r="DB374" s="618" t="n">
        <v>201.908141065468</v>
      </c>
      <c r="DC374" s="619" t="n">
        <v>189.636729255727</v>
      </c>
      <c r="DD374" s="619" t="n">
        <v>193.727199858974</v>
      </c>
      <c r="DE374" s="619" t="n">
        <v>197.817670462221</v>
      </c>
      <c r="DF374" s="618" t="n">
        <v>260.105125930112</v>
      </c>
      <c r="DG374" s="619" t="n">
        <v>260.12648539728</v>
      </c>
      <c r="DH374" s="619" t="n">
        <v>260.147844864449</v>
      </c>
      <c r="DI374" s="619" t="n">
        <v>260.169204331617</v>
      </c>
      <c r="DJ374" s="618" t="n">
        <v>260.190563798785</v>
      </c>
      <c r="DK374" s="617"/>
      <c r="DL374" s="617"/>
      <c r="DM374" s="617"/>
      <c r="DN374" s="617"/>
      <c r="DO374" s="617"/>
      <c r="DP374" s="617"/>
      <c r="DQ374" s="617"/>
      <c r="DR374" s="617"/>
      <c r="DS374" s="617"/>
      <c r="DT374" s="617"/>
      <c r="DU374" s="617"/>
      <c r="DV374" s="617"/>
      <c r="DW374" s="617"/>
      <c r="DX374" s="617"/>
      <c r="DY374" s="617"/>
      <c r="DZ374" s="617"/>
    </row>
    <row r="375" customFormat="false" ht="15" hidden="false" customHeight="false" outlineLevel="0" collapsed="false">
      <c r="B375" s="616" t="s">
        <v>1146</v>
      </c>
      <c r="C375" s="617" t="s">
        <v>1147</v>
      </c>
      <c r="D375" s="616"/>
      <c r="E375" s="616"/>
      <c r="F375" s="616"/>
      <c r="G375" s="616"/>
      <c r="H375" s="616"/>
      <c r="I375" s="616"/>
      <c r="J375" s="616"/>
      <c r="K375" s="616"/>
      <c r="L375" s="616"/>
      <c r="M375" s="616"/>
      <c r="N375" s="616"/>
      <c r="O375" s="616"/>
      <c r="P375" s="616"/>
      <c r="Q375" s="616"/>
      <c r="R375" s="616"/>
      <c r="S375" s="616"/>
      <c r="T375" s="616"/>
      <c r="U375" s="616"/>
      <c r="V375" s="642" t="n">
        <v>169.559789135497</v>
      </c>
      <c r="W375" s="619" t="n">
        <v>173.726131181871</v>
      </c>
      <c r="X375" s="619" t="n">
        <v>177.892473228245</v>
      </c>
      <c r="Y375" s="619" t="n">
        <v>182.058815274618</v>
      </c>
      <c r="Z375" s="642" t="n">
        <v>186.225157320992</v>
      </c>
      <c r="AA375" s="619" t="n">
        <v>189.985249911882</v>
      </c>
      <c r="AB375" s="619" t="n">
        <v>193.745342502772</v>
      </c>
      <c r="AC375" s="619" t="n">
        <v>197.505435093662</v>
      </c>
      <c r="AD375" s="643" t="n">
        <v>201.265527684552</v>
      </c>
      <c r="AE375" s="619" t="n">
        <v>204.759467445831</v>
      </c>
      <c r="AF375" s="619" t="n">
        <v>208.253407207109</v>
      </c>
      <c r="AG375" s="619" t="n">
        <v>211.747346968388</v>
      </c>
      <c r="AH375" s="643" t="n">
        <v>215.241286729667</v>
      </c>
      <c r="AI375" s="619" t="n">
        <v>228.450470470312</v>
      </c>
      <c r="AJ375" s="619" t="n">
        <v>241.659654210958</v>
      </c>
      <c r="AK375" s="619" t="n">
        <v>254.868837951604</v>
      </c>
      <c r="AL375" s="643" t="n">
        <v>268.07802169225</v>
      </c>
      <c r="AM375" s="619" t="n">
        <v>282.848673450495</v>
      </c>
      <c r="AN375" s="619" t="n">
        <v>297.61932520874</v>
      </c>
      <c r="AO375" s="619" t="n">
        <v>312.389976966985</v>
      </c>
      <c r="AP375" s="643" t="n">
        <v>327.16062872523</v>
      </c>
      <c r="AQ375" s="619" t="n">
        <v>343.487044630867</v>
      </c>
      <c r="AR375" s="619" t="n">
        <v>359.813460536504</v>
      </c>
      <c r="AS375" s="619" t="n">
        <v>376.13987644214</v>
      </c>
      <c r="AT375" s="619" t="n">
        <v>392.466292347777</v>
      </c>
      <c r="AU375" s="619" t="n">
        <v>416.240706827141</v>
      </c>
      <c r="AV375" s="619" t="n">
        <v>440.015121306505</v>
      </c>
      <c r="AW375" s="619" t="n">
        <v>463.789535785869</v>
      </c>
      <c r="AX375" s="643" t="n">
        <v>487.563950265233</v>
      </c>
      <c r="AY375" s="619" t="n">
        <v>507.637392993555</v>
      </c>
      <c r="AZ375" s="619" t="n">
        <v>527.710835721877</v>
      </c>
      <c r="BA375" s="619" t="n">
        <v>547.784278450199</v>
      </c>
      <c r="BB375" s="643" t="n">
        <v>567.857721178521</v>
      </c>
      <c r="BC375" s="619" t="n">
        <v>606.231651202365</v>
      </c>
      <c r="BD375" s="619" t="n">
        <v>644.605581226209</v>
      </c>
      <c r="BE375" s="619" t="n">
        <v>682.979511250053</v>
      </c>
      <c r="BF375" s="643" t="n">
        <v>721.353441273897</v>
      </c>
      <c r="BG375" s="619" t="n">
        <v>746.915218056645</v>
      </c>
      <c r="BH375" s="619" t="n">
        <v>772.476994839394</v>
      </c>
      <c r="BI375" s="619" t="n">
        <v>798.038771622142</v>
      </c>
      <c r="BJ375" s="643" t="n">
        <v>823.600548404891</v>
      </c>
      <c r="BK375" s="619" t="n">
        <v>860.595707416034</v>
      </c>
      <c r="BL375" s="619" t="n">
        <v>897.590866427176</v>
      </c>
      <c r="BM375" s="619" t="n">
        <v>934.586025438319</v>
      </c>
      <c r="BN375" s="643" t="n">
        <v>971.581184449462</v>
      </c>
      <c r="BO375" s="619" t="n">
        <v>1022.30483370038</v>
      </c>
      <c r="BP375" s="619" t="n">
        <v>1073.0284829513</v>
      </c>
      <c r="BQ375" s="619" t="n">
        <v>1123.75213220221</v>
      </c>
      <c r="BR375" s="643" t="n">
        <v>1174.47578145313</v>
      </c>
      <c r="BS375" s="619" t="n">
        <v>1200.86885192467</v>
      </c>
      <c r="BT375" s="619" t="n">
        <v>1227.26192239621</v>
      </c>
      <c r="BU375" s="619" t="n">
        <v>1253.65499286775</v>
      </c>
      <c r="BV375" s="643" t="n">
        <v>1280.04806333929</v>
      </c>
      <c r="BW375" s="619" t="n">
        <v>1308.40710444511</v>
      </c>
      <c r="BX375" s="619" t="n">
        <v>1336.76614555094</v>
      </c>
      <c r="BY375" s="619" t="n">
        <v>1365.12518665676</v>
      </c>
      <c r="BZ375" s="643" t="n">
        <v>1393.48422776259</v>
      </c>
      <c r="CA375" s="619" t="n">
        <v>1427.59348970433</v>
      </c>
      <c r="CB375" s="619" t="n">
        <v>1461.70275164607</v>
      </c>
      <c r="CC375" s="619" t="n">
        <v>1495.81201358781</v>
      </c>
      <c r="CD375" s="643" t="n">
        <v>1529.92127552956</v>
      </c>
      <c r="CE375" s="619" t="n">
        <v>1563.64272133274</v>
      </c>
      <c r="CF375" s="619" t="n">
        <v>1597.36416713593</v>
      </c>
      <c r="CG375" s="619" t="n">
        <v>1631.08561293912</v>
      </c>
      <c r="CH375" s="643" t="n">
        <v>1664.8070587423</v>
      </c>
      <c r="CI375" s="619" t="n">
        <v>1696.49776641859</v>
      </c>
      <c r="CJ375" s="619" t="n">
        <v>1728.18847409488</v>
      </c>
      <c r="CK375" s="619" t="n">
        <v>1759.87918177117</v>
      </c>
      <c r="CL375" s="643" t="n">
        <v>1791.56988944746</v>
      </c>
      <c r="CM375" s="619" t="n">
        <v>1849.54892935869</v>
      </c>
      <c r="CN375" s="619" t="n">
        <v>1907.52796926992</v>
      </c>
      <c r="CO375" s="619" t="n">
        <v>1965.50700918116</v>
      </c>
      <c r="CP375" s="643" t="n">
        <v>2023.48604909239</v>
      </c>
      <c r="CQ375" s="619" t="n">
        <v>2066.79943984753</v>
      </c>
      <c r="CR375" s="619" t="n">
        <v>2110.11283060267</v>
      </c>
      <c r="CS375" s="619" t="n">
        <v>2153.42622135781</v>
      </c>
      <c r="CT375" s="643" t="n">
        <v>2196.73961211295</v>
      </c>
      <c r="CU375" s="619" t="n">
        <v>2257.89106397232</v>
      </c>
      <c r="CV375" s="619" t="n">
        <v>2319.04251583168</v>
      </c>
      <c r="CW375" s="619" t="n">
        <v>2380.19396769105</v>
      </c>
      <c r="CX375" s="643" t="n">
        <v>2441.34541955041</v>
      </c>
      <c r="CY375" s="619" t="n">
        <v>2474.00904062973</v>
      </c>
      <c r="CZ375" s="619" t="n">
        <v>2506.67266170905</v>
      </c>
      <c r="DA375" s="619" t="n">
        <v>2539.33628278837</v>
      </c>
      <c r="DB375" s="643" t="n">
        <v>2571.99990386769</v>
      </c>
      <c r="DC375" s="619" t="n">
        <v>2474.00904062973</v>
      </c>
      <c r="DD375" s="619" t="n">
        <v>2506.67266170905</v>
      </c>
      <c r="DE375" s="619" t="n">
        <v>2539.33628278837</v>
      </c>
      <c r="DF375" s="643" t="n">
        <v>2969.60846281801</v>
      </c>
      <c r="DG375" s="619" t="n">
        <v>3148.91740708544</v>
      </c>
      <c r="DH375" s="619" t="n">
        <v>3328.22635135287</v>
      </c>
      <c r="DI375" s="619" t="n">
        <v>3507.5352956203</v>
      </c>
      <c r="DJ375" s="643" t="n">
        <v>3686.84423988772</v>
      </c>
      <c r="DK375" s="616"/>
      <c r="DL375" s="616"/>
      <c r="DM375" s="616"/>
      <c r="DN375" s="616"/>
      <c r="DO375" s="616"/>
      <c r="DP375" s="616"/>
      <c r="DQ375" s="616"/>
      <c r="DR375" s="616"/>
      <c r="DS375" s="616"/>
      <c r="DT375" s="616"/>
      <c r="DU375" s="616"/>
      <c r="DV375" s="616"/>
      <c r="DW375" s="616"/>
      <c r="DX375" s="616"/>
      <c r="DY375" s="616"/>
      <c r="DZ375" s="616"/>
    </row>
    <row r="376" customFormat="false" ht="15" hidden="false" customHeight="false" outlineLevel="0" collapsed="false">
      <c r="B376" s="616" t="s">
        <v>1148</v>
      </c>
      <c r="C376" s="620"/>
      <c r="D376" s="617"/>
      <c r="E376" s="617"/>
      <c r="F376" s="617"/>
      <c r="G376" s="617"/>
      <c r="H376" s="617"/>
      <c r="I376" s="617"/>
      <c r="J376" s="617"/>
      <c r="K376" s="617"/>
      <c r="L376" s="617"/>
      <c r="M376" s="617"/>
      <c r="N376" s="617"/>
      <c r="O376" s="617"/>
      <c r="P376" s="617"/>
      <c r="Q376" s="617"/>
      <c r="R376" s="617"/>
      <c r="S376" s="617"/>
      <c r="T376" s="617"/>
      <c r="U376" s="617"/>
      <c r="V376" s="642" t="n">
        <v>484.456540387136</v>
      </c>
      <c r="W376" s="619" t="n">
        <v>492.665431207707</v>
      </c>
      <c r="X376" s="619" t="n">
        <v>500.874322028278</v>
      </c>
      <c r="Y376" s="619" t="n">
        <v>509.08321284885</v>
      </c>
      <c r="Z376" s="642" t="n">
        <v>517.292103669421</v>
      </c>
      <c r="AA376" s="619" t="n">
        <v>527.736805310783</v>
      </c>
      <c r="AB376" s="619" t="n">
        <v>538.181506952144</v>
      </c>
      <c r="AC376" s="619" t="n">
        <v>548.626208593506</v>
      </c>
      <c r="AD376" s="643" t="n">
        <v>559.070910234867</v>
      </c>
      <c r="AE376" s="619" t="n">
        <v>577.568834683258</v>
      </c>
      <c r="AF376" s="619" t="n">
        <v>596.066759131649</v>
      </c>
      <c r="AG376" s="619" t="n">
        <v>614.56468358004</v>
      </c>
      <c r="AH376" s="643" t="n">
        <v>633.062608028431</v>
      </c>
      <c r="AI376" s="619" t="n">
        <v>638.259164370256</v>
      </c>
      <c r="AJ376" s="619" t="n">
        <v>643.455720712081</v>
      </c>
      <c r="AK376" s="619" t="n">
        <v>648.652277053906</v>
      </c>
      <c r="AL376" s="643" t="n">
        <v>653.848833395731</v>
      </c>
      <c r="AM376" s="619" t="n">
        <v>672.142529894148</v>
      </c>
      <c r="AN376" s="619" t="n">
        <v>690.436226392565</v>
      </c>
      <c r="AO376" s="619" t="n">
        <v>708.729922890983</v>
      </c>
      <c r="AP376" s="643" t="n">
        <v>727.0236193894</v>
      </c>
      <c r="AQ376" s="619" t="n">
        <v>741.500860715938</v>
      </c>
      <c r="AR376" s="619" t="n">
        <v>755.978102042477</v>
      </c>
      <c r="AS376" s="619" t="n">
        <v>770.455343369016</v>
      </c>
      <c r="AT376" s="619" t="n">
        <v>784.932584695555</v>
      </c>
      <c r="AU376" s="619" t="n">
        <v>827.701374926192</v>
      </c>
      <c r="AV376" s="619" t="n">
        <v>870.47016515683</v>
      </c>
      <c r="AW376" s="619" t="n">
        <v>913.238955387467</v>
      </c>
      <c r="AX376" s="643" t="n">
        <v>956.007745618104</v>
      </c>
      <c r="AY376" s="619" t="n">
        <v>966.066213239245</v>
      </c>
      <c r="AZ376" s="619" t="n">
        <v>976.124680860386</v>
      </c>
      <c r="BA376" s="619" t="n">
        <v>986.183148481527</v>
      </c>
      <c r="BB376" s="643" t="n">
        <v>996.241616102668</v>
      </c>
      <c r="BC376" s="619" t="n">
        <v>1020.42115195348</v>
      </c>
      <c r="BD376" s="619" t="n">
        <v>1044.60068780429</v>
      </c>
      <c r="BE376" s="619" t="n">
        <v>1068.78022365509</v>
      </c>
      <c r="BF376" s="643" t="n">
        <v>1092.9597595059</v>
      </c>
      <c r="BG376" s="619" t="n">
        <v>1113.86287263117</v>
      </c>
      <c r="BH376" s="619" t="n">
        <v>1134.76598575645</v>
      </c>
      <c r="BI376" s="619" t="n">
        <v>1155.66909888172</v>
      </c>
      <c r="BJ376" s="643" t="n">
        <v>1176.57221200699</v>
      </c>
      <c r="BK376" s="619" t="n">
        <v>1215.16244135095</v>
      </c>
      <c r="BL376" s="619" t="n">
        <v>1253.75267069491</v>
      </c>
      <c r="BM376" s="619" t="n">
        <v>1292.34290003887</v>
      </c>
      <c r="BN376" s="643" t="n">
        <v>1330.93312938283</v>
      </c>
      <c r="BO376" s="619" t="n">
        <v>1374.63439237466</v>
      </c>
      <c r="BP376" s="619" t="n">
        <v>1418.3356553665</v>
      </c>
      <c r="BQ376" s="619" t="n">
        <v>1462.03691835833</v>
      </c>
      <c r="BR376" s="643" t="n">
        <v>1505.73818135017</v>
      </c>
      <c r="BS376" s="619" t="n">
        <v>1524.38019877166</v>
      </c>
      <c r="BT376" s="619" t="n">
        <v>1543.02221619316</v>
      </c>
      <c r="BU376" s="619" t="n">
        <v>1561.66423361466</v>
      </c>
      <c r="BV376" s="643" t="n">
        <v>1580.30625103616</v>
      </c>
      <c r="BW376" s="619" t="n">
        <v>1599.95713701598</v>
      </c>
      <c r="BX376" s="619" t="n">
        <v>1619.60802299581</v>
      </c>
      <c r="BY376" s="619" t="n">
        <v>1639.25890897564</v>
      </c>
      <c r="BZ376" s="643" t="n">
        <v>1658.90979495546</v>
      </c>
      <c r="CA376" s="619" t="n">
        <v>1678.81907221931</v>
      </c>
      <c r="CB376" s="619" t="n">
        <v>1698.72834948316</v>
      </c>
      <c r="CC376" s="619" t="n">
        <v>1718.63762674701</v>
      </c>
      <c r="CD376" s="643" t="n">
        <v>1738.54690401086</v>
      </c>
      <c r="CE376" s="619" t="n">
        <v>1776.86672878721</v>
      </c>
      <c r="CF376" s="619" t="n">
        <v>1815.18655356356</v>
      </c>
      <c r="CG376" s="619" t="n">
        <v>1853.50637833991</v>
      </c>
      <c r="CH376" s="643" t="n">
        <v>1891.82620311625</v>
      </c>
      <c r="CI376" s="619" t="n">
        <v>1905.70929620878</v>
      </c>
      <c r="CJ376" s="619" t="n">
        <v>1919.59238930131</v>
      </c>
      <c r="CK376" s="619" t="n">
        <v>1933.47548239384</v>
      </c>
      <c r="CL376" s="643" t="n">
        <v>1947.35857548637</v>
      </c>
      <c r="CM376" s="619" t="n">
        <v>1966.39044388787</v>
      </c>
      <c r="CN376" s="619" t="n">
        <v>1985.42231228938</v>
      </c>
      <c r="CO376" s="619" t="n">
        <v>2004.45418069088</v>
      </c>
      <c r="CP376" s="643" t="n">
        <v>2023.48604909239</v>
      </c>
      <c r="CQ376" s="619" t="n">
        <v>2072.34676210034</v>
      </c>
      <c r="CR376" s="619" t="n">
        <v>2121.20747510829</v>
      </c>
      <c r="CS376" s="619" t="n">
        <v>2170.06818811624</v>
      </c>
      <c r="CT376" s="643" t="n">
        <v>2218.9289011242</v>
      </c>
      <c r="CU376" s="619" t="n">
        <v>2262.56565122315</v>
      </c>
      <c r="CV376" s="619" t="n">
        <v>2306.2024013221</v>
      </c>
      <c r="CW376" s="619" t="n">
        <v>2349.83915142106</v>
      </c>
      <c r="CX376" s="643" t="n">
        <v>2393.47590152001</v>
      </c>
      <c r="CY376" s="619" t="n">
        <v>2385.01516097205</v>
      </c>
      <c r="CZ376" s="619" t="n">
        <v>2376.55442042409</v>
      </c>
      <c r="DA376" s="619" t="n">
        <v>2368.09367987612</v>
      </c>
      <c r="DB376" s="643" t="n">
        <v>2359.63293932816</v>
      </c>
      <c r="DC376" s="619" t="n">
        <v>2385.01516097205</v>
      </c>
      <c r="DD376" s="619" t="n">
        <v>2376.55442042409</v>
      </c>
      <c r="DE376" s="619" t="n">
        <v>2368.09367987612</v>
      </c>
      <c r="DF376" s="643" t="n">
        <v>2651.43612751608</v>
      </c>
      <c r="DG376" s="619" t="n">
        <v>2703.08179328972</v>
      </c>
      <c r="DH376" s="619" t="n">
        <v>2754.72745906336</v>
      </c>
      <c r="DI376" s="619" t="n">
        <v>2806.373124837</v>
      </c>
      <c r="DJ376" s="643" t="n">
        <v>2858.01879061064</v>
      </c>
      <c r="DK376" s="617"/>
      <c r="DL376" s="617"/>
      <c r="DM376" s="617"/>
      <c r="DN376" s="617"/>
      <c r="DO376" s="617"/>
      <c r="DP376" s="617"/>
      <c r="DQ376" s="617"/>
      <c r="DR376" s="617"/>
      <c r="DS376" s="617"/>
      <c r="DT376" s="617"/>
      <c r="DU376" s="617"/>
      <c r="DV376" s="617"/>
      <c r="DW376" s="617"/>
      <c r="DX376" s="617"/>
      <c r="DY376" s="617"/>
      <c r="DZ376" s="617"/>
    </row>
    <row r="377" customFormat="false" ht="15" hidden="false" customHeight="false" outlineLevel="0" collapsed="false">
      <c r="B377" s="616" t="s">
        <v>1149</v>
      </c>
      <c r="C377" s="620"/>
      <c r="D377" s="617"/>
      <c r="E377" s="617"/>
      <c r="F377" s="617"/>
      <c r="G377" s="617"/>
      <c r="H377" s="617"/>
      <c r="I377" s="617"/>
      <c r="J377" s="617"/>
      <c r="K377" s="617"/>
      <c r="L377" s="617"/>
      <c r="M377" s="617"/>
      <c r="N377" s="617"/>
      <c r="O377" s="617"/>
      <c r="P377" s="617"/>
      <c r="Q377" s="617"/>
      <c r="R377" s="617"/>
      <c r="S377" s="617"/>
      <c r="T377" s="617"/>
      <c r="U377" s="617"/>
      <c r="V377" s="642" t="n">
        <v>484.456540387136</v>
      </c>
      <c r="W377" s="619" t="n">
        <v>492.665431207707</v>
      </c>
      <c r="X377" s="619" t="n">
        <v>500.874322028278</v>
      </c>
      <c r="Y377" s="619" t="n">
        <v>509.08321284885</v>
      </c>
      <c r="Z377" s="642" t="n">
        <v>517.292103669421</v>
      </c>
      <c r="AA377" s="619" t="n">
        <v>527.736805310783</v>
      </c>
      <c r="AB377" s="619" t="n">
        <v>538.181506952144</v>
      </c>
      <c r="AC377" s="619" t="n">
        <v>548.626208593506</v>
      </c>
      <c r="AD377" s="643" t="n">
        <v>559.070910234867</v>
      </c>
      <c r="AE377" s="619" t="n">
        <v>577.568834683258</v>
      </c>
      <c r="AF377" s="619" t="n">
        <v>596.066759131649</v>
      </c>
      <c r="AG377" s="619" t="n">
        <v>614.56468358004</v>
      </c>
      <c r="AH377" s="643" t="n">
        <v>633.062608028431</v>
      </c>
      <c r="AI377" s="619" t="n">
        <v>638.259164370256</v>
      </c>
      <c r="AJ377" s="619" t="n">
        <v>643.455720712081</v>
      </c>
      <c r="AK377" s="619" t="n">
        <v>648.652277053906</v>
      </c>
      <c r="AL377" s="643" t="n">
        <v>653.848833395731</v>
      </c>
      <c r="AM377" s="619" t="n">
        <v>672.142529894148</v>
      </c>
      <c r="AN377" s="619" t="n">
        <v>690.436226392565</v>
      </c>
      <c r="AO377" s="619" t="n">
        <v>708.729922890983</v>
      </c>
      <c r="AP377" s="643" t="n">
        <v>727.0236193894</v>
      </c>
      <c r="AQ377" s="619" t="n">
        <v>741.500860715938</v>
      </c>
      <c r="AR377" s="619" t="n">
        <v>755.978102042477</v>
      </c>
      <c r="AS377" s="619" t="n">
        <v>770.455343369016</v>
      </c>
      <c r="AT377" s="619" t="n">
        <v>784.932584695555</v>
      </c>
      <c r="AU377" s="619" t="n">
        <v>827.701374926192</v>
      </c>
      <c r="AV377" s="619" t="n">
        <v>870.47016515683</v>
      </c>
      <c r="AW377" s="619" t="n">
        <v>913.238955387467</v>
      </c>
      <c r="AX377" s="643" t="n">
        <v>956.007745618104</v>
      </c>
      <c r="AY377" s="619" t="n">
        <v>966.066213239245</v>
      </c>
      <c r="AZ377" s="619" t="n">
        <v>976.124680860386</v>
      </c>
      <c r="BA377" s="619" t="n">
        <v>986.183148481527</v>
      </c>
      <c r="BB377" s="643" t="n">
        <v>996.241616102668</v>
      </c>
      <c r="BC377" s="619" t="n">
        <v>1020.42115195348</v>
      </c>
      <c r="BD377" s="619" t="n">
        <v>1044.60068780429</v>
      </c>
      <c r="BE377" s="619" t="n">
        <v>1068.78022365509</v>
      </c>
      <c r="BF377" s="643" t="n">
        <v>1092.9597595059</v>
      </c>
      <c r="BG377" s="619" t="n">
        <v>1113.86287263117</v>
      </c>
      <c r="BH377" s="619" t="n">
        <v>1134.76598575645</v>
      </c>
      <c r="BI377" s="619" t="n">
        <v>1155.66909888172</v>
      </c>
      <c r="BJ377" s="643" t="n">
        <v>1176.57221200699</v>
      </c>
      <c r="BK377" s="619" t="n">
        <v>1206.5356120384</v>
      </c>
      <c r="BL377" s="619" t="n">
        <v>1236.49901206982</v>
      </c>
      <c r="BM377" s="619" t="n">
        <v>1266.46241210124</v>
      </c>
      <c r="BN377" s="643" t="n">
        <v>1296.42581213265</v>
      </c>
      <c r="BO377" s="619" t="n">
        <v>1330.13520520863</v>
      </c>
      <c r="BP377" s="619" t="n">
        <v>1363.8445982846</v>
      </c>
      <c r="BQ377" s="619" t="n">
        <v>1397.55399136057</v>
      </c>
      <c r="BR377" s="643" t="n">
        <v>1431.26338443655</v>
      </c>
      <c r="BS377" s="619" t="n">
        <v>1444.22865534416</v>
      </c>
      <c r="BT377" s="619" t="n">
        <v>1457.19392625178</v>
      </c>
      <c r="BU377" s="619" t="n">
        <v>1470.1591971594</v>
      </c>
      <c r="BV377" s="643" t="n">
        <v>1483.12446806702</v>
      </c>
      <c r="BW377" s="619" t="n">
        <v>1481.27423039919</v>
      </c>
      <c r="BX377" s="619" t="n">
        <v>1479.42399273136</v>
      </c>
      <c r="BY377" s="619" t="n">
        <v>1477.57375506352</v>
      </c>
      <c r="BZ377" s="643" t="n">
        <v>1475.72351739569</v>
      </c>
      <c r="CA377" s="619" t="n">
        <v>1475.12065932144</v>
      </c>
      <c r="CB377" s="619" t="n">
        <v>1474.51780124719</v>
      </c>
      <c r="CC377" s="619" t="n">
        <v>1473.91494317294</v>
      </c>
      <c r="CD377" s="643" t="n">
        <v>1473.31208509869</v>
      </c>
      <c r="CE377" s="619" t="n">
        <v>1500.85457798261</v>
      </c>
      <c r="CF377" s="619" t="n">
        <v>1528.39707086653</v>
      </c>
      <c r="CG377" s="619" t="n">
        <v>1555.93956375046</v>
      </c>
      <c r="CH377" s="643" t="n">
        <v>1583.48205663438</v>
      </c>
      <c r="CI377" s="619" t="n">
        <v>1591.1107195268</v>
      </c>
      <c r="CJ377" s="619" t="n">
        <v>1598.73938241921</v>
      </c>
      <c r="CK377" s="619" t="n">
        <v>1606.36804531163</v>
      </c>
      <c r="CL377" s="643" t="n">
        <v>1613.99670820405</v>
      </c>
      <c r="CM377" s="619" t="n">
        <v>1630.52268088027</v>
      </c>
      <c r="CN377" s="619" t="n">
        <v>1647.04865355648</v>
      </c>
      <c r="CO377" s="619" t="n">
        <v>1663.5746262327</v>
      </c>
      <c r="CP377" s="643" t="n">
        <v>1680.10059890892</v>
      </c>
      <c r="CQ377" s="619" t="n">
        <v>1715.95094878395</v>
      </c>
      <c r="CR377" s="619" t="n">
        <v>1751.80129865899</v>
      </c>
      <c r="CS377" s="619" t="n">
        <v>1787.65164853403</v>
      </c>
      <c r="CT377" s="643" t="n">
        <v>1823.50199840906</v>
      </c>
      <c r="CU377" s="619" t="n">
        <v>1860.73171631604</v>
      </c>
      <c r="CV377" s="619" t="n">
        <v>1897.96143422301</v>
      </c>
      <c r="CW377" s="619" t="n">
        <v>1935.19115212998</v>
      </c>
      <c r="CX377" s="643" t="n">
        <v>1972.42087003696</v>
      </c>
      <c r="CY377" s="619" t="n">
        <v>1961.06348676896</v>
      </c>
      <c r="CZ377" s="619" t="n">
        <v>1949.70610350095</v>
      </c>
      <c r="DA377" s="619" t="n">
        <v>1938.34872023295</v>
      </c>
      <c r="DB377" s="643" t="n">
        <v>1926.99133696495</v>
      </c>
      <c r="DC377" s="619" t="n">
        <v>1961.06348676896</v>
      </c>
      <c r="DD377" s="619" t="n">
        <v>1949.70610350095</v>
      </c>
      <c r="DE377" s="619" t="n">
        <v>1938.34872023295</v>
      </c>
      <c r="DF377" s="643" t="n">
        <v>2173.18817269501</v>
      </c>
      <c r="DG377" s="619" t="n">
        <v>2224.94497926664</v>
      </c>
      <c r="DH377" s="619" t="n">
        <v>2276.70178583827</v>
      </c>
      <c r="DI377" s="619" t="n">
        <v>2328.4585924099</v>
      </c>
      <c r="DJ377" s="643" t="n">
        <v>2380.21539898153</v>
      </c>
      <c r="DK377" s="617"/>
      <c r="DL377" s="617"/>
      <c r="DM377" s="617"/>
      <c r="DN377" s="617"/>
      <c r="DO377" s="617"/>
      <c r="DP377" s="617"/>
      <c r="DQ377" s="617"/>
      <c r="DR377" s="617"/>
      <c r="DS377" s="617"/>
      <c r="DT377" s="617"/>
      <c r="DU377" s="617"/>
      <c r="DV377" s="617"/>
      <c r="DW377" s="617"/>
      <c r="DX377" s="617"/>
      <c r="DY377" s="617"/>
      <c r="DZ377" s="617"/>
    </row>
    <row r="378" customFormat="false" ht="15" hidden="false" customHeight="false" outlineLevel="0" collapsed="false">
      <c r="B378" s="453" t="s">
        <v>1150</v>
      </c>
      <c r="C378" s="362"/>
    </row>
    <row r="379" customFormat="false" ht="15" hidden="false" customHeight="false" outlineLevel="0" collapsed="false">
      <c r="B379" s="417"/>
      <c r="C379" s="362"/>
    </row>
    <row r="380" customFormat="false" ht="15" hidden="false" customHeight="false" outlineLevel="0" collapsed="false">
      <c r="B380" s="592" t="s">
        <v>1151</v>
      </c>
      <c r="C380" s="362"/>
    </row>
    <row r="381" customFormat="false" ht="15" hidden="false" customHeight="false" outlineLevel="0" collapsed="false">
      <c r="B381" s="644" t="s">
        <v>782</v>
      </c>
      <c r="C381" s="645"/>
      <c r="D381" s="645"/>
      <c r="E381" s="645"/>
      <c r="F381" s="645"/>
      <c r="G381" s="645"/>
      <c r="H381" s="645"/>
      <c r="I381" s="645"/>
      <c r="J381" s="645"/>
      <c r="K381" s="645"/>
      <c r="L381" s="645"/>
      <c r="M381" s="645"/>
      <c r="N381" s="645"/>
      <c r="O381" s="645"/>
      <c r="P381" s="645"/>
      <c r="Q381" s="645"/>
      <c r="R381" s="645"/>
      <c r="S381" s="645" t="str">
        <f aca="false">+S390</f>
        <v>1999Q1</v>
      </c>
      <c r="T381" s="645" t="str">
        <f aca="false">+T390</f>
        <v>1999Q2</v>
      </c>
      <c r="U381" s="645" t="str">
        <f aca="false">+U390</f>
        <v>1999Q3</v>
      </c>
      <c r="V381" s="645" t="str">
        <f aca="false">+V390</f>
        <v>1999Q4</v>
      </c>
      <c r="W381" s="645" t="str">
        <f aca="false">+W390</f>
        <v>2000Q1</v>
      </c>
      <c r="X381" s="645" t="str">
        <f aca="false">+X390</f>
        <v>2000Q2</v>
      </c>
      <c r="Y381" s="645" t="str">
        <f aca="false">+Y390</f>
        <v>2000Q3</v>
      </c>
      <c r="Z381" s="645" t="str">
        <f aca="false">+Z390</f>
        <v>2000Q4</v>
      </c>
      <c r="AA381" s="645" t="str">
        <f aca="false">+AA390</f>
        <v>2001Q1</v>
      </c>
      <c r="AB381" s="645" t="str">
        <f aca="false">+AB390</f>
        <v>2001Q2</v>
      </c>
      <c r="AC381" s="645" t="str">
        <f aca="false">+AC390</f>
        <v>2001Q3</v>
      </c>
      <c r="AD381" s="645" t="str">
        <f aca="false">+AD390</f>
        <v>2001Q4</v>
      </c>
      <c r="AE381" s="645" t="str">
        <f aca="false">+AE390</f>
        <v>2002Q1</v>
      </c>
      <c r="AF381" s="645" t="str">
        <f aca="false">+AF390</f>
        <v>2002Q2</v>
      </c>
      <c r="AG381" s="645" t="str">
        <f aca="false">+AG390</f>
        <v>2002Q3</v>
      </c>
      <c r="AH381" s="645" t="str">
        <f aca="false">+AH390</f>
        <v>2002Q4</v>
      </c>
      <c r="AI381" s="645" t="str">
        <f aca="false">+AI390</f>
        <v>2003Q1</v>
      </c>
      <c r="AJ381" s="645" t="str">
        <f aca="false">+AJ390</f>
        <v>2003Q2</v>
      </c>
      <c r="AK381" s="645" t="str">
        <f aca="false">+AK390</f>
        <v>2003Q3</v>
      </c>
      <c r="AL381" s="645" t="str">
        <f aca="false">+AL390</f>
        <v>2003Q4</v>
      </c>
      <c r="AM381" s="645" t="str">
        <f aca="false">+AM390</f>
        <v>2004Q1</v>
      </c>
      <c r="AN381" s="645" t="str">
        <f aca="false">+AN390</f>
        <v>2004Q2</v>
      </c>
      <c r="AO381" s="645" t="str">
        <f aca="false">+AO390</f>
        <v>2004Q3</v>
      </c>
      <c r="AP381" s="645" t="str">
        <f aca="false">+AP390</f>
        <v>2004Q4</v>
      </c>
      <c r="AQ381" s="645" t="str">
        <f aca="false">+AQ390</f>
        <v>2005Q1</v>
      </c>
      <c r="AR381" s="645" t="str">
        <f aca="false">+AR390</f>
        <v>2005Q2</v>
      </c>
      <c r="AS381" s="645" t="str">
        <f aca="false">+AS390</f>
        <v>2005Q3</v>
      </c>
      <c r="AT381" s="645" t="str">
        <f aca="false">+AT390</f>
        <v>2005Q4</v>
      </c>
      <c r="AU381" s="645" t="str">
        <f aca="false">+AU390</f>
        <v>2006Q1</v>
      </c>
      <c r="AV381" s="645" t="str">
        <f aca="false">+AV390</f>
        <v>2006Q2</v>
      </c>
      <c r="AW381" s="645" t="str">
        <f aca="false">+AW390</f>
        <v>2006Q3</v>
      </c>
      <c r="AX381" s="645" t="str">
        <f aca="false">+AX390</f>
        <v>2006Q4</v>
      </c>
      <c r="AY381" s="645" t="str">
        <f aca="false">+AY390</f>
        <v>2007Q1</v>
      </c>
      <c r="AZ381" s="645" t="str">
        <f aca="false">+AZ390</f>
        <v>2007Q2</v>
      </c>
      <c r="BA381" s="645" t="str">
        <f aca="false">+BA390</f>
        <v>2007Q3</v>
      </c>
      <c r="BB381" s="645" t="str">
        <f aca="false">+BB390</f>
        <v>2007Q4</v>
      </c>
      <c r="BC381" s="645" t="str">
        <f aca="false">+BC390</f>
        <v>2008Q1</v>
      </c>
      <c r="BD381" s="645" t="str">
        <f aca="false">+BD390</f>
        <v>2008Q2</v>
      </c>
      <c r="BE381" s="645" t="str">
        <f aca="false">+BE390</f>
        <v>2008Q3</v>
      </c>
      <c r="BF381" s="645" t="str">
        <f aca="false">+BF390</f>
        <v>2008Q4</v>
      </c>
      <c r="BG381" s="645" t="str">
        <f aca="false">+BG390</f>
        <v>2009Q1</v>
      </c>
      <c r="BH381" s="645" t="str">
        <f aca="false">+BH390</f>
        <v>2009Q2</v>
      </c>
      <c r="BI381" s="645" t="str">
        <f aca="false">+BI390</f>
        <v>2009Q3</v>
      </c>
      <c r="BJ381" s="645" t="str">
        <f aca="false">+BJ390</f>
        <v>2009Q4</v>
      </c>
      <c r="BK381" s="645" t="str">
        <f aca="false">+BK390</f>
        <v>2010Q1</v>
      </c>
      <c r="BL381" s="645" t="str">
        <f aca="false">+BL390</f>
        <v>2010Q2</v>
      </c>
      <c r="BM381" s="645" t="str">
        <f aca="false">+BM390</f>
        <v>2010Q3</v>
      </c>
      <c r="BN381" s="645" t="str">
        <f aca="false">+BN390</f>
        <v>2010Q4</v>
      </c>
      <c r="BO381" s="645" t="str">
        <f aca="false">+BO390</f>
        <v>2011Q1</v>
      </c>
      <c r="BP381" s="645" t="str">
        <f aca="false">+BP390</f>
        <v>2011Q2</v>
      </c>
      <c r="BQ381" s="645" t="str">
        <f aca="false">+BQ390</f>
        <v>2011Q3</v>
      </c>
      <c r="BR381" s="645" t="str">
        <f aca="false">+BR390</f>
        <v>2011Q4</v>
      </c>
      <c r="BS381" s="645" t="str">
        <f aca="false">+BS390</f>
        <v>2012Q1</v>
      </c>
      <c r="BT381" s="645" t="str">
        <f aca="false">+BT390</f>
        <v>2012Q2</v>
      </c>
      <c r="BU381" s="645" t="str">
        <f aca="false">+BU390</f>
        <v>2012Q3</v>
      </c>
      <c r="BV381" s="645" t="str">
        <f aca="false">+BV390</f>
        <v>2012Q4</v>
      </c>
      <c r="BW381" s="645" t="str">
        <f aca="false">+BW390</f>
        <v>2013Q1</v>
      </c>
      <c r="BX381" s="645" t="str">
        <f aca="false">+BX390</f>
        <v>2013Q2</v>
      </c>
      <c r="BY381" s="645" t="str">
        <f aca="false">+BY390</f>
        <v>2013Q3</v>
      </c>
      <c r="BZ381" s="645" t="str">
        <f aca="false">+BZ390</f>
        <v>2013Q4</v>
      </c>
      <c r="CA381" s="645" t="str">
        <f aca="false">+CA390</f>
        <v>2014Q1</v>
      </c>
      <c r="CB381" s="645" t="str">
        <f aca="false">+CB390</f>
        <v>2014Q2</v>
      </c>
      <c r="CC381" s="645" t="str">
        <f aca="false">+CC390</f>
        <v>2014Q3</v>
      </c>
      <c r="CD381" s="645" t="str">
        <f aca="false">+CD390</f>
        <v>2014Q4</v>
      </c>
      <c r="CE381" s="645" t="str">
        <f aca="false">+CE390</f>
        <v>2015Q1</v>
      </c>
      <c r="CF381" s="645" t="str">
        <f aca="false">+CF390</f>
        <v>2015Q2</v>
      </c>
      <c r="CG381" s="645" t="str">
        <f aca="false">+CG390</f>
        <v>2015Q3</v>
      </c>
      <c r="CH381" s="645" t="str">
        <f aca="false">+CH390</f>
        <v>2015Q4</v>
      </c>
      <c r="CI381" s="645" t="str">
        <f aca="false">+CI390</f>
        <v>2016Q1</v>
      </c>
      <c r="CJ381" s="645" t="str">
        <f aca="false">+CJ390</f>
        <v>2016Q2</v>
      </c>
      <c r="CK381" s="645" t="str">
        <f aca="false">+CK390</f>
        <v>2016Q3</v>
      </c>
      <c r="CL381" s="645" t="str">
        <f aca="false">+CL390</f>
        <v>2016Q4</v>
      </c>
      <c r="CM381" s="645" t="str">
        <f aca="false">+CM390</f>
        <v>2017Q1</v>
      </c>
      <c r="CN381" s="645" t="str">
        <f aca="false">+CN390</f>
        <v>2017Q2</v>
      </c>
      <c r="CO381" s="645" t="str">
        <f aca="false">+CO390</f>
        <v>2017Q3</v>
      </c>
      <c r="CP381" s="645" t="str">
        <f aca="false">+CP390</f>
        <v>2017Q4</v>
      </c>
      <c r="CQ381" s="645" t="str">
        <f aca="false">+CQ390</f>
        <v>2018Q1</v>
      </c>
      <c r="CR381" s="645" t="str">
        <f aca="false">+CR390</f>
        <v>2018Q2</v>
      </c>
      <c r="CS381" s="645" t="str">
        <f aca="false">+CS390</f>
        <v>2018Q3</v>
      </c>
      <c r="CT381" s="645" t="str">
        <f aca="false">+CT390</f>
        <v>2018Q4</v>
      </c>
      <c r="CU381" s="645" t="str">
        <f aca="false">+CU390</f>
        <v>2019Q1</v>
      </c>
      <c r="CV381" s="645" t="str">
        <f aca="false">+CV390</f>
        <v>2019Q2</v>
      </c>
      <c r="CW381" s="645" t="str">
        <f aca="false">+CW390</f>
        <v>2019Q3</v>
      </c>
      <c r="CX381" s="645" t="str">
        <f aca="false">+CX390</f>
        <v>2019Q4</v>
      </c>
      <c r="CY381" s="645" t="s">
        <v>100</v>
      </c>
      <c r="CZ381" s="645" t="s">
        <v>101</v>
      </c>
      <c r="DA381" s="645" t="s">
        <v>102</v>
      </c>
      <c r="DB381" s="645" t="s">
        <v>103</v>
      </c>
      <c r="DC381" s="645"/>
      <c r="DD381" s="645"/>
      <c r="DE381" s="645"/>
      <c r="DF381" s="645"/>
      <c r="DG381" s="645"/>
      <c r="DH381" s="645"/>
      <c r="DI381" s="645"/>
      <c r="DJ381" s="645"/>
      <c r="DK381" s="645"/>
      <c r="DL381" s="645"/>
      <c r="DM381" s="645"/>
      <c r="DN381" s="645"/>
      <c r="DO381" s="645"/>
      <c r="DP381" s="645"/>
      <c r="DQ381" s="645"/>
      <c r="DR381" s="645"/>
      <c r="DS381" s="645"/>
      <c r="DT381" s="645"/>
      <c r="DU381" s="645"/>
      <c r="DV381" s="645"/>
      <c r="DW381" s="645"/>
      <c r="DX381" s="645"/>
      <c r="DY381" s="645"/>
      <c r="DZ381" s="645"/>
    </row>
    <row r="382" customFormat="false" ht="15" hidden="false" customHeight="false" outlineLevel="0" collapsed="false">
      <c r="B382" s="646" t="str">
        <f aca="false">+B377</f>
        <v>Gross National Disposable Income, after taxes, RWF bln in constant 2014 prices</v>
      </c>
      <c r="C382" s="647"/>
      <c r="D382" s="647"/>
      <c r="E382" s="647"/>
      <c r="F382" s="647"/>
      <c r="G382" s="647"/>
      <c r="H382" s="647"/>
      <c r="I382" s="647"/>
      <c r="J382" s="647"/>
      <c r="K382" s="647"/>
      <c r="L382" s="647"/>
      <c r="M382" s="647"/>
      <c r="N382" s="647"/>
      <c r="O382" s="647"/>
      <c r="P382" s="647"/>
      <c r="Q382" s="647"/>
      <c r="R382" s="647"/>
      <c r="S382" s="647" t="n">
        <f aca="false">+S80</f>
        <v>439.75</v>
      </c>
      <c r="T382" s="647" t="n">
        <f aca="false">+T80</f>
        <v>439.75</v>
      </c>
      <c r="U382" s="647" t="n">
        <f aca="false">+U80</f>
        <v>439.75</v>
      </c>
      <c r="V382" s="647" t="n">
        <f aca="false">+V80</f>
        <v>439.75</v>
      </c>
      <c r="W382" s="647" t="n">
        <f aca="false">+W80</f>
        <v>476.5</v>
      </c>
      <c r="X382" s="647" t="n">
        <f aca="false">+X80</f>
        <v>476.5</v>
      </c>
      <c r="Y382" s="647" t="n">
        <f aca="false">+Y80</f>
        <v>476.5</v>
      </c>
      <c r="Z382" s="647" t="n">
        <f aca="false">+Z80</f>
        <v>476.5</v>
      </c>
      <c r="AA382" s="647" t="n">
        <f aca="false">+AA80</f>
        <v>517</v>
      </c>
      <c r="AB382" s="647" t="n">
        <f aca="false">+AB80</f>
        <v>517</v>
      </c>
      <c r="AC382" s="647" t="n">
        <f aca="false">+AC80</f>
        <v>517</v>
      </c>
      <c r="AD382" s="647" t="n">
        <f aca="false">+AD80</f>
        <v>517</v>
      </c>
      <c r="AE382" s="647" t="n">
        <f aca="false">+AE80</f>
        <v>585</v>
      </c>
      <c r="AF382" s="647" t="n">
        <f aca="false">+AF80</f>
        <v>585</v>
      </c>
      <c r="AG382" s="647" t="n">
        <f aca="false">+AG80</f>
        <v>585</v>
      </c>
      <c r="AH382" s="647" t="n">
        <f aca="false">+AH80</f>
        <v>585</v>
      </c>
      <c r="AI382" s="647" t="n">
        <f aca="false">+AI80</f>
        <v>598</v>
      </c>
      <c r="AJ382" s="647" t="n">
        <f aca="false">+AJ80</f>
        <v>598</v>
      </c>
      <c r="AK382" s="647" t="n">
        <f aca="false">+AK80</f>
        <v>598</v>
      </c>
      <c r="AL382" s="647" t="n">
        <f aca="false">+AL80</f>
        <v>598</v>
      </c>
      <c r="AM382" s="647" t="n">
        <f aca="false">+AM80</f>
        <v>642.5</v>
      </c>
      <c r="AN382" s="647" t="n">
        <f aca="false">+AN80</f>
        <v>642.5</v>
      </c>
      <c r="AO382" s="647" t="n">
        <f aca="false">+AO80</f>
        <v>642.5</v>
      </c>
      <c r="AP382" s="647" t="n">
        <f aca="false">+AP80</f>
        <v>642.5</v>
      </c>
      <c r="AQ382" s="647" t="n">
        <f aca="false">+AQ80</f>
        <v>702.75</v>
      </c>
      <c r="AR382" s="647" t="n">
        <f aca="false">+AR80</f>
        <v>702.75</v>
      </c>
      <c r="AS382" s="647" t="n">
        <f aca="false">+AS80</f>
        <v>702.75</v>
      </c>
      <c r="AT382" s="647" t="n">
        <f aca="false">+AT80</f>
        <v>702.75</v>
      </c>
      <c r="AU382" s="647" t="n">
        <f aca="false">+AU80</f>
        <v>813</v>
      </c>
      <c r="AV382" s="647" t="n">
        <f aca="false">+AV80</f>
        <v>873</v>
      </c>
      <c r="AW382" s="647" t="n">
        <f aca="false">+AW80</f>
        <v>959</v>
      </c>
      <c r="AX382" s="647" t="n">
        <f aca="false">+AX80</f>
        <v>961</v>
      </c>
      <c r="AY382" s="647" t="n">
        <f aca="false">+AY80</f>
        <v>922</v>
      </c>
      <c r="AZ382" s="647" t="n">
        <f aca="false">+AZ80</f>
        <v>941</v>
      </c>
      <c r="BA382" s="647" t="n">
        <f aca="false">+BA80</f>
        <v>995</v>
      </c>
      <c r="BB382" s="647" t="n">
        <f aca="false">+BB80</f>
        <v>1024</v>
      </c>
      <c r="BC382" s="647" t="n">
        <f aca="false">+BC80</f>
        <v>1009</v>
      </c>
      <c r="BD382" s="647" t="n">
        <f aca="false">+BD80</f>
        <v>1067</v>
      </c>
      <c r="BE382" s="647" t="n">
        <f aca="false">+BE80</f>
        <v>1113</v>
      </c>
      <c r="BF382" s="647" t="n">
        <f aca="false">+BF80</f>
        <v>1127</v>
      </c>
      <c r="BG382" s="647" t="n">
        <f aca="false">+BG80</f>
        <v>1132</v>
      </c>
      <c r="BH382" s="647" t="n">
        <f aca="false">+BH80</f>
        <v>1121</v>
      </c>
      <c r="BI382" s="647" t="n">
        <f aca="false">+BI80</f>
        <v>1152</v>
      </c>
      <c r="BJ382" s="647" t="n">
        <f aca="false">+BJ80</f>
        <v>1180</v>
      </c>
      <c r="BK382" s="647" t="n">
        <f aca="false">+BK80</f>
        <v>1191</v>
      </c>
      <c r="BL382" s="647" t="n">
        <f aca="false">+BL80</f>
        <v>1192</v>
      </c>
      <c r="BM382" s="647" t="n">
        <f aca="false">+BM80</f>
        <v>1244</v>
      </c>
      <c r="BN382" s="647" t="n">
        <f aca="false">+BN80</f>
        <v>1294</v>
      </c>
      <c r="BO382" s="647" t="n">
        <f aca="false">+BO80</f>
        <v>1291</v>
      </c>
      <c r="BP382" s="647" t="n">
        <f aca="false">+BP80</f>
        <v>1263</v>
      </c>
      <c r="BQ382" s="647" t="n">
        <f aca="false">+BQ80</f>
        <v>1373</v>
      </c>
      <c r="BR382" s="647" t="n">
        <f aca="false">+BR80</f>
        <v>1386</v>
      </c>
      <c r="BS382" s="647" t="n">
        <f aca="false">+BS80</f>
        <v>1400</v>
      </c>
      <c r="BT382" s="647" t="n">
        <f aca="false">+BT80</f>
        <v>1399</v>
      </c>
      <c r="BU382" s="647" t="n">
        <f aca="false">+BU80</f>
        <v>1471</v>
      </c>
      <c r="BV382" s="647" t="n">
        <f aca="false">+BV80</f>
        <v>1503</v>
      </c>
      <c r="BW382" s="647" t="n">
        <f aca="false">+BW80</f>
        <v>1466</v>
      </c>
      <c r="BX382" s="647" t="n">
        <f aca="false">+BX80</f>
        <v>1510</v>
      </c>
      <c r="BY382" s="647" t="n">
        <f aca="false">+BY80</f>
        <v>1509</v>
      </c>
      <c r="BZ382" s="647" t="n">
        <f aca="false">+BZ80</f>
        <v>1561</v>
      </c>
      <c r="CA382" s="647" t="n">
        <f aca="false">+CA80</f>
        <v>1554</v>
      </c>
      <c r="CB382" s="647" t="n">
        <f aca="false">+CB80</f>
        <v>1578</v>
      </c>
      <c r="CC382" s="647" t="n">
        <f aca="false">+CC80</f>
        <v>1643</v>
      </c>
      <c r="CD382" s="647" t="n">
        <f aca="false">+CD80</f>
        <v>1643</v>
      </c>
      <c r="CE382" s="647" t="n">
        <f aca="false">+CE80</f>
        <v>1678</v>
      </c>
      <c r="CF382" s="647" t="n">
        <f aca="false">+CF80</f>
        <v>1724</v>
      </c>
      <c r="CG382" s="647" t="n">
        <f aca="false">+CG80</f>
        <v>1776</v>
      </c>
      <c r="CH382" s="647" t="n">
        <f aca="false">+CH80</f>
        <v>1808</v>
      </c>
      <c r="CI382" s="647" t="n">
        <f aca="false">+CI80</f>
        <v>1858</v>
      </c>
      <c r="CJ382" s="647" t="n">
        <f aca="false">+CJ80</f>
        <v>1871</v>
      </c>
      <c r="CK382" s="647" t="n">
        <f aca="false">+CK80</f>
        <v>1833</v>
      </c>
      <c r="CL382" s="647" t="n">
        <f aca="false">+CL80</f>
        <v>1841</v>
      </c>
      <c r="CM382" s="647" t="n">
        <f aca="false">+CM80</f>
        <v>1862</v>
      </c>
      <c r="CN382" s="647" t="n">
        <f aca="false">+CN80</f>
        <v>1904</v>
      </c>
      <c r="CO382" s="647" t="n">
        <f aca="false">+CO80</f>
        <v>1955</v>
      </c>
      <c r="CP382" s="647" t="n">
        <f aca="false">+CP80</f>
        <v>1973</v>
      </c>
      <c r="CQ382" s="647" t="n">
        <f aca="false">+CQ80</f>
        <v>2043</v>
      </c>
      <c r="CR382" s="647" t="n">
        <f aca="false">+CR80</f>
        <v>2052</v>
      </c>
      <c r="CS382" s="647" t="n">
        <f aca="false">+CS80</f>
        <v>2093</v>
      </c>
      <c r="CT382" s="647" t="n">
        <f aca="false">+CT80</f>
        <v>2163</v>
      </c>
      <c r="CU382" s="647" t="n">
        <f aca="false">+CU80</f>
        <v>2169</v>
      </c>
      <c r="CV382" s="647" t="n">
        <f aca="false">+CV80</f>
        <v>2306</v>
      </c>
      <c r="CW382" s="647" t="n">
        <f aca="false">+CW80</f>
        <v>2322</v>
      </c>
      <c r="CX382" s="647" t="n">
        <f aca="false">+CX80</f>
        <v>2345</v>
      </c>
      <c r="CY382" s="647" t="n">
        <f aca="false">+CY80</f>
        <v>2249</v>
      </c>
      <c r="CZ382" s="647" t="n">
        <f aca="false">+CZ80</f>
        <v>2018</v>
      </c>
      <c r="DA382" s="647" t="n">
        <f aca="false">+DA80</f>
        <v>2236</v>
      </c>
      <c r="DB382" s="647" t="n">
        <f aca="false">+DB80</f>
        <v>2330</v>
      </c>
      <c r="DC382" s="647"/>
      <c r="DD382" s="647"/>
      <c r="DE382" s="647"/>
      <c r="DF382" s="647"/>
      <c r="DG382" s="647"/>
      <c r="DH382" s="647"/>
      <c r="DI382" s="647"/>
      <c r="DJ382" s="647"/>
      <c r="DK382" s="647"/>
      <c r="DL382" s="647"/>
      <c r="DM382" s="647"/>
      <c r="DN382" s="647"/>
      <c r="DO382" s="647"/>
      <c r="DP382" s="647"/>
      <c r="DQ382" s="647"/>
      <c r="DR382" s="647"/>
      <c r="DS382" s="647"/>
      <c r="DT382" s="647"/>
      <c r="DU382" s="647"/>
      <c r="DV382" s="647"/>
      <c r="DW382" s="647"/>
      <c r="DX382" s="647"/>
      <c r="DY382" s="647"/>
      <c r="DZ382" s="647"/>
    </row>
    <row r="383" customFormat="false" ht="15" hidden="false" customHeight="false" outlineLevel="0" collapsed="false">
      <c r="B383" s="646" t="str">
        <f aca="false">+B373</f>
        <v>Net primary income BOP in constant 2014 RWF bln ($ at current ER, divided by Pgdp)</v>
      </c>
      <c r="C383" s="647"/>
      <c r="D383" s="647"/>
      <c r="E383" s="647"/>
      <c r="F383" s="647"/>
      <c r="G383" s="647"/>
      <c r="H383" s="647"/>
      <c r="I383" s="647"/>
      <c r="J383" s="647"/>
      <c r="K383" s="647"/>
      <c r="L383" s="647"/>
      <c r="M383" s="647"/>
      <c r="N383" s="647"/>
      <c r="O383" s="647"/>
      <c r="P383" s="647"/>
      <c r="Q383" s="647"/>
      <c r="R383" s="647"/>
      <c r="S383" s="647" t="n">
        <f aca="false">+S223*S268/1000/(S103/100)</f>
        <v>-2.70269711404628</v>
      </c>
      <c r="T383" s="647" t="n">
        <f aca="false">+T223*T268/1000/(T103/100)</f>
        <v>-2.72313263267098</v>
      </c>
      <c r="U383" s="647" t="n">
        <f aca="false">+U223*U268/1000/(U103/100)</f>
        <v>-2.71446796627581</v>
      </c>
      <c r="V383" s="647" t="n">
        <f aca="false">+V223*V268/1000/(V103/100)</f>
        <v>-2.78349124951035</v>
      </c>
      <c r="W383" s="647" t="n">
        <f aca="false">+W223*W268/1000/(W103/100)</f>
        <v>-5.08115002447619</v>
      </c>
      <c r="X383" s="647" t="n">
        <f aca="false">+X223*X268/1000/(X103/100)</f>
        <v>-5.31249076057143</v>
      </c>
      <c r="Y383" s="647" t="n">
        <f aca="false">+Y223*Y268/1000/(Y103/100)</f>
        <v>-5.67743695752381</v>
      </c>
      <c r="Z383" s="647" t="n">
        <f aca="false">+Z223*Z268/1000/(Z103/100)</f>
        <v>-5.95432292</v>
      </c>
      <c r="AA383" s="647" t="n">
        <f aca="false">+AA223*AA268/1000/(AA103/100)</f>
        <v>-6.77132183645833</v>
      </c>
      <c r="AB383" s="647" t="n">
        <f aca="false">+AB223*AB268/1000/(AB103/100)</f>
        <v>-6.86908578368056</v>
      </c>
      <c r="AC383" s="647" t="n">
        <f aca="false">+AC223*AC268/1000/(AC103/100)</f>
        <v>-6.94625669791667</v>
      </c>
      <c r="AD383" s="647" t="n">
        <f aca="false">+AD223*AD268/1000/(AD103/100)</f>
        <v>-7.12836541944445</v>
      </c>
      <c r="AE383" s="647" t="n">
        <f aca="false">+AE223*AE268/1000/(AE103/100)</f>
        <v>-6.45433330147059</v>
      </c>
      <c r="AF383" s="647" t="n">
        <f aca="false">+AF223*AF268/1000/(AF103/100)</f>
        <v>-6.54000367279412</v>
      </c>
      <c r="AG383" s="647" t="n">
        <f aca="false">+AG223*AG268/1000/(AG103/100)</f>
        <v>-6.75173508455882</v>
      </c>
      <c r="AH383" s="647" t="n">
        <f aca="false">+AH223*AH268/1000/(AH103/100)</f>
        <v>-7.03179763235294</v>
      </c>
      <c r="AI383" s="647" t="n">
        <f aca="false">+AI223*AI268/1000/(AI103/100)</f>
        <v>-9.56555703935075</v>
      </c>
      <c r="AJ383" s="647" t="n">
        <f aca="false">+AJ223*AJ268/1000/(AJ103/100)</f>
        <v>-9.85146187414007</v>
      </c>
      <c r="AK383" s="647" t="n">
        <f aca="false">+AK223*AK268/1000/(AK103/100)</f>
        <v>-10.2577979264089</v>
      </c>
      <c r="AL383" s="647" t="n">
        <f aca="false">+AL223*AL268/1000/(AL103/100)</f>
        <v>-10.6164559707394</v>
      </c>
      <c r="AM383" s="647" t="n">
        <f aca="false">+AM223*AM268/1000/(AM103/100)</f>
        <v>-10.4293458854231</v>
      </c>
      <c r="AN383" s="647" t="n">
        <f aca="false">+AN223*AN268/1000/(AN103/100)</f>
        <v>-10.3779716374363</v>
      </c>
      <c r="AO383" s="647" t="n">
        <f aca="false">+AO223*AO268/1000/(AO103/100)</f>
        <v>-10.3153898730352</v>
      </c>
      <c r="AP383" s="647" t="n">
        <f aca="false">+AP223*AP268/1000/(AP103/100)</f>
        <v>-10.1829851978328</v>
      </c>
      <c r="AQ383" s="647" t="n">
        <f aca="false">+AQ223*AQ268/1000/(AQ103/100)</f>
        <v>-8.04991296763958</v>
      </c>
      <c r="AR383" s="647" t="n">
        <f aca="false">+AR223*AR268/1000/(AR103/100)</f>
        <v>-7.97971758241478</v>
      </c>
      <c r="AS383" s="647" t="n">
        <f aca="false">+AS223*AS268/1000/(AS103/100)</f>
        <v>-7.9286235789415</v>
      </c>
      <c r="AT383" s="647" t="n">
        <f aca="false">+AT223*AT268/1000/(AT103/100)</f>
        <v>-7.91848800596829</v>
      </c>
      <c r="AU383" s="647" t="n">
        <f aca="false">+AU223*AU268/1000/(AU103/100)</f>
        <v>-8.32016831002492</v>
      </c>
      <c r="AV383" s="647" t="n">
        <f aca="false">+AV223*AV268/1000/(AV103/100)</f>
        <v>-7.8144381508359</v>
      </c>
      <c r="AW383" s="647" t="n">
        <f aca="false">+AW223*AW268/1000/(AW103/100)</f>
        <v>-8.11590719849725</v>
      </c>
      <c r="AX383" s="647" t="n">
        <f aca="false">+AX223*AX268/1000/(AX103/100)</f>
        <v>-7.78563889190311</v>
      </c>
      <c r="AY383" s="647" t="n">
        <f aca="false">+AY223*AY268/1000/(AY103/100)</f>
        <v>-4.28787341414496</v>
      </c>
      <c r="AZ383" s="647" t="n">
        <f aca="false">+AZ223*AZ268/1000/(AZ103/100)</f>
        <v>-4.05493418054692</v>
      </c>
      <c r="BA383" s="647" t="n">
        <f aca="false">+BA223*BA268/1000/(BA103/100)</f>
        <v>-4.06652724219291</v>
      </c>
      <c r="BB383" s="647" t="n">
        <f aca="false">+BB223*BB268/1000/(BB103/100)</f>
        <v>-4.04569055568237</v>
      </c>
      <c r="BC383" s="647" t="n">
        <f aca="false">+BC223*BC268/1000/(BC103/100)</f>
        <v>-8.38430184499427</v>
      </c>
      <c r="BD383" s="647" t="n">
        <f aca="false">+BD223*BD268/1000/(BD103/100)</f>
        <v>-7.85450696845164</v>
      </c>
      <c r="BE383" s="647" t="n">
        <f aca="false">+BE223*BE268/1000/(BE103/100)</f>
        <v>-7.57323095952816</v>
      </c>
      <c r="BF383" s="647" t="n">
        <f aca="false">+BF223*BF268/1000/(BF103/100)</f>
        <v>-7.3335856083926</v>
      </c>
      <c r="BG383" s="647" t="n">
        <f aca="false">+BG223*BG268/1000/(BG103/100)</f>
        <v>-7.56540916691873</v>
      </c>
      <c r="BH383" s="647" t="n">
        <f aca="false">+BH223*BH268/1000/(BH103/100)</f>
        <v>-7.57116273967581</v>
      </c>
      <c r="BI383" s="647" t="n">
        <f aca="false">+BI223*BI268/1000/(BI103/100)</f>
        <v>-7.47181081646166</v>
      </c>
      <c r="BJ383" s="647" t="n">
        <f aca="false">+BJ223*BJ268/1000/(BJ103/100)</f>
        <v>-7.28642106194527</v>
      </c>
      <c r="BK383" s="647" t="n">
        <f aca="false">+BK223*BK268/1000/(BK103/100)</f>
        <v>-7.71828998738891</v>
      </c>
      <c r="BL383" s="647" t="n">
        <f aca="false">+BL223*BL268/1000/(BL103/100)</f>
        <v>-7.83859941065335</v>
      </c>
      <c r="BM383" s="647" t="n">
        <f aca="false">+BM223*BM268/1000/(BM103/100)</f>
        <v>-7.8209002466752</v>
      </c>
      <c r="BN383" s="647" t="n">
        <f aca="false">+BN223*BN268/1000/(BN103/100)</f>
        <v>-7.77115716472396</v>
      </c>
      <c r="BO383" s="647" t="n">
        <f aca="false">+BO223*BO268/1000/(BO103/100)</f>
        <v>-10.0065268479917</v>
      </c>
      <c r="BP383" s="647" t="n">
        <f aca="false">+BP223*BP268/1000/(BP103/100)</f>
        <v>-9.532073303714</v>
      </c>
      <c r="BQ383" s="647" t="n">
        <f aca="false">+BQ223*BQ268/1000/(BQ103/100)</f>
        <v>-9.6362912844717</v>
      </c>
      <c r="BR383" s="647" t="n">
        <f aca="false">+BR223*BR268/1000/(BR103/100)</f>
        <v>-9.56484943065522</v>
      </c>
      <c r="BS383" s="647" t="n">
        <f aca="false">+BS223*BS268/1000/(BS103/100)</f>
        <v>-22.5810266960884</v>
      </c>
      <c r="BT383" s="647" t="n">
        <f aca="false">+BT223*BT268/1000/(BT103/100)</f>
        <v>-22.1827428123353</v>
      </c>
      <c r="BU383" s="647" t="n">
        <f aca="false">+BU223*BU268/1000/(BU103/100)</f>
        <v>-22.4309944577288</v>
      </c>
      <c r="BV383" s="647" t="n">
        <f aca="false">+BV223*BV268/1000/(BV103/100)</f>
        <v>-22.8711043062279</v>
      </c>
      <c r="BW383" s="647" t="n">
        <f aca="false">+BW223*BW268/1000/(BW103/100)</f>
        <v>-32.2678968366373</v>
      </c>
      <c r="BX383" s="647" t="n">
        <f aca="false">+BX223*BX268/1000/(BX103/100)</f>
        <v>-32.6167012222744</v>
      </c>
      <c r="BY383" s="647" t="n">
        <f aca="false">+BY223*BY268/1000/(BY103/100)</f>
        <v>-32.7720851556935</v>
      </c>
      <c r="BZ383" s="647" t="n">
        <f aca="false">+BZ223*BZ268/1000/(BZ103/100)</f>
        <v>-33.1022465442006</v>
      </c>
      <c r="CA383" s="647" t="n">
        <f aca="false">+CA223*CA268/1000/(CA103/100)</f>
        <v>-35.1350450153052</v>
      </c>
      <c r="CB383" s="647" t="n">
        <f aca="false">+CB223*CB268/1000/(CB103/100)</f>
        <v>-34.963673988056</v>
      </c>
      <c r="CC383" s="647" t="n">
        <f aca="false">+CC223*CC268/1000/(CC103/100)</f>
        <v>-35.618329346145</v>
      </c>
      <c r="CD383" s="647" t="n">
        <f aca="false">+CD223*CD268/1000/(CD103/100)</f>
        <v>-35.9630029734227</v>
      </c>
      <c r="CE383" s="647" t="n">
        <f aca="false">+CE223*CE268/1000/(CE103/100)</f>
        <v>-26.3644083960589</v>
      </c>
      <c r="CF383" s="647" t="n">
        <f aca="false">+CF223*CF268/1000/(CF103/100)</f>
        <v>-26.7662879042983</v>
      </c>
      <c r="CG383" s="647" t="n">
        <f aca="false">+CG223*CG268/1000/(CG103/100)</f>
        <v>-26.9057096393757</v>
      </c>
      <c r="CH383" s="647" t="n">
        <f aca="false">+CH223*CH268/1000/(CH103/100)</f>
        <v>-27.1513458607403</v>
      </c>
      <c r="CI383" s="647" t="n">
        <f aca="false">+CI223*CI268/1000/(CI103/100)</f>
        <v>-67.4921887718219</v>
      </c>
      <c r="CJ383" s="647" t="n">
        <f aca="false">+CJ223*CJ268/1000/(CJ103/100)</f>
        <v>-67.4526954002216</v>
      </c>
      <c r="CK383" s="647" t="n">
        <f aca="false">+CK223*CK268/1000/(CK103/100)</f>
        <v>-68.1401414079403</v>
      </c>
      <c r="CL383" s="647" t="n">
        <f aca="false">+CL223*CL268/1000/(CL103/100)</f>
        <v>-66.3336079100134</v>
      </c>
      <c r="CM383" s="647" t="n">
        <f aca="false">+CM223*CM268/1000/(CM103/100)</f>
        <v>-47.8660961722038</v>
      </c>
      <c r="CN383" s="647" t="n">
        <f aca="false">+CN223*CN268/1000/(CN103/100)</f>
        <v>-60.2944703046148</v>
      </c>
      <c r="CO383" s="647" t="n">
        <f aca="false">+CO223*CO268/1000/(CO103/100)</f>
        <v>-67.9418119883674</v>
      </c>
      <c r="CP383" s="647" t="n">
        <f aca="false">+CP223*CP268/1000/(CP103/100)</f>
        <v>-66.3856933415673</v>
      </c>
      <c r="CQ383" s="647" t="n">
        <f aca="false">+CQ223*CQ268/1000/(CQ103/100)</f>
        <v>-73.3409432248065</v>
      </c>
      <c r="CR383" s="647" t="n">
        <f aca="false">+CR223*CR268/1000/(CR103/100)</f>
        <v>-79.9177602639684</v>
      </c>
      <c r="CS383" s="647" t="n">
        <f aca="false">+CS223*CS268/1000/(CS103/100)</f>
        <v>-72.9860559588553</v>
      </c>
      <c r="CT383" s="647" t="n">
        <f aca="false">+CT223*CT268/1000/(CT103/100)</f>
        <v>-72.6250333774239</v>
      </c>
      <c r="CU383" s="647" t="n">
        <f aca="false">+CU223*CU268/1000/(CU103/100)</f>
        <v>-80.0942958844474</v>
      </c>
      <c r="CV383" s="647" t="n">
        <f aca="false">+CV223*CV268/1000/(CV103/100)</f>
        <v>-74.6383048922715</v>
      </c>
      <c r="CW383" s="647" t="n">
        <f aca="false">+CW223*CW268/1000/(CW103/100)</f>
        <v>-75.2471408600446</v>
      </c>
      <c r="CX383" s="647" t="n">
        <f aca="false">+CX223*CX268/1000/(CX103/100)</f>
        <v>-62.3690054641226</v>
      </c>
      <c r="CY383" s="647" t="n">
        <f aca="false">+CY223*CY268/1000/(CY103/100)</f>
        <v>-49.6402702920076</v>
      </c>
      <c r="CZ383" s="647" t="n">
        <f aca="false">+CZ223*CZ268/1000/(CZ103/100)</f>
        <v>-44.7633604521914</v>
      </c>
      <c r="DA383" s="647" t="n">
        <f aca="false">+DA223*DA268/1000/(DA103/100)</f>
        <v>-43.5942047761701</v>
      </c>
      <c r="DB383" s="647" t="n">
        <f aca="false">+DB223*DB268/1000/(DB103/100)</f>
        <v>-35.3855406506971</v>
      </c>
      <c r="DC383" s="647"/>
      <c r="DD383" s="647"/>
      <c r="DE383" s="647"/>
      <c r="DF383" s="647"/>
      <c r="DG383" s="647"/>
      <c r="DH383" s="647"/>
      <c r="DI383" s="647"/>
      <c r="DJ383" s="647"/>
      <c r="DK383" s="647"/>
      <c r="DL383" s="647"/>
      <c r="DM383" s="647"/>
      <c r="DN383" s="647"/>
      <c r="DO383" s="647"/>
      <c r="DP383" s="647"/>
      <c r="DQ383" s="647"/>
      <c r="DR383" s="647"/>
      <c r="DS383" s="647"/>
      <c r="DT383" s="647"/>
      <c r="DU383" s="647"/>
      <c r="DV383" s="647"/>
      <c r="DW383" s="647"/>
      <c r="DX383" s="647"/>
      <c r="DY383" s="647"/>
      <c r="DZ383" s="647"/>
    </row>
    <row r="384" customFormat="false" ht="15" hidden="false" customHeight="false" outlineLevel="0" collapsed="false">
      <c r="B384" s="646" t="str">
        <f aca="false">+B374</f>
        <v>Net secondary income BOP in constant 2014 RWF bln ($ at current ER, divided by Pgdp)</v>
      </c>
      <c r="C384" s="647"/>
      <c r="D384" s="647"/>
      <c r="E384" s="647"/>
      <c r="F384" s="647"/>
      <c r="G384" s="647"/>
      <c r="H384" s="647"/>
      <c r="I384" s="647"/>
      <c r="J384" s="647"/>
      <c r="K384" s="647"/>
      <c r="L384" s="647"/>
      <c r="M384" s="647"/>
      <c r="N384" s="647"/>
      <c r="O384" s="647"/>
      <c r="P384" s="647"/>
      <c r="Q384" s="647"/>
      <c r="R384" s="647"/>
      <c r="S384" s="647" t="n">
        <f aca="false">+S227*S268/1000/(S103/100)</f>
        <v>47.2234441309524</v>
      </c>
      <c r="T384" s="647" t="n">
        <f aca="false">+T227*T268/1000/(T103/100)</f>
        <v>47.5805080309524</v>
      </c>
      <c r="U384" s="647" t="n">
        <f aca="false">+U227*U268/1000/(U103/100)</f>
        <v>47.4291128238095</v>
      </c>
      <c r="V384" s="647" t="n">
        <f aca="false">+V227*V268/1000/(V103/100)</f>
        <v>48.6351366666667</v>
      </c>
      <c r="W384" s="647" t="n">
        <f aca="false">+W227*W268/1000/(W103/100)</f>
        <v>61.2568351757143</v>
      </c>
      <c r="X384" s="647" t="n">
        <f aca="false">+X227*X268/1000/(X103/100)</f>
        <v>64.0458103628571</v>
      </c>
      <c r="Y384" s="647" t="n">
        <f aca="false">+Y227*Y268/1000/(Y103/100)</f>
        <v>68.4454932942857</v>
      </c>
      <c r="Z384" s="647" t="n">
        <f aca="false">+Z227*Z268/1000/(Z103/100)</f>
        <v>71.7835482</v>
      </c>
      <c r="AA384" s="647" t="n">
        <f aca="false">+AA227*AA268/1000/(AA103/100)</f>
        <v>58.5402380159722</v>
      </c>
      <c r="AB384" s="647" t="n">
        <f aca="false">+AB227*AB268/1000/(AB103/100)</f>
        <v>59.3854385363426</v>
      </c>
      <c r="AC384" s="647" t="n">
        <f aca="false">+AC227*AC268/1000/(AC103/100)</f>
        <v>60.0526057152778</v>
      </c>
      <c r="AD384" s="647" t="n">
        <f aca="false">+AD227*AD268/1000/(AD103/100)</f>
        <v>61.6269937240741</v>
      </c>
      <c r="AE384" s="647" t="n">
        <f aca="false">+AE227*AE268/1000/(AE103/100)</f>
        <v>66.1763979235294</v>
      </c>
      <c r="AF384" s="647" t="n">
        <f aca="false">+AF227*AF268/1000/(AF103/100)</f>
        <v>67.0547778147059</v>
      </c>
      <c r="AG384" s="647" t="n">
        <f aca="false">+AG227*AG268/1000/(AG103/100)</f>
        <v>69.2256638696078</v>
      </c>
      <c r="AH384" s="647" t="n">
        <f aca="false">+AH227*AH268/1000/(AH103/100)</f>
        <v>72.0971503176471</v>
      </c>
      <c r="AI384" s="647" t="n">
        <f aca="false">+AI227*AI268/1000/(AI103/100)</f>
        <v>70.923347778739</v>
      </c>
      <c r="AJ384" s="647" t="n">
        <f aca="false">+AJ227*AJ268/1000/(AJ103/100)</f>
        <v>73.0431749823163</v>
      </c>
      <c r="AK384" s="647" t="n">
        <f aca="false">+AK227*AK268/1000/(AK103/100)</f>
        <v>76.0559334689936</v>
      </c>
      <c r="AL384" s="647" t="n">
        <f aca="false">+AL227*AL268/1000/(AL103/100)</f>
        <v>78.7151857328246</v>
      </c>
      <c r="AM384" s="647" t="n">
        <f aca="false">+AM227*AM268/1000/(AM103/100)</f>
        <v>97.2830030553578</v>
      </c>
      <c r="AN384" s="647" t="n">
        <f aca="false">+AN227*AN268/1000/(AN103/100)</f>
        <v>96.8037936036075</v>
      </c>
      <c r="AO384" s="647" t="n">
        <f aca="false">+AO227*AO268/1000/(AO103/100)</f>
        <v>96.2200425185129</v>
      </c>
      <c r="AP384" s="647" t="n">
        <f aca="false">+AP227*AP268/1000/(AP103/100)</f>
        <v>94.9849962784359</v>
      </c>
      <c r="AQ384" s="647" t="n">
        <f aca="false">+AQ227*AQ268/1000/(AQ103/100)</f>
        <v>101.718800842128</v>
      </c>
      <c r="AR384" s="647" t="n">
        <f aca="false">+AR227*AR268/1000/(AR103/100)</f>
        <v>100.831811077342</v>
      </c>
      <c r="AS384" s="647" t="n">
        <f aca="false">+AS227*AS268/1000/(AS103/100)</f>
        <v>100.186186611038</v>
      </c>
      <c r="AT384" s="647" t="n">
        <f aca="false">+AT227*AT268/1000/(AT103/100)</f>
        <v>100.058113384305</v>
      </c>
      <c r="AU384" s="647" t="n">
        <f aca="false">+AU227*AU268/1000/(AU103/100)</f>
        <v>91.9924623805235</v>
      </c>
      <c r="AV384" s="647" t="n">
        <f aca="false">+AV227*AV268/1000/(AV103/100)</f>
        <v>86.4008251791658</v>
      </c>
      <c r="AW384" s="647" t="n">
        <f aca="false">+AW227*AW268/1000/(AW103/100)</f>
        <v>89.7340365989954</v>
      </c>
      <c r="AX384" s="647" t="n">
        <f aca="false">+AX227*AX268/1000/(AX103/100)</f>
        <v>86.082404367802</v>
      </c>
      <c r="AY384" s="647" t="n">
        <f aca="false">+AY227*AY268/1000/(AY103/100)</f>
        <v>114.883255993025</v>
      </c>
      <c r="AZ384" s="647" t="n">
        <f aca="false">+AZ227*AZ268/1000/(AZ103/100)</f>
        <v>108.642209436944</v>
      </c>
      <c r="BA384" s="647" t="n">
        <f aca="false">+BA227*BA268/1000/(BA103/100)</f>
        <v>108.952817642966</v>
      </c>
      <c r="BB384" s="647" t="n">
        <f aca="false">+BB227*BB268/1000/(BB103/100)</f>
        <v>108.394548739192</v>
      </c>
      <c r="BC384" s="647" t="n">
        <f aca="false">+BC227*BC268/1000/(BC103/100)</f>
        <v>117.487606244828</v>
      </c>
      <c r="BD384" s="647" t="n">
        <f aca="false">+BD227*BD268/1000/(BD103/100)</f>
        <v>110.06369272209</v>
      </c>
      <c r="BE384" s="647" t="n">
        <f aca="false">+BE227*BE268/1000/(BE103/100)</f>
        <v>106.122226206038</v>
      </c>
      <c r="BF384" s="647" t="n">
        <f aca="false">+BF227*BF268/1000/(BF103/100)</f>
        <v>102.764122076065</v>
      </c>
      <c r="BG384" s="647" t="n">
        <f aca="false">+BG227*BG268/1000/(BG103/100)</f>
        <v>123.371771382529</v>
      </c>
      <c r="BH384" s="647" t="n">
        <f aca="false">+BH227*BH268/1000/(BH103/100)</f>
        <v>123.465596904343</v>
      </c>
      <c r="BI384" s="647" t="n">
        <f aca="false">+BI227*BI268/1000/(BI103/100)</f>
        <v>121.845430369162</v>
      </c>
      <c r="BJ384" s="647" t="n">
        <f aca="false">+BJ227*BJ268/1000/(BJ103/100)</f>
        <v>118.822214848861</v>
      </c>
      <c r="BK384" s="647" t="n">
        <f aca="false">+BK227*BK268/1000/(BK103/100)</f>
        <v>115.541718387099</v>
      </c>
      <c r="BL384" s="647" t="n">
        <f aca="false">+BL227*BL268/1000/(BL103/100)</f>
        <v>117.342733576325</v>
      </c>
      <c r="BM384" s="647" t="n">
        <f aca="false">+BM227*BM268/1000/(BM103/100)</f>
        <v>117.077779574416</v>
      </c>
      <c r="BN384" s="647" t="n">
        <f aca="false">+BN227*BN268/1000/(BN103/100)</f>
        <v>116.333132615581</v>
      </c>
      <c r="BO384" s="647" t="n">
        <f aca="false">+BO227*BO268/1000/(BO103/100)</f>
        <v>159.247991613597</v>
      </c>
      <c r="BP384" s="647" t="n">
        <f aca="false">+BP227*BP268/1000/(BP103/100)</f>
        <v>151.697342403542</v>
      </c>
      <c r="BQ384" s="647" t="n">
        <f aca="false">+BQ227*BQ268/1000/(BQ103/100)</f>
        <v>153.35591029406</v>
      </c>
      <c r="BR384" s="647" t="n">
        <f aca="false">+BR227*BR268/1000/(BR103/100)</f>
        <v>152.218955193629</v>
      </c>
      <c r="BS384" s="647" t="n">
        <f aca="false">+BS227*BS268/1000/(BS103/100)</f>
        <v>119.653879635983</v>
      </c>
      <c r="BT384" s="647" t="n">
        <f aca="false">+BT227*BT268/1000/(BT103/100)</f>
        <v>117.54342591176</v>
      </c>
      <c r="BU384" s="647" t="n">
        <f aca="false">+BU227*BU268/1000/(BU103/100)</f>
        <v>118.858878610042</v>
      </c>
      <c r="BV384" s="647" t="n">
        <f aca="false">+BV227*BV268/1000/(BV103/100)</f>
        <v>121.190962600184</v>
      </c>
      <c r="BW384" s="647" t="n">
        <f aca="false">+BW227*BW268/1000/(BW103/100)</f>
        <v>141.510486731633</v>
      </c>
      <c r="BX384" s="647" t="n">
        <f aca="false">+BX227*BX268/1000/(BX103/100)</f>
        <v>143.040164312899</v>
      </c>
      <c r="BY384" s="647" t="n">
        <f aca="false">+BY227*BY268/1000/(BY103/100)</f>
        <v>143.721598747865</v>
      </c>
      <c r="BZ384" s="647" t="n">
        <f aca="false">+BZ227*BZ268/1000/(BZ103/100)</f>
        <v>145.169517681788</v>
      </c>
      <c r="CA384" s="647" t="n">
        <f aca="false">+CA227*CA268/1000/(CA103/100)</f>
        <v>112.253920716183</v>
      </c>
      <c r="CB384" s="647" t="n">
        <f aca="false">+CB227*CB268/1000/(CB103/100)</f>
        <v>111.706402712506</v>
      </c>
      <c r="CC384" s="647" t="n">
        <f aca="false">+CC227*CC268/1000/(CC103/100)</f>
        <v>113.797979103865</v>
      </c>
      <c r="CD384" s="647" t="n">
        <f aca="false">+CD227*CD268/1000/(CD103/100)</f>
        <v>114.899186346165</v>
      </c>
      <c r="CE384" s="647" t="n">
        <f aca="false">+CE227*CE268/1000/(CE103/100)</f>
        <v>108.511075108061</v>
      </c>
      <c r="CF384" s="647" t="n">
        <f aca="false">+CF227*CF268/1000/(CF103/100)</f>
        <v>110.165137541318</v>
      </c>
      <c r="CG384" s="647" t="n">
        <f aca="false">+CG227*CG268/1000/(CG103/100)</f>
        <v>110.738971861414</v>
      </c>
      <c r="CH384" s="647" t="n">
        <f aca="false">+CH227*CH268/1000/(CH103/100)</f>
        <v>111.749965549015</v>
      </c>
      <c r="CI384" s="647" t="n">
        <f aca="false">+CI227*CI268/1000/(CI103/100)</f>
        <v>112.161580324237</v>
      </c>
      <c r="CJ384" s="647" t="n">
        <f aca="false">+CJ227*CJ268/1000/(CJ103/100)</f>
        <v>112.095948448139</v>
      </c>
      <c r="CK384" s="647" t="n">
        <f aca="false">+CK227*CK268/1000/(CK103/100)</f>
        <v>113.238377402014</v>
      </c>
      <c r="CL384" s="647" t="n">
        <f aca="false">+CL227*CL268/1000/(CL103/100)</f>
        <v>110.236198102107</v>
      </c>
      <c r="CM384" s="647" t="n">
        <f aca="false">+CM227*CM268/1000/(CM103/100)</f>
        <v>92.1923496339749</v>
      </c>
      <c r="CN384" s="647" t="n">
        <f aca="false">+CN227*CN268/1000/(CN103/100)</f>
        <v>127.939629731552</v>
      </c>
      <c r="CO384" s="647" t="n">
        <f aca="false">+CO227*CO268/1000/(CO103/100)</f>
        <v>125.172902453248</v>
      </c>
      <c r="CP384" s="647" t="n">
        <f aca="false">+CP227*CP268/1000/(CP103/100)</f>
        <v>139.596778022337</v>
      </c>
      <c r="CQ384" s="647" t="n">
        <f aca="false">+CQ227*CQ268/1000/(CQ103/100)</f>
        <v>131.611075273692</v>
      </c>
      <c r="CR384" s="647" t="n">
        <f aca="false">+CR227*CR268/1000/(CR103/100)</f>
        <v>124.189473132757</v>
      </c>
      <c r="CS384" s="647" t="n">
        <f aca="false">+CS227*CS268/1000/(CS103/100)</f>
        <v>157.278556283347</v>
      </c>
      <c r="CT384" s="647" t="n">
        <f aca="false">+CT227*CT268/1000/(CT103/100)</f>
        <v>167.627957815296</v>
      </c>
      <c r="CU384" s="647" t="n">
        <f aca="false">+CU227*CU268/1000/(CU103/100)</f>
        <v>137.342626072534</v>
      </c>
      <c r="CV384" s="647" t="n">
        <f aca="false">+CV227*CV268/1000/(CV103/100)</f>
        <v>96.6341635998152</v>
      </c>
      <c r="CW384" s="647" t="n">
        <f aca="false">+CW227*CW268/1000/(CW103/100)</f>
        <v>127.736896335826</v>
      </c>
      <c r="CX384" s="647" t="n">
        <f aca="false">+CX227*CX268/1000/(CX103/100)</f>
        <v>153.357599637243</v>
      </c>
      <c r="CY384" s="647" t="n">
        <f aca="false">+CY227*CY268/1000/(CY103/100)</f>
        <v>131.956992499832</v>
      </c>
      <c r="CZ384" s="647" t="n">
        <f aca="false">+CZ227*CZ268/1000/(CZ103/100)</f>
        <v>126.021681571043</v>
      </c>
      <c r="DA384" s="647" t="n">
        <f aca="false">+DA227*DA268/1000/(DA103/100)</f>
        <v>135.873842328932</v>
      </c>
      <c r="DB384" s="647" t="n">
        <f aca="false">+DB227*DB268/1000/(DB103/100)</f>
        <v>145.772879083454</v>
      </c>
      <c r="DC384" s="647"/>
      <c r="DD384" s="647"/>
      <c r="DE384" s="647"/>
      <c r="DF384" s="647"/>
      <c r="DG384" s="647"/>
      <c r="DH384" s="647"/>
      <c r="DI384" s="647"/>
      <c r="DJ384" s="647"/>
      <c r="DK384" s="647"/>
      <c r="DL384" s="647"/>
      <c r="DM384" s="647"/>
      <c r="DN384" s="647"/>
      <c r="DO384" s="647"/>
      <c r="DP384" s="647"/>
      <c r="DQ384" s="647"/>
      <c r="DR384" s="647"/>
      <c r="DS384" s="647"/>
      <c r="DT384" s="647"/>
      <c r="DU384" s="647"/>
      <c r="DV384" s="647"/>
      <c r="DW384" s="647"/>
      <c r="DX384" s="647"/>
      <c r="DY384" s="647"/>
      <c r="DZ384" s="647"/>
    </row>
    <row r="385" customFormat="false" ht="15" hidden="false" customHeight="false" outlineLevel="0" collapsed="false">
      <c r="B385" s="646" t="str">
        <f aca="false">+B376</f>
        <v>Gross National Disposable Income RWF bln in constant 2014 prices</v>
      </c>
      <c r="C385" s="647"/>
      <c r="D385" s="647"/>
      <c r="E385" s="647"/>
      <c r="F385" s="647"/>
      <c r="G385" s="647"/>
      <c r="H385" s="647"/>
      <c r="I385" s="647"/>
      <c r="J385" s="647"/>
      <c r="K385" s="647"/>
      <c r="L385" s="647"/>
      <c r="M385" s="647"/>
      <c r="N385" s="647"/>
      <c r="O385" s="647"/>
      <c r="P385" s="647"/>
      <c r="Q385" s="647"/>
      <c r="R385" s="647"/>
      <c r="S385" s="647" t="n">
        <f aca="false">+S382+S383+S384</f>
        <v>484.270747016906</v>
      </c>
      <c r="T385" s="647" t="n">
        <f aca="false">+T382+T383+T384</f>
        <v>484.607375398281</v>
      </c>
      <c r="U385" s="647" t="n">
        <f aca="false">+U382+U383+U384</f>
        <v>484.464644857534</v>
      </c>
      <c r="V385" s="647" t="n">
        <f aca="false">+V382+V383+V384</f>
        <v>485.601645417156</v>
      </c>
      <c r="W385" s="647" t="n">
        <f aca="false">+W382+W383+W384</f>
        <v>532.675685151238</v>
      </c>
      <c r="X385" s="647" t="n">
        <f aca="false">+X382+X383+X384</f>
        <v>535.233319602286</v>
      </c>
      <c r="Y385" s="647" t="n">
        <f aca="false">+Y382+Y383+Y384</f>
        <v>539.268056336762</v>
      </c>
      <c r="Z385" s="647" t="n">
        <f aca="false">+Z382+Z383+Z384</f>
        <v>542.32922528</v>
      </c>
      <c r="AA385" s="647" t="n">
        <f aca="false">+AA382+AA383+AA384</f>
        <v>568.768916179514</v>
      </c>
      <c r="AB385" s="647" t="n">
        <f aca="false">+AB382+AB383+AB384</f>
        <v>569.516352752662</v>
      </c>
      <c r="AC385" s="647" t="n">
        <f aca="false">+AC382+AC383+AC384</f>
        <v>570.106349017361</v>
      </c>
      <c r="AD385" s="647" t="n">
        <f aca="false">+AD382+AD383+AD384</f>
        <v>571.49862830463</v>
      </c>
      <c r="AE385" s="647" t="n">
        <f aca="false">+AE382+AE383+AE384</f>
        <v>644.722064622059</v>
      </c>
      <c r="AF385" s="647" t="n">
        <f aca="false">+AF382+AF383+AF384</f>
        <v>645.514774141912</v>
      </c>
      <c r="AG385" s="647" t="n">
        <f aca="false">+AG382+AG383+AG384</f>
        <v>647.473928785049</v>
      </c>
      <c r="AH385" s="647" t="n">
        <f aca="false">+AH382+AH383+AH384</f>
        <v>650.065352685294</v>
      </c>
      <c r="AI385" s="647" t="n">
        <f aca="false">+AI382+AI383+AI384</f>
        <v>659.357790739388</v>
      </c>
      <c r="AJ385" s="647" t="n">
        <f aca="false">+AJ382+AJ383+AJ384</f>
        <v>661.191713108176</v>
      </c>
      <c r="AK385" s="647" t="n">
        <f aca="false">+AK382+AK383+AK384</f>
        <v>663.798135542585</v>
      </c>
      <c r="AL385" s="647" t="n">
        <f aca="false">+AL382+AL383+AL384</f>
        <v>666.098729762085</v>
      </c>
      <c r="AM385" s="647" t="n">
        <f aca="false">+AM382+AM383+AM384</f>
        <v>729.353657169935</v>
      </c>
      <c r="AN385" s="647" t="n">
        <f aca="false">+AN382+AN383+AN384</f>
        <v>728.925821966171</v>
      </c>
      <c r="AO385" s="647" t="n">
        <f aca="false">+AO382+AO383+AO384</f>
        <v>728.404652645478</v>
      </c>
      <c r="AP385" s="647" t="n">
        <f aca="false">+AP382+AP383+AP384</f>
        <v>727.302011080603</v>
      </c>
      <c r="AQ385" s="647" t="n">
        <f aca="false">+AQ382+AQ383+AQ384</f>
        <v>796.418887874489</v>
      </c>
      <c r="AR385" s="647" t="n">
        <f aca="false">+AR382+AR383+AR384</f>
        <v>795.602093494927</v>
      </c>
      <c r="AS385" s="647" t="n">
        <f aca="false">+AS382+AS383+AS384</f>
        <v>795.007563032096</v>
      </c>
      <c r="AT385" s="647" t="n">
        <f aca="false">+AT382+AT383+AT384</f>
        <v>794.889625378337</v>
      </c>
      <c r="AU385" s="647" t="n">
        <f aca="false">+AU382+AU383+AU384</f>
        <v>896.672294070499</v>
      </c>
      <c r="AV385" s="647" t="n">
        <f aca="false">+AV382+AV383+AV384</f>
        <v>951.58638702833</v>
      </c>
      <c r="AW385" s="647" t="n">
        <f aca="false">+AW382+AW383+AW384</f>
        <v>1040.6181294005</v>
      </c>
      <c r="AX385" s="647" t="n">
        <f aca="false">+AX382+AX383+AX384</f>
        <v>1039.2967654759</v>
      </c>
      <c r="AY385" s="647" t="n">
        <f aca="false">+AY382+AY383+AY384</f>
        <v>1032.59538257888</v>
      </c>
      <c r="AZ385" s="647" t="n">
        <f aca="false">+AZ382+AZ383+AZ384</f>
        <v>1045.5872752564</v>
      </c>
      <c r="BA385" s="647" t="n">
        <f aca="false">+BA382+BA383+BA384</f>
        <v>1099.88629040077</v>
      </c>
      <c r="BB385" s="647" t="n">
        <f aca="false">+BB382+BB383+BB384</f>
        <v>1128.34885818351</v>
      </c>
      <c r="BC385" s="647" t="n">
        <f aca="false">+BC382+BC383+BC384</f>
        <v>1118.10330439983</v>
      </c>
      <c r="BD385" s="647" t="n">
        <f aca="false">+BD382+BD383+BD384</f>
        <v>1169.20918575364</v>
      </c>
      <c r="BE385" s="647" t="n">
        <f aca="false">+BE382+BE383+BE384</f>
        <v>1211.54899524651</v>
      </c>
      <c r="BF385" s="647" t="n">
        <f aca="false">+BF382+BF383+BF384</f>
        <v>1222.43053646767</v>
      </c>
      <c r="BG385" s="647" t="n">
        <f aca="false">+BG382+BG383+BG384</f>
        <v>1247.80636221561</v>
      </c>
      <c r="BH385" s="647" t="n">
        <f aca="false">+BH382+BH383+BH384</f>
        <v>1236.89443416467</v>
      </c>
      <c r="BI385" s="647" t="n">
        <f aca="false">+BI382+BI383+BI384</f>
        <v>1266.3736195527</v>
      </c>
      <c r="BJ385" s="647" t="n">
        <f aca="false">+BJ382+BJ383+BJ384</f>
        <v>1291.53579378692</v>
      </c>
      <c r="BK385" s="647" t="n">
        <f aca="false">+BK382+BK383+BK384</f>
        <v>1298.82342839971</v>
      </c>
      <c r="BL385" s="647" t="n">
        <f aca="false">+BL382+BL383+BL384</f>
        <v>1301.50413416567</v>
      </c>
      <c r="BM385" s="647" t="n">
        <f aca="false">+BM382+BM383+BM384</f>
        <v>1353.25687932774</v>
      </c>
      <c r="BN385" s="647" t="n">
        <f aca="false">+BN382+BN383+BN384</f>
        <v>1402.56197545086</v>
      </c>
      <c r="BO385" s="647" t="n">
        <f aca="false">+BO382+BO383+BO384</f>
        <v>1440.24146476561</v>
      </c>
      <c r="BP385" s="647" t="n">
        <f aca="false">+BP382+BP383+BP384</f>
        <v>1405.16526909983</v>
      </c>
      <c r="BQ385" s="647" t="n">
        <f aca="false">+BQ382+BQ383+BQ384</f>
        <v>1516.71961900959</v>
      </c>
      <c r="BR385" s="647" t="n">
        <f aca="false">+BR382+BR383+BR384</f>
        <v>1528.65410576297</v>
      </c>
      <c r="BS385" s="647" t="n">
        <f aca="false">+BS382+BS383+BS384</f>
        <v>1497.07285293989</v>
      </c>
      <c r="BT385" s="647" t="n">
        <f aca="false">+BT382+BT383+BT384</f>
        <v>1494.36068309942</v>
      </c>
      <c r="BU385" s="647" t="n">
        <f aca="false">+BU382+BU383+BU384</f>
        <v>1567.42788415231</v>
      </c>
      <c r="BV385" s="647" t="n">
        <f aca="false">+BV382+BV383+BV384</f>
        <v>1601.31985829396</v>
      </c>
      <c r="BW385" s="647" t="n">
        <f aca="false">+BW382+BW383+BW384</f>
        <v>1575.242589895</v>
      </c>
      <c r="BX385" s="647" t="n">
        <f aca="false">+BX382+BX383+BX384</f>
        <v>1620.42346309062</v>
      </c>
      <c r="BY385" s="647" t="n">
        <f aca="false">+BY382+BY383+BY384</f>
        <v>1619.94951359217</v>
      </c>
      <c r="BZ385" s="647" t="n">
        <f aca="false">+BZ382+BZ383+BZ384</f>
        <v>1673.06727113759</v>
      </c>
      <c r="CA385" s="647" t="n">
        <f aca="false">+CA382+CA383+CA384</f>
        <v>1631.11887570088</v>
      </c>
      <c r="CB385" s="647" t="n">
        <f aca="false">+CB382+CB383+CB384</f>
        <v>1654.74272872445</v>
      </c>
      <c r="CC385" s="647" t="n">
        <f aca="false">+CC382+CC383+CC384</f>
        <v>1721.17964975772</v>
      </c>
      <c r="CD385" s="647" t="n">
        <f aca="false">+CD382+CD383+CD384</f>
        <v>1721.93618337274</v>
      </c>
      <c r="CE385" s="647" t="n">
        <f aca="false">+CE382+CE383+CE384</f>
        <v>1760.146666712</v>
      </c>
      <c r="CF385" s="647" t="n">
        <f aca="false">+CF382+CF383+CF384</f>
        <v>1807.39884963702</v>
      </c>
      <c r="CG385" s="647" t="n">
        <f aca="false">+CG382+CG383+CG384</f>
        <v>1859.83326222204</v>
      </c>
      <c r="CH385" s="647" t="n">
        <f aca="false">+CH382+CH383+CH384</f>
        <v>1892.59861968827</v>
      </c>
      <c r="CI385" s="647" t="n">
        <f aca="false">+CI382+CI383+CI384</f>
        <v>1902.66939155241</v>
      </c>
      <c r="CJ385" s="647" t="n">
        <f aca="false">+CJ382+CJ383+CJ384</f>
        <v>1915.64325304792</v>
      </c>
      <c r="CK385" s="647" t="n">
        <f aca="false">+CK382+CK383+CK384</f>
        <v>1878.09823599407</v>
      </c>
      <c r="CL385" s="647" t="n">
        <f aca="false">+CL382+CL383+CL384</f>
        <v>1884.90259019209</v>
      </c>
      <c r="CM385" s="647" t="n">
        <f aca="false">+CM382+CM383+CM384</f>
        <v>1906.32625346177</v>
      </c>
      <c r="CN385" s="647" t="n">
        <f aca="false">+CN382+CN383+CN384</f>
        <v>1971.64515942694</v>
      </c>
      <c r="CO385" s="647" t="n">
        <f aca="false">+CO382+CO383+CO384</f>
        <v>2012.23109046488</v>
      </c>
      <c r="CP385" s="647" t="n">
        <f aca="false">+CP382+CP383+CP384</f>
        <v>2046.21108468077</v>
      </c>
      <c r="CQ385" s="647" t="n">
        <f aca="false">+CQ382+CQ383+CQ384</f>
        <v>2101.27013204889</v>
      </c>
      <c r="CR385" s="647" t="n">
        <f aca="false">+CR382+CR383+CR384</f>
        <v>2096.27171286879</v>
      </c>
      <c r="CS385" s="647" t="n">
        <f aca="false">+CS382+CS383+CS384</f>
        <v>2177.29250032449</v>
      </c>
      <c r="CT385" s="647" t="n">
        <f aca="false">+CT382+CT383+CT384</f>
        <v>2258.00292443787</v>
      </c>
      <c r="CU385" s="647" t="n">
        <f aca="false">+CU382+CU383+CU384</f>
        <v>2226.24833018809</v>
      </c>
      <c r="CV385" s="647" t="n">
        <f aca="false">+CV382+CV383+CV384</f>
        <v>2327.99585870754</v>
      </c>
      <c r="CW385" s="647" t="n">
        <f aca="false">+CW382+CW383+CW384</f>
        <v>2374.48975547578</v>
      </c>
      <c r="CX385" s="647" t="n">
        <f aca="false">+CX382+CX383+CX384</f>
        <v>2435.98859417312</v>
      </c>
      <c r="CY385" s="647" t="n">
        <f aca="false">+CY382+CY383+CY384</f>
        <v>2331.31672220782</v>
      </c>
      <c r="CZ385" s="647" t="n">
        <f aca="false">+CZ382+CZ383+CZ384</f>
        <v>2099.25832111885</v>
      </c>
      <c r="DA385" s="647" t="n">
        <f aca="false">+DA382+DA383+DA384</f>
        <v>2328.27963755276</v>
      </c>
      <c r="DB385" s="647" t="n">
        <f aca="false">+DB382+DB383+DB384</f>
        <v>2440.38733843276</v>
      </c>
      <c r="DC385" s="647"/>
      <c r="DD385" s="647"/>
      <c r="DE385" s="647"/>
      <c r="DF385" s="647"/>
      <c r="DG385" s="647"/>
      <c r="DH385" s="647"/>
      <c r="DI385" s="647"/>
      <c r="DJ385" s="647"/>
      <c r="DK385" s="647"/>
      <c r="DL385" s="647"/>
      <c r="DM385" s="647"/>
      <c r="DN385" s="647"/>
      <c r="DO385" s="647"/>
      <c r="DP385" s="647"/>
      <c r="DQ385" s="647"/>
      <c r="DR385" s="647"/>
      <c r="DS385" s="647"/>
      <c r="DT385" s="647"/>
      <c r="DU385" s="647"/>
      <c r="DV385" s="647"/>
      <c r="DW385" s="647"/>
      <c r="DX385" s="647"/>
      <c r="DY385" s="647"/>
      <c r="DZ385" s="647"/>
    </row>
    <row r="386" customFormat="false" ht="15" hidden="false" customHeight="false" outlineLevel="0" collapsed="false">
      <c r="B386" s="646" t="s">
        <v>1152</v>
      </c>
      <c r="C386" s="647"/>
      <c r="D386" s="647"/>
      <c r="E386" s="647"/>
      <c r="F386" s="647"/>
      <c r="G386" s="647"/>
      <c r="H386" s="647"/>
      <c r="I386" s="647"/>
      <c r="J386" s="647"/>
      <c r="K386" s="647"/>
      <c r="L386" s="647"/>
      <c r="M386" s="647"/>
      <c r="N386" s="647"/>
      <c r="O386" s="647"/>
      <c r="P386" s="647"/>
      <c r="Q386" s="647"/>
      <c r="R386" s="647"/>
      <c r="S386" s="647" t="n">
        <f aca="false">+S282/(S103/100)</f>
        <v>47.1272678571429</v>
      </c>
      <c r="T386" s="647" t="n">
        <f aca="false">+T282/(T103/100)</f>
        <v>47.1272678571429</v>
      </c>
      <c r="U386" s="647" t="n">
        <f aca="false">+U282/(U103/100)</f>
        <v>47.1272678571429</v>
      </c>
      <c r="V386" s="647" t="n">
        <f aca="false">+V282/(V103/100)</f>
        <v>47.1272678571429</v>
      </c>
      <c r="W386" s="647" t="n">
        <f aca="false">+W282/(W103/100)</f>
        <v>51.185125</v>
      </c>
      <c r="X386" s="647" t="n">
        <f aca="false">+X282/(X103/100)</f>
        <v>51.185125</v>
      </c>
      <c r="Y386" s="647" t="n">
        <f aca="false">+Y282/(Y103/100)</f>
        <v>51.185125</v>
      </c>
      <c r="Z386" s="647" t="n">
        <f aca="false">+Z282/(Z103/100)</f>
        <v>51.185125</v>
      </c>
      <c r="AA386" s="647" t="n">
        <f aca="false">+AA282/(AA103/100)</f>
        <v>58.9429513888889</v>
      </c>
      <c r="AB386" s="647" t="n">
        <f aca="false">+AB282/(AB103/100)</f>
        <v>58.9429513888889</v>
      </c>
      <c r="AC386" s="647" t="n">
        <f aca="false">+AC282/(AC103/100)</f>
        <v>58.9429513888889</v>
      </c>
      <c r="AD386" s="647" t="n">
        <f aca="false">+AD282/(AD103/100)</f>
        <v>58.9429513888889</v>
      </c>
      <c r="AE386" s="647" t="n">
        <f aca="false">+AE282/(AE103/100)</f>
        <v>75.0231801470588</v>
      </c>
      <c r="AF386" s="647" t="n">
        <f aca="false">+AF282/(AF103/100)</f>
        <v>75.0231801470588</v>
      </c>
      <c r="AG386" s="647" t="n">
        <f aca="false">+AG282/(AG103/100)</f>
        <v>75.0231801470588</v>
      </c>
      <c r="AH386" s="647" t="n">
        <f aca="false">+AH282/(AH103/100)</f>
        <v>75.0231801470588</v>
      </c>
      <c r="AI386" s="647" t="n">
        <f aca="false">+AI282/(AI103/100)</f>
        <v>74.7131859756098</v>
      </c>
      <c r="AJ386" s="647" t="n">
        <f aca="false">+AJ282/(AJ103/100)</f>
        <v>74.7131859756098</v>
      </c>
      <c r="AK386" s="647" t="n">
        <f aca="false">+AK282/(AK103/100)</f>
        <v>74.7131859756098</v>
      </c>
      <c r="AL386" s="647" t="n">
        <f aca="false">+AL282/(AL103/100)</f>
        <v>74.7131859756098</v>
      </c>
      <c r="AM386" s="647" t="n">
        <f aca="false">+AM282/(AM103/100)</f>
        <v>78.9840058289894</v>
      </c>
      <c r="AN386" s="647" t="n">
        <f aca="false">+AN282/(AN103/100)</f>
        <v>78.9840058289894</v>
      </c>
      <c r="AO386" s="647" t="n">
        <f aca="false">+AO282/(AO103/100)</f>
        <v>78.9840058289894</v>
      </c>
      <c r="AP386" s="647" t="n">
        <f aca="false">+AP282/(AP103/100)</f>
        <v>78.9840058289894</v>
      </c>
      <c r="AQ386" s="647" t="n">
        <f aca="false">+AQ282/(AQ103/100)</f>
        <v>87.369895547549</v>
      </c>
      <c r="AR386" s="647" t="n">
        <f aca="false">+AR282/(AR103/100)</f>
        <v>87.369895547549</v>
      </c>
      <c r="AS386" s="647" t="n">
        <f aca="false">+AS282/(AS103/100)</f>
        <v>87.369895547549</v>
      </c>
      <c r="AT386" s="647" t="n">
        <f aca="false">+AT282/(AT103/100)</f>
        <v>87.369895547549</v>
      </c>
      <c r="AU386" s="647" t="n">
        <f aca="false">+AU282/(AU103/100)</f>
        <v>108.876189264541</v>
      </c>
      <c r="AV386" s="647" t="n">
        <f aca="false">+AV282/(AV103/100)</f>
        <v>102.594870653125</v>
      </c>
      <c r="AW386" s="647" t="n">
        <f aca="false">+AW282/(AW103/100)</f>
        <v>106.69866547925</v>
      </c>
      <c r="AX386" s="647" t="n">
        <f aca="false">+AX282/(AX103/100)</f>
        <v>102.594870653125</v>
      </c>
      <c r="AY386" s="647" t="n">
        <f aca="false">+AY282/(AY103/100)</f>
        <v>102.957636363636</v>
      </c>
      <c r="AZ386" s="647" t="n">
        <f aca="false">+AZ282/(AZ103/100)</f>
        <v>116.71465882069</v>
      </c>
      <c r="BA386" s="647" t="n">
        <f aca="false">+BA282/(BA103/100)</f>
        <v>106.954544672414</v>
      </c>
      <c r="BB386" s="647" t="n">
        <f aca="false">+BB282/(BB103/100)</f>
        <v>114.796842337931</v>
      </c>
      <c r="BC386" s="647" t="n">
        <f aca="false">+BC282/(BC103/100)</f>
        <v>117.630418015</v>
      </c>
      <c r="BD386" s="647" t="n">
        <f aca="false">+BD282/(BD103/100)</f>
        <v>142.2914065375</v>
      </c>
      <c r="BE386" s="647" t="n">
        <f aca="false">+BE282/(BE103/100)</f>
        <v>131.145474801493</v>
      </c>
      <c r="BF386" s="647" t="n">
        <f aca="false">+BF282/(BF103/100)</f>
        <v>187.809540014286</v>
      </c>
      <c r="BG386" s="647" t="n">
        <f aca="false">+BG282/(BG103/100)</f>
        <v>136.343484511594</v>
      </c>
      <c r="BH386" s="647" t="n">
        <f aca="false">+BH282/(BH103/100)</f>
        <v>144.381040526087</v>
      </c>
      <c r="BI386" s="647" t="n">
        <f aca="false">+BI282/(BI103/100)</f>
        <v>127.966372191429</v>
      </c>
      <c r="BJ386" s="647" t="n">
        <f aca="false">+BJ282/(BJ103/100)</f>
        <v>133.451494808333</v>
      </c>
      <c r="BK386" s="647" t="n">
        <f aca="false">+BK282/(BK103/100)</f>
        <v>145.244031552778</v>
      </c>
      <c r="BL386" s="647" t="n">
        <f aca="false">+BL282/(BL103/100)</f>
        <v>138.520298772222</v>
      </c>
      <c r="BM386" s="647" t="n">
        <f aca="false">+BM282/(BM103/100)</f>
        <v>148.522258547945</v>
      </c>
      <c r="BN386" s="647" t="n">
        <f aca="false">+BN282/(BN103/100)</f>
        <v>159.702728364865</v>
      </c>
      <c r="BO386" s="647" t="n">
        <f aca="false">+BO282/(BO103/100)</f>
        <v>166.0363424</v>
      </c>
      <c r="BP386" s="647" t="n">
        <f aca="false">+BP282/(BP103/100)</f>
        <v>168.316554697468</v>
      </c>
      <c r="BQ386" s="647" t="n">
        <f aca="false">+BQ282/(BQ103/100)</f>
        <v>185.894340092179</v>
      </c>
      <c r="BR386" s="647" t="n">
        <f aca="false">+BR282/(BR103/100)</f>
        <v>176.209970505063</v>
      </c>
      <c r="BS386" s="647" t="n">
        <f aca="false">+BS282/(BS103/100)</f>
        <v>185.5767549775</v>
      </c>
      <c r="BT386" s="647" t="n">
        <f aca="false">+BT282/(BT103/100)</f>
        <v>194.101669073171</v>
      </c>
      <c r="BU386" s="647" t="n">
        <f aca="false">+BU282/(BU103/100)</f>
        <v>194.347682926829</v>
      </c>
      <c r="BV386" s="647" t="n">
        <f aca="false">+BV282/(BV103/100)</f>
        <v>227.849192242435</v>
      </c>
      <c r="BW386" s="647" t="n">
        <f aca="false">+BW282/(BW103/100)</f>
        <v>233.585022611217</v>
      </c>
      <c r="BX386" s="647" t="n">
        <f aca="false">+BX282/(BX103/100)</f>
        <v>234.856326443355</v>
      </c>
      <c r="BY386" s="647" t="n">
        <f aca="false">+BY282/(BY103/100)</f>
        <v>227.034462638766</v>
      </c>
      <c r="BZ386" s="647" t="n">
        <f aca="false">+BZ282/(BZ103/100)</f>
        <v>267.247525461774</v>
      </c>
      <c r="CA386" s="647" t="n">
        <f aca="false">+CA282/(CA103/100)</f>
        <v>246.911848286626</v>
      </c>
      <c r="CB386" s="647" t="n">
        <f aca="false">+CB282/(CB103/100)</f>
        <v>274.076120893451</v>
      </c>
      <c r="CC386" s="647" t="n">
        <f aca="false">+CC282/(CC103/100)</f>
        <v>245.314207255008</v>
      </c>
      <c r="CD386" s="647" t="n">
        <f aca="false">+CD282/(CD103/100)</f>
        <v>268.657488234562</v>
      </c>
      <c r="CE386" s="647" t="n">
        <f aca="false">+CE282/(CE103/100)</f>
        <v>316.100389528508</v>
      </c>
      <c r="CF386" s="647" t="n">
        <f aca="false">+CF282/(CF103/100)</f>
        <v>307.195221290724</v>
      </c>
      <c r="CG386" s="647" t="n">
        <f aca="false">+CG282/(CG103/100)</f>
        <v>273.695785909171</v>
      </c>
      <c r="CH386" s="647" t="n">
        <f aca="false">+CH282/(CH103/100)</f>
        <v>337.402673209925</v>
      </c>
      <c r="CI386" s="647" t="n">
        <f aca="false">+CI282/(CI103/100)</f>
        <v>351.607852924297</v>
      </c>
      <c r="CJ386" s="647" t="n">
        <f aca="false">+CJ282/(CJ103/100)</f>
        <v>344.877514548381</v>
      </c>
      <c r="CK386" s="647" t="n">
        <f aca="false">+CK282/(CK103/100)</f>
        <v>312.343873591562</v>
      </c>
      <c r="CL386" s="647" t="n">
        <f aca="false">+CL282/(CL103/100)</f>
        <v>318.119120880512</v>
      </c>
      <c r="CM386" s="647" t="n">
        <f aca="false">+CM282/(CM103/100)</f>
        <v>346.030667148192</v>
      </c>
      <c r="CN386" s="647" t="n">
        <f aca="false">+CN282/(CN103/100)</f>
        <v>340.548648885621</v>
      </c>
      <c r="CO386" s="647" t="n">
        <f aca="false">+CO282/(CO103/100)</f>
        <v>311.732385930162</v>
      </c>
      <c r="CP386" s="647" t="n">
        <f aca="false">+CP282/(CP103/100)</f>
        <v>378.289451844366</v>
      </c>
      <c r="CQ386" s="647" t="n">
        <f aca="false">+CQ282/(CQ103/100)</f>
        <v>362.891466268784</v>
      </c>
      <c r="CR386" s="647" t="n">
        <f aca="false">+CR282/(CR103/100)</f>
        <v>411.55379588257</v>
      </c>
      <c r="CS386" s="647" t="n">
        <f aca="false">+CS282/(CS103/100)</f>
        <v>407.443262267791</v>
      </c>
      <c r="CT386" s="647" t="n">
        <f aca="false">+CT282/(CT103/100)</f>
        <v>406.57125422114</v>
      </c>
      <c r="CU386" s="647" t="n">
        <f aca="false">+CU282/(CU103/100)</f>
        <v>416.071532141861</v>
      </c>
      <c r="CV386" s="647" t="n">
        <f aca="false">+CV282/(CV103/100)</f>
        <v>443.546914346509</v>
      </c>
      <c r="CW386" s="647" t="n">
        <f aca="false">+CW282/(CW103/100)</f>
        <v>427.456120191726</v>
      </c>
      <c r="CX386" s="647" t="n">
        <f aca="false">+CX282/(CX103/100)</f>
        <v>452.896094148952</v>
      </c>
      <c r="CY386" s="647" t="n">
        <f aca="false">+CY282/(CY103/100)</f>
        <v>379.455598714238</v>
      </c>
      <c r="CZ386" s="647" t="n">
        <f aca="false">+CZ282/(CZ103/100)</f>
        <v>409.364989186248</v>
      </c>
      <c r="DA386" s="647" t="n">
        <f aca="false">+DA282/(DA103/100)</f>
        <v>423.233944057676</v>
      </c>
      <c r="DB386" s="647" t="n">
        <f aca="false">+DB282/(DB103/100)</f>
        <v>460.038234606956</v>
      </c>
      <c r="DC386" s="647"/>
      <c r="DD386" s="647"/>
      <c r="DE386" s="647"/>
      <c r="DF386" s="647"/>
      <c r="DG386" s="647"/>
      <c r="DH386" s="647"/>
      <c r="DI386" s="647"/>
      <c r="DJ386" s="647"/>
      <c r="DK386" s="647"/>
      <c r="DL386" s="647"/>
      <c r="DM386" s="647"/>
      <c r="DN386" s="647"/>
      <c r="DO386" s="647"/>
      <c r="DP386" s="647"/>
      <c r="DQ386" s="647"/>
      <c r="DR386" s="647"/>
      <c r="DS386" s="647"/>
      <c r="DT386" s="647"/>
      <c r="DU386" s="647"/>
      <c r="DV386" s="647"/>
      <c r="DW386" s="647"/>
      <c r="DX386" s="647"/>
      <c r="DY386" s="647"/>
      <c r="DZ386" s="647"/>
    </row>
    <row r="387" customFormat="false" ht="15" hidden="false" customHeight="false" outlineLevel="0" collapsed="false">
      <c r="B387" s="646" t="str">
        <f aca="false">+B377</f>
        <v>Gross National Disposable Income, after taxes, RWF bln in constant 2014 prices</v>
      </c>
      <c r="C387" s="647"/>
      <c r="D387" s="647"/>
      <c r="E387" s="647"/>
      <c r="F387" s="647"/>
      <c r="G387" s="647"/>
      <c r="H387" s="647"/>
      <c r="I387" s="647"/>
      <c r="J387" s="647"/>
      <c r="K387" s="647"/>
      <c r="L387" s="647"/>
      <c r="M387" s="647"/>
      <c r="N387" s="647"/>
      <c r="O387" s="647"/>
      <c r="P387" s="647"/>
      <c r="Q387" s="647"/>
      <c r="R387" s="647"/>
      <c r="S387" s="647" t="n">
        <f aca="false">+S385-S386</f>
        <v>437.143479159763</v>
      </c>
      <c r="T387" s="647" t="n">
        <f aca="false">+T385-T386</f>
        <v>437.480107541139</v>
      </c>
      <c r="U387" s="647" t="n">
        <f aca="false">+U385-U386</f>
        <v>437.337377000391</v>
      </c>
      <c r="V387" s="647" t="n">
        <f aca="false">+V385-V386</f>
        <v>438.474377560013</v>
      </c>
      <c r="W387" s="647" t="n">
        <f aca="false">+W385-W386</f>
        <v>481.490560151238</v>
      </c>
      <c r="X387" s="647" t="n">
        <f aca="false">+X385-X386</f>
        <v>484.048194602286</v>
      </c>
      <c r="Y387" s="647" t="n">
        <f aca="false">+Y385-Y386</f>
        <v>488.082931336762</v>
      </c>
      <c r="Z387" s="647" t="n">
        <f aca="false">+Z385-Z386</f>
        <v>491.14410028</v>
      </c>
      <c r="AA387" s="647" t="n">
        <f aca="false">+AA385-AA386</f>
        <v>509.825964790625</v>
      </c>
      <c r="AB387" s="647" t="n">
        <f aca="false">+AB385-AB386</f>
        <v>510.573401363773</v>
      </c>
      <c r="AC387" s="647" t="n">
        <f aca="false">+AC385-AC386</f>
        <v>511.163397628472</v>
      </c>
      <c r="AD387" s="647" t="n">
        <f aca="false">+AD385-AD386</f>
        <v>512.555676915741</v>
      </c>
      <c r="AE387" s="647" t="n">
        <f aca="false">+AE385-AE386</f>
        <v>569.698884475</v>
      </c>
      <c r="AF387" s="647" t="n">
        <f aca="false">+AF385-AF386</f>
        <v>570.491593994853</v>
      </c>
      <c r="AG387" s="647" t="n">
        <f aca="false">+AG385-AG386</f>
        <v>572.45074863799</v>
      </c>
      <c r="AH387" s="647" t="n">
        <f aca="false">+AH385-AH386</f>
        <v>575.042172538235</v>
      </c>
      <c r="AI387" s="647" t="n">
        <f aca="false">+AI385-AI386</f>
        <v>584.644604763778</v>
      </c>
      <c r="AJ387" s="647" t="n">
        <f aca="false">+AJ385-AJ386</f>
        <v>586.478527132566</v>
      </c>
      <c r="AK387" s="647" t="n">
        <f aca="false">+AK385-AK386</f>
        <v>589.084949566975</v>
      </c>
      <c r="AL387" s="647" t="n">
        <f aca="false">+AL385-AL386</f>
        <v>591.385543786475</v>
      </c>
      <c r="AM387" s="647" t="n">
        <f aca="false">+AM385-AM386</f>
        <v>650.369651340945</v>
      </c>
      <c r="AN387" s="647" t="n">
        <f aca="false">+AN385-AN386</f>
        <v>649.941816137182</v>
      </c>
      <c r="AO387" s="647" t="n">
        <f aca="false">+AO385-AO386</f>
        <v>649.420646816488</v>
      </c>
      <c r="AP387" s="647" t="n">
        <f aca="false">+AP385-AP386</f>
        <v>648.318005251614</v>
      </c>
      <c r="AQ387" s="647" t="n">
        <f aca="false">+AQ385-AQ386</f>
        <v>709.04899232694</v>
      </c>
      <c r="AR387" s="647" t="n">
        <f aca="false">+AR385-AR386</f>
        <v>708.232197947378</v>
      </c>
      <c r="AS387" s="647" t="n">
        <f aca="false">+AS385-AS386</f>
        <v>707.637667484547</v>
      </c>
      <c r="AT387" s="647" t="n">
        <f aca="false">+AT385-AT386</f>
        <v>707.519729830788</v>
      </c>
      <c r="AU387" s="647" t="n">
        <f aca="false">+AU385-AU386</f>
        <v>787.796104805958</v>
      </c>
      <c r="AV387" s="647" t="n">
        <f aca="false">+AV385-AV386</f>
        <v>848.991516375205</v>
      </c>
      <c r="AW387" s="647" t="n">
        <f aca="false">+AW385-AW386</f>
        <v>933.919463921248</v>
      </c>
      <c r="AX387" s="647" t="n">
        <f aca="false">+AX385-AX386</f>
        <v>936.701894822774</v>
      </c>
      <c r="AY387" s="647" t="n">
        <f aca="false">+AY385-AY386</f>
        <v>929.637746215244</v>
      </c>
      <c r="AZ387" s="647" t="n">
        <f aca="false">+AZ385-AZ386</f>
        <v>928.872616435707</v>
      </c>
      <c r="BA387" s="647" t="n">
        <f aca="false">+BA385-BA386</f>
        <v>992.931745728359</v>
      </c>
      <c r="BB387" s="647" t="n">
        <f aca="false">+BB385-BB386</f>
        <v>1013.55201584558</v>
      </c>
      <c r="BC387" s="647" t="n">
        <f aca="false">+BC385-BC386</f>
        <v>1000.47288638483</v>
      </c>
      <c r="BD387" s="647" t="n">
        <f aca="false">+BD385-BD386</f>
        <v>1026.91777921614</v>
      </c>
      <c r="BE387" s="647" t="n">
        <f aca="false">+BE385-BE386</f>
        <v>1080.40352044502</v>
      </c>
      <c r="BF387" s="647" t="n">
        <f aca="false">+BF385-BF386</f>
        <v>1034.62099645339</v>
      </c>
      <c r="BG387" s="647" t="n">
        <f aca="false">+BG385-BG386</f>
        <v>1111.46287770402</v>
      </c>
      <c r="BH387" s="647" t="n">
        <f aca="false">+BH385-BH386</f>
        <v>1092.51339363858</v>
      </c>
      <c r="BI387" s="647" t="n">
        <f aca="false">+BI385-BI386</f>
        <v>1138.40724736127</v>
      </c>
      <c r="BJ387" s="647" t="n">
        <f aca="false">+BJ385-BJ386</f>
        <v>1158.08429897858</v>
      </c>
      <c r="BK387" s="647" t="n">
        <f aca="false">+BK385-BK386</f>
        <v>1153.57939684693</v>
      </c>
      <c r="BL387" s="647" t="n">
        <f aca="false">+BL385-BL386</f>
        <v>1162.98383539345</v>
      </c>
      <c r="BM387" s="647" t="n">
        <f aca="false">+BM385-BM386</f>
        <v>1204.7346207798</v>
      </c>
      <c r="BN387" s="647" t="n">
        <f aca="false">+BN385-BN386</f>
        <v>1242.85924708599</v>
      </c>
      <c r="BO387" s="647" t="n">
        <f aca="false">+BO385-BO386</f>
        <v>1274.20512236561</v>
      </c>
      <c r="BP387" s="647" t="n">
        <f aca="false">+BP385-BP386</f>
        <v>1236.84871440236</v>
      </c>
      <c r="BQ387" s="647" t="n">
        <f aca="false">+BQ385-BQ386</f>
        <v>1330.82527891741</v>
      </c>
      <c r="BR387" s="647" t="n">
        <f aca="false">+BR385-BR386</f>
        <v>1352.44413525791</v>
      </c>
      <c r="BS387" s="647" t="n">
        <f aca="false">+BS385-BS386</f>
        <v>1311.49609796239</v>
      </c>
      <c r="BT387" s="647" t="n">
        <f aca="false">+BT385-BT386</f>
        <v>1300.25901402625</v>
      </c>
      <c r="BU387" s="647" t="n">
        <f aca="false">+BU385-BU386</f>
        <v>1373.08020122548</v>
      </c>
      <c r="BV387" s="647" t="n">
        <f aca="false">+BV385-BV386</f>
        <v>1373.47066605152</v>
      </c>
      <c r="BW387" s="647" t="n">
        <f aca="false">+BW385-BW386</f>
        <v>1341.65756728378</v>
      </c>
      <c r="BX387" s="647" t="n">
        <f aca="false">+BX385-BX386</f>
        <v>1385.56713664727</v>
      </c>
      <c r="BY387" s="647" t="n">
        <f aca="false">+BY385-BY386</f>
        <v>1392.91505095341</v>
      </c>
      <c r="BZ387" s="647" t="n">
        <f aca="false">+BZ385-BZ386</f>
        <v>1405.81974567581</v>
      </c>
      <c r="CA387" s="647" t="n">
        <f aca="false">+CA385-CA386</f>
        <v>1384.20702741425</v>
      </c>
      <c r="CB387" s="647" t="n">
        <f aca="false">+CB385-CB386</f>
        <v>1380.666607831</v>
      </c>
      <c r="CC387" s="647" t="n">
        <f aca="false">+CC385-CC386</f>
        <v>1475.86544250271</v>
      </c>
      <c r="CD387" s="647" t="n">
        <f aca="false">+CD385-CD386</f>
        <v>1453.27869513818</v>
      </c>
      <c r="CE387" s="647" t="n">
        <f aca="false">+CE385-CE386</f>
        <v>1444.04627718349</v>
      </c>
      <c r="CF387" s="647" t="n">
        <f aca="false">+CF385-CF386</f>
        <v>1500.2036283463</v>
      </c>
      <c r="CG387" s="647" t="n">
        <f aca="false">+CG385-CG386</f>
        <v>1586.13747631287</v>
      </c>
      <c r="CH387" s="647" t="n">
        <f aca="false">+CH385-CH386</f>
        <v>1555.19594647835</v>
      </c>
      <c r="CI387" s="647" t="n">
        <f aca="false">+CI385-CI386</f>
        <v>1551.06153862812</v>
      </c>
      <c r="CJ387" s="647" t="n">
        <f aca="false">+CJ385-CJ386</f>
        <v>1570.76573849954</v>
      </c>
      <c r="CK387" s="647" t="n">
        <f aca="false">+CK385-CK386</f>
        <v>1565.75436240251</v>
      </c>
      <c r="CL387" s="647" t="n">
        <f aca="false">+CL385-CL386</f>
        <v>1566.78346931158</v>
      </c>
      <c r="CM387" s="647" t="n">
        <f aca="false">+CM385-CM386</f>
        <v>1560.29558631358</v>
      </c>
      <c r="CN387" s="647" t="n">
        <f aca="false">+CN385-CN386</f>
        <v>1631.09651054132</v>
      </c>
      <c r="CO387" s="647" t="n">
        <f aca="false">+CO385-CO386</f>
        <v>1700.49870453472</v>
      </c>
      <c r="CP387" s="647" t="n">
        <f aca="false">+CP385-CP386</f>
        <v>1667.9216328364</v>
      </c>
      <c r="CQ387" s="647" t="n">
        <f aca="false">+CQ385-CQ386</f>
        <v>1738.3786657801</v>
      </c>
      <c r="CR387" s="647" t="n">
        <f aca="false">+CR385-CR386</f>
        <v>1684.71791698622</v>
      </c>
      <c r="CS387" s="647" t="n">
        <f aca="false">+CS385-CS386</f>
        <v>1769.8492380567</v>
      </c>
      <c r="CT387" s="647" t="n">
        <f aca="false">+CT385-CT386</f>
        <v>1851.43167021673</v>
      </c>
      <c r="CU387" s="647" t="n">
        <f aca="false">+CU385-CU386</f>
        <v>1810.17679804623</v>
      </c>
      <c r="CV387" s="647" t="n">
        <f aca="false">+CV385-CV386</f>
        <v>1884.44894436103</v>
      </c>
      <c r="CW387" s="647" t="n">
        <f aca="false">+CW385-CW386</f>
        <v>1947.03363528406</v>
      </c>
      <c r="CX387" s="647" t="n">
        <f aca="false">+CX385-CX386</f>
        <v>1983.09250002417</v>
      </c>
      <c r="CY387" s="647" t="n">
        <f aca="false">+CY385-CY386</f>
        <v>1951.86112349359</v>
      </c>
      <c r="CZ387" s="647" t="n">
        <f aca="false">+CZ385-CZ386</f>
        <v>1689.8933319326</v>
      </c>
      <c r="DA387" s="647" t="n">
        <f aca="false">+DA385-DA386</f>
        <v>1905.04569349509</v>
      </c>
      <c r="DB387" s="647" t="n">
        <f aca="false">+DB385-DB386</f>
        <v>1980.3491038258</v>
      </c>
      <c r="DC387" s="647"/>
      <c r="DD387" s="647"/>
      <c r="DE387" s="647"/>
      <c r="DF387" s="647"/>
      <c r="DG387" s="647"/>
      <c r="DH387" s="647"/>
      <c r="DI387" s="647"/>
      <c r="DJ387" s="647"/>
      <c r="DK387" s="647"/>
      <c r="DL387" s="647"/>
      <c r="DM387" s="647"/>
      <c r="DN387" s="647"/>
      <c r="DO387" s="647"/>
      <c r="DP387" s="647"/>
      <c r="DQ387" s="647"/>
      <c r="DR387" s="647"/>
      <c r="DS387" s="647"/>
      <c r="DT387" s="647"/>
      <c r="DU387" s="647"/>
      <c r="DV387" s="647"/>
      <c r="DW387" s="647"/>
      <c r="DX387" s="647"/>
      <c r="DY387" s="647"/>
      <c r="DZ387" s="647"/>
    </row>
    <row r="388" customFormat="false" ht="15" hidden="false" customHeight="false" outlineLevel="0" collapsed="false">
      <c r="B388" s="592" t="s">
        <v>1153</v>
      </c>
    </row>
    <row r="389" customFormat="false" ht="15" hidden="false" customHeight="false" outlineLevel="0" collapsed="false">
      <c r="B389" s="648" t="s">
        <v>1154</v>
      </c>
    </row>
    <row r="390" customFormat="false" ht="15" hidden="false" customHeight="false" outlineLevel="0" collapsed="false">
      <c r="B390" s="649" t="s">
        <v>1155</v>
      </c>
      <c r="C390" s="533" t="s">
        <v>0</v>
      </c>
      <c r="D390" s="533" t="s">
        <v>1</v>
      </c>
      <c r="E390" s="533" t="s">
        <v>2</v>
      </c>
      <c r="F390" s="533" t="s">
        <v>3</v>
      </c>
      <c r="G390" s="533" t="s">
        <v>4</v>
      </c>
      <c r="H390" s="533" t="s">
        <v>5</v>
      </c>
      <c r="I390" s="533" t="s">
        <v>6</v>
      </c>
      <c r="J390" s="533" t="s">
        <v>7</v>
      </c>
      <c r="K390" s="533" t="s">
        <v>8</v>
      </c>
      <c r="L390" s="533" t="s">
        <v>9</v>
      </c>
      <c r="M390" s="533" t="s">
        <v>10</v>
      </c>
      <c r="N390" s="533" t="s">
        <v>11</v>
      </c>
      <c r="O390" s="533" t="s">
        <v>12</v>
      </c>
      <c r="P390" s="533" t="s">
        <v>13</v>
      </c>
      <c r="Q390" s="533" t="s">
        <v>14</v>
      </c>
      <c r="R390" s="533" t="s">
        <v>15</v>
      </c>
      <c r="S390" s="533" t="s">
        <v>16</v>
      </c>
      <c r="T390" s="533" t="s">
        <v>17</v>
      </c>
      <c r="U390" s="533" t="s">
        <v>18</v>
      </c>
      <c r="V390" s="533" t="s">
        <v>19</v>
      </c>
      <c r="W390" s="533" t="s">
        <v>20</v>
      </c>
      <c r="X390" s="533" t="s">
        <v>21</v>
      </c>
      <c r="Y390" s="533" t="s">
        <v>22</v>
      </c>
      <c r="Z390" s="533" t="s">
        <v>23</v>
      </c>
      <c r="AA390" s="533" t="s">
        <v>24</v>
      </c>
      <c r="AB390" s="533" t="s">
        <v>25</v>
      </c>
      <c r="AC390" s="533" t="s">
        <v>26</v>
      </c>
      <c r="AD390" s="533" t="s">
        <v>27</v>
      </c>
      <c r="AE390" s="533" t="s">
        <v>28</v>
      </c>
      <c r="AF390" s="533" t="s">
        <v>29</v>
      </c>
      <c r="AG390" s="533" t="s">
        <v>30</v>
      </c>
      <c r="AH390" s="533" t="s">
        <v>31</v>
      </c>
      <c r="AI390" s="533" t="s">
        <v>32</v>
      </c>
      <c r="AJ390" s="533" t="s">
        <v>33</v>
      </c>
      <c r="AK390" s="533" t="s">
        <v>34</v>
      </c>
      <c r="AL390" s="533" t="s">
        <v>35</v>
      </c>
      <c r="AM390" s="533" t="s">
        <v>36</v>
      </c>
      <c r="AN390" s="533" t="s">
        <v>37</v>
      </c>
      <c r="AO390" s="533" t="s">
        <v>38</v>
      </c>
      <c r="AP390" s="533" t="s">
        <v>39</v>
      </c>
      <c r="AQ390" s="533" t="s">
        <v>40</v>
      </c>
      <c r="AR390" s="533" t="s">
        <v>41</v>
      </c>
      <c r="AS390" s="533" t="s">
        <v>42</v>
      </c>
      <c r="AT390" s="533" t="s">
        <v>43</v>
      </c>
      <c r="AU390" s="533" t="s">
        <v>44</v>
      </c>
      <c r="AV390" s="533" t="s">
        <v>45</v>
      </c>
      <c r="AW390" s="533" t="s">
        <v>46</v>
      </c>
      <c r="AX390" s="533" t="s">
        <v>47</v>
      </c>
      <c r="AY390" s="533" t="s">
        <v>48</v>
      </c>
      <c r="AZ390" s="533" t="s">
        <v>49</v>
      </c>
      <c r="BA390" s="533" t="s">
        <v>50</v>
      </c>
      <c r="BB390" s="533" t="s">
        <v>51</v>
      </c>
      <c r="BC390" s="533" t="s">
        <v>52</v>
      </c>
      <c r="BD390" s="533" t="s">
        <v>53</v>
      </c>
      <c r="BE390" s="533" t="s">
        <v>54</v>
      </c>
      <c r="BF390" s="533" t="s">
        <v>55</v>
      </c>
      <c r="BG390" s="533" t="s">
        <v>56</v>
      </c>
      <c r="BH390" s="533" t="s">
        <v>57</v>
      </c>
      <c r="BI390" s="533" t="s">
        <v>58</v>
      </c>
      <c r="BJ390" s="533" t="s">
        <v>59</v>
      </c>
      <c r="BK390" s="533" t="s">
        <v>60</v>
      </c>
      <c r="BL390" s="533" t="s">
        <v>61</v>
      </c>
      <c r="BM390" s="533" t="s">
        <v>62</v>
      </c>
      <c r="BN390" s="533" t="s">
        <v>63</v>
      </c>
      <c r="BO390" s="533" t="s">
        <v>64</v>
      </c>
      <c r="BP390" s="533" t="s">
        <v>65</v>
      </c>
      <c r="BQ390" s="533" t="s">
        <v>66</v>
      </c>
      <c r="BR390" s="533" t="s">
        <v>67</v>
      </c>
      <c r="BS390" s="533" t="s">
        <v>68</v>
      </c>
      <c r="BT390" s="533" t="s">
        <v>69</v>
      </c>
      <c r="BU390" s="533" t="s">
        <v>70</v>
      </c>
      <c r="BV390" s="533" t="s">
        <v>71</v>
      </c>
      <c r="BW390" s="533" t="s">
        <v>72</v>
      </c>
      <c r="BX390" s="533" t="s">
        <v>73</v>
      </c>
      <c r="BY390" s="533" t="s">
        <v>74</v>
      </c>
      <c r="BZ390" s="533" t="s">
        <v>75</v>
      </c>
      <c r="CA390" s="533" t="s">
        <v>76</v>
      </c>
      <c r="CB390" s="533" t="s">
        <v>77</v>
      </c>
      <c r="CC390" s="533" t="s">
        <v>78</v>
      </c>
      <c r="CD390" s="533" t="s">
        <v>79</v>
      </c>
      <c r="CE390" s="533" t="s">
        <v>80</v>
      </c>
      <c r="CF390" s="533" t="s">
        <v>81</v>
      </c>
      <c r="CG390" s="533" t="s">
        <v>82</v>
      </c>
      <c r="CH390" s="533" t="s">
        <v>83</v>
      </c>
      <c r="CI390" s="533" t="s">
        <v>84</v>
      </c>
      <c r="CJ390" s="533" t="s">
        <v>85</v>
      </c>
      <c r="CK390" s="533" t="s">
        <v>86</v>
      </c>
      <c r="CL390" s="533" t="s">
        <v>87</v>
      </c>
      <c r="CM390" s="533" t="s">
        <v>88</v>
      </c>
      <c r="CN390" s="533" t="s">
        <v>89</v>
      </c>
      <c r="CO390" s="533" t="s">
        <v>90</v>
      </c>
      <c r="CP390" s="533" t="s">
        <v>91</v>
      </c>
      <c r="CQ390" s="533" t="s">
        <v>92</v>
      </c>
      <c r="CR390" s="533" t="s">
        <v>93</v>
      </c>
      <c r="CS390" s="533" t="s">
        <v>94</v>
      </c>
      <c r="CT390" s="533" t="s">
        <v>95</v>
      </c>
      <c r="CU390" s="533" t="s">
        <v>96</v>
      </c>
      <c r="CV390" s="533" t="s">
        <v>97</v>
      </c>
      <c r="CW390" s="533" t="s">
        <v>98</v>
      </c>
      <c r="CX390" s="533" t="s">
        <v>99</v>
      </c>
      <c r="CY390" s="533" t="s">
        <v>100</v>
      </c>
      <c r="CZ390" s="533" t="s">
        <v>101</v>
      </c>
      <c r="DA390" s="533" t="s">
        <v>102</v>
      </c>
      <c r="DB390" s="533" t="s">
        <v>103</v>
      </c>
      <c r="DC390" s="533" t="s">
        <v>104</v>
      </c>
      <c r="DD390" s="533" t="s">
        <v>105</v>
      </c>
      <c r="DE390" s="533" t="s">
        <v>106</v>
      </c>
      <c r="DF390" s="533" t="s">
        <v>107</v>
      </c>
      <c r="DG390" s="533" t="s">
        <v>108</v>
      </c>
      <c r="DH390" s="533" t="s">
        <v>109</v>
      </c>
      <c r="DI390" s="533" t="s">
        <v>110</v>
      </c>
      <c r="DJ390" s="533" t="s">
        <v>111</v>
      </c>
      <c r="DK390" s="533" t="s">
        <v>112</v>
      </c>
      <c r="DL390" s="533" t="s">
        <v>113</v>
      </c>
      <c r="DM390" s="533" t="s">
        <v>114</v>
      </c>
      <c r="DN390" s="533" t="s">
        <v>115</v>
      </c>
      <c r="DO390" s="533" t="s">
        <v>116</v>
      </c>
      <c r="DP390" s="533" t="s">
        <v>192</v>
      </c>
      <c r="DQ390" s="533" t="s">
        <v>193</v>
      </c>
      <c r="DR390" s="533" t="s">
        <v>194</v>
      </c>
      <c r="DS390" s="533"/>
      <c r="DT390" s="533"/>
      <c r="DU390" s="533"/>
      <c r="DV390" s="533"/>
      <c r="DW390" s="533"/>
      <c r="DX390" s="533"/>
      <c r="DY390" s="533"/>
      <c r="DZ390" s="533"/>
    </row>
    <row r="391" customFormat="false" ht="15" hidden="false" customHeight="false" outlineLevel="0" collapsed="false">
      <c r="B391" s="650"/>
      <c r="C391" s="608" t="n">
        <v>1992</v>
      </c>
      <c r="D391" s="608" t="n">
        <v>1993</v>
      </c>
      <c r="E391" s="608" t="n">
        <v>1994</v>
      </c>
      <c r="F391" s="608" t="n">
        <v>1995</v>
      </c>
      <c r="G391" s="608"/>
      <c r="H391" s="608"/>
      <c r="I391" s="608"/>
      <c r="J391" s="608" t="n">
        <v>1996</v>
      </c>
      <c r="K391" s="608"/>
      <c r="L391" s="608"/>
      <c r="M391" s="608"/>
      <c r="N391" s="608" t="n">
        <v>1997</v>
      </c>
      <c r="O391" s="608"/>
      <c r="P391" s="608"/>
      <c r="Q391" s="608"/>
      <c r="R391" s="608" t="n">
        <v>1998</v>
      </c>
      <c r="S391" s="608"/>
      <c r="T391" s="608"/>
      <c r="U391" s="608"/>
      <c r="V391" s="608" t="n">
        <v>1999</v>
      </c>
      <c r="W391" s="608"/>
      <c r="X391" s="608"/>
      <c r="Y391" s="608"/>
      <c r="Z391" s="608" t="n">
        <v>2000</v>
      </c>
      <c r="AA391" s="608"/>
      <c r="AB391" s="608"/>
      <c r="AC391" s="608"/>
      <c r="AD391" s="608" t="n">
        <v>2001</v>
      </c>
      <c r="AE391" s="608"/>
      <c r="AF391" s="608"/>
      <c r="AG391" s="608"/>
      <c r="AH391" s="608" t="n">
        <v>2002</v>
      </c>
      <c r="AI391" s="608"/>
      <c r="AJ391" s="608"/>
      <c r="AK391" s="608"/>
      <c r="AL391" s="608" t="n">
        <v>2003</v>
      </c>
      <c r="AM391" s="608"/>
      <c r="AN391" s="608"/>
      <c r="AO391" s="608"/>
      <c r="AP391" s="608" t="n">
        <v>2004</v>
      </c>
      <c r="AQ391" s="608"/>
      <c r="AR391" s="608"/>
      <c r="AS391" s="608"/>
      <c r="AT391" s="608" t="n">
        <v>2005</v>
      </c>
      <c r="AU391" s="608"/>
      <c r="AV391" s="608"/>
      <c r="AW391" s="608"/>
      <c r="AX391" s="608" t="n">
        <v>2006</v>
      </c>
      <c r="AY391" s="608"/>
      <c r="AZ391" s="608"/>
      <c r="BA391" s="608"/>
      <c r="BB391" s="608" t="n">
        <v>2007</v>
      </c>
      <c r="BC391" s="608"/>
      <c r="BD391" s="608"/>
      <c r="BE391" s="608"/>
      <c r="BF391" s="608" t="n">
        <v>2008</v>
      </c>
      <c r="BG391" s="608"/>
      <c r="BH391" s="608"/>
      <c r="BI391" s="608"/>
      <c r="BJ391" s="608"/>
      <c r="BK391" s="608"/>
      <c r="BL391" s="608"/>
      <c r="BM391" s="608"/>
      <c r="BN391" s="608" t="n">
        <v>2010</v>
      </c>
      <c r="BO391" s="608"/>
      <c r="BP391" s="608"/>
      <c r="BQ391" s="608"/>
      <c r="BR391" s="608" t="n">
        <v>2011</v>
      </c>
      <c r="BS391" s="608"/>
      <c r="BT391" s="608"/>
      <c r="BU391" s="608"/>
      <c r="BV391" s="608" t="n">
        <v>2012</v>
      </c>
      <c r="BW391" s="608"/>
      <c r="BX391" s="608"/>
      <c r="BY391" s="608"/>
      <c r="BZ391" s="608" t="n">
        <v>2013</v>
      </c>
      <c r="CA391" s="608"/>
      <c r="CB391" s="608"/>
      <c r="CC391" s="608"/>
      <c r="CD391" s="608" t="n">
        <v>2014</v>
      </c>
      <c r="CE391" s="608"/>
      <c r="CF391" s="608"/>
      <c r="CG391" s="608"/>
      <c r="CH391" s="608" t="n">
        <v>2015</v>
      </c>
      <c r="CI391" s="608"/>
      <c r="CJ391" s="608"/>
      <c r="CK391" s="608"/>
      <c r="CL391" s="608" t="n">
        <v>2016</v>
      </c>
      <c r="CM391" s="608"/>
      <c r="CN391" s="608"/>
      <c r="CO391" s="608"/>
      <c r="CP391" s="608" t="n">
        <v>2017</v>
      </c>
      <c r="CQ391" s="608"/>
      <c r="CR391" s="608"/>
      <c r="CS391" s="608"/>
      <c r="CT391" s="608"/>
      <c r="CU391" s="608"/>
      <c r="CV391" s="608"/>
      <c r="CW391" s="608"/>
      <c r="CX391" s="608"/>
      <c r="CY391" s="608"/>
      <c r="CZ391" s="608"/>
      <c r="DA391" s="608"/>
      <c r="DB391" s="608"/>
      <c r="DC391" s="608"/>
      <c r="DD391" s="608"/>
      <c r="DE391" s="608"/>
      <c r="DF391" s="608"/>
      <c r="DG391" s="608"/>
      <c r="DH391" s="608"/>
      <c r="DI391" s="608"/>
      <c r="DJ391" s="608"/>
      <c r="DK391" s="608"/>
      <c r="DL391" s="608"/>
      <c r="DM391" s="608"/>
      <c r="DN391" s="608"/>
      <c r="DO391" s="608"/>
      <c r="DP391" s="608"/>
      <c r="DQ391" s="608"/>
      <c r="DR391" s="608"/>
      <c r="DS391" s="608"/>
      <c r="DT391" s="608"/>
      <c r="DU391" s="608"/>
      <c r="DV391" s="608"/>
      <c r="DW391" s="608"/>
      <c r="DX391" s="608"/>
      <c r="DY391" s="608"/>
      <c r="DZ391" s="608"/>
    </row>
    <row r="392" customFormat="false" ht="15" hidden="false" customHeight="false" outlineLevel="0" collapsed="false">
      <c r="B392" s="650" t="s">
        <v>1156</v>
      </c>
      <c r="C392" s="651"/>
      <c r="D392" s="651" t="n">
        <v>1.29450941085815</v>
      </c>
      <c r="E392" s="651" t="n">
        <v>1.29450941085815</v>
      </c>
      <c r="F392" s="651" t="n">
        <v>1.30194282531738</v>
      </c>
      <c r="G392" s="651"/>
      <c r="H392" s="651"/>
      <c r="I392" s="651"/>
      <c r="J392" s="651" t="n">
        <v>1.31260824203491</v>
      </c>
      <c r="K392" s="651"/>
      <c r="L392" s="651"/>
      <c r="M392" s="651"/>
      <c r="N392" s="651" t="n">
        <v>1.32336103916168</v>
      </c>
      <c r="O392" s="651"/>
      <c r="P392" s="651"/>
      <c r="Q392" s="651"/>
      <c r="R392" s="651" t="n">
        <v>1.33420193195343</v>
      </c>
      <c r="S392" s="651"/>
      <c r="T392" s="651"/>
      <c r="U392" s="651"/>
      <c r="V392" s="651" t="n">
        <v>1.34513163566589</v>
      </c>
      <c r="W392" s="651"/>
      <c r="X392" s="651"/>
      <c r="Y392" s="651"/>
      <c r="Z392" s="651" t="n">
        <v>1.35615086555481</v>
      </c>
      <c r="AA392" s="651"/>
      <c r="AB392" s="651"/>
      <c r="AC392" s="651"/>
      <c r="AD392" s="651" t="n">
        <v>1.37562823295593</v>
      </c>
      <c r="AE392" s="651"/>
      <c r="AF392" s="651"/>
      <c r="AG392" s="651"/>
      <c r="AH392" s="651" t="n">
        <v>1.39538538455963</v>
      </c>
      <c r="AI392" s="651"/>
      <c r="AJ392" s="651"/>
      <c r="AK392" s="651"/>
      <c r="AL392" s="651" t="n">
        <v>1.41542613506317</v>
      </c>
      <c r="AM392" s="651"/>
      <c r="AN392" s="651"/>
      <c r="AO392" s="651"/>
      <c r="AP392" s="651" t="n">
        <v>1.43575489521027</v>
      </c>
      <c r="AQ392" s="651"/>
      <c r="AR392" s="651"/>
      <c r="AS392" s="651"/>
      <c r="AT392" s="651" t="n">
        <v>1.45637559890747</v>
      </c>
      <c r="AU392" s="651"/>
      <c r="AV392" s="651"/>
      <c r="AW392" s="651"/>
      <c r="AX392" s="651" t="n">
        <v>1.48311388492584</v>
      </c>
      <c r="AY392" s="651"/>
      <c r="AZ392" s="651"/>
      <c r="BA392" s="651"/>
      <c r="BB392" s="651" t="n">
        <v>1.51034319400787</v>
      </c>
      <c r="BC392" s="651"/>
      <c r="BD392" s="651"/>
      <c r="BE392" s="651"/>
      <c r="BF392" s="651" t="n">
        <v>1.5380722284317</v>
      </c>
      <c r="BG392" s="651"/>
      <c r="BH392" s="651"/>
      <c r="BI392" s="651"/>
      <c r="BJ392" s="651" t="n">
        <v>1.56631052494049</v>
      </c>
      <c r="BK392" s="651"/>
      <c r="BL392" s="651"/>
      <c r="BM392" s="651"/>
      <c r="BN392" s="651" t="n">
        <v>1.59506714344025</v>
      </c>
      <c r="BO392" s="651"/>
      <c r="BP392" s="651"/>
      <c r="BQ392" s="651"/>
      <c r="BR392" s="651" t="n">
        <v>1.62839686870575</v>
      </c>
      <c r="BS392" s="651"/>
      <c r="BT392" s="651"/>
      <c r="BU392" s="651"/>
      <c r="BV392" s="651" t="n">
        <v>1.66394627094269</v>
      </c>
      <c r="BW392" s="651"/>
      <c r="BX392" s="651"/>
      <c r="BY392" s="651"/>
      <c r="BZ392" s="651" t="n">
        <v>1.70189893245697</v>
      </c>
      <c r="CA392" s="651"/>
      <c r="CB392" s="651"/>
      <c r="CC392" s="651"/>
      <c r="CD392" s="651" t="n">
        <v>1.73419630527496</v>
      </c>
      <c r="CE392" s="651"/>
      <c r="CF392" s="651"/>
      <c r="CG392" s="651"/>
      <c r="CH392" s="651" t="n">
        <v>1.76664412021637</v>
      </c>
      <c r="CI392" s="651"/>
      <c r="CJ392" s="651"/>
      <c r="CK392" s="651"/>
      <c r="CL392" s="651" t="n">
        <v>1.80117726325989</v>
      </c>
      <c r="CM392" s="651"/>
      <c r="CN392" s="651"/>
      <c r="CO392" s="651"/>
      <c r="CP392" s="651" t="n">
        <v>1.83796072006226</v>
      </c>
      <c r="CQ392" s="651"/>
      <c r="CR392" s="651"/>
      <c r="CS392" s="651"/>
      <c r="CT392" s="651"/>
      <c r="CU392" s="651"/>
      <c r="CV392" s="651"/>
      <c r="CW392" s="651"/>
      <c r="CX392" s="651"/>
      <c r="CY392" s="651"/>
      <c r="CZ392" s="651"/>
      <c r="DA392" s="651"/>
      <c r="DB392" s="651"/>
      <c r="DC392" s="651"/>
      <c r="DD392" s="651"/>
      <c r="DE392" s="651"/>
      <c r="DF392" s="651"/>
      <c r="DG392" s="651"/>
      <c r="DH392" s="651"/>
      <c r="DI392" s="651"/>
      <c r="DJ392" s="651"/>
      <c r="DK392" s="651"/>
      <c r="DL392" s="651"/>
      <c r="DM392" s="651"/>
      <c r="DN392" s="651"/>
      <c r="DO392" s="651"/>
      <c r="DP392" s="651"/>
      <c r="DQ392" s="651"/>
      <c r="DR392" s="651"/>
      <c r="DS392" s="651"/>
      <c r="DT392" s="651"/>
      <c r="DU392" s="651"/>
      <c r="DV392" s="651"/>
      <c r="DW392" s="651"/>
      <c r="DX392" s="651"/>
      <c r="DY392" s="651"/>
      <c r="DZ392" s="651"/>
    </row>
    <row r="393" customFormat="false" ht="15" hidden="false" customHeight="false" outlineLevel="0" collapsed="false">
      <c r="B393" s="650" t="s">
        <v>1157</v>
      </c>
      <c r="C393" s="652" t="n">
        <v>3904.57885742188</v>
      </c>
      <c r="D393" s="652" t="n">
        <v>4182.251953125</v>
      </c>
      <c r="E393" s="652" t="n">
        <v>4246.63671875</v>
      </c>
      <c r="F393" s="652" t="n">
        <v>4435.2734375</v>
      </c>
      <c r="G393" s="652"/>
      <c r="H393" s="652"/>
      <c r="I393" s="652"/>
      <c r="J393" s="652" t="n">
        <v>4626.4736328125</v>
      </c>
      <c r="K393" s="652"/>
      <c r="L393" s="652"/>
      <c r="M393" s="652"/>
      <c r="N393" s="652" t="n">
        <v>4908.04052734375</v>
      </c>
      <c r="O393" s="652"/>
      <c r="P393" s="652"/>
      <c r="Q393" s="652"/>
      <c r="R393" s="652" t="n">
        <v>5279.64013671875</v>
      </c>
      <c r="S393" s="652"/>
      <c r="T393" s="652"/>
      <c r="U393" s="652"/>
      <c r="V393" s="652" t="n">
        <v>5773.58349609375</v>
      </c>
      <c r="W393" s="652"/>
      <c r="X393" s="652"/>
      <c r="Y393" s="652"/>
      <c r="Z393" s="652" t="n">
        <v>6395.47607421875</v>
      </c>
      <c r="AA393" s="652"/>
      <c r="AB393" s="652"/>
      <c r="AC393" s="652"/>
      <c r="AD393" s="652" t="n">
        <v>7040.27392578125</v>
      </c>
      <c r="AE393" s="652"/>
      <c r="AF393" s="652"/>
      <c r="AG393" s="652"/>
      <c r="AH393" s="652" t="n">
        <v>7765.08837890625</v>
      </c>
      <c r="AI393" s="652"/>
      <c r="AJ393" s="652"/>
      <c r="AK393" s="652"/>
      <c r="AL393" s="652" t="n">
        <v>8662.2158203125</v>
      </c>
      <c r="AM393" s="652"/>
      <c r="AN393" s="652"/>
      <c r="AO393" s="652"/>
      <c r="AP393" s="652" t="n">
        <v>9923.6728515625</v>
      </c>
      <c r="AQ393" s="652"/>
      <c r="AR393" s="652"/>
      <c r="AS393" s="652"/>
      <c r="AT393" s="652" t="n">
        <v>11648.78515625</v>
      </c>
      <c r="AU393" s="652"/>
      <c r="AV393" s="652"/>
      <c r="AW393" s="652"/>
      <c r="AX393" s="652" t="n">
        <v>13294.1083984375</v>
      </c>
      <c r="AY393" s="652"/>
      <c r="AZ393" s="652"/>
      <c r="BA393" s="652"/>
      <c r="BB393" s="652" t="n">
        <v>15069.876953125</v>
      </c>
      <c r="BC393" s="652"/>
      <c r="BD393" s="652"/>
      <c r="BE393" s="652"/>
      <c r="BF393" s="652" t="n">
        <v>17345.09765625</v>
      </c>
      <c r="BG393" s="652"/>
      <c r="BH393" s="652"/>
      <c r="BI393" s="652"/>
      <c r="BJ393" s="652" t="n">
        <v>19452.49609375</v>
      </c>
      <c r="BK393" s="652"/>
      <c r="BL393" s="652"/>
      <c r="BM393" s="652"/>
      <c r="BN393" s="652" t="n">
        <v>21845.4765625</v>
      </c>
      <c r="BO393" s="652"/>
      <c r="BP393" s="652"/>
      <c r="BQ393" s="652"/>
      <c r="BR393" s="652" t="n">
        <v>24876.505859375</v>
      </c>
      <c r="BS393" s="652"/>
      <c r="BT393" s="652"/>
      <c r="BU393" s="652"/>
      <c r="BV393" s="652" t="n">
        <v>27795.771484375</v>
      </c>
      <c r="BW393" s="652"/>
      <c r="BX393" s="652"/>
      <c r="BY393" s="652"/>
      <c r="BZ393" s="652" t="n">
        <v>31202.560546875</v>
      </c>
      <c r="CA393" s="652"/>
      <c r="CB393" s="652"/>
      <c r="CC393" s="652"/>
      <c r="CD393" s="652" t="n">
        <v>35242.16796875</v>
      </c>
      <c r="CE393" s="652"/>
      <c r="CF393" s="652"/>
      <c r="CG393" s="652"/>
      <c r="CH393" s="652"/>
      <c r="CI393" s="652"/>
      <c r="CJ393" s="652"/>
      <c r="CK393" s="652"/>
      <c r="CL393" s="652"/>
      <c r="CM393" s="652"/>
      <c r="CN393" s="652"/>
      <c r="CO393" s="652"/>
      <c r="CP393" s="652"/>
      <c r="CQ393" s="652"/>
      <c r="CR393" s="652"/>
      <c r="CS393" s="652"/>
      <c r="CT393" s="652"/>
      <c r="CU393" s="652"/>
      <c r="CV393" s="652"/>
      <c r="CW393" s="652"/>
      <c r="CX393" s="652"/>
      <c r="CY393" s="652"/>
      <c r="CZ393" s="652"/>
      <c r="DA393" s="652"/>
      <c r="DB393" s="652"/>
      <c r="DC393" s="652"/>
      <c r="DD393" s="652"/>
      <c r="DE393" s="652"/>
      <c r="DF393" s="652"/>
      <c r="DG393" s="652"/>
      <c r="DH393" s="652"/>
      <c r="DI393" s="652"/>
      <c r="DJ393" s="652"/>
      <c r="DK393" s="652"/>
      <c r="DL393" s="652"/>
      <c r="DM393" s="652"/>
      <c r="DN393" s="652"/>
      <c r="DO393" s="652"/>
      <c r="DP393" s="652"/>
      <c r="DQ393" s="652"/>
      <c r="DR393" s="652"/>
      <c r="DS393" s="652"/>
      <c r="DT393" s="652"/>
      <c r="DU393" s="652"/>
      <c r="DV393" s="652"/>
      <c r="DW393" s="652"/>
      <c r="DX393" s="652"/>
      <c r="DY393" s="652"/>
      <c r="DZ393" s="652"/>
    </row>
    <row r="394" customFormat="false" ht="15" hidden="false" customHeight="false" outlineLevel="0" collapsed="false">
      <c r="B394" s="650" t="s">
        <v>1158</v>
      </c>
      <c r="C394" s="651"/>
      <c r="D394" s="651"/>
      <c r="E394" s="651"/>
      <c r="F394" s="651" t="n">
        <v>2.93</v>
      </c>
      <c r="G394" s="651"/>
      <c r="H394" s="651"/>
      <c r="I394" s="651"/>
      <c r="J394" s="651" t="n">
        <f aca="false">+(F394+N394)/2</f>
        <v>2.955</v>
      </c>
      <c r="K394" s="651"/>
      <c r="L394" s="651"/>
      <c r="M394" s="651"/>
      <c r="N394" s="651" t="n">
        <v>2.98</v>
      </c>
      <c r="O394" s="651"/>
      <c r="P394" s="651"/>
      <c r="Q394" s="651"/>
      <c r="R394" s="651" t="n">
        <v>3</v>
      </c>
      <c r="S394" s="651"/>
      <c r="T394" s="651"/>
      <c r="U394" s="651"/>
      <c r="V394" s="651" t="n">
        <v>3.03</v>
      </c>
      <c r="W394" s="651"/>
      <c r="X394" s="651"/>
      <c r="Y394" s="651"/>
      <c r="Z394" s="651" t="n">
        <v>3.04982103789292</v>
      </c>
      <c r="AA394" s="651"/>
      <c r="AB394" s="651"/>
      <c r="AC394" s="651"/>
      <c r="AD394" s="651" t="n">
        <v>3.0936233067787</v>
      </c>
      <c r="AE394" s="651"/>
      <c r="AF394" s="651"/>
      <c r="AG394" s="651"/>
      <c r="AH394" s="651" t="n">
        <v>3.13805477686087</v>
      </c>
      <c r="AI394" s="651"/>
      <c r="AJ394" s="651"/>
      <c r="AK394" s="651"/>
      <c r="AL394" s="651" t="n">
        <v>3.18312402693715</v>
      </c>
      <c r="AM394" s="651"/>
      <c r="AN394" s="651"/>
      <c r="AO394" s="651"/>
      <c r="AP394" s="651" t="n">
        <v>3.22884097624244</v>
      </c>
      <c r="AQ394" s="651"/>
      <c r="AR394" s="651"/>
      <c r="AS394" s="651"/>
      <c r="AT394" s="651" t="n">
        <v>3.27521447166189</v>
      </c>
      <c r="AU394" s="651"/>
      <c r="AV394" s="651"/>
      <c r="AW394" s="651"/>
      <c r="AX394" s="651" t="n">
        <v>3.33534567777417</v>
      </c>
      <c r="AY394" s="651"/>
      <c r="AZ394" s="651"/>
      <c r="BA394" s="651"/>
      <c r="BB394" s="651" t="n">
        <v>3.39658113600742</v>
      </c>
      <c r="BC394" s="651"/>
      <c r="BD394" s="651"/>
      <c r="BE394" s="651"/>
      <c r="BF394" s="651" t="n">
        <v>3.45894041674397</v>
      </c>
      <c r="BG394" s="651"/>
      <c r="BH394" s="651"/>
      <c r="BI394" s="651"/>
      <c r="BJ394" s="651"/>
      <c r="BK394" s="651"/>
      <c r="BL394" s="651"/>
      <c r="BM394" s="651"/>
      <c r="BN394" s="651" t="n">
        <v>3.58711516135461</v>
      </c>
      <c r="BO394" s="651"/>
      <c r="BP394" s="651"/>
      <c r="BQ394" s="651"/>
      <c r="BR394" s="651" t="n">
        <v>3.66206972569088</v>
      </c>
      <c r="BS394" s="651"/>
      <c r="BT394" s="651"/>
      <c r="BU394" s="651"/>
      <c r="BV394" s="651" t="n">
        <v>3.74201607795927</v>
      </c>
      <c r="BW394" s="651"/>
      <c r="BX394" s="651"/>
      <c r="BY394" s="651"/>
      <c r="BZ394" s="651" t="n">
        <v>3.82736707280079</v>
      </c>
      <c r="CA394" s="651"/>
      <c r="CB394" s="651"/>
      <c r="CC394" s="651"/>
      <c r="CD394" s="651" t="n">
        <v>3.9</v>
      </c>
      <c r="CE394" s="651"/>
      <c r="CF394" s="651"/>
      <c r="CG394" s="651"/>
      <c r="CH394" s="651" t="n">
        <v>3.98931009143637</v>
      </c>
      <c r="CI394" s="651"/>
      <c r="CJ394" s="651"/>
      <c r="CK394" s="651"/>
      <c r="CL394" s="651" t="n">
        <v>4.09974907745273</v>
      </c>
      <c r="CM394" s="651"/>
      <c r="CN394" s="651"/>
      <c r="CO394" s="651"/>
      <c r="CP394" s="651" t="n">
        <v>4.2082849478051</v>
      </c>
      <c r="CQ394" s="651"/>
      <c r="CR394" s="651"/>
      <c r="CS394" s="651"/>
      <c r="CT394" s="651"/>
      <c r="CU394" s="651"/>
      <c r="CV394" s="651"/>
      <c r="CW394" s="651"/>
      <c r="CX394" s="651"/>
      <c r="CY394" s="651"/>
      <c r="CZ394" s="651"/>
      <c r="DA394" s="651"/>
      <c r="DB394" s="651"/>
      <c r="DC394" s="651"/>
      <c r="DD394" s="651"/>
      <c r="DE394" s="651"/>
      <c r="DF394" s="651"/>
      <c r="DG394" s="651"/>
      <c r="DH394" s="651"/>
      <c r="DI394" s="651"/>
      <c r="DJ394" s="651"/>
      <c r="DK394" s="651"/>
      <c r="DL394" s="651"/>
      <c r="DM394" s="651"/>
      <c r="DN394" s="651"/>
      <c r="DO394" s="651"/>
      <c r="DP394" s="651"/>
      <c r="DQ394" s="651"/>
      <c r="DR394" s="651"/>
      <c r="DS394" s="651"/>
      <c r="DT394" s="651"/>
      <c r="DU394" s="651"/>
      <c r="DV394" s="651"/>
      <c r="DW394" s="651"/>
      <c r="DX394" s="651"/>
      <c r="DY394" s="651"/>
      <c r="DZ394" s="651"/>
    </row>
    <row r="395" customFormat="false" ht="15" hidden="false" customHeight="false" outlineLevel="0" collapsed="false">
      <c r="B395" s="650"/>
      <c r="C395" s="651"/>
      <c r="D395" s="651"/>
      <c r="E395" s="651"/>
      <c r="F395" s="651"/>
      <c r="G395" s="651"/>
      <c r="H395" s="651"/>
      <c r="I395" s="651"/>
      <c r="J395" s="651"/>
      <c r="K395" s="651"/>
      <c r="L395" s="651"/>
      <c r="M395" s="651"/>
      <c r="N395" s="651"/>
      <c r="O395" s="651"/>
      <c r="P395" s="651"/>
      <c r="Q395" s="651"/>
      <c r="R395" s="651"/>
      <c r="S395" s="651"/>
      <c r="T395" s="651"/>
      <c r="U395" s="651"/>
      <c r="V395" s="651"/>
      <c r="W395" s="651"/>
      <c r="X395" s="651"/>
      <c r="Y395" s="651"/>
      <c r="Z395" s="651"/>
      <c r="AA395" s="651"/>
      <c r="AB395" s="651"/>
      <c r="AC395" s="651"/>
      <c r="AD395" s="651"/>
      <c r="AE395" s="651"/>
      <c r="AF395" s="651"/>
      <c r="AG395" s="651"/>
      <c r="AH395" s="651"/>
      <c r="AI395" s="651"/>
      <c r="AJ395" s="651"/>
      <c r="AK395" s="651"/>
      <c r="AL395" s="651"/>
      <c r="AM395" s="651"/>
      <c r="AN395" s="651"/>
      <c r="AO395" s="651"/>
      <c r="AP395" s="651"/>
      <c r="AQ395" s="651"/>
      <c r="AR395" s="651"/>
      <c r="AS395" s="651"/>
      <c r="AT395" s="651"/>
      <c r="AU395" s="651"/>
      <c r="AV395" s="651"/>
      <c r="AW395" s="651"/>
      <c r="AX395" s="651"/>
      <c r="AY395" s="651"/>
      <c r="AZ395" s="651"/>
      <c r="BA395" s="651"/>
      <c r="BB395" s="651"/>
      <c r="BC395" s="651"/>
      <c r="BD395" s="651"/>
      <c r="BE395" s="651"/>
      <c r="BF395" s="651"/>
      <c r="BG395" s="651"/>
      <c r="BH395" s="651"/>
      <c r="BI395" s="651"/>
      <c r="BJ395" s="651"/>
      <c r="BK395" s="651"/>
      <c r="BL395" s="651"/>
      <c r="BM395" s="651"/>
      <c r="BN395" s="651"/>
      <c r="BO395" s="651"/>
      <c r="BP395" s="651"/>
      <c r="BQ395" s="651"/>
      <c r="BR395" s="651"/>
      <c r="BS395" s="651"/>
      <c r="BT395" s="651"/>
      <c r="BU395" s="651"/>
      <c r="BV395" s="651"/>
      <c r="BW395" s="651"/>
      <c r="BX395" s="651"/>
      <c r="BY395" s="651"/>
      <c r="BZ395" s="651"/>
      <c r="CA395" s="651"/>
      <c r="CB395" s="651"/>
      <c r="CC395" s="651"/>
      <c r="CD395" s="651"/>
      <c r="CE395" s="651"/>
      <c r="CF395" s="651"/>
      <c r="CG395" s="651"/>
      <c r="CH395" s="651"/>
      <c r="CI395" s="651"/>
      <c r="CJ395" s="651"/>
      <c r="CK395" s="651"/>
      <c r="CL395" s="651"/>
      <c r="CM395" s="651"/>
      <c r="CN395" s="651"/>
      <c r="CO395" s="651"/>
      <c r="CP395" s="651"/>
      <c r="CQ395" s="651"/>
      <c r="CR395" s="651"/>
      <c r="CS395" s="651"/>
      <c r="CT395" s="651"/>
      <c r="CU395" s="651"/>
      <c r="CV395" s="651"/>
      <c r="CW395" s="651"/>
      <c r="CX395" s="651"/>
      <c r="CY395" s="651"/>
      <c r="CZ395" s="651"/>
      <c r="DA395" s="651"/>
      <c r="DB395" s="651"/>
      <c r="DC395" s="651"/>
      <c r="DD395" s="651"/>
      <c r="DE395" s="651"/>
      <c r="DF395" s="651"/>
      <c r="DG395" s="651"/>
      <c r="DH395" s="651"/>
      <c r="DI395" s="651"/>
      <c r="DJ395" s="651"/>
      <c r="DK395" s="651"/>
      <c r="DL395" s="651"/>
      <c r="DM395" s="651"/>
      <c r="DN395" s="651"/>
      <c r="DO395" s="651"/>
      <c r="DP395" s="651"/>
      <c r="DQ395" s="651"/>
      <c r="DR395" s="651"/>
      <c r="DS395" s="651"/>
      <c r="DT395" s="651"/>
      <c r="DU395" s="651"/>
      <c r="DV395" s="651"/>
      <c r="DW395" s="651"/>
      <c r="DX395" s="651"/>
      <c r="DY395" s="651"/>
      <c r="DZ395" s="651"/>
    </row>
    <row r="396" customFormat="false" ht="15" hidden="false" customHeight="false" outlineLevel="0" collapsed="false">
      <c r="B396" s="650" t="s">
        <v>1159</v>
      </c>
      <c r="C396" s="651"/>
      <c r="D396" s="651"/>
      <c r="E396" s="651"/>
      <c r="F396" s="651" t="n">
        <v>33.7645</v>
      </c>
      <c r="G396" s="651"/>
      <c r="H396" s="651"/>
      <c r="I396" s="651"/>
      <c r="J396" s="651" t="n">
        <v>36.1167235168319</v>
      </c>
      <c r="K396" s="651"/>
      <c r="L396" s="651"/>
      <c r="M396" s="651"/>
      <c r="N396" s="651" t="n">
        <v>38.6328160521043</v>
      </c>
      <c r="O396" s="651"/>
      <c r="P396" s="651"/>
      <c r="Q396" s="651"/>
      <c r="R396" s="651" t="n">
        <v>41.3241936362297</v>
      </c>
      <c r="S396" s="651"/>
      <c r="T396" s="651"/>
      <c r="U396" s="651"/>
      <c r="V396" s="651" t="n">
        <v>44.203067604014</v>
      </c>
      <c r="W396" s="651"/>
      <c r="X396" s="651"/>
      <c r="Y396" s="651"/>
      <c r="Z396" s="651" t="n">
        <v>47.2825</v>
      </c>
      <c r="AA396" s="651"/>
      <c r="AB396" s="651"/>
      <c r="AC396" s="651"/>
      <c r="AD396" s="651" t="n">
        <v>48.6744912579338</v>
      </c>
      <c r="AE396" s="651"/>
      <c r="AF396" s="651"/>
      <c r="AG396" s="651"/>
      <c r="AH396" s="651" t="n">
        <v>50.1074625753434</v>
      </c>
      <c r="AI396" s="651"/>
      <c r="AJ396" s="651"/>
      <c r="AK396" s="651"/>
      <c r="AL396" s="651" t="n">
        <v>51.5826204003763</v>
      </c>
      <c r="AM396" s="651"/>
      <c r="AN396" s="651"/>
      <c r="AO396" s="651"/>
      <c r="AP396" s="651" t="n">
        <v>53.1012066988724</v>
      </c>
      <c r="AQ396" s="651"/>
      <c r="AR396" s="651"/>
      <c r="AS396" s="651"/>
      <c r="AT396" s="651" t="n">
        <v>54.6645</v>
      </c>
      <c r="AU396" s="651"/>
      <c r="AV396" s="651"/>
      <c r="AW396" s="651"/>
      <c r="AX396" s="651" t="n">
        <v>55.9114035730754</v>
      </c>
      <c r="AY396" s="651"/>
      <c r="AZ396" s="651"/>
      <c r="BA396" s="651"/>
      <c r="BB396" s="651" t="n">
        <v>57.1867491609968</v>
      </c>
      <c r="BC396" s="651"/>
      <c r="BD396" s="651"/>
      <c r="BE396" s="651"/>
      <c r="BF396" s="651" t="n">
        <v>58.4911855294153</v>
      </c>
      <c r="BG396" s="651"/>
      <c r="BH396" s="651"/>
      <c r="BI396" s="651"/>
      <c r="BJ396" s="651"/>
      <c r="BK396" s="651"/>
      <c r="BL396" s="651"/>
      <c r="BM396" s="651"/>
      <c r="BN396" s="651" t="n">
        <v>61.19</v>
      </c>
      <c r="BO396" s="651"/>
      <c r="BP396" s="651"/>
      <c r="BQ396" s="651"/>
      <c r="BR396" s="651" t="n">
        <v>61.8531687031833</v>
      </c>
      <c r="BS396" s="651"/>
      <c r="BT396" s="651"/>
      <c r="BU396" s="651"/>
      <c r="BV396" s="651" t="n">
        <v>62.5235247364676</v>
      </c>
      <c r="BW396" s="651"/>
      <c r="BX396" s="651"/>
      <c r="BY396" s="651"/>
      <c r="BZ396" s="651" t="n">
        <v>63.2011459951362</v>
      </c>
      <c r="CA396" s="651"/>
      <c r="CB396" s="651"/>
      <c r="CC396" s="651"/>
      <c r="CD396" s="651" t="n">
        <v>63.8861112186906</v>
      </c>
      <c r="CE396" s="651"/>
      <c r="CF396" s="651"/>
      <c r="CG396" s="651"/>
      <c r="CH396" s="651" t="n">
        <v>64.5785</v>
      </c>
      <c r="CI396" s="651"/>
      <c r="CJ396" s="651"/>
      <c r="CK396" s="651"/>
      <c r="CL396" s="651"/>
      <c r="CM396" s="651"/>
      <c r="CN396" s="651"/>
      <c r="CO396" s="651"/>
      <c r="CP396" s="651"/>
      <c r="CQ396" s="651"/>
      <c r="CR396" s="651"/>
      <c r="CS396" s="651"/>
      <c r="CT396" s="651"/>
      <c r="CU396" s="651"/>
      <c r="CV396" s="651"/>
      <c r="CW396" s="651"/>
      <c r="CX396" s="651"/>
      <c r="CY396" s="651"/>
      <c r="CZ396" s="651"/>
      <c r="DA396" s="651"/>
      <c r="DB396" s="651"/>
      <c r="DC396" s="651"/>
      <c r="DD396" s="651"/>
      <c r="DE396" s="651"/>
      <c r="DF396" s="651"/>
      <c r="DG396" s="651"/>
      <c r="DH396" s="651"/>
      <c r="DI396" s="651"/>
      <c r="DJ396" s="651"/>
      <c r="DK396" s="651"/>
      <c r="DL396" s="651"/>
      <c r="DM396" s="651"/>
      <c r="DN396" s="651"/>
      <c r="DO396" s="651"/>
      <c r="DP396" s="651"/>
      <c r="DQ396" s="651"/>
      <c r="DR396" s="651"/>
      <c r="DS396" s="651"/>
      <c r="DT396" s="651"/>
      <c r="DU396" s="651"/>
      <c r="DV396" s="651"/>
      <c r="DW396" s="651"/>
      <c r="DX396" s="651"/>
      <c r="DY396" s="651"/>
      <c r="DZ396" s="651"/>
    </row>
    <row r="397" customFormat="false" ht="15" hidden="false" customHeight="false" outlineLevel="0" collapsed="false">
      <c r="B397" s="650" t="s">
        <v>1160</v>
      </c>
      <c r="C397" s="651"/>
      <c r="D397" s="651"/>
      <c r="E397" s="651"/>
      <c r="F397" s="651" t="n">
        <v>5.913</v>
      </c>
      <c r="G397" s="651"/>
      <c r="H397" s="651"/>
      <c r="I397" s="651"/>
      <c r="J397" s="651" t="n">
        <f aca="false">+F397*($Z397/$F397)^0.2</f>
        <v>6.2849645834857</v>
      </c>
      <c r="K397" s="651"/>
      <c r="L397" s="651"/>
      <c r="M397" s="651"/>
      <c r="N397" s="651" t="n">
        <f aca="false">+J397*($Z397/$F397)^0.2</f>
        <v>6.68032805947397</v>
      </c>
      <c r="O397" s="651"/>
      <c r="P397" s="651"/>
      <c r="Q397" s="651"/>
      <c r="R397" s="651" t="n">
        <f aca="false">+N397*($Z397/$F397)^0.2</f>
        <v>7.10056236425836</v>
      </c>
      <c r="S397" s="651"/>
      <c r="T397" s="651"/>
      <c r="U397" s="651"/>
      <c r="V397" s="651" t="n">
        <f aca="false">+R397*($Z397/$F397)^0.2</f>
        <v>7.54723202810677</v>
      </c>
      <c r="W397" s="651"/>
      <c r="X397" s="651"/>
      <c r="Y397" s="651"/>
      <c r="Z397" s="651" t="n">
        <v>8.022</v>
      </c>
      <c r="AA397" s="651"/>
      <c r="AB397" s="651"/>
      <c r="AC397" s="651"/>
      <c r="AD397" s="651" t="n">
        <f aca="false">+Z397*($AT397/$Z397)^0.2</f>
        <v>8.21016341915937</v>
      </c>
      <c r="AE397" s="651"/>
      <c r="AF397" s="651"/>
      <c r="AG397" s="651"/>
      <c r="AH397" s="651" t="n">
        <f aca="false">+AD397*($AT397/$Z397)^0.2</f>
        <v>8.40274038510379</v>
      </c>
      <c r="AI397" s="651"/>
      <c r="AJ397" s="651"/>
      <c r="AK397" s="651"/>
      <c r="AL397" s="651" t="n">
        <f aca="false">+AH397*($AT397/$Z397)^0.2</f>
        <v>8.5998344216495</v>
      </c>
      <c r="AM397" s="651"/>
      <c r="AN397" s="651"/>
      <c r="AO397" s="651"/>
      <c r="AP397" s="651" t="n">
        <f aca="false">+AL397*($AT397/$Z397)^0.2</f>
        <v>8.80155148085942</v>
      </c>
      <c r="AQ397" s="651"/>
      <c r="AR397" s="651"/>
      <c r="AS397" s="651"/>
      <c r="AT397" s="651" t="n">
        <v>9.008</v>
      </c>
      <c r="AU397" s="651"/>
      <c r="AV397" s="651"/>
      <c r="AW397" s="651"/>
      <c r="AX397" s="651" t="n">
        <f aca="false">+AT397*($BN397/$AT397)^0.2</f>
        <v>9.25147749193386</v>
      </c>
      <c r="AY397" s="651"/>
      <c r="AZ397" s="651"/>
      <c r="BA397" s="651"/>
      <c r="BB397" s="651" t="n">
        <f aca="false">+AX397*($BN397/$AT397)^0.2</f>
        <v>9.50153594402295</v>
      </c>
      <c r="BC397" s="651"/>
      <c r="BD397" s="651"/>
      <c r="BE397" s="651"/>
      <c r="BF397" s="651" t="n">
        <f aca="false">+BB397*($BN397/$AT397)^0.2</f>
        <v>9.75835323322922</v>
      </c>
      <c r="BG397" s="651"/>
      <c r="BH397" s="651"/>
      <c r="BI397" s="651"/>
      <c r="BJ397" s="651" t="n">
        <f aca="false">+BF397*($BN397/$AT397)^0.2</f>
        <v>10.0221120443561</v>
      </c>
      <c r="BK397" s="651"/>
      <c r="BL397" s="651"/>
      <c r="BM397" s="651"/>
      <c r="BN397" s="651" t="n">
        <v>10.293</v>
      </c>
      <c r="BO397" s="651"/>
      <c r="BP397" s="651"/>
      <c r="BQ397" s="651"/>
      <c r="BR397" s="651" t="n">
        <v>10.2153786180684</v>
      </c>
      <c r="BS397" s="651"/>
      <c r="BT397" s="651"/>
      <c r="BU397" s="651"/>
      <c r="BV397" s="651" t="n">
        <v>10.482</v>
      </c>
      <c r="BW397" s="651"/>
      <c r="BX397" s="651"/>
      <c r="BY397" s="651"/>
      <c r="BZ397" s="651" t="n">
        <v>10.7356644</v>
      </c>
      <c r="CA397" s="651"/>
      <c r="CB397" s="651"/>
      <c r="CC397" s="651"/>
      <c r="CD397" s="651" t="n">
        <v>10.99546747848</v>
      </c>
      <c r="CE397" s="651"/>
      <c r="CF397" s="651"/>
      <c r="CG397" s="651"/>
      <c r="CH397" s="651" t="n">
        <v>11.2625</v>
      </c>
      <c r="CI397" s="651"/>
      <c r="CJ397" s="651"/>
      <c r="CK397" s="651"/>
      <c r="CL397" s="651"/>
      <c r="CM397" s="651"/>
      <c r="CN397" s="651"/>
      <c r="CO397" s="651"/>
      <c r="CP397" s="651"/>
      <c r="CQ397" s="651"/>
      <c r="CR397" s="651"/>
      <c r="CS397" s="651"/>
      <c r="CT397" s="651"/>
      <c r="CU397" s="651"/>
      <c r="CV397" s="651"/>
      <c r="CW397" s="651"/>
      <c r="CX397" s="651"/>
      <c r="CY397" s="651"/>
      <c r="CZ397" s="651"/>
      <c r="DA397" s="651"/>
      <c r="DB397" s="651"/>
      <c r="DC397" s="651"/>
      <c r="DD397" s="651"/>
      <c r="DE397" s="651"/>
      <c r="DF397" s="651"/>
      <c r="DG397" s="651"/>
      <c r="DH397" s="651"/>
      <c r="DI397" s="651"/>
      <c r="DJ397" s="651"/>
      <c r="DK397" s="651"/>
      <c r="DL397" s="651"/>
      <c r="DM397" s="651"/>
      <c r="DN397" s="651"/>
      <c r="DO397" s="651"/>
      <c r="DP397" s="651"/>
      <c r="DQ397" s="651"/>
      <c r="DR397" s="651"/>
      <c r="DS397" s="651"/>
      <c r="DT397" s="651"/>
      <c r="DU397" s="651"/>
      <c r="DV397" s="651"/>
      <c r="DW397" s="651"/>
      <c r="DX397" s="651"/>
      <c r="DY397" s="651"/>
      <c r="DZ397" s="651"/>
    </row>
    <row r="398" customFormat="false" ht="15" hidden="false" customHeight="false" outlineLevel="0" collapsed="false">
      <c r="B398" s="650" t="s">
        <v>1161</v>
      </c>
      <c r="C398" s="651"/>
      <c r="D398" s="651"/>
      <c r="E398" s="651"/>
      <c r="F398" s="651" t="n">
        <v>2.929</v>
      </c>
      <c r="G398" s="651"/>
      <c r="H398" s="651"/>
      <c r="I398" s="651"/>
      <c r="J398" s="651" t="n">
        <v>3.03</v>
      </c>
      <c r="K398" s="651"/>
      <c r="L398" s="651"/>
      <c r="M398" s="651"/>
      <c r="N398" s="651" t="n">
        <v>3.186</v>
      </c>
      <c r="O398" s="651"/>
      <c r="P398" s="651"/>
      <c r="Q398" s="651"/>
      <c r="R398" s="651" t="n">
        <v>3.343</v>
      </c>
      <c r="S398" s="651"/>
      <c r="T398" s="651"/>
      <c r="U398" s="651"/>
      <c r="V398" s="651" t="n">
        <v>3.619</v>
      </c>
      <c r="W398" s="651"/>
      <c r="X398" s="651"/>
      <c r="Y398" s="651"/>
      <c r="Z398" s="651" t="n">
        <v>3.713</v>
      </c>
      <c r="AA398" s="651"/>
      <c r="AB398" s="651"/>
      <c r="AC398" s="651"/>
      <c r="AD398" s="651" t="n">
        <v>3.851</v>
      </c>
      <c r="AE398" s="651"/>
      <c r="AF398" s="651"/>
      <c r="AG398" s="651"/>
      <c r="AH398" s="651" t="n">
        <v>4.06</v>
      </c>
      <c r="AI398" s="651"/>
      <c r="AJ398" s="651"/>
      <c r="AK398" s="651"/>
      <c r="AL398" s="651" t="n">
        <v>4.163</v>
      </c>
      <c r="AM398" s="651"/>
      <c r="AN398" s="651"/>
      <c r="AO398" s="651"/>
      <c r="AP398" s="651" t="n">
        <v>4.191</v>
      </c>
      <c r="AQ398" s="651"/>
      <c r="AR398" s="651"/>
      <c r="AS398" s="651"/>
      <c r="AT398" s="651" t="n">
        <v>4.314</v>
      </c>
      <c r="AU398" s="651"/>
      <c r="AV398" s="651"/>
      <c r="AW398" s="651"/>
      <c r="AX398" s="651" t="n">
        <v>4.429</v>
      </c>
      <c r="AY398" s="651"/>
      <c r="AZ398" s="651"/>
      <c r="BA398" s="651"/>
      <c r="BB398" s="651" t="n">
        <v>4.553</v>
      </c>
      <c r="BC398" s="651"/>
      <c r="BD398" s="651"/>
      <c r="BE398" s="651"/>
      <c r="BF398" s="651" t="n">
        <v>4.785</v>
      </c>
      <c r="BG398" s="651"/>
      <c r="BH398" s="651"/>
      <c r="BI398" s="651"/>
      <c r="BJ398" s="651" t="n">
        <v>4.851</v>
      </c>
      <c r="BK398" s="651"/>
      <c r="BL398" s="651"/>
      <c r="BM398" s="651"/>
      <c r="BN398" s="651" t="n">
        <v>4.966</v>
      </c>
      <c r="BO398" s="651"/>
      <c r="BP398" s="651"/>
      <c r="BQ398" s="651"/>
      <c r="BR398" s="651" t="n">
        <v>5.086</v>
      </c>
      <c r="BS398" s="651"/>
      <c r="BT398" s="651"/>
      <c r="BU398" s="651"/>
      <c r="BV398" s="651" t="n">
        <v>5.197</v>
      </c>
      <c r="BW398" s="651"/>
      <c r="BX398" s="651"/>
      <c r="BY398" s="651"/>
      <c r="BZ398" s="651" t="n">
        <v>5.345</v>
      </c>
      <c r="CA398" s="651"/>
      <c r="CB398" s="651"/>
      <c r="CC398" s="651"/>
      <c r="CD398" s="651" t="n">
        <v>5.493</v>
      </c>
      <c r="CE398" s="651"/>
      <c r="CF398" s="651"/>
      <c r="CG398" s="651"/>
      <c r="CH398" s="651" t="n">
        <v>5.655</v>
      </c>
      <c r="CI398" s="651"/>
      <c r="CJ398" s="651"/>
      <c r="CK398" s="651"/>
      <c r="CL398" s="651" t="n">
        <v>5.86</v>
      </c>
      <c r="CM398" s="651"/>
      <c r="CN398" s="651"/>
      <c r="CO398" s="651"/>
      <c r="CP398" s="651"/>
      <c r="CQ398" s="651"/>
      <c r="CR398" s="651"/>
      <c r="CS398" s="651"/>
      <c r="CT398" s="651"/>
      <c r="CU398" s="651"/>
      <c r="CV398" s="651"/>
      <c r="CW398" s="651"/>
      <c r="CX398" s="651"/>
      <c r="CY398" s="651"/>
      <c r="CZ398" s="651"/>
      <c r="DA398" s="651"/>
      <c r="DB398" s="651"/>
      <c r="DC398" s="651"/>
      <c r="DD398" s="651"/>
      <c r="DE398" s="651"/>
      <c r="DF398" s="651"/>
      <c r="DG398" s="651"/>
      <c r="DH398" s="651"/>
      <c r="DI398" s="651"/>
      <c r="DJ398" s="651"/>
      <c r="DK398" s="651"/>
      <c r="DL398" s="651"/>
      <c r="DM398" s="651"/>
      <c r="DN398" s="651"/>
      <c r="DO398" s="651"/>
      <c r="DP398" s="651"/>
      <c r="DQ398" s="651"/>
      <c r="DR398" s="651"/>
      <c r="DS398" s="651"/>
      <c r="DT398" s="651"/>
      <c r="DU398" s="651"/>
      <c r="DV398" s="651"/>
      <c r="DW398" s="651"/>
      <c r="DX398" s="651"/>
      <c r="DY398" s="651"/>
      <c r="DZ398" s="651"/>
    </row>
    <row r="399" customFormat="false" ht="15" hidden="false" customHeight="false" outlineLevel="0" collapsed="false">
      <c r="B399" s="650" t="s">
        <v>1162</v>
      </c>
      <c r="C399" s="651"/>
      <c r="D399" s="651"/>
      <c r="E399" s="651"/>
      <c r="F399" s="651" t="n">
        <v>5.92807817459106</v>
      </c>
      <c r="G399" s="651"/>
      <c r="H399" s="651"/>
      <c r="I399" s="651"/>
      <c r="J399" s="651" t="n">
        <v>6.11516809463501</v>
      </c>
      <c r="K399" s="651"/>
      <c r="L399" s="651"/>
      <c r="M399" s="651"/>
      <c r="N399" s="651" t="n">
        <v>6.52238178253174</v>
      </c>
      <c r="O399" s="651"/>
      <c r="P399" s="651"/>
      <c r="Q399" s="651"/>
      <c r="R399" s="651" t="n">
        <v>7.05981302261353</v>
      </c>
      <c r="S399" s="651"/>
      <c r="T399" s="651"/>
      <c r="U399" s="651"/>
      <c r="V399" s="651" t="n">
        <v>7.59323883056641</v>
      </c>
      <c r="W399" s="651"/>
      <c r="X399" s="651"/>
      <c r="Y399" s="651"/>
      <c r="Z399" s="651" t="n">
        <v>8.02570343017578</v>
      </c>
      <c r="AA399" s="651"/>
      <c r="AB399" s="651"/>
      <c r="AC399" s="651"/>
      <c r="AD399" s="651" t="n">
        <v>8.32940578460693</v>
      </c>
      <c r="AE399" s="651"/>
      <c r="AF399" s="651"/>
      <c r="AG399" s="651"/>
      <c r="AH399" s="651" t="n">
        <v>8.53620529174805</v>
      </c>
      <c r="AI399" s="651"/>
      <c r="AJ399" s="651"/>
      <c r="AK399" s="651"/>
      <c r="AL399" s="651" t="n">
        <v>8.68034553527832</v>
      </c>
      <c r="AM399" s="651"/>
      <c r="AN399" s="651"/>
      <c r="AO399" s="651"/>
      <c r="AP399" s="651" t="n">
        <v>8.81843757629395</v>
      </c>
      <c r="AQ399" s="651"/>
      <c r="AR399" s="651"/>
      <c r="AS399" s="651"/>
      <c r="AT399" s="651" t="n">
        <v>8.99173545837402</v>
      </c>
      <c r="AU399" s="651"/>
      <c r="AV399" s="651"/>
      <c r="AW399" s="651"/>
      <c r="AX399" s="651" t="n">
        <v>9.20658016204834</v>
      </c>
      <c r="AY399" s="651"/>
      <c r="AZ399" s="651"/>
      <c r="BA399" s="651"/>
      <c r="BB399" s="651" t="n">
        <v>9.44740200042725</v>
      </c>
      <c r="BC399" s="651"/>
      <c r="BD399" s="651"/>
      <c r="BE399" s="651"/>
      <c r="BF399" s="651" t="n">
        <v>9.70816898345947</v>
      </c>
      <c r="BG399" s="651"/>
      <c r="BH399" s="651"/>
      <c r="BI399" s="651"/>
      <c r="BJ399" s="651" t="n">
        <v>9.97744560241699</v>
      </c>
      <c r="BK399" s="651"/>
      <c r="BL399" s="651"/>
      <c r="BM399" s="651"/>
      <c r="BN399" s="651" t="n">
        <v>10.2468423843384</v>
      </c>
      <c r="BO399" s="651"/>
      <c r="BP399" s="651"/>
      <c r="BQ399" s="651"/>
      <c r="BR399" s="651" t="n">
        <v>10.5160713195801</v>
      </c>
      <c r="BS399" s="651"/>
      <c r="BT399" s="651"/>
      <c r="BU399" s="651"/>
      <c r="BV399" s="651" t="n">
        <v>10.7888526916504</v>
      </c>
      <c r="BW399" s="651"/>
      <c r="BX399" s="651"/>
      <c r="BY399" s="651"/>
      <c r="BZ399" s="651" t="n">
        <v>11.0651512145996</v>
      </c>
      <c r="CA399" s="651"/>
      <c r="CB399" s="651"/>
      <c r="CC399" s="651"/>
      <c r="CD399" s="651" t="n">
        <v>11.3453569412231</v>
      </c>
      <c r="CE399" s="651"/>
      <c r="CF399" s="651"/>
      <c r="CG399" s="651"/>
      <c r="CH399" s="651" t="n">
        <v>11.6295528411865</v>
      </c>
      <c r="CI399" s="651"/>
      <c r="CJ399" s="651"/>
      <c r="CK399" s="651"/>
      <c r="CL399" s="651" t="n">
        <v>11.9175081253052</v>
      </c>
      <c r="CM399" s="651"/>
      <c r="CN399" s="651"/>
      <c r="CO399" s="651"/>
      <c r="CP399" s="651" t="n">
        <v>12.2084074020386</v>
      </c>
      <c r="CQ399" s="651"/>
      <c r="CR399" s="651"/>
      <c r="CS399" s="651"/>
      <c r="CT399" s="651"/>
      <c r="CU399" s="651"/>
      <c r="CV399" s="651"/>
      <c r="CW399" s="651"/>
      <c r="CX399" s="651"/>
      <c r="CY399" s="651"/>
      <c r="CZ399" s="651"/>
      <c r="DA399" s="651"/>
      <c r="DB399" s="651"/>
      <c r="DC399" s="651"/>
      <c r="DD399" s="651"/>
      <c r="DE399" s="651"/>
      <c r="DF399" s="651"/>
      <c r="DG399" s="651"/>
      <c r="DH399" s="651"/>
      <c r="DI399" s="651"/>
      <c r="DJ399" s="651"/>
      <c r="DK399" s="651"/>
      <c r="DL399" s="651"/>
      <c r="DM399" s="651"/>
      <c r="DN399" s="651"/>
      <c r="DO399" s="651"/>
      <c r="DP399" s="651"/>
      <c r="DQ399" s="651"/>
      <c r="DR399" s="651"/>
      <c r="DS399" s="651"/>
      <c r="DT399" s="651"/>
      <c r="DU399" s="651"/>
      <c r="DV399" s="651"/>
      <c r="DW399" s="651"/>
      <c r="DX399" s="651"/>
      <c r="DY399" s="651"/>
      <c r="DZ399" s="651"/>
    </row>
    <row r="400" customFormat="false" ht="15" hidden="false" customHeight="false" outlineLevel="0" collapsed="false">
      <c r="B400" s="650" t="s">
        <v>1163</v>
      </c>
      <c r="C400" s="651"/>
      <c r="D400" s="651"/>
      <c r="E400" s="651"/>
      <c r="F400" s="651" t="n">
        <v>2.93300008773804</v>
      </c>
      <c r="G400" s="651"/>
      <c r="H400" s="651"/>
      <c r="I400" s="651"/>
      <c r="J400" s="651" t="n">
        <v>2.99394989013672</v>
      </c>
      <c r="K400" s="651"/>
      <c r="L400" s="651"/>
      <c r="M400" s="651"/>
      <c r="N400" s="651" t="n">
        <v>3.21900010108948</v>
      </c>
      <c r="O400" s="651"/>
      <c r="P400" s="651"/>
      <c r="Q400" s="651"/>
      <c r="R400" s="651" t="n">
        <v>3.45199990272522</v>
      </c>
      <c r="S400" s="651"/>
      <c r="T400" s="651"/>
      <c r="U400" s="651"/>
      <c r="V400" s="651" t="n">
        <v>3.67899990081787</v>
      </c>
      <c r="W400" s="651"/>
      <c r="X400" s="651"/>
      <c r="Y400" s="651"/>
      <c r="Z400" s="651" t="n">
        <v>3.86899995803833</v>
      </c>
      <c r="AA400" s="651"/>
      <c r="AB400" s="651"/>
      <c r="AC400" s="651"/>
      <c r="AD400" s="651" t="n">
        <v>4.02600002288818</v>
      </c>
      <c r="AE400" s="651"/>
      <c r="AF400" s="651"/>
      <c r="AG400" s="651"/>
      <c r="AH400" s="651" t="n">
        <v>4.14900016784668</v>
      </c>
      <c r="AI400" s="651"/>
      <c r="AJ400" s="651"/>
      <c r="AK400" s="651"/>
      <c r="AL400" s="651" t="n">
        <v>4.24499988555908</v>
      </c>
      <c r="AM400" s="651"/>
      <c r="AN400" s="651"/>
      <c r="AO400" s="651"/>
      <c r="AP400" s="651" t="n">
        <v>4.33300018310547</v>
      </c>
      <c r="AQ400" s="651"/>
      <c r="AR400" s="651"/>
      <c r="AS400" s="651"/>
      <c r="AT400" s="651" t="n">
        <v>4.42899990081787</v>
      </c>
      <c r="AU400" s="651"/>
      <c r="AV400" s="651"/>
      <c r="AW400" s="651"/>
      <c r="AX400" s="651" t="n">
        <v>4.54099988937378</v>
      </c>
      <c r="AY400" s="651"/>
      <c r="AZ400" s="651"/>
      <c r="BA400" s="651"/>
      <c r="BB400" s="651" t="n">
        <v>4.65700006484985</v>
      </c>
      <c r="BC400" s="651"/>
      <c r="BD400" s="651"/>
      <c r="BE400" s="651"/>
      <c r="BF400" s="651" t="n">
        <v>4.77600002288818</v>
      </c>
      <c r="BG400" s="651"/>
      <c r="BH400" s="651"/>
      <c r="BI400" s="651"/>
      <c r="BJ400" s="651" t="n">
        <v>4.90000009536743</v>
      </c>
      <c r="BK400" s="651"/>
      <c r="BL400" s="651"/>
      <c r="BM400" s="651"/>
      <c r="BN400" s="651" t="n">
        <v>5.02600002288818</v>
      </c>
      <c r="BO400" s="651"/>
      <c r="BP400" s="651"/>
      <c r="BQ400" s="651"/>
      <c r="BR400" s="651" t="n">
        <v>5.15100002288818</v>
      </c>
      <c r="BS400" s="651"/>
      <c r="BT400" s="651"/>
      <c r="BU400" s="651"/>
      <c r="BV400" s="651" t="n">
        <v>5.28499984741211</v>
      </c>
      <c r="BW400" s="651"/>
      <c r="BX400" s="651"/>
      <c r="BY400" s="651"/>
      <c r="BZ400" s="651" t="n">
        <v>5.5019998550415</v>
      </c>
      <c r="CA400" s="651"/>
      <c r="CB400" s="651"/>
      <c r="CC400" s="651"/>
      <c r="CD400" s="651" t="n">
        <v>5.72100067138672</v>
      </c>
      <c r="CE400" s="651"/>
      <c r="CF400" s="651"/>
      <c r="CG400" s="651"/>
      <c r="CH400" s="651" t="n">
        <v>5.88000011444092</v>
      </c>
      <c r="CI400" s="651"/>
      <c r="CJ400" s="651"/>
      <c r="CK400" s="651"/>
      <c r="CL400" s="651" t="n">
        <v>6.04099988937378</v>
      </c>
      <c r="CM400" s="651"/>
      <c r="CN400" s="651"/>
      <c r="CO400" s="651"/>
      <c r="CP400" s="651" t="n">
        <v>6.21499967575073</v>
      </c>
      <c r="CQ400" s="651"/>
      <c r="CR400" s="651"/>
      <c r="CS400" s="651"/>
      <c r="CT400" s="651"/>
      <c r="CU400" s="651"/>
      <c r="CV400" s="651"/>
      <c r="CW400" s="651"/>
      <c r="CX400" s="651"/>
      <c r="CY400" s="651"/>
      <c r="CZ400" s="651"/>
      <c r="DA400" s="651"/>
      <c r="DB400" s="651"/>
      <c r="DC400" s="651"/>
      <c r="DD400" s="651"/>
      <c r="DE400" s="651"/>
      <c r="DF400" s="651"/>
      <c r="DG400" s="651"/>
      <c r="DH400" s="651"/>
      <c r="DI400" s="651"/>
      <c r="DJ400" s="651"/>
      <c r="DK400" s="651"/>
      <c r="DL400" s="651"/>
      <c r="DM400" s="651"/>
      <c r="DN400" s="651"/>
      <c r="DO400" s="651"/>
      <c r="DP400" s="651"/>
      <c r="DQ400" s="651"/>
      <c r="DR400" s="651"/>
      <c r="DS400" s="651"/>
      <c r="DT400" s="651"/>
      <c r="DU400" s="651"/>
      <c r="DV400" s="651"/>
      <c r="DW400" s="651"/>
      <c r="DX400" s="651"/>
      <c r="DY400" s="651"/>
      <c r="DZ400" s="651"/>
    </row>
    <row r="401" customFormat="false" ht="15" hidden="false" customHeight="false" outlineLevel="0" collapsed="false">
      <c r="B401" s="650" t="s">
        <v>1164</v>
      </c>
      <c r="C401" s="650"/>
      <c r="D401" s="650"/>
      <c r="E401" s="653"/>
      <c r="F401" s="653"/>
      <c r="G401" s="653"/>
      <c r="H401" s="653"/>
      <c r="I401" s="653"/>
      <c r="J401" s="653"/>
      <c r="K401" s="653"/>
      <c r="L401" s="653"/>
      <c r="M401" s="653"/>
      <c r="N401" s="653"/>
      <c r="O401" s="653"/>
      <c r="P401" s="653"/>
      <c r="Q401" s="653"/>
      <c r="R401" s="653"/>
      <c r="S401" s="653"/>
      <c r="T401" s="653"/>
      <c r="U401" s="653"/>
      <c r="V401" s="653"/>
      <c r="W401" s="653"/>
      <c r="X401" s="653"/>
      <c r="Y401" s="653"/>
      <c r="Z401" s="653"/>
      <c r="AA401" s="653"/>
      <c r="AB401" s="653"/>
      <c r="AC401" s="653"/>
      <c r="AD401" s="653"/>
      <c r="AE401" s="653"/>
      <c r="AF401" s="653"/>
      <c r="AG401" s="653"/>
      <c r="AH401" s="653"/>
      <c r="AI401" s="653"/>
      <c r="AJ401" s="653"/>
      <c r="AK401" s="653"/>
      <c r="AL401" s="653"/>
      <c r="AM401" s="653"/>
      <c r="AN401" s="653"/>
      <c r="AO401" s="653"/>
      <c r="AP401" s="653"/>
      <c r="AQ401" s="653"/>
      <c r="AR401" s="653"/>
      <c r="AS401" s="653"/>
      <c r="AT401" s="653"/>
      <c r="AU401" s="653"/>
      <c r="AV401" s="653"/>
      <c r="AW401" s="653"/>
      <c r="AX401" s="653"/>
      <c r="AY401" s="653"/>
      <c r="AZ401" s="653"/>
      <c r="BA401" s="653"/>
      <c r="BB401" s="653"/>
      <c r="BC401" s="653"/>
      <c r="BD401" s="653"/>
      <c r="BE401" s="653"/>
      <c r="BF401" s="653"/>
      <c r="BG401" s="653"/>
      <c r="BH401" s="653"/>
      <c r="BI401" s="653"/>
      <c r="BJ401" s="653"/>
      <c r="BK401" s="653"/>
      <c r="BL401" s="653"/>
      <c r="BM401" s="653"/>
      <c r="BN401" s="653"/>
      <c r="BO401" s="653"/>
      <c r="BP401" s="653"/>
      <c r="BQ401" s="653"/>
      <c r="BR401" s="653"/>
      <c r="BS401" s="653"/>
      <c r="BT401" s="653"/>
      <c r="BU401" s="653"/>
      <c r="BV401" s="653"/>
      <c r="BW401" s="653"/>
      <c r="BX401" s="653"/>
      <c r="BY401" s="653"/>
      <c r="BZ401" s="653"/>
      <c r="CA401" s="653"/>
      <c r="CB401" s="653"/>
      <c r="CC401" s="653"/>
      <c r="CD401" s="653"/>
      <c r="CE401" s="653"/>
      <c r="CF401" s="653"/>
      <c r="CG401" s="653"/>
      <c r="CH401" s="653"/>
      <c r="CI401" s="653"/>
      <c r="CJ401" s="653"/>
      <c r="CK401" s="653"/>
      <c r="CL401" s="653"/>
      <c r="CM401" s="653"/>
      <c r="CN401" s="653"/>
      <c r="CO401" s="653"/>
      <c r="CP401" s="653"/>
      <c r="CQ401" s="653"/>
      <c r="CR401" s="653"/>
      <c r="CS401" s="653"/>
      <c r="CT401" s="653"/>
      <c r="CU401" s="653"/>
      <c r="CV401" s="653"/>
      <c r="CW401" s="653"/>
      <c r="CX401" s="653"/>
      <c r="CY401" s="653"/>
      <c r="CZ401" s="653"/>
      <c r="DA401" s="653"/>
      <c r="DB401" s="653"/>
      <c r="DC401" s="653"/>
      <c r="DD401" s="653"/>
      <c r="DE401" s="653"/>
      <c r="DF401" s="653"/>
      <c r="DG401" s="653"/>
      <c r="DH401" s="653"/>
      <c r="DI401" s="653"/>
      <c r="DJ401" s="653"/>
      <c r="DK401" s="653"/>
      <c r="DL401" s="653"/>
      <c r="DM401" s="653"/>
      <c r="DN401" s="653"/>
      <c r="DO401" s="653"/>
      <c r="DP401" s="653"/>
      <c r="DQ401" s="653"/>
      <c r="DR401" s="653"/>
      <c r="DS401" s="653"/>
      <c r="DT401" s="653"/>
      <c r="DU401" s="653"/>
      <c r="DV401" s="653"/>
      <c r="DW401" s="653"/>
      <c r="DX401" s="653"/>
      <c r="DY401" s="653"/>
      <c r="DZ401" s="653"/>
    </row>
    <row r="402" customFormat="false" ht="15" hidden="false" customHeight="false" outlineLevel="0" collapsed="false">
      <c r="B402" s="650"/>
      <c r="C402" s="650"/>
      <c r="D402" s="650"/>
      <c r="E402" s="653"/>
      <c r="F402" s="653"/>
      <c r="G402" s="653"/>
      <c r="H402" s="653"/>
      <c r="I402" s="653"/>
      <c r="J402" s="653"/>
      <c r="K402" s="653"/>
      <c r="L402" s="653"/>
      <c r="M402" s="653"/>
      <c r="N402" s="653"/>
      <c r="O402" s="653"/>
      <c r="P402" s="653"/>
      <c r="Q402" s="653"/>
      <c r="R402" s="653"/>
      <c r="S402" s="653"/>
      <c r="T402" s="653"/>
      <c r="U402" s="653"/>
      <c r="V402" s="653"/>
      <c r="W402" s="653"/>
      <c r="X402" s="653"/>
      <c r="Y402" s="653"/>
      <c r="Z402" s="653"/>
      <c r="AA402" s="653"/>
      <c r="AB402" s="653"/>
      <c r="AC402" s="653"/>
      <c r="AD402" s="653"/>
      <c r="AE402" s="653"/>
      <c r="AF402" s="653"/>
      <c r="AG402" s="653"/>
      <c r="AH402" s="653"/>
      <c r="AI402" s="653"/>
      <c r="AJ402" s="653"/>
      <c r="AK402" s="653"/>
      <c r="AL402" s="653"/>
      <c r="AM402" s="653"/>
      <c r="AN402" s="653"/>
      <c r="AO402" s="653"/>
      <c r="AP402" s="653"/>
      <c r="AQ402" s="653"/>
      <c r="AR402" s="653"/>
      <c r="AS402" s="653"/>
      <c r="AT402" s="653"/>
      <c r="AU402" s="653"/>
      <c r="AV402" s="653"/>
      <c r="AW402" s="653"/>
      <c r="AX402" s="653"/>
      <c r="AY402" s="653"/>
      <c r="AZ402" s="653"/>
      <c r="BA402" s="653"/>
      <c r="BB402" s="653"/>
      <c r="BC402" s="653"/>
      <c r="BD402" s="653"/>
      <c r="BE402" s="653"/>
      <c r="BF402" s="653"/>
      <c r="BG402" s="653"/>
      <c r="BH402" s="653"/>
      <c r="BI402" s="653"/>
      <c r="BJ402" s="653"/>
      <c r="BK402" s="653"/>
      <c r="BL402" s="653"/>
      <c r="BM402" s="653"/>
      <c r="BN402" s="653"/>
      <c r="BO402" s="653"/>
      <c r="BP402" s="653"/>
      <c r="BQ402" s="653"/>
      <c r="BR402" s="653"/>
      <c r="BS402" s="653"/>
      <c r="BT402" s="653"/>
      <c r="BU402" s="653"/>
      <c r="BV402" s="653"/>
      <c r="BW402" s="653"/>
      <c r="BX402" s="653"/>
      <c r="BY402" s="653"/>
      <c r="BZ402" s="653"/>
      <c r="CA402" s="653"/>
      <c r="CB402" s="653"/>
      <c r="CC402" s="653"/>
      <c r="CD402" s="653"/>
      <c r="CE402" s="653"/>
      <c r="CF402" s="653"/>
      <c r="CG402" s="653"/>
      <c r="CH402" s="653"/>
      <c r="CI402" s="653"/>
      <c r="CJ402" s="653"/>
      <c r="CK402" s="653"/>
      <c r="CL402" s="653"/>
      <c r="CM402" s="653"/>
      <c r="CN402" s="653"/>
      <c r="CO402" s="653"/>
      <c r="CP402" s="653"/>
      <c r="CQ402" s="653"/>
      <c r="CR402" s="653"/>
      <c r="CS402" s="653"/>
      <c r="CT402" s="653"/>
      <c r="CU402" s="653"/>
      <c r="CV402" s="653"/>
      <c r="CW402" s="653"/>
      <c r="CX402" s="653"/>
      <c r="CY402" s="653"/>
      <c r="CZ402" s="653"/>
      <c r="DA402" s="653"/>
      <c r="DB402" s="653"/>
      <c r="DC402" s="653"/>
      <c r="DD402" s="653"/>
      <c r="DE402" s="653"/>
      <c r="DF402" s="653"/>
      <c r="DG402" s="653"/>
      <c r="DH402" s="653"/>
      <c r="DI402" s="653"/>
      <c r="DJ402" s="653"/>
      <c r="DK402" s="653"/>
      <c r="DL402" s="653"/>
      <c r="DM402" s="653"/>
      <c r="DN402" s="653"/>
      <c r="DO402" s="653"/>
      <c r="DP402" s="653"/>
      <c r="DQ402" s="653"/>
      <c r="DR402" s="653"/>
      <c r="DS402" s="653"/>
      <c r="DT402" s="653"/>
      <c r="DU402" s="653"/>
      <c r="DV402" s="653"/>
      <c r="DW402" s="653"/>
      <c r="DX402" s="653"/>
      <c r="DY402" s="653"/>
      <c r="DZ402" s="653"/>
    </row>
    <row r="403" s="654" customFormat="true" ht="15" hidden="false" customHeight="false" outlineLevel="0" collapsed="false">
      <c r="B403" s="650" t="s">
        <v>1165</v>
      </c>
      <c r="C403" s="650"/>
      <c r="D403" s="655"/>
      <c r="E403" s="655" t="n">
        <v>14850</v>
      </c>
      <c r="F403" s="655" t="n">
        <v>14850</v>
      </c>
      <c r="G403" s="655"/>
      <c r="H403" s="655"/>
      <c r="I403" s="655"/>
      <c r="J403" s="655" t="n">
        <v>15450</v>
      </c>
      <c r="K403" s="655"/>
      <c r="L403" s="655"/>
      <c r="M403" s="655"/>
      <c r="N403" s="655" t="n">
        <v>15950</v>
      </c>
      <c r="O403" s="655"/>
      <c r="P403" s="655"/>
      <c r="Q403" s="655"/>
      <c r="R403" s="655" t="n">
        <v>16150</v>
      </c>
      <c r="S403" s="655"/>
      <c r="T403" s="655"/>
      <c r="U403" s="655"/>
      <c r="V403" s="655" t="n">
        <v>16610</v>
      </c>
      <c r="W403" s="655"/>
      <c r="X403" s="655"/>
      <c r="Y403" s="655"/>
      <c r="Z403" s="655" t="n">
        <v>16700</v>
      </c>
      <c r="AA403" s="655"/>
      <c r="AB403" s="655"/>
      <c r="AC403" s="655"/>
      <c r="AD403" s="655" t="n">
        <v>17490</v>
      </c>
      <c r="AE403" s="655"/>
      <c r="AF403" s="655"/>
      <c r="AG403" s="655"/>
      <c r="AH403" s="655" t="n">
        <v>18310</v>
      </c>
      <c r="AI403" s="655"/>
      <c r="AJ403" s="655"/>
      <c r="AK403" s="655"/>
      <c r="AL403" s="655" t="n">
        <v>18040</v>
      </c>
      <c r="AM403" s="655"/>
      <c r="AN403" s="655"/>
      <c r="AO403" s="655"/>
      <c r="AP403" s="655" t="n">
        <v>18158.8000488281</v>
      </c>
      <c r="AQ403" s="655"/>
      <c r="AR403" s="655"/>
      <c r="AS403" s="655"/>
      <c r="AT403" s="655" t="n">
        <v>17829.0002441406</v>
      </c>
      <c r="AU403" s="655"/>
      <c r="AV403" s="655"/>
      <c r="AW403" s="655"/>
      <c r="AX403" s="655" t="n">
        <v>18029.4995117188</v>
      </c>
      <c r="AY403" s="655"/>
      <c r="AZ403" s="655"/>
      <c r="BA403" s="655"/>
      <c r="BB403" s="655" t="n">
        <v>18048.8000488281</v>
      </c>
      <c r="BC403" s="655"/>
      <c r="BD403" s="655"/>
      <c r="BE403" s="655"/>
      <c r="BF403" s="655" t="n">
        <v>18074.3994140625</v>
      </c>
      <c r="BG403" s="655"/>
      <c r="BH403" s="655"/>
      <c r="BI403" s="655"/>
      <c r="BJ403" s="655" t="n">
        <v>18088.6999511719</v>
      </c>
      <c r="BK403" s="655"/>
      <c r="BL403" s="655"/>
      <c r="BM403" s="655"/>
      <c r="BN403" s="655" t="n">
        <v>18039.2004394531</v>
      </c>
      <c r="BO403" s="655"/>
      <c r="BP403" s="655"/>
      <c r="BQ403" s="655"/>
      <c r="BR403" s="655" t="n">
        <v>18164.3994140625</v>
      </c>
      <c r="BS403" s="655"/>
      <c r="BT403" s="655"/>
      <c r="BU403" s="655"/>
      <c r="BV403" s="655" t="n">
        <v>18157.2998046875</v>
      </c>
      <c r="BW403" s="655"/>
      <c r="BX403" s="655"/>
      <c r="BY403" s="655"/>
      <c r="BZ403" s="655" t="n">
        <v>18425</v>
      </c>
      <c r="CA403" s="655"/>
      <c r="CB403" s="655"/>
      <c r="CC403" s="655"/>
      <c r="CD403" s="655" t="n">
        <v>18095</v>
      </c>
      <c r="CE403" s="655"/>
      <c r="CF403" s="655"/>
      <c r="CG403" s="655"/>
      <c r="CH403" s="655" t="n">
        <v>18116.9995117188</v>
      </c>
      <c r="CI403" s="655"/>
      <c r="CJ403" s="655"/>
      <c r="CK403" s="655"/>
      <c r="CL403" s="655" t="n">
        <v>18116.9995117188</v>
      </c>
      <c r="CM403" s="655"/>
      <c r="CN403" s="655"/>
      <c r="CO403" s="655"/>
      <c r="CP403" s="655"/>
      <c r="CQ403" s="655"/>
      <c r="CR403" s="655"/>
      <c r="CS403" s="655"/>
      <c r="CT403" s="655"/>
      <c r="CU403" s="655"/>
      <c r="CV403" s="655"/>
      <c r="CW403" s="655"/>
      <c r="CX403" s="655"/>
      <c r="CY403" s="655"/>
      <c r="CZ403" s="655"/>
      <c r="DA403" s="655"/>
      <c r="DB403" s="655"/>
      <c r="DC403" s="655"/>
      <c r="DD403" s="655"/>
      <c r="DE403" s="655"/>
      <c r="DF403" s="655"/>
      <c r="DG403" s="655"/>
      <c r="DH403" s="655"/>
      <c r="DI403" s="655"/>
      <c r="DJ403" s="655"/>
      <c r="DK403" s="655"/>
      <c r="DL403" s="655"/>
      <c r="DM403" s="655"/>
      <c r="DN403" s="655"/>
      <c r="DO403" s="655"/>
      <c r="DP403" s="655"/>
      <c r="DQ403" s="655"/>
      <c r="DR403" s="655"/>
      <c r="DS403" s="655"/>
      <c r="DT403" s="655"/>
      <c r="DU403" s="655"/>
      <c r="DV403" s="655"/>
      <c r="DW403" s="655"/>
      <c r="DX403" s="655"/>
      <c r="DY403" s="655"/>
      <c r="DZ403" s="655"/>
    </row>
    <row r="404" customFormat="false" ht="15" hidden="false" customHeight="false" outlineLevel="0" collapsed="false">
      <c r="B404" s="650" t="s">
        <v>1166</v>
      </c>
      <c r="C404" s="656" t="n">
        <v>1661.68884645226</v>
      </c>
      <c r="D404" s="656" t="n">
        <v>1213.26172915964</v>
      </c>
      <c r="E404" s="656" t="n">
        <v>873.885180549841</v>
      </c>
      <c r="F404" s="656" t="n">
        <v>939.50718054984</v>
      </c>
      <c r="G404" s="656"/>
      <c r="H404" s="656"/>
      <c r="I404" s="656"/>
      <c r="J404" s="656" t="n">
        <v>1100.78734137398</v>
      </c>
      <c r="K404" s="656"/>
      <c r="L404" s="656"/>
      <c r="M404" s="656"/>
      <c r="N404" s="656" t="n">
        <v>1250.71534137398</v>
      </c>
      <c r="O404" s="656"/>
      <c r="P404" s="656"/>
      <c r="Q404" s="656"/>
      <c r="R404" s="656" t="n">
        <v>1289.42542178606</v>
      </c>
      <c r="S404" s="656"/>
      <c r="T404" s="656"/>
      <c r="U404" s="656"/>
      <c r="V404" s="656" t="n">
        <v>1393.48242178606</v>
      </c>
      <c r="W404" s="656"/>
      <c r="X404" s="656"/>
      <c r="Y404" s="656"/>
      <c r="Z404" s="656" t="n">
        <v>1602.46894355182</v>
      </c>
      <c r="AA404" s="656"/>
      <c r="AB404" s="656"/>
      <c r="AC404" s="656"/>
      <c r="AD404" s="656" t="n">
        <v>1702.97787317625</v>
      </c>
      <c r="AE404" s="656"/>
      <c r="AF404" s="656"/>
      <c r="AG404" s="656"/>
      <c r="AH404" s="656" t="n">
        <v>1712.73031452995</v>
      </c>
      <c r="AI404" s="656"/>
      <c r="AJ404" s="656"/>
      <c r="AK404" s="656"/>
      <c r="AL404" s="656" t="n">
        <v>1699.60780280069</v>
      </c>
      <c r="AM404" s="656"/>
      <c r="AN404" s="656"/>
      <c r="AO404" s="656"/>
      <c r="AP404" s="656" t="n">
        <v>1711.62629107142</v>
      </c>
      <c r="AQ404" s="656"/>
      <c r="AR404" s="656"/>
      <c r="AS404" s="656"/>
      <c r="AT404" s="656" t="n">
        <v>1703.54177934216</v>
      </c>
      <c r="AU404" s="656"/>
      <c r="AV404" s="656"/>
      <c r="AW404" s="656"/>
      <c r="AX404" s="656" t="n">
        <v>1724.83977934216</v>
      </c>
      <c r="AY404" s="656"/>
      <c r="AZ404" s="656"/>
      <c r="BA404" s="656"/>
      <c r="BB404" s="656" t="n">
        <v>1807.40760413088</v>
      </c>
      <c r="BC404" s="656"/>
      <c r="BD404" s="656"/>
      <c r="BE404" s="656"/>
      <c r="BF404" s="656" t="n">
        <v>1783.67460413088</v>
      </c>
      <c r="BG404" s="656"/>
      <c r="BH404" s="656"/>
      <c r="BI404" s="656"/>
      <c r="BJ404" s="656" t="n">
        <v>1710.90760413088</v>
      </c>
      <c r="BK404" s="656"/>
      <c r="BL404" s="656"/>
      <c r="BM404" s="656"/>
      <c r="BN404" s="656" t="n">
        <v>1729.17458067236</v>
      </c>
      <c r="BO404" s="656"/>
      <c r="BP404" s="656"/>
      <c r="BQ404" s="656"/>
      <c r="BR404" s="656" t="n">
        <v>1730.9930689431</v>
      </c>
      <c r="BS404" s="656"/>
      <c r="BT404" s="656"/>
      <c r="BU404" s="656"/>
      <c r="BV404" s="656" t="n">
        <v>1834.58904548458</v>
      </c>
      <c r="BW404" s="656"/>
      <c r="BX404" s="656"/>
      <c r="BY404" s="656"/>
      <c r="BZ404" s="656" t="n">
        <v>1873.36353375532</v>
      </c>
      <c r="CA404" s="656"/>
      <c r="CB404" s="656"/>
      <c r="CC404" s="656"/>
      <c r="CD404" s="656" t="n">
        <v>1828.76953375532</v>
      </c>
      <c r="CE404" s="656"/>
      <c r="CF404" s="656"/>
      <c r="CG404" s="656"/>
      <c r="CH404" s="656" t="n">
        <v>1891.00653375532</v>
      </c>
      <c r="CI404" s="656"/>
      <c r="CJ404" s="656"/>
      <c r="CK404" s="656"/>
      <c r="CL404" s="656" t="n">
        <v>1993.55753375532</v>
      </c>
      <c r="CM404" s="656"/>
      <c r="CN404" s="656"/>
      <c r="CO404" s="656"/>
      <c r="CP404" s="656"/>
      <c r="CQ404" s="656"/>
      <c r="CR404" s="656"/>
      <c r="CS404" s="656"/>
      <c r="CT404" s="656"/>
      <c r="CU404" s="656"/>
      <c r="CV404" s="656"/>
      <c r="CW404" s="656"/>
      <c r="CX404" s="656"/>
      <c r="CY404" s="656"/>
      <c r="CZ404" s="656"/>
      <c r="DA404" s="656"/>
      <c r="DB404" s="656"/>
      <c r="DC404" s="656"/>
      <c r="DD404" s="656"/>
      <c r="DE404" s="656"/>
      <c r="DF404" s="656"/>
      <c r="DG404" s="656"/>
      <c r="DH404" s="656"/>
      <c r="DI404" s="656"/>
      <c r="DJ404" s="656"/>
      <c r="DK404" s="656"/>
      <c r="DL404" s="656"/>
      <c r="DM404" s="656"/>
      <c r="DN404" s="656"/>
      <c r="DO404" s="656"/>
      <c r="DP404" s="656"/>
      <c r="DQ404" s="656"/>
      <c r="DR404" s="656"/>
      <c r="DS404" s="656"/>
      <c r="DT404" s="656"/>
      <c r="DU404" s="656"/>
      <c r="DV404" s="656"/>
      <c r="DW404" s="656"/>
      <c r="DX404" s="656"/>
      <c r="DY404" s="656"/>
      <c r="DZ404" s="656"/>
    </row>
    <row r="405" customFormat="false" ht="15" hidden="false" customHeight="false" outlineLevel="0" collapsed="false">
      <c r="B405" s="650" t="s">
        <v>1167</v>
      </c>
      <c r="C405" s="653"/>
      <c r="D405" s="653"/>
      <c r="E405" s="653"/>
      <c r="F405" s="653"/>
      <c r="G405" s="653"/>
      <c r="H405" s="653"/>
      <c r="I405" s="653"/>
      <c r="J405" s="653"/>
      <c r="K405" s="653"/>
      <c r="L405" s="653"/>
      <c r="M405" s="653"/>
      <c r="N405" s="653"/>
      <c r="O405" s="653"/>
      <c r="P405" s="653"/>
      <c r="Q405" s="653"/>
      <c r="R405" s="653"/>
      <c r="S405" s="653"/>
      <c r="T405" s="653"/>
      <c r="U405" s="653"/>
      <c r="V405" s="653"/>
      <c r="W405" s="653"/>
      <c r="X405" s="653"/>
      <c r="Y405" s="653"/>
      <c r="Z405" s="653"/>
      <c r="AA405" s="653"/>
      <c r="AB405" s="653"/>
      <c r="AC405" s="653"/>
      <c r="AD405" s="653"/>
      <c r="AE405" s="653"/>
      <c r="AF405" s="653"/>
      <c r="AG405" s="653"/>
      <c r="AH405" s="653"/>
      <c r="AI405" s="653"/>
      <c r="AJ405" s="653"/>
      <c r="AK405" s="653"/>
      <c r="AL405" s="653"/>
      <c r="AM405" s="653"/>
      <c r="AN405" s="653"/>
      <c r="AO405" s="653"/>
      <c r="AP405" s="653"/>
      <c r="AQ405" s="653"/>
      <c r="AR405" s="653"/>
      <c r="AS405" s="653"/>
      <c r="AT405" s="653"/>
      <c r="AU405" s="653"/>
      <c r="AV405" s="653"/>
      <c r="AW405" s="653"/>
      <c r="AX405" s="653" t="n">
        <f aca="false">2.2*AX404</f>
        <v>3794.64751455276</v>
      </c>
      <c r="AY405" s="653"/>
      <c r="AZ405" s="653"/>
      <c r="BA405" s="653"/>
      <c r="BB405" s="653"/>
      <c r="BC405" s="653"/>
      <c r="BD405" s="653"/>
      <c r="BE405" s="653"/>
      <c r="BF405" s="653"/>
      <c r="BG405" s="653"/>
      <c r="BH405" s="653"/>
      <c r="BI405" s="653"/>
      <c r="BJ405" s="653"/>
      <c r="BK405" s="653"/>
      <c r="BL405" s="653"/>
      <c r="BM405" s="653"/>
      <c r="BN405" s="653"/>
      <c r="BO405" s="653"/>
      <c r="BP405" s="653"/>
      <c r="BQ405" s="653"/>
      <c r="BR405" s="653"/>
      <c r="BS405" s="653"/>
      <c r="BT405" s="653"/>
      <c r="BU405" s="653"/>
      <c r="BV405" s="653"/>
      <c r="BW405" s="653"/>
      <c r="BX405" s="653"/>
      <c r="BY405" s="653"/>
      <c r="BZ405" s="653"/>
      <c r="CA405" s="653"/>
      <c r="CB405" s="653"/>
      <c r="CC405" s="653"/>
      <c r="CD405" s="653"/>
      <c r="CE405" s="653"/>
      <c r="CF405" s="653"/>
      <c r="CG405" s="653"/>
      <c r="CH405" s="653"/>
      <c r="CI405" s="653"/>
      <c r="CJ405" s="653"/>
      <c r="CK405" s="653"/>
      <c r="CL405" s="653"/>
      <c r="CM405" s="653"/>
      <c r="CN405" s="653"/>
      <c r="CO405" s="653"/>
      <c r="CP405" s="653"/>
      <c r="CQ405" s="653"/>
      <c r="CR405" s="653"/>
      <c r="CS405" s="653"/>
      <c r="CT405" s="653"/>
      <c r="CU405" s="653"/>
      <c r="CV405" s="653"/>
      <c r="CW405" s="653"/>
      <c r="CX405" s="653"/>
      <c r="CY405" s="653"/>
      <c r="CZ405" s="653"/>
      <c r="DA405" s="653"/>
      <c r="DB405" s="653"/>
      <c r="DC405" s="653"/>
      <c r="DD405" s="653"/>
      <c r="DE405" s="653"/>
      <c r="DF405" s="653"/>
      <c r="DG405" s="653"/>
      <c r="DH405" s="653"/>
      <c r="DI405" s="653"/>
      <c r="DJ405" s="653"/>
      <c r="DK405" s="653"/>
      <c r="DL405" s="653"/>
      <c r="DM405" s="653"/>
      <c r="DN405" s="653"/>
      <c r="DO405" s="653"/>
      <c r="DP405" s="653"/>
      <c r="DQ405" s="653"/>
      <c r="DR405" s="653"/>
      <c r="DS405" s="653"/>
      <c r="DT405" s="653"/>
      <c r="DU405" s="653"/>
      <c r="DV405" s="653"/>
      <c r="DW405" s="653"/>
      <c r="DX405" s="653"/>
      <c r="DY405" s="653"/>
      <c r="DZ405" s="653"/>
    </row>
    <row r="406" customFormat="false" ht="15" hidden="false" customHeight="false" outlineLevel="0" collapsed="false">
      <c r="B406" s="657" t="s">
        <v>1168</v>
      </c>
      <c r="C406" s="658"/>
      <c r="D406" s="658"/>
      <c r="E406" s="658"/>
      <c r="F406" s="658"/>
      <c r="G406" s="658"/>
      <c r="H406" s="658"/>
      <c r="I406" s="658"/>
      <c r="J406" s="658"/>
      <c r="K406" s="658"/>
      <c r="L406" s="658"/>
      <c r="M406" s="658"/>
      <c r="N406" s="658"/>
      <c r="O406" s="658"/>
      <c r="P406" s="658"/>
      <c r="Q406" s="658"/>
      <c r="R406" s="658"/>
      <c r="S406" s="658"/>
      <c r="T406" s="658"/>
      <c r="U406" s="658"/>
      <c r="V406" s="658"/>
      <c r="W406" s="658"/>
      <c r="X406" s="658"/>
      <c r="Y406" s="658"/>
      <c r="Z406" s="658"/>
      <c r="AA406" s="658"/>
      <c r="AB406" s="658"/>
      <c r="AC406" s="658"/>
      <c r="AD406" s="658"/>
      <c r="AE406" s="658"/>
      <c r="AF406" s="658"/>
      <c r="AG406" s="658"/>
      <c r="AH406" s="658"/>
      <c r="AI406" s="658"/>
      <c r="AJ406" s="658"/>
      <c r="AK406" s="658"/>
      <c r="AL406" s="658"/>
      <c r="AM406" s="658"/>
      <c r="AN406" s="658"/>
      <c r="AO406" s="658"/>
      <c r="AP406" s="658"/>
      <c r="AQ406" s="658"/>
      <c r="AR406" s="658"/>
      <c r="AS406" s="658"/>
      <c r="AT406" s="658"/>
      <c r="AU406" s="658"/>
      <c r="AV406" s="658"/>
      <c r="AW406" s="658"/>
      <c r="AX406" s="658"/>
      <c r="AY406" s="658"/>
      <c r="AZ406" s="658"/>
      <c r="BA406" s="658"/>
      <c r="BB406" s="658"/>
      <c r="BC406" s="658"/>
      <c r="BD406" s="658"/>
      <c r="BE406" s="658"/>
      <c r="BF406" s="658"/>
      <c r="BG406" s="658"/>
      <c r="BH406" s="658"/>
      <c r="BI406" s="658"/>
      <c r="BJ406" s="658"/>
      <c r="BK406" s="658"/>
      <c r="BL406" s="658"/>
      <c r="BM406" s="658"/>
      <c r="BN406" s="658"/>
      <c r="BO406" s="658"/>
      <c r="BP406" s="658"/>
      <c r="BQ406" s="658"/>
      <c r="BR406" s="658"/>
      <c r="BS406" s="658"/>
      <c r="BT406" s="658"/>
      <c r="BU406" s="658"/>
      <c r="BV406" s="658"/>
      <c r="BW406" s="658"/>
      <c r="BX406" s="658"/>
      <c r="BY406" s="658"/>
      <c r="BZ406" s="658"/>
      <c r="CA406" s="658"/>
      <c r="CB406" s="658"/>
      <c r="CC406" s="658"/>
      <c r="CD406" s="658"/>
      <c r="CE406" s="658"/>
      <c r="CF406" s="658"/>
      <c r="CG406" s="658"/>
      <c r="CH406" s="658"/>
      <c r="CI406" s="658"/>
      <c r="CJ406" s="658"/>
      <c r="CK406" s="658"/>
      <c r="CL406" s="658"/>
      <c r="CM406" s="658"/>
      <c r="CN406" s="658"/>
      <c r="CO406" s="658"/>
      <c r="CP406" s="658"/>
      <c r="CQ406" s="658"/>
      <c r="CR406" s="658"/>
      <c r="CS406" s="658"/>
      <c r="CT406" s="658"/>
      <c r="CU406" s="658"/>
      <c r="CV406" s="658"/>
      <c r="CW406" s="658"/>
      <c r="CX406" s="658"/>
      <c r="CY406" s="658"/>
      <c r="CZ406" s="658"/>
      <c r="DA406" s="658"/>
      <c r="DB406" s="658"/>
      <c r="DC406" s="658"/>
      <c r="DD406" s="658"/>
      <c r="DE406" s="658"/>
      <c r="DF406" s="658"/>
      <c r="DG406" s="658"/>
      <c r="DH406" s="658"/>
      <c r="DI406" s="658"/>
      <c r="DJ406" s="658"/>
      <c r="DK406" s="658"/>
      <c r="DL406" s="658"/>
      <c r="DM406" s="658"/>
      <c r="DN406" s="658"/>
      <c r="DO406" s="658"/>
      <c r="DP406" s="658"/>
      <c r="DQ406" s="658"/>
      <c r="DR406" s="658"/>
      <c r="DS406" s="658"/>
      <c r="DT406" s="658"/>
      <c r="DU406" s="658"/>
      <c r="DV406" s="658"/>
      <c r="DW406" s="658"/>
      <c r="DX406" s="658"/>
      <c r="DY406" s="658"/>
      <c r="DZ406" s="658"/>
    </row>
    <row r="407" customFormat="false" ht="15" hidden="false" customHeight="false" outlineLevel="0" collapsed="false">
      <c r="B407" s="659"/>
      <c r="C407" s="658"/>
      <c r="D407" s="658"/>
      <c r="E407" s="658"/>
      <c r="F407" s="658"/>
      <c r="G407" s="658"/>
      <c r="H407" s="658"/>
      <c r="I407" s="658"/>
      <c r="J407" s="658"/>
      <c r="K407" s="658"/>
      <c r="L407" s="658"/>
      <c r="M407" s="658"/>
      <c r="N407" s="658"/>
      <c r="O407" s="658"/>
      <c r="P407" s="658"/>
      <c r="Q407" s="658"/>
      <c r="R407" s="658"/>
      <c r="S407" s="658"/>
      <c r="T407" s="658"/>
      <c r="U407" s="658"/>
      <c r="V407" s="658"/>
      <c r="W407" s="658"/>
      <c r="X407" s="658"/>
      <c r="Y407" s="658"/>
      <c r="Z407" s="658"/>
      <c r="AA407" s="658"/>
      <c r="AB407" s="658"/>
      <c r="AC407" s="658"/>
      <c r="AD407" s="658"/>
      <c r="AE407" s="658"/>
      <c r="AF407" s="658"/>
      <c r="AG407" s="658"/>
      <c r="AH407" s="658"/>
      <c r="AI407" s="658"/>
      <c r="AJ407" s="658"/>
      <c r="AK407" s="658"/>
      <c r="AL407" s="658"/>
      <c r="AM407" s="658"/>
      <c r="AN407" s="658"/>
      <c r="AO407" s="658"/>
      <c r="AP407" s="658"/>
      <c r="AQ407" s="658"/>
      <c r="AR407" s="658"/>
      <c r="AS407" s="658"/>
      <c r="AT407" s="658"/>
      <c r="AU407" s="658"/>
      <c r="AV407" s="658"/>
      <c r="AW407" s="658"/>
      <c r="AX407" s="658"/>
      <c r="AY407" s="658"/>
      <c r="AZ407" s="658"/>
      <c r="BA407" s="658"/>
      <c r="BB407" s="658"/>
      <c r="BC407" s="658"/>
      <c r="BD407" s="658"/>
      <c r="BE407" s="658"/>
      <c r="BF407" s="658"/>
      <c r="BG407" s="658"/>
      <c r="BH407" s="658"/>
      <c r="BI407" s="658"/>
      <c r="BJ407" s="658"/>
      <c r="BK407" s="658"/>
      <c r="BL407" s="658"/>
      <c r="BM407" s="658"/>
      <c r="BN407" s="658"/>
      <c r="BO407" s="658"/>
      <c r="BP407" s="658"/>
      <c r="BQ407" s="658"/>
      <c r="BR407" s="658"/>
      <c r="BS407" s="658"/>
      <c r="BT407" s="658"/>
      <c r="BU407" s="658"/>
      <c r="BV407" s="658"/>
      <c r="BW407" s="658"/>
      <c r="BX407" s="658"/>
      <c r="BY407" s="658"/>
      <c r="BZ407" s="658"/>
      <c r="CA407" s="658"/>
      <c r="CB407" s="658"/>
      <c r="CC407" s="658"/>
      <c r="CD407" s="658"/>
      <c r="CE407" s="658"/>
      <c r="CF407" s="658"/>
      <c r="CG407" s="658"/>
      <c r="CH407" s="658"/>
      <c r="CI407" s="658"/>
      <c r="CJ407" s="658"/>
      <c r="CK407" s="658"/>
      <c r="CL407" s="658"/>
      <c r="CM407" s="658"/>
      <c r="CN407" s="658"/>
      <c r="CO407" s="658"/>
      <c r="CP407" s="658"/>
      <c r="CQ407" s="658"/>
      <c r="CR407" s="658"/>
      <c r="CS407" s="658"/>
      <c r="CT407" s="658"/>
      <c r="CU407" s="658"/>
      <c r="CV407" s="658"/>
      <c r="CW407" s="658"/>
      <c r="CX407" s="658"/>
      <c r="CY407" s="658"/>
      <c r="CZ407" s="658"/>
      <c r="DA407" s="658"/>
      <c r="DB407" s="658"/>
      <c r="DC407" s="658"/>
      <c r="DD407" s="658"/>
      <c r="DE407" s="658"/>
      <c r="DF407" s="658"/>
      <c r="DG407" s="658"/>
      <c r="DH407" s="658"/>
      <c r="DI407" s="658"/>
      <c r="DJ407" s="658"/>
      <c r="DK407" s="658"/>
      <c r="DL407" s="658"/>
      <c r="DM407" s="658"/>
      <c r="DN407" s="658"/>
      <c r="DO407" s="658"/>
      <c r="DP407" s="658"/>
      <c r="DQ407" s="658"/>
      <c r="DR407" s="658"/>
      <c r="DS407" s="658"/>
      <c r="DT407" s="658"/>
      <c r="DU407" s="658"/>
      <c r="DV407" s="658"/>
      <c r="DW407" s="658"/>
      <c r="DX407" s="658"/>
      <c r="DY407" s="658"/>
      <c r="DZ407" s="658"/>
    </row>
    <row r="408" customFormat="false" ht="15" hidden="false" customHeight="false" outlineLevel="0" collapsed="false">
      <c r="B408" s="592" t="s">
        <v>1169</v>
      </c>
      <c r="C408" s="658"/>
      <c r="D408" s="658"/>
      <c r="E408" s="658"/>
      <c r="F408" s="658"/>
      <c r="G408" s="658"/>
      <c r="H408" s="658"/>
      <c r="I408" s="658"/>
      <c r="J408" s="658"/>
      <c r="K408" s="658"/>
      <c r="L408" s="658"/>
      <c r="M408" s="658"/>
      <c r="N408" s="658"/>
      <c r="O408" s="658"/>
      <c r="P408" s="658"/>
      <c r="Q408" s="658"/>
      <c r="R408" s="658"/>
      <c r="S408" s="658"/>
      <c r="T408" s="658"/>
      <c r="U408" s="658"/>
      <c r="V408" s="658"/>
      <c r="W408" s="658"/>
      <c r="X408" s="658"/>
      <c r="Y408" s="658"/>
      <c r="Z408" s="658"/>
      <c r="AA408" s="658"/>
      <c r="AB408" s="658"/>
      <c r="AC408" s="658"/>
      <c r="AD408" s="658"/>
      <c r="AE408" s="658"/>
      <c r="AF408" s="658"/>
      <c r="AG408" s="658"/>
      <c r="AH408" s="658"/>
      <c r="AI408" s="658"/>
      <c r="AJ408" s="658"/>
      <c r="AK408" s="658"/>
      <c r="AL408" s="658"/>
      <c r="AM408" s="658"/>
      <c r="AN408" s="658"/>
      <c r="AO408" s="658"/>
      <c r="AP408" s="658"/>
      <c r="AQ408" s="658"/>
      <c r="AR408" s="658"/>
      <c r="AS408" s="658"/>
      <c r="AT408" s="658"/>
      <c r="AU408" s="658"/>
      <c r="AV408" s="658"/>
      <c r="AW408" s="658"/>
      <c r="AX408" s="658"/>
      <c r="AY408" s="658"/>
      <c r="AZ408" s="658"/>
      <c r="BA408" s="658"/>
      <c r="BB408" s="658"/>
      <c r="BC408" s="658"/>
      <c r="BD408" s="658"/>
      <c r="BE408" s="658"/>
      <c r="BF408" s="658"/>
      <c r="BG408" s="658"/>
      <c r="BH408" s="658"/>
      <c r="BI408" s="658"/>
      <c r="BJ408" s="658"/>
      <c r="BK408" s="658"/>
      <c r="BL408" s="658"/>
      <c r="BM408" s="658"/>
      <c r="BN408" s="658"/>
      <c r="BO408" s="658"/>
      <c r="BP408" s="658"/>
      <c r="BQ408" s="658"/>
      <c r="BR408" s="658"/>
      <c r="BS408" s="658"/>
      <c r="BT408" s="658"/>
      <c r="BU408" s="658"/>
      <c r="BV408" s="658"/>
      <c r="BW408" s="658"/>
      <c r="BX408" s="658"/>
      <c r="BY408" s="658"/>
      <c r="BZ408" s="658"/>
      <c r="CA408" s="658"/>
      <c r="CB408" s="658"/>
      <c r="CC408" s="658"/>
      <c r="CD408" s="658"/>
      <c r="CE408" s="658"/>
      <c r="CF408" s="658"/>
      <c r="CG408" s="658"/>
      <c r="CH408" s="658"/>
      <c r="CI408" s="658"/>
      <c r="CJ408" s="658"/>
      <c r="CK408" s="658"/>
      <c r="CL408" s="658"/>
      <c r="CM408" s="658"/>
      <c r="CN408" s="658"/>
      <c r="CO408" s="658"/>
      <c r="CP408" s="658"/>
      <c r="CQ408" s="658"/>
      <c r="CR408" s="658"/>
      <c r="CS408" s="658"/>
      <c r="CT408" s="658"/>
      <c r="CU408" s="658"/>
      <c r="CV408" s="658"/>
      <c r="CW408" s="658"/>
      <c r="CX408" s="658"/>
      <c r="CY408" s="658"/>
      <c r="CZ408" s="658"/>
      <c r="DA408" s="658"/>
      <c r="DB408" s="658"/>
      <c r="DC408" s="658"/>
      <c r="DD408" s="658"/>
      <c r="DE408" s="658"/>
      <c r="DF408" s="658"/>
      <c r="DG408" s="658"/>
      <c r="DH408" s="658"/>
      <c r="DI408" s="658"/>
      <c r="DJ408" s="658"/>
      <c r="DK408" s="658"/>
      <c r="DL408" s="658"/>
      <c r="DM408" s="658"/>
      <c r="DN408" s="658"/>
      <c r="DO408" s="658"/>
      <c r="DP408" s="658"/>
      <c r="DQ408" s="658"/>
      <c r="DR408" s="658"/>
      <c r="DS408" s="658"/>
      <c r="DT408" s="658"/>
      <c r="DU408" s="658"/>
      <c r="DV408" s="658"/>
      <c r="DW408" s="658"/>
      <c r="DX408" s="658"/>
      <c r="DY408" s="658"/>
      <c r="DZ408" s="658"/>
    </row>
    <row r="409" customFormat="false" ht="15" hidden="false" customHeight="false" outlineLevel="0" collapsed="false">
      <c r="B409" s="660" t="s">
        <v>1170</v>
      </c>
      <c r="C409" s="533" t="s">
        <v>0</v>
      </c>
      <c r="D409" s="533" t="s">
        <v>1</v>
      </c>
      <c r="E409" s="533" t="s">
        <v>2</v>
      </c>
      <c r="F409" s="533" t="s">
        <v>3</v>
      </c>
      <c r="G409" s="533" t="s">
        <v>4</v>
      </c>
      <c r="H409" s="533" t="s">
        <v>5</v>
      </c>
      <c r="I409" s="533" t="s">
        <v>6</v>
      </c>
      <c r="J409" s="533" t="s">
        <v>7</v>
      </c>
      <c r="K409" s="533" t="s">
        <v>8</v>
      </c>
      <c r="L409" s="533" t="s">
        <v>9</v>
      </c>
      <c r="M409" s="533" t="s">
        <v>10</v>
      </c>
      <c r="N409" s="533" t="s">
        <v>11</v>
      </c>
      <c r="O409" s="533" t="s">
        <v>12</v>
      </c>
      <c r="P409" s="533" t="s">
        <v>13</v>
      </c>
      <c r="Q409" s="533" t="s">
        <v>14</v>
      </c>
      <c r="R409" s="533" t="s">
        <v>15</v>
      </c>
      <c r="S409" s="533" t="s">
        <v>16</v>
      </c>
      <c r="T409" s="533" t="s">
        <v>17</v>
      </c>
      <c r="U409" s="533" t="s">
        <v>18</v>
      </c>
      <c r="V409" s="533" t="s">
        <v>19</v>
      </c>
      <c r="W409" s="533" t="s">
        <v>20</v>
      </c>
      <c r="X409" s="533" t="s">
        <v>21</v>
      </c>
      <c r="Y409" s="533" t="s">
        <v>22</v>
      </c>
      <c r="Z409" s="533" t="s">
        <v>23</v>
      </c>
      <c r="AA409" s="533" t="s">
        <v>24</v>
      </c>
      <c r="AB409" s="533" t="s">
        <v>25</v>
      </c>
      <c r="AC409" s="533" t="s">
        <v>26</v>
      </c>
      <c r="AD409" s="533" t="s">
        <v>27</v>
      </c>
      <c r="AE409" s="533" t="s">
        <v>28</v>
      </c>
      <c r="AF409" s="533" t="s">
        <v>29</v>
      </c>
      <c r="AG409" s="533" t="s">
        <v>30</v>
      </c>
      <c r="AH409" s="533" t="s">
        <v>31</v>
      </c>
      <c r="AI409" s="533" t="s">
        <v>32</v>
      </c>
      <c r="AJ409" s="533" t="s">
        <v>33</v>
      </c>
      <c r="AK409" s="533" t="s">
        <v>34</v>
      </c>
      <c r="AL409" s="533" t="s">
        <v>35</v>
      </c>
      <c r="AM409" s="533" t="s">
        <v>36</v>
      </c>
      <c r="AN409" s="533" t="s">
        <v>37</v>
      </c>
      <c r="AO409" s="533" t="s">
        <v>38</v>
      </c>
      <c r="AP409" s="533" t="s">
        <v>39</v>
      </c>
      <c r="AQ409" s="533" t="s">
        <v>40</v>
      </c>
      <c r="AR409" s="533" t="s">
        <v>41</v>
      </c>
      <c r="AS409" s="533" t="s">
        <v>42</v>
      </c>
      <c r="AT409" s="533" t="s">
        <v>43</v>
      </c>
      <c r="AU409" s="533" t="s">
        <v>44</v>
      </c>
      <c r="AV409" s="533" t="s">
        <v>45</v>
      </c>
      <c r="AW409" s="533" t="s">
        <v>46</v>
      </c>
      <c r="AX409" s="533" t="s">
        <v>47</v>
      </c>
      <c r="AY409" s="533" t="s">
        <v>48</v>
      </c>
      <c r="AZ409" s="533" t="s">
        <v>49</v>
      </c>
      <c r="BA409" s="533" t="s">
        <v>50</v>
      </c>
      <c r="BB409" s="533" t="s">
        <v>51</v>
      </c>
      <c r="BC409" s="533" t="s">
        <v>52</v>
      </c>
      <c r="BD409" s="533" t="s">
        <v>53</v>
      </c>
      <c r="BE409" s="533" t="s">
        <v>54</v>
      </c>
      <c r="BF409" s="533" t="s">
        <v>55</v>
      </c>
      <c r="BG409" s="533" t="s">
        <v>56</v>
      </c>
      <c r="BH409" s="533" t="s">
        <v>57</v>
      </c>
      <c r="BI409" s="533" t="s">
        <v>58</v>
      </c>
      <c r="BJ409" s="533" t="s">
        <v>59</v>
      </c>
      <c r="BK409" s="533" t="s">
        <v>60</v>
      </c>
      <c r="BL409" s="533" t="s">
        <v>61</v>
      </c>
      <c r="BM409" s="533" t="s">
        <v>62</v>
      </c>
      <c r="BN409" s="533" t="s">
        <v>63</v>
      </c>
      <c r="BO409" s="533" t="s">
        <v>64</v>
      </c>
      <c r="BP409" s="533" t="s">
        <v>65</v>
      </c>
      <c r="BQ409" s="533" t="s">
        <v>66</v>
      </c>
      <c r="BR409" s="533" t="s">
        <v>67</v>
      </c>
      <c r="BS409" s="533" t="s">
        <v>68</v>
      </c>
      <c r="BT409" s="533" t="s">
        <v>69</v>
      </c>
      <c r="BU409" s="533" t="s">
        <v>70</v>
      </c>
      <c r="BV409" s="533" t="s">
        <v>71</v>
      </c>
      <c r="BW409" s="533" t="s">
        <v>72</v>
      </c>
      <c r="BX409" s="533" t="s">
        <v>73</v>
      </c>
      <c r="BY409" s="533" t="s">
        <v>74</v>
      </c>
      <c r="BZ409" s="533" t="s">
        <v>75</v>
      </c>
      <c r="CA409" s="533" t="s">
        <v>76</v>
      </c>
      <c r="CB409" s="533" t="s">
        <v>77</v>
      </c>
      <c r="CC409" s="533" t="s">
        <v>78</v>
      </c>
      <c r="CD409" s="533" t="s">
        <v>79</v>
      </c>
      <c r="CE409" s="533" t="s">
        <v>80</v>
      </c>
      <c r="CF409" s="533" t="s">
        <v>81</v>
      </c>
      <c r="CG409" s="533" t="s">
        <v>82</v>
      </c>
      <c r="CH409" s="533" t="s">
        <v>83</v>
      </c>
      <c r="CI409" s="533" t="s">
        <v>84</v>
      </c>
      <c r="CJ409" s="533" t="s">
        <v>85</v>
      </c>
      <c r="CK409" s="533" t="s">
        <v>86</v>
      </c>
      <c r="CL409" s="533" t="s">
        <v>87</v>
      </c>
      <c r="CM409" s="533" t="s">
        <v>88</v>
      </c>
      <c r="CN409" s="533" t="s">
        <v>89</v>
      </c>
      <c r="CO409" s="533" t="s">
        <v>90</v>
      </c>
      <c r="CP409" s="533" t="s">
        <v>91</v>
      </c>
      <c r="CQ409" s="533" t="s">
        <v>92</v>
      </c>
      <c r="CR409" s="533" t="s">
        <v>93</v>
      </c>
      <c r="CS409" s="533" t="s">
        <v>94</v>
      </c>
      <c r="CT409" s="533" t="s">
        <v>95</v>
      </c>
      <c r="CU409" s="533" t="s">
        <v>96</v>
      </c>
      <c r="CV409" s="533" t="s">
        <v>97</v>
      </c>
      <c r="CW409" s="533" t="s">
        <v>98</v>
      </c>
      <c r="CX409" s="533" t="s">
        <v>99</v>
      </c>
      <c r="CY409" s="533" t="s">
        <v>100</v>
      </c>
      <c r="CZ409" s="533" t="s">
        <v>101</v>
      </c>
      <c r="DA409" s="533" t="s">
        <v>102</v>
      </c>
      <c r="DB409" s="533" t="s">
        <v>103</v>
      </c>
      <c r="DC409" s="533" t="s">
        <v>104</v>
      </c>
      <c r="DD409" s="533" t="s">
        <v>105</v>
      </c>
      <c r="DE409" s="533" t="s">
        <v>106</v>
      </c>
      <c r="DF409" s="533" t="s">
        <v>107</v>
      </c>
      <c r="DG409" s="533" t="s">
        <v>108</v>
      </c>
      <c r="DH409" s="533" t="s">
        <v>109</v>
      </c>
      <c r="DI409" s="533" t="s">
        <v>110</v>
      </c>
      <c r="DJ409" s="533" t="s">
        <v>111</v>
      </c>
      <c r="DK409" s="533" t="s">
        <v>112</v>
      </c>
      <c r="DL409" s="533" t="s">
        <v>113</v>
      </c>
      <c r="DM409" s="533" t="s">
        <v>114</v>
      </c>
      <c r="DN409" s="533" t="s">
        <v>115</v>
      </c>
      <c r="DO409" s="533" t="s">
        <v>116</v>
      </c>
      <c r="DP409" s="533" t="s">
        <v>192</v>
      </c>
      <c r="DQ409" s="533" t="s">
        <v>193</v>
      </c>
      <c r="DR409" s="533" t="s">
        <v>194</v>
      </c>
      <c r="DS409" s="533"/>
      <c r="DT409" s="533"/>
      <c r="DU409" s="533"/>
      <c r="DV409" s="533"/>
      <c r="DW409" s="533"/>
      <c r="DX409" s="533"/>
      <c r="DY409" s="533"/>
      <c r="DZ409" s="533"/>
    </row>
    <row r="410" customFormat="false" ht="15" hidden="false" customHeight="false" outlineLevel="0" collapsed="false">
      <c r="B410" s="661" t="s">
        <v>1171</v>
      </c>
      <c r="C410" s="662"/>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c r="DA410" s="13"/>
      <c r="DB410" s="13"/>
      <c r="DC410" s="13"/>
      <c r="DD410" s="13"/>
      <c r="DE410" s="13"/>
      <c r="DF410" s="13"/>
      <c r="DG410" s="13"/>
      <c r="DH410" s="13"/>
      <c r="DI410" s="13"/>
      <c r="DJ410" s="13"/>
      <c r="DK410" s="13"/>
      <c r="DL410" s="13"/>
      <c r="DM410" s="13"/>
      <c r="DN410" s="13"/>
      <c r="DO410" s="13"/>
      <c r="DP410" s="13"/>
      <c r="DQ410" s="13"/>
      <c r="DR410" s="13"/>
      <c r="DS410" s="13"/>
      <c r="DT410" s="13"/>
      <c r="DU410" s="13"/>
      <c r="DV410" s="13"/>
      <c r="DW410" s="13"/>
      <c r="DX410" s="13"/>
      <c r="DY410" s="13"/>
      <c r="DZ410" s="13"/>
    </row>
    <row r="411" customFormat="false" ht="15" hidden="false" customHeight="false" outlineLevel="0" collapsed="false">
      <c r="B411" s="663" t="s">
        <v>1172</v>
      </c>
      <c r="C411" s="662"/>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c r="DA411" s="13"/>
      <c r="DB411" s="13"/>
      <c r="DC411" s="13"/>
      <c r="DD411" s="13"/>
      <c r="DE411" s="13"/>
      <c r="DF411" s="13"/>
      <c r="DG411" s="13"/>
      <c r="DH411" s="13"/>
      <c r="DI411" s="13"/>
      <c r="DJ411" s="13"/>
      <c r="DK411" s="13"/>
      <c r="DL411" s="13"/>
      <c r="DM411" s="13"/>
      <c r="DN411" s="13"/>
      <c r="DO411" s="13"/>
      <c r="DP411" s="13"/>
      <c r="DQ411" s="13"/>
      <c r="DR411" s="13"/>
      <c r="DS411" s="13"/>
      <c r="DT411" s="13"/>
      <c r="DU411" s="13"/>
      <c r="DV411" s="13"/>
      <c r="DW411" s="13"/>
      <c r="DX411" s="13"/>
      <c r="DY411" s="13"/>
      <c r="DZ411" s="13"/>
    </row>
    <row r="412" customFormat="false" ht="15" hidden="false" customHeight="false" outlineLevel="0" collapsed="false">
      <c r="B412" s="663" t="s">
        <v>1173</v>
      </c>
      <c r="C412" s="662"/>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c r="DA412" s="13"/>
      <c r="DB412" s="13"/>
      <c r="DC412" s="13"/>
      <c r="DD412" s="13"/>
      <c r="DE412" s="13"/>
      <c r="DF412" s="13"/>
      <c r="DG412" s="13"/>
      <c r="DH412" s="13"/>
      <c r="DI412" s="13"/>
      <c r="DJ412" s="13"/>
      <c r="DK412" s="13"/>
      <c r="DL412" s="13"/>
      <c r="DM412" s="13"/>
      <c r="DN412" s="13"/>
      <c r="DO412" s="13"/>
      <c r="DP412" s="13"/>
      <c r="DQ412" s="13"/>
      <c r="DR412" s="13"/>
      <c r="DS412" s="13"/>
      <c r="DT412" s="13"/>
      <c r="DU412" s="13"/>
      <c r="DV412" s="13"/>
      <c r="DW412" s="13"/>
      <c r="DX412" s="13"/>
      <c r="DY412" s="13"/>
      <c r="DZ412" s="13"/>
    </row>
    <row r="413" customFormat="false" ht="15" hidden="false" customHeight="false" outlineLevel="0" collapsed="false">
      <c r="B413" s="663" t="s">
        <v>1174</v>
      </c>
      <c r="C413" s="662"/>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c r="DA413" s="13"/>
      <c r="DB413" s="13"/>
      <c r="DC413" s="13"/>
      <c r="DD413" s="13"/>
      <c r="DE413" s="13"/>
      <c r="DF413" s="13"/>
      <c r="DG413" s="13"/>
      <c r="DH413" s="13"/>
      <c r="DI413" s="13"/>
      <c r="DJ413" s="13"/>
      <c r="DK413" s="13"/>
      <c r="DL413" s="13"/>
      <c r="DM413" s="13"/>
      <c r="DN413" s="13"/>
      <c r="DO413" s="13"/>
      <c r="DP413" s="13"/>
      <c r="DQ413" s="13"/>
      <c r="DR413" s="13"/>
      <c r="DS413" s="13"/>
      <c r="DT413" s="13"/>
      <c r="DU413" s="13"/>
      <c r="DV413" s="13"/>
      <c r="DW413" s="13"/>
      <c r="DX413" s="13"/>
      <c r="DY413" s="13"/>
      <c r="DZ413" s="13"/>
    </row>
    <row r="414" customFormat="false" ht="15" hidden="false" customHeight="false" outlineLevel="0" collapsed="false">
      <c r="B414" s="663" t="s">
        <v>1175</v>
      </c>
      <c r="C414" s="662"/>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c r="DA414" s="13"/>
      <c r="DB414" s="13"/>
      <c r="DC414" s="13"/>
      <c r="DD414" s="13"/>
      <c r="DE414" s="13"/>
      <c r="DF414" s="13"/>
      <c r="DG414" s="13"/>
      <c r="DH414" s="13"/>
      <c r="DI414" s="13"/>
      <c r="DJ414" s="13"/>
      <c r="DK414" s="13"/>
      <c r="DL414" s="13"/>
      <c r="DM414" s="13"/>
      <c r="DN414" s="13"/>
      <c r="DO414" s="13"/>
      <c r="DP414" s="13"/>
      <c r="DQ414" s="13"/>
      <c r="DR414" s="13"/>
      <c r="DS414" s="13"/>
      <c r="DT414" s="13"/>
      <c r="DU414" s="13"/>
      <c r="DV414" s="13"/>
      <c r="DW414" s="13"/>
      <c r="DX414" s="13"/>
      <c r="DY414" s="13"/>
      <c r="DZ414" s="13"/>
    </row>
    <row r="415" customFormat="false" ht="15" hidden="false" customHeight="false" outlineLevel="0" collapsed="false">
      <c r="B415" s="663" t="s">
        <v>1176</v>
      </c>
      <c r="C415" s="662"/>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c r="DA415" s="13"/>
      <c r="DB415" s="13"/>
      <c r="DC415" s="13"/>
      <c r="DD415" s="13"/>
      <c r="DE415" s="13"/>
      <c r="DF415" s="13"/>
      <c r="DG415" s="13"/>
      <c r="DH415" s="13"/>
      <c r="DI415" s="13"/>
      <c r="DJ415" s="13"/>
      <c r="DK415" s="13"/>
      <c r="DL415" s="13"/>
      <c r="DM415" s="13"/>
      <c r="DN415" s="13"/>
      <c r="DO415" s="13"/>
      <c r="DP415" s="13"/>
      <c r="DQ415" s="13"/>
      <c r="DR415" s="13"/>
      <c r="DS415" s="13"/>
      <c r="DT415" s="13"/>
      <c r="DU415" s="13"/>
      <c r="DV415" s="13"/>
      <c r="DW415" s="13"/>
      <c r="DX415" s="13"/>
      <c r="DY415" s="13"/>
      <c r="DZ415" s="13"/>
    </row>
    <row r="416" customFormat="false" ht="15" hidden="false" customHeight="false" outlineLevel="0" collapsed="false">
      <c r="B416" s="661" t="s">
        <v>1177</v>
      </c>
      <c r="C416" s="662"/>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c r="DA416" s="13"/>
      <c r="DB416" s="13"/>
      <c r="DC416" s="13"/>
      <c r="DD416" s="13"/>
      <c r="DE416" s="13"/>
      <c r="DF416" s="13"/>
      <c r="DG416" s="13"/>
      <c r="DH416" s="13"/>
      <c r="DI416" s="13"/>
      <c r="DJ416" s="13"/>
      <c r="DK416" s="13"/>
      <c r="DL416" s="13"/>
      <c r="DM416" s="13"/>
      <c r="DN416" s="13"/>
      <c r="DO416" s="13"/>
      <c r="DP416" s="13"/>
      <c r="DQ416" s="13"/>
      <c r="DR416" s="13"/>
      <c r="DS416" s="13"/>
      <c r="DT416" s="13"/>
      <c r="DU416" s="13"/>
      <c r="DV416" s="13"/>
      <c r="DW416" s="13"/>
      <c r="DX416" s="13"/>
      <c r="DY416" s="13"/>
      <c r="DZ416" s="13"/>
    </row>
    <row r="417" customFormat="false" ht="15" hidden="false" customHeight="false" outlineLevel="0" collapsed="false">
      <c r="B417" s="663" t="s">
        <v>1172</v>
      </c>
      <c r="C417" s="662"/>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c r="DA417" s="13"/>
      <c r="DB417" s="13"/>
      <c r="DC417" s="13"/>
      <c r="DD417" s="13"/>
      <c r="DE417" s="13"/>
      <c r="DF417" s="13"/>
      <c r="DG417" s="13"/>
      <c r="DH417" s="13"/>
      <c r="DI417" s="13"/>
      <c r="DJ417" s="13"/>
      <c r="DK417" s="13"/>
      <c r="DL417" s="13"/>
      <c r="DM417" s="13"/>
      <c r="DN417" s="13"/>
      <c r="DO417" s="13"/>
      <c r="DP417" s="13"/>
      <c r="DQ417" s="13"/>
      <c r="DR417" s="13"/>
      <c r="DS417" s="13"/>
      <c r="DT417" s="13"/>
      <c r="DU417" s="13"/>
      <c r="DV417" s="13"/>
      <c r="DW417" s="13"/>
      <c r="DX417" s="13"/>
      <c r="DY417" s="13"/>
      <c r="DZ417" s="13"/>
    </row>
    <row r="418" customFormat="false" ht="15" hidden="false" customHeight="false" outlineLevel="0" collapsed="false">
      <c r="B418" s="663" t="s">
        <v>1173</v>
      </c>
      <c r="C418" s="662"/>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c r="DA418" s="13"/>
      <c r="DB418" s="13"/>
      <c r="DC418" s="13"/>
      <c r="DD418" s="13"/>
      <c r="DE418" s="13"/>
      <c r="DF418" s="13"/>
      <c r="DG418" s="13"/>
      <c r="DH418" s="13"/>
      <c r="DI418" s="13"/>
      <c r="DJ418" s="13"/>
      <c r="DK418" s="13"/>
      <c r="DL418" s="13"/>
      <c r="DM418" s="13"/>
      <c r="DN418" s="13"/>
      <c r="DO418" s="13"/>
      <c r="DP418" s="13"/>
      <c r="DQ418" s="13"/>
      <c r="DR418" s="13"/>
      <c r="DS418" s="13"/>
      <c r="DT418" s="13"/>
      <c r="DU418" s="13"/>
      <c r="DV418" s="13"/>
      <c r="DW418" s="13"/>
      <c r="DX418" s="13"/>
      <c r="DY418" s="13"/>
      <c r="DZ418" s="13"/>
    </row>
    <row r="419" customFormat="false" ht="15" hidden="false" customHeight="false" outlineLevel="0" collapsed="false">
      <c r="B419" s="663" t="s">
        <v>1174</v>
      </c>
      <c r="C419" s="662"/>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c r="DA419" s="13"/>
      <c r="DB419" s="13"/>
      <c r="DC419" s="13"/>
      <c r="DD419" s="13"/>
      <c r="DE419" s="13"/>
      <c r="DF419" s="13"/>
      <c r="DG419" s="13"/>
      <c r="DH419" s="13"/>
      <c r="DI419" s="13"/>
      <c r="DJ419" s="13"/>
      <c r="DK419" s="13"/>
      <c r="DL419" s="13"/>
      <c r="DM419" s="13"/>
      <c r="DN419" s="13"/>
      <c r="DO419" s="13"/>
      <c r="DP419" s="13"/>
      <c r="DQ419" s="13"/>
      <c r="DR419" s="13"/>
      <c r="DS419" s="13"/>
      <c r="DT419" s="13"/>
      <c r="DU419" s="13"/>
      <c r="DV419" s="13"/>
      <c r="DW419" s="13"/>
      <c r="DX419" s="13"/>
      <c r="DY419" s="13"/>
      <c r="DZ419" s="13"/>
    </row>
    <row r="420" customFormat="false" ht="15" hidden="false" customHeight="false" outlineLevel="0" collapsed="false">
      <c r="B420" s="663" t="s">
        <v>1175</v>
      </c>
      <c r="C420" s="662"/>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c r="DA420" s="13"/>
      <c r="DB420" s="13"/>
      <c r="DC420" s="13"/>
      <c r="DD420" s="13"/>
      <c r="DE420" s="13"/>
      <c r="DF420" s="13"/>
      <c r="DG420" s="13"/>
      <c r="DH420" s="13"/>
      <c r="DI420" s="13"/>
      <c r="DJ420" s="13"/>
      <c r="DK420" s="13"/>
      <c r="DL420" s="13"/>
      <c r="DM420" s="13"/>
      <c r="DN420" s="13"/>
      <c r="DO420" s="13"/>
      <c r="DP420" s="13"/>
      <c r="DQ420" s="13"/>
      <c r="DR420" s="13"/>
      <c r="DS420" s="13"/>
      <c r="DT420" s="13"/>
      <c r="DU420" s="13"/>
      <c r="DV420" s="13"/>
      <c r="DW420" s="13"/>
      <c r="DX420" s="13"/>
      <c r="DY420" s="13"/>
      <c r="DZ420" s="13"/>
    </row>
    <row r="421" customFormat="false" ht="15" hidden="false" customHeight="false" outlineLevel="0" collapsed="false">
      <c r="B421" s="663" t="str">
        <f aca="false">+B415</f>
        <v>Average SS contributions employer/ee</v>
      </c>
      <c r="C421" s="662"/>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c r="DA421" s="13"/>
      <c r="DB421" s="13"/>
      <c r="DC421" s="13"/>
      <c r="DD421" s="13"/>
      <c r="DE421" s="13"/>
      <c r="DF421" s="13"/>
      <c r="DG421" s="13"/>
      <c r="DH421" s="13"/>
      <c r="DI421" s="13"/>
      <c r="DJ421" s="13"/>
      <c r="DK421" s="13"/>
      <c r="DL421" s="13"/>
      <c r="DM421" s="13"/>
      <c r="DN421" s="13"/>
      <c r="DO421" s="13"/>
      <c r="DP421" s="13"/>
      <c r="DQ421" s="13"/>
      <c r="DR421" s="13"/>
      <c r="DS421" s="13"/>
      <c r="DT421" s="13"/>
      <c r="DU421" s="13"/>
      <c r="DV421" s="13"/>
      <c r="DW421" s="13"/>
      <c r="DX421" s="13"/>
      <c r="DY421" s="13"/>
      <c r="DZ421" s="13"/>
    </row>
    <row r="422" customFormat="false" ht="15" hidden="false" customHeight="false" outlineLevel="0" collapsed="false">
      <c r="B422" s="592" t="s">
        <v>1169</v>
      </c>
    </row>
    <row r="424" customFormat="false" ht="15" hidden="false" customHeight="false" outlineLevel="0" collapsed="false">
      <c r="B424" s="592" t="s">
        <v>1178</v>
      </c>
    </row>
    <row r="425" customFormat="false" ht="15" hidden="false" customHeight="false" outlineLevel="0" collapsed="false">
      <c r="B425" s="664" t="s">
        <v>1179</v>
      </c>
      <c r="C425" s="533" t="s">
        <v>0</v>
      </c>
      <c r="D425" s="533" t="s">
        <v>1</v>
      </c>
      <c r="E425" s="533" t="s">
        <v>2</v>
      </c>
      <c r="F425" s="533" t="s">
        <v>3</v>
      </c>
      <c r="G425" s="533" t="s">
        <v>4</v>
      </c>
      <c r="H425" s="533" t="s">
        <v>5</v>
      </c>
      <c r="I425" s="533" t="s">
        <v>6</v>
      </c>
      <c r="J425" s="533" t="s">
        <v>7</v>
      </c>
      <c r="K425" s="533" t="s">
        <v>8</v>
      </c>
      <c r="L425" s="533" t="s">
        <v>9</v>
      </c>
      <c r="M425" s="533" t="s">
        <v>10</v>
      </c>
      <c r="N425" s="533" t="s">
        <v>11</v>
      </c>
      <c r="O425" s="533" t="s">
        <v>12</v>
      </c>
      <c r="P425" s="533" t="s">
        <v>13</v>
      </c>
      <c r="Q425" s="533" t="s">
        <v>14</v>
      </c>
      <c r="R425" s="533" t="s">
        <v>15</v>
      </c>
      <c r="S425" s="533" t="s">
        <v>16</v>
      </c>
      <c r="T425" s="533" t="s">
        <v>17</v>
      </c>
      <c r="U425" s="533" t="s">
        <v>18</v>
      </c>
      <c r="V425" s="533" t="s">
        <v>19</v>
      </c>
      <c r="W425" s="533" t="s">
        <v>20</v>
      </c>
      <c r="X425" s="533" t="s">
        <v>21</v>
      </c>
      <c r="Y425" s="533" t="s">
        <v>22</v>
      </c>
      <c r="Z425" s="533" t="s">
        <v>23</v>
      </c>
      <c r="AA425" s="533" t="s">
        <v>24</v>
      </c>
      <c r="AB425" s="533" t="s">
        <v>25</v>
      </c>
      <c r="AC425" s="533" t="s">
        <v>26</v>
      </c>
      <c r="AD425" s="533" t="s">
        <v>27</v>
      </c>
      <c r="AE425" s="533" t="s">
        <v>28</v>
      </c>
      <c r="AF425" s="533" t="s">
        <v>29</v>
      </c>
      <c r="AG425" s="533" t="s">
        <v>30</v>
      </c>
      <c r="AH425" s="533" t="s">
        <v>31</v>
      </c>
      <c r="AI425" s="533" t="s">
        <v>32</v>
      </c>
      <c r="AJ425" s="533" t="s">
        <v>33</v>
      </c>
      <c r="AK425" s="533" t="s">
        <v>34</v>
      </c>
      <c r="AL425" s="533" t="s">
        <v>35</v>
      </c>
      <c r="AM425" s="533" t="s">
        <v>36</v>
      </c>
      <c r="AN425" s="533" t="s">
        <v>37</v>
      </c>
      <c r="AO425" s="533" t="s">
        <v>38</v>
      </c>
      <c r="AP425" s="533" t="s">
        <v>39</v>
      </c>
      <c r="AQ425" s="533" t="s">
        <v>40</v>
      </c>
      <c r="AR425" s="533" t="s">
        <v>41</v>
      </c>
      <c r="AS425" s="533" t="s">
        <v>42</v>
      </c>
      <c r="AT425" s="533" t="s">
        <v>43</v>
      </c>
      <c r="AU425" s="533" t="s">
        <v>44</v>
      </c>
      <c r="AV425" s="533" t="s">
        <v>45</v>
      </c>
      <c r="AW425" s="533" t="s">
        <v>46</v>
      </c>
      <c r="AX425" s="533" t="s">
        <v>47</v>
      </c>
      <c r="AY425" s="533" t="s">
        <v>48</v>
      </c>
      <c r="AZ425" s="533" t="s">
        <v>49</v>
      </c>
      <c r="BA425" s="533" t="s">
        <v>50</v>
      </c>
      <c r="BB425" s="533" t="s">
        <v>51</v>
      </c>
      <c r="BC425" s="533" t="s">
        <v>52</v>
      </c>
      <c r="BD425" s="533" t="s">
        <v>53</v>
      </c>
      <c r="BE425" s="533" t="s">
        <v>54</v>
      </c>
      <c r="BF425" s="533" t="s">
        <v>55</v>
      </c>
      <c r="BG425" s="533" t="s">
        <v>56</v>
      </c>
      <c r="BH425" s="533" t="s">
        <v>57</v>
      </c>
      <c r="BI425" s="533" t="s">
        <v>58</v>
      </c>
      <c r="BJ425" s="533" t="s">
        <v>59</v>
      </c>
      <c r="BK425" s="533" t="s">
        <v>60</v>
      </c>
      <c r="BL425" s="533" t="s">
        <v>61</v>
      </c>
      <c r="BM425" s="533" t="s">
        <v>62</v>
      </c>
      <c r="BN425" s="533" t="s">
        <v>63</v>
      </c>
      <c r="BO425" s="533" t="s">
        <v>64</v>
      </c>
      <c r="BP425" s="533" t="s">
        <v>65</v>
      </c>
      <c r="BQ425" s="533" t="s">
        <v>66</v>
      </c>
      <c r="BR425" s="533" t="s">
        <v>67</v>
      </c>
      <c r="BS425" s="533" t="s">
        <v>68</v>
      </c>
      <c r="BT425" s="533" t="s">
        <v>69</v>
      </c>
      <c r="BU425" s="533" t="s">
        <v>70</v>
      </c>
      <c r="BV425" s="533" t="s">
        <v>71</v>
      </c>
      <c r="BW425" s="533" t="s">
        <v>72</v>
      </c>
      <c r="BX425" s="533" t="s">
        <v>73</v>
      </c>
      <c r="BY425" s="533" t="s">
        <v>74</v>
      </c>
      <c r="BZ425" s="533" t="s">
        <v>75</v>
      </c>
      <c r="CA425" s="533" t="s">
        <v>76</v>
      </c>
      <c r="CB425" s="533" t="s">
        <v>77</v>
      </c>
      <c r="CC425" s="533" t="s">
        <v>78</v>
      </c>
      <c r="CD425" s="533" t="s">
        <v>79</v>
      </c>
      <c r="CE425" s="533" t="s">
        <v>80</v>
      </c>
      <c r="CF425" s="533" t="s">
        <v>81</v>
      </c>
      <c r="CG425" s="533" t="s">
        <v>82</v>
      </c>
      <c r="CH425" s="533" t="s">
        <v>83</v>
      </c>
      <c r="CI425" s="533" t="s">
        <v>84</v>
      </c>
      <c r="CJ425" s="533" t="s">
        <v>85</v>
      </c>
      <c r="CK425" s="533" t="s">
        <v>86</v>
      </c>
      <c r="CL425" s="533" t="s">
        <v>87</v>
      </c>
      <c r="CM425" s="533" t="s">
        <v>88</v>
      </c>
      <c r="CN425" s="533" t="s">
        <v>89</v>
      </c>
      <c r="CO425" s="533" t="s">
        <v>90</v>
      </c>
      <c r="CP425" s="533" t="s">
        <v>91</v>
      </c>
      <c r="CQ425" s="533" t="s">
        <v>92</v>
      </c>
      <c r="CR425" s="533" t="s">
        <v>93</v>
      </c>
      <c r="CS425" s="533" t="s">
        <v>94</v>
      </c>
      <c r="CT425" s="533" t="s">
        <v>95</v>
      </c>
      <c r="CU425" s="533" t="s">
        <v>96</v>
      </c>
      <c r="CV425" s="533" t="s">
        <v>97</v>
      </c>
      <c r="CW425" s="533" t="s">
        <v>98</v>
      </c>
      <c r="CX425" s="533" t="s">
        <v>99</v>
      </c>
      <c r="CY425" s="533" t="s">
        <v>100</v>
      </c>
      <c r="CZ425" s="533" t="s">
        <v>101</v>
      </c>
      <c r="DA425" s="533" t="s">
        <v>102</v>
      </c>
      <c r="DB425" s="533" t="s">
        <v>103</v>
      </c>
      <c r="DC425" s="533" t="s">
        <v>104</v>
      </c>
      <c r="DD425" s="533" t="s">
        <v>105</v>
      </c>
      <c r="DE425" s="533" t="s">
        <v>106</v>
      </c>
      <c r="DF425" s="533" t="s">
        <v>107</v>
      </c>
      <c r="DG425" s="533" t="s">
        <v>108</v>
      </c>
      <c r="DH425" s="533" t="s">
        <v>109</v>
      </c>
      <c r="DI425" s="533" t="s">
        <v>110</v>
      </c>
      <c r="DJ425" s="533" t="s">
        <v>111</v>
      </c>
      <c r="DK425" s="533" t="s">
        <v>112</v>
      </c>
      <c r="DL425" s="533" t="s">
        <v>113</v>
      </c>
      <c r="DM425" s="533" t="s">
        <v>114</v>
      </c>
      <c r="DN425" s="533" t="s">
        <v>115</v>
      </c>
      <c r="DO425" s="533" t="s">
        <v>116</v>
      </c>
      <c r="DP425" s="533" t="s">
        <v>192</v>
      </c>
      <c r="DQ425" s="533" t="s">
        <v>193</v>
      </c>
      <c r="DR425" s="533" t="s">
        <v>194</v>
      </c>
      <c r="DS425" s="533"/>
      <c r="DT425" s="533"/>
      <c r="DU425" s="533"/>
      <c r="DV425" s="533"/>
      <c r="DW425" s="533"/>
      <c r="DX425" s="533"/>
      <c r="DY425" s="533"/>
      <c r="DZ425" s="533"/>
    </row>
    <row r="426" customFormat="false" ht="15" hidden="false" customHeight="false" outlineLevel="0" collapsed="false">
      <c r="B426" s="665" t="s">
        <v>1180</v>
      </c>
      <c r="C426" s="666"/>
      <c r="D426" s="666"/>
      <c r="E426" s="666"/>
      <c r="F426" s="666"/>
      <c r="G426" s="666"/>
      <c r="H426" s="666"/>
      <c r="I426" s="666"/>
      <c r="J426" s="666"/>
      <c r="K426" s="666"/>
      <c r="L426" s="666"/>
      <c r="M426" s="666"/>
      <c r="N426" s="666"/>
      <c r="O426" s="666"/>
      <c r="P426" s="666"/>
      <c r="Q426" s="666"/>
      <c r="R426" s="666"/>
      <c r="S426" s="666"/>
      <c r="T426" s="666"/>
      <c r="U426" s="666"/>
      <c r="V426" s="666" t="n">
        <f aca="false">+(V268/$V268)*V427/(V153/$V153)</f>
        <v>1</v>
      </c>
      <c r="W426" s="666" t="n">
        <f aca="false">+(W268/$V268)*W427/(W153/$V153)</f>
        <v>1.05364837721152</v>
      </c>
      <c r="X426" s="666" t="n">
        <f aca="false">+(X268/$V268)*X427/(X153/$V153)</f>
        <v>1.05993083784062</v>
      </c>
      <c r="Y426" s="666" t="n">
        <f aca="false">+(Y268/$V268)*Y427/(Y153/$V153)</f>
        <v>1.07418349962581</v>
      </c>
      <c r="Z426" s="666" t="n">
        <f aca="false">+(Z268/$V268)*Z427/(Z153/$V153)</f>
        <v>1.02846180285299</v>
      </c>
      <c r="AA426" s="666" t="n">
        <f aca="false">+(AA268/$V268)*AA427/(AA153/$V153)</f>
        <v>1.07560513907923</v>
      </c>
      <c r="AB426" s="666" t="n">
        <f aca="false">+(AB268/$V268)*AB427/(AB153/$V153)</f>
        <v>1.10149556794548</v>
      </c>
      <c r="AC426" s="666" t="n">
        <f aca="false">+(AC268/$V268)*AC427/(AC153/$V153)</f>
        <v>1.15326475099374</v>
      </c>
      <c r="AD426" s="666" t="n">
        <f aca="false">+(AD268/$V268)*AD427/(AD153/$V153)</f>
        <v>1.20034311406487</v>
      </c>
      <c r="AE426" s="666" t="n">
        <f aca="false">+(AE268/$V268)*AE427/(AE153/$V153)</f>
        <v>1.25355570267016</v>
      </c>
      <c r="AF426" s="666" t="n">
        <f aca="false">+(AF268/$V268)*AF427/(AF153/$V153)</f>
        <v>1.26778282623083</v>
      </c>
      <c r="AG426" s="666" t="n">
        <f aca="false">+(AG268/$V268)*AG427/(AG153/$V153)</f>
        <v>1.28252392629536</v>
      </c>
      <c r="AH426" s="666" t="n">
        <f aca="false">+(AH268/$V268)*AH427/(AH153/$V153)</f>
        <v>1.27866962405953</v>
      </c>
      <c r="AI426" s="666" t="n">
        <f aca="false">+(AI268/$V268)*AI427/(AI153/$V153)</f>
        <v>1.37349944708147</v>
      </c>
      <c r="AJ426" s="666" t="n">
        <f aca="false">+(AJ268/$V268)*AJ427/(AJ153/$V153)</f>
        <v>1.42388874410355</v>
      </c>
      <c r="AK426" s="666" t="n">
        <f aca="false">+(AK268/$V268)*AK427/(AK153/$V153)</f>
        <v>1.47659394033999</v>
      </c>
      <c r="AL426" s="666" t="n">
        <f aca="false">+(AL268/$V268)*AL427/(AL153/$V153)</f>
        <v>1.54645740439846</v>
      </c>
      <c r="AM426" s="666" t="n">
        <f aca="false">+(AM268/$V268)*AM427/(AM153/$V153)</f>
        <v>1.58739817529912</v>
      </c>
      <c r="AN426" s="666" t="n">
        <f aca="false">+(AN268/$V268)*AN427/(AN153/$V153)</f>
        <v>1.57974475155472</v>
      </c>
      <c r="AO426" s="666" t="n">
        <f aca="false">+(AO268/$V268)*AO427/(AO153/$V153)</f>
        <v>1.55511250806894</v>
      </c>
      <c r="AP426" s="666" t="n">
        <f aca="false">+(AP268/$V268)*AP427/(AP153/$V153)</f>
        <v>1.52371517272029</v>
      </c>
      <c r="AQ426" s="666" t="n">
        <f aca="false">+(AQ268/$V268)*AQ427/(AQ153/$V153)</f>
        <v>1.47878688999894</v>
      </c>
      <c r="AR426" s="666" t="n">
        <f aca="false">+(AR268/$V268)*AR427/(AR153/$V153)</f>
        <v>1.44136098774891</v>
      </c>
      <c r="AS426" s="666" t="n">
        <f aca="false">+(AS268/$V268)*AS427/(AS153/$V153)</f>
        <v>1.43101315159131</v>
      </c>
      <c r="AT426" s="666" t="n">
        <f aca="false">+(AT268/$V268)*AT427/(AT153/$V153)</f>
        <v>1.44666621879836</v>
      </c>
      <c r="AU426" s="666" t="n">
        <f aca="false">+(AU268/$V268)*AU427/(AU153/$V153)</f>
        <v>1.39310642293156</v>
      </c>
      <c r="AV426" s="666" t="n">
        <f aca="false">+(AV268/$V268)*AV427/(AV153/$V153)</f>
        <v>1.3460600245538</v>
      </c>
      <c r="AW426" s="666" t="n">
        <f aca="false">+(AW268/$V268)*AW427/(AW153/$V153)</f>
        <v>1.33120391657432</v>
      </c>
      <c r="AX426" s="666" t="n">
        <f aca="false">+(AX268/$V268)*AX427/(AX153/$V153)</f>
        <v>1.31962418090523</v>
      </c>
      <c r="AY426" s="666" t="n">
        <f aca="false">+(AY268/$V268)*AY427/(AY153/$V153)</f>
        <v>1.27869257524691</v>
      </c>
      <c r="AZ426" s="666" t="n">
        <f aca="false">+(AZ268/$V268)*AZ427/(AZ153/$V153)</f>
        <v>1.29010577320226</v>
      </c>
      <c r="BA426" s="666" t="n">
        <f aca="false">+(BA268/$V268)*BA427/(BA153/$V153)</f>
        <v>1.30692226258143</v>
      </c>
      <c r="BB426" s="666" t="n">
        <f aca="false">+(BB268/$V268)*BB427/(BB153/$V153)</f>
        <v>1.31746743792739</v>
      </c>
      <c r="BC426" s="666" t="n">
        <f aca="false">+(BC268/$V268)*BC427/(BC153/$V153)</f>
        <v>1.29343198225465</v>
      </c>
      <c r="BD426" s="666" t="n">
        <f aca="false">+(BD268/$V268)*BD427/(BD153/$V153)</f>
        <v>1.24001402006029</v>
      </c>
      <c r="BE426" s="666" t="n">
        <f aca="false">+(BE268/$V268)*BE427/(BE153/$V153)</f>
        <v>1.19778059233048</v>
      </c>
      <c r="BF426" s="666" t="n">
        <f aca="false">+(BF268/$V268)*BF427/(BF153/$V153)</f>
        <v>1.20581585664239</v>
      </c>
      <c r="BG426" s="666" t="n">
        <f aca="false">+(BG268/$V268)*BG427/(BG153/$V153)</f>
        <v>1.20634090928258</v>
      </c>
      <c r="BH426" s="666" t="n">
        <f aca="false">+(BH268/$V268)*BH427/(BH153/$V153)</f>
        <v>1.19393940531268</v>
      </c>
      <c r="BI426" s="666" t="n">
        <f aca="false">+(BI268/$V268)*BI427/(BI153/$V153)</f>
        <v>1.16288406806542</v>
      </c>
      <c r="BJ426" s="666" t="n">
        <f aca="false">+(BJ268/$V268)*BJ427/(BJ153/$V153)</f>
        <v>1.12811634134325</v>
      </c>
      <c r="BK426" s="666" t="n">
        <f aca="false">+(BK268/$V268)*BK427/(BK153/$V153)</f>
        <v>1.15406647425282</v>
      </c>
      <c r="BL426" s="666" t="n">
        <f aca="false">+(BL268/$V268)*BL427/(BL153/$V153)</f>
        <v>1.16359561774471</v>
      </c>
      <c r="BM426" s="666" t="n">
        <f aca="false">+(BM268/$V268)*BM427/(BM153/$V153)</f>
        <v>1.18171540647505</v>
      </c>
      <c r="BN426" s="666" t="n">
        <f aca="false">+(BN268/$V268)*BN427/(BN153/$V153)</f>
        <v>1.18948739589669</v>
      </c>
      <c r="BO426" s="666" t="n">
        <f aca="false">+(BO268/$V268)*BO427/(BO153/$V153)</f>
        <v>1.21890969337853</v>
      </c>
      <c r="BP426" s="666" t="n">
        <f aca="false">+(BP268/$V268)*BP427/(BP153/$V153)</f>
        <v>1.20898282672534</v>
      </c>
      <c r="BQ426" s="666" t="n">
        <f aca="false">+(BQ268/$V268)*BQ427/(BQ153/$V153)</f>
        <v>1.2131291863721</v>
      </c>
      <c r="BR426" s="666" t="n">
        <f aca="false">+(BR268/$V268)*BR427/(BR153/$V153)</f>
        <v>1.23502810931361</v>
      </c>
      <c r="BS426" s="666" t="n">
        <f aca="false">+(BS268/$V268)*BS427/(BS153/$V153)</f>
        <v>1.21816010160672</v>
      </c>
      <c r="BT426" s="666" t="n">
        <f aca="false">+(BT268/$V268)*BT427/(BT153/$V153)</f>
        <v>1.18412978333073</v>
      </c>
      <c r="BU426" s="666" t="n">
        <f aca="false">+(BU268/$V268)*BU427/(BU153/$V153)</f>
        <v>1.18116052380786</v>
      </c>
      <c r="BV426" s="666" t="n">
        <f aca="false">+(BV268/$V268)*BV427/(BV153/$V153)</f>
        <v>1.19332682989429</v>
      </c>
      <c r="BW426" s="666" t="n">
        <f aca="false">+(BW268/$V268)*BW427/(BW153/$V153)</f>
        <v>1.1961665911657</v>
      </c>
      <c r="BX426" s="666" t="n">
        <f aca="false">+(BX268/$V268)*BX427/(BX153/$V153)</f>
        <v>1.19177312595978</v>
      </c>
      <c r="BY426" s="666" t="n">
        <f aca="false">+(BY268/$V268)*BY427/(BY153/$V153)</f>
        <v>1.20393074634005</v>
      </c>
      <c r="BZ426" s="666" t="n">
        <f aca="false">+(BZ268/$V268)*BZ427/(BZ153/$V153)</f>
        <v>1.23178656905162</v>
      </c>
      <c r="CA426" s="666" t="n">
        <f aca="false">+(CA268/$V268)*CA427/(CA153/$V153)</f>
        <v>1.25346406163435</v>
      </c>
      <c r="CB426" s="666" t="n">
        <f aca="false">+(CB268/$V268)*CB427/(CB153/$V153)</f>
        <v>1.25150309107196</v>
      </c>
      <c r="CC426" s="666" t="n">
        <f aca="false">+(CC268/$V268)*CC427/(CC153/$V153)</f>
        <v>1.260237785244</v>
      </c>
      <c r="CD426" s="667" t="n">
        <f aca="false">+(CD268/$V268)*CD427/(CD153/$V153)</f>
        <v>1.26710148550096</v>
      </c>
      <c r="CE426" s="667" t="n">
        <f aca="false">+(CE268/$V268)*CE427/(CE153/$V153)</f>
        <v>1.25634317881752</v>
      </c>
      <c r="CF426" s="667" t="n">
        <f aca="false">+(CF268/$V268)*CF427/(CF153/$V153)</f>
        <v>1.21585799209288</v>
      </c>
      <c r="CG426" s="667" t="n">
        <f aca="false">+(CG268/$V268)*CG427/(CG153/$V153)</f>
        <v>1.18744686406528</v>
      </c>
      <c r="CH426" s="667" t="n">
        <f aca="false">+(CH268/$V268)*CH427/(CH153/$V153)</f>
        <v>1.15921690376293</v>
      </c>
      <c r="CI426" s="667" t="n">
        <f aca="false">+(CI268/$V268)*CI427/(CI153/$V153)</f>
        <v>1.19024535959553</v>
      </c>
      <c r="CJ426" s="667" t="n">
        <f aca="false">+(CJ268/$V268)*CJ427/(CJ153/$V153)</f>
        <v>1.19042383822697</v>
      </c>
      <c r="CK426" s="667" t="n">
        <f aca="false">+(CK268/$V268)*CK427/(CK153/$V153)</f>
        <v>1.20025836381338</v>
      </c>
      <c r="CL426" s="667" t="n">
        <f aca="false">+(CL268/$V268)*CL427/(CL153/$V153)</f>
        <v>1.19440665838357</v>
      </c>
      <c r="CM426" s="667" t="n">
        <f aca="false">+(CM268/$V268)*CM427/(CM153/$V153)</f>
        <v>1.20367188731972</v>
      </c>
      <c r="CN426" s="667" t="n">
        <f aca="false">+(CN268/$V268)*CN427/(CN153/$V153)</f>
        <v>1.2078639502182</v>
      </c>
      <c r="CO426" s="667" t="n">
        <f aca="false">+(CO268/$V268)*CO427/(CO153/$V153)</f>
        <v>1.22561975865057</v>
      </c>
      <c r="CP426" s="667" t="n">
        <f aca="false">+(CP268/$V268)*CP427/(CP153/$V153)</f>
        <v>1.23430980735067</v>
      </c>
      <c r="CQ426" s="667" t="n">
        <f aca="false">+(CQ268/$V268)*CQ427/(CQ153/$V153)</f>
        <v>1.26364154516722</v>
      </c>
      <c r="CR426" s="667" t="n">
        <f aca="false">+(CR268/$V268)*CR427/(CR153/$V153)</f>
        <v>1.25834039796361</v>
      </c>
      <c r="CS426" s="667" t="n">
        <f aca="false">+(CS268/$V268)*CS427/(CS153/$V153)</f>
        <v>1.29590817074599</v>
      </c>
      <c r="CT426" s="667" t="n">
        <f aca="false">+(CT268/$V268)*CT427/(CT153/$V153)</f>
        <v>1.33378280767005</v>
      </c>
      <c r="CU426" s="667" t="n">
        <f aca="false">+(CU268/$V268)*CU427/(CU153/$V153)</f>
        <v>1.33699732165033</v>
      </c>
      <c r="CV426" s="667" t="n">
        <f aca="false">+(CV268/$V268)*CV427/(CV153/$V153)</f>
        <v>1.31947568747061</v>
      </c>
      <c r="CW426" s="667" t="n">
        <f aca="false">+(CW268/$V268)*CW427/(CW153/$V153)</f>
        <v>1.31234756796604</v>
      </c>
      <c r="CX426" s="667" t="n">
        <f aca="false">+(CX268/$V268)*CX427/(CX153/$V153)</f>
        <v>1.2872668809966</v>
      </c>
      <c r="CY426" s="667" t="n">
        <f aca="false">+(CY268/$V268)*CY427/(CY153/$V153)</f>
        <v>1.27888300896652</v>
      </c>
      <c r="CZ426" s="667" t="n">
        <f aca="false">+(CZ268/$V268)*CZ427/(CZ153/$V153)</f>
        <v>1.26510201254975</v>
      </c>
      <c r="DA426" s="667" t="n">
        <f aca="false">+(DA268/$V268)*DA427/(DA153/$V153)</f>
        <v>1.27723875597741</v>
      </c>
      <c r="DB426" s="667" t="n">
        <f aca="false">+(DB268/$V268)*DB427/(DB153/$V153)</f>
        <v>1.32236104626738</v>
      </c>
      <c r="DC426" s="666"/>
      <c r="DD426" s="666"/>
      <c r="DE426" s="666"/>
      <c r="DF426" s="666"/>
      <c r="DG426" s="666"/>
      <c r="DH426" s="666"/>
      <c r="DI426" s="666"/>
      <c r="DJ426" s="666"/>
      <c r="DK426" s="666"/>
      <c r="DL426" s="666"/>
      <c r="DM426" s="666"/>
      <c r="DN426" s="666"/>
      <c r="DO426" s="666"/>
      <c r="DP426" s="666"/>
      <c r="DQ426" s="666"/>
      <c r="DR426" s="666"/>
      <c r="DS426" s="666"/>
      <c r="DT426" s="666"/>
      <c r="DU426" s="666"/>
      <c r="DV426" s="666"/>
      <c r="DW426" s="666"/>
      <c r="DX426" s="666"/>
      <c r="DY426" s="666"/>
      <c r="DZ426" s="666"/>
    </row>
    <row r="427" customFormat="false" ht="15" hidden="false" customHeight="false" outlineLevel="0" collapsed="false">
      <c r="B427" s="665" t="s">
        <v>1181</v>
      </c>
      <c r="C427" s="666"/>
      <c r="D427" s="666"/>
      <c r="E427" s="666"/>
      <c r="F427" s="666"/>
      <c r="G427" s="666"/>
      <c r="H427" s="666"/>
      <c r="I427" s="666"/>
      <c r="J427" s="666"/>
      <c r="K427" s="666"/>
      <c r="L427" s="666"/>
      <c r="M427" s="666"/>
      <c r="N427" s="666"/>
      <c r="O427" s="666"/>
      <c r="P427" s="666"/>
      <c r="Q427" s="666"/>
      <c r="R427" s="666"/>
      <c r="S427" s="666"/>
      <c r="T427" s="666"/>
      <c r="U427" s="666"/>
      <c r="V427" s="666" t="n">
        <v>1</v>
      </c>
      <c r="W427" s="666" t="n">
        <f aca="false">+V427*(1+W362)</f>
        <v>0.982517403911823</v>
      </c>
      <c r="X427" s="666" t="n">
        <f aca="false">+W427*(1+X362)</f>
        <v>0.965340448989627</v>
      </c>
      <c r="Y427" s="666" t="n">
        <f aca="false">+X427*(1+Y362)</f>
        <v>0.948463791832362</v>
      </c>
      <c r="Z427" s="666" t="n">
        <f aca="false">+Y427*(1+Z362)</f>
        <v>0.931882182455495</v>
      </c>
      <c r="AA427" s="666" t="n">
        <f aca="false">+Z427*(1+AA362)</f>
        <v>0.927175253971057</v>
      </c>
      <c r="AB427" s="666" t="n">
        <f aca="false">+AA427*(1+AB362)</f>
        <v>0.922492100139868</v>
      </c>
      <c r="AC427" s="666" t="n">
        <f aca="false">+AB427*(1+AC362)</f>
        <v>0.91783260087637</v>
      </c>
      <c r="AD427" s="666" t="n">
        <f aca="false">+AC427*(1+AD362)</f>
        <v>0.913196636701556</v>
      </c>
      <c r="AE427" s="666" t="n">
        <f aca="false">+AD427*(1+AE362)</f>
        <v>0.926626221608739</v>
      </c>
      <c r="AF427" s="666" t="n">
        <f aca="false">+AE427*(1+AF362)</f>
        <v>0.94025330368524</v>
      </c>
      <c r="AG427" s="666" t="n">
        <f aca="false">+AF427*(1+AG362)</f>
        <v>0.954080787349338</v>
      </c>
      <c r="AH427" s="666" t="n">
        <f aca="false">+AG427*(1+AH362)</f>
        <v>0.968111619732054</v>
      </c>
      <c r="AI427" s="666" t="n">
        <f aca="false">+AH427*(1+AI362)</f>
        <v>1.00763829268321</v>
      </c>
      <c r="AJ427" s="666" t="n">
        <f aca="false">+AI427*(1+AJ362)</f>
        <v>1.04877878561415</v>
      </c>
      <c r="AK427" s="666" t="n">
        <f aca="false">+AJ427*(1+AK362)</f>
        <v>1.09159898858677</v>
      </c>
      <c r="AL427" s="666" t="n">
        <f aca="false">+AK427*(1+AL362)</f>
        <v>1.13616748186404</v>
      </c>
      <c r="AM427" s="666" t="n">
        <f aca="false">+AL427*(1+AM362)</f>
        <v>1.16361716326577</v>
      </c>
      <c r="AN427" s="666" t="n">
        <f aca="false">+AM427*(1+AN362)</f>
        <v>1.19173002595114</v>
      </c>
      <c r="AO427" s="666" t="n">
        <f aca="false">+AN427*(1+AO362)</f>
        <v>1.22052209230703</v>
      </c>
      <c r="AP427" s="666" t="n">
        <f aca="false">+AO427*(1+AP362)</f>
        <v>1.25000977181941</v>
      </c>
      <c r="AQ427" s="666" t="n">
        <f aca="false">+AP427*(1+AQ362)</f>
        <v>1.25607214083732</v>
      </c>
      <c r="AR427" s="666" t="n">
        <f aca="false">+AQ427*(1+AR362)</f>
        <v>1.26216391147987</v>
      </c>
      <c r="AS427" s="666" t="n">
        <f aca="false">+AR427*(1+AS362)</f>
        <v>1.26828522634075</v>
      </c>
      <c r="AT427" s="666" t="n">
        <f aca="false">+AS427*(1+AT362)</f>
        <v>1.2744362287052</v>
      </c>
      <c r="AU427" s="666" t="n">
        <f aca="false">+AT427*(1+AU362)</f>
        <v>1.28154804845954</v>
      </c>
      <c r="AV427" s="666" t="n">
        <f aca="false">+AU427*(1+AV362)</f>
        <v>1.28869955476632</v>
      </c>
      <c r="AW427" s="666" t="n">
        <f aca="false">+AV427*(1+AW362)</f>
        <v>1.295890969091</v>
      </c>
      <c r="AX427" s="666" t="n">
        <f aca="false">+AW427*(1+AX362)</f>
        <v>1.3031225141349</v>
      </c>
      <c r="AY427" s="666" t="n">
        <f aca="false">+AX427*(1+AY362)</f>
        <v>1.32988437067771</v>
      </c>
      <c r="AZ427" s="666" t="n">
        <f aca="false">+AY427*(1+AZ362)</f>
        <v>1.35719582785886</v>
      </c>
      <c r="BA427" s="666" t="n">
        <f aca="false">+AZ427*(1+BA362)</f>
        <v>1.3850681726704</v>
      </c>
      <c r="BB427" s="666" t="n">
        <f aca="false">+BA427*(1+BB362)</f>
        <v>1.41351292390211</v>
      </c>
      <c r="BC427" s="666" t="n">
        <f aca="false">+BB427*(1+BC362)</f>
        <v>1.4471681088307</v>
      </c>
      <c r="BD427" s="666" t="n">
        <f aca="false">+BC427*(1+BD362)</f>
        <v>1.48162461043168</v>
      </c>
      <c r="BE427" s="666" t="n">
        <f aca="false">+BD427*(1+BE362)</f>
        <v>1.51690150773883</v>
      </c>
      <c r="BF427" s="666" t="n">
        <f aca="false">+BE427*(1+BF362)</f>
        <v>1.55301833405017</v>
      </c>
      <c r="BG427" s="666" t="n">
        <f aca="false">+BF427*(1+BG362)</f>
        <v>1.53838727107183</v>
      </c>
      <c r="BH427" s="666" t="n">
        <f aca="false">+BG427*(1+BH362)</f>
        <v>1.52389404806562</v>
      </c>
      <c r="BI427" s="666" t="n">
        <f aca="false">+BH427*(1+BI362)</f>
        <v>1.5095373664343</v>
      </c>
      <c r="BJ427" s="666" t="n">
        <f aca="false">+BI427*(1+BJ362)</f>
        <v>1.49531593981479</v>
      </c>
      <c r="BK427" s="666" t="n">
        <f aca="false">+BJ427*(1+BK362)</f>
        <v>1.50133732004074</v>
      </c>
      <c r="BL427" s="666" t="n">
        <f aca="false">+BK427*(1+BL362)</f>
        <v>1.50738294732972</v>
      </c>
      <c r="BM427" s="666" t="n">
        <f aca="false">+BL427*(1+BM362)</f>
        <v>1.51345291932047</v>
      </c>
      <c r="BN427" s="666" t="n">
        <f aca="false">+BM427*(1+BN362)</f>
        <v>1.51954733404492</v>
      </c>
      <c r="BO427" s="666" t="n">
        <f aca="false">+BN427*(1+BO362)</f>
        <v>1.55656119640355</v>
      </c>
      <c r="BP427" s="666" t="n">
        <f aca="false">+BO427*(1+BP362)</f>
        <v>1.59447666016414</v>
      </c>
      <c r="BQ427" s="666" t="n">
        <f aca="false">+BP427*(1+BQ362)</f>
        <v>1.6333156869658</v>
      </c>
      <c r="BR427" s="666" t="n">
        <f aca="false">+BQ427*(1+BR362)</f>
        <v>1.67310077339981</v>
      </c>
      <c r="BS427" s="666" t="n">
        <f aca="false">+BR427*(1+BS362)</f>
        <v>1.65992685343235</v>
      </c>
      <c r="BT427" s="666" t="n">
        <f aca="false">+BS427*(1+BT362)</f>
        <v>1.64685666431606</v>
      </c>
      <c r="BU427" s="666" t="n">
        <f aca="false">+BT427*(1+BU362)</f>
        <v>1.63388938927889</v>
      </c>
      <c r="BV427" s="666" t="n">
        <f aca="false">+BU427*(1+BV362)</f>
        <v>1.62102421798004</v>
      </c>
      <c r="BW427" s="666" t="n">
        <f aca="false">+BV427*(1+BW362)</f>
        <v>1.62820035724628</v>
      </c>
      <c r="BX427" s="666" t="n">
        <f aca="false">+BW427*(1+BX362)</f>
        <v>1.63540826468366</v>
      </c>
      <c r="BY427" s="666" t="n">
        <f aca="false">+BX427*(1+BY362)</f>
        <v>1.64264808092722</v>
      </c>
      <c r="BZ427" s="666" t="n">
        <f aca="false">+BY427*(1+BZ362)</f>
        <v>1.64991994723459</v>
      </c>
      <c r="CA427" s="666" t="n">
        <f aca="false">+BZ427*(1+CA362)</f>
        <v>1.65043755282477</v>
      </c>
      <c r="CB427" s="666" t="n">
        <f aca="false">+CA427*(1+CB362)</f>
        <v>1.65095532079589</v>
      </c>
      <c r="CC427" s="666" t="n">
        <f aca="false">+CB427*(1+CC362)</f>
        <v>1.65147325119889</v>
      </c>
      <c r="CD427" s="667" t="n">
        <f aca="false">+CC427*(1+CD362)</f>
        <v>1.65199134408473</v>
      </c>
      <c r="CE427" s="667" t="n">
        <f aca="false">+CD427*(1+CE362)</f>
        <v>1.60355259797315</v>
      </c>
      <c r="CF427" s="667" t="n">
        <f aca="false">+CE427*(1+CF362)</f>
        <v>1.5565341450933</v>
      </c>
      <c r="CG427" s="667" t="n">
        <f aca="false">+CF427*(1+CG362)</f>
        <v>1.51089434041869</v>
      </c>
      <c r="CH427" s="667" t="n">
        <f aca="false">+CG427*(1+CH362)</f>
        <v>1.46659276001453</v>
      </c>
      <c r="CI427" s="667" t="n">
        <f aca="false">+CH427*(1+CI362)</f>
        <v>1.4674977356803</v>
      </c>
      <c r="CJ427" s="667" t="n">
        <f aca="false">+CI427*(1+CJ362)</f>
        <v>1.46840326977032</v>
      </c>
      <c r="CK427" s="667" t="n">
        <f aca="false">+CJ427*(1+CK362)</f>
        <v>1.46930936262916</v>
      </c>
      <c r="CL427" s="667" t="n">
        <f aca="false">+CK427*(1+CL362)</f>
        <v>1.47021601460163</v>
      </c>
      <c r="CM427" s="667" t="n">
        <f aca="false">+CL427*(1+CM362)</f>
        <v>1.47823521100709</v>
      </c>
      <c r="CN427" s="667" t="n">
        <f aca="false">+CM427*(1+CN362)</f>
        <v>1.48629814759111</v>
      </c>
      <c r="CO427" s="667" t="n">
        <f aca="false">+CN427*(1+CO362)</f>
        <v>1.4944050629316</v>
      </c>
      <c r="CP427" s="667" t="n">
        <f aca="false">+CO427*(1+CP362)</f>
        <v>1.50255619690779</v>
      </c>
      <c r="CQ427" s="667" t="n">
        <f aca="false">+CP427*(1+CQ362)</f>
        <v>1.51832173885621</v>
      </c>
      <c r="CR427" s="667" t="n">
        <f aca="false">+CQ427*(1+CR362)</f>
        <v>1.53425270044979</v>
      </c>
      <c r="CS427" s="667" t="n">
        <f aca="false">+CR427*(1+CS362)</f>
        <v>1.55035081735097</v>
      </c>
      <c r="CT427" s="667" t="n">
        <f aca="false">+CS427*(1+CT362)</f>
        <v>1.5666178434336</v>
      </c>
      <c r="CU427" s="667" t="n">
        <f aca="false">+CT427*(1+CU362)</f>
        <v>1.55671657061006</v>
      </c>
      <c r="CV427" s="667" t="n">
        <f aca="false">+CU427*(1+CV362)</f>
        <v>1.54687787539851</v>
      </c>
      <c r="CW427" s="667" t="n">
        <f aca="false">+CV427*(1+CW362)</f>
        <v>1.53710136229852</v>
      </c>
      <c r="CX427" s="667" t="n">
        <f aca="false">+CW427*(1+CX362)</f>
        <v>1.5273866383093</v>
      </c>
      <c r="CY427" s="667" t="n">
        <f aca="false">+CX427*(1+CY362)</f>
        <v>1.53636035203613</v>
      </c>
      <c r="CZ427" s="667" t="n">
        <f aca="false">+CY427*(1+CZ362)</f>
        <v>1.54538678819489</v>
      </c>
      <c r="DA427" s="667" t="n">
        <f aca="false">+CZ427*(1+DA362)</f>
        <v>1.5544662565408</v>
      </c>
      <c r="DB427" s="667" t="n">
        <f aca="false">+DA427*(1+DB362)</f>
        <v>1.56359906864898</v>
      </c>
      <c r="DC427" s="666"/>
      <c r="DD427" s="666"/>
      <c r="DE427" s="666"/>
      <c r="DF427" s="666"/>
      <c r="DG427" s="666"/>
      <c r="DH427" s="666"/>
      <c r="DI427" s="666"/>
      <c r="DJ427" s="666"/>
      <c r="DK427" s="666"/>
      <c r="DL427" s="666"/>
      <c r="DM427" s="666"/>
      <c r="DN427" s="666"/>
      <c r="DO427" s="666"/>
      <c r="DP427" s="666"/>
      <c r="DQ427" s="666"/>
      <c r="DR427" s="666"/>
      <c r="DS427" s="666"/>
      <c r="DT427" s="666"/>
      <c r="DU427" s="666"/>
      <c r="DV427" s="666"/>
      <c r="DW427" s="666"/>
      <c r="DX427" s="666"/>
      <c r="DY427" s="666"/>
      <c r="DZ427" s="666"/>
    </row>
    <row r="428" customFormat="false" ht="15" hidden="false" customHeight="false" outlineLevel="0" collapsed="false">
      <c r="B428" s="668" t="s">
        <v>1182</v>
      </c>
      <c r="C428" s="669"/>
      <c r="D428" s="669"/>
      <c r="E428" s="669"/>
      <c r="F428" s="669"/>
      <c r="G428" s="669"/>
      <c r="H428" s="669"/>
      <c r="I428" s="669"/>
      <c r="J428" s="669"/>
      <c r="K428" s="669"/>
      <c r="L428" s="669"/>
      <c r="M428" s="669"/>
      <c r="N428" s="669"/>
      <c r="O428" s="669"/>
      <c r="P428" s="669"/>
      <c r="Q428" s="669"/>
      <c r="R428" s="669"/>
      <c r="S428" s="669"/>
      <c r="T428" s="669"/>
      <c r="U428" s="669"/>
      <c r="V428" s="669"/>
      <c r="W428" s="669"/>
      <c r="X428" s="669"/>
      <c r="Y428" s="669"/>
      <c r="Z428" s="669"/>
      <c r="AA428" s="669"/>
      <c r="AB428" s="669"/>
      <c r="AC428" s="669"/>
      <c r="AD428" s="669"/>
      <c r="AE428" s="669"/>
      <c r="AF428" s="669"/>
      <c r="AG428" s="669"/>
      <c r="AH428" s="669"/>
      <c r="AI428" s="669"/>
      <c r="AJ428" s="669"/>
      <c r="AK428" s="669"/>
      <c r="AL428" s="669"/>
      <c r="AM428" s="669"/>
      <c r="AN428" s="669"/>
      <c r="AO428" s="669"/>
      <c r="AP428" s="669"/>
      <c r="AQ428" s="669" t="n">
        <f aca="false">+AQ278</f>
        <v>98.8057551748684</v>
      </c>
      <c r="AR428" s="669" t="n">
        <f aca="false">+AR278</f>
        <v>94.8104525864619</v>
      </c>
      <c r="AS428" s="669" t="n">
        <f aca="false">+AS278</f>
        <v>93.9580402778002</v>
      </c>
      <c r="AT428" s="669" t="n">
        <f aca="false">+AT278</f>
        <v>94.3592479756689</v>
      </c>
      <c r="AU428" s="669" t="n">
        <f aca="false">+AU278</f>
        <v>91.9785691413719</v>
      </c>
      <c r="AV428" s="669" t="n">
        <f aca="false">+AV278</f>
        <v>90.7218912495628</v>
      </c>
      <c r="AW428" s="669" t="n">
        <f aca="false">+AW278</f>
        <v>89.2917075354006</v>
      </c>
      <c r="AX428" s="669" t="n">
        <f aca="false">+AX278</f>
        <v>89.0728942064436</v>
      </c>
      <c r="AY428" s="669" t="n">
        <f aca="false">+AY278</f>
        <v>86.4138144042015</v>
      </c>
      <c r="AZ428" s="669" t="n">
        <f aca="false">+AZ278</f>
        <v>88.3129083445928</v>
      </c>
      <c r="BA428" s="669" t="n">
        <f aca="false">+BA278</f>
        <v>88.2625358944205</v>
      </c>
      <c r="BB428" s="669" t="n">
        <f aca="false">+BB278</f>
        <v>90.4286438015448</v>
      </c>
      <c r="BC428" s="669" t="n">
        <f aca="false">+BC278</f>
        <v>88.1923144243461</v>
      </c>
      <c r="BD428" s="669" t="n">
        <f aca="false">+BD278</f>
        <v>86.3617037345836</v>
      </c>
      <c r="BE428" s="669" t="n">
        <f aca="false">+BE278</f>
        <v>81.263533135674</v>
      </c>
      <c r="BF428" s="669" t="n">
        <f aca="false">+BF278</f>
        <v>72.9771578456144</v>
      </c>
      <c r="BG428" s="669" t="n">
        <f aca="false">+BG278</f>
        <v>73.0658165407714</v>
      </c>
      <c r="BH428" s="669" t="n">
        <f aca="false">+BH278</f>
        <v>74.8317654472875</v>
      </c>
      <c r="BI428" s="669" t="n">
        <f aca="false">+BI278</f>
        <v>76.7987752707102</v>
      </c>
      <c r="BJ428" s="669" t="n">
        <f aca="false">+BJ278</f>
        <v>77.619092396903</v>
      </c>
      <c r="BK428" s="669" t="n">
        <f aca="false">+BK278</f>
        <v>77.3174654068678</v>
      </c>
      <c r="BL428" s="669" t="n">
        <f aca="false">+BL278</f>
        <v>74.0791947430054</v>
      </c>
      <c r="BM428" s="669" t="n">
        <f aca="false">+BM278</f>
        <v>76.1040404439967</v>
      </c>
      <c r="BN428" s="669" t="n">
        <f aca="false">+BN278</f>
        <v>75.1340797536879</v>
      </c>
      <c r="BO428" s="669" t="n">
        <f aca="false">+BO278</f>
        <v>78.5730420911461</v>
      </c>
      <c r="BP428" s="669" t="n">
        <f aca="false">+BP278</f>
        <v>79.7741122022913</v>
      </c>
      <c r="BQ428" s="669" t="n">
        <f aca="false">+BQ278</f>
        <v>77.1661110572541</v>
      </c>
      <c r="BR428" s="669" t="n">
        <f aca="false">+BR278</f>
        <v>76.4000359734868</v>
      </c>
      <c r="BS428" s="669" t="n">
        <f aca="false">+BS278</f>
        <v>78.9091969688872</v>
      </c>
      <c r="BT428" s="669" t="n">
        <f aca="false">+BT278</f>
        <v>77.2824230059334</v>
      </c>
      <c r="BU428" s="669" t="n">
        <f aca="false">+BU278</f>
        <v>76.980192863001</v>
      </c>
      <c r="BV428" s="669" t="n">
        <f aca="false">+BV278</f>
        <v>78.8416032233213</v>
      </c>
      <c r="BW428" s="669" t="n">
        <f aca="false">+BW278</f>
        <v>79.1992076355841</v>
      </c>
      <c r="BX428" s="669" t="n">
        <f aca="false">+BX278</f>
        <v>79.3275570911096</v>
      </c>
      <c r="BY428" s="669" t="n">
        <f aca="false">+BY278</f>
        <v>79.9789106579857</v>
      </c>
      <c r="BZ428" s="669" t="n">
        <f aca="false">+BZ278</f>
        <v>83.0783189794554</v>
      </c>
      <c r="CA428" s="669" t="n">
        <f aca="false">+CA278</f>
        <v>85.0810966251705</v>
      </c>
      <c r="CB428" s="669" t="n">
        <f aca="false">+CB278</f>
        <v>85.4502352885504</v>
      </c>
      <c r="CC428" s="669" t="n">
        <f aca="false">+CC278</f>
        <v>84.4347459930026</v>
      </c>
      <c r="CD428" s="670" t="n">
        <f aca="false">+CD278</f>
        <v>82.3862379074171</v>
      </c>
      <c r="CE428" s="670" t="n">
        <f aca="false">+CE278</f>
        <v>80.8760696509673</v>
      </c>
      <c r="CF428" s="670" t="n">
        <f aca="false">+CF278</f>
        <v>80.4461480316019</v>
      </c>
      <c r="CG428" s="670" t="n">
        <f aca="false">+CG278</f>
        <v>78.3319857274969</v>
      </c>
      <c r="CH428" s="670" t="n">
        <f aca="false">+CH278</f>
        <v>78.6929287398011</v>
      </c>
      <c r="CI428" s="670" t="n">
        <f aca="false">+CI278</f>
        <v>80.9422201881731</v>
      </c>
      <c r="CJ428" s="670" t="n">
        <f aca="false">+CJ278</f>
        <v>82.4132235211764</v>
      </c>
      <c r="CK428" s="670" t="n">
        <f aca="false">+CK278</f>
        <v>83.268902757841</v>
      </c>
      <c r="CL428" s="670" t="n">
        <f aca="false">+CL278</f>
        <v>82.0450984210241</v>
      </c>
      <c r="CM428" s="670" t="n">
        <f aca="false">+CM278</f>
        <v>83.0280588090724</v>
      </c>
      <c r="CN428" s="670" t="n">
        <f aca="false">+CN278</f>
        <v>84.9254353588746</v>
      </c>
      <c r="CO428" s="670" t="n">
        <f aca="false">+CO278</f>
        <v>86.859285960675</v>
      </c>
      <c r="CP428" s="670" t="n">
        <f aca="false">+CP278</f>
        <v>87.2524368414945</v>
      </c>
      <c r="CQ428" s="670" t="n">
        <f aca="false">+CQ278</f>
        <v>90.9795677079951</v>
      </c>
      <c r="CR428" s="670" t="n">
        <f aca="false">+CR278</f>
        <v>88.8063960171737</v>
      </c>
      <c r="CS428" s="670" t="n">
        <f aca="false">+CS278</f>
        <v>90.0620715439248</v>
      </c>
      <c r="CT428" s="670" t="n">
        <f aca="false">+CT278</f>
        <v>91.3066866987955</v>
      </c>
      <c r="CU428" s="670" t="n">
        <f aca="false">+CU278</f>
        <v>92.8292022269808</v>
      </c>
      <c r="CV428" s="670" t="n">
        <f aca="false">+CV278</f>
        <v>92.8110718215039</v>
      </c>
      <c r="CW428" s="670" t="n">
        <f aca="false">+CW278</f>
        <v>92.2491546552597</v>
      </c>
      <c r="CX428" s="670"/>
      <c r="CY428" s="670"/>
      <c r="CZ428" s="670"/>
      <c r="DA428" s="670"/>
      <c r="DB428" s="670"/>
      <c r="DC428" s="669"/>
      <c r="DD428" s="669"/>
      <c r="DE428" s="669"/>
      <c r="DF428" s="669"/>
      <c r="DG428" s="669"/>
      <c r="DH428" s="669"/>
      <c r="DI428" s="669"/>
      <c r="DJ428" s="669"/>
      <c r="DK428" s="669"/>
      <c r="DL428" s="669"/>
      <c r="DM428" s="669"/>
      <c r="DN428" s="669"/>
      <c r="DO428" s="669"/>
      <c r="DP428" s="669"/>
      <c r="DQ428" s="669"/>
      <c r="DR428" s="669"/>
      <c r="DS428" s="669"/>
      <c r="DT428" s="669"/>
      <c r="DU428" s="669"/>
      <c r="DV428" s="669"/>
      <c r="DW428" s="669"/>
      <c r="DX428" s="669"/>
      <c r="DY428" s="669"/>
      <c r="DZ428" s="669"/>
    </row>
    <row r="429" customFormat="false" ht="15" hidden="false" customHeight="false" outlineLevel="0" collapsed="false">
      <c r="B429" s="668" t="s">
        <v>1183</v>
      </c>
      <c r="C429" s="669"/>
      <c r="D429" s="669"/>
      <c r="E429" s="669"/>
      <c r="F429" s="669"/>
      <c r="G429" s="669"/>
      <c r="H429" s="669"/>
      <c r="I429" s="669"/>
      <c r="J429" s="669"/>
      <c r="K429" s="669"/>
      <c r="L429" s="669"/>
      <c r="M429" s="669"/>
      <c r="N429" s="669"/>
      <c r="O429" s="669"/>
      <c r="P429" s="669"/>
      <c r="Q429" s="669"/>
      <c r="R429" s="669"/>
      <c r="S429" s="669"/>
      <c r="T429" s="669"/>
      <c r="U429" s="669"/>
      <c r="V429" s="669"/>
      <c r="W429" s="669"/>
      <c r="X429" s="669"/>
      <c r="Y429" s="669"/>
      <c r="Z429" s="669"/>
      <c r="AA429" s="669"/>
      <c r="AB429" s="669"/>
      <c r="AC429" s="669"/>
      <c r="AD429" s="669"/>
      <c r="AE429" s="669"/>
      <c r="AF429" s="669"/>
      <c r="AG429" s="669"/>
      <c r="AH429" s="669"/>
      <c r="AI429" s="669"/>
      <c r="AJ429" s="669"/>
      <c r="AK429" s="669"/>
      <c r="AL429" s="669"/>
      <c r="AM429" s="669"/>
      <c r="AN429" s="669"/>
      <c r="AO429" s="669"/>
      <c r="AP429" s="669"/>
      <c r="AQ429" s="669" t="n">
        <f aca="false">+AQ277</f>
        <v>99.7674792599608</v>
      </c>
      <c r="AR429" s="669" t="n">
        <f aca="false">+AR277</f>
        <v>96.1239210445301</v>
      </c>
      <c r="AS429" s="669" t="n">
        <f aca="false">+AS277</f>
        <v>94.9481447434393</v>
      </c>
      <c r="AT429" s="669" t="n">
        <f aca="false">+AT277</f>
        <v>94.0683787728196</v>
      </c>
      <c r="AU429" s="669" t="n">
        <f aca="false">+AU277</f>
        <v>94.8239940592957</v>
      </c>
      <c r="AV429" s="669" t="n">
        <f aca="false">+AV277</f>
        <v>95.3604593822147</v>
      </c>
      <c r="AW429" s="669" t="n">
        <f aca="false">+AW277</f>
        <v>94.8818343014394</v>
      </c>
      <c r="AX429" s="669" t="n">
        <f aca="false">+AX277</f>
        <v>95.266791127194</v>
      </c>
      <c r="AY429" s="669" t="n">
        <f aca="false">+AY277</f>
        <v>96.0391681865662</v>
      </c>
      <c r="AZ429" s="669" t="n">
        <f aca="false">+AZ277</f>
        <v>97.5701944150643</v>
      </c>
      <c r="BA429" s="669" t="n">
        <f aca="false">+BA277</f>
        <v>98.184986884077</v>
      </c>
      <c r="BB429" s="669" t="n">
        <f aca="false">+BB277</f>
        <v>99.8393843363651</v>
      </c>
      <c r="BC429" s="669" t="n">
        <f aca="false">+BC277</f>
        <v>99.6854858488404</v>
      </c>
      <c r="BD429" s="669" t="n">
        <f aca="false">+BD277</f>
        <v>101.525803128823</v>
      </c>
      <c r="BE429" s="669" t="n">
        <f aca="false">+BE277</f>
        <v>100.433487306047</v>
      </c>
      <c r="BF429" s="669" t="n">
        <f aca="false">+BF277</f>
        <v>92.7441439935353</v>
      </c>
      <c r="BG429" s="669" t="n">
        <f aca="false">+BG277</f>
        <v>92.8736487999707</v>
      </c>
      <c r="BH429" s="669" t="n">
        <f aca="false">+BH277</f>
        <v>93.8979093350014</v>
      </c>
      <c r="BI429" s="669" t="n">
        <f aca="false">+BI277</f>
        <v>97.1958462644337</v>
      </c>
      <c r="BJ429" s="669" t="n">
        <f aca="false">+BJ277</f>
        <v>99.7293879805138</v>
      </c>
      <c r="BK429" s="669" t="n">
        <f aca="false">+BK277</f>
        <v>97.5340910013734</v>
      </c>
      <c r="BL429" s="669" t="n">
        <f aca="false">+BL277</f>
        <v>93.9992152075228</v>
      </c>
      <c r="BM429" s="669" t="n">
        <f aca="false">+BM277</f>
        <v>96.427898514593</v>
      </c>
      <c r="BN429" s="669" t="n">
        <f aca="false">+BN277</f>
        <v>94.9182637054403</v>
      </c>
      <c r="BO429" s="669" t="n">
        <f aca="false">+BO277</f>
        <v>97.911388042127</v>
      </c>
      <c r="BP429" s="669" t="n">
        <f aca="false">+BP277</f>
        <v>100.06914690702</v>
      </c>
      <c r="BQ429" s="669" t="n">
        <f aca="false">+BQ277</f>
        <v>97.0368500996235</v>
      </c>
      <c r="BR429" s="669" t="n">
        <f aca="false">+BR277</f>
        <v>95.4649534674466</v>
      </c>
      <c r="BS429" s="669" t="n">
        <f aca="false">+BS277</f>
        <v>98.264944359538</v>
      </c>
      <c r="BT429" s="669" t="n">
        <f aca="false">+BT277</f>
        <v>97.596471074362</v>
      </c>
      <c r="BU429" s="669" t="n">
        <f aca="false">+BU277</f>
        <v>97.9711249030033</v>
      </c>
      <c r="BV429" s="669" t="n">
        <f aca="false">+BV277</f>
        <v>99.7923077234417</v>
      </c>
      <c r="BW429" s="669" t="n">
        <f aca="false">+BW277</f>
        <v>100.195571050472</v>
      </c>
      <c r="BX429" s="669" t="n">
        <f aca="false">+BX277</f>
        <v>101.291929127333</v>
      </c>
      <c r="BY429" s="669" t="n">
        <f aca="false">+BY277</f>
        <v>102.612103342851</v>
      </c>
      <c r="BZ429" s="669" t="n">
        <f aca="false">+BZ277</f>
        <v>106.47842447417</v>
      </c>
      <c r="CA429" s="669" t="n">
        <f aca="false">+CA277</f>
        <v>107.737806593897</v>
      </c>
      <c r="CB429" s="669" t="n">
        <f aca="false">+CB277</f>
        <v>107.966117970341</v>
      </c>
      <c r="CC429" s="669" t="n">
        <f aca="false">+CC277</f>
        <v>106.576905484271</v>
      </c>
      <c r="CD429" s="670" t="n">
        <f aca="false">+CD277</f>
        <v>104.638381459111</v>
      </c>
      <c r="CE429" s="670" t="n">
        <f aca="false">+CE277</f>
        <v>102.210858039219</v>
      </c>
      <c r="CF429" s="670" t="n">
        <f aca="false">+CF277</f>
        <v>101.683672892212</v>
      </c>
      <c r="CG429" s="670" t="n">
        <f aca="false">+CG277</f>
        <v>99.774566978869</v>
      </c>
      <c r="CH429" s="670" t="n">
        <f aca="false">+CH277</f>
        <v>101.201078028119</v>
      </c>
      <c r="CI429" s="670" t="n">
        <f aca="false">+CI277</f>
        <v>104.028016998766</v>
      </c>
      <c r="CJ429" s="670" t="n">
        <f aca="false">+CJ277</f>
        <v>106.844849007241</v>
      </c>
      <c r="CK429" s="670" t="n">
        <f aca="false">+CK277</f>
        <v>110.158556645535</v>
      </c>
      <c r="CL429" s="670" t="n">
        <f aca="false">+CL277</f>
        <v>109.765624654356</v>
      </c>
      <c r="CM429" s="670" t="n">
        <f aca="false">+CM277</f>
        <v>110.491333838605</v>
      </c>
      <c r="CN429" s="670" t="n">
        <f aca="false">+CN277</f>
        <v>112.346360754545</v>
      </c>
      <c r="CO429" s="670" t="n">
        <f aca="false">+CO277</f>
        <v>114.97263988805</v>
      </c>
      <c r="CP429" s="670" t="n">
        <f aca="false">+CP277</f>
        <v>115.795169840979</v>
      </c>
      <c r="CQ429" s="670" t="n">
        <f aca="false">+CQ277</f>
        <v>119.166383246572</v>
      </c>
      <c r="CR429" s="670" t="n">
        <f aca="false">+CR277</f>
        <v>117.490694225985</v>
      </c>
      <c r="CS429" s="670" t="n">
        <f aca="false">+CS277</f>
        <v>117.804951317264</v>
      </c>
      <c r="CT429" s="670" t="n">
        <f aca="false">+CT277</f>
        <v>118.168756208537</v>
      </c>
      <c r="CU429" s="670" t="n">
        <f aca="false">+CU277</f>
        <v>119.941470197679</v>
      </c>
      <c r="CV429" s="670" t="n">
        <f aca="false">+CV277</f>
        <v>120.092763553862</v>
      </c>
      <c r="CW429" s="670" t="n">
        <f aca="false">+CW277</f>
        <v>120.523639603891</v>
      </c>
      <c r="CX429" s="670"/>
      <c r="CY429" s="670"/>
      <c r="CZ429" s="670"/>
      <c r="DA429" s="670"/>
      <c r="DB429" s="670"/>
      <c r="DC429" s="669"/>
      <c r="DD429" s="669"/>
      <c r="DE429" s="669"/>
      <c r="DF429" s="669"/>
      <c r="DG429" s="669"/>
      <c r="DH429" s="669"/>
      <c r="DI429" s="669"/>
      <c r="DJ429" s="669"/>
      <c r="DK429" s="669"/>
      <c r="DL429" s="669"/>
      <c r="DM429" s="669"/>
      <c r="DN429" s="669"/>
      <c r="DO429" s="669"/>
      <c r="DP429" s="669"/>
      <c r="DQ429" s="669"/>
      <c r="DR429" s="669"/>
      <c r="DS429" s="669"/>
      <c r="DT429" s="669"/>
      <c r="DU429" s="669"/>
      <c r="DV429" s="669"/>
      <c r="DW429" s="669"/>
      <c r="DX429" s="669"/>
      <c r="DY429" s="669"/>
      <c r="DZ429" s="669"/>
    </row>
    <row r="430" customFormat="false" ht="15" hidden="false" customHeight="false" outlineLevel="0" collapsed="false">
      <c r="B430" s="668" t="s">
        <v>1184</v>
      </c>
      <c r="C430" s="669"/>
      <c r="D430" s="669"/>
      <c r="E430" s="669"/>
      <c r="F430" s="669"/>
      <c r="G430" s="669"/>
      <c r="H430" s="669"/>
      <c r="I430" s="669"/>
      <c r="J430" s="669"/>
      <c r="K430" s="669"/>
      <c r="L430" s="669"/>
      <c r="M430" s="669"/>
      <c r="N430" s="669"/>
      <c r="O430" s="669"/>
      <c r="P430" s="669"/>
      <c r="Q430" s="669"/>
      <c r="R430" s="669"/>
      <c r="S430" s="669"/>
      <c r="T430" s="669"/>
      <c r="U430" s="669"/>
      <c r="V430" s="669"/>
      <c r="W430" s="669"/>
      <c r="X430" s="669"/>
      <c r="Y430" s="669"/>
      <c r="Z430" s="669"/>
      <c r="AA430" s="669"/>
      <c r="AB430" s="669"/>
      <c r="AC430" s="669"/>
      <c r="AD430" s="669"/>
      <c r="AE430" s="669"/>
      <c r="AF430" s="669"/>
      <c r="AG430" s="669"/>
      <c r="AH430" s="669"/>
      <c r="AI430" s="669"/>
      <c r="AJ430" s="669"/>
      <c r="AK430" s="669"/>
      <c r="AL430" s="669"/>
      <c r="AM430" s="669"/>
      <c r="AN430" s="669"/>
      <c r="AO430" s="669"/>
      <c r="AP430" s="669"/>
      <c r="AQ430" s="669" t="n">
        <f aca="false">+(AQ428/AQ429)*(AQ153/$V153)*100</f>
        <v>138.187286656802</v>
      </c>
      <c r="AR430" s="669" t="n">
        <f aca="false">+(AR428/AR429)*(AR153/$V153)*100</f>
        <v>140.646823651055</v>
      </c>
      <c r="AS430" s="669" t="n">
        <f aca="false">+(AS428/AS429)*(AS153/$V153)*100</f>
        <v>141.9035451274</v>
      </c>
      <c r="AT430" s="669" t="n">
        <f aca="false">+(AT428/AT429)*(AT153/$V153)*100</f>
        <v>142.793195951129</v>
      </c>
      <c r="AU430" s="669" t="n">
        <f aca="false">+(AU428/AU429)*(AU153/$V153)*100</f>
        <v>144.224793145864</v>
      </c>
      <c r="AV430" s="669" t="n">
        <f aca="false">+(AV428/AV429)*(AV153/$V153)*100</f>
        <v>146.732002017765</v>
      </c>
      <c r="AW430" s="669" t="n">
        <f aca="false">+(AW428/AW429)*(AW153/$V153)*100</f>
        <v>147.384474821796</v>
      </c>
      <c r="AX430" s="669" t="n">
        <f aca="false">+(AX428/AX429)*(AX153/$V153)*100</f>
        <v>148.193562750774</v>
      </c>
      <c r="AY430" s="669" t="n">
        <f aca="false">+(AY428/AY429)*(AY153/$V153)*100</f>
        <v>149.61677413258</v>
      </c>
      <c r="AZ430" s="669" t="n">
        <f aca="false">+(AZ428/AZ429)*(AZ153/$V153)*100</f>
        <v>151.820051326411</v>
      </c>
      <c r="BA430" s="669" t="n">
        <f aca="false">+(BA428/BA429)*(BA153/$V153)*100</f>
        <v>152.334231203864</v>
      </c>
      <c r="BB430" s="669" t="n">
        <f aca="false">+(BB428/BB429)*(BB153/$V153)*100</f>
        <v>154.588715673302</v>
      </c>
      <c r="BC430" s="669" t="n">
        <f aca="false">+(BC428/BC429)*(BC153/$V153)*100</f>
        <v>157.070017447419</v>
      </c>
      <c r="BD430" s="669" t="n">
        <f aca="false">+(BD428/BD429)*(BD153/$V153)*100</f>
        <v>161.159606125133</v>
      </c>
      <c r="BE430" s="669" t="n">
        <f aca="false">+(BE428/BE429)*(BE153/$V153)*100</f>
        <v>164.003913563918</v>
      </c>
      <c r="BF430" s="669" t="n">
        <f aca="false">+(BF428/BF429)*(BF153/$V153)*100</f>
        <v>164.101059499435</v>
      </c>
      <c r="BG430" s="669" t="n">
        <f aca="false">+(BG428/BG429)*(BG153/$V153)*100</f>
        <v>166.154954003902</v>
      </c>
      <c r="BH430" s="669" t="n">
        <f aca="false">+(BH428/BH429)*(BH153/$V153)*100</f>
        <v>168.588774674561</v>
      </c>
      <c r="BI430" s="669" t="n">
        <f aca="false">+(BI428/BI429)*(BI153/$V153)*100</f>
        <v>170.197183953598</v>
      </c>
      <c r="BJ430" s="669" t="n">
        <f aca="false">+(BJ428/BJ429)*(BJ153/$V153)*100</f>
        <v>171.706077192674</v>
      </c>
      <c r="BK430" s="669" t="n">
        <f aca="false">+(BK428/BK429)*(BK153/$V153)*100</f>
        <v>172.435253267092</v>
      </c>
      <c r="BL430" s="669" t="n">
        <f aca="false">+(BL428/BL429)*(BL153/$V153)*100</f>
        <v>173.367769136875</v>
      </c>
      <c r="BM430" s="669" t="n">
        <f aca="false">+(BM428/BM429)*(BM153/$V153)*100</f>
        <v>173.637883995626</v>
      </c>
      <c r="BN430" s="669" t="n">
        <f aca="false">+(BN428/BN429)*(BN153/$V153)*100</f>
        <v>174.969694888053</v>
      </c>
      <c r="BO430" s="669" t="n">
        <f aca="false">+(BO428/BO429)*(BO153/$V153)*100</f>
        <v>179.073337254145</v>
      </c>
      <c r="BP430" s="669" t="n">
        <f aca="false">+(BP428/BP429)*(BP153/$V153)*100</f>
        <v>184.342533184601</v>
      </c>
      <c r="BQ430" s="669" t="n">
        <f aca="false">+(BQ428/BQ429)*(BQ153/$V153)*100</f>
        <v>187.373770632029</v>
      </c>
      <c r="BR430" s="669" t="n">
        <f aca="false">+(BR428/BR429)*(BR153/$V153)*100</f>
        <v>190.744205707814</v>
      </c>
      <c r="BS430" s="669" t="n">
        <f aca="false">+(BS428/BS429)*(BS153/$V153)*100</f>
        <v>193.434355693708</v>
      </c>
      <c r="BT430" s="669" t="n">
        <f aca="false">+(BT428/BT429)*(BT153/$V153)*100</f>
        <v>196.028202522182</v>
      </c>
      <c r="BU430" s="669" t="n">
        <f aca="false">+(BU428/BU429)*(BU153/$V153)*100</f>
        <v>195.633560162742</v>
      </c>
      <c r="BV430" s="669" t="n">
        <f aca="false">+(BV428/BV429)*(BV153/$V153)*100</f>
        <v>196.958992999709</v>
      </c>
      <c r="BW430" s="669" t="n">
        <f aca="false">+(BW428/BW429)*(BW153/$V153)*100</f>
        <v>199.082256397943</v>
      </c>
      <c r="BX430" s="669" t="n">
        <f aca="false">+(BX428/BX429)*(BX153/$V153)*100</f>
        <v>200.999639694163</v>
      </c>
      <c r="BY430" s="669" t="n">
        <f aca="false">+(BY428/BY429)*(BY153/$V153)*100</f>
        <v>202.254686475511</v>
      </c>
      <c r="BZ430" s="669" t="n">
        <f aca="false">+(BZ428/BZ429)*(BZ153/$V153)*100</f>
        <v>203.153917074304</v>
      </c>
      <c r="CA430" s="669" t="n">
        <f aca="false">+(CA428/CA429)*(CA153/$V153)*100</f>
        <v>205.067384567959</v>
      </c>
      <c r="CB430" s="669" t="n">
        <f aca="false">+(CB428/CB429)*(CB153/$V153)*100</f>
        <v>207.25908229621</v>
      </c>
      <c r="CC430" s="669" t="n">
        <f aca="false">+(CC428/CC429)*(CC153/$V153)*100</f>
        <v>207.56523061552</v>
      </c>
      <c r="CD430" s="670" t="n">
        <f aca="false">+(CD428/CD429)*(CD153/$V153)*100</f>
        <v>207.214381256678</v>
      </c>
      <c r="CE430" s="670" t="n">
        <f aca="false">+(CE428/CE429)*(CE153/$V153)*100</f>
        <v>207.499253363399</v>
      </c>
      <c r="CF430" s="670" t="n">
        <f aca="false">+(CF428/CF429)*(CF153/$V153)*100</f>
        <v>211.260621451587</v>
      </c>
      <c r="CG430" s="670" t="n">
        <f aca="false">+(CG428/CG429)*(CG153/$V153)*100</f>
        <v>211.859354834025</v>
      </c>
      <c r="CH430" s="670" t="n">
        <f aca="false">+(CH428/CH429)*(CH153/$V153)*100</f>
        <v>212.940416013294</v>
      </c>
      <c r="CI430" s="670" t="n">
        <f aca="false">+(CI428/CI429)*(CI153/$V153)*100</f>
        <v>213.237221518291</v>
      </c>
      <c r="CJ430" s="670" t="n">
        <f aca="false">+(CJ428/CJ429)*(CJ153/$V153)*100</f>
        <v>216.113303056218</v>
      </c>
      <c r="CK430" s="670" t="n">
        <f aca="false">+(CK428/CK429)*(CK153/$V153)*100</f>
        <v>216.991563691589</v>
      </c>
      <c r="CL430" s="670" t="n">
        <f aca="false">+(CL428/CL429)*(CL153/$V153)*100</f>
        <v>219.065675170016</v>
      </c>
      <c r="CM430" s="670" t="n">
        <f aca="false">+(CM428/CM429)*(CM153/$V153)*100</f>
        <v>221.882231213226</v>
      </c>
      <c r="CN430" s="670" t="n">
        <f aca="false">+(CN428/CN429)*(CN153/$V153)*100</f>
        <v>224.886194178081</v>
      </c>
      <c r="CO430" s="670" t="n">
        <f aca="false">+(CO428/CO429)*(CO153/$V153)*100</f>
        <v>224.417864295074</v>
      </c>
      <c r="CP430" s="670" t="n">
        <f aca="false">+(CP428/CP429)*(CP153/$V153)*100</f>
        <v>225.616358275698</v>
      </c>
      <c r="CQ430" s="670" t="n">
        <f aca="false">+(CQ428/CQ429)*(CQ153/$V153)*100</f>
        <v>227.569854175444</v>
      </c>
      <c r="CR430" s="670" t="n">
        <f aca="false">+(CR428/CR429)*(CR153/$V153)*100</f>
        <v>230.574427796558</v>
      </c>
      <c r="CS430" s="670" t="n">
        <f aca="false">+(CS428/CS429)*(CS153/$V153)*100</f>
        <v>231.1282821617</v>
      </c>
      <c r="CT430" s="670" t="n">
        <f aca="false">+(CT428/CT429)*(CT153/$V153)*100</f>
        <v>231.818057095431</v>
      </c>
      <c r="CU430" s="670" t="n">
        <f aca="false">+(CU428/CU429)*(CU153/$V153)*100</f>
        <v>232.910189793073</v>
      </c>
      <c r="CV430" s="670" t="n">
        <f aca="false">+(CV428/CV429)*(CV153/$V153)*100</f>
        <v>236.594846906253</v>
      </c>
      <c r="CW430" s="670" t="n">
        <f aca="false">+(CW428/CW429)*(CW153/$V153)*100</f>
        <v>237.016121510766</v>
      </c>
      <c r="CX430" s="670"/>
      <c r="CY430" s="670"/>
      <c r="CZ430" s="670"/>
      <c r="DA430" s="670"/>
      <c r="DB430" s="670"/>
      <c r="DC430" s="669"/>
      <c r="DD430" s="669"/>
      <c r="DE430" s="669"/>
      <c r="DF430" s="669"/>
      <c r="DG430" s="669"/>
      <c r="DH430" s="669"/>
      <c r="DI430" s="669"/>
      <c r="DJ430" s="669"/>
      <c r="DK430" s="669"/>
      <c r="DL430" s="669"/>
      <c r="DM430" s="669"/>
      <c r="DN430" s="669"/>
      <c r="DO430" s="669"/>
      <c r="DP430" s="669"/>
      <c r="DQ430" s="669"/>
      <c r="DR430" s="669"/>
      <c r="DS430" s="669"/>
      <c r="DT430" s="669"/>
      <c r="DU430" s="669"/>
      <c r="DV430" s="669"/>
      <c r="DW430" s="669"/>
      <c r="DX430" s="669"/>
      <c r="DY430" s="669"/>
      <c r="DZ430" s="669"/>
    </row>
    <row r="431" customFormat="false" ht="15" hidden="false" customHeight="false" outlineLevel="0" collapsed="false">
      <c r="B431" s="665" t="s">
        <v>1185</v>
      </c>
      <c r="C431" s="666"/>
      <c r="D431" s="666"/>
      <c r="E431" s="666"/>
      <c r="F431" s="666"/>
      <c r="G431" s="666"/>
      <c r="H431" s="666"/>
      <c r="I431" s="666"/>
      <c r="J431" s="666"/>
      <c r="K431" s="666"/>
      <c r="L431" s="666"/>
      <c r="M431" s="666"/>
      <c r="N431" s="666"/>
      <c r="O431" s="666"/>
      <c r="P431" s="666"/>
      <c r="Q431" s="666"/>
      <c r="R431" s="666"/>
      <c r="S431" s="666"/>
      <c r="T431" s="666"/>
      <c r="U431" s="666"/>
      <c r="V431" s="666" t="n">
        <f aca="false">+(V268/$V268)*V432/(V153/$V153)</f>
        <v>1</v>
      </c>
      <c r="W431" s="666" t="n">
        <f aca="false">+(W268/$V268)*W432/(W153/$V153)</f>
        <v>1.05638526662109</v>
      </c>
      <c r="X431" s="666" t="n">
        <f aca="false">+(X268/$V268)*X432/(X153/$V153)</f>
        <v>1.06809927799181</v>
      </c>
      <c r="Y431" s="666" t="n">
        <f aca="false">+(Y268/$V268)*Y432/(Y153/$V153)</f>
        <v>1.08177868281487</v>
      </c>
      <c r="Z431" s="666" t="n">
        <f aca="false">+(Z268/$V268)*Z432/(Z153/$V153)</f>
        <v>1.02713673921832</v>
      </c>
      <c r="AA431" s="666" t="n">
        <f aca="false">+(AA268/$V268)*AA432/(AA153/$V153)</f>
        <v>1.06954758539968</v>
      </c>
      <c r="AB431" s="666" t="n">
        <f aca="false">+(AB268/$V268)*AB432/(AB153/$V153)</f>
        <v>1.08738235726083</v>
      </c>
      <c r="AC431" s="666" t="n">
        <f aca="false">+(AC268/$V268)*AC432/(AC153/$V153)</f>
        <v>1.14063632741458</v>
      </c>
      <c r="AD431" s="666" t="n">
        <f aca="false">+(AD268/$V268)*AD432/(AD153/$V153)</f>
        <v>1.19996674970243</v>
      </c>
      <c r="AE431" s="666" t="n">
        <f aca="false">+(AE268/$V268)*AE432/(AE153/$V153)</f>
        <v>1.22584923471595</v>
      </c>
      <c r="AF431" s="666" t="n">
        <f aca="false">+(AF268/$V268)*AF432/(AF153/$V153)</f>
        <v>1.23945699886606</v>
      </c>
      <c r="AG431" s="666" t="n">
        <f aca="false">+(AG268/$V268)*AG432/(AG153/$V153)</f>
        <v>1.26753135530712</v>
      </c>
      <c r="AH431" s="666" t="n">
        <f aca="false">+(AH268/$V268)*AH432/(AH153/$V153)</f>
        <v>1.27913009065726</v>
      </c>
      <c r="AI431" s="666" t="n">
        <f aca="false">+(AI268/$V268)*AI432/(AI153/$V153)</f>
        <v>1.38366215806264</v>
      </c>
      <c r="AJ431" s="666" t="n">
        <f aca="false">+(AJ268/$V268)*AJ432/(AJ153/$V153)</f>
        <v>1.44282042550077</v>
      </c>
      <c r="AK431" s="666" t="n">
        <f aca="false">+(AK268/$V268)*AK432/(AK153/$V153)</f>
        <v>1.47769668793355</v>
      </c>
      <c r="AL431" s="666" t="n">
        <f aca="false">+(AL268/$V268)*AL432/(AL153/$V153)</f>
        <v>1.54546423192848</v>
      </c>
      <c r="AM431" s="666" t="n">
        <f aca="false">+(AM268/$V268)*AM432/(AM153/$V153)</f>
        <v>1.60200663951645</v>
      </c>
      <c r="AN431" s="666" t="n">
        <f aca="false">+(AN268/$V268)*AN432/(AN153/$V153)</f>
        <v>1.58328605325225</v>
      </c>
      <c r="AO431" s="666" t="n">
        <f aca="false">+(AO268/$V268)*AO432/(AO153/$V153)</f>
        <v>1.55643354188165</v>
      </c>
      <c r="AP431" s="666" t="n">
        <f aca="false">+(AP268/$V268)*AP432/(AP153/$V153)</f>
        <v>1.52342803267573</v>
      </c>
      <c r="AQ431" s="666" t="n">
        <f aca="false">+(AQ268/$V268)*AQ432/(AQ153/$V153)</f>
        <v>1.49497619308194</v>
      </c>
      <c r="AR431" s="666" t="n">
        <f aca="false">+(AR268/$V268)*AR432/(AR153/$V153)</f>
        <v>1.47104588772134</v>
      </c>
      <c r="AS431" s="666" t="n">
        <f aca="false">+(AS268/$V268)*AS432/(AS153/$V153)</f>
        <v>1.45941906432219</v>
      </c>
      <c r="AT431" s="666" t="n">
        <f aca="false">+(AT268/$V268)*AT432/(AT153/$V153)</f>
        <v>1.44783430649101</v>
      </c>
      <c r="AU431" s="666" t="n">
        <f aca="false">+(AU268/$V268)*AU432/(AU153/$V153)</f>
        <v>1.36761847857042</v>
      </c>
      <c r="AV431" s="666" t="n">
        <f aca="false">+(AV268/$V268)*AV432/(AV153/$V153)</f>
        <v>1.31813698294549</v>
      </c>
      <c r="AW431" s="666" t="n">
        <f aca="false">+(AW268/$V268)*AW432/(AW153/$V153)</f>
        <v>1.31304826011202</v>
      </c>
      <c r="AX431" s="666" t="n">
        <f aca="false">+(AX268/$V268)*AX432/(AX153/$V153)</f>
        <v>1.3219482661679</v>
      </c>
      <c r="AY431" s="666" t="n">
        <f aca="false">+(AY268/$V268)*AY432/(AY153/$V153)</f>
        <v>1.27904205191821</v>
      </c>
      <c r="AZ431" s="666" t="n">
        <f aca="false">+(AZ268/$V268)*AZ432/(AZ153/$V153)</f>
        <v>1.28380815241168</v>
      </c>
      <c r="BA431" s="666" t="n">
        <f aca="false">+(BA268/$V268)*BA432/(BA153/$V153)</f>
        <v>1.29797169571627</v>
      </c>
      <c r="BB431" s="666" t="n">
        <f aca="false">+(BB268/$V268)*BB432/(BB153/$V153)</f>
        <v>1.31917147106267</v>
      </c>
      <c r="BC431" s="666" t="n">
        <f aca="false">+(BC268/$V268)*BC432/(BC153/$V153)</f>
        <v>1.3182421792586</v>
      </c>
      <c r="BD431" s="666" t="n">
        <f aca="false">+(BD268/$V268)*BD432/(BD153/$V153)</f>
        <v>1.28747329196251</v>
      </c>
      <c r="BE431" s="666" t="n">
        <f aca="false">+(BE268/$V268)*BE432/(BE153/$V153)</f>
        <v>1.24655326421716</v>
      </c>
      <c r="BF431" s="666" t="n">
        <f aca="false">+(BF268/$V268)*BF432/(BF153/$V153)</f>
        <v>1.21123143390912</v>
      </c>
      <c r="BG431" s="666" t="n">
        <f aca="false">+(BG268/$V268)*BG432/(BG153/$V153)</f>
        <v>1.18905723727927</v>
      </c>
      <c r="BH431" s="666" t="n">
        <f aca="false">+(BH268/$V268)*BH432/(BH153/$V153)</f>
        <v>1.15761672271807</v>
      </c>
      <c r="BI431" s="666" t="n">
        <f aca="false">+(BI268/$V268)*BI432/(BI153/$V153)</f>
        <v>1.13107350262631</v>
      </c>
      <c r="BJ431" s="666" t="n">
        <f aca="false">+(BJ268/$V268)*BJ432/(BJ153/$V153)</f>
        <v>1.13909726258126</v>
      </c>
      <c r="BK431" s="666" t="n">
        <f aca="false">+(BK268/$V268)*BK432/(BK153/$V153)</f>
        <v>1.18639973828777</v>
      </c>
      <c r="BL431" s="666" t="n">
        <f aca="false">+(BL268/$V268)*BL432/(BL153/$V153)</f>
        <v>1.19062523999169</v>
      </c>
      <c r="BM431" s="666" t="n">
        <f aca="false">+(BM268/$V268)*BM432/(BM153/$V153)</f>
        <v>1.19922460205099</v>
      </c>
      <c r="BN431" s="666" t="n">
        <f aca="false">+(BN268/$V268)*BN432/(BN153/$V153)</f>
        <v>1.20192749631712</v>
      </c>
      <c r="BO431" s="666" t="n">
        <f aca="false">+(BO268/$V268)*BO432/(BO153/$V153)</f>
        <v>1.22084079798332</v>
      </c>
      <c r="BP431" s="666" t="n">
        <f aca="false">+(BP268/$V268)*BP432/(BP153/$V153)</f>
        <v>1.23162547551899</v>
      </c>
      <c r="BQ431" s="666" t="n">
        <f aca="false">+(BQ268/$V268)*BQ432/(BQ153/$V153)</f>
        <v>1.24654553559082</v>
      </c>
      <c r="BR431" s="666" t="n">
        <f aca="false">+(BR268/$V268)*BR432/(BR153/$V153)</f>
        <v>1.24957950805594</v>
      </c>
      <c r="BS431" s="666" t="n">
        <f aca="false">+(BS268/$V268)*BS432/(BS153/$V153)</f>
        <v>1.24353913722208</v>
      </c>
      <c r="BT431" s="666" t="n">
        <f aca="false">+(BT268/$V268)*BT432/(BT153/$V153)</f>
        <v>1.20142376608278</v>
      </c>
      <c r="BU431" s="666" t="n">
        <f aca="false">+(BU268/$V268)*BU432/(BU153/$V153)</f>
        <v>1.18765704604214</v>
      </c>
      <c r="BV431" s="666" t="n">
        <f aca="false">+(BV268/$V268)*BV432/(BV153/$V153)</f>
        <v>1.20810450058036</v>
      </c>
      <c r="BW431" s="666" t="n">
        <f aca="false">+(BW268/$V268)*BW432/(BW153/$V153)</f>
        <v>1.20835126696196</v>
      </c>
      <c r="BX431" s="666" t="n">
        <f aca="false">+(BX268/$V268)*BX432/(BX153/$V153)</f>
        <v>1.20148675222087</v>
      </c>
      <c r="BY431" s="666" t="n">
        <f aca="false">+(BY268/$V268)*BY432/(BY153/$V153)</f>
        <v>1.21651409195031</v>
      </c>
      <c r="BZ431" s="666" t="n">
        <f aca="false">+(BZ268/$V268)*BZ432/(BZ153/$V153)</f>
        <v>1.24629459148044</v>
      </c>
      <c r="CA431" s="666" t="n">
        <f aca="false">+(CA268/$V268)*CA432/(CA153/$V153)</f>
        <v>1.27602425485251</v>
      </c>
      <c r="CB431" s="666" t="n">
        <f aca="false">+(CB268/$V268)*CB432/(CB153/$V153)</f>
        <v>1.28726546738382</v>
      </c>
      <c r="CC431" s="666" t="n">
        <f aca="false">+(CC268/$V268)*CC432/(CC153/$V153)</f>
        <v>1.29771184855321</v>
      </c>
      <c r="CD431" s="667" t="n">
        <f aca="false">+(CD268/$V268)*CD432/(CD153/$V153)</f>
        <v>1.28275601026936</v>
      </c>
      <c r="CE431" s="667" t="n">
        <f aca="false">+(CE268/$V268)*CE432/(CE153/$V153)</f>
        <v>1.2677699096661</v>
      </c>
      <c r="CF431" s="667" t="n">
        <f aca="false">+(CF268/$V268)*CF432/(CF153/$V153)</f>
        <v>1.2200297414755</v>
      </c>
      <c r="CG431" s="667" t="n">
        <f aca="false">+(CG268/$V268)*CG432/(CG153/$V153)</f>
        <v>1.19084515386623</v>
      </c>
      <c r="CH431" s="667" t="n">
        <f aca="false">+(CH268/$V268)*CH432/(CH153/$V153)</f>
        <v>1.17301740158455</v>
      </c>
      <c r="CI431" s="667" t="n">
        <f aca="false">+(CI268/$V268)*CI432/(CI153/$V153)</f>
        <v>1.19725693774029</v>
      </c>
      <c r="CJ431" s="667" t="n">
        <f aca="false">+(CJ268/$V268)*CJ432/(CJ153/$V153)</f>
        <v>1.20139678477006</v>
      </c>
      <c r="CK431" s="667" t="n">
        <f aca="false">+(CK268/$V268)*CK432/(CK153/$V153)</f>
        <v>1.21573343672942</v>
      </c>
      <c r="CL431" s="667" t="n">
        <f aca="false">+(CL268/$V268)*CL432/(CL153/$V153)</f>
        <v>1.2085484665175</v>
      </c>
      <c r="CM431" s="667" t="n">
        <f aca="false">+(CM268/$V268)*CM432/(CM153/$V153)</f>
        <v>1.20864429499443</v>
      </c>
      <c r="CN431" s="667" t="n">
        <f aca="false">+(CN268/$V268)*CN432/(CN153/$V153)</f>
        <v>1.20282318199262</v>
      </c>
      <c r="CO431" s="667" t="n">
        <f aca="false">+(CO268/$V268)*CO432/(CO153/$V153)</f>
        <v>1.22600651004563</v>
      </c>
      <c r="CP431" s="667" t="n">
        <f aca="false">+(CP268/$V268)*CP432/(CP153/$V153)</f>
        <v>1.24959628469029</v>
      </c>
      <c r="CQ431" s="667" t="n">
        <f aca="false">+(CQ268/$V268)*CQ432/(CQ153/$V153)</f>
        <v>1.30468533889538</v>
      </c>
      <c r="CR431" s="667" t="n">
        <f aca="false">+(CR268/$V268)*CR432/(CR153/$V153)</f>
        <v>1.30663825388829</v>
      </c>
      <c r="CS431" s="667" t="n">
        <f aca="false">+(CS268/$V268)*CS432/(CS153/$V153)</f>
        <v>1.3313771875222</v>
      </c>
      <c r="CT431" s="667" t="n">
        <f aca="false">+(CT268/$V268)*CT432/(CT153/$V153)</f>
        <v>1.35241877442478</v>
      </c>
      <c r="CU431" s="667" t="n">
        <f aca="false">+(CU268/$V268)*CU432/(CU153/$V153)</f>
        <v>1.34867669240518</v>
      </c>
      <c r="CV431" s="667" t="n">
        <f aca="false">+(CV268/$V268)*CV432/(CV153/$V153)</f>
        <v>1.32944707027254</v>
      </c>
      <c r="CW431" s="667" t="n">
        <f aca="false">+(CW268/$V268)*CW432/(CW153/$V153)</f>
        <v>1.32486798720461</v>
      </c>
      <c r="CX431" s="667" t="n">
        <f aca="false">+(CX268/$V268)*CX432/(CX153/$V153)</f>
        <v>1.30526629539704</v>
      </c>
      <c r="CY431" s="667" t="n">
        <f aca="false">+(CY268/$V268)*CY432/(CY153/$V153)</f>
        <v>1.28266531347335</v>
      </c>
      <c r="CZ431" s="667" t="n">
        <f aca="false">+(CZ268/$V268)*CZ432/(CZ153/$V153)</f>
        <v>1.25864735584119</v>
      </c>
      <c r="DA431" s="667" t="n">
        <f aca="false">+(DA268/$V268)*DA432/(DA153/$V153)</f>
        <v>1.27911703020236</v>
      </c>
      <c r="DB431" s="667" t="n">
        <f aca="false">+(DB268/$V268)*DB432/(DB153/$V153)</f>
        <v>1.34183938815549</v>
      </c>
      <c r="DC431" s="666"/>
      <c r="DD431" s="666"/>
      <c r="DE431" s="666"/>
      <c r="DF431" s="666"/>
      <c r="DG431" s="666"/>
      <c r="DH431" s="666"/>
      <c r="DI431" s="666"/>
      <c r="DJ431" s="666"/>
      <c r="DK431" s="666"/>
      <c r="DL431" s="666"/>
      <c r="DM431" s="666"/>
      <c r="DN431" s="666"/>
      <c r="DO431" s="666"/>
      <c r="DP431" s="666"/>
      <c r="DQ431" s="666"/>
      <c r="DR431" s="666"/>
      <c r="DS431" s="666"/>
      <c r="DT431" s="666"/>
      <c r="DU431" s="666"/>
      <c r="DV431" s="666"/>
      <c r="DW431" s="666"/>
      <c r="DX431" s="666"/>
      <c r="DY431" s="666"/>
      <c r="DZ431" s="666"/>
    </row>
    <row r="432" customFormat="false" ht="15" hidden="false" customHeight="false" outlineLevel="0" collapsed="false">
      <c r="B432" s="665" t="s">
        <v>1186</v>
      </c>
      <c r="C432" s="666"/>
      <c r="D432" s="666"/>
      <c r="E432" s="666"/>
      <c r="F432" s="666"/>
      <c r="G432" s="666"/>
      <c r="H432" s="666"/>
      <c r="I432" s="666"/>
      <c r="J432" s="666"/>
      <c r="K432" s="666"/>
      <c r="L432" s="666"/>
      <c r="M432" s="666"/>
      <c r="N432" s="666"/>
      <c r="O432" s="666"/>
      <c r="P432" s="666"/>
      <c r="Q432" s="666"/>
      <c r="R432" s="666"/>
      <c r="S432" s="666"/>
      <c r="T432" s="666"/>
      <c r="U432" s="666"/>
      <c r="V432" s="666" t="n">
        <v>1</v>
      </c>
      <c r="W432" s="666" t="n">
        <f aca="false">+V432*(1+W45/4)</f>
        <v>0.985069528069783</v>
      </c>
      <c r="X432" s="666" t="n">
        <f aca="false">+W432*(1+X45/4)</f>
        <v>0.972779920888724</v>
      </c>
      <c r="Y432" s="666" t="n">
        <f aca="false">+X432*(1+Y45/4)</f>
        <v>0.95517005407682</v>
      </c>
      <c r="Z432" s="666" t="n">
        <f aca="false">+Y432*(1+Z45/4)</f>
        <v>0.930681551388456</v>
      </c>
      <c r="AA432" s="666" t="n">
        <f aca="false">+Z432*(1+AA45/4)</f>
        <v>0.921953622289297</v>
      </c>
      <c r="AB432" s="666" t="n">
        <f aca="false">+AA432*(1+AB45/4)</f>
        <v>0.910672419931363</v>
      </c>
      <c r="AC432" s="666" t="n">
        <f aca="false">+AB432*(1+AC45/4)</f>
        <v>0.907782194975521</v>
      </c>
      <c r="AD432" s="666" t="n">
        <f aca="false">+AC432*(1+AD45/4)</f>
        <v>0.912910306346568</v>
      </c>
      <c r="AE432" s="666" t="n">
        <f aca="false">+AD432*(1+AE45/4)</f>
        <v>0.906145648101035</v>
      </c>
      <c r="AF432" s="666" t="n">
        <f aca="false">+AE432*(1+AF45/4)</f>
        <v>0.919245405322616</v>
      </c>
      <c r="AG432" s="666" t="n">
        <f aca="false">+AF432*(1+AG45/4)</f>
        <v>0.942927682413383</v>
      </c>
      <c r="AH432" s="666" t="n">
        <f aca="false">+AG432*(1+AH45/4)</f>
        <v>0.968460250101756</v>
      </c>
      <c r="AI432" s="666" t="n">
        <f aca="false">+AH432*(1+AI45/4)</f>
        <v>1.01509394675272</v>
      </c>
      <c r="AJ432" s="666" t="n">
        <f aca="false">+AI432*(1+AJ45/4)</f>
        <v>1.06272309545411</v>
      </c>
      <c r="AK432" s="666" t="n">
        <f aca="false">+AJ432*(1+AK45/4)</f>
        <v>1.09241421484831</v>
      </c>
      <c r="AL432" s="666" t="n">
        <f aca="false">+AK432*(1+AL45/4)</f>
        <v>1.13543780753803</v>
      </c>
      <c r="AM432" s="666" t="n">
        <f aca="false">+AL432*(1+AM45/4)</f>
        <v>1.17432566725472</v>
      </c>
      <c r="AN432" s="666" t="n">
        <f aca="false">+AM432*(1+AN45/4)</f>
        <v>1.19440151801322</v>
      </c>
      <c r="AO432" s="666" t="n">
        <f aca="false">+AN432*(1+AO45/4)</f>
        <v>1.22155889893339</v>
      </c>
      <c r="AP432" s="666" t="n">
        <f aca="false">+AO432*(1+AP45/4)</f>
        <v>1.2497742108248</v>
      </c>
      <c r="AQ432" s="666" t="n">
        <f aca="false">+AP432*(1+AQ45/4)</f>
        <v>1.26982323149119</v>
      </c>
      <c r="AR432" s="666" t="n">
        <f aca="false">+AQ432*(1+AR45/4)</f>
        <v>1.28815823891037</v>
      </c>
      <c r="AS432" s="666" t="n">
        <f aca="false">+AR432*(1+AS45/4)</f>
        <v>1.29346095545075</v>
      </c>
      <c r="AT432" s="666" t="n">
        <f aca="false">+AS432*(1+AT45/4)</f>
        <v>1.27546525202411</v>
      </c>
      <c r="AU432" s="666" t="n">
        <f aca="false">+AT432*(1+AU45/4)</f>
        <v>1.25810114963144</v>
      </c>
      <c r="AV432" s="666" t="n">
        <f aca="false">+AU432*(1+AV45/4)</f>
        <v>1.26196641461511</v>
      </c>
      <c r="AW432" s="666" t="n">
        <f aca="false">+AV432*(1+AW45/4)</f>
        <v>1.27821692910774</v>
      </c>
      <c r="AX432" s="666" t="n">
        <f aca="false">+AW432*(1+AX45/4)</f>
        <v>1.30541753712279</v>
      </c>
      <c r="AY432" s="666" t="n">
        <f aca="false">+AX432*(1+AY45/4)</f>
        <v>1.33024783846666</v>
      </c>
      <c r="AZ432" s="666" t="n">
        <f aca="false">+AY432*(1+AZ45/4)</f>
        <v>1.35057070855474</v>
      </c>
      <c r="BA432" s="666" t="n">
        <f aca="false">+AZ432*(1+BA45/4)</f>
        <v>1.37558241697763</v>
      </c>
      <c r="BB432" s="666" t="n">
        <f aca="false">+BA432*(1+BB45/4)</f>
        <v>1.41534118378173</v>
      </c>
      <c r="BC432" s="666" t="n">
        <f aca="false">+BB432*(1+BC45/4)</f>
        <v>1.47492722285487</v>
      </c>
      <c r="BD432" s="666" t="n">
        <f aca="false">+BC432*(1+BD45/4)</f>
        <v>1.53833108641176</v>
      </c>
      <c r="BE432" s="666" t="n">
        <f aca="false">+BD432*(1+BE45/4)</f>
        <v>1.57866852917422</v>
      </c>
      <c r="BF432" s="666" t="n">
        <f aca="false">+BE432*(1+BF45/4)</f>
        <v>1.55999327200471</v>
      </c>
      <c r="BG432" s="666" t="n">
        <f aca="false">+BF432*(1+BG45/4)</f>
        <v>1.51634625364244</v>
      </c>
      <c r="BH432" s="666" t="n">
        <f aca="false">+BG432*(1+BH45/4)</f>
        <v>1.47753330348394</v>
      </c>
      <c r="BI432" s="666" t="n">
        <f aca="false">+BH432*(1+BI45/4)</f>
        <v>1.46824413824723</v>
      </c>
      <c r="BJ432" s="666" t="n">
        <f aca="false">+BI432*(1+BJ45/4)</f>
        <v>1.50987112881373</v>
      </c>
      <c r="BK432" s="666" t="n">
        <f aca="false">+BJ432*(1+BK45/4)</f>
        <v>1.54340000625285</v>
      </c>
      <c r="BL432" s="666" t="n">
        <f aca="false">+BK432*(1+BL45/4)</f>
        <v>1.54239854125815</v>
      </c>
      <c r="BM432" s="666" t="n">
        <f aca="false">+BL432*(1+BM45/4)</f>
        <v>1.53587739057146</v>
      </c>
      <c r="BN432" s="666" t="n">
        <f aca="false">+BM432*(1+BN45/4)</f>
        <v>1.5354393237325</v>
      </c>
      <c r="BO432" s="666" t="n">
        <f aca="false">+BN432*(1+BO45/4)</f>
        <v>1.55902723840021</v>
      </c>
      <c r="BP432" s="666" t="n">
        <f aca="false">+BO432*(1+BP45/4)</f>
        <v>1.62433909842851</v>
      </c>
      <c r="BQ432" s="666" t="n">
        <f aca="false">+BP432*(1+BQ45/4)</f>
        <v>1.67830631780149</v>
      </c>
      <c r="BR432" s="666" t="n">
        <f aca="false">+BQ432*(1+BR45/4)</f>
        <v>1.69281364981634</v>
      </c>
      <c r="BS432" s="666" t="n">
        <f aca="false">+BR432*(1+BS45/4)</f>
        <v>1.69450961695957</v>
      </c>
      <c r="BT432" s="666" t="n">
        <f aca="false">+BS432*(1+BT45/4)</f>
        <v>1.67090868221874</v>
      </c>
      <c r="BU432" s="666" t="n">
        <f aca="false">+BT432*(1+BU45/4)</f>
        <v>1.64287597368622</v>
      </c>
      <c r="BV432" s="666" t="n">
        <f aca="false">+BU432*(1+BV45/4)</f>
        <v>1.64109831793937</v>
      </c>
      <c r="BW432" s="666" t="n">
        <f aca="false">+BV432*(1+BW45/4)</f>
        <v>1.64478591784538</v>
      </c>
      <c r="BX432" s="666" t="n">
        <f aca="false">+BW432*(1+BX45/4)</f>
        <v>1.64873776869865</v>
      </c>
      <c r="BY432" s="666" t="n">
        <f aca="false">+BX432*(1+BY45/4)</f>
        <v>1.6598168496302</v>
      </c>
      <c r="BZ432" s="666" t="n">
        <f aca="false">+BY432*(1+BZ45/4)</f>
        <v>1.66935275824394</v>
      </c>
      <c r="CA432" s="666" t="n">
        <f aca="false">+BZ432*(1+CA45/4)</f>
        <v>1.68014258484434</v>
      </c>
      <c r="CB432" s="666" t="n">
        <f aca="false">+CA432*(1+CB45/4)</f>
        <v>1.69813226017189</v>
      </c>
      <c r="CC432" s="666" t="n">
        <f aca="false">+CB432*(1+CC45/4)</f>
        <v>1.70058097824337</v>
      </c>
      <c r="CD432" s="667" t="n">
        <f aca="false">+CC432*(1+CD45/4)</f>
        <v>1.67240102689947</v>
      </c>
      <c r="CE432" s="667" t="n">
        <f aca="false">+CD432*(1+CE45/4)</f>
        <v>1.61813727853459</v>
      </c>
      <c r="CF432" s="667" t="n">
        <f aca="false">+CE432*(1+CF45/4)</f>
        <v>1.56187479375544</v>
      </c>
      <c r="CG432" s="667" t="n">
        <f aca="false">+CF432*(1+CG45/4)</f>
        <v>1.51521828701599</v>
      </c>
      <c r="CH432" s="667" t="n">
        <f aca="false">+CG432*(1+CH45/4)</f>
        <v>1.48405257286239</v>
      </c>
      <c r="CI432" s="667" t="n">
        <f aca="false">+CH432*(1+CI45/4)</f>
        <v>1.47614257093887</v>
      </c>
      <c r="CJ432" s="667" t="n">
        <f aca="false">+CI432*(1+CJ45/4)</f>
        <v>1.48193854188557</v>
      </c>
      <c r="CK432" s="667" t="n">
        <f aca="false">+CJ432*(1+CK45/4)</f>
        <v>1.48825334186599</v>
      </c>
      <c r="CL432" s="667" t="n">
        <f aca="false">+CK432*(1+CL45/4)</f>
        <v>1.48762341320242</v>
      </c>
      <c r="CM432" s="667" t="n">
        <f aca="false">+CL432*(1+CM45/4)</f>
        <v>1.48434184869272</v>
      </c>
      <c r="CN432" s="667" t="n">
        <f aca="false">+CM432*(1+CN45/4)</f>
        <v>1.48009539232652</v>
      </c>
      <c r="CO432" s="667" t="n">
        <f aca="false">+CN432*(1+CO45/4)</f>
        <v>1.49487663108215</v>
      </c>
      <c r="CP432" s="667" t="n">
        <f aca="false">+CO432*(1+CP45/4)</f>
        <v>1.52116480806746</v>
      </c>
      <c r="CQ432" s="667" t="n">
        <f aca="false">+CP432*(1+CQ45/4)</f>
        <v>1.56763768965012</v>
      </c>
      <c r="CR432" s="667" t="n">
        <f aca="false">+CQ432*(1+CR45/4)</f>
        <v>1.59314067384577</v>
      </c>
      <c r="CS432" s="667" t="n">
        <f aca="false">+CR432*(1+CS45/4)</f>
        <v>1.59278393135625</v>
      </c>
      <c r="CT432" s="667" t="n">
        <f aca="false">+CS432*(1+CT45/4)</f>
        <v>1.58850704299421</v>
      </c>
      <c r="CU432" s="667" t="n">
        <f aca="false">+CT432*(1+CU45/4)</f>
        <v>1.57031530390142</v>
      </c>
      <c r="CV432" s="667" t="n">
        <f aca="false">+CU432*(1+CV45/4)</f>
        <v>1.55856775463608</v>
      </c>
      <c r="CW432" s="667" t="n">
        <f aca="false">+CV432*(1+CW45/4)</f>
        <v>1.55176603950593</v>
      </c>
      <c r="CX432" s="667" t="n">
        <f aca="false">+CW432*(1+CX45/4)</f>
        <v>1.54874356550013</v>
      </c>
      <c r="CY432" s="667" t="n">
        <f aca="false">+CX432*(1+CY45/4)</f>
        <v>1.54090414739731</v>
      </c>
      <c r="CZ432" s="667" t="n">
        <f aca="false">+CY432*(1+CZ45/4)</f>
        <v>1.53750209502328</v>
      </c>
      <c r="DA432" s="667" t="n">
        <f aca="false">+CZ432*(1+DA45/4)</f>
        <v>1.5567522143459</v>
      </c>
      <c r="DB432" s="667" t="n">
        <f aca="false">+DA432*(1+DB45/4)</f>
        <v>1.58663083998029</v>
      </c>
      <c r="DC432" s="666"/>
      <c r="DD432" s="666"/>
      <c r="DE432" s="666"/>
      <c r="DF432" s="666"/>
      <c r="DG432" s="666"/>
      <c r="DH432" s="666"/>
      <c r="DI432" s="666"/>
      <c r="DJ432" s="666"/>
      <c r="DK432" s="666"/>
      <c r="DL432" s="666"/>
      <c r="DM432" s="666"/>
      <c r="DN432" s="666"/>
      <c r="DO432" s="666"/>
      <c r="DP432" s="666"/>
      <c r="DQ432" s="666"/>
      <c r="DR432" s="666"/>
      <c r="DS432" s="666"/>
      <c r="DT432" s="666"/>
      <c r="DU432" s="666"/>
      <c r="DV432" s="666"/>
      <c r="DW432" s="666"/>
      <c r="DX432" s="666"/>
      <c r="DY432" s="666"/>
      <c r="DZ432" s="666"/>
    </row>
    <row r="433" customFormat="false" ht="15" hidden="false" customHeight="false" outlineLevel="0" collapsed="false">
      <c r="B433" s="665" t="s">
        <v>1187</v>
      </c>
      <c r="C433" s="671" t="str">
        <f aca="false">+C363</f>
        <v>from BOP</v>
      </c>
      <c r="D433" s="666"/>
      <c r="E433" s="666"/>
      <c r="F433" s="666"/>
      <c r="G433" s="666"/>
      <c r="H433" s="666"/>
      <c r="I433" s="666"/>
      <c r="J433" s="666"/>
      <c r="K433" s="666"/>
      <c r="L433" s="666"/>
      <c r="M433" s="666"/>
      <c r="N433" s="666"/>
      <c r="O433" s="666"/>
      <c r="P433" s="666"/>
      <c r="Q433" s="666"/>
      <c r="R433" s="666"/>
      <c r="S433" s="666"/>
      <c r="T433" s="666"/>
      <c r="U433" s="666"/>
      <c r="V433" s="666" t="n">
        <f aca="false">+(V363/$V363)/(V153/$V153)</f>
        <v>1</v>
      </c>
      <c r="W433" s="666" t="n">
        <f aca="false">+(W363/$V363)/(W153/$V153)</f>
        <v>1.08568495569754</v>
      </c>
      <c r="X433" s="666" t="n">
        <f aca="false">+(X363/$V363)/(X153/$V153)</f>
        <v>1.13463650099248</v>
      </c>
      <c r="Y433" s="666" t="n">
        <f aca="false">+(Y363/$V363)/(Y153/$V153)</f>
        <v>1.16408642401269</v>
      </c>
      <c r="Z433" s="666" t="n">
        <f aca="false">+(Z363/$V363)/(Z153/$V153)</f>
        <v>1.1456966408105</v>
      </c>
      <c r="AA433" s="666" t="n">
        <f aca="false">+(AA363/$V363)/(AA153/$V153)</f>
        <v>1.2222417899095</v>
      </c>
      <c r="AB433" s="666" t="n">
        <f aca="false">+(AB363/$V363)/(AB153/$V153)</f>
        <v>1.28207677367014</v>
      </c>
      <c r="AC433" s="666" t="n">
        <f aca="false">+(AC363/$V363)/(AC153/$V153)</f>
        <v>1.37782910898477</v>
      </c>
      <c r="AD433" s="666" t="n">
        <f aca="false">+(AD363/$V363)/(AD153/$V153)</f>
        <v>1.44904898777704</v>
      </c>
      <c r="AE433" s="666" t="n">
        <f aca="false">+(AE363/$V363)/(AE153/$V153)</f>
        <v>1.41452551620329</v>
      </c>
      <c r="AF433" s="666" t="n">
        <f aca="false">+(AF363/$V363)/(AF153/$V153)</f>
        <v>1.32937457482954</v>
      </c>
      <c r="AG433" s="666" t="n">
        <f aca="false">+(AG363/$V363)/(AG153/$V153)</f>
        <v>1.2239022959373</v>
      </c>
      <c r="AH433" s="666" t="n">
        <f aca="false">+(AH363/$V363)/(AH153/$V153)</f>
        <v>1.09815619753823</v>
      </c>
      <c r="AI433" s="666" t="n">
        <f aca="false">+(AI363/$V363)/(AI153/$V153)</f>
        <v>1.16403095149198</v>
      </c>
      <c r="AJ433" s="666" t="n">
        <f aca="false">+(AJ363/$V363)/(AJ153/$V153)</f>
        <v>1.18059298446248</v>
      </c>
      <c r="AK433" s="666" t="n">
        <f aca="false">+(AK363/$V363)/(AK153/$V153)</f>
        <v>1.18214874701107</v>
      </c>
      <c r="AL433" s="666" t="n">
        <f aca="false">+(AL363/$V363)/(AL153/$V153)</f>
        <v>1.20034838318304</v>
      </c>
      <c r="AM433" s="666" t="n">
        <f aca="false">+(AM363/$V363)/(AM153/$V153)</f>
        <v>1.27194119638828</v>
      </c>
      <c r="AN433" s="666" t="n">
        <f aca="false">+(AN363/$V363)/(AN153/$V153)</f>
        <v>1.33424199644757</v>
      </c>
      <c r="AO433" s="666" t="n">
        <f aca="false">+(AO363/$V363)/(AO153/$V153)</f>
        <v>1.37936933993118</v>
      </c>
      <c r="AP433" s="666" t="n">
        <f aca="false">+(AP363/$V363)/(AP153/$V153)</f>
        <v>1.4231805750393</v>
      </c>
      <c r="AQ433" s="666" t="n">
        <f aca="false">+(AQ363/$V363)/(AQ153/$V153)</f>
        <v>1.42166054518301</v>
      </c>
      <c r="AR433" s="666" t="n">
        <f aca="false">+(AR363/$V363)/(AR153/$V153)</f>
        <v>1.42308671570726</v>
      </c>
      <c r="AS433" s="666" t="n">
        <f aca="false">+(AS363/$V363)/(AS153/$V153)</f>
        <v>1.44689633360174</v>
      </c>
      <c r="AT433" s="666" t="n">
        <f aca="false">+(AT363/$V363)/(AT153/$V153)</f>
        <v>1.48954459675386</v>
      </c>
      <c r="AU433" s="666" t="n">
        <f aca="false">+(AU363/$V363)/(AU153/$V153)</f>
        <v>1.36095937268174</v>
      </c>
      <c r="AV433" s="666" t="n">
        <f aca="false">+(AV363/$V363)/(AV153/$V153)</f>
        <v>1.24921189756042</v>
      </c>
      <c r="AW433" s="666" t="n">
        <f aca="false">+(AW363/$V363)/(AW153/$V153)</f>
        <v>1.16841009028522</v>
      </c>
      <c r="AX433" s="666" t="n">
        <f aca="false">+(AX363/$V363)/(AX153/$V153)</f>
        <v>1.09339524014162</v>
      </c>
      <c r="AY433" s="666" t="n">
        <f aca="false">+(AY363/$V363)/(AY153/$V153)</f>
        <v>1.05206477054511</v>
      </c>
      <c r="AZ433" s="666" t="n">
        <f aca="false">+(AZ363/$V363)/(AZ153/$V153)</f>
        <v>1.05272097092997</v>
      </c>
      <c r="BA433" s="666" t="n">
        <f aca="false">+(BA363/$V363)/(BA153/$V153)</f>
        <v>1.05166940975081</v>
      </c>
      <c r="BB433" s="666" t="n">
        <f aca="false">+(BB363/$V363)/(BB153/$V153)</f>
        <v>1.05376827378803</v>
      </c>
      <c r="BC433" s="666" t="n">
        <f aca="false">+(BC363/$V363)/(BC153/$V153)</f>
        <v>1.09278582594488</v>
      </c>
      <c r="BD433" s="666" t="n">
        <f aca="false">+(BD363/$V363)/(BD153/$V153)</f>
        <v>1.09877711876675</v>
      </c>
      <c r="BE433" s="666" t="n">
        <f aca="false">+(BE363/$V363)/(BE153/$V153)</f>
        <v>1.09688653367842</v>
      </c>
      <c r="BF433" s="666" t="n">
        <f aca="false">+(BF363/$V363)/(BF153/$V153)</f>
        <v>1.13396746799037</v>
      </c>
      <c r="BG433" s="666" t="n">
        <f aca="false">+(BG363/$V363)/(BG153/$V153)</f>
        <v>1.11033917813439</v>
      </c>
      <c r="BH433" s="666" t="n">
        <f aca="false">+(BH363/$V363)/(BH153/$V153)</f>
        <v>1.09914035097063</v>
      </c>
      <c r="BI433" s="666" t="n">
        <f aca="false">+(BI363/$V363)/(BI153/$V153)</f>
        <v>1.07023402189079</v>
      </c>
      <c r="BJ433" s="666" t="n">
        <f aca="false">+(BJ363/$V363)/(BJ153/$V153)</f>
        <v>1.03591663197259</v>
      </c>
      <c r="BK433" s="666" t="n">
        <f aca="false">+(BK363/$V363)/(BK153/$V153)</f>
        <v>1.12571756442127</v>
      </c>
      <c r="BL433" s="666" t="n">
        <f aca="false">+(BL363/$V363)/(BL153/$V153)</f>
        <v>1.18733155622597</v>
      </c>
      <c r="BM433" s="666" t="n">
        <f aca="false">+(BM363/$V363)/(BM153/$V153)</f>
        <v>1.26142803527941</v>
      </c>
      <c r="BN433" s="666" t="n">
        <f aca="false">+(BN363/$V363)/(BN153/$V153)</f>
        <v>1.32939498088671</v>
      </c>
      <c r="BO433" s="666" t="n">
        <f aca="false">+(BO363/$V363)/(BO153/$V153)</f>
        <v>1.34906755947319</v>
      </c>
      <c r="BP433" s="666" t="n">
        <f aca="false">+(BP363/$V363)/(BP153/$V153)</f>
        <v>1.33293034081397</v>
      </c>
      <c r="BQ433" s="666" t="n">
        <f aca="false">+(BQ363/$V363)/(BQ153/$V153)</f>
        <v>1.33863783867465</v>
      </c>
      <c r="BR433" s="666" t="n">
        <f aca="false">+(BR363/$V363)/(BR153/$V153)</f>
        <v>1.35352224369356</v>
      </c>
      <c r="BS433" s="666" t="n">
        <f aca="false">+(BS363/$V363)/(BS153/$V153)</f>
        <v>1.34950300082195</v>
      </c>
      <c r="BT433" s="666" t="n">
        <f aca="false">+(BT363/$V363)/(BT153/$V153)</f>
        <v>1.32310026709386</v>
      </c>
      <c r="BU433" s="666" t="n">
        <f aca="false">+(BU363/$V363)/(BU153/$V153)</f>
        <v>1.32545139396286</v>
      </c>
      <c r="BV433" s="666" t="n">
        <f aca="false">+(BV363/$V363)/(BV153/$V153)</f>
        <v>1.33366294017982</v>
      </c>
      <c r="BW433" s="666" t="n">
        <f aca="false">+(BW363/$V363)/(BW153/$V153)</f>
        <v>1.32243766768572</v>
      </c>
      <c r="BX433" s="666" t="n">
        <f aca="false">+(BX363/$V363)/(BX153/$V153)</f>
        <v>1.30004977105059</v>
      </c>
      <c r="BY433" s="666" t="n">
        <f aca="false">+(BY363/$V363)/(BY153/$V153)</f>
        <v>1.28811169491696</v>
      </c>
      <c r="BZ433" s="666" t="n">
        <f aca="false">+(BZ363/$V363)/(BZ153/$V153)</f>
        <v>1.28600882060403</v>
      </c>
      <c r="CA433" s="666" t="n">
        <f aca="false">+(CA363/$V363)/(CA153/$V153)</f>
        <v>1.31601832342702</v>
      </c>
      <c r="CB433" s="666" t="n">
        <f aca="false">+(CB363/$V363)/(CB153/$V153)</f>
        <v>1.33131103454744</v>
      </c>
      <c r="CC433" s="666" t="n">
        <f aca="false">+(CC363/$V363)/(CC153/$V153)</f>
        <v>1.35698396343379</v>
      </c>
      <c r="CD433" s="667" t="n">
        <f aca="false">+(CD363/$V363)/(CD153/$V153)</f>
        <v>1.37706858387488</v>
      </c>
      <c r="CE433" s="667" t="n">
        <f aca="false">+(CE363/$V363)/(CE153/$V153)</f>
        <v>1.35827006625445</v>
      </c>
      <c r="CF433" s="667" t="n">
        <f aca="false">+(CF363/$V363)/(CF153/$V153)</f>
        <v>1.31053932600686</v>
      </c>
      <c r="CG433" s="667" t="n">
        <f aca="false">+(CG363/$V363)/(CG153/$V153)</f>
        <v>1.27374771671801</v>
      </c>
      <c r="CH433" s="667" t="n">
        <f aca="false">+(CH363/$V363)/(CH153/$V153)</f>
        <v>1.23241986619971</v>
      </c>
      <c r="CI433" s="667" t="n">
        <f aca="false">+(CI363/$V363)/(CI153/$V153)</f>
        <v>1.25461333473098</v>
      </c>
      <c r="CJ433" s="667" t="n">
        <f aca="false">+(CJ363/$V363)/(CJ153/$V153)</f>
        <v>1.24981053347091</v>
      </c>
      <c r="CK433" s="667" t="n">
        <f aca="false">+(CK363/$V363)/(CK153/$V153)</f>
        <v>1.24192685313218</v>
      </c>
      <c r="CL433" s="667" t="n">
        <f aca="false">+(CL363/$V363)/(CL153/$V153)</f>
        <v>1.23805736789858</v>
      </c>
      <c r="CM433" s="667" t="n">
        <f aca="false">+(CM363/$V363)/(CM153/$V153)</f>
        <v>1.29034626952439</v>
      </c>
      <c r="CN433" s="667" t="n">
        <f aca="false">+(CN363/$V363)/(CN153/$V153)</f>
        <v>1.34172721504522</v>
      </c>
      <c r="CO433" s="667" t="n">
        <f aca="false">+(CO363/$V363)/(CO153/$V153)</f>
        <v>1.40484807888668</v>
      </c>
      <c r="CP433" s="667" t="n">
        <f aca="false">+(CP363/$V363)/(CP153/$V153)</f>
        <v>1.4543724438013</v>
      </c>
      <c r="CQ433" s="667" t="n">
        <f aca="false">+(CQ363/$V363)/(CQ153/$V153)</f>
        <v>1.46538496113703</v>
      </c>
      <c r="CR433" s="667" t="n">
        <f aca="false">+(CR363/$V363)/(CR153/$V153)</f>
        <v>1.43621432338709</v>
      </c>
      <c r="CS433" s="667" t="n">
        <f aca="false">+(CS363/$V363)/(CS153/$V153)</f>
        <v>1.45353074111925</v>
      </c>
      <c r="CT433" s="667" t="n">
        <f aca="false">+(CT363/$V363)/(CT153/$V153)</f>
        <v>1.46911892790798</v>
      </c>
      <c r="CU433" s="667" t="n">
        <f aca="false">+(CU363/$V363)/(CU153/$V153)</f>
        <v>1.55621514166615</v>
      </c>
      <c r="CV433" s="667" t="n">
        <f aca="false">+(CV363/$V363)/(CV153/$V153)</f>
        <v>1.61976755821405</v>
      </c>
      <c r="CW433" s="667" t="n">
        <f aca="false">+(CW363/$V363)/(CW153/$V153)</f>
        <v>1.69034775462842</v>
      </c>
      <c r="CX433" s="667" t="n">
        <f aca="false">+(CX363/$V363)/(CX153/$V153)</f>
        <v>1.73283449534529</v>
      </c>
      <c r="CY433" s="667" t="n">
        <f aca="false">+(CY363/$V363)/(CY153/$V153)</f>
        <v>1.68049429197117</v>
      </c>
      <c r="CZ433" s="667" t="n">
        <f aca="false">+(CZ363/$V363)/(CZ153/$V153)</f>
        <v>1.63168316058737</v>
      </c>
      <c r="DA433" s="667" t="n">
        <f aca="false">+(DA363/$V363)/(DA153/$V153)</f>
        <v>1.59826108128145</v>
      </c>
      <c r="DB433" s="667" t="n">
        <f aca="false">+(DB363/$V363)/(DB153/$V153)</f>
        <v>1.60297539031133</v>
      </c>
      <c r="DC433" s="666"/>
      <c r="DD433" s="666"/>
      <c r="DE433" s="666"/>
      <c r="DF433" s="666"/>
      <c r="DG433" s="666"/>
      <c r="DH433" s="666"/>
      <c r="DI433" s="666"/>
      <c r="DJ433" s="666"/>
      <c r="DK433" s="666"/>
      <c r="DL433" s="666"/>
      <c r="DM433" s="666"/>
      <c r="DN433" s="666"/>
      <c r="DO433" s="666"/>
      <c r="DP433" s="666"/>
      <c r="DQ433" s="666"/>
      <c r="DR433" s="666"/>
      <c r="DS433" s="666"/>
      <c r="DT433" s="666"/>
      <c r="DU433" s="666"/>
      <c r="DV433" s="666"/>
      <c r="DW433" s="666"/>
      <c r="DX433" s="666"/>
      <c r="DY433" s="666"/>
      <c r="DZ433" s="666"/>
    </row>
    <row r="434" customFormat="false" ht="15" hidden="false" customHeight="false" outlineLevel="0" collapsed="false">
      <c r="B434" s="665" t="s">
        <v>1188</v>
      </c>
      <c r="C434" s="671" t="str">
        <f aca="false">+C365</f>
        <v>from BOP</v>
      </c>
      <c r="D434" s="666"/>
      <c r="E434" s="666"/>
      <c r="F434" s="666"/>
      <c r="G434" s="666"/>
      <c r="H434" s="666"/>
      <c r="I434" s="666"/>
      <c r="J434" s="666"/>
      <c r="K434" s="666"/>
      <c r="L434" s="666"/>
      <c r="M434" s="666"/>
      <c r="N434" s="666"/>
      <c r="O434" s="666"/>
      <c r="P434" s="666"/>
      <c r="Q434" s="666"/>
      <c r="R434" s="666"/>
      <c r="S434" s="666"/>
      <c r="T434" s="666"/>
      <c r="U434" s="666"/>
      <c r="V434" s="666" t="n">
        <f aca="false">+(V365/$V365)/(V153/$V153)</f>
        <v>1</v>
      </c>
      <c r="W434" s="666" t="n">
        <f aca="false">+(W365/$V365)/(W153/$V153)</f>
        <v>1.00495948618245</v>
      </c>
      <c r="X434" s="666" t="n">
        <f aca="false">+(X365/$V365)/(X153/$V153)</f>
        <v>0.976531364786511</v>
      </c>
      <c r="Y434" s="666" t="n">
        <f aca="false">+(Y365/$V365)/(Y153/$V153)</f>
        <v>0.935187473168824</v>
      </c>
      <c r="Z434" s="666" t="n">
        <f aca="false">+(Z365/$V365)/(Z153/$V153)</f>
        <v>0.862119047210806</v>
      </c>
      <c r="AA434" s="666" t="n">
        <f aca="false">+(AA365/$V365)/(AA153/$V153)</f>
        <v>1.2026174179504</v>
      </c>
      <c r="AB434" s="666" t="n">
        <f aca="false">+(AB365/$V365)/(AB153/$V153)</f>
        <v>1.53881383337961</v>
      </c>
      <c r="AC434" s="666" t="n">
        <f aca="false">+(AC365/$V365)/(AC153/$V153)</f>
        <v>1.93288239924029</v>
      </c>
      <c r="AD434" s="666" t="n">
        <f aca="false">+(AD365/$V365)/(AD153/$V153)</f>
        <v>2.30832582587448</v>
      </c>
      <c r="AE434" s="666" t="n">
        <f aca="false">+(AE365/$V365)/(AE153/$V153)</f>
        <v>2.37157402588748</v>
      </c>
      <c r="AF434" s="666" t="n">
        <f aca="false">+(AF365/$V365)/(AF153/$V153)</f>
        <v>2.35030306353995</v>
      </c>
      <c r="AG434" s="666" t="n">
        <f aca="false">+(AG365/$V365)/(AG153/$V153)</f>
        <v>2.28662765566007</v>
      </c>
      <c r="AH434" s="666" t="n">
        <f aca="false">+(AH365/$V365)/(AH153/$V153)</f>
        <v>2.17321104454147</v>
      </c>
      <c r="AI434" s="666" t="n">
        <f aca="false">+(AI365/$V365)/(AI153/$V153)</f>
        <v>2.30447358656938</v>
      </c>
      <c r="AJ434" s="666" t="n">
        <f aca="false">+(AJ365/$V365)/(AJ153/$V153)</f>
        <v>2.3380889377652</v>
      </c>
      <c r="AK434" s="666" t="n">
        <f aca="false">+(AK365/$V365)/(AK153/$V153)</f>
        <v>2.34192450932414</v>
      </c>
      <c r="AL434" s="666" t="n">
        <f aca="false">+(AL365/$V365)/(AL153/$V153)</f>
        <v>2.37868031549163</v>
      </c>
      <c r="AM434" s="666" t="n">
        <f aca="false">+(AM365/$V365)/(AM153/$V153)</f>
        <v>2.49874167140006</v>
      </c>
      <c r="AN434" s="666" t="n">
        <f aca="false">+(AN365/$V365)/(AN153/$V153)</f>
        <v>2.60141400413038</v>
      </c>
      <c r="AO434" s="666" t="n">
        <f aca="false">+(AO365/$V365)/(AO153/$V153)</f>
        <v>2.67164964925818</v>
      </c>
      <c r="AP434" s="666" t="n">
        <f aca="false">+(AP365/$V365)/(AP153/$V153)</f>
        <v>2.74041494148131</v>
      </c>
      <c r="AQ434" s="666" t="n">
        <f aca="false">+(AQ365/$V365)/(AQ153/$V153)</f>
        <v>2.83805227363022</v>
      </c>
      <c r="AR434" s="666" t="n">
        <f aca="false">+(AR365/$V365)/(AR153/$V153)</f>
        <v>2.93704242111049</v>
      </c>
      <c r="AS434" s="666" t="n">
        <f aca="false">+(AS365/$V365)/(AS153/$V153)</f>
        <v>3.07963895366413</v>
      </c>
      <c r="AT434" s="666" t="n">
        <f aca="false">+(AT365/$V365)/(AT153/$V153)</f>
        <v>3.26248893680226</v>
      </c>
      <c r="AU434" s="666" t="n">
        <f aca="false">+(AU365/$V365)/(AU153/$V153)</f>
        <v>3.31510800967888</v>
      </c>
      <c r="AV434" s="666" t="n">
        <f aca="false">+(AV365/$V365)/(AV153/$V153)</f>
        <v>3.38055971629611</v>
      </c>
      <c r="AW434" s="666" t="n">
        <f aca="false">+(AW365/$V365)/(AW153/$V153)</f>
        <v>3.51114045315652</v>
      </c>
      <c r="AX434" s="666" t="n">
        <f aca="false">+(AX365/$V365)/(AX153/$V153)</f>
        <v>3.64906558700805</v>
      </c>
      <c r="AY434" s="666" t="n">
        <f aca="false">+(AY365/$V365)/(AY153/$V153)</f>
        <v>3.7553620645526</v>
      </c>
      <c r="AZ434" s="666" t="n">
        <f aca="false">+(AZ365/$V365)/(AZ153/$V153)</f>
        <v>3.99755438704471</v>
      </c>
      <c r="BA434" s="666" t="n">
        <f aca="false">+(BA365/$V365)/(BA153/$V153)</f>
        <v>4.22876715505627</v>
      </c>
      <c r="BB434" s="666" t="n">
        <f aca="false">+(BB365/$V365)/(BB153/$V153)</f>
        <v>4.46858931355304</v>
      </c>
      <c r="BC434" s="666" t="n">
        <f aca="false">+(BC365/$V365)/(BC153/$V153)</f>
        <v>4.85941178777696</v>
      </c>
      <c r="BD434" s="666" t="n">
        <f aca="false">+(BD365/$V365)/(BD153/$V153)</f>
        <v>5.0818299734257</v>
      </c>
      <c r="BE434" s="666" t="n">
        <f aca="false">+(BE365/$V365)/(BE153/$V153)</f>
        <v>5.24363238605415</v>
      </c>
      <c r="BF434" s="666" t="n">
        <f aca="false">+(BF365/$V365)/(BF153/$V153)</f>
        <v>5.57609632939207</v>
      </c>
      <c r="BG434" s="666" t="n">
        <f aca="false">+(BG365/$V365)/(BG153/$V153)</f>
        <v>5.67724659315269</v>
      </c>
      <c r="BH434" s="666" t="n">
        <f aca="false">+(BH365/$V365)/(BH153/$V153)</f>
        <v>5.83880959985501</v>
      </c>
      <c r="BI434" s="666" t="n">
        <f aca="false">+(BI365/$V365)/(BI153/$V153)</f>
        <v>5.90199607964595</v>
      </c>
      <c r="BJ434" s="666" t="n">
        <f aca="false">+(BJ365/$V365)/(BJ153/$V153)</f>
        <v>5.92618625395634</v>
      </c>
      <c r="BK434" s="666" t="n">
        <f aca="false">+(BK365/$V365)/(BK153/$V153)</f>
        <v>6.21237715284601</v>
      </c>
      <c r="BL434" s="666" t="n">
        <f aca="false">+(BL365/$V365)/(BL153/$V153)</f>
        <v>6.3424152105412</v>
      </c>
      <c r="BM434" s="666" t="n">
        <f aca="false">+(BM365/$V365)/(BM153/$V153)</f>
        <v>6.54138074758856</v>
      </c>
      <c r="BN434" s="666" t="n">
        <f aca="false">+(BN365/$V365)/(BN153/$V153)</f>
        <v>6.70944533926154</v>
      </c>
      <c r="BO434" s="666" t="n">
        <f aca="false">+(BO365/$V365)/(BO153/$V153)</f>
        <v>7.28733148037917</v>
      </c>
      <c r="BP434" s="666" t="n">
        <f aca="false">+(BP365/$V365)/(BP153/$V153)</f>
        <v>7.65098286210101</v>
      </c>
      <c r="BQ434" s="666" t="n">
        <f aca="false">+(BQ365/$V365)/(BQ153/$V153)</f>
        <v>8.11586114655758</v>
      </c>
      <c r="BR434" s="666" t="n">
        <f aca="false">+(BR365/$V365)/(BR153/$V153)</f>
        <v>8.6235554804365</v>
      </c>
      <c r="BS434" s="666" t="n">
        <f aca="false">+(BS365/$V365)/(BS153/$V153)</f>
        <v>9.07872402245785</v>
      </c>
      <c r="BT434" s="666" t="n">
        <f aca="false">+(BT365/$V365)/(BT153/$V153)</f>
        <v>9.3653637506302</v>
      </c>
      <c r="BU434" s="666" t="n">
        <f aca="false">+(BU365/$V365)/(BU153/$V153)</f>
        <v>9.84013434326863</v>
      </c>
      <c r="BV434" s="666" t="n">
        <f aca="false">+(BV365/$V365)/(BV153/$V153)</f>
        <v>10.3552169036885</v>
      </c>
      <c r="BW434" s="666" t="n">
        <f aca="false">+(BW365/$V365)/(BW153/$V153)</f>
        <v>10.4142112185337</v>
      </c>
      <c r="BX434" s="666" t="n">
        <f aca="false">+(BX365/$V365)/(BX153/$V153)</f>
        <v>10.3810754880298</v>
      </c>
      <c r="BY434" s="666" t="n">
        <f aca="false">+(BY365/$V365)/(BY153/$V153)</f>
        <v>10.4271007782607</v>
      </c>
      <c r="BZ434" s="666" t="n">
        <f aca="false">+(BZ365/$V365)/(BZ153/$V153)</f>
        <v>10.5507014078668</v>
      </c>
      <c r="CA434" s="666" t="n">
        <f aca="false">+(CA365/$V365)/(CA153/$V153)</f>
        <v>10.8682180151976</v>
      </c>
      <c r="CB434" s="666" t="n">
        <f aca="false">+(CB365/$V365)/(CB153/$V153)</f>
        <v>11.0637991472082</v>
      </c>
      <c r="CC434" s="666" t="n">
        <f aca="false">+(CC365/$V365)/(CC153/$V153)</f>
        <v>11.3450377848149</v>
      </c>
      <c r="CD434" s="667" t="n">
        <f aca="false">+(CD365/$V365)/(CD153/$V153)</f>
        <v>11.5792237699645</v>
      </c>
      <c r="CE434" s="667" t="n">
        <f aca="false">+(CE365/$V365)/(CE153/$V153)</f>
        <v>11.6515347173327</v>
      </c>
      <c r="CF434" s="667" t="n">
        <f aca="false">+(CF365/$V365)/(CF153/$V153)</f>
        <v>11.4722906434113</v>
      </c>
      <c r="CG434" s="667" t="n">
        <f aca="false">+(CG365/$V365)/(CG153/$V153)</f>
        <v>11.3820719544045</v>
      </c>
      <c r="CH434" s="667" t="n">
        <f aca="false">+(CH365/$V365)/(CH153/$V153)</f>
        <v>11.2453822786645</v>
      </c>
      <c r="CI434" s="667" t="n">
        <f aca="false">+(CI365/$V365)/(CI153/$V153)</f>
        <v>11.3542688291016</v>
      </c>
      <c r="CJ434" s="667" t="n">
        <f aca="false">+(CJ365/$V365)/(CJ153/$V153)</f>
        <v>11.2209177687727</v>
      </c>
      <c r="CK434" s="667" t="n">
        <f aca="false">+(CK365/$V365)/(CK153/$V153)</f>
        <v>11.0639951274499</v>
      </c>
      <c r="CL434" s="667" t="n">
        <f aca="false">+(CL365/$V365)/(CL153/$V153)</f>
        <v>10.9466496763058</v>
      </c>
      <c r="CM434" s="667" t="n">
        <f aca="false">+(CM365/$V365)/(CM153/$V153)</f>
        <v>11.144409122325</v>
      </c>
      <c r="CN434" s="667" t="n">
        <f aca="false">+(CN365/$V365)/(CN153/$V153)</f>
        <v>11.3380954430904</v>
      </c>
      <c r="CO434" s="667" t="n">
        <f aca="false">+(CO365/$V365)/(CO153/$V153)</f>
        <v>11.6324293727789</v>
      </c>
      <c r="CP434" s="667" t="n">
        <f aca="false">+(CP365/$V365)/(CP153/$V153)</f>
        <v>11.8156485162137</v>
      </c>
      <c r="CQ434" s="667" t="n">
        <f aca="false">+(CQ365/$V365)/(CQ153/$V153)</f>
        <v>11.9844044052072</v>
      </c>
      <c r="CR434" s="667" t="n">
        <f aca="false">+(CR365/$V365)/(CR153/$V153)</f>
        <v>11.8230773744008</v>
      </c>
      <c r="CS434" s="667" t="n">
        <f aca="false">+(CS365/$V365)/(CS153/$V153)</f>
        <v>12.0433288422136</v>
      </c>
      <c r="CT434" s="667" t="n">
        <f aca="false">+(CT365/$V365)/(CT153/$V153)</f>
        <v>12.2505485056812</v>
      </c>
      <c r="CU434" s="667" t="n">
        <f aca="false">+(CU365/$V365)/(CU153/$V153)</f>
        <v>12.291062410559</v>
      </c>
      <c r="CV434" s="667" t="n">
        <f aca="false">+(CV365/$V365)/(CV153/$V153)</f>
        <v>12.1585753473766</v>
      </c>
      <c r="CW434" s="667" t="n">
        <f aca="false">+(CW365/$V365)/(CW153/$V153)</f>
        <v>12.0960185423892</v>
      </c>
      <c r="CX434" s="667" t="n">
        <f aca="false">+(CX365/$V365)/(CX153/$V153)</f>
        <v>11.8535471327147</v>
      </c>
      <c r="CY434" s="667" t="n">
        <f aca="false">+(CY365/$V365)/(CY153/$V153)</f>
        <v>11.5578482326825</v>
      </c>
      <c r="CZ434" s="667" t="n">
        <f aca="false">+(CZ365/$V365)/(CZ153/$V153)</f>
        <v>11.2835346786382</v>
      </c>
      <c r="DA434" s="667" t="n">
        <f aca="false">+(DA365/$V365)/(DA153/$V153)</f>
        <v>11.1134129709907</v>
      </c>
      <c r="DB434" s="667" t="n">
        <f aca="false">+(DB365/$V365)/(DB153/$V153)</f>
        <v>11.2082625184001</v>
      </c>
      <c r="DC434" s="666"/>
      <c r="DD434" s="666"/>
      <c r="DE434" s="666"/>
      <c r="DF434" s="666"/>
      <c r="DG434" s="666"/>
      <c r="DH434" s="666"/>
      <c r="DI434" s="666"/>
      <c r="DJ434" s="666"/>
      <c r="DK434" s="666"/>
      <c r="DL434" s="666"/>
      <c r="DM434" s="666"/>
      <c r="DN434" s="666"/>
      <c r="DO434" s="666"/>
      <c r="DP434" s="666"/>
      <c r="DQ434" s="666"/>
      <c r="DR434" s="666"/>
      <c r="DS434" s="666"/>
      <c r="DT434" s="666"/>
      <c r="DU434" s="666"/>
      <c r="DV434" s="666"/>
      <c r="DW434" s="666"/>
      <c r="DX434" s="666"/>
      <c r="DY434" s="666"/>
      <c r="DZ434" s="666"/>
    </row>
    <row r="435" customFormat="false" ht="15" hidden="false" customHeight="false" outlineLevel="0" collapsed="false">
      <c r="B435" s="666" t="s">
        <v>1189</v>
      </c>
      <c r="C435" s="666"/>
      <c r="D435" s="666"/>
      <c r="E435" s="666"/>
      <c r="F435" s="666"/>
      <c r="G435" s="666"/>
      <c r="H435" s="666"/>
      <c r="I435" s="666"/>
      <c r="J435" s="666"/>
      <c r="K435" s="666"/>
      <c r="L435" s="666"/>
      <c r="M435" s="666"/>
      <c r="N435" s="666"/>
      <c r="O435" s="666"/>
      <c r="P435" s="666"/>
      <c r="Q435" s="666"/>
      <c r="R435" s="666"/>
      <c r="S435" s="666"/>
      <c r="T435" s="666"/>
      <c r="U435" s="666"/>
      <c r="V435" s="666"/>
      <c r="W435" s="666"/>
      <c r="X435" s="666"/>
      <c r="Y435" s="666"/>
      <c r="Z435" s="666"/>
      <c r="AA435" s="666"/>
      <c r="AB435" s="666"/>
      <c r="AC435" s="666"/>
      <c r="AD435" s="666"/>
      <c r="AE435" s="666"/>
      <c r="AF435" s="666"/>
      <c r="AG435" s="666"/>
      <c r="AH435" s="666"/>
      <c r="AI435" s="666"/>
      <c r="AJ435" s="666"/>
      <c r="AK435" s="666"/>
      <c r="AL435" s="666"/>
      <c r="AM435" s="666"/>
      <c r="AN435" s="666"/>
      <c r="AO435" s="666"/>
      <c r="AP435" s="666"/>
      <c r="AQ435" s="666"/>
      <c r="AR435" s="666"/>
      <c r="AS435" s="666"/>
      <c r="AT435" s="666"/>
      <c r="AU435" s="666"/>
      <c r="AV435" s="666"/>
      <c r="AW435" s="666"/>
      <c r="AX435" s="666"/>
      <c r="AY435" s="666"/>
      <c r="AZ435" s="666"/>
      <c r="BA435" s="666"/>
      <c r="BB435" s="666"/>
      <c r="BC435" s="666"/>
      <c r="BD435" s="666"/>
      <c r="BE435" s="666"/>
      <c r="BF435" s="666"/>
      <c r="BG435" s="666"/>
      <c r="BH435" s="666"/>
      <c r="BI435" s="666"/>
      <c r="BJ435" s="666"/>
      <c r="BK435" s="666"/>
      <c r="BL435" s="666"/>
      <c r="BM435" s="666"/>
      <c r="BN435" s="666"/>
      <c r="BO435" s="666"/>
      <c r="BP435" s="666"/>
      <c r="BQ435" s="666"/>
      <c r="BR435" s="666"/>
      <c r="BS435" s="666"/>
      <c r="BT435" s="666"/>
      <c r="BU435" s="666"/>
      <c r="BV435" s="666"/>
      <c r="BW435" s="666"/>
      <c r="BX435" s="666"/>
      <c r="BY435" s="666"/>
      <c r="BZ435" s="666"/>
      <c r="CA435" s="666"/>
      <c r="CB435" s="666"/>
      <c r="CC435" s="666"/>
      <c r="CD435" s="666"/>
      <c r="CE435" s="666"/>
      <c r="CF435" s="666"/>
      <c r="CG435" s="666"/>
      <c r="CH435" s="666"/>
      <c r="CI435" s="666"/>
      <c r="CJ435" s="666"/>
      <c r="CK435" s="666"/>
      <c r="CL435" s="666"/>
      <c r="CM435" s="666"/>
      <c r="CN435" s="666"/>
      <c r="CO435" s="666"/>
      <c r="CP435" s="666"/>
      <c r="CQ435" s="666"/>
      <c r="CR435" s="666"/>
      <c r="CS435" s="666"/>
      <c r="CT435" s="666"/>
      <c r="CU435" s="666"/>
      <c r="CV435" s="666"/>
      <c r="CW435" s="666"/>
      <c r="CX435" s="666"/>
      <c r="CY435" s="666"/>
      <c r="CZ435" s="666"/>
      <c r="DA435" s="666"/>
      <c r="DB435" s="666"/>
      <c r="DC435" s="666"/>
      <c r="DD435" s="666"/>
      <c r="DE435" s="666"/>
      <c r="DF435" s="666"/>
      <c r="DG435" s="666"/>
      <c r="DH435" s="666"/>
      <c r="DI435" s="666"/>
      <c r="DJ435" s="666"/>
      <c r="DK435" s="666"/>
      <c r="DL435" s="666"/>
      <c r="DM435" s="666"/>
      <c r="DN435" s="666"/>
      <c r="DO435" s="666"/>
      <c r="DP435" s="666"/>
      <c r="DQ435" s="666"/>
      <c r="DR435" s="666"/>
      <c r="DS435" s="666"/>
      <c r="DT435" s="666"/>
      <c r="DU435" s="666"/>
      <c r="DV435" s="666"/>
      <c r="DW435" s="666"/>
      <c r="DX435" s="666"/>
      <c r="DY435" s="666"/>
      <c r="DZ435" s="666"/>
    </row>
    <row r="436" customFormat="false" ht="15" hidden="false" customHeight="false" outlineLevel="0" collapsed="false">
      <c r="B436" s="666" t="s">
        <v>1190</v>
      </c>
      <c r="C436" s="666"/>
      <c r="D436" s="666"/>
      <c r="E436" s="666"/>
      <c r="F436" s="666"/>
      <c r="G436" s="666"/>
      <c r="H436" s="666"/>
      <c r="I436" s="666"/>
      <c r="J436" s="666"/>
      <c r="K436" s="666"/>
      <c r="L436" s="666"/>
      <c r="M436" s="666"/>
      <c r="N436" s="666"/>
      <c r="O436" s="666"/>
      <c r="P436" s="666"/>
      <c r="Q436" s="666"/>
      <c r="R436" s="666"/>
      <c r="S436" s="666"/>
      <c r="T436" s="666"/>
      <c r="U436" s="666"/>
      <c r="V436" s="666"/>
      <c r="W436" s="666"/>
      <c r="X436" s="666"/>
      <c r="Y436" s="666"/>
      <c r="Z436" s="666"/>
      <c r="AA436" s="666"/>
      <c r="AB436" s="666"/>
      <c r="AC436" s="666"/>
      <c r="AD436" s="666"/>
      <c r="AE436" s="666"/>
      <c r="AF436" s="666"/>
      <c r="AG436" s="666"/>
      <c r="AH436" s="666"/>
      <c r="AI436" s="666"/>
      <c r="AJ436" s="666"/>
      <c r="AK436" s="666"/>
      <c r="AL436" s="666"/>
      <c r="AM436" s="666"/>
      <c r="AN436" s="666"/>
      <c r="AO436" s="666"/>
      <c r="AP436" s="666"/>
      <c r="AQ436" s="666"/>
      <c r="AR436" s="666"/>
      <c r="AS436" s="666"/>
      <c r="AT436" s="666"/>
      <c r="AU436" s="666"/>
      <c r="AV436" s="666"/>
      <c r="AW436" s="666"/>
      <c r="AX436" s="666"/>
      <c r="AY436" s="666"/>
      <c r="AZ436" s="666"/>
      <c r="BA436" s="666"/>
      <c r="BB436" s="666"/>
      <c r="BC436" s="666"/>
      <c r="BD436" s="666"/>
      <c r="BE436" s="666"/>
      <c r="BF436" s="666"/>
      <c r="BG436" s="666"/>
      <c r="BH436" s="666"/>
      <c r="BI436" s="666"/>
      <c r="BJ436" s="666"/>
      <c r="BK436" s="666"/>
      <c r="BL436" s="666"/>
      <c r="BM436" s="666"/>
      <c r="BN436" s="666"/>
      <c r="BO436" s="666"/>
      <c r="BP436" s="666"/>
      <c r="BQ436" s="666"/>
      <c r="BR436" s="666"/>
      <c r="BS436" s="666"/>
      <c r="BT436" s="666"/>
      <c r="BU436" s="666"/>
      <c r="BV436" s="666"/>
      <c r="BW436" s="666"/>
      <c r="BX436" s="666"/>
      <c r="BY436" s="666"/>
      <c r="BZ436" s="666"/>
      <c r="CA436" s="666"/>
      <c r="CB436" s="666"/>
      <c r="CC436" s="666"/>
      <c r="CD436" s="666"/>
      <c r="CE436" s="666"/>
      <c r="CF436" s="666"/>
      <c r="CG436" s="666"/>
      <c r="CH436" s="666"/>
      <c r="CI436" s="666"/>
      <c r="CJ436" s="666"/>
      <c r="CK436" s="666"/>
      <c r="CL436" s="666"/>
      <c r="CM436" s="666"/>
      <c r="CN436" s="666"/>
      <c r="CO436" s="666"/>
      <c r="CP436" s="666"/>
      <c r="CQ436" s="666"/>
      <c r="CR436" s="666"/>
      <c r="CS436" s="666"/>
      <c r="CT436" s="666"/>
      <c r="CU436" s="666"/>
      <c r="CV436" s="666"/>
      <c r="CW436" s="666"/>
      <c r="CX436" s="666"/>
      <c r="CY436" s="666"/>
      <c r="CZ436" s="666"/>
      <c r="DA436" s="666"/>
      <c r="DB436" s="666"/>
      <c r="DC436" s="666"/>
      <c r="DD436" s="666"/>
      <c r="DE436" s="666"/>
      <c r="DF436" s="666"/>
      <c r="DG436" s="666"/>
      <c r="DH436" s="666"/>
      <c r="DI436" s="666"/>
      <c r="DJ436" s="666"/>
      <c r="DK436" s="666"/>
      <c r="DL436" s="666"/>
      <c r="DM436" s="666"/>
      <c r="DN436" s="666"/>
      <c r="DO436" s="666"/>
      <c r="DP436" s="666"/>
      <c r="DQ436" s="666"/>
      <c r="DR436" s="666"/>
      <c r="DS436" s="666"/>
      <c r="DT436" s="666"/>
      <c r="DU436" s="666"/>
      <c r="DV436" s="666"/>
      <c r="DW436" s="666"/>
      <c r="DX436" s="666"/>
      <c r="DY436" s="666"/>
      <c r="DZ436" s="666"/>
    </row>
    <row r="437" customFormat="false" ht="15" hidden="false" customHeight="false" outlineLevel="0" collapsed="false">
      <c r="B437" s="592" t="s">
        <v>1191</v>
      </c>
    </row>
    <row r="438" customFormat="false" ht="15" hidden="false" customHeight="false" outlineLevel="0" collapsed="false">
      <c r="B438" s="672"/>
    </row>
    <row r="439" customFormat="false" ht="15" hidden="false" customHeight="false" outlineLevel="0" collapsed="false">
      <c r="B439" s="672"/>
    </row>
    <row r="440" customFormat="false" ht="15" hidden="false" customHeight="false" outlineLevel="0" collapsed="false">
      <c r="B440" s="672"/>
    </row>
    <row r="441" customFormat="false" ht="15" hidden="false" customHeight="false" outlineLevel="0" collapsed="false">
      <c r="B441" s="672"/>
    </row>
    <row r="442" customFormat="false" ht="15" hidden="false" customHeight="false" outlineLevel="0" collapsed="false">
      <c r="B442" s="672"/>
    </row>
    <row r="443" customFormat="false" ht="15" hidden="false" customHeight="false" outlineLevel="0" collapsed="false">
      <c r="B443" s="672"/>
    </row>
    <row r="444" customFormat="false" ht="15" hidden="false" customHeight="false" outlineLevel="0" collapsed="false">
      <c r="B444" s="672"/>
    </row>
    <row r="445" customFormat="false" ht="15" hidden="false" customHeight="false" outlineLevel="0" collapsed="false">
      <c r="B445" s="672"/>
    </row>
    <row r="446" customFormat="false" ht="15" hidden="false" customHeight="false" outlineLevel="0" collapsed="false">
      <c r="B446" s="672"/>
    </row>
    <row r="447" customFormat="false" ht="15" hidden="false" customHeight="false" outlineLevel="0" collapsed="false">
      <c r="B447" s="672"/>
    </row>
    <row r="448" customFormat="false" ht="15" hidden="false" customHeight="false" outlineLevel="0" collapsed="false">
      <c r="B448" s="672"/>
    </row>
    <row r="449" customFormat="false" ht="15" hidden="false" customHeight="false" outlineLevel="0" collapsed="false">
      <c r="B449" s="672"/>
    </row>
    <row r="450" customFormat="false" ht="15" hidden="false" customHeight="false" outlineLevel="0" collapsed="false">
      <c r="B450" s="672"/>
    </row>
    <row r="451" customFormat="false" ht="15" hidden="false" customHeight="false" outlineLevel="0" collapsed="false">
      <c r="B451" s="672"/>
    </row>
    <row r="452" customFormat="false" ht="15" hidden="false" customHeight="false" outlineLevel="0" collapsed="false">
      <c r="B452" s="672"/>
    </row>
    <row r="453" customFormat="false" ht="15" hidden="false" customHeight="false" outlineLevel="0" collapsed="false">
      <c r="B453" s="672"/>
    </row>
    <row r="454" customFormat="false" ht="15" hidden="false" customHeight="false" outlineLevel="0" collapsed="false">
      <c r="B454" s="672"/>
    </row>
    <row r="455" customFormat="false" ht="15" hidden="false" customHeight="false" outlineLevel="0" collapsed="false">
      <c r="B455" s="672"/>
    </row>
    <row r="456" customFormat="false" ht="15" hidden="false" customHeight="false" outlineLevel="0" collapsed="false">
      <c r="B456" s="672"/>
    </row>
    <row r="457" customFormat="false" ht="15" hidden="false" customHeight="false" outlineLevel="0" collapsed="false">
      <c r="B457" s="672"/>
    </row>
    <row r="458" customFormat="false" ht="15" hidden="false" customHeight="false" outlineLevel="0" collapsed="false">
      <c r="B458" s="672"/>
    </row>
    <row r="459" customFormat="false" ht="15" hidden="false" customHeight="false" outlineLevel="0" collapsed="false">
      <c r="B459" s="672"/>
    </row>
    <row r="460" customFormat="false" ht="15" hidden="false" customHeight="false" outlineLevel="0" collapsed="false">
      <c r="B460" s="672"/>
    </row>
    <row r="461" customFormat="false" ht="15" hidden="false" customHeight="false" outlineLevel="0" collapsed="false">
      <c r="B461" s="672"/>
    </row>
    <row r="462" customFormat="false" ht="15" hidden="false" customHeight="false" outlineLevel="0" collapsed="false">
      <c r="B462" s="672" t="s">
        <v>1192</v>
      </c>
    </row>
    <row r="464" customFormat="false" ht="15" hidden="false" customHeight="false" outlineLevel="0" collapsed="false">
      <c r="B464" s="1" t="s">
        <v>1193</v>
      </c>
      <c r="AV464" s="0" t="str">
        <f aca="false">+AV425</f>
        <v>2006Q2</v>
      </c>
      <c r="AW464" s="0" t="str">
        <f aca="false">+AW425</f>
        <v>2006Q3</v>
      </c>
      <c r="AX464" s="0" t="str">
        <f aca="false">+AX425</f>
        <v>2006Q4</v>
      </c>
      <c r="AY464" s="0" t="str">
        <f aca="false">+AY425</f>
        <v>2007Q1</v>
      </c>
      <c r="AZ464" s="0" t="str">
        <f aca="false">+AZ425</f>
        <v>2007Q2</v>
      </c>
      <c r="BA464" s="0" t="str">
        <f aca="false">+BA425</f>
        <v>2007Q3</v>
      </c>
      <c r="BB464" s="0" t="str">
        <f aca="false">+BB425</f>
        <v>2007Q4</v>
      </c>
      <c r="BC464" s="0" t="str">
        <f aca="false">+BC425</f>
        <v>2008Q1</v>
      </c>
      <c r="BD464" s="0" t="str">
        <f aca="false">+BD425</f>
        <v>2008Q2</v>
      </c>
      <c r="BE464" s="0" t="str">
        <f aca="false">+BE425</f>
        <v>2008Q3</v>
      </c>
      <c r="BF464" s="0" t="str">
        <f aca="false">+BF425</f>
        <v>2008Q4</v>
      </c>
      <c r="BG464" s="0" t="str">
        <f aca="false">+BG425</f>
        <v>2009Q1</v>
      </c>
      <c r="BH464" s="0" t="str">
        <f aca="false">+BH425</f>
        <v>2009Q2</v>
      </c>
      <c r="BI464" s="0" t="str">
        <f aca="false">+BI425</f>
        <v>2009Q3</v>
      </c>
      <c r="BJ464" s="0" t="str">
        <f aca="false">+BJ425</f>
        <v>2009Q4</v>
      </c>
      <c r="BK464" s="0" t="str">
        <f aca="false">+BK425</f>
        <v>2010Q1</v>
      </c>
      <c r="BL464" s="0" t="str">
        <f aca="false">+BL425</f>
        <v>2010Q2</v>
      </c>
      <c r="BM464" s="0" t="str">
        <f aca="false">+BM425</f>
        <v>2010Q3</v>
      </c>
      <c r="BN464" s="0" t="str">
        <f aca="false">+BN425</f>
        <v>2010Q4</v>
      </c>
      <c r="BO464" s="0" t="str">
        <f aca="false">+BO425</f>
        <v>2011Q1</v>
      </c>
      <c r="BP464" s="0" t="str">
        <f aca="false">+BP425</f>
        <v>2011Q2</v>
      </c>
      <c r="BQ464" s="0" t="str">
        <f aca="false">+BQ425</f>
        <v>2011Q3</v>
      </c>
      <c r="BR464" s="0" t="str">
        <f aca="false">+BR425</f>
        <v>2011Q4</v>
      </c>
      <c r="BS464" s="0" t="str">
        <f aca="false">+BS425</f>
        <v>2012Q1</v>
      </c>
      <c r="BT464" s="0" t="str">
        <f aca="false">+BT425</f>
        <v>2012Q2</v>
      </c>
      <c r="BU464" s="0" t="str">
        <f aca="false">+BU425</f>
        <v>2012Q3</v>
      </c>
      <c r="BV464" s="0" t="str">
        <f aca="false">+BV425</f>
        <v>2012Q4</v>
      </c>
      <c r="BW464" s="0" t="str">
        <f aca="false">+BW425</f>
        <v>2013Q1</v>
      </c>
      <c r="BX464" s="0" t="str">
        <f aca="false">+BX425</f>
        <v>2013Q2</v>
      </c>
      <c r="BY464" s="0" t="str">
        <f aca="false">+BY425</f>
        <v>2013Q3</v>
      </c>
      <c r="BZ464" s="0" t="str">
        <f aca="false">+BZ425</f>
        <v>2013Q4</v>
      </c>
      <c r="CA464" s="0" t="str">
        <f aca="false">+CA425</f>
        <v>2014Q1</v>
      </c>
      <c r="CB464" s="0" t="str">
        <f aca="false">+CB425</f>
        <v>2014Q2</v>
      </c>
      <c r="CC464" s="0" t="str">
        <f aca="false">+CC425</f>
        <v>2014Q3</v>
      </c>
      <c r="CD464" s="0" t="str">
        <f aca="false">+CD425</f>
        <v>2014Q4</v>
      </c>
      <c r="CE464" s="0" t="str">
        <f aca="false">+CE425</f>
        <v>2015Q1</v>
      </c>
      <c r="CF464" s="0" t="str">
        <f aca="false">+CF425</f>
        <v>2015Q2</v>
      </c>
      <c r="CG464" s="0" t="str">
        <f aca="false">+CG425</f>
        <v>2015Q3</v>
      </c>
      <c r="CH464" s="0" t="str">
        <f aca="false">+CH425</f>
        <v>2015Q4</v>
      </c>
      <c r="CI464" s="0" t="str">
        <f aca="false">+CI425</f>
        <v>2016Q1</v>
      </c>
      <c r="CJ464" s="0" t="str">
        <f aca="false">+CJ425</f>
        <v>2016Q2</v>
      </c>
      <c r="CK464" s="0" t="str">
        <f aca="false">+CK425</f>
        <v>2016Q3</v>
      </c>
      <c r="CL464" s="0" t="str">
        <f aca="false">+CL425</f>
        <v>2016Q4</v>
      </c>
      <c r="CM464" s="0" t="str">
        <f aca="false">+CM425</f>
        <v>2017Q1</v>
      </c>
      <c r="CN464" s="0" t="str">
        <f aca="false">+CN425</f>
        <v>2017Q2</v>
      </c>
      <c r="CO464" s="0" t="str">
        <f aca="false">+CO425</f>
        <v>2017Q3</v>
      </c>
      <c r="CP464" s="0" t="str">
        <f aca="false">+CP425</f>
        <v>2017Q4</v>
      </c>
      <c r="CQ464" s="0" t="str">
        <f aca="false">+CQ425</f>
        <v>2018Q1</v>
      </c>
      <c r="CR464" s="0" t="str">
        <f aca="false">+CR425</f>
        <v>2018Q2</v>
      </c>
      <c r="CS464" s="0" t="str">
        <f aca="false">+CS425</f>
        <v>2018Q3</v>
      </c>
      <c r="CT464" s="0" t="str">
        <f aca="false">+CT425</f>
        <v>2018Q4</v>
      </c>
      <c r="CU464" s="0" t="str">
        <f aca="false">+CU425</f>
        <v>2019Q1</v>
      </c>
      <c r="CV464" s="0" t="str">
        <f aca="false">+CV425</f>
        <v>2019Q2</v>
      </c>
      <c r="CW464" s="0" t="str">
        <f aca="false">+CW425</f>
        <v>2019Q3</v>
      </c>
      <c r="CX464" s="0" t="str">
        <f aca="false">+CX425</f>
        <v>2019Q4</v>
      </c>
      <c r="CY464" s="0" t="str">
        <f aca="false">+CY425</f>
        <v>2020Q1</v>
      </c>
      <c r="CZ464" s="0" t="str">
        <f aca="false">+CZ425</f>
        <v>2020Q2</v>
      </c>
      <c r="DA464" s="0" t="str">
        <f aca="false">+DA425</f>
        <v>2020Q3</v>
      </c>
      <c r="DB464" s="0" t="str">
        <f aca="false">+DB425</f>
        <v>2020Q4</v>
      </c>
    </row>
    <row r="465" customFormat="false" ht="15.75" hidden="false" customHeight="false" outlineLevel="0" collapsed="false">
      <c r="B465" s="360" t="s">
        <v>1194</v>
      </c>
      <c r="C465" s="673" t="s">
        <v>1195</v>
      </c>
    </row>
    <row r="466" customFormat="false" ht="15" hidden="false" customHeight="false" outlineLevel="0" collapsed="false">
      <c r="B466" s="335" t="s">
        <v>1196</v>
      </c>
    </row>
    <row r="467" customFormat="false" ht="15" hidden="false" customHeight="false" outlineLevel="0" collapsed="false">
      <c r="B467" s="1" t="s">
        <v>1197</v>
      </c>
      <c r="C467" s="674" t="s">
        <v>1198</v>
      </c>
      <c r="AU467" s="0" t="n">
        <f aca="false">+AU57/AU80</f>
        <v>0.493234932349324</v>
      </c>
      <c r="AV467" s="0" t="n">
        <f aca="false">+AV57/AV80</f>
        <v>0.517754868270332</v>
      </c>
      <c r="AW467" s="0" t="n">
        <f aca="false">+AW57/AW80</f>
        <v>0.499478623566215</v>
      </c>
      <c r="AX467" s="0" t="n">
        <f aca="false">+AX57/AX80</f>
        <v>0.519250780437045</v>
      </c>
      <c r="AY467" s="0" t="n">
        <f aca="false">+AY57/AY80</f>
        <v>0.549891540130152</v>
      </c>
      <c r="AZ467" s="0" t="n">
        <f aca="false">+AZ57/AZ80</f>
        <v>0.581296493092455</v>
      </c>
      <c r="BA467" s="0" t="n">
        <f aca="false">+BA57/BA80</f>
        <v>0.576884422110553</v>
      </c>
      <c r="BB467" s="0" t="n">
        <f aca="false">+BB57/BB80</f>
        <v>0.5849609375</v>
      </c>
      <c r="BC467" s="0" t="n">
        <f aca="false">+BC57/BC80</f>
        <v>0.602576808721506</v>
      </c>
      <c r="BD467" s="0" t="n">
        <f aca="false">+BD57/BD80</f>
        <v>0.643861293345829</v>
      </c>
      <c r="BE467" s="0" t="n">
        <f aca="false">+BE57/BE80</f>
        <v>0.673854447439353</v>
      </c>
      <c r="BF467" s="0" t="n">
        <f aca="false">+BF57/BF80</f>
        <v>0.699201419698314</v>
      </c>
      <c r="BG467" s="0" t="n">
        <f aca="false">+BG57/BG80</f>
        <v>0.69434628975265</v>
      </c>
      <c r="BH467" s="0" t="n">
        <f aca="false">+BH57/BH80</f>
        <v>0.690454950936664</v>
      </c>
      <c r="BI467" s="0" t="n">
        <f aca="false">+BI57/BI80</f>
        <v>0.702256944444444</v>
      </c>
      <c r="BJ467" s="0" t="n">
        <f aca="false">+BJ57/BJ80</f>
        <v>0.724576271186441</v>
      </c>
      <c r="BK467" s="0" t="n">
        <f aca="false">+BK57/BK80</f>
        <v>0.716204869857263</v>
      </c>
      <c r="BL467" s="0" t="n">
        <f aca="false">+BL57/BL80</f>
        <v>0.719798657718121</v>
      </c>
      <c r="BM467" s="0" t="n">
        <f aca="false">+BM57/BM80</f>
        <v>0.728295819935691</v>
      </c>
      <c r="BN467" s="0" t="n">
        <f aca="false">+BN57/BN80</f>
        <v>0.738021638330757</v>
      </c>
      <c r="BO467" s="0" t="n">
        <f aca="false">+BO57/BO80</f>
        <v>0.746707978311387</v>
      </c>
      <c r="BP467" s="0" t="n">
        <f aca="false">+BP57/BP80</f>
        <v>0.791765637371338</v>
      </c>
      <c r="BQ467" s="0" t="n">
        <f aca="false">+BQ57/BQ80</f>
        <v>0.782228696285506</v>
      </c>
      <c r="BR467" s="0" t="n">
        <f aca="false">+BR57/BR80</f>
        <v>0.790764790764791</v>
      </c>
      <c r="BS467" s="0" t="n">
        <f aca="false">+BS57/BS80</f>
        <v>0.795714285714286</v>
      </c>
      <c r="BT467" s="0" t="n">
        <f aca="false">+BT57/BT80</f>
        <v>0.817726947819871</v>
      </c>
      <c r="BU467" s="0" t="n">
        <f aca="false">+BU57/BU80</f>
        <v>0.822569680489463</v>
      </c>
      <c r="BV467" s="0" t="n">
        <f aca="false">+BV57/BV80</f>
        <v>0.82168995342648</v>
      </c>
      <c r="BW467" s="0" t="n">
        <f aca="false">+BW57/BW80</f>
        <v>0.828103683492497</v>
      </c>
      <c r="BX467" s="0" t="n">
        <f aca="false">+BX57/BX80</f>
        <v>0.829801324503311</v>
      </c>
      <c r="BY467" s="0" t="n">
        <f aca="false">+BY57/BY80</f>
        <v>0.835652750165673</v>
      </c>
      <c r="BZ467" s="0" t="n">
        <f aca="false">+BZ57/BZ80</f>
        <v>0.85137732222934</v>
      </c>
      <c r="CA467" s="0" t="n">
        <f aca="false">+CA57/CA80</f>
        <v>0.871943371943372</v>
      </c>
      <c r="CB467" s="0" t="n">
        <f aca="false">+CB57/CB80</f>
        <v>0.884030418250951</v>
      </c>
      <c r="CC467" s="0" t="n">
        <f aca="false">+CC57/CC80</f>
        <v>0.8746195982958</v>
      </c>
      <c r="CD467" s="0" t="n">
        <f aca="false">+CD57/CD80</f>
        <v>0.874010955569081</v>
      </c>
      <c r="CE467" s="0" t="n">
        <f aca="false">+CE57/CE80</f>
        <v>0.873063170441001</v>
      </c>
      <c r="CF467" s="0" t="n">
        <f aca="false">+CF57/CF80</f>
        <v>0.870069605568446</v>
      </c>
      <c r="CG467" s="0" t="n">
        <f aca="false">+CG57/CG80</f>
        <v>0.882882882882883</v>
      </c>
      <c r="CH467" s="0" t="n">
        <f aca="false">+CH57/CH80</f>
        <v>0.894358407079646</v>
      </c>
      <c r="CI467" s="0" t="n">
        <f aca="false">+CI57/CI80</f>
        <v>0.893972012917115</v>
      </c>
      <c r="CJ467" s="0" t="n">
        <f aca="false">+CJ57/CJ80</f>
        <v>0.914484233030465</v>
      </c>
      <c r="CK467" s="0" t="n">
        <f aca="false">+CK57/CK80</f>
        <v>0.925259138025096</v>
      </c>
      <c r="CL467" s="0" t="n">
        <f aca="false">+CL57/CL80</f>
        <v>0.965779467680608</v>
      </c>
      <c r="CM467" s="0" t="n">
        <f aca="false">+CM57/CM80</f>
        <v>0.99140708915145</v>
      </c>
      <c r="CN467" s="0" t="n">
        <f aca="false">+CN57/CN80</f>
        <v>1.00682773109244</v>
      </c>
      <c r="CO467" s="0" t="n">
        <f aca="false">+CO57/CO80</f>
        <v>0.994373401534527</v>
      </c>
      <c r="CP467" s="0" t="n">
        <f aca="false">+CP57/CP80</f>
        <v>1.00760263558033</v>
      </c>
      <c r="CQ467" s="0" t="n">
        <f aca="false">+CQ57/CQ80</f>
        <v>0.991189427312775</v>
      </c>
      <c r="CR467" s="0" t="n">
        <f aca="false">+CR57/CR80</f>
        <v>1.00194931773879</v>
      </c>
      <c r="CS467" s="0" t="n">
        <f aca="false">+CS57/CS80</f>
        <v>0.993788819875776</v>
      </c>
      <c r="CT467" s="0" t="n">
        <f aca="false">+CT57/CT80</f>
        <v>0.987979657882571</v>
      </c>
      <c r="CU467" s="0" t="n">
        <f aca="false">+CU57/CU80</f>
        <v>0.992162286768096</v>
      </c>
      <c r="CV467" s="0" t="n">
        <f aca="false">+CV57/CV80</f>
        <v>1.01777970511709</v>
      </c>
      <c r="CW467" s="0" t="n">
        <f aca="false">+CW57/CW80</f>
        <v>1.01378122308355</v>
      </c>
      <c r="CX467" s="0" t="n">
        <f aca="false">+CX57/CX80</f>
        <v>1.04605543710021</v>
      </c>
      <c r="CY467" s="0" t="n">
        <f aca="false">+CY57/CY80</f>
        <v>1.06936416184971</v>
      </c>
      <c r="CZ467" s="0" t="n">
        <f aca="false">+CZ57/CZ80</f>
        <v>1.07631318136769</v>
      </c>
      <c r="DA467" s="0" t="n">
        <f aca="false">+DA57/DA80</f>
        <v>1.09525939177102</v>
      </c>
      <c r="DB467" s="0" t="n">
        <f aca="false">+DB57/DB80</f>
        <v>1.10214592274678</v>
      </c>
    </row>
    <row r="468" customFormat="false" ht="15" hidden="false" customHeight="false" outlineLevel="0" collapsed="false">
      <c r="B468" s="1" t="s">
        <v>1199</v>
      </c>
      <c r="AV468" s="0" t="n">
        <f aca="false">+AV80</f>
        <v>873</v>
      </c>
    </row>
    <row r="469" customFormat="false" ht="15" hidden="false" customHeight="false" outlineLevel="0" collapsed="false">
      <c r="B469" s="362" t="s">
        <v>1200</v>
      </c>
      <c r="C469" s="674" t="s">
        <v>1198</v>
      </c>
    </row>
    <row r="470" customFormat="false" ht="15" hidden="false" customHeight="false" outlineLevel="0" collapsed="false">
      <c r="B470" s="1" t="s">
        <v>1201</v>
      </c>
      <c r="AV470" s="0" t="n">
        <f aca="false">+(AV223*AV$268/1000)/AV$467</f>
        <v>-7.84832376759616</v>
      </c>
    </row>
    <row r="471" customFormat="false" ht="15" hidden="false" customHeight="false" outlineLevel="0" collapsed="false">
      <c r="B471" s="362" t="s">
        <v>1202</v>
      </c>
      <c r="AV471" s="0" t="n">
        <f aca="false">+(AV226*AV$268/1000)/AV$467</f>
        <v>-3.23721553586485</v>
      </c>
    </row>
    <row r="472" customFormat="false" ht="15" hidden="false" customHeight="false" outlineLevel="0" collapsed="false">
      <c r="B472" s="1" t="s">
        <v>1203</v>
      </c>
      <c r="AV472" s="0" t="n">
        <f aca="false">+(AV229*AV$268/1000)/AV$467</f>
        <v>20.5657862562175</v>
      </c>
    </row>
    <row r="473" customFormat="false" ht="15" hidden="false" customHeight="false" outlineLevel="0" collapsed="false">
      <c r="B473" s="1" t="s">
        <v>1204</v>
      </c>
      <c r="AV473" s="0" t="n">
        <f aca="false">+AV282/AV$467</f>
        <v>103.039751065692</v>
      </c>
    </row>
    <row r="474" customFormat="false" ht="15" hidden="false" customHeight="false" outlineLevel="0" collapsed="false">
      <c r="B474" s="1" t="s">
        <v>1205</v>
      </c>
      <c r="AV474" s="0" t="n">
        <f aca="false">+AV468+AV470-AV471+AV472-AV473</f>
        <v>785.914926958795</v>
      </c>
    </row>
    <row r="475" customFormat="false" ht="15" hidden="false" customHeight="false" outlineLevel="0" collapsed="false">
      <c r="B475" s="675" t="s">
        <v>1206</v>
      </c>
      <c r="C475" s="676" t="s">
        <v>1207</v>
      </c>
      <c r="AV475" s="0" t="n">
        <f aca="false">+AV153/AU153-1</f>
        <v>0.0373123838360465</v>
      </c>
    </row>
    <row r="476" customFormat="false" ht="15" hidden="false" customHeight="false" outlineLevel="0" collapsed="false">
      <c r="B476" s="677" t="s">
        <v>1208</v>
      </c>
      <c r="C476" s="678" t="n">
        <v>0.68</v>
      </c>
      <c r="AV476" s="0" t="n">
        <f aca="false">+(AV475-(AV181/AU181-1)*$C477-AV482*$C483)/(1-$C477-$C483)</f>
        <v>0.0115173229752969</v>
      </c>
    </row>
    <row r="477" customFormat="false" ht="15" hidden="false" customHeight="false" outlineLevel="0" collapsed="false">
      <c r="B477" s="677" t="s">
        <v>1209</v>
      </c>
      <c r="C477" s="678" t="n">
        <v>0.28</v>
      </c>
      <c r="AV477" s="0" t="n">
        <f aca="false">+AV178/AU178-1</f>
        <v>0.0983643146756554</v>
      </c>
    </row>
    <row r="478" customFormat="false" ht="15" hidden="false" customHeight="false" outlineLevel="0" collapsed="false">
      <c r="B478" s="678" t="s">
        <v>1210</v>
      </c>
      <c r="C478" s="678"/>
      <c r="AV478" s="0" t="n">
        <f aca="false">+(AV475-AV479*$C479)/(1-$C479)</f>
        <v>0.0398973474344387</v>
      </c>
    </row>
    <row r="479" customFormat="false" ht="15" hidden="false" customHeight="false" outlineLevel="0" collapsed="false">
      <c r="B479" s="677" t="s">
        <v>1211</v>
      </c>
      <c r="C479" s="679" t="n">
        <v>0.2</v>
      </c>
      <c r="AV479" s="0" t="n">
        <f aca="false">+AV166/AU166-1</f>
        <v>0.0269725294424776</v>
      </c>
    </row>
    <row r="480" customFormat="false" ht="15" hidden="false" customHeight="false" outlineLevel="0" collapsed="false">
      <c r="B480" s="677" t="s">
        <v>1212</v>
      </c>
      <c r="C480" s="680"/>
      <c r="AV480" s="0" t="n">
        <f aca="false">+(1+AV481)*(AV$268/AU$268)-1</f>
        <v>0.0754323084246718</v>
      </c>
    </row>
    <row r="481" customFormat="false" ht="15" hidden="false" customHeight="false" outlineLevel="0" collapsed="false">
      <c r="B481" s="678" t="s">
        <v>1213</v>
      </c>
      <c r="C481" s="678" t="n">
        <v>0.16</v>
      </c>
      <c r="AV481" s="0" t="n">
        <f aca="false">+AV46</f>
        <v>0.0789719873245233</v>
      </c>
    </row>
    <row r="482" customFormat="false" ht="15" hidden="false" customHeight="false" outlineLevel="0" collapsed="false">
      <c r="B482" s="677" t="s">
        <v>1214</v>
      </c>
      <c r="C482" s="680"/>
      <c r="AV482" s="0" t="n">
        <f aca="false">+(1+AV483)*(AV$268/AU$268)-1</f>
        <v>0.117363811080438</v>
      </c>
    </row>
    <row r="483" customFormat="false" ht="15" hidden="false" customHeight="false" outlineLevel="0" collapsed="false">
      <c r="B483" s="678" t="s">
        <v>1215</v>
      </c>
      <c r="C483" s="678" t="n">
        <v>0.04</v>
      </c>
      <c r="AV483" s="0" t="n">
        <f aca="false">+AV20/AU20-1</f>
        <v>0.121041503367117</v>
      </c>
    </row>
    <row r="484" customFormat="false" ht="15" hidden="false" customHeight="false" outlineLevel="0" collapsed="false">
      <c r="B484" s="677" t="s">
        <v>1216</v>
      </c>
      <c r="C484" s="678"/>
      <c r="AV484" s="0" t="n">
        <f aca="false">+(1+AV485)*(AV$268/AU$268)-1</f>
        <v>0.0838186089558251</v>
      </c>
    </row>
    <row r="485" customFormat="false" ht="15" hidden="false" customHeight="false" outlineLevel="0" collapsed="false">
      <c r="B485" s="678" t="s">
        <v>1217</v>
      </c>
      <c r="C485" s="679" t="n">
        <v>0.2</v>
      </c>
      <c r="AV485" s="0" t="n">
        <f aca="false">+($C481*AV481+$C483*AV483)/($C481+$C483)</f>
        <v>0.087385890533042</v>
      </c>
    </row>
    <row r="486" customFormat="false" ht="15" hidden="false" customHeight="false" outlineLevel="0" collapsed="false">
      <c r="B486" s="373" t="s">
        <v>1218</v>
      </c>
      <c r="AV486" s="0" t="n">
        <f aca="false">+AV$268/AU$268-1</f>
        <v>-0.0032806031495114</v>
      </c>
    </row>
    <row r="487" customFormat="false" ht="15.75" hidden="false" customHeight="false" outlineLevel="0" collapsed="false">
      <c r="B487" s="360" t="s">
        <v>1219</v>
      </c>
      <c r="C487" s="681" t="s">
        <v>1220</v>
      </c>
    </row>
    <row r="488" customFormat="false" ht="15" hidden="false" customHeight="false" outlineLevel="0" collapsed="false">
      <c r="B488" s="682" t="s">
        <v>1221</v>
      </c>
      <c r="C488" s="683" t="n">
        <v>0</v>
      </c>
    </row>
    <row r="489" customFormat="false" ht="15" hidden="false" customHeight="false" outlineLevel="0" collapsed="false">
      <c r="B489" s="1" t="s">
        <v>1222</v>
      </c>
      <c r="AV489" s="0" t="n">
        <f aca="false">+AV84</f>
        <v>697</v>
      </c>
    </row>
    <row r="490" customFormat="false" ht="15" hidden="false" customHeight="false" outlineLevel="0" collapsed="false">
      <c r="B490" s="362" t="s">
        <v>1223</v>
      </c>
    </row>
    <row r="491" customFormat="false" ht="15" hidden="false" customHeight="false" outlineLevel="0" collapsed="false">
      <c r="B491" s="1" t="s">
        <v>1224</v>
      </c>
      <c r="C491" s="684" t="n">
        <v>0.75</v>
      </c>
      <c r="AV491" s="0" t="n">
        <f aca="false">+AU489</f>
        <v>0</v>
      </c>
    </row>
    <row r="492" customFormat="false" ht="15" hidden="false" customHeight="false" outlineLevel="0" collapsed="false">
      <c r="B492" s="1" t="s">
        <v>1225</v>
      </c>
      <c r="C492" s="684" t="n">
        <v>0.35</v>
      </c>
      <c r="AV492" s="0" t="n">
        <f aca="false">+AV474</f>
        <v>785.914926958795</v>
      </c>
    </row>
    <row r="493" customFormat="false" ht="15" hidden="false" customHeight="false" outlineLevel="0" collapsed="false">
      <c r="B493" s="1" t="s">
        <v>1226</v>
      </c>
      <c r="C493" s="684" t="n">
        <v>0.35</v>
      </c>
      <c r="AV493" s="0" t="n">
        <f aca="false">+AU492</f>
        <v>0</v>
      </c>
    </row>
    <row r="494" customFormat="false" ht="15" hidden="false" customHeight="false" outlineLevel="0" collapsed="false">
      <c r="B494" s="543" t="s">
        <v>1227</v>
      </c>
      <c r="C494" s="684"/>
    </row>
    <row r="495" customFormat="false" ht="15" hidden="false" customHeight="false" outlineLevel="0" collapsed="false">
      <c r="B495" s="685" t="s">
        <v>1228</v>
      </c>
      <c r="C495" s="686" t="n">
        <v>0.2</v>
      </c>
    </row>
    <row r="496" customFormat="false" ht="15" hidden="false" customHeight="false" outlineLevel="0" collapsed="false">
      <c r="B496" s="685" t="s">
        <v>1229</v>
      </c>
      <c r="C496" s="686" t="n">
        <v>0.8</v>
      </c>
    </row>
    <row r="497" customFormat="false" ht="15" hidden="false" customHeight="false" outlineLevel="0" collapsed="false">
      <c r="B497" s="685" t="s">
        <v>1230</v>
      </c>
      <c r="C497" s="684"/>
    </row>
    <row r="498" customFormat="false" ht="15" hidden="false" customHeight="false" outlineLevel="0" collapsed="false">
      <c r="B498" s="687" t="s">
        <v>1231</v>
      </c>
      <c r="C498" s="684"/>
    </row>
    <row r="499" customFormat="false" ht="15" hidden="false" customHeight="false" outlineLevel="0" collapsed="false">
      <c r="B499" s="1" t="s">
        <v>1232</v>
      </c>
      <c r="C499" s="684" t="n">
        <v>-0.8</v>
      </c>
      <c r="AV499" s="0" t="n">
        <f aca="false">+AV743</f>
        <v>-0.015</v>
      </c>
    </row>
    <row r="500" customFormat="false" ht="15" hidden="false" customHeight="false" outlineLevel="0" collapsed="false">
      <c r="B500" s="335"/>
      <c r="C500" s="681" t="s">
        <v>1220</v>
      </c>
    </row>
    <row r="501" customFormat="false" ht="15" hidden="false" customHeight="false" outlineLevel="0" collapsed="false">
      <c r="B501" s="682" t="s">
        <v>1233</v>
      </c>
      <c r="C501" s="688" t="n">
        <v>0</v>
      </c>
    </row>
    <row r="502" customFormat="false" ht="15" hidden="false" customHeight="false" outlineLevel="0" collapsed="false">
      <c r="B502" s="1" t="s">
        <v>1234</v>
      </c>
      <c r="C502" s="684"/>
      <c r="AV502" s="0" t="n">
        <f aca="false">+AV86-AV541</f>
        <v>84.6872148074338</v>
      </c>
    </row>
    <row r="503" customFormat="false" ht="15" hidden="false" customHeight="false" outlineLevel="0" collapsed="false">
      <c r="B503" s="362" t="s">
        <v>1235</v>
      </c>
      <c r="C503" s="684"/>
    </row>
    <row r="504" customFormat="false" ht="15" hidden="false" customHeight="false" outlineLevel="0" collapsed="false">
      <c r="B504" s="1" t="s">
        <v>1236</v>
      </c>
      <c r="C504" s="684" t="n">
        <v>0.5</v>
      </c>
      <c r="AV504" s="0" t="n">
        <f aca="false">+AU502</f>
        <v>0</v>
      </c>
    </row>
    <row r="505" customFormat="false" ht="15" hidden="false" customHeight="false" outlineLevel="0" collapsed="false">
      <c r="B505" s="1" t="s">
        <v>1237</v>
      </c>
      <c r="C505" s="684" t="n">
        <v>0.07</v>
      </c>
      <c r="AV505" s="0" t="n">
        <f aca="false">+AV468</f>
        <v>873</v>
      </c>
    </row>
    <row r="506" customFormat="false" ht="15" hidden="false" customHeight="false" outlineLevel="0" collapsed="false">
      <c r="B506" s="1" t="s">
        <v>1238</v>
      </c>
      <c r="C506" s="684" t="n">
        <v>0.035</v>
      </c>
      <c r="AV506" s="0" t="n">
        <f aca="false">+AU505</f>
        <v>0</v>
      </c>
    </row>
    <row r="507" customFormat="false" ht="15" hidden="false" customHeight="false" outlineLevel="0" collapsed="false">
      <c r="B507" s="543" t="s">
        <v>1227</v>
      </c>
      <c r="C507" s="684"/>
    </row>
    <row r="508" customFormat="false" ht="15" hidden="false" customHeight="false" outlineLevel="0" collapsed="false">
      <c r="B508" s="362" t="s">
        <v>1239</v>
      </c>
      <c r="C508" s="686"/>
    </row>
    <row r="509" customFormat="false" ht="15" hidden="false" customHeight="false" outlineLevel="0" collapsed="false">
      <c r="B509" s="1" t="s">
        <v>1240</v>
      </c>
      <c r="C509" s="684"/>
    </row>
    <row r="510" customFormat="false" ht="15" hidden="false" customHeight="false" outlineLevel="0" collapsed="false">
      <c r="B510" s="685" t="s">
        <v>1241</v>
      </c>
      <c r="C510" s="684"/>
    </row>
    <row r="511" customFormat="false" ht="15" hidden="false" customHeight="false" outlineLevel="0" collapsed="false">
      <c r="B511" s="1" t="s">
        <v>1242</v>
      </c>
      <c r="C511" s="684" t="n">
        <v>-0.8</v>
      </c>
      <c r="AV511" s="0" t="n">
        <f aca="false">+AV746</f>
        <v>0.075</v>
      </c>
    </row>
    <row r="512" customFormat="false" ht="15" hidden="false" customHeight="false" outlineLevel="0" collapsed="false">
      <c r="C512" s="684"/>
    </row>
    <row r="513" customFormat="false" ht="15" hidden="false" customHeight="false" outlineLevel="0" collapsed="false">
      <c r="B513" s="689" t="s">
        <v>1243</v>
      </c>
      <c r="C513" s="684"/>
    </row>
    <row r="514" customFormat="false" ht="15" hidden="false" customHeight="false" outlineLevel="0" collapsed="false">
      <c r="B514" s="1" t="s">
        <v>1244</v>
      </c>
      <c r="C514" s="690"/>
      <c r="AV514" s="0" t="n">
        <f aca="false">+AV93</f>
        <v>117</v>
      </c>
    </row>
    <row r="515" customFormat="false" ht="15" hidden="false" customHeight="false" outlineLevel="0" collapsed="false">
      <c r="B515" s="362" t="s">
        <v>1245</v>
      </c>
      <c r="C515" s="690"/>
    </row>
    <row r="516" customFormat="false" ht="15" hidden="false" customHeight="false" outlineLevel="0" collapsed="false">
      <c r="B516" s="1" t="s">
        <v>1246</v>
      </c>
      <c r="C516" s="684"/>
      <c r="AV516" s="0" t="n">
        <f aca="false">+AU514</f>
        <v>0</v>
      </c>
    </row>
    <row r="517" customFormat="false" ht="15" hidden="false" customHeight="false" outlineLevel="0" collapsed="false">
      <c r="B517" s="543" t="s">
        <v>1247</v>
      </c>
      <c r="C517" s="684"/>
    </row>
    <row r="518" customFormat="false" ht="15" hidden="false" customHeight="false" outlineLevel="0" collapsed="false">
      <c r="B518" s="1" t="s">
        <v>1248</v>
      </c>
      <c r="C518" s="684" t="n">
        <v>0.75</v>
      </c>
      <c r="AV518" s="0" t="n">
        <f aca="false">+AV43</f>
        <v>0.0315590999145764</v>
      </c>
    </row>
    <row r="519" customFormat="false" ht="15" hidden="false" customHeight="false" outlineLevel="0" collapsed="false">
      <c r="B519" s="362" t="s">
        <v>1249</v>
      </c>
      <c r="C519" s="684"/>
    </row>
    <row r="520" customFormat="false" ht="15" hidden="false" customHeight="false" outlineLevel="0" collapsed="false">
      <c r="B520" s="1" t="s">
        <v>1250</v>
      </c>
      <c r="C520" s="684" t="n">
        <v>0.75</v>
      </c>
      <c r="AV520" s="0" t="n">
        <f aca="false">+AU518</f>
        <v>0</v>
      </c>
    </row>
    <row r="521" customFormat="false" ht="15" hidden="false" customHeight="false" outlineLevel="0" collapsed="false">
      <c r="B521" s="1" t="s">
        <v>1251</v>
      </c>
      <c r="C521" s="684" t="n">
        <v>0.5</v>
      </c>
    </row>
    <row r="522" customFormat="false" ht="15" hidden="false" customHeight="false" outlineLevel="0" collapsed="false">
      <c r="B522" s="685" t="s">
        <v>1252</v>
      </c>
      <c r="C522" s="684"/>
    </row>
    <row r="523" customFormat="false" ht="15" hidden="false" customHeight="false" outlineLevel="0" collapsed="false">
      <c r="B523" s="1" t="s">
        <v>1253</v>
      </c>
      <c r="C523" s="684" t="n">
        <v>0.2</v>
      </c>
      <c r="AV523" s="0" t="n">
        <f aca="false">+(1+AV50)*(1+AV$486)/(1+AV$475)-1</f>
        <v>0.0214785929290333</v>
      </c>
    </row>
    <row r="524" customFormat="false" ht="15" hidden="false" customHeight="false" outlineLevel="0" collapsed="false">
      <c r="B524" s="1" t="s">
        <v>1254</v>
      </c>
      <c r="C524" s="684" t="n">
        <v>0.2</v>
      </c>
    </row>
    <row r="526" customFormat="false" ht="15" hidden="false" customHeight="false" outlineLevel="0" collapsed="false">
      <c r="B526" s="689" t="s">
        <v>1255</v>
      </c>
    </row>
    <row r="527" customFormat="false" ht="15" hidden="false" customHeight="false" outlineLevel="0" collapsed="false">
      <c r="B527" s="1" t="s">
        <v>1256</v>
      </c>
      <c r="C527" s="417"/>
      <c r="AV527" s="0" t="n">
        <f aca="false">+AV96</f>
        <v>207</v>
      </c>
    </row>
    <row r="528" customFormat="false" ht="15" hidden="false" customHeight="false" outlineLevel="0" collapsed="false">
      <c r="B528" s="362" t="s">
        <v>1257</v>
      </c>
      <c r="C528" s="417"/>
    </row>
    <row r="529" customFormat="false" ht="15" hidden="false" customHeight="false" outlineLevel="0" collapsed="false">
      <c r="B529" s="1" t="s">
        <v>1258</v>
      </c>
      <c r="AV529" s="0" t="n">
        <f aca="false">+AU527</f>
        <v>0</v>
      </c>
    </row>
    <row r="530" customFormat="false" ht="15" hidden="false" customHeight="false" outlineLevel="0" collapsed="false">
      <c r="B530" s="543" t="s">
        <v>1259</v>
      </c>
    </row>
    <row r="531" customFormat="false" ht="15" hidden="false" customHeight="false" outlineLevel="0" collapsed="false">
      <c r="B531" s="1" t="s">
        <v>1260</v>
      </c>
      <c r="C531" s="684" t="n">
        <v>0.6</v>
      </c>
    </row>
    <row r="532" customFormat="false" ht="15" hidden="false" customHeight="false" outlineLevel="0" collapsed="false">
      <c r="B532" s="1" t="s">
        <v>1261</v>
      </c>
      <c r="C532" s="684" t="n">
        <v>0.6</v>
      </c>
    </row>
    <row r="533" customFormat="false" ht="15" hidden="false" customHeight="false" outlineLevel="0" collapsed="false">
      <c r="B533" s="1" t="s">
        <v>1262</v>
      </c>
      <c r="C533" s="684" t="n">
        <v>0.5</v>
      </c>
    </row>
    <row r="534" customFormat="false" ht="15" hidden="false" customHeight="false" outlineLevel="0" collapsed="false">
      <c r="B534" s="685" t="s">
        <v>1263</v>
      </c>
      <c r="C534" s="684"/>
    </row>
    <row r="535" customFormat="false" ht="15" hidden="false" customHeight="false" outlineLevel="0" collapsed="false">
      <c r="B535" s="1" t="s">
        <v>1264</v>
      </c>
      <c r="C535" s="684" t="n">
        <v>-0.4</v>
      </c>
      <c r="AV535" s="0" t="n">
        <f aca="false">+(1+AV46)*(1+AV$486)/(1+AV$475)-1</f>
        <v>0.0367487414424335</v>
      </c>
    </row>
    <row r="536" customFormat="false" ht="15" hidden="false" customHeight="false" outlineLevel="0" collapsed="false">
      <c r="B536" s="1" t="s">
        <v>1265</v>
      </c>
      <c r="C536" s="684" t="n">
        <v>-0.4</v>
      </c>
    </row>
    <row r="538" customFormat="false" ht="15" hidden="false" customHeight="false" outlineLevel="0" collapsed="false">
      <c r="B538" s="335" t="s">
        <v>1266</v>
      </c>
    </row>
    <row r="539" customFormat="false" ht="15" hidden="false" customHeight="false" outlineLevel="0" collapsed="false">
      <c r="B539" s="1" t="s">
        <v>1267</v>
      </c>
      <c r="C539" s="371" t="s">
        <v>1268</v>
      </c>
      <c r="AV539" s="0" t="n">
        <f aca="false">+AV83</f>
        <v>138</v>
      </c>
    </row>
    <row r="540" customFormat="false" ht="15" hidden="false" customHeight="false" outlineLevel="0" collapsed="false">
      <c r="B540" s="362" t="s">
        <v>1269</v>
      </c>
      <c r="C540" s="674" t="s">
        <v>1270</v>
      </c>
    </row>
    <row r="541" customFormat="false" ht="15" hidden="false" customHeight="false" outlineLevel="0" collapsed="false">
      <c r="B541" s="1" t="s">
        <v>1271</v>
      </c>
      <c r="C541" s="691" t="n">
        <v>0.8</v>
      </c>
      <c r="AV541" s="0" t="n">
        <f aca="false">+AV299*$C541/AV$467</f>
        <v>48.3127851925663</v>
      </c>
    </row>
    <row r="542" customFormat="false" ht="15" hidden="false" customHeight="false" outlineLevel="0" collapsed="false">
      <c r="B542" s="362" t="s">
        <v>1269</v>
      </c>
      <c r="C542" s="674" t="s">
        <v>1270</v>
      </c>
    </row>
    <row r="543" customFormat="false" ht="15" hidden="false" customHeight="false" outlineLevel="0" collapsed="false">
      <c r="B543" s="1" t="s">
        <v>1272</v>
      </c>
      <c r="C543" s="692" t="s">
        <v>1268</v>
      </c>
      <c r="AV543" s="0" t="n">
        <f aca="false">+AV291/AV$467-AV539-AV541-AV545</f>
        <v>0.555280161109771</v>
      </c>
    </row>
    <row r="544" customFormat="false" ht="15" hidden="false" customHeight="false" outlineLevel="0" collapsed="false">
      <c r="B544" s="362" t="s">
        <v>1269</v>
      </c>
      <c r="C544" s="674" t="s">
        <v>1270</v>
      </c>
    </row>
    <row r="545" customFormat="false" ht="15" hidden="false" customHeight="false" outlineLevel="0" collapsed="false">
      <c r="B545" s="1" t="s">
        <v>1273</v>
      </c>
      <c r="C545" s="674"/>
      <c r="AV545" s="0" t="n">
        <f aca="false">+AV296/AV$467</f>
        <v>0</v>
      </c>
    </row>
    <row r="546" customFormat="false" ht="15" hidden="false" customHeight="false" outlineLevel="0" collapsed="false">
      <c r="B546" s="362" t="s">
        <v>1274</v>
      </c>
      <c r="C546" s="674"/>
      <c r="AV546" s="0" t="n">
        <f aca="false">-(AV226*AV268/1000)/AV$467</f>
        <v>3.23721553586485</v>
      </c>
    </row>
    <row r="547" customFormat="false" ht="15" hidden="false" customHeight="false" outlineLevel="0" collapsed="false">
      <c r="B547" s="1" t="s">
        <v>1275</v>
      </c>
      <c r="C547" s="693" t="s">
        <v>1276</v>
      </c>
      <c r="AV547" s="0" t="n">
        <f aca="false">+AV282/AV$467</f>
        <v>103.039751065692</v>
      </c>
    </row>
    <row r="548" customFormat="false" ht="15" hidden="false" customHeight="false" outlineLevel="0" collapsed="false">
      <c r="B548" s="1" t="s">
        <v>1277</v>
      </c>
      <c r="C548" s="673" t="s">
        <v>1270</v>
      </c>
      <c r="AV548" s="0" t="n">
        <f aca="false">+(AV285+AV286)/AV$467</f>
        <v>63.8521449147702</v>
      </c>
    </row>
    <row r="549" customFormat="false" ht="15" hidden="false" customHeight="false" outlineLevel="0" collapsed="false">
      <c r="B549" s="1" t="s">
        <v>1278</v>
      </c>
      <c r="AV549" s="0" t="n">
        <f aca="false">+AV547-AV548</f>
        <v>39.1876061509215</v>
      </c>
    </row>
    <row r="550" customFormat="false" ht="15" hidden="false" customHeight="false" outlineLevel="0" collapsed="false">
      <c r="B550" s="1" t="s">
        <v>1279</v>
      </c>
      <c r="AV550" s="0" t="n">
        <f aca="false">+AV547-AV539-AV541-AV543-AV545</f>
        <v>-83.8283142879844</v>
      </c>
    </row>
    <row r="551" customFormat="false" ht="15" hidden="false" customHeight="false" outlineLevel="0" collapsed="false">
      <c r="B551" s="362" t="s">
        <v>1280</v>
      </c>
      <c r="C551" s="362"/>
    </row>
    <row r="552" customFormat="false" ht="15" hidden="false" customHeight="false" outlineLevel="0" collapsed="false">
      <c r="B552" s="1" t="s">
        <v>1281</v>
      </c>
      <c r="C552" s="694" t="s">
        <v>1282</v>
      </c>
      <c r="AV552" s="0" t="n">
        <f aca="false">+(AV288)/AV$467</f>
        <v>77.6353984918101</v>
      </c>
    </row>
    <row r="553" customFormat="false" ht="15" hidden="false" customHeight="false" outlineLevel="0" collapsed="false">
      <c r="B553" s="1" t="s">
        <v>1283</v>
      </c>
      <c r="C553" s="673" t="s">
        <v>1270</v>
      </c>
    </row>
    <row r="554" customFormat="false" ht="15" hidden="false" customHeight="false" outlineLevel="0" collapsed="false">
      <c r="B554" s="1" t="s">
        <v>1284</v>
      </c>
      <c r="AV554" s="0" t="n">
        <f aca="false">+(AV303)/AV$467</f>
        <v>11.0165671045354</v>
      </c>
    </row>
    <row r="555" customFormat="false" ht="15" hidden="false" customHeight="false" outlineLevel="0" collapsed="false">
      <c r="B555" s="1" t="s">
        <v>1283</v>
      </c>
      <c r="C555" s="673" t="s">
        <v>1270</v>
      </c>
    </row>
    <row r="556" customFormat="false" ht="15" hidden="false" customHeight="false" outlineLevel="0" collapsed="false">
      <c r="B556" s="1" t="s">
        <v>1285</v>
      </c>
      <c r="C556" s="371" t="s">
        <v>1286</v>
      </c>
      <c r="AV556" s="0" t="n">
        <f aca="false">+(AV304)/AV$467</f>
        <v>-4.05306132562875</v>
      </c>
    </row>
    <row r="557" customFormat="false" ht="15" hidden="false" customHeight="false" outlineLevel="0" collapsed="false">
      <c r="B557" s="1" t="s">
        <v>1283</v>
      </c>
      <c r="C557" s="673" t="s">
        <v>1270</v>
      </c>
    </row>
    <row r="558" customFormat="false" ht="15" hidden="false" customHeight="false" outlineLevel="0" collapsed="false">
      <c r="B558" s="532" t="s">
        <v>1287</v>
      </c>
      <c r="AV558" s="0" t="n">
        <f aca="false">+AV550+AV552+AV554+AV556</f>
        <v>0.770589982732323</v>
      </c>
    </row>
    <row r="559" customFormat="false" ht="15" hidden="false" customHeight="false" outlineLevel="0" collapsed="false">
      <c r="B559" s="532"/>
    </row>
    <row r="560" customFormat="false" ht="15" hidden="false" customHeight="false" outlineLevel="0" collapsed="false">
      <c r="B560" s="695" t="s">
        <v>1288</v>
      </c>
      <c r="C560" s="696" t="s">
        <v>1289</v>
      </c>
    </row>
    <row r="561" customFormat="false" ht="15" hidden="false" customHeight="false" outlineLevel="0" collapsed="false">
      <c r="B561" s="697" t="s">
        <v>1290</v>
      </c>
      <c r="C561" s="698" t="n">
        <v>0.69</v>
      </c>
    </row>
    <row r="562" customFormat="false" ht="15" hidden="false" customHeight="false" outlineLevel="0" collapsed="false">
      <c r="B562" s="697" t="s">
        <v>1291</v>
      </c>
      <c r="C562" s="698" t="n">
        <v>-0.3</v>
      </c>
    </row>
    <row r="563" customFormat="false" ht="15" hidden="false" customHeight="false" outlineLevel="0" collapsed="false">
      <c r="B563" s="697" t="s">
        <v>1292</v>
      </c>
      <c r="C563" s="698" t="n">
        <v>0.5</v>
      </c>
    </row>
    <row r="564" customFormat="false" ht="15" hidden="false" customHeight="false" outlineLevel="0" collapsed="false">
      <c r="B564" s="697" t="s">
        <v>1293</v>
      </c>
      <c r="C564" s="698" t="n">
        <v>0.5</v>
      </c>
    </row>
    <row r="565" customFormat="false" ht="15" hidden="false" customHeight="false" outlineLevel="0" collapsed="false">
      <c r="B565" s="697" t="s">
        <v>1294</v>
      </c>
      <c r="C565" s="698"/>
    </row>
    <row r="566" customFormat="false" ht="15" hidden="false" customHeight="false" outlineLevel="0" collapsed="false">
      <c r="B566" s="699" t="s">
        <v>1295</v>
      </c>
      <c r="C566" s="698"/>
    </row>
    <row r="567" customFormat="false" ht="15" hidden="false" customHeight="false" outlineLevel="0" collapsed="false">
      <c r="B567" s="700" t="s">
        <v>1248</v>
      </c>
      <c r="C567" s="698"/>
    </row>
    <row r="568" customFormat="false" ht="15" hidden="false" customHeight="false" outlineLevel="0" collapsed="false">
      <c r="B568" s="701" t="s">
        <v>1251</v>
      </c>
      <c r="C568" s="698"/>
    </row>
    <row r="569" customFormat="false" ht="15" hidden="false" customHeight="false" outlineLevel="0" collapsed="false">
      <c r="B569" s="700" t="s">
        <v>1239</v>
      </c>
      <c r="C569" s="698"/>
    </row>
    <row r="570" customFormat="false" ht="15" hidden="false" customHeight="false" outlineLevel="0" collapsed="false">
      <c r="B570" s="700" t="s">
        <v>1296</v>
      </c>
      <c r="C570" s="698"/>
    </row>
    <row r="571" customFormat="false" ht="15" hidden="false" customHeight="false" outlineLevel="0" collapsed="false">
      <c r="B571" s="702" t="s">
        <v>1297</v>
      </c>
      <c r="C571" s="698" t="n">
        <v>0.05</v>
      </c>
    </row>
    <row r="573" customFormat="false" ht="15" hidden="false" customHeight="false" outlineLevel="0" collapsed="false">
      <c r="B573" s="689" t="s">
        <v>1298</v>
      </c>
    </row>
    <row r="574" customFormat="false" ht="15" hidden="false" customHeight="false" outlineLevel="0" collapsed="false">
      <c r="B574" s="1" t="s">
        <v>1299</v>
      </c>
      <c r="C574" s="703" t="s">
        <v>1300</v>
      </c>
      <c r="AV574" s="0" t="n">
        <f aca="false">+AV489+AV502+AV539+AV541+AV514-AV527</f>
        <v>878</v>
      </c>
    </row>
    <row r="575" customFormat="false" ht="15" hidden="false" customHeight="false" outlineLevel="0" collapsed="false">
      <c r="B575" s="362" t="s">
        <v>1301</v>
      </c>
      <c r="C575" s="703"/>
    </row>
    <row r="576" customFormat="false" ht="15" hidden="false" customHeight="false" outlineLevel="0" collapsed="false">
      <c r="B576" s="362" t="s">
        <v>1302</v>
      </c>
      <c r="C576" s="417" t="s">
        <v>1303</v>
      </c>
    </row>
    <row r="578" customFormat="false" ht="15.75" hidden="false" customHeight="false" outlineLevel="0" collapsed="false">
      <c r="B578" s="360" t="s">
        <v>1304</v>
      </c>
      <c r="C578" s="673" t="s">
        <v>1195</v>
      </c>
    </row>
    <row r="579" customFormat="false" ht="15.75" hidden="false" customHeight="false" outlineLevel="0" collapsed="false">
      <c r="B579" s="704" t="s">
        <v>1305</v>
      </c>
    </row>
    <row r="580" customFormat="false" ht="15" hidden="false" customHeight="false" outlineLevel="0" collapsed="false">
      <c r="B580" s="335" t="s">
        <v>1306</v>
      </c>
    </row>
    <row r="581" customFormat="false" ht="15" hidden="false" customHeight="false" outlineLevel="0" collapsed="false">
      <c r="B581" s="705" t="s">
        <v>1307</v>
      </c>
      <c r="C581" s="673" t="s">
        <v>1308</v>
      </c>
      <c r="AV581" s="0" t="n">
        <f aca="false">+AV154/AU154-1</f>
        <v>0.0314465077564803</v>
      </c>
      <c r="AW581" s="0" t="n">
        <f aca="false">+AW154/AV154-1</f>
        <v>0.0183833980067252</v>
      </c>
    </row>
    <row r="582" customFormat="false" ht="15" hidden="false" customHeight="false" outlineLevel="0" collapsed="false">
      <c r="B582" s="706" t="s">
        <v>1309</v>
      </c>
      <c r="C582" s="707" t="n">
        <v>0.7</v>
      </c>
      <c r="AV582" s="0" t="n">
        <f aca="false">+AU581</f>
        <v>0</v>
      </c>
      <c r="AW582" s="0" t="n">
        <f aca="false">+AV581</f>
        <v>0.0314465077564803</v>
      </c>
    </row>
    <row r="583" customFormat="false" ht="15" hidden="false" customHeight="false" outlineLevel="0" collapsed="false">
      <c r="B583" s="706" t="s">
        <v>1310</v>
      </c>
      <c r="C583" s="707"/>
    </row>
    <row r="584" customFormat="false" ht="15" hidden="false" customHeight="false" outlineLevel="0" collapsed="false">
      <c r="B584" s="708" t="s">
        <v>1311</v>
      </c>
      <c r="C584" s="707" t="n">
        <v>0.5</v>
      </c>
      <c r="AV584" s="0" t="n">
        <f aca="false">+$C584*AV582+(1-$C584)*AV583</f>
        <v>0</v>
      </c>
      <c r="AW584" s="0" t="n">
        <f aca="false">+$C584*AW582+(1-$C584)*AW583</f>
        <v>0.0157232538782401</v>
      </c>
    </row>
    <row r="585" customFormat="false" ht="15" hidden="false" customHeight="false" outlineLevel="0" collapsed="false">
      <c r="B585" s="685" t="s">
        <v>1312</v>
      </c>
      <c r="C585" s="707"/>
    </row>
    <row r="586" customFormat="false" ht="15" hidden="false" customHeight="false" outlineLevel="0" collapsed="false">
      <c r="B586" s="709" t="s">
        <v>1313</v>
      </c>
      <c r="C586" s="684"/>
    </row>
    <row r="587" customFormat="false" ht="15" hidden="false" customHeight="false" outlineLevel="0" collapsed="false">
      <c r="B587" s="335" t="s">
        <v>1314</v>
      </c>
      <c r="C587" s="684" t="n">
        <v>0.51</v>
      </c>
    </row>
    <row r="588" customFormat="false" ht="15" hidden="false" customHeight="false" outlineLevel="0" collapsed="false">
      <c r="B588" s="1" t="s">
        <v>1315</v>
      </c>
      <c r="C588" s="684" t="n">
        <v>0.8</v>
      </c>
      <c r="AV588" s="0" t="n">
        <f aca="false">+AV609</f>
        <v>0.976618595743318</v>
      </c>
    </row>
    <row r="589" customFormat="false" ht="15" hidden="false" customHeight="false" outlineLevel="0" collapsed="false">
      <c r="B589" s="1" t="s">
        <v>1316</v>
      </c>
      <c r="C589" s="674" t="s">
        <v>1289</v>
      </c>
    </row>
    <row r="590" customFormat="false" ht="15" hidden="false" customHeight="false" outlineLevel="0" collapsed="false">
      <c r="B590" s="685" t="s">
        <v>1317</v>
      </c>
    </row>
    <row r="591" customFormat="false" ht="15" hidden="false" customHeight="false" outlineLevel="0" collapsed="false">
      <c r="B591" s="1" t="s">
        <v>1318</v>
      </c>
      <c r="C591" s="710" t="n">
        <v>0.2</v>
      </c>
    </row>
    <row r="592" customFormat="false" ht="15" hidden="false" customHeight="false" outlineLevel="0" collapsed="false">
      <c r="B592" s="1" t="s">
        <v>1319</v>
      </c>
      <c r="C592" s="674" t="s">
        <v>1289</v>
      </c>
    </row>
    <row r="593" customFormat="false" ht="15" hidden="false" customHeight="false" outlineLevel="0" collapsed="false">
      <c r="B593" s="1" t="s">
        <v>1320</v>
      </c>
    </row>
    <row r="594" customFormat="false" ht="15" hidden="false" customHeight="false" outlineLevel="0" collapsed="false">
      <c r="B594" s="685" t="s">
        <v>1321</v>
      </c>
      <c r="C594" s="711" t="s">
        <v>1289</v>
      </c>
    </row>
    <row r="595" customFormat="false" ht="15" hidden="false" customHeight="false" outlineLevel="0" collapsed="false">
      <c r="B595" s="362" t="s">
        <v>1322</v>
      </c>
      <c r="C595" s="712" t="n">
        <v>0.2</v>
      </c>
    </row>
    <row r="596" customFormat="false" ht="15" hidden="false" customHeight="false" outlineLevel="0" collapsed="false">
      <c r="B596" s="685" t="s">
        <v>1321</v>
      </c>
      <c r="C596" s="713"/>
    </row>
    <row r="598" customFormat="false" ht="15" hidden="false" customHeight="false" outlineLevel="0" collapsed="false">
      <c r="B598" s="714" t="s">
        <v>1323</v>
      </c>
      <c r="C598" s="715" t="s">
        <v>1324</v>
      </c>
    </row>
    <row r="599" customFormat="false" ht="15" hidden="false" customHeight="false" outlineLevel="0" collapsed="false">
      <c r="B599" s="716" t="s">
        <v>1325</v>
      </c>
      <c r="C599" s="717"/>
    </row>
    <row r="600" customFormat="false" ht="15" hidden="false" customHeight="false" outlineLevel="0" collapsed="false">
      <c r="B600" s="717" t="s">
        <v>1326</v>
      </c>
      <c r="C600" s="715" t="s">
        <v>1327</v>
      </c>
    </row>
    <row r="601" customFormat="false" ht="15" hidden="false" customHeight="false" outlineLevel="0" collapsed="false">
      <c r="B601" s="717" t="s">
        <v>1328</v>
      </c>
      <c r="C601" s="718" t="n">
        <v>0.7</v>
      </c>
    </row>
    <row r="602" customFormat="false" ht="15" hidden="false" customHeight="false" outlineLevel="0" collapsed="false">
      <c r="B602" s="717" t="s">
        <v>1329</v>
      </c>
      <c r="C602" s="717"/>
    </row>
    <row r="603" customFormat="false" ht="15" hidden="false" customHeight="false" outlineLevel="0" collapsed="false">
      <c r="B603" s="719" t="s">
        <v>1330</v>
      </c>
      <c r="C603" s="718" t="n">
        <v>0</v>
      </c>
    </row>
    <row r="604" customFormat="false" ht="15" hidden="false" customHeight="false" outlineLevel="0" collapsed="false">
      <c r="B604" s="719" t="s">
        <v>1331</v>
      </c>
      <c r="C604" s="714"/>
    </row>
    <row r="605" customFormat="false" ht="15" hidden="false" customHeight="false" outlineLevel="0" collapsed="false">
      <c r="B605" s="717" t="s">
        <v>1332</v>
      </c>
      <c r="C605" s="720"/>
    </row>
    <row r="606" customFormat="false" ht="15" hidden="false" customHeight="false" outlineLevel="0" collapsed="false">
      <c r="B606" s="717" t="s">
        <v>1333</v>
      </c>
      <c r="C606" s="718" t="n">
        <v>0.5</v>
      </c>
    </row>
    <row r="607" customFormat="false" ht="15" hidden="false" customHeight="false" outlineLevel="0" collapsed="false">
      <c r="B607" s="717" t="s">
        <v>1334</v>
      </c>
      <c r="C607" s="717"/>
    </row>
    <row r="609" customFormat="false" ht="15" hidden="false" customHeight="false" outlineLevel="0" collapsed="false">
      <c r="B609" s="335" t="s">
        <v>1335</v>
      </c>
      <c r="C609" s="0" t="s">
        <v>1336</v>
      </c>
      <c r="AV609" s="0" t="n">
        <f aca="false">+AV613/AV611</f>
        <v>0.976618595743318</v>
      </c>
    </row>
    <row r="610" customFormat="false" ht="15" hidden="false" customHeight="false" outlineLevel="0" collapsed="false">
      <c r="B610" s="721" t="s">
        <v>1337</v>
      </c>
      <c r="AV610" s="0" t="n">
        <f aca="false">+LN(AV609)</f>
        <v>-0.0236590862258893</v>
      </c>
    </row>
    <row r="611" customFormat="false" ht="15.75" hidden="false" customHeight="false" outlineLevel="0" collapsed="false">
      <c r="B611" s="722" t="s">
        <v>1338</v>
      </c>
      <c r="AV611" s="0" t="n">
        <f aca="false">+(AV624*AV615^$C615*AV618^$C618*AV621^$C621)/4</f>
        <v>893.900652521927</v>
      </c>
    </row>
    <row r="612" customFormat="false" ht="15" hidden="false" customHeight="false" outlineLevel="0" collapsed="false">
      <c r="B612" s="493" t="s">
        <v>1339</v>
      </c>
      <c r="AV612" s="0" t="e">
        <f aca="false">+AV611/AU611-1</f>
        <v>#DIV/0!</v>
      </c>
    </row>
    <row r="613" customFormat="false" ht="15" hidden="false" customHeight="false" outlineLevel="0" collapsed="false">
      <c r="B613" s="1" t="s">
        <v>1340</v>
      </c>
      <c r="AV613" s="0" t="n">
        <f aca="false">+AV468</f>
        <v>873</v>
      </c>
    </row>
    <row r="614" customFormat="false" ht="15" hidden="false" customHeight="false" outlineLevel="0" collapsed="false">
      <c r="B614" s="493" t="s">
        <v>1341</v>
      </c>
      <c r="AV614" s="0" t="e">
        <f aca="false">+(AV613/AL613)^0.1-1</f>
        <v>#DIV/0!</v>
      </c>
    </row>
    <row r="615" customFormat="false" ht="15" hidden="false" customHeight="false" outlineLevel="0" collapsed="false">
      <c r="B615" s="1" t="s">
        <v>1342</v>
      </c>
      <c r="C615" s="0" t="n">
        <v>0.25</v>
      </c>
      <c r="AU615" s="0" t="n">
        <f aca="false">+AU355</f>
        <v>3444.16774516742</v>
      </c>
      <c r="AV615" s="0" t="n">
        <f aca="false">+AU615*(1-AV617)+AV501</f>
        <v>3306.40103536072</v>
      </c>
    </row>
    <row r="616" customFormat="false" ht="15" hidden="false" customHeight="false" outlineLevel="0" collapsed="false">
      <c r="B616" s="1" t="s">
        <v>1343</v>
      </c>
      <c r="AV616" s="0" t="n">
        <f aca="false">+AV615/AU615-1</f>
        <v>-0.04</v>
      </c>
    </row>
    <row r="617" customFormat="false" ht="15" hidden="false" customHeight="false" outlineLevel="0" collapsed="false">
      <c r="B617" s="1" t="s">
        <v>1344</v>
      </c>
      <c r="AU617" s="0" t="n">
        <f aca="false">+AX356</f>
        <v>0.04</v>
      </c>
      <c r="AV617" s="0" t="n">
        <f aca="false">+AU617</f>
        <v>0.04</v>
      </c>
    </row>
    <row r="618" customFormat="false" ht="15" hidden="false" customHeight="false" outlineLevel="0" collapsed="false">
      <c r="B618" s="1" t="s">
        <v>1345</v>
      </c>
      <c r="C618" s="0" t="n">
        <v>0.15</v>
      </c>
      <c r="AU618" s="0" t="n">
        <f aca="false">+AX405</f>
        <v>3794.64751455276</v>
      </c>
      <c r="AV618" s="0" t="n">
        <f aca="false">+AU618*1</f>
        <v>3794.64751455276</v>
      </c>
    </row>
    <row r="619" customFormat="false" ht="15" hidden="false" customHeight="false" outlineLevel="0" collapsed="false">
      <c r="B619" s="1" t="s">
        <v>1346</v>
      </c>
      <c r="C619" s="0" t="n">
        <v>0.6</v>
      </c>
      <c r="AU619" s="0" t="n">
        <f aca="false">+AX398</f>
        <v>4.429</v>
      </c>
      <c r="AV619" s="0" t="n">
        <f aca="false">+AU619*(1+AV620)</f>
        <v>4.429</v>
      </c>
    </row>
    <row r="620" customFormat="false" ht="15" hidden="false" customHeight="false" outlineLevel="0" collapsed="false">
      <c r="B620" s="1" t="s">
        <v>1347</v>
      </c>
      <c r="AV620" s="0" t="n">
        <f aca="false">+AU620</f>
        <v>0</v>
      </c>
    </row>
    <row r="621" customFormat="false" ht="15" hidden="false" customHeight="false" outlineLevel="0" collapsed="false">
      <c r="B621" s="1" t="s">
        <v>1348</v>
      </c>
      <c r="C621" s="0" t="n">
        <v>0.6</v>
      </c>
      <c r="AU621" s="0" t="n">
        <f aca="false">+AU619*(1-AU623)</f>
        <v>4.29613</v>
      </c>
      <c r="AV621" s="0" t="n">
        <f aca="false">+AV619*(1-AV623)</f>
        <v>4.29613</v>
      </c>
    </row>
    <row r="622" customFormat="false" ht="15" hidden="false" customHeight="false" outlineLevel="0" collapsed="false">
      <c r="B622" s="1" t="s">
        <v>1349</v>
      </c>
      <c r="AV622" s="0" t="n">
        <f aca="false">+AV621/AU621-1</f>
        <v>0</v>
      </c>
    </row>
    <row r="623" customFormat="false" ht="15" hidden="false" customHeight="false" outlineLevel="0" collapsed="false">
      <c r="B623" s="1" t="s">
        <v>1350</v>
      </c>
      <c r="AU623" s="0" t="n">
        <v>0.03</v>
      </c>
      <c r="AV623" s="0" t="n">
        <f aca="false">+AU623</f>
        <v>0.03</v>
      </c>
    </row>
    <row r="624" customFormat="false" ht="15" hidden="false" customHeight="false" outlineLevel="0" collapsed="false">
      <c r="B624" s="1" t="s">
        <v>1351</v>
      </c>
      <c r="C624" s="0" t="n">
        <v>1</v>
      </c>
      <c r="AU624" s="0" t="n">
        <v>56</v>
      </c>
      <c r="AV624" s="0" t="n">
        <f aca="false">+AU624*(1+AV625)</f>
        <v>57.12</v>
      </c>
    </row>
    <row r="625" customFormat="false" ht="15" hidden="false" customHeight="false" outlineLevel="0" collapsed="false">
      <c r="B625" s="1" t="s">
        <v>1352</v>
      </c>
      <c r="AV625" s="0" t="n">
        <v>0.02</v>
      </c>
    </row>
    <row r="627" customFormat="false" ht="15" hidden="false" customHeight="false" outlineLevel="0" collapsed="false">
      <c r="B627" s="335" t="s">
        <v>1353</v>
      </c>
      <c r="AV627" s="0" t="n">
        <f aca="false">+$F629*AV629+$F631*AV631+$F635*AV635</f>
        <v>0</v>
      </c>
    </row>
    <row r="628" customFormat="false" ht="15" hidden="false" customHeight="false" outlineLevel="0" collapsed="false">
      <c r="B628" s="682" t="s">
        <v>1354</v>
      </c>
      <c r="C628" s="723"/>
      <c r="AV628" s="0" t="n">
        <f aca="false">+AV627</f>
        <v>0</v>
      </c>
    </row>
    <row r="629" customFormat="false" ht="15" hidden="false" customHeight="false" outlineLevel="0" collapsed="false">
      <c r="B629" s="1" t="s">
        <v>1355</v>
      </c>
      <c r="C629" s="724" t="n">
        <v>0.8</v>
      </c>
      <c r="AV629" s="0" t="n">
        <f aca="false">+AV580</f>
        <v>0</v>
      </c>
    </row>
    <row r="630" customFormat="false" ht="15" hidden="false" customHeight="false" outlineLevel="0" collapsed="false">
      <c r="B630" s="1" t="s">
        <v>1356</v>
      </c>
      <c r="C630" s="362" t="n">
        <v>0.28</v>
      </c>
    </row>
    <row r="631" customFormat="false" ht="15" hidden="false" customHeight="false" outlineLevel="0" collapsed="false">
      <c r="B631" s="1" t="s">
        <v>1357</v>
      </c>
      <c r="C631" s="362" t="n">
        <v>0.16</v>
      </c>
      <c r="AV631" s="0" t="n">
        <f aca="false">+AV633+AV$636</f>
        <v>0.0228627958909594</v>
      </c>
    </row>
    <row r="632" customFormat="false" ht="15" hidden="false" customHeight="false" outlineLevel="0" collapsed="false">
      <c r="B632" s="1" t="s">
        <v>1358</v>
      </c>
      <c r="C632" s="725"/>
    </row>
    <row r="633" customFormat="false" ht="15" hidden="false" customHeight="false" outlineLevel="0" collapsed="false">
      <c r="B633" s="1" t="s">
        <v>1359</v>
      </c>
      <c r="C633" s="725"/>
      <c r="AV633" s="0" t="n">
        <f aca="false">+(AT481+AU481+AV481)/3</f>
        <v>0.0263239957748411</v>
      </c>
    </row>
    <row r="634" customFormat="false" ht="15" hidden="false" customHeight="false" outlineLevel="0" collapsed="false">
      <c r="B634" s="1" t="s">
        <v>1360</v>
      </c>
      <c r="C634" s="362" t="n">
        <v>0.08</v>
      </c>
    </row>
    <row r="635" customFormat="false" ht="15" hidden="false" customHeight="false" outlineLevel="0" collapsed="false">
      <c r="B635" s="1" t="s">
        <v>1361</v>
      </c>
      <c r="C635" s="362" t="n">
        <v>0.04</v>
      </c>
      <c r="AV635" s="0" t="n">
        <f aca="false">+AV638+AV$636</f>
        <v>0.0403471677890389</v>
      </c>
    </row>
    <row r="636" customFormat="false" ht="15" hidden="false" customHeight="false" outlineLevel="0" collapsed="false">
      <c r="B636" s="709" t="s">
        <v>1362</v>
      </c>
      <c r="C636" s="362"/>
      <c r="AV636" s="0" t="n">
        <f aca="false">+AV692</f>
        <v>0</v>
      </c>
    </row>
    <row r="637" customFormat="false" ht="15" hidden="false" customHeight="false" outlineLevel="0" collapsed="false">
      <c r="B637" s="1" t="s">
        <v>1363</v>
      </c>
    </row>
    <row r="638" customFormat="false" ht="15" hidden="false" customHeight="false" outlineLevel="0" collapsed="false">
      <c r="B638" s="1" t="s">
        <v>1364</v>
      </c>
      <c r="AV638" s="0" t="n">
        <f aca="false">+(AT483+AU483+AV483)/3</f>
        <v>0.0403471677890389</v>
      </c>
    </row>
    <row r="640" customFormat="false" ht="15" hidden="false" customHeight="false" outlineLevel="0" collapsed="false">
      <c r="B640" s="335" t="s">
        <v>1365</v>
      </c>
      <c r="AV640" s="0" t="n">
        <f aca="false">+(1-AV$648)*AV641+AV$648*AV642</f>
        <v>0</v>
      </c>
    </row>
    <row r="641" customFormat="false" ht="15" hidden="false" customHeight="false" outlineLevel="0" collapsed="false">
      <c r="B641" s="1" t="s">
        <v>1366</v>
      </c>
      <c r="AV641" s="0" t="n">
        <f aca="false">+AV580</f>
        <v>0</v>
      </c>
    </row>
    <row r="642" customFormat="false" ht="15" hidden="false" customHeight="false" outlineLevel="0" collapsed="false">
      <c r="B642" s="1" t="s">
        <v>1367</v>
      </c>
      <c r="C642" s="417" t="s">
        <v>1368</v>
      </c>
      <c r="AV642" s="0" t="n">
        <f aca="false">+AV643+AV692</f>
        <v>0</v>
      </c>
    </row>
    <row r="643" customFormat="false" ht="15" hidden="false" customHeight="false" outlineLevel="0" collapsed="false">
      <c r="B643" s="1" t="s">
        <v>1369</v>
      </c>
      <c r="AV643" s="0" t="n">
        <f aca="false">+AV16</f>
        <v>0</v>
      </c>
    </row>
    <row r="644" customFormat="false" ht="15" hidden="false" customHeight="false" outlineLevel="0" collapsed="false">
      <c r="B644" s="682" t="s">
        <v>1370</v>
      </c>
    </row>
    <row r="645" customFormat="false" ht="15" hidden="false" customHeight="false" outlineLevel="0" collapsed="false">
      <c r="B645" s="362" t="s">
        <v>1371</v>
      </c>
      <c r="C645" s="362"/>
    </row>
    <row r="646" customFormat="false" ht="15" hidden="false" customHeight="false" outlineLevel="0" collapsed="false">
      <c r="B646" s="1" t="s">
        <v>1372</v>
      </c>
    </row>
    <row r="647" customFormat="false" ht="15" hidden="false" customHeight="false" outlineLevel="0" collapsed="false">
      <c r="B647" s="1" t="s">
        <v>1373</v>
      </c>
    </row>
    <row r="648" customFormat="false" ht="15" hidden="false" customHeight="false" outlineLevel="0" collapsed="false">
      <c r="B648" s="1" t="s">
        <v>1374</v>
      </c>
      <c r="C648" s="693" t="s">
        <v>1375</v>
      </c>
      <c r="AV648" s="0" t="n">
        <f aca="false">+AV106</f>
        <v>58</v>
      </c>
    </row>
    <row r="650" customFormat="false" ht="15" hidden="false" customHeight="false" outlineLevel="0" collapsed="false">
      <c r="B650" s="335" t="s">
        <v>1376</v>
      </c>
      <c r="AV650" s="0" t="e">
        <f aca="false">+AV653</f>
        <v>#DIV/0!</v>
      </c>
    </row>
    <row r="651" customFormat="false" ht="15" hidden="false" customHeight="false" outlineLevel="0" collapsed="false">
      <c r="B651" s="1" t="s">
        <v>1377</v>
      </c>
      <c r="AV651" s="0" t="n">
        <f aca="false">+AV621</f>
        <v>4.29613</v>
      </c>
    </row>
    <row r="652" customFormat="false" ht="15" hidden="false" customHeight="false" outlineLevel="0" collapsed="false">
      <c r="B652" s="1" t="s">
        <v>1378</v>
      </c>
      <c r="AV652" s="0" t="e">
        <f aca="false">+(AV613*AV615^(-$F615)*AV618^(-$F618)*AV624^(-1))^(1/$F619)</f>
        <v>#DIV/0!</v>
      </c>
    </row>
    <row r="653" customFormat="false" ht="15" hidden="false" customHeight="false" outlineLevel="0" collapsed="false">
      <c r="B653" s="689" t="s">
        <v>1379</v>
      </c>
      <c r="AV653" s="0" t="e">
        <f aca="false">+$F654*AV654+(1-$F654)*AU653*(1+$F655*AV655)*(1+$F656*AV656)</f>
        <v>#DIV/0!</v>
      </c>
    </row>
    <row r="654" customFormat="false" ht="15" hidden="false" customHeight="false" outlineLevel="0" collapsed="false">
      <c r="B654" s="1" t="s">
        <v>1380</v>
      </c>
      <c r="C654" s="372" t="n">
        <v>0.5</v>
      </c>
      <c r="AV654" s="0" t="n">
        <f aca="false">+AU651</f>
        <v>0</v>
      </c>
    </row>
    <row r="655" customFormat="false" ht="15" hidden="false" customHeight="false" outlineLevel="0" collapsed="false">
      <c r="B655" s="1" t="s">
        <v>1381</v>
      </c>
      <c r="C655" s="372" t="n">
        <v>1</v>
      </c>
      <c r="AV655" s="0" t="e">
        <f aca="false">+AV613/AU613-1</f>
        <v>#DIV/0!</v>
      </c>
    </row>
    <row r="656" customFormat="false" ht="15" hidden="false" customHeight="false" outlineLevel="0" collapsed="false">
      <c r="B656" s="1" t="s">
        <v>1382</v>
      </c>
      <c r="C656" s="372" t="n">
        <v>-0.2</v>
      </c>
      <c r="AV656" s="0" t="n">
        <f aca="false">+AV604</f>
        <v>0</v>
      </c>
    </row>
    <row r="658" customFormat="false" ht="15" hidden="false" customHeight="false" outlineLevel="0" collapsed="false">
      <c r="AV658" s="0" t="n">
        <f aca="false">+AV$465</f>
        <v>0</v>
      </c>
    </row>
    <row r="659" customFormat="false" ht="15.75" hidden="false" customHeight="false" outlineLevel="0" collapsed="false">
      <c r="B659" s="360" t="s">
        <v>1383</v>
      </c>
    </row>
    <row r="660" customFormat="false" ht="15" hidden="false" customHeight="false" outlineLevel="0" collapsed="false">
      <c r="B660" s="726" t="s">
        <v>1384</v>
      </c>
      <c r="C660" s="727" t="s">
        <v>1385</v>
      </c>
      <c r="AV660" s="0" t="e">
        <f aca="false">+LN(AV661/AV662)</f>
        <v>#DIV/0!</v>
      </c>
    </row>
    <row r="661" customFormat="false" ht="15" hidden="false" customHeight="false" outlineLevel="0" collapsed="false">
      <c r="B661" s="728" t="s">
        <v>1386</v>
      </c>
      <c r="C661" s="729" t="s">
        <v>1198</v>
      </c>
      <c r="AV661" s="0" t="n">
        <f aca="false">+AU661/(1+AV75)</f>
        <v>0</v>
      </c>
    </row>
    <row r="662" customFormat="false" ht="15" hidden="false" customHeight="false" outlineLevel="0" collapsed="false">
      <c r="B662" s="728" t="s">
        <v>1387</v>
      </c>
      <c r="C662" s="729" t="s">
        <v>1388</v>
      </c>
      <c r="AV662" s="0" t="n">
        <f aca="false">+AVERAGE(AO661:AV661)</f>
        <v>0</v>
      </c>
    </row>
    <row r="663" customFormat="false" ht="15" hidden="false" customHeight="false" outlineLevel="0" collapsed="false">
      <c r="B663" s="728" t="s">
        <v>1389</v>
      </c>
      <c r="C663" s="728"/>
      <c r="AV663" s="0" t="e">
        <f aca="false">+AV662/AU662-1</f>
        <v>#DIV/0!</v>
      </c>
    </row>
    <row r="664" customFormat="false" ht="15" hidden="false" customHeight="false" outlineLevel="0" collapsed="false">
      <c r="B664" s="728" t="s">
        <v>1390</v>
      </c>
      <c r="C664" s="729" t="s">
        <v>1198</v>
      </c>
      <c r="AV664" s="0" t="n">
        <f aca="false">+AV74</f>
        <v>62</v>
      </c>
    </row>
    <row r="665" customFormat="false" ht="15" hidden="false" customHeight="false" outlineLevel="0" collapsed="false">
      <c r="B665" s="728" t="s">
        <v>1391</v>
      </c>
      <c r="C665" s="728"/>
      <c r="AV665" s="0" t="e">
        <f aca="false">+AV664/AU664-1</f>
        <v>#DIV/0!</v>
      </c>
    </row>
    <row r="666" customFormat="false" ht="15" hidden="false" customHeight="false" outlineLevel="0" collapsed="false">
      <c r="C666" s="730" t="s">
        <v>1392</v>
      </c>
    </row>
    <row r="667" customFormat="false" ht="15.75" hidden="false" customHeight="false" outlineLevel="0" collapsed="false">
      <c r="B667" s="731" t="s">
        <v>1393</v>
      </c>
      <c r="C667" s="730" t="n">
        <v>0.2</v>
      </c>
      <c r="AV667" s="0" t="n">
        <f aca="false">+AV678-$F677*AV677</f>
        <v>0</v>
      </c>
    </row>
    <row r="668" customFormat="false" ht="15" hidden="false" customHeight="false" outlineLevel="0" collapsed="false">
      <c r="B668" s="732" t="s">
        <v>1394</v>
      </c>
      <c r="C668" s="705"/>
      <c r="AV668" s="0" t="n">
        <f aca="false">+LN(AV664)</f>
        <v>4.12713438504509</v>
      </c>
    </row>
    <row r="669" customFormat="false" ht="15" hidden="false" customHeight="false" outlineLevel="0" collapsed="false">
      <c r="B669" s="1" t="s">
        <v>1395</v>
      </c>
      <c r="AV669" s="0" t="n">
        <f aca="false">+AV714</f>
        <v>-0.035</v>
      </c>
    </row>
    <row r="670" customFormat="false" ht="15" hidden="false" customHeight="false" outlineLevel="0" collapsed="false">
      <c r="B670" s="685" t="s">
        <v>1396</v>
      </c>
      <c r="AV670" s="0" t="n">
        <f aca="false">-$F677*AV677</f>
        <v>0</v>
      </c>
    </row>
    <row r="671" customFormat="false" ht="15" hidden="false" customHeight="false" outlineLevel="0" collapsed="false">
      <c r="B671" s="1" t="s">
        <v>1397</v>
      </c>
      <c r="AV671" s="0" t="n">
        <f aca="false">+AV669-AV672</f>
        <v>-0.035</v>
      </c>
    </row>
    <row r="672" customFormat="false" ht="15" hidden="false" customHeight="false" outlineLevel="0" collapsed="false">
      <c r="B672" s="1" t="s">
        <v>1398</v>
      </c>
      <c r="AV672" s="0" t="n">
        <f aca="false">+AV628</f>
        <v>0</v>
      </c>
    </row>
    <row r="673" customFormat="false" ht="15" hidden="false" customHeight="false" outlineLevel="0" collapsed="false">
      <c r="B673" s="1" t="s">
        <v>1399</v>
      </c>
      <c r="AV673" s="0" t="n">
        <v>0.025</v>
      </c>
    </row>
    <row r="674" customFormat="false" ht="15" hidden="false" customHeight="false" outlineLevel="0" collapsed="false">
      <c r="B674" s="1" t="s">
        <v>1400</v>
      </c>
      <c r="AV674" s="0" t="n">
        <f aca="false">+AV673-AV675</f>
        <v>0.005</v>
      </c>
    </row>
    <row r="675" customFormat="false" ht="15" hidden="false" customHeight="false" outlineLevel="0" collapsed="false">
      <c r="B675" s="733" t="s">
        <v>1401</v>
      </c>
      <c r="C675" s="693" t="s">
        <v>1402</v>
      </c>
      <c r="AV675" s="0" t="n">
        <v>0.02</v>
      </c>
    </row>
    <row r="676" customFormat="false" ht="15" hidden="false" customHeight="false" outlineLevel="0" collapsed="false">
      <c r="B676" s="733" t="s">
        <v>1403</v>
      </c>
      <c r="C676" s="734" t="s">
        <v>1404</v>
      </c>
      <c r="AV676" s="0" t="n">
        <v>0.03</v>
      </c>
    </row>
    <row r="677" customFormat="false" ht="15" hidden="false" customHeight="false" outlineLevel="0" collapsed="false">
      <c r="B677" s="1" t="s">
        <v>1405</v>
      </c>
      <c r="C677" s="713" t="n">
        <v>0.5</v>
      </c>
      <c r="AV677" s="0" t="n">
        <f aca="false">+AV669-AV673-AV676</f>
        <v>-0.09</v>
      </c>
    </row>
    <row r="678" customFormat="false" ht="15" hidden="false" customHeight="false" outlineLevel="0" collapsed="false">
      <c r="B678" s="1" t="s">
        <v>1406</v>
      </c>
      <c r="C678" s="0" t="n">
        <v>0.5</v>
      </c>
      <c r="AV678" s="0" t="n">
        <f aca="false">+AU667*$F678+AW667*(1-$F678)</f>
        <v>0</v>
      </c>
    </row>
    <row r="679" customFormat="false" ht="15" hidden="false" customHeight="false" outlineLevel="0" collapsed="false">
      <c r="B679" s="362" t="s">
        <v>1407</v>
      </c>
      <c r="C679" s="735" t="s">
        <v>1289</v>
      </c>
      <c r="AV679" s="0" t="n">
        <f aca="false">+AV671-AV674-AV676</f>
        <v>-0.07</v>
      </c>
    </row>
    <row r="681" customFormat="false" ht="15.75" hidden="false" customHeight="false" outlineLevel="0" collapsed="false">
      <c r="B681" s="736" t="s">
        <v>1408</v>
      </c>
    </row>
    <row r="682" customFormat="false" ht="15" hidden="false" customHeight="false" outlineLevel="0" collapsed="false">
      <c r="B682" s="1" t="s">
        <v>1409</v>
      </c>
      <c r="C682" s="737" t="s">
        <v>1410</v>
      </c>
      <c r="AV682" s="0" t="n">
        <v>0.005</v>
      </c>
    </row>
    <row r="683" customFormat="false" ht="15" hidden="false" customHeight="false" outlineLevel="0" collapsed="false">
      <c r="B683" s="1" t="s">
        <v>1411</v>
      </c>
      <c r="C683" s="371" t="s">
        <v>1402</v>
      </c>
      <c r="AV683" s="0" t="n">
        <v>0.05</v>
      </c>
    </row>
    <row r="684" customFormat="false" ht="15" hidden="false" customHeight="false" outlineLevel="0" collapsed="false">
      <c r="B684" s="1" t="s">
        <v>1412</v>
      </c>
      <c r="AV684" s="0" t="n">
        <f aca="false">+AV13*0+AV675</f>
        <v>0.02</v>
      </c>
    </row>
    <row r="685" customFormat="false" ht="15" hidden="false" customHeight="false" outlineLevel="0" collapsed="false">
      <c r="B685" s="1" t="s">
        <v>1413</v>
      </c>
      <c r="AV685" s="0" t="n">
        <f aca="false">+AV682+AV683-AV684</f>
        <v>0.035</v>
      </c>
    </row>
    <row r="686" customFormat="false" ht="15" hidden="false" customHeight="false" outlineLevel="0" collapsed="false">
      <c r="B686" s="335" t="s">
        <v>1414</v>
      </c>
      <c r="C686" s="674" t="s">
        <v>1415</v>
      </c>
    </row>
    <row r="687" customFormat="false" ht="15" hidden="false" customHeight="false" outlineLevel="0" collapsed="false">
      <c r="B687" s="1" t="s">
        <v>1416</v>
      </c>
      <c r="C687" s="362" t="n">
        <v>0.8</v>
      </c>
      <c r="AV687" s="0" t="n">
        <f aca="false">+$F687*AU685+(1-$F687)*AV685</f>
        <v>0.035</v>
      </c>
    </row>
    <row r="688" customFormat="false" ht="15" hidden="false" customHeight="false" outlineLevel="0" collapsed="false">
      <c r="C688" s="738" t="s">
        <v>1417</v>
      </c>
    </row>
    <row r="689" customFormat="false" ht="15" hidden="false" customHeight="false" outlineLevel="0" collapsed="false">
      <c r="B689" s="733" t="s">
        <v>1418</v>
      </c>
      <c r="C689" s="685" t="n">
        <v>0.8</v>
      </c>
      <c r="AV689" s="0" t="n">
        <f aca="false">+AU689+AV687</f>
        <v>0.035</v>
      </c>
    </row>
    <row r="690" customFormat="false" ht="15" hidden="false" customHeight="false" outlineLevel="0" collapsed="false">
      <c r="B690" s="733"/>
      <c r="C690" s="685"/>
    </row>
    <row r="691" customFormat="false" ht="15.75" hidden="false" customHeight="false" outlineLevel="0" collapsed="false">
      <c r="B691" s="739" t="s">
        <v>1419</v>
      </c>
      <c r="C691" s="740"/>
      <c r="AV691" s="0" t="n">
        <f aca="false">+$F667*AV667+$F689*AV689</f>
        <v>0</v>
      </c>
    </row>
    <row r="692" customFormat="false" ht="15" hidden="false" customHeight="false" outlineLevel="0" collapsed="false">
      <c r="B692" s="733" t="s">
        <v>1420</v>
      </c>
      <c r="AV692" s="0" t="n">
        <f aca="false">+AV691-AU691</f>
        <v>0</v>
      </c>
    </row>
    <row r="693" customFormat="false" ht="15" hidden="false" customHeight="false" outlineLevel="0" collapsed="false">
      <c r="B693" s="685" t="s">
        <v>1421</v>
      </c>
      <c r="AV693" s="0" t="n">
        <f aca="false">+EXP(AV689)</f>
        <v>1.03561970879962</v>
      </c>
    </row>
    <row r="694" customFormat="false" ht="15" hidden="false" customHeight="false" outlineLevel="0" collapsed="false">
      <c r="B694" s="733" t="s">
        <v>1422</v>
      </c>
      <c r="AV694" s="0" t="n">
        <f aca="false">+AV692+AV675-AV627</f>
        <v>0.02</v>
      </c>
    </row>
    <row r="695" customFormat="false" ht="15" hidden="false" customHeight="false" outlineLevel="0" collapsed="false">
      <c r="B695" s="685" t="s">
        <v>1423</v>
      </c>
      <c r="AV695" s="0" t="n">
        <f aca="false">+AU695*(1+AV694)</f>
        <v>0</v>
      </c>
    </row>
    <row r="696" customFormat="false" ht="15" hidden="false" customHeight="false" outlineLevel="0" collapsed="false">
      <c r="B696" s="685" t="s">
        <v>1424</v>
      </c>
      <c r="AV696" s="0" t="n">
        <f aca="false">+AU696*(1+AV682)</f>
        <v>0</v>
      </c>
    </row>
    <row r="697" customFormat="false" ht="15" hidden="false" customHeight="false" outlineLevel="0" collapsed="false">
      <c r="B697" s="685" t="s">
        <v>1425</v>
      </c>
      <c r="AV697" s="0" t="e">
        <f aca="false">+LN(AV695/AV696)</f>
        <v>#DIV/0!</v>
      </c>
    </row>
    <row r="698" customFormat="false" ht="15" hidden="false" customHeight="false" outlineLevel="0" collapsed="false">
      <c r="B698" s="733" t="s">
        <v>1426</v>
      </c>
      <c r="AV698" s="0" t="n">
        <f aca="false">+AV461+AV692-AV627</f>
        <v>0</v>
      </c>
    </row>
    <row r="699" customFormat="false" ht="15" hidden="false" customHeight="false" outlineLevel="0" collapsed="false">
      <c r="B699" s="733" t="s">
        <v>1427</v>
      </c>
      <c r="AV699" s="0" t="n">
        <f aca="false">+AV485+AV692-AV627</f>
        <v>0.0790790108117258</v>
      </c>
    </row>
    <row r="700" customFormat="false" ht="15" hidden="false" customHeight="false" outlineLevel="0" collapsed="false">
      <c r="B700" s="733"/>
    </row>
    <row r="701" customFormat="false" ht="15" hidden="false" customHeight="false" outlineLevel="0" collapsed="false">
      <c r="B701" s="493" t="s">
        <v>1428</v>
      </c>
    </row>
    <row r="702" customFormat="false" ht="15" hidden="false" customHeight="false" outlineLevel="0" collapsed="false">
      <c r="B702" s="362" t="s">
        <v>1429</v>
      </c>
    </row>
    <row r="703" customFormat="false" ht="15" hidden="false" customHeight="false" outlineLevel="0" collapsed="false">
      <c r="B703" s="575" t="s">
        <v>1430</v>
      </c>
    </row>
    <row r="704" customFormat="false" ht="15" hidden="false" customHeight="false" outlineLevel="0" collapsed="false">
      <c r="B704" s="362" t="s">
        <v>1431</v>
      </c>
    </row>
    <row r="705" customFormat="false" ht="15" hidden="false" customHeight="false" outlineLevel="0" collapsed="false">
      <c r="B705" s="362" t="s">
        <v>1432</v>
      </c>
    </row>
    <row r="706" customFormat="false" ht="15" hidden="false" customHeight="false" outlineLevel="0" collapsed="false">
      <c r="B706" s="362" t="s">
        <v>1433</v>
      </c>
    </row>
    <row r="707" customFormat="false" ht="15" hidden="false" customHeight="false" outlineLevel="0" collapsed="false">
      <c r="B707" s="335" t="s">
        <v>1434</v>
      </c>
    </row>
    <row r="709" customFormat="false" ht="15.75" hidden="false" customHeight="false" outlineLevel="0" collapsed="false">
      <c r="B709" s="360" t="s">
        <v>1435</v>
      </c>
      <c r="AV709" s="0" t="n">
        <f aca="false">+AV$465</f>
        <v>0</v>
      </c>
    </row>
    <row r="710" customFormat="false" ht="15" hidden="false" customHeight="false" outlineLevel="0" collapsed="false">
      <c r="B710" s="335" t="s">
        <v>1436</v>
      </c>
    </row>
    <row r="711" customFormat="false" ht="15" hidden="false" customHeight="false" outlineLevel="0" collapsed="false">
      <c r="B711" s="741" t="s">
        <v>1437</v>
      </c>
      <c r="AV711" s="0" t="n">
        <f aca="false">+AV713-AV718</f>
        <v>-0.055</v>
      </c>
    </row>
    <row r="712" customFormat="false" ht="15" hidden="false" customHeight="false" outlineLevel="0" collapsed="false">
      <c r="B712" s="741" t="s">
        <v>1438</v>
      </c>
      <c r="AV712" s="0" t="n">
        <f aca="false">+AV714-AV717</f>
        <v>-0.055</v>
      </c>
    </row>
    <row r="713" customFormat="false" ht="15" hidden="false" customHeight="false" outlineLevel="0" collapsed="false">
      <c r="B713" s="742" t="s">
        <v>1439</v>
      </c>
      <c r="C713" s="742"/>
      <c r="AV713" s="0" t="n">
        <f aca="false">+AV714-AV724</f>
        <v>-0.035</v>
      </c>
    </row>
    <row r="714" customFormat="false" ht="15.75" hidden="false" customHeight="false" outlineLevel="0" collapsed="false">
      <c r="B714" s="739" t="s">
        <v>1440</v>
      </c>
      <c r="C714" s="743" t="s">
        <v>1441</v>
      </c>
      <c r="AV714" s="0" t="n">
        <f aca="false">+$F716*AV716+(1-$F716)*(AV717+$F720*AV720+IF(AV722&lt;0,1.1,$F722)*AV722+$F727*AV727)+AV731</f>
        <v>-0.035</v>
      </c>
    </row>
    <row r="715" customFormat="false" ht="15" hidden="false" customHeight="false" outlineLevel="0" collapsed="false">
      <c r="B715" s="1" t="s">
        <v>1442</v>
      </c>
      <c r="C715" s="673" t="s">
        <v>1443</v>
      </c>
      <c r="AV715" s="0" t="n">
        <f aca="false">+AV447</f>
        <v>0</v>
      </c>
    </row>
    <row r="716" customFormat="false" ht="15" hidden="false" customHeight="false" outlineLevel="0" collapsed="false">
      <c r="B716" s="1" t="s">
        <v>1444</v>
      </c>
      <c r="C716" s="744" t="n">
        <v>0.7</v>
      </c>
      <c r="AV716" s="0" t="n">
        <f aca="false">+AU715</f>
        <v>0</v>
      </c>
    </row>
    <row r="717" customFormat="false" ht="15" hidden="false" customHeight="false" outlineLevel="0" collapsed="false">
      <c r="B717" s="1" t="s">
        <v>1445</v>
      </c>
      <c r="C717" s="737" t="s">
        <v>1446</v>
      </c>
      <c r="AV717" s="0" t="n">
        <f aca="false">+AV718+AV719</f>
        <v>0.02</v>
      </c>
    </row>
    <row r="718" customFormat="false" ht="15" hidden="false" customHeight="false" outlineLevel="0" collapsed="false">
      <c r="B718" s="1" t="s">
        <v>1447</v>
      </c>
      <c r="AV718" s="0" t="n">
        <v>0.02</v>
      </c>
    </row>
    <row r="719" customFormat="false" ht="15" hidden="false" customHeight="false" outlineLevel="0" collapsed="false">
      <c r="B719" s="1" t="s">
        <v>1448</v>
      </c>
      <c r="C719" s="744"/>
      <c r="AV719" s="0" t="n">
        <f aca="false">+AW734</f>
        <v>0</v>
      </c>
    </row>
    <row r="720" customFormat="false" ht="15" hidden="false" customHeight="false" outlineLevel="0" collapsed="false">
      <c r="B720" s="1" t="s">
        <v>1449</v>
      </c>
      <c r="C720" s="744" t="n">
        <v>0.5</v>
      </c>
      <c r="AV720" s="0" t="n">
        <f aca="false">+AV610</f>
        <v>-0.0236590862258893</v>
      </c>
    </row>
    <row r="721" customFormat="false" ht="15" hidden="false" customHeight="false" outlineLevel="0" collapsed="false">
      <c r="B721" s="685" t="s">
        <v>1450</v>
      </c>
      <c r="C721" s="744"/>
      <c r="AV721" s="0" t="n">
        <f aca="false">+(1-$F716)*$F720*AV720</f>
        <v>0</v>
      </c>
    </row>
    <row r="722" customFormat="false" ht="15" hidden="false" customHeight="false" outlineLevel="0" collapsed="false">
      <c r="B722" s="1" t="s">
        <v>1451</v>
      </c>
      <c r="C722" s="744" t="n">
        <v>2.1</v>
      </c>
      <c r="AV722" s="0" t="n">
        <f aca="false">+(AV724-AV726)</f>
        <v>-0.05</v>
      </c>
    </row>
    <row r="723" customFormat="false" ht="15" hidden="false" customHeight="false" outlineLevel="0" collapsed="false">
      <c r="B723" s="685" t="s">
        <v>1452</v>
      </c>
      <c r="C723" s="744"/>
      <c r="AV723" s="0" t="n">
        <f aca="false">+(1-$F716)*IF(AV722&lt;0,1.1,$F722)*AV722</f>
        <v>-0.055</v>
      </c>
    </row>
    <row r="724" customFormat="false" ht="15" hidden="false" customHeight="false" outlineLevel="0" collapsed="false">
      <c r="B724" s="1" t="s">
        <v>1453</v>
      </c>
      <c r="C724" s="744"/>
      <c r="AV724" s="0" t="n">
        <f aca="false">+AW627</f>
        <v>0</v>
      </c>
    </row>
    <row r="725" customFormat="false" ht="15" hidden="false" customHeight="false" outlineLevel="0" collapsed="false">
      <c r="B725" s="1" t="s">
        <v>1454</v>
      </c>
      <c r="C725" s="744"/>
    </row>
    <row r="726" customFormat="false" ht="15" hidden="false" customHeight="false" outlineLevel="0" collapsed="false">
      <c r="B726" s="1" t="s">
        <v>1455</v>
      </c>
      <c r="C726" s="744"/>
      <c r="AV726" s="0" t="n">
        <f aca="false">+AV734</f>
        <v>0.05</v>
      </c>
    </row>
    <row r="727" customFormat="false" ht="15" hidden="false" customHeight="false" outlineLevel="0" collapsed="false">
      <c r="B727" s="1" t="s">
        <v>1456</v>
      </c>
      <c r="C727" s="744" t="n">
        <v>0.2</v>
      </c>
      <c r="AV727" s="0" t="n">
        <f aca="false">+AV729-AV730</f>
        <v>-0.035</v>
      </c>
    </row>
    <row r="728" customFormat="false" ht="15" hidden="false" customHeight="false" outlineLevel="0" collapsed="false">
      <c r="B728" s="685" t="s">
        <v>1457</v>
      </c>
      <c r="C728" s="744"/>
      <c r="AV728" s="0" t="n">
        <f aca="false">+(1-$F716)*$F727*AV727</f>
        <v>0</v>
      </c>
    </row>
    <row r="729" customFormat="false" ht="15" hidden="false" customHeight="false" outlineLevel="0" collapsed="false">
      <c r="B729" s="1" t="s">
        <v>1458</v>
      </c>
      <c r="C729" s="744"/>
      <c r="AV729" s="0" t="n">
        <f aca="false">+AV691</f>
        <v>0</v>
      </c>
    </row>
    <row r="730" customFormat="false" ht="15" hidden="false" customHeight="false" outlineLevel="0" collapsed="false">
      <c r="B730" s="1" t="s">
        <v>1459</v>
      </c>
      <c r="C730" s="744"/>
      <c r="AV730" s="0" t="n">
        <f aca="false">+AV689</f>
        <v>0.035</v>
      </c>
    </row>
    <row r="731" customFormat="false" ht="15" hidden="false" customHeight="false" outlineLevel="0" collapsed="false">
      <c r="B731" s="1" t="s">
        <v>1460</v>
      </c>
      <c r="C731" s="744" t="n">
        <v>1</v>
      </c>
      <c r="AV731" s="0" t="n">
        <v>0</v>
      </c>
    </row>
    <row r="732" customFormat="false" ht="15" hidden="false" customHeight="false" outlineLevel="0" collapsed="false">
      <c r="C732" s="744"/>
    </row>
    <row r="733" customFormat="false" ht="15" hidden="false" customHeight="false" outlineLevel="0" collapsed="false">
      <c r="C733" s="417" t="s">
        <v>1461</v>
      </c>
    </row>
    <row r="734" customFormat="false" ht="15" hidden="false" customHeight="false" outlineLevel="0" collapsed="false">
      <c r="B734" s="335" t="s">
        <v>1462</v>
      </c>
      <c r="C734" s="685" t="n">
        <v>0.5</v>
      </c>
      <c r="AV734" s="0" t="n">
        <f aca="false">+$F734*AU734+(1-$F734)*AV735</f>
        <v>0.05</v>
      </c>
    </row>
    <row r="735" customFormat="false" ht="15" hidden="false" customHeight="false" outlineLevel="0" collapsed="false">
      <c r="B735" s="1" t="s">
        <v>1463</v>
      </c>
      <c r="C735" s="685"/>
      <c r="AV735" s="0" t="n">
        <v>0.05</v>
      </c>
    </row>
    <row r="736" customFormat="false" ht="15" hidden="false" customHeight="false" outlineLevel="0" collapsed="false">
      <c r="B736" s="1" t="s">
        <v>1464</v>
      </c>
      <c r="C736" s="685"/>
    </row>
    <row r="738" customFormat="false" ht="15" hidden="false" customHeight="false" outlineLevel="0" collapsed="false">
      <c r="B738" s="335" t="s">
        <v>1465</v>
      </c>
    </row>
    <row r="739" customFormat="false" ht="15" hidden="false" customHeight="false" outlineLevel="0" collapsed="false">
      <c r="B739" s="1" t="s">
        <v>1466</v>
      </c>
      <c r="C739" s="743" t="s">
        <v>1441</v>
      </c>
      <c r="AV739" s="0" t="n">
        <f aca="false">+AV714</f>
        <v>-0.035</v>
      </c>
    </row>
    <row r="740" customFormat="false" ht="15" hidden="false" customHeight="false" outlineLevel="0" collapsed="false">
      <c r="B740" s="705" t="s">
        <v>1467</v>
      </c>
      <c r="AV740" s="0" t="n">
        <f aca="false">+AV447</f>
        <v>0</v>
      </c>
    </row>
    <row r="741" customFormat="false" ht="15" hidden="false" customHeight="false" outlineLevel="0" collapsed="false">
      <c r="B741" s="1" t="s">
        <v>1468</v>
      </c>
      <c r="AV741" s="0" t="n">
        <v>0.02</v>
      </c>
    </row>
    <row r="742" customFormat="false" ht="15" hidden="false" customHeight="false" outlineLevel="0" collapsed="false">
      <c r="B742" s="1" t="s">
        <v>1469</v>
      </c>
      <c r="AV742" s="0" t="n">
        <f aca="false">+AV739+AV741</f>
        <v>-0.015</v>
      </c>
    </row>
    <row r="743" customFormat="false" ht="15" hidden="false" customHeight="false" outlineLevel="0" collapsed="false">
      <c r="B743" s="335" t="s">
        <v>1470</v>
      </c>
      <c r="AV743" s="0" t="n">
        <f aca="false">+AV742-AW$747</f>
        <v>-0.015</v>
      </c>
    </row>
    <row r="744" customFormat="false" ht="15" hidden="false" customHeight="false" outlineLevel="0" collapsed="false">
      <c r="B744" s="1" t="s">
        <v>1471</v>
      </c>
      <c r="AV744" s="0" t="n">
        <v>0.09</v>
      </c>
    </row>
    <row r="745" customFormat="false" ht="15" hidden="false" customHeight="false" outlineLevel="0" collapsed="false">
      <c r="B745" s="1" t="s">
        <v>1472</v>
      </c>
      <c r="AV745" s="0" t="n">
        <f aca="false">+AV742+AV744</f>
        <v>0.075</v>
      </c>
    </row>
    <row r="746" customFormat="false" ht="15" hidden="false" customHeight="false" outlineLevel="0" collapsed="false">
      <c r="B746" s="335" t="s">
        <v>1473</v>
      </c>
      <c r="AV746" s="0" t="n">
        <f aca="false">+AV745-AW$747</f>
        <v>0.075</v>
      </c>
    </row>
    <row r="747" customFormat="false" ht="15" hidden="false" customHeight="false" outlineLevel="0" collapsed="false">
      <c r="B747" s="1" t="s">
        <v>1474</v>
      </c>
      <c r="C747" s="743" t="s">
        <v>1475</v>
      </c>
      <c r="AV747" s="0" t="n">
        <f aca="false">+AV627</f>
        <v>0</v>
      </c>
    </row>
    <row r="749" customFormat="false" ht="15" hidden="false" customHeight="false" outlineLevel="0" collapsed="false">
      <c r="B749" s="335" t="s">
        <v>1476</v>
      </c>
    </row>
    <row r="750" customFormat="false" ht="15.75" hidden="false" customHeight="false" outlineLevel="0" collapsed="false">
      <c r="B750" s="739" t="s">
        <v>1477</v>
      </c>
      <c r="C750" s="743" t="s">
        <v>1478</v>
      </c>
      <c r="AV750" s="0" t="e">
        <f aca="false">+$F753*AV753+(1-$F753)*($F755*AV755+$F762*(AV762-AU762)-AV760)</f>
        <v>#DIV/0!</v>
      </c>
    </row>
    <row r="751" customFormat="false" ht="15" hidden="false" customHeight="false" outlineLevel="0" collapsed="false">
      <c r="B751" s="1" t="s">
        <v>1479</v>
      </c>
      <c r="AV751" s="0" t="e">
        <f aca="false">+AV752/AU752-1</f>
        <v>#DIV/0!</v>
      </c>
    </row>
    <row r="752" customFormat="false" ht="15" hidden="false" customHeight="false" outlineLevel="0" collapsed="false">
      <c r="B752" s="733" t="s">
        <v>1480</v>
      </c>
      <c r="C752" s="674" t="s">
        <v>1308</v>
      </c>
      <c r="AV752" s="0" t="e">
        <f aca="false">+AU752*(1+AV750)</f>
        <v>#DIV/0!</v>
      </c>
    </row>
    <row r="753" customFormat="false" ht="15" hidden="false" customHeight="false" outlineLevel="0" collapsed="false">
      <c r="B753" s="1" t="s">
        <v>1481</v>
      </c>
      <c r="C753" s="362" t="n">
        <v>0.5</v>
      </c>
      <c r="AV753" s="0" t="e">
        <f aca="false">+AV754/AU754-1</f>
        <v>#DIV/0!</v>
      </c>
    </row>
    <row r="754" customFormat="false" ht="15" hidden="false" customHeight="false" outlineLevel="0" collapsed="false">
      <c r="B754" s="1" t="s">
        <v>1482</v>
      </c>
      <c r="AV754" s="0" t="n">
        <f aca="false">+AU752</f>
        <v>0</v>
      </c>
    </row>
    <row r="755" customFormat="false" ht="15" hidden="false" customHeight="false" outlineLevel="0" collapsed="false">
      <c r="B755" s="1" t="s">
        <v>1483</v>
      </c>
      <c r="C755" s="362" t="n">
        <v>1</v>
      </c>
      <c r="AV755" s="0" t="e">
        <f aca="false">+AV756/AU756-1</f>
        <v>#DIV/0!</v>
      </c>
    </row>
    <row r="756" customFormat="false" ht="15" hidden="false" customHeight="false" outlineLevel="0" collapsed="false">
      <c r="B756" s="1" t="s">
        <v>1484</v>
      </c>
      <c r="AV756" s="0" t="n">
        <f aca="false">+AV757*AV759</f>
        <v>0</v>
      </c>
    </row>
    <row r="757" customFormat="false" ht="15" hidden="false" customHeight="false" outlineLevel="0" collapsed="false">
      <c r="B757" s="1" t="s">
        <v>1485</v>
      </c>
      <c r="AV757" s="0" t="n">
        <f aca="false">+AV574</f>
        <v>878</v>
      </c>
    </row>
    <row r="758" customFormat="false" ht="15" hidden="false" customHeight="false" outlineLevel="0" collapsed="false">
      <c r="B758" s="1" t="s">
        <v>1486</v>
      </c>
      <c r="AV758" s="0" t="n">
        <f aca="false">+AV640</f>
        <v>0</v>
      </c>
    </row>
    <row r="759" customFormat="false" ht="15" hidden="false" customHeight="false" outlineLevel="0" collapsed="false">
      <c r="B759" s="1" t="s">
        <v>1487</v>
      </c>
      <c r="AV759" s="0" t="n">
        <f aca="false">+AU759*(1+AV758)</f>
        <v>0</v>
      </c>
    </row>
    <row r="760" customFormat="false" ht="15" hidden="false" customHeight="false" outlineLevel="0" collapsed="false">
      <c r="B760" s="1" t="s">
        <v>1488</v>
      </c>
      <c r="AV760" s="0" t="n">
        <f aca="false">+AV761</f>
        <v>-0.03</v>
      </c>
    </row>
    <row r="761" customFormat="false" ht="15" hidden="false" customHeight="false" outlineLevel="0" collapsed="false">
      <c r="B761" s="362" t="s">
        <v>1489</v>
      </c>
      <c r="AV761" s="0" t="n">
        <v>-0.03</v>
      </c>
    </row>
    <row r="762" customFormat="false" ht="15" hidden="false" customHeight="false" outlineLevel="0" collapsed="false">
      <c r="B762" s="1" t="s">
        <v>1490</v>
      </c>
      <c r="C762" s="362" t="n">
        <v>-0.05</v>
      </c>
      <c r="AV762" s="0" t="n">
        <f aca="false">+AV714</f>
        <v>-0.035</v>
      </c>
    </row>
    <row r="764" customFormat="false" ht="15" hidden="false" customHeight="false" outlineLevel="0" collapsed="false">
      <c r="B764" s="335" t="s">
        <v>1491</v>
      </c>
    </row>
    <row r="765" customFormat="false" ht="15" hidden="false" customHeight="false" outlineLevel="0" collapsed="false">
      <c r="B765" s="1" t="s">
        <v>1492</v>
      </c>
      <c r="AV765" s="0" t="e">
        <f aca="false">+AV752/AV766</f>
        <v>#DIV/0!</v>
      </c>
    </row>
    <row r="766" customFormat="false" ht="15" hidden="false" customHeight="false" outlineLevel="0" collapsed="false">
      <c r="B766" s="1" t="s">
        <v>1493</v>
      </c>
      <c r="AV766" s="0" t="n">
        <f aca="false">+AV434</f>
        <v>3.38055971629611</v>
      </c>
    </row>
    <row r="767" customFormat="false" ht="15" hidden="false" customHeight="false" outlineLevel="0" collapsed="false">
      <c r="B767" s="1" t="s">
        <v>1494</v>
      </c>
      <c r="C767" s="417" t="s">
        <v>1402</v>
      </c>
      <c r="AV767" s="0" t="n">
        <f aca="false">+AV393</f>
        <v>0</v>
      </c>
    </row>
    <row r="768" customFormat="false" ht="15" hidden="false" customHeight="false" outlineLevel="0" collapsed="false">
      <c r="B768" s="1" t="s">
        <v>1495</v>
      </c>
      <c r="C768" s="417" t="s">
        <v>1496</v>
      </c>
      <c r="AV768" s="0" t="e">
        <f aca="false">+AV752-AV767</f>
        <v>#DIV/0!</v>
      </c>
    </row>
    <row r="770" customFormat="false" ht="15" hidden="false" customHeight="false" outlineLevel="0" collapsed="false">
      <c r="B770" s="417" t="s">
        <v>1497</v>
      </c>
    </row>
  </sheetData>
  <mergeCells count="2">
    <mergeCell ref="C7:C10"/>
    <mergeCell ref="C11:C13"/>
  </mergeCells>
  <printOptions headings="false" gridLines="false" gridLinesSet="true" horizontalCentered="false" verticalCentered="false"/>
  <pageMargins left="0.2" right="0.2" top="0.25" bottom="0.25" header="0.511811023622047" footer="0.511811023622047"/>
  <pageSetup paperSize="1" scale="85"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CommandButton1">
              <controlPr defaultSize="0" print="true" autoFill="0" autoPict="0">
                <anchor moveWithCells="true" sizeWithCells="false">
                  <from>
                    <xdr:col>108</xdr:col>
                    <xdr:colOff>45720</xdr:colOff>
                    <xdr:row>1</xdr:row>
                    <xdr:rowOff>7560</xdr:rowOff>
                  </from>
                  <to>
                    <xdr:col>110</xdr:col>
                    <xdr:colOff>22680</xdr:colOff>
                    <xdr:row>2</xdr:row>
                    <xdr:rowOff>99000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120"/>
  <sheetViews>
    <sheetView showFormulas="false" showGridLines="true" showRowColHeaders="true" showZeros="false" rightToLeft="false" tabSelected="false" showOutlineSymbols="true" defaultGridColor="true" view="normal" topLeftCell="A523" colorId="64" zoomScale="100" zoomScaleNormal="100" zoomScalePageLayoutView="100" workbookViewId="0">
      <selection pane="topLeft" activeCell="D2" activeCellId="1" sqref="DK282:DZ306 D2"/>
    </sheetView>
  </sheetViews>
  <sheetFormatPr defaultColWidth="8.54296875" defaultRowHeight="15" zeroHeight="false" outlineLevelRow="0" outlineLevelCol="0"/>
  <cols>
    <col collapsed="false" customWidth="true" hidden="false" outlineLevel="0" max="1" min="1" style="0" width="54.43"/>
    <col collapsed="false" customWidth="true" hidden="false" outlineLevel="0" max="2" min="2" style="0" width="57.57"/>
    <col collapsed="false" customWidth="true" hidden="false" outlineLevel="0" max="3" min="3" style="0" width="46"/>
  </cols>
  <sheetData>
    <row r="2" customFormat="false" ht="15" hidden="false" customHeight="false" outlineLevel="0" collapsed="false">
      <c r="A2" s="60" t="s">
        <v>208</v>
      </c>
      <c r="B2" s="60" t="s">
        <v>208</v>
      </c>
      <c r="C2" s="745" t="s">
        <v>208</v>
      </c>
    </row>
    <row r="3" customFormat="false" ht="15" hidden="false" customHeight="false" outlineLevel="0" collapsed="false">
      <c r="A3" s="64" t="s">
        <v>209</v>
      </c>
      <c r="B3" s="64" t="s">
        <v>209</v>
      </c>
      <c r="C3" s="746" t="s">
        <v>209</v>
      </c>
    </row>
    <row r="4" customFormat="false" ht="15.75" hidden="false" customHeight="false" outlineLevel="0" collapsed="false">
      <c r="A4" s="64" t="s">
        <v>210</v>
      </c>
      <c r="B4" s="64" t="s">
        <v>210</v>
      </c>
      <c r="C4" s="746" t="s">
        <v>210</v>
      </c>
    </row>
    <row r="5" customFormat="false" ht="15.75" hidden="false" customHeight="false" outlineLevel="0" collapsed="false">
      <c r="A5" s="66" t="s">
        <v>211</v>
      </c>
      <c r="B5" s="66" t="s">
        <v>211</v>
      </c>
      <c r="C5" s="747" t="s">
        <v>211</v>
      </c>
    </row>
    <row r="6" customFormat="false" ht="15" hidden="false" customHeight="false" outlineLevel="0" collapsed="false">
      <c r="A6" s="64" t="s">
        <v>209</v>
      </c>
      <c r="B6" s="64" t="s">
        <v>209</v>
      </c>
      <c r="C6" s="746" t="s">
        <v>209</v>
      </c>
    </row>
    <row r="7" customFormat="false" ht="15.75" hidden="false" customHeight="false" outlineLevel="0" collapsed="false">
      <c r="A7" s="64" t="s">
        <v>210</v>
      </c>
      <c r="B7" s="64" t="s">
        <v>210</v>
      </c>
      <c r="C7" s="746" t="s">
        <v>210</v>
      </c>
    </row>
    <row r="8" customFormat="false" ht="15.75" hidden="false" customHeight="false" outlineLevel="0" collapsed="false">
      <c r="A8" s="66" t="s">
        <v>212</v>
      </c>
      <c r="B8" s="66" t="s">
        <v>212</v>
      </c>
      <c r="C8" s="747" t="s">
        <v>212</v>
      </c>
    </row>
    <row r="9" customFormat="false" ht="15" hidden="false" customHeight="false" outlineLevel="0" collapsed="false">
      <c r="A9" s="64" t="s">
        <v>213</v>
      </c>
      <c r="B9" s="64" t="s">
        <v>213</v>
      </c>
      <c r="C9" s="746" t="s">
        <v>213</v>
      </c>
    </row>
    <row r="10" customFormat="false" ht="15" hidden="false" customHeight="false" outlineLevel="0" collapsed="false">
      <c r="A10" s="68" t="s">
        <v>214</v>
      </c>
      <c r="B10" s="68" t="s">
        <v>214</v>
      </c>
      <c r="C10" s="748" t="s">
        <v>214</v>
      </c>
    </row>
    <row r="11" customFormat="false" ht="15" hidden="false" customHeight="false" outlineLevel="0" collapsed="false">
      <c r="A11" s="70" t="s">
        <v>215</v>
      </c>
      <c r="B11" s="70" t="s">
        <v>215</v>
      </c>
      <c r="C11" s="749" t="s">
        <v>215</v>
      </c>
    </row>
    <row r="12" customFormat="false" ht="15" hidden="false" customHeight="false" outlineLevel="0" collapsed="false">
      <c r="A12" s="73" t="s">
        <v>216</v>
      </c>
      <c r="B12" s="73" t="s">
        <v>216</v>
      </c>
      <c r="C12" s="750" t="s">
        <v>216</v>
      </c>
    </row>
    <row r="13" customFormat="false" ht="15" hidden="false" customHeight="false" outlineLevel="0" collapsed="false">
      <c r="A13" s="73" t="s">
        <v>217</v>
      </c>
      <c r="B13" s="73" t="s">
        <v>217</v>
      </c>
      <c r="C13" s="750" t="s">
        <v>217</v>
      </c>
    </row>
    <row r="14" customFormat="false" ht="15" hidden="false" customHeight="false" outlineLevel="0" collapsed="false">
      <c r="A14" s="75" t="s">
        <v>218</v>
      </c>
      <c r="B14" s="75" t="s">
        <v>218</v>
      </c>
      <c r="C14" s="751" t="s">
        <v>218</v>
      </c>
    </row>
    <row r="15" customFormat="false" ht="15" hidden="false" customHeight="false" outlineLevel="0" collapsed="false">
      <c r="A15" s="73" t="s">
        <v>219</v>
      </c>
      <c r="B15" s="73" t="s">
        <v>219</v>
      </c>
      <c r="C15" s="750" t="s">
        <v>219</v>
      </c>
    </row>
    <row r="16" customFormat="false" ht="15" hidden="false" customHeight="false" outlineLevel="0" collapsed="false">
      <c r="A16" s="73" t="s">
        <v>220</v>
      </c>
      <c r="B16" s="73" t="s">
        <v>220</v>
      </c>
      <c r="C16" s="750" t="s">
        <v>220</v>
      </c>
    </row>
    <row r="17" customFormat="false" ht="15.75" hidden="false" customHeight="false" outlineLevel="0" collapsed="false">
      <c r="A17" s="79" t="s">
        <v>221</v>
      </c>
      <c r="B17" s="79" t="s">
        <v>221</v>
      </c>
      <c r="C17" s="752" t="s">
        <v>221</v>
      </c>
    </row>
    <row r="18" customFormat="false" ht="15" hidden="false" customHeight="false" outlineLevel="0" collapsed="false">
      <c r="A18" s="73" t="s">
        <v>222</v>
      </c>
      <c r="B18" s="73" t="s">
        <v>222</v>
      </c>
      <c r="C18" s="750" t="s">
        <v>222</v>
      </c>
    </row>
    <row r="19" customFormat="false" ht="15" hidden="false" customHeight="false" outlineLevel="0" collapsed="false">
      <c r="A19" s="73" t="s">
        <v>213</v>
      </c>
      <c r="B19" s="73" t="s">
        <v>213</v>
      </c>
      <c r="C19" s="750" t="s">
        <v>213</v>
      </c>
    </row>
    <row r="20" customFormat="false" ht="15" hidden="false" customHeight="false" outlineLevel="0" collapsed="false">
      <c r="A20" s="73" t="s">
        <v>214</v>
      </c>
      <c r="B20" s="73" t="s">
        <v>214</v>
      </c>
      <c r="C20" s="750" t="s">
        <v>214</v>
      </c>
    </row>
    <row r="21" customFormat="false" ht="15" hidden="false" customHeight="false" outlineLevel="0" collapsed="false">
      <c r="A21" s="81" t="s">
        <v>215</v>
      </c>
      <c r="B21" s="81" t="s">
        <v>215</v>
      </c>
      <c r="C21" s="753" t="s">
        <v>215</v>
      </c>
    </row>
    <row r="22" customFormat="false" ht="15" hidden="false" customHeight="false" outlineLevel="0" collapsed="false">
      <c r="A22" s="83" t="s">
        <v>223</v>
      </c>
      <c r="B22" s="83" t="s">
        <v>223</v>
      </c>
      <c r="C22" s="754" t="s">
        <v>223</v>
      </c>
    </row>
    <row r="23" customFormat="false" ht="15" hidden="false" customHeight="false" outlineLevel="0" collapsed="false">
      <c r="A23" s="85" t="s">
        <v>224</v>
      </c>
      <c r="B23" s="85" t="s">
        <v>224</v>
      </c>
      <c r="C23" s="755" t="s">
        <v>224</v>
      </c>
    </row>
    <row r="24" customFormat="false" ht="15" hidden="false" customHeight="false" outlineLevel="0" collapsed="false">
      <c r="A24" s="87" t="s">
        <v>225</v>
      </c>
      <c r="B24" s="87" t="s">
        <v>225</v>
      </c>
      <c r="C24" s="756" t="s">
        <v>225</v>
      </c>
    </row>
    <row r="25" customFormat="false" ht="15" hidden="false" customHeight="false" outlineLevel="0" collapsed="false">
      <c r="A25" s="87" t="s">
        <v>226</v>
      </c>
      <c r="B25" s="87" t="s">
        <v>226</v>
      </c>
      <c r="C25" s="756" t="s">
        <v>226</v>
      </c>
    </row>
    <row r="26" customFormat="false" ht="15.75" hidden="false" customHeight="false" outlineLevel="0" collapsed="false">
      <c r="A26" s="90" t="s">
        <v>227</v>
      </c>
      <c r="B26" s="90" t="s">
        <v>227</v>
      </c>
      <c r="C26" s="757" t="s">
        <v>227</v>
      </c>
    </row>
    <row r="27" customFormat="false" ht="15.75" hidden="false" customHeight="false" outlineLevel="0" collapsed="false">
      <c r="A27" s="90" t="s">
        <v>228</v>
      </c>
      <c r="B27" s="90" t="s">
        <v>228</v>
      </c>
      <c r="C27" s="757" t="s">
        <v>228</v>
      </c>
    </row>
    <row r="28" customFormat="false" ht="15.75" hidden="false" customHeight="false" outlineLevel="0" collapsed="false">
      <c r="A28" s="90" t="s">
        <v>229</v>
      </c>
      <c r="B28" s="90" t="s">
        <v>229</v>
      </c>
      <c r="C28" s="757" t="s">
        <v>229</v>
      </c>
    </row>
    <row r="29" customFormat="false" ht="15.75" hidden="false" customHeight="false" outlineLevel="0" collapsed="false">
      <c r="A29" s="90" t="s">
        <v>230</v>
      </c>
      <c r="B29" s="90" t="s">
        <v>230</v>
      </c>
      <c r="C29" s="757" t="s">
        <v>230</v>
      </c>
    </row>
    <row r="30" customFormat="false" ht="15.75" hidden="false" customHeight="false" outlineLevel="0" collapsed="false">
      <c r="A30" s="90" t="s">
        <v>231</v>
      </c>
      <c r="B30" s="90" t="s">
        <v>231</v>
      </c>
      <c r="C30" s="757" t="s">
        <v>231</v>
      </c>
    </row>
    <row r="31" customFormat="false" ht="15.75" hidden="false" customHeight="false" outlineLevel="0" collapsed="false">
      <c r="A31" s="90" t="s">
        <v>232</v>
      </c>
      <c r="B31" s="90" t="s">
        <v>232</v>
      </c>
      <c r="C31" s="757" t="s">
        <v>232</v>
      </c>
    </row>
    <row r="32" customFormat="false" ht="15" hidden="false" customHeight="false" outlineLevel="0" collapsed="false">
      <c r="A32" s="87" t="s">
        <v>233</v>
      </c>
      <c r="B32" s="87" t="s">
        <v>233</v>
      </c>
      <c r="C32" s="756" t="s">
        <v>233</v>
      </c>
    </row>
    <row r="33" customFormat="false" ht="15" hidden="false" customHeight="false" outlineLevel="0" collapsed="false">
      <c r="A33" s="87" t="s">
        <v>226</v>
      </c>
      <c r="B33" s="87" t="s">
        <v>226</v>
      </c>
      <c r="C33" s="756" t="s">
        <v>226</v>
      </c>
    </row>
    <row r="34" customFormat="false" ht="15.75" hidden="false" customHeight="false" outlineLevel="0" collapsed="false">
      <c r="A34" s="90" t="s">
        <v>227</v>
      </c>
      <c r="B34" s="90" t="s">
        <v>227</v>
      </c>
      <c r="C34" s="757" t="s">
        <v>227</v>
      </c>
    </row>
    <row r="35" customFormat="false" ht="15.75" hidden="false" customHeight="false" outlineLevel="0" collapsed="false">
      <c r="A35" s="90" t="s">
        <v>228</v>
      </c>
      <c r="B35" s="90" t="s">
        <v>228</v>
      </c>
      <c r="C35" s="757" t="s">
        <v>228</v>
      </c>
    </row>
    <row r="36" customFormat="false" ht="15.75" hidden="false" customHeight="false" outlineLevel="0" collapsed="false">
      <c r="A36" s="90" t="s">
        <v>229</v>
      </c>
      <c r="B36" s="90" t="s">
        <v>229</v>
      </c>
      <c r="C36" s="757" t="s">
        <v>229</v>
      </c>
    </row>
    <row r="37" customFormat="false" ht="15.75" hidden="false" customHeight="false" outlineLevel="0" collapsed="false">
      <c r="A37" s="90" t="s">
        <v>230</v>
      </c>
      <c r="B37" s="90" t="s">
        <v>230</v>
      </c>
      <c r="C37" s="757" t="s">
        <v>230</v>
      </c>
    </row>
    <row r="38" customFormat="false" ht="15.75" hidden="false" customHeight="false" outlineLevel="0" collapsed="false">
      <c r="A38" s="90" t="s">
        <v>231</v>
      </c>
      <c r="B38" s="90" t="s">
        <v>231</v>
      </c>
      <c r="C38" s="757" t="s">
        <v>231</v>
      </c>
    </row>
    <row r="39" customFormat="false" ht="15.75" hidden="false" customHeight="false" outlineLevel="0" collapsed="false">
      <c r="A39" s="90" t="s">
        <v>232</v>
      </c>
      <c r="B39" s="90" t="s">
        <v>232</v>
      </c>
      <c r="C39" s="757" t="s">
        <v>232</v>
      </c>
    </row>
    <row r="40" customFormat="false" ht="15" hidden="false" customHeight="false" outlineLevel="0" collapsed="false">
      <c r="A40" s="87" t="s">
        <v>234</v>
      </c>
      <c r="B40" s="87" t="s">
        <v>234</v>
      </c>
      <c r="C40" s="756" t="s">
        <v>234</v>
      </c>
    </row>
    <row r="41" customFormat="false" ht="15" hidden="false" customHeight="false" outlineLevel="0" collapsed="false">
      <c r="A41" s="87" t="s">
        <v>226</v>
      </c>
      <c r="B41" s="87" t="s">
        <v>226</v>
      </c>
      <c r="C41" s="756" t="s">
        <v>226</v>
      </c>
    </row>
    <row r="42" customFormat="false" ht="15.75" hidden="false" customHeight="false" outlineLevel="0" collapsed="false">
      <c r="A42" s="90" t="s">
        <v>227</v>
      </c>
      <c r="B42" s="90" t="s">
        <v>227</v>
      </c>
      <c r="C42" s="757" t="s">
        <v>227</v>
      </c>
    </row>
    <row r="43" customFormat="false" ht="15.75" hidden="false" customHeight="false" outlineLevel="0" collapsed="false">
      <c r="A43" s="90" t="s">
        <v>228</v>
      </c>
      <c r="B43" s="90" t="s">
        <v>228</v>
      </c>
      <c r="C43" s="757" t="s">
        <v>228</v>
      </c>
    </row>
    <row r="44" customFormat="false" ht="15.75" hidden="false" customHeight="false" outlineLevel="0" collapsed="false">
      <c r="A44" s="90" t="s">
        <v>229</v>
      </c>
      <c r="B44" s="90" t="s">
        <v>229</v>
      </c>
      <c r="C44" s="757" t="s">
        <v>229</v>
      </c>
    </row>
    <row r="45" customFormat="false" ht="15.75" hidden="false" customHeight="false" outlineLevel="0" collapsed="false">
      <c r="A45" s="90" t="s">
        <v>230</v>
      </c>
      <c r="B45" s="90" t="s">
        <v>230</v>
      </c>
      <c r="C45" s="757" t="s">
        <v>230</v>
      </c>
    </row>
    <row r="46" customFormat="false" ht="15" hidden="false" customHeight="false" outlineLevel="0" collapsed="false">
      <c r="A46" s="87" t="s">
        <v>235</v>
      </c>
      <c r="B46" s="87" t="s">
        <v>235</v>
      </c>
      <c r="C46" s="756" t="s">
        <v>235</v>
      </c>
    </row>
    <row r="47" customFormat="false" ht="15" hidden="false" customHeight="false" outlineLevel="0" collapsed="false">
      <c r="A47" s="87" t="s">
        <v>226</v>
      </c>
      <c r="B47" s="87" t="s">
        <v>226</v>
      </c>
      <c r="C47" s="756" t="s">
        <v>226</v>
      </c>
    </row>
    <row r="48" customFormat="false" ht="15.75" hidden="false" customHeight="false" outlineLevel="0" collapsed="false">
      <c r="A48" s="90" t="s">
        <v>227</v>
      </c>
      <c r="B48" s="90" t="s">
        <v>227</v>
      </c>
      <c r="C48" s="757" t="s">
        <v>227</v>
      </c>
    </row>
    <row r="49" customFormat="false" ht="15.75" hidden="false" customHeight="false" outlineLevel="0" collapsed="false">
      <c r="A49" s="90" t="s">
        <v>228</v>
      </c>
      <c r="B49" s="90" t="s">
        <v>228</v>
      </c>
      <c r="C49" s="757" t="s">
        <v>228</v>
      </c>
    </row>
    <row r="50" customFormat="false" ht="15.75" hidden="false" customHeight="false" outlineLevel="0" collapsed="false">
      <c r="A50" s="90" t="s">
        <v>229</v>
      </c>
      <c r="B50" s="90" t="s">
        <v>229</v>
      </c>
      <c r="C50" s="757" t="s">
        <v>229</v>
      </c>
    </row>
    <row r="51" customFormat="false" ht="15.75" hidden="false" customHeight="false" outlineLevel="0" collapsed="false">
      <c r="A51" s="90" t="s">
        <v>230</v>
      </c>
      <c r="B51" s="90" t="s">
        <v>230</v>
      </c>
      <c r="C51" s="757" t="s">
        <v>230</v>
      </c>
    </row>
    <row r="52" customFormat="false" ht="15.75" hidden="false" customHeight="false" outlineLevel="0" collapsed="false">
      <c r="A52" s="90" t="s">
        <v>231</v>
      </c>
      <c r="B52" s="90" t="s">
        <v>231</v>
      </c>
      <c r="C52" s="757" t="s">
        <v>231</v>
      </c>
    </row>
    <row r="53" customFormat="false" ht="15.75" hidden="false" customHeight="false" outlineLevel="0" collapsed="false">
      <c r="A53" s="90" t="s">
        <v>232</v>
      </c>
      <c r="B53" s="90" t="s">
        <v>232</v>
      </c>
      <c r="C53" s="757" t="s">
        <v>232</v>
      </c>
    </row>
    <row r="54" customFormat="false" ht="15" hidden="false" customHeight="false" outlineLevel="0" collapsed="false">
      <c r="A54" s="87" t="s">
        <v>236</v>
      </c>
      <c r="B54" s="87" t="s">
        <v>236</v>
      </c>
      <c r="C54" s="756" t="s">
        <v>236</v>
      </c>
    </row>
    <row r="55" customFormat="false" ht="15" hidden="false" customHeight="false" outlineLevel="0" collapsed="false">
      <c r="A55" s="87" t="s">
        <v>226</v>
      </c>
      <c r="B55" s="87" t="s">
        <v>226</v>
      </c>
      <c r="C55" s="756" t="s">
        <v>226</v>
      </c>
    </row>
    <row r="56" customFormat="false" ht="15.75" hidden="false" customHeight="false" outlineLevel="0" collapsed="false">
      <c r="A56" s="90" t="s">
        <v>227</v>
      </c>
      <c r="B56" s="90" t="s">
        <v>227</v>
      </c>
      <c r="C56" s="757" t="s">
        <v>227</v>
      </c>
    </row>
    <row r="57" customFormat="false" ht="15.75" hidden="false" customHeight="false" outlineLevel="0" collapsed="false">
      <c r="A57" s="90" t="s">
        <v>228</v>
      </c>
      <c r="B57" s="90" t="s">
        <v>228</v>
      </c>
      <c r="C57" s="757" t="s">
        <v>228</v>
      </c>
    </row>
    <row r="58" customFormat="false" ht="15.75" hidden="false" customHeight="false" outlineLevel="0" collapsed="false">
      <c r="A58" s="90" t="s">
        <v>229</v>
      </c>
      <c r="B58" s="90" t="s">
        <v>229</v>
      </c>
      <c r="C58" s="757" t="s">
        <v>229</v>
      </c>
    </row>
    <row r="59" customFormat="false" ht="15.75" hidden="false" customHeight="false" outlineLevel="0" collapsed="false">
      <c r="A59" s="90" t="s">
        <v>230</v>
      </c>
      <c r="B59" s="90" t="s">
        <v>230</v>
      </c>
      <c r="C59" s="757" t="s">
        <v>230</v>
      </c>
    </row>
    <row r="60" customFormat="false" ht="15.75" hidden="false" customHeight="false" outlineLevel="0" collapsed="false">
      <c r="A60" s="90" t="s">
        <v>231</v>
      </c>
      <c r="B60" s="90" t="s">
        <v>231</v>
      </c>
      <c r="C60" s="757" t="s">
        <v>231</v>
      </c>
    </row>
    <row r="61" customFormat="false" ht="15.75" hidden="false" customHeight="false" outlineLevel="0" collapsed="false">
      <c r="A61" s="90" t="s">
        <v>232</v>
      </c>
      <c r="B61" s="90" t="s">
        <v>232</v>
      </c>
      <c r="C61" s="757" t="s">
        <v>232</v>
      </c>
    </row>
    <row r="62" customFormat="false" ht="15" hidden="false" customHeight="false" outlineLevel="0" collapsed="false">
      <c r="A62" s="87" t="s">
        <v>237</v>
      </c>
      <c r="B62" s="87" t="s">
        <v>237</v>
      </c>
      <c r="C62" s="756" t="s">
        <v>237</v>
      </c>
    </row>
    <row r="63" customFormat="false" ht="15" hidden="false" customHeight="false" outlineLevel="0" collapsed="false">
      <c r="A63" s="87" t="s">
        <v>226</v>
      </c>
      <c r="B63" s="87" t="s">
        <v>226</v>
      </c>
      <c r="C63" s="756" t="s">
        <v>226</v>
      </c>
    </row>
    <row r="64" customFormat="false" ht="15.75" hidden="false" customHeight="false" outlineLevel="0" collapsed="false">
      <c r="A64" s="90" t="s">
        <v>227</v>
      </c>
      <c r="B64" s="90" t="s">
        <v>227</v>
      </c>
      <c r="C64" s="757" t="s">
        <v>227</v>
      </c>
    </row>
    <row r="65" customFormat="false" ht="15.75" hidden="false" customHeight="false" outlineLevel="0" collapsed="false">
      <c r="A65" s="90" t="s">
        <v>228</v>
      </c>
      <c r="B65" s="90" t="s">
        <v>228</v>
      </c>
      <c r="C65" s="757" t="s">
        <v>228</v>
      </c>
    </row>
    <row r="66" customFormat="false" ht="15.75" hidden="false" customHeight="false" outlineLevel="0" collapsed="false">
      <c r="A66" s="90" t="s">
        <v>229</v>
      </c>
      <c r="B66" s="90" t="s">
        <v>229</v>
      </c>
      <c r="C66" s="757" t="s">
        <v>229</v>
      </c>
    </row>
    <row r="67" customFormat="false" ht="15.75" hidden="false" customHeight="false" outlineLevel="0" collapsed="false">
      <c r="A67" s="90" t="s">
        <v>230</v>
      </c>
      <c r="B67" s="90" t="s">
        <v>230</v>
      </c>
      <c r="C67" s="757" t="s">
        <v>230</v>
      </c>
    </row>
    <row r="68" customFormat="false" ht="15.75" hidden="false" customHeight="false" outlineLevel="0" collapsed="false">
      <c r="A68" s="90" t="s">
        <v>231</v>
      </c>
      <c r="B68" s="90" t="s">
        <v>231</v>
      </c>
      <c r="C68" s="757" t="s">
        <v>231</v>
      </c>
    </row>
    <row r="69" customFormat="false" ht="15.75" hidden="false" customHeight="false" outlineLevel="0" collapsed="false">
      <c r="A69" s="90" t="s">
        <v>232</v>
      </c>
      <c r="B69" s="90" t="s">
        <v>232</v>
      </c>
      <c r="C69" s="757" t="s">
        <v>232</v>
      </c>
    </row>
    <row r="70" customFormat="false" ht="15" hidden="false" customHeight="false" outlineLevel="0" collapsed="false">
      <c r="A70" s="87" t="s">
        <v>238</v>
      </c>
      <c r="B70" s="87" t="s">
        <v>238</v>
      </c>
      <c r="C70" s="756" t="s">
        <v>238</v>
      </c>
    </row>
    <row r="71" customFormat="false" ht="15" hidden="false" customHeight="false" outlineLevel="0" collapsed="false">
      <c r="A71" s="87" t="s">
        <v>226</v>
      </c>
      <c r="B71" s="87" t="s">
        <v>226</v>
      </c>
      <c r="C71" s="756" t="s">
        <v>226</v>
      </c>
    </row>
    <row r="72" customFormat="false" ht="15.75" hidden="false" customHeight="false" outlineLevel="0" collapsed="false">
      <c r="A72" s="90" t="s">
        <v>227</v>
      </c>
      <c r="B72" s="90" t="s">
        <v>227</v>
      </c>
      <c r="C72" s="757" t="s">
        <v>227</v>
      </c>
    </row>
    <row r="73" customFormat="false" ht="15.75" hidden="false" customHeight="false" outlineLevel="0" collapsed="false">
      <c r="A73" s="90" t="s">
        <v>228</v>
      </c>
      <c r="B73" s="90" t="s">
        <v>228</v>
      </c>
      <c r="C73" s="757" t="s">
        <v>228</v>
      </c>
    </row>
    <row r="74" customFormat="false" ht="15.75" hidden="false" customHeight="false" outlineLevel="0" collapsed="false">
      <c r="A74" s="90" t="s">
        <v>229</v>
      </c>
      <c r="B74" s="90" t="s">
        <v>229</v>
      </c>
      <c r="C74" s="757" t="s">
        <v>229</v>
      </c>
    </row>
    <row r="75" customFormat="false" ht="15.75" hidden="false" customHeight="false" outlineLevel="0" collapsed="false">
      <c r="A75" s="90" t="s">
        <v>230</v>
      </c>
      <c r="B75" s="90" t="s">
        <v>230</v>
      </c>
      <c r="C75" s="757" t="s">
        <v>230</v>
      </c>
    </row>
    <row r="76" customFormat="false" ht="15.75" hidden="false" customHeight="false" outlineLevel="0" collapsed="false">
      <c r="A76" s="90" t="s">
        <v>231</v>
      </c>
      <c r="B76" s="90" t="s">
        <v>231</v>
      </c>
      <c r="C76" s="757" t="s">
        <v>231</v>
      </c>
    </row>
    <row r="77" customFormat="false" ht="15.75" hidden="false" customHeight="false" outlineLevel="0" collapsed="false">
      <c r="A77" s="90" t="s">
        <v>232</v>
      </c>
      <c r="B77" s="90" t="s">
        <v>232</v>
      </c>
      <c r="C77" s="757" t="s">
        <v>232</v>
      </c>
    </row>
    <row r="78" customFormat="false" ht="15" hidden="false" customHeight="false" outlineLevel="0" collapsed="false">
      <c r="A78" s="87" t="s">
        <v>239</v>
      </c>
      <c r="B78" s="87" t="s">
        <v>239</v>
      </c>
      <c r="C78" s="756" t="s">
        <v>239</v>
      </c>
    </row>
    <row r="79" customFormat="false" ht="15" hidden="false" customHeight="false" outlineLevel="0" collapsed="false">
      <c r="A79" s="87" t="s">
        <v>226</v>
      </c>
      <c r="B79" s="87" t="s">
        <v>226</v>
      </c>
      <c r="C79" s="756" t="s">
        <v>226</v>
      </c>
    </row>
    <row r="80" customFormat="false" ht="15.75" hidden="false" customHeight="false" outlineLevel="0" collapsed="false">
      <c r="A80" s="90" t="s">
        <v>227</v>
      </c>
      <c r="B80" s="90" t="s">
        <v>227</v>
      </c>
      <c r="C80" s="757" t="s">
        <v>227</v>
      </c>
    </row>
    <row r="81" customFormat="false" ht="15.75" hidden="false" customHeight="false" outlineLevel="0" collapsed="false">
      <c r="A81" s="90" t="s">
        <v>228</v>
      </c>
      <c r="B81" s="90" t="s">
        <v>228</v>
      </c>
      <c r="C81" s="757" t="s">
        <v>228</v>
      </c>
    </row>
    <row r="82" customFormat="false" ht="15.75" hidden="false" customHeight="false" outlineLevel="0" collapsed="false">
      <c r="A82" s="90" t="s">
        <v>229</v>
      </c>
      <c r="B82" s="90" t="s">
        <v>229</v>
      </c>
      <c r="C82" s="757" t="s">
        <v>229</v>
      </c>
    </row>
    <row r="83" customFormat="false" ht="15.75" hidden="false" customHeight="false" outlineLevel="0" collapsed="false">
      <c r="A83" s="90" t="s">
        <v>230</v>
      </c>
      <c r="B83" s="90" t="s">
        <v>230</v>
      </c>
      <c r="C83" s="757" t="s">
        <v>230</v>
      </c>
    </row>
    <row r="84" customFormat="false" ht="15.75" hidden="false" customHeight="false" outlineLevel="0" collapsed="false">
      <c r="A84" s="90" t="s">
        <v>231</v>
      </c>
      <c r="B84" s="90" t="s">
        <v>231</v>
      </c>
      <c r="C84" s="757" t="s">
        <v>231</v>
      </c>
    </row>
    <row r="85" customFormat="false" ht="15.75" hidden="false" customHeight="false" outlineLevel="0" collapsed="false">
      <c r="A85" s="90" t="s">
        <v>232</v>
      </c>
      <c r="B85" s="90" t="s">
        <v>232</v>
      </c>
      <c r="C85" s="757" t="s">
        <v>232</v>
      </c>
    </row>
    <row r="86" customFormat="false" ht="15" hidden="false" customHeight="false" outlineLevel="0" collapsed="false">
      <c r="A86" s="87" t="s">
        <v>240</v>
      </c>
      <c r="B86" s="87" t="s">
        <v>240</v>
      </c>
      <c r="C86" s="756" t="s">
        <v>240</v>
      </c>
    </row>
    <row r="87" customFormat="false" ht="15" hidden="false" customHeight="false" outlineLevel="0" collapsed="false">
      <c r="A87" s="87" t="s">
        <v>226</v>
      </c>
      <c r="B87" s="87" t="s">
        <v>226</v>
      </c>
      <c r="C87" s="756" t="s">
        <v>226</v>
      </c>
    </row>
    <row r="88" customFormat="false" ht="15.75" hidden="false" customHeight="false" outlineLevel="0" collapsed="false">
      <c r="A88" s="90" t="s">
        <v>227</v>
      </c>
      <c r="B88" s="90" t="s">
        <v>227</v>
      </c>
      <c r="C88" s="757" t="s">
        <v>227</v>
      </c>
    </row>
    <row r="89" customFormat="false" ht="15.75" hidden="false" customHeight="false" outlineLevel="0" collapsed="false">
      <c r="A89" s="90" t="s">
        <v>228</v>
      </c>
      <c r="B89" s="90" t="s">
        <v>228</v>
      </c>
      <c r="C89" s="757" t="s">
        <v>228</v>
      </c>
    </row>
    <row r="90" customFormat="false" ht="15" hidden="false" customHeight="false" outlineLevel="0" collapsed="false">
      <c r="A90" s="87" t="s">
        <v>241</v>
      </c>
      <c r="B90" s="87" t="s">
        <v>241</v>
      </c>
      <c r="C90" s="756" t="s">
        <v>241</v>
      </c>
    </row>
    <row r="91" customFormat="false" ht="15.75" hidden="false" customHeight="false" outlineLevel="0" collapsed="false">
      <c r="A91" s="90" t="s">
        <v>227</v>
      </c>
      <c r="B91" s="90" t="s">
        <v>227</v>
      </c>
      <c r="C91" s="757" t="s">
        <v>227</v>
      </c>
    </row>
    <row r="92" customFormat="false" ht="15.75" hidden="false" customHeight="false" outlineLevel="0" collapsed="false">
      <c r="A92" s="90" t="s">
        <v>228</v>
      </c>
      <c r="B92" s="90" t="s">
        <v>228</v>
      </c>
      <c r="C92" s="757" t="s">
        <v>228</v>
      </c>
    </row>
    <row r="93" customFormat="false" ht="15.75" hidden="false" customHeight="false" outlineLevel="0" collapsed="false">
      <c r="A93" s="90" t="s">
        <v>229</v>
      </c>
      <c r="B93" s="90" t="s">
        <v>229</v>
      </c>
      <c r="C93" s="757" t="s">
        <v>229</v>
      </c>
    </row>
    <row r="94" customFormat="false" ht="15.75" hidden="false" customHeight="false" outlineLevel="0" collapsed="false">
      <c r="A94" s="90" t="s">
        <v>230</v>
      </c>
      <c r="B94" s="90" t="s">
        <v>230</v>
      </c>
      <c r="C94" s="757" t="s">
        <v>230</v>
      </c>
    </row>
    <row r="95" customFormat="false" ht="15.75" hidden="false" customHeight="false" outlineLevel="0" collapsed="false">
      <c r="A95" s="90" t="s">
        <v>242</v>
      </c>
      <c r="B95" s="90" t="s">
        <v>242</v>
      </c>
      <c r="C95" s="757" t="s">
        <v>242</v>
      </c>
    </row>
    <row r="96" customFormat="false" ht="15.75" hidden="false" customHeight="false" outlineLevel="0" collapsed="false">
      <c r="A96" s="90" t="s">
        <v>232</v>
      </c>
      <c r="B96" s="90" t="s">
        <v>232</v>
      </c>
      <c r="C96" s="757" t="s">
        <v>232</v>
      </c>
    </row>
    <row r="97" customFormat="false" ht="15" hidden="false" customHeight="false" outlineLevel="0" collapsed="false">
      <c r="A97" s="101" t="s">
        <v>243</v>
      </c>
      <c r="B97" s="101" t="s">
        <v>243</v>
      </c>
      <c r="C97" s="101" t="s">
        <v>243</v>
      </c>
    </row>
    <row r="98" customFormat="false" ht="15" hidden="false" customHeight="false" outlineLevel="0" collapsed="false">
      <c r="A98" s="101" t="s">
        <v>244</v>
      </c>
      <c r="B98" s="101" t="s">
        <v>244</v>
      </c>
      <c r="C98" s="101" t="s">
        <v>244</v>
      </c>
    </row>
    <row r="99" customFormat="false" ht="15" hidden="false" customHeight="false" outlineLevel="0" collapsed="false">
      <c r="A99" s="101" t="s">
        <v>245</v>
      </c>
      <c r="B99" s="101" t="s">
        <v>245</v>
      </c>
      <c r="C99" s="101" t="s">
        <v>245</v>
      </c>
    </row>
    <row r="100" customFormat="false" ht="15" hidden="false" customHeight="false" outlineLevel="0" collapsed="false">
      <c r="A100" s="87" t="s">
        <v>246</v>
      </c>
      <c r="B100" s="87" t="s">
        <v>246</v>
      </c>
      <c r="C100" s="756" t="s">
        <v>1498</v>
      </c>
    </row>
    <row r="101" customFormat="false" ht="15.75" hidden="false" customHeight="false" outlineLevel="0" collapsed="false">
      <c r="A101" s="90" t="s">
        <v>227</v>
      </c>
      <c r="B101" s="90" t="s">
        <v>227</v>
      </c>
      <c r="C101" s="757" t="s">
        <v>227</v>
      </c>
    </row>
    <row r="102" customFormat="false" ht="15.75" hidden="false" customHeight="false" outlineLevel="0" collapsed="false">
      <c r="A102" s="90" t="s">
        <v>228</v>
      </c>
      <c r="B102" s="90" t="s">
        <v>228</v>
      </c>
      <c r="C102" s="757" t="s">
        <v>228</v>
      </c>
    </row>
    <row r="103" customFormat="false" ht="15.75" hidden="false" customHeight="false" outlineLevel="0" collapsed="false">
      <c r="A103" s="90" t="s">
        <v>229</v>
      </c>
      <c r="B103" s="90" t="s">
        <v>229</v>
      </c>
      <c r="C103" s="757" t="s">
        <v>229</v>
      </c>
    </row>
    <row r="104" customFormat="false" ht="15.75" hidden="false" customHeight="false" outlineLevel="0" collapsed="false">
      <c r="A104" s="90" t="s">
        <v>230</v>
      </c>
      <c r="B104" s="90" t="s">
        <v>230</v>
      </c>
      <c r="C104" s="758" t="s">
        <v>230</v>
      </c>
    </row>
    <row r="105" customFormat="false" ht="15.75" hidden="false" customHeight="false" outlineLevel="0" collapsed="false">
      <c r="A105" s="90" t="s">
        <v>242</v>
      </c>
      <c r="B105" s="90" t="s">
        <v>242</v>
      </c>
      <c r="C105" s="757" t="s">
        <v>242</v>
      </c>
    </row>
    <row r="106" customFormat="false" ht="15.75" hidden="false" customHeight="false" outlineLevel="0" collapsed="false">
      <c r="A106" s="90" t="s">
        <v>232</v>
      </c>
      <c r="B106" s="90" t="s">
        <v>232</v>
      </c>
      <c r="C106" s="757" t="s">
        <v>232</v>
      </c>
    </row>
    <row r="107" customFormat="false" ht="15" hidden="false" customHeight="false" outlineLevel="0" collapsed="false">
      <c r="A107" s="87" t="s">
        <v>247</v>
      </c>
      <c r="B107" s="87" t="s">
        <v>247</v>
      </c>
      <c r="C107" s="756" t="s">
        <v>1499</v>
      </c>
    </row>
    <row r="108" customFormat="false" ht="15.75" hidden="false" customHeight="false" outlineLevel="0" collapsed="false">
      <c r="A108" s="90" t="s">
        <v>248</v>
      </c>
      <c r="B108" s="90" t="s">
        <v>248</v>
      </c>
      <c r="C108" s="757" t="s">
        <v>248</v>
      </c>
    </row>
    <row r="109" customFormat="false" ht="15.75" hidden="false" customHeight="false" outlineLevel="0" collapsed="false">
      <c r="A109" s="90" t="s">
        <v>249</v>
      </c>
      <c r="B109" s="90" t="s">
        <v>249</v>
      </c>
      <c r="C109" s="757" t="s">
        <v>249</v>
      </c>
    </row>
    <row r="110" customFormat="false" ht="15.75" hidden="false" customHeight="false" outlineLevel="0" collapsed="false">
      <c r="A110" s="90" t="s">
        <v>250</v>
      </c>
      <c r="B110" s="90" t="s">
        <v>250</v>
      </c>
      <c r="C110" s="757" t="s">
        <v>250</v>
      </c>
    </row>
    <row r="111" customFormat="false" ht="15.75" hidden="false" customHeight="false" outlineLevel="0" collapsed="false">
      <c r="A111" s="90" t="s">
        <v>251</v>
      </c>
      <c r="B111" s="90" t="s">
        <v>251</v>
      </c>
      <c r="C111" s="757" t="s">
        <v>251</v>
      </c>
    </row>
    <row r="112" customFormat="false" ht="15" hidden="false" customHeight="false" outlineLevel="0" collapsed="false">
      <c r="A112" s="87" t="s">
        <v>252</v>
      </c>
      <c r="B112" s="87" t="s">
        <v>252</v>
      </c>
      <c r="C112" s="756" t="s">
        <v>1500</v>
      </c>
    </row>
    <row r="113" customFormat="false" ht="15.75" hidden="false" customHeight="false" outlineLevel="0" collapsed="false">
      <c r="A113" s="90" t="s">
        <v>248</v>
      </c>
      <c r="B113" s="90" t="s">
        <v>248</v>
      </c>
      <c r="C113" s="757" t="s">
        <v>248</v>
      </c>
    </row>
    <row r="114" customFormat="false" ht="15.75" hidden="false" customHeight="false" outlineLevel="0" collapsed="false">
      <c r="A114" s="90" t="s">
        <v>249</v>
      </c>
      <c r="B114" s="90" t="s">
        <v>249</v>
      </c>
      <c r="C114" s="757" t="s">
        <v>249</v>
      </c>
    </row>
    <row r="115" customFormat="false" ht="15.75" hidden="false" customHeight="false" outlineLevel="0" collapsed="false">
      <c r="A115" s="90" t="s">
        <v>250</v>
      </c>
      <c r="B115" s="90" t="s">
        <v>250</v>
      </c>
      <c r="C115" s="757" t="s">
        <v>250</v>
      </c>
    </row>
    <row r="116" customFormat="false" ht="15.75" hidden="false" customHeight="false" outlineLevel="0" collapsed="false">
      <c r="A116" s="90" t="s">
        <v>251</v>
      </c>
      <c r="B116" s="90" t="s">
        <v>251</v>
      </c>
      <c r="C116" s="757" t="s">
        <v>251</v>
      </c>
    </row>
    <row r="117" customFormat="false" ht="15" hidden="false" customHeight="false" outlineLevel="0" collapsed="false">
      <c r="A117" s="108" t="s">
        <v>253</v>
      </c>
      <c r="B117" s="108" t="s">
        <v>253</v>
      </c>
      <c r="C117" s="759" t="s">
        <v>253</v>
      </c>
    </row>
    <row r="118" customFormat="false" ht="15.75" hidden="false" customHeight="false" outlineLevel="0" collapsed="false">
      <c r="A118" s="110" t="s">
        <v>254</v>
      </c>
      <c r="B118" s="110" t="s">
        <v>254</v>
      </c>
      <c r="C118" s="760" t="s">
        <v>1501</v>
      </c>
    </row>
    <row r="119" customFormat="false" ht="15.75" hidden="false" customHeight="false" outlineLevel="0" collapsed="false">
      <c r="A119" s="110" t="s">
        <v>255</v>
      </c>
      <c r="B119" s="110" t="s">
        <v>255</v>
      </c>
      <c r="C119" s="760" t="s">
        <v>290</v>
      </c>
    </row>
    <row r="120" customFormat="false" ht="15.75" hidden="false" customHeight="false" outlineLevel="0" collapsed="false">
      <c r="A120" s="110" t="s">
        <v>256</v>
      </c>
      <c r="B120" s="110" t="s">
        <v>256</v>
      </c>
      <c r="C120" s="760" t="s">
        <v>1502</v>
      </c>
    </row>
    <row r="121" customFormat="false" ht="15.75" hidden="false" customHeight="false" outlineLevel="0" collapsed="false">
      <c r="A121" s="90" t="s">
        <v>257</v>
      </c>
      <c r="B121" s="90" t="s">
        <v>257</v>
      </c>
      <c r="C121" s="757" t="s">
        <v>1503</v>
      </c>
    </row>
    <row r="122" customFormat="false" ht="15.75" hidden="false" customHeight="false" outlineLevel="0" collapsed="false">
      <c r="A122" s="90" t="s">
        <v>258</v>
      </c>
      <c r="B122" s="90" t="s">
        <v>258</v>
      </c>
      <c r="C122" s="757" t="s">
        <v>1504</v>
      </c>
    </row>
    <row r="123" customFormat="false" ht="15.75" hidden="false" customHeight="false" outlineLevel="0" collapsed="false">
      <c r="A123" s="90" t="s">
        <v>259</v>
      </c>
      <c r="B123" s="90" t="s">
        <v>259</v>
      </c>
      <c r="C123" s="757" t="s">
        <v>1505</v>
      </c>
    </row>
    <row r="124" customFormat="false" ht="15.75" hidden="false" customHeight="false" outlineLevel="0" collapsed="false">
      <c r="A124" s="90" t="s">
        <v>260</v>
      </c>
      <c r="B124" s="90" t="s">
        <v>260</v>
      </c>
      <c r="C124" s="757" t="s">
        <v>1506</v>
      </c>
    </row>
    <row r="125" customFormat="false" ht="15.75" hidden="false" customHeight="false" outlineLevel="0" collapsed="false">
      <c r="A125" s="90" t="s">
        <v>261</v>
      </c>
      <c r="B125" s="90" t="s">
        <v>261</v>
      </c>
      <c r="C125" s="757" t="s">
        <v>1507</v>
      </c>
    </row>
    <row r="126" customFormat="false" ht="15.75" hidden="false" customHeight="false" outlineLevel="0" collapsed="false">
      <c r="A126" s="90" t="s">
        <v>262</v>
      </c>
      <c r="B126" s="90" t="s">
        <v>262</v>
      </c>
      <c r="C126" s="761" t="s">
        <v>1508</v>
      </c>
    </row>
    <row r="127" customFormat="false" ht="15.75" hidden="false" customHeight="false" outlineLevel="0" collapsed="false">
      <c r="A127" s="110" t="s">
        <v>263</v>
      </c>
      <c r="B127" s="110" t="s">
        <v>263</v>
      </c>
      <c r="C127" s="760" t="s">
        <v>1509</v>
      </c>
    </row>
    <row r="128" customFormat="false" ht="15.75" hidden="false" customHeight="false" outlineLevel="0" collapsed="false">
      <c r="A128" s="110" t="s">
        <v>264</v>
      </c>
      <c r="B128" s="110" t="s">
        <v>264</v>
      </c>
      <c r="C128" s="760" t="s">
        <v>1510</v>
      </c>
    </row>
    <row r="129" customFormat="false" ht="15.75" hidden="false" customHeight="false" outlineLevel="0" collapsed="false">
      <c r="A129" s="110" t="s">
        <v>265</v>
      </c>
      <c r="B129" s="110" t="s">
        <v>265</v>
      </c>
      <c r="C129" s="760" t="s">
        <v>303</v>
      </c>
    </row>
    <row r="130" customFormat="false" ht="15" hidden="false" customHeight="false" outlineLevel="0" collapsed="false">
      <c r="A130" s="113" t="s">
        <v>266</v>
      </c>
      <c r="B130" s="113" t="s">
        <v>266</v>
      </c>
      <c r="C130" s="762" t="s">
        <v>266</v>
      </c>
    </row>
    <row r="131" customFormat="false" ht="15.75" hidden="false" customHeight="false" outlineLevel="0" collapsed="false">
      <c r="A131" s="115" t="s">
        <v>267</v>
      </c>
      <c r="B131" s="115" t="s">
        <v>267</v>
      </c>
      <c r="C131" s="763" t="s">
        <v>267</v>
      </c>
    </row>
    <row r="132" customFormat="false" ht="15.75" hidden="false" customHeight="false" outlineLevel="0" collapsed="false">
      <c r="A132" s="115" t="s">
        <v>268</v>
      </c>
      <c r="B132" s="115" t="s">
        <v>268</v>
      </c>
      <c r="C132" s="763" t="s">
        <v>1511</v>
      </c>
    </row>
    <row r="133" customFormat="false" ht="15.75" hidden="false" customHeight="false" outlineLevel="0" collapsed="false">
      <c r="A133" s="115" t="s">
        <v>269</v>
      </c>
      <c r="B133" s="115" t="s">
        <v>269</v>
      </c>
      <c r="C133" s="763" t="s">
        <v>269</v>
      </c>
    </row>
    <row r="134" customFormat="false" ht="15.75" hidden="false" customHeight="false" outlineLevel="0" collapsed="false">
      <c r="A134" s="115" t="s">
        <v>270</v>
      </c>
      <c r="B134" s="115" t="s">
        <v>270</v>
      </c>
      <c r="C134" s="763" t="s">
        <v>1512</v>
      </c>
    </row>
    <row r="135" customFormat="false" ht="15.75" hidden="false" customHeight="false" outlineLevel="0" collapsed="false">
      <c r="A135" s="115" t="s">
        <v>271</v>
      </c>
      <c r="B135" s="115" t="s">
        <v>271</v>
      </c>
      <c r="C135" s="763" t="s">
        <v>271</v>
      </c>
    </row>
    <row r="136" customFormat="false" ht="15" hidden="false" customHeight="false" outlineLevel="0" collapsed="false">
      <c r="A136" s="123" t="s">
        <v>272</v>
      </c>
      <c r="B136" s="123" t="s">
        <v>272</v>
      </c>
      <c r="C136" s="764" t="s">
        <v>1513</v>
      </c>
    </row>
    <row r="137" customFormat="false" ht="15.75" hidden="false" customHeight="false" outlineLevel="0" collapsed="false">
      <c r="A137" s="115" t="s">
        <v>273</v>
      </c>
      <c r="B137" s="115" t="s">
        <v>273</v>
      </c>
      <c r="C137" s="763" t="s">
        <v>273</v>
      </c>
    </row>
    <row r="138" customFormat="false" ht="15.75" hidden="false" customHeight="false" outlineLevel="0" collapsed="false">
      <c r="A138" s="125" t="s">
        <v>274</v>
      </c>
      <c r="B138" s="125" t="s">
        <v>274</v>
      </c>
      <c r="C138" s="765" t="s">
        <v>1514</v>
      </c>
    </row>
    <row r="139" customFormat="false" ht="15" hidden="false" customHeight="false" outlineLevel="0" collapsed="false">
      <c r="A139" s="128" t="s">
        <v>275</v>
      </c>
      <c r="B139" s="128" t="s">
        <v>275</v>
      </c>
      <c r="C139" s="128" t="s">
        <v>275</v>
      </c>
    </row>
    <row r="140" customFormat="false" ht="15" hidden="false" customHeight="false" outlineLevel="0" collapsed="false">
      <c r="A140" s="131" t="s">
        <v>276</v>
      </c>
      <c r="B140" s="131" t="s">
        <v>276</v>
      </c>
      <c r="C140" s="128" t="s">
        <v>276</v>
      </c>
    </row>
    <row r="141" customFormat="false" ht="15" hidden="false" customHeight="false" outlineLevel="0" collapsed="false">
      <c r="A141" s="87" t="s">
        <v>277</v>
      </c>
      <c r="B141" s="87" t="s">
        <v>277</v>
      </c>
      <c r="C141" s="756" t="s">
        <v>277</v>
      </c>
    </row>
    <row r="142" customFormat="false" ht="15" hidden="false" customHeight="false" outlineLevel="0" collapsed="false">
      <c r="A142" s="87" t="s">
        <v>226</v>
      </c>
      <c r="B142" s="87" t="s">
        <v>226</v>
      </c>
      <c r="C142" s="756" t="s">
        <v>226</v>
      </c>
    </row>
    <row r="143" customFormat="false" ht="15.75" hidden="false" customHeight="false" outlineLevel="0" collapsed="false">
      <c r="A143" s="90" t="s">
        <v>278</v>
      </c>
      <c r="B143" s="90" t="s">
        <v>278</v>
      </c>
      <c r="C143" s="757" t="s">
        <v>278</v>
      </c>
    </row>
    <row r="144" customFormat="false" ht="15.75" hidden="false" customHeight="false" outlineLevel="0" collapsed="false">
      <c r="A144" s="90" t="s">
        <v>228</v>
      </c>
      <c r="B144" s="90" t="s">
        <v>228</v>
      </c>
      <c r="C144" s="757" t="s">
        <v>228</v>
      </c>
    </row>
    <row r="145" customFormat="false" ht="15.75" hidden="false" customHeight="false" outlineLevel="0" collapsed="false">
      <c r="A145" s="90" t="s">
        <v>279</v>
      </c>
      <c r="B145" s="90" t="s">
        <v>279</v>
      </c>
      <c r="C145" s="757" t="s">
        <v>279</v>
      </c>
    </row>
    <row r="146" customFormat="false" ht="15.75" hidden="false" customHeight="false" outlineLevel="0" collapsed="false">
      <c r="A146" s="90" t="s">
        <v>230</v>
      </c>
      <c r="B146" s="90" t="s">
        <v>230</v>
      </c>
      <c r="C146" s="757" t="s">
        <v>230</v>
      </c>
    </row>
    <row r="147" customFormat="false" ht="15.75" hidden="false" customHeight="false" outlineLevel="0" collapsed="false">
      <c r="A147" s="90" t="s">
        <v>231</v>
      </c>
      <c r="B147" s="90" t="s">
        <v>231</v>
      </c>
      <c r="C147" s="757" t="s">
        <v>231</v>
      </c>
    </row>
    <row r="148" customFormat="false" ht="15.75" hidden="false" customHeight="false" outlineLevel="0" collapsed="false">
      <c r="A148" s="90" t="s">
        <v>232</v>
      </c>
      <c r="B148" s="90" t="s">
        <v>232</v>
      </c>
      <c r="C148" s="757" t="s">
        <v>232</v>
      </c>
    </row>
    <row r="149" customFormat="false" ht="15" hidden="false" customHeight="false" outlineLevel="0" collapsed="false">
      <c r="A149" s="87" t="s">
        <v>280</v>
      </c>
      <c r="B149" s="87" t="s">
        <v>280</v>
      </c>
      <c r="C149" s="756" t="s">
        <v>280</v>
      </c>
    </row>
    <row r="150" customFormat="false" ht="15" hidden="false" customHeight="false" outlineLevel="0" collapsed="false">
      <c r="A150" s="87" t="s">
        <v>226</v>
      </c>
      <c r="B150" s="87" t="s">
        <v>226</v>
      </c>
      <c r="C150" s="756" t="s">
        <v>226</v>
      </c>
    </row>
    <row r="151" customFormat="false" ht="15.75" hidden="false" customHeight="false" outlineLevel="0" collapsed="false">
      <c r="A151" s="90" t="s">
        <v>278</v>
      </c>
      <c r="B151" s="90" t="s">
        <v>278</v>
      </c>
      <c r="C151" s="757" t="s">
        <v>278</v>
      </c>
    </row>
    <row r="152" customFormat="false" ht="15.75" hidden="false" customHeight="false" outlineLevel="0" collapsed="false">
      <c r="A152" s="90" t="s">
        <v>228</v>
      </c>
      <c r="B152" s="90" t="s">
        <v>228</v>
      </c>
      <c r="C152" s="757" t="s">
        <v>228</v>
      </c>
    </row>
    <row r="153" customFormat="false" ht="15.75" hidden="false" customHeight="false" outlineLevel="0" collapsed="false">
      <c r="A153" s="90" t="s">
        <v>279</v>
      </c>
      <c r="B153" s="90" t="s">
        <v>279</v>
      </c>
      <c r="C153" s="757" t="s">
        <v>279</v>
      </c>
    </row>
    <row r="154" customFormat="false" ht="15.75" hidden="false" customHeight="false" outlineLevel="0" collapsed="false">
      <c r="A154" s="90" t="s">
        <v>230</v>
      </c>
      <c r="B154" s="90" t="s">
        <v>230</v>
      </c>
      <c r="C154" s="757" t="s">
        <v>230</v>
      </c>
    </row>
    <row r="155" customFormat="false" ht="15.75" hidden="false" customHeight="false" outlineLevel="0" collapsed="false">
      <c r="A155" s="90" t="s">
        <v>231</v>
      </c>
      <c r="B155" s="90" t="s">
        <v>231</v>
      </c>
      <c r="C155" s="757" t="s">
        <v>231</v>
      </c>
    </row>
    <row r="156" customFormat="false" ht="15.75" hidden="false" customHeight="false" outlineLevel="0" collapsed="false">
      <c r="A156" s="90" t="s">
        <v>232</v>
      </c>
      <c r="B156" s="90" t="s">
        <v>232</v>
      </c>
      <c r="C156" s="757" t="s">
        <v>232</v>
      </c>
    </row>
    <row r="157" customFormat="false" ht="15" hidden="false" customHeight="false" outlineLevel="0" collapsed="false">
      <c r="A157" s="87" t="s">
        <v>281</v>
      </c>
      <c r="B157" s="87" t="s">
        <v>281</v>
      </c>
      <c r="C157" s="756" t="s">
        <v>281</v>
      </c>
    </row>
    <row r="158" customFormat="false" ht="15" hidden="false" customHeight="false" outlineLevel="0" collapsed="false">
      <c r="A158" s="87" t="s">
        <v>226</v>
      </c>
      <c r="B158" s="87" t="s">
        <v>226</v>
      </c>
      <c r="C158" s="756" t="s">
        <v>226</v>
      </c>
    </row>
    <row r="159" customFormat="false" ht="15.75" hidden="false" customHeight="false" outlineLevel="0" collapsed="false">
      <c r="A159" s="90" t="s">
        <v>278</v>
      </c>
      <c r="B159" s="90" t="s">
        <v>278</v>
      </c>
      <c r="C159" s="757" t="s">
        <v>278</v>
      </c>
    </row>
    <row r="160" customFormat="false" ht="15.75" hidden="false" customHeight="false" outlineLevel="0" collapsed="false">
      <c r="A160" s="90" t="s">
        <v>228</v>
      </c>
      <c r="B160" s="90" t="s">
        <v>228</v>
      </c>
      <c r="C160" s="757" t="s">
        <v>228</v>
      </c>
    </row>
    <row r="161" customFormat="false" ht="15.75" hidden="false" customHeight="false" outlineLevel="0" collapsed="false">
      <c r="A161" s="90" t="s">
        <v>279</v>
      </c>
      <c r="B161" s="90" t="s">
        <v>279</v>
      </c>
      <c r="C161" s="757" t="s">
        <v>279</v>
      </c>
    </row>
    <row r="162" customFormat="false" ht="15.75" hidden="false" customHeight="false" outlineLevel="0" collapsed="false">
      <c r="A162" s="90" t="s">
        <v>230</v>
      </c>
      <c r="B162" s="90" t="s">
        <v>230</v>
      </c>
      <c r="C162" s="757" t="s">
        <v>230</v>
      </c>
    </row>
    <row r="163" customFormat="false" ht="15.75" hidden="false" customHeight="false" outlineLevel="0" collapsed="false">
      <c r="A163" s="90" t="s">
        <v>231</v>
      </c>
      <c r="B163" s="90" t="s">
        <v>231</v>
      </c>
      <c r="C163" s="757" t="s">
        <v>231</v>
      </c>
    </row>
    <row r="164" customFormat="false" ht="15.75" hidden="false" customHeight="false" outlineLevel="0" collapsed="false">
      <c r="A164" s="90" t="s">
        <v>232</v>
      </c>
      <c r="B164" s="90" t="s">
        <v>232</v>
      </c>
      <c r="C164" s="757" t="s">
        <v>232</v>
      </c>
    </row>
    <row r="165" customFormat="false" ht="15.75" hidden="false" customHeight="false" outlineLevel="0" collapsed="false">
      <c r="A165" s="136" t="s">
        <v>282</v>
      </c>
      <c r="B165" s="136" t="s">
        <v>282</v>
      </c>
      <c r="C165" s="766" t="s">
        <v>282</v>
      </c>
    </row>
    <row r="166" customFormat="false" ht="15.75" hidden="false" customHeight="false" outlineLevel="0" collapsed="false">
      <c r="A166" s="139" t="s">
        <v>283</v>
      </c>
      <c r="B166" s="139" t="s">
        <v>283</v>
      </c>
      <c r="C166" s="757" t="s">
        <v>283</v>
      </c>
    </row>
    <row r="167" customFormat="false" ht="15.75" hidden="false" customHeight="false" outlineLevel="0" collapsed="false">
      <c r="A167" s="141" t="s">
        <v>284</v>
      </c>
      <c r="B167" s="141" t="s">
        <v>284</v>
      </c>
      <c r="C167" s="767" t="s">
        <v>284</v>
      </c>
    </row>
    <row r="168" customFormat="false" ht="15" hidden="false" customHeight="false" outlineLevel="0" collapsed="false">
      <c r="A168" s="87" t="s">
        <v>285</v>
      </c>
      <c r="B168" s="87" t="s">
        <v>285</v>
      </c>
      <c r="C168" s="756" t="s">
        <v>285</v>
      </c>
    </row>
    <row r="169" customFormat="false" ht="15" hidden="false" customHeight="false" outlineLevel="0" collapsed="false">
      <c r="A169" s="87" t="s">
        <v>226</v>
      </c>
      <c r="B169" s="87" t="s">
        <v>226</v>
      </c>
      <c r="C169" s="756" t="s">
        <v>226</v>
      </c>
    </row>
    <row r="170" customFormat="false" ht="15.75" hidden="false" customHeight="false" outlineLevel="0" collapsed="false">
      <c r="A170" s="90" t="s">
        <v>278</v>
      </c>
      <c r="B170" s="90" t="s">
        <v>278</v>
      </c>
      <c r="C170" s="757" t="s">
        <v>278</v>
      </c>
    </row>
    <row r="171" customFormat="false" ht="15.75" hidden="false" customHeight="false" outlineLevel="0" collapsed="false">
      <c r="A171" s="90" t="s">
        <v>228</v>
      </c>
      <c r="B171" s="90" t="s">
        <v>228</v>
      </c>
      <c r="C171" s="757" t="s">
        <v>228</v>
      </c>
    </row>
    <row r="172" customFormat="false" ht="15.75" hidden="false" customHeight="false" outlineLevel="0" collapsed="false">
      <c r="A172" s="90" t="s">
        <v>279</v>
      </c>
      <c r="B172" s="90" t="s">
        <v>279</v>
      </c>
      <c r="C172" s="757" t="s">
        <v>279</v>
      </c>
    </row>
    <row r="173" customFormat="false" ht="15.75" hidden="false" customHeight="false" outlineLevel="0" collapsed="false">
      <c r="A173" s="90" t="s">
        <v>230</v>
      </c>
      <c r="B173" s="90" t="s">
        <v>230</v>
      </c>
      <c r="C173" s="757" t="s">
        <v>230</v>
      </c>
    </row>
    <row r="174" customFormat="false" ht="15.75" hidden="false" customHeight="false" outlineLevel="0" collapsed="false">
      <c r="A174" s="90" t="s">
        <v>231</v>
      </c>
      <c r="B174" s="90" t="s">
        <v>231</v>
      </c>
      <c r="C174" s="757" t="s">
        <v>231</v>
      </c>
    </row>
    <row r="175" customFormat="false" ht="15.75" hidden="false" customHeight="false" outlineLevel="0" collapsed="false">
      <c r="A175" s="90" t="s">
        <v>232</v>
      </c>
      <c r="B175" s="90" t="s">
        <v>232</v>
      </c>
      <c r="C175" s="757" t="s">
        <v>232</v>
      </c>
    </row>
    <row r="176" customFormat="false" ht="15" hidden="false" customHeight="false" outlineLevel="0" collapsed="false">
      <c r="A176" s="87" t="s">
        <v>286</v>
      </c>
      <c r="B176" s="87" t="s">
        <v>286</v>
      </c>
      <c r="C176" s="756" t="s">
        <v>286</v>
      </c>
    </row>
    <row r="177" customFormat="false" ht="15" hidden="false" customHeight="false" outlineLevel="0" collapsed="false">
      <c r="A177" s="87" t="s">
        <v>226</v>
      </c>
      <c r="B177" s="87" t="s">
        <v>226</v>
      </c>
      <c r="C177" s="756" t="s">
        <v>226</v>
      </c>
    </row>
    <row r="178" customFormat="false" ht="15.75" hidden="false" customHeight="false" outlineLevel="0" collapsed="false">
      <c r="A178" s="90" t="s">
        <v>278</v>
      </c>
      <c r="B178" s="90" t="s">
        <v>278</v>
      </c>
      <c r="C178" s="757" t="s">
        <v>278</v>
      </c>
    </row>
    <row r="179" customFormat="false" ht="15.75" hidden="false" customHeight="false" outlineLevel="0" collapsed="false">
      <c r="A179" s="90" t="s">
        <v>228</v>
      </c>
      <c r="B179" s="90" t="s">
        <v>228</v>
      </c>
      <c r="C179" s="757" t="s">
        <v>228</v>
      </c>
    </row>
    <row r="180" customFormat="false" ht="15.75" hidden="false" customHeight="false" outlineLevel="0" collapsed="false">
      <c r="A180" s="90" t="s">
        <v>279</v>
      </c>
      <c r="B180" s="90" t="s">
        <v>279</v>
      </c>
      <c r="C180" s="757" t="s">
        <v>279</v>
      </c>
    </row>
    <row r="181" customFormat="false" ht="15.75" hidden="false" customHeight="false" outlineLevel="0" collapsed="false">
      <c r="A181" s="90" t="s">
        <v>230</v>
      </c>
      <c r="B181" s="90" t="s">
        <v>230</v>
      </c>
      <c r="C181" s="757" t="s">
        <v>230</v>
      </c>
    </row>
    <row r="182" customFormat="false" ht="15.75" hidden="false" customHeight="false" outlineLevel="0" collapsed="false">
      <c r="A182" s="90" t="s">
        <v>231</v>
      </c>
      <c r="B182" s="90" t="s">
        <v>231</v>
      </c>
      <c r="C182" s="757" t="s">
        <v>231</v>
      </c>
    </row>
    <row r="183" customFormat="false" ht="15.75" hidden="false" customHeight="false" outlineLevel="0" collapsed="false">
      <c r="A183" s="90" t="s">
        <v>232</v>
      </c>
      <c r="B183" s="90" t="s">
        <v>232</v>
      </c>
      <c r="C183" s="757" t="s">
        <v>232</v>
      </c>
    </row>
    <row r="184" customFormat="false" ht="15" hidden="false" customHeight="false" outlineLevel="0" collapsed="false">
      <c r="A184" s="87" t="s">
        <v>287</v>
      </c>
      <c r="B184" s="87" t="s">
        <v>287</v>
      </c>
      <c r="C184" s="756" t="s">
        <v>287</v>
      </c>
    </row>
    <row r="185" customFormat="false" ht="15" hidden="false" customHeight="false" outlineLevel="0" collapsed="false">
      <c r="A185" s="87" t="s">
        <v>226</v>
      </c>
      <c r="B185" s="87" t="s">
        <v>226</v>
      </c>
      <c r="C185" s="756" t="s">
        <v>226</v>
      </c>
    </row>
    <row r="186" customFormat="false" ht="15.75" hidden="false" customHeight="false" outlineLevel="0" collapsed="false">
      <c r="A186" s="90" t="s">
        <v>278</v>
      </c>
      <c r="B186" s="90" t="s">
        <v>278</v>
      </c>
      <c r="C186" s="757" t="s">
        <v>278</v>
      </c>
    </row>
    <row r="187" customFormat="false" ht="15.75" hidden="false" customHeight="false" outlineLevel="0" collapsed="false">
      <c r="A187" s="90" t="s">
        <v>228</v>
      </c>
      <c r="B187" s="90" t="s">
        <v>228</v>
      </c>
      <c r="C187" s="757" t="s">
        <v>228</v>
      </c>
    </row>
    <row r="188" customFormat="false" ht="15.75" hidden="false" customHeight="false" outlineLevel="0" collapsed="false">
      <c r="A188" s="139" t="s">
        <v>279</v>
      </c>
      <c r="B188" s="139" t="s">
        <v>279</v>
      </c>
      <c r="C188" s="757" t="s">
        <v>279</v>
      </c>
    </row>
    <row r="189" customFormat="false" ht="15.75" hidden="false" customHeight="false" outlineLevel="0" collapsed="false">
      <c r="A189" s="90" t="s">
        <v>230</v>
      </c>
      <c r="B189" s="90" t="s">
        <v>230</v>
      </c>
      <c r="C189" s="757" t="s">
        <v>230</v>
      </c>
    </row>
    <row r="190" customFormat="false" ht="15.75" hidden="false" customHeight="false" outlineLevel="0" collapsed="false">
      <c r="A190" s="90" t="s">
        <v>231</v>
      </c>
      <c r="B190" s="90" t="s">
        <v>231</v>
      </c>
      <c r="C190" s="757" t="s">
        <v>231</v>
      </c>
    </row>
    <row r="191" customFormat="false" ht="15.75" hidden="false" customHeight="false" outlineLevel="0" collapsed="false">
      <c r="A191" s="90" t="s">
        <v>232</v>
      </c>
      <c r="B191" s="90" t="s">
        <v>232</v>
      </c>
      <c r="C191" s="757" t="s">
        <v>232</v>
      </c>
    </row>
    <row r="192" customFormat="false" ht="15" hidden="false" customHeight="false" outlineLevel="0" collapsed="false">
      <c r="A192" s="143" t="s">
        <v>288</v>
      </c>
      <c r="B192" s="143" t="s">
        <v>288</v>
      </c>
      <c r="C192" s="768" t="s">
        <v>288</v>
      </c>
    </row>
    <row r="193" customFormat="false" ht="15.75" hidden="false" customHeight="false" outlineLevel="0" collapsed="false">
      <c r="A193" s="110" t="s">
        <v>289</v>
      </c>
      <c r="B193" s="110" t="s">
        <v>289</v>
      </c>
      <c r="C193" s="760" t="s">
        <v>289</v>
      </c>
    </row>
    <row r="194" customFormat="false" ht="15.75" hidden="false" customHeight="false" outlineLevel="0" collapsed="false">
      <c r="A194" s="110" t="s">
        <v>290</v>
      </c>
      <c r="B194" s="110" t="s">
        <v>290</v>
      </c>
      <c r="C194" s="760" t="s">
        <v>290</v>
      </c>
    </row>
    <row r="195" customFormat="false" ht="15.75" hidden="false" customHeight="false" outlineLevel="0" collapsed="false">
      <c r="A195" s="110" t="s">
        <v>291</v>
      </c>
      <c r="B195" s="110" t="s">
        <v>291</v>
      </c>
      <c r="C195" s="760" t="s">
        <v>291</v>
      </c>
    </row>
    <row r="196" customFormat="false" ht="15.75" hidden="false" customHeight="false" outlineLevel="0" collapsed="false">
      <c r="A196" s="90" t="s">
        <v>292</v>
      </c>
      <c r="B196" s="90" t="s">
        <v>292</v>
      </c>
      <c r="C196" s="757" t="s">
        <v>292</v>
      </c>
    </row>
    <row r="197" customFormat="false" ht="15.75" hidden="false" customHeight="false" outlineLevel="0" collapsed="false">
      <c r="A197" s="90" t="s">
        <v>293</v>
      </c>
      <c r="B197" s="90" t="s">
        <v>293</v>
      </c>
      <c r="C197" s="757" t="s">
        <v>1515</v>
      </c>
    </row>
    <row r="198" customFormat="false" ht="15.75" hidden="false" customHeight="false" outlineLevel="0" collapsed="false">
      <c r="A198" s="90" t="s">
        <v>294</v>
      </c>
      <c r="B198" s="90" t="s">
        <v>294</v>
      </c>
      <c r="C198" s="757" t="s">
        <v>1505</v>
      </c>
    </row>
    <row r="199" customFormat="false" ht="15.75" hidden="false" customHeight="false" outlineLevel="0" collapsed="false">
      <c r="A199" s="90" t="s">
        <v>295</v>
      </c>
      <c r="B199" s="90" t="s">
        <v>295</v>
      </c>
      <c r="C199" s="757" t="s">
        <v>1506</v>
      </c>
    </row>
    <row r="200" customFormat="false" ht="15.75" hidden="false" customHeight="false" outlineLevel="0" collapsed="false">
      <c r="A200" s="90" t="s">
        <v>261</v>
      </c>
      <c r="B200" s="90" t="s">
        <v>261</v>
      </c>
      <c r="C200" s="757" t="s">
        <v>1516</v>
      </c>
    </row>
    <row r="201" customFormat="false" ht="15.75" hidden="false" customHeight="false" outlineLevel="0" collapsed="false">
      <c r="A201" s="90" t="s">
        <v>296</v>
      </c>
      <c r="B201" s="90" t="s">
        <v>296</v>
      </c>
      <c r="C201" s="761" t="s">
        <v>1517</v>
      </c>
    </row>
    <row r="202" customFormat="false" ht="15.75" hidden="false" customHeight="false" outlineLevel="0" collapsed="false">
      <c r="A202" s="90" t="s">
        <v>297</v>
      </c>
      <c r="B202" s="90" t="s">
        <v>297</v>
      </c>
      <c r="C202" s="761" t="s">
        <v>1518</v>
      </c>
    </row>
    <row r="203" customFormat="false" ht="15.75" hidden="false" customHeight="false" outlineLevel="0" collapsed="false">
      <c r="A203" s="90" t="s">
        <v>298</v>
      </c>
      <c r="B203" s="90" t="s">
        <v>298</v>
      </c>
      <c r="C203" s="761" t="s">
        <v>1519</v>
      </c>
    </row>
    <row r="204" customFormat="false" ht="15.75" hidden="false" customHeight="false" outlineLevel="0" collapsed="false">
      <c r="A204" s="145" t="s">
        <v>299</v>
      </c>
      <c r="B204" s="145" t="s">
        <v>299</v>
      </c>
      <c r="C204" s="761" t="s">
        <v>1520</v>
      </c>
    </row>
    <row r="205" customFormat="false" ht="15.75" hidden="false" customHeight="false" outlineLevel="0" collapsed="false">
      <c r="A205" s="146" t="s">
        <v>300</v>
      </c>
      <c r="B205" s="146" t="s">
        <v>300</v>
      </c>
      <c r="C205" s="757" t="s">
        <v>1521</v>
      </c>
    </row>
    <row r="206" customFormat="false" ht="15.75" hidden="false" customHeight="false" outlineLevel="0" collapsed="false">
      <c r="A206" s="90" t="s">
        <v>301</v>
      </c>
      <c r="B206" s="90" t="s">
        <v>301</v>
      </c>
      <c r="C206" s="769" t="s">
        <v>1522</v>
      </c>
    </row>
    <row r="207" customFormat="false" ht="15.75" hidden="false" customHeight="false" outlineLevel="0" collapsed="false">
      <c r="A207" s="110" t="s">
        <v>302</v>
      </c>
      <c r="B207" s="110" t="s">
        <v>302</v>
      </c>
      <c r="C207" s="760" t="s">
        <v>1523</v>
      </c>
    </row>
    <row r="208" customFormat="false" ht="15.75" hidden="false" customHeight="false" outlineLevel="0" collapsed="false">
      <c r="A208" s="110" t="s">
        <v>303</v>
      </c>
      <c r="B208" s="110" t="s">
        <v>303</v>
      </c>
      <c r="C208" s="760" t="s">
        <v>265</v>
      </c>
    </row>
    <row r="209" customFormat="false" ht="15" hidden="false" customHeight="false" outlineLevel="0" collapsed="false">
      <c r="A209" s="131" t="s">
        <v>304</v>
      </c>
      <c r="B209" s="131" t="s">
        <v>304</v>
      </c>
      <c r="C209" s="128" t="s">
        <v>304</v>
      </c>
    </row>
    <row r="210" customFormat="false" ht="15" hidden="false" customHeight="false" outlineLevel="0" collapsed="false">
      <c r="A210" s="131" t="s">
        <v>305</v>
      </c>
      <c r="B210" s="131" t="s">
        <v>305</v>
      </c>
      <c r="C210" s="128" t="s">
        <v>305</v>
      </c>
    </row>
    <row r="211" customFormat="false" ht="15" hidden="false" customHeight="false" outlineLevel="0" collapsed="false">
      <c r="A211" s="152" t="s">
        <v>306</v>
      </c>
      <c r="B211" s="152" t="s">
        <v>306</v>
      </c>
      <c r="C211" s="770" t="s">
        <v>306</v>
      </c>
    </row>
    <row r="212" customFormat="false" ht="15" hidden="false" customHeight="false" outlineLevel="0" collapsed="false">
      <c r="A212" s="152" t="s">
        <v>307</v>
      </c>
      <c r="B212" s="152" t="s">
        <v>307</v>
      </c>
      <c r="C212" s="770" t="s">
        <v>307</v>
      </c>
    </row>
    <row r="213" customFormat="false" ht="15" hidden="false" customHeight="false" outlineLevel="0" collapsed="false">
      <c r="A213" s="152" t="s">
        <v>308</v>
      </c>
      <c r="B213" s="152" t="s">
        <v>308</v>
      </c>
      <c r="C213" s="770" t="s">
        <v>308</v>
      </c>
    </row>
    <row r="214" customFormat="false" ht="15" hidden="false" customHeight="false" outlineLevel="0" collapsed="false">
      <c r="A214" s="158" t="s">
        <v>309</v>
      </c>
      <c r="B214" s="158" t="s">
        <v>309</v>
      </c>
      <c r="C214" s="771" t="s">
        <v>309</v>
      </c>
    </row>
    <row r="215" customFormat="false" ht="15" hidden="false" customHeight="false" outlineLevel="0" collapsed="false">
      <c r="A215" s="85" t="s">
        <v>310</v>
      </c>
      <c r="B215" s="85" t="s">
        <v>310</v>
      </c>
      <c r="C215" s="755" t="s">
        <v>310</v>
      </c>
    </row>
    <row r="216" customFormat="false" ht="15" hidden="false" customHeight="false" outlineLevel="0" collapsed="false">
      <c r="A216" s="163" t="s">
        <v>311</v>
      </c>
      <c r="B216" s="163" t="s">
        <v>311</v>
      </c>
      <c r="C216" s="772" t="s">
        <v>311</v>
      </c>
    </row>
    <row r="217" customFormat="false" ht="15.75" hidden="false" customHeight="false" outlineLevel="0" collapsed="false">
      <c r="A217" s="115" t="s">
        <v>312</v>
      </c>
      <c r="B217" s="115" t="s">
        <v>312</v>
      </c>
      <c r="C217" s="763" t="s">
        <v>312</v>
      </c>
    </row>
    <row r="218" customFormat="false" ht="15.75" hidden="false" customHeight="false" outlineLevel="0" collapsed="false">
      <c r="A218" s="115" t="s">
        <v>313</v>
      </c>
      <c r="B218" s="115" t="s">
        <v>313</v>
      </c>
      <c r="C218" s="763" t="s">
        <v>1524</v>
      </c>
    </row>
    <row r="219" customFormat="false" ht="15.75" hidden="false" customHeight="false" outlineLevel="0" collapsed="false">
      <c r="A219" s="115" t="s">
        <v>314</v>
      </c>
      <c r="B219" s="115" t="s">
        <v>314</v>
      </c>
      <c r="C219" s="763" t="s">
        <v>314</v>
      </c>
    </row>
    <row r="220" customFormat="false" ht="15.75" hidden="false" customHeight="false" outlineLevel="0" collapsed="false">
      <c r="A220" s="115" t="s">
        <v>315</v>
      </c>
      <c r="B220" s="115" t="s">
        <v>315</v>
      </c>
      <c r="C220" s="763" t="s">
        <v>1525</v>
      </c>
    </row>
    <row r="221" customFormat="false" ht="15.75" hidden="false" customHeight="false" outlineLevel="0" collapsed="false">
      <c r="A221" s="115" t="s">
        <v>316</v>
      </c>
      <c r="B221" s="115" t="s">
        <v>316</v>
      </c>
      <c r="C221" s="763" t="s">
        <v>316</v>
      </c>
    </row>
    <row r="222" customFormat="false" ht="15" hidden="false" customHeight="false" outlineLevel="0" collapsed="false">
      <c r="A222" s="123" t="s">
        <v>317</v>
      </c>
      <c r="B222" s="123" t="s">
        <v>317</v>
      </c>
      <c r="C222" s="764" t="s">
        <v>1526</v>
      </c>
    </row>
    <row r="223" customFormat="false" ht="15.75" hidden="false" customHeight="false" outlineLevel="0" collapsed="false">
      <c r="A223" s="115" t="s">
        <v>318</v>
      </c>
      <c r="B223" s="115" t="s">
        <v>318</v>
      </c>
      <c r="C223" s="763" t="s">
        <v>318</v>
      </c>
    </row>
    <row r="224" customFormat="false" ht="15.75" hidden="false" customHeight="false" outlineLevel="0" collapsed="false">
      <c r="A224" s="125" t="s">
        <v>319</v>
      </c>
      <c r="B224" s="125" t="s">
        <v>319</v>
      </c>
      <c r="C224" s="765" t="s">
        <v>319</v>
      </c>
    </row>
    <row r="225" customFormat="false" ht="15" hidden="false" customHeight="false" outlineLevel="0" collapsed="false">
      <c r="A225" s="123" t="s">
        <v>320</v>
      </c>
      <c r="B225" s="123" t="s">
        <v>320</v>
      </c>
      <c r="C225" s="764" t="s">
        <v>1527</v>
      </c>
    </row>
    <row r="226" customFormat="false" ht="15.75" hidden="false" customHeight="false" outlineLevel="0" collapsed="false">
      <c r="A226" s="115" t="s">
        <v>321</v>
      </c>
      <c r="B226" s="115" t="s">
        <v>321</v>
      </c>
      <c r="C226" s="763" t="s">
        <v>321</v>
      </c>
    </row>
    <row r="227" customFormat="false" ht="15.75" hidden="false" customHeight="false" outlineLevel="0" collapsed="false">
      <c r="A227" s="115" t="s">
        <v>322</v>
      </c>
      <c r="B227" s="115" t="s">
        <v>322</v>
      </c>
      <c r="C227" s="763" t="s">
        <v>473</v>
      </c>
    </row>
    <row r="228" customFormat="false" ht="15.75" hidden="false" customHeight="false" outlineLevel="0" collapsed="false">
      <c r="A228" s="166" t="s">
        <v>323</v>
      </c>
      <c r="B228" s="166" t="s">
        <v>323</v>
      </c>
      <c r="C228" s="773"/>
    </row>
    <row r="229" customFormat="false" ht="15.75" hidden="false" customHeight="false" outlineLevel="0" collapsed="false">
      <c r="A229" s="66" t="s">
        <v>324</v>
      </c>
      <c r="B229" s="66" t="s">
        <v>324</v>
      </c>
      <c r="C229" s="747" t="s">
        <v>324</v>
      </c>
    </row>
    <row r="230" customFormat="false" ht="15" hidden="false" customHeight="false" outlineLevel="0" collapsed="false">
      <c r="A230" s="64" t="s">
        <v>213</v>
      </c>
      <c r="B230" s="64" t="s">
        <v>213</v>
      </c>
      <c r="C230" s="746" t="s">
        <v>213</v>
      </c>
    </row>
    <row r="231" customFormat="false" ht="15" hidden="false" customHeight="false" outlineLevel="0" collapsed="false">
      <c r="A231" s="68" t="s">
        <v>214</v>
      </c>
      <c r="B231" s="68" t="s">
        <v>214</v>
      </c>
      <c r="C231" s="748" t="s">
        <v>214</v>
      </c>
    </row>
    <row r="232" customFormat="false" ht="15" hidden="false" customHeight="false" outlineLevel="0" collapsed="false">
      <c r="A232" s="171" t="s">
        <v>325</v>
      </c>
      <c r="B232" s="171" t="s">
        <v>325</v>
      </c>
      <c r="C232" s="774" t="s">
        <v>325</v>
      </c>
    </row>
    <row r="233" customFormat="false" ht="15" hidden="false" customHeight="false" outlineLevel="0" collapsed="false">
      <c r="A233" s="73" t="s">
        <v>326</v>
      </c>
      <c r="B233" s="73" t="s">
        <v>326</v>
      </c>
      <c r="C233" s="750" t="s">
        <v>326</v>
      </c>
    </row>
    <row r="234" customFormat="false" ht="15" hidden="false" customHeight="false" outlineLevel="0" collapsed="false">
      <c r="A234" s="75" t="s">
        <v>327</v>
      </c>
      <c r="B234" s="75" t="s">
        <v>327</v>
      </c>
      <c r="C234" s="775" t="s">
        <v>327</v>
      </c>
    </row>
    <row r="235" customFormat="false" ht="15" hidden="false" customHeight="false" outlineLevel="0" collapsed="false">
      <c r="A235" s="73" t="s">
        <v>328</v>
      </c>
      <c r="B235" s="73" t="s">
        <v>328</v>
      </c>
      <c r="C235" s="776" t="s">
        <v>328</v>
      </c>
    </row>
    <row r="236" customFormat="false" ht="15" hidden="false" customHeight="false" outlineLevel="0" collapsed="false">
      <c r="A236" s="73" t="s">
        <v>329</v>
      </c>
      <c r="B236" s="73" t="s">
        <v>329</v>
      </c>
      <c r="C236" s="776" t="s">
        <v>329</v>
      </c>
    </row>
    <row r="237" customFormat="false" ht="15" hidden="false" customHeight="false" outlineLevel="0" collapsed="false">
      <c r="A237" s="73" t="s">
        <v>330</v>
      </c>
      <c r="B237" s="73" t="s">
        <v>330</v>
      </c>
      <c r="C237" s="776" t="s">
        <v>330</v>
      </c>
    </row>
    <row r="238" customFormat="false" ht="15" hidden="false" customHeight="false" outlineLevel="0" collapsed="false">
      <c r="A238" s="73" t="s">
        <v>331</v>
      </c>
      <c r="B238" s="73" t="s">
        <v>331</v>
      </c>
      <c r="C238" s="776" t="s">
        <v>331</v>
      </c>
    </row>
    <row r="239" customFormat="false" ht="15" hidden="false" customHeight="false" outlineLevel="0" collapsed="false">
      <c r="A239" s="73" t="s">
        <v>332</v>
      </c>
      <c r="B239" s="73" t="s">
        <v>332</v>
      </c>
      <c r="C239" s="776" t="s">
        <v>332</v>
      </c>
    </row>
    <row r="240" customFormat="false" ht="15" hidden="false" customHeight="false" outlineLevel="0" collapsed="false">
      <c r="A240" s="73" t="s">
        <v>333</v>
      </c>
      <c r="B240" s="73" t="s">
        <v>333</v>
      </c>
      <c r="C240" s="776" t="s">
        <v>333</v>
      </c>
    </row>
    <row r="241" customFormat="false" ht="15" hidden="false" customHeight="false" outlineLevel="0" collapsed="false">
      <c r="A241" s="171" t="s">
        <v>334</v>
      </c>
      <c r="B241" s="171" t="s">
        <v>334</v>
      </c>
      <c r="C241" s="774" t="s">
        <v>334</v>
      </c>
    </row>
    <row r="242" customFormat="false" ht="15" hidden="false" customHeight="false" outlineLevel="0" collapsed="false">
      <c r="A242" s="175" t="s">
        <v>216</v>
      </c>
      <c r="B242" s="175" t="s">
        <v>216</v>
      </c>
      <c r="C242" s="750" t="s">
        <v>216</v>
      </c>
    </row>
    <row r="243" customFormat="false" ht="15" hidden="false" customHeight="false" outlineLevel="0" collapsed="false">
      <c r="A243" s="175" t="s">
        <v>217</v>
      </c>
      <c r="B243" s="175" t="s">
        <v>217</v>
      </c>
      <c r="C243" s="775" t="s">
        <v>217</v>
      </c>
    </row>
    <row r="244" customFormat="false" ht="15" hidden="false" customHeight="false" outlineLevel="0" collapsed="false">
      <c r="A244" s="179" t="s">
        <v>335</v>
      </c>
      <c r="B244" s="179" t="s">
        <v>335</v>
      </c>
      <c r="C244" s="774" t="s">
        <v>335</v>
      </c>
    </row>
    <row r="245" customFormat="false" ht="15" hidden="false" customHeight="false" outlineLevel="0" collapsed="false">
      <c r="A245" s="73" t="s">
        <v>336</v>
      </c>
      <c r="B245" s="73" t="s">
        <v>336</v>
      </c>
      <c r="C245" s="750" t="s">
        <v>336</v>
      </c>
    </row>
    <row r="246" customFormat="false" ht="15" hidden="false" customHeight="false" outlineLevel="0" collapsed="false">
      <c r="A246" s="73" t="s">
        <v>337</v>
      </c>
      <c r="B246" s="73" t="s">
        <v>337</v>
      </c>
      <c r="C246" s="750" t="s">
        <v>337</v>
      </c>
    </row>
    <row r="247" customFormat="false" ht="15" hidden="false" customHeight="false" outlineLevel="0" collapsed="false">
      <c r="A247" s="73" t="s">
        <v>338</v>
      </c>
      <c r="B247" s="73" t="s">
        <v>338</v>
      </c>
      <c r="C247" s="750" t="s">
        <v>338</v>
      </c>
    </row>
    <row r="248" customFormat="false" ht="15" hidden="false" customHeight="false" outlineLevel="0" collapsed="false">
      <c r="A248" s="73" t="s">
        <v>339</v>
      </c>
      <c r="B248" s="73" t="s">
        <v>339</v>
      </c>
      <c r="C248" s="750" t="s">
        <v>339</v>
      </c>
    </row>
    <row r="249" customFormat="false" ht="15" hidden="false" customHeight="false" outlineLevel="0" collapsed="false">
      <c r="A249" s="73" t="s">
        <v>340</v>
      </c>
      <c r="B249" s="73" t="s">
        <v>340</v>
      </c>
      <c r="C249" s="750" t="s">
        <v>340</v>
      </c>
    </row>
    <row r="250" customFormat="false" ht="15" hidden="false" customHeight="false" outlineLevel="0" collapsed="false">
      <c r="A250" s="73" t="s">
        <v>341</v>
      </c>
      <c r="B250" s="73" t="s">
        <v>341</v>
      </c>
      <c r="C250" s="750" t="s">
        <v>341</v>
      </c>
    </row>
    <row r="251" customFormat="false" ht="15" hidden="false" customHeight="false" outlineLevel="0" collapsed="false">
      <c r="A251" s="183" t="s">
        <v>342</v>
      </c>
      <c r="B251" s="183" t="s">
        <v>342</v>
      </c>
      <c r="C251" s="776" t="s">
        <v>342</v>
      </c>
    </row>
    <row r="252" customFormat="false" ht="15" hidden="false" customHeight="false" outlineLevel="0" collapsed="false">
      <c r="A252" s="184" t="s">
        <v>340</v>
      </c>
      <c r="B252" s="184" t="s">
        <v>340</v>
      </c>
      <c r="C252" s="776" t="s">
        <v>340</v>
      </c>
    </row>
    <row r="253" customFormat="false" ht="15" hidden="false" customHeight="false" outlineLevel="0" collapsed="false">
      <c r="A253" s="184" t="s">
        <v>337</v>
      </c>
      <c r="B253" s="184" t="s">
        <v>337</v>
      </c>
      <c r="C253" s="776" t="s">
        <v>337</v>
      </c>
    </row>
    <row r="254" customFormat="false" ht="15" hidden="false" customHeight="false" outlineLevel="0" collapsed="false">
      <c r="A254" s="73" t="s">
        <v>343</v>
      </c>
      <c r="B254" s="73" t="s">
        <v>343</v>
      </c>
      <c r="C254" s="750" t="s">
        <v>343</v>
      </c>
    </row>
    <row r="255" customFormat="false" ht="15" hidden="false" customHeight="false" outlineLevel="0" collapsed="false">
      <c r="A255" s="73" t="s">
        <v>344</v>
      </c>
      <c r="B255" s="73" t="s">
        <v>344</v>
      </c>
      <c r="C255" s="750" t="s">
        <v>344</v>
      </c>
    </row>
    <row r="256" customFormat="false" ht="15" hidden="false" customHeight="false" outlineLevel="0" collapsed="false">
      <c r="A256" s="73" t="s">
        <v>345</v>
      </c>
      <c r="B256" s="73" t="s">
        <v>345</v>
      </c>
      <c r="C256" s="750" t="s">
        <v>345</v>
      </c>
    </row>
    <row r="257" customFormat="false" ht="15" hidden="false" customHeight="false" outlineLevel="0" collapsed="false">
      <c r="A257" s="73" t="s">
        <v>346</v>
      </c>
      <c r="B257" s="73" t="s">
        <v>346</v>
      </c>
      <c r="C257" s="750" t="s">
        <v>346</v>
      </c>
    </row>
    <row r="258" customFormat="false" ht="15" hidden="false" customHeight="false" outlineLevel="0" collapsed="false">
      <c r="A258" s="73" t="s">
        <v>347</v>
      </c>
      <c r="B258" s="73" t="s">
        <v>347</v>
      </c>
      <c r="C258" s="750" t="s">
        <v>347</v>
      </c>
    </row>
    <row r="259" customFormat="false" ht="15" hidden="false" customHeight="false" outlineLevel="0" collapsed="false">
      <c r="A259" s="73" t="s">
        <v>348</v>
      </c>
      <c r="B259" s="73" t="s">
        <v>348</v>
      </c>
      <c r="C259" s="750" t="s">
        <v>348</v>
      </c>
    </row>
    <row r="260" customFormat="false" ht="15" hidden="false" customHeight="false" outlineLevel="0" collapsed="false">
      <c r="A260" s="70" t="s">
        <v>349</v>
      </c>
      <c r="B260" s="70" t="s">
        <v>349</v>
      </c>
      <c r="C260" s="749" t="s">
        <v>349</v>
      </c>
    </row>
    <row r="261" customFormat="false" ht="15" hidden="false" customHeight="false" outlineLevel="0" collapsed="false">
      <c r="A261" s="73" t="s">
        <v>216</v>
      </c>
      <c r="B261" s="73" t="s">
        <v>216</v>
      </c>
      <c r="C261" s="750" t="s">
        <v>216</v>
      </c>
    </row>
    <row r="262" customFormat="false" ht="15" hidden="false" customHeight="false" outlineLevel="0" collapsed="false">
      <c r="A262" s="75" t="s">
        <v>217</v>
      </c>
      <c r="B262" s="75" t="s">
        <v>217</v>
      </c>
      <c r="C262" s="775" t="s">
        <v>217</v>
      </c>
    </row>
    <row r="263" customFormat="false" ht="15" hidden="false" customHeight="false" outlineLevel="0" collapsed="false">
      <c r="A263" s="73" t="s">
        <v>350</v>
      </c>
      <c r="B263" s="73" t="s">
        <v>350</v>
      </c>
      <c r="C263" s="750" t="s">
        <v>350</v>
      </c>
    </row>
    <row r="264" customFormat="false" ht="15" hidden="false" customHeight="false" outlineLevel="0" collapsed="false">
      <c r="A264" s="73" t="s">
        <v>344</v>
      </c>
      <c r="B264" s="73" t="s">
        <v>344</v>
      </c>
      <c r="C264" s="750" t="s">
        <v>344</v>
      </c>
    </row>
    <row r="265" customFormat="false" ht="15" hidden="false" customHeight="false" outlineLevel="0" collapsed="false">
      <c r="A265" s="73" t="s">
        <v>351</v>
      </c>
      <c r="B265" s="73" t="s">
        <v>351</v>
      </c>
      <c r="C265" s="750" t="s">
        <v>351</v>
      </c>
    </row>
    <row r="266" customFormat="false" ht="15" hidden="false" customHeight="false" outlineLevel="0" collapsed="false">
      <c r="A266" s="184" t="s">
        <v>352</v>
      </c>
      <c r="B266" s="184" t="s">
        <v>352</v>
      </c>
      <c r="C266" s="776" t="s">
        <v>352</v>
      </c>
    </row>
    <row r="267" customFormat="false" ht="15" hidden="false" customHeight="false" outlineLevel="0" collapsed="false">
      <c r="A267" s="184" t="s">
        <v>353</v>
      </c>
      <c r="B267" s="184" t="s">
        <v>353</v>
      </c>
      <c r="C267" s="776" t="s">
        <v>353</v>
      </c>
    </row>
    <row r="268" customFormat="false" ht="15" hidden="false" customHeight="false" outlineLevel="0" collapsed="false">
      <c r="A268" s="184" t="s">
        <v>354</v>
      </c>
      <c r="B268" s="184" t="s">
        <v>354</v>
      </c>
      <c r="C268" s="776" t="s">
        <v>354</v>
      </c>
    </row>
    <row r="269" customFormat="false" ht="15" hidden="false" customHeight="false" outlineLevel="0" collapsed="false">
      <c r="A269" s="73" t="s">
        <v>355</v>
      </c>
      <c r="B269" s="73" t="s">
        <v>355</v>
      </c>
      <c r="C269" s="750" t="s">
        <v>355</v>
      </c>
    </row>
    <row r="270" customFormat="false" ht="15" hidden="false" customHeight="false" outlineLevel="0" collapsed="false">
      <c r="A270" s="73" t="s">
        <v>356</v>
      </c>
      <c r="B270" s="73" t="s">
        <v>356</v>
      </c>
      <c r="C270" s="750" t="s">
        <v>356</v>
      </c>
    </row>
    <row r="271" customFormat="false" ht="15" hidden="false" customHeight="false" outlineLevel="0" collapsed="false">
      <c r="A271" s="73" t="s">
        <v>345</v>
      </c>
      <c r="B271" s="73" t="s">
        <v>345</v>
      </c>
      <c r="C271" s="750" t="s">
        <v>345</v>
      </c>
    </row>
    <row r="272" customFormat="false" ht="15" hidden="false" customHeight="false" outlineLevel="0" collapsed="false">
      <c r="A272" s="73" t="s">
        <v>346</v>
      </c>
      <c r="B272" s="73" t="s">
        <v>346</v>
      </c>
      <c r="C272" s="750" t="s">
        <v>346</v>
      </c>
    </row>
    <row r="273" customFormat="false" ht="15" hidden="false" customHeight="false" outlineLevel="0" collapsed="false">
      <c r="A273" s="73" t="s">
        <v>347</v>
      </c>
      <c r="B273" s="73" t="s">
        <v>347</v>
      </c>
      <c r="C273" s="750" t="s">
        <v>347</v>
      </c>
    </row>
    <row r="274" customFormat="false" ht="15" hidden="false" customHeight="false" outlineLevel="0" collapsed="false">
      <c r="A274" s="75" t="s">
        <v>345</v>
      </c>
      <c r="B274" s="75" t="s">
        <v>345</v>
      </c>
      <c r="C274" s="775" t="s">
        <v>345</v>
      </c>
    </row>
    <row r="275" customFormat="false" ht="15" hidden="false" customHeight="false" outlineLevel="0" collapsed="false">
      <c r="A275" s="70" t="s">
        <v>357</v>
      </c>
      <c r="B275" s="70" t="s">
        <v>357</v>
      </c>
      <c r="C275" s="749" t="s">
        <v>357</v>
      </c>
    </row>
    <row r="276" customFormat="false" ht="15" hidden="false" customHeight="false" outlineLevel="0" collapsed="false">
      <c r="A276" s="73" t="s">
        <v>358</v>
      </c>
      <c r="B276" s="73" t="s">
        <v>358</v>
      </c>
      <c r="C276" s="750" t="s">
        <v>358</v>
      </c>
    </row>
    <row r="277" customFormat="false" ht="15" hidden="false" customHeight="false" outlineLevel="0" collapsed="false">
      <c r="A277" s="75" t="s">
        <v>359</v>
      </c>
      <c r="B277" s="75" t="s">
        <v>359</v>
      </c>
      <c r="C277" s="775" t="s">
        <v>359</v>
      </c>
    </row>
    <row r="278" customFormat="false" ht="15" hidden="false" customHeight="false" outlineLevel="0" collapsed="false">
      <c r="A278" s="73" t="s">
        <v>360</v>
      </c>
      <c r="B278" s="73" t="s">
        <v>360</v>
      </c>
      <c r="C278" s="750" t="s">
        <v>360</v>
      </c>
    </row>
    <row r="279" customFormat="false" ht="15" hidden="false" customHeight="false" outlineLevel="0" collapsed="false">
      <c r="A279" s="73" t="s">
        <v>361</v>
      </c>
      <c r="B279" s="73" t="s">
        <v>361</v>
      </c>
      <c r="C279" s="750" t="s">
        <v>361</v>
      </c>
    </row>
    <row r="280" customFormat="false" ht="15" hidden="false" customHeight="false" outlineLevel="0" collapsed="false">
      <c r="A280" s="73" t="s">
        <v>362</v>
      </c>
      <c r="B280" s="73" t="s">
        <v>362</v>
      </c>
      <c r="C280" s="750" t="s">
        <v>362</v>
      </c>
    </row>
    <row r="281" customFormat="false" ht="15" hidden="false" customHeight="false" outlineLevel="0" collapsed="false">
      <c r="A281" s="184" t="s">
        <v>363</v>
      </c>
      <c r="B281" s="184" t="s">
        <v>363</v>
      </c>
      <c r="C281" s="776" t="s">
        <v>363</v>
      </c>
    </row>
    <row r="282" customFormat="false" ht="15" hidden="false" customHeight="false" outlineLevel="0" collapsed="false">
      <c r="A282" s="184" t="s">
        <v>336</v>
      </c>
      <c r="B282" s="184" t="s">
        <v>336</v>
      </c>
      <c r="C282" s="776" t="s">
        <v>336</v>
      </c>
    </row>
    <row r="283" customFormat="false" ht="15" hidden="false" customHeight="false" outlineLevel="0" collapsed="false">
      <c r="A283" s="184" t="s">
        <v>351</v>
      </c>
      <c r="B283" s="184" t="s">
        <v>351</v>
      </c>
      <c r="C283" s="776" t="s">
        <v>351</v>
      </c>
    </row>
    <row r="284" customFormat="false" ht="15" hidden="false" customHeight="false" outlineLevel="0" collapsed="false">
      <c r="A284" s="73" t="s">
        <v>364</v>
      </c>
      <c r="B284" s="73" t="s">
        <v>364</v>
      </c>
      <c r="C284" s="750" t="s">
        <v>364</v>
      </c>
    </row>
    <row r="285" customFormat="false" ht="15" hidden="false" customHeight="false" outlineLevel="0" collapsed="false">
      <c r="A285" s="73" t="s">
        <v>365</v>
      </c>
      <c r="B285" s="73" t="s">
        <v>365</v>
      </c>
      <c r="C285" s="750" t="s">
        <v>365</v>
      </c>
    </row>
    <row r="286" customFormat="false" ht="15" hidden="false" customHeight="false" outlineLevel="0" collapsed="false">
      <c r="A286" s="73" t="s">
        <v>366</v>
      </c>
      <c r="B286" s="73" t="s">
        <v>366</v>
      </c>
      <c r="C286" s="750" t="s">
        <v>366</v>
      </c>
    </row>
    <row r="287" customFormat="false" ht="15" hidden="false" customHeight="false" outlineLevel="0" collapsed="false">
      <c r="A287" s="73" t="s">
        <v>367</v>
      </c>
      <c r="B287" s="73" t="s">
        <v>367</v>
      </c>
      <c r="C287" s="750" t="s">
        <v>367</v>
      </c>
    </row>
    <row r="288" customFormat="false" ht="15" hidden="false" customHeight="false" outlineLevel="0" collapsed="false">
      <c r="A288" s="73" t="s">
        <v>365</v>
      </c>
      <c r="B288" s="73" t="s">
        <v>365</v>
      </c>
      <c r="C288" s="750" t="s">
        <v>365</v>
      </c>
    </row>
    <row r="289" customFormat="false" ht="15" hidden="false" customHeight="false" outlineLevel="0" collapsed="false">
      <c r="A289" s="73" t="s">
        <v>366</v>
      </c>
      <c r="B289" s="73" t="s">
        <v>366</v>
      </c>
      <c r="C289" s="750" t="s">
        <v>366</v>
      </c>
    </row>
    <row r="290" customFormat="false" ht="15" hidden="false" customHeight="false" outlineLevel="0" collapsed="false">
      <c r="A290" s="70" t="s">
        <v>368</v>
      </c>
      <c r="B290" s="70" t="s">
        <v>368</v>
      </c>
      <c r="C290" s="749" t="s">
        <v>368</v>
      </c>
    </row>
    <row r="291" customFormat="false" ht="15" hidden="false" customHeight="false" outlineLevel="0" collapsed="false">
      <c r="A291" s="73" t="s">
        <v>369</v>
      </c>
      <c r="B291" s="73" t="s">
        <v>369</v>
      </c>
      <c r="C291" s="750" t="s">
        <v>369</v>
      </c>
    </row>
    <row r="292" customFormat="false" ht="15" hidden="false" customHeight="false" outlineLevel="0" collapsed="false">
      <c r="A292" s="75" t="s">
        <v>370</v>
      </c>
      <c r="B292" s="75" t="s">
        <v>370</v>
      </c>
      <c r="C292" s="775" t="s">
        <v>370</v>
      </c>
    </row>
    <row r="293" customFormat="false" ht="15" hidden="false" customHeight="false" outlineLevel="0" collapsed="false">
      <c r="A293" s="73" t="s">
        <v>371</v>
      </c>
      <c r="B293" s="73" t="s">
        <v>371</v>
      </c>
      <c r="C293" s="750" t="s">
        <v>371</v>
      </c>
    </row>
    <row r="294" customFormat="false" ht="15" hidden="false" customHeight="false" outlineLevel="0" collapsed="false">
      <c r="A294" s="73" t="s">
        <v>372</v>
      </c>
      <c r="B294" s="73" t="s">
        <v>372</v>
      </c>
      <c r="C294" s="750" t="s">
        <v>372</v>
      </c>
    </row>
    <row r="295" customFormat="false" ht="15" hidden="false" customHeight="false" outlineLevel="0" collapsed="false">
      <c r="A295" s="73" t="s">
        <v>373</v>
      </c>
      <c r="B295" s="73" t="s">
        <v>373</v>
      </c>
      <c r="C295" s="750" t="s">
        <v>373</v>
      </c>
    </row>
    <row r="296" customFormat="false" ht="15" hidden="false" customHeight="false" outlineLevel="0" collapsed="false">
      <c r="A296" s="184" t="s">
        <v>374</v>
      </c>
      <c r="B296" s="184" t="s">
        <v>374</v>
      </c>
      <c r="C296" s="776" t="s">
        <v>374</v>
      </c>
    </row>
    <row r="297" customFormat="false" ht="15" hidden="false" customHeight="false" outlineLevel="0" collapsed="false">
      <c r="A297" s="184" t="s">
        <v>375</v>
      </c>
      <c r="B297" s="184" t="s">
        <v>375</v>
      </c>
      <c r="C297" s="776" t="s">
        <v>375</v>
      </c>
    </row>
    <row r="298" customFormat="false" ht="15" hidden="false" customHeight="false" outlineLevel="0" collapsed="false">
      <c r="A298" s="184" t="s">
        <v>376</v>
      </c>
      <c r="B298" s="184" t="s">
        <v>376</v>
      </c>
      <c r="C298" s="776" t="s">
        <v>376</v>
      </c>
    </row>
    <row r="299" customFormat="false" ht="15" hidden="false" customHeight="false" outlineLevel="0" collapsed="false">
      <c r="A299" s="73" t="s">
        <v>377</v>
      </c>
      <c r="B299" s="73" t="s">
        <v>377</v>
      </c>
      <c r="C299" s="750" t="s">
        <v>377</v>
      </c>
    </row>
    <row r="300" customFormat="false" ht="15" hidden="false" customHeight="false" outlineLevel="0" collapsed="false">
      <c r="A300" s="73" t="s">
        <v>329</v>
      </c>
      <c r="B300" s="73" t="s">
        <v>329</v>
      </c>
      <c r="C300" s="750" t="s">
        <v>329</v>
      </c>
    </row>
    <row r="301" customFormat="false" ht="15" hidden="false" customHeight="false" outlineLevel="0" collapsed="false">
      <c r="A301" s="73" t="s">
        <v>378</v>
      </c>
      <c r="B301" s="73" t="s">
        <v>378</v>
      </c>
      <c r="C301" s="750" t="s">
        <v>378</v>
      </c>
    </row>
    <row r="302" customFormat="false" ht="15" hidden="false" customHeight="false" outlineLevel="0" collapsed="false">
      <c r="A302" s="73" t="s">
        <v>379</v>
      </c>
      <c r="B302" s="73" t="s">
        <v>379</v>
      </c>
      <c r="C302" s="750" t="s">
        <v>379</v>
      </c>
    </row>
    <row r="303" customFormat="false" ht="15" hidden="false" customHeight="false" outlineLevel="0" collapsed="false">
      <c r="A303" s="73" t="s">
        <v>332</v>
      </c>
      <c r="B303" s="73" t="s">
        <v>332</v>
      </c>
      <c r="C303" s="750" t="s">
        <v>332</v>
      </c>
    </row>
    <row r="304" customFormat="false" ht="15" hidden="false" customHeight="false" outlineLevel="0" collapsed="false">
      <c r="A304" s="73" t="s">
        <v>380</v>
      </c>
      <c r="B304" s="73" t="s">
        <v>380</v>
      </c>
      <c r="C304" s="750" t="s">
        <v>380</v>
      </c>
    </row>
    <row r="305" customFormat="false" ht="15" hidden="false" customHeight="false" outlineLevel="0" collapsed="false">
      <c r="A305" s="70" t="s">
        <v>381</v>
      </c>
      <c r="B305" s="70" t="s">
        <v>381</v>
      </c>
      <c r="C305" s="749" t="s">
        <v>381</v>
      </c>
    </row>
    <row r="306" customFormat="false" ht="15" hidden="false" customHeight="false" outlineLevel="0" collapsed="false">
      <c r="A306" s="73" t="s">
        <v>382</v>
      </c>
      <c r="B306" s="73" t="s">
        <v>382</v>
      </c>
      <c r="C306" s="750" t="s">
        <v>382</v>
      </c>
    </row>
    <row r="307" customFormat="false" ht="15" hidden="false" customHeight="false" outlineLevel="0" collapsed="false">
      <c r="A307" s="75" t="s">
        <v>383</v>
      </c>
      <c r="B307" s="75" t="s">
        <v>383</v>
      </c>
      <c r="C307" s="775" t="s">
        <v>383</v>
      </c>
    </row>
    <row r="308" customFormat="false" ht="15" hidden="false" customHeight="false" outlineLevel="0" collapsed="false">
      <c r="A308" s="179" t="s">
        <v>384</v>
      </c>
      <c r="B308" s="179" t="s">
        <v>384</v>
      </c>
      <c r="C308" s="774" t="s">
        <v>384</v>
      </c>
    </row>
    <row r="309" customFormat="false" ht="15" hidden="false" customHeight="false" outlineLevel="0" collapsed="false">
      <c r="A309" s="73" t="s">
        <v>382</v>
      </c>
      <c r="B309" s="73" t="s">
        <v>382</v>
      </c>
      <c r="C309" s="750" t="s">
        <v>382</v>
      </c>
    </row>
    <row r="310" customFormat="false" ht="15" hidden="false" customHeight="false" outlineLevel="0" collapsed="false">
      <c r="A310" s="73" t="s">
        <v>383</v>
      </c>
      <c r="B310" s="73" t="s">
        <v>383</v>
      </c>
      <c r="C310" s="750" t="s">
        <v>383</v>
      </c>
    </row>
    <row r="311" customFormat="false" ht="15" hidden="false" customHeight="false" outlineLevel="0" collapsed="false">
      <c r="A311" s="70" t="s">
        <v>385</v>
      </c>
      <c r="B311" s="70" t="s">
        <v>385</v>
      </c>
      <c r="C311" s="749" t="s">
        <v>385</v>
      </c>
    </row>
    <row r="312" customFormat="false" ht="15" hidden="false" customHeight="false" outlineLevel="0" collapsed="false">
      <c r="A312" s="73" t="s">
        <v>386</v>
      </c>
      <c r="B312" s="73" t="s">
        <v>386</v>
      </c>
      <c r="C312" s="750" t="s">
        <v>386</v>
      </c>
    </row>
    <row r="313" customFormat="false" ht="15" hidden="false" customHeight="false" outlineLevel="0" collapsed="false">
      <c r="A313" s="73" t="s">
        <v>351</v>
      </c>
      <c r="B313" s="73" t="s">
        <v>351</v>
      </c>
      <c r="C313" s="750" t="s">
        <v>351</v>
      </c>
    </row>
    <row r="314" customFormat="false" ht="15" hidden="false" customHeight="false" outlineLevel="0" collapsed="false">
      <c r="A314" s="199" t="s">
        <v>387</v>
      </c>
      <c r="B314" s="199" t="s">
        <v>387</v>
      </c>
      <c r="C314" s="777" t="s">
        <v>387</v>
      </c>
    </row>
    <row r="315" customFormat="false" ht="15" hidden="false" customHeight="false" outlineLevel="0" collapsed="false">
      <c r="A315" s="184" t="s">
        <v>388</v>
      </c>
      <c r="B315" s="184" t="s">
        <v>388</v>
      </c>
      <c r="C315" s="776" t="s">
        <v>388</v>
      </c>
    </row>
    <row r="316" customFormat="false" ht="15" hidden="false" customHeight="false" outlineLevel="0" collapsed="false">
      <c r="A316" s="184" t="s">
        <v>389</v>
      </c>
      <c r="B316" s="184" t="s">
        <v>389</v>
      </c>
      <c r="C316" s="776" t="s">
        <v>389</v>
      </c>
    </row>
    <row r="317" customFormat="false" ht="15" hidden="false" customHeight="false" outlineLevel="0" collapsed="false">
      <c r="A317" s="184" t="s">
        <v>390</v>
      </c>
      <c r="B317" s="184" t="s">
        <v>390</v>
      </c>
      <c r="C317" s="776" t="s">
        <v>390</v>
      </c>
    </row>
    <row r="318" customFormat="false" ht="15" hidden="false" customHeight="false" outlineLevel="0" collapsed="false">
      <c r="A318" s="184" t="s">
        <v>388</v>
      </c>
      <c r="B318" s="184" t="s">
        <v>388</v>
      </c>
      <c r="C318" s="776" t="s">
        <v>388</v>
      </c>
    </row>
    <row r="319" customFormat="false" ht="15" hidden="false" customHeight="false" outlineLevel="0" collapsed="false">
      <c r="A319" s="201" t="s">
        <v>391</v>
      </c>
      <c r="B319" s="201" t="s">
        <v>391</v>
      </c>
      <c r="C319" s="751" t="s">
        <v>391</v>
      </c>
    </row>
    <row r="320" customFormat="false" ht="15" hidden="false" customHeight="false" outlineLevel="0" collapsed="false">
      <c r="A320" s="73" t="s">
        <v>392</v>
      </c>
      <c r="B320" s="73" t="s">
        <v>392</v>
      </c>
      <c r="C320" s="750" t="s">
        <v>392</v>
      </c>
    </row>
    <row r="321" customFormat="false" ht="15" hidden="false" customHeight="false" outlineLevel="0" collapsed="false">
      <c r="A321" s="73" t="s">
        <v>347</v>
      </c>
      <c r="B321" s="73" t="s">
        <v>347</v>
      </c>
      <c r="C321" s="750" t="s">
        <v>347</v>
      </c>
    </row>
    <row r="322" customFormat="false" ht="15" hidden="false" customHeight="false" outlineLevel="0" collapsed="false">
      <c r="A322" s="203" t="s">
        <v>345</v>
      </c>
      <c r="B322" s="203" t="s">
        <v>345</v>
      </c>
      <c r="C322" s="778" t="s">
        <v>345</v>
      </c>
    </row>
    <row r="323" customFormat="false" ht="15" hidden="false" customHeight="false" outlineLevel="0" collapsed="false">
      <c r="A323" s="184" t="s">
        <v>393</v>
      </c>
      <c r="B323" s="184" t="s">
        <v>393</v>
      </c>
      <c r="C323" s="776" t="s">
        <v>393</v>
      </c>
    </row>
    <row r="324" customFormat="false" ht="15" hidden="false" customHeight="false" outlineLevel="0" collapsed="false">
      <c r="A324" s="184" t="s">
        <v>386</v>
      </c>
      <c r="B324" s="184" t="s">
        <v>386</v>
      </c>
      <c r="C324" s="776" t="s">
        <v>386</v>
      </c>
    </row>
    <row r="325" customFormat="false" ht="15" hidden="false" customHeight="false" outlineLevel="0" collapsed="false">
      <c r="A325" s="184" t="s">
        <v>394</v>
      </c>
      <c r="B325" s="184" t="s">
        <v>394</v>
      </c>
      <c r="C325" s="776" t="s">
        <v>394</v>
      </c>
    </row>
    <row r="326" customFormat="false" ht="15" hidden="false" customHeight="false" outlineLevel="0" collapsed="false">
      <c r="A326" s="184" t="s">
        <v>395</v>
      </c>
      <c r="B326" s="184" t="s">
        <v>395</v>
      </c>
      <c r="C326" s="776" t="s">
        <v>395</v>
      </c>
    </row>
    <row r="327" customFormat="false" ht="15" hidden="false" customHeight="false" outlineLevel="0" collapsed="false">
      <c r="A327" s="184" t="s">
        <v>386</v>
      </c>
      <c r="B327" s="184" t="s">
        <v>386</v>
      </c>
      <c r="C327" s="776" t="s">
        <v>386</v>
      </c>
    </row>
    <row r="328" customFormat="false" ht="15" hidden="false" customHeight="false" outlineLevel="0" collapsed="false">
      <c r="A328" s="184" t="s">
        <v>351</v>
      </c>
      <c r="B328" s="184" t="s">
        <v>351</v>
      </c>
      <c r="C328" s="776" t="s">
        <v>351</v>
      </c>
    </row>
    <row r="329" customFormat="false" ht="15" hidden="false" customHeight="false" outlineLevel="0" collapsed="false">
      <c r="A329" s="184" t="s">
        <v>396</v>
      </c>
      <c r="B329" s="184" t="s">
        <v>396</v>
      </c>
      <c r="C329" s="776" t="s">
        <v>396</v>
      </c>
    </row>
    <row r="330" customFormat="false" ht="15" hidden="false" customHeight="false" outlineLevel="0" collapsed="false">
      <c r="A330" s="184" t="s">
        <v>386</v>
      </c>
      <c r="B330" s="184" t="s">
        <v>386</v>
      </c>
      <c r="C330" s="776" t="s">
        <v>386</v>
      </c>
    </row>
    <row r="331" customFormat="false" ht="15" hidden="false" customHeight="false" outlineLevel="0" collapsed="false">
      <c r="A331" s="201" t="s">
        <v>348</v>
      </c>
      <c r="B331" s="201" t="s">
        <v>348</v>
      </c>
      <c r="C331" s="751" t="s">
        <v>348</v>
      </c>
    </row>
    <row r="332" customFormat="false" ht="15" hidden="false" customHeight="false" outlineLevel="0" collapsed="false">
      <c r="A332" s="204" t="s">
        <v>397</v>
      </c>
      <c r="B332" s="204" t="s">
        <v>397</v>
      </c>
      <c r="C332" s="779" t="s">
        <v>397</v>
      </c>
    </row>
    <row r="333" customFormat="false" ht="15" hidden="false" customHeight="false" outlineLevel="0" collapsed="false">
      <c r="A333" s="184" t="s">
        <v>398</v>
      </c>
      <c r="B333" s="184" t="s">
        <v>398</v>
      </c>
      <c r="C333" s="776" t="s">
        <v>398</v>
      </c>
    </row>
    <row r="334" customFormat="false" ht="15" hidden="false" customHeight="false" outlineLevel="0" collapsed="false">
      <c r="A334" s="184" t="s">
        <v>213</v>
      </c>
      <c r="B334" s="184" t="s">
        <v>213</v>
      </c>
      <c r="C334" s="776" t="s">
        <v>213</v>
      </c>
    </row>
    <row r="335" customFormat="false" ht="15" hidden="false" customHeight="false" outlineLevel="0" collapsed="false">
      <c r="A335" s="184" t="s">
        <v>214</v>
      </c>
      <c r="B335" s="184" t="s">
        <v>214</v>
      </c>
      <c r="C335" s="776" t="s">
        <v>214</v>
      </c>
    </row>
    <row r="336" customFormat="false" ht="15" hidden="false" customHeight="false" outlineLevel="0" collapsed="false">
      <c r="A336" s="184" t="s">
        <v>399</v>
      </c>
      <c r="B336" s="184" t="s">
        <v>399</v>
      </c>
      <c r="C336" s="776" t="s">
        <v>399</v>
      </c>
    </row>
    <row r="337" customFormat="false" ht="15" hidden="false" customHeight="false" outlineLevel="0" collapsed="false">
      <c r="A337" s="184" t="s">
        <v>213</v>
      </c>
      <c r="B337" s="184" t="s">
        <v>213</v>
      </c>
      <c r="C337" s="776" t="s">
        <v>213</v>
      </c>
    </row>
    <row r="338" customFormat="false" ht="15" hidden="false" customHeight="false" outlineLevel="0" collapsed="false">
      <c r="A338" s="184" t="s">
        <v>214</v>
      </c>
      <c r="B338" s="184" t="s">
        <v>214</v>
      </c>
      <c r="C338" s="776" t="s">
        <v>214</v>
      </c>
    </row>
    <row r="339" customFormat="false" ht="15" hidden="false" customHeight="false" outlineLevel="0" collapsed="false">
      <c r="A339" s="184" t="s">
        <v>400</v>
      </c>
      <c r="B339" s="184" t="s">
        <v>400</v>
      </c>
      <c r="C339" s="776" t="s">
        <v>400</v>
      </c>
    </row>
    <row r="340" customFormat="false" ht="15" hidden="false" customHeight="false" outlineLevel="0" collapsed="false">
      <c r="A340" s="184" t="s">
        <v>213</v>
      </c>
      <c r="B340" s="184" t="s">
        <v>213</v>
      </c>
      <c r="C340" s="776" t="s">
        <v>213</v>
      </c>
    </row>
    <row r="341" customFormat="false" ht="15" hidden="false" customHeight="false" outlineLevel="0" collapsed="false">
      <c r="A341" s="184" t="s">
        <v>214</v>
      </c>
      <c r="B341" s="184" t="s">
        <v>214</v>
      </c>
      <c r="C341" s="776" t="s">
        <v>214</v>
      </c>
    </row>
    <row r="342" customFormat="false" ht="15" hidden="false" customHeight="false" outlineLevel="0" collapsed="false">
      <c r="A342" s="184" t="s">
        <v>401</v>
      </c>
      <c r="B342" s="184" t="s">
        <v>401</v>
      </c>
      <c r="C342" s="776" t="s">
        <v>401</v>
      </c>
    </row>
    <row r="343" customFormat="false" ht="15" hidden="false" customHeight="false" outlineLevel="0" collapsed="false">
      <c r="A343" s="184" t="s">
        <v>213</v>
      </c>
      <c r="B343" s="184" t="s">
        <v>213</v>
      </c>
      <c r="C343" s="776" t="s">
        <v>213</v>
      </c>
    </row>
    <row r="344" customFormat="false" ht="15" hidden="false" customHeight="false" outlineLevel="0" collapsed="false">
      <c r="A344" s="184" t="s">
        <v>214</v>
      </c>
      <c r="B344" s="184" t="s">
        <v>214</v>
      </c>
      <c r="C344" s="776" t="s">
        <v>214</v>
      </c>
    </row>
    <row r="345" customFormat="false" ht="15" hidden="false" customHeight="false" outlineLevel="0" collapsed="false">
      <c r="A345" s="184" t="s">
        <v>402</v>
      </c>
      <c r="B345" s="184" t="s">
        <v>402</v>
      </c>
      <c r="C345" s="776" t="s">
        <v>402</v>
      </c>
    </row>
    <row r="346" customFormat="false" ht="15" hidden="false" customHeight="false" outlineLevel="0" collapsed="false">
      <c r="A346" s="184" t="s">
        <v>213</v>
      </c>
      <c r="B346" s="184" t="s">
        <v>213</v>
      </c>
      <c r="C346" s="776" t="s">
        <v>213</v>
      </c>
    </row>
    <row r="347" customFormat="false" ht="15" hidden="false" customHeight="false" outlineLevel="0" collapsed="false">
      <c r="A347" s="184" t="s">
        <v>214</v>
      </c>
      <c r="B347" s="184" t="s">
        <v>214</v>
      </c>
      <c r="C347" s="776" t="s">
        <v>214</v>
      </c>
    </row>
    <row r="348" customFormat="false" ht="15" hidden="false" customHeight="false" outlineLevel="0" collapsed="false">
      <c r="A348" s="184" t="s">
        <v>403</v>
      </c>
      <c r="B348" s="184" t="s">
        <v>403</v>
      </c>
      <c r="C348" s="776" t="s">
        <v>403</v>
      </c>
    </row>
    <row r="349" customFormat="false" ht="15" hidden="false" customHeight="false" outlineLevel="0" collapsed="false">
      <c r="A349" s="184" t="s">
        <v>213</v>
      </c>
      <c r="B349" s="184" t="s">
        <v>213</v>
      </c>
      <c r="C349" s="776" t="s">
        <v>213</v>
      </c>
    </row>
    <row r="350" customFormat="false" ht="15" hidden="false" customHeight="false" outlineLevel="0" collapsed="false">
      <c r="A350" s="184" t="s">
        <v>214</v>
      </c>
      <c r="B350" s="184" t="s">
        <v>214</v>
      </c>
      <c r="C350" s="776" t="s">
        <v>214</v>
      </c>
    </row>
    <row r="351" customFormat="false" ht="15" hidden="false" customHeight="false" outlineLevel="0" collapsed="false">
      <c r="A351" s="184" t="s">
        <v>404</v>
      </c>
      <c r="B351" s="184" t="s">
        <v>404</v>
      </c>
      <c r="C351" s="776" t="s">
        <v>404</v>
      </c>
    </row>
    <row r="352" customFormat="false" ht="15" hidden="false" customHeight="false" outlineLevel="0" collapsed="false">
      <c r="A352" s="184" t="s">
        <v>213</v>
      </c>
      <c r="B352" s="184" t="s">
        <v>213</v>
      </c>
      <c r="C352" s="776" t="s">
        <v>213</v>
      </c>
    </row>
    <row r="353" customFormat="false" ht="15" hidden="false" customHeight="false" outlineLevel="0" collapsed="false">
      <c r="A353" s="201" t="s">
        <v>214</v>
      </c>
      <c r="B353" s="201" t="s">
        <v>214</v>
      </c>
      <c r="C353" s="751" t="s">
        <v>214</v>
      </c>
    </row>
    <row r="354" customFormat="false" ht="15" hidden="false" customHeight="false" outlineLevel="0" collapsed="false">
      <c r="A354" s="179" t="s">
        <v>405</v>
      </c>
      <c r="B354" s="179" t="s">
        <v>405</v>
      </c>
      <c r="C354" s="774" t="s">
        <v>405</v>
      </c>
    </row>
    <row r="355" customFormat="false" ht="15" hidden="false" customHeight="false" outlineLevel="0" collapsed="false">
      <c r="A355" s="73" t="s">
        <v>347</v>
      </c>
      <c r="B355" s="73" t="s">
        <v>347</v>
      </c>
      <c r="C355" s="750" t="s">
        <v>347</v>
      </c>
    </row>
    <row r="356" customFormat="false" ht="15" hidden="false" customHeight="false" outlineLevel="0" collapsed="false">
      <c r="A356" s="75" t="s">
        <v>345</v>
      </c>
      <c r="B356" s="75" t="s">
        <v>345</v>
      </c>
      <c r="C356" s="775" t="s">
        <v>345</v>
      </c>
    </row>
    <row r="357" customFormat="false" ht="15" hidden="false" customHeight="false" outlineLevel="0" collapsed="false">
      <c r="A357" s="184" t="s">
        <v>406</v>
      </c>
      <c r="B357" s="184" t="s">
        <v>406</v>
      </c>
      <c r="C357" s="776" t="s">
        <v>406</v>
      </c>
    </row>
    <row r="358" customFormat="false" ht="15" hidden="false" customHeight="false" outlineLevel="0" collapsed="false">
      <c r="A358" s="184" t="s">
        <v>386</v>
      </c>
      <c r="B358" s="184" t="s">
        <v>386</v>
      </c>
      <c r="C358" s="776" t="s">
        <v>386</v>
      </c>
    </row>
    <row r="359" customFormat="false" ht="15" hidden="false" customHeight="false" outlineLevel="0" collapsed="false">
      <c r="A359" s="184" t="s">
        <v>348</v>
      </c>
      <c r="B359" s="184" t="s">
        <v>348</v>
      </c>
      <c r="C359" s="776" t="s">
        <v>348</v>
      </c>
    </row>
    <row r="360" customFormat="false" ht="15" hidden="false" customHeight="false" outlineLevel="0" collapsed="false">
      <c r="A360" s="184" t="s">
        <v>407</v>
      </c>
      <c r="B360" s="184" t="s">
        <v>407</v>
      </c>
      <c r="C360" s="776" t="s">
        <v>407</v>
      </c>
    </row>
    <row r="361" customFormat="false" ht="15" hidden="false" customHeight="false" outlineLevel="0" collapsed="false">
      <c r="A361" s="184" t="s">
        <v>386</v>
      </c>
      <c r="B361" s="184" t="s">
        <v>386</v>
      </c>
      <c r="C361" s="776" t="s">
        <v>386</v>
      </c>
    </row>
    <row r="362" customFormat="false" ht="15" hidden="false" customHeight="false" outlineLevel="0" collapsed="false">
      <c r="A362" s="184" t="s">
        <v>351</v>
      </c>
      <c r="B362" s="184" t="s">
        <v>351</v>
      </c>
      <c r="C362" s="776" t="s">
        <v>351</v>
      </c>
    </row>
    <row r="363" customFormat="false" ht="15" hidden="false" customHeight="false" outlineLevel="0" collapsed="false">
      <c r="A363" s="208" t="s">
        <v>408</v>
      </c>
      <c r="B363" s="208" t="s">
        <v>408</v>
      </c>
      <c r="C363" s="780" t="s">
        <v>1528</v>
      </c>
    </row>
    <row r="364" customFormat="false" ht="15" hidden="false" customHeight="false" outlineLevel="0" collapsed="false">
      <c r="A364" s="208" t="s">
        <v>409</v>
      </c>
      <c r="B364" s="208" t="s">
        <v>409</v>
      </c>
      <c r="C364" s="780" t="s">
        <v>409</v>
      </c>
    </row>
    <row r="365" customFormat="false" ht="15" hidden="false" customHeight="false" outlineLevel="0" collapsed="false">
      <c r="A365" s="208" t="s">
        <v>410</v>
      </c>
      <c r="B365" s="208" t="s">
        <v>410</v>
      </c>
      <c r="C365" s="780" t="s">
        <v>410</v>
      </c>
    </row>
    <row r="366" customFormat="false" ht="15" hidden="false" customHeight="false" outlineLevel="0" collapsed="false">
      <c r="A366" s="171" t="s">
        <v>411</v>
      </c>
      <c r="B366" s="171" t="s">
        <v>411</v>
      </c>
      <c r="C366" s="774" t="s">
        <v>411</v>
      </c>
    </row>
    <row r="367" customFormat="false" ht="15" hidden="false" customHeight="false" outlineLevel="0" collapsed="false">
      <c r="A367" s="209" t="s">
        <v>412</v>
      </c>
      <c r="B367" s="209" t="s">
        <v>412</v>
      </c>
      <c r="C367" s="750" t="s">
        <v>412</v>
      </c>
    </row>
    <row r="368" customFormat="false" ht="15" hidden="false" customHeight="false" outlineLevel="0" collapsed="false">
      <c r="A368" s="210" t="s">
        <v>413</v>
      </c>
      <c r="B368" s="210" t="s">
        <v>413</v>
      </c>
      <c r="C368" s="775" t="s">
        <v>413</v>
      </c>
    </row>
    <row r="369" customFormat="false" ht="15" hidden="false" customHeight="false" outlineLevel="0" collapsed="false">
      <c r="A369" s="212" t="s">
        <v>414</v>
      </c>
      <c r="B369" s="212" t="s">
        <v>414</v>
      </c>
      <c r="C369" s="776" t="s">
        <v>414</v>
      </c>
    </row>
    <row r="370" customFormat="false" ht="15" hidden="false" customHeight="false" outlineLevel="0" collapsed="false">
      <c r="A370" s="212" t="s">
        <v>386</v>
      </c>
      <c r="B370" s="212" t="s">
        <v>386</v>
      </c>
      <c r="C370" s="776" t="s">
        <v>386</v>
      </c>
    </row>
    <row r="371" customFormat="false" ht="15" hidden="false" customHeight="false" outlineLevel="0" collapsed="false">
      <c r="A371" s="212" t="s">
        <v>415</v>
      </c>
      <c r="B371" s="212" t="s">
        <v>415</v>
      </c>
      <c r="C371" s="776" t="s">
        <v>415</v>
      </c>
    </row>
    <row r="372" customFormat="false" ht="15" hidden="false" customHeight="false" outlineLevel="0" collapsed="false">
      <c r="A372" s="212" t="s">
        <v>416</v>
      </c>
      <c r="B372" s="212" t="s">
        <v>416</v>
      </c>
      <c r="C372" s="776" t="s">
        <v>416</v>
      </c>
    </row>
    <row r="373" customFormat="false" ht="15" hidden="false" customHeight="false" outlineLevel="0" collapsed="false">
      <c r="A373" s="212" t="s">
        <v>347</v>
      </c>
      <c r="B373" s="212" t="s">
        <v>347</v>
      </c>
      <c r="C373" s="776" t="s">
        <v>347</v>
      </c>
    </row>
    <row r="374" customFormat="false" ht="15" hidden="false" customHeight="false" outlineLevel="0" collapsed="false">
      <c r="A374" s="212" t="s">
        <v>345</v>
      </c>
      <c r="B374" s="212" t="s">
        <v>345</v>
      </c>
      <c r="C374" s="776" t="s">
        <v>345</v>
      </c>
    </row>
    <row r="375" customFormat="false" ht="15" hidden="false" customHeight="false" outlineLevel="0" collapsed="false">
      <c r="A375" s="212" t="s">
        <v>417</v>
      </c>
      <c r="B375" s="212" t="s">
        <v>417</v>
      </c>
      <c r="C375" s="776" t="s">
        <v>417</v>
      </c>
    </row>
    <row r="376" customFormat="false" ht="15" hidden="false" customHeight="false" outlineLevel="0" collapsed="false">
      <c r="A376" s="212" t="s">
        <v>412</v>
      </c>
      <c r="B376" s="212" t="s">
        <v>412</v>
      </c>
      <c r="C376" s="776" t="s">
        <v>412</v>
      </c>
    </row>
    <row r="377" customFormat="false" ht="15" hidden="false" customHeight="false" outlineLevel="0" collapsed="false">
      <c r="A377" s="212" t="s">
        <v>413</v>
      </c>
      <c r="B377" s="212" t="s">
        <v>413</v>
      </c>
      <c r="C377" s="776" t="s">
        <v>413</v>
      </c>
    </row>
    <row r="378" customFormat="false" ht="15" hidden="false" customHeight="false" outlineLevel="0" collapsed="false">
      <c r="A378" s="212" t="s">
        <v>418</v>
      </c>
      <c r="B378" s="212" t="s">
        <v>418</v>
      </c>
      <c r="C378" s="776" t="s">
        <v>418</v>
      </c>
    </row>
    <row r="379" customFormat="false" ht="15" hidden="false" customHeight="false" outlineLevel="0" collapsed="false">
      <c r="A379" s="212" t="s">
        <v>386</v>
      </c>
      <c r="B379" s="212" t="s">
        <v>386</v>
      </c>
      <c r="C379" s="776" t="s">
        <v>386</v>
      </c>
    </row>
    <row r="380" customFormat="false" ht="15" hidden="false" customHeight="false" outlineLevel="0" collapsed="false">
      <c r="A380" s="213" t="s">
        <v>351</v>
      </c>
      <c r="B380" s="213" t="s">
        <v>351</v>
      </c>
      <c r="C380" s="751" t="s">
        <v>351</v>
      </c>
    </row>
    <row r="381" customFormat="false" ht="15" hidden="false" customHeight="false" outlineLevel="0" collapsed="false">
      <c r="A381" s="179" t="s">
        <v>419</v>
      </c>
      <c r="B381" s="179" t="s">
        <v>419</v>
      </c>
      <c r="C381" s="781" t="s">
        <v>419</v>
      </c>
    </row>
    <row r="382" customFormat="false" ht="15" hidden="false" customHeight="false" outlineLevel="0" collapsed="false">
      <c r="A382" s="73" t="s">
        <v>420</v>
      </c>
      <c r="B382" s="73" t="s">
        <v>420</v>
      </c>
      <c r="C382" s="750" t="s">
        <v>420</v>
      </c>
    </row>
    <row r="383" customFormat="false" ht="15" hidden="false" customHeight="false" outlineLevel="0" collapsed="false">
      <c r="A383" s="75" t="s">
        <v>421</v>
      </c>
      <c r="B383" s="75" t="s">
        <v>421</v>
      </c>
      <c r="C383" s="775" t="s">
        <v>421</v>
      </c>
    </row>
    <row r="384" customFormat="false" ht="15" hidden="false" customHeight="false" outlineLevel="0" collapsed="false">
      <c r="A384" s="73" t="s">
        <v>422</v>
      </c>
      <c r="B384" s="73" t="s">
        <v>422</v>
      </c>
      <c r="C384" s="750" t="s">
        <v>422</v>
      </c>
    </row>
    <row r="385" customFormat="false" ht="15" hidden="false" customHeight="false" outlineLevel="0" collapsed="false">
      <c r="A385" s="184" t="s">
        <v>423</v>
      </c>
      <c r="B385" s="184" t="s">
        <v>423</v>
      </c>
      <c r="C385" s="776" t="s">
        <v>423</v>
      </c>
    </row>
    <row r="386" customFormat="false" ht="15" hidden="false" customHeight="false" outlineLevel="0" collapsed="false">
      <c r="A386" s="184" t="s">
        <v>424</v>
      </c>
      <c r="B386" s="184" t="s">
        <v>424</v>
      </c>
      <c r="C386" s="776" t="s">
        <v>424</v>
      </c>
    </row>
    <row r="387" customFormat="false" ht="15" hidden="false" customHeight="false" outlineLevel="0" collapsed="false">
      <c r="A387" s="73" t="s">
        <v>425</v>
      </c>
      <c r="B387" s="73" t="s">
        <v>425</v>
      </c>
      <c r="C387" s="750" t="s">
        <v>425</v>
      </c>
    </row>
    <row r="388" customFormat="false" ht="15" hidden="false" customHeight="false" outlineLevel="0" collapsed="false">
      <c r="A388" s="184" t="s">
        <v>426</v>
      </c>
      <c r="B388" s="184" t="s">
        <v>426</v>
      </c>
      <c r="C388" s="776" t="s">
        <v>426</v>
      </c>
    </row>
    <row r="389" customFormat="false" ht="15" hidden="false" customHeight="false" outlineLevel="0" collapsed="false">
      <c r="A389" s="184" t="s">
        <v>424</v>
      </c>
      <c r="B389" s="184" t="s">
        <v>424</v>
      </c>
      <c r="C389" s="776" t="s">
        <v>424</v>
      </c>
    </row>
    <row r="390" customFormat="false" ht="15" hidden="false" customHeight="false" outlineLevel="0" collapsed="false">
      <c r="A390" s="179" t="s">
        <v>427</v>
      </c>
      <c r="B390" s="179" t="s">
        <v>427</v>
      </c>
      <c r="C390" s="774" t="s">
        <v>427</v>
      </c>
    </row>
    <row r="391" customFormat="false" ht="15" hidden="false" customHeight="false" outlineLevel="0" collapsed="false">
      <c r="A391" s="73" t="s">
        <v>369</v>
      </c>
      <c r="B391" s="73" t="s">
        <v>369</v>
      </c>
      <c r="C391" s="750" t="s">
        <v>369</v>
      </c>
    </row>
    <row r="392" customFormat="false" ht="15" hidden="false" customHeight="false" outlineLevel="0" collapsed="false">
      <c r="A392" s="75" t="s">
        <v>370</v>
      </c>
      <c r="B392" s="75" t="s">
        <v>370</v>
      </c>
      <c r="C392" s="775" t="s">
        <v>370</v>
      </c>
    </row>
    <row r="393" customFormat="false" ht="15" hidden="false" customHeight="false" outlineLevel="0" collapsed="false">
      <c r="A393" s="217" t="s">
        <v>428</v>
      </c>
      <c r="B393" s="217" t="s">
        <v>428</v>
      </c>
      <c r="C393" s="774" t="s">
        <v>428</v>
      </c>
    </row>
    <row r="394" customFormat="false" ht="15" hidden="false" customHeight="false" outlineLevel="0" collapsed="false">
      <c r="A394" s="175" t="s">
        <v>382</v>
      </c>
      <c r="B394" s="175" t="s">
        <v>382</v>
      </c>
      <c r="C394" s="750" t="s">
        <v>382</v>
      </c>
    </row>
    <row r="395" customFormat="false" ht="15" hidden="false" customHeight="false" outlineLevel="0" collapsed="false">
      <c r="A395" s="219" t="s">
        <v>383</v>
      </c>
      <c r="B395" s="219" t="s">
        <v>383</v>
      </c>
      <c r="C395" s="775" t="s">
        <v>383</v>
      </c>
    </row>
    <row r="396" customFormat="false" ht="15" hidden="false" customHeight="false" outlineLevel="0" collapsed="false">
      <c r="A396" s="175" t="s">
        <v>429</v>
      </c>
      <c r="B396" s="175" t="s">
        <v>429</v>
      </c>
      <c r="C396" s="750" t="s">
        <v>429</v>
      </c>
    </row>
    <row r="397" customFormat="false" ht="15" hidden="false" customHeight="false" outlineLevel="0" collapsed="false">
      <c r="A397" s="183" t="s">
        <v>344</v>
      </c>
      <c r="B397" s="183" t="s">
        <v>344</v>
      </c>
      <c r="C397" s="776" t="s">
        <v>344</v>
      </c>
    </row>
    <row r="398" customFormat="false" ht="15" hidden="false" customHeight="false" outlineLevel="0" collapsed="false">
      <c r="A398" s="183" t="s">
        <v>348</v>
      </c>
      <c r="B398" s="183" t="s">
        <v>348</v>
      </c>
      <c r="C398" s="776" t="s">
        <v>348</v>
      </c>
    </row>
    <row r="399" customFormat="false" ht="15" hidden="false" customHeight="false" outlineLevel="0" collapsed="false">
      <c r="A399" s="175" t="s">
        <v>430</v>
      </c>
      <c r="B399" s="175" t="s">
        <v>430</v>
      </c>
      <c r="C399" s="750" t="s">
        <v>430</v>
      </c>
    </row>
    <row r="400" customFormat="false" ht="15" hidden="false" customHeight="false" outlineLevel="0" collapsed="false">
      <c r="A400" s="183" t="s">
        <v>347</v>
      </c>
      <c r="B400" s="183" t="s">
        <v>347</v>
      </c>
      <c r="C400" s="776" t="s">
        <v>347</v>
      </c>
    </row>
    <row r="401" customFormat="false" ht="15" hidden="false" customHeight="false" outlineLevel="0" collapsed="false">
      <c r="A401" s="183" t="s">
        <v>413</v>
      </c>
      <c r="B401" s="183" t="s">
        <v>413</v>
      </c>
      <c r="C401" s="776" t="s">
        <v>413</v>
      </c>
    </row>
    <row r="402" customFormat="false" ht="15" hidden="false" customHeight="false" outlineLevel="0" collapsed="false">
      <c r="A402" s="175" t="s">
        <v>431</v>
      </c>
      <c r="B402" s="175" t="s">
        <v>431</v>
      </c>
      <c r="C402" s="750" t="s">
        <v>431</v>
      </c>
    </row>
    <row r="403" customFormat="false" ht="15" hidden="false" customHeight="false" outlineLevel="0" collapsed="false">
      <c r="A403" s="183" t="s">
        <v>412</v>
      </c>
      <c r="B403" s="183" t="s">
        <v>412</v>
      </c>
      <c r="C403" s="776" t="s">
        <v>412</v>
      </c>
    </row>
    <row r="404" customFormat="false" ht="15" hidden="false" customHeight="false" outlineLevel="0" collapsed="false">
      <c r="A404" s="222" t="s">
        <v>413</v>
      </c>
      <c r="B404" s="222" t="s">
        <v>413</v>
      </c>
      <c r="C404" s="751" t="s">
        <v>413</v>
      </c>
    </row>
    <row r="405" customFormat="false" ht="15" hidden="false" customHeight="false" outlineLevel="0" collapsed="false">
      <c r="A405" s="171" t="s">
        <v>432</v>
      </c>
      <c r="B405" s="171" t="s">
        <v>432</v>
      </c>
      <c r="C405" s="774" t="s">
        <v>432</v>
      </c>
    </row>
    <row r="406" customFormat="false" ht="15" hidden="false" customHeight="false" outlineLevel="0" collapsed="false">
      <c r="A406" s="209" t="s">
        <v>382</v>
      </c>
      <c r="B406" s="209" t="s">
        <v>382</v>
      </c>
      <c r="C406" s="750" t="s">
        <v>382</v>
      </c>
    </row>
    <row r="407" customFormat="false" ht="15" hidden="false" customHeight="false" outlineLevel="0" collapsed="false">
      <c r="A407" s="209" t="s">
        <v>383</v>
      </c>
      <c r="B407" s="209" t="s">
        <v>383</v>
      </c>
      <c r="C407" s="750" t="s">
        <v>383</v>
      </c>
    </row>
    <row r="408" customFormat="false" ht="15" hidden="false" customHeight="false" outlineLevel="0" collapsed="false">
      <c r="A408" s="209" t="s">
        <v>433</v>
      </c>
      <c r="B408" s="209" t="s">
        <v>433</v>
      </c>
      <c r="C408" s="750" t="s">
        <v>433</v>
      </c>
    </row>
    <row r="409" customFormat="false" ht="15" hidden="false" customHeight="false" outlineLevel="0" collapsed="false">
      <c r="A409" s="209" t="s">
        <v>344</v>
      </c>
      <c r="B409" s="209" t="s">
        <v>344</v>
      </c>
      <c r="C409" s="750" t="s">
        <v>344</v>
      </c>
    </row>
    <row r="410" customFormat="false" ht="15" hidden="false" customHeight="false" outlineLevel="0" collapsed="false">
      <c r="A410" s="209" t="s">
        <v>348</v>
      </c>
      <c r="B410" s="209" t="s">
        <v>348</v>
      </c>
      <c r="C410" s="750" t="s">
        <v>348</v>
      </c>
    </row>
    <row r="411" customFormat="false" ht="15" hidden="false" customHeight="false" outlineLevel="0" collapsed="false">
      <c r="A411" s="209" t="s">
        <v>434</v>
      </c>
      <c r="B411" s="209" t="s">
        <v>434</v>
      </c>
      <c r="C411" s="750" t="s">
        <v>434</v>
      </c>
    </row>
    <row r="412" customFormat="false" ht="15" hidden="false" customHeight="false" outlineLevel="0" collapsed="false">
      <c r="A412" s="209" t="s">
        <v>344</v>
      </c>
      <c r="B412" s="209" t="s">
        <v>344</v>
      </c>
      <c r="C412" s="750" t="s">
        <v>344</v>
      </c>
    </row>
    <row r="413" customFormat="false" ht="15" hidden="false" customHeight="false" outlineLevel="0" collapsed="false">
      <c r="A413" s="209" t="s">
        <v>348</v>
      </c>
      <c r="B413" s="209" t="s">
        <v>348</v>
      </c>
      <c r="C413" s="750" t="s">
        <v>348</v>
      </c>
    </row>
    <row r="414" customFormat="false" ht="15" hidden="false" customHeight="false" outlineLevel="0" collapsed="false">
      <c r="A414" s="209" t="s">
        <v>435</v>
      </c>
      <c r="B414" s="209" t="s">
        <v>435</v>
      </c>
      <c r="C414" s="750" t="s">
        <v>435</v>
      </c>
    </row>
    <row r="415" customFormat="false" ht="15" hidden="false" customHeight="false" outlineLevel="0" collapsed="false">
      <c r="A415" s="209" t="s">
        <v>347</v>
      </c>
      <c r="B415" s="209" t="s">
        <v>347</v>
      </c>
      <c r="C415" s="750" t="s">
        <v>347</v>
      </c>
    </row>
    <row r="416" customFormat="false" ht="15" hidden="false" customHeight="false" outlineLevel="0" collapsed="false">
      <c r="A416" s="209" t="s">
        <v>345</v>
      </c>
      <c r="B416" s="209" t="s">
        <v>345</v>
      </c>
      <c r="C416" s="750" t="s">
        <v>345</v>
      </c>
    </row>
    <row r="417" customFormat="false" ht="15" hidden="false" customHeight="false" outlineLevel="0" collapsed="false">
      <c r="A417" s="209" t="s">
        <v>436</v>
      </c>
      <c r="B417" s="209" t="s">
        <v>436</v>
      </c>
      <c r="C417" s="782" t="s">
        <v>436</v>
      </c>
    </row>
    <row r="418" customFormat="false" ht="15" hidden="false" customHeight="false" outlineLevel="0" collapsed="false">
      <c r="A418" s="224" t="s">
        <v>437</v>
      </c>
      <c r="B418" s="224" t="s">
        <v>437</v>
      </c>
      <c r="C418" s="783" t="s">
        <v>1529</v>
      </c>
    </row>
    <row r="419" customFormat="false" ht="15" hidden="false" customHeight="false" outlineLevel="0" collapsed="false">
      <c r="A419" s="171" t="s">
        <v>438</v>
      </c>
      <c r="B419" s="171" t="s">
        <v>438</v>
      </c>
      <c r="C419" s="774" t="s">
        <v>438</v>
      </c>
    </row>
    <row r="420" customFormat="false" ht="15" hidden="false" customHeight="false" outlineLevel="0" collapsed="false">
      <c r="A420" s="73" t="s">
        <v>361</v>
      </c>
      <c r="B420" s="73" t="s">
        <v>361</v>
      </c>
      <c r="C420" s="750" t="s">
        <v>361</v>
      </c>
    </row>
    <row r="421" customFormat="false" ht="15" hidden="false" customHeight="false" outlineLevel="0" collapsed="false">
      <c r="A421" s="75" t="s">
        <v>362</v>
      </c>
      <c r="B421" s="75" t="s">
        <v>362</v>
      </c>
      <c r="C421" s="775" t="s">
        <v>362</v>
      </c>
    </row>
    <row r="422" customFormat="false" ht="15" hidden="false" customHeight="false" outlineLevel="0" collapsed="false">
      <c r="A422" s="73" t="s">
        <v>439</v>
      </c>
      <c r="B422" s="73" t="s">
        <v>439</v>
      </c>
      <c r="C422" s="750" t="s">
        <v>439</v>
      </c>
    </row>
    <row r="423" customFormat="false" ht="15" hidden="false" customHeight="false" outlineLevel="0" collapsed="false">
      <c r="A423" s="73" t="s">
        <v>336</v>
      </c>
      <c r="B423" s="73" t="s">
        <v>336</v>
      </c>
      <c r="C423" s="750" t="s">
        <v>336</v>
      </c>
    </row>
    <row r="424" customFormat="false" ht="15" hidden="false" customHeight="false" outlineLevel="0" collapsed="false">
      <c r="A424" s="73" t="s">
        <v>337</v>
      </c>
      <c r="B424" s="73" t="s">
        <v>337</v>
      </c>
      <c r="C424" s="750" t="s">
        <v>337</v>
      </c>
    </row>
    <row r="425" customFormat="false" ht="15" hidden="false" customHeight="false" outlineLevel="0" collapsed="false">
      <c r="A425" s="73" t="s">
        <v>440</v>
      </c>
      <c r="B425" s="73" t="s">
        <v>440</v>
      </c>
      <c r="C425" s="750" t="s">
        <v>440</v>
      </c>
    </row>
    <row r="426" customFormat="false" ht="15" hidden="false" customHeight="false" outlineLevel="0" collapsed="false">
      <c r="A426" s="73" t="s">
        <v>344</v>
      </c>
      <c r="B426" s="73" t="s">
        <v>344</v>
      </c>
      <c r="C426" s="750" t="s">
        <v>344</v>
      </c>
    </row>
    <row r="427" customFormat="false" ht="15" hidden="false" customHeight="false" outlineLevel="0" collapsed="false">
      <c r="A427" s="73" t="s">
        <v>345</v>
      </c>
      <c r="B427" s="73" t="s">
        <v>345</v>
      </c>
      <c r="C427" s="750" t="s">
        <v>345</v>
      </c>
    </row>
    <row r="428" customFormat="false" ht="15" hidden="false" customHeight="false" outlineLevel="0" collapsed="false">
      <c r="A428" s="179" t="s">
        <v>441</v>
      </c>
      <c r="B428" s="179" t="s">
        <v>441</v>
      </c>
      <c r="C428" s="774" t="s">
        <v>441</v>
      </c>
    </row>
    <row r="429" customFormat="false" ht="15" hidden="false" customHeight="false" outlineLevel="0" collapsed="false">
      <c r="A429" s="73" t="s">
        <v>369</v>
      </c>
      <c r="B429" s="73" t="s">
        <v>369</v>
      </c>
      <c r="C429" s="750" t="s">
        <v>369</v>
      </c>
    </row>
    <row r="430" customFormat="false" ht="15" hidden="false" customHeight="false" outlineLevel="0" collapsed="false">
      <c r="A430" s="75" t="s">
        <v>370</v>
      </c>
      <c r="B430" s="75" t="s">
        <v>370</v>
      </c>
      <c r="C430" s="775" t="s">
        <v>370</v>
      </c>
    </row>
    <row r="431" customFormat="false" ht="15" hidden="false" customHeight="false" outlineLevel="0" collapsed="false">
      <c r="A431" s="73" t="s">
        <v>442</v>
      </c>
      <c r="B431" s="73" t="s">
        <v>442</v>
      </c>
      <c r="C431" s="750" t="s">
        <v>442</v>
      </c>
    </row>
    <row r="432" customFormat="false" ht="15" hidden="false" customHeight="false" outlineLevel="0" collapsed="false">
      <c r="A432" s="184" t="s">
        <v>443</v>
      </c>
      <c r="B432" s="184" t="s">
        <v>443</v>
      </c>
      <c r="C432" s="776" t="s">
        <v>443</v>
      </c>
    </row>
    <row r="433" customFormat="false" ht="15" hidden="false" customHeight="false" outlineLevel="0" collapsed="false">
      <c r="A433" s="184" t="s">
        <v>444</v>
      </c>
      <c r="B433" s="184" t="s">
        <v>444</v>
      </c>
      <c r="C433" s="776" t="s">
        <v>444</v>
      </c>
    </row>
    <row r="434" customFormat="false" ht="15" hidden="false" customHeight="false" outlineLevel="0" collapsed="false">
      <c r="A434" s="184" t="s">
        <v>445</v>
      </c>
      <c r="B434" s="184" t="s">
        <v>445</v>
      </c>
      <c r="C434" s="776" t="s">
        <v>445</v>
      </c>
    </row>
    <row r="435" customFormat="false" ht="15" hidden="false" customHeight="false" outlineLevel="0" collapsed="false">
      <c r="A435" s="184" t="s">
        <v>446</v>
      </c>
      <c r="B435" s="184" t="s">
        <v>446</v>
      </c>
      <c r="C435" s="776" t="s">
        <v>446</v>
      </c>
    </row>
    <row r="436" customFormat="false" ht="15" hidden="false" customHeight="false" outlineLevel="0" collapsed="false">
      <c r="A436" s="184" t="s">
        <v>447</v>
      </c>
      <c r="B436" s="184" t="s">
        <v>447</v>
      </c>
      <c r="C436" s="776" t="s">
        <v>447</v>
      </c>
    </row>
    <row r="437" customFormat="false" ht="15" hidden="false" customHeight="false" outlineLevel="0" collapsed="false">
      <c r="A437" s="184" t="s">
        <v>448</v>
      </c>
      <c r="B437" s="184" t="s">
        <v>448</v>
      </c>
      <c r="C437" s="776" t="s">
        <v>448</v>
      </c>
    </row>
    <row r="438" customFormat="false" ht="15" hidden="false" customHeight="false" outlineLevel="0" collapsed="false">
      <c r="A438" s="184" t="s">
        <v>449</v>
      </c>
      <c r="B438" s="184" t="s">
        <v>449</v>
      </c>
      <c r="C438" s="776" t="s">
        <v>449</v>
      </c>
    </row>
    <row r="439" customFormat="false" ht="15" hidden="false" customHeight="false" outlineLevel="0" collapsed="false">
      <c r="A439" s="184" t="s">
        <v>450</v>
      </c>
      <c r="B439" s="184" t="s">
        <v>450</v>
      </c>
      <c r="C439" s="776" t="s">
        <v>450</v>
      </c>
    </row>
    <row r="440" customFormat="false" ht="15" hidden="false" customHeight="false" outlineLevel="0" collapsed="false">
      <c r="A440" s="184" t="s">
        <v>451</v>
      </c>
      <c r="B440" s="184" t="s">
        <v>451</v>
      </c>
      <c r="C440" s="776" t="s">
        <v>451</v>
      </c>
    </row>
    <row r="441" customFormat="false" ht="15" hidden="false" customHeight="false" outlineLevel="0" collapsed="false">
      <c r="A441" s="184" t="s">
        <v>452</v>
      </c>
      <c r="B441" s="184" t="s">
        <v>452</v>
      </c>
      <c r="C441" s="776" t="s">
        <v>452</v>
      </c>
    </row>
    <row r="442" customFormat="false" ht="15" hidden="false" customHeight="false" outlineLevel="0" collapsed="false">
      <c r="A442" s="184" t="s">
        <v>453</v>
      </c>
      <c r="B442" s="184" t="s">
        <v>453</v>
      </c>
      <c r="C442" s="776" t="s">
        <v>453</v>
      </c>
    </row>
    <row r="443" customFormat="false" ht="15.75" hidden="false" customHeight="false" outlineLevel="0" collapsed="false">
      <c r="A443" s="228" t="s">
        <v>454</v>
      </c>
      <c r="B443" s="228" t="s">
        <v>454</v>
      </c>
      <c r="C443" s="784" t="s">
        <v>454</v>
      </c>
    </row>
    <row r="444" customFormat="false" ht="15.75" hidden="false" customHeight="false" outlineLevel="0" collapsed="false">
      <c r="A444" s="229" t="s">
        <v>455</v>
      </c>
      <c r="B444" s="229" t="s">
        <v>455</v>
      </c>
      <c r="C444" s="785" t="s">
        <v>455</v>
      </c>
    </row>
    <row r="445" customFormat="false" ht="15.75" hidden="false" customHeight="false" outlineLevel="0" collapsed="false">
      <c r="A445" s="229" t="s">
        <v>456</v>
      </c>
      <c r="B445" s="229" t="s">
        <v>456</v>
      </c>
      <c r="C445" s="785" t="s">
        <v>456</v>
      </c>
    </row>
    <row r="446" customFormat="false" ht="15" hidden="false" customHeight="false" outlineLevel="0" collapsed="false">
      <c r="A446" s="230" t="s">
        <v>457</v>
      </c>
      <c r="B446" s="230" t="s">
        <v>457</v>
      </c>
      <c r="C446" s="786" t="s">
        <v>457</v>
      </c>
    </row>
    <row r="447" customFormat="false" ht="15.75" hidden="false" customHeight="false" outlineLevel="0" collapsed="false">
      <c r="A447" s="229" t="s">
        <v>458</v>
      </c>
      <c r="B447" s="229" t="s">
        <v>458</v>
      </c>
      <c r="C447" s="785" t="s">
        <v>458</v>
      </c>
    </row>
    <row r="448" customFormat="false" ht="15.75" hidden="false" customHeight="false" outlineLevel="0" collapsed="false">
      <c r="A448" s="229" t="s">
        <v>459</v>
      </c>
      <c r="B448" s="229" t="s">
        <v>459</v>
      </c>
      <c r="C448" s="785" t="s">
        <v>459</v>
      </c>
    </row>
    <row r="449" customFormat="false" ht="15.75" hidden="false" customHeight="false" outlineLevel="0" collapsed="false">
      <c r="A449" s="229" t="s">
        <v>460</v>
      </c>
      <c r="B449" s="229" t="s">
        <v>460</v>
      </c>
      <c r="C449" s="785" t="s">
        <v>460</v>
      </c>
    </row>
    <row r="450" customFormat="false" ht="15" hidden="false" customHeight="false" outlineLevel="0" collapsed="false">
      <c r="A450" s="232" t="s">
        <v>461</v>
      </c>
      <c r="B450" s="232" t="s">
        <v>461</v>
      </c>
      <c r="C450" s="787" t="s">
        <v>461</v>
      </c>
    </row>
    <row r="451" customFormat="false" ht="16.5" hidden="false" customHeight="false" outlineLevel="0" collapsed="false">
      <c r="A451" s="229" t="s">
        <v>462</v>
      </c>
      <c r="B451" s="229" t="s">
        <v>462</v>
      </c>
      <c r="C451" s="785" t="s">
        <v>462</v>
      </c>
    </row>
    <row r="452" customFormat="false" ht="15.75" hidden="false" customHeight="false" outlineLevel="0" collapsed="false">
      <c r="A452" s="234" t="s">
        <v>463</v>
      </c>
      <c r="B452" s="234" t="s">
        <v>463</v>
      </c>
      <c r="C452" s="788" t="s">
        <v>463</v>
      </c>
    </row>
    <row r="453" customFormat="false" ht="15.75" hidden="false" customHeight="false" outlineLevel="0" collapsed="false">
      <c r="A453" s="235" t="s">
        <v>464</v>
      </c>
      <c r="B453" s="235" t="s">
        <v>464</v>
      </c>
      <c r="C453" s="789" t="s">
        <v>464</v>
      </c>
    </row>
    <row r="454" customFormat="false" ht="15.75" hidden="false" customHeight="false" outlineLevel="0" collapsed="false">
      <c r="A454" s="235" t="s">
        <v>465</v>
      </c>
      <c r="B454" s="235" t="s">
        <v>465</v>
      </c>
      <c r="C454" s="789" t="s">
        <v>465</v>
      </c>
    </row>
    <row r="455" customFormat="false" ht="15" hidden="false" customHeight="false" outlineLevel="0" collapsed="false">
      <c r="A455" s="236" t="s">
        <v>466</v>
      </c>
      <c r="B455" s="236" t="s">
        <v>466</v>
      </c>
      <c r="C455" s="790" t="s">
        <v>466</v>
      </c>
    </row>
    <row r="456" customFormat="false" ht="15.75" hidden="false" customHeight="false" outlineLevel="0" collapsed="false">
      <c r="A456" s="235" t="s">
        <v>467</v>
      </c>
      <c r="B456" s="235" t="s">
        <v>467</v>
      </c>
      <c r="C456" s="789" t="s">
        <v>467</v>
      </c>
    </row>
    <row r="457" customFormat="false" ht="15.75" hidden="false" customHeight="false" outlineLevel="0" collapsed="false">
      <c r="A457" s="235" t="s">
        <v>468</v>
      </c>
      <c r="B457" s="235" t="s">
        <v>468</v>
      </c>
      <c r="C457" s="789" t="s">
        <v>468</v>
      </c>
    </row>
    <row r="458" customFormat="false" ht="15.75" hidden="false" customHeight="false" outlineLevel="0" collapsed="false">
      <c r="A458" s="235" t="s">
        <v>469</v>
      </c>
      <c r="B458" s="235" t="s">
        <v>469</v>
      </c>
      <c r="C458" s="789" t="s">
        <v>469</v>
      </c>
    </row>
    <row r="459" customFormat="false" ht="15" hidden="false" customHeight="false" outlineLevel="0" collapsed="false">
      <c r="A459" s="237" t="s">
        <v>470</v>
      </c>
      <c r="B459" s="237" t="s">
        <v>470</v>
      </c>
      <c r="C459" s="791" t="s">
        <v>470</v>
      </c>
    </row>
    <row r="460" customFormat="false" ht="15.75" hidden="false" customHeight="false" outlineLevel="0" collapsed="false">
      <c r="A460" s="238" t="s">
        <v>471</v>
      </c>
      <c r="B460" s="238" t="s">
        <v>471</v>
      </c>
      <c r="C460" s="792" t="s">
        <v>471</v>
      </c>
    </row>
    <row r="461" customFormat="false" ht="15" hidden="false" customHeight="false" outlineLevel="0" collapsed="false">
      <c r="A461" s="239" t="s">
        <v>472</v>
      </c>
      <c r="B461" s="239" t="s">
        <v>472</v>
      </c>
      <c r="C461" s="793" t="s">
        <v>472</v>
      </c>
    </row>
    <row r="462" customFormat="false" ht="15.75" hidden="false" customHeight="false" outlineLevel="0" collapsed="false">
      <c r="A462" s="235" t="s">
        <v>321</v>
      </c>
      <c r="B462" s="235" t="s">
        <v>321</v>
      </c>
      <c r="C462" s="789" t="s">
        <v>321</v>
      </c>
    </row>
    <row r="463" customFormat="false" ht="16.5" hidden="false" customHeight="false" outlineLevel="0" collapsed="false">
      <c r="A463" s="240" t="s">
        <v>473</v>
      </c>
      <c r="B463" s="240" t="s">
        <v>473</v>
      </c>
      <c r="C463" s="794" t="s">
        <v>473</v>
      </c>
    </row>
    <row r="464" customFormat="false" ht="15.75" hidden="false" customHeight="false" outlineLevel="0" collapsed="false">
      <c r="A464" s="64" t="s">
        <v>474</v>
      </c>
      <c r="B464" s="64" t="s">
        <v>474</v>
      </c>
      <c r="C464" s="746" t="s">
        <v>474</v>
      </c>
    </row>
    <row r="465" customFormat="false" ht="15" hidden="false" customHeight="false" outlineLevel="0" collapsed="false">
      <c r="A465" s="64" t="s">
        <v>382</v>
      </c>
      <c r="B465" s="64" t="s">
        <v>382</v>
      </c>
      <c r="C465" s="746" t="s">
        <v>382</v>
      </c>
    </row>
    <row r="466" customFormat="false" ht="15" hidden="false" customHeight="false" outlineLevel="0" collapsed="false">
      <c r="A466" s="68" t="s">
        <v>383</v>
      </c>
      <c r="B466" s="68" t="s">
        <v>383</v>
      </c>
      <c r="C466" s="748" t="s">
        <v>383</v>
      </c>
    </row>
    <row r="467" customFormat="false" ht="15" hidden="false" customHeight="false" outlineLevel="0" collapsed="false">
      <c r="A467" s="70" t="s">
        <v>475</v>
      </c>
      <c r="B467" s="70" t="s">
        <v>475</v>
      </c>
      <c r="C467" s="749" t="s">
        <v>475</v>
      </c>
    </row>
    <row r="468" customFormat="false" ht="15" hidden="false" customHeight="false" outlineLevel="0" collapsed="false">
      <c r="A468" s="73" t="s">
        <v>365</v>
      </c>
      <c r="B468" s="73" t="s">
        <v>365</v>
      </c>
      <c r="C468" s="750" t="s">
        <v>365</v>
      </c>
    </row>
    <row r="469" customFormat="false" ht="15" hidden="false" customHeight="false" outlineLevel="0" collapsed="false">
      <c r="A469" s="75" t="s">
        <v>366</v>
      </c>
      <c r="B469" s="75" t="s">
        <v>366</v>
      </c>
      <c r="C469" s="775" t="s">
        <v>366</v>
      </c>
    </row>
    <row r="470" customFormat="false" ht="15" hidden="false" customHeight="false" outlineLevel="0" collapsed="false">
      <c r="A470" s="73" t="s">
        <v>476</v>
      </c>
      <c r="B470" s="73" t="s">
        <v>476</v>
      </c>
      <c r="C470" s="750" t="s">
        <v>476</v>
      </c>
    </row>
    <row r="471" customFormat="false" ht="15" hidden="false" customHeight="false" outlineLevel="0" collapsed="false">
      <c r="A471" s="73" t="s">
        <v>477</v>
      </c>
      <c r="B471" s="73" t="s">
        <v>477</v>
      </c>
      <c r="C471" s="750" t="s">
        <v>477</v>
      </c>
    </row>
    <row r="472" customFormat="false" ht="15" hidden="false" customHeight="false" outlineLevel="0" collapsed="false">
      <c r="A472" s="73" t="s">
        <v>478</v>
      </c>
      <c r="B472" s="73" t="s">
        <v>478</v>
      </c>
      <c r="C472" s="750" t="s">
        <v>478</v>
      </c>
    </row>
    <row r="473" customFormat="false" ht="15" hidden="false" customHeight="false" outlineLevel="0" collapsed="false">
      <c r="A473" s="73" t="s">
        <v>479</v>
      </c>
      <c r="B473" s="73" t="s">
        <v>479</v>
      </c>
      <c r="C473" s="750" t="s">
        <v>479</v>
      </c>
    </row>
    <row r="474" customFormat="false" ht="15" hidden="false" customHeight="false" outlineLevel="0" collapsed="false">
      <c r="A474" s="73" t="s">
        <v>412</v>
      </c>
      <c r="B474" s="73" t="s">
        <v>412</v>
      </c>
      <c r="C474" s="750" t="s">
        <v>412</v>
      </c>
    </row>
    <row r="475" customFormat="false" ht="15" hidden="false" customHeight="false" outlineLevel="0" collapsed="false">
      <c r="A475" s="73" t="s">
        <v>413</v>
      </c>
      <c r="B475" s="73" t="s">
        <v>413</v>
      </c>
      <c r="C475" s="750" t="s">
        <v>413</v>
      </c>
    </row>
    <row r="476" customFormat="false" ht="15" hidden="false" customHeight="false" outlineLevel="0" collapsed="false">
      <c r="A476" s="73" t="s">
        <v>480</v>
      </c>
      <c r="B476" s="73" t="s">
        <v>480</v>
      </c>
      <c r="C476" s="750" t="s">
        <v>480</v>
      </c>
    </row>
    <row r="477" customFormat="false" ht="15" hidden="false" customHeight="false" outlineLevel="0" collapsed="false">
      <c r="A477" s="73" t="s">
        <v>481</v>
      </c>
      <c r="B477" s="73" t="s">
        <v>481</v>
      </c>
      <c r="C477" s="750" t="s">
        <v>481</v>
      </c>
    </row>
    <row r="478" customFormat="false" ht="15" hidden="false" customHeight="false" outlineLevel="0" collapsed="false">
      <c r="A478" s="73" t="s">
        <v>482</v>
      </c>
      <c r="B478" s="73" t="s">
        <v>482</v>
      </c>
      <c r="C478" s="750" t="s">
        <v>482</v>
      </c>
    </row>
    <row r="479" customFormat="false" ht="15" hidden="false" customHeight="false" outlineLevel="0" collapsed="false">
      <c r="A479" s="73" t="s">
        <v>483</v>
      </c>
      <c r="B479" s="73" t="s">
        <v>483</v>
      </c>
      <c r="C479" s="750" t="s">
        <v>483</v>
      </c>
    </row>
    <row r="480" customFormat="false" ht="15" hidden="false" customHeight="false" outlineLevel="0" collapsed="false">
      <c r="A480" s="73" t="s">
        <v>484</v>
      </c>
      <c r="B480" s="73" t="s">
        <v>484</v>
      </c>
      <c r="C480" s="750" t="s">
        <v>484</v>
      </c>
    </row>
    <row r="481" customFormat="false" ht="15" hidden="false" customHeight="false" outlineLevel="0" collapsed="false">
      <c r="A481" s="73" t="s">
        <v>485</v>
      </c>
      <c r="B481" s="73" t="s">
        <v>485</v>
      </c>
      <c r="C481" s="750" t="s">
        <v>485</v>
      </c>
    </row>
    <row r="482" customFormat="false" ht="15" hidden="false" customHeight="false" outlineLevel="0" collapsed="false">
      <c r="A482" s="73" t="s">
        <v>486</v>
      </c>
      <c r="B482" s="73" t="s">
        <v>486</v>
      </c>
      <c r="C482" s="750" t="s">
        <v>486</v>
      </c>
    </row>
    <row r="483" customFormat="false" ht="15" hidden="false" customHeight="false" outlineLevel="0" collapsed="false">
      <c r="A483" s="73" t="s">
        <v>487</v>
      </c>
      <c r="B483" s="73" t="s">
        <v>487</v>
      </c>
      <c r="C483" s="750" t="s">
        <v>487</v>
      </c>
    </row>
    <row r="484" customFormat="false" ht="15" hidden="false" customHeight="false" outlineLevel="0" collapsed="false">
      <c r="A484" s="73" t="s">
        <v>488</v>
      </c>
      <c r="B484" s="73" t="s">
        <v>488</v>
      </c>
      <c r="C484" s="750" t="s">
        <v>488</v>
      </c>
    </row>
    <row r="485" customFormat="false" ht="15" hidden="false" customHeight="false" outlineLevel="0" collapsed="false">
      <c r="A485" s="73" t="s">
        <v>489</v>
      </c>
      <c r="B485" s="73" t="s">
        <v>489</v>
      </c>
      <c r="C485" s="750" t="s">
        <v>489</v>
      </c>
    </row>
    <row r="486" customFormat="false" ht="15" hidden="false" customHeight="false" outlineLevel="0" collapsed="false">
      <c r="A486" s="73" t="s">
        <v>487</v>
      </c>
      <c r="B486" s="73" t="s">
        <v>487</v>
      </c>
      <c r="C486" s="750" t="s">
        <v>487</v>
      </c>
    </row>
    <row r="487" customFormat="false" ht="15" hidden="false" customHeight="false" outlineLevel="0" collapsed="false">
      <c r="A487" s="73" t="s">
        <v>488</v>
      </c>
      <c r="B487" s="73" t="s">
        <v>488</v>
      </c>
      <c r="C487" s="750" t="s">
        <v>488</v>
      </c>
    </row>
    <row r="488" customFormat="false" ht="15" hidden="false" customHeight="false" outlineLevel="0" collapsed="false">
      <c r="A488" s="73" t="s">
        <v>490</v>
      </c>
      <c r="B488" s="73" t="s">
        <v>490</v>
      </c>
      <c r="C488" s="750" t="s">
        <v>490</v>
      </c>
    </row>
    <row r="489" customFormat="false" ht="15" hidden="false" customHeight="false" outlineLevel="0" collapsed="false">
      <c r="A489" s="73" t="s">
        <v>491</v>
      </c>
      <c r="B489" s="73" t="s">
        <v>491</v>
      </c>
      <c r="C489" s="750" t="s">
        <v>491</v>
      </c>
    </row>
    <row r="490" customFormat="false" ht="15" hidden="false" customHeight="false" outlineLevel="0" collapsed="false">
      <c r="A490" s="73" t="s">
        <v>492</v>
      </c>
      <c r="B490" s="73" t="s">
        <v>492</v>
      </c>
      <c r="C490" s="750" t="s">
        <v>492</v>
      </c>
    </row>
    <row r="491" customFormat="false" ht="15" hidden="false" customHeight="false" outlineLevel="0" collapsed="false">
      <c r="A491" s="184" t="s">
        <v>493</v>
      </c>
      <c r="B491" s="184" t="s">
        <v>493</v>
      </c>
      <c r="C491" s="776" t="s">
        <v>493</v>
      </c>
    </row>
    <row r="492" customFormat="false" ht="15" hidden="false" customHeight="false" outlineLevel="0" collapsed="false">
      <c r="A492" s="184" t="s">
        <v>443</v>
      </c>
      <c r="B492" s="184" t="s">
        <v>443</v>
      </c>
      <c r="C492" s="776" t="s">
        <v>443</v>
      </c>
    </row>
    <row r="493" customFormat="false" ht="15" hidden="false" customHeight="false" outlineLevel="0" collapsed="false">
      <c r="A493" s="184" t="s">
        <v>444</v>
      </c>
      <c r="B493" s="184" t="s">
        <v>444</v>
      </c>
      <c r="C493" s="776" t="s">
        <v>444</v>
      </c>
    </row>
    <row r="494" customFormat="false" ht="15" hidden="false" customHeight="false" outlineLevel="0" collapsed="false">
      <c r="A494" s="184" t="s">
        <v>494</v>
      </c>
      <c r="B494" s="184" t="s">
        <v>494</v>
      </c>
      <c r="C494" s="776" t="s">
        <v>494</v>
      </c>
    </row>
    <row r="495" customFormat="false" ht="15" hidden="false" customHeight="false" outlineLevel="0" collapsed="false">
      <c r="A495" s="184" t="s">
        <v>495</v>
      </c>
      <c r="B495" s="184" t="s">
        <v>495</v>
      </c>
      <c r="C495" s="776" t="s">
        <v>495</v>
      </c>
    </row>
    <row r="496" customFormat="false" ht="15" hidden="false" customHeight="false" outlineLevel="0" collapsed="false">
      <c r="A496" s="184" t="s">
        <v>496</v>
      </c>
      <c r="B496" s="184" t="s">
        <v>496</v>
      </c>
      <c r="C496" s="776" t="s">
        <v>496</v>
      </c>
    </row>
    <row r="497" customFormat="false" ht="15" hidden="false" customHeight="false" outlineLevel="0" collapsed="false">
      <c r="A497" s="184" t="s">
        <v>497</v>
      </c>
      <c r="B497" s="184" t="s">
        <v>497</v>
      </c>
      <c r="C497" s="776" t="s">
        <v>497</v>
      </c>
    </row>
    <row r="498" customFormat="false" ht="15" hidden="false" customHeight="false" outlineLevel="0" collapsed="false">
      <c r="A498" s="184" t="s">
        <v>388</v>
      </c>
      <c r="B498" s="184" t="s">
        <v>388</v>
      </c>
      <c r="C498" s="776" t="s">
        <v>388</v>
      </c>
    </row>
    <row r="499" customFormat="false" ht="15" hidden="false" customHeight="false" outlineLevel="0" collapsed="false">
      <c r="A499" s="184" t="s">
        <v>389</v>
      </c>
      <c r="B499" s="184" t="s">
        <v>389</v>
      </c>
      <c r="C499" s="776" t="s">
        <v>389</v>
      </c>
    </row>
    <row r="500" customFormat="false" ht="15" hidden="false" customHeight="false" outlineLevel="0" collapsed="false">
      <c r="A500" s="73" t="s">
        <v>498</v>
      </c>
      <c r="B500" s="73" t="s">
        <v>498</v>
      </c>
      <c r="C500" s="750" t="s">
        <v>498</v>
      </c>
    </row>
    <row r="501" customFormat="false" ht="15" hidden="false" customHeight="false" outlineLevel="0" collapsed="false">
      <c r="A501" s="73" t="s">
        <v>326</v>
      </c>
      <c r="B501" s="73" t="s">
        <v>326</v>
      </c>
      <c r="C501" s="750" t="s">
        <v>326</v>
      </c>
    </row>
    <row r="502" customFormat="false" ht="15" hidden="false" customHeight="false" outlineLevel="0" collapsed="false">
      <c r="A502" s="73" t="s">
        <v>499</v>
      </c>
      <c r="B502" s="73" t="s">
        <v>499</v>
      </c>
      <c r="C502" s="750" t="s">
        <v>499</v>
      </c>
    </row>
    <row r="503" customFormat="false" ht="15" hidden="false" customHeight="false" outlineLevel="0" collapsed="false">
      <c r="A503" s="184" t="s">
        <v>500</v>
      </c>
      <c r="B503" s="184" t="s">
        <v>500</v>
      </c>
      <c r="C503" s="776" t="s">
        <v>500</v>
      </c>
    </row>
    <row r="504" customFormat="false" ht="15" hidden="false" customHeight="false" outlineLevel="0" collapsed="false">
      <c r="A504" s="184" t="s">
        <v>487</v>
      </c>
      <c r="B504" s="184" t="s">
        <v>487</v>
      </c>
      <c r="C504" s="776" t="s">
        <v>487</v>
      </c>
    </row>
    <row r="505" customFormat="false" ht="15" hidden="false" customHeight="false" outlineLevel="0" collapsed="false">
      <c r="A505" s="184" t="s">
        <v>488</v>
      </c>
      <c r="B505" s="184" t="s">
        <v>488</v>
      </c>
      <c r="C505" s="776" t="s">
        <v>488</v>
      </c>
    </row>
    <row r="506" customFormat="false" ht="15" hidden="false" customHeight="false" outlineLevel="0" collapsed="false">
      <c r="A506" s="184" t="s">
        <v>501</v>
      </c>
      <c r="B506" s="184" t="s">
        <v>501</v>
      </c>
      <c r="C506" s="776" t="s">
        <v>501</v>
      </c>
    </row>
    <row r="507" customFormat="false" ht="15" hidden="false" customHeight="false" outlineLevel="0" collapsed="false">
      <c r="A507" s="184" t="s">
        <v>502</v>
      </c>
      <c r="B507" s="184" t="s">
        <v>502</v>
      </c>
      <c r="C507" s="776" t="s">
        <v>502</v>
      </c>
    </row>
    <row r="508" customFormat="false" ht="15" hidden="false" customHeight="false" outlineLevel="0" collapsed="false">
      <c r="A508" s="184" t="s">
        <v>354</v>
      </c>
      <c r="B508" s="184" t="s">
        <v>354</v>
      </c>
      <c r="C508" s="776" t="s">
        <v>354</v>
      </c>
    </row>
    <row r="509" customFormat="false" ht="15" hidden="false" customHeight="false" outlineLevel="0" collapsed="false">
      <c r="A509" s="73" t="s">
        <v>503</v>
      </c>
      <c r="B509" s="73" t="s">
        <v>503</v>
      </c>
      <c r="C509" s="750" t="s">
        <v>503</v>
      </c>
    </row>
    <row r="510" customFormat="false" ht="15" hidden="false" customHeight="false" outlineLevel="0" collapsed="false">
      <c r="A510" s="73" t="s">
        <v>365</v>
      </c>
      <c r="B510" s="73" t="s">
        <v>365</v>
      </c>
      <c r="C510" s="750" t="s">
        <v>365</v>
      </c>
    </row>
    <row r="511" customFormat="false" ht="15" hidden="false" customHeight="false" outlineLevel="0" collapsed="false">
      <c r="A511" s="73" t="s">
        <v>366</v>
      </c>
      <c r="B511" s="73" t="s">
        <v>366</v>
      </c>
      <c r="C511" s="750" t="s">
        <v>366</v>
      </c>
    </row>
    <row r="512" customFormat="false" ht="15" hidden="false" customHeight="false" outlineLevel="0" collapsed="false">
      <c r="A512" s="73" t="s">
        <v>504</v>
      </c>
      <c r="B512" s="73" t="s">
        <v>504</v>
      </c>
      <c r="C512" s="750" t="s">
        <v>504</v>
      </c>
    </row>
    <row r="513" customFormat="false" ht="15" hidden="false" customHeight="false" outlineLevel="0" collapsed="false">
      <c r="A513" s="73" t="s">
        <v>386</v>
      </c>
      <c r="B513" s="73" t="s">
        <v>386</v>
      </c>
      <c r="C513" s="750" t="s">
        <v>386</v>
      </c>
    </row>
    <row r="514" customFormat="false" ht="15" hidden="false" customHeight="false" outlineLevel="0" collapsed="false">
      <c r="A514" s="73" t="s">
        <v>351</v>
      </c>
      <c r="B514" s="73" t="s">
        <v>351</v>
      </c>
      <c r="C514" s="750" t="s">
        <v>351</v>
      </c>
    </row>
    <row r="515" customFormat="false" ht="15" hidden="false" customHeight="false" outlineLevel="0" collapsed="false">
      <c r="A515" s="73" t="s">
        <v>505</v>
      </c>
      <c r="B515" s="73" t="s">
        <v>505</v>
      </c>
      <c r="C515" s="750" t="s">
        <v>505</v>
      </c>
    </row>
    <row r="516" customFormat="false" ht="15" hidden="false" customHeight="false" outlineLevel="0" collapsed="false">
      <c r="A516" s="73" t="s">
        <v>344</v>
      </c>
      <c r="B516" s="73" t="s">
        <v>344</v>
      </c>
      <c r="C516" s="750" t="s">
        <v>344</v>
      </c>
    </row>
    <row r="517" customFormat="false" ht="15" hidden="false" customHeight="false" outlineLevel="0" collapsed="false">
      <c r="A517" s="73" t="s">
        <v>348</v>
      </c>
      <c r="B517" s="73" t="s">
        <v>348</v>
      </c>
      <c r="C517" s="750" t="s">
        <v>348</v>
      </c>
    </row>
    <row r="518" customFormat="false" ht="15" hidden="false" customHeight="false" outlineLevel="0" collapsed="false">
      <c r="A518" s="73" t="s">
        <v>506</v>
      </c>
      <c r="B518" s="73" t="s">
        <v>506</v>
      </c>
      <c r="C518" s="750" t="s">
        <v>506</v>
      </c>
    </row>
    <row r="519" customFormat="false" ht="15" hidden="false" customHeight="false" outlineLevel="0" collapsed="false">
      <c r="A519" s="73" t="s">
        <v>347</v>
      </c>
      <c r="B519" s="73" t="s">
        <v>347</v>
      </c>
      <c r="C519" s="750" t="s">
        <v>347</v>
      </c>
    </row>
    <row r="520" customFormat="false" ht="15" hidden="false" customHeight="false" outlineLevel="0" collapsed="false">
      <c r="A520" s="73" t="s">
        <v>345</v>
      </c>
      <c r="B520" s="73" t="s">
        <v>345</v>
      </c>
      <c r="C520" s="750" t="s">
        <v>345</v>
      </c>
    </row>
    <row r="521" customFormat="false" ht="15" hidden="false" customHeight="false" outlineLevel="0" collapsed="false">
      <c r="A521" s="184" t="s">
        <v>507</v>
      </c>
      <c r="B521" s="184" t="s">
        <v>507</v>
      </c>
      <c r="C521" s="776" t="s">
        <v>507</v>
      </c>
    </row>
    <row r="522" customFormat="false" ht="15" hidden="false" customHeight="false" outlineLevel="0" collapsed="false">
      <c r="A522" s="184" t="s">
        <v>326</v>
      </c>
      <c r="B522" s="184" t="s">
        <v>326</v>
      </c>
      <c r="C522" s="776" t="s">
        <v>326</v>
      </c>
    </row>
    <row r="523" customFormat="false" ht="15" hidden="false" customHeight="false" outlineLevel="0" collapsed="false">
      <c r="A523" s="184" t="s">
        <v>499</v>
      </c>
      <c r="B523" s="184" t="s">
        <v>499</v>
      </c>
      <c r="C523" s="776" t="s">
        <v>499</v>
      </c>
    </row>
    <row r="524" customFormat="false" ht="15" hidden="false" customHeight="false" outlineLevel="0" collapsed="false">
      <c r="A524" s="184" t="s">
        <v>508</v>
      </c>
      <c r="B524" s="184" t="s">
        <v>508</v>
      </c>
      <c r="C524" s="776" t="s">
        <v>508</v>
      </c>
    </row>
    <row r="525" customFormat="false" ht="15" hidden="false" customHeight="false" outlineLevel="0" collapsed="false">
      <c r="A525" s="184" t="s">
        <v>509</v>
      </c>
      <c r="B525" s="184" t="s">
        <v>509</v>
      </c>
      <c r="C525" s="776" t="s">
        <v>509</v>
      </c>
    </row>
    <row r="526" customFormat="false" ht="15" hidden="false" customHeight="false" outlineLevel="0" collapsed="false">
      <c r="A526" s="184" t="s">
        <v>510</v>
      </c>
      <c r="B526" s="184" t="s">
        <v>510</v>
      </c>
      <c r="C526" s="776" t="s">
        <v>510</v>
      </c>
    </row>
    <row r="527" customFormat="false" ht="15" hidden="false" customHeight="false" outlineLevel="0" collapsed="false">
      <c r="A527" s="184" t="s">
        <v>511</v>
      </c>
      <c r="B527" s="184" t="s">
        <v>511</v>
      </c>
      <c r="C527" s="776" t="s">
        <v>511</v>
      </c>
    </row>
    <row r="528" customFormat="false" ht="15" hidden="false" customHeight="false" outlineLevel="0" collapsed="false">
      <c r="A528" s="184" t="s">
        <v>372</v>
      </c>
      <c r="B528" s="184" t="s">
        <v>372</v>
      </c>
      <c r="C528" s="776" t="s">
        <v>372</v>
      </c>
    </row>
    <row r="529" customFormat="false" ht="15" hidden="false" customHeight="false" outlineLevel="0" collapsed="false">
      <c r="A529" s="184" t="s">
        <v>373</v>
      </c>
      <c r="B529" s="184" t="s">
        <v>373</v>
      </c>
      <c r="C529" s="776" t="s">
        <v>373</v>
      </c>
    </row>
    <row r="530" customFormat="false" ht="15" hidden="false" customHeight="false" outlineLevel="0" collapsed="false">
      <c r="A530" s="73" t="s">
        <v>512</v>
      </c>
      <c r="B530" s="73" t="s">
        <v>512</v>
      </c>
      <c r="C530" s="750" t="s">
        <v>512</v>
      </c>
    </row>
    <row r="531" customFormat="false" ht="15" hidden="false" customHeight="false" outlineLevel="0" collapsed="false">
      <c r="A531" s="73" t="s">
        <v>329</v>
      </c>
      <c r="B531" s="73" t="s">
        <v>329</v>
      </c>
      <c r="C531" s="750" t="s">
        <v>329</v>
      </c>
    </row>
    <row r="532" customFormat="false" ht="15" hidden="false" customHeight="false" outlineLevel="0" collapsed="false">
      <c r="A532" s="73" t="s">
        <v>373</v>
      </c>
      <c r="B532" s="73" t="s">
        <v>373</v>
      </c>
      <c r="C532" s="750" t="s">
        <v>373</v>
      </c>
    </row>
    <row r="533" customFormat="false" ht="15" hidden="false" customHeight="false" outlineLevel="0" collapsed="false">
      <c r="A533" s="73" t="s">
        <v>513</v>
      </c>
      <c r="B533" s="73" t="s">
        <v>513</v>
      </c>
      <c r="C533" s="795" t="s">
        <v>513</v>
      </c>
    </row>
    <row r="534" customFormat="false" ht="15" hidden="false" customHeight="false" outlineLevel="0" collapsed="false">
      <c r="A534" s="73" t="s">
        <v>420</v>
      </c>
      <c r="B534" s="73" t="s">
        <v>420</v>
      </c>
      <c r="C534" s="750" t="s">
        <v>420</v>
      </c>
    </row>
    <row r="535" customFormat="false" ht="15" hidden="false" customHeight="false" outlineLevel="0" collapsed="false">
      <c r="A535" s="73" t="s">
        <v>421</v>
      </c>
      <c r="B535" s="73" t="s">
        <v>421</v>
      </c>
      <c r="C535" s="750" t="s">
        <v>421</v>
      </c>
    </row>
    <row r="536" customFormat="false" ht="15" hidden="false" customHeight="false" outlineLevel="0" collapsed="false">
      <c r="A536" s="73" t="s">
        <v>514</v>
      </c>
      <c r="B536" s="73" t="s">
        <v>514</v>
      </c>
      <c r="C536" s="750" t="s">
        <v>514</v>
      </c>
    </row>
    <row r="537" customFormat="false" ht="15" hidden="false" customHeight="false" outlineLevel="0" collapsed="false">
      <c r="A537" s="73" t="s">
        <v>426</v>
      </c>
      <c r="B537" s="73" t="s">
        <v>426</v>
      </c>
      <c r="C537" s="750" t="s">
        <v>426</v>
      </c>
    </row>
    <row r="538" customFormat="false" ht="15" hidden="false" customHeight="false" outlineLevel="0" collapsed="false">
      <c r="A538" s="73" t="s">
        <v>424</v>
      </c>
      <c r="B538" s="73" t="s">
        <v>424</v>
      </c>
      <c r="C538" s="750" t="s">
        <v>424</v>
      </c>
    </row>
    <row r="539" customFormat="false" ht="15" hidden="false" customHeight="false" outlineLevel="0" collapsed="false">
      <c r="A539" s="73" t="s">
        <v>515</v>
      </c>
      <c r="B539" s="73" t="s">
        <v>515</v>
      </c>
      <c r="C539" s="750" t="s">
        <v>515</v>
      </c>
    </row>
    <row r="540" customFormat="false" ht="15" hidden="false" customHeight="false" outlineLevel="0" collapsed="false">
      <c r="A540" s="73" t="s">
        <v>516</v>
      </c>
      <c r="B540" s="73" t="s">
        <v>516</v>
      </c>
      <c r="C540" s="750" t="s">
        <v>516</v>
      </c>
    </row>
    <row r="541" customFormat="false" ht="15" hidden="false" customHeight="false" outlineLevel="0" collapsed="false">
      <c r="A541" s="73" t="s">
        <v>517</v>
      </c>
      <c r="B541" s="73" t="s">
        <v>517</v>
      </c>
      <c r="C541" s="750" t="s">
        <v>517</v>
      </c>
    </row>
    <row r="542" customFormat="false" ht="15" hidden="false" customHeight="false" outlineLevel="0" collapsed="false">
      <c r="A542" s="73" t="s">
        <v>518</v>
      </c>
      <c r="B542" s="73" t="s">
        <v>518</v>
      </c>
      <c r="C542" s="750" t="s">
        <v>518</v>
      </c>
    </row>
    <row r="543" customFormat="false" ht="15" hidden="false" customHeight="false" outlineLevel="0" collapsed="false">
      <c r="A543" s="73" t="s">
        <v>519</v>
      </c>
      <c r="B543" s="73" t="s">
        <v>519</v>
      </c>
      <c r="C543" s="750" t="s">
        <v>519</v>
      </c>
    </row>
    <row r="544" customFormat="false" ht="15" hidden="false" customHeight="false" outlineLevel="0" collapsed="false">
      <c r="A544" s="73" t="s">
        <v>517</v>
      </c>
      <c r="B544" s="73" t="s">
        <v>517</v>
      </c>
      <c r="C544" s="750" t="s">
        <v>517</v>
      </c>
    </row>
    <row r="545" customFormat="false" ht="15" hidden="false" customHeight="false" outlineLevel="0" collapsed="false">
      <c r="A545" s="73" t="s">
        <v>520</v>
      </c>
      <c r="B545" s="73" t="s">
        <v>520</v>
      </c>
      <c r="C545" s="750" t="s">
        <v>520</v>
      </c>
    </row>
    <row r="546" customFormat="false" ht="15" hidden="false" customHeight="false" outlineLevel="0" collapsed="false">
      <c r="A546" s="73" t="s">
        <v>491</v>
      </c>
      <c r="B546" s="73" t="s">
        <v>491</v>
      </c>
      <c r="C546" s="750" t="s">
        <v>491</v>
      </c>
    </row>
    <row r="547" customFormat="false" ht="15" hidden="false" customHeight="false" outlineLevel="0" collapsed="false">
      <c r="A547" s="73" t="s">
        <v>492</v>
      </c>
      <c r="B547" s="73" t="s">
        <v>492</v>
      </c>
      <c r="C547" s="750" t="s">
        <v>492</v>
      </c>
    </row>
    <row r="548" customFormat="false" ht="15" hidden="false" customHeight="false" outlineLevel="0" collapsed="false">
      <c r="A548" s="73" t="s">
        <v>521</v>
      </c>
      <c r="B548" s="73" t="s">
        <v>521</v>
      </c>
      <c r="C548" s="750" t="s">
        <v>521</v>
      </c>
    </row>
    <row r="549" customFormat="false" ht="15" hidden="false" customHeight="false" outlineLevel="0" collapsed="false">
      <c r="A549" s="73" t="s">
        <v>502</v>
      </c>
      <c r="B549" s="73" t="s">
        <v>502</v>
      </c>
      <c r="C549" s="750" t="s">
        <v>502</v>
      </c>
    </row>
    <row r="550" customFormat="false" ht="15" hidden="false" customHeight="false" outlineLevel="0" collapsed="false">
      <c r="A550" s="73" t="s">
        <v>354</v>
      </c>
      <c r="B550" s="73" t="s">
        <v>354</v>
      </c>
      <c r="C550" s="750" t="s">
        <v>354</v>
      </c>
    </row>
    <row r="551" customFormat="false" ht="15" hidden="false" customHeight="false" outlineLevel="0" collapsed="false">
      <c r="A551" s="73" t="s">
        <v>522</v>
      </c>
      <c r="B551" s="73" t="s">
        <v>522</v>
      </c>
      <c r="C551" s="750" t="s">
        <v>522</v>
      </c>
    </row>
    <row r="552" customFormat="false" ht="15" hidden="false" customHeight="false" outlineLevel="0" collapsed="false">
      <c r="A552" s="73" t="s">
        <v>340</v>
      </c>
      <c r="B552" s="73" t="s">
        <v>340</v>
      </c>
      <c r="C552" s="750" t="s">
        <v>340</v>
      </c>
    </row>
    <row r="553" customFormat="false" ht="15" hidden="false" customHeight="false" outlineLevel="0" collapsed="false">
      <c r="A553" s="73" t="s">
        <v>341</v>
      </c>
      <c r="B553" s="73" t="s">
        <v>341</v>
      </c>
      <c r="C553" s="750" t="s">
        <v>341</v>
      </c>
    </row>
    <row r="554" customFormat="false" ht="15" hidden="false" customHeight="false" outlineLevel="0" collapsed="false">
      <c r="A554" s="73" t="s">
        <v>523</v>
      </c>
      <c r="B554" s="73" t="s">
        <v>523</v>
      </c>
      <c r="C554" s="750" t="s">
        <v>523</v>
      </c>
    </row>
    <row r="555" customFormat="false" ht="15" hidden="false" customHeight="false" outlineLevel="0" collapsed="false">
      <c r="A555" s="73" t="s">
        <v>340</v>
      </c>
      <c r="B555" s="73" t="s">
        <v>340</v>
      </c>
      <c r="C555" s="750" t="s">
        <v>340</v>
      </c>
    </row>
    <row r="556" customFormat="false" ht="15" hidden="false" customHeight="false" outlineLevel="0" collapsed="false">
      <c r="A556" s="73" t="s">
        <v>341</v>
      </c>
      <c r="B556" s="73" t="s">
        <v>341</v>
      </c>
      <c r="C556" s="750" t="s">
        <v>341</v>
      </c>
    </row>
    <row r="557" customFormat="false" ht="15" hidden="false" customHeight="false" outlineLevel="0" collapsed="false">
      <c r="A557" s="73" t="s">
        <v>524</v>
      </c>
      <c r="B557" s="73" t="s">
        <v>524</v>
      </c>
      <c r="C557" s="750" t="s">
        <v>524</v>
      </c>
    </row>
    <row r="558" customFormat="false" ht="15" hidden="false" customHeight="false" outlineLevel="0" collapsed="false">
      <c r="A558" s="73" t="s">
        <v>340</v>
      </c>
      <c r="B558" s="73" t="s">
        <v>340</v>
      </c>
      <c r="C558" s="750" t="s">
        <v>340</v>
      </c>
    </row>
    <row r="559" customFormat="false" ht="15" hidden="false" customHeight="false" outlineLevel="0" collapsed="false">
      <c r="A559" s="73" t="s">
        <v>341</v>
      </c>
      <c r="B559" s="73" t="s">
        <v>341</v>
      </c>
      <c r="C559" s="750" t="s">
        <v>341</v>
      </c>
    </row>
    <row r="560" customFormat="false" ht="15" hidden="false" customHeight="false" outlineLevel="0" collapsed="false">
      <c r="A560" s="246" t="s">
        <v>525</v>
      </c>
      <c r="B560" s="246" t="s">
        <v>525</v>
      </c>
      <c r="C560" s="795" t="s">
        <v>525</v>
      </c>
    </row>
    <row r="561" customFormat="false" ht="15" hidden="false" customHeight="false" outlineLevel="0" collapsed="false">
      <c r="A561" s="73" t="s">
        <v>526</v>
      </c>
      <c r="B561" s="73" t="s">
        <v>526</v>
      </c>
      <c r="C561" s="750" t="s">
        <v>526</v>
      </c>
    </row>
    <row r="562" customFormat="false" ht="15" hidden="false" customHeight="false" outlineLevel="0" collapsed="false">
      <c r="A562" s="73" t="s">
        <v>341</v>
      </c>
      <c r="B562" s="73" t="s">
        <v>341</v>
      </c>
      <c r="C562" s="750" t="s">
        <v>341</v>
      </c>
    </row>
    <row r="563" customFormat="false" ht="15" hidden="false" customHeight="false" outlineLevel="0" collapsed="false">
      <c r="A563" s="73" t="s">
        <v>527</v>
      </c>
      <c r="B563" s="73" t="s">
        <v>527</v>
      </c>
      <c r="C563" s="750" t="s">
        <v>527</v>
      </c>
    </row>
    <row r="564" customFormat="false" ht="15" hidden="false" customHeight="false" outlineLevel="0" collapsed="false">
      <c r="A564" s="73" t="s">
        <v>336</v>
      </c>
      <c r="B564" s="73" t="s">
        <v>336</v>
      </c>
      <c r="C564" s="750" t="s">
        <v>336</v>
      </c>
    </row>
    <row r="565" customFormat="false" ht="15" hidden="false" customHeight="false" outlineLevel="0" collapsed="false">
      <c r="A565" s="73" t="s">
        <v>337</v>
      </c>
      <c r="B565" s="73" t="s">
        <v>337</v>
      </c>
      <c r="C565" s="750" t="s">
        <v>337</v>
      </c>
    </row>
    <row r="566" customFormat="false" ht="15" hidden="false" customHeight="false" outlineLevel="0" collapsed="false">
      <c r="A566" s="73" t="s">
        <v>528</v>
      </c>
      <c r="B566" s="73" t="s">
        <v>528</v>
      </c>
      <c r="C566" s="750" t="s">
        <v>528</v>
      </c>
    </row>
    <row r="567" customFormat="false" ht="15" hidden="false" customHeight="false" outlineLevel="0" collapsed="false">
      <c r="A567" s="73" t="s">
        <v>386</v>
      </c>
      <c r="B567" s="73" t="s">
        <v>386</v>
      </c>
      <c r="C567" s="750" t="s">
        <v>386</v>
      </c>
    </row>
    <row r="568" customFormat="false" ht="15" hidden="false" customHeight="false" outlineLevel="0" collapsed="false">
      <c r="A568" s="73" t="s">
        <v>351</v>
      </c>
      <c r="B568" s="73" t="s">
        <v>351</v>
      </c>
      <c r="C568" s="750" t="s">
        <v>351</v>
      </c>
    </row>
    <row r="569" customFormat="false" ht="15" hidden="false" customHeight="false" outlineLevel="0" collapsed="false">
      <c r="A569" s="249" t="s">
        <v>529</v>
      </c>
      <c r="B569" s="250" t="s">
        <v>531</v>
      </c>
      <c r="C569" s="796" t="s">
        <v>1530</v>
      </c>
    </row>
    <row r="570" customFormat="false" ht="15" hidden="false" customHeight="false" outlineLevel="0" collapsed="false">
      <c r="A570" s="249" t="s">
        <v>530</v>
      </c>
      <c r="B570" s="250" t="s">
        <v>532</v>
      </c>
      <c r="C570" s="797" t="s">
        <v>610</v>
      </c>
    </row>
    <row r="571" customFormat="false" ht="15" hidden="false" customHeight="false" outlineLevel="0" collapsed="false">
      <c r="A571" s="250" t="s">
        <v>531</v>
      </c>
      <c r="B571" s="250" t="s">
        <v>533</v>
      </c>
      <c r="C571" s="797" t="s">
        <v>1531</v>
      </c>
    </row>
    <row r="572" customFormat="false" ht="15" hidden="false" customHeight="false" outlineLevel="0" collapsed="false">
      <c r="A572" s="250" t="s">
        <v>532</v>
      </c>
      <c r="B572" s="250" t="s">
        <v>534</v>
      </c>
      <c r="C572" s="797" t="s">
        <v>1532</v>
      </c>
    </row>
    <row r="573" customFormat="false" ht="15" hidden="false" customHeight="false" outlineLevel="0" collapsed="false">
      <c r="A573" s="250" t="s">
        <v>533</v>
      </c>
      <c r="B573" s="73" t="s">
        <v>535</v>
      </c>
      <c r="C573" s="798" t="s">
        <v>530</v>
      </c>
    </row>
    <row r="574" customFormat="false" ht="15" hidden="false" customHeight="false" outlineLevel="0" collapsed="false">
      <c r="A574" s="250" t="s">
        <v>534</v>
      </c>
      <c r="B574" s="73" t="s">
        <v>332</v>
      </c>
      <c r="C574" s="799" t="s">
        <v>1533</v>
      </c>
    </row>
    <row r="575" customFormat="false" ht="15" hidden="false" customHeight="false" outlineLevel="0" collapsed="false">
      <c r="A575" s="73" t="s">
        <v>535</v>
      </c>
      <c r="B575" s="73" t="s">
        <v>380</v>
      </c>
      <c r="C575" s="799" t="s">
        <v>1534</v>
      </c>
    </row>
    <row r="576" customFormat="false" ht="15" hidden="false" customHeight="false" outlineLevel="0" collapsed="false">
      <c r="A576" s="73" t="s">
        <v>332</v>
      </c>
      <c r="B576" s="73" t="s">
        <v>536</v>
      </c>
      <c r="C576" s="750" t="s">
        <v>535</v>
      </c>
    </row>
    <row r="577" customFormat="false" ht="15" hidden="false" customHeight="false" outlineLevel="0" collapsed="false">
      <c r="A577" s="73" t="s">
        <v>380</v>
      </c>
      <c r="B577" s="73" t="s">
        <v>347</v>
      </c>
      <c r="C577" s="750" t="s">
        <v>332</v>
      </c>
    </row>
    <row r="578" customFormat="false" ht="15" hidden="false" customHeight="false" outlineLevel="0" collapsed="false">
      <c r="A578" s="73" t="s">
        <v>536</v>
      </c>
      <c r="B578" s="203" t="s">
        <v>345</v>
      </c>
      <c r="C578" s="750" t="s">
        <v>380</v>
      </c>
    </row>
    <row r="579" customFormat="false" ht="15" hidden="false" customHeight="false" outlineLevel="0" collapsed="false">
      <c r="A579" s="73" t="s">
        <v>347</v>
      </c>
      <c r="B579" s="209" t="s">
        <v>537</v>
      </c>
      <c r="C579" s="750" t="s">
        <v>536</v>
      </c>
    </row>
    <row r="580" customFormat="false" ht="15" hidden="false" customHeight="false" outlineLevel="0" collapsed="false">
      <c r="A580" s="203" t="s">
        <v>345</v>
      </c>
      <c r="B580" s="209" t="s">
        <v>344</v>
      </c>
      <c r="C580" s="750" t="s">
        <v>347</v>
      </c>
    </row>
    <row r="581" customFormat="false" ht="15" hidden="false" customHeight="false" outlineLevel="0" collapsed="false">
      <c r="A581" s="209" t="s">
        <v>537</v>
      </c>
      <c r="B581" s="209" t="s">
        <v>348</v>
      </c>
      <c r="C581" s="778" t="s">
        <v>345</v>
      </c>
    </row>
    <row r="582" customFormat="false" ht="15" hidden="false" customHeight="false" outlineLevel="0" collapsed="false">
      <c r="A582" s="209" t="s">
        <v>344</v>
      </c>
      <c r="B582" s="209" t="s">
        <v>538</v>
      </c>
      <c r="C582" s="750" t="s">
        <v>537</v>
      </c>
    </row>
    <row r="583" customFormat="false" ht="15" hidden="false" customHeight="false" outlineLevel="0" collapsed="false">
      <c r="A583" s="209" t="s">
        <v>348</v>
      </c>
      <c r="B583" s="209" t="s">
        <v>386</v>
      </c>
      <c r="C583" s="750" t="s">
        <v>344</v>
      </c>
    </row>
    <row r="584" customFormat="false" ht="15" hidden="false" customHeight="false" outlineLevel="0" collapsed="false">
      <c r="A584" s="209" t="s">
        <v>538</v>
      </c>
      <c r="B584" s="209" t="s">
        <v>351</v>
      </c>
      <c r="C584" s="750" t="s">
        <v>348</v>
      </c>
    </row>
    <row r="585" customFormat="false" ht="15" hidden="false" customHeight="false" outlineLevel="0" collapsed="false">
      <c r="A585" s="209" t="s">
        <v>386</v>
      </c>
      <c r="B585" s="209" t="s">
        <v>539</v>
      </c>
      <c r="C585" s="750" t="s">
        <v>538</v>
      </c>
    </row>
    <row r="586" customFormat="false" ht="15" hidden="false" customHeight="false" outlineLevel="0" collapsed="false">
      <c r="A586" s="209" t="s">
        <v>351</v>
      </c>
      <c r="B586" s="209" t="s">
        <v>344</v>
      </c>
      <c r="C586" s="750" t="s">
        <v>386</v>
      </c>
    </row>
    <row r="587" customFormat="false" ht="15" hidden="false" customHeight="false" outlineLevel="0" collapsed="false">
      <c r="A587" s="209" t="s">
        <v>539</v>
      </c>
      <c r="B587" s="209" t="s">
        <v>348</v>
      </c>
      <c r="C587" s="750" t="s">
        <v>351</v>
      </c>
    </row>
    <row r="588" customFormat="false" ht="15" hidden="false" customHeight="false" outlineLevel="0" collapsed="false">
      <c r="A588" s="209" t="s">
        <v>344</v>
      </c>
      <c r="B588" s="209" t="s">
        <v>540</v>
      </c>
      <c r="C588" s="750" t="s">
        <v>539</v>
      </c>
    </row>
    <row r="589" customFormat="false" ht="15" hidden="false" customHeight="false" outlineLevel="0" collapsed="false">
      <c r="A589" s="209" t="s">
        <v>348</v>
      </c>
      <c r="B589" s="209" t="s">
        <v>509</v>
      </c>
      <c r="C589" s="750" t="s">
        <v>344</v>
      </c>
    </row>
    <row r="590" customFormat="false" ht="15" hidden="false" customHeight="false" outlineLevel="0" collapsed="false">
      <c r="A590" s="209" t="s">
        <v>540</v>
      </c>
      <c r="B590" s="209" t="s">
        <v>510</v>
      </c>
      <c r="C590" s="750" t="s">
        <v>348</v>
      </c>
    </row>
    <row r="591" customFormat="false" ht="15" hidden="false" customHeight="false" outlineLevel="0" collapsed="false">
      <c r="A591" s="209" t="s">
        <v>509</v>
      </c>
      <c r="B591" s="70" t="s">
        <v>541</v>
      </c>
      <c r="C591" s="750" t="s">
        <v>540</v>
      </c>
    </row>
    <row r="592" customFormat="false" ht="15" hidden="false" customHeight="false" outlineLevel="0" collapsed="false">
      <c r="A592" s="209" t="s">
        <v>510</v>
      </c>
      <c r="B592" s="73" t="s">
        <v>477</v>
      </c>
      <c r="C592" s="750" t="s">
        <v>509</v>
      </c>
    </row>
    <row r="593" customFormat="false" ht="15" hidden="false" customHeight="false" outlineLevel="0" collapsed="false">
      <c r="A593" s="70" t="s">
        <v>541</v>
      </c>
      <c r="B593" s="73" t="s">
        <v>478</v>
      </c>
      <c r="C593" s="750" t="s">
        <v>510</v>
      </c>
    </row>
    <row r="594" customFormat="false" ht="15" hidden="false" customHeight="false" outlineLevel="0" collapsed="false">
      <c r="A594" s="73" t="s">
        <v>477</v>
      </c>
      <c r="B594" s="184" t="s">
        <v>542</v>
      </c>
      <c r="C594" s="749" t="s">
        <v>541</v>
      </c>
    </row>
    <row r="595" customFormat="false" ht="15" hidden="false" customHeight="false" outlineLevel="0" collapsed="false">
      <c r="A595" s="73" t="s">
        <v>478</v>
      </c>
      <c r="B595" s="184" t="s">
        <v>336</v>
      </c>
      <c r="C595" s="750" t="s">
        <v>477</v>
      </c>
    </row>
    <row r="596" customFormat="false" ht="15" hidden="false" customHeight="false" outlineLevel="0" collapsed="false">
      <c r="A596" s="184" t="s">
        <v>542</v>
      </c>
      <c r="B596" s="184" t="s">
        <v>337</v>
      </c>
      <c r="C596" s="750" t="s">
        <v>478</v>
      </c>
    </row>
    <row r="597" customFormat="false" ht="15" hidden="false" customHeight="false" outlineLevel="0" collapsed="false">
      <c r="A597" s="184" t="s">
        <v>336</v>
      </c>
      <c r="B597" s="184" t="s">
        <v>543</v>
      </c>
      <c r="C597" s="776" t="s">
        <v>542</v>
      </c>
    </row>
    <row r="598" customFormat="false" ht="15" hidden="false" customHeight="false" outlineLevel="0" collapsed="false">
      <c r="A598" s="184" t="s">
        <v>337</v>
      </c>
      <c r="B598" s="184" t="s">
        <v>347</v>
      </c>
      <c r="C598" s="776" t="s">
        <v>336</v>
      </c>
    </row>
    <row r="599" customFormat="false" ht="15" hidden="false" customHeight="false" outlineLevel="0" collapsed="false">
      <c r="A599" s="184" t="s">
        <v>543</v>
      </c>
      <c r="B599" s="184" t="s">
        <v>345</v>
      </c>
      <c r="C599" s="776" t="s">
        <v>337</v>
      </c>
    </row>
    <row r="600" customFormat="false" ht="15" hidden="false" customHeight="false" outlineLevel="0" collapsed="false">
      <c r="A600" s="184" t="s">
        <v>347</v>
      </c>
      <c r="B600" s="184" t="s">
        <v>544</v>
      </c>
      <c r="C600" s="776" t="s">
        <v>543</v>
      </c>
    </row>
    <row r="601" customFormat="false" ht="15" hidden="false" customHeight="false" outlineLevel="0" collapsed="false">
      <c r="A601" s="184" t="s">
        <v>345</v>
      </c>
      <c r="B601" s="184" t="s">
        <v>361</v>
      </c>
      <c r="C601" s="776" t="s">
        <v>347</v>
      </c>
    </row>
    <row r="602" customFormat="false" ht="15.75" hidden="false" customHeight="false" outlineLevel="0" collapsed="false">
      <c r="A602" s="184" t="s">
        <v>544</v>
      </c>
      <c r="B602" s="184" t="s">
        <v>421</v>
      </c>
      <c r="C602" s="776" t="s">
        <v>345</v>
      </c>
    </row>
    <row r="603" customFormat="false" ht="15.75" hidden="false" customHeight="false" outlineLevel="0" collapsed="false">
      <c r="A603" s="184" t="s">
        <v>361</v>
      </c>
      <c r="B603" s="66" t="s">
        <v>545</v>
      </c>
      <c r="C603" s="776" t="s">
        <v>544</v>
      </c>
    </row>
    <row r="604" customFormat="false" ht="15.75" hidden="false" customHeight="false" outlineLevel="0" collapsed="false">
      <c r="A604" s="184" t="s">
        <v>421</v>
      </c>
      <c r="B604" s="64" t="s">
        <v>420</v>
      </c>
      <c r="C604" s="776" t="s">
        <v>361</v>
      </c>
    </row>
    <row r="605" customFormat="false" ht="16.5" hidden="false" customHeight="false" outlineLevel="0" collapsed="false">
      <c r="A605" s="66" t="s">
        <v>545</v>
      </c>
      <c r="B605" s="68" t="s">
        <v>421</v>
      </c>
      <c r="C605" s="776" t="s">
        <v>421</v>
      </c>
    </row>
    <row r="606" customFormat="false" ht="15.75" hidden="false" customHeight="false" outlineLevel="0" collapsed="false">
      <c r="A606" s="64" t="s">
        <v>420</v>
      </c>
      <c r="B606" s="70" t="s">
        <v>546</v>
      </c>
      <c r="C606" s="747" t="s">
        <v>545</v>
      </c>
    </row>
    <row r="607" customFormat="false" ht="15" hidden="false" customHeight="false" outlineLevel="0" collapsed="false">
      <c r="A607" s="68" t="s">
        <v>421</v>
      </c>
      <c r="B607" s="73" t="s">
        <v>344</v>
      </c>
      <c r="C607" s="746" t="s">
        <v>420</v>
      </c>
    </row>
    <row r="608" customFormat="false" ht="15" hidden="false" customHeight="false" outlineLevel="0" collapsed="false">
      <c r="A608" s="70" t="s">
        <v>546</v>
      </c>
      <c r="B608" s="203" t="s">
        <v>348</v>
      </c>
      <c r="C608" s="748" t="s">
        <v>421</v>
      </c>
    </row>
    <row r="609" customFormat="false" ht="15" hidden="false" customHeight="false" outlineLevel="0" collapsed="false">
      <c r="A609" s="73" t="s">
        <v>344</v>
      </c>
      <c r="B609" s="184" t="s">
        <v>547</v>
      </c>
      <c r="C609" s="749" t="s">
        <v>546</v>
      </c>
    </row>
    <row r="610" customFormat="false" ht="15" hidden="false" customHeight="false" outlineLevel="0" collapsed="false">
      <c r="A610" s="203" t="s">
        <v>348</v>
      </c>
      <c r="B610" s="184" t="s">
        <v>548</v>
      </c>
      <c r="C610" s="750" t="s">
        <v>344</v>
      </c>
    </row>
    <row r="611" customFormat="false" ht="15" hidden="false" customHeight="false" outlineLevel="0" collapsed="false">
      <c r="A611" s="184" t="s">
        <v>547</v>
      </c>
      <c r="B611" s="184" t="s">
        <v>549</v>
      </c>
      <c r="C611" s="778" t="s">
        <v>348</v>
      </c>
    </row>
    <row r="612" customFormat="false" ht="15" hidden="false" customHeight="false" outlineLevel="0" collapsed="false">
      <c r="A612" s="184" t="s">
        <v>548</v>
      </c>
      <c r="B612" s="184" t="s">
        <v>550</v>
      </c>
      <c r="C612" s="776" t="s">
        <v>547</v>
      </c>
    </row>
    <row r="613" customFormat="false" ht="15" hidden="false" customHeight="false" outlineLevel="0" collapsed="false">
      <c r="A613" s="184" t="s">
        <v>549</v>
      </c>
      <c r="B613" s="184" t="s">
        <v>551</v>
      </c>
      <c r="C613" s="776" t="s">
        <v>548</v>
      </c>
    </row>
    <row r="614" customFormat="false" ht="15" hidden="false" customHeight="false" outlineLevel="0" collapsed="false">
      <c r="A614" s="184" t="s">
        <v>550</v>
      </c>
      <c r="B614" s="184" t="s">
        <v>552</v>
      </c>
      <c r="C614" s="776" t="s">
        <v>549</v>
      </c>
    </row>
    <row r="615" customFormat="false" ht="15" hidden="false" customHeight="false" outlineLevel="0" collapsed="false">
      <c r="A615" s="184" t="s">
        <v>551</v>
      </c>
      <c r="B615" s="184" t="s">
        <v>361</v>
      </c>
      <c r="C615" s="776" t="s">
        <v>550</v>
      </c>
    </row>
    <row r="616" customFormat="false" ht="15" hidden="false" customHeight="false" outlineLevel="0" collapsed="false">
      <c r="A616" s="184" t="s">
        <v>552</v>
      </c>
      <c r="B616" s="184" t="s">
        <v>553</v>
      </c>
      <c r="C616" s="776" t="s">
        <v>551</v>
      </c>
    </row>
    <row r="617" customFormat="false" ht="15" hidden="false" customHeight="false" outlineLevel="0" collapsed="false">
      <c r="A617" s="184" t="s">
        <v>361</v>
      </c>
      <c r="B617" s="184" t="s">
        <v>554</v>
      </c>
      <c r="C617" s="776" t="s">
        <v>552</v>
      </c>
    </row>
    <row r="618" customFormat="false" ht="15" hidden="false" customHeight="false" outlineLevel="0" collapsed="false">
      <c r="A618" s="184" t="s">
        <v>553</v>
      </c>
      <c r="B618" s="184" t="s">
        <v>421</v>
      </c>
      <c r="C618" s="776" t="s">
        <v>361</v>
      </c>
    </row>
    <row r="619" customFormat="false" ht="15" hidden="false" customHeight="false" outlineLevel="0" collapsed="false">
      <c r="A619" s="184" t="s">
        <v>554</v>
      </c>
      <c r="B619" s="184" t="s">
        <v>555</v>
      </c>
      <c r="C619" s="776" t="s">
        <v>553</v>
      </c>
    </row>
    <row r="620" customFormat="false" ht="15" hidden="false" customHeight="false" outlineLevel="0" collapsed="false">
      <c r="A620" s="184" t="s">
        <v>421</v>
      </c>
      <c r="B620" s="184" t="s">
        <v>365</v>
      </c>
      <c r="C620" s="776" t="s">
        <v>554</v>
      </c>
    </row>
    <row r="621" customFormat="false" ht="15" hidden="false" customHeight="false" outlineLevel="0" collapsed="false">
      <c r="A621" s="184" t="s">
        <v>555</v>
      </c>
      <c r="B621" s="184" t="s">
        <v>366</v>
      </c>
      <c r="C621" s="776" t="s">
        <v>421</v>
      </c>
    </row>
    <row r="622" customFormat="false" ht="15" hidden="false" customHeight="false" outlineLevel="0" collapsed="false">
      <c r="A622" s="184" t="s">
        <v>365</v>
      </c>
      <c r="B622" s="184" t="s">
        <v>556</v>
      </c>
      <c r="C622" s="776" t="s">
        <v>555</v>
      </c>
    </row>
    <row r="623" customFormat="false" ht="15" hidden="false" customHeight="false" outlineLevel="0" collapsed="false">
      <c r="A623" s="184" t="s">
        <v>366</v>
      </c>
      <c r="B623" s="184" t="s">
        <v>509</v>
      </c>
      <c r="C623" s="776" t="s">
        <v>365</v>
      </c>
    </row>
    <row r="624" customFormat="false" ht="15" hidden="false" customHeight="false" outlineLevel="0" collapsed="false">
      <c r="A624" s="184" t="s">
        <v>556</v>
      </c>
      <c r="B624" s="184" t="s">
        <v>499</v>
      </c>
      <c r="C624" s="776" t="s">
        <v>366</v>
      </c>
    </row>
    <row r="625" customFormat="false" ht="15" hidden="false" customHeight="false" outlineLevel="0" collapsed="false">
      <c r="A625" s="184" t="s">
        <v>509</v>
      </c>
      <c r="B625" s="70" t="s">
        <v>557</v>
      </c>
      <c r="C625" s="776" t="s">
        <v>556</v>
      </c>
    </row>
    <row r="626" customFormat="false" ht="15" hidden="false" customHeight="false" outlineLevel="0" collapsed="false">
      <c r="A626" s="184" t="s">
        <v>499</v>
      </c>
      <c r="B626" s="73" t="s">
        <v>412</v>
      </c>
      <c r="C626" s="776" t="s">
        <v>509</v>
      </c>
    </row>
    <row r="627" customFormat="false" ht="15" hidden="false" customHeight="false" outlineLevel="0" collapsed="false">
      <c r="A627" s="70" t="s">
        <v>557</v>
      </c>
      <c r="B627" s="73" t="s">
        <v>413</v>
      </c>
      <c r="C627" s="776" t="s">
        <v>499</v>
      </c>
    </row>
    <row r="628" customFormat="false" ht="15" hidden="false" customHeight="false" outlineLevel="0" collapsed="false">
      <c r="A628" s="73" t="s">
        <v>412</v>
      </c>
      <c r="B628" s="246" t="s">
        <v>558</v>
      </c>
      <c r="C628" s="749" t="s">
        <v>557</v>
      </c>
    </row>
    <row r="629" customFormat="false" ht="15" hidden="false" customHeight="false" outlineLevel="0" collapsed="false">
      <c r="A629" s="73" t="s">
        <v>413</v>
      </c>
      <c r="B629" s="73" t="s">
        <v>386</v>
      </c>
      <c r="C629" s="750" t="s">
        <v>412</v>
      </c>
    </row>
    <row r="630" customFormat="false" ht="15" hidden="false" customHeight="false" outlineLevel="0" collapsed="false">
      <c r="A630" s="246" t="s">
        <v>558</v>
      </c>
      <c r="B630" s="73" t="s">
        <v>351</v>
      </c>
      <c r="C630" s="750" t="s">
        <v>413</v>
      </c>
    </row>
    <row r="631" customFormat="false" ht="15" hidden="false" customHeight="false" outlineLevel="0" collapsed="false">
      <c r="A631" s="73" t="s">
        <v>386</v>
      </c>
      <c r="B631" s="184" t="s">
        <v>559</v>
      </c>
      <c r="C631" s="795" t="s">
        <v>558</v>
      </c>
    </row>
    <row r="632" customFormat="false" ht="15" hidden="false" customHeight="false" outlineLevel="0" collapsed="false">
      <c r="A632" s="73" t="s">
        <v>351</v>
      </c>
      <c r="B632" s="184" t="s">
        <v>560</v>
      </c>
      <c r="C632" s="750" t="s">
        <v>386</v>
      </c>
    </row>
    <row r="633" customFormat="false" ht="15" hidden="false" customHeight="false" outlineLevel="0" collapsed="false">
      <c r="A633" s="184" t="s">
        <v>559</v>
      </c>
      <c r="B633" s="184" t="s">
        <v>561</v>
      </c>
      <c r="C633" s="750" t="s">
        <v>351</v>
      </c>
    </row>
    <row r="634" customFormat="false" ht="15" hidden="false" customHeight="false" outlineLevel="0" collapsed="false">
      <c r="A634" s="184" t="s">
        <v>560</v>
      </c>
      <c r="B634" s="73" t="s">
        <v>562</v>
      </c>
      <c r="C634" s="750" t="s">
        <v>559</v>
      </c>
    </row>
    <row r="635" customFormat="false" ht="15" hidden="false" customHeight="false" outlineLevel="0" collapsed="false">
      <c r="A635" s="184" t="s">
        <v>561</v>
      </c>
      <c r="B635" s="73" t="s">
        <v>412</v>
      </c>
      <c r="C635" s="750" t="s">
        <v>560</v>
      </c>
    </row>
    <row r="636" customFormat="false" ht="15" hidden="false" customHeight="false" outlineLevel="0" collapsed="false">
      <c r="A636" s="73" t="s">
        <v>562</v>
      </c>
      <c r="B636" s="73" t="s">
        <v>413</v>
      </c>
      <c r="C636" s="778" t="s">
        <v>561</v>
      </c>
    </row>
    <row r="637" customFormat="false" ht="15" hidden="false" customHeight="false" outlineLevel="0" collapsed="false">
      <c r="A637" s="73" t="s">
        <v>412</v>
      </c>
      <c r="B637" s="184" t="s">
        <v>563</v>
      </c>
      <c r="C637" s="750" t="s">
        <v>562</v>
      </c>
    </row>
    <row r="638" customFormat="false" ht="15" hidden="false" customHeight="false" outlineLevel="0" collapsed="false">
      <c r="A638" s="73" t="s">
        <v>413</v>
      </c>
      <c r="B638" s="184" t="s">
        <v>564</v>
      </c>
      <c r="C638" s="750" t="s">
        <v>412</v>
      </c>
    </row>
    <row r="639" customFormat="false" ht="15" hidden="false" customHeight="false" outlineLevel="0" collapsed="false">
      <c r="A639" s="184" t="s">
        <v>563</v>
      </c>
      <c r="B639" s="184" t="s">
        <v>329</v>
      </c>
      <c r="C639" s="750" t="s">
        <v>413</v>
      </c>
    </row>
    <row r="640" customFormat="false" ht="15" hidden="false" customHeight="false" outlineLevel="0" collapsed="false">
      <c r="A640" s="184" t="s">
        <v>564</v>
      </c>
      <c r="B640" s="184" t="s">
        <v>378</v>
      </c>
      <c r="C640" s="776" t="s">
        <v>563</v>
      </c>
    </row>
    <row r="641" customFormat="false" ht="15" hidden="false" customHeight="false" outlineLevel="0" collapsed="false">
      <c r="A641" s="184" t="s">
        <v>329</v>
      </c>
      <c r="B641" s="184" t="s">
        <v>565</v>
      </c>
      <c r="C641" s="776" t="s">
        <v>564</v>
      </c>
    </row>
    <row r="642" customFormat="false" ht="15" hidden="false" customHeight="false" outlineLevel="0" collapsed="false">
      <c r="A642" s="184" t="s">
        <v>378</v>
      </c>
      <c r="B642" s="184" t="s">
        <v>329</v>
      </c>
      <c r="C642" s="776" t="s">
        <v>329</v>
      </c>
    </row>
    <row r="643" customFormat="false" ht="15" hidden="false" customHeight="false" outlineLevel="0" collapsed="false">
      <c r="A643" s="184" t="s">
        <v>565</v>
      </c>
      <c r="B643" s="184" t="s">
        <v>378</v>
      </c>
      <c r="C643" s="776" t="s">
        <v>378</v>
      </c>
    </row>
    <row r="644" customFormat="false" ht="15" hidden="false" customHeight="false" outlineLevel="0" collapsed="false">
      <c r="A644" s="184" t="s">
        <v>329</v>
      </c>
      <c r="B644" s="184" t="s">
        <v>566</v>
      </c>
      <c r="C644" s="776" t="s">
        <v>565</v>
      </c>
    </row>
    <row r="645" customFormat="false" ht="15" hidden="false" customHeight="false" outlineLevel="0" collapsed="false">
      <c r="A645" s="184" t="s">
        <v>378</v>
      </c>
      <c r="B645" s="184" t="s">
        <v>332</v>
      </c>
      <c r="C645" s="776" t="s">
        <v>329</v>
      </c>
    </row>
    <row r="646" customFormat="false" ht="15" hidden="false" customHeight="false" outlineLevel="0" collapsed="false">
      <c r="A646" s="184" t="s">
        <v>566</v>
      </c>
      <c r="B646" s="184" t="s">
        <v>380</v>
      </c>
      <c r="C646" s="776" t="s">
        <v>378</v>
      </c>
    </row>
    <row r="647" customFormat="false" ht="15" hidden="false" customHeight="false" outlineLevel="0" collapsed="false">
      <c r="A647" s="184" t="s">
        <v>332</v>
      </c>
      <c r="B647" s="184" t="s">
        <v>567</v>
      </c>
      <c r="C647" s="776" t="s">
        <v>566</v>
      </c>
    </row>
    <row r="648" customFormat="false" ht="15" hidden="false" customHeight="false" outlineLevel="0" collapsed="false">
      <c r="A648" s="184" t="s">
        <v>380</v>
      </c>
      <c r="B648" s="184" t="s">
        <v>481</v>
      </c>
      <c r="C648" s="776" t="s">
        <v>332</v>
      </c>
    </row>
    <row r="649" customFormat="false" ht="15" hidden="false" customHeight="false" outlineLevel="0" collapsed="false">
      <c r="A649" s="184" t="s">
        <v>567</v>
      </c>
      <c r="B649" s="184" t="s">
        <v>482</v>
      </c>
      <c r="C649" s="776" t="s">
        <v>380</v>
      </c>
    </row>
    <row r="650" customFormat="false" ht="15" hidden="false" customHeight="false" outlineLevel="0" collapsed="false">
      <c r="A650" s="184" t="s">
        <v>481</v>
      </c>
      <c r="B650" s="184" t="s">
        <v>568</v>
      </c>
      <c r="C650" s="776" t="s">
        <v>567</v>
      </c>
    </row>
    <row r="651" customFormat="false" ht="15" hidden="false" customHeight="false" outlineLevel="0" collapsed="false">
      <c r="A651" s="184" t="s">
        <v>482</v>
      </c>
      <c r="B651" s="184" t="s">
        <v>426</v>
      </c>
      <c r="C651" s="776" t="s">
        <v>481</v>
      </c>
    </row>
    <row r="652" customFormat="false" ht="15" hidden="false" customHeight="false" outlineLevel="0" collapsed="false">
      <c r="A652" s="184" t="s">
        <v>568</v>
      </c>
      <c r="B652" s="184" t="s">
        <v>424</v>
      </c>
      <c r="C652" s="776" t="s">
        <v>482</v>
      </c>
    </row>
    <row r="653" customFormat="false" ht="15" hidden="false" customHeight="false" outlineLevel="0" collapsed="false">
      <c r="A653" s="184" t="s">
        <v>426</v>
      </c>
      <c r="B653" s="212" t="s">
        <v>569</v>
      </c>
      <c r="C653" s="776" t="s">
        <v>568</v>
      </c>
    </row>
    <row r="654" customFormat="false" ht="15" hidden="false" customHeight="false" outlineLevel="0" collapsed="false">
      <c r="A654" s="184" t="s">
        <v>424</v>
      </c>
      <c r="B654" s="212" t="s">
        <v>336</v>
      </c>
      <c r="C654" s="776" t="s">
        <v>426</v>
      </c>
    </row>
    <row r="655" customFormat="false" ht="15" hidden="false" customHeight="false" outlineLevel="0" collapsed="false">
      <c r="A655" s="212" t="s">
        <v>569</v>
      </c>
      <c r="B655" s="212" t="s">
        <v>337</v>
      </c>
      <c r="C655" s="776" t="s">
        <v>424</v>
      </c>
    </row>
    <row r="656" customFormat="false" ht="15" hidden="false" customHeight="false" outlineLevel="0" collapsed="false">
      <c r="A656" s="212" t="s">
        <v>336</v>
      </c>
      <c r="B656" s="212" t="s">
        <v>570</v>
      </c>
      <c r="C656" s="776" t="s">
        <v>569</v>
      </c>
    </row>
    <row r="657" customFormat="false" ht="15" hidden="false" customHeight="false" outlineLevel="0" collapsed="false">
      <c r="A657" s="212" t="s">
        <v>337</v>
      </c>
      <c r="B657" s="212" t="s">
        <v>340</v>
      </c>
      <c r="C657" s="776" t="s">
        <v>336</v>
      </c>
    </row>
    <row r="658" customFormat="false" ht="15" hidden="false" customHeight="false" outlineLevel="0" collapsed="false">
      <c r="A658" s="212" t="s">
        <v>570</v>
      </c>
      <c r="B658" s="212" t="s">
        <v>341</v>
      </c>
      <c r="C658" s="776" t="s">
        <v>337</v>
      </c>
    </row>
    <row r="659" customFormat="false" ht="15" hidden="false" customHeight="false" outlineLevel="0" collapsed="false">
      <c r="A659" s="212" t="s">
        <v>340</v>
      </c>
      <c r="B659" s="212" t="s">
        <v>571</v>
      </c>
      <c r="C659" s="776" t="s">
        <v>570</v>
      </c>
    </row>
    <row r="660" customFormat="false" ht="15" hidden="false" customHeight="false" outlineLevel="0" collapsed="false">
      <c r="A660" s="212" t="s">
        <v>341</v>
      </c>
      <c r="B660" s="184" t="s">
        <v>386</v>
      </c>
      <c r="C660" s="776" t="s">
        <v>340</v>
      </c>
    </row>
    <row r="661" customFormat="false" ht="15.75" hidden="false" customHeight="false" outlineLevel="0" collapsed="false">
      <c r="A661" s="212" t="s">
        <v>571</v>
      </c>
      <c r="B661" s="184" t="s">
        <v>351</v>
      </c>
      <c r="C661" s="776" t="s">
        <v>341</v>
      </c>
    </row>
    <row r="662" customFormat="false" ht="15.75" hidden="false" customHeight="false" outlineLevel="0" collapsed="false">
      <c r="A662" s="184" t="s">
        <v>386</v>
      </c>
      <c r="B662" s="262" t="s">
        <v>572</v>
      </c>
      <c r="C662" s="776" t="s">
        <v>571</v>
      </c>
    </row>
    <row r="663" customFormat="false" ht="15.75" hidden="false" customHeight="false" outlineLevel="0" collapsed="false">
      <c r="A663" s="184" t="s">
        <v>351</v>
      </c>
      <c r="B663" s="264" t="s">
        <v>573</v>
      </c>
      <c r="C663" s="776" t="s">
        <v>386</v>
      </c>
    </row>
    <row r="664" customFormat="false" ht="16.5" hidden="false" customHeight="false" outlineLevel="0" collapsed="false">
      <c r="A664" s="262" t="s">
        <v>572</v>
      </c>
      <c r="B664" s="266" t="s">
        <v>370</v>
      </c>
      <c r="C664" s="776" t="s">
        <v>351</v>
      </c>
    </row>
    <row r="665" customFormat="false" ht="15.75" hidden="false" customHeight="false" outlineLevel="0" collapsed="false">
      <c r="A665" s="264" t="s">
        <v>573</v>
      </c>
      <c r="B665" s="267" t="s">
        <v>574</v>
      </c>
      <c r="C665" s="747" t="s">
        <v>572</v>
      </c>
    </row>
    <row r="666" customFormat="false" ht="15" hidden="false" customHeight="false" outlineLevel="0" collapsed="false">
      <c r="A666" s="266" t="s">
        <v>370</v>
      </c>
      <c r="B666" s="209" t="s">
        <v>347</v>
      </c>
      <c r="C666" s="746" t="s">
        <v>573</v>
      </c>
    </row>
    <row r="667" customFormat="false" ht="15" hidden="false" customHeight="false" outlineLevel="0" collapsed="false">
      <c r="A667" s="267" t="s">
        <v>574</v>
      </c>
      <c r="B667" s="210" t="s">
        <v>345</v>
      </c>
      <c r="C667" s="748" t="s">
        <v>370</v>
      </c>
    </row>
    <row r="668" customFormat="false" ht="15" hidden="false" customHeight="false" outlineLevel="0" collapsed="false">
      <c r="A668" s="209" t="s">
        <v>347</v>
      </c>
      <c r="B668" s="209" t="s">
        <v>575</v>
      </c>
      <c r="C668" s="749" t="s">
        <v>574</v>
      </c>
    </row>
    <row r="669" customFormat="false" ht="15" hidden="false" customHeight="false" outlineLevel="0" collapsed="false">
      <c r="A669" s="210" t="s">
        <v>345</v>
      </c>
      <c r="B669" s="209" t="s">
        <v>344</v>
      </c>
      <c r="C669" s="750" t="s">
        <v>347</v>
      </c>
    </row>
    <row r="670" customFormat="false" ht="15" hidden="false" customHeight="false" outlineLevel="0" collapsed="false">
      <c r="A670" s="209" t="s">
        <v>575</v>
      </c>
      <c r="B670" s="209" t="s">
        <v>348</v>
      </c>
      <c r="C670" s="775" t="s">
        <v>345</v>
      </c>
    </row>
    <row r="671" customFormat="false" ht="15" hidden="false" customHeight="false" outlineLevel="0" collapsed="false">
      <c r="A671" s="209" t="s">
        <v>344</v>
      </c>
      <c r="B671" s="268" t="s">
        <v>576</v>
      </c>
      <c r="C671" s="750" t="s">
        <v>575</v>
      </c>
    </row>
    <row r="672" customFormat="false" ht="15" hidden="false" customHeight="false" outlineLevel="0" collapsed="false">
      <c r="A672" s="209" t="s">
        <v>348</v>
      </c>
      <c r="B672" s="209" t="s">
        <v>336</v>
      </c>
      <c r="C672" s="750" t="s">
        <v>344</v>
      </c>
    </row>
    <row r="673" customFormat="false" ht="15" hidden="false" customHeight="false" outlineLevel="0" collapsed="false">
      <c r="A673" s="268" t="s">
        <v>576</v>
      </c>
      <c r="B673" s="209" t="s">
        <v>337</v>
      </c>
      <c r="C673" s="750" t="s">
        <v>348</v>
      </c>
    </row>
    <row r="674" customFormat="false" ht="15" hidden="false" customHeight="false" outlineLevel="0" collapsed="false">
      <c r="A674" s="209" t="s">
        <v>336</v>
      </c>
      <c r="B674" s="209" t="s">
        <v>577</v>
      </c>
      <c r="C674" s="795" t="s">
        <v>576</v>
      </c>
    </row>
    <row r="675" customFormat="false" ht="15" hidden="false" customHeight="false" outlineLevel="0" collapsed="false">
      <c r="A675" s="209" t="s">
        <v>337</v>
      </c>
      <c r="B675" s="209" t="s">
        <v>372</v>
      </c>
      <c r="C675" s="750" t="s">
        <v>336</v>
      </c>
    </row>
    <row r="676" customFormat="false" ht="15" hidden="false" customHeight="false" outlineLevel="0" collapsed="false">
      <c r="A676" s="209" t="s">
        <v>577</v>
      </c>
      <c r="B676" s="209" t="s">
        <v>373</v>
      </c>
      <c r="C676" s="750" t="s">
        <v>337</v>
      </c>
    </row>
    <row r="677" customFormat="false" ht="15" hidden="false" customHeight="false" outlineLevel="0" collapsed="false">
      <c r="A677" s="209" t="s">
        <v>372</v>
      </c>
      <c r="B677" s="209" t="s">
        <v>578</v>
      </c>
      <c r="C677" s="750" t="s">
        <v>577</v>
      </c>
    </row>
    <row r="678" customFormat="false" ht="15" hidden="false" customHeight="false" outlineLevel="0" collapsed="false">
      <c r="A678" s="209" t="s">
        <v>373</v>
      </c>
      <c r="B678" s="209" t="s">
        <v>372</v>
      </c>
      <c r="C678" s="750" t="s">
        <v>372</v>
      </c>
    </row>
    <row r="679" customFormat="false" ht="15" hidden="false" customHeight="false" outlineLevel="0" collapsed="false">
      <c r="A679" s="209" t="s">
        <v>578</v>
      </c>
      <c r="B679" s="209" t="s">
        <v>499</v>
      </c>
      <c r="C679" s="750" t="s">
        <v>373</v>
      </c>
    </row>
    <row r="680" customFormat="false" ht="15" hidden="false" customHeight="false" outlineLevel="0" collapsed="false">
      <c r="A680" s="209" t="s">
        <v>372</v>
      </c>
      <c r="B680" s="212" t="s">
        <v>579</v>
      </c>
      <c r="C680" s="750" t="s">
        <v>578</v>
      </c>
    </row>
    <row r="681" customFormat="false" ht="15" hidden="false" customHeight="false" outlineLevel="0" collapsed="false">
      <c r="A681" s="209" t="s">
        <v>499</v>
      </c>
      <c r="B681" s="268" t="s">
        <v>580</v>
      </c>
      <c r="C681" s="750" t="s">
        <v>372</v>
      </c>
    </row>
    <row r="682" customFormat="false" ht="15" hidden="false" customHeight="false" outlineLevel="0" collapsed="false">
      <c r="A682" s="212" t="s">
        <v>579</v>
      </c>
      <c r="B682" s="209" t="s">
        <v>344</v>
      </c>
      <c r="C682" s="750" t="s">
        <v>499</v>
      </c>
    </row>
    <row r="683" customFormat="false" ht="15" hidden="false" customHeight="false" outlineLevel="0" collapsed="false">
      <c r="A683" s="268" t="s">
        <v>580</v>
      </c>
      <c r="B683" s="209" t="s">
        <v>348</v>
      </c>
      <c r="C683" s="776" t="s">
        <v>579</v>
      </c>
    </row>
    <row r="684" customFormat="false" ht="15" hidden="false" customHeight="false" outlineLevel="0" collapsed="false">
      <c r="A684" s="209" t="s">
        <v>344</v>
      </c>
      <c r="B684" s="209" t="s">
        <v>581</v>
      </c>
      <c r="C684" s="795" t="s">
        <v>580</v>
      </c>
    </row>
    <row r="685" customFormat="false" ht="15" hidden="false" customHeight="false" outlineLevel="0" collapsed="false">
      <c r="A685" s="209" t="s">
        <v>348</v>
      </c>
      <c r="B685" s="209" t="s">
        <v>326</v>
      </c>
      <c r="C685" s="750" t="s">
        <v>344</v>
      </c>
    </row>
    <row r="686" customFormat="false" ht="15" hidden="false" customHeight="false" outlineLevel="0" collapsed="false">
      <c r="A686" s="209" t="s">
        <v>581</v>
      </c>
      <c r="B686" s="209" t="s">
        <v>499</v>
      </c>
      <c r="C686" s="750" t="s">
        <v>348</v>
      </c>
    </row>
    <row r="687" customFormat="false" ht="15" hidden="false" customHeight="false" outlineLevel="0" collapsed="false">
      <c r="A687" s="209" t="s">
        <v>326</v>
      </c>
      <c r="B687" s="209" t="s">
        <v>582</v>
      </c>
      <c r="C687" s="750" t="s">
        <v>581</v>
      </c>
    </row>
    <row r="688" customFormat="false" ht="15" hidden="false" customHeight="false" outlineLevel="0" collapsed="false">
      <c r="A688" s="209" t="s">
        <v>499</v>
      </c>
      <c r="B688" s="209" t="s">
        <v>372</v>
      </c>
      <c r="C688" s="750" t="s">
        <v>326</v>
      </c>
    </row>
    <row r="689" customFormat="false" ht="15" hidden="false" customHeight="false" outlineLevel="0" collapsed="false">
      <c r="A689" s="209" t="s">
        <v>582</v>
      </c>
      <c r="B689" s="209" t="s">
        <v>373</v>
      </c>
      <c r="C689" s="750" t="s">
        <v>499</v>
      </c>
    </row>
    <row r="690" customFormat="false" ht="15" hidden="false" customHeight="false" outlineLevel="0" collapsed="false">
      <c r="A690" s="209" t="s">
        <v>372</v>
      </c>
      <c r="B690" s="212" t="s">
        <v>583</v>
      </c>
      <c r="C690" s="750" t="s">
        <v>582</v>
      </c>
    </row>
    <row r="691" customFormat="false" ht="15" hidden="false" customHeight="false" outlineLevel="0" collapsed="false">
      <c r="A691" s="209" t="s">
        <v>373</v>
      </c>
      <c r="B691" s="212" t="s">
        <v>584</v>
      </c>
      <c r="C691" s="750" t="s">
        <v>372</v>
      </c>
    </row>
    <row r="692" customFormat="false" ht="15" hidden="false" customHeight="false" outlineLevel="0" collapsed="false">
      <c r="A692" s="212" t="s">
        <v>583</v>
      </c>
      <c r="B692" s="212" t="s">
        <v>353</v>
      </c>
      <c r="C692" s="750" t="s">
        <v>373</v>
      </c>
    </row>
    <row r="693" customFormat="false" ht="15" hidden="false" customHeight="false" outlineLevel="0" collapsed="false">
      <c r="A693" s="212" t="s">
        <v>584</v>
      </c>
      <c r="B693" s="212" t="s">
        <v>585</v>
      </c>
      <c r="C693" s="776" t="s">
        <v>583</v>
      </c>
    </row>
    <row r="694" customFormat="false" ht="15" hidden="false" customHeight="false" outlineLevel="0" collapsed="false">
      <c r="A694" s="212" t="s">
        <v>353</v>
      </c>
      <c r="B694" s="212" t="s">
        <v>586</v>
      </c>
      <c r="C694" s="776" t="s">
        <v>584</v>
      </c>
    </row>
    <row r="695" customFormat="false" ht="15" hidden="false" customHeight="false" outlineLevel="0" collapsed="false">
      <c r="A695" s="212" t="s">
        <v>585</v>
      </c>
      <c r="B695" s="212" t="s">
        <v>516</v>
      </c>
      <c r="C695" s="776" t="s">
        <v>353</v>
      </c>
    </row>
    <row r="696" customFormat="false" ht="15.75" hidden="false" customHeight="false" outlineLevel="0" collapsed="false">
      <c r="A696" s="212" t="s">
        <v>586</v>
      </c>
      <c r="B696" s="212" t="s">
        <v>517</v>
      </c>
      <c r="C696" s="776" t="s">
        <v>585</v>
      </c>
    </row>
    <row r="697" customFormat="false" ht="16.5" hidden="false" customHeight="false" outlineLevel="0" collapsed="false">
      <c r="A697" s="212" t="s">
        <v>516</v>
      </c>
      <c r="B697" s="269" t="s">
        <v>587</v>
      </c>
      <c r="C697" s="776" t="s">
        <v>586</v>
      </c>
    </row>
    <row r="698" customFormat="false" ht="16.5" hidden="false" customHeight="false" outlineLevel="0" collapsed="false">
      <c r="A698" s="212" t="s">
        <v>517</v>
      </c>
      <c r="B698" s="272" t="s">
        <v>588</v>
      </c>
      <c r="C698" s="776" t="s">
        <v>516</v>
      </c>
    </row>
    <row r="699" customFormat="false" ht="16.5" hidden="false" customHeight="false" outlineLevel="0" collapsed="false">
      <c r="A699" s="269" t="s">
        <v>587</v>
      </c>
      <c r="B699" s="272" t="s">
        <v>589</v>
      </c>
      <c r="C699" s="776" t="s">
        <v>517</v>
      </c>
    </row>
    <row r="700" customFormat="false" ht="16.5" hidden="false" customHeight="false" outlineLevel="0" collapsed="false">
      <c r="A700" s="272" t="s">
        <v>588</v>
      </c>
      <c r="B700" s="272" t="s">
        <v>590</v>
      </c>
      <c r="C700" s="800" t="s">
        <v>587</v>
      </c>
    </row>
    <row r="701" customFormat="false" ht="15.75" hidden="false" customHeight="false" outlineLevel="0" collapsed="false">
      <c r="A701" s="272" t="s">
        <v>589</v>
      </c>
      <c r="B701" s="272" t="s">
        <v>591</v>
      </c>
      <c r="C701" s="801" t="s">
        <v>588</v>
      </c>
    </row>
    <row r="702" customFormat="false" ht="15" hidden="false" customHeight="false" outlineLevel="0" collapsed="false">
      <c r="A702" s="272" t="s">
        <v>590</v>
      </c>
      <c r="B702" s="272" t="s">
        <v>592</v>
      </c>
      <c r="C702" s="801" t="s">
        <v>589</v>
      </c>
    </row>
    <row r="703" customFormat="false" ht="15" hidden="false" customHeight="false" outlineLevel="0" collapsed="false">
      <c r="A703" s="272" t="s">
        <v>591</v>
      </c>
      <c r="B703" s="272" t="s">
        <v>593</v>
      </c>
      <c r="C703" s="801" t="s">
        <v>590</v>
      </c>
    </row>
    <row r="704" customFormat="false" ht="15" hidden="false" customHeight="false" outlineLevel="0" collapsed="false">
      <c r="A704" s="272" t="s">
        <v>592</v>
      </c>
      <c r="B704" s="276" t="s">
        <v>594</v>
      </c>
      <c r="C704" s="801" t="s">
        <v>591</v>
      </c>
    </row>
    <row r="705" customFormat="false" ht="15" hidden="false" customHeight="false" outlineLevel="0" collapsed="false">
      <c r="A705" s="272" t="s">
        <v>593</v>
      </c>
      <c r="B705" s="276" t="s">
        <v>595</v>
      </c>
      <c r="C705" s="801" t="s">
        <v>592</v>
      </c>
    </row>
    <row r="706" customFormat="false" ht="15" hidden="false" customHeight="false" outlineLevel="0" collapsed="false">
      <c r="A706" s="276" t="s">
        <v>594</v>
      </c>
      <c r="B706" s="276" t="s">
        <v>596</v>
      </c>
      <c r="C706" s="801" t="s">
        <v>593</v>
      </c>
    </row>
    <row r="707" customFormat="false" ht="15" hidden="false" customHeight="false" outlineLevel="0" collapsed="false">
      <c r="A707" s="276" t="s">
        <v>595</v>
      </c>
      <c r="B707" s="279" t="s">
        <v>597</v>
      </c>
      <c r="C707" s="802" t="s">
        <v>594</v>
      </c>
    </row>
    <row r="708" customFormat="false" ht="15" hidden="false" customHeight="false" outlineLevel="0" collapsed="false">
      <c r="A708" s="276" t="s">
        <v>596</v>
      </c>
      <c r="B708" s="279" t="s">
        <v>598</v>
      </c>
      <c r="C708" s="802" t="s">
        <v>595</v>
      </c>
    </row>
    <row r="709" customFormat="false" ht="15" hidden="false" customHeight="false" outlineLevel="0" collapsed="false">
      <c r="A709" s="279" t="s">
        <v>597</v>
      </c>
      <c r="B709" s="279" t="s">
        <v>599</v>
      </c>
      <c r="C709" s="802" t="s">
        <v>596</v>
      </c>
    </row>
    <row r="710" customFormat="false" ht="15" hidden="false" customHeight="false" outlineLevel="0" collapsed="false">
      <c r="A710" s="279" t="s">
        <v>598</v>
      </c>
      <c r="B710" s="276" t="s">
        <v>600</v>
      </c>
      <c r="C710" s="803" t="s">
        <v>597</v>
      </c>
    </row>
    <row r="711" customFormat="false" ht="15" hidden="false" customHeight="false" outlineLevel="0" collapsed="false">
      <c r="A711" s="279" t="s">
        <v>599</v>
      </c>
      <c r="B711" s="279" t="s">
        <v>601</v>
      </c>
      <c r="C711" s="803" t="s">
        <v>598</v>
      </c>
    </row>
    <row r="712" customFormat="false" ht="15" hidden="false" customHeight="false" outlineLevel="0" collapsed="false">
      <c r="A712" s="276" t="s">
        <v>600</v>
      </c>
      <c r="B712" s="279" t="s">
        <v>602</v>
      </c>
      <c r="C712" s="803" t="s">
        <v>599</v>
      </c>
    </row>
    <row r="713" customFormat="false" ht="15" hidden="false" customHeight="false" outlineLevel="0" collapsed="false">
      <c r="A713" s="279" t="s">
        <v>601</v>
      </c>
      <c r="B713" s="272" t="s">
        <v>603</v>
      </c>
      <c r="C713" s="802" t="s">
        <v>600</v>
      </c>
    </row>
    <row r="714" customFormat="false" ht="15" hidden="false" customHeight="false" outlineLevel="0" collapsed="false">
      <c r="A714" s="279" t="s">
        <v>602</v>
      </c>
      <c r="B714" s="276" t="s">
        <v>604</v>
      </c>
      <c r="C714" s="803" t="s">
        <v>601</v>
      </c>
    </row>
    <row r="715" customFormat="false" ht="15" hidden="false" customHeight="false" outlineLevel="0" collapsed="false">
      <c r="A715" s="272" t="s">
        <v>603</v>
      </c>
      <c r="B715" s="276" t="s">
        <v>595</v>
      </c>
      <c r="C715" s="803" t="s">
        <v>602</v>
      </c>
    </row>
    <row r="716" customFormat="false" ht="15" hidden="false" customHeight="false" outlineLevel="0" collapsed="false">
      <c r="A716" s="276" t="s">
        <v>604</v>
      </c>
      <c r="B716" s="276" t="s">
        <v>596</v>
      </c>
      <c r="C716" s="801" t="s">
        <v>603</v>
      </c>
    </row>
    <row r="717" customFormat="false" ht="15" hidden="false" customHeight="false" outlineLevel="0" collapsed="false">
      <c r="A717" s="276" t="s">
        <v>595</v>
      </c>
      <c r="B717" s="279" t="s">
        <v>597</v>
      </c>
      <c r="C717" s="802" t="s">
        <v>604</v>
      </c>
    </row>
    <row r="718" customFormat="false" ht="15" hidden="false" customHeight="false" outlineLevel="0" collapsed="false">
      <c r="A718" s="276" t="s">
        <v>596</v>
      </c>
      <c r="B718" s="279" t="s">
        <v>598</v>
      </c>
      <c r="C718" s="802" t="s">
        <v>595</v>
      </c>
    </row>
    <row r="719" customFormat="false" ht="15" hidden="false" customHeight="false" outlineLevel="0" collapsed="false">
      <c r="A719" s="279" t="s">
        <v>597</v>
      </c>
      <c r="B719" s="279" t="s">
        <v>599</v>
      </c>
      <c r="C719" s="802" t="s">
        <v>596</v>
      </c>
    </row>
    <row r="720" customFormat="false" ht="15" hidden="false" customHeight="false" outlineLevel="0" collapsed="false">
      <c r="A720" s="279" t="s">
        <v>598</v>
      </c>
      <c r="B720" s="279" t="s">
        <v>605</v>
      </c>
      <c r="C720" s="803" t="s">
        <v>597</v>
      </c>
    </row>
    <row r="721" customFormat="false" ht="15" hidden="false" customHeight="false" outlineLevel="0" collapsed="false">
      <c r="A721" s="279" t="s">
        <v>599</v>
      </c>
      <c r="B721" s="279" t="s">
        <v>604</v>
      </c>
      <c r="C721" s="803" t="s">
        <v>598</v>
      </c>
    </row>
    <row r="722" customFormat="false" ht="15" hidden="false" customHeight="false" outlineLevel="0" collapsed="false">
      <c r="A722" s="279" t="s">
        <v>605</v>
      </c>
      <c r="B722" s="279" t="s">
        <v>595</v>
      </c>
      <c r="C722" s="803" t="s">
        <v>599</v>
      </c>
    </row>
    <row r="723" customFormat="false" ht="15" hidden="false" customHeight="false" outlineLevel="0" collapsed="false">
      <c r="A723" s="279" t="s">
        <v>604</v>
      </c>
      <c r="B723" s="279" t="s">
        <v>596</v>
      </c>
      <c r="C723" s="803" t="s">
        <v>605</v>
      </c>
    </row>
    <row r="724" customFormat="false" ht="15" hidden="false" customHeight="false" outlineLevel="0" collapsed="false">
      <c r="A724" s="279" t="s">
        <v>595</v>
      </c>
      <c r="B724" s="279" t="s">
        <v>597</v>
      </c>
      <c r="C724" s="803" t="s">
        <v>604</v>
      </c>
    </row>
    <row r="725" customFormat="false" ht="15" hidden="false" customHeight="false" outlineLevel="0" collapsed="false">
      <c r="A725" s="279" t="s">
        <v>596</v>
      </c>
      <c r="B725" s="279" t="s">
        <v>598</v>
      </c>
      <c r="C725" s="803" t="s">
        <v>595</v>
      </c>
    </row>
    <row r="726" customFormat="false" ht="15" hidden="false" customHeight="false" outlineLevel="0" collapsed="false">
      <c r="A726" s="279" t="s">
        <v>597</v>
      </c>
      <c r="B726" s="279" t="s">
        <v>599</v>
      </c>
      <c r="C726" s="803" t="s">
        <v>596</v>
      </c>
    </row>
    <row r="727" customFormat="false" ht="15" hidden="false" customHeight="false" outlineLevel="0" collapsed="false">
      <c r="A727" s="279" t="s">
        <v>598</v>
      </c>
      <c r="B727" s="272" t="s">
        <v>606</v>
      </c>
      <c r="C727" s="803" t="s">
        <v>597</v>
      </c>
    </row>
    <row r="728" customFormat="false" ht="15" hidden="false" customHeight="false" outlineLevel="0" collapsed="false">
      <c r="A728" s="279" t="s">
        <v>599</v>
      </c>
      <c r="B728" s="272" t="s">
        <v>592</v>
      </c>
      <c r="C728" s="803" t="s">
        <v>598</v>
      </c>
    </row>
    <row r="729" customFormat="false" ht="15" hidden="false" customHeight="false" outlineLevel="0" collapsed="false">
      <c r="A729" s="272" t="s">
        <v>606</v>
      </c>
      <c r="B729" s="272" t="s">
        <v>593</v>
      </c>
      <c r="C729" s="803" t="s">
        <v>599</v>
      </c>
    </row>
    <row r="730" customFormat="false" ht="15" hidden="false" customHeight="false" outlineLevel="0" collapsed="false">
      <c r="A730" s="272" t="s">
        <v>592</v>
      </c>
      <c r="B730" s="276" t="s">
        <v>594</v>
      </c>
      <c r="C730" s="801" t="s">
        <v>606</v>
      </c>
    </row>
    <row r="731" customFormat="false" ht="15" hidden="false" customHeight="false" outlineLevel="0" collapsed="false">
      <c r="A731" s="272" t="s">
        <v>593</v>
      </c>
      <c r="B731" s="276" t="s">
        <v>595</v>
      </c>
      <c r="C731" s="801" t="s">
        <v>592</v>
      </c>
    </row>
    <row r="732" customFormat="false" ht="15" hidden="false" customHeight="false" outlineLevel="0" collapsed="false">
      <c r="A732" s="276" t="s">
        <v>594</v>
      </c>
      <c r="B732" s="276" t="s">
        <v>596</v>
      </c>
      <c r="C732" s="801" t="s">
        <v>593</v>
      </c>
    </row>
    <row r="733" customFormat="false" ht="15" hidden="false" customHeight="false" outlineLevel="0" collapsed="false">
      <c r="A733" s="276" t="s">
        <v>595</v>
      </c>
      <c r="B733" s="279" t="s">
        <v>597</v>
      </c>
      <c r="C733" s="802" t="s">
        <v>594</v>
      </c>
    </row>
    <row r="734" customFormat="false" ht="15" hidden="false" customHeight="false" outlineLevel="0" collapsed="false">
      <c r="A734" s="276" t="s">
        <v>596</v>
      </c>
      <c r="B734" s="279" t="s">
        <v>598</v>
      </c>
      <c r="C734" s="802" t="s">
        <v>595</v>
      </c>
    </row>
    <row r="735" customFormat="false" ht="15" hidden="false" customHeight="false" outlineLevel="0" collapsed="false">
      <c r="A735" s="279" t="s">
        <v>597</v>
      </c>
      <c r="B735" s="279" t="s">
        <v>599</v>
      </c>
      <c r="C735" s="802" t="s">
        <v>596</v>
      </c>
    </row>
    <row r="736" customFormat="false" ht="15" hidden="false" customHeight="false" outlineLevel="0" collapsed="false">
      <c r="A736" s="279" t="s">
        <v>598</v>
      </c>
      <c r="B736" s="276" t="s">
        <v>600</v>
      </c>
      <c r="C736" s="803" t="s">
        <v>597</v>
      </c>
    </row>
    <row r="737" customFormat="false" ht="15" hidden="false" customHeight="false" outlineLevel="0" collapsed="false">
      <c r="A737" s="279" t="s">
        <v>599</v>
      </c>
      <c r="B737" s="279" t="s">
        <v>601</v>
      </c>
      <c r="C737" s="803" t="s">
        <v>598</v>
      </c>
    </row>
    <row r="738" customFormat="false" ht="15" hidden="false" customHeight="false" outlineLevel="0" collapsed="false">
      <c r="A738" s="276" t="s">
        <v>600</v>
      </c>
      <c r="B738" s="279" t="s">
        <v>602</v>
      </c>
      <c r="C738" s="803" t="s">
        <v>599</v>
      </c>
    </row>
    <row r="739" customFormat="false" ht="15" hidden="false" customHeight="false" outlineLevel="0" collapsed="false">
      <c r="A739" s="279" t="s">
        <v>601</v>
      </c>
      <c r="B739" s="272" t="s">
        <v>603</v>
      </c>
      <c r="C739" s="802" t="s">
        <v>600</v>
      </c>
    </row>
    <row r="740" customFormat="false" ht="15" hidden="false" customHeight="false" outlineLevel="0" collapsed="false">
      <c r="A740" s="279" t="s">
        <v>602</v>
      </c>
      <c r="B740" s="276" t="s">
        <v>604</v>
      </c>
      <c r="C740" s="803" t="s">
        <v>601</v>
      </c>
    </row>
    <row r="741" customFormat="false" ht="15" hidden="false" customHeight="false" outlineLevel="0" collapsed="false">
      <c r="A741" s="272" t="s">
        <v>603</v>
      </c>
      <c r="B741" s="276" t="s">
        <v>595</v>
      </c>
      <c r="C741" s="803" t="s">
        <v>602</v>
      </c>
    </row>
    <row r="742" customFormat="false" ht="15" hidden="false" customHeight="false" outlineLevel="0" collapsed="false">
      <c r="A742" s="276" t="s">
        <v>604</v>
      </c>
      <c r="B742" s="276" t="s">
        <v>596</v>
      </c>
      <c r="C742" s="801" t="s">
        <v>603</v>
      </c>
    </row>
    <row r="743" customFormat="false" ht="15" hidden="false" customHeight="false" outlineLevel="0" collapsed="false">
      <c r="A743" s="276" t="s">
        <v>595</v>
      </c>
      <c r="B743" s="279" t="s">
        <v>597</v>
      </c>
      <c r="C743" s="802" t="s">
        <v>604</v>
      </c>
    </row>
    <row r="744" customFormat="false" ht="15" hidden="false" customHeight="false" outlineLevel="0" collapsed="false">
      <c r="A744" s="276" t="s">
        <v>596</v>
      </c>
      <c r="B744" s="279" t="s">
        <v>598</v>
      </c>
      <c r="C744" s="802" t="s">
        <v>595</v>
      </c>
    </row>
    <row r="745" customFormat="false" ht="15" hidden="false" customHeight="false" outlineLevel="0" collapsed="false">
      <c r="A745" s="279" t="s">
        <v>597</v>
      </c>
      <c r="B745" s="279" t="s">
        <v>599</v>
      </c>
      <c r="C745" s="802" t="s">
        <v>596</v>
      </c>
    </row>
    <row r="746" customFormat="false" ht="15" hidden="false" customHeight="false" outlineLevel="0" collapsed="false">
      <c r="A746" s="279" t="s">
        <v>598</v>
      </c>
      <c r="B746" s="279" t="s">
        <v>605</v>
      </c>
      <c r="C746" s="803" t="s">
        <v>597</v>
      </c>
    </row>
    <row r="747" customFormat="false" ht="15" hidden="false" customHeight="false" outlineLevel="0" collapsed="false">
      <c r="A747" s="279" t="s">
        <v>599</v>
      </c>
      <c r="B747" s="279" t="s">
        <v>604</v>
      </c>
      <c r="C747" s="803" t="s">
        <v>598</v>
      </c>
    </row>
    <row r="748" customFormat="false" ht="15" hidden="false" customHeight="false" outlineLevel="0" collapsed="false">
      <c r="A748" s="279" t="s">
        <v>605</v>
      </c>
      <c r="B748" s="279" t="s">
        <v>595</v>
      </c>
      <c r="C748" s="803" t="s">
        <v>599</v>
      </c>
    </row>
    <row r="749" customFormat="false" ht="15" hidden="false" customHeight="false" outlineLevel="0" collapsed="false">
      <c r="A749" s="279" t="s">
        <v>604</v>
      </c>
      <c r="B749" s="279" t="s">
        <v>596</v>
      </c>
      <c r="C749" s="803" t="s">
        <v>605</v>
      </c>
    </row>
    <row r="750" customFormat="false" ht="15" hidden="false" customHeight="false" outlineLevel="0" collapsed="false">
      <c r="A750" s="279" t="s">
        <v>595</v>
      </c>
      <c r="B750" s="279" t="s">
        <v>597</v>
      </c>
      <c r="C750" s="803" t="s">
        <v>604</v>
      </c>
    </row>
    <row r="751" customFormat="false" ht="15" hidden="false" customHeight="false" outlineLevel="0" collapsed="false">
      <c r="A751" s="279" t="s">
        <v>596</v>
      </c>
      <c r="B751" s="279" t="s">
        <v>598</v>
      </c>
      <c r="C751" s="803" t="s">
        <v>595</v>
      </c>
    </row>
    <row r="752" customFormat="false" ht="15" hidden="false" customHeight="false" outlineLevel="0" collapsed="false">
      <c r="A752" s="279" t="s">
        <v>597</v>
      </c>
      <c r="B752" s="279" t="s">
        <v>599</v>
      </c>
      <c r="C752" s="803" t="s">
        <v>596</v>
      </c>
    </row>
    <row r="753" customFormat="false" ht="15" hidden="false" customHeight="false" outlineLevel="0" collapsed="false">
      <c r="A753" s="279" t="s">
        <v>598</v>
      </c>
      <c r="B753" s="272" t="s">
        <v>607</v>
      </c>
      <c r="C753" s="803" t="s">
        <v>597</v>
      </c>
    </row>
    <row r="754" customFormat="false" ht="15" hidden="false" customHeight="false" outlineLevel="0" collapsed="false">
      <c r="A754" s="279" t="s">
        <v>599</v>
      </c>
      <c r="B754" s="272" t="s">
        <v>591</v>
      </c>
      <c r="C754" s="803" t="s">
        <v>598</v>
      </c>
    </row>
    <row r="755" customFormat="false" ht="15" hidden="false" customHeight="false" outlineLevel="0" collapsed="false">
      <c r="A755" s="272" t="s">
        <v>607</v>
      </c>
      <c r="B755" s="272" t="s">
        <v>592</v>
      </c>
      <c r="C755" s="803" t="s">
        <v>599</v>
      </c>
    </row>
    <row r="756" customFormat="false" ht="15" hidden="false" customHeight="false" outlineLevel="0" collapsed="false">
      <c r="A756" s="272" t="s">
        <v>591</v>
      </c>
      <c r="B756" s="276" t="s">
        <v>608</v>
      </c>
      <c r="C756" s="801" t="s">
        <v>607</v>
      </c>
    </row>
    <row r="757" customFormat="false" ht="15" hidden="false" customHeight="false" outlineLevel="0" collapsed="false">
      <c r="A757" s="272" t="s">
        <v>592</v>
      </c>
      <c r="B757" s="279" t="s">
        <v>609</v>
      </c>
      <c r="C757" s="801" t="s">
        <v>591</v>
      </c>
    </row>
    <row r="758" customFormat="false" ht="15" hidden="false" customHeight="false" outlineLevel="0" collapsed="false">
      <c r="A758" s="276" t="s">
        <v>608</v>
      </c>
      <c r="B758" s="276" t="s">
        <v>610</v>
      </c>
      <c r="C758" s="801" t="s">
        <v>592</v>
      </c>
    </row>
    <row r="759" customFormat="false" ht="15" hidden="false" customHeight="false" outlineLevel="0" collapsed="false">
      <c r="A759" s="279" t="s">
        <v>609</v>
      </c>
      <c r="B759" s="276" t="s">
        <v>611</v>
      </c>
      <c r="C759" s="802" t="s">
        <v>608</v>
      </c>
    </row>
    <row r="760" customFormat="false" ht="15" hidden="false" customHeight="false" outlineLevel="0" collapsed="false">
      <c r="A760" s="276" t="s">
        <v>610</v>
      </c>
      <c r="B760" s="276" t="s">
        <v>612</v>
      </c>
      <c r="C760" s="803" t="s">
        <v>609</v>
      </c>
    </row>
    <row r="761" customFormat="false" ht="15" hidden="false" customHeight="false" outlineLevel="0" collapsed="false">
      <c r="A761" s="276" t="s">
        <v>611</v>
      </c>
      <c r="B761" s="276" t="s">
        <v>613</v>
      </c>
      <c r="C761" s="802" t="s">
        <v>610</v>
      </c>
    </row>
    <row r="762" customFormat="false" ht="15" hidden="false" customHeight="false" outlineLevel="0" collapsed="false">
      <c r="A762" s="276" t="s">
        <v>612</v>
      </c>
      <c r="B762" s="276" t="s">
        <v>614</v>
      </c>
      <c r="C762" s="802" t="s">
        <v>611</v>
      </c>
    </row>
    <row r="763" customFormat="false" ht="15" hidden="false" customHeight="false" outlineLevel="0" collapsed="false">
      <c r="A763" s="276" t="s">
        <v>613</v>
      </c>
      <c r="B763" s="279" t="s">
        <v>615</v>
      </c>
      <c r="C763" s="802" t="s">
        <v>612</v>
      </c>
    </row>
    <row r="764" customFormat="false" ht="15" hidden="false" customHeight="false" outlineLevel="0" collapsed="false">
      <c r="A764" s="276" t="s">
        <v>614</v>
      </c>
      <c r="B764" s="279" t="s">
        <v>616</v>
      </c>
      <c r="C764" s="802" t="s">
        <v>613</v>
      </c>
    </row>
    <row r="765" customFormat="false" ht="15" hidden="false" customHeight="false" outlineLevel="0" collapsed="false">
      <c r="A765" s="279" t="s">
        <v>615</v>
      </c>
      <c r="B765" s="279" t="s">
        <v>617</v>
      </c>
      <c r="C765" s="802" t="s">
        <v>614</v>
      </c>
    </row>
    <row r="766" customFormat="false" ht="15" hidden="false" customHeight="false" outlineLevel="0" collapsed="false">
      <c r="A766" s="279" t="s">
        <v>616</v>
      </c>
      <c r="B766" s="279" t="s">
        <v>618</v>
      </c>
      <c r="C766" s="803" t="s">
        <v>615</v>
      </c>
    </row>
    <row r="767" customFormat="false" ht="15" hidden="false" customHeight="false" outlineLevel="0" collapsed="false">
      <c r="A767" s="279" t="s">
        <v>617</v>
      </c>
      <c r="B767" s="279" t="s">
        <v>619</v>
      </c>
      <c r="C767" s="803" t="s">
        <v>616</v>
      </c>
    </row>
    <row r="768" customFormat="false" ht="15" hidden="false" customHeight="false" outlineLevel="0" collapsed="false">
      <c r="A768" s="279" t="s">
        <v>618</v>
      </c>
      <c r="B768" s="279" t="s">
        <v>620</v>
      </c>
      <c r="C768" s="803" t="s">
        <v>617</v>
      </c>
    </row>
    <row r="769" customFormat="false" ht="15" hidden="false" customHeight="false" outlineLevel="0" collapsed="false">
      <c r="A769" s="279" t="s">
        <v>619</v>
      </c>
      <c r="B769" s="272" t="s">
        <v>621</v>
      </c>
      <c r="C769" s="803" t="s">
        <v>618</v>
      </c>
    </row>
    <row r="770" customFormat="false" ht="15" hidden="false" customHeight="false" outlineLevel="0" collapsed="false">
      <c r="A770" s="279" t="s">
        <v>620</v>
      </c>
      <c r="B770" s="276" t="s">
        <v>608</v>
      </c>
      <c r="C770" s="803" t="s">
        <v>619</v>
      </c>
    </row>
    <row r="771" customFormat="false" ht="15" hidden="false" customHeight="false" outlineLevel="0" collapsed="false">
      <c r="A771" s="272" t="s">
        <v>621</v>
      </c>
      <c r="B771" s="276" t="s">
        <v>622</v>
      </c>
      <c r="C771" s="803" t="s">
        <v>620</v>
      </c>
    </row>
    <row r="772" customFormat="false" ht="15" hidden="false" customHeight="false" outlineLevel="0" collapsed="false">
      <c r="A772" s="276" t="s">
        <v>608</v>
      </c>
      <c r="B772" s="276" t="s">
        <v>623</v>
      </c>
      <c r="C772" s="801" t="s">
        <v>621</v>
      </c>
    </row>
    <row r="773" customFormat="false" ht="15" hidden="false" customHeight="false" outlineLevel="0" collapsed="false">
      <c r="A773" s="276" t="s">
        <v>622</v>
      </c>
      <c r="B773" s="279" t="s">
        <v>609</v>
      </c>
      <c r="C773" s="802" t="s">
        <v>608</v>
      </c>
    </row>
    <row r="774" customFormat="false" ht="15" hidden="false" customHeight="false" outlineLevel="0" collapsed="false">
      <c r="A774" s="276" t="s">
        <v>623</v>
      </c>
      <c r="B774" s="279" t="s">
        <v>622</v>
      </c>
      <c r="C774" s="802" t="s">
        <v>622</v>
      </c>
    </row>
    <row r="775" customFormat="false" ht="15" hidden="false" customHeight="false" outlineLevel="0" collapsed="false">
      <c r="A775" s="279" t="s">
        <v>609</v>
      </c>
      <c r="B775" s="279" t="s">
        <v>623</v>
      </c>
      <c r="C775" s="802" t="s">
        <v>623</v>
      </c>
    </row>
    <row r="776" customFormat="false" ht="15" hidden="false" customHeight="false" outlineLevel="0" collapsed="false">
      <c r="A776" s="279" t="s">
        <v>622</v>
      </c>
      <c r="B776" s="276" t="s">
        <v>611</v>
      </c>
      <c r="C776" s="803" t="s">
        <v>609</v>
      </c>
    </row>
    <row r="777" customFormat="false" ht="15" hidden="false" customHeight="false" outlineLevel="0" collapsed="false">
      <c r="A777" s="279" t="s">
        <v>623</v>
      </c>
      <c r="B777" s="276" t="s">
        <v>622</v>
      </c>
      <c r="C777" s="803" t="s">
        <v>622</v>
      </c>
    </row>
    <row r="778" customFormat="false" ht="15" hidden="false" customHeight="false" outlineLevel="0" collapsed="false">
      <c r="A778" s="276" t="s">
        <v>611</v>
      </c>
      <c r="B778" s="276" t="s">
        <v>623</v>
      </c>
      <c r="C778" s="803" t="s">
        <v>623</v>
      </c>
    </row>
    <row r="779" customFormat="false" ht="15" hidden="false" customHeight="false" outlineLevel="0" collapsed="false">
      <c r="A779" s="276" t="s">
        <v>622</v>
      </c>
      <c r="B779" s="276" t="s">
        <v>610</v>
      </c>
      <c r="C779" s="802" t="s">
        <v>611</v>
      </c>
    </row>
    <row r="780" customFormat="false" ht="15" hidden="false" customHeight="false" outlineLevel="0" collapsed="false">
      <c r="A780" s="276" t="s">
        <v>623</v>
      </c>
      <c r="B780" s="276" t="s">
        <v>622</v>
      </c>
      <c r="C780" s="802" t="s">
        <v>622</v>
      </c>
    </row>
    <row r="781" customFormat="false" ht="15" hidden="false" customHeight="false" outlineLevel="0" collapsed="false">
      <c r="A781" s="276" t="s">
        <v>610</v>
      </c>
      <c r="B781" s="276" t="s">
        <v>623</v>
      </c>
      <c r="C781" s="802" t="s">
        <v>623</v>
      </c>
    </row>
    <row r="782" customFormat="false" ht="15" hidden="false" customHeight="false" outlineLevel="0" collapsed="false">
      <c r="A782" s="276" t="s">
        <v>622</v>
      </c>
      <c r="B782" s="276" t="s">
        <v>612</v>
      </c>
      <c r="C782" s="802" t="s">
        <v>610</v>
      </c>
    </row>
    <row r="783" customFormat="false" ht="15" hidden="false" customHeight="false" outlineLevel="0" collapsed="false">
      <c r="A783" s="276" t="s">
        <v>623</v>
      </c>
      <c r="B783" s="276" t="s">
        <v>622</v>
      </c>
      <c r="C783" s="802" t="s">
        <v>622</v>
      </c>
    </row>
    <row r="784" customFormat="false" ht="15" hidden="false" customHeight="false" outlineLevel="0" collapsed="false">
      <c r="A784" s="276" t="s">
        <v>612</v>
      </c>
      <c r="B784" s="276" t="s">
        <v>623</v>
      </c>
      <c r="C784" s="802" t="s">
        <v>623</v>
      </c>
    </row>
    <row r="785" customFormat="false" ht="15" hidden="false" customHeight="false" outlineLevel="0" collapsed="false">
      <c r="A785" s="276" t="s">
        <v>622</v>
      </c>
      <c r="B785" s="276" t="s">
        <v>613</v>
      </c>
      <c r="C785" s="802" t="s">
        <v>612</v>
      </c>
    </row>
    <row r="786" customFormat="false" ht="15" hidden="false" customHeight="false" outlineLevel="0" collapsed="false">
      <c r="A786" s="276" t="s">
        <v>623</v>
      </c>
      <c r="B786" s="276" t="s">
        <v>622</v>
      </c>
      <c r="C786" s="802" t="s">
        <v>622</v>
      </c>
    </row>
    <row r="787" customFormat="false" ht="15" hidden="false" customHeight="false" outlineLevel="0" collapsed="false">
      <c r="A787" s="276" t="s">
        <v>613</v>
      </c>
      <c r="B787" s="276" t="s">
        <v>623</v>
      </c>
      <c r="C787" s="802" t="s">
        <v>623</v>
      </c>
    </row>
    <row r="788" customFormat="false" ht="15" hidden="false" customHeight="false" outlineLevel="0" collapsed="false">
      <c r="A788" s="276" t="s">
        <v>622</v>
      </c>
      <c r="B788" s="276" t="s">
        <v>614</v>
      </c>
      <c r="C788" s="802" t="s">
        <v>613</v>
      </c>
    </row>
    <row r="789" customFormat="false" ht="15" hidden="false" customHeight="false" outlineLevel="0" collapsed="false">
      <c r="A789" s="276" t="s">
        <v>623</v>
      </c>
      <c r="B789" s="276" t="s">
        <v>622</v>
      </c>
      <c r="C789" s="802" t="s">
        <v>622</v>
      </c>
    </row>
    <row r="790" customFormat="false" ht="15" hidden="false" customHeight="false" outlineLevel="0" collapsed="false">
      <c r="A790" s="276" t="s">
        <v>614</v>
      </c>
      <c r="B790" s="276" t="s">
        <v>623</v>
      </c>
      <c r="C790" s="802" t="s">
        <v>623</v>
      </c>
    </row>
    <row r="791" customFormat="false" ht="15" hidden="false" customHeight="false" outlineLevel="0" collapsed="false">
      <c r="A791" s="276" t="s">
        <v>622</v>
      </c>
      <c r="B791" s="272" t="s">
        <v>606</v>
      </c>
      <c r="C791" s="802" t="s">
        <v>614</v>
      </c>
    </row>
    <row r="792" customFormat="false" ht="15" hidden="false" customHeight="false" outlineLevel="0" collapsed="false">
      <c r="A792" s="276" t="s">
        <v>623</v>
      </c>
      <c r="B792" s="272" t="s">
        <v>592</v>
      </c>
      <c r="C792" s="802" t="s">
        <v>622</v>
      </c>
    </row>
    <row r="793" customFormat="false" ht="15" hidden="false" customHeight="false" outlineLevel="0" collapsed="false">
      <c r="A793" s="272" t="s">
        <v>606</v>
      </c>
      <c r="B793" s="276" t="s">
        <v>608</v>
      </c>
      <c r="C793" s="802" t="s">
        <v>623</v>
      </c>
    </row>
    <row r="794" customFormat="false" ht="15" hidden="false" customHeight="false" outlineLevel="0" collapsed="false">
      <c r="A794" s="272" t="s">
        <v>592</v>
      </c>
      <c r="B794" s="279" t="s">
        <v>609</v>
      </c>
      <c r="C794" s="801" t="s">
        <v>606</v>
      </c>
    </row>
    <row r="795" customFormat="false" ht="15" hidden="false" customHeight="false" outlineLevel="0" collapsed="false">
      <c r="A795" s="276" t="s">
        <v>608</v>
      </c>
      <c r="B795" s="276" t="s">
        <v>610</v>
      </c>
      <c r="C795" s="801" t="s">
        <v>592</v>
      </c>
    </row>
    <row r="796" customFormat="false" ht="15" hidden="false" customHeight="false" outlineLevel="0" collapsed="false">
      <c r="A796" s="279" t="s">
        <v>609</v>
      </c>
      <c r="B796" s="276" t="s">
        <v>611</v>
      </c>
      <c r="C796" s="802" t="s">
        <v>608</v>
      </c>
    </row>
    <row r="797" customFormat="false" ht="15" hidden="false" customHeight="false" outlineLevel="0" collapsed="false">
      <c r="A797" s="276" t="s">
        <v>610</v>
      </c>
      <c r="B797" s="276" t="s">
        <v>612</v>
      </c>
      <c r="C797" s="803" t="s">
        <v>609</v>
      </c>
    </row>
    <row r="798" customFormat="false" ht="15" hidden="false" customHeight="false" outlineLevel="0" collapsed="false">
      <c r="A798" s="276" t="s">
        <v>611</v>
      </c>
      <c r="B798" s="276" t="s">
        <v>613</v>
      </c>
      <c r="C798" s="802" t="s">
        <v>610</v>
      </c>
    </row>
    <row r="799" customFormat="false" ht="15" hidden="false" customHeight="false" outlineLevel="0" collapsed="false">
      <c r="A799" s="276" t="s">
        <v>612</v>
      </c>
      <c r="B799" s="276" t="s">
        <v>614</v>
      </c>
      <c r="C799" s="802" t="s">
        <v>611</v>
      </c>
    </row>
    <row r="800" customFormat="false" ht="15" hidden="false" customHeight="false" outlineLevel="0" collapsed="false">
      <c r="A800" s="276" t="s">
        <v>613</v>
      </c>
      <c r="B800" s="279" t="s">
        <v>624</v>
      </c>
      <c r="C800" s="802" t="s">
        <v>612</v>
      </c>
    </row>
    <row r="801" customFormat="false" ht="15" hidden="false" customHeight="false" outlineLevel="0" collapsed="false">
      <c r="A801" s="276" t="s">
        <v>614</v>
      </c>
      <c r="B801" s="279" t="s">
        <v>616</v>
      </c>
      <c r="C801" s="802" t="s">
        <v>613</v>
      </c>
    </row>
    <row r="802" customFormat="false" ht="15" hidden="false" customHeight="false" outlineLevel="0" collapsed="false">
      <c r="A802" s="279" t="s">
        <v>624</v>
      </c>
      <c r="B802" s="279" t="s">
        <v>625</v>
      </c>
      <c r="C802" s="802" t="s">
        <v>614</v>
      </c>
    </row>
    <row r="803" customFormat="false" ht="15" hidden="false" customHeight="false" outlineLevel="0" collapsed="false">
      <c r="A803" s="279" t="s">
        <v>616</v>
      </c>
      <c r="B803" s="279" t="s">
        <v>618</v>
      </c>
      <c r="C803" s="803" t="s">
        <v>624</v>
      </c>
    </row>
    <row r="804" customFormat="false" ht="15" hidden="false" customHeight="false" outlineLevel="0" collapsed="false">
      <c r="A804" s="279" t="s">
        <v>625</v>
      </c>
      <c r="B804" s="279" t="s">
        <v>619</v>
      </c>
      <c r="C804" s="803" t="s">
        <v>616</v>
      </c>
    </row>
    <row r="805" customFormat="false" ht="15" hidden="false" customHeight="false" outlineLevel="0" collapsed="false">
      <c r="A805" s="279" t="s">
        <v>618</v>
      </c>
      <c r="B805" s="279" t="s">
        <v>620</v>
      </c>
      <c r="C805" s="803" t="s">
        <v>625</v>
      </c>
    </row>
    <row r="806" customFormat="false" ht="15" hidden="false" customHeight="false" outlineLevel="0" collapsed="false">
      <c r="A806" s="279" t="s">
        <v>619</v>
      </c>
      <c r="B806" s="272" t="s">
        <v>626</v>
      </c>
      <c r="C806" s="803" t="s">
        <v>618</v>
      </c>
    </row>
    <row r="807" customFormat="false" ht="15" hidden="false" customHeight="false" outlineLevel="0" collapsed="false">
      <c r="A807" s="279" t="s">
        <v>620</v>
      </c>
      <c r="B807" s="276" t="s">
        <v>608</v>
      </c>
      <c r="C807" s="803" t="s">
        <v>619</v>
      </c>
    </row>
    <row r="808" customFormat="false" ht="15" hidden="false" customHeight="false" outlineLevel="0" collapsed="false">
      <c r="A808" s="272" t="s">
        <v>626</v>
      </c>
      <c r="B808" s="276" t="s">
        <v>622</v>
      </c>
      <c r="C808" s="803" t="s">
        <v>620</v>
      </c>
    </row>
    <row r="809" customFormat="false" ht="15" hidden="false" customHeight="false" outlineLevel="0" collapsed="false">
      <c r="A809" s="276" t="s">
        <v>608</v>
      </c>
      <c r="B809" s="276" t="s">
        <v>623</v>
      </c>
      <c r="C809" s="801" t="s">
        <v>626</v>
      </c>
    </row>
    <row r="810" customFormat="false" ht="15" hidden="false" customHeight="false" outlineLevel="0" collapsed="false">
      <c r="A810" s="276" t="s">
        <v>622</v>
      </c>
      <c r="B810" s="279" t="s">
        <v>609</v>
      </c>
      <c r="C810" s="802" t="s">
        <v>608</v>
      </c>
    </row>
    <row r="811" customFormat="false" ht="15" hidden="false" customHeight="false" outlineLevel="0" collapsed="false">
      <c r="A811" s="276" t="s">
        <v>623</v>
      </c>
      <c r="B811" s="279" t="s">
        <v>622</v>
      </c>
      <c r="C811" s="802" t="s">
        <v>622</v>
      </c>
    </row>
    <row r="812" customFormat="false" ht="15" hidden="false" customHeight="false" outlineLevel="0" collapsed="false">
      <c r="A812" s="279" t="s">
        <v>609</v>
      </c>
      <c r="B812" s="279" t="s">
        <v>623</v>
      </c>
      <c r="C812" s="802" t="s">
        <v>623</v>
      </c>
    </row>
    <row r="813" customFormat="false" ht="15" hidden="false" customHeight="false" outlineLevel="0" collapsed="false">
      <c r="A813" s="279" t="s">
        <v>622</v>
      </c>
      <c r="B813" s="276" t="s">
        <v>611</v>
      </c>
      <c r="C813" s="803" t="s">
        <v>609</v>
      </c>
    </row>
    <row r="814" customFormat="false" ht="15" hidden="false" customHeight="false" outlineLevel="0" collapsed="false">
      <c r="A814" s="279" t="s">
        <v>623</v>
      </c>
      <c r="B814" s="276" t="s">
        <v>622</v>
      </c>
      <c r="C814" s="803" t="s">
        <v>622</v>
      </c>
    </row>
    <row r="815" customFormat="false" ht="15" hidden="false" customHeight="false" outlineLevel="0" collapsed="false">
      <c r="A815" s="276" t="s">
        <v>611</v>
      </c>
      <c r="B815" s="276" t="s">
        <v>623</v>
      </c>
      <c r="C815" s="803" t="s">
        <v>623</v>
      </c>
    </row>
    <row r="816" customFormat="false" ht="15" hidden="false" customHeight="false" outlineLevel="0" collapsed="false">
      <c r="A816" s="276" t="s">
        <v>622</v>
      </c>
      <c r="B816" s="276" t="s">
        <v>610</v>
      </c>
      <c r="C816" s="802" t="s">
        <v>611</v>
      </c>
    </row>
    <row r="817" customFormat="false" ht="15" hidden="false" customHeight="false" outlineLevel="0" collapsed="false">
      <c r="A817" s="276" t="s">
        <v>623</v>
      </c>
      <c r="B817" s="276" t="s">
        <v>622</v>
      </c>
      <c r="C817" s="802" t="s">
        <v>622</v>
      </c>
    </row>
    <row r="818" customFormat="false" ht="15" hidden="false" customHeight="false" outlineLevel="0" collapsed="false">
      <c r="A818" s="276" t="s">
        <v>610</v>
      </c>
      <c r="B818" s="276" t="s">
        <v>623</v>
      </c>
      <c r="C818" s="802" t="s">
        <v>623</v>
      </c>
    </row>
    <row r="819" customFormat="false" ht="15" hidden="false" customHeight="false" outlineLevel="0" collapsed="false">
      <c r="A819" s="276" t="s">
        <v>622</v>
      </c>
      <c r="B819" s="276" t="s">
        <v>612</v>
      </c>
      <c r="C819" s="802" t="s">
        <v>610</v>
      </c>
    </row>
    <row r="820" customFormat="false" ht="15" hidden="false" customHeight="false" outlineLevel="0" collapsed="false">
      <c r="A820" s="276" t="s">
        <v>623</v>
      </c>
      <c r="B820" s="276" t="s">
        <v>622</v>
      </c>
      <c r="C820" s="802" t="s">
        <v>622</v>
      </c>
    </row>
    <row r="821" customFormat="false" ht="15" hidden="false" customHeight="false" outlineLevel="0" collapsed="false">
      <c r="A821" s="276" t="s">
        <v>612</v>
      </c>
      <c r="B821" s="276" t="s">
        <v>623</v>
      </c>
      <c r="C821" s="802" t="s">
        <v>623</v>
      </c>
    </row>
    <row r="822" customFormat="false" ht="15" hidden="false" customHeight="false" outlineLevel="0" collapsed="false">
      <c r="A822" s="276" t="s">
        <v>622</v>
      </c>
      <c r="B822" s="276" t="s">
        <v>613</v>
      </c>
      <c r="C822" s="802" t="s">
        <v>612</v>
      </c>
    </row>
    <row r="823" customFormat="false" ht="15" hidden="false" customHeight="false" outlineLevel="0" collapsed="false">
      <c r="A823" s="276" t="s">
        <v>623</v>
      </c>
      <c r="B823" s="276" t="s">
        <v>622</v>
      </c>
      <c r="C823" s="802" t="s">
        <v>622</v>
      </c>
    </row>
    <row r="824" customFormat="false" ht="15" hidden="false" customHeight="false" outlineLevel="0" collapsed="false">
      <c r="A824" s="276" t="s">
        <v>613</v>
      </c>
      <c r="B824" s="276" t="s">
        <v>623</v>
      </c>
      <c r="C824" s="802" t="s">
        <v>623</v>
      </c>
    </row>
    <row r="825" customFormat="false" ht="15" hidden="false" customHeight="false" outlineLevel="0" collapsed="false">
      <c r="A825" s="276" t="s">
        <v>622</v>
      </c>
      <c r="B825" s="276" t="s">
        <v>614</v>
      </c>
      <c r="C825" s="802" t="s">
        <v>613</v>
      </c>
    </row>
    <row r="826" customFormat="false" ht="15" hidden="false" customHeight="false" outlineLevel="0" collapsed="false">
      <c r="A826" s="276" t="s">
        <v>623</v>
      </c>
      <c r="B826" s="276" t="s">
        <v>622</v>
      </c>
      <c r="C826" s="802" t="s">
        <v>622</v>
      </c>
    </row>
    <row r="827" customFormat="false" ht="15" hidden="false" customHeight="false" outlineLevel="0" collapsed="false">
      <c r="A827" s="276" t="s">
        <v>614</v>
      </c>
      <c r="B827" s="276" t="s">
        <v>623</v>
      </c>
      <c r="C827" s="802" t="s">
        <v>623</v>
      </c>
    </row>
    <row r="828" customFormat="false" ht="15" hidden="false" customHeight="false" outlineLevel="0" collapsed="false">
      <c r="A828" s="276" t="s">
        <v>622</v>
      </c>
      <c r="B828" s="272" t="s">
        <v>627</v>
      </c>
      <c r="C828" s="802" t="s">
        <v>614</v>
      </c>
    </row>
    <row r="829" customFormat="false" ht="15" hidden="false" customHeight="false" outlineLevel="0" collapsed="false">
      <c r="A829" s="276" t="s">
        <v>623</v>
      </c>
      <c r="B829" s="276" t="s">
        <v>608</v>
      </c>
      <c r="C829" s="802" t="s">
        <v>622</v>
      </c>
    </row>
    <row r="830" customFormat="false" ht="15" hidden="false" customHeight="false" outlineLevel="0" collapsed="false">
      <c r="A830" s="272" t="s">
        <v>627</v>
      </c>
      <c r="B830" s="279" t="s">
        <v>628</v>
      </c>
      <c r="C830" s="802" t="s">
        <v>623</v>
      </c>
    </row>
    <row r="831" customFormat="false" ht="15" hidden="false" customHeight="false" outlineLevel="0" collapsed="false">
      <c r="A831" s="276" t="s">
        <v>608</v>
      </c>
      <c r="B831" s="276" t="s">
        <v>629</v>
      </c>
      <c r="C831" s="801" t="s">
        <v>627</v>
      </c>
    </row>
    <row r="832" customFormat="false" ht="15" hidden="false" customHeight="false" outlineLevel="0" collapsed="false">
      <c r="A832" s="279" t="s">
        <v>628</v>
      </c>
      <c r="B832" s="276" t="s">
        <v>610</v>
      </c>
      <c r="C832" s="802" t="s">
        <v>608</v>
      </c>
    </row>
    <row r="833" customFormat="false" ht="15" hidden="false" customHeight="false" outlineLevel="0" collapsed="false">
      <c r="A833" s="276" t="s">
        <v>629</v>
      </c>
      <c r="B833" s="276" t="s">
        <v>612</v>
      </c>
      <c r="C833" s="803" t="s">
        <v>628</v>
      </c>
    </row>
    <row r="834" customFormat="false" ht="15" hidden="false" customHeight="false" outlineLevel="0" collapsed="false">
      <c r="A834" s="276" t="s">
        <v>610</v>
      </c>
      <c r="B834" s="276" t="s">
        <v>613</v>
      </c>
      <c r="C834" s="802" t="s">
        <v>629</v>
      </c>
    </row>
    <row r="835" customFormat="false" ht="15" hidden="false" customHeight="false" outlineLevel="0" collapsed="false">
      <c r="A835" s="276" t="s">
        <v>612</v>
      </c>
      <c r="B835" s="276" t="s">
        <v>630</v>
      </c>
      <c r="C835" s="802" t="s">
        <v>610</v>
      </c>
    </row>
    <row r="836" customFormat="false" ht="15" hidden="false" customHeight="false" outlineLevel="0" collapsed="false">
      <c r="A836" s="276" t="s">
        <v>613</v>
      </c>
      <c r="B836" s="272" t="s">
        <v>591</v>
      </c>
      <c r="C836" s="802" t="s">
        <v>612</v>
      </c>
    </row>
    <row r="837" customFormat="false" ht="15" hidden="false" customHeight="false" outlineLevel="0" collapsed="false">
      <c r="A837" s="276" t="s">
        <v>630</v>
      </c>
      <c r="B837" s="276" t="s">
        <v>608</v>
      </c>
      <c r="C837" s="802" t="s">
        <v>613</v>
      </c>
    </row>
    <row r="838" customFormat="false" ht="15" hidden="false" customHeight="false" outlineLevel="0" collapsed="false">
      <c r="A838" s="272" t="s">
        <v>591</v>
      </c>
      <c r="B838" s="279" t="s">
        <v>628</v>
      </c>
      <c r="C838" s="802" t="s">
        <v>630</v>
      </c>
    </row>
    <row r="839" customFormat="false" ht="15" hidden="false" customHeight="false" outlineLevel="0" collapsed="false">
      <c r="A839" s="276" t="s">
        <v>608</v>
      </c>
      <c r="B839" s="276" t="s">
        <v>629</v>
      </c>
      <c r="C839" s="801" t="s">
        <v>591</v>
      </c>
    </row>
    <row r="840" customFormat="false" ht="15" hidden="false" customHeight="false" outlineLevel="0" collapsed="false">
      <c r="A840" s="279" t="s">
        <v>628</v>
      </c>
      <c r="B840" s="276" t="s">
        <v>610</v>
      </c>
      <c r="C840" s="802" t="s">
        <v>608</v>
      </c>
    </row>
    <row r="841" customFormat="false" ht="15" hidden="false" customHeight="false" outlineLevel="0" collapsed="false">
      <c r="A841" s="276" t="s">
        <v>629</v>
      </c>
      <c r="B841" s="276" t="s">
        <v>612</v>
      </c>
      <c r="C841" s="803" t="s">
        <v>628</v>
      </c>
    </row>
    <row r="842" customFormat="false" ht="15" hidden="false" customHeight="false" outlineLevel="0" collapsed="false">
      <c r="A842" s="276" t="s">
        <v>610</v>
      </c>
      <c r="B842" s="276" t="s">
        <v>613</v>
      </c>
      <c r="C842" s="802" t="s">
        <v>629</v>
      </c>
    </row>
    <row r="843" customFormat="false" ht="15" hidden="false" customHeight="false" outlineLevel="0" collapsed="false">
      <c r="A843" s="276" t="s">
        <v>612</v>
      </c>
      <c r="B843" s="276" t="s">
        <v>630</v>
      </c>
      <c r="C843" s="802" t="s">
        <v>610</v>
      </c>
    </row>
    <row r="844" customFormat="false" ht="15" hidden="false" customHeight="false" outlineLevel="0" collapsed="false">
      <c r="A844" s="276" t="s">
        <v>613</v>
      </c>
      <c r="B844" s="279" t="s">
        <v>631</v>
      </c>
      <c r="C844" s="802" t="s">
        <v>612</v>
      </c>
    </row>
    <row r="845" customFormat="false" ht="15" hidden="false" customHeight="false" outlineLevel="0" collapsed="false">
      <c r="A845" s="276" t="s">
        <v>630</v>
      </c>
      <c r="B845" s="279" t="s">
        <v>632</v>
      </c>
      <c r="C845" s="802" t="s">
        <v>613</v>
      </c>
    </row>
    <row r="846" customFormat="false" ht="15" hidden="false" customHeight="false" outlineLevel="0" collapsed="false">
      <c r="A846" s="279" t="s">
        <v>631</v>
      </c>
      <c r="B846" s="279" t="s">
        <v>633</v>
      </c>
      <c r="C846" s="802" t="s">
        <v>630</v>
      </c>
    </row>
    <row r="847" customFormat="false" ht="15" hidden="false" customHeight="false" outlineLevel="0" collapsed="false">
      <c r="A847" s="279" t="s">
        <v>632</v>
      </c>
      <c r="B847" s="279" t="s">
        <v>634</v>
      </c>
      <c r="C847" s="803" t="s">
        <v>631</v>
      </c>
    </row>
    <row r="848" customFormat="false" ht="15" hidden="false" customHeight="false" outlineLevel="0" collapsed="false">
      <c r="A848" s="279" t="s">
        <v>633</v>
      </c>
      <c r="B848" s="272" t="s">
        <v>606</v>
      </c>
      <c r="C848" s="803" t="s">
        <v>632</v>
      </c>
    </row>
    <row r="849" customFormat="false" ht="15" hidden="false" customHeight="false" outlineLevel="0" collapsed="false">
      <c r="A849" s="279" t="s">
        <v>634</v>
      </c>
      <c r="B849" s="276" t="s">
        <v>608</v>
      </c>
      <c r="C849" s="803" t="s">
        <v>633</v>
      </c>
    </row>
    <row r="850" customFormat="false" ht="15" hidden="false" customHeight="false" outlineLevel="0" collapsed="false">
      <c r="A850" s="272" t="s">
        <v>606</v>
      </c>
      <c r="B850" s="279" t="s">
        <v>628</v>
      </c>
      <c r="C850" s="803" t="s">
        <v>634</v>
      </c>
    </row>
    <row r="851" customFormat="false" ht="15" hidden="false" customHeight="false" outlineLevel="0" collapsed="false">
      <c r="A851" s="276" t="s">
        <v>608</v>
      </c>
      <c r="B851" s="276" t="s">
        <v>611</v>
      </c>
      <c r="C851" s="801" t="s">
        <v>606</v>
      </c>
    </row>
    <row r="852" customFormat="false" ht="15" hidden="false" customHeight="false" outlineLevel="0" collapsed="false">
      <c r="A852" s="279" t="s">
        <v>628</v>
      </c>
      <c r="B852" s="276" t="s">
        <v>610</v>
      </c>
      <c r="C852" s="802" t="s">
        <v>608</v>
      </c>
    </row>
    <row r="853" customFormat="false" ht="15" hidden="false" customHeight="false" outlineLevel="0" collapsed="false">
      <c r="A853" s="276" t="s">
        <v>611</v>
      </c>
      <c r="B853" s="276" t="s">
        <v>612</v>
      </c>
      <c r="C853" s="803" t="s">
        <v>628</v>
      </c>
    </row>
    <row r="854" customFormat="false" ht="15" hidden="false" customHeight="false" outlineLevel="0" collapsed="false">
      <c r="A854" s="276" t="s">
        <v>610</v>
      </c>
      <c r="B854" s="276" t="s">
        <v>613</v>
      </c>
      <c r="C854" s="802" t="s">
        <v>611</v>
      </c>
    </row>
    <row r="855" customFormat="false" ht="15" hidden="false" customHeight="false" outlineLevel="0" collapsed="false">
      <c r="A855" s="276" t="s">
        <v>612</v>
      </c>
      <c r="B855" s="276" t="s">
        <v>630</v>
      </c>
      <c r="C855" s="802" t="s">
        <v>610</v>
      </c>
    </row>
    <row r="856" customFormat="false" ht="15" hidden="false" customHeight="false" outlineLevel="0" collapsed="false">
      <c r="A856" s="276" t="s">
        <v>613</v>
      </c>
      <c r="B856" s="279" t="s">
        <v>635</v>
      </c>
      <c r="C856" s="802" t="s">
        <v>612</v>
      </c>
    </row>
    <row r="857" customFormat="false" ht="15" hidden="false" customHeight="false" outlineLevel="0" collapsed="false">
      <c r="A857" s="276" t="s">
        <v>630</v>
      </c>
      <c r="B857" s="279" t="s">
        <v>632</v>
      </c>
      <c r="C857" s="802" t="s">
        <v>613</v>
      </c>
    </row>
    <row r="858" customFormat="false" ht="15" hidden="false" customHeight="false" outlineLevel="0" collapsed="false">
      <c r="A858" s="279" t="s">
        <v>635</v>
      </c>
      <c r="B858" s="279" t="s">
        <v>633</v>
      </c>
      <c r="C858" s="802" t="s">
        <v>630</v>
      </c>
    </row>
    <row r="859" customFormat="false" ht="15" hidden="false" customHeight="false" outlineLevel="0" collapsed="false">
      <c r="A859" s="279" t="s">
        <v>632</v>
      </c>
      <c r="B859" s="279" t="s">
        <v>634</v>
      </c>
      <c r="C859" s="803" t="s">
        <v>635</v>
      </c>
    </row>
    <row r="860" customFormat="false" ht="15" hidden="false" customHeight="false" outlineLevel="0" collapsed="false">
      <c r="A860" s="279" t="s">
        <v>633</v>
      </c>
      <c r="B860" s="272" t="s">
        <v>636</v>
      </c>
      <c r="C860" s="803" t="s">
        <v>632</v>
      </c>
    </row>
    <row r="861" customFormat="false" ht="15" hidden="false" customHeight="false" outlineLevel="0" collapsed="false">
      <c r="A861" s="279" t="s">
        <v>634</v>
      </c>
      <c r="B861" s="272" t="s">
        <v>591</v>
      </c>
      <c r="C861" s="803" t="s">
        <v>633</v>
      </c>
    </row>
    <row r="862" customFormat="false" ht="15" hidden="false" customHeight="false" outlineLevel="0" collapsed="false">
      <c r="A862" s="272" t="s">
        <v>636</v>
      </c>
      <c r="B862" s="272" t="s">
        <v>606</v>
      </c>
      <c r="C862" s="803" t="s">
        <v>634</v>
      </c>
    </row>
    <row r="863" customFormat="false" ht="15" hidden="false" customHeight="false" outlineLevel="0" collapsed="false">
      <c r="A863" s="272" t="s">
        <v>591</v>
      </c>
      <c r="B863" s="272" t="s">
        <v>637</v>
      </c>
      <c r="C863" s="801" t="s">
        <v>636</v>
      </c>
    </row>
    <row r="864" customFormat="false" ht="15" hidden="false" customHeight="false" outlineLevel="0" collapsed="false">
      <c r="A864" s="272" t="s">
        <v>606</v>
      </c>
      <c r="B864" s="272" t="s">
        <v>591</v>
      </c>
      <c r="C864" s="801" t="s">
        <v>591</v>
      </c>
    </row>
    <row r="865" customFormat="false" ht="15" hidden="false" customHeight="false" outlineLevel="0" collapsed="false">
      <c r="A865" s="272" t="s">
        <v>637</v>
      </c>
      <c r="B865" s="272" t="s">
        <v>606</v>
      </c>
      <c r="C865" s="801" t="s">
        <v>606</v>
      </c>
    </row>
    <row r="866" customFormat="false" ht="15" hidden="false" customHeight="false" outlineLevel="0" collapsed="false">
      <c r="A866" s="272" t="s">
        <v>591</v>
      </c>
      <c r="B866" s="272" t="s">
        <v>638</v>
      </c>
      <c r="C866" s="801" t="s">
        <v>637</v>
      </c>
    </row>
    <row r="867" customFormat="false" ht="15" hidden="false" customHeight="false" outlineLevel="0" collapsed="false">
      <c r="A867" s="272" t="s">
        <v>606</v>
      </c>
      <c r="B867" s="272" t="s">
        <v>591</v>
      </c>
      <c r="C867" s="801" t="s">
        <v>591</v>
      </c>
    </row>
    <row r="868" customFormat="false" ht="15" hidden="false" customHeight="false" outlineLevel="0" collapsed="false">
      <c r="A868" s="272" t="s">
        <v>638</v>
      </c>
      <c r="B868" s="276" t="s">
        <v>639</v>
      </c>
      <c r="C868" s="801" t="s">
        <v>606</v>
      </c>
    </row>
    <row r="869" customFormat="false" ht="15" hidden="false" customHeight="false" outlineLevel="0" collapsed="false">
      <c r="A869" s="272" t="s">
        <v>591</v>
      </c>
      <c r="B869" s="276" t="s">
        <v>622</v>
      </c>
      <c r="C869" s="801" t="s">
        <v>638</v>
      </c>
    </row>
    <row r="870" customFormat="false" ht="15" hidden="false" customHeight="false" outlineLevel="0" collapsed="false">
      <c r="A870" s="276" t="s">
        <v>639</v>
      </c>
      <c r="B870" s="276" t="s">
        <v>623</v>
      </c>
      <c r="C870" s="801" t="s">
        <v>591</v>
      </c>
    </row>
    <row r="871" customFormat="false" ht="15" hidden="false" customHeight="false" outlineLevel="0" collapsed="false">
      <c r="A871" s="276" t="s">
        <v>622</v>
      </c>
      <c r="B871" s="279" t="s">
        <v>609</v>
      </c>
      <c r="C871" s="802" t="s">
        <v>639</v>
      </c>
    </row>
    <row r="872" customFormat="false" ht="15" hidden="false" customHeight="false" outlineLevel="0" collapsed="false">
      <c r="A872" s="276" t="s">
        <v>623</v>
      </c>
      <c r="B872" s="279" t="s">
        <v>622</v>
      </c>
      <c r="C872" s="802" t="s">
        <v>622</v>
      </c>
    </row>
    <row r="873" customFormat="false" ht="15" hidden="false" customHeight="false" outlineLevel="0" collapsed="false">
      <c r="A873" s="279" t="s">
        <v>609</v>
      </c>
      <c r="B873" s="279" t="s">
        <v>623</v>
      </c>
      <c r="C873" s="802" t="s">
        <v>623</v>
      </c>
    </row>
    <row r="874" customFormat="false" ht="15" hidden="false" customHeight="false" outlineLevel="0" collapsed="false">
      <c r="A874" s="279" t="s">
        <v>622</v>
      </c>
      <c r="B874" s="276" t="s">
        <v>611</v>
      </c>
      <c r="C874" s="803" t="s">
        <v>609</v>
      </c>
    </row>
    <row r="875" customFormat="false" ht="15" hidden="false" customHeight="false" outlineLevel="0" collapsed="false">
      <c r="A875" s="279" t="s">
        <v>623</v>
      </c>
      <c r="B875" s="279" t="s">
        <v>640</v>
      </c>
      <c r="C875" s="803" t="s">
        <v>622</v>
      </c>
    </row>
    <row r="876" customFormat="false" ht="15" hidden="false" customHeight="false" outlineLevel="0" collapsed="false">
      <c r="A876" s="276" t="s">
        <v>611</v>
      </c>
      <c r="B876" s="276" t="s">
        <v>622</v>
      </c>
      <c r="C876" s="803" t="s">
        <v>623</v>
      </c>
    </row>
    <row r="877" customFormat="false" ht="15" hidden="false" customHeight="false" outlineLevel="0" collapsed="false">
      <c r="A877" s="279" t="s">
        <v>640</v>
      </c>
      <c r="B877" s="276" t="s">
        <v>623</v>
      </c>
      <c r="C877" s="802" t="s">
        <v>611</v>
      </c>
    </row>
    <row r="878" customFormat="false" ht="15" hidden="false" customHeight="false" outlineLevel="0" collapsed="false">
      <c r="A878" s="276" t="s">
        <v>622</v>
      </c>
      <c r="B878" s="276" t="s">
        <v>610</v>
      </c>
      <c r="C878" s="803" t="s">
        <v>640</v>
      </c>
    </row>
    <row r="879" customFormat="false" ht="15" hidden="false" customHeight="false" outlineLevel="0" collapsed="false">
      <c r="A879" s="276" t="s">
        <v>623</v>
      </c>
      <c r="B879" s="276" t="s">
        <v>622</v>
      </c>
      <c r="C879" s="802" t="s">
        <v>622</v>
      </c>
    </row>
    <row r="880" customFormat="false" ht="15" hidden="false" customHeight="false" outlineLevel="0" collapsed="false">
      <c r="A880" s="276" t="s">
        <v>610</v>
      </c>
      <c r="B880" s="276" t="s">
        <v>623</v>
      </c>
      <c r="C880" s="802" t="s">
        <v>623</v>
      </c>
    </row>
    <row r="881" customFormat="false" ht="15" hidden="false" customHeight="false" outlineLevel="0" collapsed="false">
      <c r="A881" s="276" t="s">
        <v>622</v>
      </c>
      <c r="B881" s="276" t="s">
        <v>612</v>
      </c>
      <c r="C881" s="802" t="s">
        <v>610</v>
      </c>
    </row>
    <row r="882" customFormat="false" ht="15" hidden="false" customHeight="false" outlineLevel="0" collapsed="false">
      <c r="A882" s="276" t="s">
        <v>623</v>
      </c>
      <c r="B882" s="276" t="s">
        <v>622</v>
      </c>
      <c r="C882" s="802" t="s">
        <v>622</v>
      </c>
    </row>
    <row r="883" customFormat="false" ht="15" hidden="false" customHeight="false" outlineLevel="0" collapsed="false">
      <c r="A883" s="276" t="s">
        <v>612</v>
      </c>
      <c r="B883" s="276" t="s">
        <v>623</v>
      </c>
      <c r="C883" s="802" t="s">
        <v>623</v>
      </c>
    </row>
    <row r="884" customFormat="false" ht="15" hidden="false" customHeight="false" outlineLevel="0" collapsed="false">
      <c r="A884" s="276" t="s">
        <v>622</v>
      </c>
      <c r="B884" s="276" t="s">
        <v>613</v>
      </c>
      <c r="C884" s="802" t="s">
        <v>612</v>
      </c>
    </row>
    <row r="885" customFormat="false" ht="15" hidden="false" customHeight="false" outlineLevel="0" collapsed="false">
      <c r="A885" s="276" t="s">
        <v>623</v>
      </c>
      <c r="B885" s="276" t="s">
        <v>622</v>
      </c>
      <c r="C885" s="802" t="s">
        <v>622</v>
      </c>
    </row>
    <row r="886" customFormat="false" ht="15" hidden="false" customHeight="false" outlineLevel="0" collapsed="false">
      <c r="A886" s="276" t="s">
        <v>613</v>
      </c>
      <c r="B886" s="276" t="s">
        <v>623</v>
      </c>
      <c r="C886" s="802" t="s">
        <v>623</v>
      </c>
    </row>
    <row r="887" customFormat="false" ht="15" hidden="false" customHeight="false" outlineLevel="0" collapsed="false">
      <c r="A887" s="276" t="s">
        <v>622</v>
      </c>
      <c r="B887" s="276" t="s">
        <v>630</v>
      </c>
      <c r="C887" s="802" t="s">
        <v>613</v>
      </c>
    </row>
    <row r="888" customFormat="false" ht="15" hidden="false" customHeight="false" outlineLevel="0" collapsed="false">
      <c r="A888" s="276" t="s">
        <v>623</v>
      </c>
      <c r="B888" s="276" t="s">
        <v>622</v>
      </c>
      <c r="C888" s="802" t="s">
        <v>622</v>
      </c>
    </row>
    <row r="889" customFormat="false" ht="15" hidden="false" customHeight="false" outlineLevel="0" collapsed="false">
      <c r="A889" s="276" t="s">
        <v>630</v>
      </c>
      <c r="B889" s="276" t="s">
        <v>623</v>
      </c>
      <c r="C889" s="802" t="s">
        <v>623</v>
      </c>
    </row>
    <row r="890" customFormat="false" ht="15" hidden="false" customHeight="false" outlineLevel="0" collapsed="false">
      <c r="A890" s="276" t="s">
        <v>622</v>
      </c>
      <c r="B890" s="272" t="s">
        <v>606</v>
      </c>
      <c r="C890" s="802" t="s">
        <v>630</v>
      </c>
    </row>
    <row r="891" customFormat="false" ht="15" hidden="false" customHeight="false" outlineLevel="0" collapsed="false">
      <c r="A891" s="276" t="s">
        <v>623</v>
      </c>
      <c r="B891" s="276" t="s">
        <v>639</v>
      </c>
      <c r="C891" s="802" t="s">
        <v>622</v>
      </c>
    </row>
    <row r="892" customFormat="false" ht="15" hidden="false" customHeight="false" outlineLevel="0" collapsed="false">
      <c r="A892" s="272" t="s">
        <v>606</v>
      </c>
      <c r="B892" s="276" t="s">
        <v>622</v>
      </c>
      <c r="C892" s="802" t="s">
        <v>623</v>
      </c>
    </row>
    <row r="893" customFormat="false" ht="15" hidden="false" customHeight="false" outlineLevel="0" collapsed="false">
      <c r="A893" s="276" t="s">
        <v>639</v>
      </c>
      <c r="B893" s="276" t="s">
        <v>623</v>
      </c>
      <c r="C893" s="801" t="s">
        <v>606</v>
      </c>
    </row>
    <row r="894" customFormat="false" ht="15" hidden="false" customHeight="false" outlineLevel="0" collapsed="false">
      <c r="A894" s="276" t="s">
        <v>622</v>
      </c>
      <c r="B894" s="279" t="s">
        <v>609</v>
      </c>
      <c r="C894" s="802" t="s">
        <v>639</v>
      </c>
    </row>
    <row r="895" customFormat="false" ht="15" hidden="false" customHeight="false" outlineLevel="0" collapsed="false">
      <c r="A895" s="276" t="s">
        <v>623</v>
      </c>
      <c r="B895" s="279" t="s">
        <v>622</v>
      </c>
      <c r="C895" s="802" t="s">
        <v>622</v>
      </c>
    </row>
    <row r="896" customFormat="false" ht="15" hidden="false" customHeight="false" outlineLevel="0" collapsed="false">
      <c r="A896" s="279" t="s">
        <v>609</v>
      </c>
      <c r="B896" s="279" t="s">
        <v>623</v>
      </c>
      <c r="C896" s="802" t="s">
        <v>623</v>
      </c>
    </row>
    <row r="897" customFormat="false" ht="15" hidden="false" customHeight="false" outlineLevel="0" collapsed="false">
      <c r="A897" s="279" t="s">
        <v>622</v>
      </c>
      <c r="B897" s="276" t="s">
        <v>629</v>
      </c>
      <c r="C897" s="803" t="s">
        <v>609</v>
      </c>
    </row>
    <row r="898" customFormat="false" ht="15" hidden="false" customHeight="false" outlineLevel="0" collapsed="false">
      <c r="A898" s="279" t="s">
        <v>623</v>
      </c>
      <c r="B898" s="276" t="s">
        <v>622</v>
      </c>
      <c r="C898" s="803" t="s">
        <v>622</v>
      </c>
    </row>
    <row r="899" customFormat="false" ht="15" hidden="false" customHeight="false" outlineLevel="0" collapsed="false">
      <c r="A899" s="276" t="s">
        <v>629</v>
      </c>
      <c r="B899" s="276" t="s">
        <v>623</v>
      </c>
      <c r="C899" s="803" t="s">
        <v>623</v>
      </c>
    </row>
    <row r="900" customFormat="false" ht="15" hidden="false" customHeight="false" outlineLevel="0" collapsed="false">
      <c r="A900" s="276" t="s">
        <v>622</v>
      </c>
      <c r="B900" s="279" t="s">
        <v>640</v>
      </c>
      <c r="C900" s="802" t="s">
        <v>629</v>
      </c>
    </row>
    <row r="901" customFormat="false" ht="15" hidden="false" customHeight="false" outlineLevel="0" collapsed="false">
      <c r="A901" s="276" t="s">
        <v>623</v>
      </c>
      <c r="B901" s="276" t="s">
        <v>610</v>
      </c>
      <c r="C901" s="802" t="s">
        <v>622</v>
      </c>
    </row>
    <row r="902" customFormat="false" ht="15" hidden="false" customHeight="false" outlineLevel="0" collapsed="false">
      <c r="A902" s="279" t="s">
        <v>640</v>
      </c>
      <c r="B902" s="276" t="s">
        <v>622</v>
      </c>
      <c r="C902" s="802" t="s">
        <v>623</v>
      </c>
    </row>
    <row r="903" customFormat="false" ht="15" hidden="false" customHeight="false" outlineLevel="0" collapsed="false">
      <c r="A903" s="276" t="s">
        <v>610</v>
      </c>
      <c r="B903" s="276" t="s">
        <v>623</v>
      </c>
      <c r="C903" s="803" t="s">
        <v>640</v>
      </c>
    </row>
    <row r="904" customFormat="false" ht="15" hidden="false" customHeight="false" outlineLevel="0" collapsed="false">
      <c r="A904" s="276" t="s">
        <v>622</v>
      </c>
      <c r="B904" s="276" t="s">
        <v>612</v>
      </c>
      <c r="C904" s="802" t="s">
        <v>610</v>
      </c>
    </row>
    <row r="905" customFormat="false" ht="15" hidden="false" customHeight="false" outlineLevel="0" collapsed="false">
      <c r="A905" s="276" t="s">
        <v>623</v>
      </c>
      <c r="B905" s="276" t="s">
        <v>622</v>
      </c>
      <c r="C905" s="802" t="s">
        <v>622</v>
      </c>
    </row>
    <row r="906" customFormat="false" ht="15" hidden="false" customHeight="false" outlineLevel="0" collapsed="false">
      <c r="A906" s="276" t="s">
        <v>612</v>
      </c>
      <c r="B906" s="276" t="s">
        <v>623</v>
      </c>
      <c r="C906" s="802" t="s">
        <v>623</v>
      </c>
    </row>
    <row r="907" customFormat="false" ht="15" hidden="false" customHeight="false" outlineLevel="0" collapsed="false">
      <c r="A907" s="276" t="s">
        <v>622</v>
      </c>
      <c r="B907" s="276" t="s">
        <v>613</v>
      </c>
      <c r="C907" s="802" t="s">
        <v>612</v>
      </c>
    </row>
    <row r="908" customFormat="false" ht="15" hidden="false" customHeight="false" outlineLevel="0" collapsed="false">
      <c r="A908" s="276" t="s">
        <v>623</v>
      </c>
      <c r="B908" s="276" t="s">
        <v>622</v>
      </c>
      <c r="C908" s="802" t="s">
        <v>622</v>
      </c>
    </row>
    <row r="909" customFormat="false" ht="15" hidden="false" customHeight="false" outlineLevel="0" collapsed="false">
      <c r="A909" s="276" t="s">
        <v>613</v>
      </c>
      <c r="B909" s="276" t="s">
        <v>623</v>
      </c>
      <c r="C909" s="802" t="s">
        <v>623</v>
      </c>
    </row>
    <row r="910" customFormat="false" ht="15" hidden="false" customHeight="false" outlineLevel="0" collapsed="false">
      <c r="A910" s="276" t="s">
        <v>622</v>
      </c>
      <c r="B910" s="276" t="s">
        <v>630</v>
      </c>
      <c r="C910" s="802" t="s">
        <v>613</v>
      </c>
    </row>
    <row r="911" customFormat="false" ht="15" hidden="false" customHeight="false" outlineLevel="0" collapsed="false">
      <c r="A911" s="276" t="s">
        <v>623</v>
      </c>
      <c r="B911" s="276" t="s">
        <v>622</v>
      </c>
      <c r="C911" s="802" t="s">
        <v>622</v>
      </c>
    </row>
    <row r="912" customFormat="false" ht="15" hidden="false" customHeight="false" outlineLevel="0" collapsed="false">
      <c r="A912" s="276" t="s">
        <v>630</v>
      </c>
      <c r="B912" s="276" t="s">
        <v>623</v>
      </c>
      <c r="C912" s="802" t="s">
        <v>623</v>
      </c>
    </row>
    <row r="913" customFormat="false" ht="15" hidden="false" customHeight="false" outlineLevel="0" collapsed="false">
      <c r="A913" s="276" t="s">
        <v>622</v>
      </c>
      <c r="B913" s="272" t="s">
        <v>641</v>
      </c>
      <c r="C913" s="802" t="s">
        <v>630</v>
      </c>
    </row>
    <row r="914" customFormat="false" ht="15" hidden="false" customHeight="false" outlineLevel="0" collapsed="false">
      <c r="A914" s="276" t="s">
        <v>623</v>
      </c>
      <c r="B914" s="272" t="s">
        <v>591</v>
      </c>
      <c r="C914" s="802" t="s">
        <v>622</v>
      </c>
    </row>
    <row r="915" customFormat="false" ht="15" hidden="false" customHeight="false" outlineLevel="0" collapsed="false">
      <c r="A915" s="272" t="s">
        <v>641</v>
      </c>
      <c r="B915" s="276" t="s">
        <v>608</v>
      </c>
      <c r="C915" s="802" t="s">
        <v>623</v>
      </c>
    </row>
    <row r="916" customFormat="false" ht="15" hidden="false" customHeight="false" outlineLevel="0" collapsed="false">
      <c r="A916" s="272" t="s">
        <v>591</v>
      </c>
      <c r="B916" s="276" t="s">
        <v>642</v>
      </c>
      <c r="C916" s="801" t="s">
        <v>641</v>
      </c>
    </row>
    <row r="917" customFormat="false" ht="15" hidden="false" customHeight="false" outlineLevel="0" collapsed="false">
      <c r="A917" s="276" t="s">
        <v>608</v>
      </c>
      <c r="B917" s="276" t="s">
        <v>643</v>
      </c>
      <c r="C917" s="801" t="s">
        <v>591</v>
      </c>
    </row>
    <row r="918" customFormat="false" ht="15" hidden="false" customHeight="false" outlineLevel="0" collapsed="false">
      <c r="A918" s="276" t="s">
        <v>642</v>
      </c>
      <c r="B918" s="276" t="s">
        <v>644</v>
      </c>
      <c r="C918" s="802" t="s">
        <v>608</v>
      </c>
    </row>
    <row r="919" customFormat="false" ht="15" hidden="false" customHeight="false" outlineLevel="0" collapsed="false">
      <c r="A919" s="276" t="s">
        <v>643</v>
      </c>
      <c r="B919" s="279" t="s">
        <v>609</v>
      </c>
      <c r="C919" s="802" t="s">
        <v>642</v>
      </c>
    </row>
    <row r="920" customFormat="false" ht="15" hidden="false" customHeight="false" outlineLevel="0" collapsed="false">
      <c r="A920" s="276" t="s">
        <v>644</v>
      </c>
      <c r="B920" s="279" t="s">
        <v>642</v>
      </c>
      <c r="C920" s="802" t="s">
        <v>643</v>
      </c>
    </row>
    <row r="921" customFormat="false" ht="15" hidden="false" customHeight="false" outlineLevel="0" collapsed="false">
      <c r="A921" s="279" t="s">
        <v>609</v>
      </c>
      <c r="B921" s="279" t="s">
        <v>643</v>
      </c>
      <c r="C921" s="802" t="s">
        <v>644</v>
      </c>
    </row>
    <row r="922" customFormat="false" ht="15" hidden="false" customHeight="false" outlineLevel="0" collapsed="false">
      <c r="A922" s="279" t="s">
        <v>642</v>
      </c>
      <c r="B922" s="279" t="s">
        <v>644</v>
      </c>
      <c r="C922" s="803" t="s">
        <v>609</v>
      </c>
    </row>
    <row r="923" customFormat="false" ht="15" hidden="false" customHeight="false" outlineLevel="0" collapsed="false">
      <c r="A923" s="279" t="s">
        <v>643</v>
      </c>
      <c r="B923" s="276" t="s">
        <v>629</v>
      </c>
      <c r="C923" s="803" t="s">
        <v>642</v>
      </c>
    </row>
    <row r="924" customFormat="false" ht="15" hidden="false" customHeight="false" outlineLevel="0" collapsed="false">
      <c r="A924" s="279" t="s">
        <v>644</v>
      </c>
      <c r="B924" s="276" t="s">
        <v>622</v>
      </c>
      <c r="C924" s="803" t="s">
        <v>643</v>
      </c>
    </row>
    <row r="925" customFormat="false" ht="15" hidden="false" customHeight="false" outlineLevel="0" collapsed="false">
      <c r="A925" s="276" t="s">
        <v>629</v>
      </c>
      <c r="B925" s="276" t="s">
        <v>623</v>
      </c>
      <c r="C925" s="803" t="s">
        <v>644</v>
      </c>
    </row>
    <row r="926" customFormat="false" ht="15" hidden="false" customHeight="false" outlineLevel="0" collapsed="false">
      <c r="A926" s="276" t="s">
        <v>622</v>
      </c>
      <c r="B926" s="276" t="s">
        <v>610</v>
      </c>
      <c r="C926" s="802" t="s">
        <v>629</v>
      </c>
    </row>
    <row r="927" customFormat="false" ht="15" hidden="false" customHeight="false" outlineLevel="0" collapsed="false">
      <c r="A927" s="276" t="s">
        <v>623</v>
      </c>
      <c r="B927" s="276" t="s">
        <v>642</v>
      </c>
      <c r="C927" s="802" t="s">
        <v>622</v>
      </c>
    </row>
    <row r="928" customFormat="false" ht="15" hidden="false" customHeight="false" outlineLevel="0" collapsed="false">
      <c r="A928" s="276" t="s">
        <v>610</v>
      </c>
      <c r="B928" s="276" t="s">
        <v>643</v>
      </c>
      <c r="C928" s="802" t="s">
        <v>623</v>
      </c>
    </row>
    <row r="929" customFormat="false" ht="15" hidden="false" customHeight="false" outlineLevel="0" collapsed="false">
      <c r="A929" s="276" t="s">
        <v>642</v>
      </c>
      <c r="B929" s="276" t="s">
        <v>644</v>
      </c>
      <c r="C929" s="802" t="s">
        <v>610</v>
      </c>
    </row>
    <row r="930" customFormat="false" ht="15" hidden="false" customHeight="false" outlineLevel="0" collapsed="false">
      <c r="A930" s="276" t="s">
        <v>643</v>
      </c>
      <c r="B930" s="276" t="s">
        <v>612</v>
      </c>
      <c r="C930" s="802" t="s">
        <v>642</v>
      </c>
    </row>
    <row r="931" customFormat="false" ht="15" hidden="false" customHeight="false" outlineLevel="0" collapsed="false">
      <c r="A931" s="276" t="s">
        <v>644</v>
      </c>
      <c r="B931" s="276" t="s">
        <v>622</v>
      </c>
      <c r="C931" s="802" t="s">
        <v>643</v>
      </c>
    </row>
    <row r="932" customFormat="false" ht="15" hidden="false" customHeight="false" outlineLevel="0" collapsed="false">
      <c r="A932" s="276" t="s">
        <v>612</v>
      </c>
      <c r="B932" s="276" t="s">
        <v>623</v>
      </c>
      <c r="C932" s="802" t="s">
        <v>644</v>
      </c>
    </row>
    <row r="933" customFormat="false" ht="15" hidden="false" customHeight="false" outlineLevel="0" collapsed="false">
      <c r="A933" s="276" t="s">
        <v>622</v>
      </c>
      <c r="B933" s="276" t="s">
        <v>613</v>
      </c>
      <c r="C933" s="802" t="s">
        <v>612</v>
      </c>
    </row>
    <row r="934" customFormat="false" ht="15" hidden="false" customHeight="false" outlineLevel="0" collapsed="false">
      <c r="A934" s="276" t="s">
        <v>623</v>
      </c>
      <c r="B934" s="276" t="s">
        <v>622</v>
      </c>
      <c r="C934" s="802" t="s">
        <v>622</v>
      </c>
    </row>
    <row r="935" customFormat="false" ht="15" hidden="false" customHeight="false" outlineLevel="0" collapsed="false">
      <c r="A935" s="276" t="s">
        <v>613</v>
      </c>
      <c r="B935" s="276" t="s">
        <v>623</v>
      </c>
      <c r="C935" s="802" t="s">
        <v>623</v>
      </c>
    </row>
    <row r="936" customFormat="false" ht="15" hidden="false" customHeight="false" outlineLevel="0" collapsed="false">
      <c r="A936" s="276" t="s">
        <v>622</v>
      </c>
      <c r="B936" s="276" t="s">
        <v>614</v>
      </c>
      <c r="C936" s="802" t="s">
        <v>613</v>
      </c>
    </row>
    <row r="937" customFormat="false" ht="15" hidden="false" customHeight="false" outlineLevel="0" collapsed="false">
      <c r="A937" s="276" t="s">
        <v>623</v>
      </c>
      <c r="B937" s="276" t="s">
        <v>622</v>
      </c>
      <c r="C937" s="802" t="s">
        <v>622</v>
      </c>
    </row>
    <row r="938" customFormat="false" ht="15" hidden="false" customHeight="false" outlineLevel="0" collapsed="false">
      <c r="A938" s="276" t="s">
        <v>614</v>
      </c>
      <c r="B938" s="276" t="s">
        <v>623</v>
      </c>
      <c r="C938" s="802" t="s">
        <v>623</v>
      </c>
    </row>
    <row r="939" customFormat="false" ht="15" hidden="false" customHeight="false" outlineLevel="0" collapsed="false">
      <c r="A939" s="276" t="s">
        <v>622</v>
      </c>
      <c r="B939" s="272" t="s">
        <v>606</v>
      </c>
      <c r="C939" s="802" t="s">
        <v>614</v>
      </c>
    </row>
    <row r="940" customFormat="false" ht="15" hidden="false" customHeight="false" outlineLevel="0" collapsed="false">
      <c r="A940" s="276" t="s">
        <v>623</v>
      </c>
      <c r="B940" s="276" t="s">
        <v>608</v>
      </c>
      <c r="C940" s="802" t="s">
        <v>622</v>
      </c>
    </row>
    <row r="941" customFormat="false" ht="15" hidden="false" customHeight="false" outlineLevel="0" collapsed="false">
      <c r="A941" s="272" t="s">
        <v>606</v>
      </c>
      <c r="B941" s="276" t="s">
        <v>645</v>
      </c>
      <c r="C941" s="802" t="s">
        <v>623</v>
      </c>
    </row>
    <row r="942" customFormat="false" ht="15" hidden="false" customHeight="false" outlineLevel="0" collapsed="false">
      <c r="A942" s="276" t="s">
        <v>608</v>
      </c>
      <c r="B942" s="276" t="s">
        <v>643</v>
      </c>
      <c r="C942" s="801" t="s">
        <v>606</v>
      </c>
    </row>
    <row r="943" customFormat="false" ht="15" hidden="false" customHeight="false" outlineLevel="0" collapsed="false">
      <c r="A943" s="276" t="s">
        <v>645</v>
      </c>
      <c r="B943" s="276" t="s">
        <v>644</v>
      </c>
      <c r="C943" s="802" t="s">
        <v>608</v>
      </c>
    </row>
    <row r="944" customFormat="false" ht="15" hidden="false" customHeight="false" outlineLevel="0" collapsed="false">
      <c r="A944" s="276" t="s">
        <v>643</v>
      </c>
      <c r="B944" s="279" t="s">
        <v>609</v>
      </c>
      <c r="C944" s="802" t="s">
        <v>645</v>
      </c>
    </row>
    <row r="945" customFormat="false" ht="15" hidden="false" customHeight="false" outlineLevel="0" collapsed="false">
      <c r="A945" s="276" t="s">
        <v>644</v>
      </c>
      <c r="B945" s="279" t="s">
        <v>645</v>
      </c>
      <c r="C945" s="802" t="s">
        <v>643</v>
      </c>
    </row>
    <row r="946" customFormat="false" ht="15" hidden="false" customHeight="false" outlineLevel="0" collapsed="false">
      <c r="A946" s="279" t="s">
        <v>609</v>
      </c>
      <c r="B946" s="279" t="s">
        <v>643</v>
      </c>
      <c r="C946" s="802" t="s">
        <v>644</v>
      </c>
    </row>
    <row r="947" customFormat="false" ht="15" hidden="false" customHeight="false" outlineLevel="0" collapsed="false">
      <c r="A947" s="279" t="s">
        <v>645</v>
      </c>
      <c r="B947" s="279" t="s">
        <v>644</v>
      </c>
      <c r="C947" s="803" t="s">
        <v>609</v>
      </c>
    </row>
    <row r="948" customFormat="false" ht="15" hidden="false" customHeight="false" outlineLevel="0" collapsed="false">
      <c r="A948" s="279" t="s">
        <v>643</v>
      </c>
      <c r="B948" s="276" t="s">
        <v>629</v>
      </c>
      <c r="C948" s="803" t="s">
        <v>645</v>
      </c>
    </row>
    <row r="949" customFormat="false" ht="15" hidden="false" customHeight="false" outlineLevel="0" collapsed="false">
      <c r="A949" s="279" t="s">
        <v>644</v>
      </c>
      <c r="B949" s="276" t="s">
        <v>622</v>
      </c>
      <c r="C949" s="803" t="s">
        <v>643</v>
      </c>
    </row>
    <row r="950" customFormat="false" ht="15" hidden="false" customHeight="false" outlineLevel="0" collapsed="false">
      <c r="A950" s="276" t="s">
        <v>629</v>
      </c>
      <c r="B950" s="276" t="s">
        <v>623</v>
      </c>
      <c r="C950" s="803" t="s">
        <v>644</v>
      </c>
    </row>
    <row r="951" customFormat="false" ht="15" hidden="false" customHeight="false" outlineLevel="0" collapsed="false">
      <c r="A951" s="276" t="s">
        <v>622</v>
      </c>
      <c r="B951" s="276" t="s">
        <v>610</v>
      </c>
      <c r="C951" s="802" t="s">
        <v>629</v>
      </c>
    </row>
    <row r="952" customFormat="false" ht="15" hidden="false" customHeight="false" outlineLevel="0" collapsed="false">
      <c r="A952" s="276" t="s">
        <v>623</v>
      </c>
      <c r="B952" s="276" t="s">
        <v>646</v>
      </c>
      <c r="C952" s="802" t="s">
        <v>622</v>
      </c>
    </row>
    <row r="953" customFormat="false" ht="15" hidden="false" customHeight="false" outlineLevel="0" collapsed="false">
      <c r="A953" s="276" t="s">
        <v>610</v>
      </c>
      <c r="B953" s="276" t="s">
        <v>643</v>
      </c>
      <c r="C953" s="802" t="s">
        <v>623</v>
      </c>
    </row>
    <row r="954" customFormat="false" ht="15" hidden="false" customHeight="false" outlineLevel="0" collapsed="false">
      <c r="A954" s="276" t="s">
        <v>646</v>
      </c>
      <c r="B954" s="276" t="s">
        <v>644</v>
      </c>
      <c r="C954" s="802" t="s">
        <v>610</v>
      </c>
    </row>
    <row r="955" customFormat="false" ht="15" hidden="false" customHeight="false" outlineLevel="0" collapsed="false">
      <c r="A955" s="276" t="s">
        <v>643</v>
      </c>
      <c r="B955" s="276" t="s">
        <v>647</v>
      </c>
      <c r="C955" s="802" t="s">
        <v>646</v>
      </c>
    </row>
    <row r="956" customFormat="false" ht="15" hidden="false" customHeight="false" outlineLevel="0" collapsed="false">
      <c r="A956" s="276" t="s">
        <v>644</v>
      </c>
      <c r="B956" s="276" t="s">
        <v>1535</v>
      </c>
      <c r="C956" s="802" t="s">
        <v>643</v>
      </c>
    </row>
    <row r="957" customFormat="false" ht="15" hidden="false" customHeight="false" outlineLevel="0" collapsed="false">
      <c r="A957" s="276" t="s">
        <v>647</v>
      </c>
      <c r="B957" s="276" t="s">
        <v>649</v>
      </c>
      <c r="C957" s="802" t="s">
        <v>644</v>
      </c>
    </row>
    <row r="958" customFormat="false" ht="15" hidden="false" customHeight="false" outlineLevel="0" collapsed="false">
      <c r="A958" s="276" t="s">
        <v>648</v>
      </c>
      <c r="B958" s="276" t="s">
        <v>650</v>
      </c>
      <c r="C958" s="802" t="s">
        <v>647</v>
      </c>
    </row>
    <row r="959" customFormat="false" ht="15" hidden="false" customHeight="false" outlineLevel="0" collapsed="false">
      <c r="A959" s="276" t="s">
        <v>649</v>
      </c>
      <c r="B959" s="276" t="s">
        <v>612</v>
      </c>
      <c r="C959" s="804" t="s">
        <v>1536</v>
      </c>
    </row>
    <row r="960" customFormat="false" ht="15" hidden="false" customHeight="false" outlineLevel="0" collapsed="false">
      <c r="A960" s="276" t="s">
        <v>650</v>
      </c>
      <c r="B960" s="276" t="s">
        <v>622</v>
      </c>
      <c r="C960" s="804" t="s">
        <v>1537</v>
      </c>
    </row>
    <row r="961" customFormat="false" ht="15" hidden="false" customHeight="false" outlineLevel="0" collapsed="false">
      <c r="A961" s="276" t="s">
        <v>612</v>
      </c>
      <c r="B961" s="276" t="s">
        <v>623</v>
      </c>
      <c r="C961" s="804" t="s">
        <v>1538</v>
      </c>
    </row>
    <row r="962" customFormat="false" ht="15" hidden="false" customHeight="false" outlineLevel="0" collapsed="false">
      <c r="A962" s="276" t="s">
        <v>622</v>
      </c>
      <c r="B962" s="276" t="s">
        <v>613</v>
      </c>
      <c r="C962" s="804" t="s">
        <v>1539</v>
      </c>
    </row>
    <row r="963" customFormat="false" ht="15" hidden="false" customHeight="false" outlineLevel="0" collapsed="false">
      <c r="A963" s="276" t="s">
        <v>623</v>
      </c>
      <c r="B963" s="276" t="s">
        <v>622</v>
      </c>
      <c r="C963" s="805" t="s">
        <v>1540</v>
      </c>
    </row>
    <row r="964" customFormat="false" ht="15" hidden="false" customHeight="false" outlineLevel="0" collapsed="false">
      <c r="A964" s="276" t="s">
        <v>613</v>
      </c>
      <c r="B964" s="276" t="s">
        <v>623</v>
      </c>
      <c r="C964" s="802" t="s">
        <v>1541</v>
      </c>
    </row>
    <row r="965" customFormat="false" ht="15" hidden="false" customHeight="false" outlineLevel="0" collapsed="false">
      <c r="A965" s="276" t="s">
        <v>622</v>
      </c>
      <c r="B965" s="276" t="s">
        <v>614</v>
      </c>
      <c r="C965" s="806" t="s">
        <v>1542</v>
      </c>
    </row>
    <row r="966" customFormat="false" ht="15" hidden="false" customHeight="false" outlineLevel="0" collapsed="false">
      <c r="A966" s="276" t="s">
        <v>623</v>
      </c>
      <c r="B966" s="276" t="s">
        <v>622</v>
      </c>
      <c r="C966" s="806" t="s">
        <v>1543</v>
      </c>
    </row>
    <row r="967" customFormat="false" ht="15" hidden="false" customHeight="false" outlineLevel="0" collapsed="false">
      <c r="A967" s="276" t="s">
        <v>614</v>
      </c>
      <c r="B967" s="276" t="s">
        <v>623</v>
      </c>
      <c r="C967" s="802" t="s">
        <v>612</v>
      </c>
    </row>
    <row r="968" customFormat="false" ht="15" hidden="false" customHeight="false" outlineLevel="0" collapsed="false">
      <c r="A968" s="276" t="s">
        <v>622</v>
      </c>
      <c r="B968" s="276" t="s">
        <v>651</v>
      </c>
      <c r="C968" s="802" t="s">
        <v>622</v>
      </c>
    </row>
    <row r="969" customFormat="false" ht="15" hidden="false" customHeight="false" outlineLevel="0" collapsed="false">
      <c r="A969" s="276" t="s">
        <v>623</v>
      </c>
      <c r="B969" s="305" t="s">
        <v>652</v>
      </c>
      <c r="C969" s="802" t="s">
        <v>623</v>
      </c>
    </row>
    <row r="970" customFormat="false" ht="15" hidden="false" customHeight="false" outlineLevel="0" collapsed="false">
      <c r="A970" s="276" t="s">
        <v>651</v>
      </c>
      <c r="B970" s="305" t="s">
        <v>653</v>
      </c>
      <c r="C970" s="802" t="s">
        <v>613</v>
      </c>
    </row>
    <row r="971" customFormat="false" ht="15" hidden="false" customHeight="false" outlineLevel="0" collapsed="false">
      <c r="A971" s="305" t="s">
        <v>652</v>
      </c>
      <c r="B971" s="305" t="s">
        <v>654</v>
      </c>
      <c r="C971" s="802" t="s">
        <v>622</v>
      </c>
    </row>
    <row r="972" customFormat="false" ht="15" hidden="false" customHeight="false" outlineLevel="0" collapsed="false">
      <c r="A972" s="305" t="s">
        <v>653</v>
      </c>
      <c r="B972" s="305" t="s">
        <v>655</v>
      </c>
      <c r="C972" s="802" t="s">
        <v>623</v>
      </c>
    </row>
    <row r="973" customFormat="false" ht="15" hidden="false" customHeight="false" outlineLevel="0" collapsed="false">
      <c r="A973" s="305" t="s">
        <v>654</v>
      </c>
      <c r="B973" s="276" t="s">
        <v>656</v>
      </c>
      <c r="C973" s="802" t="s">
        <v>614</v>
      </c>
    </row>
    <row r="974" customFormat="false" ht="15" hidden="false" customHeight="false" outlineLevel="0" collapsed="false">
      <c r="A974" s="305" t="s">
        <v>655</v>
      </c>
      <c r="B974" s="305" t="s">
        <v>657</v>
      </c>
      <c r="C974" s="802" t="s">
        <v>622</v>
      </c>
    </row>
    <row r="975" customFormat="false" ht="15" hidden="false" customHeight="false" outlineLevel="0" collapsed="false">
      <c r="A975" s="276" t="s">
        <v>656</v>
      </c>
      <c r="B975" s="305" t="s">
        <v>653</v>
      </c>
      <c r="C975" s="802" t="s">
        <v>623</v>
      </c>
    </row>
    <row r="976" customFormat="false" ht="15" hidden="false" customHeight="false" outlineLevel="0" collapsed="false">
      <c r="A976" s="305" t="s">
        <v>657</v>
      </c>
      <c r="B976" s="305" t="s">
        <v>654</v>
      </c>
      <c r="C976" s="802" t="s">
        <v>651</v>
      </c>
    </row>
    <row r="977" customFormat="false" ht="15" hidden="false" customHeight="false" outlineLevel="0" collapsed="false">
      <c r="A977" s="305" t="s">
        <v>653</v>
      </c>
      <c r="B977" s="305" t="s">
        <v>658</v>
      </c>
      <c r="C977" s="806" t="s">
        <v>654</v>
      </c>
    </row>
    <row r="978" customFormat="false" ht="15" hidden="false" customHeight="false" outlineLevel="0" collapsed="false">
      <c r="A978" s="305" t="s">
        <v>654</v>
      </c>
      <c r="B978" s="272" t="s">
        <v>659</v>
      </c>
      <c r="C978" s="806" t="s">
        <v>655</v>
      </c>
    </row>
    <row r="979" customFormat="false" ht="15" hidden="false" customHeight="false" outlineLevel="0" collapsed="false">
      <c r="A979" s="305" t="s">
        <v>658</v>
      </c>
      <c r="B979" s="272" t="s">
        <v>591</v>
      </c>
      <c r="C979" s="802" t="s">
        <v>656</v>
      </c>
    </row>
    <row r="980" customFormat="false" ht="15" hidden="false" customHeight="false" outlineLevel="0" collapsed="false">
      <c r="A980" s="272" t="s">
        <v>659</v>
      </c>
      <c r="B980" s="276" t="s">
        <v>608</v>
      </c>
      <c r="C980" s="806" t="s">
        <v>654</v>
      </c>
    </row>
    <row r="981" customFormat="false" ht="15" hidden="false" customHeight="false" outlineLevel="0" collapsed="false">
      <c r="A981" s="272" t="s">
        <v>591</v>
      </c>
      <c r="B981" s="279" t="s">
        <v>609</v>
      </c>
      <c r="C981" s="806" t="s">
        <v>658</v>
      </c>
    </row>
    <row r="982" customFormat="false" ht="15" hidden="false" customHeight="false" outlineLevel="0" collapsed="false">
      <c r="A982" s="276" t="s">
        <v>608</v>
      </c>
      <c r="B982" s="276" t="s">
        <v>629</v>
      </c>
      <c r="C982" s="801" t="s">
        <v>659</v>
      </c>
    </row>
    <row r="983" customFormat="false" ht="15" hidden="false" customHeight="false" outlineLevel="0" collapsed="false">
      <c r="A983" s="279" t="s">
        <v>609</v>
      </c>
      <c r="B983" s="276" t="s">
        <v>610</v>
      </c>
      <c r="C983" s="801" t="s">
        <v>591</v>
      </c>
    </row>
    <row r="984" customFormat="false" ht="15" hidden="false" customHeight="false" outlineLevel="0" collapsed="false">
      <c r="A984" s="276" t="s">
        <v>629</v>
      </c>
      <c r="B984" s="276" t="s">
        <v>612</v>
      </c>
      <c r="C984" s="802" t="s">
        <v>608</v>
      </c>
    </row>
    <row r="985" customFormat="false" ht="15" hidden="false" customHeight="false" outlineLevel="0" collapsed="false">
      <c r="A985" s="276" t="s">
        <v>610</v>
      </c>
      <c r="B985" s="276" t="s">
        <v>613</v>
      </c>
      <c r="C985" s="803" t="s">
        <v>609</v>
      </c>
    </row>
    <row r="986" customFormat="false" ht="15" hidden="false" customHeight="false" outlineLevel="0" collapsed="false">
      <c r="A986" s="276" t="s">
        <v>612</v>
      </c>
      <c r="B986" s="276" t="s">
        <v>630</v>
      </c>
      <c r="C986" s="802" t="s">
        <v>629</v>
      </c>
    </row>
    <row r="987" customFormat="false" ht="15" hidden="false" customHeight="false" outlineLevel="0" collapsed="false">
      <c r="A987" s="276" t="s">
        <v>613</v>
      </c>
      <c r="B987" s="279" t="s">
        <v>660</v>
      </c>
      <c r="C987" s="802" t="s">
        <v>610</v>
      </c>
    </row>
    <row r="988" customFormat="false" ht="15" hidden="false" customHeight="false" outlineLevel="0" collapsed="false">
      <c r="A988" s="276" t="s">
        <v>630</v>
      </c>
      <c r="B988" s="279" t="s">
        <v>661</v>
      </c>
      <c r="C988" s="802" t="s">
        <v>612</v>
      </c>
    </row>
    <row r="989" customFormat="false" ht="15" hidden="false" customHeight="false" outlineLevel="0" collapsed="false">
      <c r="A989" s="279" t="s">
        <v>660</v>
      </c>
      <c r="B989" s="279" t="s">
        <v>662</v>
      </c>
      <c r="C989" s="802" t="s">
        <v>613</v>
      </c>
    </row>
    <row r="990" customFormat="false" ht="15" hidden="false" customHeight="false" outlineLevel="0" collapsed="false">
      <c r="A990" s="279" t="s">
        <v>661</v>
      </c>
      <c r="B990" s="279" t="s">
        <v>663</v>
      </c>
      <c r="C990" s="802" t="s">
        <v>630</v>
      </c>
    </row>
    <row r="991" customFormat="false" ht="15" hidden="false" customHeight="false" outlineLevel="0" collapsed="false">
      <c r="A991" s="279" t="s">
        <v>662</v>
      </c>
      <c r="B991" s="279" t="s">
        <v>664</v>
      </c>
      <c r="C991" s="803" t="s">
        <v>660</v>
      </c>
    </row>
    <row r="992" customFormat="false" ht="15" hidden="false" customHeight="false" outlineLevel="0" collapsed="false">
      <c r="A992" s="279" t="s">
        <v>663</v>
      </c>
      <c r="B992" s="279" t="s">
        <v>665</v>
      </c>
      <c r="C992" s="803" t="s">
        <v>661</v>
      </c>
    </row>
    <row r="993" customFormat="false" ht="15" hidden="false" customHeight="false" outlineLevel="0" collapsed="false">
      <c r="A993" s="279" t="s">
        <v>664</v>
      </c>
      <c r="B993" s="272" t="s">
        <v>606</v>
      </c>
      <c r="C993" s="803" t="s">
        <v>662</v>
      </c>
    </row>
    <row r="994" customFormat="false" ht="15" hidden="false" customHeight="false" outlineLevel="0" collapsed="false">
      <c r="A994" s="279" t="s">
        <v>665</v>
      </c>
      <c r="B994" s="276" t="s">
        <v>608</v>
      </c>
      <c r="C994" s="803" t="s">
        <v>663</v>
      </c>
    </row>
    <row r="995" customFormat="false" ht="15" hidden="false" customHeight="false" outlineLevel="0" collapsed="false">
      <c r="A995" s="272" t="s">
        <v>606</v>
      </c>
      <c r="B995" s="279" t="s">
        <v>609</v>
      </c>
      <c r="C995" s="803" t="s">
        <v>664</v>
      </c>
    </row>
    <row r="996" customFormat="false" ht="15" hidden="false" customHeight="false" outlineLevel="0" collapsed="false">
      <c r="A996" s="276" t="s">
        <v>608</v>
      </c>
      <c r="B996" s="276" t="s">
        <v>666</v>
      </c>
      <c r="C996" s="803" t="s">
        <v>665</v>
      </c>
    </row>
    <row r="997" customFormat="false" ht="15" hidden="false" customHeight="false" outlineLevel="0" collapsed="false">
      <c r="A997" s="279" t="s">
        <v>609</v>
      </c>
      <c r="B997" s="276" t="s">
        <v>610</v>
      </c>
      <c r="C997" s="801" t="s">
        <v>606</v>
      </c>
    </row>
    <row r="998" customFormat="false" ht="15" hidden="false" customHeight="false" outlineLevel="0" collapsed="false">
      <c r="A998" s="276" t="s">
        <v>666</v>
      </c>
      <c r="B998" s="276" t="s">
        <v>612</v>
      </c>
      <c r="C998" s="802" t="s">
        <v>608</v>
      </c>
    </row>
    <row r="999" customFormat="false" ht="15" hidden="false" customHeight="false" outlineLevel="0" collapsed="false">
      <c r="A999" s="276" t="s">
        <v>610</v>
      </c>
      <c r="B999" s="276" t="s">
        <v>613</v>
      </c>
      <c r="C999" s="803" t="s">
        <v>609</v>
      </c>
    </row>
    <row r="1000" customFormat="false" ht="15" hidden="false" customHeight="false" outlineLevel="0" collapsed="false">
      <c r="A1000" s="276" t="s">
        <v>612</v>
      </c>
      <c r="B1000" s="276" t="s">
        <v>630</v>
      </c>
      <c r="C1000" s="802" t="s">
        <v>666</v>
      </c>
    </row>
    <row r="1001" customFormat="false" ht="15" hidden="false" customHeight="false" outlineLevel="0" collapsed="false">
      <c r="A1001" s="276" t="s">
        <v>613</v>
      </c>
      <c r="B1001" s="279" t="s">
        <v>667</v>
      </c>
      <c r="C1001" s="802" t="s">
        <v>610</v>
      </c>
    </row>
    <row r="1002" customFormat="false" ht="15" hidden="false" customHeight="false" outlineLevel="0" collapsed="false">
      <c r="A1002" s="276" t="s">
        <v>630</v>
      </c>
      <c r="B1002" s="279" t="s">
        <v>668</v>
      </c>
      <c r="C1002" s="802" t="s">
        <v>612</v>
      </c>
    </row>
    <row r="1003" customFormat="false" ht="15" hidden="false" customHeight="false" outlineLevel="0" collapsed="false">
      <c r="A1003" s="279" t="s">
        <v>667</v>
      </c>
      <c r="B1003" s="279" t="s">
        <v>669</v>
      </c>
      <c r="C1003" s="802" t="s">
        <v>613</v>
      </c>
    </row>
    <row r="1004" customFormat="false" ht="15" hidden="false" customHeight="false" outlineLevel="0" collapsed="false">
      <c r="A1004" s="279" t="s">
        <v>668</v>
      </c>
      <c r="B1004" s="279" t="s">
        <v>670</v>
      </c>
      <c r="C1004" s="802" t="s">
        <v>630</v>
      </c>
    </row>
    <row r="1005" customFormat="false" ht="15" hidden="false" customHeight="false" outlineLevel="0" collapsed="false">
      <c r="A1005" s="279" t="s">
        <v>669</v>
      </c>
      <c r="B1005" s="279" t="s">
        <v>671</v>
      </c>
      <c r="C1005" s="803" t="s">
        <v>667</v>
      </c>
    </row>
    <row r="1006" customFormat="false" ht="15" hidden="false" customHeight="false" outlineLevel="0" collapsed="false">
      <c r="A1006" s="279" t="s">
        <v>670</v>
      </c>
      <c r="B1006" s="279" t="s">
        <v>672</v>
      </c>
      <c r="C1006" s="803" t="s">
        <v>668</v>
      </c>
    </row>
    <row r="1007" customFormat="false" ht="15" hidden="false" customHeight="false" outlineLevel="0" collapsed="false">
      <c r="A1007" s="279" t="s">
        <v>671</v>
      </c>
      <c r="B1007" s="272" t="s">
        <v>673</v>
      </c>
      <c r="C1007" s="803" t="s">
        <v>669</v>
      </c>
    </row>
    <row r="1008" customFormat="false" ht="15" hidden="false" customHeight="false" outlineLevel="0" collapsed="false">
      <c r="A1008" s="279" t="s">
        <v>672</v>
      </c>
      <c r="B1008" s="272" t="s">
        <v>591</v>
      </c>
      <c r="C1008" s="803" t="s">
        <v>670</v>
      </c>
    </row>
    <row r="1009" customFormat="false" ht="15" hidden="false" customHeight="false" outlineLevel="0" collapsed="false">
      <c r="A1009" s="272" t="s">
        <v>673</v>
      </c>
      <c r="B1009" s="276" t="s">
        <v>608</v>
      </c>
      <c r="C1009" s="803" t="s">
        <v>671</v>
      </c>
    </row>
    <row r="1010" customFormat="false" ht="15" hidden="false" customHeight="false" outlineLevel="0" collapsed="false">
      <c r="A1010" s="272" t="s">
        <v>591</v>
      </c>
      <c r="B1010" s="276" t="s">
        <v>622</v>
      </c>
      <c r="C1010" s="803" t="s">
        <v>672</v>
      </c>
    </row>
    <row r="1011" customFormat="false" ht="15" hidden="false" customHeight="false" outlineLevel="0" collapsed="false">
      <c r="A1011" s="276" t="s">
        <v>608</v>
      </c>
      <c r="B1011" s="276" t="s">
        <v>623</v>
      </c>
      <c r="C1011" s="801" t="s">
        <v>673</v>
      </c>
    </row>
    <row r="1012" customFormat="false" ht="15" hidden="false" customHeight="false" outlineLevel="0" collapsed="false">
      <c r="A1012" s="276" t="s">
        <v>622</v>
      </c>
      <c r="B1012" s="279" t="s">
        <v>609</v>
      </c>
      <c r="C1012" s="801" t="s">
        <v>591</v>
      </c>
    </row>
    <row r="1013" customFormat="false" ht="15" hidden="false" customHeight="false" outlineLevel="0" collapsed="false">
      <c r="A1013" s="276" t="s">
        <v>623</v>
      </c>
      <c r="B1013" s="279" t="s">
        <v>622</v>
      </c>
      <c r="C1013" s="802" t="s">
        <v>608</v>
      </c>
    </row>
    <row r="1014" customFormat="false" ht="15" hidden="false" customHeight="false" outlineLevel="0" collapsed="false">
      <c r="A1014" s="279" t="s">
        <v>609</v>
      </c>
      <c r="B1014" s="279" t="s">
        <v>623</v>
      </c>
      <c r="C1014" s="802" t="s">
        <v>622</v>
      </c>
    </row>
    <row r="1015" customFormat="false" ht="15" hidden="false" customHeight="false" outlineLevel="0" collapsed="false">
      <c r="A1015" s="279" t="s">
        <v>622</v>
      </c>
      <c r="B1015" s="276" t="s">
        <v>611</v>
      </c>
      <c r="C1015" s="802" t="s">
        <v>623</v>
      </c>
    </row>
    <row r="1016" customFormat="false" ht="15" hidden="false" customHeight="false" outlineLevel="0" collapsed="false">
      <c r="A1016" s="279" t="s">
        <v>623</v>
      </c>
      <c r="B1016" s="276" t="s">
        <v>622</v>
      </c>
      <c r="C1016" s="803" t="s">
        <v>609</v>
      </c>
    </row>
    <row r="1017" customFormat="false" ht="15" hidden="false" customHeight="false" outlineLevel="0" collapsed="false">
      <c r="A1017" s="276" t="s">
        <v>611</v>
      </c>
      <c r="B1017" s="276" t="s">
        <v>623</v>
      </c>
      <c r="C1017" s="803" t="s">
        <v>622</v>
      </c>
    </row>
    <row r="1018" customFormat="false" ht="15" hidden="false" customHeight="false" outlineLevel="0" collapsed="false">
      <c r="A1018" s="276" t="s">
        <v>622</v>
      </c>
      <c r="B1018" s="276" t="s">
        <v>610</v>
      </c>
      <c r="C1018" s="803" t="s">
        <v>623</v>
      </c>
    </row>
    <row r="1019" customFormat="false" ht="15" hidden="false" customHeight="false" outlineLevel="0" collapsed="false">
      <c r="A1019" s="276" t="s">
        <v>623</v>
      </c>
      <c r="B1019" s="276" t="s">
        <v>622</v>
      </c>
      <c r="C1019" s="802" t="s">
        <v>611</v>
      </c>
    </row>
    <row r="1020" customFormat="false" ht="15" hidden="false" customHeight="false" outlineLevel="0" collapsed="false">
      <c r="A1020" s="276" t="s">
        <v>610</v>
      </c>
      <c r="B1020" s="276" t="s">
        <v>623</v>
      </c>
      <c r="C1020" s="802" t="s">
        <v>622</v>
      </c>
    </row>
    <row r="1021" customFormat="false" ht="15" hidden="false" customHeight="false" outlineLevel="0" collapsed="false">
      <c r="A1021" s="276" t="s">
        <v>622</v>
      </c>
      <c r="B1021" s="276" t="s">
        <v>612</v>
      </c>
      <c r="C1021" s="802" t="s">
        <v>623</v>
      </c>
    </row>
    <row r="1022" customFormat="false" ht="15" hidden="false" customHeight="false" outlineLevel="0" collapsed="false">
      <c r="A1022" s="276" t="s">
        <v>623</v>
      </c>
      <c r="B1022" s="276" t="s">
        <v>622</v>
      </c>
      <c r="C1022" s="802" t="s">
        <v>610</v>
      </c>
    </row>
    <row r="1023" customFormat="false" ht="15" hidden="false" customHeight="false" outlineLevel="0" collapsed="false">
      <c r="A1023" s="276" t="s">
        <v>612</v>
      </c>
      <c r="B1023" s="276" t="s">
        <v>623</v>
      </c>
      <c r="C1023" s="802" t="s">
        <v>622</v>
      </c>
    </row>
    <row r="1024" customFormat="false" ht="15" hidden="false" customHeight="false" outlineLevel="0" collapsed="false">
      <c r="A1024" s="276" t="s">
        <v>622</v>
      </c>
      <c r="B1024" s="276" t="s">
        <v>613</v>
      </c>
      <c r="C1024" s="802" t="s">
        <v>623</v>
      </c>
    </row>
    <row r="1025" customFormat="false" ht="15" hidden="false" customHeight="false" outlineLevel="0" collapsed="false">
      <c r="A1025" s="276" t="s">
        <v>623</v>
      </c>
      <c r="B1025" s="276" t="s">
        <v>622</v>
      </c>
      <c r="C1025" s="802" t="s">
        <v>612</v>
      </c>
    </row>
    <row r="1026" customFormat="false" ht="15" hidden="false" customHeight="false" outlineLevel="0" collapsed="false">
      <c r="A1026" s="276" t="s">
        <v>613</v>
      </c>
      <c r="B1026" s="276" t="s">
        <v>623</v>
      </c>
      <c r="C1026" s="802" t="s">
        <v>622</v>
      </c>
    </row>
    <row r="1027" customFormat="false" ht="15" hidden="false" customHeight="false" outlineLevel="0" collapsed="false">
      <c r="A1027" s="276" t="s">
        <v>622</v>
      </c>
      <c r="B1027" s="276" t="s">
        <v>614</v>
      </c>
      <c r="C1027" s="802" t="s">
        <v>623</v>
      </c>
    </row>
    <row r="1028" customFormat="false" ht="15" hidden="false" customHeight="false" outlineLevel="0" collapsed="false">
      <c r="A1028" s="276" t="s">
        <v>623</v>
      </c>
      <c r="B1028" s="276" t="s">
        <v>622</v>
      </c>
      <c r="C1028" s="802" t="s">
        <v>613</v>
      </c>
    </row>
    <row r="1029" customFormat="false" ht="15" hidden="false" customHeight="false" outlineLevel="0" collapsed="false">
      <c r="A1029" s="276" t="s">
        <v>614</v>
      </c>
      <c r="B1029" s="276" t="s">
        <v>623</v>
      </c>
      <c r="C1029" s="802" t="s">
        <v>622</v>
      </c>
    </row>
    <row r="1030" customFormat="false" ht="15" hidden="false" customHeight="false" outlineLevel="0" collapsed="false">
      <c r="A1030" s="276" t="s">
        <v>622</v>
      </c>
      <c r="B1030" s="272" t="s">
        <v>606</v>
      </c>
      <c r="C1030" s="802" t="s">
        <v>623</v>
      </c>
    </row>
    <row r="1031" customFormat="false" ht="15" hidden="false" customHeight="false" outlineLevel="0" collapsed="false">
      <c r="A1031" s="276" t="s">
        <v>623</v>
      </c>
      <c r="B1031" s="276" t="s">
        <v>608</v>
      </c>
      <c r="C1031" s="802" t="s">
        <v>614</v>
      </c>
    </row>
    <row r="1032" customFormat="false" ht="15" hidden="false" customHeight="false" outlineLevel="0" collapsed="false">
      <c r="A1032" s="272" t="s">
        <v>606</v>
      </c>
      <c r="B1032" s="276" t="s">
        <v>622</v>
      </c>
      <c r="C1032" s="802" t="s">
        <v>622</v>
      </c>
    </row>
    <row r="1033" customFormat="false" ht="15" hidden="false" customHeight="false" outlineLevel="0" collapsed="false">
      <c r="A1033" s="276" t="s">
        <v>608</v>
      </c>
      <c r="B1033" s="276" t="s">
        <v>623</v>
      </c>
      <c r="C1033" s="802" t="s">
        <v>623</v>
      </c>
    </row>
    <row r="1034" customFormat="false" ht="15" hidden="false" customHeight="false" outlineLevel="0" collapsed="false">
      <c r="A1034" s="276" t="s">
        <v>622</v>
      </c>
      <c r="B1034" s="279" t="s">
        <v>609</v>
      </c>
      <c r="C1034" s="801" t="s">
        <v>606</v>
      </c>
    </row>
    <row r="1035" customFormat="false" ht="15" hidden="false" customHeight="false" outlineLevel="0" collapsed="false">
      <c r="A1035" s="276" t="s">
        <v>623</v>
      </c>
      <c r="B1035" s="279" t="s">
        <v>622</v>
      </c>
      <c r="C1035" s="802" t="s">
        <v>608</v>
      </c>
    </row>
    <row r="1036" customFormat="false" ht="15" hidden="false" customHeight="false" outlineLevel="0" collapsed="false">
      <c r="A1036" s="279" t="s">
        <v>609</v>
      </c>
      <c r="B1036" s="279" t="s">
        <v>623</v>
      </c>
      <c r="C1036" s="802" t="s">
        <v>622</v>
      </c>
    </row>
    <row r="1037" customFormat="false" ht="15" hidden="false" customHeight="false" outlineLevel="0" collapsed="false">
      <c r="A1037" s="279" t="s">
        <v>622</v>
      </c>
      <c r="B1037" s="276" t="s">
        <v>611</v>
      </c>
      <c r="C1037" s="802" t="s">
        <v>623</v>
      </c>
    </row>
    <row r="1038" customFormat="false" ht="15" hidden="false" customHeight="false" outlineLevel="0" collapsed="false">
      <c r="A1038" s="279" t="s">
        <v>623</v>
      </c>
      <c r="B1038" s="276" t="s">
        <v>622</v>
      </c>
      <c r="C1038" s="803" t="s">
        <v>609</v>
      </c>
    </row>
    <row r="1039" customFormat="false" ht="15" hidden="false" customHeight="false" outlineLevel="0" collapsed="false">
      <c r="A1039" s="276" t="s">
        <v>611</v>
      </c>
      <c r="B1039" s="276" t="s">
        <v>623</v>
      </c>
      <c r="C1039" s="803" t="s">
        <v>622</v>
      </c>
    </row>
    <row r="1040" customFormat="false" ht="15" hidden="false" customHeight="false" outlineLevel="0" collapsed="false">
      <c r="A1040" s="276" t="s">
        <v>622</v>
      </c>
      <c r="B1040" s="276" t="s">
        <v>610</v>
      </c>
      <c r="C1040" s="803" t="s">
        <v>623</v>
      </c>
    </row>
    <row r="1041" customFormat="false" ht="15" hidden="false" customHeight="false" outlineLevel="0" collapsed="false">
      <c r="A1041" s="276" t="s">
        <v>623</v>
      </c>
      <c r="B1041" s="276" t="s">
        <v>622</v>
      </c>
      <c r="C1041" s="802" t="s">
        <v>611</v>
      </c>
    </row>
    <row r="1042" customFormat="false" ht="15" hidden="false" customHeight="false" outlineLevel="0" collapsed="false">
      <c r="A1042" s="276" t="s">
        <v>610</v>
      </c>
      <c r="B1042" s="276" t="s">
        <v>623</v>
      </c>
      <c r="C1042" s="802" t="s">
        <v>622</v>
      </c>
    </row>
    <row r="1043" customFormat="false" ht="15" hidden="false" customHeight="false" outlineLevel="0" collapsed="false">
      <c r="A1043" s="276" t="s">
        <v>622</v>
      </c>
      <c r="B1043" s="276" t="s">
        <v>612</v>
      </c>
      <c r="C1043" s="802" t="s">
        <v>623</v>
      </c>
    </row>
    <row r="1044" customFormat="false" ht="15" hidden="false" customHeight="false" outlineLevel="0" collapsed="false">
      <c r="A1044" s="276" t="s">
        <v>623</v>
      </c>
      <c r="B1044" s="276" t="s">
        <v>622</v>
      </c>
      <c r="C1044" s="802" t="s">
        <v>610</v>
      </c>
    </row>
    <row r="1045" customFormat="false" ht="15" hidden="false" customHeight="false" outlineLevel="0" collapsed="false">
      <c r="A1045" s="276" t="s">
        <v>612</v>
      </c>
      <c r="B1045" s="276" t="s">
        <v>623</v>
      </c>
      <c r="C1045" s="802" t="s">
        <v>622</v>
      </c>
    </row>
    <row r="1046" customFormat="false" ht="15" hidden="false" customHeight="false" outlineLevel="0" collapsed="false">
      <c r="A1046" s="276" t="s">
        <v>622</v>
      </c>
      <c r="B1046" s="276" t="s">
        <v>613</v>
      </c>
      <c r="C1046" s="802" t="s">
        <v>623</v>
      </c>
    </row>
    <row r="1047" customFormat="false" ht="15" hidden="false" customHeight="false" outlineLevel="0" collapsed="false">
      <c r="A1047" s="276" t="s">
        <v>623</v>
      </c>
      <c r="B1047" s="276" t="s">
        <v>622</v>
      </c>
      <c r="C1047" s="802" t="s">
        <v>612</v>
      </c>
    </row>
    <row r="1048" customFormat="false" ht="15" hidden="false" customHeight="false" outlineLevel="0" collapsed="false">
      <c r="A1048" s="276" t="s">
        <v>613</v>
      </c>
      <c r="B1048" s="276" t="s">
        <v>623</v>
      </c>
      <c r="C1048" s="802" t="s">
        <v>622</v>
      </c>
    </row>
    <row r="1049" customFormat="false" ht="15" hidden="false" customHeight="false" outlineLevel="0" collapsed="false">
      <c r="A1049" s="276" t="s">
        <v>622</v>
      </c>
      <c r="B1049" s="276" t="s">
        <v>614</v>
      </c>
      <c r="C1049" s="802" t="s">
        <v>623</v>
      </c>
    </row>
    <row r="1050" customFormat="false" ht="15" hidden="false" customHeight="false" outlineLevel="0" collapsed="false">
      <c r="A1050" s="276" t="s">
        <v>623</v>
      </c>
      <c r="B1050" s="276" t="s">
        <v>622</v>
      </c>
      <c r="C1050" s="802" t="s">
        <v>613</v>
      </c>
    </row>
    <row r="1051" customFormat="false" ht="15" hidden="false" customHeight="false" outlineLevel="0" collapsed="false">
      <c r="A1051" s="276" t="s">
        <v>614</v>
      </c>
      <c r="B1051" s="276" t="s">
        <v>623</v>
      </c>
      <c r="C1051" s="802" t="s">
        <v>622</v>
      </c>
    </row>
    <row r="1052" customFormat="false" ht="15" hidden="false" customHeight="false" outlineLevel="0" collapsed="false">
      <c r="A1052" s="276" t="s">
        <v>622</v>
      </c>
      <c r="B1052" s="272" t="s">
        <v>674</v>
      </c>
      <c r="C1052" s="802" t="s">
        <v>623</v>
      </c>
    </row>
    <row r="1053" customFormat="false" ht="15" hidden="false" customHeight="false" outlineLevel="0" collapsed="false">
      <c r="A1053" s="276" t="s">
        <v>623</v>
      </c>
      <c r="B1053" s="272" t="s">
        <v>591</v>
      </c>
      <c r="C1053" s="802" t="s">
        <v>614</v>
      </c>
    </row>
    <row r="1054" customFormat="false" ht="15" hidden="false" customHeight="false" outlineLevel="0" collapsed="false">
      <c r="A1054" s="272" t="s">
        <v>674</v>
      </c>
      <c r="B1054" s="276" t="s">
        <v>608</v>
      </c>
      <c r="C1054" s="802" t="s">
        <v>622</v>
      </c>
    </row>
    <row r="1055" customFormat="false" ht="15" hidden="false" customHeight="false" outlineLevel="0" collapsed="false">
      <c r="A1055" s="272" t="s">
        <v>591</v>
      </c>
      <c r="B1055" s="276" t="s">
        <v>622</v>
      </c>
      <c r="C1055" s="802" t="s">
        <v>623</v>
      </c>
    </row>
    <row r="1056" customFormat="false" ht="15" hidden="false" customHeight="false" outlineLevel="0" collapsed="false">
      <c r="A1056" s="276" t="s">
        <v>608</v>
      </c>
      <c r="B1056" s="276" t="s">
        <v>623</v>
      </c>
      <c r="C1056" s="801" t="s">
        <v>674</v>
      </c>
    </row>
    <row r="1057" customFormat="false" ht="15" hidden="false" customHeight="false" outlineLevel="0" collapsed="false">
      <c r="A1057" s="276" t="s">
        <v>622</v>
      </c>
      <c r="B1057" s="279" t="s">
        <v>609</v>
      </c>
      <c r="C1057" s="801" t="s">
        <v>591</v>
      </c>
    </row>
    <row r="1058" customFormat="false" ht="15" hidden="false" customHeight="false" outlineLevel="0" collapsed="false">
      <c r="A1058" s="276" t="s">
        <v>623</v>
      </c>
      <c r="B1058" s="279" t="s">
        <v>622</v>
      </c>
      <c r="C1058" s="802" t="s">
        <v>608</v>
      </c>
    </row>
    <row r="1059" customFormat="false" ht="15" hidden="false" customHeight="false" outlineLevel="0" collapsed="false">
      <c r="A1059" s="279" t="s">
        <v>609</v>
      </c>
      <c r="B1059" s="279" t="s">
        <v>623</v>
      </c>
      <c r="C1059" s="802" t="s">
        <v>622</v>
      </c>
    </row>
    <row r="1060" customFormat="false" ht="15" hidden="false" customHeight="false" outlineLevel="0" collapsed="false">
      <c r="A1060" s="279" t="s">
        <v>622</v>
      </c>
      <c r="B1060" s="276" t="s">
        <v>611</v>
      </c>
      <c r="C1060" s="802" t="s">
        <v>623</v>
      </c>
    </row>
    <row r="1061" customFormat="false" ht="15" hidden="false" customHeight="false" outlineLevel="0" collapsed="false">
      <c r="A1061" s="279" t="s">
        <v>623</v>
      </c>
      <c r="B1061" s="276" t="s">
        <v>622</v>
      </c>
      <c r="C1061" s="803" t="s">
        <v>609</v>
      </c>
    </row>
    <row r="1062" customFormat="false" ht="15" hidden="false" customHeight="false" outlineLevel="0" collapsed="false">
      <c r="A1062" s="276" t="s">
        <v>611</v>
      </c>
      <c r="B1062" s="276" t="s">
        <v>623</v>
      </c>
      <c r="C1062" s="803" t="s">
        <v>622</v>
      </c>
    </row>
    <row r="1063" customFormat="false" ht="15" hidden="false" customHeight="false" outlineLevel="0" collapsed="false">
      <c r="A1063" s="276" t="s">
        <v>622</v>
      </c>
      <c r="B1063" s="276" t="s">
        <v>610</v>
      </c>
      <c r="C1063" s="803" t="s">
        <v>623</v>
      </c>
    </row>
    <row r="1064" customFormat="false" ht="15" hidden="false" customHeight="false" outlineLevel="0" collapsed="false">
      <c r="A1064" s="276" t="s">
        <v>623</v>
      </c>
      <c r="B1064" s="276" t="s">
        <v>622</v>
      </c>
      <c r="C1064" s="802" t="s">
        <v>611</v>
      </c>
    </row>
    <row r="1065" customFormat="false" ht="15" hidden="false" customHeight="false" outlineLevel="0" collapsed="false">
      <c r="A1065" s="276" t="s">
        <v>610</v>
      </c>
      <c r="B1065" s="276" t="s">
        <v>623</v>
      </c>
      <c r="C1065" s="802" t="s">
        <v>622</v>
      </c>
    </row>
    <row r="1066" customFormat="false" ht="15" hidden="false" customHeight="false" outlineLevel="0" collapsed="false">
      <c r="A1066" s="276" t="s">
        <v>622</v>
      </c>
      <c r="B1066" s="276" t="s">
        <v>612</v>
      </c>
      <c r="C1066" s="802" t="s">
        <v>623</v>
      </c>
    </row>
    <row r="1067" customFormat="false" ht="15" hidden="false" customHeight="false" outlineLevel="0" collapsed="false">
      <c r="A1067" s="276" t="s">
        <v>623</v>
      </c>
      <c r="B1067" s="276" t="s">
        <v>622</v>
      </c>
      <c r="C1067" s="802" t="s">
        <v>610</v>
      </c>
    </row>
    <row r="1068" customFormat="false" ht="15" hidden="false" customHeight="false" outlineLevel="0" collapsed="false">
      <c r="A1068" s="276" t="s">
        <v>612</v>
      </c>
      <c r="B1068" s="276" t="s">
        <v>623</v>
      </c>
      <c r="C1068" s="802" t="s">
        <v>622</v>
      </c>
    </row>
    <row r="1069" customFormat="false" ht="15" hidden="false" customHeight="false" outlineLevel="0" collapsed="false">
      <c r="A1069" s="276" t="s">
        <v>622</v>
      </c>
      <c r="B1069" s="276" t="s">
        <v>613</v>
      </c>
      <c r="C1069" s="802" t="s">
        <v>623</v>
      </c>
    </row>
    <row r="1070" customFormat="false" ht="15" hidden="false" customHeight="false" outlineLevel="0" collapsed="false">
      <c r="A1070" s="276" t="s">
        <v>623</v>
      </c>
      <c r="B1070" s="276" t="s">
        <v>622</v>
      </c>
      <c r="C1070" s="802" t="s">
        <v>612</v>
      </c>
    </row>
    <row r="1071" customFormat="false" ht="15" hidden="false" customHeight="false" outlineLevel="0" collapsed="false">
      <c r="A1071" s="276" t="s">
        <v>613</v>
      </c>
      <c r="B1071" s="276" t="s">
        <v>623</v>
      </c>
      <c r="C1071" s="802" t="s">
        <v>622</v>
      </c>
    </row>
    <row r="1072" customFormat="false" ht="15" hidden="false" customHeight="false" outlineLevel="0" collapsed="false">
      <c r="A1072" s="276" t="s">
        <v>622</v>
      </c>
      <c r="B1072" s="276" t="s">
        <v>630</v>
      </c>
      <c r="C1072" s="802" t="s">
        <v>623</v>
      </c>
    </row>
    <row r="1073" customFormat="false" ht="15" hidden="false" customHeight="false" outlineLevel="0" collapsed="false">
      <c r="A1073" s="276" t="s">
        <v>623</v>
      </c>
      <c r="B1073" s="276" t="s">
        <v>622</v>
      </c>
      <c r="C1073" s="802" t="s">
        <v>613</v>
      </c>
    </row>
    <row r="1074" customFormat="false" ht="15" hidden="false" customHeight="false" outlineLevel="0" collapsed="false">
      <c r="A1074" s="276" t="s">
        <v>630</v>
      </c>
      <c r="B1074" s="276" t="s">
        <v>623</v>
      </c>
      <c r="C1074" s="802" t="s">
        <v>622</v>
      </c>
    </row>
    <row r="1075" customFormat="false" ht="15" hidden="false" customHeight="false" outlineLevel="0" collapsed="false">
      <c r="A1075" s="276" t="s">
        <v>622</v>
      </c>
      <c r="B1075" s="272" t="s">
        <v>606</v>
      </c>
      <c r="C1075" s="802" t="s">
        <v>623</v>
      </c>
    </row>
    <row r="1076" customFormat="false" ht="15" hidden="false" customHeight="false" outlineLevel="0" collapsed="false">
      <c r="A1076" s="276" t="s">
        <v>623</v>
      </c>
      <c r="B1076" s="276" t="s">
        <v>608</v>
      </c>
      <c r="C1076" s="802" t="s">
        <v>630</v>
      </c>
    </row>
    <row r="1077" customFormat="false" ht="15" hidden="false" customHeight="false" outlineLevel="0" collapsed="false">
      <c r="A1077" s="272" t="s">
        <v>606</v>
      </c>
      <c r="B1077" s="276" t="s">
        <v>622</v>
      </c>
      <c r="C1077" s="802" t="s">
        <v>622</v>
      </c>
    </row>
    <row r="1078" customFormat="false" ht="15" hidden="false" customHeight="false" outlineLevel="0" collapsed="false">
      <c r="A1078" s="276" t="s">
        <v>608</v>
      </c>
      <c r="B1078" s="276" t="s">
        <v>623</v>
      </c>
      <c r="C1078" s="802" t="s">
        <v>623</v>
      </c>
    </row>
    <row r="1079" customFormat="false" ht="15" hidden="false" customHeight="false" outlineLevel="0" collapsed="false">
      <c r="A1079" s="276" t="s">
        <v>622</v>
      </c>
      <c r="B1079" s="279" t="s">
        <v>609</v>
      </c>
      <c r="C1079" s="801" t="s">
        <v>606</v>
      </c>
    </row>
    <row r="1080" customFormat="false" ht="15" hidden="false" customHeight="false" outlineLevel="0" collapsed="false">
      <c r="A1080" s="276" t="s">
        <v>623</v>
      </c>
      <c r="B1080" s="279" t="s">
        <v>622</v>
      </c>
      <c r="C1080" s="802" t="s">
        <v>608</v>
      </c>
    </row>
    <row r="1081" customFormat="false" ht="15" hidden="false" customHeight="false" outlineLevel="0" collapsed="false">
      <c r="A1081" s="279" t="s">
        <v>609</v>
      </c>
      <c r="B1081" s="279" t="s">
        <v>623</v>
      </c>
      <c r="C1081" s="802" t="s">
        <v>622</v>
      </c>
    </row>
    <row r="1082" customFormat="false" ht="15" hidden="false" customHeight="false" outlineLevel="0" collapsed="false">
      <c r="A1082" s="279" t="s">
        <v>622</v>
      </c>
      <c r="B1082" s="276" t="s">
        <v>611</v>
      </c>
      <c r="C1082" s="802" t="s">
        <v>623</v>
      </c>
    </row>
    <row r="1083" customFormat="false" ht="15" hidden="false" customHeight="false" outlineLevel="0" collapsed="false">
      <c r="A1083" s="279" t="s">
        <v>623</v>
      </c>
      <c r="B1083" s="276" t="s">
        <v>622</v>
      </c>
      <c r="C1083" s="803" t="s">
        <v>609</v>
      </c>
    </row>
    <row r="1084" customFormat="false" ht="15" hidden="false" customHeight="false" outlineLevel="0" collapsed="false">
      <c r="A1084" s="276" t="s">
        <v>611</v>
      </c>
      <c r="B1084" s="276" t="s">
        <v>623</v>
      </c>
      <c r="C1084" s="803" t="s">
        <v>622</v>
      </c>
    </row>
    <row r="1085" customFormat="false" ht="15" hidden="false" customHeight="false" outlineLevel="0" collapsed="false">
      <c r="A1085" s="276" t="s">
        <v>622</v>
      </c>
      <c r="B1085" s="276" t="s">
        <v>610</v>
      </c>
      <c r="C1085" s="803" t="s">
        <v>623</v>
      </c>
    </row>
    <row r="1086" customFormat="false" ht="15" hidden="false" customHeight="false" outlineLevel="0" collapsed="false">
      <c r="A1086" s="276" t="s">
        <v>623</v>
      </c>
      <c r="B1086" s="276" t="s">
        <v>622</v>
      </c>
      <c r="C1086" s="802" t="s">
        <v>611</v>
      </c>
    </row>
    <row r="1087" customFormat="false" ht="15" hidden="false" customHeight="false" outlineLevel="0" collapsed="false">
      <c r="A1087" s="276" t="s">
        <v>610</v>
      </c>
      <c r="B1087" s="276" t="s">
        <v>623</v>
      </c>
      <c r="C1087" s="802" t="s">
        <v>622</v>
      </c>
    </row>
    <row r="1088" customFormat="false" ht="15" hidden="false" customHeight="false" outlineLevel="0" collapsed="false">
      <c r="A1088" s="276" t="s">
        <v>622</v>
      </c>
      <c r="B1088" s="276" t="s">
        <v>612</v>
      </c>
      <c r="C1088" s="802" t="s">
        <v>623</v>
      </c>
    </row>
    <row r="1089" customFormat="false" ht="15" hidden="false" customHeight="false" outlineLevel="0" collapsed="false">
      <c r="A1089" s="276" t="s">
        <v>623</v>
      </c>
      <c r="B1089" s="276" t="s">
        <v>622</v>
      </c>
      <c r="C1089" s="802" t="s">
        <v>610</v>
      </c>
    </row>
    <row r="1090" customFormat="false" ht="15" hidden="false" customHeight="false" outlineLevel="0" collapsed="false">
      <c r="A1090" s="276" t="s">
        <v>612</v>
      </c>
      <c r="B1090" s="276" t="s">
        <v>623</v>
      </c>
      <c r="C1090" s="802" t="s">
        <v>622</v>
      </c>
    </row>
    <row r="1091" customFormat="false" ht="15" hidden="false" customHeight="false" outlineLevel="0" collapsed="false">
      <c r="A1091" s="276" t="s">
        <v>622</v>
      </c>
      <c r="B1091" s="276" t="s">
        <v>613</v>
      </c>
      <c r="C1091" s="802" t="s">
        <v>623</v>
      </c>
    </row>
    <row r="1092" customFormat="false" ht="15" hidden="false" customHeight="false" outlineLevel="0" collapsed="false">
      <c r="A1092" s="276" t="s">
        <v>623</v>
      </c>
      <c r="B1092" s="276" t="s">
        <v>622</v>
      </c>
      <c r="C1092" s="802" t="s">
        <v>612</v>
      </c>
    </row>
    <row r="1093" customFormat="false" ht="15" hidden="false" customHeight="false" outlineLevel="0" collapsed="false">
      <c r="A1093" s="276" t="s">
        <v>613</v>
      </c>
      <c r="B1093" s="276" t="s">
        <v>623</v>
      </c>
      <c r="C1093" s="802" t="s">
        <v>622</v>
      </c>
    </row>
    <row r="1094" customFormat="false" ht="15" hidden="false" customHeight="false" outlineLevel="0" collapsed="false">
      <c r="A1094" s="276" t="s">
        <v>622</v>
      </c>
      <c r="B1094" s="276" t="s">
        <v>630</v>
      </c>
      <c r="C1094" s="802" t="s">
        <v>623</v>
      </c>
    </row>
    <row r="1095" customFormat="false" ht="15" hidden="false" customHeight="false" outlineLevel="0" collapsed="false">
      <c r="A1095" s="276" t="s">
        <v>623</v>
      </c>
      <c r="B1095" s="276" t="s">
        <v>622</v>
      </c>
      <c r="C1095" s="802" t="s">
        <v>613</v>
      </c>
    </row>
    <row r="1096" customFormat="false" ht="15" hidden="false" customHeight="false" outlineLevel="0" collapsed="false">
      <c r="A1096" s="276" t="s">
        <v>630</v>
      </c>
      <c r="B1096" s="276" t="s">
        <v>623</v>
      </c>
      <c r="C1096" s="802" t="s">
        <v>622</v>
      </c>
    </row>
    <row r="1097" customFormat="false" ht="15" hidden="false" customHeight="false" outlineLevel="0" collapsed="false">
      <c r="A1097" s="276" t="s">
        <v>622</v>
      </c>
      <c r="B1097" s="272" t="s">
        <v>675</v>
      </c>
      <c r="C1097" s="802" t="s">
        <v>623</v>
      </c>
    </row>
    <row r="1098" customFormat="false" ht="15" hidden="false" customHeight="false" outlineLevel="0" collapsed="false">
      <c r="A1098" s="276" t="s">
        <v>623</v>
      </c>
      <c r="B1098" s="320" t="s">
        <v>676</v>
      </c>
      <c r="C1098" s="802" t="s">
        <v>630</v>
      </c>
    </row>
    <row r="1099" customFormat="false" ht="15" hidden="false" customHeight="false" outlineLevel="0" collapsed="false">
      <c r="A1099" s="272" t="s">
        <v>675</v>
      </c>
      <c r="B1099" s="320" t="s">
        <v>677</v>
      </c>
      <c r="C1099" s="802" t="s">
        <v>622</v>
      </c>
    </row>
    <row r="1100" customFormat="false" ht="15" hidden="false" customHeight="false" outlineLevel="0" collapsed="false">
      <c r="A1100" s="320" t="s">
        <v>676</v>
      </c>
      <c r="B1100" s="272" t="s">
        <v>1544</v>
      </c>
      <c r="C1100" s="802" t="s">
        <v>623</v>
      </c>
    </row>
    <row r="1101" customFormat="false" ht="15" hidden="false" customHeight="false" outlineLevel="0" collapsed="false">
      <c r="A1101" s="320" t="s">
        <v>677</v>
      </c>
      <c r="B1101" s="276" t="s">
        <v>1545</v>
      </c>
      <c r="C1101" s="801" t="s">
        <v>675</v>
      </c>
    </row>
    <row r="1102" customFormat="false" ht="15" hidden="false" customHeight="false" outlineLevel="0" collapsed="false">
      <c r="B1102" s="276" t="s">
        <v>1546</v>
      </c>
      <c r="C1102" s="807" t="s">
        <v>1547</v>
      </c>
    </row>
    <row r="1103" customFormat="false" ht="15" hidden="false" customHeight="false" outlineLevel="0" collapsed="false">
      <c r="B1103" s="276" t="s">
        <v>1548</v>
      </c>
      <c r="C1103" s="807" t="s">
        <v>677</v>
      </c>
    </row>
    <row r="1104" customFormat="false" ht="15" hidden="false" customHeight="false" outlineLevel="0" collapsed="false">
      <c r="B1104" s="276" t="s">
        <v>1549</v>
      </c>
      <c r="C1104" s="801" t="s">
        <v>1544</v>
      </c>
    </row>
    <row r="1105" customFormat="false" ht="15" hidden="false" customHeight="false" outlineLevel="0" collapsed="false">
      <c r="B1105" s="276" t="s">
        <v>1550</v>
      </c>
      <c r="C1105" s="802" t="s">
        <v>1545</v>
      </c>
    </row>
    <row r="1106" customFormat="false" ht="15" hidden="false" customHeight="false" outlineLevel="0" collapsed="false">
      <c r="B1106" s="276" t="s">
        <v>1551</v>
      </c>
      <c r="C1106" s="802" t="s">
        <v>1546</v>
      </c>
    </row>
    <row r="1107" customFormat="false" ht="15" hidden="false" customHeight="false" outlineLevel="0" collapsed="false">
      <c r="B1107" s="276" t="s">
        <v>638</v>
      </c>
      <c r="C1107" s="802" t="s">
        <v>1548</v>
      </c>
    </row>
    <row r="1108" customFormat="false" ht="15" hidden="false" customHeight="false" outlineLevel="0" collapsed="false">
      <c r="B1108" s="276" t="s">
        <v>1552</v>
      </c>
      <c r="C1108" s="802" t="s">
        <v>1549</v>
      </c>
    </row>
    <row r="1109" customFormat="false" ht="15" hidden="false" customHeight="false" outlineLevel="0" collapsed="false">
      <c r="B1109" s="276" t="s">
        <v>1553</v>
      </c>
      <c r="C1109" s="802" t="s">
        <v>1550</v>
      </c>
    </row>
    <row r="1110" customFormat="false" ht="15" hidden="false" customHeight="false" outlineLevel="0" collapsed="false">
      <c r="B1110" s="276" t="s">
        <v>1554</v>
      </c>
      <c r="C1110" s="802" t="s">
        <v>1551</v>
      </c>
    </row>
    <row r="1111" customFormat="false" ht="15" hidden="false" customHeight="false" outlineLevel="0" collapsed="false">
      <c r="B1111" s="276" t="s">
        <v>621</v>
      </c>
      <c r="C1111" s="802" t="s">
        <v>638</v>
      </c>
    </row>
    <row r="1112" customFormat="false" ht="15" hidden="false" customHeight="false" outlineLevel="0" collapsed="false">
      <c r="B1112" s="276" t="s">
        <v>1555</v>
      </c>
      <c r="C1112" s="802" t="s">
        <v>1552</v>
      </c>
    </row>
    <row r="1113" customFormat="false" ht="15" hidden="false" customHeight="false" outlineLevel="0" collapsed="false">
      <c r="B1113" s="276" t="s">
        <v>1556</v>
      </c>
      <c r="C1113" s="802" t="s">
        <v>1553</v>
      </c>
    </row>
    <row r="1114" customFormat="false" ht="15" hidden="false" customHeight="false" outlineLevel="0" collapsed="false">
      <c r="B1114" s="276" t="s">
        <v>592</v>
      </c>
      <c r="C1114" s="802" t="s">
        <v>1554</v>
      </c>
    </row>
    <row r="1115" customFormat="false" ht="15" hidden="false" customHeight="false" outlineLevel="0" collapsed="false">
      <c r="B1115" s="276" t="s">
        <v>1557</v>
      </c>
      <c r="C1115" s="802" t="s">
        <v>621</v>
      </c>
    </row>
    <row r="1116" customFormat="false" ht="15" hidden="false" customHeight="false" outlineLevel="0" collapsed="false">
      <c r="B1116" s="276" t="s">
        <v>1558</v>
      </c>
      <c r="C1116" s="802" t="s">
        <v>1555</v>
      </c>
    </row>
    <row r="1117" customFormat="false" ht="15" hidden="false" customHeight="false" outlineLevel="0" collapsed="false">
      <c r="C1117" s="802" t="s">
        <v>1556</v>
      </c>
    </row>
    <row r="1118" customFormat="false" ht="15" hidden="false" customHeight="false" outlineLevel="0" collapsed="false">
      <c r="C1118" s="802" t="s">
        <v>592</v>
      </c>
    </row>
    <row r="1119" customFormat="false" ht="15" hidden="false" customHeight="false" outlineLevel="0" collapsed="false">
      <c r="C1119" s="802" t="s">
        <v>1557</v>
      </c>
    </row>
    <row r="1120" customFormat="false" ht="15" hidden="false" customHeight="false" outlineLevel="0" collapsed="false">
      <c r="C1120" s="802" t="s">
        <v>1558</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HI245"/>
  <sheetViews>
    <sheetView showFormulas="false" showGridLines="true" showRowColHeaders="true" showZeros="false" rightToLeft="false" tabSelected="false" showOutlineSymbols="true" defaultGridColor="true" view="normal" topLeftCell="A1" colorId="64" zoomScale="110" zoomScaleNormal="110" zoomScalePageLayoutView="100" workbookViewId="0">
      <pane xSplit="1" ySplit="5" topLeftCell="BZ10" activePane="bottomRight" state="frozen"/>
      <selection pane="topLeft" activeCell="A1" activeCellId="0" sqref="A1"/>
      <selection pane="topRight" activeCell="BZ1" activeCellId="0" sqref="BZ1"/>
      <selection pane="bottomLeft" activeCell="A10" activeCellId="0" sqref="A10"/>
      <selection pane="bottomRight" activeCell="CD25" activeCellId="1" sqref="DK282:DZ306 CD25"/>
    </sheetView>
  </sheetViews>
  <sheetFormatPr defaultColWidth="9.1484375" defaultRowHeight="15" zeroHeight="false" outlineLevelRow="0" outlineLevelCol="0"/>
  <cols>
    <col collapsed="false" customWidth="true" hidden="false" outlineLevel="0" max="1" min="1" style="1" width="62.86"/>
    <col collapsed="false" customWidth="true" hidden="true" outlineLevel="0" max="2" min="2" style="1" width="13.15"/>
    <col collapsed="false" customWidth="true" hidden="true" outlineLevel="0" max="3" min="3" style="1" width="12.15"/>
    <col collapsed="false" customWidth="true" hidden="true" outlineLevel="0" max="4" min="4" style="1" width="12.29"/>
    <col collapsed="false" customWidth="true" hidden="true" outlineLevel="0" max="5" min="5" style="1" width="13.15"/>
    <col collapsed="false" customWidth="true" hidden="true" outlineLevel="0" max="6" min="6" style="1" width="12.29"/>
    <col collapsed="false" customWidth="true" hidden="true" outlineLevel="0" max="7" min="7" style="1" width="12.15"/>
    <col collapsed="false" customWidth="true" hidden="true" outlineLevel="0" max="8" min="8" style="1" width="13.15"/>
    <col collapsed="false" customWidth="true" hidden="true" outlineLevel="0" max="10" min="9" style="1" width="12.15"/>
    <col collapsed="false" customWidth="true" hidden="true" outlineLevel="0" max="12" min="11" style="1" width="13.15"/>
    <col collapsed="false" customWidth="true" hidden="true" outlineLevel="0" max="50" min="13" style="1" width="12"/>
    <col collapsed="false" customWidth="true" hidden="true" outlineLevel="0" max="51" min="51" style="1" width="12.86"/>
    <col collapsed="false" customWidth="true" hidden="true" outlineLevel="0" max="52" min="52" style="1" width="13.42"/>
    <col collapsed="false" customWidth="true" hidden="true" outlineLevel="0" max="53" min="53" style="1" width="12.42"/>
    <col collapsed="false" customWidth="true" hidden="true" outlineLevel="0" max="54" min="54" style="1" width="12.71"/>
    <col collapsed="false" customWidth="true" hidden="true" outlineLevel="0" max="55" min="55" style="1" width="12.42"/>
    <col collapsed="false" customWidth="true" hidden="true" outlineLevel="0" max="56" min="56" style="1" width="13.15"/>
    <col collapsed="false" customWidth="true" hidden="true" outlineLevel="0" max="57" min="57" style="1" width="12.86"/>
    <col collapsed="false" customWidth="true" hidden="true" outlineLevel="0" max="65" min="58" style="1" width="13.15"/>
    <col collapsed="false" customWidth="true" hidden="true" outlineLevel="0" max="66" min="66" style="1" width="13.29"/>
    <col collapsed="false" customWidth="true" hidden="true" outlineLevel="0" max="67" min="67" style="1" width="13.15"/>
    <col collapsed="false" customWidth="true" hidden="true" outlineLevel="0" max="68" min="68" style="1" width="13.57"/>
    <col collapsed="false" customWidth="true" hidden="true" outlineLevel="0" max="69" min="69" style="1" width="14.29"/>
    <col collapsed="false" customWidth="true" hidden="true" outlineLevel="0" max="70" min="70" style="1" width="13.15"/>
    <col collapsed="false" customWidth="true" hidden="true" outlineLevel="0" max="71" min="71" style="1" width="14.29"/>
    <col collapsed="false" customWidth="true" hidden="true" outlineLevel="0" max="74" min="72" style="1" width="13.15"/>
    <col collapsed="false" customWidth="true" hidden="true" outlineLevel="0" max="76" min="75" style="1" width="14.29"/>
    <col collapsed="false" customWidth="true" hidden="true" outlineLevel="0" max="77" min="77" style="1" width="11.85"/>
    <col collapsed="false" customWidth="true" hidden="false" outlineLevel="0" max="78" min="78" style="1" width="13.29"/>
    <col collapsed="false" customWidth="true" hidden="false" outlineLevel="0" max="97" min="79" style="1" width="14.29"/>
    <col collapsed="false" customWidth="true" hidden="false" outlineLevel="0" max="100" min="98" style="1" width="10.85"/>
    <col collapsed="false" customWidth="true" hidden="true" outlineLevel="0" max="101" min="101" style="1" width="10.85"/>
    <col collapsed="false" customWidth="true" hidden="true" outlineLevel="0" max="118" min="102" style="1" width="9.42"/>
    <col collapsed="false" customWidth="false" hidden="false" outlineLevel="0" max="16384" min="119" style="1" width="9.14"/>
  </cols>
  <sheetData>
    <row r="5" customFormat="false" ht="15.75" hidden="false" customHeight="false" outlineLevel="0" collapsed="false">
      <c r="B5" s="808" t="s">
        <v>0</v>
      </c>
      <c r="C5" s="808" t="s">
        <v>1</v>
      </c>
      <c r="D5" s="808" t="s">
        <v>2</v>
      </c>
      <c r="E5" s="808" t="s">
        <v>3</v>
      </c>
      <c r="F5" s="808" t="s">
        <v>4</v>
      </c>
      <c r="G5" s="808" t="s">
        <v>5</v>
      </c>
      <c r="H5" s="808" t="s">
        <v>6</v>
      </c>
      <c r="I5" s="808" t="s">
        <v>7</v>
      </c>
      <c r="J5" s="808" t="s">
        <v>8</v>
      </c>
      <c r="K5" s="808" t="s">
        <v>9</v>
      </c>
      <c r="L5" s="808" t="s">
        <v>10</v>
      </c>
      <c r="M5" s="808" t="s">
        <v>11</v>
      </c>
      <c r="N5" s="808" t="s">
        <v>12</v>
      </c>
      <c r="O5" s="808" t="s">
        <v>13</v>
      </c>
      <c r="P5" s="808" t="s">
        <v>14</v>
      </c>
      <c r="Q5" s="808" t="s">
        <v>15</v>
      </c>
      <c r="R5" s="808" t="s">
        <v>16</v>
      </c>
      <c r="S5" s="808" t="s">
        <v>17</v>
      </c>
      <c r="T5" s="808" t="s">
        <v>18</v>
      </c>
      <c r="U5" s="808" t="s">
        <v>19</v>
      </c>
      <c r="V5" s="808" t="s">
        <v>20</v>
      </c>
      <c r="W5" s="808" t="s">
        <v>21</v>
      </c>
      <c r="X5" s="808" t="s">
        <v>22</v>
      </c>
      <c r="Y5" s="808" t="s">
        <v>23</v>
      </c>
      <c r="Z5" s="808" t="s">
        <v>24</v>
      </c>
      <c r="AA5" s="808" t="s">
        <v>25</v>
      </c>
      <c r="AB5" s="808" t="s">
        <v>26</v>
      </c>
      <c r="AC5" s="808" t="s">
        <v>27</v>
      </c>
      <c r="AD5" s="808" t="s">
        <v>28</v>
      </c>
      <c r="AE5" s="808" t="s">
        <v>29</v>
      </c>
      <c r="AF5" s="808" t="s">
        <v>30</v>
      </c>
      <c r="AG5" s="809" t="s">
        <v>31</v>
      </c>
      <c r="AH5" s="809" t="s">
        <v>32</v>
      </c>
      <c r="AI5" s="809" t="s">
        <v>33</v>
      </c>
      <c r="AJ5" s="809" t="s">
        <v>34</v>
      </c>
      <c r="AK5" s="809" t="s">
        <v>35</v>
      </c>
      <c r="AL5" s="809" t="s">
        <v>36</v>
      </c>
      <c r="AM5" s="809" t="s">
        <v>37</v>
      </c>
      <c r="AN5" s="809" t="s">
        <v>38</v>
      </c>
      <c r="AO5" s="809" t="s">
        <v>39</v>
      </c>
      <c r="AP5" s="809" t="s">
        <v>40</v>
      </c>
      <c r="AQ5" s="809" t="s">
        <v>41</v>
      </c>
      <c r="AR5" s="809" t="s">
        <v>42</v>
      </c>
      <c r="AS5" s="809" t="s">
        <v>43</v>
      </c>
      <c r="AT5" s="809" t="s">
        <v>44</v>
      </c>
      <c r="AU5" s="809" t="s">
        <v>45</v>
      </c>
      <c r="AV5" s="809" t="s">
        <v>46</v>
      </c>
      <c r="AW5" s="809" t="s">
        <v>47</v>
      </c>
      <c r="AX5" s="809" t="s">
        <v>48</v>
      </c>
      <c r="AY5" s="809" t="s">
        <v>49</v>
      </c>
      <c r="AZ5" s="809" t="s">
        <v>50</v>
      </c>
      <c r="BA5" s="809" t="s">
        <v>51</v>
      </c>
      <c r="BB5" s="809" t="s">
        <v>52</v>
      </c>
      <c r="BC5" s="809" t="s">
        <v>53</v>
      </c>
      <c r="BD5" s="809" t="s">
        <v>54</v>
      </c>
      <c r="BE5" s="809" t="s">
        <v>55</v>
      </c>
      <c r="BF5" s="809" t="s">
        <v>56</v>
      </c>
      <c r="BG5" s="809" t="s">
        <v>57</v>
      </c>
      <c r="BH5" s="809" t="s">
        <v>58</v>
      </c>
      <c r="BI5" s="809" t="s">
        <v>59</v>
      </c>
      <c r="BJ5" s="809" t="s">
        <v>60</v>
      </c>
      <c r="BK5" s="809" t="s">
        <v>61</v>
      </c>
      <c r="BL5" s="809" t="s">
        <v>62</v>
      </c>
      <c r="BM5" s="809" t="s">
        <v>63</v>
      </c>
      <c r="BN5" s="809" t="s">
        <v>64</v>
      </c>
      <c r="BO5" s="809" t="s">
        <v>65</v>
      </c>
      <c r="BP5" s="809" t="s">
        <v>66</v>
      </c>
      <c r="BQ5" s="809" t="s">
        <v>67</v>
      </c>
      <c r="BR5" s="809" t="s">
        <v>68</v>
      </c>
      <c r="BS5" s="809" t="s">
        <v>69</v>
      </c>
      <c r="BT5" s="809" t="s">
        <v>70</v>
      </c>
      <c r="BU5" s="809" t="s">
        <v>71</v>
      </c>
      <c r="BV5" s="809" t="s">
        <v>72</v>
      </c>
      <c r="BW5" s="809" t="s">
        <v>73</v>
      </c>
      <c r="BX5" s="809" t="s">
        <v>74</v>
      </c>
      <c r="BY5" s="809" t="s">
        <v>75</v>
      </c>
      <c r="BZ5" s="809" t="s">
        <v>76</v>
      </c>
      <c r="CA5" s="809" t="s">
        <v>77</v>
      </c>
      <c r="CB5" s="809" t="s">
        <v>78</v>
      </c>
      <c r="CC5" s="809" t="s">
        <v>79</v>
      </c>
      <c r="CD5" s="809" t="s">
        <v>80</v>
      </c>
      <c r="CE5" s="809" t="s">
        <v>81</v>
      </c>
      <c r="CF5" s="809" t="s">
        <v>82</v>
      </c>
      <c r="CG5" s="809" t="s">
        <v>83</v>
      </c>
      <c r="CH5" s="809" t="s">
        <v>84</v>
      </c>
      <c r="CI5" s="809" t="s">
        <v>85</v>
      </c>
      <c r="CJ5" s="809" t="s">
        <v>86</v>
      </c>
      <c r="CK5" s="809" t="s">
        <v>87</v>
      </c>
      <c r="CL5" s="809" t="s">
        <v>88</v>
      </c>
      <c r="CM5" s="809" t="s">
        <v>89</v>
      </c>
      <c r="CN5" s="809" t="s">
        <v>90</v>
      </c>
      <c r="CO5" s="809" t="s">
        <v>91</v>
      </c>
      <c r="CP5" s="809" t="s">
        <v>92</v>
      </c>
      <c r="CQ5" s="809" t="s">
        <v>93</v>
      </c>
      <c r="CR5" s="809" t="s">
        <v>94</v>
      </c>
      <c r="CS5" s="809" t="s">
        <v>95</v>
      </c>
      <c r="CT5" s="809" t="s">
        <v>96</v>
      </c>
      <c r="CU5" s="809" t="s">
        <v>97</v>
      </c>
      <c r="CV5" s="809" t="s">
        <v>98</v>
      </c>
      <c r="CW5" s="810" t="s">
        <v>99</v>
      </c>
      <c r="CX5" s="810" t="s">
        <v>100</v>
      </c>
      <c r="CY5" s="810" t="s">
        <v>101</v>
      </c>
      <c r="CZ5" s="810" t="s">
        <v>102</v>
      </c>
      <c r="DA5" s="810" t="s">
        <v>103</v>
      </c>
      <c r="DB5" s="810" t="s">
        <v>104</v>
      </c>
      <c r="DC5" s="810" t="s">
        <v>105</v>
      </c>
      <c r="DD5" s="810" t="s">
        <v>106</v>
      </c>
      <c r="DE5" s="810" t="s">
        <v>107</v>
      </c>
      <c r="DF5" s="810" t="s">
        <v>108</v>
      </c>
      <c r="DG5" s="810" t="s">
        <v>109</v>
      </c>
      <c r="DH5" s="810" t="s">
        <v>110</v>
      </c>
      <c r="DI5" s="810" t="s">
        <v>111</v>
      </c>
      <c r="DJ5" s="810" t="s">
        <v>112</v>
      </c>
      <c r="DK5" s="810" t="s">
        <v>113</v>
      </c>
      <c r="DL5" s="810" t="s">
        <v>114</v>
      </c>
      <c r="DM5" s="810" t="s">
        <v>115</v>
      </c>
      <c r="DN5" s="810" t="s">
        <v>116</v>
      </c>
      <c r="DO5" s="810"/>
      <c r="DP5" s="810"/>
      <c r="DQ5" s="810"/>
      <c r="DR5" s="810"/>
      <c r="DS5" s="810"/>
      <c r="DT5" s="810"/>
      <c r="DU5" s="810"/>
      <c r="DV5" s="810"/>
      <c r="DW5" s="810"/>
      <c r="DX5" s="810"/>
      <c r="DY5" s="810"/>
      <c r="DZ5" s="810"/>
      <c r="EA5" s="810"/>
      <c r="EB5" s="810"/>
      <c r="EC5" s="810"/>
      <c r="ED5" s="810"/>
      <c r="EE5" s="810"/>
      <c r="EF5" s="810"/>
      <c r="EG5" s="810"/>
      <c r="EH5" s="810"/>
      <c r="EI5" s="810"/>
      <c r="EJ5" s="810"/>
      <c r="EK5" s="810"/>
      <c r="EL5" s="810"/>
      <c r="EM5" s="810"/>
      <c r="EN5" s="810"/>
      <c r="EO5" s="810"/>
      <c r="EP5" s="810"/>
      <c r="EQ5" s="810"/>
      <c r="ER5" s="810"/>
      <c r="ES5" s="810"/>
      <c r="ET5" s="810"/>
      <c r="EU5" s="810"/>
      <c r="EV5" s="810"/>
      <c r="EW5" s="810"/>
      <c r="EX5" s="810"/>
      <c r="EY5" s="810"/>
      <c r="EZ5" s="810"/>
      <c r="FA5" s="810"/>
      <c r="FB5" s="810"/>
      <c r="FC5" s="810"/>
      <c r="FD5" s="810"/>
      <c r="FE5" s="810"/>
      <c r="FF5" s="810"/>
      <c r="FG5" s="810"/>
      <c r="FH5" s="810"/>
      <c r="FI5" s="810"/>
      <c r="FJ5" s="810"/>
      <c r="FK5" s="810"/>
      <c r="FL5" s="810"/>
      <c r="FM5" s="810"/>
      <c r="FN5" s="810"/>
      <c r="FO5" s="810"/>
      <c r="FP5" s="810"/>
      <c r="FQ5" s="810"/>
      <c r="FR5" s="810"/>
      <c r="FS5" s="810"/>
      <c r="FT5" s="810"/>
      <c r="FU5" s="810"/>
      <c r="FV5" s="810"/>
      <c r="FW5" s="810"/>
      <c r="FX5" s="810"/>
      <c r="FY5" s="810"/>
      <c r="FZ5" s="810"/>
      <c r="GA5" s="810"/>
      <c r="GB5" s="810"/>
      <c r="GC5" s="810"/>
      <c r="GD5" s="810"/>
      <c r="GE5" s="810"/>
      <c r="GF5" s="810"/>
      <c r="GG5" s="810"/>
      <c r="GH5" s="810"/>
      <c r="GI5" s="810"/>
      <c r="GJ5" s="810"/>
      <c r="GK5" s="810"/>
      <c r="GL5" s="810"/>
      <c r="GM5" s="810"/>
      <c r="GN5" s="810"/>
      <c r="GO5" s="810"/>
      <c r="GP5" s="810"/>
      <c r="GQ5" s="810"/>
      <c r="GR5" s="810"/>
      <c r="GS5" s="810"/>
      <c r="GT5" s="810"/>
      <c r="GU5" s="810"/>
      <c r="GV5" s="810"/>
      <c r="GW5" s="810"/>
      <c r="GX5" s="810"/>
      <c r="GY5" s="810"/>
      <c r="GZ5" s="810"/>
      <c r="HA5" s="810"/>
      <c r="HB5" s="810"/>
      <c r="HC5" s="810"/>
      <c r="HD5" s="810"/>
      <c r="HE5" s="810"/>
      <c r="HF5" s="810"/>
      <c r="HG5" s="810"/>
      <c r="HH5" s="810"/>
      <c r="HI5" s="810"/>
    </row>
    <row r="6" customFormat="false" ht="15.75" hidden="false" customHeight="false" outlineLevel="0" collapsed="false">
      <c r="A6" s="4" t="s">
        <v>117</v>
      </c>
      <c r="B6" s="5" t="s">
        <v>0</v>
      </c>
      <c r="C6" s="5" t="s">
        <v>1</v>
      </c>
      <c r="D6" s="5" t="s">
        <v>2</v>
      </c>
      <c r="E6" s="5" t="s">
        <v>3</v>
      </c>
      <c r="F6" s="5" t="s">
        <v>4</v>
      </c>
      <c r="G6" s="5" t="s">
        <v>5</v>
      </c>
      <c r="H6" s="5" t="s">
        <v>6</v>
      </c>
      <c r="I6" s="5" t="s">
        <v>7</v>
      </c>
      <c r="J6" s="5" t="s">
        <v>8</v>
      </c>
      <c r="K6" s="5" t="s">
        <v>9</v>
      </c>
      <c r="L6" s="5" t="s">
        <v>10</v>
      </c>
      <c r="M6" s="5" t="s">
        <v>11</v>
      </c>
      <c r="N6" s="5" t="s">
        <v>12</v>
      </c>
      <c r="O6" s="5" t="s">
        <v>13</v>
      </c>
      <c r="P6" s="5" t="s">
        <v>14</v>
      </c>
      <c r="Q6" s="5" t="s">
        <v>15</v>
      </c>
      <c r="R6" s="5" t="s">
        <v>16</v>
      </c>
      <c r="S6" s="5" t="s">
        <v>17</v>
      </c>
      <c r="T6" s="5" t="s">
        <v>18</v>
      </c>
      <c r="U6" s="5" t="s">
        <v>19</v>
      </c>
      <c r="V6" s="5" t="s">
        <v>20</v>
      </c>
      <c r="W6" s="5" t="s">
        <v>21</v>
      </c>
      <c r="X6" s="5" t="s">
        <v>22</v>
      </c>
      <c r="Y6" s="5" t="s">
        <v>23</v>
      </c>
      <c r="Z6" s="5" t="s">
        <v>24</v>
      </c>
      <c r="AA6" s="5" t="s">
        <v>25</v>
      </c>
      <c r="AB6" s="5" t="s">
        <v>26</v>
      </c>
      <c r="AC6" s="5" t="s">
        <v>27</v>
      </c>
      <c r="AD6" s="5" t="s">
        <v>28</v>
      </c>
      <c r="AE6" s="5" t="s">
        <v>29</v>
      </c>
      <c r="AF6" s="5" t="s">
        <v>30</v>
      </c>
      <c r="AG6" s="5" t="s">
        <v>31</v>
      </c>
      <c r="AH6" s="5" t="s">
        <v>32</v>
      </c>
      <c r="AI6" s="5" t="s">
        <v>33</v>
      </c>
      <c r="AJ6" s="5" t="s">
        <v>34</v>
      </c>
      <c r="AK6" s="5" t="s">
        <v>35</v>
      </c>
      <c r="AL6" s="5" t="s">
        <v>36</v>
      </c>
      <c r="AM6" s="5" t="s">
        <v>37</v>
      </c>
      <c r="AN6" s="5" t="s">
        <v>38</v>
      </c>
      <c r="AO6" s="5" t="s">
        <v>39</v>
      </c>
      <c r="AP6" s="5" t="s">
        <v>40</v>
      </c>
      <c r="AQ6" s="5" t="s">
        <v>41</v>
      </c>
      <c r="AR6" s="5" t="s">
        <v>42</v>
      </c>
      <c r="AS6" s="5" t="s">
        <v>43</v>
      </c>
      <c r="AT6" s="5" t="s">
        <v>44</v>
      </c>
      <c r="AU6" s="5" t="s">
        <v>45</v>
      </c>
      <c r="AV6" s="5" t="s">
        <v>46</v>
      </c>
      <c r="AW6" s="5" t="s">
        <v>47</v>
      </c>
      <c r="AX6" s="5" t="s">
        <v>48</v>
      </c>
      <c r="AY6" s="5" t="s">
        <v>49</v>
      </c>
      <c r="AZ6" s="5" t="s">
        <v>50</v>
      </c>
      <c r="BA6" s="5" t="s">
        <v>51</v>
      </c>
      <c r="BB6" s="5" t="s">
        <v>52</v>
      </c>
      <c r="BC6" s="5" t="s">
        <v>53</v>
      </c>
      <c r="BD6" s="5" t="s">
        <v>54</v>
      </c>
      <c r="BE6" s="5" t="s">
        <v>55</v>
      </c>
      <c r="BF6" s="5" t="s">
        <v>56</v>
      </c>
      <c r="BG6" s="5" t="s">
        <v>57</v>
      </c>
      <c r="BH6" s="5" t="s">
        <v>58</v>
      </c>
      <c r="BI6" s="5" t="s">
        <v>59</v>
      </c>
      <c r="BJ6" s="5" t="s">
        <v>60</v>
      </c>
      <c r="BK6" s="5" t="s">
        <v>61</v>
      </c>
      <c r="BL6" s="5" t="s">
        <v>62</v>
      </c>
      <c r="BM6" s="5" t="s">
        <v>63</v>
      </c>
      <c r="BN6" s="5" t="s">
        <v>64</v>
      </c>
      <c r="BO6" s="5" t="s">
        <v>65</v>
      </c>
      <c r="BP6" s="5" t="s">
        <v>66</v>
      </c>
      <c r="BQ6" s="5" t="s">
        <v>67</v>
      </c>
      <c r="BR6" s="5" t="s">
        <v>68</v>
      </c>
      <c r="BS6" s="5" t="s">
        <v>69</v>
      </c>
      <c r="BT6" s="5" t="s">
        <v>70</v>
      </c>
      <c r="BU6" s="5" t="s">
        <v>71</v>
      </c>
      <c r="BV6" s="5" t="s">
        <v>72</v>
      </c>
      <c r="BW6" s="5" t="s">
        <v>73</v>
      </c>
      <c r="BX6" s="5" t="s">
        <v>74</v>
      </c>
      <c r="BY6" s="5" t="s">
        <v>75</v>
      </c>
      <c r="BZ6" s="5" t="s">
        <v>76</v>
      </c>
      <c r="CA6" s="5" t="s">
        <v>77</v>
      </c>
      <c r="CB6" s="5" t="s">
        <v>78</v>
      </c>
      <c r="CC6" s="5" t="s">
        <v>79</v>
      </c>
      <c r="CD6" s="5" t="s">
        <v>80</v>
      </c>
      <c r="CE6" s="5" t="s">
        <v>81</v>
      </c>
      <c r="CF6" s="5" t="s">
        <v>82</v>
      </c>
      <c r="CG6" s="5" t="s">
        <v>83</v>
      </c>
      <c r="CH6" s="5" t="s">
        <v>84</v>
      </c>
      <c r="CI6" s="5" t="s">
        <v>85</v>
      </c>
      <c r="CJ6" s="5" t="s">
        <v>86</v>
      </c>
      <c r="CK6" s="5" t="s">
        <v>87</v>
      </c>
      <c r="CL6" s="5" t="s">
        <v>88</v>
      </c>
      <c r="CM6" s="5" t="s">
        <v>89</v>
      </c>
      <c r="CN6" s="5" t="s">
        <v>90</v>
      </c>
      <c r="CO6" s="5" t="s">
        <v>91</v>
      </c>
      <c r="CP6" s="5" t="s">
        <v>92</v>
      </c>
      <c r="CQ6" s="5" t="s">
        <v>93</v>
      </c>
      <c r="CR6" s="5" t="s">
        <v>94</v>
      </c>
      <c r="CS6" s="5" t="s">
        <v>95</v>
      </c>
      <c r="CT6" s="5" t="s">
        <v>96</v>
      </c>
      <c r="CU6" s="5" t="s">
        <v>97</v>
      </c>
      <c r="CV6" s="5" t="s">
        <v>98</v>
      </c>
      <c r="CW6" s="5" t="s">
        <v>99</v>
      </c>
      <c r="CX6" s="5" t="s">
        <v>100</v>
      </c>
      <c r="CY6" s="5" t="s">
        <v>101</v>
      </c>
      <c r="CZ6" s="5" t="s">
        <v>102</v>
      </c>
      <c r="DA6" s="5" t="s">
        <v>103</v>
      </c>
      <c r="DB6" s="5" t="s">
        <v>104</v>
      </c>
      <c r="DC6" s="5" t="s">
        <v>105</v>
      </c>
      <c r="DD6" s="5" t="s">
        <v>106</v>
      </c>
      <c r="DE6" s="5" t="s">
        <v>107</v>
      </c>
      <c r="DF6" s="5" t="s">
        <v>108</v>
      </c>
      <c r="DG6" s="5" t="s">
        <v>109</v>
      </c>
      <c r="DH6" s="5" t="s">
        <v>110</v>
      </c>
      <c r="DI6" s="5" t="s">
        <v>111</v>
      </c>
      <c r="DJ6" s="5" t="s">
        <v>112</v>
      </c>
      <c r="DK6" s="5" t="s">
        <v>113</v>
      </c>
      <c r="DL6" s="5" t="s">
        <v>114</v>
      </c>
      <c r="DM6" s="5" t="s">
        <v>115</v>
      </c>
      <c r="DN6" s="5" t="s">
        <v>116</v>
      </c>
      <c r="DO6" s="810"/>
      <c r="DP6" s="810"/>
      <c r="DQ6" s="810"/>
      <c r="DR6" s="810"/>
      <c r="DS6" s="810"/>
      <c r="DT6" s="810"/>
      <c r="DU6" s="810"/>
      <c r="DV6" s="810"/>
      <c r="DW6" s="810"/>
      <c r="DX6" s="810"/>
      <c r="DY6" s="810"/>
      <c r="DZ6" s="810"/>
      <c r="EA6" s="810"/>
      <c r="EB6" s="810"/>
      <c r="EC6" s="810"/>
      <c r="ED6" s="810"/>
      <c r="EE6" s="810"/>
      <c r="EF6" s="810"/>
      <c r="EG6" s="810"/>
      <c r="EH6" s="810"/>
      <c r="EI6" s="810"/>
      <c r="EJ6" s="810"/>
      <c r="EK6" s="810"/>
      <c r="EL6" s="810"/>
      <c r="EM6" s="810"/>
      <c r="EN6" s="810"/>
      <c r="EO6" s="810"/>
      <c r="EP6" s="810"/>
      <c r="EQ6" s="810"/>
      <c r="ER6" s="810"/>
      <c r="ES6" s="810"/>
      <c r="ET6" s="810"/>
      <c r="EU6" s="810"/>
      <c r="EV6" s="810"/>
      <c r="EW6" s="810"/>
      <c r="EX6" s="810"/>
      <c r="EY6" s="810"/>
      <c r="EZ6" s="810"/>
      <c r="FA6" s="810"/>
      <c r="FB6" s="810"/>
      <c r="FC6" s="810"/>
      <c r="FD6" s="810"/>
      <c r="FE6" s="810"/>
      <c r="FF6" s="810"/>
      <c r="FG6" s="810"/>
      <c r="FH6" s="810"/>
      <c r="FI6" s="810"/>
      <c r="FJ6" s="810"/>
      <c r="FK6" s="810"/>
      <c r="FL6" s="810"/>
      <c r="FM6" s="810"/>
      <c r="FN6" s="810"/>
      <c r="FO6" s="810"/>
      <c r="FP6" s="810"/>
      <c r="FQ6" s="810"/>
      <c r="FR6" s="810"/>
      <c r="FS6" s="810"/>
      <c r="FT6" s="810"/>
      <c r="FU6" s="810"/>
      <c r="FV6" s="810"/>
      <c r="FW6" s="810"/>
      <c r="FX6" s="810"/>
      <c r="FY6" s="810"/>
      <c r="FZ6" s="810"/>
      <c r="GA6" s="810"/>
      <c r="GB6" s="810"/>
      <c r="GC6" s="810"/>
      <c r="GD6" s="810"/>
      <c r="GE6" s="810"/>
      <c r="GF6" s="810"/>
      <c r="GG6" s="810"/>
      <c r="GH6" s="810"/>
      <c r="GI6" s="810"/>
      <c r="GJ6" s="810"/>
      <c r="GK6" s="810"/>
      <c r="GL6" s="810"/>
      <c r="GM6" s="810"/>
      <c r="GN6" s="810"/>
      <c r="GO6" s="810"/>
      <c r="GP6" s="810"/>
      <c r="GQ6" s="810"/>
      <c r="GR6" s="810"/>
      <c r="GS6" s="810"/>
      <c r="GT6" s="810"/>
      <c r="GU6" s="810"/>
      <c r="GV6" s="810"/>
      <c r="GW6" s="810"/>
      <c r="GX6" s="810"/>
      <c r="GY6" s="810"/>
      <c r="GZ6" s="810"/>
      <c r="HA6" s="810"/>
      <c r="HB6" s="810"/>
      <c r="HC6" s="810"/>
      <c r="HD6" s="810"/>
      <c r="HE6" s="810"/>
      <c r="HF6" s="810"/>
      <c r="HG6" s="810"/>
      <c r="HH6" s="810"/>
      <c r="HI6" s="810"/>
    </row>
    <row r="7" customFormat="false" ht="15" hidden="false" customHeight="false" outlineLevel="0" collapsed="false">
      <c r="A7" s="6" t="s">
        <v>118</v>
      </c>
    </row>
    <row r="8" s="811" customFormat="true" ht="15" hidden="false" customHeight="false" outlineLevel="0" collapsed="false">
      <c r="A8" s="7"/>
    </row>
    <row r="9" customFormat="false" ht="15" hidden="false" customHeight="false" outlineLevel="0" collapsed="false">
      <c r="A9" s="7"/>
    </row>
    <row r="10" customFormat="false" ht="15" hidden="false" customHeight="false" outlineLevel="0" collapsed="false">
      <c r="A10" s="6" t="s">
        <v>119</v>
      </c>
    </row>
    <row r="11" customFormat="false" ht="15" hidden="false" customHeight="false" outlineLevel="0" collapsed="false">
      <c r="A11" s="7" t="s">
        <v>120</v>
      </c>
      <c r="B11" s="1" t="n">
        <f aca="false">'Quarterly data'!C9</f>
        <v>0</v>
      </c>
      <c r="C11" s="1" t="n">
        <f aca="false">'Quarterly data'!D9</f>
        <v>0.00461993444744913</v>
      </c>
      <c r="D11" s="1" t="n">
        <f aca="false">'Quarterly data'!E9</f>
        <v>0.00661575362223377</v>
      </c>
      <c r="E11" s="1" t="n">
        <f aca="false">'Quarterly data'!F9</f>
        <v>0.00468503515976448</v>
      </c>
      <c r="F11" s="1" t="n">
        <f aca="false">'Quarterly data'!G9</f>
        <v>0.00426982429879552</v>
      </c>
      <c r="G11" s="1" t="n">
        <f aca="false">'Quarterly data'!H9</f>
        <v>0.0111601105050729</v>
      </c>
      <c r="H11" s="1" t="n">
        <f aca="false">'Quarterly data'!I9</f>
        <v>0.00680618857154558</v>
      </c>
      <c r="I11" s="1" t="n">
        <f aca="false">'Quarterly data'!J9</f>
        <v>0.00829546426520045</v>
      </c>
      <c r="J11" s="1" t="n">
        <f aca="false">'Quarterly data'!K9</f>
        <v>0.00545237073079719</v>
      </c>
      <c r="K11" s="1" t="n">
        <f aca="false">'Quarterly data'!L9</f>
        <v>0.011693272217199</v>
      </c>
      <c r="L11" s="1" t="n">
        <f aca="false">'Quarterly data'!M9</f>
        <v>0.00944197148716497</v>
      </c>
      <c r="M11" s="1" t="n">
        <f aca="false">'Quarterly data'!N9</f>
        <v>0.00899614333488152</v>
      </c>
      <c r="N11" s="1" t="n">
        <f aca="false">'Quarterly data'!O9</f>
        <v>0.00646026586894455</v>
      </c>
      <c r="O11" s="1" t="n">
        <f aca="false">'Quarterly data'!P9</f>
        <v>0.00541414335897938</v>
      </c>
      <c r="P11" s="1" t="n">
        <f aca="false">'Quarterly data'!Q9</f>
        <v>0.00831948173048192</v>
      </c>
      <c r="Q11" s="1" t="n">
        <f aca="false">'Quarterly data'!R9</f>
        <v>0.00873845829671582</v>
      </c>
      <c r="R11" s="1" t="n">
        <f aca="false">'Quarterly data'!S9</f>
        <v>0.00810946592834538</v>
      </c>
      <c r="S11" s="1" t="n">
        <f aca="false">'Quarterly data'!T9</f>
        <v>0.00610197918922362</v>
      </c>
      <c r="T11" s="1" t="n">
        <f aca="false">'Quarterly data'!U9</f>
        <v>0.011913310678092</v>
      </c>
      <c r="U11" s="1" t="n">
        <f aca="false">'Quarterly data'!V9</f>
        <v>0.0126105260411498</v>
      </c>
      <c r="V11" s="1" t="n">
        <f aca="false">'Quarterly data'!W9</f>
        <v>0.00941988262467897</v>
      </c>
      <c r="W11" s="1" t="n">
        <f aca="false">'Quarterly data'!X9</f>
        <v>0.0123991692822283</v>
      </c>
      <c r="X11" s="1" t="n">
        <f aca="false">'Quarterly data'!Y9</f>
        <v>0.00332301486833542</v>
      </c>
      <c r="Y11" s="1" t="n">
        <f aca="false">'Quarterly data'!Z9</f>
        <v>0.0062459952292977</v>
      </c>
      <c r="Z11" s="1" t="n">
        <f aca="false">'Quarterly data'!AA9</f>
        <v>0.00421268025859578</v>
      </c>
      <c r="AA11" s="1" t="n">
        <f aca="false">'Quarterly data'!AB9</f>
        <v>0.00242200395294101</v>
      </c>
      <c r="AB11" s="1" t="n">
        <f aca="false">'Quarterly data'!AC9</f>
        <v>-0.0021063760117298</v>
      </c>
      <c r="AC11" s="1" t="n">
        <f aca="false">'Quarterly data'!AD9</f>
        <v>0.00157458533030375</v>
      </c>
      <c r="AD11" s="1" t="n">
        <f aca="false">'Quarterly data'!AE9</f>
        <v>0.00504913974536314</v>
      </c>
      <c r="AE11" s="1" t="n">
        <f aca="false">'Quarterly data'!AF9</f>
        <v>0.00601300768374191</v>
      </c>
      <c r="AF11" s="1" t="n">
        <f aca="false">'Quarterly data'!AG9</f>
        <v>0.00421943637598932</v>
      </c>
      <c r="AG11" s="1" t="n">
        <f aca="false">'Quarterly data'!AH9</f>
        <v>0.00237712807771073</v>
      </c>
      <c r="AH11" s="1" t="n">
        <f aca="false">'Quarterly data'!AI9</f>
        <v>0.0014043292925161</v>
      </c>
      <c r="AI11" s="1" t="n">
        <f aca="false">'Quarterly data'!AJ9</f>
        <v>0.00488769620376317</v>
      </c>
      <c r="AJ11" s="1" t="n">
        <f aca="false">'Quarterly data'!AK9</f>
        <v>0.0098061729250889</v>
      </c>
      <c r="AK11" s="1" t="n">
        <f aca="false">'Quarterly data'!AL9</f>
        <v>0.00933814897717111</v>
      </c>
      <c r="AL11" s="1" t="n">
        <f aca="false">'Quarterly data'!AM9</f>
        <v>0.00564123232668301</v>
      </c>
      <c r="AM11" s="1" t="n">
        <f aca="false">'Quarterly data'!AN9</f>
        <v>0.00645950578830945</v>
      </c>
      <c r="AN11" s="1" t="n">
        <f aca="false">'Quarterly data'!AO9</f>
        <v>0.00608998488538504</v>
      </c>
      <c r="AO11" s="1" t="n">
        <f aca="false">'Quarterly data'!AP9</f>
        <v>0.00586368495270406</v>
      </c>
      <c r="AP11" s="1" t="n">
        <f aca="false">'Quarterly data'!AQ9</f>
        <v>0.00636466662415858</v>
      </c>
      <c r="AQ11" s="1" t="n">
        <f aca="false">'Quarterly data'!AR9</f>
        <v>0.00591710940761869</v>
      </c>
      <c r="AR11" s="1" t="n">
        <f aca="false">'Quarterly data'!AS9</f>
        <v>0.00821429536760543</v>
      </c>
      <c r="AS11" s="1" t="n">
        <f aca="false">'Quarterly data'!AT9</f>
        <v>0.00599226737138858</v>
      </c>
      <c r="AT11" s="1" t="n">
        <f aca="false">'Quarterly data'!AU9</f>
        <v>0.00975858623565151</v>
      </c>
      <c r="AU11" s="1" t="n">
        <f aca="false">'Quarterly data'!AV9</f>
        <v>0.00574797795139426</v>
      </c>
      <c r="AV11" s="1" t="n">
        <f aca="false">'Quarterly data'!AW9</f>
        <v>0.00301228069581305</v>
      </c>
      <c r="AW11" s="1" t="n">
        <f aca="false">'Quarterly data'!AX9</f>
        <v>0.00988809076451691</v>
      </c>
      <c r="AX11" s="1" t="n">
        <f aca="false">'Quarterly data'!AY9</f>
        <v>0.00507965067867633</v>
      </c>
      <c r="AY11" s="1" t="n">
        <f aca="false">'Quarterly data'!AZ9</f>
        <v>0.0060783068088246</v>
      </c>
      <c r="AZ11" s="1" t="n">
        <f aca="false">'Quarterly data'!BA9</f>
        <v>0.00423259185880376</v>
      </c>
      <c r="BA11" s="1" t="n">
        <f aca="false">'Quarterly data'!BB9</f>
        <v>0.00523312811035215</v>
      </c>
      <c r="BB11" s="1" t="n">
        <f aca="false">'Quarterly data'!BC9</f>
        <v>0.00106686606514717</v>
      </c>
      <c r="BC11" s="1" t="n">
        <f aca="false">'Quarterly data'!BD9</f>
        <v>0.000244040283274849</v>
      </c>
      <c r="BD11" s="1" t="n">
        <f aca="false">'Quarterly data'!BE9</f>
        <v>-0.00576491704258197</v>
      </c>
      <c r="BE11" s="1" t="n">
        <f aca="false">'Quarterly data'!BF9</f>
        <v>-0.0199342190048429</v>
      </c>
      <c r="BF11" s="1" t="n">
        <f aca="false">'Quarterly data'!BG9</f>
        <v>-0.0239567607593807</v>
      </c>
      <c r="BG11" s="1" t="n">
        <f aca="false">'Quarterly data'!BH9</f>
        <v>0.00052975275843048</v>
      </c>
      <c r="BH11" s="1" t="n">
        <f aca="false">'Quarterly data'!BI9</f>
        <v>0.00320617878113105</v>
      </c>
      <c r="BI11" s="1" t="n">
        <f aca="false">'Quarterly data'!BJ9</f>
        <v>0.00811755289700056</v>
      </c>
      <c r="BJ11" s="1" t="n">
        <f aca="false">'Quarterly data'!BK9</f>
        <v>0.00561808198382408</v>
      </c>
      <c r="BK11" s="1" t="n">
        <f aca="false">'Quarterly data'!BL9</f>
        <v>0.009729642587329</v>
      </c>
      <c r="BL11" s="1" t="n">
        <f aca="false">'Quarterly data'!BM9</f>
        <v>0.00734318142512613</v>
      </c>
      <c r="BM11" s="1" t="n">
        <f aca="false">'Quarterly data'!BN9</f>
        <v>0.00437844085356498</v>
      </c>
      <c r="BN11" s="1" t="n">
        <f aca="false">'Quarterly data'!BO9</f>
        <v>0.00202134831323586</v>
      </c>
      <c r="BO11" s="1" t="n">
        <f aca="false">'Quarterly data'!BP9</f>
        <v>0.00187935485451618</v>
      </c>
      <c r="BP11" s="1" t="n">
        <f aca="false">'Quarterly data'!BQ9</f>
        <v>0.00369726216259769</v>
      </c>
      <c r="BQ11" s="1" t="n">
        <f aca="false">'Quarterly data'!BR9</f>
        <v>0.00317270349655141</v>
      </c>
      <c r="BR11" s="1" t="n">
        <f aca="false">'Quarterly data'!BS9</f>
        <v>0.00417563708324797</v>
      </c>
      <c r="BS11" s="1" t="n">
        <f aca="false">'Quarterly data'!BT9</f>
        <v>-2.58251373058682E-005</v>
      </c>
      <c r="BT11" s="1" t="n">
        <f aca="false">'Quarterly data'!BU9</f>
        <v>0.000578171051469179</v>
      </c>
      <c r="BU11" s="1" t="n">
        <f aca="false">'Quarterly data'!BV9</f>
        <v>-0.00141717038135702</v>
      </c>
      <c r="BV11" s="1" t="n">
        <f aca="false">'Quarterly data'!BW9</f>
        <v>0.00416431036542031</v>
      </c>
      <c r="BW11" s="1" t="n">
        <f aca="false">'Quarterly data'!BX9</f>
        <v>0.00422763929113135</v>
      </c>
      <c r="BX11" s="1" t="n">
        <f aca="false">'Quarterly data'!BY9</f>
        <v>0.00606709178715348</v>
      </c>
      <c r="BY11" s="1" t="n">
        <f aca="false">'Quarterly data'!BZ9</f>
        <v>0.00468234984854221</v>
      </c>
      <c r="BZ11" s="1" t="n">
        <f aca="false">'Quarterly data'!CA9</f>
        <v>0.00160893313015409</v>
      </c>
      <c r="CA11" s="1" t="n">
        <f aca="false">'Quarterly data'!CB9</f>
        <v>0.00504104098983516</v>
      </c>
      <c r="CB11" s="1" t="n">
        <f aca="false">'Quarterly data'!CC9</f>
        <v>0.00742475863528846</v>
      </c>
      <c r="CC11" s="1" t="n">
        <f aca="false">'Quarterly data'!CD9</f>
        <v>0.00436150023825799</v>
      </c>
      <c r="CD11" s="1" t="n">
        <f aca="false">'Quarterly data'!CE9</f>
        <v>0.00757592345298908</v>
      </c>
      <c r="CE11" s="1" t="n">
        <f aca="false">'Quarterly data'!CF9</f>
        <v>0.00456253351435532</v>
      </c>
      <c r="CF11" s="1" t="n">
        <f aca="false">'Quarterly data'!CG9</f>
        <v>0.00351922900535451</v>
      </c>
      <c r="CG11" s="1" t="n">
        <f aca="false">'Quarterly data'!CH9</f>
        <v>0.00262480928117648</v>
      </c>
      <c r="CH11" s="1" t="n">
        <f aca="false">'Quarterly data'!CI9</f>
        <v>0.00583834582670817</v>
      </c>
      <c r="CI11" s="1" t="n">
        <f aca="false">'Quarterly data'!CJ9</f>
        <v>0.00202869259616145</v>
      </c>
      <c r="CJ11" s="1" t="n">
        <f aca="false">'Quarterly data'!CK9</f>
        <v>0.00520454952516225</v>
      </c>
      <c r="CK11" s="1" t="n">
        <f aca="false">'Quarterly data'!CL9</f>
        <v>0.00577459580455919</v>
      </c>
      <c r="CL11" s="1" t="n">
        <f aca="false">'Quarterly data'!CM9</f>
        <v>0.00636252822232253</v>
      </c>
      <c r="CM11" s="1" t="n">
        <f aca="false">'Quarterly data'!CN9</f>
        <v>0.00653328702504386</v>
      </c>
      <c r="CN11" s="1" t="n">
        <f aca="false">'Quarterly data'!CO9</f>
        <v>0.00707039000324827</v>
      </c>
      <c r="CO11" s="1" t="n">
        <f aca="false">'Quarterly data'!CP9</f>
        <v>0.00748114277377443</v>
      </c>
      <c r="CP11" s="1" t="n">
        <f aca="false">'Quarterly data'!CQ9</f>
        <v>0.00407695727822</v>
      </c>
      <c r="CQ11" s="1" t="n">
        <f aca="false">'Quarterly data'!CR9</f>
        <v>0.00645162161816093</v>
      </c>
      <c r="CR11" s="1" t="n">
        <f aca="false">'Quarterly data'!CS9</f>
        <v>0.00215757443753284</v>
      </c>
      <c r="CS11" s="1" t="n">
        <f aca="false">'Quarterly data'!CT9</f>
        <v>0.00311132137260706</v>
      </c>
      <c r="CT11" s="1" t="n">
        <f aca="false">'Quarterly data'!CU9</f>
        <v>0.00628683551931619</v>
      </c>
      <c r="CU11" s="1" t="n">
        <f aca="false">'Quarterly data'!CV9</f>
        <v>0.00523801064636476</v>
      </c>
      <c r="CV11" s="1" t="n">
        <f aca="false">'Quarterly data'!CW9</f>
        <v>0.00404248236406524</v>
      </c>
      <c r="CW11" s="1" t="n">
        <f aca="false">'Quarterly data'!CX9</f>
        <v>-0.00111641282280783</v>
      </c>
      <c r="CX11" s="1" t="n">
        <f aca="false">'Quarterly data'!CY9</f>
        <v>-0.0211883604503768</v>
      </c>
      <c r="CY11" s="1" t="n">
        <f aca="false">'Quarterly data'!CZ9</f>
        <v>-0.105549276053648</v>
      </c>
      <c r="CZ11" s="1" t="n">
        <f aca="false">'Quarterly data'!DA9</f>
        <v>0.100035727267253</v>
      </c>
      <c r="DA11" s="1" t="n">
        <f aca="false">'Quarterly data'!DB9</f>
        <v>0.00644989437771715</v>
      </c>
      <c r="DB11" s="1" t="n">
        <f aca="false">'Quarterly data'!DC9</f>
        <v>0.00521357307567816</v>
      </c>
      <c r="DC11" s="1" t="n">
        <f aca="false">'Quarterly data'!DD9</f>
        <v>0.0182260320644863</v>
      </c>
      <c r="DD11" s="1" t="n">
        <f aca="false">'Quarterly data'!DE9</f>
        <v>0.0118772462089403</v>
      </c>
      <c r="DE11" s="1" t="n">
        <f aca="false">'Quarterly data'!DF9</f>
        <v>0.010142729353396</v>
      </c>
      <c r="DF11" s="1" t="n">
        <f aca="false">'Quarterly data'!DG9</f>
        <v>0.00160542441199185</v>
      </c>
      <c r="DG11" s="1" t="n">
        <f aca="false">'Quarterly data'!DH9</f>
        <v>0.00535829844002267</v>
      </c>
      <c r="DH11" s="1" t="n">
        <f aca="false">'Quarterly data'!DI9</f>
        <v>0.00578495478046204</v>
      </c>
      <c r="DI11" s="1" t="n">
        <f aca="false">'Quarterly data'!DJ9</f>
        <v>0.00579499041369891</v>
      </c>
      <c r="DJ11" s="1" t="n">
        <f aca="false">'Quarterly data'!DK9</f>
        <v>0</v>
      </c>
      <c r="DK11" s="1" t="n">
        <f aca="false">'Quarterly data'!DL9</f>
        <v>0</v>
      </c>
      <c r="DL11" s="1" t="n">
        <f aca="false">'Quarterly data'!DM9</f>
        <v>0</v>
      </c>
      <c r="DM11" s="1" t="n">
        <f aca="false">'Quarterly data'!DN9</f>
        <v>0</v>
      </c>
      <c r="DN11" s="1" t="n">
        <f aca="false">'Quarterly data'!DO9</f>
        <v>0</v>
      </c>
    </row>
    <row r="12" customFormat="false" ht="15" hidden="false" customHeight="false" outlineLevel="0" collapsed="false">
      <c r="A12" s="7" t="s">
        <v>121</v>
      </c>
      <c r="B12" s="1" t="n">
        <f aca="false">'Quarterly data'!C10</f>
        <v>0</v>
      </c>
      <c r="C12" s="1" t="str">
        <f aca="false">'Quarterly data'!D10</f>
        <v>..</v>
      </c>
      <c r="D12" s="1" t="str">
        <f aca="false">'Quarterly data'!E10</f>
        <v>..</v>
      </c>
      <c r="E12" s="1" t="str">
        <f aca="false">'Quarterly data'!F10</f>
        <v>..</v>
      </c>
      <c r="F12" s="1" t="str">
        <f aca="false">'Quarterly data'!G10</f>
        <v>..</v>
      </c>
      <c r="G12" s="1" t="str">
        <f aca="false">'Quarterly data'!H10</f>
        <v>..</v>
      </c>
      <c r="H12" s="1" t="str">
        <f aca="false">'Quarterly data'!I10</f>
        <v>..</v>
      </c>
      <c r="I12" s="1" t="str">
        <f aca="false">'Quarterly data'!J10</f>
        <v>..</v>
      </c>
      <c r="J12" s="1" t="str">
        <f aca="false">'Quarterly data'!K10</f>
        <v>..</v>
      </c>
      <c r="K12" s="1" t="str">
        <f aca="false">'Quarterly data'!L10</f>
        <v>..</v>
      </c>
      <c r="L12" s="1" t="str">
        <f aca="false">'Quarterly data'!M10</f>
        <v>..</v>
      </c>
      <c r="M12" s="1" t="str">
        <f aca="false">'Quarterly data'!N10</f>
        <v>..</v>
      </c>
      <c r="N12" s="1" t="str">
        <f aca="false">'Quarterly data'!O10</f>
        <v>..</v>
      </c>
      <c r="O12" s="1" t="str">
        <f aca="false">'Quarterly data'!P10</f>
        <v>..</v>
      </c>
      <c r="P12" s="1" t="str">
        <f aca="false">'Quarterly data'!Q10</f>
        <v>..</v>
      </c>
      <c r="Q12" s="1" t="str">
        <f aca="false">'Quarterly data'!R10</f>
        <v>..</v>
      </c>
      <c r="R12" s="1" t="str">
        <f aca="false">'Quarterly data'!S10</f>
        <v>..</v>
      </c>
      <c r="S12" s="1" t="str">
        <f aca="false">'Quarterly data'!T10</f>
        <v>..</v>
      </c>
      <c r="T12" s="1" t="str">
        <f aca="false">'Quarterly data'!U10</f>
        <v>..</v>
      </c>
      <c r="U12" s="1" t="str">
        <f aca="false">'Quarterly data'!V10</f>
        <v>..</v>
      </c>
      <c r="V12" s="1" t="str">
        <f aca="false">'Quarterly data'!W10</f>
        <v>..</v>
      </c>
      <c r="W12" s="1" t="str">
        <f aca="false">'Quarterly data'!X10</f>
        <v>..</v>
      </c>
      <c r="X12" s="1" t="str">
        <f aca="false">'Quarterly data'!Y10</f>
        <v>..</v>
      </c>
      <c r="Y12" s="1" t="str">
        <f aca="false">'Quarterly data'!Z10</f>
        <v>..</v>
      </c>
      <c r="Z12" s="1" t="str">
        <f aca="false">'Quarterly data'!AA10</f>
        <v>..</v>
      </c>
      <c r="AA12" s="1" t="str">
        <f aca="false">'Quarterly data'!AB10</f>
        <v>..</v>
      </c>
      <c r="AB12" s="1" t="str">
        <f aca="false">'Quarterly data'!AC10</f>
        <v>..</v>
      </c>
      <c r="AC12" s="1" t="str">
        <f aca="false">'Quarterly data'!AD10</f>
        <v>..</v>
      </c>
      <c r="AD12" s="1" t="str">
        <f aca="false">'Quarterly data'!AE10</f>
        <v>..</v>
      </c>
      <c r="AE12" s="1" t="str">
        <f aca="false">'Quarterly data'!AF10</f>
        <v>..</v>
      </c>
      <c r="AF12" s="1" t="str">
        <f aca="false">'Quarterly data'!AG10</f>
        <v>..</v>
      </c>
      <c r="AG12" s="1" t="str">
        <f aca="false">'Quarterly data'!AH10</f>
        <v>..</v>
      </c>
      <c r="AH12" s="1" t="str">
        <f aca="false">'Quarterly data'!AI10</f>
        <v>..</v>
      </c>
      <c r="AI12" s="1" t="str">
        <f aca="false">'Quarterly data'!AJ10</f>
        <v>..</v>
      </c>
      <c r="AJ12" s="1" t="str">
        <f aca="false">'Quarterly data'!AK10</f>
        <v>..</v>
      </c>
      <c r="AK12" s="1" t="str">
        <f aca="false">'Quarterly data'!AL10</f>
        <v>..</v>
      </c>
      <c r="AL12" s="1" t="str">
        <f aca="false">'Quarterly data'!AM10</f>
        <v>..</v>
      </c>
      <c r="AM12" s="1" t="str">
        <f aca="false">'Quarterly data'!AN10</f>
        <v>..</v>
      </c>
      <c r="AN12" s="1" t="str">
        <f aca="false">'Quarterly data'!AO10</f>
        <v>..</v>
      </c>
      <c r="AO12" s="1" t="str">
        <f aca="false">'Quarterly data'!AP10</f>
        <v>..</v>
      </c>
      <c r="AP12" s="1" t="str">
        <f aca="false">'Quarterly data'!AQ10</f>
        <v>..</v>
      </c>
      <c r="AQ12" s="1" t="str">
        <f aca="false">'Quarterly data'!AR10</f>
        <v>..</v>
      </c>
      <c r="AR12" s="1" t="str">
        <f aca="false">'Quarterly data'!AS10</f>
        <v>..</v>
      </c>
      <c r="AS12" s="1" t="str">
        <f aca="false">'Quarterly data'!AT10</f>
        <v>..</v>
      </c>
      <c r="AT12" s="1" t="str">
        <f aca="false">'Quarterly data'!AU10</f>
        <v>..</v>
      </c>
      <c r="AU12" s="1" t="str">
        <f aca="false">'Quarterly data'!AV10</f>
        <v>..</v>
      </c>
      <c r="AV12" s="1" t="str">
        <f aca="false">'Quarterly data'!AW10</f>
        <v>..</v>
      </c>
      <c r="AW12" s="1" t="str">
        <f aca="false">'Quarterly data'!AX10</f>
        <v>..</v>
      </c>
      <c r="AX12" s="1" t="str">
        <f aca="false">'Quarterly data'!AY10</f>
        <v>..</v>
      </c>
      <c r="AY12" s="1" t="str">
        <f aca="false">'Quarterly data'!AZ10</f>
        <v>..</v>
      </c>
      <c r="AZ12" s="1" t="str">
        <f aca="false">'Quarterly data'!BA10</f>
        <v>..</v>
      </c>
      <c r="BA12" s="1" t="str">
        <f aca="false">'Quarterly data'!BB10</f>
        <v>..</v>
      </c>
      <c r="BB12" s="1" t="str">
        <f aca="false">'Quarterly data'!BC10</f>
        <v>..</v>
      </c>
      <c r="BC12" s="1" t="str">
        <f aca="false">'Quarterly data'!BD10</f>
        <v>..</v>
      </c>
      <c r="BD12" s="1" t="str">
        <f aca="false">'Quarterly data'!BE10</f>
        <v>..</v>
      </c>
      <c r="BE12" s="1" t="str">
        <f aca="false">'Quarterly data'!BF10</f>
        <v>..</v>
      </c>
      <c r="BF12" s="1" t="str">
        <f aca="false">'Quarterly data'!BG10</f>
        <v>..</v>
      </c>
      <c r="BG12" s="1" t="str">
        <f aca="false">'Quarterly data'!BH10</f>
        <v>..</v>
      </c>
      <c r="BH12" s="1" t="str">
        <f aca="false">'Quarterly data'!BI10</f>
        <v>..</v>
      </c>
      <c r="BI12" s="1" t="str">
        <f aca="false">'Quarterly data'!BJ10</f>
        <v>..</v>
      </c>
      <c r="BJ12" s="1" t="str">
        <f aca="false">'Quarterly data'!BK10</f>
        <v>..</v>
      </c>
      <c r="BK12" s="1" t="str">
        <f aca="false">'Quarterly data'!BL10</f>
        <v>..</v>
      </c>
      <c r="BL12" s="1" t="str">
        <f aca="false">'Quarterly data'!BM10</f>
        <v>..</v>
      </c>
      <c r="BM12" s="1" t="str">
        <f aca="false">'Quarterly data'!BN10</f>
        <v>..</v>
      </c>
      <c r="BN12" s="1" t="str">
        <f aca="false">'Quarterly data'!BO10</f>
        <v>..</v>
      </c>
      <c r="BO12" s="1" t="str">
        <f aca="false">'Quarterly data'!BP10</f>
        <v>..</v>
      </c>
      <c r="BP12" s="1" t="str">
        <f aca="false">'Quarterly data'!BQ10</f>
        <v>..</v>
      </c>
      <c r="BQ12" s="1" t="str">
        <f aca="false">'Quarterly data'!BR10</f>
        <v>..</v>
      </c>
      <c r="BR12" s="1" t="str">
        <f aca="false">'Quarterly data'!BS10</f>
        <v>..</v>
      </c>
      <c r="BS12" s="1" t="str">
        <f aca="false">'Quarterly data'!BT10</f>
        <v>..</v>
      </c>
      <c r="BT12" s="1" t="str">
        <f aca="false">'Quarterly data'!BU10</f>
        <v>..</v>
      </c>
      <c r="BU12" s="1" t="str">
        <f aca="false">'Quarterly data'!BV10</f>
        <v>..</v>
      </c>
      <c r="BV12" s="1" t="str">
        <f aca="false">'Quarterly data'!BW10</f>
        <v>..</v>
      </c>
      <c r="BW12" s="1" t="str">
        <f aca="false">'Quarterly data'!BX10</f>
        <v>..</v>
      </c>
      <c r="BX12" s="1" t="str">
        <f aca="false">'Quarterly data'!BY10</f>
        <v>..</v>
      </c>
      <c r="BY12" s="1" t="str">
        <f aca="false">'Quarterly data'!BZ10</f>
        <v>..</v>
      </c>
      <c r="BZ12" s="1" t="str">
        <f aca="false">'Quarterly data'!CA10</f>
        <v>..</v>
      </c>
      <c r="CA12" s="1" t="str">
        <f aca="false">'Quarterly data'!CB10</f>
        <v>..</v>
      </c>
      <c r="CB12" s="1" t="str">
        <f aca="false">'Quarterly data'!CC10</f>
        <v>..</v>
      </c>
      <c r="CC12" s="1" t="str">
        <f aca="false">'Quarterly data'!CD10</f>
        <v>..</v>
      </c>
      <c r="CD12" s="1" t="str">
        <f aca="false">'Quarterly data'!CE10</f>
        <v>..</v>
      </c>
      <c r="CE12" s="1" t="str">
        <f aca="false">'Quarterly data'!CF10</f>
        <v>..</v>
      </c>
      <c r="CF12" s="1" t="str">
        <f aca="false">'Quarterly data'!CG10</f>
        <v>..</v>
      </c>
      <c r="CG12" s="1" t="str">
        <f aca="false">'Quarterly data'!CH10</f>
        <v>..</v>
      </c>
      <c r="CH12" s="1" t="str">
        <f aca="false">'Quarterly data'!CI10</f>
        <v>..</v>
      </c>
      <c r="CI12" s="1" t="str">
        <f aca="false">'Quarterly data'!CJ10</f>
        <v>..</v>
      </c>
      <c r="CJ12" s="1" t="str">
        <f aca="false">'Quarterly data'!CK10</f>
        <v>..</v>
      </c>
      <c r="CK12" s="1" t="str">
        <f aca="false">'Quarterly data'!CL10</f>
        <v>..</v>
      </c>
      <c r="CL12" s="1" t="str">
        <f aca="false">'Quarterly data'!CM10</f>
        <v>..</v>
      </c>
      <c r="CM12" s="1" t="str">
        <f aca="false">'Quarterly data'!CN10</f>
        <v>..</v>
      </c>
      <c r="CN12" s="1" t="str">
        <f aca="false">'Quarterly data'!CO10</f>
        <v>..</v>
      </c>
      <c r="CO12" s="1" t="str">
        <f aca="false">'Quarterly data'!CP10</f>
        <v>..</v>
      </c>
      <c r="CP12" s="1" t="str">
        <f aca="false">'Quarterly data'!CQ10</f>
        <v>..</v>
      </c>
      <c r="CQ12" s="1" t="str">
        <f aca="false">'Quarterly data'!CR10</f>
        <v>..</v>
      </c>
      <c r="CR12" s="1" t="str">
        <f aca="false">'Quarterly data'!CS10</f>
        <v>..</v>
      </c>
      <c r="CS12" s="1" t="str">
        <f aca="false">'Quarterly data'!CT10</f>
        <v>..</v>
      </c>
      <c r="CT12" s="1" t="str">
        <f aca="false">'Quarterly data'!CU10</f>
        <v>..</v>
      </c>
      <c r="CU12" s="1" t="str">
        <f aca="false">'Quarterly data'!CV10</f>
        <v>..</v>
      </c>
      <c r="CV12" s="1" t="str">
        <f aca="false">'Quarterly data'!CW10</f>
        <v>..</v>
      </c>
      <c r="CW12" s="1" t="str">
        <f aca="false">'Quarterly data'!CX10</f>
        <v>..</v>
      </c>
      <c r="CX12" s="1" t="str">
        <f aca="false">'Quarterly data'!CY10</f>
        <v>..</v>
      </c>
      <c r="CY12" s="1" t="str">
        <f aca="false">'Quarterly data'!CZ10</f>
        <v>..</v>
      </c>
      <c r="CZ12" s="1" t="str">
        <f aca="false">'Quarterly data'!DA10</f>
        <v>..</v>
      </c>
      <c r="DA12" s="1" t="str">
        <f aca="false">'Quarterly data'!DB10</f>
        <v>..</v>
      </c>
      <c r="DB12" s="1" t="str">
        <f aca="false">'Quarterly data'!DC10</f>
        <v>..</v>
      </c>
      <c r="DC12" s="1" t="str">
        <f aca="false">'Quarterly data'!DD10</f>
        <v>..</v>
      </c>
      <c r="DD12" s="1" t="str">
        <f aca="false">'Quarterly data'!DE10</f>
        <v>..</v>
      </c>
      <c r="DE12" s="1" t="str">
        <f aca="false">'Quarterly data'!DF10</f>
        <v>..</v>
      </c>
      <c r="DF12" s="1" t="str">
        <f aca="false">'Quarterly data'!DG10</f>
        <v>..</v>
      </c>
      <c r="DG12" s="1" t="str">
        <f aca="false">'Quarterly data'!DH10</f>
        <v>..</v>
      </c>
      <c r="DH12" s="1" t="str">
        <f aca="false">'Quarterly data'!DI10</f>
        <v>..</v>
      </c>
      <c r="DI12" s="1" t="str">
        <f aca="false">'Quarterly data'!DJ10</f>
        <v>..</v>
      </c>
      <c r="DJ12" s="1" t="n">
        <f aca="false">'Quarterly data'!DK10</f>
        <v>0</v>
      </c>
      <c r="DK12" s="1" t="n">
        <f aca="false">'Quarterly data'!DL10</f>
        <v>0</v>
      </c>
      <c r="DL12" s="1" t="n">
        <f aca="false">'Quarterly data'!DM10</f>
        <v>0</v>
      </c>
      <c r="DM12" s="1" t="n">
        <f aca="false">'Quarterly data'!DN10</f>
        <v>0</v>
      </c>
      <c r="DN12" s="1" t="n">
        <f aca="false">'Quarterly data'!DO10</f>
        <v>0</v>
      </c>
    </row>
    <row r="13" customFormat="false" ht="15" hidden="false" customHeight="false" outlineLevel="0" collapsed="false">
      <c r="A13" s="6" t="s">
        <v>122</v>
      </c>
      <c r="B13" s="1" t="e">
        <f aca="false">'quarterly data'!#ref!</f>
        <v>#VALUE!</v>
      </c>
      <c r="C13" s="1" t="n">
        <f aca="false">'Quarterly data'!D11</f>
        <v>0</v>
      </c>
      <c r="D13" s="1" t="n">
        <f aca="false">'Quarterly data'!E11</f>
        <v>0</v>
      </c>
      <c r="E13" s="1" t="n">
        <f aca="false">'Quarterly data'!F11</f>
        <v>0</v>
      </c>
      <c r="F13" s="1" t="n">
        <f aca="false">'Quarterly data'!G11</f>
        <v>0</v>
      </c>
      <c r="G13" s="1" t="n">
        <f aca="false">'Quarterly data'!H11</f>
        <v>0</v>
      </c>
      <c r="H13" s="1" t="n">
        <f aca="false">'Quarterly data'!I11</f>
        <v>0</v>
      </c>
      <c r="I13" s="1" t="n">
        <f aca="false">'Quarterly data'!J11</f>
        <v>0</v>
      </c>
      <c r="J13" s="1" t="n">
        <f aca="false">'Quarterly data'!K11</f>
        <v>0</v>
      </c>
      <c r="K13" s="1" t="n">
        <f aca="false">'Quarterly data'!L11</f>
        <v>0</v>
      </c>
      <c r="L13" s="1" t="n">
        <f aca="false">'Quarterly data'!M11</f>
        <v>0</v>
      </c>
      <c r="M13" s="1" t="n">
        <f aca="false">'Quarterly data'!N11</f>
        <v>0</v>
      </c>
      <c r="N13" s="1" t="n">
        <f aca="false">'Quarterly data'!O11</f>
        <v>0</v>
      </c>
      <c r="O13" s="1" t="n">
        <f aca="false">'Quarterly data'!P11</f>
        <v>0</v>
      </c>
      <c r="P13" s="1" t="n">
        <f aca="false">'Quarterly data'!Q11</f>
        <v>0</v>
      </c>
      <c r="Q13" s="1" t="n">
        <f aca="false">'Quarterly data'!R11</f>
        <v>0</v>
      </c>
      <c r="R13" s="1" t="n">
        <f aca="false">'Quarterly data'!S11</f>
        <v>0</v>
      </c>
      <c r="S13" s="1" t="n">
        <f aca="false">'Quarterly data'!T11</f>
        <v>0</v>
      </c>
      <c r="T13" s="1" t="n">
        <f aca="false">'Quarterly data'!U11</f>
        <v>0</v>
      </c>
      <c r="U13" s="1" t="n">
        <f aca="false">'Quarterly data'!V11</f>
        <v>0</v>
      </c>
      <c r="V13" s="1" t="n">
        <f aca="false">'Quarterly data'!W11</f>
        <v>0</v>
      </c>
      <c r="W13" s="1" t="n">
        <f aca="false">'Quarterly data'!X11</f>
        <v>0</v>
      </c>
      <c r="X13" s="1" t="n">
        <f aca="false">'Quarterly data'!Y11</f>
        <v>0</v>
      </c>
      <c r="Y13" s="1" t="n">
        <f aca="false">'Quarterly data'!Z11</f>
        <v>0</v>
      </c>
      <c r="Z13" s="1" t="n">
        <f aca="false">'Quarterly data'!AA11</f>
        <v>0</v>
      </c>
      <c r="AA13" s="1" t="n">
        <f aca="false">'Quarterly data'!AB11</f>
        <v>0</v>
      </c>
      <c r="AB13" s="1" t="n">
        <f aca="false">'Quarterly data'!AC11</f>
        <v>0</v>
      </c>
      <c r="AC13" s="1" t="n">
        <f aca="false">'Quarterly data'!AD11</f>
        <v>0</v>
      </c>
      <c r="AD13" s="1" t="n">
        <f aca="false">'Quarterly data'!AE11</f>
        <v>0</v>
      </c>
      <c r="AE13" s="1" t="n">
        <f aca="false">'Quarterly data'!AF11</f>
        <v>0</v>
      </c>
      <c r="AF13" s="1" t="n">
        <f aca="false">'Quarterly data'!AG11</f>
        <v>0</v>
      </c>
      <c r="AG13" s="1" t="n">
        <f aca="false">'Quarterly data'!AH11</f>
        <v>0</v>
      </c>
      <c r="AH13" s="1" t="n">
        <f aca="false">'Quarterly data'!AI11</f>
        <v>0</v>
      </c>
      <c r="AI13" s="1" t="n">
        <f aca="false">'Quarterly data'!AJ11</f>
        <v>0</v>
      </c>
      <c r="AJ13" s="1" t="n">
        <f aca="false">'Quarterly data'!AK11</f>
        <v>0</v>
      </c>
      <c r="AK13" s="1" t="n">
        <f aca="false">'Quarterly data'!AL11</f>
        <v>0</v>
      </c>
      <c r="AL13" s="1" t="n">
        <f aca="false">'Quarterly data'!AM11</f>
        <v>0</v>
      </c>
      <c r="AM13" s="1" t="n">
        <f aca="false">'Quarterly data'!AN11</f>
        <v>0</v>
      </c>
      <c r="AN13" s="1" t="n">
        <f aca="false">'Quarterly data'!AO11</f>
        <v>0</v>
      </c>
      <c r="AO13" s="1" t="n">
        <f aca="false">'Quarterly data'!AP11</f>
        <v>0</v>
      </c>
      <c r="AP13" s="1" t="n">
        <f aca="false">'Quarterly data'!AQ11</f>
        <v>0</v>
      </c>
      <c r="AQ13" s="1" t="n">
        <f aca="false">'Quarterly data'!AR11</f>
        <v>0</v>
      </c>
      <c r="AR13" s="1" t="n">
        <f aca="false">'Quarterly data'!AS11</f>
        <v>0</v>
      </c>
      <c r="AS13" s="1" t="n">
        <f aca="false">'Quarterly data'!AT11</f>
        <v>0</v>
      </c>
      <c r="AT13" s="1" t="n">
        <f aca="false">'Quarterly data'!AU11</f>
        <v>0</v>
      </c>
      <c r="AU13" s="1" t="n">
        <f aca="false">'Quarterly data'!AV11</f>
        <v>0</v>
      </c>
      <c r="AV13" s="1" t="n">
        <f aca="false">'Quarterly data'!AW11</f>
        <v>0</v>
      </c>
      <c r="AW13" s="1" t="n">
        <f aca="false">'Quarterly data'!AX11</f>
        <v>0</v>
      </c>
      <c r="AX13" s="1" t="n">
        <f aca="false">'Quarterly data'!AY11</f>
        <v>0</v>
      </c>
      <c r="AY13" s="1" t="n">
        <f aca="false">'Quarterly data'!AZ11</f>
        <v>0</v>
      </c>
      <c r="AZ13" s="1" t="n">
        <f aca="false">'Quarterly data'!BA11</f>
        <v>0</v>
      </c>
      <c r="BA13" s="1" t="n">
        <f aca="false">'Quarterly data'!BB11</f>
        <v>0</v>
      </c>
      <c r="BB13" s="1" t="n">
        <f aca="false">'Quarterly data'!BC11</f>
        <v>0</v>
      </c>
      <c r="BC13" s="1" t="n">
        <f aca="false">'Quarterly data'!BD11</f>
        <v>0</v>
      </c>
      <c r="BD13" s="1" t="n">
        <f aca="false">'Quarterly data'!BE11</f>
        <v>0</v>
      </c>
      <c r="BE13" s="1" t="n">
        <f aca="false">'Quarterly data'!BF11</f>
        <v>0</v>
      </c>
      <c r="BF13" s="1" t="n">
        <f aca="false">'Quarterly data'!BG11</f>
        <v>0</v>
      </c>
      <c r="BG13" s="1" t="n">
        <f aca="false">'Quarterly data'!BH11</f>
        <v>0</v>
      </c>
      <c r="BH13" s="1" t="n">
        <f aca="false">'Quarterly data'!BI11</f>
        <v>0</v>
      </c>
      <c r="BI13" s="1" t="n">
        <f aca="false">'Quarterly data'!BJ11</f>
        <v>0</v>
      </c>
      <c r="BJ13" s="1" t="n">
        <f aca="false">'Quarterly data'!BK11</f>
        <v>0</v>
      </c>
      <c r="BK13" s="1" t="n">
        <f aca="false">'Quarterly data'!BL11</f>
        <v>0</v>
      </c>
      <c r="BL13" s="1" t="n">
        <f aca="false">'Quarterly data'!BM11</f>
        <v>0</v>
      </c>
      <c r="BM13" s="1" t="n">
        <f aca="false">'Quarterly data'!BN11</f>
        <v>0</v>
      </c>
      <c r="BN13" s="1" t="n">
        <f aca="false">'Quarterly data'!BO11</f>
        <v>0</v>
      </c>
      <c r="BO13" s="1" t="n">
        <f aca="false">'Quarterly data'!BP11</f>
        <v>0</v>
      </c>
      <c r="BP13" s="1" t="n">
        <f aca="false">'Quarterly data'!BQ11</f>
        <v>0</v>
      </c>
      <c r="BQ13" s="1" t="n">
        <f aca="false">'Quarterly data'!BR11</f>
        <v>0</v>
      </c>
      <c r="BR13" s="1" t="n">
        <f aca="false">'Quarterly data'!BS11</f>
        <v>0</v>
      </c>
      <c r="BS13" s="1" t="n">
        <f aca="false">'Quarterly data'!BT11</f>
        <v>0</v>
      </c>
      <c r="BT13" s="1" t="n">
        <f aca="false">'Quarterly data'!BU11</f>
        <v>0</v>
      </c>
      <c r="BU13" s="1" t="n">
        <f aca="false">'Quarterly data'!BV11</f>
        <v>0</v>
      </c>
      <c r="BV13" s="1" t="n">
        <f aca="false">'Quarterly data'!BW11</f>
        <v>0</v>
      </c>
      <c r="BW13" s="1" t="n">
        <f aca="false">'Quarterly data'!BX11</f>
        <v>0</v>
      </c>
      <c r="BX13" s="1" t="n">
        <f aca="false">'Quarterly data'!BY11</f>
        <v>0</v>
      </c>
      <c r="BY13" s="1" t="n">
        <f aca="false">'Quarterly data'!BZ11</f>
        <v>0</v>
      </c>
      <c r="BZ13" s="1" t="n">
        <f aca="false">'Quarterly data'!CA11</f>
        <v>0</v>
      </c>
      <c r="CA13" s="1" t="n">
        <f aca="false">'Quarterly data'!CB11</f>
        <v>0</v>
      </c>
      <c r="CB13" s="1" t="n">
        <f aca="false">'Quarterly data'!CC11</f>
        <v>0</v>
      </c>
      <c r="CC13" s="1" t="n">
        <f aca="false">'Quarterly data'!CD11</f>
        <v>0</v>
      </c>
      <c r="CD13" s="1" t="n">
        <f aca="false">'Quarterly data'!CE11</f>
        <v>0</v>
      </c>
      <c r="CE13" s="1" t="n">
        <f aca="false">'Quarterly data'!CF11</f>
        <v>0</v>
      </c>
      <c r="CF13" s="1" t="n">
        <f aca="false">'Quarterly data'!CG11</f>
        <v>0</v>
      </c>
      <c r="CG13" s="1" t="n">
        <f aca="false">'Quarterly data'!CH11</f>
        <v>0</v>
      </c>
      <c r="CH13" s="1" t="n">
        <f aca="false">'Quarterly data'!CI11</f>
        <v>0</v>
      </c>
      <c r="CI13" s="1" t="n">
        <f aca="false">'Quarterly data'!CJ11</f>
        <v>0</v>
      </c>
      <c r="CJ13" s="1" t="n">
        <f aca="false">'Quarterly data'!CK11</f>
        <v>0</v>
      </c>
      <c r="CK13" s="1" t="n">
        <f aca="false">'Quarterly data'!CL11</f>
        <v>0</v>
      </c>
      <c r="CL13" s="1" t="n">
        <f aca="false">'Quarterly data'!CM11</f>
        <v>0</v>
      </c>
      <c r="CM13" s="1" t="n">
        <f aca="false">'Quarterly data'!CN11</f>
        <v>0</v>
      </c>
      <c r="CN13" s="1" t="n">
        <f aca="false">'Quarterly data'!CO11</f>
        <v>0</v>
      </c>
      <c r="CO13" s="1" t="n">
        <f aca="false">'Quarterly data'!CP11</f>
        <v>0</v>
      </c>
      <c r="CP13" s="1" t="n">
        <f aca="false">'Quarterly data'!CQ11</f>
        <v>0</v>
      </c>
      <c r="CQ13" s="1" t="n">
        <f aca="false">'Quarterly data'!CR11</f>
        <v>0</v>
      </c>
      <c r="CR13" s="1" t="n">
        <f aca="false">'Quarterly data'!CS11</f>
        <v>0</v>
      </c>
      <c r="CS13" s="1" t="n">
        <f aca="false">'Quarterly data'!CT11</f>
        <v>0</v>
      </c>
      <c r="CT13" s="1" t="n">
        <f aca="false">'Quarterly data'!CU11</f>
        <v>0</v>
      </c>
    </row>
    <row r="14" customFormat="false" ht="15" hidden="false" customHeight="false" outlineLevel="0" collapsed="false">
      <c r="A14" s="7" t="s">
        <v>120</v>
      </c>
      <c r="B14" s="8" t="str">
        <f aca="false">'Quarterly data'!C11</f>
        <v>US, Canada 2012=100, Euro 2015=100, Japan 2011=100, UK 2016=100</v>
      </c>
      <c r="C14" s="8" t="n">
        <f aca="false">'Quarterly data'!D12</f>
        <v>0.00556830085832982</v>
      </c>
      <c r="D14" s="8" t="n">
        <f aca="false">'Quarterly data'!E12</f>
        <v>0.00703871660346178</v>
      </c>
      <c r="E14" s="8" t="n">
        <f aca="false">'Quarterly data'!F12</f>
        <v>0.00539485642413062</v>
      </c>
      <c r="F14" s="8" t="n">
        <f aca="false">'Quarterly data'!G12</f>
        <v>0.0053279305643712</v>
      </c>
      <c r="G14" s="8" t="n">
        <f aca="false">'Quarterly data'!H12</f>
        <v>0.00481500526667755</v>
      </c>
      <c r="H14" s="8" t="n">
        <f aca="false">'Quarterly data'!I12</f>
        <v>0.00360937700022834</v>
      </c>
      <c r="I14" s="8" t="n">
        <f aca="false">'Quarterly data'!J12</f>
        <v>0.00125595803804512</v>
      </c>
      <c r="J14" s="8" t="n">
        <f aca="false">'Quarterly data'!K12</f>
        <v>0.000150800661935291</v>
      </c>
      <c r="K14" s="8" t="n">
        <f aca="false">'Quarterly data'!L12</f>
        <v>0.000822541557035095</v>
      </c>
      <c r="L14" s="8" t="n">
        <f aca="false">'Quarterly data'!M12</f>
        <v>0.00353005088686964</v>
      </c>
      <c r="M14" s="8" t="n">
        <f aca="false">'Quarterly data'!N12</f>
        <v>0.00204863211629758</v>
      </c>
      <c r="N14" s="8" t="n">
        <f aca="false">'Quarterly data'!O12</f>
        <v>0.000117351561350398</v>
      </c>
      <c r="O14" s="8" t="n">
        <f aca="false">'Quarterly data'!P12</f>
        <v>0.00335555399395782</v>
      </c>
      <c r="P14" s="8" t="n">
        <f aca="false">'Quarterly data'!Q12</f>
        <v>0.0033601680235773</v>
      </c>
      <c r="Q14" s="8" t="n">
        <f aca="false">'Quarterly data'!R12</f>
        <v>0.00636794521064821</v>
      </c>
      <c r="R14" s="8" t="n">
        <f aca="false">'Quarterly data'!S12</f>
        <v>0.00149740006395271</v>
      </c>
      <c r="S14" s="8" t="n">
        <f aca="false">'Quarterly data'!T12</f>
        <v>0.00226402668193226</v>
      </c>
      <c r="T14" s="8" t="n">
        <f aca="false">'Quarterly data'!U12</f>
        <v>0.00194207603049157</v>
      </c>
      <c r="U14" s="8" t="n">
        <f aca="false">'Quarterly data'!V12</f>
        <v>0.00363526411636639</v>
      </c>
      <c r="V14" s="8" t="n">
        <f aca="false">'Quarterly data'!W12</f>
        <v>0.00495291051962887</v>
      </c>
      <c r="W14" s="8" t="n">
        <f aca="false">'Quarterly data'!X12</f>
        <v>0.00448765685690278</v>
      </c>
      <c r="X14" s="8" t="n">
        <f aca="false">'Quarterly data'!Y12</f>
        <v>0.00493509015655969</v>
      </c>
      <c r="Y14" s="8" t="n">
        <f aca="false">'Quarterly data'!Z12</f>
        <v>0.00433977603721303</v>
      </c>
      <c r="Z14" s="8" t="n">
        <f aca="false">'Quarterly data'!AA12</f>
        <v>0.00636208403393002</v>
      </c>
      <c r="AA14" s="8" t="n">
        <f aca="false">'Quarterly data'!AB12</f>
        <v>0.00458539177555761</v>
      </c>
      <c r="AB14" s="8" t="n">
        <f aca="false">'Quarterly data'!AC12</f>
        <v>0.0034595712016956</v>
      </c>
      <c r="AC14" s="8" t="n">
        <f aca="false">'Quarterly data'!AD12</f>
        <v>0.00407113078347265</v>
      </c>
      <c r="AD14" s="8" t="n">
        <f aca="false">'Quarterly data'!AE12</f>
        <v>0.00459438995517902</v>
      </c>
      <c r="AE14" s="8" t="n">
        <f aca="false">'Quarterly data'!AF12</f>
        <v>0.00245907429677961</v>
      </c>
      <c r="AF14" s="8" t="n">
        <f aca="false">'Quarterly data'!AG12</f>
        <v>0.00535599162763356</v>
      </c>
      <c r="AG14" s="8" t="n">
        <f aca="false">'Quarterly data'!AH12</f>
        <v>0.00455492907169397</v>
      </c>
      <c r="AH14" s="8" t="n">
        <f aca="false">'Quarterly data'!AI12</f>
        <v>0.0050336715660706</v>
      </c>
      <c r="AI14" s="8" t="n">
        <f aca="false">'Quarterly data'!AJ12</f>
        <v>0.0034186870366435</v>
      </c>
      <c r="AJ14" s="8" t="n">
        <f aca="false">'Quarterly data'!AK12</f>
        <v>0.00586521118008276</v>
      </c>
      <c r="AK14" s="8" t="n">
        <f aca="false">'Quarterly data'!AL12</f>
        <v>0.00301208765642547</v>
      </c>
      <c r="AL14" s="8" t="n">
        <f aca="false">'Quarterly data'!AM12</f>
        <v>0.00533496116577403</v>
      </c>
      <c r="AM14" s="8" t="n">
        <f aca="false">'Quarterly data'!AN12</f>
        <v>0.00674140730156614</v>
      </c>
      <c r="AN14" s="8" t="n">
        <f aca="false">'Quarterly data'!AO12</f>
        <v>0.00425710693064385</v>
      </c>
      <c r="AO14" s="8" t="n">
        <f aca="false">'Quarterly data'!AP12</f>
        <v>0.0060464098749109</v>
      </c>
      <c r="AP14" s="8" t="n">
        <f aca="false">'Quarterly data'!AQ12</f>
        <v>0.00479473126754915</v>
      </c>
      <c r="AQ14" s="8" t="n">
        <f aca="false">'Quarterly data'!AR12</f>
        <v>0.00548177379004344</v>
      </c>
      <c r="AR14" s="8" t="n">
        <f aca="false">'Quarterly data'!AS12</f>
        <v>0.00536655039012257</v>
      </c>
      <c r="AS14" s="8" t="n">
        <f aca="false">'Quarterly data'!AT12</f>
        <v>0.0072773628063012</v>
      </c>
      <c r="AT14" s="8" t="n">
        <f aca="false">'Quarterly data'!AU12</f>
        <v>0.00373219157152427</v>
      </c>
      <c r="AU14" s="8" t="n">
        <f aca="false">'Quarterly data'!AV12</f>
        <v>0.00677988640821581</v>
      </c>
      <c r="AV14" s="8" t="n">
        <f aca="false">'Quarterly data'!AW12</f>
        <v>0.00538661103338689</v>
      </c>
      <c r="AW14" s="8" t="n">
        <f aca="false">'Quarterly data'!AX12</f>
        <v>0.00433456130043464</v>
      </c>
      <c r="AX14" s="8" t="n">
        <f aca="false">'Quarterly data'!AY12</f>
        <v>0.00782081015449765</v>
      </c>
      <c r="AY14" s="8" t="n">
        <f aca="false">'Quarterly data'!AZ12</f>
        <v>0.00541960493988314</v>
      </c>
      <c r="AZ14" s="8" t="n">
        <f aca="false">'Quarterly data'!BA12</f>
        <v>0.00396583697437181</v>
      </c>
      <c r="BA14" s="8" t="n">
        <f aca="false">'Quarterly data'!BB12</f>
        <v>0.00552508156947762</v>
      </c>
      <c r="BB14" s="8" t="n">
        <f aca="false">'Quarterly data'!BC12</f>
        <v>0.00434133386047075</v>
      </c>
      <c r="BC14" s="8" t="n">
        <f aca="false">'Quarterly data'!BD12</f>
        <v>0.0056416593218005</v>
      </c>
      <c r="BD14" s="8" t="n">
        <f aca="false">'Quarterly data'!BE12</f>
        <v>0.00377459344644104</v>
      </c>
      <c r="BE14" s="8" t="n">
        <f aca="false">'Quarterly data'!BF12</f>
        <v>0.00257178201171771</v>
      </c>
      <c r="BF14" s="8" t="n">
        <f aca="false">'Quarterly data'!BG12</f>
        <v>0.000509127278153221</v>
      </c>
      <c r="BG14" s="8" t="n">
        <f aca="false">'Quarterly data'!BH12</f>
        <v>-0.001463368872475</v>
      </c>
      <c r="BH14" s="8" t="n">
        <f aca="false">'Quarterly data'!BI12</f>
        <v>0.000563788161152434</v>
      </c>
      <c r="BI14" s="8" t="n">
        <f aca="false">'Quarterly data'!BJ12</f>
        <v>0.00179881367724621</v>
      </c>
      <c r="BJ14" s="8" t="n">
        <f aca="false">'Quarterly data'!BK12</f>
        <v>0.00261479137474763</v>
      </c>
      <c r="BK14" s="8" t="n">
        <f aca="false">'Quarterly data'!BL12</f>
        <v>0.00221064390598058</v>
      </c>
      <c r="BL14" s="8" t="n">
        <f aca="false">'Quarterly data'!BM12</f>
        <v>0.00232281252439259</v>
      </c>
      <c r="BM14" s="8" t="n">
        <f aca="false">'Quarterly data'!BN12</f>
        <v>0.00370609619487561</v>
      </c>
      <c r="BN14" s="8" t="n">
        <f aca="false">'Quarterly data'!BO12</f>
        <v>0.00414307413836368</v>
      </c>
      <c r="BO14" s="8" t="n">
        <f aca="false">'Quarterly data'!BP12</f>
        <v>0.00305514985997357</v>
      </c>
      <c r="BP14" s="8" t="n">
        <f aca="false">'Quarterly data'!BQ12</f>
        <v>0.00381531650320244</v>
      </c>
      <c r="BQ14" s="8" t="n">
        <f aca="false">'Quarterly data'!BR12</f>
        <v>0.00267766509432477</v>
      </c>
      <c r="BR14" s="8" t="n">
        <f aca="false">'Quarterly data'!BS12</f>
        <v>0.00384595774657326</v>
      </c>
      <c r="BS14" s="8" t="n">
        <f aca="false">'Quarterly data'!BT12</f>
        <v>0.00227244305386565</v>
      </c>
      <c r="BT14" s="8" t="n">
        <f aca="false">'Quarterly data'!BU12</f>
        <v>0.00403436337068852</v>
      </c>
      <c r="BU14" s="8" t="n">
        <f aca="false">'Quarterly data'!BV12</f>
        <v>0.00388735878281254</v>
      </c>
      <c r="BV14" s="8" t="n">
        <f aca="false">'Quarterly data'!BW12</f>
        <v>0.00369455620270576</v>
      </c>
      <c r="BW14" s="8" t="n">
        <f aca="false">'Quarterly data'!BX12</f>
        <v>0.00242443552756488</v>
      </c>
      <c r="BX14" s="8" t="n">
        <f aca="false">'Quarterly data'!BY12</f>
        <v>0.00337246612028008</v>
      </c>
      <c r="BY14" s="8" t="n">
        <f aca="false">'Quarterly data'!BZ12</f>
        <v>0.00312371550670942</v>
      </c>
      <c r="BZ14" s="8" t="n">
        <f aca="false">'Quarterly data'!CA12</f>
        <v>0.0043955363797008</v>
      </c>
      <c r="CA14" s="8" t="n">
        <f aca="false">'Quarterly data'!CB12</f>
        <v>0.00492764683301217</v>
      </c>
      <c r="CB14" s="8" t="n">
        <f aca="false">'Quarterly data'!CC12</f>
        <v>0.00291274546012321</v>
      </c>
      <c r="CC14" s="8" t="n">
        <f aca="false">'Quarterly data'!CD12</f>
        <v>0.00189192922527659</v>
      </c>
      <c r="CD14" s="8" t="n">
        <f aca="false">'Quarterly data'!CE12</f>
        <v>0.00246028533841458</v>
      </c>
      <c r="CE14" s="8" t="n">
        <f aca="false">'Quarterly data'!CF12</f>
        <v>0.00450890026929329</v>
      </c>
      <c r="CF14" s="8" t="n">
        <f aca="false">'Quarterly data'!CG12</f>
        <v>0.002959726246621</v>
      </c>
      <c r="CG14" s="8" t="n">
        <f aca="false">'Quarterly data'!CH12</f>
        <v>0.00039402415677614</v>
      </c>
      <c r="CH14" s="8" t="n">
        <f aca="false">'Quarterly data'!CI12</f>
        <v>0.00127223177376279</v>
      </c>
      <c r="CI14" s="8" t="n">
        <f aca="false">'Quarterly data'!CJ12</f>
        <v>0.00421750933958021</v>
      </c>
      <c r="CJ14" s="8" t="n">
        <f aca="false">'Quarterly data'!CK12</f>
        <v>0.00235472012020166</v>
      </c>
      <c r="CK14" s="8" t="n">
        <f aca="false">'Quarterly data'!CL12</f>
        <v>0.00346900007289319</v>
      </c>
      <c r="CL14" s="8" t="n">
        <f aca="false">'Quarterly data'!CM12</f>
        <v>0.00350677697214308</v>
      </c>
      <c r="CM14" s="8" t="n">
        <f aca="false">'Quarterly data'!CN12</f>
        <v>0.00347145340157629</v>
      </c>
      <c r="CN14" s="8" t="n">
        <f aca="false">'Quarterly data'!CO12</f>
        <v>0.00350464709790188</v>
      </c>
      <c r="CO14" s="8" t="n">
        <f aca="false">'Quarterly data'!CP12</f>
        <v>0.00538091656756112</v>
      </c>
      <c r="CP14" s="8" t="n">
        <f aca="false">'Quarterly data'!CQ12</f>
        <v>0.00415599933415956</v>
      </c>
      <c r="CQ14" s="8" t="n">
        <f aca="false">'Quarterly data'!CR12</f>
        <v>0.00543022978089969</v>
      </c>
      <c r="CR14" s="8" t="n">
        <f aca="false">'Quarterly data'!CS12</f>
        <v>0.0031313637801047</v>
      </c>
      <c r="CS14" s="8" t="n">
        <f aca="false">'Quarterly data'!CT12</f>
        <v>0.00331986806838525</v>
      </c>
      <c r="CT14" s="8" t="n">
        <f aca="false">'Quarterly data'!CU12</f>
        <v>0.00413662712261886</v>
      </c>
      <c r="CU14" s="8" t="n">
        <f aca="false">'Quarterly data'!CV12</f>
        <v>0.00498689210487124</v>
      </c>
      <c r="CV14" s="8" t="n">
        <f aca="false">'Quarterly data'!CW12</f>
        <v>0.00340620462968211</v>
      </c>
      <c r="CW14" s="8" t="n">
        <f aca="false">'Quarterly data'!CX12</f>
        <v>0.00514686176516932</v>
      </c>
      <c r="CX14" s="8" t="n">
        <f aca="false">'Quarterly data'!CY12</f>
        <v>0.00301225711711961</v>
      </c>
      <c r="CY14" s="8" t="n">
        <f aca="false">'Quarterly data'!CZ12</f>
        <v>0.00736199816877292</v>
      </c>
      <c r="CZ14" s="8" t="n">
        <f aca="false">'Quarterly data'!DA12</f>
        <v>-0.00189760202908607</v>
      </c>
      <c r="DA14" s="8" t="n">
        <f aca="false">'Quarterly data'!DB12</f>
        <v>0.00489207069784348</v>
      </c>
      <c r="DB14" s="8" t="n">
        <f aca="false">'Quarterly data'!DC12</f>
        <v>0.00875979077090539</v>
      </c>
      <c r="DC14" s="8" t="n">
        <f aca="false">'Quarterly data'!DD12</f>
        <v>0.00753126264586435</v>
      </c>
      <c r="DD14" s="8" t="n">
        <f aca="false">'Quarterly data'!DE12</f>
        <v>0.0111540576336961</v>
      </c>
      <c r="DE14" s="8" t="n">
        <f aca="false">'Quarterly data'!DF12</f>
        <v>0.0115440564651523</v>
      </c>
      <c r="DF14" s="8" t="n">
        <f aca="false">'Quarterly data'!DG12</f>
        <v>0.013998641419851</v>
      </c>
      <c r="DG14" s="8" t="n">
        <f aca="false">'Quarterly data'!DH12</f>
        <v>0.0168494834808925</v>
      </c>
      <c r="DH14" s="8" t="n">
        <f aca="false">'Quarterly data'!DI12</f>
        <v>0.00915833375787778</v>
      </c>
      <c r="DI14" s="8" t="n">
        <f aca="false">'Quarterly data'!DJ12</f>
        <v>0.0115330111198646</v>
      </c>
      <c r="DJ14" s="8" t="n">
        <f aca="false">'Quarterly data'!DK12</f>
        <v>0</v>
      </c>
      <c r="DK14" s="8" t="n">
        <f aca="false">'Quarterly data'!DL12</f>
        <v>0</v>
      </c>
      <c r="DL14" s="8" t="n">
        <f aca="false">'Quarterly data'!DM12</f>
        <v>0</v>
      </c>
      <c r="DM14" s="8" t="n">
        <f aca="false">'Quarterly data'!DN12</f>
        <v>0</v>
      </c>
      <c r="DN14" s="8" t="n">
        <f aca="false">'Quarterly data'!DO12</f>
        <v>0</v>
      </c>
    </row>
    <row r="15" customFormat="false" ht="15" hidden="false" customHeight="false" outlineLevel="0" collapsed="false">
      <c r="A15" s="6" t="s">
        <v>123</v>
      </c>
      <c r="B15" s="8" t="n">
        <f aca="false">'Quarterly data'!C13</f>
        <v>0</v>
      </c>
      <c r="C15" s="8" t="n">
        <f aca="false">'Quarterly data'!D13</f>
        <v>0</v>
      </c>
      <c r="D15" s="8" t="n">
        <f aca="false">'Quarterly data'!E13</f>
        <v>0</v>
      </c>
      <c r="E15" s="8" t="n">
        <f aca="false">'Quarterly data'!F13</f>
        <v>0</v>
      </c>
      <c r="F15" s="8" t="n">
        <f aca="false">'Quarterly data'!G13</f>
        <v>0</v>
      </c>
      <c r="G15" s="8" t="n">
        <f aca="false">'Quarterly data'!H13</f>
        <v>0</v>
      </c>
      <c r="H15" s="8" t="n">
        <f aca="false">'Quarterly data'!I13</f>
        <v>0</v>
      </c>
      <c r="I15" s="8" t="n">
        <f aca="false">'Quarterly data'!J13</f>
        <v>0</v>
      </c>
      <c r="J15" s="8" t="n">
        <f aca="false">'Quarterly data'!K13</f>
        <v>0</v>
      </c>
      <c r="K15" s="8" t="n">
        <f aca="false">'Quarterly data'!L13</f>
        <v>0</v>
      </c>
      <c r="L15" s="8" t="n">
        <f aca="false">'Quarterly data'!M13</f>
        <v>0</v>
      </c>
      <c r="M15" s="8" t="n">
        <f aca="false">'Quarterly data'!N13</f>
        <v>0</v>
      </c>
      <c r="N15" s="8" t="n">
        <f aca="false">'Quarterly data'!O13</f>
        <v>0</v>
      </c>
      <c r="O15" s="8" t="n">
        <f aca="false">'Quarterly data'!P13</f>
        <v>0</v>
      </c>
      <c r="P15" s="8" t="n">
        <f aca="false">'Quarterly data'!Q13</f>
        <v>0</v>
      </c>
      <c r="Q15" s="8" t="n">
        <f aca="false">'Quarterly data'!R13</f>
        <v>0</v>
      </c>
      <c r="R15" s="8" t="n">
        <f aca="false">'Quarterly data'!S13</f>
        <v>0</v>
      </c>
      <c r="S15" s="8" t="n">
        <f aca="false">'Quarterly data'!T13</f>
        <v>0</v>
      </c>
      <c r="T15" s="8" t="n">
        <f aca="false">'Quarterly data'!U13</f>
        <v>0</v>
      </c>
      <c r="U15" s="8" t="n">
        <f aca="false">'Quarterly data'!V13</f>
        <v>0</v>
      </c>
      <c r="V15" s="8" t="n">
        <f aca="false">'Quarterly data'!W13</f>
        <v>0</v>
      </c>
      <c r="W15" s="8" t="n">
        <f aca="false">'Quarterly data'!X13</f>
        <v>0</v>
      </c>
      <c r="X15" s="8" t="n">
        <f aca="false">'Quarterly data'!Y13</f>
        <v>0</v>
      </c>
      <c r="Y15" s="8" t="n">
        <f aca="false">'Quarterly data'!Z13</f>
        <v>0</v>
      </c>
      <c r="Z15" s="8" t="n">
        <f aca="false">'Quarterly data'!AA13</f>
        <v>0</v>
      </c>
      <c r="AA15" s="8" t="n">
        <f aca="false">'Quarterly data'!AB13</f>
        <v>0</v>
      </c>
      <c r="AB15" s="8" t="n">
        <f aca="false">'Quarterly data'!AC13</f>
        <v>0</v>
      </c>
      <c r="AC15" s="8" t="n">
        <f aca="false">'Quarterly data'!AD13</f>
        <v>0</v>
      </c>
      <c r="AD15" s="8" t="n">
        <f aca="false">'Quarterly data'!AE13</f>
        <v>0</v>
      </c>
      <c r="AE15" s="8" t="n">
        <f aca="false">'Quarterly data'!AF13</f>
        <v>0</v>
      </c>
      <c r="AF15" s="8" t="n">
        <f aca="false">'Quarterly data'!AG13</f>
        <v>0</v>
      </c>
      <c r="AG15" s="8" t="n">
        <f aca="false">'Quarterly data'!AH13</f>
        <v>0</v>
      </c>
      <c r="AH15" s="8" t="n">
        <f aca="false">'Quarterly data'!AI13</f>
        <v>0</v>
      </c>
      <c r="AI15" s="8" t="n">
        <f aca="false">'Quarterly data'!AJ13</f>
        <v>0</v>
      </c>
      <c r="AJ15" s="8" t="n">
        <f aca="false">'Quarterly data'!AK13</f>
        <v>0</v>
      </c>
      <c r="AK15" s="8" t="n">
        <f aca="false">'Quarterly data'!AL13</f>
        <v>0</v>
      </c>
      <c r="AL15" s="8" t="n">
        <f aca="false">'Quarterly data'!AM13</f>
        <v>0</v>
      </c>
      <c r="AM15" s="8" t="n">
        <f aca="false">'Quarterly data'!AN13</f>
        <v>0</v>
      </c>
      <c r="AN15" s="8" t="n">
        <f aca="false">'Quarterly data'!AO13</f>
        <v>0</v>
      </c>
      <c r="AO15" s="8" t="n">
        <f aca="false">'Quarterly data'!AP13</f>
        <v>0</v>
      </c>
      <c r="AP15" s="8" t="n">
        <f aca="false">'Quarterly data'!AQ13</f>
        <v>0</v>
      </c>
      <c r="AQ15" s="8" t="n">
        <f aca="false">'Quarterly data'!AR13</f>
        <v>0</v>
      </c>
      <c r="AR15" s="8" t="n">
        <f aca="false">'Quarterly data'!AS13</f>
        <v>0</v>
      </c>
      <c r="AS15" s="8" t="n">
        <f aca="false">'Quarterly data'!AT13</f>
        <v>0</v>
      </c>
      <c r="AT15" s="8" t="n">
        <f aca="false">'Quarterly data'!AU13</f>
        <v>0</v>
      </c>
      <c r="AU15" s="8" t="n">
        <f aca="false">'Quarterly data'!AV13</f>
        <v>0</v>
      </c>
      <c r="AV15" s="8" t="n">
        <f aca="false">'Quarterly data'!AW13</f>
        <v>0</v>
      </c>
      <c r="AW15" s="8" t="n">
        <f aca="false">'Quarterly data'!AX13</f>
        <v>0</v>
      </c>
      <c r="AX15" s="8" t="n">
        <f aca="false">'Quarterly data'!AY13</f>
        <v>0</v>
      </c>
      <c r="AY15" s="8" t="n">
        <f aca="false">'Quarterly data'!AZ13</f>
        <v>0</v>
      </c>
      <c r="AZ15" s="8" t="n">
        <f aca="false">'Quarterly data'!BA13</f>
        <v>0</v>
      </c>
      <c r="BA15" s="8" t="n">
        <f aca="false">'Quarterly data'!BB13</f>
        <v>0</v>
      </c>
      <c r="BB15" s="8" t="n">
        <f aca="false">'Quarterly data'!BC13</f>
        <v>0</v>
      </c>
      <c r="BC15" s="8" t="n">
        <f aca="false">'Quarterly data'!BD13</f>
        <v>0</v>
      </c>
      <c r="BD15" s="8" t="n">
        <f aca="false">'Quarterly data'!BE13</f>
        <v>0</v>
      </c>
      <c r="BE15" s="8" t="n">
        <f aca="false">'Quarterly data'!BF13</f>
        <v>0</v>
      </c>
      <c r="BF15" s="8" t="n">
        <f aca="false">'Quarterly data'!BG13</f>
        <v>0</v>
      </c>
      <c r="BG15" s="8" t="n">
        <f aca="false">'Quarterly data'!BH13</f>
        <v>0</v>
      </c>
      <c r="BH15" s="8" t="n">
        <f aca="false">'Quarterly data'!BI13</f>
        <v>0</v>
      </c>
      <c r="BI15" s="8" t="n">
        <f aca="false">'Quarterly data'!BJ13</f>
        <v>0</v>
      </c>
      <c r="BJ15" s="8" t="n">
        <f aca="false">'Quarterly data'!BK13</f>
        <v>0</v>
      </c>
      <c r="BK15" s="8" t="n">
        <f aca="false">'Quarterly data'!BL13</f>
        <v>0</v>
      </c>
      <c r="BL15" s="8" t="n">
        <f aca="false">'Quarterly data'!BM13</f>
        <v>0</v>
      </c>
      <c r="BM15" s="8" t="n">
        <f aca="false">'Quarterly data'!BN13</f>
        <v>0</v>
      </c>
      <c r="BN15" s="8" t="n">
        <f aca="false">'Quarterly data'!BO13</f>
        <v>0</v>
      </c>
      <c r="BO15" s="8" t="n">
        <f aca="false">'Quarterly data'!BP13</f>
        <v>0</v>
      </c>
      <c r="BP15" s="8" t="n">
        <f aca="false">'Quarterly data'!BQ13</f>
        <v>0</v>
      </c>
      <c r="BQ15" s="8" t="n">
        <f aca="false">'Quarterly data'!BR13</f>
        <v>0</v>
      </c>
      <c r="BR15" s="8" t="n">
        <f aca="false">'Quarterly data'!BS13</f>
        <v>0</v>
      </c>
      <c r="BS15" s="8" t="n">
        <f aca="false">'Quarterly data'!BT13</f>
        <v>0</v>
      </c>
      <c r="BT15" s="8" t="n">
        <f aca="false">'Quarterly data'!BU13</f>
        <v>0</v>
      </c>
      <c r="BU15" s="8" t="n">
        <f aca="false">'Quarterly data'!BV13</f>
        <v>0</v>
      </c>
      <c r="BV15" s="8" t="n">
        <f aca="false">'Quarterly data'!BW13</f>
        <v>0</v>
      </c>
      <c r="BW15" s="8" t="n">
        <f aca="false">'Quarterly data'!BX13</f>
        <v>0</v>
      </c>
      <c r="BX15" s="8" t="n">
        <f aca="false">'Quarterly data'!BY13</f>
        <v>0</v>
      </c>
      <c r="BY15" s="8" t="n">
        <f aca="false">'Quarterly data'!BZ13</f>
        <v>0</v>
      </c>
      <c r="BZ15" s="8" t="n">
        <f aca="false">'Quarterly data'!CA13</f>
        <v>0</v>
      </c>
      <c r="CA15" s="8" t="n">
        <f aca="false">'Quarterly data'!CB13</f>
        <v>0</v>
      </c>
      <c r="CB15" s="8" t="n">
        <f aca="false">'Quarterly data'!CC13</f>
        <v>0</v>
      </c>
      <c r="CC15" s="8" t="n">
        <f aca="false">'Quarterly data'!CD13</f>
        <v>0</v>
      </c>
      <c r="CD15" s="8" t="n">
        <f aca="false">'Quarterly data'!CE13</f>
        <v>0</v>
      </c>
      <c r="CE15" s="8" t="n">
        <f aca="false">'Quarterly data'!CF13</f>
        <v>0</v>
      </c>
      <c r="CF15" s="8" t="n">
        <f aca="false">'Quarterly data'!CG13</f>
        <v>0</v>
      </c>
      <c r="CG15" s="8" t="n">
        <f aca="false">'Quarterly data'!CH13</f>
        <v>0</v>
      </c>
      <c r="CH15" s="8" t="n">
        <f aca="false">'Quarterly data'!CI13</f>
        <v>0</v>
      </c>
      <c r="CI15" s="8" t="n">
        <f aca="false">'Quarterly data'!CJ13</f>
        <v>0</v>
      </c>
      <c r="CJ15" s="8" t="n">
        <f aca="false">'Quarterly data'!CK13</f>
        <v>0</v>
      </c>
      <c r="CK15" s="8" t="n">
        <f aca="false">'Quarterly data'!CL13</f>
        <v>0</v>
      </c>
      <c r="CL15" s="8" t="n">
        <f aca="false">'Quarterly data'!CM13</f>
        <v>0</v>
      </c>
      <c r="CM15" s="8" t="n">
        <f aca="false">'Quarterly data'!CN13</f>
        <v>0</v>
      </c>
      <c r="CN15" s="8" t="n">
        <f aca="false">'Quarterly data'!CO13</f>
        <v>0</v>
      </c>
      <c r="CO15" s="8" t="n">
        <f aca="false">'Quarterly data'!CP13</f>
        <v>0</v>
      </c>
      <c r="CP15" s="8" t="n">
        <f aca="false">'Quarterly data'!CQ13</f>
        <v>0</v>
      </c>
      <c r="CQ15" s="8" t="n">
        <f aca="false">'Quarterly data'!CR13</f>
        <v>0</v>
      </c>
      <c r="CR15" s="8" t="n">
        <f aca="false">'Quarterly data'!CS13</f>
        <v>0</v>
      </c>
      <c r="CS15" s="8" t="n">
        <f aca="false">'Quarterly data'!CT13</f>
        <v>0</v>
      </c>
      <c r="CT15" s="8" t="n">
        <f aca="false">'Quarterly data'!CU13</f>
        <v>0</v>
      </c>
      <c r="CU15" s="8"/>
      <c r="CV15" s="8"/>
      <c r="CW15" s="8"/>
      <c r="CX15" s="8"/>
      <c r="CY15" s="8"/>
      <c r="CZ15" s="8"/>
      <c r="DA15" s="8"/>
      <c r="DB15" s="8"/>
      <c r="DC15" s="8"/>
      <c r="DD15" s="8"/>
      <c r="DE15" s="8"/>
      <c r="DF15" s="8"/>
      <c r="DG15" s="8"/>
      <c r="DH15" s="8"/>
      <c r="DI15" s="8"/>
      <c r="DJ15" s="8"/>
      <c r="DK15" s="8"/>
      <c r="DL15" s="8"/>
      <c r="DM15" s="8"/>
      <c r="DN15" s="8"/>
    </row>
    <row r="16" customFormat="false" ht="15" hidden="false" customHeight="false" outlineLevel="0" collapsed="false">
      <c r="A16" s="7" t="s">
        <v>124</v>
      </c>
      <c r="B16" s="8" t="str">
        <f aca="false">'Quarterly data'!C14</f>
        <v>2005=100</v>
      </c>
      <c r="C16" s="8" t="str">
        <f aca="false">'Quarterly data'!D14</f>
        <v>..</v>
      </c>
      <c r="D16" s="8" t="str">
        <f aca="false">'Quarterly data'!E14</f>
        <v>..</v>
      </c>
      <c r="E16" s="8" t="str">
        <f aca="false">'Quarterly data'!F14</f>
        <v>..</v>
      </c>
      <c r="F16" s="8" t="str">
        <f aca="false">'Quarterly data'!G14</f>
        <v>..</v>
      </c>
      <c r="G16" s="8" t="str">
        <f aca="false">'Quarterly data'!H14</f>
        <v>..</v>
      </c>
      <c r="H16" s="8" t="str">
        <f aca="false">'Quarterly data'!I14</f>
        <v>..</v>
      </c>
      <c r="I16" s="8" t="str">
        <f aca="false">'Quarterly data'!J14</f>
        <v>..</v>
      </c>
      <c r="J16" s="8" t="str">
        <f aca="false">'Quarterly data'!K14</f>
        <v>..</v>
      </c>
      <c r="K16" s="8" t="str">
        <f aca="false">'Quarterly data'!L14</f>
        <v>..</v>
      </c>
      <c r="L16" s="8" t="str">
        <f aca="false">'Quarterly data'!M14</f>
        <v>..</v>
      </c>
      <c r="M16" s="8" t="str">
        <f aca="false">'Quarterly data'!N14</f>
        <v>..</v>
      </c>
      <c r="N16" s="8" t="str">
        <f aca="false">'Quarterly data'!O14</f>
        <v>..</v>
      </c>
      <c r="O16" s="8" t="str">
        <f aca="false">'Quarterly data'!P14</f>
        <v>..</v>
      </c>
      <c r="P16" s="8" t="str">
        <f aca="false">'Quarterly data'!Q14</f>
        <v>..</v>
      </c>
      <c r="Q16" s="8" t="str">
        <f aca="false">'Quarterly data'!R14</f>
        <v>..</v>
      </c>
      <c r="R16" s="8" t="str">
        <f aca="false">'Quarterly data'!S14</f>
        <v>..</v>
      </c>
      <c r="S16" s="8" t="str">
        <f aca="false">'Quarterly data'!T14</f>
        <v>..</v>
      </c>
      <c r="T16" s="8" t="str">
        <f aca="false">'Quarterly data'!U14</f>
        <v>..</v>
      </c>
      <c r="U16" s="8" t="str">
        <f aca="false">'Quarterly data'!V14</f>
        <v>..</v>
      </c>
      <c r="V16" s="8" t="str">
        <f aca="false">'Quarterly data'!W14</f>
        <v>..</v>
      </c>
      <c r="W16" s="8" t="str">
        <f aca="false">'Quarterly data'!X14</f>
        <v>..</v>
      </c>
      <c r="X16" s="8" t="str">
        <f aca="false">'Quarterly data'!Y14</f>
        <v>..</v>
      </c>
      <c r="Y16" s="8" t="str">
        <f aca="false">'Quarterly data'!Z14</f>
        <v>..</v>
      </c>
      <c r="Z16" s="8" t="str">
        <f aca="false">'Quarterly data'!AA14</f>
        <v>..</v>
      </c>
      <c r="AA16" s="8" t="str">
        <f aca="false">'Quarterly data'!AB14</f>
        <v>..</v>
      </c>
      <c r="AB16" s="8" t="str">
        <f aca="false">'Quarterly data'!AC14</f>
        <v>..</v>
      </c>
      <c r="AC16" s="8" t="str">
        <f aca="false">'Quarterly data'!AD14</f>
        <v>..</v>
      </c>
      <c r="AD16" s="8" t="str">
        <f aca="false">'Quarterly data'!AE14</f>
        <v>..</v>
      </c>
      <c r="AE16" s="8" t="str">
        <f aca="false">'Quarterly data'!AF14</f>
        <v>..</v>
      </c>
      <c r="AF16" s="8" t="str">
        <f aca="false">'Quarterly data'!AG14</f>
        <v>..</v>
      </c>
      <c r="AG16" s="8" t="str">
        <f aca="false">'Quarterly data'!AH14</f>
        <v>..</v>
      </c>
      <c r="AH16" s="8" t="str">
        <f aca="false">'Quarterly data'!AI14</f>
        <v>..</v>
      </c>
      <c r="AI16" s="8" t="str">
        <f aca="false">'Quarterly data'!AJ14</f>
        <v>..</v>
      </c>
      <c r="AJ16" s="8" t="str">
        <f aca="false">'Quarterly data'!AK14</f>
        <v>..</v>
      </c>
      <c r="AK16" s="8" t="str">
        <f aca="false">'Quarterly data'!AL14</f>
        <v>..</v>
      </c>
      <c r="AL16" s="8" t="str">
        <f aca="false">'Quarterly data'!AM14</f>
        <v>..</v>
      </c>
      <c r="AM16" s="8" t="str">
        <f aca="false">'Quarterly data'!AN14</f>
        <v>..</v>
      </c>
      <c r="AN16" s="8" t="str">
        <f aca="false">'Quarterly data'!AO14</f>
        <v>..</v>
      </c>
      <c r="AO16" s="8" t="str">
        <f aca="false">'Quarterly data'!AP14</f>
        <v>..</v>
      </c>
      <c r="AP16" s="8" t="str">
        <f aca="false">'Quarterly data'!AQ14</f>
        <v>..</v>
      </c>
      <c r="AQ16" s="8" t="str">
        <f aca="false">'Quarterly data'!AR14</f>
        <v>..</v>
      </c>
      <c r="AR16" s="8" t="str">
        <f aca="false">'Quarterly data'!AS14</f>
        <v>..</v>
      </c>
      <c r="AS16" s="8" t="str">
        <f aca="false">'Quarterly data'!AT14</f>
        <v>..</v>
      </c>
      <c r="AT16" s="8" t="str">
        <f aca="false">'Quarterly data'!AU14</f>
        <v>..</v>
      </c>
      <c r="AU16" s="8" t="str">
        <f aca="false">'Quarterly data'!AV14</f>
        <v>..</v>
      </c>
      <c r="AV16" s="8" t="str">
        <f aca="false">'Quarterly data'!AW14</f>
        <v>..</v>
      </c>
      <c r="AW16" s="8" t="str">
        <f aca="false">'Quarterly data'!AX14</f>
        <v>..</v>
      </c>
      <c r="AX16" s="8" t="str">
        <f aca="false">'Quarterly data'!AY14</f>
        <v>..</v>
      </c>
      <c r="AY16" s="8" t="str">
        <f aca="false">'Quarterly data'!AZ14</f>
        <v>..</v>
      </c>
      <c r="AZ16" s="8" t="str">
        <f aca="false">'Quarterly data'!BA14</f>
        <v>..</v>
      </c>
      <c r="BA16" s="8" t="str">
        <f aca="false">'Quarterly data'!BB14</f>
        <v>..</v>
      </c>
      <c r="BB16" s="8" t="str">
        <f aca="false">'Quarterly data'!BC14</f>
        <v>..</v>
      </c>
      <c r="BC16" s="8" t="str">
        <f aca="false">'Quarterly data'!BD14</f>
        <v>..</v>
      </c>
      <c r="BD16" s="8" t="str">
        <f aca="false">'Quarterly data'!BE14</f>
        <v>..</v>
      </c>
      <c r="BE16" s="8" t="str">
        <f aca="false">'Quarterly data'!BF14</f>
        <v>..</v>
      </c>
      <c r="BF16" s="8" t="str">
        <f aca="false">'Quarterly data'!BG14</f>
        <v>..</v>
      </c>
      <c r="BG16" s="8" t="str">
        <f aca="false">'Quarterly data'!BH14</f>
        <v>..</v>
      </c>
      <c r="BH16" s="8" t="str">
        <f aca="false">'Quarterly data'!BI14</f>
        <v>..</v>
      </c>
      <c r="BI16" s="8" t="str">
        <f aca="false">'Quarterly data'!BJ14</f>
        <v>..</v>
      </c>
      <c r="BJ16" s="8" t="str">
        <f aca="false">'Quarterly data'!BK14</f>
        <v>..</v>
      </c>
      <c r="BK16" s="8" t="str">
        <f aca="false">'Quarterly data'!BL14</f>
        <v>..</v>
      </c>
      <c r="BL16" s="8" t="str">
        <f aca="false">'Quarterly data'!BM14</f>
        <v>..</v>
      </c>
      <c r="BM16" s="8" t="str">
        <f aca="false">'Quarterly data'!BN14</f>
        <v>..</v>
      </c>
      <c r="BN16" s="8" t="str">
        <f aca="false">'Quarterly data'!BO14</f>
        <v>..</v>
      </c>
      <c r="BO16" s="8" t="str">
        <f aca="false">'Quarterly data'!BP14</f>
        <v>..</v>
      </c>
      <c r="BP16" s="8" t="str">
        <f aca="false">'Quarterly data'!BQ14</f>
        <v>..</v>
      </c>
      <c r="BQ16" s="8" t="str">
        <f aca="false">'Quarterly data'!BR14</f>
        <v>..</v>
      </c>
      <c r="BR16" s="8" t="str">
        <f aca="false">'Quarterly data'!BS14</f>
        <v>..</v>
      </c>
      <c r="BS16" s="8" t="str">
        <f aca="false">'Quarterly data'!BT14</f>
        <v>..</v>
      </c>
      <c r="BT16" s="8" t="str">
        <f aca="false">'Quarterly data'!BU14</f>
        <v>..</v>
      </c>
      <c r="BU16" s="8" t="str">
        <f aca="false">'Quarterly data'!BV14</f>
        <v>..</v>
      </c>
      <c r="BV16" s="8" t="str">
        <f aca="false">'Quarterly data'!BW14</f>
        <v>..</v>
      </c>
      <c r="BW16" s="8" t="str">
        <f aca="false">'Quarterly data'!BX14</f>
        <v>..</v>
      </c>
      <c r="BX16" s="8" t="str">
        <f aca="false">'Quarterly data'!BY14</f>
        <v>..</v>
      </c>
      <c r="BY16" s="8" t="str">
        <f aca="false">'Quarterly data'!BZ14</f>
        <v>..</v>
      </c>
      <c r="BZ16" s="8" t="str">
        <f aca="false">'Quarterly data'!CA14</f>
        <v>..</v>
      </c>
      <c r="CA16" s="8" t="str">
        <f aca="false">'Quarterly data'!CB14</f>
        <v>..</v>
      </c>
      <c r="CB16" s="8" t="str">
        <f aca="false">'Quarterly data'!CC14</f>
        <v>..</v>
      </c>
      <c r="CC16" s="8" t="str">
        <f aca="false">'Quarterly data'!CD14</f>
        <v>..</v>
      </c>
      <c r="CD16" s="8" t="str">
        <f aca="false">'Quarterly data'!CE14</f>
        <v>..</v>
      </c>
      <c r="CE16" s="8" t="str">
        <f aca="false">'Quarterly data'!CF14</f>
        <v>..</v>
      </c>
      <c r="CF16" s="8" t="str">
        <f aca="false">'Quarterly data'!CG14</f>
        <v>..</v>
      </c>
      <c r="CG16" s="8" t="str">
        <f aca="false">'Quarterly data'!CH14</f>
        <v>..</v>
      </c>
      <c r="CH16" s="8" t="str">
        <f aca="false">'Quarterly data'!CI14</f>
        <v>..</v>
      </c>
      <c r="CI16" s="8" t="str">
        <f aca="false">'Quarterly data'!CJ14</f>
        <v>..</v>
      </c>
      <c r="CJ16" s="8" t="str">
        <f aca="false">'Quarterly data'!CK14</f>
        <v>..</v>
      </c>
      <c r="CK16" s="8" t="str">
        <f aca="false">'Quarterly data'!CL14</f>
        <v>..</v>
      </c>
      <c r="CL16" s="8" t="str">
        <f aca="false">'Quarterly data'!CM14</f>
        <v>..</v>
      </c>
      <c r="CM16" s="8" t="str">
        <f aca="false">'Quarterly data'!CN14</f>
        <v>..</v>
      </c>
      <c r="CN16" s="8" t="str">
        <f aca="false">'Quarterly data'!CO14</f>
        <v>..</v>
      </c>
      <c r="CO16" s="8" t="str">
        <f aca="false">'Quarterly data'!CP14</f>
        <v>..</v>
      </c>
      <c r="CP16" s="8" t="str">
        <f aca="false">'Quarterly data'!CQ14</f>
        <v>..</v>
      </c>
      <c r="CQ16" s="8" t="str">
        <f aca="false">'Quarterly data'!CR14</f>
        <v>..</v>
      </c>
      <c r="CR16" s="8" t="str">
        <f aca="false">'Quarterly data'!CS14</f>
        <v>..</v>
      </c>
      <c r="CS16" s="8" t="str">
        <f aca="false">'Quarterly data'!CT14</f>
        <v>..</v>
      </c>
      <c r="CT16" s="8" t="str">
        <f aca="false">'Quarterly data'!CU14</f>
        <v>..</v>
      </c>
      <c r="CU16" s="8" t="str">
        <f aca="false">'Quarterly data'!CV14</f>
        <v>..</v>
      </c>
      <c r="CV16" s="8" t="str">
        <f aca="false">'Quarterly data'!CW14</f>
        <v>..</v>
      </c>
      <c r="CW16" s="8" t="str">
        <f aca="false">'Quarterly data'!CX14</f>
        <v>..</v>
      </c>
      <c r="CX16" s="8" t="str">
        <f aca="false">'Quarterly data'!CY14</f>
        <v>..</v>
      </c>
      <c r="CY16" s="8" t="str">
        <f aca="false">'Quarterly data'!CZ14</f>
        <v>..</v>
      </c>
      <c r="CZ16" s="8" t="str">
        <f aca="false">'Quarterly data'!DA14</f>
        <v>..</v>
      </c>
      <c r="DA16" s="8" t="str">
        <f aca="false">'Quarterly data'!DB14</f>
        <v>..</v>
      </c>
      <c r="DB16" s="8" t="str">
        <f aca="false">'Quarterly data'!DC14</f>
        <v>..</v>
      </c>
      <c r="DC16" s="8" t="str">
        <f aca="false">'Quarterly data'!DD14</f>
        <v>..</v>
      </c>
      <c r="DD16" s="8" t="str">
        <f aca="false">'Quarterly data'!DE14</f>
        <v>..</v>
      </c>
      <c r="DE16" s="8" t="str">
        <f aca="false">'Quarterly data'!DF14</f>
        <v>..</v>
      </c>
      <c r="DF16" s="8" t="str">
        <f aca="false">'Quarterly data'!DG14</f>
        <v>..</v>
      </c>
      <c r="DG16" s="8" t="str">
        <f aca="false">'Quarterly data'!DH14</f>
        <v>..</v>
      </c>
      <c r="DH16" s="8" t="str">
        <f aca="false">'Quarterly data'!DI14</f>
        <v>..</v>
      </c>
      <c r="DI16" s="8" t="str">
        <f aca="false">'Quarterly data'!DJ14</f>
        <v>..</v>
      </c>
      <c r="DJ16" s="8" t="str">
        <f aca="false">'Quarterly data'!DK14</f>
        <v>..</v>
      </c>
      <c r="DK16" s="8" t="str">
        <f aca="false">'Quarterly data'!DL14</f>
        <v>..</v>
      </c>
      <c r="DL16" s="8" t="str">
        <f aca="false">'Quarterly data'!DM14</f>
        <v>..</v>
      </c>
      <c r="DM16" s="8" t="str">
        <f aca="false">'Quarterly data'!DN14</f>
        <v>..</v>
      </c>
      <c r="DN16" s="8" t="str">
        <f aca="false">'Quarterly data'!DO14</f>
        <v>..</v>
      </c>
    </row>
    <row r="17" customFormat="false" ht="15" hidden="false" customHeight="false" outlineLevel="0" collapsed="false">
      <c r="A17" s="6" t="s">
        <v>125</v>
      </c>
      <c r="B17" s="8" t="n">
        <f aca="false">'Quarterly data'!C15</f>
        <v>0</v>
      </c>
      <c r="C17" s="8" t="n">
        <f aca="false">'Quarterly data'!D15</f>
        <v>0</v>
      </c>
      <c r="D17" s="8" t="n">
        <f aca="false">'Quarterly data'!E15</f>
        <v>0</v>
      </c>
      <c r="E17" s="8" t="n">
        <f aca="false">'Quarterly data'!F15</f>
        <v>0</v>
      </c>
      <c r="F17" s="8" t="n">
        <f aca="false">'Quarterly data'!G15</f>
        <v>0</v>
      </c>
      <c r="G17" s="8" t="n">
        <f aca="false">'Quarterly data'!H15</f>
        <v>0</v>
      </c>
      <c r="H17" s="8" t="n">
        <f aca="false">'Quarterly data'!I15</f>
        <v>0</v>
      </c>
      <c r="I17" s="8" t="n">
        <f aca="false">'Quarterly data'!J15</f>
        <v>0</v>
      </c>
      <c r="J17" s="8" t="n">
        <f aca="false">'Quarterly data'!K15</f>
        <v>0</v>
      </c>
      <c r="K17" s="8" t="n">
        <f aca="false">'Quarterly data'!L15</f>
        <v>0</v>
      </c>
      <c r="L17" s="8" t="n">
        <f aca="false">'Quarterly data'!M15</f>
        <v>0</v>
      </c>
      <c r="M17" s="8" t="n">
        <f aca="false">'Quarterly data'!N15</f>
        <v>0</v>
      </c>
      <c r="N17" s="8" t="n">
        <f aca="false">'Quarterly data'!O15</f>
        <v>0</v>
      </c>
      <c r="O17" s="8" t="n">
        <f aca="false">'Quarterly data'!P15</f>
        <v>0</v>
      </c>
      <c r="P17" s="8" t="n">
        <f aca="false">'Quarterly data'!Q15</f>
        <v>0</v>
      </c>
      <c r="Q17" s="8" t="n">
        <f aca="false">'Quarterly data'!R15</f>
        <v>0</v>
      </c>
      <c r="R17" s="8" t="n">
        <f aca="false">'Quarterly data'!S15</f>
        <v>0</v>
      </c>
      <c r="S17" s="8" t="n">
        <f aca="false">'Quarterly data'!T15</f>
        <v>0</v>
      </c>
      <c r="T17" s="8" t="n">
        <f aca="false">'Quarterly data'!U15</f>
        <v>0</v>
      </c>
      <c r="U17" s="8" t="n">
        <f aca="false">'Quarterly data'!V15</f>
        <v>0</v>
      </c>
      <c r="V17" s="8" t="n">
        <f aca="false">'Quarterly data'!W15</f>
        <v>0</v>
      </c>
      <c r="W17" s="8" t="n">
        <f aca="false">'Quarterly data'!X15</f>
        <v>0</v>
      </c>
      <c r="X17" s="8" t="n">
        <f aca="false">'Quarterly data'!Y15</f>
        <v>0</v>
      </c>
      <c r="Y17" s="8" t="n">
        <f aca="false">'Quarterly data'!Z15</f>
        <v>0</v>
      </c>
      <c r="Z17" s="8" t="n">
        <f aca="false">'Quarterly data'!AA15</f>
        <v>0</v>
      </c>
      <c r="AA17" s="8" t="n">
        <f aca="false">'Quarterly data'!AB15</f>
        <v>0</v>
      </c>
      <c r="AB17" s="8" t="n">
        <f aca="false">'Quarterly data'!AC15</f>
        <v>0</v>
      </c>
      <c r="AC17" s="8" t="n">
        <f aca="false">'Quarterly data'!AD15</f>
        <v>0</v>
      </c>
      <c r="AD17" s="8" t="n">
        <f aca="false">'Quarterly data'!AE15</f>
        <v>0</v>
      </c>
      <c r="AE17" s="8" t="n">
        <f aca="false">'Quarterly data'!AF15</f>
        <v>0</v>
      </c>
      <c r="AF17" s="8" t="n">
        <f aca="false">'Quarterly data'!AG15</f>
        <v>0</v>
      </c>
      <c r="AG17" s="8" t="n">
        <f aca="false">'Quarterly data'!AH15</f>
        <v>0</v>
      </c>
      <c r="AH17" s="8" t="n">
        <f aca="false">'Quarterly data'!AI15</f>
        <v>0</v>
      </c>
      <c r="AI17" s="8" t="n">
        <f aca="false">'Quarterly data'!AJ15</f>
        <v>0</v>
      </c>
      <c r="AJ17" s="8" t="n">
        <f aca="false">'Quarterly data'!AK15</f>
        <v>0</v>
      </c>
      <c r="AK17" s="8" t="n">
        <f aca="false">'Quarterly data'!AL15</f>
        <v>0</v>
      </c>
      <c r="AL17" s="8" t="n">
        <f aca="false">'Quarterly data'!AM15</f>
        <v>0</v>
      </c>
      <c r="AM17" s="8" t="n">
        <f aca="false">'Quarterly data'!AN15</f>
        <v>0</v>
      </c>
      <c r="AN17" s="8" t="n">
        <f aca="false">'Quarterly data'!AO15</f>
        <v>0</v>
      </c>
      <c r="AO17" s="8" t="n">
        <f aca="false">'Quarterly data'!AP15</f>
        <v>0</v>
      </c>
      <c r="AP17" s="8" t="n">
        <f aca="false">'Quarterly data'!AQ15</f>
        <v>0</v>
      </c>
      <c r="AQ17" s="8" t="n">
        <f aca="false">'Quarterly data'!AR15</f>
        <v>0</v>
      </c>
      <c r="AR17" s="8" t="n">
        <f aca="false">'Quarterly data'!AS15</f>
        <v>0</v>
      </c>
      <c r="AS17" s="8" t="n">
        <f aca="false">'Quarterly data'!AT15</f>
        <v>0</v>
      </c>
      <c r="AT17" s="8" t="n">
        <f aca="false">'Quarterly data'!AU15</f>
        <v>0</v>
      </c>
      <c r="AU17" s="8" t="n">
        <f aca="false">'Quarterly data'!AV15</f>
        <v>0</v>
      </c>
      <c r="AV17" s="8" t="n">
        <f aca="false">'Quarterly data'!AW15</f>
        <v>0</v>
      </c>
      <c r="AW17" s="8" t="n">
        <f aca="false">'Quarterly data'!AX15</f>
        <v>0</v>
      </c>
      <c r="AX17" s="8" t="n">
        <f aca="false">'Quarterly data'!AY15</f>
        <v>0</v>
      </c>
      <c r="AY17" s="8" t="n">
        <f aca="false">'Quarterly data'!AZ15</f>
        <v>0</v>
      </c>
      <c r="AZ17" s="8" t="n">
        <f aca="false">'Quarterly data'!BA15</f>
        <v>0</v>
      </c>
      <c r="BA17" s="8" t="n">
        <f aca="false">'Quarterly data'!BB15</f>
        <v>0</v>
      </c>
      <c r="BB17" s="8" t="n">
        <f aca="false">'Quarterly data'!BC15</f>
        <v>0</v>
      </c>
      <c r="BC17" s="8" t="n">
        <f aca="false">'Quarterly data'!BD15</f>
        <v>0</v>
      </c>
      <c r="BD17" s="8" t="n">
        <f aca="false">'Quarterly data'!BE15</f>
        <v>0</v>
      </c>
      <c r="BE17" s="8" t="n">
        <f aca="false">'Quarterly data'!BF15</f>
        <v>0</v>
      </c>
      <c r="BF17" s="8" t="n">
        <f aca="false">'Quarterly data'!BG15</f>
        <v>0</v>
      </c>
      <c r="BG17" s="8" t="n">
        <f aca="false">'Quarterly data'!BH15</f>
        <v>0</v>
      </c>
      <c r="BH17" s="8" t="n">
        <f aca="false">'Quarterly data'!BI15</f>
        <v>0</v>
      </c>
      <c r="BI17" s="8" t="n">
        <f aca="false">'Quarterly data'!BJ15</f>
        <v>0</v>
      </c>
      <c r="BJ17" s="8" t="n">
        <f aca="false">'Quarterly data'!BK15</f>
        <v>0</v>
      </c>
      <c r="BK17" s="8" t="n">
        <f aca="false">'Quarterly data'!BL15</f>
        <v>0</v>
      </c>
      <c r="BL17" s="8" t="n">
        <f aca="false">'Quarterly data'!BM15</f>
        <v>0</v>
      </c>
      <c r="BM17" s="8" t="n">
        <f aca="false">'Quarterly data'!BN15</f>
        <v>0</v>
      </c>
      <c r="BN17" s="8" t="n">
        <f aca="false">'Quarterly data'!BO15</f>
        <v>0</v>
      </c>
      <c r="BO17" s="8" t="n">
        <f aca="false">'Quarterly data'!BP15</f>
        <v>0</v>
      </c>
      <c r="BP17" s="8" t="n">
        <f aca="false">'Quarterly data'!BQ15</f>
        <v>0</v>
      </c>
      <c r="BQ17" s="8" t="n">
        <f aca="false">'Quarterly data'!BR15</f>
        <v>0</v>
      </c>
      <c r="BR17" s="8" t="n">
        <f aca="false">'Quarterly data'!BS15</f>
        <v>0</v>
      </c>
      <c r="BS17" s="8" t="n">
        <f aca="false">'Quarterly data'!BT15</f>
        <v>0</v>
      </c>
      <c r="BT17" s="8" t="n">
        <f aca="false">'Quarterly data'!BU15</f>
        <v>0</v>
      </c>
      <c r="BU17" s="8" t="n">
        <f aca="false">'Quarterly data'!BV15</f>
        <v>0</v>
      </c>
      <c r="BV17" s="8" t="n">
        <f aca="false">'Quarterly data'!BW15</f>
        <v>0</v>
      </c>
      <c r="BW17" s="8" t="n">
        <f aca="false">'Quarterly data'!BX15</f>
        <v>0</v>
      </c>
      <c r="BX17" s="8" t="n">
        <f aca="false">'Quarterly data'!BY15</f>
        <v>0</v>
      </c>
      <c r="BY17" s="8" t="n">
        <f aca="false">'Quarterly data'!BZ15</f>
        <v>0</v>
      </c>
      <c r="BZ17" s="8" t="n">
        <f aca="false">'Quarterly data'!CA15</f>
        <v>0</v>
      </c>
      <c r="CA17" s="8" t="n">
        <f aca="false">'Quarterly data'!CB15</f>
        <v>0</v>
      </c>
      <c r="CB17" s="8" t="n">
        <f aca="false">'Quarterly data'!CC15</f>
        <v>0</v>
      </c>
      <c r="CC17" s="8" t="n">
        <f aca="false">'Quarterly data'!CD15</f>
        <v>0</v>
      </c>
      <c r="CD17" s="8" t="n">
        <f aca="false">'Quarterly data'!CE15</f>
        <v>0</v>
      </c>
      <c r="CE17" s="8" t="n">
        <f aca="false">'Quarterly data'!CF15</f>
        <v>0</v>
      </c>
      <c r="CF17" s="8" t="n">
        <f aca="false">'Quarterly data'!CG15</f>
        <v>0</v>
      </c>
      <c r="CG17" s="8" t="n">
        <f aca="false">'Quarterly data'!CH15</f>
        <v>0</v>
      </c>
      <c r="CH17" s="8" t="n">
        <f aca="false">'Quarterly data'!CI15</f>
        <v>0</v>
      </c>
      <c r="CI17" s="8" t="n">
        <f aca="false">'Quarterly data'!CJ15</f>
        <v>0</v>
      </c>
      <c r="CJ17" s="8" t="n">
        <f aca="false">'Quarterly data'!CK15</f>
        <v>0</v>
      </c>
      <c r="CK17" s="8" t="n">
        <f aca="false">'Quarterly data'!CL15</f>
        <v>0</v>
      </c>
      <c r="CL17" s="8" t="n">
        <f aca="false">'Quarterly data'!CM15</f>
        <v>0</v>
      </c>
      <c r="CM17" s="8" t="n">
        <f aca="false">'Quarterly data'!CN15</f>
        <v>0</v>
      </c>
      <c r="CN17" s="8" t="n">
        <f aca="false">'Quarterly data'!CO15</f>
        <v>0</v>
      </c>
      <c r="CO17" s="8" t="n">
        <f aca="false">'Quarterly data'!CP15</f>
        <v>0</v>
      </c>
      <c r="CP17" s="8" t="n">
        <f aca="false">'Quarterly data'!CQ15</f>
        <v>0</v>
      </c>
      <c r="CQ17" s="8" t="n">
        <f aca="false">'Quarterly data'!CR15</f>
        <v>0</v>
      </c>
      <c r="CR17" s="8" t="n">
        <f aca="false">'Quarterly data'!CS15</f>
        <v>0</v>
      </c>
      <c r="CS17" s="8" t="n">
        <f aca="false">'Quarterly data'!CT15</f>
        <v>0</v>
      </c>
      <c r="CT17" s="8" t="n">
        <f aca="false">'Quarterly data'!CU15</f>
        <v>0</v>
      </c>
      <c r="CU17" s="8"/>
      <c r="CV17" s="8"/>
      <c r="CW17" s="8"/>
      <c r="CX17" s="8"/>
      <c r="CY17" s="8"/>
      <c r="CZ17" s="8"/>
      <c r="DA17" s="8"/>
      <c r="DB17" s="8"/>
      <c r="DC17" s="8"/>
      <c r="DD17" s="8"/>
      <c r="DE17" s="8"/>
      <c r="DF17" s="8"/>
      <c r="DG17" s="8"/>
      <c r="DH17" s="8"/>
      <c r="DI17" s="8"/>
      <c r="DJ17" s="8"/>
      <c r="DK17" s="8"/>
      <c r="DL17" s="8"/>
      <c r="DM17" s="8"/>
      <c r="DN17" s="8"/>
    </row>
    <row r="18" customFormat="false" ht="15" hidden="false" customHeight="false" outlineLevel="0" collapsed="false">
      <c r="A18" s="7" t="s">
        <v>126</v>
      </c>
      <c r="B18" s="8" t="str">
        <f aca="false">'Quarterly data'!C16</f>
        <v>2005=100</v>
      </c>
      <c r="C18" s="8" t="n">
        <f aca="false">'Quarterly data'!D16</f>
        <v>0</v>
      </c>
      <c r="D18" s="8" t="n">
        <f aca="false">'Quarterly data'!E16</f>
        <v>0</v>
      </c>
      <c r="E18" s="8" t="n">
        <f aca="false">'Quarterly data'!F16</f>
        <v>0</v>
      </c>
      <c r="F18" s="8" t="n">
        <f aca="false">'Quarterly data'!G16</f>
        <v>0</v>
      </c>
      <c r="G18" s="8" t="n">
        <f aca="false">'Quarterly data'!H16</f>
        <v>0</v>
      </c>
      <c r="H18" s="8" t="n">
        <f aca="false">'Quarterly data'!I16</f>
        <v>0</v>
      </c>
      <c r="I18" s="8" t="n">
        <f aca="false">'Quarterly data'!J16</f>
        <v>0</v>
      </c>
      <c r="J18" s="8" t="n">
        <f aca="false">'Quarterly data'!K16</f>
        <v>0</v>
      </c>
      <c r="K18" s="8" t="n">
        <f aca="false">'Quarterly data'!L16</f>
        <v>0</v>
      </c>
      <c r="L18" s="8" t="n">
        <f aca="false">'Quarterly data'!M16</f>
        <v>0</v>
      </c>
      <c r="M18" s="8" t="n">
        <f aca="false">'Quarterly data'!N16</f>
        <v>0</v>
      </c>
      <c r="N18" s="8" t="n">
        <f aca="false">'Quarterly data'!O16</f>
        <v>0</v>
      </c>
      <c r="O18" s="8" t="n">
        <f aca="false">'Quarterly data'!P16</f>
        <v>0</v>
      </c>
      <c r="P18" s="8" t="n">
        <f aca="false">'Quarterly data'!Q16</f>
        <v>0</v>
      </c>
      <c r="Q18" s="8" t="n">
        <f aca="false">'Quarterly data'!R16</f>
        <v>0</v>
      </c>
      <c r="R18" s="8" t="n">
        <f aca="false">'Quarterly data'!S16</f>
        <v>0</v>
      </c>
      <c r="S18" s="8" t="n">
        <f aca="false">'Quarterly data'!T16</f>
        <v>0</v>
      </c>
      <c r="T18" s="8" t="n">
        <f aca="false">'Quarterly data'!U16</f>
        <v>0</v>
      </c>
      <c r="U18" s="8" t="n">
        <f aca="false">'Quarterly data'!V16</f>
        <v>0</v>
      </c>
      <c r="V18" s="8" t="n">
        <f aca="false">'Quarterly data'!W16</f>
        <v>0</v>
      </c>
      <c r="W18" s="8" t="n">
        <f aca="false">'Quarterly data'!X16</f>
        <v>0</v>
      </c>
      <c r="X18" s="8" t="n">
        <f aca="false">'Quarterly data'!Y16</f>
        <v>0</v>
      </c>
      <c r="Y18" s="8" t="n">
        <f aca="false">'Quarterly data'!Z16</f>
        <v>0</v>
      </c>
      <c r="Z18" s="8" t="n">
        <f aca="false">'Quarterly data'!AA16</f>
        <v>0</v>
      </c>
      <c r="AA18" s="8" t="n">
        <f aca="false">'Quarterly data'!AB16</f>
        <v>0</v>
      </c>
      <c r="AB18" s="8" t="n">
        <f aca="false">'Quarterly data'!AC16</f>
        <v>0</v>
      </c>
      <c r="AC18" s="8" t="n">
        <f aca="false">'Quarterly data'!AD16</f>
        <v>0</v>
      </c>
      <c r="AD18" s="8" t="n">
        <f aca="false">'Quarterly data'!AE16</f>
        <v>0</v>
      </c>
      <c r="AE18" s="8" t="n">
        <f aca="false">'Quarterly data'!AF16</f>
        <v>0</v>
      </c>
      <c r="AF18" s="8" t="n">
        <f aca="false">'Quarterly data'!AG16</f>
        <v>0</v>
      </c>
      <c r="AG18" s="8" t="n">
        <f aca="false">'Quarterly data'!AH16</f>
        <v>0</v>
      </c>
      <c r="AH18" s="8" t="n">
        <f aca="false">'Quarterly data'!AI16</f>
        <v>0</v>
      </c>
      <c r="AI18" s="8" t="n">
        <f aca="false">'Quarterly data'!AJ16</f>
        <v>0</v>
      </c>
      <c r="AJ18" s="8" t="n">
        <f aca="false">'Quarterly data'!AK16</f>
        <v>0</v>
      </c>
      <c r="AK18" s="8" t="n">
        <f aca="false">'Quarterly data'!AL16</f>
        <v>0</v>
      </c>
      <c r="AL18" s="8" t="n">
        <f aca="false">'Quarterly data'!AM16</f>
        <v>0</v>
      </c>
      <c r="AM18" s="8" t="n">
        <f aca="false">'Quarterly data'!AN16</f>
        <v>0</v>
      </c>
      <c r="AN18" s="8" t="n">
        <f aca="false">'Quarterly data'!AO16</f>
        <v>0</v>
      </c>
      <c r="AO18" s="8" t="n">
        <f aca="false">'Quarterly data'!AP16</f>
        <v>0</v>
      </c>
      <c r="AP18" s="8" t="n">
        <f aca="false">'Quarterly data'!AQ16</f>
        <v>0</v>
      </c>
      <c r="AQ18" s="8" t="n">
        <f aca="false">'Quarterly data'!AR16</f>
        <v>0</v>
      </c>
      <c r="AR18" s="8" t="n">
        <f aca="false">'Quarterly data'!AS16</f>
        <v>0</v>
      </c>
      <c r="AS18" s="8" t="n">
        <f aca="false">'Quarterly data'!AT16</f>
        <v>0</v>
      </c>
      <c r="AT18" s="8" t="n">
        <f aca="false">'Quarterly data'!AU16</f>
        <v>0</v>
      </c>
      <c r="AU18" s="8" t="n">
        <f aca="false">'Quarterly data'!AV16</f>
        <v>0</v>
      </c>
      <c r="AV18" s="8" t="n">
        <f aca="false">'Quarterly data'!AW16</f>
        <v>0</v>
      </c>
      <c r="AW18" s="8" t="n">
        <f aca="false">'Quarterly data'!AX16</f>
        <v>0</v>
      </c>
      <c r="AX18" s="8" t="n">
        <f aca="false">'Quarterly data'!AY16</f>
        <v>0</v>
      </c>
      <c r="AY18" s="8" t="n">
        <f aca="false">'Quarterly data'!AZ16</f>
        <v>0</v>
      </c>
      <c r="AZ18" s="8" t="n">
        <f aca="false">'Quarterly data'!BA16</f>
        <v>0</v>
      </c>
      <c r="BA18" s="8" t="n">
        <f aca="false">'Quarterly data'!BB16</f>
        <v>0</v>
      </c>
      <c r="BB18" s="8" t="n">
        <f aca="false">'Quarterly data'!BC16</f>
        <v>0</v>
      </c>
      <c r="BC18" s="8" t="n">
        <f aca="false">'Quarterly data'!BD16</f>
        <v>0</v>
      </c>
      <c r="BD18" s="8" t="n">
        <f aca="false">'Quarterly data'!BE16</f>
        <v>0</v>
      </c>
      <c r="BE18" s="8" t="n">
        <f aca="false">'Quarterly data'!BF16</f>
        <v>0</v>
      </c>
      <c r="BF18" s="8" t="n">
        <f aca="false">'Quarterly data'!BG16</f>
        <v>0</v>
      </c>
      <c r="BG18" s="8" t="n">
        <f aca="false">'Quarterly data'!BH16</f>
        <v>0</v>
      </c>
      <c r="BH18" s="8" t="n">
        <f aca="false">'Quarterly data'!BI16</f>
        <v>0</v>
      </c>
      <c r="BI18" s="8" t="n">
        <f aca="false">'Quarterly data'!BJ16</f>
        <v>0</v>
      </c>
      <c r="BJ18" s="8" t="n">
        <f aca="false">'Quarterly data'!BK16</f>
        <v>0</v>
      </c>
      <c r="BK18" s="8" t="n">
        <f aca="false">'Quarterly data'!BL16</f>
        <v>0</v>
      </c>
      <c r="BL18" s="8" t="n">
        <f aca="false">'Quarterly data'!BM16</f>
        <v>0</v>
      </c>
      <c r="BM18" s="8" t="n">
        <f aca="false">'Quarterly data'!BN16</f>
        <v>0</v>
      </c>
      <c r="BN18" s="8" t="n">
        <f aca="false">'Quarterly data'!BO16</f>
        <v>0</v>
      </c>
      <c r="BO18" s="8" t="n">
        <f aca="false">'Quarterly data'!BP16</f>
        <v>0</v>
      </c>
      <c r="BP18" s="8" t="n">
        <f aca="false">'Quarterly data'!BQ16</f>
        <v>0</v>
      </c>
      <c r="BQ18" s="8" t="n">
        <f aca="false">'Quarterly data'!BR16</f>
        <v>0</v>
      </c>
      <c r="BR18" s="8" t="n">
        <f aca="false">'Quarterly data'!BS16</f>
        <v>0</v>
      </c>
      <c r="BS18" s="8" t="n">
        <f aca="false">'Quarterly data'!BT16</f>
        <v>0</v>
      </c>
      <c r="BT18" s="8" t="n">
        <f aca="false">'Quarterly data'!BU16</f>
        <v>0</v>
      </c>
      <c r="BU18" s="8" t="n">
        <f aca="false">'Quarterly data'!BV16</f>
        <v>0</v>
      </c>
      <c r="BV18" s="8" t="n">
        <f aca="false">'Quarterly data'!BW16</f>
        <v>0</v>
      </c>
      <c r="BW18" s="8" t="n">
        <f aca="false">'Quarterly data'!BX16</f>
        <v>0</v>
      </c>
      <c r="BX18" s="8" t="n">
        <f aca="false">'Quarterly data'!BY16</f>
        <v>0</v>
      </c>
      <c r="BY18" s="8" t="n">
        <f aca="false">'Quarterly data'!BZ16</f>
        <v>0</v>
      </c>
      <c r="BZ18" s="8" t="n">
        <f aca="false">'Quarterly data'!CA16</f>
        <v>0</v>
      </c>
      <c r="CA18" s="8" t="n">
        <f aca="false">'Quarterly data'!CB16</f>
        <v>0</v>
      </c>
      <c r="CB18" s="8" t="n">
        <f aca="false">'Quarterly data'!CC16</f>
        <v>0</v>
      </c>
      <c r="CC18" s="8" t="n">
        <f aca="false">'Quarterly data'!CD16</f>
        <v>0</v>
      </c>
      <c r="CD18" s="8" t="n">
        <f aca="false">'Quarterly data'!CE16</f>
        <v>0</v>
      </c>
      <c r="CE18" s="8" t="n">
        <f aca="false">'Quarterly data'!CF16</f>
        <v>0</v>
      </c>
      <c r="CF18" s="8" t="n">
        <f aca="false">'Quarterly data'!CG16</f>
        <v>0</v>
      </c>
      <c r="CG18" s="8" t="n">
        <f aca="false">'Quarterly data'!CH16</f>
        <v>0</v>
      </c>
      <c r="CH18" s="8" t="n">
        <f aca="false">'Quarterly data'!CI16</f>
        <v>0</v>
      </c>
      <c r="CI18" s="8" t="n">
        <f aca="false">'Quarterly data'!CJ16</f>
        <v>0</v>
      </c>
      <c r="CJ18" s="8" t="n">
        <f aca="false">'Quarterly data'!CK16</f>
        <v>0</v>
      </c>
      <c r="CK18" s="8" t="n">
        <f aca="false">'Quarterly data'!CL16</f>
        <v>0</v>
      </c>
      <c r="CL18" s="8" t="n">
        <f aca="false">'Quarterly data'!CM16</f>
        <v>0</v>
      </c>
      <c r="CM18" s="8" t="n">
        <f aca="false">'Quarterly data'!CN16</f>
        <v>0</v>
      </c>
      <c r="CN18" s="8" t="n">
        <f aca="false">'Quarterly data'!CO16</f>
        <v>0</v>
      </c>
      <c r="CO18" s="8" t="n">
        <f aca="false">'Quarterly data'!CP16</f>
        <v>0</v>
      </c>
      <c r="CP18" s="8" t="n">
        <f aca="false">'Quarterly data'!CQ16</f>
        <v>0</v>
      </c>
      <c r="CQ18" s="8" t="n">
        <f aca="false">'Quarterly data'!CR16</f>
        <v>0</v>
      </c>
      <c r="CR18" s="8" t="n">
        <f aca="false">'Quarterly data'!CS16</f>
        <v>0</v>
      </c>
      <c r="CS18" s="8" t="n">
        <f aca="false">'Quarterly data'!CT16</f>
        <v>0</v>
      </c>
      <c r="CT18" s="8" t="n">
        <f aca="false">'Quarterly data'!CU16</f>
        <v>0</v>
      </c>
      <c r="CU18" s="8" t="n">
        <f aca="false">'Quarterly data'!CV16</f>
        <v>0</v>
      </c>
      <c r="CV18" s="8" t="n">
        <f aca="false">'Quarterly data'!CW16</f>
        <v>0</v>
      </c>
      <c r="CW18" s="8" t="n">
        <f aca="false">'Quarterly data'!CX16</f>
        <v>0</v>
      </c>
      <c r="CX18" s="8" t="n">
        <f aca="false">'Quarterly data'!CY16</f>
        <v>0</v>
      </c>
      <c r="CY18" s="8" t="n">
        <f aca="false">'Quarterly data'!CZ16</f>
        <v>0</v>
      </c>
      <c r="CZ18" s="8" t="n">
        <f aca="false">'Quarterly data'!DA16</f>
        <v>0</v>
      </c>
      <c r="DA18" s="8" t="n">
        <f aca="false">'Quarterly data'!DB16</f>
        <v>0</v>
      </c>
      <c r="DB18" s="8" t="n">
        <f aca="false">'Quarterly data'!DC16</f>
        <v>0</v>
      </c>
      <c r="DC18" s="8" t="n">
        <f aca="false">'Quarterly data'!DD16</f>
        <v>0</v>
      </c>
      <c r="DD18" s="8" t="n">
        <f aca="false">'Quarterly data'!DE16</f>
        <v>0</v>
      </c>
      <c r="DE18" s="8" t="n">
        <f aca="false">'Quarterly data'!DF16</f>
        <v>0</v>
      </c>
      <c r="DF18" s="8" t="n">
        <f aca="false">'Quarterly data'!DG16</f>
        <v>0</v>
      </c>
      <c r="DG18" s="8" t="n">
        <f aca="false">'Quarterly data'!DH16</f>
        <v>0</v>
      </c>
      <c r="DH18" s="8" t="n">
        <f aca="false">'Quarterly data'!DI16</f>
        <v>0</v>
      </c>
      <c r="DI18" s="8" t="n">
        <f aca="false">'Quarterly data'!DJ16</f>
        <v>0</v>
      </c>
      <c r="DJ18" s="8" t="n">
        <f aca="false">'Quarterly data'!DK16</f>
        <v>0</v>
      </c>
      <c r="DK18" s="8" t="n">
        <f aca="false">'Quarterly data'!DL16</f>
        <v>0</v>
      </c>
      <c r="DL18" s="8" t="n">
        <f aca="false">'Quarterly data'!DM16</f>
        <v>0</v>
      </c>
      <c r="DM18" s="8" t="n">
        <f aca="false">'Quarterly data'!DN16</f>
        <v>0</v>
      </c>
      <c r="DN18" s="8" t="n">
        <f aca="false">'Quarterly data'!DO16</f>
        <v>0</v>
      </c>
    </row>
    <row r="19" customFormat="false" ht="15" hidden="false" customHeight="false" outlineLevel="0" collapsed="false">
      <c r="A19" s="7" t="s">
        <v>127</v>
      </c>
      <c r="B19" s="8" t="str">
        <f aca="false">'Quarterly data'!C17</f>
        <v>2005=100</v>
      </c>
      <c r="C19" s="8" t="n">
        <f aca="false">'Quarterly data'!D17</f>
        <v>99.6558743921076</v>
      </c>
      <c r="D19" s="8" t="n">
        <f aca="false">'Quarterly data'!E17</f>
        <v>100.743482149877</v>
      </c>
      <c r="E19" s="8" t="n">
        <f aca="false">'Quarterly data'!F17</f>
        <v>101.555831001831</v>
      </c>
      <c r="F19" s="8" t="n">
        <f aca="false">'Quarterly data'!G17</f>
        <v>102.075604310525</v>
      </c>
      <c r="G19" s="8" t="n">
        <f aca="false">'Quarterly data'!H17</f>
        <v>101.99670008355</v>
      </c>
      <c r="H19" s="8" t="n">
        <f aca="false">'Quarterly data'!I17</f>
        <v>101.484003111211</v>
      </c>
      <c r="I19" s="8" t="n">
        <f aca="false">'Quarterly data'!J17</f>
        <v>100.644844110935</v>
      </c>
      <c r="J19" s="8" t="n">
        <f aca="false">'Quarterly data'!K17</f>
        <v>99.3758306643975</v>
      </c>
      <c r="K19" s="8" t="n">
        <f aca="false">'Quarterly data'!L17</f>
        <v>98.2465669455943</v>
      </c>
      <c r="L19" s="8" t="n">
        <f aca="false">'Quarterly data'!M17</f>
        <v>97.0893857129822</v>
      </c>
      <c r="M19" s="8" t="n">
        <f aca="false">'Quarterly data'!N17</f>
        <v>95.9365814091422</v>
      </c>
      <c r="N19" s="8" t="n">
        <f aca="false">'Quarterly data'!O17</f>
        <v>94.6702654710796</v>
      </c>
      <c r="O19" s="8" t="n">
        <f aca="false">'Quarterly data'!P17</f>
        <v>93.6429120752832</v>
      </c>
      <c r="P19" s="8" t="n">
        <f aca="false">'Quarterly data'!Q17</f>
        <v>92.7938836834842</v>
      </c>
      <c r="Q19" s="8" t="n">
        <f aca="false">'Quarterly data'!R17</f>
        <v>92.21754792211</v>
      </c>
      <c r="R19" s="8" t="n">
        <f aca="false">'Quarterly data'!S17</f>
        <v>92.0449358005275</v>
      </c>
      <c r="S19" s="8" t="n">
        <f aca="false">'Quarterly data'!T17</f>
        <v>92.1059338680564</v>
      </c>
      <c r="T19" s="8" t="n">
        <f aca="false">'Quarterly data'!U17</f>
        <v>92.3616668299471</v>
      </c>
      <c r="U19" s="8" t="n">
        <f aca="false">'Quarterly data'!V17</f>
        <v>92.6340937603859</v>
      </c>
      <c r="V19" s="8" t="n">
        <f aca="false">'Quarterly data'!W17</f>
        <v>92.9871809835946</v>
      </c>
      <c r="W19" s="8" t="n">
        <f aca="false">'Quarterly data'!X17</f>
        <v>92.7954494958251</v>
      </c>
      <c r="X19" s="8" t="n">
        <f aca="false">'Quarterly data'!Y17</f>
        <v>92.2798200412227</v>
      </c>
      <c r="Y19" s="8" t="n">
        <f aca="false">'Quarterly data'!Z17</f>
        <v>91.5123342680437</v>
      </c>
      <c r="Z19" s="8" t="n">
        <f aca="false">'Quarterly data'!AA17</f>
        <v>90.3578855366334</v>
      </c>
      <c r="AA19" s="8" t="n">
        <f aca="false">'Quarterly data'!AB17</f>
        <v>89.4916083471934</v>
      </c>
      <c r="AB19" s="8" t="n">
        <f aca="false">'Quarterly data'!AC17</f>
        <v>88.7413778119958</v>
      </c>
      <c r="AC19" s="8" t="n">
        <f aca="false">'Quarterly data'!AD17</f>
        <v>88.1484149687612</v>
      </c>
      <c r="AD19" s="8" t="n">
        <f aca="false">'Quarterly data'!AE17</f>
        <v>87.6457061758971</v>
      </c>
      <c r="AE19" s="8" t="n">
        <f aca="false">'Quarterly data'!AF17</f>
        <v>87.3925757226776</v>
      </c>
      <c r="AF19" s="8" t="n">
        <f aca="false">'Quarterly data'!AG17</f>
        <v>87.35925555598</v>
      </c>
      <c r="AG19" s="8" t="n">
        <f aca="false">'Quarterly data'!AH17</f>
        <v>87.6217468889391</v>
      </c>
      <c r="AH19" s="8" t="n">
        <f aca="false">'Quarterly data'!AI17</f>
        <v>88.2459085659477</v>
      </c>
      <c r="AI19" s="8" t="n">
        <f aca="false">'Quarterly data'!AJ17</f>
        <v>89.2729928289334</v>
      </c>
      <c r="AJ19" s="8" t="n">
        <f aca="false">'Quarterly data'!AK17</f>
        <v>90.6366560667435</v>
      </c>
      <c r="AK19" s="8" t="n">
        <f aca="false">'Quarterly data'!AL17</f>
        <v>92.1994618757593</v>
      </c>
      <c r="AL19" s="8" t="n">
        <f aca="false">'Quarterly data'!AM17</f>
        <v>94.0794321449168</v>
      </c>
      <c r="AM19" s="8" t="n">
        <f aca="false">'Quarterly data'!AN17</f>
        <v>95.5424308718354</v>
      </c>
      <c r="AN19" s="8" t="n">
        <f aca="false">'Quarterly data'!AO17</f>
        <v>96.8057640211063</v>
      </c>
      <c r="AO19" s="8" t="n">
        <f aca="false">'Quarterly data'!AP17</f>
        <v>97.8795636143629</v>
      </c>
      <c r="AP19" s="8" t="n">
        <f aca="false">'Quarterly data'!AQ17</f>
        <v>98.7537089717458</v>
      </c>
      <c r="AQ19" s="8" t="n">
        <f aca="false">'Quarterly data'!AR17</f>
        <v>99.6320636098559</v>
      </c>
      <c r="AR19" s="8" t="n">
        <f aca="false">'Quarterly data'!AS17</f>
        <v>100.450752110877</v>
      </c>
      <c r="AS19" s="8" t="n">
        <f aca="false">'Quarterly data'!AT17</f>
        <v>101.163475307521</v>
      </c>
      <c r="AT19" s="8" t="n">
        <f aca="false">'Quarterly data'!AU17</f>
        <v>101.650785781357</v>
      </c>
      <c r="AU19" s="8" t="n">
        <f aca="false">'Quarterly data'!AV17</f>
        <v>102.023836565343</v>
      </c>
      <c r="AV19" s="8" t="n">
        <f aca="false">'Quarterly data'!AW17</f>
        <v>102.317323733761</v>
      </c>
      <c r="AW19" s="8" t="n">
        <f aca="false">'Quarterly data'!AX17</f>
        <v>102.72406251791</v>
      </c>
      <c r="AX19" s="8" t="n">
        <f aca="false">'Quarterly data'!AY17</f>
        <v>103.251463941055</v>
      </c>
      <c r="AY19" s="8" t="n">
        <f aca="false">'Quarterly data'!AZ17</f>
        <v>104.482346836859</v>
      </c>
      <c r="AZ19" s="8" t="n">
        <f aca="false">'Quarterly data'!BA17</f>
        <v>106.178593612055</v>
      </c>
      <c r="BA19" s="8" t="n">
        <f aca="false">'Quarterly data'!BB17</f>
        <v>108.11686567482</v>
      </c>
      <c r="BB19" s="8" t="n">
        <f aca="false">'Quarterly data'!BC17</f>
        <v>110.630382300889</v>
      </c>
      <c r="BC19" s="8" t="n">
        <f aca="false">'Quarterly data'!BD17</f>
        <v>111.937220662667</v>
      </c>
      <c r="BD19" s="8" t="n">
        <f aca="false">'Quarterly data'!BE17</f>
        <v>112.495141872321</v>
      </c>
      <c r="BE19" s="8" t="n">
        <f aca="false">'Quarterly data'!BF17</f>
        <v>112.301471697296</v>
      </c>
      <c r="BF19" s="8" t="n">
        <f aca="false">'Quarterly data'!BG17</f>
        <v>110.857554711131</v>
      </c>
      <c r="BG19" s="8" t="n">
        <f aca="false">'Quarterly data'!BH17</f>
        <v>110.048674142361</v>
      </c>
      <c r="BH19" s="8" t="n">
        <f aca="false">'Quarterly data'!BI17</f>
        <v>109.53189203784</v>
      </c>
      <c r="BI19" s="8" t="n">
        <f aca="false">'Quarterly data'!BJ17</f>
        <v>109.566386189167</v>
      </c>
      <c r="BJ19" s="8" t="n">
        <f aca="false">'Quarterly data'!BK17</f>
        <v>110.394730841461</v>
      </c>
      <c r="BK19" s="8" t="n">
        <f aca="false">'Quarterly data'!BL17</f>
        <v>111.480311322329</v>
      </c>
      <c r="BL19" s="8" t="n">
        <f aca="false">'Quarterly data'!BM17</f>
        <v>112.786383840396</v>
      </c>
      <c r="BM19" s="8" t="n">
        <f aca="false">'Quarterly data'!BN17</f>
        <v>114.106548923564</v>
      </c>
      <c r="BN19" s="8" t="n">
        <f aca="false">'Quarterly data'!BO17</f>
        <v>115.445849376565</v>
      </c>
      <c r="BO19" s="8" t="n">
        <f aca="false">'Quarterly data'!BP17</f>
        <v>116.58432461625</v>
      </c>
      <c r="BP19" s="8" t="n">
        <f aca="false">'Quarterly data'!BQ17</f>
        <v>117.665965991089</v>
      </c>
      <c r="BQ19" s="8" t="n">
        <f aca="false">'Quarterly data'!BR17</f>
        <v>118.677691501877</v>
      </c>
      <c r="BR19" s="8" t="n">
        <f aca="false">'Quarterly data'!BS17</f>
        <v>119.819598568094</v>
      </c>
      <c r="BS19" s="8" t="n">
        <f aca="false">'Quarterly data'!BT17</f>
        <v>120.292969376879</v>
      </c>
      <c r="BT19" s="8" t="n">
        <f aca="false">'Quarterly data'!BU17</f>
        <v>120.240918651381</v>
      </c>
      <c r="BU19" s="8" t="n">
        <f aca="false">'Quarterly data'!BV17</f>
        <v>119.617952134953</v>
      </c>
      <c r="BV19" s="8" t="n">
        <f aca="false">'Quarterly data'!BW17</f>
        <v>118.000279621805</v>
      </c>
      <c r="BW19" s="8" t="n">
        <f aca="false">'Quarterly data'!BX17</f>
        <v>116.805552393429</v>
      </c>
      <c r="BX19" s="8" t="n">
        <f aca="false">'Quarterly data'!BY17</f>
        <v>115.820982771723</v>
      </c>
      <c r="BY19" s="8" t="n">
        <f aca="false">'Quarterly data'!BZ17</f>
        <v>115.29909188299</v>
      </c>
      <c r="BZ19" s="8" t="n">
        <f aca="false">'Quarterly data'!CA17</f>
        <v>115.651823889831</v>
      </c>
      <c r="CA19" s="8" t="n">
        <f aca="false">'Quarterly data'!CB17</f>
        <v>115.934245407477</v>
      </c>
      <c r="CB19" s="8" t="n">
        <f aca="false">'Quarterly data'!CC17</f>
        <v>116.154283459536</v>
      </c>
      <c r="CC19" s="8" t="n">
        <f aca="false">'Quarterly data'!CD17</f>
        <v>115.93764465599</v>
      </c>
      <c r="CD19" s="8" t="n">
        <f aca="false">'Quarterly data'!CE17</f>
        <v>115.030566083562</v>
      </c>
      <c r="CE19" s="8" t="n">
        <f aca="false">'Quarterly data'!CF17</f>
        <v>113.507494576392</v>
      </c>
      <c r="CF19" s="8" t="n">
        <f aca="false">'Quarterly data'!CG17</f>
        <v>111.590834620812</v>
      </c>
      <c r="CG19" s="8" t="n">
        <f aca="false">'Quarterly data'!CH17</f>
        <v>109.657512220401</v>
      </c>
      <c r="CH19" s="8" t="n">
        <f aca="false">'Quarterly data'!CI17</f>
        <v>107.630411471244</v>
      </c>
      <c r="CI19" s="8" t="n">
        <f aca="false">'Quarterly data'!CJ17</f>
        <v>106.573091072933</v>
      </c>
      <c r="CJ19" s="8" t="n">
        <f aca="false">'Quarterly data'!CK17</f>
        <v>106.06403067629</v>
      </c>
      <c r="CK19" s="8" t="n">
        <f aca="false">'Quarterly data'!CL17</f>
        <v>105.96008107593</v>
      </c>
      <c r="CL19" s="8" t="n">
        <f aca="false">'Quarterly data'!CM17</f>
        <v>106.32083924514</v>
      </c>
      <c r="CM19" s="8" t="n">
        <f aca="false">'Quarterly data'!CN17</f>
        <v>106.506772845511</v>
      </c>
      <c r="CN19" s="8" t="n">
        <f aca="false">'Quarterly data'!CO17</f>
        <v>106.742156150628</v>
      </c>
      <c r="CO19" s="8" t="n">
        <f aca="false">'Quarterly data'!CP17</f>
        <v>107.088863750105</v>
      </c>
      <c r="CP19" s="8" t="n">
        <f aca="false">'Quarterly data'!CQ17</f>
        <v>107.697411471628</v>
      </c>
      <c r="CQ19" s="8" t="n">
        <f aca="false">'Quarterly data'!CR17</f>
        <v>108.416898876552</v>
      </c>
      <c r="CR19" s="8" t="n">
        <f aca="false">'Quarterly data'!CS17</f>
        <v>109.201956158309</v>
      </c>
      <c r="CS19" s="8" t="n">
        <f aca="false">'Quarterly data'!CT17</f>
        <v>109.830057931135</v>
      </c>
      <c r="CT19" s="8" t="n">
        <f aca="false">'Quarterly data'!CU17</f>
        <v>110.301704034345</v>
      </c>
      <c r="CU19" s="8" t="n">
        <f aca="false">'Quarterly data'!CV17</f>
        <v>109.980584952564</v>
      </c>
      <c r="CV19" s="8" t="n">
        <f aca="false">'Quarterly data'!CW17</f>
        <v>109.128843283696</v>
      </c>
      <c r="CW19" s="8" t="n">
        <f aca="false">'Quarterly data'!CX17</f>
        <v>107.961298217407</v>
      </c>
      <c r="CX19" s="8" t="n">
        <f aca="false">'Quarterly data'!CY17</f>
        <v>106.032701215573</v>
      </c>
      <c r="CY19" s="8" t="n">
        <f aca="false">'Quarterly data'!CZ17</f>
        <v>105.350638592653</v>
      </c>
      <c r="CZ19" s="8" t="n">
        <f aca="false">'Quarterly data'!DA17</f>
        <v>105.436072881488</v>
      </c>
      <c r="DA19" s="8" t="n">
        <f aca="false">'Quarterly data'!DB17</f>
        <v>106.452253047772</v>
      </c>
      <c r="DB19" s="8" t="n">
        <f aca="false">'Quarterly data'!DC17</f>
        <v>108.757980243409</v>
      </c>
      <c r="DC19" s="8" t="n">
        <f aca="false">'Quarterly data'!DD17</f>
        <v>111.373916310077</v>
      </c>
      <c r="DD19" s="8" t="n">
        <f aca="false">'Quarterly data'!DE17</f>
        <v>114.38654695003</v>
      </c>
      <c r="DE19" s="8" t="n">
        <f aca="false">'Quarterly data'!DF17</f>
        <v>117.469128636012</v>
      </c>
      <c r="DF19" s="8" t="n">
        <f aca="false">'Quarterly data'!DG17</f>
        <v>120.789949726339</v>
      </c>
      <c r="DG19" s="8" t="n">
        <f aca="false">'Quarterly data'!DH17</f>
        <v>123.259190901168</v>
      </c>
      <c r="DH19" s="8" t="n">
        <f aca="false">'Quarterly data'!DI17</f>
        <v>125.240168199733</v>
      </c>
      <c r="DI19" s="8" t="n">
        <f aca="false">'Quarterly data'!DJ17</f>
        <v>126.743677356177</v>
      </c>
      <c r="DJ19" s="8" t="n">
        <f aca="false">'Quarterly data'!DK17</f>
        <v>127.606912210248</v>
      </c>
      <c r="DK19" s="8" t="n">
        <f aca="false">'Quarterly data'!DL17</f>
        <v>128.443887122714</v>
      </c>
      <c r="DL19" s="8" t="n">
        <f aca="false">'Quarterly data'!DM17</f>
        <v>129.135805142836</v>
      </c>
      <c r="DM19" s="8" t="n">
        <f aca="false">'Quarterly data'!DN17</f>
        <v>129.784357855907</v>
      </c>
      <c r="DN19" s="8" t="n">
        <f aca="false">'Quarterly data'!DO17</f>
        <v>130.406599793685</v>
      </c>
    </row>
    <row r="20" customFormat="false" ht="15" hidden="false" customHeight="false" outlineLevel="0" collapsed="false">
      <c r="A20" s="7"/>
      <c r="B20" s="8" t="e">
        <f aca="false">'quarterly data'!#ref!</f>
        <v>#VALUE!</v>
      </c>
      <c r="C20" s="8" t="e">
        <f aca="false">'quarterly data'!#ref!</f>
        <v>#VALUE!</v>
      </c>
      <c r="D20" s="8" t="e">
        <f aca="false">'quarterly data'!#ref!</f>
        <v>#VALUE!</v>
      </c>
      <c r="E20" s="8" t="e">
        <f aca="false">'quarterly data'!#ref!</f>
        <v>#VALUE!</v>
      </c>
      <c r="F20" s="8" t="e">
        <f aca="false">'quarterly data'!#ref!</f>
        <v>#VALUE!</v>
      </c>
      <c r="G20" s="8" t="e">
        <f aca="false">'quarterly data'!#ref!</f>
        <v>#VALUE!</v>
      </c>
      <c r="H20" s="8" t="e">
        <f aca="false">'quarterly data'!#ref!</f>
        <v>#VALUE!</v>
      </c>
      <c r="I20" s="8" t="e">
        <f aca="false">'quarterly data'!#ref!</f>
        <v>#VALUE!</v>
      </c>
      <c r="J20" s="8" t="e">
        <f aca="false">'quarterly data'!#ref!</f>
        <v>#VALUE!</v>
      </c>
      <c r="K20" s="8" t="e">
        <f aca="false">'quarterly data'!#ref!</f>
        <v>#VALUE!</v>
      </c>
      <c r="L20" s="8" t="e">
        <f aca="false">'quarterly data'!#ref!</f>
        <v>#VALUE!</v>
      </c>
      <c r="M20" s="8" t="e">
        <f aca="false">'quarterly data'!#ref!</f>
        <v>#VALUE!</v>
      </c>
      <c r="N20" s="8" t="e">
        <f aca="false">'quarterly data'!#ref!</f>
        <v>#VALUE!</v>
      </c>
      <c r="O20" s="8" t="e">
        <f aca="false">'quarterly data'!#ref!</f>
        <v>#VALUE!</v>
      </c>
      <c r="P20" s="8" t="e">
        <f aca="false">'quarterly data'!#ref!</f>
        <v>#VALUE!</v>
      </c>
      <c r="Q20" s="8" t="e">
        <f aca="false">'quarterly data'!#ref!</f>
        <v>#VALUE!</v>
      </c>
      <c r="R20" s="8" t="e">
        <f aca="false">'quarterly data'!#ref!</f>
        <v>#VALUE!</v>
      </c>
      <c r="S20" s="8" t="e">
        <f aca="false">'quarterly data'!#ref!</f>
        <v>#VALUE!</v>
      </c>
      <c r="T20" s="8" t="e">
        <f aca="false">'quarterly data'!#ref!</f>
        <v>#VALUE!</v>
      </c>
      <c r="U20" s="8" t="e">
        <f aca="false">'quarterly data'!#ref!</f>
        <v>#VALUE!</v>
      </c>
      <c r="V20" s="8" t="e">
        <f aca="false">'quarterly data'!#ref!</f>
        <v>#VALUE!</v>
      </c>
      <c r="W20" s="8" t="e">
        <f aca="false">'quarterly data'!#ref!</f>
        <v>#VALUE!</v>
      </c>
      <c r="X20" s="8" t="e">
        <f aca="false">'quarterly data'!#ref!</f>
        <v>#VALUE!</v>
      </c>
      <c r="Y20" s="8" t="e">
        <f aca="false">'quarterly data'!#ref!</f>
        <v>#VALUE!</v>
      </c>
      <c r="Z20" s="8" t="e">
        <f aca="false">'quarterly data'!#ref!</f>
        <v>#VALUE!</v>
      </c>
      <c r="AA20" s="8" t="e">
        <f aca="false">'quarterly data'!#ref!</f>
        <v>#VALUE!</v>
      </c>
      <c r="AB20" s="8" t="e">
        <f aca="false">'quarterly data'!#ref!</f>
        <v>#VALUE!</v>
      </c>
      <c r="AC20" s="8" t="e">
        <f aca="false">'quarterly data'!#ref!</f>
        <v>#VALUE!</v>
      </c>
      <c r="AD20" s="8" t="e">
        <f aca="false">'quarterly data'!#ref!</f>
        <v>#VALUE!</v>
      </c>
      <c r="AE20" s="8" t="e">
        <f aca="false">'quarterly data'!#ref!</f>
        <v>#VALUE!</v>
      </c>
      <c r="AF20" s="8" t="e">
        <f aca="false">'quarterly data'!#ref!</f>
        <v>#VALUE!</v>
      </c>
      <c r="AG20" s="8" t="e">
        <f aca="false">'quarterly data'!#ref!</f>
        <v>#VALUE!</v>
      </c>
      <c r="AH20" s="8" t="e">
        <f aca="false">'quarterly data'!#ref!</f>
        <v>#VALUE!</v>
      </c>
      <c r="AI20" s="8" t="e">
        <f aca="false">'quarterly data'!#ref!</f>
        <v>#VALUE!</v>
      </c>
      <c r="AJ20" s="8" t="e">
        <f aca="false">'quarterly data'!#ref!</f>
        <v>#VALUE!</v>
      </c>
      <c r="AK20" s="8" t="e">
        <f aca="false">'quarterly data'!#ref!</f>
        <v>#VALUE!</v>
      </c>
      <c r="AL20" s="8" t="e">
        <f aca="false">'quarterly data'!#ref!</f>
        <v>#VALUE!</v>
      </c>
      <c r="AM20" s="8" t="e">
        <f aca="false">'quarterly data'!#ref!</f>
        <v>#VALUE!</v>
      </c>
      <c r="AN20" s="8" t="e">
        <f aca="false">'quarterly data'!#ref!</f>
        <v>#VALUE!</v>
      </c>
      <c r="AO20" s="8" t="e">
        <f aca="false">'quarterly data'!#ref!</f>
        <v>#VALUE!</v>
      </c>
      <c r="AP20" s="8" t="e">
        <f aca="false">'quarterly data'!#ref!</f>
        <v>#VALUE!</v>
      </c>
      <c r="AQ20" s="8" t="e">
        <f aca="false">'quarterly data'!#ref!</f>
        <v>#VALUE!</v>
      </c>
      <c r="AR20" s="8" t="e">
        <f aca="false">'quarterly data'!#ref!</f>
        <v>#VALUE!</v>
      </c>
      <c r="AS20" s="8" t="e">
        <f aca="false">'quarterly data'!#ref!</f>
        <v>#VALUE!</v>
      </c>
      <c r="AT20" s="8" t="e">
        <f aca="false">'quarterly data'!#ref!</f>
        <v>#VALUE!</v>
      </c>
      <c r="AU20" s="8" t="e">
        <f aca="false">'quarterly data'!#ref!</f>
        <v>#VALUE!</v>
      </c>
      <c r="AV20" s="8" t="e">
        <f aca="false">'quarterly data'!#ref!</f>
        <v>#VALUE!</v>
      </c>
      <c r="AW20" s="8" t="e">
        <f aca="false">'quarterly data'!#ref!</f>
        <v>#VALUE!</v>
      </c>
      <c r="AX20" s="8" t="e">
        <f aca="false">'quarterly data'!#ref!</f>
        <v>#VALUE!</v>
      </c>
      <c r="AY20" s="8" t="e">
        <f aca="false">'quarterly data'!#ref!</f>
        <v>#VALUE!</v>
      </c>
      <c r="AZ20" s="8" t="e">
        <f aca="false">'quarterly data'!#ref!</f>
        <v>#VALUE!</v>
      </c>
      <c r="BA20" s="8" t="e">
        <f aca="false">'quarterly data'!#ref!</f>
        <v>#VALUE!</v>
      </c>
      <c r="BB20" s="8" t="e">
        <f aca="false">'quarterly data'!#ref!</f>
        <v>#VALUE!</v>
      </c>
      <c r="BC20" s="8" t="e">
        <f aca="false">'quarterly data'!#ref!</f>
        <v>#VALUE!</v>
      </c>
      <c r="BD20" s="8" t="e">
        <f aca="false">'quarterly data'!#ref!</f>
        <v>#VALUE!</v>
      </c>
      <c r="BE20" s="8" t="e">
        <f aca="false">'quarterly data'!#ref!</f>
        <v>#VALUE!</v>
      </c>
      <c r="BF20" s="8" t="e">
        <f aca="false">'quarterly data'!#ref!</f>
        <v>#VALUE!</v>
      </c>
      <c r="BG20" s="8" t="e">
        <f aca="false">'quarterly data'!#ref!</f>
        <v>#VALUE!</v>
      </c>
      <c r="BH20" s="8" t="e">
        <f aca="false">'quarterly data'!#ref!</f>
        <v>#VALUE!</v>
      </c>
      <c r="BI20" s="8" t="e">
        <f aca="false">'quarterly data'!#ref!</f>
        <v>#VALUE!</v>
      </c>
      <c r="BJ20" s="8" t="e">
        <f aca="false">'quarterly data'!#ref!</f>
        <v>#VALUE!</v>
      </c>
      <c r="BK20" s="8" t="e">
        <f aca="false">'quarterly data'!#ref!</f>
        <v>#VALUE!</v>
      </c>
      <c r="BL20" s="8" t="e">
        <f aca="false">'quarterly data'!#ref!</f>
        <v>#VALUE!</v>
      </c>
      <c r="BM20" s="8" t="e">
        <f aca="false">'quarterly data'!#ref!</f>
        <v>#VALUE!</v>
      </c>
      <c r="BN20" s="8" t="e">
        <f aca="false">'quarterly data'!#ref!</f>
        <v>#VALUE!</v>
      </c>
      <c r="BO20" s="8" t="e">
        <f aca="false">'quarterly data'!#ref!</f>
        <v>#VALUE!</v>
      </c>
      <c r="BP20" s="8" t="e">
        <f aca="false">'quarterly data'!#ref!</f>
        <v>#VALUE!</v>
      </c>
      <c r="BQ20" s="8" t="e">
        <f aca="false">'quarterly data'!#ref!</f>
        <v>#VALUE!</v>
      </c>
      <c r="BR20" s="8" t="e">
        <f aca="false">'quarterly data'!#ref!</f>
        <v>#VALUE!</v>
      </c>
      <c r="BS20" s="8" t="e">
        <f aca="false">'quarterly data'!#ref!</f>
        <v>#VALUE!</v>
      </c>
      <c r="BT20" s="8" t="e">
        <f aca="false">'quarterly data'!#ref!</f>
        <v>#VALUE!</v>
      </c>
      <c r="BU20" s="8" t="e">
        <f aca="false">'quarterly data'!#ref!</f>
        <v>#VALUE!</v>
      </c>
      <c r="BV20" s="8" t="e">
        <f aca="false">'quarterly data'!#ref!</f>
        <v>#VALUE!</v>
      </c>
      <c r="BW20" s="8" t="e">
        <f aca="false">'quarterly data'!#ref!</f>
        <v>#VALUE!</v>
      </c>
      <c r="BX20" s="8" t="e">
        <f aca="false">'quarterly data'!#ref!</f>
        <v>#VALUE!</v>
      </c>
      <c r="BY20" s="8" t="e">
        <f aca="false">'quarterly data'!#ref!</f>
        <v>#VALUE!</v>
      </c>
      <c r="BZ20" s="8" t="e">
        <f aca="false">'quarterly data'!#ref!</f>
        <v>#VALUE!</v>
      </c>
      <c r="CA20" s="8" t="e">
        <f aca="false">'quarterly data'!#ref!</f>
        <v>#VALUE!</v>
      </c>
      <c r="CB20" s="8" t="e">
        <f aca="false">'quarterly data'!#ref!</f>
        <v>#VALUE!</v>
      </c>
      <c r="CC20" s="8" t="e">
        <f aca="false">'quarterly data'!#ref!</f>
        <v>#VALUE!</v>
      </c>
      <c r="CD20" s="8" t="e">
        <f aca="false">'quarterly data'!#ref!</f>
        <v>#VALUE!</v>
      </c>
      <c r="CE20" s="8" t="e">
        <f aca="false">'quarterly data'!#ref!</f>
        <v>#VALUE!</v>
      </c>
      <c r="CF20" s="8" t="e">
        <f aca="false">'quarterly data'!#ref!</f>
        <v>#VALUE!</v>
      </c>
      <c r="CG20" s="8" t="e">
        <f aca="false">'quarterly data'!#ref!</f>
        <v>#VALUE!</v>
      </c>
      <c r="CH20" s="8" t="e">
        <f aca="false">'quarterly data'!#ref!</f>
        <v>#VALUE!</v>
      </c>
      <c r="CI20" s="8" t="e">
        <f aca="false">'quarterly data'!#ref!</f>
        <v>#VALUE!</v>
      </c>
      <c r="CJ20" s="8" t="e">
        <f aca="false">'quarterly data'!#ref!</f>
        <v>#VALUE!</v>
      </c>
      <c r="CK20" s="8" t="e">
        <f aca="false">'quarterly data'!#ref!</f>
        <v>#VALUE!</v>
      </c>
      <c r="CL20" s="8" t="e">
        <f aca="false">'quarterly data'!#ref!</f>
        <v>#VALUE!</v>
      </c>
      <c r="CM20" s="8" t="e">
        <f aca="false">'quarterly data'!#ref!</f>
        <v>#VALUE!</v>
      </c>
      <c r="CN20" s="8" t="e">
        <f aca="false">'quarterly data'!#ref!</f>
        <v>#VALUE!</v>
      </c>
      <c r="CO20" s="8" t="e">
        <f aca="false">'quarterly data'!#ref!</f>
        <v>#VALUE!</v>
      </c>
      <c r="CP20" s="8" t="e">
        <f aca="false">'quarterly data'!#ref!</f>
        <v>#VALUE!</v>
      </c>
      <c r="CQ20" s="8" t="e">
        <f aca="false">'quarterly data'!#ref!</f>
        <v>#VALUE!</v>
      </c>
      <c r="CR20" s="8" t="e">
        <f aca="false">'quarterly data'!#ref!</f>
        <v>#VALUE!</v>
      </c>
      <c r="CS20" s="8" t="e">
        <f aca="false">'quarterly data'!#ref!</f>
        <v>#VALUE!</v>
      </c>
      <c r="CT20" s="8" t="e">
        <f aca="false">'quarterly data'!#ref!</f>
        <v>#VALUE!</v>
      </c>
      <c r="CU20" s="8"/>
      <c r="CV20" s="8"/>
      <c r="CW20" s="8"/>
      <c r="CX20" s="8"/>
      <c r="CY20" s="8"/>
      <c r="CZ20" s="8"/>
      <c r="DA20" s="8"/>
      <c r="DB20" s="8"/>
      <c r="DC20" s="8"/>
      <c r="DD20" s="8"/>
      <c r="DE20" s="8"/>
      <c r="DF20" s="8"/>
      <c r="DG20" s="8"/>
      <c r="DH20" s="8"/>
      <c r="DI20" s="8"/>
      <c r="DJ20" s="8"/>
      <c r="DK20" s="8"/>
      <c r="DL20" s="8"/>
      <c r="DM20" s="8"/>
      <c r="DN20" s="8"/>
    </row>
    <row r="21" customFormat="false" ht="15" hidden="false" customHeight="false" outlineLevel="0" collapsed="false">
      <c r="A21" s="7"/>
      <c r="B21" s="8" t="e">
        <f aca="false">'quarterly data'!#ref!</f>
        <v>#VALUE!</v>
      </c>
      <c r="C21" s="8" t="e">
        <f aca="false">'quarterly data'!#ref!</f>
        <v>#VALUE!</v>
      </c>
      <c r="D21" s="8" t="e">
        <f aca="false">'quarterly data'!#ref!</f>
        <v>#VALUE!</v>
      </c>
      <c r="E21" s="8" t="e">
        <f aca="false">'quarterly data'!#ref!</f>
        <v>#VALUE!</v>
      </c>
      <c r="F21" s="8" t="e">
        <f aca="false">'quarterly data'!#ref!</f>
        <v>#VALUE!</v>
      </c>
      <c r="G21" s="8" t="e">
        <f aca="false">'quarterly data'!#ref!</f>
        <v>#VALUE!</v>
      </c>
      <c r="H21" s="8" t="e">
        <f aca="false">'quarterly data'!#ref!</f>
        <v>#VALUE!</v>
      </c>
      <c r="I21" s="8" t="e">
        <f aca="false">'quarterly data'!#ref!</f>
        <v>#VALUE!</v>
      </c>
      <c r="J21" s="8" t="e">
        <f aca="false">'quarterly data'!#ref!</f>
        <v>#VALUE!</v>
      </c>
      <c r="K21" s="8" t="e">
        <f aca="false">'quarterly data'!#ref!</f>
        <v>#VALUE!</v>
      </c>
      <c r="L21" s="8" t="e">
        <f aca="false">'quarterly data'!#ref!</f>
        <v>#VALUE!</v>
      </c>
      <c r="M21" s="8" t="e">
        <f aca="false">'quarterly data'!#ref!</f>
        <v>#VALUE!</v>
      </c>
      <c r="N21" s="8" t="e">
        <f aca="false">'quarterly data'!#ref!</f>
        <v>#VALUE!</v>
      </c>
      <c r="O21" s="8" t="e">
        <f aca="false">'quarterly data'!#ref!</f>
        <v>#VALUE!</v>
      </c>
      <c r="P21" s="8" t="e">
        <f aca="false">'quarterly data'!#ref!</f>
        <v>#VALUE!</v>
      </c>
      <c r="Q21" s="8" t="e">
        <f aca="false">'quarterly data'!#ref!</f>
        <v>#VALUE!</v>
      </c>
      <c r="R21" s="8" t="e">
        <f aca="false">'quarterly data'!#ref!</f>
        <v>#VALUE!</v>
      </c>
      <c r="S21" s="8" t="e">
        <f aca="false">'quarterly data'!#ref!</f>
        <v>#VALUE!</v>
      </c>
      <c r="T21" s="8" t="e">
        <f aca="false">'quarterly data'!#ref!</f>
        <v>#VALUE!</v>
      </c>
      <c r="U21" s="8" t="e">
        <f aca="false">'quarterly data'!#ref!</f>
        <v>#VALUE!</v>
      </c>
      <c r="V21" s="8" t="e">
        <f aca="false">'quarterly data'!#ref!</f>
        <v>#VALUE!</v>
      </c>
      <c r="W21" s="8" t="e">
        <f aca="false">'quarterly data'!#ref!</f>
        <v>#VALUE!</v>
      </c>
      <c r="X21" s="8" t="e">
        <f aca="false">'quarterly data'!#ref!</f>
        <v>#VALUE!</v>
      </c>
      <c r="Y21" s="8" t="e">
        <f aca="false">'quarterly data'!#ref!</f>
        <v>#VALUE!</v>
      </c>
      <c r="Z21" s="8" t="e">
        <f aca="false">'quarterly data'!#ref!</f>
        <v>#VALUE!</v>
      </c>
      <c r="AA21" s="8" t="e">
        <f aca="false">'quarterly data'!#ref!</f>
        <v>#VALUE!</v>
      </c>
      <c r="AB21" s="8" t="e">
        <f aca="false">'quarterly data'!#ref!</f>
        <v>#VALUE!</v>
      </c>
      <c r="AC21" s="8" t="e">
        <f aca="false">'quarterly data'!#ref!</f>
        <v>#VALUE!</v>
      </c>
      <c r="AD21" s="8" t="e">
        <f aca="false">'quarterly data'!#ref!</f>
        <v>#VALUE!</v>
      </c>
      <c r="AE21" s="8" t="e">
        <f aca="false">'quarterly data'!#ref!</f>
        <v>#VALUE!</v>
      </c>
      <c r="AF21" s="8" t="e">
        <f aca="false">'quarterly data'!#ref!</f>
        <v>#VALUE!</v>
      </c>
      <c r="AG21" s="8" t="e">
        <f aca="false">'quarterly data'!#ref!</f>
        <v>#VALUE!</v>
      </c>
      <c r="AH21" s="8" t="e">
        <f aca="false">'quarterly data'!#ref!</f>
        <v>#VALUE!</v>
      </c>
      <c r="AI21" s="8" t="e">
        <f aca="false">'quarterly data'!#ref!</f>
        <v>#VALUE!</v>
      </c>
      <c r="AJ21" s="8" t="e">
        <f aca="false">'quarterly data'!#ref!</f>
        <v>#VALUE!</v>
      </c>
      <c r="AK21" s="8" t="e">
        <f aca="false">'quarterly data'!#ref!</f>
        <v>#VALUE!</v>
      </c>
      <c r="AL21" s="8" t="e">
        <f aca="false">'quarterly data'!#ref!</f>
        <v>#VALUE!</v>
      </c>
      <c r="AM21" s="8" t="e">
        <f aca="false">'quarterly data'!#ref!</f>
        <v>#VALUE!</v>
      </c>
      <c r="AN21" s="8" t="e">
        <f aca="false">'quarterly data'!#ref!</f>
        <v>#VALUE!</v>
      </c>
      <c r="AO21" s="8" t="e">
        <f aca="false">'quarterly data'!#ref!</f>
        <v>#VALUE!</v>
      </c>
      <c r="AP21" s="8" t="e">
        <f aca="false">'quarterly data'!#ref!</f>
        <v>#VALUE!</v>
      </c>
      <c r="AQ21" s="8" t="e">
        <f aca="false">'quarterly data'!#ref!</f>
        <v>#VALUE!</v>
      </c>
      <c r="AR21" s="8" t="e">
        <f aca="false">'quarterly data'!#ref!</f>
        <v>#VALUE!</v>
      </c>
      <c r="AS21" s="8" t="e">
        <f aca="false">'quarterly data'!#ref!</f>
        <v>#VALUE!</v>
      </c>
      <c r="AT21" s="8" t="e">
        <f aca="false">'quarterly data'!#ref!</f>
        <v>#VALUE!</v>
      </c>
      <c r="AU21" s="8" t="e">
        <f aca="false">'quarterly data'!#ref!</f>
        <v>#VALUE!</v>
      </c>
      <c r="AV21" s="8" t="e">
        <f aca="false">'quarterly data'!#ref!</f>
        <v>#VALUE!</v>
      </c>
      <c r="AW21" s="8" t="e">
        <f aca="false">'quarterly data'!#ref!</f>
        <v>#VALUE!</v>
      </c>
      <c r="AX21" s="8" t="e">
        <f aca="false">'quarterly data'!#ref!</f>
        <v>#VALUE!</v>
      </c>
      <c r="AY21" s="8" t="e">
        <f aca="false">'quarterly data'!#ref!</f>
        <v>#VALUE!</v>
      </c>
      <c r="AZ21" s="8" t="e">
        <f aca="false">'quarterly data'!#ref!</f>
        <v>#VALUE!</v>
      </c>
      <c r="BA21" s="8" t="e">
        <f aca="false">'quarterly data'!#ref!</f>
        <v>#VALUE!</v>
      </c>
      <c r="BB21" s="8" t="e">
        <f aca="false">'quarterly data'!#ref!</f>
        <v>#VALUE!</v>
      </c>
      <c r="BC21" s="8" t="e">
        <f aca="false">'quarterly data'!#ref!</f>
        <v>#VALUE!</v>
      </c>
      <c r="BD21" s="8" t="e">
        <f aca="false">'quarterly data'!#ref!</f>
        <v>#VALUE!</v>
      </c>
      <c r="BE21" s="8" t="e">
        <f aca="false">'quarterly data'!#ref!</f>
        <v>#VALUE!</v>
      </c>
      <c r="BF21" s="8" t="e">
        <f aca="false">'quarterly data'!#ref!</f>
        <v>#VALUE!</v>
      </c>
      <c r="BG21" s="8" t="e">
        <f aca="false">'quarterly data'!#ref!</f>
        <v>#VALUE!</v>
      </c>
      <c r="BH21" s="8" t="e">
        <f aca="false">'quarterly data'!#ref!</f>
        <v>#VALUE!</v>
      </c>
      <c r="BI21" s="8" t="e">
        <f aca="false">'quarterly data'!#ref!</f>
        <v>#VALUE!</v>
      </c>
      <c r="BJ21" s="8" t="e">
        <f aca="false">'quarterly data'!#ref!</f>
        <v>#VALUE!</v>
      </c>
      <c r="BK21" s="8" t="e">
        <f aca="false">'quarterly data'!#ref!</f>
        <v>#VALUE!</v>
      </c>
      <c r="BL21" s="8" t="e">
        <f aca="false">'quarterly data'!#ref!</f>
        <v>#VALUE!</v>
      </c>
      <c r="BM21" s="8" t="e">
        <f aca="false">'quarterly data'!#ref!</f>
        <v>#VALUE!</v>
      </c>
      <c r="BN21" s="8" t="e">
        <f aca="false">'quarterly data'!#ref!</f>
        <v>#VALUE!</v>
      </c>
      <c r="BO21" s="8" t="e">
        <f aca="false">'quarterly data'!#ref!</f>
        <v>#VALUE!</v>
      </c>
      <c r="BP21" s="8" t="e">
        <f aca="false">'quarterly data'!#ref!</f>
        <v>#VALUE!</v>
      </c>
      <c r="BQ21" s="8" t="e">
        <f aca="false">'quarterly data'!#ref!</f>
        <v>#VALUE!</v>
      </c>
      <c r="BR21" s="8" t="e">
        <f aca="false">'quarterly data'!#ref!</f>
        <v>#VALUE!</v>
      </c>
      <c r="BS21" s="8" t="e">
        <f aca="false">'quarterly data'!#ref!</f>
        <v>#VALUE!</v>
      </c>
      <c r="BT21" s="8" t="e">
        <f aca="false">'quarterly data'!#ref!</f>
        <v>#VALUE!</v>
      </c>
      <c r="BU21" s="8" t="e">
        <f aca="false">'quarterly data'!#ref!</f>
        <v>#VALUE!</v>
      </c>
      <c r="BV21" s="8" t="e">
        <f aca="false">'quarterly data'!#ref!</f>
        <v>#VALUE!</v>
      </c>
      <c r="BW21" s="8" t="e">
        <f aca="false">'quarterly data'!#ref!</f>
        <v>#VALUE!</v>
      </c>
      <c r="BX21" s="8" t="e">
        <f aca="false">'quarterly data'!#ref!</f>
        <v>#VALUE!</v>
      </c>
      <c r="BY21" s="8" t="e">
        <f aca="false">'quarterly data'!#ref!</f>
        <v>#VALUE!</v>
      </c>
      <c r="BZ21" s="8" t="e">
        <f aca="false">'quarterly data'!#ref!</f>
        <v>#VALUE!</v>
      </c>
      <c r="CA21" s="8" t="e">
        <f aca="false">'quarterly data'!#ref!</f>
        <v>#VALUE!</v>
      </c>
      <c r="CB21" s="8" t="e">
        <f aca="false">'quarterly data'!#ref!</f>
        <v>#VALUE!</v>
      </c>
      <c r="CC21" s="8" t="e">
        <f aca="false">'quarterly data'!#ref!</f>
        <v>#VALUE!</v>
      </c>
      <c r="CD21" s="8" t="e">
        <f aca="false">'quarterly data'!#ref!</f>
        <v>#VALUE!</v>
      </c>
      <c r="CE21" s="8" t="e">
        <f aca="false">'quarterly data'!#ref!</f>
        <v>#VALUE!</v>
      </c>
      <c r="CF21" s="8" t="e">
        <f aca="false">'quarterly data'!#ref!</f>
        <v>#VALUE!</v>
      </c>
      <c r="CG21" s="8" t="e">
        <f aca="false">'quarterly data'!#ref!</f>
        <v>#VALUE!</v>
      </c>
      <c r="CH21" s="8" t="e">
        <f aca="false">'quarterly data'!#ref!</f>
        <v>#VALUE!</v>
      </c>
      <c r="CI21" s="8" t="e">
        <f aca="false">'quarterly data'!#ref!</f>
        <v>#VALUE!</v>
      </c>
      <c r="CJ21" s="8" t="e">
        <f aca="false">'quarterly data'!#ref!</f>
        <v>#VALUE!</v>
      </c>
      <c r="CK21" s="8" t="e">
        <f aca="false">'quarterly data'!#ref!</f>
        <v>#VALUE!</v>
      </c>
      <c r="CL21" s="8" t="e">
        <f aca="false">'quarterly data'!#ref!</f>
        <v>#VALUE!</v>
      </c>
      <c r="CM21" s="8" t="e">
        <f aca="false">'quarterly data'!#ref!</f>
        <v>#VALUE!</v>
      </c>
      <c r="CN21" s="8" t="e">
        <f aca="false">'quarterly data'!#ref!</f>
        <v>#VALUE!</v>
      </c>
      <c r="CO21" s="8" t="e">
        <f aca="false">'quarterly data'!#ref!</f>
        <v>#VALUE!</v>
      </c>
      <c r="CP21" s="8" t="e">
        <f aca="false">'quarterly data'!#ref!</f>
        <v>#VALUE!</v>
      </c>
      <c r="CQ21" s="8" t="e">
        <f aca="false">'quarterly data'!#ref!</f>
        <v>#VALUE!</v>
      </c>
      <c r="CR21" s="8" t="e">
        <f aca="false">'quarterly data'!#ref!</f>
        <v>#VALUE!</v>
      </c>
      <c r="CS21" s="8" t="e">
        <f aca="false">'quarterly data'!#ref!</f>
        <v>#VALUE!</v>
      </c>
      <c r="CT21" s="8" t="e">
        <f aca="false">'quarterly data'!#ref!</f>
        <v>#VALUE!</v>
      </c>
      <c r="CU21" s="8"/>
      <c r="CV21" s="8"/>
      <c r="CW21" s="8"/>
      <c r="CX21" s="8"/>
      <c r="CY21" s="8"/>
      <c r="CZ21" s="8"/>
      <c r="DA21" s="8"/>
      <c r="DB21" s="8"/>
      <c r="DC21" s="8"/>
      <c r="DD21" s="8"/>
      <c r="DE21" s="8"/>
      <c r="DF21" s="8"/>
      <c r="DG21" s="8"/>
      <c r="DH21" s="8"/>
      <c r="DI21" s="8"/>
      <c r="DJ21" s="8"/>
      <c r="DK21" s="8"/>
      <c r="DL21" s="8"/>
      <c r="DM21" s="8"/>
      <c r="DN21" s="8"/>
    </row>
    <row r="22" customFormat="false" ht="15" hidden="false" customHeight="false" outlineLevel="0" collapsed="false">
      <c r="A22" s="6" t="s">
        <v>128</v>
      </c>
      <c r="B22" s="8" t="n">
        <f aca="false">'Quarterly data'!C18</f>
        <v>0</v>
      </c>
      <c r="C22" s="8" t="n">
        <f aca="false">'Quarterly data'!D18</f>
        <v>0</v>
      </c>
      <c r="D22" s="8" t="n">
        <f aca="false">'Quarterly data'!E18</f>
        <v>0</v>
      </c>
      <c r="E22" s="8" t="n">
        <f aca="false">'Quarterly data'!F18</f>
        <v>0</v>
      </c>
      <c r="F22" s="8" t="n">
        <f aca="false">'Quarterly data'!G18</f>
        <v>0</v>
      </c>
      <c r="G22" s="8" t="n">
        <f aca="false">'Quarterly data'!H18</f>
        <v>0</v>
      </c>
      <c r="H22" s="8" t="n">
        <f aca="false">'Quarterly data'!I18</f>
        <v>0</v>
      </c>
      <c r="I22" s="8" t="n">
        <f aca="false">'Quarterly data'!J18</f>
        <v>0</v>
      </c>
      <c r="J22" s="8" t="n">
        <f aca="false">'Quarterly data'!K18</f>
        <v>0</v>
      </c>
      <c r="K22" s="8" t="n">
        <f aca="false">'Quarterly data'!L18</f>
        <v>0</v>
      </c>
      <c r="L22" s="8" t="n">
        <f aca="false">'Quarterly data'!M18</f>
        <v>0</v>
      </c>
      <c r="M22" s="8" t="n">
        <f aca="false">'Quarterly data'!N18</f>
        <v>0</v>
      </c>
      <c r="N22" s="8" t="n">
        <f aca="false">'Quarterly data'!O18</f>
        <v>0</v>
      </c>
      <c r="O22" s="8" t="n">
        <f aca="false">'Quarterly data'!P18</f>
        <v>0</v>
      </c>
      <c r="P22" s="8" t="n">
        <f aca="false">'Quarterly data'!Q18</f>
        <v>0</v>
      </c>
      <c r="Q22" s="8" t="n">
        <f aca="false">'Quarterly data'!R18</f>
        <v>0</v>
      </c>
      <c r="R22" s="8" t="n">
        <f aca="false">'Quarterly data'!S18</f>
        <v>0</v>
      </c>
      <c r="S22" s="8" t="n">
        <f aca="false">'Quarterly data'!T18</f>
        <v>0</v>
      </c>
      <c r="T22" s="8" t="n">
        <f aca="false">'Quarterly data'!U18</f>
        <v>0</v>
      </c>
      <c r="U22" s="8" t="n">
        <f aca="false">'Quarterly data'!V18</f>
        <v>0</v>
      </c>
      <c r="V22" s="8" t="n">
        <f aca="false">'Quarterly data'!W18</f>
        <v>0</v>
      </c>
      <c r="W22" s="8" t="n">
        <f aca="false">'Quarterly data'!X18</f>
        <v>0</v>
      </c>
      <c r="X22" s="8" t="n">
        <f aca="false">'Quarterly data'!Y18</f>
        <v>0</v>
      </c>
      <c r="Y22" s="8" t="n">
        <f aca="false">'Quarterly data'!Z18</f>
        <v>0</v>
      </c>
      <c r="Z22" s="8" t="n">
        <f aca="false">'Quarterly data'!AA18</f>
        <v>0</v>
      </c>
      <c r="AA22" s="8" t="n">
        <f aca="false">'Quarterly data'!AB18</f>
        <v>0</v>
      </c>
      <c r="AB22" s="8" t="n">
        <f aca="false">'Quarterly data'!AC18</f>
        <v>0</v>
      </c>
      <c r="AC22" s="8" t="n">
        <f aca="false">'Quarterly data'!AD18</f>
        <v>0</v>
      </c>
      <c r="AD22" s="8" t="n">
        <f aca="false">'Quarterly data'!AE18</f>
        <v>0</v>
      </c>
      <c r="AE22" s="8" t="n">
        <f aca="false">'Quarterly data'!AF18</f>
        <v>0</v>
      </c>
      <c r="AF22" s="8" t="n">
        <f aca="false">'Quarterly data'!AG18</f>
        <v>0</v>
      </c>
      <c r="AG22" s="8" t="n">
        <f aca="false">'Quarterly data'!AH18</f>
        <v>0</v>
      </c>
      <c r="AH22" s="8" t="n">
        <f aca="false">'Quarterly data'!AI18</f>
        <v>0</v>
      </c>
      <c r="AI22" s="8" t="n">
        <f aca="false">'Quarterly data'!AJ18</f>
        <v>0</v>
      </c>
      <c r="AJ22" s="8" t="n">
        <f aca="false">'Quarterly data'!AK18</f>
        <v>0</v>
      </c>
      <c r="AK22" s="8" t="n">
        <f aca="false">'Quarterly data'!AL18</f>
        <v>0</v>
      </c>
      <c r="AL22" s="8" t="n">
        <f aca="false">'Quarterly data'!AM18</f>
        <v>0</v>
      </c>
      <c r="AM22" s="8" t="n">
        <f aca="false">'Quarterly data'!AN18</f>
        <v>0</v>
      </c>
      <c r="AN22" s="8" t="n">
        <f aca="false">'Quarterly data'!AO18</f>
        <v>0</v>
      </c>
      <c r="AO22" s="8" t="n">
        <f aca="false">'Quarterly data'!AP18</f>
        <v>0</v>
      </c>
      <c r="AP22" s="8" t="n">
        <f aca="false">'Quarterly data'!AQ18</f>
        <v>0</v>
      </c>
      <c r="AQ22" s="8" t="n">
        <f aca="false">'Quarterly data'!AR18</f>
        <v>0</v>
      </c>
      <c r="AR22" s="8" t="n">
        <f aca="false">'Quarterly data'!AS18</f>
        <v>0</v>
      </c>
      <c r="AS22" s="8" t="n">
        <f aca="false">'Quarterly data'!AT18</f>
        <v>0</v>
      </c>
      <c r="AT22" s="8" t="n">
        <f aca="false">'Quarterly data'!AU18</f>
        <v>0</v>
      </c>
      <c r="AU22" s="8" t="n">
        <f aca="false">'Quarterly data'!AV18</f>
        <v>0</v>
      </c>
      <c r="AV22" s="8" t="n">
        <f aca="false">'Quarterly data'!AW18</f>
        <v>0</v>
      </c>
      <c r="AW22" s="8" t="n">
        <f aca="false">'Quarterly data'!AX18</f>
        <v>0</v>
      </c>
      <c r="AX22" s="8" t="n">
        <f aca="false">'Quarterly data'!AY18</f>
        <v>0</v>
      </c>
      <c r="AY22" s="8" t="n">
        <f aca="false">'Quarterly data'!AZ18</f>
        <v>0</v>
      </c>
      <c r="AZ22" s="8" t="n">
        <f aca="false">'Quarterly data'!BA18</f>
        <v>0</v>
      </c>
      <c r="BA22" s="8" t="n">
        <f aca="false">'Quarterly data'!BB18</f>
        <v>0</v>
      </c>
      <c r="BB22" s="8" t="n">
        <f aca="false">'Quarterly data'!BC18</f>
        <v>0</v>
      </c>
      <c r="BC22" s="8" t="n">
        <f aca="false">'Quarterly data'!BD18</f>
        <v>0</v>
      </c>
      <c r="BD22" s="8" t="n">
        <f aca="false">'Quarterly data'!BE18</f>
        <v>0</v>
      </c>
      <c r="BE22" s="8" t="n">
        <f aca="false">'Quarterly data'!BF18</f>
        <v>0</v>
      </c>
      <c r="BF22" s="8" t="n">
        <f aca="false">'Quarterly data'!BG18</f>
        <v>0</v>
      </c>
      <c r="BG22" s="8" t="n">
        <f aca="false">'Quarterly data'!BH18</f>
        <v>0</v>
      </c>
      <c r="BH22" s="8" t="n">
        <f aca="false">'Quarterly data'!BI18</f>
        <v>0</v>
      </c>
      <c r="BI22" s="8" t="n">
        <f aca="false">'Quarterly data'!BJ18</f>
        <v>0</v>
      </c>
      <c r="BJ22" s="8" t="n">
        <f aca="false">'Quarterly data'!BK18</f>
        <v>0</v>
      </c>
      <c r="BK22" s="8" t="n">
        <f aca="false">'Quarterly data'!BL18</f>
        <v>0</v>
      </c>
      <c r="BL22" s="8" t="n">
        <f aca="false">'Quarterly data'!BM18</f>
        <v>0</v>
      </c>
      <c r="BM22" s="8" t="n">
        <f aca="false">'Quarterly data'!BN18</f>
        <v>0</v>
      </c>
      <c r="BN22" s="8" t="n">
        <f aca="false">'Quarterly data'!BO18</f>
        <v>0</v>
      </c>
      <c r="BO22" s="8" t="n">
        <f aca="false">'Quarterly data'!BP18</f>
        <v>0</v>
      </c>
      <c r="BP22" s="8" t="n">
        <f aca="false">'Quarterly data'!BQ18</f>
        <v>0</v>
      </c>
      <c r="BQ22" s="8" t="n">
        <f aca="false">'Quarterly data'!BR18</f>
        <v>0</v>
      </c>
      <c r="BR22" s="8" t="n">
        <f aca="false">'Quarterly data'!BS18</f>
        <v>0</v>
      </c>
      <c r="BS22" s="8" t="n">
        <f aca="false">'Quarterly data'!BT18</f>
        <v>0</v>
      </c>
      <c r="BT22" s="8" t="n">
        <f aca="false">'Quarterly data'!BU18</f>
        <v>0</v>
      </c>
      <c r="BU22" s="8" t="n">
        <f aca="false">'Quarterly data'!BV18</f>
        <v>0</v>
      </c>
      <c r="BV22" s="8" t="n">
        <f aca="false">'Quarterly data'!BW18</f>
        <v>0</v>
      </c>
      <c r="BW22" s="8" t="n">
        <f aca="false">'Quarterly data'!BX18</f>
        <v>0</v>
      </c>
      <c r="BX22" s="8" t="n">
        <f aca="false">'Quarterly data'!BY18</f>
        <v>0</v>
      </c>
      <c r="BY22" s="8" t="n">
        <f aca="false">'Quarterly data'!BZ18</f>
        <v>0</v>
      </c>
      <c r="BZ22" s="8" t="n">
        <f aca="false">'Quarterly data'!CA18</f>
        <v>0</v>
      </c>
      <c r="CA22" s="8" t="n">
        <f aca="false">'Quarterly data'!CB18</f>
        <v>0</v>
      </c>
      <c r="CB22" s="8" t="n">
        <f aca="false">'Quarterly data'!CC18</f>
        <v>0</v>
      </c>
      <c r="CC22" s="8" t="n">
        <f aca="false">'Quarterly data'!CD18</f>
        <v>0</v>
      </c>
      <c r="CD22" s="8" t="n">
        <f aca="false">'Quarterly data'!CE18</f>
        <v>0</v>
      </c>
      <c r="CE22" s="8" t="n">
        <f aca="false">'Quarterly data'!CF18</f>
        <v>0</v>
      </c>
      <c r="CF22" s="8" t="n">
        <f aca="false">'Quarterly data'!CG18</f>
        <v>0</v>
      </c>
      <c r="CG22" s="8" t="n">
        <f aca="false">'Quarterly data'!CH18</f>
        <v>0</v>
      </c>
      <c r="CH22" s="8" t="n">
        <f aca="false">'Quarterly data'!CI18</f>
        <v>0</v>
      </c>
      <c r="CI22" s="8" t="n">
        <f aca="false">'Quarterly data'!CJ18</f>
        <v>0</v>
      </c>
      <c r="CJ22" s="8" t="n">
        <f aca="false">'Quarterly data'!CK18</f>
        <v>0</v>
      </c>
      <c r="CK22" s="8" t="n">
        <f aca="false">'Quarterly data'!CL18</f>
        <v>0</v>
      </c>
      <c r="CL22" s="8" t="n">
        <f aca="false">'Quarterly data'!CM18</f>
        <v>0</v>
      </c>
      <c r="CM22" s="8" t="n">
        <f aca="false">'Quarterly data'!CN18</f>
        <v>0</v>
      </c>
      <c r="CN22" s="8" t="n">
        <f aca="false">'Quarterly data'!CO18</f>
        <v>0</v>
      </c>
      <c r="CO22" s="8" t="n">
        <f aca="false">'Quarterly data'!CP18</f>
        <v>0</v>
      </c>
      <c r="CP22" s="8" t="n">
        <f aca="false">'Quarterly data'!CQ18</f>
        <v>0</v>
      </c>
      <c r="CQ22" s="8" t="n">
        <f aca="false">'Quarterly data'!CR18</f>
        <v>0</v>
      </c>
      <c r="CR22" s="8" t="n">
        <f aca="false">'Quarterly data'!CS18</f>
        <v>0</v>
      </c>
      <c r="CS22" s="8" t="n">
        <f aca="false">'Quarterly data'!CT18</f>
        <v>0</v>
      </c>
      <c r="CT22" s="8" t="n">
        <f aca="false">'Quarterly data'!CU18</f>
        <v>0</v>
      </c>
      <c r="CU22" s="8"/>
      <c r="CV22" s="8"/>
      <c r="CW22" s="8"/>
      <c r="CX22" s="8"/>
      <c r="CY22" s="8"/>
      <c r="CZ22" s="8"/>
      <c r="DA22" s="8"/>
      <c r="DB22" s="8"/>
      <c r="DC22" s="8"/>
      <c r="DD22" s="8"/>
      <c r="DE22" s="8"/>
      <c r="DF22" s="8"/>
      <c r="DG22" s="8"/>
      <c r="DH22" s="8"/>
      <c r="DI22" s="8"/>
      <c r="DJ22" s="8"/>
      <c r="DK22" s="8"/>
      <c r="DL22" s="8"/>
      <c r="DM22" s="8"/>
      <c r="DN22" s="8"/>
    </row>
    <row r="23" customFormat="false" ht="15" hidden="false" customHeight="false" outlineLevel="0" collapsed="false">
      <c r="A23" s="7" t="s">
        <v>129</v>
      </c>
      <c r="B23" s="8" t="str">
        <f aca="false">'Quarterly data'!C19</f>
        <v>2016=100</v>
      </c>
      <c r="C23" s="8" t="n">
        <f aca="false">'Quarterly data'!D19</f>
        <v>38.2910434613063</v>
      </c>
      <c r="D23" s="8" t="n">
        <f aca="false">'Quarterly data'!E19</f>
        <v>35.684156299632</v>
      </c>
      <c r="E23" s="8" t="n">
        <f aca="false">'Quarterly data'!F19</f>
        <v>37.6340929918357</v>
      </c>
      <c r="F23" s="8" t="n">
        <f aca="false">'Quarterly data'!G19</f>
        <v>41.9422867604785</v>
      </c>
      <c r="G23" s="8" t="n">
        <f aca="false">'Quarterly data'!H19</f>
        <v>41.5023852443638</v>
      </c>
      <c r="H23" s="8" t="n">
        <f aca="false">'Quarterly data'!I19</f>
        <v>42.9270075697119</v>
      </c>
      <c r="I23" s="8" t="n">
        <f aca="false">'Quarterly data'!J19</f>
        <v>49.6138349862392</v>
      </c>
      <c r="J23" s="8" t="n">
        <f aca="false">'Quarterly data'!K19</f>
        <v>44.6672243223802</v>
      </c>
      <c r="K23" s="8" t="n">
        <f aca="false">'Quarterly data'!L19</f>
        <v>39.6357667649405</v>
      </c>
      <c r="L23" s="8" t="n">
        <f aca="false">'Quarterly data'!M19</f>
        <v>40.3337229740069</v>
      </c>
      <c r="M23" s="8" t="n">
        <f aca="false">'Quarterly data'!N19</f>
        <v>40.8365893146308</v>
      </c>
      <c r="N23" s="8" t="n">
        <f aca="false">'Quarterly data'!O19</f>
        <v>32.5578597288289</v>
      </c>
      <c r="O23" s="8" t="n">
        <f aca="false">'Quarterly data'!P19</f>
        <v>30.9205062570972</v>
      </c>
      <c r="P23" s="8" t="n">
        <f aca="false">'Quarterly data'!Q19</f>
        <v>29.5275733785723</v>
      </c>
      <c r="Q23" s="8" t="n">
        <f aca="false">'Quarterly data'!R19</f>
        <v>27.451098441493</v>
      </c>
      <c r="R23" s="8" t="n">
        <f aca="false">'Quarterly data'!S19</f>
        <v>26.6183004531916</v>
      </c>
      <c r="S23" s="8" t="n">
        <f aca="false">'Quarterly data'!T19</f>
        <v>33.7333682237104</v>
      </c>
      <c r="T23" s="8" t="n">
        <f aca="false">'Quarterly data'!U19</f>
        <v>41.2797527266706</v>
      </c>
      <c r="U23" s="8" t="n">
        <f aca="false">'Quarterly data'!V19</f>
        <v>46.5399803996515</v>
      </c>
      <c r="V23" s="8" t="n">
        <f aca="false">'Quarterly data'!W19</f>
        <v>52.7546108402343</v>
      </c>
      <c r="W23" s="8" t="n">
        <f aca="false">'Quarterly data'!X19</f>
        <v>55.337554865048</v>
      </c>
      <c r="X23" s="8" t="n">
        <f aca="false">'Quarterly data'!Y19</f>
        <v>62.5566350779496</v>
      </c>
      <c r="Y23" s="8" t="n">
        <f aca="false">'Quarterly data'!Z19</f>
        <v>67.7150687572283</v>
      </c>
      <c r="Z23" s="8" t="n">
        <f aca="false">'Quarterly data'!AA19</f>
        <v>62.4863013259158</v>
      </c>
      <c r="AA23" s="8" t="n">
        <f aca="false">'Quarterly data'!AB19</f>
        <v>58.6768439886796</v>
      </c>
      <c r="AB23" s="8" t="n">
        <f aca="false">'Quarterly data'!AC19</f>
        <v>52.0911207080189</v>
      </c>
      <c r="AC23" s="8" t="n">
        <f aca="false">'Quarterly data'!AD19</f>
        <v>41.8292862839233</v>
      </c>
      <c r="AD23" s="8" t="n">
        <f aca="false">'Quarterly data'!AE19</f>
        <v>43.1340823533965</v>
      </c>
      <c r="AE23" s="8" t="n">
        <f aca="false">'Quarterly data'!AF19</f>
        <v>50.968822499454</v>
      </c>
      <c r="AF23" s="8" t="n">
        <f aca="false">'Quarterly data'!AG19</f>
        <v>53.0918570120234</v>
      </c>
      <c r="AG23" s="8" t="n">
        <f aca="false">'Quarterly data'!AH19</f>
        <v>56.0003287256531</v>
      </c>
      <c r="AH23" s="8" t="n">
        <f aca="false">'Quarterly data'!AI19</f>
        <v>68.1962448308999</v>
      </c>
      <c r="AI23" s="8" t="n">
        <f aca="false">'Quarterly data'!AJ19</f>
        <v>59.633346188341</v>
      </c>
      <c r="AJ23" s="8" t="n">
        <f aca="false">'Quarterly data'!AK19</f>
        <v>60.8230787104264</v>
      </c>
      <c r="AK23" s="8" t="n">
        <f aca="false">'Quarterly data'!AL19</f>
        <v>63.437739649012</v>
      </c>
      <c r="AL23" s="8" t="n">
        <f aca="false">'Quarterly data'!AM19</f>
        <v>69.4391089250042</v>
      </c>
      <c r="AM23" s="8" t="n">
        <f aca="false">'Quarterly data'!AN19</f>
        <v>76.3906480857322</v>
      </c>
      <c r="AN23" s="8" t="n">
        <f aca="false">'Quarterly data'!AO19</f>
        <v>83.6636719208719</v>
      </c>
      <c r="AO23" s="8" t="n">
        <f aca="false">'Quarterly data'!AP19</f>
        <v>89.2293559421183</v>
      </c>
      <c r="AP23" s="8" t="n">
        <f aca="false">'Quarterly data'!AQ19</f>
        <v>93.3589351832444</v>
      </c>
      <c r="AQ23" s="8" t="n">
        <f aca="false">'Quarterly data'!AR19</f>
        <v>101.942144916101</v>
      </c>
      <c r="AR23" s="8" t="n">
        <f aca="false">'Quarterly data'!AS19</f>
        <v>121.91942097382</v>
      </c>
      <c r="AS23" s="8" t="n">
        <f aca="false">'Quarterly data'!AT19</f>
        <v>123.524640454411</v>
      </c>
      <c r="AT23" s="8" t="n">
        <f aca="false">'Quarterly data'!AU19</f>
        <v>120.565439830581</v>
      </c>
      <c r="AU23" s="8" t="n">
        <f aca="false">'Quarterly data'!AV19</f>
        <v>129.908177362406</v>
      </c>
      <c r="AV23" s="8" t="n">
        <f aca="false">'Quarterly data'!AW19</f>
        <v>130.301649345415</v>
      </c>
      <c r="AW23" s="8" t="n">
        <f aca="false">'Quarterly data'!AX19</f>
        <v>117.037035307805</v>
      </c>
      <c r="AX23" s="8" t="n">
        <f aca="false">'Quarterly data'!AY19</f>
        <v>116.056704929958</v>
      </c>
      <c r="AY23" s="8" t="n">
        <f aca="false">'Quarterly data'!AZ19</f>
        <v>129.314173010948</v>
      </c>
      <c r="AZ23" s="8" t="n">
        <f aca="false">'Quarterly data'!BA19</f>
        <v>137.711501087933</v>
      </c>
      <c r="BA23" s="8" t="n">
        <f aca="false">'Quarterly data'!BB19</f>
        <v>163.39989454692</v>
      </c>
      <c r="BB23" s="8" t="n">
        <f aca="false">'Quarterly data'!BC19</f>
        <v>181.777641038807</v>
      </c>
      <c r="BC23" s="8" t="n">
        <f aca="false">'Quarterly data'!BD19</f>
        <v>227.36816295897</v>
      </c>
      <c r="BD23" s="8" t="n">
        <f aca="false">'Quarterly data'!BE19</f>
        <v>222.244290678179</v>
      </c>
      <c r="BE23" s="8" t="n">
        <f aca="false">'Quarterly data'!BF19</f>
        <v>125.9493608</v>
      </c>
      <c r="BF23" s="8" t="n">
        <f aca="false">'Quarterly data'!BG19</f>
        <v>98.7409438965584</v>
      </c>
      <c r="BG23" s="8" t="n">
        <f aca="false">'Quarterly data'!BH19</f>
        <v>110.598158485949</v>
      </c>
      <c r="BH23" s="8" t="n">
        <f aca="false">'Quarterly data'!BI19</f>
        <v>121.00683206856</v>
      </c>
      <c r="BI23" s="8" t="n">
        <f aca="false">'Quarterly data'!BJ19</f>
        <v>135.2252572505</v>
      </c>
      <c r="BJ23" s="8" t="n">
        <f aca="false">'Quarterly data'!BK19</f>
        <v>177.290586449176</v>
      </c>
      <c r="BK23" s="8" t="n">
        <f aca="false">'Quarterly data'!BL19</f>
        <v>177.529838133859</v>
      </c>
      <c r="BL23" s="8" t="n">
        <f aca="false">'Quarterly data'!BM19</f>
        <v>172.631656797729</v>
      </c>
      <c r="BM23" s="8" t="n">
        <f aca="false">'Quarterly data'!BN19</f>
        <v>191.60518192143</v>
      </c>
      <c r="BN23" s="8" t="n">
        <f aca="false">'Quarterly data'!BO19</f>
        <v>221.166508925902</v>
      </c>
      <c r="BO23" s="8" t="n">
        <f aca="false">'Quarterly data'!BP19</f>
        <v>243.734358107549</v>
      </c>
      <c r="BP23" s="8" t="n">
        <f aca="false">'Quarterly data'!BQ19</f>
        <v>235.142653479792</v>
      </c>
      <c r="BQ23" s="8" t="n">
        <f aca="false">'Quarterly data'!BR19</f>
        <v>233.328722139567</v>
      </c>
      <c r="BR23" s="8" t="n">
        <f aca="false">'Quarterly data'!BS19</f>
        <v>244.783343571801</v>
      </c>
      <c r="BS23" s="8" t="n">
        <f aca="false">'Quarterly data'!BT19</f>
        <v>226.632850379085</v>
      </c>
      <c r="BT23" s="8" t="n">
        <f aca="false">'Quarterly data'!BU19</f>
        <v>224.544407359977</v>
      </c>
      <c r="BU23" s="8" t="n">
        <f aca="false">'Quarterly data'!BV19</f>
        <v>223.202379475863</v>
      </c>
      <c r="BV23" s="8" t="n">
        <f aca="false">'Quarterly data'!BW19</f>
        <v>229.04997158281</v>
      </c>
      <c r="BW23" s="8" t="n">
        <f aca="false">'Quarterly data'!BX19</f>
        <v>220.429912916651</v>
      </c>
      <c r="BX23" s="8" t="n">
        <f aca="false">'Quarterly data'!BY19</f>
        <v>231.197576864957</v>
      </c>
      <c r="BY23" s="8" t="n">
        <f aca="false">'Quarterly data'!BZ19</f>
        <v>229.437636354306</v>
      </c>
      <c r="BZ23" s="8" t="n">
        <f aca="false">'Quarterly data'!CA19</f>
        <v>232.311515495202</v>
      </c>
      <c r="CA23" s="8" t="n">
        <f aca="false">'Quarterly data'!CB19</f>
        <v>232.446080703201</v>
      </c>
      <c r="CB23" s="8" t="n">
        <f aca="false">'Quarterly data'!CC19</f>
        <v>218.502408955693</v>
      </c>
      <c r="CC23" s="8" t="n">
        <f aca="false">'Quarterly data'!CD19</f>
        <v>173.342912875768</v>
      </c>
      <c r="CD23" s="8" t="n">
        <f aca="false">'Quarterly data'!CE19</f>
        <v>128.966198885921</v>
      </c>
      <c r="CE23" s="8" t="n">
        <f aca="false">'Quarterly data'!CF19</f>
        <v>134.985845782003</v>
      </c>
      <c r="CF23" s="8" t="n">
        <f aca="false">'Quarterly data'!CG19</f>
        <v>114.374411431167</v>
      </c>
      <c r="CG23" s="8" t="n">
        <f aca="false">'Quarterly data'!CH19</f>
        <v>100.541007673436</v>
      </c>
      <c r="CH23" s="8" t="n">
        <f aca="false">'Quarterly data'!CI19</f>
        <v>81.043604315676</v>
      </c>
      <c r="CI23" s="8" t="n">
        <f aca="false">'Quarterly data'!CJ19</f>
        <v>100.022724954117</v>
      </c>
      <c r="CJ23" s="8" t="n">
        <f aca="false">'Quarterly data'!CK19</f>
        <v>103.645333689997</v>
      </c>
      <c r="CK23" s="8" t="n">
        <f aca="false">'Quarterly data'!CL19</f>
        <v>115.28833704021</v>
      </c>
      <c r="CL23" s="8" t="n">
        <f aca="false">'Quarterly data'!CM19</f>
        <v>123.550749753758</v>
      </c>
      <c r="CM23" s="8" t="n">
        <f aca="false">'Quarterly data'!CN19</f>
        <v>114.19953100185</v>
      </c>
      <c r="CN23" s="8" t="n">
        <f aca="false">'Quarterly data'!CO19</f>
        <v>118.851255641195</v>
      </c>
      <c r="CO23" s="8" t="n">
        <f aca="false">'Quarterly data'!CP19</f>
        <v>139.09183189294</v>
      </c>
      <c r="CP23" s="8" t="n">
        <f aca="false">'Quarterly data'!CQ19</f>
        <v>150.780788136972</v>
      </c>
      <c r="CQ23" s="8" t="n">
        <f aca="false">'Quarterly data'!CR19</f>
        <v>160.084108420108</v>
      </c>
      <c r="CR23" s="8" t="n">
        <f aca="false">'Quarterly data'!CS19</f>
        <v>167.761029540052</v>
      </c>
      <c r="CS23" s="8" t="n">
        <f aca="false">'Quarterly data'!CT19</f>
        <v>152.15186232755</v>
      </c>
      <c r="CT23" s="8" t="n">
        <f aca="false">'Quarterly data'!CU19</f>
        <v>135.869093652888</v>
      </c>
      <c r="CU23" s="8" t="n">
        <f aca="false">'Quarterly data'!CV19</f>
        <v>135.57039014602</v>
      </c>
      <c r="CV23" s="8" t="n">
        <f aca="false">'Quarterly data'!CW19</f>
        <v>122.937478546179</v>
      </c>
      <c r="CW23" s="8" t="n">
        <f aca="false">'Quarterly data'!CX19</f>
        <v>127.325938847939</v>
      </c>
      <c r="CX23" s="8" t="n">
        <f aca="false">'Quarterly data'!CY19</f>
        <v>103.803729517761</v>
      </c>
      <c r="CY23" s="8" t="n">
        <f aca="false">'Quarterly data'!CZ19</f>
        <v>67.367236821892</v>
      </c>
      <c r="CZ23" s="8" t="n">
        <f aca="false">'Quarterly data'!DA19</f>
        <v>90.2699015506577</v>
      </c>
      <c r="DA23" s="8" t="n">
        <f aca="false">'Quarterly data'!DB19</f>
        <v>104.113702495306</v>
      </c>
      <c r="DB23" s="8" t="n">
        <f aca="false">'Quarterly data'!DC19</f>
        <v>141.636015645477</v>
      </c>
      <c r="DC23" s="8" t="n">
        <f aca="false">'Quarterly data'!DD19</f>
        <v>156.755552561899</v>
      </c>
      <c r="DD23" s="8" t="n">
        <f aca="false">'Quarterly data'!DE19</f>
        <v>193.884442773475</v>
      </c>
      <c r="DE23" s="8" t="n">
        <f aca="false">'Quarterly data'!DF19</f>
        <v>245.355480773561</v>
      </c>
      <c r="DF23" s="8" t="n">
        <f aca="false">'Quarterly data'!DG19</f>
        <v>281.653463477373</v>
      </c>
      <c r="DG23" s="8" t="n">
        <f aca="false">'Quarterly data'!DH19</f>
        <v>314.545569531875</v>
      </c>
      <c r="DH23" s="8" t="n">
        <f aca="false">'Quarterly data'!DI19</f>
        <v>332.315326668429</v>
      </c>
      <c r="DI23" s="8" t="n">
        <f aca="false">'Quarterly data'!DJ19</f>
        <v>318.342788758656</v>
      </c>
      <c r="DJ23" s="8" t="n">
        <f aca="false">'Quarterly data'!DK19</f>
        <v>303.163905399928</v>
      </c>
      <c r="DK23" s="8" t="n">
        <f aca="false">'Quarterly data'!DL19</f>
        <v>264.187083071029</v>
      </c>
      <c r="DL23" s="8" t="n">
        <f aca="false">'Quarterly data'!DM19</f>
        <v>253.648017148074</v>
      </c>
      <c r="DM23" s="8" t="n">
        <f aca="false">'Quarterly data'!DN19</f>
        <v>250.635307089812</v>
      </c>
      <c r="DN23" s="8" t="n">
        <f aca="false">'Quarterly data'!DO19</f>
        <v>262.539942076338</v>
      </c>
    </row>
    <row r="24" customFormat="false" ht="15" hidden="false" customHeight="false" outlineLevel="0" collapsed="false">
      <c r="A24" s="7" t="s">
        <v>130</v>
      </c>
      <c r="B24" s="8" t="str">
        <f aca="false">'Quarterly data'!C20</f>
        <v>$cts/barrel</v>
      </c>
      <c r="C24" s="8" t="n">
        <f aca="false">'Quarterly data'!D20</f>
        <v>18.1766666666667</v>
      </c>
      <c r="D24" s="8" t="n">
        <f aca="false">'Quarterly data'!E20</f>
        <v>16.44</v>
      </c>
      <c r="E24" s="8" t="n">
        <f aca="false">'Quarterly data'!F20</f>
        <v>16.9766666666667</v>
      </c>
      <c r="F24" s="8" t="n">
        <f aca="false">'Quarterly data'!G20</f>
        <v>18.3133333333333</v>
      </c>
      <c r="G24" s="8" t="n">
        <f aca="false">'Quarterly data'!H20</f>
        <v>19.4866666666667</v>
      </c>
      <c r="H24" s="8" t="n">
        <f aca="false">'Quarterly data'!I20</f>
        <v>20.63</v>
      </c>
      <c r="I24" s="8" t="n">
        <f aca="false">'Quarterly data'!J20</f>
        <v>23.0633333333333</v>
      </c>
      <c r="J24" s="8" t="n">
        <f aca="false">'Quarterly data'!K20</f>
        <v>21.0833333333333</v>
      </c>
      <c r="K24" s="8" t="n">
        <f aca="false">'Quarterly data'!L20</f>
        <v>18.49</v>
      </c>
      <c r="L24" s="8" t="n">
        <f aca="false">'Quarterly data'!M20</f>
        <v>18.6566666666667</v>
      </c>
      <c r="M24" s="8" t="n">
        <f aca="false">'Quarterly data'!N20</f>
        <v>18.84</v>
      </c>
      <c r="N24" s="8" t="n">
        <f aca="false">'Quarterly data'!O20</f>
        <v>14.1633333333333</v>
      </c>
      <c r="O24" s="8" t="n">
        <f aca="false">'Quarterly data'!P20</f>
        <v>13.28</v>
      </c>
      <c r="P24" s="8" t="n">
        <f aca="false">'Quarterly data'!Q20</f>
        <v>13.0033333333333</v>
      </c>
      <c r="Q24" s="8" t="n">
        <f aca="false">'Quarterly data'!R20</f>
        <v>11.85</v>
      </c>
      <c r="R24" s="8" t="n">
        <f aca="false">'Quarterly data'!S20</f>
        <v>11.6433333333333</v>
      </c>
      <c r="S24" s="8" t="n">
        <f aca="false">'Quarterly data'!T20</f>
        <v>16.03</v>
      </c>
      <c r="T24" s="8" t="n">
        <f aca="false">'Quarterly data'!U20</f>
        <v>20.4433333333333</v>
      </c>
      <c r="U24" s="8" t="n">
        <f aca="false">'Quarterly data'!V20</f>
        <v>23.8066666666667</v>
      </c>
      <c r="V24" s="8" t="n">
        <f aca="false">'Quarterly data'!W20</f>
        <v>26.6166666666667</v>
      </c>
      <c r="W24" s="8" t="n">
        <f aca="false">'Quarterly data'!X20</f>
        <v>26.7666666666667</v>
      </c>
      <c r="X24" s="8" t="n">
        <f aca="false">'Quarterly data'!Y20</f>
        <v>29.8833333333333</v>
      </c>
      <c r="Y24" s="8" t="n">
        <f aca="false">'Quarterly data'!Z20</f>
        <v>29.67</v>
      </c>
      <c r="Z24" s="8" t="n">
        <f aca="false">'Quarterly data'!AA20</f>
        <v>26.07</v>
      </c>
      <c r="AA24" s="8" t="n">
        <f aca="false">'Quarterly data'!AB20</f>
        <v>26.7266666666667</v>
      </c>
      <c r="AB24" s="8" t="n">
        <f aca="false">'Quarterly data'!AC20</f>
        <v>25.2133333333333</v>
      </c>
      <c r="AC24" s="8" t="n">
        <f aca="false">'Quarterly data'!AD20</f>
        <v>19.3133333333333</v>
      </c>
      <c r="AD24" s="8" t="n">
        <f aca="false">'Quarterly data'!AE20</f>
        <v>20.9233333333333</v>
      </c>
      <c r="AE24" s="8" t="n">
        <f aca="false">'Quarterly data'!AF20</f>
        <v>25.2033333333333</v>
      </c>
      <c r="AF24" s="8" t="n">
        <f aca="false">'Quarterly data'!AG20</f>
        <v>26.9366666666667</v>
      </c>
      <c r="AG24" s="8" t="n">
        <f aca="false">'Quarterly data'!AH20</f>
        <v>26.7366666666667</v>
      </c>
      <c r="AH24" s="8" t="n">
        <f aca="false">'Quarterly data'!AI20</f>
        <v>31.3232620197838</v>
      </c>
      <c r="AI24" s="8" t="n">
        <f aca="false">'Quarterly data'!AJ20</f>
        <v>26.5384223184223</v>
      </c>
      <c r="AJ24" s="8" t="n">
        <f aca="false">'Quarterly data'!AK20</f>
        <v>28.3980661689357</v>
      </c>
      <c r="AK24" s="8" t="n">
        <f aca="false">'Quarterly data'!AL20</f>
        <v>29.3534299516908</v>
      </c>
      <c r="AL24" s="8" t="n">
        <f aca="false">'Quarterly data'!AM20</f>
        <v>32.0997261747914</v>
      </c>
      <c r="AM24" s="8" t="n">
        <f aca="false">'Quarterly data'!AN20</f>
        <v>35.5881265031265</v>
      </c>
      <c r="AN24" s="8" t="n">
        <f aca="false">'Quarterly data'!AO20</f>
        <v>40.500202020202</v>
      </c>
      <c r="AO24" s="8" t="n">
        <f aca="false">'Quarterly data'!AP20</f>
        <v>42.6784588117197</v>
      </c>
      <c r="AP24" s="8" t="n">
        <f aca="false">'Quarterly data'!AQ20</f>
        <v>46.1017548884288</v>
      </c>
      <c r="AQ24" s="8" t="n">
        <f aca="false">'Quarterly data'!AR20</f>
        <v>50.8034415584416</v>
      </c>
      <c r="AR24" s="8" t="n">
        <f aca="false">'Quarterly data'!AS20</f>
        <v>59.9904771315641</v>
      </c>
      <c r="AS24" s="8" t="n">
        <f aca="false">'Quarterly data'!AT20</f>
        <v>56.5442207792208</v>
      </c>
      <c r="AT24" s="8" t="n">
        <f aca="false">'Quarterly data'!AU20</f>
        <v>60.9539308300395</v>
      </c>
      <c r="AU24" s="8" t="n">
        <f aca="false">'Quarterly data'!AV20</f>
        <v>68.3318862538428</v>
      </c>
      <c r="AV24" s="8" t="n">
        <f aca="false">'Quarterly data'!AW20</f>
        <v>68.8180354267311</v>
      </c>
      <c r="AW24" s="8" t="n">
        <f aca="false">'Quarterly data'!AX20</f>
        <v>58.9956349206349</v>
      </c>
      <c r="AX24" s="8" t="n">
        <f aca="false">'Quarterly data'!AY20</f>
        <v>57.3381523935002</v>
      </c>
      <c r="AY24" s="8" t="n">
        <f aca="false">'Quarterly data'!AZ20</f>
        <v>66.157950310559</v>
      </c>
      <c r="AZ24" s="8" t="n">
        <f aca="false">'Quarterly data'!BA20</f>
        <v>73.4509097496706</v>
      </c>
      <c r="BA24" s="8" t="n">
        <f aca="false">'Quarterly data'!BB20</f>
        <v>87.6975375912332</v>
      </c>
      <c r="BB24" s="8" t="n">
        <f aca="false">'Quarterly data'!BC20</f>
        <v>95.2237060041408</v>
      </c>
      <c r="BC24" s="8" t="n">
        <f aca="false">'Quarterly data'!BD20</f>
        <v>120.993097643098</v>
      </c>
      <c r="BD24" s="8" t="n">
        <f aca="false">'Quarterly data'!BE20</f>
        <v>115.801779492649</v>
      </c>
      <c r="BE24" s="8" t="n">
        <f aca="false">'Quarterly data'!BF20</f>
        <v>55.8403768115942</v>
      </c>
      <c r="BF24" s="8" t="n">
        <f aca="false">'Quarterly data'!BG20</f>
        <v>44.0883737373737</v>
      </c>
      <c r="BG24" s="8" t="n">
        <f aca="false">'Quarterly data'!BH20</f>
        <v>59.2402645502645</v>
      </c>
      <c r="BH24" s="8" t="n">
        <f aca="false">'Quarterly data'!BI20</f>
        <v>68.2196240876676</v>
      </c>
      <c r="BI24" s="8" t="n">
        <f aca="false">'Quarterly data'!BJ20</f>
        <v>75.5137515946211</v>
      </c>
      <c r="BJ24" s="8" t="n">
        <f aca="false">'Quarterly data'!BK20</f>
        <v>77.063324936738</v>
      </c>
      <c r="BK24" s="8" t="n">
        <f aca="false">'Quarterly data'!BL20</f>
        <v>78.1328403078403</v>
      </c>
      <c r="BL24" s="8" t="n">
        <f aca="false">'Quarterly data'!BM20</f>
        <v>75.5022222222222</v>
      </c>
      <c r="BM24" s="8" t="n">
        <f aca="false">'Quarterly data'!BN20</f>
        <v>85.4407238011586</v>
      </c>
      <c r="BN24" s="8" t="n">
        <f aca="false">'Quarterly data'!BO20</f>
        <v>99.680342305038</v>
      </c>
      <c r="BO24" s="8" t="n">
        <f aca="false">'Quarterly data'!BP20</f>
        <v>110.115156325156</v>
      </c>
      <c r="BP24" s="8" t="n">
        <f aca="false">'Quarterly data'!BQ20</f>
        <v>103.229766401071</v>
      </c>
      <c r="BQ24" s="8" t="n">
        <f aca="false">'Quarterly data'!BR20</f>
        <v>103.181967291967</v>
      </c>
      <c r="BR24" s="8" t="n">
        <f aca="false">'Quarterly data'!BS20</f>
        <v>112.460613275613</v>
      </c>
      <c r="BS24" s="8" t="n">
        <f aca="false">'Quarterly data'!BT20</f>
        <v>102.879054520359</v>
      </c>
      <c r="BT24" s="8" t="n">
        <f aca="false">'Quarterly data'!BU20</f>
        <v>102.782851998243</v>
      </c>
      <c r="BU24" s="8" t="n">
        <f aca="false">'Quarterly data'!BV20</f>
        <v>101.907136583224</v>
      </c>
      <c r="BV24" s="8" t="n">
        <f aca="false">'Quarterly data'!BW20</f>
        <v>105.103980446285</v>
      </c>
      <c r="BW24" s="8" t="n">
        <f aca="false">'Quarterly data'!BX20</f>
        <v>99.3142990777339</v>
      </c>
      <c r="BX24" s="8" t="n">
        <f aca="false">'Quarterly data'!BY20</f>
        <v>107.348820816864</v>
      </c>
      <c r="BY24" s="8" t="n">
        <f aca="false">'Quarterly data'!BZ20</f>
        <v>104.510651232825</v>
      </c>
      <c r="BZ24" s="8" t="n">
        <f aca="false">'Quarterly data'!CA20</f>
        <v>103.704691511387</v>
      </c>
      <c r="CA24" s="8" t="n">
        <f aca="false">'Quarterly data'!CB20</f>
        <v>106.349232804233</v>
      </c>
      <c r="CB24" s="8" t="n">
        <f aca="false">'Quarterly data'!CC20</f>
        <v>100.389511470816</v>
      </c>
      <c r="CC24" s="8" t="n">
        <f aca="false">'Quarterly data'!CD20</f>
        <v>74.546</v>
      </c>
      <c r="CD24" s="8" t="n">
        <f aca="false">'Quarterly data'!CE20</f>
        <v>51.7375050505051</v>
      </c>
      <c r="CE24" s="8" t="n">
        <f aca="false">'Quarterly data'!CF20</f>
        <v>60.4073665223665</v>
      </c>
      <c r="CF24" s="8" t="n">
        <f aca="false">'Quarterly data'!CG20</f>
        <v>48.8127650208085</v>
      </c>
      <c r="CG24" s="8" t="n">
        <f aca="false">'Quarterly data'!CH20</f>
        <v>42.214531338227</v>
      </c>
      <c r="CH24" s="8" t="n">
        <f aca="false">'Quarterly data'!CI20</f>
        <v>32.7705429031516</v>
      </c>
      <c r="CI24" s="8" t="n">
        <f aca="false">'Quarterly data'!CJ20</f>
        <v>44.805848965849</v>
      </c>
      <c r="CJ24" s="8" t="n">
        <f aca="false">'Quarterly data'!CK20</f>
        <v>44.7082992450384</v>
      </c>
      <c r="CK24" s="8" t="n">
        <f aca="false">'Quarterly data'!CL20</f>
        <v>49.0619745069745</v>
      </c>
      <c r="CL24" s="8" t="n">
        <f aca="false">'Quarterly data'!CM20</f>
        <v>52.963356609574</v>
      </c>
      <c r="CM24" s="8" t="n">
        <f aca="false">'Quarterly data'!CN20</f>
        <v>49.4236526130874</v>
      </c>
      <c r="CN24" s="8" t="n">
        <f aca="false">'Quarterly data'!CO20</f>
        <v>50.1726685070163</v>
      </c>
      <c r="CO24" s="8" t="n">
        <f aca="false">'Quarterly data'!CP20</f>
        <v>58.6956878306878</v>
      </c>
      <c r="CP24" s="8" t="n">
        <f aca="false">'Quarterly data'!CQ20</f>
        <v>64.5965994729908</v>
      </c>
      <c r="CQ24" s="8" t="n">
        <f aca="false">'Quarterly data'!CR20</f>
        <v>71.3757971014493</v>
      </c>
      <c r="CR24" s="8" t="n">
        <f aca="false">'Quarterly data'!CS20</f>
        <v>73.0437088274045</v>
      </c>
      <c r="CS24" s="8" t="n">
        <f aca="false">'Quarterly data'!CT20</f>
        <v>64.299224752703</v>
      </c>
      <c r="CT24" s="8" t="n">
        <f aca="false">'Quarterly data'!CU20</f>
        <v>60.4421113411548</v>
      </c>
      <c r="CU24" s="8" t="n">
        <f aca="false">'Quarterly data'!CV20</f>
        <v>65.0592077294686</v>
      </c>
      <c r="CV24" s="8" t="n">
        <f aca="false">'Quarterly data'!CW20</f>
        <v>59.6922369659326</v>
      </c>
      <c r="CW24" s="8" t="n">
        <f aca="false">'Quarterly data'!CX20</f>
        <v>60.3708420645377</v>
      </c>
      <c r="CX24" s="8" t="n">
        <f aca="false">'Quarterly data'!CY20</f>
        <v>49.0861912604304</v>
      </c>
      <c r="CY24" s="8" t="n">
        <f aca="false">'Quarterly data'!CZ20</f>
        <v>30.3268278018278</v>
      </c>
      <c r="CZ24" s="8" t="n">
        <f aca="false">'Quarterly data'!DA20</f>
        <v>42.0366256770605</v>
      </c>
      <c r="DA24" s="8" t="n">
        <f aca="false">'Quarterly data'!DB20</f>
        <v>43.6985015789364</v>
      </c>
      <c r="DB24" s="8" t="n">
        <f aca="false">'Quarterly data'!DC20</f>
        <v>59.2614565217391</v>
      </c>
      <c r="DC24" s="8" t="n">
        <f aca="false">'Quarterly data'!DD20</f>
        <v>67.0529196729197</v>
      </c>
      <c r="DD24" s="8" t="n">
        <f aca="false">'Quarterly data'!DE20</f>
        <v>71.6448484848485</v>
      </c>
      <c r="DE24" s="8" t="n">
        <f aca="false">'Quarterly data'!DF20</f>
        <v>78.3097033481816</v>
      </c>
      <c r="DF24" s="8" t="n">
        <f aca="false">'Quarterly data'!DG20</f>
        <v>96.5588794570969</v>
      </c>
      <c r="DG24" s="8" t="n">
        <f aca="false">'Quarterly data'!DH20</f>
        <v>109.94</v>
      </c>
      <c r="DH24" s="8" t="n">
        <f aca="false">'Quarterly data'!DI20</f>
        <v>108.346666666667</v>
      </c>
      <c r="DI24" s="8" t="n">
        <f aca="false">'Quarterly data'!DJ20</f>
        <v>100.693333333333</v>
      </c>
      <c r="DJ24" s="8" t="n">
        <f aca="false">'Quarterly data'!DK20</f>
        <v>95.4933333333333</v>
      </c>
      <c r="DK24" s="8" t="n">
        <f aca="false">'Quarterly data'!DL20</f>
        <v>92.0366666666667</v>
      </c>
      <c r="DL24" s="8" t="n">
        <f aca="false">'Quarterly data'!DM20</f>
        <v>89.4933333333333</v>
      </c>
      <c r="DM24" s="8" t="n">
        <f aca="false">'Quarterly data'!DN20</f>
        <v>87.24</v>
      </c>
      <c r="DN24" s="8" t="n">
        <f aca="false">'Quarterly data'!DO20</f>
        <v>91.3837113082092</v>
      </c>
    </row>
    <row r="25" s="811" customFormat="true" ht="15" hidden="false" customHeight="false" outlineLevel="0" collapsed="false">
      <c r="A25" s="7" t="s">
        <v>131</v>
      </c>
      <c r="B25" s="8" t="str">
        <f aca="false">'Quarterly data'!C21</f>
        <v>2016=100</v>
      </c>
      <c r="C25" s="8" t="n">
        <f aca="false">'Quarterly data'!D21</f>
        <v>85.1935491628225</v>
      </c>
      <c r="D25" s="8" t="n">
        <f aca="false">'Quarterly data'!E21</f>
        <v>90.4918738615995</v>
      </c>
      <c r="E25" s="8" t="n">
        <f aca="false">'Quarterly data'!F21</f>
        <v>91.792840718074</v>
      </c>
      <c r="F25" s="8" t="n">
        <f aca="false">'Quarterly data'!G21</f>
        <v>94.348422452044</v>
      </c>
      <c r="G25" s="8" t="n">
        <f aca="false">'Quarterly data'!H21</f>
        <v>102.285578506922</v>
      </c>
      <c r="H25" s="8" t="n">
        <f aca="false">'Quarterly data'!I21</f>
        <v>98.5181369750755</v>
      </c>
      <c r="I25" s="8" t="n">
        <f aca="false">'Quarterly data'!J21</f>
        <v>89.0271553241254</v>
      </c>
      <c r="J25" s="8" t="n">
        <f aca="false">'Quarterly data'!K21</f>
        <v>91.1863830853081</v>
      </c>
      <c r="K25" s="8" t="n">
        <f aca="false">'Quarterly data'!L21</f>
        <v>90.3802397420757</v>
      </c>
      <c r="L25" s="8" t="n">
        <f aca="false">'Quarterly data'!M21</f>
        <v>85.1016997822224</v>
      </c>
      <c r="M25" s="8" t="n">
        <f aca="false">'Quarterly data'!N21</f>
        <v>84.0656637457039</v>
      </c>
      <c r="N25" s="8" t="n">
        <f aca="false">'Quarterly data'!O21</f>
        <v>96.4418403983961</v>
      </c>
      <c r="O25" s="8" t="n">
        <f aca="false">'Quarterly data'!P21</f>
        <v>99.1537169980491</v>
      </c>
      <c r="P25" s="8" t="n">
        <f aca="false">'Quarterly data'!Q21</f>
        <v>90.7653360416099</v>
      </c>
      <c r="Q25" s="8" t="n">
        <f aca="false">'Quarterly data'!R21</f>
        <v>91.2759707659034</v>
      </c>
      <c r="R25" s="8" t="n">
        <f aca="false">'Quarterly data'!S21</f>
        <v>85.6973758569782</v>
      </c>
      <c r="S25" s="8" t="n">
        <f aca="false">'Quarterly data'!T21</f>
        <v>83.1454308355509</v>
      </c>
      <c r="T25" s="8" t="n">
        <f aca="false">'Quarterly data'!U21</f>
        <v>81.2993902983937</v>
      </c>
      <c r="U25" s="8" t="n">
        <f aca="false">'Quarterly data'!V21</f>
        <v>81.4940832415715</v>
      </c>
      <c r="V25" s="8" t="n">
        <f aca="false">'Quarterly data'!W21</f>
        <v>83.7173574761796</v>
      </c>
      <c r="W25" s="8" t="n">
        <f aca="false">'Quarterly data'!X21</f>
        <v>87.084584101158</v>
      </c>
      <c r="X25" s="8" t="n">
        <f aca="false">'Quarterly data'!Y21</f>
        <v>80.7111535246162</v>
      </c>
      <c r="Y25" s="8" t="n">
        <f aca="false">'Quarterly data'!Z21</f>
        <v>81.4726404763321</v>
      </c>
      <c r="Z25" s="8" t="n">
        <f aca="false">'Quarterly data'!AA21</f>
        <v>82.3312657284165</v>
      </c>
      <c r="AA25" s="8" t="n">
        <f aca="false">'Quarterly data'!AB21</f>
        <v>85.0852371064786</v>
      </c>
      <c r="AB25" s="8" t="n">
        <f aca="false">'Quarterly data'!AC21</f>
        <v>86.8293055098891</v>
      </c>
      <c r="AC25" s="8" t="n">
        <f aca="false">'Quarterly data'!AD21</f>
        <v>81.9775262319781</v>
      </c>
      <c r="AD25" s="8" t="n">
        <f aca="false">'Quarterly data'!AE21</f>
        <v>85.0698194393826</v>
      </c>
      <c r="AE25" s="8" t="n">
        <f aca="false">'Quarterly data'!AF21</f>
        <v>87.1374535206616</v>
      </c>
      <c r="AF25" s="8" t="n">
        <f aca="false">'Quarterly data'!AG21</f>
        <v>89.1658178277315</v>
      </c>
      <c r="AG25" s="8" t="n">
        <f aca="false">'Quarterly data'!AH21</f>
        <v>92.3750162213892</v>
      </c>
      <c r="AH25" s="8" t="n">
        <f aca="false">'Quarterly data'!AI21</f>
        <v>93.1995579846796</v>
      </c>
      <c r="AI25" s="8" t="n">
        <f aca="false">'Quarterly data'!AJ21</f>
        <v>95.489262135061</v>
      </c>
      <c r="AJ25" s="8" t="n">
        <f aca="false">'Quarterly data'!AK21</f>
        <v>94.6380564729681</v>
      </c>
      <c r="AK25" s="8" t="n">
        <f aca="false">'Quarterly data'!AL21</f>
        <v>103.105590527981</v>
      </c>
      <c r="AL25" s="8" t="n">
        <f aca="false">'Quarterly data'!AM21</f>
        <v>106.255931298422</v>
      </c>
      <c r="AM25" s="8" t="n">
        <f aca="false">'Quarterly data'!AN21</f>
        <v>112.392396107562</v>
      </c>
      <c r="AN25" s="8" t="n">
        <f aca="false">'Quarterly data'!AO21</f>
        <v>102.534290663214</v>
      </c>
      <c r="AO25" s="8" t="n">
        <f aca="false">'Quarterly data'!AP21</f>
        <v>104.012538242052</v>
      </c>
      <c r="AP25" s="8" t="n">
        <f aca="false">'Quarterly data'!AQ21</f>
        <v>111.161701444227</v>
      </c>
      <c r="AQ25" s="8" t="n">
        <f aca="false">'Quarterly data'!AR21</f>
        <v>109.987063347137</v>
      </c>
      <c r="AR25" s="8" t="n">
        <f aca="false">'Quarterly data'!AS21</f>
        <v>105.171425064265</v>
      </c>
      <c r="AS25" s="8" t="n">
        <f aca="false">'Quarterly data'!AT21</f>
        <v>104.150624832663</v>
      </c>
      <c r="AT25" s="8" t="n">
        <f aca="false">'Quarterly data'!AU21</f>
        <v>108.872404804605</v>
      </c>
      <c r="AU25" s="8" t="n">
        <f aca="false">'Quarterly data'!AV21</f>
        <v>119.83777610248</v>
      </c>
      <c r="AV25" s="8" t="n">
        <f aca="false">'Quarterly data'!AW21</f>
        <v>117.572386467638</v>
      </c>
      <c r="AW25" s="8" t="n">
        <f aca="false">'Quarterly data'!AX21</f>
        <v>118.649558505549</v>
      </c>
      <c r="AX25" s="8" t="n">
        <f aca="false">'Quarterly data'!AY21</f>
        <v>123.790477444121</v>
      </c>
      <c r="AY25" s="8" t="n">
        <f aca="false">'Quarterly data'!AZ21</f>
        <v>129.226699872914</v>
      </c>
      <c r="AZ25" s="8" t="n">
        <f aca="false">'Quarterly data'!BA21</f>
        <v>132.897159107783</v>
      </c>
      <c r="BA25" s="8" t="n">
        <f aca="false">'Quarterly data'!BB21</f>
        <v>143.901327995794</v>
      </c>
      <c r="BB25" s="8" t="n">
        <f aca="false">'Quarterly data'!BC21</f>
        <v>160.827955269779</v>
      </c>
      <c r="BC25" s="8" t="n">
        <f aca="false">'Quarterly data'!BD21</f>
        <v>172.384230606046</v>
      </c>
      <c r="BD25" s="8" t="n">
        <f aca="false">'Quarterly data'!BE21</f>
        <v>162.668583154235</v>
      </c>
      <c r="BE25" s="8" t="n">
        <f aca="false">'Quarterly data'!BF21</f>
        <v>126.990677571484</v>
      </c>
      <c r="BF25" s="8" t="n">
        <f aca="false">'Quarterly data'!BG21</f>
        <v>122.444017774524</v>
      </c>
      <c r="BG25" s="8" t="n">
        <f aca="false">'Quarterly data'!BH21</f>
        <v>136.196580113958</v>
      </c>
      <c r="BH25" s="8" t="n">
        <f aca="false">'Quarterly data'!BI21</f>
        <v>130.190411617728</v>
      </c>
      <c r="BI25" s="8" t="n">
        <f aca="false">'Quarterly data'!BJ21</f>
        <v>135.057925369368</v>
      </c>
      <c r="BJ25" s="8" t="n">
        <f aca="false">'Quarterly data'!BK21</f>
        <v>99.3727935299472</v>
      </c>
      <c r="BK25" s="8" t="n">
        <f aca="false">'Quarterly data'!BL21</f>
        <v>100.112103884949</v>
      </c>
      <c r="BL25" s="8" t="n">
        <f aca="false">'Quarterly data'!BM21</f>
        <v>105.399790673294</v>
      </c>
      <c r="BM25" s="8" t="n">
        <f aca="false">'Quarterly data'!BN21</f>
        <v>116.683395400011</v>
      </c>
      <c r="BN25" s="8" t="n">
        <f aca="false">'Quarterly data'!BO21</f>
        <v>127.888933163123</v>
      </c>
      <c r="BO25" s="8" t="n">
        <f aca="false">'Quarterly data'!BP21</f>
        <v>130.149739655848</v>
      </c>
      <c r="BP25" s="8" t="n">
        <f aca="false">'Quarterly data'!BQ21</f>
        <v>124.71957262996</v>
      </c>
      <c r="BQ25" s="8" t="n">
        <f aca="false">'Quarterly data'!BR21</f>
        <v>117.127333136011</v>
      </c>
      <c r="BR25" s="8" t="n">
        <f aca="false">'Quarterly data'!BS21</f>
        <v>120.512419571295</v>
      </c>
      <c r="BS25" s="8" t="n">
        <f aca="false">'Quarterly data'!BT21</f>
        <v>118.4869964672</v>
      </c>
      <c r="BT25" s="8" t="n">
        <f aca="false">'Quarterly data'!BU21</f>
        <v>123.591739895068</v>
      </c>
      <c r="BU25" s="8" t="n">
        <f aca="false">'Quarterly data'!BV21</f>
        <v>120.901668874634</v>
      </c>
      <c r="BV25" s="8" t="n">
        <f aca="false">'Quarterly data'!BW21</f>
        <v>121.677085207751</v>
      </c>
      <c r="BW25" s="8" t="n">
        <f aca="false">'Quarterly data'!BX21</f>
        <v>125.086128565489</v>
      </c>
      <c r="BX25" s="8" t="n">
        <f aca="false">'Quarterly data'!BY21</f>
        <v>119.166728734551</v>
      </c>
      <c r="BY25" s="8" t="n">
        <f aca="false">'Quarterly data'!BZ21</f>
        <v>116.026101159584</v>
      </c>
      <c r="BZ25" s="8" t="n">
        <f aca="false">'Quarterly data'!CA21</f>
        <v>122.304094687354</v>
      </c>
      <c r="CA25" s="8" t="n">
        <f aca="false">'Quarterly data'!CB21</f>
        <v>126.176784531639</v>
      </c>
      <c r="CB25" s="8" t="n">
        <f aca="false">'Quarterly data'!CC21</f>
        <v>115.339116742319</v>
      </c>
      <c r="CC25" s="8" t="n">
        <f aca="false">'Quarterly data'!CD21</f>
        <v>110.555581550257</v>
      </c>
      <c r="CD25" s="8" t="n">
        <f aca="false">'Quarterly data'!CE21</f>
        <v>101.673914354876</v>
      </c>
      <c r="CE25" s="8" t="n">
        <f aca="false">'Quarterly data'!CF21</f>
        <v>100.650582134891</v>
      </c>
      <c r="CF25" s="8" t="n">
        <f aca="false">'Quarterly data'!CG21</f>
        <v>97.8440977278974</v>
      </c>
      <c r="CG25" s="8" t="n">
        <f aca="false">'Quarterly data'!CH21</f>
        <v>93.9829719035499</v>
      </c>
      <c r="CH25" s="8" t="n">
        <f aca="false">'Quarterly data'!CI21</f>
        <v>94.343764540203</v>
      </c>
      <c r="CI25" s="8" t="n">
        <f aca="false">'Quarterly data'!CJ21</f>
        <v>101.696217117021</v>
      </c>
      <c r="CJ25" s="8" t="n">
        <f aca="false">'Quarterly data'!CK21</f>
        <v>102.57136867341</v>
      </c>
      <c r="CK25" s="8" t="n">
        <f aca="false">'Quarterly data'!CL21</f>
        <v>101.388649669366</v>
      </c>
      <c r="CL25" s="8" t="n">
        <f aca="false">'Quarterly data'!CM21</f>
        <v>105.664917802304</v>
      </c>
      <c r="CM25" s="8" t="n">
        <f aca="false">'Quarterly data'!CN21</f>
        <v>104.180192635689</v>
      </c>
      <c r="CN25" s="8" t="n">
        <f aca="false">'Quarterly data'!CO21</f>
        <v>103.264693505169</v>
      </c>
      <c r="CO25" s="8" t="n">
        <f aca="false">'Quarterly data'!CP21</f>
        <v>102.074827310665</v>
      </c>
      <c r="CP25" s="8" t="n">
        <f aca="false">'Quarterly data'!CQ21</f>
        <v>106.205471735004</v>
      </c>
      <c r="CQ25" s="8" t="n">
        <f aca="false">'Quarterly data'!CR21</f>
        <v>106.387174716724</v>
      </c>
      <c r="CR25" s="8" t="n">
        <f aca="false">'Quarterly data'!CS21</f>
        <v>99.1060553854584</v>
      </c>
      <c r="CS25" s="8" t="n">
        <f aca="false">'Quarterly data'!CT21</f>
        <v>98.3221762928857</v>
      </c>
      <c r="CT25" s="8" t="n">
        <f aca="false">'Quarterly data'!CU21</f>
        <v>99.100618809295</v>
      </c>
      <c r="CU25" s="8" t="n">
        <f aca="false">'Quarterly data'!CV21</f>
        <v>99.9587772551703</v>
      </c>
      <c r="CV25" s="8" t="n">
        <f aca="false">'Quarterly data'!CW21</f>
        <v>98.195153827484</v>
      </c>
      <c r="CW25" s="8" t="n">
        <f aca="false">'Quarterly data'!CX21</f>
        <v>100.226309077214</v>
      </c>
      <c r="CX25" s="8" t="n">
        <f aca="false">'Quarterly data'!CY21</f>
        <v>101.238007054752</v>
      </c>
      <c r="CY25" s="8" t="n">
        <f aca="false">'Quarterly data'!CZ21</f>
        <v>96.4186677696124</v>
      </c>
      <c r="CZ25" s="8" t="n">
        <f aca="false">'Quarterly data'!DA21</f>
        <v>98.7530166849393</v>
      </c>
      <c r="DA25" s="8" t="n">
        <f aca="false">'Quarterly data'!DB21</f>
        <v>107.755653542738</v>
      </c>
      <c r="DB25" s="8" t="n">
        <f aca="false">'Quarterly data'!DC21</f>
        <v>119.385913495824</v>
      </c>
      <c r="DC25" s="8" t="n">
        <f aca="false">'Quarterly data'!DD21</f>
        <v>130.895102763438</v>
      </c>
      <c r="DD25" s="8" t="n">
        <f aca="false">'Quarterly data'!DE21</f>
        <v>129.205082117345</v>
      </c>
      <c r="DE25" s="8" t="n">
        <f aca="false">'Quarterly data'!DF21</f>
        <v>130.433017360628</v>
      </c>
      <c r="DF25" s="8" t="n">
        <f aca="false">'Quarterly data'!DG21</f>
        <v>148.255054169231</v>
      </c>
      <c r="DG25" s="8" t="n">
        <f aca="false">'Quarterly data'!DH21</f>
        <v>160.769543697746</v>
      </c>
      <c r="DH25" s="8" t="n">
        <f aca="false">'Quarterly data'!DI21</f>
        <v>150.102082706807</v>
      </c>
      <c r="DI25" s="8" t="n">
        <f aca="false">'Quarterly data'!DJ21</f>
        <v>147.677053177224</v>
      </c>
      <c r="DJ25" s="8" t="n">
        <f aca="false">'Quarterly data'!DK21</f>
        <v>149.147590418839</v>
      </c>
      <c r="DK25" s="8" t="n">
        <f aca="false">'Quarterly data'!DL21</f>
        <v>149.614954664986</v>
      </c>
      <c r="DL25" s="8" t="n">
        <f aca="false">'Quarterly data'!DM21</f>
        <v>146.766389562795</v>
      </c>
      <c r="DM25" s="8" t="n">
        <f aca="false">'Quarterly data'!DN21</f>
        <v>144.457541652796</v>
      </c>
      <c r="DN25" s="8" t="n">
        <f aca="false">'Quarterly data'!DO21</f>
        <v>145.12060547753</v>
      </c>
    </row>
    <row r="26" customFormat="false" ht="15" hidden="false" customHeight="false" outlineLevel="0" collapsed="false">
      <c r="A26" s="7" t="s">
        <v>132</v>
      </c>
      <c r="B26" s="8" t="str">
        <f aca="false">'Quarterly data'!C22</f>
        <v>2016=100</v>
      </c>
      <c r="C26" s="8" t="n">
        <f aca="false">'Quarterly data'!D22</f>
        <v>106.261187237495</v>
      </c>
      <c r="D26" s="8" t="n">
        <f aca="false">'Quarterly data'!E22</f>
        <v>94.8773684466104</v>
      </c>
      <c r="E26" s="8" t="n">
        <f aca="false">'Quarterly data'!F22</f>
        <v>94.7870387410818</v>
      </c>
      <c r="F26" s="8" t="n">
        <f aca="false">'Quarterly data'!G22</f>
        <v>93.8727646748695</v>
      </c>
      <c r="G26" s="8" t="n">
        <f aca="false">'Quarterly data'!H22</f>
        <v>93.7862352432412</v>
      </c>
      <c r="H26" s="8" t="n">
        <f aca="false">'Quarterly data'!I22</f>
        <v>93.1049183666358</v>
      </c>
      <c r="I26" s="8" t="n">
        <f aca="false">'Quarterly data'!J22</f>
        <v>92.040803993616</v>
      </c>
      <c r="J26" s="8" t="n">
        <f aca="false">'Quarterly data'!K22</f>
        <v>92.0230281448569</v>
      </c>
      <c r="K26" s="8" t="n">
        <f aca="false">'Quarterly data'!L22</f>
        <v>88.7237543646226</v>
      </c>
      <c r="L26" s="8" t="n">
        <f aca="false">'Quarterly data'!M22</f>
        <v>84.3736665588061</v>
      </c>
      <c r="M26" s="8" t="n">
        <f aca="false">'Quarterly data'!N22</f>
        <v>77.1301197921139</v>
      </c>
      <c r="N26" s="8" t="n">
        <f aca="false">'Quarterly data'!O22</f>
        <v>72.6151972684007</v>
      </c>
      <c r="O26" s="8" t="n">
        <f aca="false">'Quarterly data'!P22</f>
        <v>71.7132424415562</v>
      </c>
      <c r="P26" s="8" t="n">
        <f aca="false">'Quarterly data'!Q22</f>
        <v>68.9937939192869</v>
      </c>
      <c r="Q26" s="8" t="n">
        <f aca="false">'Quarterly data'!R22</f>
        <v>67.5106195419055</v>
      </c>
      <c r="R26" s="8" t="n">
        <f aca="false">'Quarterly data'!S22</f>
        <v>68.9038499059405</v>
      </c>
      <c r="S26" s="8" t="n">
        <f aca="false">'Quarterly data'!T22</f>
        <v>69.5370717467214</v>
      </c>
      <c r="T26" s="8" t="n">
        <f aca="false">'Quarterly data'!U22</f>
        <v>69.5722987796593</v>
      </c>
      <c r="U26" s="8" t="n">
        <f aca="false">'Quarterly data'!V22</f>
        <v>71.6310248894998</v>
      </c>
      <c r="V26" s="8" t="n">
        <f aca="false">'Quarterly data'!W22</f>
        <v>72.8329521508823</v>
      </c>
      <c r="W26" s="8" t="n">
        <f aca="false">'Quarterly data'!X22</f>
        <v>74.455069286291</v>
      </c>
      <c r="X26" s="8" t="n">
        <f aca="false">'Quarterly data'!Y22</f>
        <v>71.3054772028777</v>
      </c>
      <c r="Y26" s="8" t="n">
        <f aca="false">'Quarterly data'!Z22</f>
        <v>69.8843232021925</v>
      </c>
      <c r="Z26" s="8" t="n">
        <f aca="false">'Quarterly data'!AA22</f>
        <v>68.8386181728076</v>
      </c>
      <c r="AA26" s="8" t="n">
        <f aca="false">'Quarterly data'!AB22</f>
        <v>67.3947522602101</v>
      </c>
      <c r="AB26" s="8" t="n">
        <f aca="false">'Quarterly data'!AC22</f>
        <v>63.6889286383388</v>
      </c>
      <c r="AC26" s="8" t="n">
        <f aca="false">'Quarterly data'!AD22</f>
        <v>59.5682628002307</v>
      </c>
      <c r="AD26" s="8" t="n">
        <f aca="false">'Quarterly data'!AE22</f>
        <v>61.1166737042725</v>
      </c>
      <c r="AE26" s="8" t="n">
        <f aca="false">'Quarterly data'!AF22</f>
        <v>63.2819262616902</v>
      </c>
      <c r="AF26" s="8" t="n">
        <f aca="false">'Quarterly data'!AG22</f>
        <v>70.3949853422438</v>
      </c>
      <c r="AG26" s="8" t="n">
        <f aca="false">'Quarterly data'!AH22</f>
        <v>72.4990749426788</v>
      </c>
      <c r="AH26" s="8" t="n">
        <f aca="false">'Quarterly data'!AI22</f>
        <v>74.8671825133084</v>
      </c>
      <c r="AI26" s="8" t="n">
        <f aca="false">'Quarterly data'!AJ22</f>
        <v>75.0382301456629</v>
      </c>
      <c r="AJ26" s="8" t="n">
        <f aca="false">'Quarterly data'!AK22</f>
        <v>76.6673581442246</v>
      </c>
      <c r="AK26" s="8" t="n">
        <f aca="false">'Quarterly data'!AL22</f>
        <v>81.3475020194286</v>
      </c>
      <c r="AL26" s="8" t="n">
        <f aca="false">'Quarterly data'!AM22</f>
        <v>83.6056366556902</v>
      </c>
      <c r="AM26" s="8" t="n">
        <f aca="false">'Quarterly data'!AN22</f>
        <v>85.3834474958669</v>
      </c>
      <c r="AN26" s="8" t="n">
        <f aca="false">'Quarterly data'!AO22</f>
        <v>83.0597063755734</v>
      </c>
      <c r="AO26" s="8" t="n">
        <f aca="false">'Quarterly data'!AP22</f>
        <v>79.8608065451217</v>
      </c>
      <c r="AP26" s="8" t="n">
        <f aca="false">'Quarterly data'!AQ22</f>
        <v>82.4121207520262</v>
      </c>
      <c r="AQ26" s="8" t="n">
        <f aca="false">'Quarterly data'!AR22</f>
        <v>84.1611053374523</v>
      </c>
      <c r="AR26" s="8" t="n">
        <f aca="false">'Quarterly data'!AS22</f>
        <v>87.144739473549</v>
      </c>
      <c r="AS26" s="8" t="n">
        <f aca="false">'Quarterly data'!AT22</f>
        <v>88.2340249548966</v>
      </c>
      <c r="AT26" s="8" t="n">
        <f aca="false">'Quarterly data'!AU22</f>
        <v>93.4834198132075</v>
      </c>
      <c r="AU26" s="8" t="n">
        <f aca="false">'Quarterly data'!AV22</f>
        <v>99.3023989231747</v>
      </c>
      <c r="AV26" s="8" t="n">
        <f aca="false">'Quarterly data'!AW22</f>
        <v>100.109759151241</v>
      </c>
      <c r="AW26" s="8" t="n">
        <f aca="false">'Quarterly data'!AX22</f>
        <v>96.9127082986871</v>
      </c>
      <c r="AX26" s="8" t="n">
        <f aca="false">'Quarterly data'!AY22</f>
        <v>102.820920400528</v>
      </c>
      <c r="AY26" s="8" t="n">
        <f aca="false">'Quarterly data'!AZ22</f>
        <v>103.845788585924</v>
      </c>
      <c r="AZ26" s="8" t="n">
        <f aca="false">'Quarterly data'!BA22</f>
        <v>99.5582553163797</v>
      </c>
      <c r="BA26" s="8" t="n">
        <f aca="false">'Quarterly data'!BB22</f>
        <v>104.02256521059</v>
      </c>
      <c r="BB26" s="8" t="n">
        <f aca="false">'Quarterly data'!BC22</f>
        <v>111.139050579435</v>
      </c>
      <c r="BC26" s="8" t="n">
        <f aca="false">'Quarterly data'!BD22</f>
        <v>114.589238637452</v>
      </c>
      <c r="BD26" s="8" t="n">
        <f aca="false">'Quarterly data'!BE22</f>
        <v>114.546689247897</v>
      </c>
      <c r="BE26" s="8" t="n">
        <f aca="false">'Quarterly data'!BF22</f>
        <v>93.8782077385291</v>
      </c>
      <c r="BF26" s="8" t="n">
        <f aca="false">'Quarterly data'!BG22</f>
        <v>87.6177747388255</v>
      </c>
      <c r="BG26" s="8" t="n">
        <f aca="false">'Quarterly data'!BH22</f>
        <v>90.5717444367374</v>
      </c>
      <c r="BH26" s="8" t="n">
        <f aca="false">'Quarterly data'!BI22</f>
        <v>95.0734115099921</v>
      </c>
      <c r="BI26" s="8" t="n">
        <f aca="false">'Quarterly data'!BJ22</f>
        <v>105.029461728886</v>
      </c>
      <c r="BJ26" s="8" t="n">
        <f aca="false">'Quarterly data'!BK22</f>
        <v>116.816499876636</v>
      </c>
      <c r="BK26" s="8" t="n">
        <f aca="false">'Quarterly data'!BL22</f>
        <v>126.298513236296</v>
      </c>
      <c r="BL26" s="8" t="n">
        <f aca="false">'Quarterly data'!BM22</f>
        <v>125.126499734553</v>
      </c>
      <c r="BM26" s="8" t="n">
        <f aca="false">'Quarterly data'!BN22</f>
        <v>150.04990715533</v>
      </c>
      <c r="BN26" s="8" t="n">
        <f aca="false">'Quarterly data'!BO22</f>
        <v>181.086292540864</v>
      </c>
      <c r="BO26" s="8" t="n">
        <f aca="false">'Quarterly data'!BP22</f>
        <v>173.996569666493</v>
      </c>
      <c r="BP26" s="8" t="n">
        <f aca="false">'Quarterly data'!BQ22</f>
        <v>154.887945269621</v>
      </c>
      <c r="BQ26" s="8" t="n">
        <f aca="false">'Quarterly data'!BR22</f>
        <v>134.15040922603</v>
      </c>
      <c r="BR26" s="8" t="n">
        <f aca="false">'Quarterly data'!BS22</f>
        <v>135.48549803269</v>
      </c>
      <c r="BS26" s="8" t="n">
        <f aca="false">'Quarterly data'!BT22</f>
        <v>130.880566355166</v>
      </c>
      <c r="BT26" s="8" t="n">
        <f aca="false">'Quarterly data'!BU22</f>
        <v>121.94094883814</v>
      </c>
      <c r="BU26" s="8" t="n">
        <f aca="false">'Quarterly data'!BV22</f>
        <v>123.44749029846</v>
      </c>
      <c r="BV26" s="8" t="n">
        <f aca="false">'Quarterly data'!BW22</f>
        <v>125.221719868662</v>
      </c>
      <c r="BW26" s="8" t="n">
        <f aca="false">'Quarterly data'!BX22</f>
        <v>124.960334227642</v>
      </c>
      <c r="BX26" s="8" t="n">
        <f aca="false">'Quarterly data'!BY22</f>
        <v>119.357912772498</v>
      </c>
      <c r="BY26" s="8" t="n">
        <f aca="false">'Quarterly data'!BZ22</f>
        <v>119.519877182189</v>
      </c>
      <c r="BZ26" s="8" t="n">
        <f aca="false">'Quarterly data'!CA22</f>
        <v>119.477688381025</v>
      </c>
      <c r="CA26" s="8" t="n">
        <f aca="false">'Quarterly data'!CB22</f>
        <v>117.515483508095</v>
      </c>
      <c r="CB26" s="8" t="n">
        <f aca="false">'Quarterly data'!CC22</f>
        <v>110.119929236337</v>
      </c>
      <c r="CC26" s="8" t="n">
        <f aca="false">'Quarterly data'!CD22</f>
        <v>105.178294657485</v>
      </c>
      <c r="CD26" s="8" t="n">
        <f aca="false">'Quarterly data'!CE22</f>
        <v>104.264180625228</v>
      </c>
      <c r="CE26" s="8" t="n">
        <f aca="false">'Quarterly data'!CF22</f>
        <v>104.330694915619</v>
      </c>
      <c r="CF26" s="8" t="n">
        <f aca="false">'Quarterly data'!CG22</f>
        <v>97.1576857377601</v>
      </c>
      <c r="CG26" s="8" t="n">
        <f aca="false">'Quarterly data'!CH22</f>
        <v>94.3260017092873</v>
      </c>
      <c r="CH26" s="8" t="n">
        <f aca="false">'Quarterly data'!CI22</f>
        <v>94.518234553041</v>
      </c>
      <c r="CI26" s="8" t="n">
        <f aca="false">'Quarterly data'!CJ22</f>
        <v>100.562335122717</v>
      </c>
      <c r="CJ26" s="8" t="n">
        <f aca="false">'Quarterly data'!CK22</f>
        <v>101.850713433709</v>
      </c>
      <c r="CK26" s="8" t="n">
        <f aca="false">'Quarterly data'!CL22</f>
        <v>103.068716890533</v>
      </c>
      <c r="CL26" s="8" t="n">
        <f aca="false">'Quarterly data'!CM22</f>
        <v>109.677820256225</v>
      </c>
      <c r="CM26" s="8" t="n">
        <f aca="false">'Quarterly data'!CN22</f>
        <v>106.342317119149</v>
      </c>
      <c r="CN26" s="8" t="n">
        <f aca="false">'Quarterly data'!CO22</f>
        <v>102.740662765503</v>
      </c>
      <c r="CO26" s="8" t="n">
        <f aca="false">'Quarterly data'!CP22</f>
        <v>102.2191200988</v>
      </c>
      <c r="CP26" s="8" t="n">
        <f aca="false">'Quarterly data'!CQ22</f>
        <v>110.238564802837</v>
      </c>
      <c r="CQ26" s="8" t="n">
        <f aca="false">'Quarterly data'!CR22</f>
        <v>110.103844661945</v>
      </c>
      <c r="CR26" s="8" t="n">
        <f aca="false">'Quarterly data'!CS22</f>
        <v>106.46462241031</v>
      </c>
      <c r="CS26" s="8" t="n">
        <f aca="false">'Quarterly data'!CT22</f>
        <v>102.568329406468</v>
      </c>
      <c r="CT26" s="8" t="n">
        <f aca="false">'Quarterly data'!CU22</f>
        <v>104.184658521304</v>
      </c>
      <c r="CU26" s="8" t="n">
        <f aca="false">'Quarterly data'!CV22</f>
        <v>105.025324082916</v>
      </c>
      <c r="CV26" s="8" t="n">
        <f aca="false">'Quarterly data'!CW22</f>
        <v>98.8236646218962</v>
      </c>
      <c r="CW26" s="8" t="n">
        <f aca="false">'Quarterly data'!CX22</f>
        <v>98.0755784599051</v>
      </c>
      <c r="CX26" s="8" t="n">
        <f aca="false">'Quarterly data'!CY22</f>
        <v>99.0019563696639</v>
      </c>
      <c r="CY26" s="8" t="n">
        <f aca="false">'Quarterly data'!CZ22</f>
        <v>91.3144517359816</v>
      </c>
      <c r="CZ26" s="8" t="n">
        <f aca="false">'Quarterly data'!DA22</f>
        <v>95.1745872418532</v>
      </c>
      <c r="DA26" s="8" t="n">
        <f aca="false">'Quarterly data'!DB22</f>
        <v>107.142068820264</v>
      </c>
      <c r="DB26" s="8" t="n">
        <f aca="false">'Quarterly data'!DC22</f>
        <v>112.446678980643</v>
      </c>
      <c r="DC26" s="8" t="n">
        <f aca="false">'Quarterly data'!DD22</f>
        <v>117.368607145262</v>
      </c>
      <c r="DD26" s="8" t="n">
        <f aca="false">'Quarterly data'!DE22</f>
        <v>110.418941644106</v>
      </c>
      <c r="DE26" s="8" t="n">
        <f aca="false">'Quarterly data'!DF22</f>
        <v>114.419037675239</v>
      </c>
      <c r="DF26" s="8" t="n">
        <f aca="false">'Quarterly data'!DG22</f>
        <v>119.376171073355</v>
      </c>
      <c r="DG26" s="8" t="n">
        <f aca="false">'Quarterly data'!DH22</f>
        <v>121.922702607654</v>
      </c>
      <c r="DH26" s="8" t="n">
        <f aca="false">'Quarterly data'!DI22</f>
        <v>108.469135708602</v>
      </c>
      <c r="DI26" s="8" t="n">
        <f aca="false">'Quarterly data'!DJ22</f>
        <v>108.05974106814</v>
      </c>
      <c r="DJ26" s="8" t="n">
        <f aca="false">'Quarterly data'!DK22</f>
        <v>106.105258539517</v>
      </c>
      <c r="DK26" s="8" t="n">
        <f aca="false">'Quarterly data'!DL22</f>
        <v>106.246800620319</v>
      </c>
      <c r="DL26" s="8" t="n">
        <f aca="false">'Quarterly data'!DM22</f>
        <v>105.509308136334</v>
      </c>
      <c r="DM26" s="8" t="n">
        <f aca="false">'Quarterly data'!DN22</f>
        <v>103.787703714734</v>
      </c>
      <c r="DN26" s="8" t="n">
        <f aca="false">'Quarterly data'!DO22</f>
        <v>0</v>
      </c>
    </row>
    <row r="27" customFormat="false" ht="15" hidden="false" customHeight="false" outlineLevel="0" collapsed="false">
      <c r="A27" s="7" t="s">
        <v>133</v>
      </c>
      <c r="B27" s="8" t="str">
        <f aca="false">'Quarterly data'!C23</f>
        <v>2016=100</v>
      </c>
      <c r="C27" s="8" t="n">
        <f aca="false">'Quarterly data'!D23</f>
        <v>61.7537948190122</v>
      </c>
      <c r="D27" s="8" t="n">
        <f aca="false">'Quarterly data'!E23</f>
        <v>64.5580752813254</v>
      </c>
      <c r="E27" s="8" t="n">
        <f aca="false">'Quarterly data'!F23</f>
        <v>61.6773624268984</v>
      </c>
      <c r="F27" s="8" t="n">
        <f aca="false">'Quarterly data'!G23</f>
        <v>59.523371045684</v>
      </c>
      <c r="G27" s="8" t="n">
        <f aca="false">'Quarterly data'!H23</f>
        <v>58.5415606066611</v>
      </c>
      <c r="H27" s="8" t="n">
        <f aca="false">'Quarterly data'!I23</f>
        <v>52.7350021360783</v>
      </c>
      <c r="I27" s="8" t="n">
        <f aca="false">'Quarterly data'!J23</f>
        <v>52.9890733108188</v>
      </c>
      <c r="J27" s="8" t="n">
        <f aca="false">'Quarterly data'!K23</f>
        <v>57.6522042819059</v>
      </c>
      <c r="K27" s="8" t="n">
        <f aca="false">'Quarterly data'!L23</f>
        <v>57.7634394234583</v>
      </c>
      <c r="L27" s="8" t="n">
        <f aca="false">'Quarterly data'!M23</f>
        <v>56.4827413160466</v>
      </c>
      <c r="M27" s="8" t="n">
        <f aca="false">'Quarterly data'!N23</f>
        <v>51.7455122322177</v>
      </c>
      <c r="N27" s="8" t="n">
        <f aca="false">'Quarterly data'!O23</f>
        <v>47.8477693232101</v>
      </c>
      <c r="O27" s="8" t="n">
        <f aca="false">'Quarterly data'!P23</f>
        <v>46.3766183382661</v>
      </c>
      <c r="P27" s="8" t="n">
        <f aca="false">'Quarterly data'!Q23</f>
        <v>44.0384325795552</v>
      </c>
      <c r="Q27" s="8" t="n">
        <f aca="false">'Quarterly data'!R23</f>
        <v>42.0148836955009</v>
      </c>
      <c r="R27" s="8" t="n">
        <f aca="false">'Quarterly data'!S23</f>
        <v>40.4970598900928</v>
      </c>
      <c r="S27" s="8" t="n">
        <f aca="false">'Quarterly data'!T23</f>
        <v>43.118052152</v>
      </c>
      <c r="T27" s="8" t="n">
        <f aca="false">'Quarterly data'!U23</f>
        <v>47.7128567525047</v>
      </c>
      <c r="U27" s="8" t="n">
        <f aca="false">'Quarterly data'!V23</f>
        <v>50.5073814525455</v>
      </c>
      <c r="V27" s="8" t="n">
        <f aca="false">'Quarterly data'!W23</f>
        <v>54.6616179717833</v>
      </c>
      <c r="W27" s="8" t="n">
        <f aca="false">'Quarterly data'!X23</f>
        <v>52.4974959273077</v>
      </c>
      <c r="X27" s="8" t="n">
        <f aca="false">'Quarterly data'!Y23</f>
        <v>52.7837880211527</v>
      </c>
      <c r="Y27" s="8" t="n">
        <f aca="false">'Quarterly data'!Z23</f>
        <v>50.6370415810622</v>
      </c>
      <c r="Z27" s="8" t="n">
        <f aca="false">'Quarterly data'!AA23</f>
        <v>49.673741265931</v>
      </c>
      <c r="AA27" s="8" t="n">
        <f aca="false">'Quarterly data'!AB23</f>
        <v>48.1639238872897</v>
      </c>
      <c r="AB27" s="8" t="n">
        <f aca="false">'Quarterly data'!AC23</f>
        <v>43.6931058444994</v>
      </c>
      <c r="AC27" s="8" t="n">
        <f aca="false">'Quarterly data'!AD23</f>
        <v>42.0824184068745</v>
      </c>
      <c r="AD27" s="8" t="n">
        <f aca="false">'Quarterly data'!AE23</f>
        <v>45.0216695333375</v>
      </c>
      <c r="AE27" s="8" t="n">
        <f aca="false">'Quarterly data'!AF23</f>
        <v>46.0700399840494</v>
      </c>
      <c r="AF27" s="8" t="n">
        <f aca="false">'Quarterly data'!AG23</f>
        <v>44.7090829342612</v>
      </c>
      <c r="AG27" s="8" t="n">
        <f aca="false">'Quarterly data'!AH23</f>
        <v>45.7722175361779</v>
      </c>
      <c r="AH27" s="8" t="n">
        <f aca="false">'Quarterly data'!AI23</f>
        <v>49.6506852204777</v>
      </c>
      <c r="AI27" s="8" t="n">
        <f aca="false">'Quarterly data'!AJ23</f>
        <v>49.5727124001298</v>
      </c>
      <c r="AJ27" s="8" t="n">
        <f aca="false">'Quarterly data'!AK23</f>
        <v>52.6454144148161</v>
      </c>
      <c r="AK27" s="8" t="n">
        <f aca="false">'Quarterly data'!AL23</f>
        <v>60.6904472033562</v>
      </c>
      <c r="AL27" s="8" t="n">
        <f aca="false">'Quarterly data'!AM23</f>
        <v>73.0848369708277</v>
      </c>
      <c r="AM27" s="8" t="n">
        <f aca="false">'Quarterly data'!AN23</f>
        <v>71.0487451930651</v>
      </c>
      <c r="AN27" s="8" t="n">
        <f aca="false">'Quarterly data'!AO23</f>
        <v>73.9514544716336</v>
      </c>
      <c r="AO27" s="8" t="n">
        <f aca="false">'Quarterly data'!AP23</f>
        <v>77.2773711359131</v>
      </c>
      <c r="AP27" s="8" t="n">
        <f aca="false">'Quarterly data'!AQ23</f>
        <v>88.1358053490365</v>
      </c>
      <c r="AQ27" s="8" t="n">
        <f aca="false">'Quarterly data'!AR23</f>
        <v>89.7529206675222</v>
      </c>
      <c r="AR27" s="8" t="n">
        <f aca="false">'Quarterly data'!AS23</f>
        <v>90.3133622371706</v>
      </c>
      <c r="AS27" s="8" t="n">
        <f aca="false">'Quarterly data'!AT23</f>
        <v>95.7400576225578</v>
      </c>
      <c r="AT27" s="8" t="n">
        <f aca="false">'Quarterly data'!AU23</f>
        <v>112.142171099961</v>
      </c>
      <c r="AU27" s="8" t="n">
        <f aca="false">'Quarterly data'!AV23</f>
        <v>140.192698613805</v>
      </c>
      <c r="AV27" s="8" t="n">
        <f aca="false">'Quarterly data'!AW23</f>
        <v>154.994646954757</v>
      </c>
      <c r="AW27" s="8" t="n">
        <f aca="false">'Quarterly data'!AX23</f>
        <v>164.214981174985</v>
      </c>
      <c r="AX27" s="8" t="n">
        <f aca="false">'Quarterly data'!AY23</f>
        <v>171.776897325743</v>
      </c>
      <c r="AY27" s="8" t="n">
        <f aca="false">'Quarterly data'!AZ23</f>
        <v>199.177476165167</v>
      </c>
      <c r="AZ27" s="8" t="n">
        <f aca="false">'Quarterly data'!BA23</f>
        <v>172.312769476111</v>
      </c>
      <c r="BA27" s="8" t="n">
        <f aca="false">'Quarterly data'!BB23</f>
        <v>162.57750012542</v>
      </c>
      <c r="BB27" s="8" t="n">
        <f aca="false">'Quarterly data'!BC23</f>
        <v>181.893459449653</v>
      </c>
      <c r="BC27" s="8" t="n">
        <f aca="false">'Quarterly data'!BD23</f>
        <v>179.894073368114</v>
      </c>
      <c r="BD27" s="8" t="n">
        <f aca="false">'Quarterly data'!BE23</f>
        <v>161.095726928197</v>
      </c>
      <c r="BE27" s="8" t="n">
        <f aca="false">'Quarterly data'!BF23</f>
        <v>110.995990082526</v>
      </c>
      <c r="BF27" s="8" t="n">
        <f aca="false">'Quarterly data'!BG23</f>
        <v>105.28470914353</v>
      </c>
      <c r="BG27" s="8" t="n">
        <f aca="false">'Quarterly data'!BH23</f>
        <v>116.502160090451</v>
      </c>
      <c r="BH27" s="8" t="n">
        <f aca="false">'Quarterly data'!BI23</f>
        <v>148.651916996679</v>
      </c>
      <c r="BI27" s="8" t="n">
        <f aca="false">'Quarterly data'!BJ23</f>
        <v>163.065060189649</v>
      </c>
      <c r="BJ27" s="8" t="n">
        <f aca="false">'Quarterly data'!BK23</f>
        <v>174.023110938452</v>
      </c>
      <c r="BK27" s="8" t="n">
        <f aca="false">'Quarterly data'!BL23</f>
        <v>188.390735051632</v>
      </c>
      <c r="BL27" s="8" t="n">
        <f aca="false">'Quarterly data'!BM23</f>
        <v>177.061471664755</v>
      </c>
      <c r="BM27" s="8" t="n">
        <f aca="false">'Quarterly data'!BN23</f>
        <v>203.875266633348</v>
      </c>
      <c r="BN27" s="8" t="n">
        <f aca="false">'Quarterly data'!BO23</f>
        <v>227.045493604479</v>
      </c>
      <c r="BO27" s="8" t="n">
        <f aca="false">'Quarterly data'!BP23</f>
        <v>219.90154728444</v>
      </c>
      <c r="BP27" s="8" t="n">
        <f aca="false">'Quarterly data'!BQ23</f>
        <v>212.857626075386</v>
      </c>
      <c r="BQ27" s="8" t="n">
        <f aca="false">'Quarterly data'!BR23</f>
        <v>177.622205722143</v>
      </c>
      <c r="BR27" s="8" t="n">
        <f aca="false">'Quarterly data'!BS23</f>
        <v>186.063374725937</v>
      </c>
      <c r="BS27" s="8" t="n">
        <f aca="false">'Quarterly data'!BT23</f>
        <v>177.435688854762</v>
      </c>
      <c r="BT27" s="8" t="n">
        <f aca="false">'Quarterly data'!BU23</f>
        <v>159.164480087291</v>
      </c>
      <c r="BU27" s="8" t="n">
        <f aca="false">'Quarterly data'!BV23</f>
        <v>165.726664886847</v>
      </c>
      <c r="BV27" s="8" t="n">
        <f aca="false">'Quarterly data'!BW23</f>
        <v>180.592897600706</v>
      </c>
      <c r="BW27" s="8" t="n">
        <f aca="false">'Quarterly data'!BX23</f>
        <v>159.404912028713</v>
      </c>
      <c r="BX27" s="8" t="n">
        <f aca="false">'Quarterly data'!BY23</f>
        <v>160.046603455413</v>
      </c>
      <c r="BY27" s="8" t="n">
        <f aca="false">'Quarterly data'!BZ23</f>
        <v>161.633327144832</v>
      </c>
      <c r="BZ27" s="8" t="n">
        <f aca="false">'Quarterly data'!CA23</f>
        <v>154.191605013961</v>
      </c>
      <c r="CA27" s="8" t="n">
        <f aca="false">'Quarterly data'!CB23</f>
        <v>149.044380478449</v>
      </c>
      <c r="CB27" s="8" t="n">
        <f aca="false">'Quarterly data'!CC23</f>
        <v>146.640500402863</v>
      </c>
      <c r="CC27" s="8" t="n">
        <f aca="false">'Quarterly data'!CD23</f>
        <v>131.215318546043</v>
      </c>
      <c r="CD27" s="8" t="n">
        <f aca="false">'Quarterly data'!CE23</f>
        <v>116.435455765613</v>
      </c>
      <c r="CE27" s="8" t="n">
        <f aca="false">'Quarterly data'!CF23</f>
        <v>113.351430908078</v>
      </c>
      <c r="CF27" s="8" t="n">
        <f aca="false">'Quarterly data'!CG23</f>
        <v>101.197067128171</v>
      </c>
      <c r="CG27" s="8" t="n">
        <f aca="false">'Quarterly data'!CH23</f>
        <v>91.4340351989701</v>
      </c>
      <c r="CH27" s="8" t="n">
        <f aca="false">'Quarterly data'!CI23</f>
        <v>90.5003019521005</v>
      </c>
      <c r="CI27" s="8" t="n">
        <f aca="false">'Quarterly data'!CJ23</f>
        <v>96.6367115124863</v>
      </c>
      <c r="CJ27" s="8" t="n">
        <f aca="false">'Quarterly data'!CK23</f>
        <v>100.896385949275</v>
      </c>
      <c r="CK27" s="8" t="n">
        <f aca="false">'Quarterly data'!CL23</f>
        <v>111.966600586138</v>
      </c>
      <c r="CL27" s="8" t="n">
        <f aca="false">'Quarterly data'!CM23</f>
        <v>125.768644798576</v>
      </c>
      <c r="CM27" s="8" t="n">
        <f aca="false">'Quarterly data'!CN23</f>
        <v>112.805883209961</v>
      </c>
      <c r="CN27" s="8" t="n">
        <f aca="false">'Quarterly data'!CO23</f>
        <v>123.43509296843</v>
      </c>
      <c r="CO27" s="8" t="n">
        <f aca="false">'Quarterly data'!CP23</f>
        <v>126.745144769685</v>
      </c>
      <c r="CP27" s="8" t="n">
        <f aca="false">'Quarterly data'!CQ23</f>
        <v>135.565671441074</v>
      </c>
      <c r="CQ27" s="8" t="n">
        <f aca="false">'Quarterly data'!CR23</f>
        <v>134.518563035751</v>
      </c>
      <c r="CR27" s="8" t="n">
        <f aca="false">'Quarterly data'!CS23</f>
        <v>125.510799067726</v>
      </c>
      <c r="CS27" s="8" t="n">
        <f aca="false">'Quarterly data'!CT23</f>
        <v>125.554259177841</v>
      </c>
      <c r="CT27" s="8" t="n">
        <f aca="false">'Quarterly data'!CU23</f>
        <v>131.9621571474</v>
      </c>
      <c r="CU27" s="8" t="n">
        <f aca="false">'Quarterly data'!CV23</f>
        <v>139.91577579848</v>
      </c>
      <c r="CV27" s="8" t="n">
        <f aca="false">'Quarterly data'!CW23</f>
        <v>138.541219621708</v>
      </c>
      <c r="CW27" s="8" t="n">
        <f aca="false">'Quarterly data'!CX23</f>
        <v>130.03396631524</v>
      </c>
      <c r="CX27" s="8" t="n">
        <f aca="false">'Quarterly data'!CY23</f>
        <v>126.489304784801</v>
      </c>
      <c r="CY27" s="8" t="n">
        <f aca="false">'Quarterly data'!CZ23</f>
        <v>122.983035428623</v>
      </c>
      <c r="CZ27" s="8" t="n">
        <f aca="false">'Quarterly data'!DA23</f>
        <v>146.774295550009</v>
      </c>
      <c r="DA27" s="8" t="n">
        <f aca="false">'Quarterly data'!DB23</f>
        <v>163.132694516575</v>
      </c>
      <c r="DB27" s="8" t="n">
        <f aca="false">'Quarterly data'!DC23</f>
        <v>194.083620771512</v>
      </c>
      <c r="DC27" s="8" t="n">
        <f aca="false">'Quarterly data'!DD23</f>
        <v>224.999524717112</v>
      </c>
      <c r="DD27" s="8" t="n">
        <f aca="false">'Quarterly data'!DE23</f>
        <v>213.880948669666</v>
      </c>
      <c r="DE27" s="8" t="n">
        <f aca="false">'Quarterly data'!DF23</f>
        <v>188.482437599782</v>
      </c>
      <c r="DF27" s="8" t="n">
        <f aca="false">'Quarterly data'!DG23</f>
        <v>219.537720680309</v>
      </c>
      <c r="DG27" s="8" t="n">
        <f aca="false">'Quarterly data'!DH23</f>
        <v>214.282021493623</v>
      </c>
      <c r="DH27" s="8" t="n">
        <f aca="false">'Quarterly data'!DI23</f>
        <v>182.345491642498</v>
      </c>
      <c r="DI27" s="8" t="n">
        <f aca="false">'Quarterly data'!DJ23</f>
        <v>181.609305568357</v>
      </c>
      <c r="DJ27" s="8" t="n">
        <f aca="false">'Quarterly data'!DK23</f>
        <v>181.841559243336</v>
      </c>
      <c r="DK27" s="8" t="n">
        <f aca="false">'Quarterly data'!DL23</f>
        <v>181.77200881013</v>
      </c>
      <c r="DL27" s="8" t="n">
        <f aca="false">'Quarterly data'!DM23</f>
        <v>181.78064307773</v>
      </c>
      <c r="DM27" s="8" t="n">
        <f aca="false">'Quarterly data'!DN23</f>
        <v>181.678524444957</v>
      </c>
      <c r="DN27" s="8" t="n">
        <f aca="false">'Quarterly data'!DO23</f>
        <v>0</v>
      </c>
    </row>
    <row r="28" customFormat="false" ht="15" hidden="false" customHeight="false" outlineLevel="0" collapsed="false">
      <c r="A28" s="7"/>
      <c r="B28" s="8" t="e">
        <f aca="false">'quarterly data'!#ref!</f>
        <v>#VALUE!</v>
      </c>
      <c r="C28" s="8" t="e">
        <f aca="false">'quarterly data'!#ref!</f>
        <v>#VALUE!</v>
      </c>
      <c r="D28" s="8" t="e">
        <f aca="false">'quarterly data'!#ref!</f>
        <v>#VALUE!</v>
      </c>
      <c r="E28" s="8" t="e">
        <f aca="false">'quarterly data'!#ref!</f>
        <v>#VALUE!</v>
      </c>
      <c r="F28" s="8" t="e">
        <f aca="false">'quarterly data'!#ref!</f>
        <v>#VALUE!</v>
      </c>
      <c r="G28" s="8" t="e">
        <f aca="false">'quarterly data'!#ref!</f>
        <v>#VALUE!</v>
      </c>
      <c r="H28" s="8" t="e">
        <f aca="false">'quarterly data'!#ref!</f>
        <v>#VALUE!</v>
      </c>
      <c r="I28" s="8" t="e">
        <f aca="false">'quarterly data'!#ref!</f>
        <v>#VALUE!</v>
      </c>
      <c r="J28" s="8" t="e">
        <f aca="false">'quarterly data'!#ref!</f>
        <v>#VALUE!</v>
      </c>
      <c r="K28" s="8" t="e">
        <f aca="false">'quarterly data'!#ref!</f>
        <v>#VALUE!</v>
      </c>
      <c r="L28" s="8" t="e">
        <f aca="false">'quarterly data'!#ref!</f>
        <v>#VALUE!</v>
      </c>
      <c r="M28" s="8" t="e">
        <f aca="false">'quarterly data'!#ref!</f>
        <v>#VALUE!</v>
      </c>
      <c r="N28" s="8" t="e">
        <f aca="false">'quarterly data'!#ref!</f>
        <v>#VALUE!</v>
      </c>
      <c r="O28" s="8" t="e">
        <f aca="false">'quarterly data'!#ref!</f>
        <v>#VALUE!</v>
      </c>
      <c r="P28" s="8" t="e">
        <f aca="false">'quarterly data'!#ref!</f>
        <v>#VALUE!</v>
      </c>
      <c r="Q28" s="8" t="e">
        <f aca="false">'quarterly data'!#ref!</f>
        <v>#VALUE!</v>
      </c>
      <c r="R28" s="8" t="e">
        <f aca="false">'quarterly data'!#ref!</f>
        <v>#VALUE!</v>
      </c>
      <c r="S28" s="8" t="e">
        <f aca="false">'quarterly data'!#ref!</f>
        <v>#VALUE!</v>
      </c>
      <c r="T28" s="8" t="e">
        <f aca="false">'quarterly data'!#ref!</f>
        <v>#VALUE!</v>
      </c>
      <c r="U28" s="8" t="e">
        <f aca="false">'quarterly data'!#ref!</f>
        <v>#VALUE!</v>
      </c>
      <c r="V28" s="8" t="e">
        <f aca="false">'quarterly data'!#ref!</f>
        <v>#VALUE!</v>
      </c>
      <c r="W28" s="8" t="e">
        <f aca="false">'quarterly data'!#ref!</f>
        <v>#VALUE!</v>
      </c>
      <c r="X28" s="8" t="e">
        <f aca="false">'quarterly data'!#ref!</f>
        <v>#VALUE!</v>
      </c>
      <c r="Y28" s="8" t="e">
        <f aca="false">'quarterly data'!#ref!</f>
        <v>#VALUE!</v>
      </c>
      <c r="Z28" s="8" t="e">
        <f aca="false">'quarterly data'!#ref!</f>
        <v>#VALUE!</v>
      </c>
      <c r="AA28" s="8" t="e">
        <f aca="false">'quarterly data'!#ref!</f>
        <v>#VALUE!</v>
      </c>
      <c r="AB28" s="8" t="e">
        <f aca="false">'quarterly data'!#ref!</f>
        <v>#VALUE!</v>
      </c>
      <c r="AC28" s="8" t="e">
        <f aca="false">'quarterly data'!#ref!</f>
        <v>#VALUE!</v>
      </c>
      <c r="AD28" s="8" t="e">
        <f aca="false">'quarterly data'!#ref!</f>
        <v>#VALUE!</v>
      </c>
      <c r="AE28" s="8" t="e">
        <f aca="false">'quarterly data'!#ref!</f>
        <v>#VALUE!</v>
      </c>
      <c r="AF28" s="8" t="e">
        <f aca="false">'quarterly data'!#ref!</f>
        <v>#VALUE!</v>
      </c>
      <c r="AG28" s="8" t="e">
        <f aca="false">'quarterly data'!#ref!</f>
        <v>#VALUE!</v>
      </c>
      <c r="AH28" s="8" t="e">
        <f aca="false">'quarterly data'!#ref!</f>
        <v>#VALUE!</v>
      </c>
      <c r="AI28" s="8" t="e">
        <f aca="false">'quarterly data'!#ref!</f>
        <v>#VALUE!</v>
      </c>
      <c r="AJ28" s="8" t="e">
        <f aca="false">'quarterly data'!#ref!</f>
        <v>#VALUE!</v>
      </c>
      <c r="AK28" s="8" t="e">
        <f aca="false">'quarterly data'!#ref!</f>
        <v>#VALUE!</v>
      </c>
      <c r="AL28" s="8" t="e">
        <f aca="false">'quarterly data'!#ref!</f>
        <v>#VALUE!</v>
      </c>
      <c r="AM28" s="8" t="e">
        <f aca="false">'quarterly data'!#ref!</f>
        <v>#VALUE!</v>
      </c>
      <c r="AN28" s="8" t="e">
        <f aca="false">'quarterly data'!#ref!</f>
        <v>#VALUE!</v>
      </c>
      <c r="AO28" s="8" t="e">
        <f aca="false">'quarterly data'!#ref!</f>
        <v>#VALUE!</v>
      </c>
      <c r="AP28" s="8" t="e">
        <f aca="false">'quarterly data'!#ref!</f>
        <v>#VALUE!</v>
      </c>
      <c r="AQ28" s="8" t="e">
        <f aca="false">'quarterly data'!#ref!</f>
        <v>#VALUE!</v>
      </c>
      <c r="AR28" s="8" t="e">
        <f aca="false">'quarterly data'!#ref!</f>
        <v>#VALUE!</v>
      </c>
      <c r="AS28" s="8" t="e">
        <f aca="false">'quarterly data'!#ref!</f>
        <v>#VALUE!</v>
      </c>
      <c r="AT28" s="8" t="e">
        <f aca="false">'quarterly data'!#ref!</f>
        <v>#VALUE!</v>
      </c>
      <c r="AU28" s="8" t="e">
        <f aca="false">'quarterly data'!#ref!</f>
        <v>#VALUE!</v>
      </c>
      <c r="AV28" s="8" t="e">
        <f aca="false">'quarterly data'!#ref!</f>
        <v>#VALUE!</v>
      </c>
      <c r="AW28" s="8" t="e">
        <f aca="false">'quarterly data'!#ref!</f>
        <v>#VALUE!</v>
      </c>
      <c r="AX28" s="8" t="e">
        <f aca="false">'quarterly data'!#ref!</f>
        <v>#VALUE!</v>
      </c>
      <c r="AY28" s="8" t="e">
        <f aca="false">'quarterly data'!#ref!</f>
        <v>#VALUE!</v>
      </c>
      <c r="AZ28" s="8" t="e">
        <f aca="false">'quarterly data'!#ref!</f>
        <v>#VALUE!</v>
      </c>
      <c r="BA28" s="8" t="e">
        <f aca="false">'quarterly data'!#ref!</f>
        <v>#VALUE!</v>
      </c>
      <c r="BB28" s="8" t="e">
        <f aca="false">'quarterly data'!#ref!</f>
        <v>#VALUE!</v>
      </c>
      <c r="BC28" s="8" t="e">
        <f aca="false">'quarterly data'!#ref!</f>
        <v>#VALUE!</v>
      </c>
      <c r="BD28" s="8" t="e">
        <f aca="false">'quarterly data'!#ref!</f>
        <v>#VALUE!</v>
      </c>
      <c r="BE28" s="8" t="e">
        <f aca="false">'quarterly data'!#ref!</f>
        <v>#VALUE!</v>
      </c>
      <c r="BF28" s="8" t="e">
        <f aca="false">'quarterly data'!#ref!</f>
        <v>#VALUE!</v>
      </c>
      <c r="BG28" s="8" t="e">
        <f aca="false">'quarterly data'!#ref!</f>
        <v>#VALUE!</v>
      </c>
      <c r="BH28" s="8" t="e">
        <f aca="false">'quarterly data'!#ref!</f>
        <v>#VALUE!</v>
      </c>
      <c r="BI28" s="8" t="e">
        <f aca="false">'quarterly data'!#ref!</f>
        <v>#VALUE!</v>
      </c>
      <c r="BJ28" s="8" t="e">
        <f aca="false">'quarterly data'!#ref!</f>
        <v>#VALUE!</v>
      </c>
      <c r="BK28" s="8" t="e">
        <f aca="false">'quarterly data'!#ref!</f>
        <v>#VALUE!</v>
      </c>
      <c r="BL28" s="8" t="e">
        <f aca="false">'quarterly data'!#ref!</f>
        <v>#VALUE!</v>
      </c>
      <c r="BM28" s="8" t="e">
        <f aca="false">'quarterly data'!#ref!</f>
        <v>#VALUE!</v>
      </c>
      <c r="BN28" s="8" t="e">
        <f aca="false">'quarterly data'!#ref!</f>
        <v>#VALUE!</v>
      </c>
      <c r="BO28" s="8" t="e">
        <f aca="false">'quarterly data'!#ref!</f>
        <v>#VALUE!</v>
      </c>
      <c r="BP28" s="8" t="e">
        <f aca="false">'quarterly data'!#ref!</f>
        <v>#VALUE!</v>
      </c>
      <c r="BQ28" s="8" t="e">
        <f aca="false">'quarterly data'!#ref!</f>
        <v>#VALUE!</v>
      </c>
      <c r="BR28" s="8" t="e">
        <f aca="false">'quarterly data'!#ref!</f>
        <v>#VALUE!</v>
      </c>
      <c r="BS28" s="8" t="e">
        <f aca="false">'quarterly data'!#ref!</f>
        <v>#VALUE!</v>
      </c>
      <c r="BT28" s="8" t="e">
        <f aca="false">'quarterly data'!#ref!</f>
        <v>#VALUE!</v>
      </c>
      <c r="BU28" s="8" t="e">
        <f aca="false">'quarterly data'!#ref!</f>
        <v>#VALUE!</v>
      </c>
      <c r="BV28" s="8" t="e">
        <f aca="false">'quarterly data'!#ref!</f>
        <v>#VALUE!</v>
      </c>
      <c r="BW28" s="8" t="e">
        <f aca="false">'quarterly data'!#ref!</f>
        <v>#VALUE!</v>
      </c>
      <c r="BX28" s="8" t="e">
        <f aca="false">'quarterly data'!#ref!</f>
        <v>#VALUE!</v>
      </c>
      <c r="BY28" s="8" t="e">
        <f aca="false">'quarterly data'!#ref!</f>
        <v>#VALUE!</v>
      </c>
      <c r="BZ28" s="8" t="e">
        <f aca="false">'quarterly data'!#ref!</f>
        <v>#VALUE!</v>
      </c>
      <c r="CA28" s="8" t="e">
        <f aca="false">'quarterly data'!#ref!</f>
        <v>#VALUE!</v>
      </c>
      <c r="CB28" s="8" t="e">
        <f aca="false">'quarterly data'!#ref!</f>
        <v>#VALUE!</v>
      </c>
      <c r="CC28" s="8" t="e">
        <f aca="false">'quarterly data'!#ref!</f>
        <v>#VALUE!</v>
      </c>
      <c r="CD28" s="8" t="e">
        <f aca="false">'quarterly data'!#ref!</f>
        <v>#VALUE!</v>
      </c>
      <c r="CE28" s="8" t="e">
        <f aca="false">'quarterly data'!#ref!</f>
        <v>#VALUE!</v>
      </c>
      <c r="CF28" s="8" t="e">
        <f aca="false">'quarterly data'!#ref!</f>
        <v>#VALUE!</v>
      </c>
      <c r="CG28" s="8" t="e">
        <f aca="false">'quarterly data'!#ref!</f>
        <v>#VALUE!</v>
      </c>
      <c r="CH28" s="8" t="e">
        <f aca="false">'quarterly data'!#ref!</f>
        <v>#VALUE!</v>
      </c>
      <c r="CI28" s="8" t="e">
        <f aca="false">'quarterly data'!#ref!</f>
        <v>#VALUE!</v>
      </c>
      <c r="CJ28" s="8" t="e">
        <f aca="false">'quarterly data'!#ref!</f>
        <v>#VALUE!</v>
      </c>
      <c r="CK28" s="8" t="e">
        <f aca="false">'quarterly data'!#ref!</f>
        <v>#VALUE!</v>
      </c>
      <c r="CL28" s="8" t="e">
        <f aca="false">'quarterly data'!#ref!</f>
        <v>#VALUE!</v>
      </c>
      <c r="CM28" s="8" t="e">
        <f aca="false">'quarterly data'!#ref!</f>
        <v>#VALUE!</v>
      </c>
      <c r="CN28" s="8" t="e">
        <f aca="false">'quarterly data'!#ref!</f>
        <v>#VALUE!</v>
      </c>
      <c r="CO28" s="8" t="e">
        <f aca="false">'quarterly data'!#ref!</f>
        <v>#VALUE!</v>
      </c>
      <c r="CP28" s="8" t="e">
        <f aca="false">'quarterly data'!#ref!</f>
        <v>#VALUE!</v>
      </c>
      <c r="CQ28" s="8" t="e">
        <f aca="false">'quarterly data'!#ref!</f>
        <v>#VALUE!</v>
      </c>
      <c r="CR28" s="8" t="e">
        <f aca="false">'quarterly data'!#ref!</f>
        <v>#VALUE!</v>
      </c>
      <c r="CS28" s="8" t="e">
        <f aca="false">'quarterly data'!#ref!</f>
        <v>#VALUE!</v>
      </c>
      <c r="CT28" s="8" t="e">
        <f aca="false">'quarterly data'!#ref!</f>
        <v>#VALUE!</v>
      </c>
      <c r="CU28" s="8"/>
      <c r="CV28" s="8"/>
      <c r="CW28" s="8"/>
      <c r="CX28" s="8"/>
      <c r="CY28" s="8"/>
      <c r="CZ28" s="8"/>
      <c r="DA28" s="8"/>
      <c r="DB28" s="8"/>
      <c r="DC28" s="8"/>
      <c r="DD28" s="8"/>
      <c r="DE28" s="8"/>
      <c r="DF28" s="8"/>
      <c r="DG28" s="8"/>
      <c r="DH28" s="8"/>
      <c r="DI28" s="8"/>
      <c r="DJ28" s="8"/>
      <c r="DK28" s="8"/>
      <c r="DL28" s="8"/>
      <c r="DM28" s="8"/>
      <c r="DN28" s="8"/>
    </row>
    <row r="29" customFormat="false" ht="15" hidden="false" customHeight="false" outlineLevel="0" collapsed="false">
      <c r="A29" s="7" t="s">
        <v>134</v>
      </c>
      <c r="B29" s="8" t="str">
        <f aca="false">'Quarterly data'!C24</f>
        <v>$cts/lbs, 0.45 Kg/lbs</v>
      </c>
      <c r="C29" s="8" t="n">
        <f aca="false">'Quarterly data'!D24</f>
        <v>164.628819783529</v>
      </c>
      <c r="D29" s="8" t="n">
        <f aca="false">'Quarterly data'!E24</f>
        <v>142.371775309245</v>
      </c>
      <c r="E29" s="8" t="n">
        <f aca="false">'Quarterly data'!F24</f>
        <v>117.534523010254</v>
      </c>
      <c r="F29" s="8" t="n">
        <f aca="false">'Quarterly data'!G24</f>
        <v>117.405395507812</v>
      </c>
      <c r="G29" s="8" t="n">
        <f aca="false">'Quarterly data'!H24</f>
        <v>126.158541361491</v>
      </c>
      <c r="H29" s="8" t="n">
        <f aca="false">'Quarterly data'!I24</f>
        <v>119.000968933106</v>
      </c>
      <c r="I29" s="8" t="n">
        <f aca="false">'Quarterly data'!J24</f>
        <v>118.411649068196</v>
      </c>
      <c r="J29" s="8" t="n">
        <f aca="false">'Quarterly data'!K24</f>
        <v>164.282165527344</v>
      </c>
      <c r="K29" s="8" t="n">
        <f aca="false">'Quarterly data'!L24</f>
        <v>227.158437093099</v>
      </c>
      <c r="L29" s="8" t="n">
        <f aca="false">'Quarterly data'!M24</f>
        <v>185.356836954753</v>
      </c>
      <c r="M29" s="8" t="n">
        <f aca="false">'Quarterly data'!N24</f>
        <v>163.282836914062</v>
      </c>
      <c r="N29" s="8" t="n">
        <f aca="false">'Quarterly data'!O24</f>
        <v>168.576619466146</v>
      </c>
      <c r="O29" s="8" t="n">
        <f aca="false">'Quarterly data'!P24</f>
        <v>134.328722635905</v>
      </c>
      <c r="P29" s="8" t="n">
        <f aca="false">'Quarterly data'!Q24</f>
        <v>113.941429138184</v>
      </c>
      <c r="Q29" s="8" t="n">
        <f aca="false">'Quarterly data'!R24</f>
        <v>112.748074849447</v>
      </c>
      <c r="R29" s="8" t="n">
        <f aca="false">'Quarterly data'!S24</f>
        <v>105.982373129047</v>
      </c>
      <c r="S29" s="8" t="n">
        <f aca="false">'Quarterly data'!T24</f>
        <v>104.269095238095</v>
      </c>
      <c r="T29" s="8" t="n">
        <f aca="false">'Quarterly data'!U24</f>
        <v>86.5161904761905</v>
      </c>
      <c r="U29" s="8" t="n">
        <f aca="false">'Quarterly data'!V24</f>
        <v>109.926844192963</v>
      </c>
      <c r="V29" s="8" t="n">
        <f aca="false">'Quarterly data'!W24</f>
        <v>102.919111111111</v>
      </c>
      <c r="W29" s="8" t="n">
        <f aca="false">'Quarterly data'!X24</f>
        <v>89.4746666666667</v>
      </c>
      <c r="X29" s="8" t="n">
        <f aca="false">'Quarterly data'!Y24</f>
        <v>77.676538647343</v>
      </c>
      <c r="Y29" s="8" t="n">
        <f aca="false">'Quarterly data'!Z24</f>
        <v>70.1127089314195</v>
      </c>
      <c r="Z29" s="8" t="n">
        <f aca="false">'Quarterly data'!AA24</f>
        <v>65.9510043290043</v>
      </c>
      <c r="AA29" s="8" t="n">
        <f aca="false">'Quarterly data'!AB24</f>
        <v>66.0373086124402</v>
      </c>
      <c r="AB29" s="8" t="n">
        <f aca="false">'Quarterly data'!AC24</f>
        <v>58.6204458247067</v>
      </c>
      <c r="AC29" s="8" t="n">
        <f aca="false">'Quarterly data'!AD24</f>
        <v>57.0289678680397</v>
      </c>
      <c r="AD29" s="8" t="n">
        <f aca="false">'Quarterly data'!AE24</f>
        <v>61.4080626566416</v>
      </c>
      <c r="AE29" s="8" t="n">
        <f aca="false">'Quarterly data'!AF24</f>
        <v>59.791606060606</v>
      </c>
      <c r="AF29" s="8" t="n">
        <f aca="false">'Quarterly data'!AG24</f>
        <v>54.2287987012987</v>
      </c>
      <c r="AG29" s="8" t="n">
        <f aca="false">'Quarterly data'!AH24</f>
        <v>66.03313089487</v>
      </c>
      <c r="AH29" s="8" t="n">
        <f aca="false">'Quarterly data'!AI24</f>
        <v>64.8251587301587</v>
      </c>
      <c r="AI29" s="8" t="n">
        <f aca="false">'Quarterly data'!AJ24</f>
        <v>64.3417443609023</v>
      </c>
      <c r="AJ29" s="8" t="n">
        <f aca="false">'Quarterly data'!AK24</f>
        <v>63.7972301587302</v>
      </c>
      <c r="AK29" s="8" t="n">
        <f aca="false">'Quarterly data'!AL24</f>
        <v>63.3182769726248</v>
      </c>
      <c r="AL29" s="8" t="n">
        <f aca="false">'Quarterly data'!AM24</f>
        <v>76.4071929824561</v>
      </c>
      <c r="AM29" s="8" t="n">
        <f aca="false">'Quarterly data'!AN24</f>
        <v>77.4366900584795</v>
      </c>
      <c r="AN29" s="8" t="n">
        <f aca="false">'Quarterly data'!AO24</f>
        <v>76.0400501253133</v>
      </c>
      <c r="AO29" s="8" t="n">
        <f aca="false">'Quarterly data'!AP24</f>
        <v>90.5042205513785</v>
      </c>
      <c r="AP29" s="8" t="n">
        <f aca="false">'Quarterly data'!AQ24</f>
        <v>121.365201355662</v>
      </c>
      <c r="AQ29" s="8" t="n">
        <f aca="false">'Quarterly data'!AR24</f>
        <v>124.978126566416</v>
      </c>
      <c r="AR29" s="8" t="n">
        <f aca="false">'Quarterly data'!AS24</f>
        <v>105.017290890269</v>
      </c>
      <c r="AS29" s="8" t="n">
        <f aca="false">'Quarterly data'!AT24</f>
        <v>105.862365079365</v>
      </c>
      <c r="AT29" s="8" t="n">
        <f aca="false">'Quarterly data'!AU24</f>
        <v>118.359733494364</v>
      </c>
      <c r="AU29" s="8" t="n">
        <f aca="false">'Quarterly data'!AV24</f>
        <v>107.95991087344</v>
      </c>
      <c r="AV29" s="8" t="n">
        <f aca="false">'Quarterly data'!AW24</f>
        <v>108.085775362319</v>
      </c>
      <c r="AW29" s="8" t="n">
        <f aca="false">'Quarterly data'!AX24</f>
        <v>121.477742424242</v>
      </c>
      <c r="AX29" s="8" t="n">
        <f aca="false">'Quarterly data'!AY24</f>
        <v>121.141245614035</v>
      </c>
      <c r="AY29" s="8" t="n">
        <f aca="false">'Quarterly data'!AZ24</f>
        <v>115.26</v>
      </c>
      <c r="AZ29" s="8" t="n">
        <f aca="false">'Quarterly data'!BA24</f>
        <v>122.821162755373</v>
      </c>
      <c r="BA29" s="8" t="n">
        <f aca="false">'Quarterly data'!BB24</f>
        <v>133.791470985155</v>
      </c>
      <c r="BB29" s="8" t="n">
        <f aca="false">'Quarterly data'!BC24</f>
        <v>148.442666666667</v>
      </c>
      <c r="BC29" s="8" t="n">
        <f aca="false">'Quarterly data'!BD24</f>
        <v>140.517126984127</v>
      </c>
      <c r="BD29" s="8" t="n">
        <f aca="false">'Quarterly data'!BE24</f>
        <v>143.891929824561</v>
      </c>
      <c r="BE29" s="8" t="n">
        <f aca="false">'Quarterly data'!BF24</f>
        <v>119.605193850267</v>
      </c>
      <c r="BF29" s="8" t="n">
        <f aca="false">'Quarterly data'!BG24</f>
        <v>128.100465803546</v>
      </c>
      <c r="BG29" s="8" t="n">
        <f aca="false">'Quarterly data'!BH24</f>
        <v>142.364235209235</v>
      </c>
      <c r="BH29" s="8" t="n">
        <f aca="false">'Quarterly data'!BI24</f>
        <v>143.46854978355</v>
      </c>
      <c r="BI29" s="8" t="n">
        <f aca="false">'Quarterly data'!BJ24</f>
        <v>152.679622920939</v>
      </c>
      <c r="BJ29" s="8" t="n">
        <f aca="false">'Quarterly data'!BK24</f>
        <v>157.484248665141</v>
      </c>
      <c r="BK29" s="8" t="n">
        <f aca="false">'Quarterly data'!BL24</f>
        <v>179.531880205564</v>
      </c>
      <c r="BL29" s="8" t="n">
        <f aca="false">'Quarterly data'!BM24</f>
        <v>213.382229437229</v>
      </c>
      <c r="BM29" s="8" t="n">
        <f aca="false">'Quarterly data'!BN24</f>
        <v>227.041547619048</v>
      </c>
      <c r="BN29" s="8" t="n">
        <f aca="false">'Quarterly data'!BO24</f>
        <v>281.837124332571</v>
      </c>
      <c r="BO29" s="8" t="n">
        <f aca="false">'Quarterly data'!BP24</f>
        <v>291.181606668186</v>
      </c>
      <c r="BP29" s="8" t="n">
        <f aca="false">'Quarterly data'!BQ24</f>
        <v>272.768906455863</v>
      </c>
      <c r="BQ29" s="8" t="n">
        <f aca="false">'Quarterly data'!BR24</f>
        <v>247.047174603175</v>
      </c>
      <c r="BR29" s="8" t="n">
        <f aca="false">'Quarterly data'!BS24</f>
        <v>222.74496969697</v>
      </c>
      <c r="BS29" s="8" t="n">
        <f aca="false">'Quarterly data'!BT24</f>
        <v>183.162144300144</v>
      </c>
      <c r="BT29" s="8" t="n">
        <f aca="false">'Quarterly data'!BU24</f>
        <v>182.114323853111</v>
      </c>
      <c r="BU29" s="8" t="n">
        <f aca="false">'Quarterly data'!BV24</f>
        <v>162.548863636364</v>
      </c>
      <c r="BV29" s="8" t="n">
        <f aca="false">'Quarterly data'!BW24</f>
        <v>154.760952380952</v>
      </c>
      <c r="BW29" s="8" t="n">
        <f aca="false">'Quarterly data'!BX24</f>
        <v>147.746666666667</v>
      </c>
      <c r="BX29" s="8" t="n">
        <f aca="false">'Quarterly data'!BY24</f>
        <v>135.616507936508</v>
      </c>
      <c r="BY29" s="8" t="n">
        <f aca="false">'Quarterly data'!BZ24</f>
        <v>126.10460825978</v>
      </c>
      <c r="BZ29" s="8" t="n">
        <f aca="false">'Quarterly data'!CA24</f>
        <v>175.789724310777</v>
      </c>
      <c r="CA29" s="8" t="n">
        <f aca="false">'Quarterly data'!CB24</f>
        <v>213.711428571429</v>
      </c>
      <c r="CB29" s="8" t="n">
        <f aca="false">'Quarterly data'!CC24</f>
        <v>208.365382395382</v>
      </c>
      <c r="CC29" s="8" t="n">
        <f aca="false">'Quarterly data'!CD24</f>
        <v>213.525225442834</v>
      </c>
      <c r="CD29" s="8" t="n">
        <f aca="false">'Quarterly data'!CE24</f>
        <v>176.953535353535</v>
      </c>
      <c r="CE29" s="8" t="n">
        <f aca="false">'Quarterly data'!CF24</f>
        <v>160.964927849928</v>
      </c>
      <c r="CF29" s="8" t="n">
        <f aca="false">'Quarterly data'!CG24</f>
        <v>153.240916305916</v>
      </c>
      <c r="CG29" s="8" t="n">
        <f aca="false">'Quarterly data'!CH24</f>
        <v>150.878341307815</v>
      </c>
      <c r="CH29" s="8" t="n">
        <f aca="false">'Quarterly data'!CI24</f>
        <v>150.732950558214</v>
      </c>
      <c r="CI29" s="8" t="n">
        <f aca="false">'Quarterly data'!CJ24</f>
        <v>158.485093795094</v>
      </c>
      <c r="CJ29" s="8" t="n">
        <f aca="false">'Quarterly data'!CK24</f>
        <v>173.588542097999</v>
      </c>
      <c r="CK29" s="8" t="n">
        <f aca="false">'Quarterly data'!CL24</f>
        <v>175.436477591036</v>
      </c>
      <c r="CL29" s="8" t="n">
        <f aca="false">'Quarterly data'!CM24</f>
        <v>164.258185805423</v>
      </c>
      <c r="CM29" s="8" t="n">
        <f aca="false">'Quarterly data'!CN24</f>
        <v>150.392751196172</v>
      </c>
      <c r="CN29" s="8" t="n">
        <f aca="false">'Quarterly data'!CO24</f>
        <v>151.999057971015</v>
      </c>
      <c r="CO29" s="8" t="n">
        <f aca="false">'Quarterly data'!CP24</f>
        <v>143.064891774892</v>
      </c>
      <c r="CP29" s="8" t="n">
        <f aca="false">'Quarterly data'!CQ24</f>
        <v>142.427677527151</v>
      </c>
      <c r="CQ29" s="8" t="n">
        <f aca="false">'Quarterly data'!CR24</f>
        <v>140.626688311688</v>
      </c>
      <c r="CR29" s="8" t="n">
        <f aca="false">'Quarterly data'!CS24</f>
        <v>128.657100722822</v>
      </c>
      <c r="CS29" s="8" t="n">
        <f aca="false">'Quarterly data'!CT24</f>
        <v>137.803967391304</v>
      </c>
      <c r="CT29" s="8" t="n">
        <f aca="false">'Quarterly data'!CU24</f>
        <v>132.167443609023</v>
      </c>
      <c r="CU29" s="8" t="n">
        <f aca="false">'Quarterly data'!CV24</f>
        <v>131.399090909091</v>
      </c>
      <c r="CV29" s="8" t="n">
        <f aca="false">'Quarterly data'!CW24</f>
        <v>137.399018759019</v>
      </c>
      <c r="CW29" s="8" t="n">
        <f aca="false">'Quarterly data'!CX24</f>
        <v>148.892517162471</v>
      </c>
      <c r="CX29" s="8" t="n">
        <f aca="false">'Quarterly data'!CY24</f>
        <v>152.560148856991</v>
      </c>
      <c r="CY29" s="8" t="n">
        <f aca="false">'Quarterly data'!CZ24</f>
        <v>155.636771284271</v>
      </c>
      <c r="CZ29" s="8" t="n">
        <f aca="false">'Quarterly data'!DA24</f>
        <v>162.262197539303</v>
      </c>
      <c r="DA29" s="8" t="n">
        <f aca="false">'Quarterly data'!DB24</f>
        <v>157.177787878788</v>
      </c>
      <c r="DB29" s="8" t="n">
        <f aca="false">'Quarterly data'!DC24</f>
        <v>168.712829900839</v>
      </c>
      <c r="DC29" s="8" t="n">
        <f aca="false">'Quarterly data'!DD24</f>
        <v>185.577440226496</v>
      </c>
      <c r="DD29" s="8" t="n">
        <f aca="false">'Quarterly data'!DE24</f>
        <v>219.259961231505</v>
      </c>
      <c r="DE29" s="8" t="n">
        <f aca="false">'Quarterly data'!DF24</f>
        <v>260.606862304465</v>
      </c>
      <c r="DF29" s="8" t="n">
        <f aca="false">'Quarterly data'!DG24</f>
        <v>274.691573598294</v>
      </c>
      <c r="DG29" s="8" t="n">
        <f aca="false">'Quarterly data'!DH24</f>
        <v>271.6483909</v>
      </c>
      <c r="DH29" s="8" t="n">
        <f aca="false">'Quarterly data'!DI24</f>
        <v>271.65</v>
      </c>
      <c r="DI29" s="8" t="n">
        <f aca="false">'Quarterly data'!DJ24</f>
        <v>267.45</v>
      </c>
      <c r="DJ29" s="8" t="n">
        <f aca="false">'Quarterly data'!DK24</f>
        <v>265.1</v>
      </c>
      <c r="DK29" s="8" t="n">
        <f aca="false">'Quarterly data'!DL24</f>
        <v>263.35</v>
      </c>
      <c r="DL29" s="8" t="n">
        <f aca="false">'Quarterly data'!DM24</f>
        <v>260.415</v>
      </c>
      <c r="DM29" s="8" t="n">
        <f aca="false">'Quarterly data'!DN24</f>
        <v>257.19</v>
      </c>
      <c r="DN29" s="8" t="n">
        <f aca="false">'Quarterly data'!DO24</f>
        <v>0</v>
      </c>
    </row>
    <row r="30" customFormat="false" ht="15" hidden="false" customHeight="false" outlineLevel="0" collapsed="false">
      <c r="A30" s="7" t="s">
        <v>135</v>
      </c>
      <c r="B30" s="8" t="str">
        <f aca="false">'Quarterly data'!C26</f>
        <v>$cts/lbs</v>
      </c>
      <c r="C30" s="8" t="n">
        <f aca="false">'Quarterly data'!D26</f>
        <v>98.1204147338867</v>
      </c>
      <c r="D30" s="8" t="n">
        <f aca="false">'Quarterly data'!E26</f>
        <v>83.5325317382812</v>
      </c>
      <c r="E30" s="8" t="n">
        <f aca="false">'Quarterly data'!F26</f>
        <v>77.7382939656575</v>
      </c>
      <c r="F30" s="8" t="n">
        <f aca="false">'Quarterly data'!G26</f>
        <v>75.5583750406901</v>
      </c>
      <c r="G30" s="8" t="n">
        <f aca="false">'Quarterly data'!H26</f>
        <v>84.7875849405924</v>
      </c>
      <c r="H30" s="8" t="n">
        <f aca="false">'Quarterly data'!I26</f>
        <v>94.8820902506511</v>
      </c>
      <c r="I30" s="8" t="n">
        <f aca="false">'Quarterly data'!J26</f>
        <v>94.0555292765299</v>
      </c>
      <c r="J30" s="8" t="n">
        <f aca="false">'Quarterly data'!K26</f>
        <v>94.3240229288737</v>
      </c>
      <c r="K30" s="8" t="n">
        <f aca="false">'Quarterly data'!L26</f>
        <v>89.8979059855143</v>
      </c>
      <c r="L30" s="8" t="n">
        <f aca="false">'Quarterly data'!M26</f>
        <v>82.8510767618815</v>
      </c>
      <c r="M30" s="8" t="n">
        <f aca="false">'Quarterly data'!N26</f>
        <v>85.9380315144857</v>
      </c>
      <c r="N30" s="8" t="n">
        <f aca="false">'Quarterly data'!O26</f>
        <v>75.6738459269206</v>
      </c>
      <c r="O30" s="8" t="n">
        <f aca="false">'Quarterly data'!P26</f>
        <v>83.9991353352865</v>
      </c>
      <c r="P30" s="8" t="n">
        <f aca="false">'Quarterly data'!Q26</f>
        <v>79.1934865315755</v>
      </c>
      <c r="Q30" s="8" t="n">
        <f aca="false">'Quarterly data'!R26</f>
        <v>67.9036026000977</v>
      </c>
      <c r="R30" s="8" t="n">
        <f aca="false">'Quarterly data'!S26</f>
        <v>69.9173944624644</v>
      </c>
      <c r="S30" s="8" t="n">
        <f aca="false">'Quarterly data'!T26</f>
        <v>66.6345238095238</v>
      </c>
      <c r="T30" s="8" t="n">
        <f aca="false">'Quarterly data'!U26</f>
        <v>72.7327561327562</v>
      </c>
      <c r="U30" s="8" t="n">
        <f aca="false">'Quarterly data'!V26</f>
        <v>79.3154761904762</v>
      </c>
      <c r="V30" s="8" t="n">
        <f aca="false">'Quarterly data'!W26</f>
        <v>76.6863815789474</v>
      </c>
      <c r="W30" s="8" t="n">
        <f aca="false">'Quarterly data'!X26</f>
        <v>77.6586452762923</v>
      </c>
      <c r="X30" s="8" t="n">
        <f aca="false">'Quarterly data'!Y26</f>
        <v>81.524154589372</v>
      </c>
      <c r="Y30" s="8" t="n">
        <f aca="false">'Quarterly data'!Z26</f>
        <v>85.0301136363636</v>
      </c>
      <c r="Z30" s="8" t="n">
        <f aca="false">'Quarterly data'!AA26</f>
        <v>87.6936264822135</v>
      </c>
      <c r="AA30" s="8" t="n">
        <f aca="false">'Quarterly data'!AB26</f>
        <v>100.377864952236</v>
      </c>
      <c r="AB30" s="8" t="n">
        <f aca="false">'Quarterly data'!AC26</f>
        <v>79.2964328063241</v>
      </c>
      <c r="AC30" s="8" t="n">
        <f aca="false">'Quarterly data'!AD26</f>
        <v>71.0325133485889</v>
      </c>
      <c r="AD30" s="8" t="n">
        <f aca="false">'Quarterly data'!AE26</f>
        <v>73.6318979266348</v>
      </c>
      <c r="AE30" s="8" t="n">
        <f aca="false">'Quarterly data'!AF26</f>
        <v>84.9369318181818</v>
      </c>
      <c r="AF30" s="8" t="n">
        <f aca="false">'Quarterly data'!AG26</f>
        <v>85.2536796536796</v>
      </c>
      <c r="AG30" s="8" t="n">
        <f aca="false">'Quarterly data'!AH26</f>
        <v>79.1736499309869</v>
      </c>
      <c r="AH30" s="8" t="n">
        <f aca="false">'Quarterly data'!AI26</f>
        <v>87.1535588972431</v>
      </c>
      <c r="AI30" s="8" t="n">
        <f aca="false">'Quarterly data'!AJ26</f>
        <v>80.8005266955267</v>
      </c>
      <c r="AJ30" s="8" t="n">
        <f aca="false">'Quarterly data'!AK26</f>
        <v>84.8914935064935</v>
      </c>
      <c r="AK30" s="8" t="n">
        <f aca="false">'Quarterly data'!AL26</f>
        <v>88.7049762086376</v>
      </c>
      <c r="AL30" s="8" t="n">
        <f aca="false">'Quarterly data'!AM26</f>
        <v>86.5474828375286</v>
      </c>
      <c r="AM30" s="8" t="n">
        <f aca="false">'Quarterly data'!AN26</f>
        <v>81.4490454545454</v>
      </c>
      <c r="AN30" s="8" t="n">
        <f aca="false">'Quarterly data'!AO26</f>
        <v>85.7777092352092</v>
      </c>
      <c r="AO30" s="8" t="n">
        <f aca="false">'Quarterly data'!AP26</f>
        <v>84.3629744651484</v>
      </c>
      <c r="AP30" s="8" t="n">
        <f aca="false">'Quarterly data'!AQ26</f>
        <v>82.3576014492754</v>
      </c>
      <c r="AQ30" s="8" t="n">
        <f aca="false">'Quarterly data'!AR26</f>
        <v>82.1590909090909</v>
      </c>
      <c r="AR30" s="8" t="n">
        <f aca="false">'Quarterly data'!AS26</f>
        <v>83.8767752715121</v>
      </c>
      <c r="AS30" s="8" t="n">
        <f aca="false">'Quarterly data'!AT26</f>
        <v>82.2712197159566</v>
      </c>
      <c r="AT30" s="8" t="n">
        <f aca="false">'Quarterly data'!AU26</f>
        <v>84.2652555301297</v>
      </c>
      <c r="AU30" s="8" t="n">
        <f aca="false">'Quarterly data'!AV26</f>
        <v>87.830279106858</v>
      </c>
      <c r="AV30" s="8" t="n">
        <f aca="false">'Quarterly data'!AW26</f>
        <v>88.5337330282227</v>
      </c>
      <c r="AW30" s="8" t="n">
        <f aca="false">'Quarterly data'!AX26</f>
        <v>90.4371031746032</v>
      </c>
      <c r="AX30" s="8" t="n">
        <f aca="false">'Quarterly data'!AY26</f>
        <v>98.3259259259259</v>
      </c>
      <c r="AY30" s="8" t="n">
        <f aca="false">'Quarterly data'!AZ26</f>
        <v>97.4439033189033</v>
      </c>
      <c r="AZ30" s="8" t="n">
        <f aca="false">'Quarterly data'!BA26</f>
        <v>86.6956165171383</v>
      </c>
      <c r="BA30" s="8" t="n">
        <f aca="false">'Quarterly data'!BB26</f>
        <v>86.1438405797101</v>
      </c>
      <c r="BB30" s="8" t="n">
        <f aca="false">'Quarterly data'!BC26</f>
        <v>83.7442105263158</v>
      </c>
      <c r="BC30" s="8" t="n">
        <f aca="false">'Quarterly data'!BD26</f>
        <v>85.9335425685426</v>
      </c>
      <c r="BD30" s="8" t="n">
        <f aca="false">'Quarterly data'!BE26</f>
        <v>87.0637380952381</v>
      </c>
      <c r="BE30" s="8" t="n">
        <f aca="false">'Quarterly data'!BF26</f>
        <v>75.1382908027645</v>
      </c>
      <c r="BF30" s="8" t="n">
        <f aca="false">'Quarterly data'!BG26</f>
        <v>43.078738512949</v>
      </c>
      <c r="BG30" s="8" t="n">
        <f aca="false">'Quarterly data'!BH26</f>
        <v>41.4005158730159</v>
      </c>
      <c r="BH30" s="8" t="n">
        <f aca="false">'Quarterly data'!BI26</f>
        <v>67.1291666666667</v>
      </c>
      <c r="BI30" s="8" t="n">
        <f aca="false">'Quarterly data'!BJ26</f>
        <v>72.4565</v>
      </c>
      <c r="BJ30" s="8" t="n">
        <f aca="false">'Quarterly data'!BK26</f>
        <v>84.0863844393593</v>
      </c>
      <c r="BK30" s="8" t="n">
        <f aca="false">'Quarterly data'!BL26</f>
        <v>92.9104437229437</v>
      </c>
      <c r="BL30" s="8" t="n">
        <f aca="false">'Quarterly data'!BM26</f>
        <v>91.0363095238095</v>
      </c>
      <c r="BM30" s="8" t="n">
        <f aca="false">'Quarterly data'!BN26</f>
        <v>91.0354256854257</v>
      </c>
      <c r="BN30" s="8" t="n">
        <f aca="false">'Quarterly data'!BO26</f>
        <v>82.8018597217682</v>
      </c>
      <c r="BO30" s="8" t="n">
        <f aca="false">'Quarterly data'!BP26</f>
        <v>86.333152958153</v>
      </c>
      <c r="BP30" s="8" t="n">
        <f aca="false">'Quarterly data'!BQ26</f>
        <v>84.5304293342051</v>
      </c>
      <c r="BQ30" s="8" t="n">
        <f aca="false">'Quarterly data'!BR26</f>
        <v>75.6031746031746</v>
      </c>
      <c r="BR30" s="8" t="n">
        <f aca="false">'Quarterly data'!BS26</f>
        <v>76.5483405483406</v>
      </c>
      <c r="BS30" s="8" t="n">
        <f aca="false">'Quarterly data'!BT26</f>
        <v>84.8841991341991</v>
      </c>
      <c r="BT30" s="8" t="n">
        <f aca="false">'Quarterly data'!BU26</f>
        <v>84.4935527223857</v>
      </c>
      <c r="BU30" s="8" t="n">
        <f aca="false">'Quarterly data'!BV26</f>
        <v>88.5525362318841</v>
      </c>
      <c r="BV30" s="8" t="n">
        <f aca="false">'Quarterly data'!BW26</f>
        <v>92.5952380952381</v>
      </c>
      <c r="BW30" s="8" t="n">
        <f aca="false">'Quarterly data'!BX26</f>
        <v>100.288636363636</v>
      </c>
      <c r="BX30" s="8" t="n">
        <f aca="false">'Quarterly data'!BY26</f>
        <v>95.8820346320346</v>
      </c>
      <c r="BY30" s="8" t="n">
        <f aca="false">'Quarterly data'!BZ26</f>
        <v>101.610869565217</v>
      </c>
      <c r="BZ30" s="8" t="n">
        <f aca="false">'Quarterly data'!CA26</f>
        <v>107.865079365079</v>
      </c>
      <c r="CA30" s="8" t="n">
        <f aca="false">'Quarterly data'!CB26</f>
        <v>109.823953823954</v>
      </c>
      <c r="CB30" s="8" t="n">
        <f aca="false">'Quarterly data'!CC26</f>
        <v>111.806998556999</v>
      </c>
      <c r="CC30" s="8" t="n">
        <f aca="false">'Quarterly data'!CD26</f>
        <v>111.67776159767</v>
      </c>
      <c r="CD30" s="8" t="n">
        <f aca="false">'Quarterly data'!CE26</f>
        <v>103.048881673882</v>
      </c>
      <c r="CE30" s="8" t="n">
        <f aca="false">'Quarterly data'!CF26</f>
        <v>96.5469696969697</v>
      </c>
      <c r="CF30" s="8" t="n">
        <f aca="false">'Quarterly data'!CG26</f>
        <v>74.6614357864358</v>
      </c>
      <c r="CG30" s="8" t="n">
        <f aca="false">'Quarterly data'!CH26</f>
        <v>71.6409090909091</v>
      </c>
      <c r="CH30" s="8" t="n">
        <f aca="false">'Quarterly data'!CI26</f>
        <v>72.7725468975469</v>
      </c>
      <c r="CI30" s="8" t="n">
        <f aca="false">'Quarterly data'!CJ26</f>
        <v>73.475468975469</v>
      </c>
      <c r="CJ30" s="8" t="n">
        <f aca="false">'Quarterly data'!CK26</f>
        <v>74.2046583850932</v>
      </c>
      <c r="CK30" s="8" t="n">
        <f aca="false">'Quarterly data'!CL26</f>
        <v>75.8611111111111</v>
      </c>
      <c r="CL30" s="8" t="n">
        <f aca="false">'Quarterly data'!CM26</f>
        <v>76.5199275362319</v>
      </c>
      <c r="CM30" s="8" t="n">
        <f aca="false">'Quarterly data'!CN26</f>
        <v>70.7931818181818</v>
      </c>
      <c r="CN30" s="8" t="n">
        <f aca="false">'Quarterly data'!CO26</f>
        <v>62.4445652173913</v>
      </c>
      <c r="CO30" s="8" t="n">
        <f aca="false">'Quarterly data'!CP26</f>
        <v>61.807215007215</v>
      </c>
      <c r="CP30" s="8" t="n">
        <f aca="false">'Quarterly data'!CQ26</f>
        <v>65.9720133667502</v>
      </c>
      <c r="CQ30" s="8" t="n">
        <f aca="false">'Quarterly data'!CR26</f>
        <v>61.8962842712843</v>
      </c>
      <c r="CR30" s="8" t="n">
        <f aca="false">'Quarterly data'!CS26</f>
        <v>55.7802507476421</v>
      </c>
      <c r="CS30" s="8" t="n">
        <f aca="false">'Quarterly data'!CT26</f>
        <v>50.0015873015873</v>
      </c>
      <c r="CT30" s="8" t="n">
        <f aca="false">'Quarterly data'!CU26</f>
        <v>42.929520771626</v>
      </c>
      <c r="CU30" s="8" t="n">
        <f aca="false">'Quarterly data'!CV26</f>
        <v>39.6666666666667</v>
      </c>
      <c r="CV30" s="8" t="n">
        <f aca="false">'Quarterly data'!CW26</f>
        <v>35.8265151515151</v>
      </c>
      <c r="CW30" s="8" t="n">
        <f aca="false">'Quarterly data'!CX26</f>
        <v>38.5534670008354</v>
      </c>
      <c r="CX30" s="8" t="n">
        <f aca="false">'Quarterly data'!CY26</f>
        <v>39.1304397357029</v>
      </c>
      <c r="CY30" s="8" t="n">
        <f aca="false">'Quarterly data'!CZ26</f>
        <v>26.7265151515152</v>
      </c>
      <c r="CZ30" s="8" t="n">
        <f aca="false">'Quarterly data'!DA26</f>
        <v>27.1774891774892</v>
      </c>
      <c r="DA30" s="8" t="n">
        <f aca="false">'Quarterly data'!DB26</f>
        <v>37.2022727272727</v>
      </c>
      <c r="DB30" s="8" t="n">
        <f aca="false">'Quarterly data'!DC26</f>
        <v>41.9385964912281</v>
      </c>
      <c r="DC30" s="8" t="n">
        <f aca="false">'Quarterly data'!DD26</f>
        <v>49.5909090909091</v>
      </c>
      <c r="DD30" s="8" t="n">
        <f aca="false">'Quarterly data'!DE26</f>
        <v>57.7539682539683</v>
      </c>
      <c r="DE30" s="8" t="n">
        <f aca="false">'Quarterly data'!DF26</f>
        <v>57.75</v>
      </c>
      <c r="DF30" s="8" t="n">
        <f aca="false">'Quarterly data'!DG26</f>
        <v>42.547619047619</v>
      </c>
      <c r="DG30" s="8" t="n">
        <f aca="false">'Quarterly data'!DH26</f>
        <v>40.87301587</v>
      </c>
      <c r="DH30" s="8" t="n">
        <f aca="false">'Quarterly data'!DI26</f>
        <v>40.87301587</v>
      </c>
      <c r="DI30" s="8" t="n">
        <f aca="false">'Quarterly data'!DJ26</f>
        <v>40.87301587</v>
      </c>
      <c r="DJ30" s="8" t="n">
        <f aca="false">'Quarterly data'!DK26</f>
        <v>40.87301587</v>
      </c>
      <c r="DK30" s="8" t="n">
        <f aca="false">'Quarterly data'!DL26</f>
        <v>40.87301587</v>
      </c>
      <c r="DL30" s="8" t="n">
        <f aca="false">'Quarterly data'!DM26</f>
        <v>40.87301587</v>
      </c>
      <c r="DM30" s="8" t="n">
        <f aca="false">'Quarterly data'!DN26</f>
        <v>40.87301587</v>
      </c>
      <c r="DN30" s="8" t="n">
        <f aca="false">'Quarterly data'!DO26</f>
        <v>0</v>
      </c>
    </row>
    <row r="31" customFormat="false" ht="15" hidden="false" customHeight="false" outlineLevel="0" collapsed="false">
      <c r="A31" s="7" t="s">
        <v>136</v>
      </c>
      <c r="B31" s="8" t="str">
        <f aca="false">'Quarterly data'!C27</f>
        <v>$/ounce, 30.6 grams/ounce</v>
      </c>
      <c r="C31" s="8" t="n">
        <f aca="false">'Quarterly data'!D27</f>
        <v>387.917989095052</v>
      </c>
      <c r="D31" s="8" t="n">
        <f aca="false">'Quarterly data'!E27</f>
        <v>384.38520304362</v>
      </c>
      <c r="E31" s="8" t="n">
        <f aca="false">'Quarterly data'!F27</f>
        <v>385.434336344401</v>
      </c>
      <c r="F31" s="8" t="n">
        <f aca="false">'Quarterly data'!G27</f>
        <v>400.293711344401</v>
      </c>
      <c r="G31" s="8" t="n">
        <f aca="false">'Quarterly data'!H27</f>
        <v>390.1201171875</v>
      </c>
      <c r="H31" s="8" t="n">
        <f aca="false">'Quarterly data'!I27</f>
        <v>384.67426554362</v>
      </c>
      <c r="I31" s="8" t="n">
        <f aca="false">'Quarterly data'!J27</f>
        <v>376.18901570638</v>
      </c>
      <c r="J31" s="8" t="n">
        <f aca="false">'Quarterly data'!K27</f>
        <v>351.239491780599</v>
      </c>
      <c r="K31" s="8" t="n">
        <f aca="false">'Quarterly data'!L27</f>
        <v>342.920817057292</v>
      </c>
      <c r="L31" s="8" t="n">
        <f aca="false">'Quarterly data'!M27</f>
        <v>324.204935709636</v>
      </c>
      <c r="M31" s="8" t="n">
        <f aca="false">'Quarterly data'!N27</f>
        <v>305.616495768229</v>
      </c>
      <c r="N31" s="8" t="n">
        <f aca="false">'Quarterly data'!O27</f>
        <v>294.30327351888</v>
      </c>
      <c r="O31" s="8" t="n">
        <f aca="false">'Quarterly data'!P27</f>
        <v>299.934193929036</v>
      </c>
      <c r="P31" s="8" t="n">
        <f aca="false">'Quarterly data'!Q27</f>
        <v>288.614685058594</v>
      </c>
      <c r="Q31" s="8" t="n">
        <f aca="false">'Quarterly data'!R27</f>
        <v>293.703542073568</v>
      </c>
      <c r="R31" s="8" t="n">
        <f aca="false">'Quarterly data'!S27</f>
        <v>286.935155</v>
      </c>
      <c r="S31" s="8" t="n">
        <f aca="false">'Quarterly data'!T27</f>
        <v>273.613712133333</v>
      </c>
      <c r="T31" s="8" t="n">
        <f aca="false">'Quarterly data'!U27</f>
        <v>259.303104866667</v>
      </c>
      <c r="U31" s="8" t="n">
        <f aca="false">'Quarterly data'!V27</f>
        <v>295.6394338</v>
      </c>
      <c r="V31" s="8" t="n">
        <f aca="false">'Quarterly data'!W27</f>
        <v>290.234875</v>
      </c>
      <c r="W31" s="8" t="n">
        <f aca="false">'Quarterly data'!X27</f>
        <v>280.708452966667</v>
      </c>
      <c r="X31" s="8" t="n">
        <f aca="false">'Quarterly data'!Y27</f>
        <v>276.513571433333</v>
      </c>
      <c r="Y31" s="8" t="n">
        <f aca="false">'Quarterly data'!Z27</f>
        <v>269.225313266667</v>
      </c>
      <c r="Z31" s="8" t="n">
        <f aca="false">'Quarterly data'!AA27</f>
        <v>263.53437</v>
      </c>
      <c r="AA31" s="8" t="n">
        <f aca="false">'Quarterly data'!AB27</f>
        <v>267.542039466667</v>
      </c>
      <c r="AB31" s="8" t="n">
        <f aca="false">'Quarterly data'!AC27</f>
        <v>274.6968829</v>
      </c>
      <c r="AC31" s="8" t="n">
        <f aca="false">'Quarterly data'!AD27</f>
        <v>278.4290774</v>
      </c>
      <c r="AD31" s="8" t="n">
        <f aca="false">'Quarterly data'!AE27</f>
        <v>290.111666666667</v>
      </c>
      <c r="AE31" s="8" t="n">
        <f aca="false">'Quarterly data'!AF27</f>
        <v>312.7847643</v>
      </c>
      <c r="AF31" s="8" t="n">
        <f aca="false">'Quarterly data'!AG27</f>
        <v>314.235990333333</v>
      </c>
      <c r="AG31" s="8" t="n">
        <f aca="false">'Quarterly data'!AH27</f>
        <v>323.009449033333</v>
      </c>
      <c r="AH31" s="8" t="n">
        <f aca="false">'Quarterly data'!AI27</f>
        <v>352.126363636364</v>
      </c>
      <c r="AI31" s="8" t="n">
        <f aca="false">'Quarterly data'!AJ27</f>
        <v>346.738293650794</v>
      </c>
      <c r="AJ31" s="8" t="n">
        <f aca="false">'Quarterly data'!AK27</f>
        <v>363.244173254282</v>
      </c>
      <c r="AK31" s="8" t="n">
        <f aca="false">'Quarterly data'!AL27</f>
        <v>391.927398932113</v>
      </c>
      <c r="AL31" s="8" t="n">
        <f aca="false">'Quarterly data'!AM27</f>
        <v>408.444328847481</v>
      </c>
      <c r="AM31" s="8" t="n">
        <f aca="false">'Quarterly data'!AN27</f>
        <v>393.137224880383</v>
      </c>
      <c r="AN31" s="8" t="n">
        <f aca="false">'Quarterly data'!AO27</f>
        <v>401.291810966811</v>
      </c>
      <c r="AO31" s="8" t="n">
        <f aca="false">'Quarterly data'!AP27</f>
        <v>433.972744360902</v>
      </c>
      <c r="AP31" s="8" t="n">
        <f aca="false">'Quarterly data'!AQ27</f>
        <v>427.23380952381</v>
      </c>
      <c r="AQ31" s="8" t="n">
        <f aca="false">'Quarterly data'!AR27</f>
        <v>427.254217171717</v>
      </c>
      <c r="AR31" s="8" t="n">
        <f aca="false">'Quarterly data'!AS27</f>
        <v>439.485281385281</v>
      </c>
      <c r="AS31" s="8" t="n">
        <f aca="false">'Quarterly data'!AT27</f>
        <v>485.553583453584</v>
      </c>
      <c r="AT31" s="8" t="n">
        <f aca="false">'Quarterly data'!AU27</f>
        <v>553.984254658385</v>
      </c>
      <c r="AU31" s="8" t="n">
        <f aca="false">'Quarterly data'!AV27</f>
        <v>627.39702982203</v>
      </c>
      <c r="AV31" s="8" t="n">
        <f aca="false">'Quarterly data'!AW27</f>
        <v>621.49613997114</v>
      </c>
      <c r="AW31" s="8" t="n">
        <f aca="false">'Quarterly data'!AX27</f>
        <v>614.465998217469</v>
      </c>
      <c r="AX31" s="8" t="n">
        <f aca="false">'Quarterly data'!AY27</f>
        <v>650.268787878788</v>
      </c>
      <c r="AY31" s="8" t="n">
        <f aca="false">'Quarterly data'!AZ27</f>
        <v>667.239473684211</v>
      </c>
      <c r="AZ31" s="8" t="n">
        <f aca="false">'Quarterly data'!BA27</f>
        <v>681.119772727273</v>
      </c>
      <c r="BA31" s="8" t="n">
        <f aca="false">'Quarterly data'!BB27</f>
        <v>788.018338758428</v>
      </c>
      <c r="BB31" s="8" t="n">
        <f aca="false">'Quarterly data'!BC27</f>
        <v>926.77576137313</v>
      </c>
      <c r="BC31" s="8" t="n">
        <f aca="false">'Quarterly data'!BD27</f>
        <v>895.951713564214</v>
      </c>
      <c r="BD31" s="8" t="n">
        <f aca="false">'Quarterly data'!BE27</f>
        <v>869.576185770751</v>
      </c>
      <c r="BE31" s="8" t="n">
        <f aca="false">'Quarterly data'!BF27</f>
        <v>794.524723493516</v>
      </c>
      <c r="BF31" s="8" t="n">
        <f aca="false">'Quarterly data'!BG27</f>
        <v>908.708567821068</v>
      </c>
      <c r="BG31" s="8" t="n">
        <f aca="false">'Quarterly data'!BH27</f>
        <v>921.505063795853</v>
      </c>
      <c r="BH31" s="8" t="n">
        <f aca="false">'Quarterly data'!BI27</f>
        <v>960.064723320158</v>
      </c>
      <c r="BI31" s="8" t="n">
        <f aca="false">'Quarterly data'!BJ27</f>
        <v>1101.63949646844</v>
      </c>
      <c r="BJ31" s="8" t="n">
        <f aca="false">'Quarterly data'!BK27</f>
        <v>1108.90398550725</v>
      </c>
      <c r="BK31" s="8" t="n">
        <f aca="false">'Quarterly data'!BL27</f>
        <v>1195.68072169059</v>
      </c>
      <c r="BL31" s="8" t="n">
        <f aca="false">'Quarterly data'!BM27</f>
        <v>1226.58423520924</v>
      </c>
      <c r="BM31" s="8" t="n">
        <f aca="false">'Quarterly data'!BN27</f>
        <v>1367.48760157971</v>
      </c>
      <c r="BN31" s="8" t="n">
        <f aca="false">'Quarterly data'!BO27</f>
        <v>1384.37862318841</v>
      </c>
      <c r="BO31" s="8" t="n">
        <f aca="false">'Quarterly data'!BP27</f>
        <v>1504.30071548822</v>
      </c>
      <c r="BP31" s="8" t="n">
        <f aca="false">'Quarterly data'!BQ27</f>
        <v>1700.15620490621</v>
      </c>
      <c r="BQ31" s="8" t="n">
        <f aca="false">'Quarterly data'!BR27</f>
        <v>1685.49903799904</v>
      </c>
      <c r="BR31" s="8" t="n">
        <f aca="false">'Quarterly data'!BS27</f>
        <v>1690.83694083694</v>
      </c>
      <c r="BS31" s="8" t="n">
        <f aca="false">'Quarterly data'!BT27</f>
        <v>1610.75590111643</v>
      </c>
      <c r="BT31" s="8" t="n">
        <f aca="false">'Quarterly data'!BU27</f>
        <v>1654.79772727273</v>
      </c>
      <c r="BU31" s="8" t="n">
        <f aca="false">'Quarterly data'!BV27</f>
        <v>1718.89221498876</v>
      </c>
      <c r="BV31" s="8" t="n">
        <f aca="false">'Quarterly data'!BW27</f>
        <v>1630.46818181818</v>
      </c>
      <c r="BW31" s="8" t="n">
        <f aca="false">'Quarterly data'!BX27</f>
        <v>1413.64861111111</v>
      </c>
      <c r="BX31" s="8" t="n">
        <f aca="false">'Quarterly data'!BY27</f>
        <v>1327.53892339545</v>
      </c>
      <c r="BY31" s="8" t="n">
        <f aca="false">'Quarterly data'!BZ27</f>
        <v>1272.46966298597</v>
      </c>
      <c r="BZ31" s="8" t="n">
        <f aca="false">'Quarterly data'!CA27</f>
        <v>1293.95126262626</v>
      </c>
      <c r="CA31" s="8" t="n">
        <f aca="false">'Quarterly data'!CB27</f>
        <v>1288.54007936508</v>
      </c>
      <c r="CB31" s="8" t="n">
        <f aca="false">'Quarterly data'!CC27</f>
        <v>1281.92435770751</v>
      </c>
      <c r="CC31" s="8" t="n">
        <f aca="false">'Quarterly data'!CD27</f>
        <v>1200.35953470633</v>
      </c>
      <c r="CD31" s="8" t="n">
        <f aca="false">'Quarterly data'!CE27</f>
        <v>1219.22076118326</v>
      </c>
      <c r="CE31" s="8" t="n">
        <f aca="false">'Quarterly data'!CF27</f>
        <v>1192.8223923445</v>
      </c>
      <c r="CF31" s="8" t="n">
        <f aca="false">'Quarterly data'!CG27</f>
        <v>1124.01459156785</v>
      </c>
      <c r="CG31" s="8" t="n">
        <f aca="false">'Quarterly data'!CH27</f>
        <v>1104.40015569226</v>
      </c>
      <c r="CH31" s="8" t="n">
        <f aca="false">'Quarterly data'!CI27</f>
        <v>1181.20833333333</v>
      </c>
      <c r="CI31" s="8" t="n">
        <f aca="false">'Quarterly data'!CJ27</f>
        <v>1259.35465007215</v>
      </c>
      <c r="CJ31" s="8" t="n">
        <f aca="false">'Quarterly data'!CK27</f>
        <v>1334.81479076479</v>
      </c>
      <c r="CK31" s="8" t="n">
        <f aca="false">'Quarterly data'!CL27</f>
        <v>1217.98379028379</v>
      </c>
      <c r="CL31" s="8" t="n">
        <f aca="false">'Quarterly data'!CM27</f>
        <v>1219.35588164251</v>
      </c>
      <c r="CM31" s="8" t="n">
        <f aca="false">'Quarterly data'!CN27</f>
        <v>1256.96311928812</v>
      </c>
      <c r="CN31" s="8" t="n">
        <f aca="false">'Quarterly data'!CO27</f>
        <v>1277.83863636364</v>
      </c>
      <c r="CO31" s="8" t="n">
        <f aca="false">'Quarterly data'!CP27</f>
        <v>1274.35120320856</v>
      </c>
      <c r="CP31" s="8" t="n">
        <f aca="false">'Quarterly data'!CQ27</f>
        <v>1329.28268398268</v>
      </c>
      <c r="CQ31" s="8" t="n">
        <f aca="false">'Quarterly data'!CR27</f>
        <v>1306.44428571429</v>
      </c>
      <c r="CR31" s="8" t="n">
        <f aca="false">'Quarterly data'!CS27</f>
        <v>1212.74765151515</v>
      </c>
      <c r="CS31" s="8" t="n">
        <f aca="false">'Quarterly data'!CT27</f>
        <v>1228.08748740603</v>
      </c>
      <c r="CT31" s="8" t="n">
        <f aca="false">'Quarterly data'!CU27</f>
        <v>1304.23602453102</v>
      </c>
      <c r="CU31" s="8" t="n">
        <f aca="false">'Quarterly data'!CV27</f>
        <v>1309.81170634921</v>
      </c>
      <c r="CV31" s="8" t="n">
        <f aca="false">'Quarterly data'!CW27</f>
        <v>1474.36338854382</v>
      </c>
      <c r="CW31" s="8" t="n">
        <f aca="false">'Quarterly data'!CX27</f>
        <v>1480.28703703704</v>
      </c>
      <c r="CX31" s="8" t="n">
        <f aca="false">'Quarterly data'!CY27</f>
        <v>1583.23416666667</v>
      </c>
      <c r="CY31" s="8" t="n">
        <f aca="false">'Quarterly data'!CZ27</f>
        <v>1710.50992025518</v>
      </c>
      <c r="CZ31" s="8" t="n">
        <f aca="false">'Quarterly data'!DA27</f>
        <v>1911.18587740762</v>
      </c>
      <c r="DA31" s="8" t="n">
        <f aca="false">'Quarterly data'!DB27</f>
        <v>1873.24104010025</v>
      </c>
      <c r="DB31" s="8" t="n">
        <f aca="false">'Quarterly data'!DC27</f>
        <v>1797.79608695652</v>
      </c>
      <c r="DC31" s="8" t="n">
        <f aca="false">'Quarterly data'!DD27</f>
        <v>1817.2678030303</v>
      </c>
      <c r="DD31" s="8" t="n">
        <f aca="false">'Quarterly data'!DE27</f>
        <v>1789.43816738817</v>
      </c>
      <c r="DE31" s="8" t="n">
        <f aca="false">'Quarterly data'!DF27</f>
        <v>1794.5804947976</v>
      </c>
      <c r="DF31" s="8" t="n">
        <f aca="false">'Quarterly data'!DG27</f>
        <v>1873.62942028986</v>
      </c>
      <c r="DG31" s="8" t="n">
        <f aca="false">'Quarterly data'!DH27</f>
        <v>1873.183788</v>
      </c>
      <c r="DH31" s="8" t="n">
        <f aca="false">'Quarterly data'!DI27</f>
        <v>1828.65</v>
      </c>
      <c r="DI31" s="8" t="n">
        <f aca="false">'Quarterly data'!DJ27</f>
        <v>1844.8</v>
      </c>
      <c r="DJ31" s="8" t="n">
        <f aca="false">'Quarterly data'!DK27</f>
        <v>1862</v>
      </c>
      <c r="DK31" s="8" t="n">
        <f aca="false">'Quarterly data'!DL27</f>
        <v>1879.45</v>
      </c>
      <c r="DL31" s="8" t="n">
        <f aca="false">'Quarterly data'!DM27</f>
        <v>1896.9</v>
      </c>
      <c r="DM31" s="8" t="n">
        <f aca="false">'Quarterly data'!DN27</f>
        <v>1914.9</v>
      </c>
      <c r="DN31" s="8" t="n">
        <f aca="false">'Quarterly data'!DO27</f>
        <v>0</v>
      </c>
    </row>
    <row r="32" customFormat="false" ht="15" hidden="false" customHeight="false" outlineLevel="0" collapsed="false">
      <c r="A32" s="7" t="s">
        <v>137</v>
      </c>
      <c r="B32" s="8" t="str">
        <f aca="false">'Quarterly data'!C25</f>
        <v>$cts/kg</v>
      </c>
      <c r="C32" s="8" t="n">
        <f aca="false">'Quarterly data'!D25</f>
        <v>13.7159967422486</v>
      </c>
      <c r="D32" s="8" t="n">
        <f aca="false">'Quarterly data'!E25</f>
        <v>12.7544164657593</v>
      </c>
      <c r="E32" s="8" t="n">
        <f aca="false">'Quarterly data'!F25</f>
        <v>12.0437879562378</v>
      </c>
      <c r="F32" s="8" t="n">
        <f aca="false">'Quarterly data'!G25</f>
        <v>12.7504183451334</v>
      </c>
      <c r="G32" s="8" t="n">
        <f aca="false">'Quarterly data'!H25</f>
        <v>11.8451789220174</v>
      </c>
      <c r="H32" s="8" t="n">
        <f aca="false">'Quarterly data'!I25</f>
        <v>12.3630113601684</v>
      </c>
      <c r="I32" s="8" t="n">
        <f aca="false">'Quarterly data'!J25</f>
        <v>10.8622248967489</v>
      </c>
      <c r="J32" s="8" t="n">
        <f aca="false">'Quarterly data'!K25</f>
        <v>10.8819681803385</v>
      </c>
      <c r="K32" s="8" t="n">
        <f aca="false">'Quarterly data'!L25</f>
        <v>11.2854401270548</v>
      </c>
      <c r="L32" s="8" t="n">
        <f aca="false">'Quarterly data'!M25</f>
        <v>11.5349887212117</v>
      </c>
      <c r="M32" s="8" t="n">
        <f aca="false">'Quarterly data'!N25</f>
        <v>11.9069798787435</v>
      </c>
      <c r="N32" s="8" t="n">
        <f aca="false">'Quarterly data'!O25</f>
        <v>10.6934242248535</v>
      </c>
      <c r="O32" s="8" t="n">
        <f aca="false">'Quarterly data'!P25</f>
        <v>9.00031820933024</v>
      </c>
      <c r="P32" s="8" t="n">
        <f aca="false">'Quarterly data'!Q25</f>
        <v>8.11207771301269</v>
      </c>
      <c r="Q32" s="8" t="n">
        <f aca="false">'Quarterly data'!R25</f>
        <v>7.86699151992798</v>
      </c>
      <c r="R32" s="8" t="n">
        <f aca="false">'Quarterly data'!S25</f>
        <v>6.98323919909933</v>
      </c>
      <c r="S32" s="8" t="n">
        <f aca="false">'Quarterly data'!T25</f>
        <v>5.73634704184704</v>
      </c>
      <c r="T32" s="8" t="n">
        <f aca="false">'Quarterly data'!U25</f>
        <v>5.92540184453228</v>
      </c>
      <c r="U32" s="8" t="n">
        <f aca="false">'Quarterly data'!V25</f>
        <v>6.4137619047619</v>
      </c>
      <c r="V32" s="8" t="n">
        <f aca="false">'Quarterly data'!W25</f>
        <v>5.3639</v>
      </c>
      <c r="W32" s="8" t="n">
        <f aca="false">'Quarterly data'!X25</f>
        <v>7.04213833992095</v>
      </c>
      <c r="X32" s="8" t="n">
        <f aca="false">'Quarterly data'!Y25</f>
        <v>10.0319340924776</v>
      </c>
      <c r="Y32" s="8" t="n">
        <f aca="false">'Quarterly data'!Z25</f>
        <v>9.88139393939393</v>
      </c>
      <c r="Z32" s="8" t="n">
        <f aca="false">'Quarterly data'!AA25</f>
        <v>9.37961399711399</v>
      </c>
      <c r="AA32" s="8" t="n">
        <f aca="false">'Quarterly data'!AB25</f>
        <v>8.58483595352016</v>
      </c>
      <c r="AB32" s="8" t="n">
        <f aca="false">'Quarterly data'!AC25</f>
        <v>7.86706832298137</v>
      </c>
      <c r="AC32" s="8" t="n">
        <f aca="false">'Quarterly data'!AD25</f>
        <v>7.09469565217391</v>
      </c>
      <c r="AD32" s="8" t="n">
        <f aca="false">'Quarterly data'!AE25</f>
        <v>6.30715580618212</v>
      </c>
      <c r="AE32" s="8" t="n">
        <f aca="false">'Quarterly data'!AF25</f>
        <v>5.34533333333333</v>
      </c>
      <c r="AF32" s="8" t="n">
        <f aca="false">'Quarterly data'!AG25</f>
        <v>6.02036002886003</v>
      </c>
      <c r="AG32" s="8" t="n">
        <f aca="false">'Quarterly data'!AH25</f>
        <v>7.27494736842105</v>
      </c>
      <c r="AH32" s="8" t="n">
        <f aca="false">'Quarterly data'!AI25</f>
        <v>8.02738095238096</v>
      </c>
      <c r="AI32" s="8" t="n">
        <f aca="false">'Quarterly data'!AJ25</f>
        <v>6.89349206349206</v>
      </c>
      <c r="AJ32" s="8" t="n">
        <f aca="false">'Quarterly data'!AK25</f>
        <v>6.57091630591631</v>
      </c>
      <c r="AK32" s="8" t="n">
        <f aca="false">'Quarterly data'!AL25</f>
        <v>6.21106050149528</v>
      </c>
      <c r="AL32" s="8" t="n">
        <f aca="false">'Quarterly data'!AM25</f>
        <v>6.13325705568268</v>
      </c>
      <c r="AM32" s="8" t="n">
        <f aca="false">'Quarterly data'!AN25</f>
        <v>6.9990873015873</v>
      </c>
      <c r="AN32" s="8" t="n">
        <f aca="false">'Quarterly data'!AO25</f>
        <v>8.23969696969697</v>
      </c>
      <c r="AO32" s="8" t="n">
        <f aca="false">'Quarterly data'!AP25</f>
        <v>8.8083492063492</v>
      </c>
      <c r="AP32" s="8" t="n">
        <f aca="false">'Quarterly data'!AQ25</f>
        <v>9.04689473684211</v>
      </c>
      <c r="AQ32" s="8" t="n">
        <f aca="false">'Quarterly data'!AR25</f>
        <v>8.69010822510822</v>
      </c>
      <c r="AR32" s="8" t="n">
        <f aca="false">'Quarterly data'!AS25</f>
        <v>10.0943978605935</v>
      </c>
      <c r="AS32" s="8" t="n">
        <f aca="false">'Quarterly data'!AT25</f>
        <v>12.4493333333333</v>
      </c>
      <c r="AT32" s="8" t="n">
        <f aca="false">'Quarterly data'!AU25</f>
        <v>17.1072684973303</v>
      </c>
      <c r="AU32" s="8" t="n">
        <f aca="false">'Quarterly data'!AV25</f>
        <v>16.6840590111643</v>
      </c>
      <c r="AV32" s="8" t="n">
        <f aca="false">'Quarterly data'!AW25</f>
        <v>13.7166884057971</v>
      </c>
      <c r="AW32" s="8" t="n">
        <f aca="false">'Quarterly data'!AX25</f>
        <v>11.6458636363636</v>
      </c>
      <c r="AX32" s="8" t="n">
        <f aca="false">'Quarterly data'!AY25</f>
        <v>10.6139657097289</v>
      </c>
      <c r="AY32" s="8" t="n">
        <f aca="false">'Quarterly data'!AZ25</f>
        <v>9.31361327561328</v>
      </c>
      <c r="AZ32" s="8" t="n">
        <f aca="false">'Quarterly data'!BA25</f>
        <v>9.7866034651847</v>
      </c>
      <c r="BA32" s="8" t="n">
        <f aca="false">'Quarterly data'!BB25</f>
        <v>10.1123661327231</v>
      </c>
      <c r="BB32" s="8" t="n">
        <f aca="false">'Quarterly data'!BC25</f>
        <v>12.7145079365079</v>
      </c>
      <c r="BC32" s="8" t="n">
        <f aca="false">'Quarterly data'!BD25</f>
        <v>11.8409090909091</v>
      </c>
      <c r="BD32" s="8" t="n">
        <f aca="false">'Quarterly data'!BE25</f>
        <v>13.636544011544</v>
      </c>
      <c r="BE32" s="8" t="n">
        <f aca="false">'Quarterly data'!BF25</f>
        <v>11.6168649885584</v>
      </c>
      <c r="BF32" s="8" t="n">
        <f aca="false">'Quarterly data'!BG25</f>
        <v>12.8280956937799</v>
      </c>
      <c r="BG32" s="8" t="n">
        <f aca="false">'Quarterly data'!BH25</f>
        <v>15.1704776334776</v>
      </c>
      <c r="BH32" s="8" t="n">
        <f aca="false">'Quarterly data'!BI25</f>
        <v>20.9919913419914</v>
      </c>
      <c r="BI32" s="8" t="n">
        <f aca="false">'Quarterly data'!BJ25</f>
        <v>23.6108787878788</v>
      </c>
      <c r="BJ32" s="8" t="n">
        <f aca="false">'Quarterly data'!BK25</f>
        <v>20.6773455377574</v>
      </c>
      <c r="BK32" s="8" t="n">
        <f aca="false">'Quarterly data'!BL25</f>
        <v>16.0969047619048</v>
      </c>
      <c r="BL32" s="8" t="n">
        <f aca="false">'Quarterly data'!BM25</f>
        <v>19.6543867243867</v>
      </c>
      <c r="BM32" s="8" t="n">
        <f aca="false">'Quarterly data'!BN25</f>
        <v>27.1350649350649</v>
      </c>
      <c r="BN32" s="8" t="n">
        <f aca="false">'Quarterly data'!BO25</f>
        <v>28.3143859649123</v>
      </c>
      <c r="BO32" s="8" t="n">
        <f aca="false">'Quarterly data'!BP25</f>
        <v>23.5561659451659</v>
      </c>
      <c r="BP32" s="8" t="n">
        <f aca="false">'Quarterly data'!BQ25</f>
        <v>28.3279730848861</v>
      </c>
      <c r="BQ32" s="8" t="n">
        <f aca="false">'Quarterly data'!BR25</f>
        <v>24.7438095238095</v>
      </c>
      <c r="BR32" s="8" t="n">
        <f aca="false">'Quarterly data'!BS25</f>
        <v>23.7415606060606</v>
      </c>
      <c r="BS32" s="8" t="n">
        <f aca="false">'Quarterly data'!BT25</f>
        <v>20.9468499278499</v>
      </c>
      <c r="BT32" s="8" t="n">
        <f aca="false">'Quarterly data'!BU25</f>
        <v>21.1749209981475</v>
      </c>
      <c r="BU32" s="8" t="n">
        <f aca="false">'Quarterly data'!BV25</f>
        <v>19.6346763285024</v>
      </c>
      <c r="BV32" s="8" t="n">
        <f aca="false">'Quarterly data'!BW25</f>
        <v>18.4642030075188</v>
      </c>
      <c r="BW32" s="8" t="n">
        <f aca="false">'Quarterly data'!BX25</f>
        <v>17.3482121212121</v>
      </c>
      <c r="BX32" s="8" t="n">
        <f aca="false">'Quarterly data'!BY25</f>
        <v>17.3198181818182</v>
      </c>
      <c r="BY32" s="8" t="n">
        <f aca="false">'Quarterly data'!BZ25</f>
        <v>17.7019568668047</v>
      </c>
      <c r="BZ32" s="8" t="n">
        <f aca="false">'Quarterly data'!CA25</f>
        <v>16.826992481203</v>
      </c>
      <c r="CA32" s="8" t="n">
        <f aca="false">'Quarterly data'!CB25</f>
        <v>18.232380952381</v>
      </c>
      <c r="CB32" s="8" t="n">
        <f aca="false">'Quarterly data'!CC25</f>
        <v>17.6665007215007</v>
      </c>
      <c r="CC32" s="8" t="n">
        <f aca="false">'Quarterly data'!CD25</f>
        <v>15.7822907565356</v>
      </c>
      <c r="CD32" s="8" t="n">
        <f aca="false">'Quarterly data'!CE25</f>
        <v>14.138504784689</v>
      </c>
      <c r="CE32" s="8" t="n">
        <f aca="false">'Quarterly data'!CF25</f>
        <v>12.5760295815296</v>
      </c>
      <c r="CF32" s="8" t="n">
        <f aca="false">'Quarterly data'!CG25</f>
        <v>11.5635137085137</v>
      </c>
      <c r="CG32" s="8" t="n">
        <f aca="false">'Quarterly data'!CH25</f>
        <v>14.5825151515152</v>
      </c>
      <c r="CH32" s="8" t="n">
        <f aca="false">'Quarterly data'!CI25</f>
        <v>14.3451690590112</v>
      </c>
      <c r="CI32" s="8" t="n">
        <f aca="false">'Quarterly data'!CJ25</f>
        <v>17.0065512265512</v>
      </c>
      <c r="CJ32" s="8" t="n">
        <f aca="false">'Quarterly data'!CK25</f>
        <v>20.351242926156</v>
      </c>
      <c r="CK32" s="8" t="n">
        <f aca="false">'Quarterly data'!CL25</f>
        <v>20.871746031746</v>
      </c>
      <c r="CL32" s="8" t="n">
        <f aca="false">'Quarterly data'!CM25</f>
        <v>19.6676182303585</v>
      </c>
      <c r="CM32" s="8" t="n">
        <f aca="false">'Quarterly data'!CN25</f>
        <v>15.178644338118</v>
      </c>
      <c r="CN32" s="8" t="n">
        <f aca="false">'Quarterly data'!CO25</f>
        <v>13.9486956521739</v>
      </c>
      <c r="CO32" s="8" t="n">
        <f aca="false">'Quarterly data'!CP25</f>
        <v>14.5436616161616</v>
      </c>
      <c r="CP32" s="8" t="n">
        <f aca="false">'Quarterly data'!CQ25</f>
        <v>13.4592898913952</v>
      </c>
      <c r="CQ32" s="8" t="n">
        <f aca="false">'Quarterly data'!CR25</f>
        <v>11.9044877344877</v>
      </c>
      <c r="CR32" s="8" t="n">
        <f aca="false">'Quarterly data'!CS25</f>
        <v>10.7980465656896</v>
      </c>
      <c r="CS32" s="8" t="n">
        <f aca="false">'Quarterly data'!CT25</f>
        <v>12.8435545203589</v>
      </c>
      <c r="CT32" s="8" t="n">
        <f aca="false">'Quarterly data'!CU25</f>
        <v>12.6945697577277</v>
      </c>
      <c r="CU32" s="8" t="n">
        <f aca="false">'Quarterly data'!CV25</f>
        <v>12.2667380952381</v>
      </c>
      <c r="CV32" s="8" t="n">
        <f aca="false">'Quarterly data'!CW25</f>
        <v>11.6140303030303</v>
      </c>
      <c r="CW32" s="8" t="n">
        <f aca="false">'Quarterly data'!CX25</f>
        <v>12.8265431331953</v>
      </c>
      <c r="CX32" s="8" t="n">
        <f aca="false">'Quarterly data'!CY25</f>
        <v>13.6809064327485</v>
      </c>
      <c r="CY32" s="8" t="e">
        <f aca="false">'quarterly data'!#ref!</f>
        <v>#VALUE!</v>
      </c>
      <c r="CZ32" s="8" t="e">
        <f aca="false">'quarterly data'!#ref!</f>
        <v>#VALUE!</v>
      </c>
      <c r="DA32" s="8" t="e">
        <f aca="false">'quarterly data'!#ref!</f>
        <v>#VALUE!</v>
      </c>
      <c r="DB32" s="8" t="e">
        <f aca="false">'quarterly data'!#ref!</f>
        <v>#VALUE!</v>
      </c>
      <c r="DC32" s="8" t="e">
        <f aca="false">'quarterly data'!#ref!</f>
        <v>#VALUE!</v>
      </c>
      <c r="DD32" s="8" t="e">
        <f aca="false">'quarterly data'!#ref!</f>
        <v>#VALUE!</v>
      </c>
      <c r="DE32" s="8" t="e">
        <f aca="false">'quarterly data'!#ref!</f>
        <v>#VALUE!</v>
      </c>
      <c r="DF32" s="8" t="e">
        <f aca="false">'quarterly data'!#ref!</f>
        <v>#VALUE!</v>
      </c>
      <c r="DG32" s="8" t="e">
        <f aca="false">'quarterly data'!#ref!</f>
        <v>#VALUE!</v>
      </c>
      <c r="DH32" s="8" t="e">
        <f aca="false">'quarterly data'!#ref!</f>
        <v>#VALUE!</v>
      </c>
      <c r="DI32" s="8" t="e">
        <f aca="false">'quarterly data'!#ref!</f>
        <v>#VALUE!</v>
      </c>
      <c r="DJ32" s="8" t="e">
        <f aca="false">'quarterly data'!#ref!</f>
        <v>#VALUE!</v>
      </c>
      <c r="DK32" s="8" t="e">
        <f aca="false">'quarterly data'!#ref!</f>
        <v>#VALUE!</v>
      </c>
      <c r="DL32" s="8" t="e">
        <f aca="false">'quarterly data'!#ref!</f>
        <v>#VALUE!</v>
      </c>
      <c r="DM32" s="8" t="e">
        <f aca="false">'quarterly data'!#ref!</f>
        <v>#VALUE!</v>
      </c>
      <c r="DN32" s="8" t="e">
        <f aca="false">'quarterly data'!#ref!</f>
        <v>#VALUE!</v>
      </c>
    </row>
    <row r="33" customFormat="false" ht="15" hidden="false" customHeight="false" outlineLevel="0" collapsed="false">
      <c r="A33" s="7" t="s">
        <v>138</v>
      </c>
      <c r="B33" s="8" t="str">
        <f aca="false">'Quarterly data'!C28</f>
        <v>$/MT</v>
      </c>
      <c r="C33" s="8" t="n">
        <f aca="false">'Quarterly data'!D28</f>
        <v>6141.92882167358</v>
      </c>
      <c r="D33" s="8" t="n">
        <f aca="false">'Quarterly data'!E28</f>
        <v>6646.87884025269</v>
      </c>
      <c r="E33" s="8" t="n">
        <f aca="false">'Quarterly data'!F28</f>
        <v>6289.00059532064</v>
      </c>
      <c r="F33" s="8" t="n">
        <f aca="false">'Quarterly data'!G28</f>
        <v>6217.22597794393</v>
      </c>
      <c r="G33" s="8" t="n">
        <f aca="false">'Quarterly data'!H28</f>
        <v>6350.9683047404</v>
      </c>
      <c r="H33" s="8" t="n">
        <f aca="false">'Quarterly data'!I28</f>
        <v>6149.58659292602</v>
      </c>
      <c r="I33" s="8" t="n">
        <f aca="false">'Quarterly data'!J28</f>
        <v>5917.72853932699</v>
      </c>
      <c r="J33" s="8" t="n">
        <f aca="false">'Quarterly data'!K28</f>
        <v>5882.25600976156</v>
      </c>
      <c r="K33" s="8" t="n">
        <f aca="false">'Quarterly data'!L28</f>
        <v>5657.5754627533</v>
      </c>
      <c r="L33" s="8" t="n">
        <f aca="false">'Quarterly data'!M28</f>
        <v>5450.85297915039</v>
      </c>
      <c r="M33" s="8" t="n">
        <f aca="false">'Quarterly data'!N28</f>
        <v>5571.23737737223</v>
      </c>
      <c r="N33" s="8" t="n">
        <f aca="false">'Quarterly data'!O28</f>
        <v>5301.87876089681</v>
      </c>
      <c r="O33" s="8" t="n">
        <f aca="false">'Quarterly data'!P28</f>
        <v>5847.67157174886</v>
      </c>
      <c r="P33" s="8" t="n">
        <f aca="false">'Quarterly data'!Q28</f>
        <v>5607.07534764099</v>
      </c>
      <c r="Q33" s="8" t="n">
        <f aca="false">'Quarterly data'!R28</f>
        <v>5388.28939618123</v>
      </c>
      <c r="R33" s="8" t="n">
        <f aca="false">'Quarterly data'!S28</f>
        <v>5219.31817004552</v>
      </c>
      <c r="S33" s="8" t="n">
        <f aca="false">'Quarterly data'!T28</f>
        <v>5429.21172248804</v>
      </c>
      <c r="T33" s="8" t="n">
        <f aca="false">'Quarterly data'!U28</f>
        <v>5257.18614718615</v>
      </c>
      <c r="U33" s="8" t="n">
        <f aca="false">'Quarterly data'!V28</f>
        <v>5659.86100500806</v>
      </c>
      <c r="V33" s="8" t="n">
        <f aca="false">'Quarterly data'!W28</f>
        <v>5686.35</v>
      </c>
      <c r="W33" s="8" t="n">
        <f aca="false">'Quarterly data'!X28</f>
        <v>5432.39611330698</v>
      </c>
      <c r="X33" s="8" t="n">
        <f aca="false">'Quarterly data'!Y28</f>
        <v>5371.97308488613</v>
      </c>
      <c r="Y33" s="8" t="n">
        <f aca="false">'Quarterly data'!Z28</f>
        <v>5252.89090909091</v>
      </c>
      <c r="Z33" s="8" t="n">
        <f aca="false">'Quarterly data'!AA28</f>
        <v>5113.12878787879</v>
      </c>
      <c r="AA33" s="8" t="n">
        <f aca="false">'Quarterly data'!AB28</f>
        <v>4910.49067112225</v>
      </c>
      <c r="AB33" s="8" t="n">
        <f aca="false">'Quarterly data'!AC28</f>
        <v>3990.47129186603</v>
      </c>
      <c r="AC33" s="8" t="n">
        <f aca="false">'Quarterly data'!AD28</f>
        <v>3943.65422769898</v>
      </c>
      <c r="AD33" s="8" t="n">
        <f aca="false">'Quarterly data'!AE28</f>
        <v>3814.43855218855</v>
      </c>
      <c r="AE33" s="8" t="n">
        <f aca="false">'Quarterly data'!AF28</f>
        <v>4160.8759018759</v>
      </c>
      <c r="AF33" s="8" t="n">
        <f aca="false">'Quarterly data'!AG28</f>
        <v>4035.92753623188</v>
      </c>
      <c r="AG33" s="8" t="n">
        <f aca="false">'Quarterly data'!AH28</f>
        <v>4232.74327122153</v>
      </c>
      <c r="AH33" s="8" t="n">
        <f aca="false">'Quarterly data'!AI28</f>
        <v>4536.66767676768</v>
      </c>
      <c r="AI33" s="8" t="n">
        <f aca="false">'Quarterly data'!AJ28</f>
        <v>4657.6598015873</v>
      </c>
      <c r="AJ33" s="8" t="n">
        <f aca="false">'Quarterly data'!AK28</f>
        <v>4814.29239130435</v>
      </c>
      <c r="AK33" s="8" t="n">
        <f aca="false">'Quarterly data'!AL28</f>
        <v>5549.72230848861</v>
      </c>
      <c r="AL33" s="8" t="n">
        <f aca="false">'Quarterly data'!AM28</f>
        <v>6899.13153899241</v>
      </c>
      <c r="AM33" s="8" t="n">
        <f aca="false">'Quarterly data'!AN28</f>
        <v>9153.08931419458</v>
      </c>
      <c r="AN33" s="8" t="n">
        <f aca="false">'Quarterly data'!AO28</f>
        <v>9019.67316017316</v>
      </c>
      <c r="AO33" s="8" t="n">
        <f aca="false">'Quarterly data'!AP28</f>
        <v>8851.85997835498</v>
      </c>
      <c r="AP33" s="8" t="n">
        <f aca="false">'Quarterly data'!AQ28</f>
        <v>8084.7376984127</v>
      </c>
      <c r="AQ33" s="8" t="n">
        <f aca="false">'Quarterly data'!AR28</f>
        <v>7945.80772005772</v>
      </c>
      <c r="AR33" s="8" t="n">
        <f aca="false">'Quarterly data'!AS28</f>
        <v>7059.88149350649</v>
      </c>
      <c r="AS33" s="8" t="n">
        <f aca="false">'Quarterly data'!AT28</f>
        <v>6450.56403318903</v>
      </c>
      <c r="AT33" s="8" t="n">
        <f aca="false">'Quarterly data'!AU28</f>
        <v>7601.74712732919</v>
      </c>
      <c r="AU33" s="8" t="n">
        <f aca="false">'Quarterly data'!AV28</f>
        <v>8503.86405723906</v>
      </c>
      <c r="AV33" s="8" t="n">
        <f aca="false">'Quarterly data'!AW28</f>
        <v>8589.38203463204</v>
      </c>
      <c r="AW33" s="8" t="n">
        <f aca="false">'Quarterly data'!AX28</f>
        <v>10324.6188197767</v>
      </c>
      <c r="AX33" s="8" t="n">
        <f aca="false">'Quarterly data'!AY28</f>
        <v>12669.6348484849</v>
      </c>
      <c r="AY33" s="8" t="n">
        <f aca="false">'Quarterly data'!AZ28</f>
        <v>14064.6060985798</v>
      </c>
      <c r="AZ33" s="8" t="n">
        <f aca="false">'Quarterly data'!BA28</f>
        <v>14922.9181818182</v>
      </c>
      <c r="BA33" s="8" t="n">
        <f aca="false">'Quarterly data'!BB28</f>
        <v>16324.6142585273</v>
      </c>
      <c r="BB33" s="8" t="n">
        <f aca="false">'Quarterly data'!BC28</f>
        <v>17793.2734297866</v>
      </c>
      <c r="BC33" s="8" t="n">
        <f aca="false">'Quarterly data'!BD28</f>
        <v>22544.3504329004</v>
      </c>
      <c r="BD33" s="8" t="n">
        <f aca="false">'Quarterly data'!BE28</f>
        <v>20399.0737812912</v>
      </c>
      <c r="BE33" s="8" t="n">
        <f aca="false">'Quarterly data'!BF28</f>
        <v>13129.8802277433</v>
      </c>
      <c r="BF33" s="8" t="n">
        <f aca="false">'Quarterly data'!BG28</f>
        <v>11109.1724747475</v>
      </c>
      <c r="BG33" s="8" t="n">
        <f aca="false">'Quarterly data'!BH28</f>
        <v>13550.1149122807</v>
      </c>
      <c r="BH33" s="8" t="n">
        <f aca="false">'Quarterly data'!BI28</f>
        <v>14540.4373517787</v>
      </c>
      <c r="BI33" s="8" t="n">
        <f aca="false">'Quarterly data'!BJ28</f>
        <v>15197.4141414141</v>
      </c>
      <c r="BJ33" s="8" t="n">
        <f aca="false">'Quarterly data'!BK28</f>
        <v>17190.5434782609</v>
      </c>
      <c r="BK33" s="8" t="n">
        <f aca="false">'Quarterly data'!BL28</f>
        <v>17819.1178628389</v>
      </c>
      <c r="BL33" s="8" t="n">
        <f aca="false">'Quarterly data'!BM28</f>
        <v>20544.6525974026</v>
      </c>
      <c r="BM33" s="8" t="n">
        <f aca="false">'Quarterly data'!BN28</f>
        <v>25914.6810966811</v>
      </c>
      <c r="BN33" s="8" t="n">
        <f aca="false">'Quarterly data'!BO28</f>
        <v>29883.3115942029</v>
      </c>
      <c r="BO33" s="8" t="n">
        <f aca="false">'Quarterly data'!BP28</f>
        <v>28812.9254208754</v>
      </c>
      <c r="BP33" s="8" t="n">
        <f aca="false">'Quarterly data'!BQ28</f>
        <v>24660.4749278499</v>
      </c>
      <c r="BQ33" s="8" t="n">
        <f aca="false">'Quarterly data'!BR28</f>
        <v>20849.0866341991</v>
      </c>
      <c r="BR33" s="8" t="n">
        <f aca="false">'Quarterly data'!BS28</f>
        <v>22942.1479076479</v>
      </c>
      <c r="BS33" s="8" t="n">
        <f aca="false">'Quarterly data'!BT28</f>
        <v>20555.0873205742</v>
      </c>
      <c r="BT33" s="8" t="n">
        <f aca="false">'Quarterly data'!BU28</f>
        <v>19330.9700757576</v>
      </c>
      <c r="BU33" s="8" t="n">
        <f aca="false">'Quarterly data'!BV28</f>
        <v>21609.2195236114</v>
      </c>
      <c r="BV33" s="8" t="n">
        <f aca="false">'Quarterly data'!BW28</f>
        <v>24037.5450757576</v>
      </c>
      <c r="BW33" s="8" t="n">
        <f aca="false">'Quarterly data'!BX28</f>
        <v>20879.553968254</v>
      </c>
      <c r="BX33" s="8" t="n">
        <f aca="false">'Quarterly data'!BY28</f>
        <v>21312.3706004141</v>
      </c>
      <c r="BY33" s="8" t="n">
        <f aca="false">'Quarterly data'!BZ28</f>
        <v>22896.8643029676</v>
      </c>
      <c r="BZ33" s="8" t="n">
        <f aca="false">'Quarterly data'!CA28</f>
        <v>22636.2827200577</v>
      </c>
      <c r="CA33" s="8" t="n">
        <f aca="false">'Quarterly data'!CB28</f>
        <v>23146.15</v>
      </c>
      <c r="CB33" s="8" t="n">
        <f aca="false">'Quarterly data'!CC28</f>
        <v>21915.1945322793</v>
      </c>
      <c r="CC33" s="8" t="n">
        <f aca="false">'Quarterly data'!CD28</f>
        <v>19897.8674430642</v>
      </c>
      <c r="CD33" s="8" t="n">
        <f aca="false">'Quarterly data'!CE28</f>
        <v>18369.9802128427</v>
      </c>
      <c r="CE33" s="8" t="n">
        <f aca="false">'Quarterly data'!CF28</f>
        <v>15589.8034290271</v>
      </c>
      <c r="CF33" s="8" t="n">
        <f aca="false">'Quarterly data'!CG28</f>
        <v>15229.5495059289</v>
      </c>
      <c r="CG33" s="8" t="n">
        <f aca="false">'Quarterly data'!CH28</f>
        <v>15077.1966089466</v>
      </c>
      <c r="CH33" s="8" t="n">
        <f aca="false">'Quarterly data'!CI28</f>
        <v>15438.6043650794</v>
      </c>
      <c r="CI33" s="8" t="n">
        <f aca="false">'Quarterly data'!CJ28</f>
        <v>16902.1191558442</v>
      </c>
      <c r="CJ33" s="8" t="n">
        <f aca="false">'Quarterly data'!CK28</f>
        <v>18584.2572150072</v>
      </c>
      <c r="CK33" s="8" t="n">
        <f aca="false">'Quarterly data'!CL28</f>
        <v>20810.0676046176</v>
      </c>
      <c r="CL33" s="8" t="n">
        <f aca="false">'Quarterly data'!CM28</f>
        <v>20004.4854554865</v>
      </c>
      <c r="CM33" s="8" t="n">
        <f aca="false">'Quarterly data'!CN28</f>
        <v>19923.1645622896</v>
      </c>
      <c r="CN33" s="8" t="n">
        <f aca="false">'Quarterly data'!CO28</f>
        <v>20513.6984126984</v>
      </c>
      <c r="CO33" s="8" t="n">
        <f aca="false">'Quarterly data'!CP28</f>
        <v>19803.3273524721</v>
      </c>
      <c r="CP33" s="8" t="n">
        <f aca="false">'Quarterly data'!CQ28</f>
        <v>21186.7998556999</v>
      </c>
      <c r="CQ33" s="8" t="n">
        <f aca="false">'Quarterly data'!CR28</f>
        <v>20936.819047619</v>
      </c>
      <c r="CR33" s="8" t="n">
        <f aca="false">'Quarterly data'!CS28</f>
        <v>19308.5643939394</v>
      </c>
      <c r="CS33" s="8" t="n">
        <f aca="false">'Quarterly data'!CT28</f>
        <v>19148.6402815339</v>
      </c>
      <c r="CT33" s="8" t="n">
        <f aca="false">'Quarterly data'!CU28</f>
        <v>21038.3682539683</v>
      </c>
      <c r="CU33" s="8" t="n">
        <f aca="false">'Quarterly data'!CV28</f>
        <v>19773.8015873016</v>
      </c>
      <c r="CV33" s="8" t="n">
        <f aca="false">'Quarterly data'!CW28</f>
        <v>17139.1516563147</v>
      </c>
      <c r="CW33" s="8" t="n">
        <f aca="false">'Quarterly data'!CX28</f>
        <v>16693.305831608</v>
      </c>
      <c r="CX33" s="8" t="n">
        <f aca="false">'Quarterly data'!CY28</f>
        <v>16266.796969697</v>
      </c>
      <c r="CY33" s="8" t="n">
        <f aca="false">'Quarterly data'!CZ28</f>
        <v>15730.8531100478</v>
      </c>
      <c r="CZ33" s="8" t="n">
        <f aca="false">'Quarterly data'!DA28</f>
        <v>17693.8466218081</v>
      </c>
      <c r="DA33" s="8" t="n">
        <f aca="false">'Quarterly data'!DB28</f>
        <v>18810.3411471861</v>
      </c>
      <c r="DB33" s="8" t="n">
        <f aca="false">'Quarterly data'!DC28</f>
        <v>25098.9958333333</v>
      </c>
      <c r="DC33" s="8" t="n">
        <f aca="false">'Quarterly data'!DD28</f>
        <v>31038.2901515152</v>
      </c>
      <c r="DD33" s="8" t="n">
        <f aca="false">'Quarterly data'!DE28</f>
        <v>34643.8281818182</v>
      </c>
      <c r="DE33" s="8" t="n">
        <f aca="false">'Quarterly data'!DF28</f>
        <v>38768.0422294372</v>
      </c>
      <c r="DF33" s="8" t="n">
        <f aca="false">'Quarterly data'!DG28</f>
        <v>43241.5740652174</v>
      </c>
      <c r="DG33" s="8" t="n">
        <f aca="false">'Quarterly data'!DH28</f>
        <v>36844.76618</v>
      </c>
      <c r="DH33" s="8" t="n">
        <f aca="false">'Quarterly data'!DI28</f>
        <v>24841.6666666667</v>
      </c>
      <c r="DI33" s="8" t="n">
        <f aca="false">'Quarterly data'!DJ28</f>
        <v>24208.3333333333</v>
      </c>
      <c r="DJ33" s="8" t="n">
        <f aca="false">'Quarterly data'!DK28</f>
        <v>23831.6666666667</v>
      </c>
      <c r="DK33" s="8" t="n">
        <f aca="false">'Quarterly data'!DL28</f>
        <v>23535</v>
      </c>
      <c r="DL33" s="8" t="n">
        <f aca="false">'Quarterly data'!DM28</f>
        <v>23335</v>
      </c>
      <c r="DM33" s="8" t="n">
        <f aca="false">'Quarterly data'!DN28</f>
        <v>23335</v>
      </c>
      <c r="DN33" s="8" t="n">
        <f aca="false">'Quarterly data'!DO28</f>
        <v>0</v>
      </c>
    </row>
    <row r="34" customFormat="false" ht="15" hidden="false" customHeight="false" outlineLevel="0" collapsed="false">
      <c r="A34" s="6" t="s">
        <v>139</v>
      </c>
      <c r="B34" s="8" t="str">
        <f aca="false">'Quarterly data'!C30</f>
        <v>period average</v>
      </c>
      <c r="C34" s="8" t="n">
        <f aca="false">'Quarterly data'!D30</f>
        <v>0</v>
      </c>
      <c r="D34" s="8" t="n">
        <f aca="false">'Quarterly data'!E30</f>
        <v>0</v>
      </c>
      <c r="E34" s="8" t="n">
        <f aca="false">'Quarterly data'!F30</f>
        <v>0</v>
      </c>
      <c r="F34" s="8" t="n">
        <f aca="false">'Quarterly data'!G30</f>
        <v>0</v>
      </c>
      <c r="G34" s="8" t="n">
        <f aca="false">'Quarterly data'!H30</f>
        <v>0</v>
      </c>
      <c r="H34" s="8" t="n">
        <f aca="false">'Quarterly data'!I30</f>
        <v>0</v>
      </c>
      <c r="I34" s="8" t="n">
        <f aca="false">'Quarterly data'!J30</f>
        <v>0</v>
      </c>
      <c r="J34" s="8" t="n">
        <f aca="false">'Quarterly data'!K30</f>
        <v>0</v>
      </c>
      <c r="K34" s="8" t="n">
        <f aca="false">'Quarterly data'!L30</f>
        <v>0</v>
      </c>
      <c r="L34" s="8" t="n">
        <f aca="false">'Quarterly data'!M30</f>
        <v>0</v>
      </c>
      <c r="M34" s="8" t="n">
        <f aca="false">'Quarterly data'!N30</f>
        <v>0</v>
      </c>
      <c r="N34" s="8" t="n">
        <f aca="false">'Quarterly data'!O30</f>
        <v>0</v>
      </c>
      <c r="O34" s="8" t="n">
        <f aca="false">'Quarterly data'!P30</f>
        <v>0</v>
      </c>
      <c r="P34" s="8" t="n">
        <f aca="false">'Quarterly data'!Q30</f>
        <v>0</v>
      </c>
      <c r="Q34" s="8" t="n">
        <f aca="false">'Quarterly data'!R30</f>
        <v>0</v>
      </c>
      <c r="R34" s="8" t="n">
        <f aca="false">'Quarterly data'!S30</f>
        <v>0</v>
      </c>
      <c r="S34" s="8" t="n">
        <f aca="false">'Quarterly data'!T30</f>
        <v>0</v>
      </c>
      <c r="T34" s="8" t="n">
        <f aca="false">'Quarterly data'!U30</f>
        <v>0</v>
      </c>
      <c r="U34" s="8" t="n">
        <f aca="false">'Quarterly data'!V30</f>
        <v>0</v>
      </c>
      <c r="V34" s="8" t="n">
        <f aca="false">'Quarterly data'!W30</f>
        <v>0</v>
      </c>
      <c r="W34" s="8" t="n">
        <f aca="false">'Quarterly data'!X30</f>
        <v>0</v>
      </c>
      <c r="X34" s="8" t="n">
        <f aca="false">'Quarterly data'!Y30</f>
        <v>0</v>
      </c>
      <c r="Y34" s="8" t="n">
        <f aca="false">'Quarterly data'!Z30</f>
        <v>0</v>
      </c>
      <c r="Z34" s="8" t="n">
        <f aca="false">'Quarterly data'!AA30</f>
        <v>0</v>
      </c>
      <c r="AA34" s="8" t="n">
        <f aca="false">'Quarterly data'!AB30</f>
        <v>0</v>
      </c>
      <c r="AB34" s="8" t="n">
        <f aca="false">'Quarterly data'!AC30</f>
        <v>0</v>
      </c>
      <c r="AC34" s="8" t="n">
        <f aca="false">'Quarterly data'!AD30</f>
        <v>0</v>
      </c>
      <c r="AD34" s="8" t="n">
        <f aca="false">'Quarterly data'!AE30</f>
        <v>0</v>
      </c>
      <c r="AE34" s="8" t="n">
        <f aca="false">'Quarterly data'!AF30</f>
        <v>0</v>
      </c>
      <c r="AF34" s="8" t="n">
        <f aca="false">'Quarterly data'!AG30</f>
        <v>0</v>
      </c>
      <c r="AG34" s="8" t="n">
        <f aca="false">'Quarterly data'!AH30</f>
        <v>0</v>
      </c>
      <c r="AH34" s="8" t="n">
        <f aca="false">'Quarterly data'!AI30</f>
        <v>0</v>
      </c>
      <c r="AI34" s="8" t="n">
        <f aca="false">'Quarterly data'!AJ30</f>
        <v>0</v>
      </c>
      <c r="AJ34" s="8" t="n">
        <f aca="false">'Quarterly data'!AK30</f>
        <v>0</v>
      </c>
      <c r="AK34" s="8" t="n">
        <f aca="false">'Quarterly data'!AL30</f>
        <v>0</v>
      </c>
      <c r="AL34" s="8" t="n">
        <f aca="false">'Quarterly data'!AM30</f>
        <v>0</v>
      </c>
      <c r="AM34" s="8" t="n">
        <f aca="false">'Quarterly data'!AN30</f>
        <v>0</v>
      </c>
      <c r="AN34" s="8" t="n">
        <f aca="false">'Quarterly data'!AO30</f>
        <v>0</v>
      </c>
      <c r="AO34" s="8" t="n">
        <f aca="false">'Quarterly data'!AP30</f>
        <v>0</v>
      </c>
      <c r="AP34" s="8" t="n">
        <f aca="false">'Quarterly data'!AQ30</f>
        <v>0</v>
      </c>
      <c r="AQ34" s="8" t="n">
        <f aca="false">'Quarterly data'!AR30</f>
        <v>0</v>
      </c>
      <c r="AR34" s="8" t="n">
        <f aca="false">'Quarterly data'!AS30</f>
        <v>0</v>
      </c>
      <c r="AS34" s="8" t="n">
        <f aca="false">'Quarterly data'!AT30</f>
        <v>0</v>
      </c>
      <c r="AT34" s="8" t="n">
        <f aca="false">'Quarterly data'!AU30</f>
        <v>0</v>
      </c>
      <c r="AU34" s="8" t="n">
        <f aca="false">'Quarterly data'!AV30</f>
        <v>0</v>
      </c>
      <c r="AV34" s="8" t="n">
        <f aca="false">'Quarterly data'!AW30</f>
        <v>0</v>
      </c>
      <c r="AW34" s="8" t="n">
        <f aca="false">'Quarterly data'!AX30</f>
        <v>0</v>
      </c>
      <c r="AX34" s="8" t="n">
        <f aca="false">'Quarterly data'!AY30</f>
        <v>0</v>
      </c>
      <c r="AY34" s="8" t="n">
        <f aca="false">'Quarterly data'!AZ30</f>
        <v>0</v>
      </c>
      <c r="AZ34" s="8" t="n">
        <f aca="false">'Quarterly data'!BA30</f>
        <v>0</v>
      </c>
      <c r="BA34" s="8" t="n">
        <f aca="false">'Quarterly data'!BB30</f>
        <v>0</v>
      </c>
      <c r="BB34" s="8" t="n">
        <f aca="false">'Quarterly data'!BC30</f>
        <v>0</v>
      </c>
      <c r="BC34" s="8" t="n">
        <f aca="false">'Quarterly data'!BD30</f>
        <v>0</v>
      </c>
      <c r="BD34" s="8" t="n">
        <f aca="false">'Quarterly data'!BE30</f>
        <v>0</v>
      </c>
      <c r="BE34" s="8" t="n">
        <f aca="false">'Quarterly data'!BF30</f>
        <v>0</v>
      </c>
      <c r="BF34" s="8" t="n">
        <f aca="false">'Quarterly data'!BG30</f>
        <v>0</v>
      </c>
      <c r="BG34" s="8" t="n">
        <f aca="false">'Quarterly data'!BH30</f>
        <v>0</v>
      </c>
      <c r="BH34" s="8" t="n">
        <f aca="false">'Quarterly data'!BI30</f>
        <v>0</v>
      </c>
      <c r="BI34" s="8" t="n">
        <f aca="false">'Quarterly data'!BJ30</f>
        <v>0</v>
      </c>
      <c r="BJ34" s="8" t="n">
        <f aca="false">'Quarterly data'!BK30</f>
        <v>0</v>
      </c>
      <c r="BK34" s="8" t="n">
        <f aca="false">'Quarterly data'!BL30</f>
        <v>0</v>
      </c>
      <c r="BL34" s="8" t="n">
        <f aca="false">'Quarterly data'!BM30</f>
        <v>0</v>
      </c>
      <c r="BM34" s="8" t="n">
        <f aca="false">'Quarterly data'!BN30</f>
        <v>0</v>
      </c>
      <c r="BN34" s="8" t="n">
        <f aca="false">'Quarterly data'!BO30</f>
        <v>0</v>
      </c>
      <c r="BO34" s="8" t="n">
        <f aca="false">'Quarterly data'!BP30</f>
        <v>0</v>
      </c>
      <c r="BP34" s="8" t="n">
        <f aca="false">'Quarterly data'!BQ30</f>
        <v>0</v>
      </c>
      <c r="BQ34" s="8" t="n">
        <f aca="false">'Quarterly data'!BR30</f>
        <v>0</v>
      </c>
      <c r="BR34" s="8" t="n">
        <f aca="false">'Quarterly data'!BS30</f>
        <v>0</v>
      </c>
      <c r="BS34" s="8" t="n">
        <f aca="false">'Quarterly data'!BT30</f>
        <v>0</v>
      </c>
      <c r="BT34" s="8" t="n">
        <f aca="false">'Quarterly data'!BU30</f>
        <v>0</v>
      </c>
      <c r="BU34" s="8" t="n">
        <f aca="false">'Quarterly data'!BV30</f>
        <v>0</v>
      </c>
      <c r="BV34" s="8" t="n">
        <f aca="false">'Quarterly data'!BW30</f>
        <v>0</v>
      </c>
      <c r="BW34" s="8" t="n">
        <f aca="false">'Quarterly data'!BX30</f>
        <v>0</v>
      </c>
      <c r="BX34" s="8" t="n">
        <f aca="false">'Quarterly data'!BY30</f>
        <v>0</v>
      </c>
      <c r="BY34" s="8" t="n">
        <f aca="false">'Quarterly data'!BZ30</f>
        <v>0</v>
      </c>
      <c r="BZ34" s="8" t="n">
        <f aca="false">'Quarterly data'!CA30</f>
        <v>0</v>
      </c>
      <c r="CA34" s="8" t="n">
        <f aca="false">'Quarterly data'!CB30</f>
        <v>0</v>
      </c>
      <c r="CB34" s="8" t="n">
        <f aca="false">'Quarterly data'!CC30</f>
        <v>0</v>
      </c>
      <c r="CC34" s="8" t="n">
        <f aca="false">'Quarterly data'!CD30</f>
        <v>0</v>
      </c>
      <c r="CD34" s="8" t="n">
        <f aca="false">'Quarterly data'!CE30</f>
        <v>0</v>
      </c>
      <c r="CE34" s="8" t="n">
        <f aca="false">'Quarterly data'!CF30</f>
        <v>0</v>
      </c>
      <c r="CF34" s="8" t="n">
        <f aca="false">'Quarterly data'!CG30</f>
        <v>0</v>
      </c>
      <c r="CG34" s="8" t="n">
        <f aca="false">'Quarterly data'!CH30</f>
        <v>0</v>
      </c>
      <c r="CH34" s="8" t="n">
        <f aca="false">'Quarterly data'!CI30</f>
        <v>0</v>
      </c>
      <c r="CI34" s="8" t="n">
        <f aca="false">'Quarterly data'!CJ30</f>
        <v>0</v>
      </c>
      <c r="CJ34" s="8" t="n">
        <f aca="false">'Quarterly data'!CK30</f>
        <v>0</v>
      </c>
      <c r="CK34" s="8" t="n">
        <f aca="false">'Quarterly data'!CL30</f>
        <v>0</v>
      </c>
      <c r="CL34" s="8" t="n">
        <f aca="false">'Quarterly data'!CM30</f>
        <v>0</v>
      </c>
      <c r="CM34" s="8" t="n">
        <f aca="false">'Quarterly data'!CN30</f>
        <v>0</v>
      </c>
      <c r="CN34" s="8" t="n">
        <f aca="false">'Quarterly data'!CO30</f>
        <v>0</v>
      </c>
      <c r="CO34" s="8" t="n">
        <f aca="false">'Quarterly data'!CP30</f>
        <v>0</v>
      </c>
      <c r="CP34" s="8" t="n">
        <f aca="false">'Quarterly data'!CQ30</f>
        <v>0</v>
      </c>
      <c r="CQ34" s="8" t="n">
        <f aca="false">'Quarterly data'!CR30</f>
        <v>0</v>
      </c>
      <c r="CR34" s="8" t="n">
        <f aca="false">'Quarterly data'!CS30</f>
        <v>0</v>
      </c>
      <c r="CS34" s="8" t="n">
        <f aca="false">'Quarterly data'!CT30</f>
        <v>0</v>
      </c>
      <c r="CT34" s="8" t="n">
        <f aca="false">'Quarterly data'!CU30</f>
        <v>0</v>
      </c>
      <c r="CU34" s="8"/>
      <c r="CV34" s="8"/>
      <c r="CW34" s="8"/>
      <c r="CX34" s="8"/>
      <c r="CY34" s="8"/>
      <c r="CZ34" s="8"/>
      <c r="DA34" s="8"/>
      <c r="DB34" s="8"/>
      <c r="DC34" s="8"/>
      <c r="DD34" s="8"/>
      <c r="DE34" s="8"/>
      <c r="DF34" s="8"/>
      <c r="DG34" s="8"/>
      <c r="DH34" s="8"/>
      <c r="DI34" s="8"/>
      <c r="DJ34" s="8"/>
      <c r="DK34" s="8"/>
      <c r="DL34" s="8"/>
      <c r="DM34" s="8"/>
      <c r="DN34" s="8"/>
    </row>
    <row r="35" customFormat="false" ht="15" hidden="false" customHeight="false" outlineLevel="0" collapsed="false">
      <c r="A35" s="7" t="s">
        <v>140</v>
      </c>
      <c r="B35" s="8" t="str">
        <f aca="false">'Quarterly data'!C31</f>
        <v>$/Euro</v>
      </c>
      <c r="C35" s="8" t="n">
        <f aca="false">'Quarterly data'!D31</f>
        <v>1.34669333333333</v>
      </c>
      <c r="D35" s="8" t="n">
        <f aca="false">'Quarterly data'!E31</f>
        <v>1.33298333333333</v>
      </c>
      <c r="E35" s="8" t="n">
        <f aca="false">'Quarterly data'!F31</f>
        <v>1.33942</v>
      </c>
      <c r="F35" s="8" t="n">
        <f aca="false">'Quarterly data'!G31</f>
        <v>1.31231333333333</v>
      </c>
      <c r="G35" s="8" t="n">
        <f aca="false">'Quarterly data'!H31</f>
        <v>1.27886333333333</v>
      </c>
      <c r="H35" s="8" t="n">
        <f aca="false">'Quarterly data'!I31</f>
        <v>1.29880666666667</v>
      </c>
      <c r="I35" s="8" t="n">
        <f aca="false">'Quarterly data'!J31</f>
        <v>1.27791</v>
      </c>
      <c r="J35" s="8" t="n">
        <f aca="false">'Quarterly data'!K31</f>
        <v>1.18335333333333</v>
      </c>
      <c r="K35" s="8" t="n">
        <f aca="false">'Quarterly data'!L31</f>
        <v>1.14287333333333</v>
      </c>
      <c r="L35" s="8" t="n">
        <f aca="false">'Quarterly data'!M31</f>
        <v>1.08630333333333</v>
      </c>
      <c r="M35" s="8" t="n">
        <f aca="false">'Quarterly data'!N31</f>
        <v>1.11783333333333</v>
      </c>
      <c r="N35" s="8" t="n">
        <f aca="false">'Quarterly data'!O31</f>
        <v>1.07687666666667</v>
      </c>
      <c r="O35" s="8" t="n">
        <f aca="false">'Quarterly data'!P31</f>
        <v>1.09152666666667</v>
      </c>
      <c r="P35" s="8" t="n">
        <f aca="false">'Quarterly data'!Q31</f>
        <v>1.11128</v>
      </c>
      <c r="Q35" s="8" t="n">
        <f aca="false">'Quarterly data'!R31</f>
        <v>1.17633</v>
      </c>
      <c r="R35" s="8" t="n">
        <f aca="false">'Quarterly data'!S31</f>
        <v>1.1232802173913</v>
      </c>
      <c r="S35" s="8" t="n">
        <f aca="false">'Quarterly data'!T31</f>
        <v>1.05700165945163</v>
      </c>
      <c r="T35" s="8" t="n">
        <f aca="false">'Quarterly data'!U31</f>
        <v>1.04856666666667</v>
      </c>
      <c r="U35" s="8" t="n">
        <f aca="false">'Quarterly data'!V31</f>
        <v>1.03848989898987</v>
      </c>
      <c r="V35" s="8" t="n">
        <f aca="false">'Quarterly data'!W31</f>
        <v>0.9871541752933</v>
      </c>
      <c r="W35" s="8" t="n">
        <f aca="false">'Quarterly data'!X31</f>
        <v>0.934031818181833</v>
      </c>
      <c r="X35" s="8" t="n">
        <f aca="false">'Quarterly data'!Y31</f>
        <v>0.905275983436833</v>
      </c>
      <c r="Y35" s="8" t="n">
        <f aca="false">'Quarterly data'!Z31</f>
        <v>0.869620414673067</v>
      </c>
      <c r="Z35" s="8" t="n">
        <f aca="false">'Quarterly data'!AA31</f>
        <v>0.923169848484833</v>
      </c>
      <c r="AA35" s="8" t="n">
        <f aca="false">'Quarterly data'!AB31</f>
        <v>0.8731101010101</v>
      </c>
      <c r="AB35" s="8" t="n">
        <f aca="false">'Quarterly data'!AC31</f>
        <v>0.890747081686433</v>
      </c>
      <c r="AC35" s="8" t="n">
        <f aca="false">'Quarterly data'!AD31</f>
        <v>0.8955155101742</v>
      </c>
      <c r="AD35" s="8" t="n">
        <f aca="false">'Quarterly data'!AE31</f>
        <v>0.8763737878788</v>
      </c>
      <c r="AE35" s="8" t="n">
        <f aca="false">'Quarterly data'!AF31</f>
        <v>0.919427619047633</v>
      </c>
      <c r="AF35" s="8" t="n">
        <f aca="false">'Quarterly data'!AG31</f>
        <v>0.983578979233333</v>
      </c>
      <c r="AG35" s="8" t="n">
        <f aca="false">'Quarterly data'!AH31</f>
        <v>1.0002418668047</v>
      </c>
      <c r="AH35" s="8" t="n">
        <f aca="false">'Quarterly data'!AI31</f>
        <v>1.07337791486293</v>
      </c>
      <c r="AI35" s="8" t="n">
        <f aca="false">'Quarterly data'!AJ31</f>
        <v>1.13640730158733</v>
      </c>
      <c r="AJ35" s="8" t="n">
        <f aca="false">'Quarterly data'!AK31</f>
        <v>1.1244073342117</v>
      </c>
      <c r="AK35" s="8" t="n">
        <f aca="false">'Quarterly data'!AL31</f>
        <v>1.18931606970323</v>
      </c>
      <c r="AL35" s="8" t="n">
        <f aca="false">'Quarterly data'!AM31</f>
        <v>1.25070975500343</v>
      </c>
      <c r="AM35" s="8" t="n">
        <f aca="false">'Quarterly data'!AN31</f>
        <v>1.2043652092352</v>
      </c>
      <c r="AN35" s="8" t="n">
        <f aca="false">'Quarterly data'!AO31</f>
        <v>1.2219878787879</v>
      </c>
      <c r="AO35" s="8" t="n">
        <f aca="false">'Quarterly data'!AP31</f>
        <v>1.29628796662277</v>
      </c>
      <c r="AP35" s="8" t="n">
        <f aca="false">'Quarterly data'!AQ31</f>
        <v>1.3111400793651</v>
      </c>
      <c r="AQ35" s="8" t="n">
        <f aca="false">'Quarterly data'!AR31</f>
        <v>1.2598922799423</v>
      </c>
      <c r="AR35" s="8" t="n">
        <f aca="false">'Quarterly data'!AS31</f>
        <v>1.2195344783236</v>
      </c>
      <c r="AS35" s="8" t="n">
        <f aca="false">'Quarterly data'!AT31</f>
        <v>1.18854487734487</v>
      </c>
      <c r="AT35" s="8" t="n">
        <f aca="false">'Quarterly data'!AU31</f>
        <v>1.20204954545453</v>
      </c>
      <c r="AU35" s="8" t="n">
        <f aca="false">'Quarterly data'!AV31</f>
        <v>1.2563570707071</v>
      </c>
      <c r="AV35" s="8" t="n">
        <f aca="false">'Quarterly data'!AW31</f>
        <v>1.2740799861974</v>
      </c>
      <c r="AW35" s="8" t="n">
        <f aca="false">'Quarterly data'!AX31</f>
        <v>1.29017480063793</v>
      </c>
      <c r="AX35" s="8" t="n">
        <f aca="false">'Quarterly data'!AY31</f>
        <v>1.31049</v>
      </c>
      <c r="AY35" s="8" t="n">
        <f aca="false">'Quarterly data'!AZ31</f>
        <v>1.3482015835042</v>
      </c>
      <c r="AZ35" s="8" t="n">
        <f aca="false">'Quarterly data'!BA31</f>
        <v>1.37448397233203</v>
      </c>
      <c r="BA35" s="8" t="n">
        <f aca="false">'Quarterly data'!BB31</f>
        <v>1.4493827681853</v>
      </c>
      <c r="BB35" s="8" t="n">
        <f aca="false">'Quarterly data'!BC31</f>
        <v>1.49976054530263</v>
      </c>
      <c r="BC35" s="8" t="n">
        <f aca="false">'Quarterly data'!BD31</f>
        <v>1.56200873015873</v>
      </c>
      <c r="BD35" s="8" t="n">
        <f aca="false">'Quarterly data'!BE31</f>
        <v>1.50381922015183</v>
      </c>
      <c r="BE35" s="8" t="n">
        <f aca="false">'Quarterly data'!BF31</f>
        <v>1.3167888509317</v>
      </c>
      <c r="BF35" s="8" t="n">
        <f aca="false">'Quarterly data'!BG31</f>
        <v>1.3024394949495</v>
      </c>
      <c r="BG35" s="8" t="n">
        <f aca="false">'Quarterly data'!BH31</f>
        <v>1.36190681818183</v>
      </c>
      <c r="BH35" s="8" t="n">
        <f aca="false">'Quarterly data'!BI31</f>
        <v>1.43057773386033</v>
      </c>
      <c r="BI35" s="8" t="n">
        <f aca="false">'Quarterly data'!BJ31</f>
        <v>1.4781476911977</v>
      </c>
      <c r="BJ35" s="8" t="n">
        <f aca="false">'Quarterly data'!BK31</f>
        <v>1.38421072463767</v>
      </c>
      <c r="BK35" s="8" t="n">
        <f aca="false">'Quarterly data'!BL31</f>
        <v>1.2726511111111</v>
      </c>
      <c r="BL35" s="8" t="n">
        <f aca="false">'Quarterly data'!BM31</f>
        <v>1.2910393939394</v>
      </c>
      <c r="BM35" s="8" t="n">
        <f aca="false">'Quarterly data'!BN31</f>
        <v>1.35929648346827</v>
      </c>
      <c r="BN35" s="8" t="n">
        <f aca="false">'Quarterly data'!BO31</f>
        <v>1.366926352657</v>
      </c>
      <c r="BO35" s="8" t="n">
        <f aca="false">'Quarterly data'!BP31</f>
        <v>1.43929449760763</v>
      </c>
      <c r="BP35" s="8" t="n">
        <f aca="false">'Quarterly data'!BQ31</f>
        <v>1.412583436853</v>
      </c>
      <c r="BQ35" s="8" t="n">
        <f aca="false">'Quarterly data'!BR31</f>
        <v>1.34803694083693</v>
      </c>
      <c r="BR35" s="8" t="n">
        <f aca="false">'Quarterly data'!BS31</f>
        <v>1.31099862914863</v>
      </c>
      <c r="BS35" s="8" t="n">
        <f aca="false">'Quarterly data'!BT31</f>
        <v>1.28256438824333</v>
      </c>
      <c r="BT35" s="8" t="n">
        <f aca="false">'Quarterly data'!BU31</f>
        <v>1.25147036890647</v>
      </c>
      <c r="BU35" s="8" t="n">
        <f aca="false">'Quarterly data'!BV31</f>
        <v>1.29737565356077</v>
      </c>
      <c r="BV35" s="8" t="n">
        <f aca="false">'Quarterly data'!BW31</f>
        <v>1.3203565151515</v>
      </c>
      <c r="BW35" s="8" t="n">
        <f aca="false">'Quarterly data'!BX31</f>
        <v>1.30655984848483</v>
      </c>
      <c r="BX35" s="8" t="n">
        <f aca="false">'Quarterly data'!BY31</f>
        <v>1.32458450655627</v>
      </c>
      <c r="BY35" s="8" t="n">
        <f aca="false">'Quarterly data'!BZ31</f>
        <v>1.3610487094548</v>
      </c>
      <c r="BZ35" s="8" t="n">
        <f aca="false">'Quarterly data'!CA31</f>
        <v>1.36970836940837</v>
      </c>
      <c r="CA35" s="8" t="n">
        <f aca="false">'Quarterly data'!CB31</f>
        <v>1.37123412698413</v>
      </c>
      <c r="CB35" s="8" t="n">
        <f aca="false">'Quarterly data'!CC31</f>
        <v>1.32522109291673</v>
      </c>
      <c r="CC35" s="8" t="n">
        <f aca="false">'Quarterly data'!CD31</f>
        <v>1.2492090821256</v>
      </c>
      <c r="CD35" s="8" t="n">
        <f aca="false">'Quarterly data'!CE31</f>
        <v>1.1269555050505</v>
      </c>
      <c r="CE35" s="8" t="n">
        <f aca="false">'Quarterly data'!CF31</f>
        <v>1.1047359090909</v>
      </c>
      <c r="CF35" s="8" t="n">
        <f aca="false">'Quarterly data'!CG31</f>
        <v>1.11186706819753</v>
      </c>
      <c r="CG35" s="8" t="n">
        <f aca="false">'Quarterly data'!CH31</f>
        <v>1.09494242424243</v>
      </c>
      <c r="CH35" s="8" t="n">
        <f aca="false">'Quarterly data'!CI31</f>
        <v>1.1017423015873</v>
      </c>
      <c r="CI35" s="8" t="n">
        <f aca="false">'Quarterly data'!CJ31</f>
        <v>1.12930634920633</v>
      </c>
      <c r="CJ35" s="8" t="n">
        <f aca="false">'Quarterly data'!CK31</f>
        <v>1.11641179496833</v>
      </c>
      <c r="CK35" s="8" t="n">
        <f aca="false">'Quarterly data'!CL31</f>
        <v>1.07893023088027</v>
      </c>
      <c r="CL35" s="8" t="n">
        <f aca="false">'Quarterly data'!CM31</f>
        <v>1.06472515810277</v>
      </c>
      <c r="CM35" s="8" t="n">
        <f aca="false">'Quarterly data'!CN31</f>
        <v>1.10032070707073</v>
      </c>
      <c r="CN35" s="8" t="n">
        <f aca="false">'Quarterly data'!CO31</f>
        <v>1.17441511387163</v>
      </c>
      <c r="CO35" s="8" t="n">
        <f aca="false">'Quarterly data'!CP31</f>
        <v>1.177669138756</v>
      </c>
      <c r="CP35" s="8" t="n">
        <f aca="false">'Quarterly data'!CQ31</f>
        <v>1.22944968253967</v>
      </c>
      <c r="CQ35" s="8" t="n">
        <f aca="false">'Quarterly data'!CR31</f>
        <v>1.1922270995671</v>
      </c>
      <c r="CR35" s="8" t="n">
        <f aca="false">'Quarterly data'!CS31</f>
        <v>1.16311279314887</v>
      </c>
      <c r="CS35" s="8" t="n">
        <f aca="false">'Quarterly data'!CT31</f>
        <v>1.14117058803137</v>
      </c>
      <c r="CT35" s="8" t="n">
        <f aca="false">'Quarterly data'!CU31</f>
        <v>1.13566784271283</v>
      </c>
      <c r="CU35" s="8" t="n">
        <f aca="false">'Quarterly data'!CV31</f>
        <v>1.1238746969697</v>
      </c>
      <c r="CV35" s="8" t="n">
        <f aca="false">'Quarterly data'!CW31</f>
        <v>1.11161744463267</v>
      </c>
      <c r="CW35" s="8" t="n">
        <f aca="false">'Quarterly data'!CX31</f>
        <v>1.1072322532781</v>
      </c>
      <c r="CX35" s="8" t="n">
        <f aca="false">'Quarterly data'!CY31</f>
        <v>1.10229242424243</v>
      </c>
      <c r="CY35" s="8" t="n">
        <f aca="false">'Quarterly data'!CZ31</f>
        <v>1.10061136363637</v>
      </c>
      <c r="CZ35" s="8" t="n">
        <f aca="false">'Quarterly data'!DA31</f>
        <v>1.1694631877784</v>
      </c>
      <c r="DA35" s="8" t="n">
        <f aca="false">'Quarterly data'!DB31</f>
        <v>1.19276046176047</v>
      </c>
      <c r="DB35" s="8" t="n">
        <f aca="false">'Quarterly data'!DC31</f>
        <v>1.2055945652174</v>
      </c>
      <c r="DC35" s="8" t="n">
        <f aca="false">'Quarterly data'!DD31</f>
        <v>1.20573652236653</v>
      </c>
      <c r="DD35" s="8" t="n">
        <f aca="false">'Quarterly data'!DE31</f>
        <v>1.17879848484847</v>
      </c>
      <c r="DE35" s="8" t="n">
        <f aca="false">'Quarterly data'!DF31</f>
        <v>1.14397680845723</v>
      </c>
      <c r="DF35" s="8" t="n">
        <f aca="false">'Quarterly data'!DG31</f>
        <v>1.12251109040717</v>
      </c>
      <c r="DG35" s="8" t="n">
        <f aca="false">'Quarterly data'!DH31</f>
        <v>1.06586308954203</v>
      </c>
      <c r="DH35" s="8" t="n">
        <f aca="false">'Quarterly data'!DI31</f>
        <v>1.06016343014096</v>
      </c>
      <c r="DI35" s="8" t="n">
        <f aca="false">'Quarterly data'!DJ31</f>
        <v>1.06284937645016</v>
      </c>
      <c r="DJ35" s="8" t="n">
        <f aca="false">'Quarterly data'!DK31</f>
        <v>1.06869204459866</v>
      </c>
      <c r="DK35" s="8" t="n">
        <f aca="false">'Quarterly data'!DL31</f>
        <v>1.07009788154787</v>
      </c>
      <c r="DL35" s="8" t="n">
        <f aca="false">'Quarterly data'!DM31</f>
        <v>1.0711639389933</v>
      </c>
      <c r="DM35" s="8" t="n">
        <f aca="false">'Quarterly data'!DN31</f>
        <v>1.07211953518945</v>
      </c>
      <c r="DN35" s="8" t="n">
        <f aca="false">'Quarterly data'!DO31</f>
        <v>1.07269427234354</v>
      </c>
    </row>
    <row r="36" customFormat="false" ht="15" hidden="false" customHeight="false" outlineLevel="0" collapsed="false">
      <c r="A36" s="7" t="s">
        <v>141</v>
      </c>
      <c r="B36" s="8" t="str">
        <f aca="false">'Quarterly data'!C32</f>
        <v>SDR/$</v>
      </c>
      <c r="C36" s="8" t="n">
        <f aca="false">'Quarterly data'!D32</f>
        <v>0.638573486725943</v>
      </c>
      <c r="D36" s="8" t="n">
        <f aca="false">'Quarterly data'!E32</f>
        <v>0.659274258448473</v>
      </c>
      <c r="E36" s="8" t="n">
        <f aca="false">'Quarterly data'!F32</f>
        <v>0.669900084844779</v>
      </c>
      <c r="F36" s="8" t="n">
        <f aca="false">'Quarterly data'!G32</f>
        <v>0.682463912252774</v>
      </c>
      <c r="G36" s="8" t="n">
        <f aca="false">'Quarterly data'!H32</f>
        <v>0.691503025506673</v>
      </c>
      <c r="H36" s="8" t="n">
        <f aca="false">'Quarterly data'!I32</f>
        <v>0.688642046340085</v>
      </c>
      <c r="I36" s="8" t="n">
        <f aca="false">'Quarterly data'!J32</f>
        <v>0.692727273306246</v>
      </c>
      <c r="J36" s="8" t="n">
        <f aca="false">'Quarterly data'!K32</f>
        <v>0.718198083457509</v>
      </c>
      <c r="K36" s="8" t="n">
        <f aca="false">'Quarterly data'!L32</f>
        <v>0.72343846765401</v>
      </c>
      <c r="L36" s="8" t="n">
        <f aca="false">'Quarterly data'!M32</f>
        <v>0.733425879945756</v>
      </c>
      <c r="M36" s="8" t="n">
        <f aca="false">'Quarterly data'!N32</f>
        <v>0.732082407217611</v>
      </c>
      <c r="N36" s="8" t="n">
        <f aca="false">'Quarterly data'!O32</f>
        <v>0.743069115275866</v>
      </c>
      <c r="O36" s="8" t="n">
        <f aca="false">'Quarterly data'!P32</f>
        <v>0.746205334408592</v>
      </c>
      <c r="P36" s="8" t="n">
        <f aca="false">'Quarterly data'!Q32</f>
        <v>0.745939527431036</v>
      </c>
      <c r="Q36" s="8" t="n">
        <f aca="false">'Quarterly data'!R32</f>
        <v>0.714033828892429</v>
      </c>
      <c r="R36" s="8" t="n">
        <f aca="false">'Quarterly data'!S32</f>
        <v>0.723387167422318</v>
      </c>
      <c r="S36" s="8" t="n">
        <f aca="false">'Quarterly data'!T32</f>
        <v>0.741931899946122</v>
      </c>
      <c r="T36" s="8" t="n">
        <f aca="false">'Quarterly data'!U32</f>
        <v>0.735474966994216</v>
      </c>
      <c r="U36" s="8" t="n">
        <f aca="false">'Quarterly data'!V32</f>
        <v>0.724921572274299</v>
      </c>
      <c r="V36" s="8" t="n">
        <f aca="false">'Quarterly data'!W32</f>
        <v>0.739273834924951</v>
      </c>
      <c r="W36" s="8" t="n">
        <f aca="false">'Quarterly data'!X32</f>
        <v>0.753717649571198</v>
      </c>
      <c r="X36" s="8" t="n">
        <f aca="false">'Quarterly data'!Y32</f>
        <v>0.764214392381267</v>
      </c>
      <c r="Y36" s="8" t="n">
        <f aca="false">'Quarterly data'!Z32</f>
        <v>0.77647684270464</v>
      </c>
      <c r="Z36" s="8" t="n">
        <f aca="false">'Quarterly data'!AA32</f>
        <v>0.774142307858433</v>
      </c>
      <c r="AA36" s="8" t="n">
        <f aca="false">'Quarterly data'!AB32</f>
        <v>0.793658214174594</v>
      </c>
      <c r="AB36" s="8" t="n">
        <f aca="false">'Quarterly data'!AC32</f>
        <v>0.787064196379708</v>
      </c>
      <c r="AC36" s="8" t="n">
        <f aca="false">'Quarterly data'!AD32</f>
        <v>0.787447942068937</v>
      </c>
      <c r="AD36" s="8" t="n">
        <f aca="false">'Quarterly data'!AE32</f>
        <v>0.800543841320044</v>
      </c>
      <c r="AE36" s="8" t="n">
        <f aca="false">'Quarterly data'!AF32</f>
        <v>0.782531061554263</v>
      </c>
      <c r="AF36" s="8" t="n">
        <f aca="false">'Quarterly data'!AG32</f>
        <v>0.755070309415668</v>
      </c>
      <c r="AG36" s="8" t="n">
        <f aca="false">'Quarterly data'!AH32</f>
        <v>0.752147609553804</v>
      </c>
      <c r="AH36" s="8" t="n">
        <f aca="false">'Quarterly data'!AI32</f>
        <v>0.730663289022801</v>
      </c>
      <c r="AI36" s="8" t="n">
        <f aca="false">'Quarterly data'!AJ32</f>
        <v>0.715775794719562</v>
      </c>
      <c r="AJ36" s="8" t="n">
        <f aca="false">'Quarterly data'!AK32</f>
        <v>0.717795185975276</v>
      </c>
      <c r="AK36" s="8" t="n">
        <f aca="false">'Quarterly data'!AL32</f>
        <v>0.692397041956839</v>
      </c>
      <c r="AL36" s="8" t="n">
        <f aca="false">'Quarterly data'!AM32</f>
        <v>0.672595010614829</v>
      </c>
      <c r="AM36" s="8" t="n">
        <f aca="false">'Quarterly data'!AN32</f>
        <v>0.685301481959836</v>
      </c>
      <c r="AN36" s="8" t="n">
        <f aca="false">'Quarterly data'!AO32</f>
        <v>0.68148504860005</v>
      </c>
      <c r="AO36" s="8" t="n">
        <f aca="false">'Quarterly data'!AP32</f>
        <v>0.661898703536694</v>
      </c>
      <c r="AP36" s="8" t="n">
        <f aca="false">'Quarterly data'!AQ32</f>
        <v>0.656250223245938</v>
      </c>
      <c r="AQ36" s="8" t="n">
        <f aca="false">'Quarterly data'!AR32</f>
        <v>0.670477416160314</v>
      </c>
      <c r="AR36" s="8" t="n">
        <f aca="false">'Quarterly data'!AS32</f>
        <v>0.684542185705982</v>
      </c>
      <c r="AS36" s="8" t="n">
        <f aca="false">'Quarterly data'!AT32</f>
        <v>0.697087198003345</v>
      </c>
      <c r="AT36" s="8" t="n">
        <f aca="false">'Quarterly data'!AU32</f>
        <v>0.694196462075165</v>
      </c>
      <c r="AU36" s="8" t="n">
        <f aca="false">'Quarterly data'!AV32</f>
        <v>0.679121853268643</v>
      </c>
      <c r="AV36" s="8" t="n">
        <f aca="false">'Quarterly data'!AW32</f>
        <v>0.674724314672435</v>
      </c>
      <c r="AW36" s="8" t="n">
        <f aca="false">'Quarterly data'!AX32</f>
        <v>0.671048945791229</v>
      </c>
      <c r="AX36" s="8" t="n">
        <f aca="false">'Quarterly data'!AY32</f>
        <v>0.666767719438787</v>
      </c>
      <c r="AY36" s="8" t="n">
        <f aca="false">'Quarterly data'!AZ32</f>
        <v>0.659538593041002</v>
      </c>
      <c r="AZ36" s="8" t="n">
        <f aca="false">'Quarterly data'!BA32</f>
        <v>0.651870693959755</v>
      </c>
      <c r="BA36" s="8" t="n">
        <f aca="false">'Quarterly data'!BB32</f>
        <v>0.635538736660927</v>
      </c>
      <c r="BB36" s="8" t="n">
        <f aca="false">'Quarterly data'!BC32</f>
        <v>0.624899682897102</v>
      </c>
      <c r="BC36" s="8" t="n">
        <f aca="false">'Quarterly data'!BD32</f>
        <v>0.614882172605903</v>
      </c>
      <c r="BD36" s="8" t="n">
        <f aca="false">'Quarterly data'!BE32</f>
        <v>0.628995676164972</v>
      </c>
      <c r="BE36" s="8" t="n">
        <f aca="false">'Quarterly data'!BF32</f>
        <v>0.663993605812925</v>
      </c>
      <c r="BF36" s="8" t="n">
        <f aca="false">'Quarterly data'!BG32</f>
        <v>0.668350651719873</v>
      </c>
      <c r="BG36" s="8" t="n">
        <f aca="false">'Quarterly data'!BH32</f>
        <v>0.658041011239607</v>
      </c>
      <c r="BH36" s="8" t="n">
        <f aca="false">'Quarterly data'!BI32</f>
        <v>0.63969492002011</v>
      </c>
      <c r="BI36" s="8" t="n">
        <f aca="false">'Quarterly data'!BJ32</f>
        <v>0.628728737891719</v>
      </c>
      <c r="BJ36" s="8" t="n">
        <f aca="false">'Quarterly data'!BK32</f>
        <v>0.64794535186239</v>
      </c>
      <c r="BK36" s="8" t="n">
        <f aca="false">'Quarterly data'!BL32</f>
        <v>0.671980909641206</v>
      </c>
      <c r="BL36" s="8" t="n">
        <f aca="false">'Quarterly data'!BM32</f>
        <v>0.659523857277133</v>
      </c>
      <c r="BM36" s="8" t="n">
        <f aca="false">'Quarterly data'!BN32</f>
        <v>0.642804163171225</v>
      </c>
      <c r="BN36" s="8" t="n">
        <f aca="false">'Quarterly data'!BO32</f>
        <v>0.639760950641825</v>
      </c>
      <c r="BO36" s="8" t="n">
        <f aca="false">'Quarterly data'!BP32</f>
        <v>0.625626380065303</v>
      </c>
      <c r="BP36" s="8" t="n">
        <f aca="false">'Quarterly data'!BQ32</f>
        <v>0.628274385456651</v>
      </c>
      <c r="BQ36" s="8" t="n">
        <f aca="false">'Quarterly data'!BR32</f>
        <v>0.640294551026939</v>
      </c>
      <c r="BR36" s="8" t="n">
        <f aca="false">'Quarterly data'!BS32</f>
        <v>0.648531638404741</v>
      </c>
      <c r="BS36" s="8" t="n">
        <f aca="false">'Quarterly data'!BT32</f>
        <v>0.653720421461409</v>
      </c>
      <c r="BT36" s="8" t="n">
        <f aca="false">'Quarterly data'!BU32</f>
        <v>0.658374079100532</v>
      </c>
      <c r="BU36" s="8" t="n">
        <f aca="false">'Quarterly data'!BV32</f>
        <v>0.650964915090122</v>
      </c>
      <c r="BV36" s="8" t="n">
        <f aca="false">'Quarterly data'!BW32</f>
        <v>0.657140289083757</v>
      </c>
      <c r="BW36" s="8" t="n">
        <f aca="false">'Quarterly data'!BX32</f>
        <v>0.664096128466706</v>
      </c>
      <c r="BX36" s="8" t="n">
        <f aca="false">'Quarterly data'!BY32</f>
        <v>0.66005364900385</v>
      </c>
      <c r="BY36" s="8" t="n">
        <f aca="false">'Quarterly data'!BZ32</f>
        <v>0.651067171950999</v>
      </c>
      <c r="BZ36" s="8" t="n">
        <f aca="false">'Quarterly data'!CA32</f>
        <v>0.648971139123196</v>
      </c>
      <c r="CA36" s="8" t="n">
        <f aca="false">'Quarterly data'!CB32</f>
        <v>0.647530095997009</v>
      </c>
      <c r="CB36" s="8" t="n">
        <f aca="false">'Quarterly data'!CC32</f>
        <v>0.657023369783622</v>
      </c>
      <c r="CC36" s="8" t="n">
        <f aca="false">'Quarterly data'!CD32</f>
        <v>0.680303143780085</v>
      </c>
      <c r="CD36" s="8" t="n">
        <f aca="false">'Quarterly data'!CE32</f>
        <v>0.711301439252907</v>
      </c>
      <c r="CE36" s="8" t="n">
        <f aca="false">'Quarterly data'!CF32</f>
        <v>0.715490298290555</v>
      </c>
      <c r="CF36" s="8" t="n">
        <f aca="false">'Quarterly data'!CG32</f>
        <v>0.713502347050739</v>
      </c>
      <c r="CG36" s="8" t="n">
        <f aca="false">'Quarterly data'!CH32</f>
        <v>0.718761720872639</v>
      </c>
      <c r="CH36" s="8" t="n">
        <f aca="false">'Quarterly data'!CI32</f>
        <v>0.71943221969862</v>
      </c>
      <c r="CI36" s="8" t="n">
        <f aca="false">'Quarterly data'!CJ32</f>
        <v>0.709598744651506</v>
      </c>
      <c r="CJ36" s="8" t="n">
        <f aca="false">'Quarterly data'!CK32</f>
        <v>0.716254035203394</v>
      </c>
      <c r="CK36" s="8" t="n">
        <f aca="false">'Quarterly data'!CL32</f>
        <v>0.732729239523961</v>
      </c>
      <c r="CL36" s="8" t="n">
        <f aca="false">'Quarterly data'!CM32</f>
        <v>0.738625166611804</v>
      </c>
      <c r="CM36" s="8" t="n">
        <f aca="false">'Quarterly data'!CN32</f>
        <v>0.728303874189538</v>
      </c>
      <c r="CN36" s="8" t="n">
        <f aca="false">'Quarterly data'!CO32</f>
        <v>0.70976532649185</v>
      </c>
      <c r="CO36" s="8" t="n">
        <f aca="false">'Quarterly data'!CP32</f>
        <v>0.708612285057637</v>
      </c>
      <c r="CP36" s="8" t="n">
        <f aca="false">'Quarterly data'!CQ32</f>
        <v>0.690774579129031</v>
      </c>
      <c r="CQ36" s="8" t="n">
        <f aca="false">'Quarterly data'!CR32</f>
        <v>0.699780262578324</v>
      </c>
      <c r="CR36" s="8" t="n">
        <f aca="false">'Quarterly data'!CS32</f>
        <v>0.714021304708236</v>
      </c>
      <c r="CS36" s="8" t="n">
        <f aca="false">'Quarterly data'!CT32</f>
        <v>0.721097210057975</v>
      </c>
      <c r="CT36" s="8" t="n">
        <f aca="false">'Quarterly data'!CU32</f>
        <v>0.718132164570612</v>
      </c>
      <c r="CU36" s="8" t="n">
        <f aca="false">'Quarterly data'!CV32</f>
        <v>0.722053907860368</v>
      </c>
      <c r="CV36" s="8" t="n">
        <f aca="false">'Quarterly data'!CW32</f>
        <v>0.72770931107736</v>
      </c>
      <c r="CW36" s="8" t="n">
        <f aca="false">'Quarterly data'!CX32</f>
        <v>0.727055068678758</v>
      </c>
      <c r="CX36" s="8" t="n">
        <f aca="false">'Quarterly data'!CY32</f>
        <v>0.727836538752508</v>
      </c>
      <c r="CY36" s="8" t="n">
        <f aca="false">'Quarterly data'!CZ32</f>
        <v>0.730527226738162</v>
      </c>
      <c r="CZ36" s="8" t="n">
        <f aca="false">'Quarterly data'!DA32</f>
        <v>0.711745961129498</v>
      </c>
      <c r="DA36" s="8" t="n">
        <f aca="false">'Quarterly data'!DB32</f>
        <v>0.701948691776753</v>
      </c>
      <c r="DB36" s="8" t="n">
        <f aca="false">'Quarterly data'!DC32</f>
        <v>0.696080304007746</v>
      </c>
      <c r="DC36" s="8" t="n">
        <f aca="false">'Quarterly data'!DD32</f>
        <v>0.696752457063453</v>
      </c>
      <c r="DD36" s="8" t="n">
        <f aca="false">'Quarterly data'!DE32</f>
        <v>0.703151283394551</v>
      </c>
      <c r="DE36" s="8" t="n">
        <f aca="false">'Quarterly data'!DF32</f>
        <v>0.711866279512979</v>
      </c>
      <c r="DF36" s="8" t="n">
        <f aca="false">'Quarterly data'!DG32</f>
        <v>0.717046205026752</v>
      </c>
      <c r="DG36" s="8" t="n">
        <f aca="false">'Quarterly data'!DH32</f>
        <v>0.741635591051932</v>
      </c>
      <c r="DH36" s="8" t="n">
        <f aca="false">'Quarterly data'!DI32</f>
        <v>0.74543649290986</v>
      </c>
      <c r="DI36" s="8" t="n">
        <f aca="false">'Quarterly data'!DJ32</f>
        <v>0.743556898711688</v>
      </c>
      <c r="DJ36" s="8" t="n">
        <f aca="false">'Quarterly data'!DK32</f>
        <v>0.741009464761745</v>
      </c>
      <c r="DK36" s="8" t="n">
        <f aca="false">'Quarterly data'!DL32</f>
        <v>0.739738349882785</v>
      </c>
      <c r="DL36" s="8" t="n">
        <f aca="false">'Quarterly data'!DM32</f>
        <v>0.738525980974318</v>
      </c>
      <c r="DM36" s="8" t="n">
        <f aca="false">'Quarterly data'!DN32</f>
        <v>0.737300504187857</v>
      </c>
      <c r="DN36" s="8" t="n">
        <f aca="false">'Quarterly data'!DO32</f>
        <v>0.735775754351154</v>
      </c>
    </row>
    <row r="37" customFormat="false" ht="15" hidden="false" customHeight="false" outlineLevel="0" collapsed="false">
      <c r="A37" s="6" t="s">
        <v>142</v>
      </c>
      <c r="B37" s="8" t="n">
        <f aca="false">'Quarterly data'!C33</f>
        <v>0</v>
      </c>
      <c r="C37" s="8" t="n">
        <f aca="false">'Quarterly data'!D33</f>
        <v>0</v>
      </c>
      <c r="D37" s="8" t="n">
        <f aca="false">'Quarterly data'!E33</f>
        <v>0</v>
      </c>
      <c r="E37" s="8" t="n">
        <f aca="false">'Quarterly data'!F33</f>
        <v>0</v>
      </c>
      <c r="F37" s="8" t="n">
        <f aca="false">'Quarterly data'!G33</f>
        <v>0</v>
      </c>
      <c r="G37" s="8" t="n">
        <f aca="false">'Quarterly data'!H33</f>
        <v>0</v>
      </c>
      <c r="H37" s="8" t="n">
        <f aca="false">'Quarterly data'!I33</f>
        <v>0</v>
      </c>
      <c r="I37" s="8" t="n">
        <f aca="false">'Quarterly data'!J33</f>
        <v>0</v>
      </c>
      <c r="J37" s="8" t="n">
        <f aca="false">'Quarterly data'!K33</f>
        <v>0</v>
      </c>
      <c r="K37" s="8" t="n">
        <f aca="false">'Quarterly data'!L33</f>
        <v>0</v>
      </c>
      <c r="L37" s="8" t="n">
        <f aca="false">'Quarterly data'!M33</f>
        <v>0</v>
      </c>
      <c r="M37" s="8" t="n">
        <f aca="false">'Quarterly data'!N33</f>
        <v>0</v>
      </c>
      <c r="N37" s="8" t="n">
        <f aca="false">'Quarterly data'!O33</f>
        <v>0</v>
      </c>
      <c r="O37" s="8" t="n">
        <f aca="false">'Quarterly data'!P33</f>
        <v>0</v>
      </c>
      <c r="P37" s="8" t="n">
        <f aca="false">'Quarterly data'!Q33</f>
        <v>0</v>
      </c>
      <c r="Q37" s="8" t="n">
        <f aca="false">'Quarterly data'!R33</f>
        <v>0</v>
      </c>
      <c r="R37" s="8" t="n">
        <f aca="false">'Quarterly data'!S33</f>
        <v>0</v>
      </c>
      <c r="S37" s="8" t="n">
        <f aca="false">'Quarterly data'!T33</f>
        <v>0</v>
      </c>
      <c r="T37" s="8" t="n">
        <f aca="false">'Quarterly data'!U33</f>
        <v>0</v>
      </c>
      <c r="U37" s="8" t="n">
        <f aca="false">'Quarterly data'!V33</f>
        <v>0</v>
      </c>
      <c r="V37" s="8" t="n">
        <f aca="false">'Quarterly data'!W33</f>
        <v>0</v>
      </c>
      <c r="W37" s="8" t="n">
        <f aca="false">'Quarterly data'!X33</f>
        <v>0</v>
      </c>
      <c r="X37" s="8" t="n">
        <f aca="false">'Quarterly data'!Y33</f>
        <v>0</v>
      </c>
      <c r="Y37" s="8" t="n">
        <f aca="false">'Quarterly data'!Z33</f>
        <v>0</v>
      </c>
      <c r="Z37" s="8" t="n">
        <f aca="false">'Quarterly data'!AA33</f>
        <v>0</v>
      </c>
      <c r="AA37" s="8" t="n">
        <f aca="false">'Quarterly data'!AB33</f>
        <v>0</v>
      </c>
      <c r="AB37" s="8" t="n">
        <f aca="false">'Quarterly data'!AC33</f>
        <v>0</v>
      </c>
      <c r="AC37" s="8" t="n">
        <f aca="false">'Quarterly data'!AD33</f>
        <v>0</v>
      </c>
      <c r="AD37" s="8" t="n">
        <f aca="false">'Quarterly data'!AE33</f>
        <v>0</v>
      </c>
      <c r="AE37" s="8" t="n">
        <f aca="false">'Quarterly data'!AF33</f>
        <v>0</v>
      </c>
      <c r="AF37" s="8" t="n">
        <f aca="false">'Quarterly data'!AG33</f>
        <v>0</v>
      </c>
      <c r="AG37" s="8" t="n">
        <f aca="false">'Quarterly data'!AH33</f>
        <v>0</v>
      </c>
      <c r="AH37" s="8" t="n">
        <f aca="false">'Quarterly data'!AI33</f>
        <v>0</v>
      </c>
      <c r="AI37" s="8" t="n">
        <f aca="false">'Quarterly data'!AJ33</f>
        <v>0</v>
      </c>
      <c r="AJ37" s="8" t="n">
        <f aca="false">'Quarterly data'!AK33</f>
        <v>0</v>
      </c>
      <c r="AK37" s="8" t="n">
        <f aca="false">'Quarterly data'!AL33</f>
        <v>0</v>
      </c>
      <c r="AL37" s="8" t="n">
        <f aca="false">'Quarterly data'!AM33</f>
        <v>0</v>
      </c>
      <c r="AM37" s="8" t="n">
        <f aca="false">'Quarterly data'!AN33</f>
        <v>0</v>
      </c>
      <c r="AN37" s="8" t="n">
        <f aca="false">'Quarterly data'!AO33</f>
        <v>0</v>
      </c>
      <c r="AO37" s="8" t="n">
        <f aca="false">'Quarterly data'!AP33</f>
        <v>0</v>
      </c>
      <c r="AP37" s="8" t="n">
        <f aca="false">'Quarterly data'!AQ33</f>
        <v>0</v>
      </c>
      <c r="AQ37" s="8" t="n">
        <f aca="false">'Quarterly data'!AR33</f>
        <v>0</v>
      </c>
      <c r="AR37" s="8" t="n">
        <f aca="false">'Quarterly data'!AS33</f>
        <v>0</v>
      </c>
      <c r="AS37" s="8" t="n">
        <f aca="false">'Quarterly data'!AT33</f>
        <v>0</v>
      </c>
      <c r="AT37" s="8" t="n">
        <f aca="false">'Quarterly data'!AU33</f>
        <v>0</v>
      </c>
      <c r="AU37" s="8" t="n">
        <f aca="false">'Quarterly data'!AV33</f>
        <v>0</v>
      </c>
      <c r="AV37" s="8" t="n">
        <f aca="false">'Quarterly data'!AW33</f>
        <v>0</v>
      </c>
      <c r="AW37" s="8" t="n">
        <f aca="false">'Quarterly data'!AX33</f>
        <v>0</v>
      </c>
      <c r="AX37" s="8" t="n">
        <f aca="false">'Quarterly data'!AY33</f>
        <v>0</v>
      </c>
      <c r="AY37" s="8" t="n">
        <f aca="false">'Quarterly data'!AZ33</f>
        <v>0</v>
      </c>
      <c r="AZ37" s="8" t="n">
        <f aca="false">'Quarterly data'!BA33</f>
        <v>0</v>
      </c>
      <c r="BA37" s="8" t="n">
        <f aca="false">'Quarterly data'!BB33</f>
        <v>0</v>
      </c>
      <c r="BB37" s="8" t="n">
        <f aca="false">'Quarterly data'!BC33</f>
        <v>0</v>
      </c>
      <c r="BC37" s="8" t="n">
        <f aca="false">'Quarterly data'!BD33</f>
        <v>0</v>
      </c>
      <c r="BD37" s="8" t="n">
        <f aca="false">'Quarterly data'!BE33</f>
        <v>0</v>
      </c>
      <c r="BE37" s="8" t="n">
        <f aca="false">'Quarterly data'!BF33</f>
        <v>0</v>
      </c>
      <c r="BF37" s="8" t="n">
        <f aca="false">'Quarterly data'!BG33</f>
        <v>0</v>
      </c>
      <c r="BG37" s="8" t="n">
        <f aca="false">'Quarterly data'!BH33</f>
        <v>0</v>
      </c>
      <c r="BH37" s="8" t="n">
        <f aca="false">'Quarterly data'!BI33</f>
        <v>0</v>
      </c>
      <c r="BI37" s="8" t="n">
        <f aca="false">'Quarterly data'!BJ33</f>
        <v>0</v>
      </c>
      <c r="BJ37" s="8" t="n">
        <f aca="false">'Quarterly data'!BK33</f>
        <v>0</v>
      </c>
      <c r="BK37" s="8" t="n">
        <f aca="false">'Quarterly data'!BL33</f>
        <v>0</v>
      </c>
      <c r="BL37" s="8" t="n">
        <f aca="false">'Quarterly data'!BM33</f>
        <v>0</v>
      </c>
      <c r="BM37" s="8" t="n">
        <f aca="false">'Quarterly data'!BN33</f>
        <v>0</v>
      </c>
      <c r="BN37" s="8" t="n">
        <f aca="false">'Quarterly data'!BO33</f>
        <v>0</v>
      </c>
      <c r="BO37" s="8" t="n">
        <f aca="false">'Quarterly data'!BP33</f>
        <v>0</v>
      </c>
      <c r="BP37" s="8" t="n">
        <f aca="false">'Quarterly data'!BQ33</f>
        <v>0</v>
      </c>
      <c r="BQ37" s="8" t="n">
        <f aca="false">'Quarterly data'!BR33</f>
        <v>0</v>
      </c>
      <c r="BR37" s="8" t="n">
        <f aca="false">'Quarterly data'!BS33</f>
        <v>0</v>
      </c>
      <c r="BS37" s="8" t="n">
        <f aca="false">'Quarterly data'!BT33</f>
        <v>0</v>
      </c>
      <c r="BT37" s="8" t="n">
        <f aca="false">'Quarterly data'!BU33</f>
        <v>0</v>
      </c>
      <c r="BU37" s="8" t="n">
        <f aca="false">'Quarterly data'!BV33</f>
        <v>0</v>
      </c>
      <c r="BV37" s="8" t="n">
        <f aca="false">'Quarterly data'!BW33</f>
        <v>0</v>
      </c>
      <c r="BW37" s="8" t="n">
        <f aca="false">'Quarterly data'!BX33</f>
        <v>0</v>
      </c>
      <c r="BX37" s="8" t="n">
        <f aca="false">'Quarterly data'!BY33</f>
        <v>0</v>
      </c>
      <c r="BY37" s="8" t="n">
        <f aca="false">'Quarterly data'!BZ33</f>
        <v>0</v>
      </c>
      <c r="BZ37" s="8" t="n">
        <f aca="false">'Quarterly data'!CA33</f>
        <v>0</v>
      </c>
      <c r="CA37" s="8" t="n">
        <f aca="false">'Quarterly data'!CB33</f>
        <v>0</v>
      </c>
      <c r="CB37" s="8" t="n">
        <f aca="false">'Quarterly data'!CC33</f>
        <v>0</v>
      </c>
      <c r="CC37" s="8" t="n">
        <f aca="false">'Quarterly data'!CD33</f>
        <v>0</v>
      </c>
      <c r="CD37" s="8" t="n">
        <f aca="false">'Quarterly data'!CE33</f>
        <v>0</v>
      </c>
      <c r="CE37" s="8" t="n">
        <f aca="false">'Quarterly data'!CF33</f>
        <v>0</v>
      </c>
      <c r="CF37" s="8" t="n">
        <f aca="false">'Quarterly data'!CG33</f>
        <v>0</v>
      </c>
      <c r="CG37" s="8" t="n">
        <f aca="false">'Quarterly data'!CH33</f>
        <v>0</v>
      </c>
      <c r="CH37" s="8" t="n">
        <f aca="false">'Quarterly data'!CI33</f>
        <v>0</v>
      </c>
      <c r="CI37" s="8" t="n">
        <f aca="false">'Quarterly data'!CJ33</f>
        <v>0</v>
      </c>
      <c r="CJ37" s="8" t="n">
        <f aca="false">'Quarterly data'!CK33</f>
        <v>0</v>
      </c>
      <c r="CK37" s="8" t="n">
        <f aca="false">'Quarterly data'!CL33</f>
        <v>0</v>
      </c>
      <c r="CL37" s="8" t="n">
        <f aca="false">'Quarterly data'!CM33</f>
        <v>0</v>
      </c>
      <c r="CM37" s="8" t="n">
        <f aca="false">'Quarterly data'!CN33</f>
        <v>0</v>
      </c>
      <c r="CN37" s="8" t="n">
        <f aca="false">'Quarterly data'!CO33</f>
        <v>0</v>
      </c>
      <c r="CO37" s="8" t="n">
        <f aca="false">'Quarterly data'!CP33</f>
        <v>0</v>
      </c>
      <c r="CP37" s="8" t="n">
        <f aca="false">'Quarterly data'!CQ33</f>
        <v>0</v>
      </c>
      <c r="CQ37" s="8" t="n">
        <f aca="false">'Quarterly data'!CR33</f>
        <v>0</v>
      </c>
      <c r="CR37" s="8" t="n">
        <f aca="false">'Quarterly data'!CS33</f>
        <v>0</v>
      </c>
      <c r="CS37" s="8" t="n">
        <f aca="false">'Quarterly data'!CT33</f>
        <v>0</v>
      </c>
      <c r="CT37" s="8" t="n">
        <f aca="false">'Quarterly data'!CU33</f>
        <v>0</v>
      </c>
      <c r="CU37" s="8"/>
      <c r="CV37" s="8"/>
      <c r="CW37" s="8"/>
      <c r="CX37" s="8"/>
      <c r="CY37" s="8"/>
      <c r="CZ37" s="8"/>
      <c r="DA37" s="8"/>
      <c r="DB37" s="8"/>
      <c r="DC37" s="8"/>
      <c r="DD37" s="8"/>
      <c r="DE37" s="8"/>
      <c r="DF37" s="8"/>
      <c r="DG37" s="8"/>
      <c r="DH37" s="8"/>
      <c r="DI37" s="8"/>
      <c r="DJ37" s="8"/>
      <c r="DK37" s="8"/>
      <c r="DL37" s="8"/>
      <c r="DM37" s="8"/>
      <c r="DN37" s="8"/>
    </row>
    <row r="38" customFormat="false" ht="15" hidden="false" customHeight="false" outlineLevel="0" collapsed="false">
      <c r="A38" s="7" t="s">
        <v>143</v>
      </c>
      <c r="B38" s="8" t="str">
        <f aca="false">'Quarterly data'!C34</f>
        <v>%</v>
      </c>
      <c r="C38" s="8" t="n">
        <f aca="false">'Quarterly data'!D34</f>
        <v>6.15783333333333</v>
      </c>
      <c r="D38" s="8" t="n">
        <f aca="false">'Quarterly data'!E34</f>
        <v>5.8858</v>
      </c>
      <c r="E38" s="8" t="n">
        <f aca="false">'Quarterly data'!F34</f>
        <v>5.7482</v>
      </c>
      <c r="F38" s="8" t="n">
        <f aca="false">'Quarterly data'!G34</f>
        <v>5.33786666666667</v>
      </c>
      <c r="G38" s="8" t="n">
        <f aca="false">'Quarterly data'!H34</f>
        <v>5.63873333333333</v>
      </c>
      <c r="H38" s="8" t="n">
        <f aca="false">'Quarterly data'!I34</f>
        <v>5.79533333333333</v>
      </c>
      <c r="I38" s="8" t="n">
        <f aca="false">'Quarterly data'!J34</f>
        <v>5.59376666666667</v>
      </c>
      <c r="J38" s="8" t="n">
        <f aca="false">'Quarterly data'!K34</f>
        <v>5.68896666666667</v>
      </c>
      <c r="K38" s="8" t="n">
        <f aca="false">'Quarterly data'!L34</f>
        <v>5.9713</v>
      </c>
      <c r="L38" s="8" t="n">
        <f aca="false">'Quarterly data'!M34</f>
        <v>5.83856666666667</v>
      </c>
      <c r="M38" s="8" t="n">
        <f aca="false">'Quarterly data'!N34</f>
        <v>5.87896666666667</v>
      </c>
      <c r="N38" s="8" t="n">
        <f aca="false">'Quarterly data'!O34</f>
        <v>5.67166666666667</v>
      </c>
      <c r="O38" s="8" t="n">
        <f aca="false">'Quarterly data'!P34</f>
        <v>5.75076666666667</v>
      </c>
      <c r="P38" s="8" t="n">
        <f aca="false">'Quarterly data'!Q34</f>
        <v>5.6299</v>
      </c>
      <c r="Q38" s="8" t="n">
        <f aca="false">'Quarterly data'!R34</f>
        <v>5.10076666666667</v>
      </c>
      <c r="R38" s="8" t="n">
        <f aca="false">'Quarterly data'!S34</f>
        <v>5.04623333333333</v>
      </c>
      <c r="S38" s="8" t="n">
        <f aca="false">'Quarterly data'!T34</f>
        <v>5.18473333333333</v>
      </c>
      <c r="T38" s="8" t="n">
        <f aca="false">'Quarterly data'!U34</f>
        <v>5.80263333333333</v>
      </c>
      <c r="U38" s="8" t="n">
        <f aca="false">'Quarterly data'!V34</f>
        <v>6.0828</v>
      </c>
      <c r="V38" s="8" t="n">
        <f aca="false">'Quarterly data'!W34</f>
        <v>6.31866666666667</v>
      </c>
      <c r="W38" s="8" t="n">
        <f aca="false">'Quarterly data'!X34</f>
        <v>6.8272</v>
      </c>
      <c r="X38" s="8" t="n">
        <f aca="false">'Quarterly data'!Y34</f>
        <v>6.84163333333333</v>
      </c>
      <c r="Y38" s="8" t="n">
        <f aca="false">'Quarterly data'!Z34</f>
        <v>6.61006666666667</v>
      </c>
      <c r="Z38" s="8" t="n">
        <f aca="false">'Quarterly data'!AA34</f>
        <v>5.18066666666667</v>
      </c>
      <c r="AA38" s="8" t="n">
        <f aca="false">'Quarterly data'!AB34</f>
        <v>4.13003333333333</v>
      </c>
      <c r="AB38" s="8" t="n">
        <f aca="false">'Quarterly data'!AC34</f>
        <v>3.45443333333333</v>
      </c>
      <c r="AC38" s="8" t="n">
        <f aca="false">'Quarterly data'!AD34</f>
        <v>2.1458</v>
      </c>
      <c r="AD38" s="8" t="n">
        <f aca="false">'Quarterly data'!AE34</f>
        <v>2.06836666666667</v>
      </c>
      <c r="AE38" s="8" t="n">
        <f aca="false">'Quarterly data'!AF34</f>
        <v>2.1031</v>
      </c>
      <c r="AF38" s="8" t="n">
        <f aca="false">'Quarterly data'!AG34</f>
        <v>1.81633333333333</v>
      </c>
      <c r="AG38" s="8" t="n">
        <f aca="false">'Quarterly data'!AH34</f>
        <v>1.5402</v>
      </c>
      <c r="AH38" s="8" t="n">
        <f aca="false">'Quarterly data'!AI34</f>
        <v>1.32686666666667</v>
      </c>
      <c r="AI38" s="8" t="n">
        <f aca="false">'Quarterly data'!AJ34</f>
        <v>1.19803333333333</v>
      </c>
      <c r="AJ38" s="8" t="n">
        <f aca="false">'Quarterly data'!AK34</f>
        <v>1.16806666666667</v>
      </c>
      <c r="AK38" s="8" t="n">
        <f aca="false">'Quarterly data'!AL34</f>
        <v>1.2273</v>
      </c>
      <c r="AL38" s="8" t="n">
        <f aca="false">'Quarterly data'!AM34</f>
        <v>1.17793333333333</v>
      </c>
      <c r="AM38" s="8" t="n">
        <f aca="false">'Quarterly data'!AN34</f>
        <v>1.536</v>
      </c>
      <c r="AN38" s="8" t="n">
        <f aca="false">'Quarterly data'!AO34</f>
        <v>1.9739</v>
      </c>
      <c r="AO38" s="8" t="n">
        <f aca="false">'Quarterly data'!AP34</f>
        <v>2.47913333333333</v>
      </c>
      <c r="AP38" s="8" t="n">
        <f aca="false">'Quarterly data'!AQ34</f>
        <v>3.07453333333333</v>
      </c>
      <c r="AQ38" s="8" t="n">
        <f aca="false">'Quarterly data'!AR34</f>
        <v>3.49423333333333</v>
      </c>
      <c r="AR38" s="8" t="n">
        <f aca="false">'Quarterly data'!AS34</f>
        <v>3.9671</v>
      </c>
      <c r="AS38" s="8" t="n">
        <f aca="false">'Quarterly data'!AT34</f>
        <v>4.5247</v>
      </c>
      <c r="AT38" s="8" t="n">
        <f aca="false">'Quarterly data'!AU34</f>
        <v>4.90273333333333</v>
      </c>
      <c r="AU38" s="8" t="n">
        <f aca="false">'Quarterly data'!AV34</f>
        <v>5.32856666666667</v>
      </c>
      <c r="AV38" s="8" t="n">
        <f aca="false">'Quarterly data'!AW34</f>
        <v>5.49026666666667</v>
      </c>
      <c r="AW38" s="8" t="n">
        <f aca="false">'Quarterly data'!AX34</f>
        <v>5.37223333333333</v>
      </c>
      <c r="AX38" s="8" t="n">
        <f aca="false">'Quarterly data'!AY34</f>
        <v>5.36303333333333</v>
      </c>
      <c r="AY38" s="8" t="n">
        <f aca="false">'Quarterly data'!AZ34</f>
        <v>5.37223333333333</v>
      </c>
      <c r="AZ38" s="8" t="n">
        <f aca="false">'Quarterly data'!BA34</f>
        <v>5.36796666666667</v>
      </c>
      <c r="BA38" s="8" t="n">
        <f aca="false">'Quarterly data'!BB34</f>
        <v>4.9029</v>
      </c>
      <c r="BB38" s="8" t="n">
        <f aca="false">'Quarterly data'!BC34</f>
        <v>3.1544</v>
      </c>
      <c r="BC38" s="8" t="n">
        <f aca="false">'Quarterly data'!BD34</f>
        <v>2.93256666666667</v>
      </c>
      <c r="BD38" s="8" t="n">
        <f aca="false">'Quarterly data'!BE34</f>
        <v>3.18746666666667</v>
      </c>
      <c r="BE38" s="8" t="n">
        <f aca="false">'Quarterly data'!BF34</f>
        <v>2.90466666666667</v>
      </c>
      <c r="BF38" s="8" t="n">
        <f aca="false">'Quarterly data'!BG34</f>
        <v>1.73543333333333</v>
      </c>
      <c r="BG38" s="8" t="n">
        <f aca="false">'Quarterly data'!BH34</f>
        <v>1.39576666666667</v>
      </c>
      <c r="BH38" s="8" t="n">
        <f aca="false">'Quarterly data'!BI34</f>
        <v>0.833866666666667</v>
      </c>
      <c r="BI38" s="8" t="n">
        <f aca="false">'Quarterly data'!BJ34</f>
        <v>0.5198</v>
      </c>
      <c r="BJ38" s="8" t="n">
        <f aca="false">'Quarterly data'!BK34</f>
        <v>0.399266666666667</v>
      </c>
      <c r="BK38" s="8" t="n">
        <f aca="false">'Quarterly data'!BL34</f>
        <v>0.629</v>
      </c>
      <c r="BL38" s="8" t="n">
        <f aca="false">'Quarterly data'!BM34</f>
        <v>0.5918</v>
      </c>
      <c r="BM38" s="8" t="n">
        <f aca="false">'Quarterly data'!BN34</f>
        <v>0.453133333333333</v>
      </c>
      <c r="BN38" s="8" t="n">
        <f aca="false">'Quarterly data'!BO34</f>
        <v>0.4601</v>
      </c>
      <c r="BO38" s="8" t="n">
        <f aca="false">'Quarterly data'!BP34</f>
        <v>0.418</v>
      </c>
      <c r="BP38" s="8" t="n">
        <f aca="false">'Quarterly data'!BQ34</f>
        <v>0.4651</v>
      </c>
      <c r="BQ38" s="8" t="n">
        <f aca="false">'Quarterly data'!BR34</f>
        <v>0.6852</v>
      </c>
      <c r="BR38" s="8" t="n">
        <f aca="false">'Quarterly data'!BS34</f>
        <v>0.7652</v>
      </c>
      <c r="BS38" s="8" t="n">
        <f aca="false">'Quarterly data'!BT34</f>
        <v>0.7336</v>
      </c>
      <c r="BT38" s="8" t="n">
        <f aca="false">'Quarterly data'!BU34</f>
        <v>0.706566666666667</v>
      </c>
      <c r="BU38" s="8" t="n">
        <f aca="false">'Quarterly data'!BV34</f>
        <v>0.541766666666667</v>
      </c>
      <c r="BV38" s="8" t="n">
        <f aca="false">'Quarterly data'!BW34</f>
        <v>0.466433333333333</v>
      </c>
      <c r="BW38" s="8" t="n">
        <f aca="false">'Quarterly data'!BX34</f>
        <v>0.4238</v>
      </c>
      <c r="BX38" s="8" t="n">
        <f aca="false">'Quarterly data'!BY34</f>
        <v>0.392766666666667</v>
      </c>
      <c r="BY38" s="8" t="n">
        <f aca="false">'Quarterly data'!BZ34</f>
        <v>0.352733333333333</v>
      </c>
      <c r="BZ38" s="8" t="n">
        <f aca="false">'Quarterly data'!CA34</f>
        <v>0.3333</v>
      </c>
      <c r="CA38" s="8" t="n">
        <f aca="false">'Quarterly data'!CB34</f>
        <v>0.323733333333333</v>
      </c>
      <c r="CB38" s="8" t="n">
        <f aca="false">'Quarterly data'!CC34</f>
        <v>0.329333333333333</v>
      </c>
      <c r="CC38" s="8" t="n">
        <f aca="false">'Quarterly data'!CD34</f>
        <v>0.331133333333333</v>
      </c>
      <c r="CD38" s="8" t="n">
        <f aca="false">'Quarterly data'!CE34</f>
        <v>0.377933333333333</v>
      </c>
      <c r="CE38" s="8" t="n">
        <f aca="false">'Quarterly data'!CF34</f>
        <v>0.4203</v>
      </c>
      <c r="CF38" s="8" t="n">
        <f aca="false">'Quarterly data'!CG34</f>
        <v>0.506166666666667</v>
      </c>
      <c r="CG38" s="8" t="n">
        <f aca="false">'Quarterly data'!CH34</f>
        <v>0.632866666666667</v>
      </c>
      <c r="CH38" s="8" t="n">
        <f aca="false">'Quarterly data'!CI34</f>
        <v>0.8756</v>
      </c>
      <c r="CI38" s="8" t="n">
        <f aca="false">'Quarterly data'!CJ34</f>
        <v>0.924</v>
      </c>
      <c r="CJ38" s="8" t="n">
        <f aca="false">'Quarterly data'!CK34</f>
        <v>1.148</v>
      </c>
      <c r="CK38" s="8" t="n">
        <f aca="false">'Quarterly data'!CL34</f>
        <v>1.27816666666667</v>
      </c>
      <c r="CL38" s="8" t="n">
        <f aca="false">'Quarterly data'!CM34</f>
        <v>1.3725</v>
      </c>
      <c r="CM38" s="8" t="n">
        <f aca="false">'Quarterly data'!CN34</f>
        <v>1.4245</v>
      </c>
      <c r="CN38" s="8" t="n">
        <f aca="false">'Quarterly data'!CO34</f>
        <v>1.46133333333333</v>
      </c>
      <c r="CO38" s="8" t="n">
        <f aca="false">'Quarterly data'!CP34</f>
        <v>1.6455</v>
      </c>
      <c r="CP38" s="8" t="n">
        <f aca="false">'Quarterly data'!CQ34</f>
        <v>2.11376666666667</v>
      </c>
      <c r="CQ38" s="8" t="n">
        <f aca="false">'Quarterly data'!CR34</f>
        <v>2.49643333333333</v>
      </c>
      <c r="CR38" s="8" t="n">
        <f aca="false">'Quarterly data'!CS34</f>
        <v>2.5361</v>
      </c>
      <c r="CS38" s="8" t="n">
        <f aca="false">'Quarterly data'!CT34</f>
        <v>2.81346666666667</v>
      </c>
      <c r="CT38" s="8" t="n">
        <f aca="false">'Quarterly data'!CU34</f>
        <v>2.75276666666667</v>
      </c>
      <c r="CU38" s="8" t="n">
        <f aca="false">'Quarterly data'!CV34</f>
        <v>2.50083333333333</v>
      </c>
      <c r="CV38" s="8" t="n">
        <f aca="false">'Quarterly data'!CW34</f>
        <v>2.10416666666667</v>
      </c>
      <c r="CW38" s="8" t="n">
        <f aca="false">'Quarterly data'!CX34</f>
        <v>1.9239</v>
      </c>
      <c r="CX38" s="8" t="n">
        <f aca="false">'Quarterly data'!CY34</f>
        <v>1.49406666666667</v>
      </c>
      <c r="CY38" s="8" t="n">
        <f aca="false">'Quarterly data'!CZ34</f>
        <v>0.707166666666667</v>
      </c>
      <c r="CZ38" s="8" t="n">
        <f aca="false">'Quarterly data'!DA34</f>
        <v>0.310633333333333</v>
      </c>
      <c r="DA38" s="8" t="n">
        <f aca="false">'Quarterly data'!DB34</f>
        <v>0.2513</v>
      </c>
      <c r="DB38" s="8" t="n">
        <f aca="false">'Quarterly data'!DC34</f>
        <v>0.216266666666667</v>
      </c>
      <c r="DC38" s="8" t="n">
        <f aca="false">'Quarterly data'!DD34</f>
        <v>0.185966666666667</v>
      </c>
      <c r="DD38" s="8" t="n">
        <f aca="false">'Quarterly data'!DE34</f>
        <v>0.154233333333333</v>
      </c>
      <c r="DE38" s="8" t="n">
        <f aca="false">'Quarterly data'!DF34</f>
        <v>0.234433333333333</v>
      </c>
      <c r="DF38" s="8" t="n">
        <f aca="false">'Quarterly data'!DG34</f>
        <v>0.783033333333333</v>
      </c>
      <c r="DG38" s="8" t="n">
        <f aca="false">'Quarterly data'!DH34</f>
        <v>2.08424078812919</v>
      </c>
      <c r="DH38" s="8" t="n">
        <f aca="false">'Quarterly data'!DI34</f>
        <v>3.15031490959172</v>
      </c>
      <c r="DI38" s="8" t="n">
        <f aca="false">'Quarterly data'!DJ34</f>
        <v>3.43305569772091</v>
      </c>
      <c r="DJ38" s="8" t="n">
        <f aca="false">'Quarterly data'!DK34</f>
        <v>4.24138903105425</v>
      </c>
      <c r="DK38" s="8" t="n">
        <f aca="false">'Quarterly data'!DL34</f>
        <v>4.59138903105424</v>
      </c>
      <c r="DL38" s="8" t="n">
        <f aca="false">'Quarterly data'!DM34</f>
        <v>4.69138903105424</v>
      </c>
      <c r="DM38" s="8" t="n">
        <f aca="false">'Quarterly data'!DN34</f>
        <v>4.79138903105425</v>
      </c>
      <c r="DN38" s="8" t="n">
        <f aca="false">'Quarterly data'!DO34</f>
        <v>4.74972236438758</v>
      </c>
    </row>
    <row r="39" customFormat="false" ht="15" hidden="false" customHeight="false" outlineLevel="0" collapsed="false">
      <c r="A39" s="7" t="s">
        <v>144</v>
      </c>
      <c r="B39" s="8" t="str">
        <f aca="false">'Quarterly data'!C35</f>
        <v>%</v>
      </c>
      <c r="C39" s="8" t="n">
        <f aca="false">'Quarterly data'!D35</f>
        <v>0</v>
      </c>
      <c r="D39" s="8" t="n">
        <f aca="false">'Quarterly data'!E35</f>
        <v>0</v>
      </c>
      <c r="E39" s="8" t="n">
        <f aca="false">'Quarterly data'!F35</f>
        <v>0</v>
      </c>
      <c r="F39" s="8" t="n">
        <f aca="false">'Quarterly data'!G35</f>
        <v>0</v>
      </c>
      <c r="G39" s="8" t="n">
        <f aca="false">'Quarterly data'!H35</f>
        <v>0</v>
      </c>
      <c r="H39" s="8" t="n">
        <f aca="false">'Quarterly data'!I35</f>
        <v>0</v>
      </c>
      <c r="I39" s="8" t="n">
        <f aca="false">'Quarterly data'!J35</f>
        <v>0</v>
      </c>
      <c r="J39" s="8" t="n">
        <f aca="false">'Quarterly data'!K35</f>
        <v>0</v>
      </c>
      <c r="K39" s="8" t="n">
        <f aca="false">'Quarterly data'!L35</f>
        <v>0</v>
      </c>
      <c r="L39" s="8" t="n">
        <f aca="false">'Quarterly data'!M35</f>
        <v>0</v>
      </c>
      <c r="M39" s="8" t="n">
        <f aca="false">'Quarterly data'!N35</f>
        <v>0</v>
      </c>
      <c r="N39" s="8" t="n">
        <f aca="false">'Quarterly data'!O35</f>
        <v>0</v>
      </c>
      <c r="O39" s="8" t="n">
        <f aca="false">'Quarterly data'!P35</f>
        <v>0</v>
      </c>
      <c r="P39" s="8" t="n">
        <f aca="false">'Quarterly data'!Q35</f>
        <v>0</v>
      </c>
      <c r="Q39" s="8" t="n">
        <f aca="false">'Quarterly data'!R35</f>
        <v>0</v>
      </c>
      <c r="R39" s="8" t="n">
        <f aca="false">'Quarterly data'!S35</f>
        <v>3.09014016666667</v>
      </c>
      <c r="S39" s="8" t="n">
        <f aca="false">'Quarterly data'!T35</f>
        <v>2.63346933333333</v>
      </c>
      <c r="T39" s="8" t="n">
        <f aca="false">'Quarterly data'!U35</f>
        <v>2.69835333333333</v>
      </c>
      <c r="U39" s="8" t="n">
        <f aca="false">'Quarterly data'!V35</f>
        <v>3.42963</v>
      </c>
      <c r="V39" s="8" t="n">
        <f aca="false">'Quarterly data'!W35</f>
        <v>3.52833666666667</v>
      </c>
      <c r="W39" s="8" t="n">
        <f aca="false">'Quarterly data'!X35</f>
        <v>4.33467</v>
      </c>
      <c r="X39" s="8" t="n">
        <f aca="false">'Quarterly data'!Y35</f>
        <v>4.73547333333333</v>
      </c>
      <c r="Y39" s="8" t="n">
        <f aca="false">'Quarterly data'!Z35</f>
        <v>5.02156</v>
      </c>
      <c r="Z39" s="8" t="n">
        <f aca="false">'Quarterly data'!AA35</f>
        <v>4.74252</v>
      </c>
      <c r="AA39" s="8" t="n">
        <f aca="false">'Quarterly data'!AB35</f>
        <v>4.59074</v>
      </c>
      <c r="AB39" s="8" t="n">
        <f aca="false">'Quarterly data'!AC35</f>
        <v>4.26661</v>
      </c>
      <c r="AC39" s="8" t="n">
        <f aca="false">'Quarterly data'!AD35</f>
        <v>3.4421</v>
      </c>
      <c r="AD39" s="8" t="n">
        <f aca="false">'Quarterly data'!AE35</f>
        <v>3.36153</v>
      </c>
      <c r="AE39" s="8" t="n">
        <f aca="false">'Quarterly data'!AF35</f>
        <v>3.44379333333333</v>
      </c>
      <c r="AF39" s="8" t="n">
        <f aca="false">'Quarterly data'!AG35</f>
        <v>3.35539</v>
      </c>
      <c r="AG39" s="8" t="n">
        <f aca="false">'Quarterly data'!AH35</f>
        <v>3.10536333333333</v>
      </c>
      <c r="AH39" s="8" t="n">
        <f aca="false">'Quarterly data'!AI35</f>
        <v>2.68061333333333</v>
      </c>
      <c r="AI39" s="8" t="n">
        <f aca="false">'Quarterly data'!AJ35</f>
        <v>2.36162</v>
      </c>
      <c r="AJ39" s="8" t="n">
        <f aca="false">'Quarterly data'!AK35</f>
        <v>2.1369</v>
      </c>
      <c r="AK39" s="8" t="n">
        <f aca="false">'Quarterly data'!AL35</f>
        <v>2.14713666666667</v>
      </c>
      <c r="AL39" s="8" t="n">
        <f aca="false">'Quarterly data'!AM35</f>
        <v>2.06093</v>
      </c>
      <c r="AM39" s="8" t="n">
        <f aca="false">'Quarterly data'!AN35</f>
        <v>2.08177</v>
      </c>
      <c r="AN39" s="8" t="n">
        <f aca="false">'Quarterly data'!AO35</f>
        <v>2.11587333333333</v>
      </c>
      <c r="AO39" s="8" t="n">
        <f aca="false">'Quarterly data'!AP35</f>
        <v>2.16353666666667</v>
      </c>
      <c r="AP39" s="8" t="n">
        <f aca="false">'Quarterly data'!AQ35</f>
        <v>2.13920333333333</v>
      </c>
      <c r="AQ39" s="8" t="n">
        <f aca="false">'Quarterly data'!AR35</f>
        <v>2.12479</v>
      </c>
      <c r="AR39" s="8" t="n">
        <f aca="false">'Quarterly data'!AS35</f>
        <v>2.13080333333333</v>
      </c>
      <c r="AS39" s="8" t="n">
        <f aca="false">'Quarterly data'!AT35</f>
        <v>2.34308666666667</v>
      </c>
      <c r="AT39" s="8" t="n">
        <f aca="false">'Quarterly data'!AU35</f>
        <v>2.61224666666667</v>
      </c>
      <c r="AU39" s="8" t="n">
        <f aca="false">'Quarterly data'!AV35</f>
        <v>2.89013</v>
      </c>
      <c r="AV39" s="8" t="n">
        <f aca="false">'Quarterly data'!AW35</f>
        <v>3.22168666666667</v>
      </c>
      <c r="AW39" s="8" t="n">
        <f aca="false">'Quarterly data'!AX35</f>
        <v>3.59475</v>
      </c>
      <c r="AX39" s="8" t="n">
        <f aca="false">'Quarterly data'!AY35</f>
        <v>3.82097</v>
      </c>
      <c r="AY39" s="8" t="n">
        <f aca="false">'Quarterly data'!AZ35</f>
        <v>4.06483333333333</v>
      </c>
      <c r="AZ39" s="8" t="n">
        <f aca="false">'Quarterly data'!BA35</f>
        <v>4.50313</v>
      </c>
      <c r="BA39" s="8" t="n">
        <f aca="false">'Quarterly data'!BB35</f>
        <v>4.72213333333333</v>
      </c>
      <c r="BB39" s="8" t="n">
        <f aca="false">'Quarterly data'!BC35</f>
        <v>4.48063</v>
      </c>
      <c r="BC39" s="8" t="n">
        <f aca="false">'Quarterly data'!BD35</f>
        <v>4.859935</v>
      </c>
      <c r="BD39" s="8" t="n">
        <f aca="false">'Quarterly data'!BE35</f>
        <v>4.9773</v>
      </c>
      <c r="BE39" s="8" t="n">
        <f aca="false">'Quarterly data'!BF35</f>
        <v>4.20979</v>
      </c>
      <c r="BF39" s="8" t="n">
        <f aca="false">'Quarterly data'!BG35</f>
        <v>2.00955666666667</v>
      </c>
      <c r="BG39" s="8" t="n">
        <f aca="false">'Quarterly data'!BH35</f>
        <v>1.31063333333333</v>
      </c>
      <c r="BH39" s="8" t="n">
        <f aca="false">'Quarterly data'!BI35</f>
        <v>0.8692</v>
      </c>
      <c r="BI39" s="8" t="n">
        <f aca="false">'Quarterly data'!BJ35</f>
        <v>0.7219</v>
      </c>
      <c r="BJ39" s="8" t="n">
        <f aca="false">'Quarterly data'!BK35</f>
        <v>0.662166666666667</v>
      </c>
      <c r="BK39" s="8" t="n">
        <f aca="false">'Quarterly data'!BL35</f>
        <v>0.686266666666667</v>
      </c>
      <c r="BL39" s="8" t="n">
        <f aca="false">'Quarterly data'!BM35</f>
        <v>0.874933333333333</v>
      </c>
      <c r="BM39" s="8" t="n">
        <f aca="false">'Quarterly data'!BN35</f>
        <v>1.02046666666667</v>
      </c>
      <c r="BN39" s="8" t="n">
        <f aca="false">'Quarterly data'!BO35</f>
        <v>1.09313333333333</v>
      </c>
      <c r="BO39" s="8" t="n">
        <f aca="false">'Quarterly data'!BP35</f>
        <v>1.41163333333333</v>
      </c>
      <c r="BP39" s="8" t="n">
        <f aca="false">'Quarterly data'!BQ35</f>
        <v>1.56206666666667</v>
      </c>
      <c r="BQ39" s="8" t="n">
        <f aca="false">'Quarterly data'!BR35</f>
        <v>1.49556666666667</v>
      </c>
      <c r="BR39" s="8" t="n">
        <f aca="false">'Quarterly data'!BS35</f>
        <v>1.04293333333333</v>
      </c>
      <c r="BS39" s="8" t="n">
        <f aca="false">'Quarterly data'!BT35</f>
        <v>0.696033333333333</v>
      </c>
      <c r="BT39" s="8" t="n">
        <f aca="false">'Quarterly data'!BU35</f>
        <v>0.358566666666667</v>
      </c>
      <c r="BU39" s="8" t="n">
        <f aca="false">'Quarterly data'!BV35</f>
        <v>0.1951</v>
      </c>
      <c r="BV39" s="8" t="n">
        <f aca="false">'Quarterly data'!BW35</f>
        <v>0.211466666666667</v>
      </c>
      <c r="BW39" s="8" t="n">
        <f aca="false">'Quarterly data'!BX35</f>
        <v>0.2068</v>
      </c>
      <c r="BX39" s="8" t="n">
        <f aca="false">'Quarterly data'!BY35</f>
        <v>0.2235</v>
      </c>
      <c r="BY39" s="8" t="n">
        <f aca="false">'Quarterly data'!BZ35</f>
        <v>0.2409</v>
      </c>
      <c r="BZ39" s="8" t="n">
        <f aca="false">'Quarterly data'!CA35</f>
        <v>0.295</v>
      </c>
      <c r="CA39" s="8" t="n">
        <f aca="false">'Quarterly data'!CB35</f>
        <v>0.3</v>
      </c>
      <c r="CB39" s="8" t="n">
        <f aca="false">'Quarterly data'!CC35</f>
        <v>0.165</v>
      </c>
      <c r="CC39" s="8" t="n">
        <f aca="false">'Quarterly data'!CD35</f>
        <v>0.081</v>
      </c>
      <c r="CD39" s="8" t="n">
        <f aca="false">'Quarterly data'!CE35</f>
        <v>0.046</v>
      </c>
      <c r="CE39" s="8" t="n">
        <f aca="false">'Quarterly data'!CF35</f>
        <v>-0.006</v>
      </c>
      <c r="CF39" s="8" t="n">
        <f aca="false">'Quarterly data'!CG35</f>
        <v>-0.028</v>
      </c>
      <c r="CG39" s="8" t="n">
        <f aca="false">'Quarterly data'!CH35</f>
        <v>-0.09</v>
      </c>
      <c r="CH39" s="8" t="n">
        <f aca="false">'Quarterly data'!CI35</f>
        <v>-0.188</v>
      </c>
      <c r="CI39" s="8" t="n">
        <f aca="false">'Quarterly data'!CJ35</f>
        <v>-0.258</v>
      </c>
      <c r="CJ39" s="8" t="n">
        <f aca="false">'Quarterly data'!CK35</f>
        <v>-0.298</v>
      </c>
      <c r="CK39" s="8" t="n">
        <f aca="false">'Quarterly data'!CL35</f>
        <v>-0.313</v>
      </c>
      <c r="CL39" s="8" t="n">
        <f aca="false">'Quarterly data'!CM35</f>
        <v>-0.328</v>
      </c>
      <c r="CM39" s="8" t="n">
        <f aca="false">'Quarterly data'!CN35</f>
        <v>-0.33</v>
      </c>
      <c r="CN39" s="8" t="n">
        <f aca="false">'Quarterly data'!CO35</f>
        <v>-0.33</v>
      </c>
      <c r="CO39" s="8" t="n">
        <f aca="false">'Quarterly data'!CP35</f>
        <v>-0.329</v>
      </c>
      <c r="CP39" s="8" t="n">
        <f aca="false">'Quarterly data'!CQ35</f>
        <v>-0.328</v>
      </c>
      <c r="CQ39" s="8" t="n">
        <f aca="false">'Quarterly data'!CR35</f>
        <v>-0.325</v>
      </c>
      <c r="CR39" s="8" t="n">
        <f aca="false">'Quarterly data'!CS35</f>
        <v>-0.32</v>
      </c>
      <c r="CS39" s="8" t="n">
        <f aca="false">'Quarterly data'!CT35</f>
        <v>-0.315</v>
      </c>
      <c r="CT39" s="8" t="n">
        <f aca="false">'Quarterly data'!CU35</f>
        <v>-0.309</v>
      </c>
      <c r="CU39" s="8" t="n">
        <f aca="false">'Quarterly data'!CV35</f>
        <v>-0.317</v>
      </c>
      <c r="CV39" s="8" t="n">
        <f aca="false">'Quarterly data'!CW35</f>
        <v>-0.396</v>
      </c>
      <c r="CW39" s="8" t="n">
        <f aca="false">'Quarterly data'!CX35</f>
        <v>-0.403</v>
      </c>
      <c r="CX39" s="8" t="n">
        <f aca="false">'Quarterly data'!CY35</f>
        <v>-0.405533333333333</v>
      </c>
      <c r="CY39" s="8" t="n">
        <f aca="false">'Quarterly data'!CZ35</f>
        <v>-0.3007</v>
      </c>
      <c r="CZ39" s="8" t="n">
        <f aca="false">'Quarterly data'!DA35</f>
        <v>-0.471733333333333</v>
      </c>
      <c r="DA39" s="8" t="n">
        <f aca="false">'Quarterly data'!DB35</f>
        <v>-0.5227</v>
      </c>
      <c r="DB39" s="8" t="n">
        <f aca="false">'Quarterly data'!DC35</f>
        <v>-0.542466666666667</v>
      </c>
      <c r="DC39" s="8" t="n">
        <f aca="false">'Quarterly data'!DD35</f>
        <v>-0.5404</v>
      </c>
      <c r="DD39" s="8" t="n">
        <f aca="false">'Quarterly data'!DE35</f>
        <v>-0.5458</v>
      </c>
      <c r="DE39" s="8" t="n">
        <f aca="false">'Quarterly data'!DF35</f>
        <v>-0.5664</v>
      </c>
      <c r="DF39" s="8" t="n">
        <f aca="false">'Quarterly data'!DG35</f>
        <v>-0.528866666666667</v>
      </c>
      <c r="DG39" s="8" t="n">
        <f aca="false">'Quarterly data'!DH35</f>
        <v>-0.362076923076924</v>
      </c>
      <c r="DH39" s="8" t="n">
        <f aca="false">'Quarterly data'!DI35</f>
        <v>0.564999999999998</v>
      </c>
      <c r="DI39" s="8" t="n">
        <f aca="false">'Quarterly data'!DJ35</f>
        <v>1.20999999999999</v>
      </c>
      <c r="DJ39" s="8" t="n">
        <f aca="false">'Quarterly data'!DK35</f>
        <v>1.64</v>
      </c>
      <c r="DK39" s="8" t="n">
        <f aca="false">'Quarterly data'!DL35</f>
        <v>1.86</v>
      </c>
      <c r="DL39" s="8" t="n">
        <f aca="false">'Quarterly data'!DM35</f>
        <v>1.97499999999999</v>
      </c>
      <c r="DM39" s="8" t="n">
        <f aca="false">'Quarterly data'!DN35</f>
        <v>2.01000000000001</v>
      </c>
      <c r="DN39" s="8" t="n">
        <f aca="false">'Quarterly data'!DO35</f>
        <v>2.01000000000001</v>
      </c>
    </row>
    <row r="40" customFormat="false" ht="15" hidden="false" customHeight="false" outlineLevel="0" collapsed="false">
      <c r="A40" s="7" t="s">
        <v>145</v>
      </c>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row>
    <row r="41" customFormat="false" ht="15" hidden="false" customHeight="false" outlineLevel="0" collapsed="false">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row>
    <row r="42" customFormat="false" ht="15" hidden="false" customHeight="false" outlineLevel="0" collapsed="false">
      <c r="A42" s="9"/>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row>
    <row r="43" s="811" customFormat="true" ht="15" hidden="false" customHeight="false" outlineLevel="0" collapsed="false">
      <c r="A43" s="1"/>
      <c r="B43" s="811" t="n">
        <f aca="false">'Quarterly data'!C38</f>
        <v>0</v>
      </c>
      <c r="C43" s="811" t="n">
        <f aca="false">'Quarterly data'!D38</f>
        <v>0</v>
      </c>
      <c r="D43" s="811" t="n">
        <f aca="false">'Quarterly data'!E38</f>
        <v>0</v>
      </c>
      <c r="E43" s="811" t="n">
        <f aca="false">'Quarterly data'!F38</f>
        <v>0</v>
      </c>
      <c r="F43" s="811" t="n">
        <f aca="false">'Quarterly data'!G38</f>
        <v>0</v>
      </c>
      <c r="G43" s="811" t="n">
        <f aca="false">'Quarterly data'!H38</f>
        <v>0</v>
      </c>
      <c r="H43" s="811" t="n">
        <f aca="false">'Quarterly data'!I38</f>
        <v>0</v>
      </c>
      <c r="I43" s="811" t="n">
        <f aca="false">'Quarterly data'!J38</f>
        <v>0</v>
      </c>
      <c r="J43" s="811" t="n">
        <f aca="false">'Quarterly data'!K38</f>
        <v>0</v>
      </c>
      <c r="K43" s="811" t="n">
        <f aca="false">'Quarterly data'!L38</f>
        <v>0</v>
      </c>
      <c r="L43" s="811" t="n">
        <f aca="false">'Quarterly data'!M38</f>
        <v>0</v>
      </c>
      <c r="M43" s="811" t="n">
        <f aca="false">'Quarterly data'!N38</f>
        <v>0</v>
      </c>
      <c r="N43" s="811" t="n">
        <f aca="false">'Quarterly data'!O38</f>
        <v>0</v>
      </c>
      <c r="O43" s="811" t="n">
        <f aca="false">'Quarterly data'!P38</f>
        <v>0</v>
      </c>
      <c r="P43" s="811" t="n">
        <f aca="false">'Quarterly data'!Q38</f>
        <v>0</v>
      </c>
      <c r="Q43" s="811" t="n">
        <f aca="false">'Quarterly data'!R38</f>
        <v>0</v>
      </c>
      <c r="R43" s="811" t="n">
        <f aca="false">'Quarterly data'!S38</f>
        <v>0</v>
      </c>
      <c r="S43" s="811" t="n">
        <f aca="false">'Quarterly data'!T38</f>
        <v>0</v>
      </c>
      <c r="T43" s="811" t="n">
        <f aca="false">'Quarterly data'!U38</f>
        <v>0</v>
      </c>
      <c r="U43" s="811" t="n">
        <f aca="false">'Quarterly data'!V38</f>
        <v>0</v>
      </c>
      <c r="V43" s="811" t="n">
        <f aca="false">'Quarterly data'!W38</f>
        <v>0</v>
      </c>
      <c r="W43" s="811" t="n">
        <f aca="false">'Quarterly data'!X38</f>
        <v>0</v>
      </c>
      <c r="X43" s="811" t="n">
        <f aca="false">'Quarterly data'!Y38</f>
        <v>0</v>
      </c>
      <c r="Y43" s="811" t="n">
        <f aca="false">'Quarterly data'!Z38</f>
        <v>0</v>
      </c>
      <c r="Z43" s="811" t="n">
        <f aca="false">'Quarterly data'!AA38</f>
        <v>0</v>
      </c>
      <c r="AA43" s="811" t="n">
        <f aca="false">'Quarterly data'!AB38</f>
        <v>0</v>
      </c>
      <c r="AB43" s="811" t="n">
        <f aca="false">'Quarterly data'!AC38</f>
        <v>0</v>
      </c>
      <c r="AC43" s="811" t="n">
        <f aca="false">'Quarterly data'!AD38</f>
        <v>0</v>
      </c>
      <c r="AD43" s="811" t="n">
        <f aca="false">'Quarterly data'!AE38</f>
        <v>0</v>
      </c>
      <c r="AE43" s="811" t="n">
        <f aca="false">'Quarterly data'!AF38</f>
        <v>0</v>
      </c>
      <c r="AF43" s="811" t="n">
        <f aca="false">'Quarterly data'!AG38</f>
        <v>0</v>
      </c>
      <c r="AG43" s="811" t="n">
        <f aca="false">'Quarterly data'!AH38</f>
        <v>0</v>
      </c>
      <c r="AH43" s="811" t="n">
        <f aca="false">'Quarterly data'!AI38</f>
        <v>0</v>
      </c>
      <c r="AI43" s="811" t="n">
        <f aca="false">'Quarterly data'!AJ38</f>
        <v>0</v>
      </c>
      <c r="AJ43" s="811" t="n">
        <f aca="false">'Quarterly data'!AK38</f>
        <v>0</v>
      </c>
      <c r="AK43" s="811" t="n">
        <f aca="false">'Quarterly data'!AL38</f>
        <v>0</v>
      </c>
      <c r="AL43" s="811" t="n">
        <f aca="false">'Quarterly data'!AM38</f>
        <v>0</v>
      </c>
      <c r="AM43" s="811" t="n">
        <f aca="false">'Quarterly data'!AN38</f>
        <v>0</v>
      </c>
      <c r="AN43" s="811" t="n">
        <f aca="false">'Quarterly data'!AO38</f>
        <v>0</v>
      </c>
      <c r="AO43" s="811" t="n">
        <f aca="false">'Quarterly data'!AP38</f>
        <v>0</v>
      </c>
      <c r="AP43" s="811" t="n">
        <f aca="false">'Quarterly data'!AQ38</f>
        <v>0</v>
      </c>
      <c r="AQ43" s="811" t="n">
        <f aca="false">'Quarterly data'!AR38</f>
        <v>0</v>
      </c>
      <c r="AR43" s="811" t="n">
        <f aca="false">'Quarterly data'!AS38</f>
        <v>0</v>
      </c>
      <c r="AS43" s="811" t="n">
        <f aca="false">'Quarterly data'!AT38</f>
        <v>0</v>
      </c>
      <c r="AT43" s="811" t="n">
        <f aca="false">'Quarterly data'!AU38</f>
        <v>0</v>
      </c>
      <c r="AU43" s="811" t="n">
        <f aca="false">'Quarterly data'!AV38</f>
        <v>0</v>
      </c>
      <c r="AV43" s="811" t="n">
        <f aca="false">'Quarterly data'!AW38</f>
        <v>0</v>
      </c>
      <c r="AW43" s="811" t="n">
        <f aca="false">'Quarterly data'!AX38</f>
        <v>0</v>
      </c>
      <c r="AX43" s="811" t="n">
        <f aca="false">'Quarterly data'!AY38</f>
        <v>0</v>
      </c>
      <c r="AY43" s="811" t="n">
        <f aca="false">'Quarterly data'!AZ38</f>
        <v>0</v>
      </c>
      <c r="AZ43" s="811" t="n">
        <f aca="false">'Quarterly data'!BA38</f>
        <v>0</v>
      </c>
      <c r="BA43" s="811" t="n">
        <f aca="false">'Quarterly data'!BB38</f>
        <v>0</v>
      </c>
      <c r="BB43" s="811" t="n">
        <f aca="false">'Quarterly data'!BC38</f>
        <v>0</v>
      </c>
      <c r="BC43" s="811" t="n">
        <f aca="false">'Quarterly data'!BD38</f>
        <v>0</v>
      </c>
      <c r="BD43" s="811" t="n">
        <f aca="false">'Quarterly data'!BE38</f>
        <v>0</v>
      </c>
      <c r="BE43" s="811" t="n">
        <f aca="false">'Quarterly data'!BF38</f>
        <v>0</v>
      </c>
      <c r="BF43" s="811" t="n">
        <f aca="false">'Quarterly data'!BG38</f>
        <v>0</v>
      </c>
      <c r="BG43" s="811" t="n">
        <f aca="false">'Quarterly data'!BH38</f>
        <v>0</v>
      </c>
      <c r="BH43" s="811" t="n">
        <f aca="false">'Quarterly data'!BI38</f>
        <v>0</v>
      </c>
      <c r="BI43" s="811" t="n">
        <f aca="false">'Quarterly data'!BJ38</f>
        <v>0</v>
      </c>
      <c r="BJ43" s="811" t="n">
        <f aca="false">'Quarterly data'!BK38</f>
        <v>0</v>
      </c>
      <c r="BK43" s="811" t="n">
        <f aca="false">'Quarterly data'!BL38</f>
        <v>0</v>
      </c>
      <c r="BL43" s="811" t="n">
        <f aca="false">'Quarterly data'!BM38</f>
        <v>0</v>
      </c>
      <c r="BM43" s="811" t="n">
        <f aca="false">'Quarterly data'!BN38</f>
        <v>0</v>
      </c>
      <c r="BN43" s="811" t="n">
        <f aca="false">'Quarterly data'!BO38</f>
        <v>0</v>
      </c>
      <c r="BO43" s="811" t="n">
        <f aca="false">'Quarterly data'!BP38</f>
        <v>0</v>
      </c>
      <c r="BP43" s="811" t="n">
        <f aca="false">'Quarterly data'!BQ38</f>
        <v>0</v>
      </c>
      <c r="BQ43" s="811" t="n">
        <f aca="false">'Quarterly data'!BR38</f>
        <v>0</v>
      </c>
      <c r="BR43" s="811" t="n">
        <f aca="false">'Quarterly data'!BS38</f>
        <v>0</v>
      </c>
      <c r="BS43" s="811" t="n">
        <f aca="false">'Quarterly data'!BT38</f>
        <v>0</v>
      </c>
      <c r="BT43" s="811" t="n">
        <f aca="false">'Quarterly data'!BU38</f>
        <v>0</v>
      </c>
      <c r="BU43" s="811" t="n">
        <f aca="false">'Quarterly data'!BV38</f>
        <v>0</v>
      </c>
      <c r="BV43" s="811" t="n">
        <f aca="false">'Quarterly data'!BW38</f>
        <v>0</v>
      </c>
      <c r="BW43" s="811" t="n">
        <f aca="false">'Quarterly data'!BX38</f>
        <v>0</v>
      </c>
      <c r="BX43" s="811" t="n">
        <f aca="false">'Quarterly data'!BY38</f>
        <v>0</v>
      </c>
      <c r="BY43" s="811" t="n">
        <f aca="false">'Quarterly data'!BZ38</f>
        <v>0</v>
      </c>
      <c r="BZ43" s="811" t="n">
        <f aca="false">'Quarterly data'!CA38</f>
        <v>0</v>
      </c>
      <c r="CA43" s="811" t="n">
        <f aca="false">'Quarterly data'!CB38</f>
        <v>0</v>
      </c>
      <c r="CB43" s="811" t="n">
        <f aca="false">'Quarterly data'!CC38</f>
        <v>0</v>
      </c>
      <c r="CC43" s="811" t="n">
        <f aca="false">'Quarterly data'!CD38</f>
        <v>0</v>
      </c>
      <c r="CD43" s="811" t="n">
        <f aca="false">'Quarterly data'!CE38</f>
        <v>0</v>
      </c>
      <c r="CE43" s="811" t="n">
        <f aca="false">'Quarterly data'!CF38</f>
        <v>0</v>
      </c>
      <c r="CF43" s="811" t="n">
        <f aca="false">'Quarterly data'!CG38</f>
        <v>0</v>
      </c>
      <c r="CG43" s="811" t="n">
        <f aca="false">'Quarterly data'!CH38</f>
        <v>0</v>
      </c>
      <c r="CH43" s="811" t="n">
        <f aca="false">'Quarterly data'!CI38</f>
        <v>0</v>
      </c>
      <c r="CI43" s="811" t="n">
        <f aca="false">'Quarterly data'!CJ38</f>
        <v>0</v>
      </c>
      <c r="CJ43" s="811" t="n">
        <f aca="false">'Quarterly data'!CK38</f>
        <v>0</v>
      </c>
      <c r="CK43" s="811" t="n">
        <f aca="false">'Quarterly data'!CL38</f>
        <v>0</v>
      </c>
      <c r="CL43" s="811" t="n">
        <f aca="false">'Quarterly data'!CM38</f>
        <v>0</v>
      </c>
      <c r="CM43" s="811" t="n">
        <f aca="false">'Quarterly data'!CN38</f>
        <v>0</v>
      </c>
      <c r="CN43" s="811" t="n">
        <f aca="false">'Quarterly data'!CO38</f>
        <v>0</v>
      </c>
      <c r="CO43" s="811" t="n">
        <f aca="false">'Quarterly data'!CP38</f>
        <v>0</v>
      </c>
      <c r="CP43" s="811" t="n">
        <f aca="false">'Quarterly data'!CQ38</f>
        <v>0</v>
      </c>
      <c r="CQ43" s="811" t="n">
        <f aca="false">'Quarterly data'!CR38</f>
        <v>0</v>
      </c>
      <c r="CR43" s="811" t="n">
        <f aca="false">'Quarterly data'!CS38</f>
        <v>0</v>
      </c>
      <c r="CS43" s="811" t="n">
        <f aca="false">'Quarterly data'!CT38</f>
        <v>0</v>
      </c>
      <c r="CT43" s="811" t="n">
        <f aca="false">'Quarterly data'!CU38</f>
        <v>0</v>
      </c>
      <c r="CU43" s="811" t="s">
        <v>97</v>
      </c>
      <c r="CV43" s="811" t="s">
        <v>98</v>
      </c>
      <c r="CW43" s="811" t="s">
        <v>99</v>
      </c>
      <c r="CX43" s="811" t="s">
        <v>100</v>
      </c>
      <c r="CY43" s="811" t="s">
        <v>101</v>
      </c>
      <c r="CZ43" s="811" t="s">
        <v>102</v>
      </c>
      <c r="DA43" s="811" t="s">
        <v>103</v>
      </c>
      <c r="DB43" s="811" t="s">
        <v>104</v>
      </c>
      <c r="DC43" s="811" t="s">
        <v>105</v>
      </c>
      <c r="DD43" s="811" t="s">
        <v>106</v>
      </c>
      <c r="DE43" s="811" t="s">
        <v>107</v>
      </c>
      <c r="DF43" s="811" t="s">
        <v>108</v>
      </c>
      <c r="DG43" s="811" t="s">
        <v>109</v>
      </c>
      <c r="DH43" s="811" t="s">
        <v>110</v>
      </c>
      <c r="DI43" s="811" t="s">
        <v>111</v>
      </c>
      <c r="DJ43" s="811" t="s">
        <v>112</v>
      </c>
      <c r="DK43" s="811" t="s">
        <v>113</v>
      </c>
      <c r="DL43" s="811" t="s">
        <v>114</v>
      </c>
      <c r="DM43" s="811" t="s">
        <v>115</v>
      </c>
      <c r="DN43" s="811" t="s">
        <v>116</v>
      </c>
    </row>
    <row r="44" customFormat="false" ht="15" hidden="false" customHeight="false" outlineLevel="0" collapsed="false">
      <c r="A44" s="11" t="s">
        <v>146</v>
      </c>
      <c r="B44" s="12" t="n">
        <f aca="false">'Quarterly data'!C39</f>
        <v>0</v>
      </c>
      <c r="C44" s="12" t="n">
        <f aca="false">'Quarterly data'!D39</f>
        <v>0</v>
      </c>
      <c r="D44" s="12" t="n">
        <f aca="false">'Quarterly data'!E39</f>
        <v>0</v>
      </c>
      <c r="E44" s="12" t="n">
        <f aca="false">'Quarterly data'!F39</f>
        <v>0</v>
      </c>
      <c r="F44" s="12" t="n">
        <f aca="false">'Quarterly data'!G39</f>
        <v>0</v>
      </c>
      <c r="G44" s="12" t="n">
        <f aca="false">'Quarterly data'!H39</f>
        <v>0</v>
      </c>
      <c r="H44" s="12" t="n">
        <f aca="false">'Quarterly data'!I39</f>
        <v>0</v>
      </c>
      <c r="I44" s="12" t="n">
        <f aca="false">'Quarterly data'!J39</f>
        <v>0</v>
      </c>
      <c r="J44" s="12" t="n">
        <f aca="false">'Quarterly data'!K39</f>
        <v>0</v>
      </c>
      <c r="K44" s="12" t="n">
        <f aca="false">'Quarterly data'!L39</f>
        <v>0</v>
      </c>
      <c r="L44" s="12" t="n">
        <f aca="false">'Quarterly data'!M39</f>
        <v>0</v>
      </c>
      <c r="M44" s="12" t="n">
        <f aca="false">'Quarterly data'!N39</f>
        <v>0</v>
      </c>
      <c r="N44" s="12" t="n">
        <f aca="false">'Quarterly data'!O39</f>
        <v>0</v>
      </c>
      <c r="O44" s="12" t="n">
        <f aca="false">'Quarterly data'!P39</f>
        <v>0</v>
      </c>
      <c r="P44" s="12" t="n">
        <f aca="false">'Quarterly data'!Q39</f>
        <v>0</v>
      </c>
      <c r="Q44" s="12" t="n">
        <f aca="false">'Quarterly data'!R39</f>
        <v>0</v>
      </c>
      <c r="R44" s="12" t="n">
        <f aca="false">'Quarterly data'!S39</f>
        <v>0</v>
      </c>
      <c r="S44" s="12" t="n">
        <f aca="false">'Quarterly data'!T39</f>
        <v>0</v>
      </c>
      <c r="T44" s="12" t="n">
        <f aca="false">'Quarterly data'!U39</f>
        <v>0</v>
      </c>
      <c r="U44" s="12" t="n">
        <f aca="false">'Quarterly data'!V39</f>
        <v>0</v>
      </c>
      <c r="V44" s="12" t="n">
        <f aca="false">'Quarterly data'!W39</f>
        <v>0</v>
      </c>
      <c r="W44" s="12" t="n">
        <f aca="false">'Quarterly data'!X39</f>
        <v>0</v>
      </c>
      <c r="X44" s="12" t="n">
        <f aca="false">'Quarterly data'!Y39</f>
        <v>0</v>
      </c>
      <c r="Y44" s="12" t="n">
        <f aca="false">'Quarterly data'!Z39</f>
        <v>0</v>
      </c>
      <c r="Z44" s="12" t="n">
        <f aca="false">'Quarterly data'!AA39</f>
        <v>0</v>
      </c>
      <c r="AA44" s="12" t="n">
        <f aca="false">'Quarterly data'!AB39</f>
        <v>0</v>
      </c>
      <c r="AB44" s="12" t="n">
        <f aca="false">'Quarterly data'!AC39</f>
        <v>0</v>
      </c>
      <c r="AC44" s="12" t="n">
        <f aca="false">'Quarterly data'!AD39</f>
        <v>0</v>
      </c>
      <c r="AD44" s="12" t="n">
        <f aca="false">'Quarterly data'!AE39</f>
        <v>0</v>
      </c>
      <c r="AE44" s="12" t="n">
        <f aca="false">'Quarterly data'!AF39</f>
        <v>0</v>
      </c>
      <c r="AF44" s="12" t="n">
        <f aca="false">'Quarterly data'!AG39</f>
        <v>0</v>
      </c>
      <c r="AG44" s="12" t="n">
        <f aca="false">'Quarterly data'!AH39</f>
        <v>0</v>
      </c>
      <c r="AH44" s="12" t="n">
        <f aca="false">'Quarterly data'!AI39</f>
        <v>0</v>
      </c>
      <c r="AI44" s="12" t="n">
        <f aca="false">'Quarterly data'!AJ39</f>
        <v>0</v>
      </c>
      <c r="AJ44" s="12" t="n">
        <f aca="false">'Quarterly data'!AK39</f>
        <v>0</v>
      </c>
      <c r="AK44" s="12" t="n">
        <f aca="false">'Quarterly data'!AL39</f>
        <v>0</v>
      </c>
      <c r="AL44" s="12" t="n">
        <f aca="false">'Quarterly data'!AM39</f>
        <v>0</v>
      </c>
      <c r="AM44" s="12" t="n">
        <f aca="false">'Quarterly data'!AN39</f>
        <v>0</v>
      </c>
      <c r="AN44" s="12" t="n">
        <f aca="false">'Quarterly data'!AO39</f>
        <v>0</v>
      </c>
      <c r="AO44" s="12" t="n">
        <f aca="false">'Quarterly data'!AP39</f>
        <v>0</v>
      </c>
      <c r="AP44" s="12" t="n">
        <f aca="false">'Quarterly data'!AQ39</f>
        <v>0</v>
      </c>
      <c r="AQ44" s="12" t="n">
        <f aca="false">'Quarterly data'!AR39</f>
        <v>0</v>
      </c>
      <c r="AR44" s="12" t="n">
        <f aca="false">'Quarterly data'!AS39</f>
        <v>0</v>
      </c>
      <c r="AS44" s="12" t="n">
        <f aca="false">'Quarterly data'!AT39</f>
        <v>0</v>
      </c>
      <c r="AT44" s="12" t="n">
        <f aca="false">'Quarterly data'!AU39</f>
        <v>0</v>
      </c>
      <c r="AU44" s="12" t="n">
        <f aca="false">'Quarterly data'!AV39</f>
        <v>0</v>
      </c>
      <c r="AV44" s="12" t="n">
        <f aca="false">'Quarterly data'!AW39</f>
        <v>0</v>
      </c>
      <c r="AW44" s="12" t="n">
        <f aca="false">'Quarterly data'!AX39</f>
        <v>0</v>
      </c>
      <c r="AX44" s="12" t="n">
        <f aca="false">'Quarterly data'!AY39</f>
        <v>0</v>
      </c>
      <c r="AY44" s="12" t="n">
        <f aca="false">'Quarterly data'!AZ39</f>
        <v>0</v>
      </c>
      <c r="AZ44" s="12" t="n">
        <f aca="false">'Quarterly data'!BA39</f>
        <v>0</v>
      </c>
      <c r="BA44" s="12" t="n">
        <f aca="false">'Quarterly data'!BB39</f>
        <v>0</v>
      </c>
      <c r="BB44" s="12" t="n">
        <f aca="false">'Quarterly data'!BC39</f>
        <v>0</v>
      </c>
      <c r="BC44" s="12" t="n">
        <f aca="false">'Quarterly data'!BD39</f>
        <v>0</v>
      </c>
      <c r="BD44" s="12" t="n">
        <f aca="false">'Quarterly data'!BE39</f>
        <v>0</v>
      </c>
      <c r="BE44" s="12" t="n">
        <f aca="false">'Quarterly data'!BF39</f>
        <v>0</v>
      </c>
      <c r="BF44" s="12" t="n">
        <f aca="false">'Quarterly data'!BG39</f>
        <v>0</v>
      </c>
      <c r="BG44" s="12" t="n">
        <f aca="false">'Quarterly data'!BH39</f>
        <v>0</v>
      </c>
      <c r="BH44" s="12" t="n">
        <f aca="false">'Quarterly data'!BI39</f>
        <v>0</v>
      </c>
      <c r="BI44" s="12" t="n">
        <f aca="false">'Quarterly data'!BJ39</f>
        <v>0</v>
      </c>
      <c r="BJ44" s="12" t="n">
        <f aca="false">'Quarterly data'!BK39</f>
        <v>0</v>
      </c>
      <c r="BK44" s="12" t="n">
        <f aca="false">'Quarterly data'!BL39</f>
        <v>0</v>
      </c>
      <c r="BL44" s="12" t="n">
        <f aca="false">'Quarterly data'!BM39</f>
        <v>0</v>
      </c>
      <c r="BM44" s="12" t="n">
        <f aca="false">'Quarterly data'!BN39</f>
        <v>0</v>
      </c>
      <c r="BN44" s="12" t="str">
        <f aca="false">'Quarterly data'!BO39</f>
        <v>fr 2011 WEOGEE_Rwametric_Qdata</v>
      </c>
      <c r="BO44" s="12" t="n">
        <f aca="false">'Quarterly data'!BP39</f>
        <v>0</v>
      </c>
      <c r="BP44" s="12" t="n">
        <f aca="false">'Quarterly data'!BQ39</f>
        <v>0</v>
      </c>
      <c r="BQ44" s="12" t="n">
        <f aca="false">'Quarterly data'!BR39</f>
        <v>0</v>
      </c>
      <c r="BR44" s="12" t="n">
        <f aca="false">'Quarterly data'!BS39</f>
        <v>0</v>
      </c>
      <c r="BS44" s="12" t="n">
        <f aca="false">'Quarterly data'!BT39</f>
        <v>0</v>
      </c>
      <c r="BT44" s="12" t="n">
        <f aca="false">'Quarterly data'!BU39</f>
        <v>0</v>
      </c>
      <c r="BU44" s="12" t="n">
        <f aca="false">'Quarterly data'!BV39</f>
        <v>0</v>
      </c>
      <c r="BV44" s="12" t="n">
        <f aca="false">'Quarterly data'!BW39</f>
        <v>0</v>
      </c>
      <c r="BW44" s="12" t="n">
        <f aca="false">'Quarterly data'!BX39</f>
        <v>0</v>
      </c>
      <c r="BX44" s="12" t="n">
        <f aca="false">'Quarterly data'!BY39</f>
        <v>0</v>
      </c>
      <c r="BY44" s="12" t="n">
        <f aca="false">'Quarterly data'!BZ39</f>
        <v>0</v>
      </c>
      <c r="BZ44" s="12" t="n">
        <f aca="false">'Quarterly data'!CA39</f>
        <v>0</v>
      </c>
      <c r="CA44" s="12" t="n">
        <f aca="false">'Quarterly data'!CB39</f>
        <v>0</v>
      </c>
      <c r="CB44" s="12" t="n">
        <f aca="false">'Quarterly data'!CC39</f>
        <v>0</v>
      </c>
      <c r="CC44" s="12" t="n">
        <f aca="false">'Quarterly data'!CD39</f>
        <v>0</v>
      </c>
      <c r="CD44" s="12" t="n">
        <f aca="false">'Quarterly data'!CE39</f>
        <v>0</v>
      </c>
      <c r="CE44" s="12" t="n">
        <f aca="false">'Quarterly data'!CF39</f>
        <v>0</v>
      </c>
      <c r="CF44" s="12" t="n">
        <f aca="false">'Quarterly data'!CG39</f>
        <v>0</v>
      </c>
      <c r="CG44" s="12" t="n">
        <f aca="false">'Quarterly data'!CH39</f>
        <v>0</v>
      </c>
      <c r="CH44" s="12" t="n">
        <f aca="false">'Quarterly data'!CI39</f>
        <v>0</v>
      </c>
      <c r="CI44" s="12" t="n">
        <f aca="false">'Quarterly data'!CJ39</f>
        <v>0</v>
      </c>
      <c r="CJ44" s="12" t="n">
        <f aca="false">'Quarterly data'!CK39</f>
        <v>0</v>
      </c>
      <c r="CK44" s="12" t="n">
        <f aca="false">'Quarterly data'!CL39</f>
        <v>0</v>
      </c>
      <c r="CL44" s="12" t="n">
        <f aca="false">'Quarterly data'!CM39</f>
        <v>0</v>
      </c>
      <c r="CM44" s="12" t="n">
        <f aca="false">'Quarterly data'!CN39</f>
        <v>0</v>
      </c>
      <c r="CN44" s="12" t="n">
        <f aca="false">'Quarterly data'!CO39</f>
        <v>0</v>
      </c>
      <c r="CO44" s="12" t="n">
        <f aca="false">'Quarterly data'!CP39</f>
        <v>0</v>
      </c>
      <c r="CP44" s="12" t="n">
        <f aca="false">'Quarterly data'!CQ39</f>
        <v>0</v>
      </c>
      <c r="CQ44" s="12" t="n">
        <f aca="false">'Quarterly data'!CR39</f>
        <v>0</v>
      </c>
      <c r="CR44" s="12" t="n">
        <f aca="false">'Quarterly data'!CS39</f>
        <v>0</v>
      </c>
      <c r="CS44" s="12" t="n">
        <f aca="false">'Quarterly data'!CT39</f>
        <v>0</v>
      </c>
      <c r="CT44" s="12" t="n">
        <f aca="false">'Quarterly data'!CU39</f>
        <v>0</v>
      </c>
      <c r="CU44" s="12"/>
      <c r="CV44" s="12"/>
      <c r="CW44" s="12"/>
      <c r="CX44" s="12"/>
      <c r="CY44" s="12"/>
      <c r="CZ44" s="12"/>
      <c r="DA44" s="12"/>
      <c r="DB44" s="12"/>
      <c r="DC44" s="12"/>
      <c r="DD44" s="12"/>
      <c r="DE44" s="12"/>
      <c r="DF44" s="12"/>
      <c r="DG44" s="12"/>
      <c r="DH44" s="12"/>
      <c r="DI44" s="12"/>
      <c r="DJ44" s="12"/>
      <c r="DK44" s="12"/>
      <c r="DL44" s="12"/>
      <c r="DM44" s="12"/>
      <c r="DN44" s="12"/>
    </row>
    <row r="45" customFormat="false" ht="15.75" hidden="false" customHeight="false" outlineLevel="0" collapsed="false">
      <c r="A45" s="14" t="s">
        <v>147</v>
      </c>
      <c r="B45" s="5" t="str">
        <f aca="false">'Quarterly data'!C40</f>
        <v>1995Q1</v>
      </c>
      <c r="C45" s="5" t="str">
        <f aca="false">'Quarterly data'!D40</f>
        <v>1995Q2</v>
      </c>
      <c r="D45" s="5" t="str">
        <f aca="false">'Quarterly data'!E40</f>
        <v>1995Q3</v>
      </c>
      <c r="E45" s="5" t="str">
        <f aca="false">'Quarterly data'!F40</f>
        <v>1995Q4</v>
      </c>
      <c r="F45" s="5" t="str">
        <f aca="false">'Quarterly data'!G40</f>
        <v>1996Q1</v>
      </c>
      <c r="G45" s="5" t="str">
        <f aca="false">'Quarterly data'!H40</f>
        <v>1996Q2</v>
      </c>
      <c r="H45" s="5" t="str">
        <f aca="false">'Quarterly data'!I40</f>
        <v>1996Q3</v>
      </c>
      <c r="I45" s="5" t="str">
        <f aca="false">'Quarterly data'!J40</f>
        <v>1996Q4</v>
      </c>
      <c r="J45" s="5" t="str">
        <f aca="false">'Quarterly data'!K40</f>
        <v>1997Q1</v>
      </c>
      <c r="K45" s="5" t="str">
        <f aca="false">'Quarterly data'!L40</f>
        <v>1997Q2</v>
      </c>
      <c r="L45" s="5" t="str">
        <f aca="false">'Quarterly data'!M40</f>
        <v>1997Q3</v>
      </c>
      <c r="M45" s="5" t="str">
        <f aca="false">'Quarterly data'!N40</f>
        <v>1997Q4</v>
      </c>
      <c r="N45" s="5" t="str">
        <f aca="false">'Quarterly data'!O40</f>
        <v>1998Q1</v>
      </c>
      <c r="O45" s="5" t="str">
        <f aca="false">'Quarterly data'!P40</f>
        <v>1998Q2</v>
      </c>
      <c r="P45" s="5" t="str">
        <f aca="false">'Quarterly data'!Q40</f>
        <v>1998Q3</v>
      </c>
      <c r="Q45" s="5" t="str">
        <f aca="false">'Quarterly data'!R40</f>
        <v>1998Q4</v>
      </c>
      <c r="R45" s="5" t="str">
        <f aca="false">'Quarterly data'!S40</f>
        <v>1999Q1</v>
      </c>
      <c r="S45" s="5" t="str">
        <f aca="false">'Quarterly data'!T40</f>
        <v>1999Q2</v>
      </c>
      <c r="T45" s="5" t="str">
        <f aca="false">'Quarterly data'!U40</f>
        <v>1999Q3</v>
      </c>
      <c r="U45" s="5" t="str">
        <f aca="false">'Quarterly data'!V40</f>
        <v>1999Q4</v>
      </c>
      <c r="V45" s="5" t="str">
        <f aca="false">'Quarterly data'!W40</f>
        <v>2000Q1</v>
      </c>
      <c r="W45" s="5" t="str">
        <f aca="false">'Quarterly data'!X40</f>
        <v>2000Q2</v>
      </c>
      <c r="X45" s="5" t="str">
        <f aca="false">'Quarterly data'!Y40</f>
        <v>2000Q3</v>
      </c>
      <c r="Y45" s="5" t="str">
        <f aca="false">'Quarterly data'!Z40</f>
        <v>2000Q4</v>
      </c>
      <c r="Z45" s="5" t="str">
        <f aca="false">'Quarterly data'!AA40</f>
        <v>2001Q1</v>
      </c>
      <c r="AA45" s="5" t="str">
        <f aca="false">'Quarterly data'!AB40</f>
        <v>2001Q2</v>
      </c>
      <c r="AB45" s="5" t="str">
        <f aca="false">'Quarterly data'!AC40</f>
        <v>2001Q3</v>
      </c>
      <c r="AC45" s="5" t="str">
        <f aca="false">'Quarterly data'!AD40</f>
        <v>2001Q4</v>
      </c>
      <c r="AD45" s="5" t="str">
        <f aca="false">'Quarterly data'!AE40</f>
        <v>2002Q1</v>
      </c>
      <c r="AE45" s="5" t="str">
        <f aca="false">'Quarterly data'!AF40</f>
        <v>2002Q2</v>
      </c>
      <c r="AF45" s="5" t="str">
        <f aca="false">'Quarterly data'!AG40</f>
        <v>2002Q3</v>
      </c>
      <c r="AG45" s="5" t="str">
        <f aca="false">'Quarterly data'!AH40</f>
        <v>2002Q4</v>
      </c>
      <c r="AH45" s="5" t="str">
        <f aca="false">'Quarterly data'!AI40</f>
        <v>2003Q1</v>
      </c>
      <c r="AI45" s="5" t="str">
        <f aca="false">'Quarterly data'!AJ40</f>
        <v>2003Q2</v>
      </c>
      <c r="AJ45" s="5" t="str">
        <f aca="false">'Quarterly data'!AK40</f>
        <v>2003Q3</v>
      </c>
      <c r="AK45" s="5" t="str">
        <f aca="false">'Quarterly data'!AL40</f>
        <v>2003Q4</v>
      </c>
      <c r="AL45" s="5" t="str">
        <f aca="false">'Quarterly data'!AM40</f>
        <v>2004Q1</v>
      </c>
      <c r="AM45" s="5" t="str">
        <f aca="false">'Quarterly data'!AN40</f>
        <v>2004Q2</v>
      </c>
      <c r="AN45" s="5" t="str">
        <f aca="false">'Quarterly data'!AO40</f>
        <v>2004Q3</v>
      </c>
      <c r="AO45" s="5" t="str">
        <f aca="false">'Quarterly data'!AP40</f>
        <v>2004Q4</v>
      </c>
      <c r="AP45" s="5" t="str">
        <f aca="false">'Quarterly data'!AQ40</f>
        <v>2005Q1</v>
      </c>
      <c r="AQ45" s="5" t="str">
        <f aca="false">'Quarterly data'!AR40</f>
        <v>2005Q2</v>
      </c>
      <c r="AR45" s="5" t="str">
        <f aca="false">'Quarterly data'!AS40</f>
        <v>2005Q3</v>
      </c>
      <c r="AS45" s="5" t="str">
        <f aca="false">'Quarterly data'!AT40</f>
        <v>2005Q4</v>
      </c>
      <c r="AT45" s="5" t="str">
        <f aca="false">'Quarterly data'!AU40</f>
        <v>2006Q1</v>
      </c>
      <c r="AU45" s="5" t="str">
        <f aca="false">'Quarterly data'!AV40</f>
        <v>2006Q2</v>
      </c>
      <c r="AV45" s="5" t="str">
        <f aca="false">'Quarterly data'!AW40</f>
        <v>2006Q3</v>
      </c>
      <c r="AW45" s="5" t="str">
        <f aca="false">'Quarterly data'!AX40</f>
        <v>2006Q4</v>
      </c>
      <c r="AX45" s="5" t="str">
        <f aca="false">'Quarterly data'!AY40</f>
        <v>2007Q1</v>
      </c>
      <c r="AY45" s="5" t="str">
        <f aca="false">'Quarterly data'!AZ40</f>
        <v>2007Q2</v>
      </c>
      <c r="AZ45" s="5" t="str">
        <f aca="false">'Quarterly data'!BA40</f>
        <v>2007Q3</v>
      </c>
      <c r="BA45" s="5" t="str">
        <f aca="false">'Quarterly data'!BB40</f>
        <v>2007Q4</v>
      </c>
      <c r="BB45" s="5" t="str">
        <f aca="false">'Quarterly data'!BC40</f>
        <v>2008Q1</v>
      </c>
      <c r="BC45" s="5" t="str">
        <f aca="false">'Quarterly data'!BD40</f>
        <v>2008Q2</v>
      </c>
      <c r="BD45" s="5" t="str">
        <f aca="false">'Quarterly data'!BE40</f>
        <v>2008Q3</v>
      </c>
      <c r="BE45" s="5" t="str">
        <f aca="false">'Quarterly data'!BF40</f>
        <v>2008Q4</v>
      </c>
      <c r="BF45" s="5" t="str">
        <f aca="false">'Quarterly data'!BG40</f>
        <v>2009Q1</v>
      </c>
      <c r="BG45" s="5" t="str">
        <f aca="false">'Quarterly data'!BH40</f>
        <v>2009Q2</v>
      </c>
      <c r="BH45" s="5" t="str">
        <f aca="false">'Quarterly data'!BI40</f>
        <v>2009Q3</v>
      </c>
      <c r="BI45" s="5" t="str">
        <f aca="false">'Quarterly data'!BJ40</f>
        <v>2009Q4</v>
      </c>
      <c r="BJ45" s="5" t="str">
        <f aca="false">'Quarterly data'!BK40</f>
        <v>2010Q1</v>
      </c>
      <c r="BK45" s="5" t="str">
        <f aca="false">'Quarterly data'!BL40</f>
        <v>2010Q2</v>
      </c>
      <c r="BL45" s="5" t="str">
        <f aca="false">'Quarterly data'!BM40</f>
        <v>2010Q3</v>
      </c>
      <c r="BM45" s="5" t="str">
        <f aca="false">'Quarterly data'!BN40</f>
        <v>2010Q4</v>
      </c>
      <c r="BN45" s="5" t="str">
        <f aca="false">'Quarterly data'!BO40</f>
        <v>2011Q1</v>
      </c>
      <c r="BO45" s="5" t="str">
        <f aca="false">'Quarterly data'!BP40</f>
        <v>2011Q2</v>
      </c>
      <c r="BP45" s="5" t="str">
        <f aca="false">'Quarterly data'!BQ40</f>
        <v>2011Q3</v>
      </c>
      <c r="BQ45" s="5" t="str">
        <f aca="false">'Quarterly data'!BR40</f>
        <v>2011Q4</v>
      </c>
      <c r="BR45" s="5" t="str">
        <f aca="false">'Quarterly data'!BS40</f>
        <v>2012Q1</v>
      </c>
      <c r="BS45" s="5" t="str">
        <f aca="false">'Quarterly data'!BT40</f>
        <v>2012Q2</v>
      </c>
      <c r="BT45" s="5" t="str">
        <f aca="false">'Quarterly data'!BU40</f>
        <v>2012Q3</v>
      </c>
      <c r="BU45" s="5" t="str">
        <f aca="false">'Quarterly data'!BV40</f>
        <v>2012Q4</v>
      </c>
      <c r="BV45" s="5" t="str">
        <f aca="false">'Quarterly data'!BW40</f>
        <v>2013Q1</v>
      </c>
      <c r="BW45" s="5" t="str">
        <f aca="false">'Quarterly data'!BX40</f>
        <v>2013Q2</v>
      </c>
      <c r="BX45" s="5" t="str">
        <f aca="false">'Quarterly data'!BY40</f>
        <v>2013Q3</v>
      </c>
      <c r="BY45" s="5" t="str">
        <f aca="false">'Quarterly data'!BZ40</f>
        <v>2013Q4</v>
      </c>
      <c r="BZ45" s="5" t="str">
        <f aca="false">'Quarterly data'!CA40</f>
        <v>2014Q1</v>
      </c>
      <c r="CA45" s="5" t="str">
        <f aca="false">'Quarterly data'!CB40</f>
        <v>2014Q2</v>
      </c>
      <c r="CB45" s="5" t="str">
        <f aca="false">'Quarterly data'!CC40</f>
        <v>2014Q3</v>
      </c>
      <c r="CC45" s="5" t="str">
        <f aca="false">'Quarterly data'!CD40</f>
        <v>2014Q4</v>
      </c>
      <c r="CD45" s="5" t="str">
        <f aca="false">'Quarterly data'!CE40</f>
        <v>2015Q1</v>
      </c>
      <c r="CE45" s="5" t="str">
        <f aca="false">'Quarterly data'!CF40</f>
        <v>2015Q2</v>
      </c>
      <c r="CF45" s="5" t="str">
        <f aca="false">'Quarterly data'!CG40</f>
        <v>2015Q3</v>
      </c>
      <c r="CG45" s="5" t="str">
        <f aca="false">'Quarterly data'!CH40</f>
        <v>2015Q4</v>
      </c>
      <c r="CH45" s="5" t="str">
        <f aca="false">'Quarterly data'!CI40</f>
        <v>2016Q1</v>
      </c>
      <c r="CI45" s="5" t="str">
        <f aca="false">'Quarterly data'!CJ40</f>
        <v>2016Q2</v>
      </c>
      <c r="CJ45" s="5" t="str">
        <f aca="false">'Quarterly data'!CK40</f>
        <v>2016Q3</v>
      </c>
      <c r="CK45" s="5" t="str">
        <f aca="false">'Quarterly data'!CL40</f>
        <v>2016Q4</v>
      </c>
      <c r="CL45" s="5" t="str">
        <f aca="false">'Quarterly data'!CM40</f>
        <v>2017Q1</v>
      </c>
      <c r="CM45" s="5" t="str">
        <f aca="false">'Quarterly data'!CN40</f>
        <v>2017Q2</v>
      </c>
      <c r="CN45" s="5" t="str">
        <f aca="false">'Quarterly data'!CO40</f>
        <v>2017Q3</v>
      </c>
      <c r="CO45" s="5" t="str">
        <f aca="false">'Quarterly data'!CP40</f>
        <v>2017Q4</v>
      </c>
      <c r="CP45" s="5" t="str">
        <f aca="false">'Quarterly data'!CQ40</f>
        <v>2018Q1</v>
      </c>
      <c r="CQ45" s="5" t="str">
        <f aca="false">'Quarterly data'!CR40</f>
        <v>2018Q2</v>
      </c>
      <c r="CR45" s="5" t="str">
        <f aca="false">'Quarterly data'!CS40</f>
        <v>2018Q3</v>
      </c>
      <c r="CS45" s="5" t="str">
        <f aca="false">'Quarterly data'!CT40</f>
        <v>2018Q4</v>
      </c>
      <c r="CT45" s="5" t="str">
        <f aca="false">'Quarterly data'!CU40</f>
        <v>2019Q1</v>
      </c>
      <c r="CU45" s="5" t="n">
        <f aca="false">'Quarterly data'!CV42</f>
        <v>0.0430571300340005</v>
      </c>
      <c r="CV45" s="5" t="n">
        <f aca="false">'Quarterly data'!CW42</f>
        <v>0.0280973131530633</v>
      </c>
      <c r="CW45" s="5" t="n">
        <f aca="false">'Quarterly data'!CX42</f>
        <v>0.0133520541469226</v>
      </c>
      <c r="CX45" s="5" t="n">
        <f aca="false">'Quarterly data'!CY42</f>
        <v>-0.0473961446338301</v>
      </c>
      <c r="CY45" s="5" t="n">
        <f aca="false">'Quarterly data'!CZ42</f>
        <v>-0.0309064582505945</v>
      </c>
      <c r="CZ45" s="5" t="n">
        <f aca="false">'Quarterly data'!DA42</f>
        <v>-0.0141313334288247</v>
      </c>
      <c r="DA45" s="5" t="n">
        <f aca="false">'Quarterly data'!DB42</f>
        <v>0.00293417080490359</v>
      </c>
      <c r="DB45" s="5" t="n">
        <f aca="false">'Quarterly data'!DC42</f>
        <v>0.0468446784541345</v>
      </c>
      <c r="DC45" s="5" t="n">
        <f aca="false">'Quarterly data'!DD42</f>
        <v>0.0468656402218596</v>
      </c>
      <c r="DD45" s="5" t="n">
        <f aca="false">'Quarterly data'!DE42</f>
        <v>0.0468866024093183</v>
      </c>
      <c r="DE45" s="5" t="n">
        <f aca="false">'Quarterly data'!DF42</f>
        <v>0.046907565016519</v>
      </c>
      <c r="DF45" s="5" t="n">
        <f aca="false">'Quarterly data'!DG42</f>
        <v>0.0472489870824596</v>
      </c>
      <c r="DG45" s="5" t="n">
        <f aca="false">'Quarterly data'!DH42</f>
        <v>0.0469865127565222</v>
      </c>
      <c r="DH45" s="5" t="n">
        <f aca="false">'Quarterly data'!DI42</f>
        <v>0.0467241042151046</v>
      </c>
      <c r="DI45" s="5" t="n">
        <f aca="false">'Quarterly data'!DJ42</f>
        <v>0.0464617614417191</v>
      </c>
      <c r="DJ45" s="5" t="n">
        <f aca="false">'Quarterly data'!DK42</f>
        <v>0.0457899245015949</v>
      </c>
      <c r="DK45" s="5" t="n">
        <f aca="false">'Quarterly data'!DL42</f>
        <v>0.0457921819785202</v>
      </c>
      <c r="DL45" s="5" t="n">
        <f aca="false">'Quarterly data'!DM42</f>
        <v>0.0457944394603184</v>
      </c>
      <c r="DM45" s="5" t="n">
        <f aca="false">'Quarterly data'!DN42</f>
        <v>0.0457966969469896</v>
      </c>
      <c r="DN45" s="5" t="n">
        <f aca="false">'Quarterly data'!DO42</f>
        <v>0.0455396905970292</v>
      </c>
    </row>
    <row r="46" customFormat="false" ht="15" hidden="false" customHeight="false" outlineLevel="0" collapsed="false">
      <c r="A46" s="15" t="s">
        <v>148</v>
      </c>
      <c r="B46" s="13" t="n">
        <f aca="false">'Quarterly data'!C41</f>
        <v>0</v>
      </c>
      <c r="C46" s="13" t="n">
        <f aca="false">'Quarterly data'!D41</f>
        <v>0</v>
      </c>
      <c r="D46" s="13" t="n">
        <f aca="false">'Quarterly data'!E41</f>
        <v>0</v>
      </c>
      <c r="E46" s="13" t="n">
        <f aca="false">'Quarterly data'!F41</f>
        <v>0</v>
      </c>
      <c r="F46" s="13" t="n">
        <f aca="false">'Quarterly data'!G41</f>
        <v>0</v>
      </c>
      <c r="G46" s="13" t="n">
        <f aca="false">'Quarterly data'!H41</f>
        <v>0</v>
      </c>
      <c r="H46" s="13" t="n">
        <f aca="false">'Quarterly data'!I41</f>
        <v>0</v>
      </c>
      <c r="I46" s="13" t="n">
        <f aca="false">'Quarterly data'!J41</f>
        <v>0</v>
      </c>
      <c r="J46" s="13" t="n">
        <f aca="false">'Quarterly data'!K41</f>
        <v>0</v>
      </c>
      <c r="K46" s="13" t="n">
        <f aca="false">'Quarterly data'!L41</f>
        <v>0</v>
      </c>
      <c r="L46" s="13" t="n">
        <f aca="false">'Quarterly data'!M41</f>
        <v>0</v>
      </c>
      <c r="M46" s="13" t="n">
        <f aca="false">'Quarterly data'!N41</f>
        <v>0</v>
      </c>
      <c r="N46" s="13" t="n">
        <f aca="false">'Quarterly data'!O41</f>
        <v>0</v>
      </c>
      <c r="O46" s="13" t="n">
        <f aca="false">'Quarterly data'!P41</f>
        <v>0</v>
      </c>
      <c r="P46" s="13" t="n">
        <f aca="false">'Quarterly data'!Q41</f>
        <v>0</v>
      </c>
      <c r="Q46" s="13" t="n">
        <f aca="false">'Quarterly data'!R41</f>
        <v>0</v>
      </c>
      <c r="R46" s="13" t="n">
        <f aca="false">'Quarterly data'!S41</f>
        <v>0</v>
      </c>
      <c r="S46" s="13" t="n">
        <f aca="false">'Quarterly data'!T41</f>
        <v>0</v>
      </c>
      <c r="T46" s="13" t="n">
        <f aca="false">'Quarterly data'!U41</f>
        <v>0</v>
      </c>
      <c r="U46" s="13" t="n">
        <f aca="false">'Quarterly data'!V41</f>
        <v>0</v>
      </c>
      <c r="V46" s="13" t="n">
        <f aca="false">'Quarterly data'!W41</f>
        <v>0</v>
      </c>
      <c r="W46" s="13" t="n">
        <f aca="false">'Quarterly data'!X41</f>
        <v>0</v>
      </c>
      <c r="X46" s="13" t="n">
        <f aca="false">'Quarterly data'!Y41</f>
        <v>0</v>
      </c>
      <c r="Y46" s="13" t="n">
        <f aca="false">'Quarterly data'!Z41</f>
        <v>0</v>
      </c>
      <c r="Z46" s="13" t="n">
        <f aca="false">'Quarterly data'!AA41</f>
        <v>0</v>
      </c>
      <c r="AA46" s="13" t="n">
        <f aca="false">'Quarterly data'!AB41</f>
        <v>0</v>
      </c>
      <c r="AB46" s="13" t="n">
        <f aca="false">'Quarterly data'!AC41</f>
        <v>0</v>
      </c>
      <c r="AC46" s="13" t="n">
        <f aca="false">'Quarterly data'!AD41</f>
        <v>0</v>
      </c>
      <c r="AD46" s="13" t="n">
        <f aca="false">'Quarterly data'!AE41</f>
        <v>0</v>
      </c>
      <c r="AE46" s="13" t="n">
        <f aca="false">'Quarterly data'!AF41</f>
        <v>0</v>
      </c>
      <c r="AF46" s="13" t="n">
        <f aca="false">'Quarterly data'!AG41</f>
        <v>0</v>
      </c>
      <c r="AG46" s="13" t="n">
        <f aca="false">'Quarterly data'!AH41</f>
        <v>0</v>
      </c>
      <c r="AH46" s="13" t="n">
        <f aca="false">'Quarterly data'!AI41</f>
        <v>0</v>
      </c>
      <c r="AI46" s="13" t="n">
        <f aca="false">'Quarterly data'!AJ41</f>
        <v>0</v>
      </c>
      <c r="AJ46" s="13" t="n">
        <f aca="false">'Quarterly data'!AK41</f>
        <v>0</v>
      </c>
      <c r="AK46" s="13" t="n">
        <f aca="false">'Quarterly data'!AL41</f>
        <v>0</v>
      </c>
      <c r="AL46" s="13" t="n">
        <f aca="false">'Quarterly data'!AM41</f>
        <v>0</v>
      </c>
      <c r="AM46" s="13" t="n">
        <f aca="false">'Quarterly data'!AN41</f>
        <v>0</v>
      </c>
      <c r="AN46" s="13" t="n">
        <f aca="false">'Quarterly data'!AO41</f>
        <v>0</v>
      </c>
      <c r="AO46" s="13" t="n">
        <f aca="false">'Quarterly data'!AP41</f>
        <v>0</v>
      </c>
      <c r="AP46" s="13" t="n">
        <f aca="false">'Quarterly data'!AQ41</f>
        <v>0</v>
      </c>
      <c r="AQ46" s="13" t="n">
        <f aca="false">'Quarterly data'!AR41</f>
        <v>0</v>
      </c>
      <c r="AR46" s="13" t="n">
        <f aca="false">'Quarterly data'!AS41</f>
        <v>0</v>
      </c>
      <c r="AS46" s="13" t="n">
        <f aca="false">'Quarterly data'!AT41</f>
        <v>0</v>
      </c>
      <c r="AT46" s="13" t="n">
        <f aca="false">'Quarterly data'!AU41</f>
        <v>0</v>
      </c>
      <c r="AU46" s="13" t="n">
        <f aca="false">'Quarterly data'!AV41</f>
        <v>0</v>
      </c>
      <c r="AV46" s="13" t="n">
        <f aca="false">'Quarterly data'!AW41</f>
        <v>0</v>
      </c>
      <c r="AW46" s="13" t="n">
        <f aca="false">'Quarterly data'!AX41</f>
        <v>0</v>
      </c>
      <c r="AX46" s="13" t="n">
        <f aca="false">'Quarterly data'!AY41</f>
        <v>0</v>
      </c>
      <c r="AY46" s="13" t="n">
        <f aca="false">'Quarterly data'!AZ41</f>
        <v>0</v>
      </c>
      <c r="AZ46" s="13" t="n">
        <f aca="false">'Quarterly data'!BA41</f>
        <v>0</v>
      </c>
      <c r="BA46" s="13" t="n">
        <f aca="false">'Quarterly data'!BB41</f>
        <v>0</v>
      </c>
      <c r="BB46" s="13" t="n">
        <f aca="false">'Quarterly data'!BC41</f>
        <v>0</v>
      </c>
      <c r="BC46" s="13" t="n">
        <f aca="false">'Quarterly data'!BD41</f>
        <v>0</v>
      </c>
      <c r="BD46" s="13" t="n">
        <f aca="false">'Quarterly data'!BE41</f>
        <v>0</v>
      </c>
      <c r="BE46" s="13" t="n">
        <f aca="false">'Quarterly data'!BF41</f>
        <v>0</v>
      </c>
      <c r="BF46" s="13" t="n">
        <f aca="false">'Quarterly data'!BG41</f>
        <v>0</v>
      </c>
      <c r="BG46" s="13" t="n">
        <f aca="false">'Quarterly data'!BH41</f>
        <v>0</v>
      </c>
      <c r="BH46" s="13" t="n">
        <f aca="false">'Quarterly data'!BI41</f>
        <v>0</v>
      </c>
      <c r="BI46" s="13" t="n">
        <f aca="false">'Quarterly data'!BJ41</f>
        <v>0</v>
      </c>
      <c r="BJ46" s="13" t="n">
        <f aca="false">'Quarterly data'!BK41</f>
        <v>0</v>
      </c>
      <c r="BK46" s="13" t="n">
        <f aca="false">'Quarterly data'!BL41</f>
        <v>0</v>
      </c>
      <c r="BL46" s="13" t="n">
        <f aca="false">'Quarterly data'!BM41</f>
        <v>0</v>
      </c>
      <c r="BM46" s="13" t="n">
        <f aca="false">'Quarterly data'!BN41</f>
        <v>0</v>
      </c>
      <c r="BN46" s="13" t="n">
        <f aca="false">'Quarterly data'!BO41</f>
        <v>0</v>
      </c>
      <c r="BO46" s="13" t="n">
        <f aca="false">'Quarterly data'!BP41</f>
        <v>0</v>
      </c>
      <c r="BP46" s="13" t="n">
        <f aca="false">'Quarterly data'!BQ41</f>
        <v>0</v>
      </c>
      <c r="BQ46" s="13" t="n">
        <f aca="false">'Quarterly data'!BR41</f>
        <v>0</v>
      </c>
      <c r="BR46" s="13" t="n">
        <f aca="false">'Quarterly data'!BS41</f>
        <v>0</v>
      </c>
      <c r="BS46" s="13" t="n">
        <f aca="false">'Quarterly data'!BT41</f>
        <v>0</v>
      </c>
      <c r="BT46" s="13" t="n">
        <f aca="false">'Quarterly data'!BU41</f>
        <v>0</v>
      </c>
      <c r="BU46" s="13" t="n">
        <f aca="false">'Quarterly data'!BV41</f>
        <v>0</v>
      </c>
      <c r="BV46" s="13" t="n">
        <f aca="false">'Quarterly data'!BW41</f>
        <v>0</v>
      </c>
      <c r="BW46" s="13" t="n">
        <f aca="false">'Quarterly data'!BX41</f>
        <v>0</v>
      </c>
      <c r="BX46" s="13" t="n">
        <f aca="false">'Quarterly data'!BY41</f>
        <v>0</v>
      </c>
      <c r="BY46" s="13" t="n">
        <f aca="false">'Quarterly data'!BZ41</f>
        <v>0</v>
      </c>
      <c r="BZ46" s="13" t="n">
        <f aca="false">'Quarterly data'!CA41</f>
        <v>0</v>
      </c>
      <c r="CA46" s="13" t="n">
        <f aca="false">'Quarterly data'!CB41</f>
        <v>0</v>
      </c>
      <c r="CB46" s="13" t="n">
        <f aca="false">'Quarterly data'!CC41</f>
        <v>0</v>
      </c>
      <c r="CC46" s="13" t="n">
        <f aca="false">'Quarterly data'!CD41</f>
        <v>0</v>
      </c>
      <c r="CD46" s="13" t="n">
        <f aca="false">'Quarterly data'!CE41</f>
        <v>0</v>
      </c>
      <c r="CE46" s="13" t="n">
        <f aca="false">'Quarterly data'!CF41</f>
        <v>0</v>
      </c>
      <c r="CF46" s="13" t="n">
        <f aca="false">'Quarterly data'!CG41</f>
        <v>0</v>
      </c>
      <c r="CG46" s="13" t="n">
        <f aca="false">'Quarterly data'!CH41</f>
        <v>0</v>
      </c>
      <c r="CH46" s="13" t="n">
        <f aca="false">'Quarterly data'!CI41</f>
        <v>0</v>
      </c>
      <c r="CI46" s="13" t="n">
        <f aca="false">'Quarterly data'!CJ41</f>
        <v>0</v>
      </c>
      <c r="CJ46" s="13" t="n">
        <f aca="false">'Quarterly data'!CK41</f>
        <v>0</v>
      </c>
      <c r="CK46" s="13" t="n">
        <f aca="false">'Quarterly data'!CL41</f>
        <v>0</v>
      </c>
      <c r="CL46" s="13" t="n">
        <f aca="false">'Quarterly data'!CM41</f>
        <v>0</v>
      </c>
      <c r="CM46" s="13" t="n">
        <f aca="false">'Quarterly data'!CN41</f>
        <v>0</v>
      </c>
      <c r="CN46" s="13" t="n">
        <f aca="false">'Quarterly data'!CO41</f>
        <v>0</v>
      </c>
      <c r="CO46" s="13" t="n">
        <f aca="false">'Quarterly data'!CP41</f>
        <v>0</v>
      </c>
      <c r="CP46" s="13" t="n">
        <f aca="false">'Quarterly data'!CQ41</f>
        <v>0</v>
      </c>
      <c r="CQ46" s="13" t="n">
        <f aca="false">'Quarterly data'!CR41</f>
        <v>0</v>
      </c>
      <c r="CR46" s="13" t="n">
        <f aca="false">'Quarterly data'!CS41</f>
        <v>0</v>
      </c>
      <c r="CS46" s="13" t="n">
        <f aca="false">'Quarterly data'!CT41</f>
        <v>0</v>
      </c>
      <c r="CT46" s="13" t="n">
        <f aca="false">'Quarterly data'!CU41</f>
        <v>0</v>
      </c>
      <c r="CU46" s="13" t="n">
        <f aca="false">'Quarterly data'!CV43</f>
        <v>-0.0178874404848783</v>
      </c>
      <c r="CV46" s="13" t="n">
        <f aca="false">'Quarterly data'!CW43</f>
        <v>-0.0300677607461777</v>
      </c>
      <c r="CW46" s="13" t="n">
        <f aca="false">'Quarterly data'!CX43</f>
        <v>-0.0420970186875523</v>
      </c>
      <c r="CX46" s="13" t="n">
        <f aca="false">'Quarterly data'!CY43</f>
        <v>-0.141105046604978</v>
      </c>
      <c r="CY46" s="13" t="n">
        <f aca="false">'Quarterly data'!CZ43</f>
        <v>-0.0962291749547365</v>
      </c>
      <c r="CZ46" s="13" t="n">
        <f aca="false">'Quarterly data'!DA43</f>
        <v>-0.0490086116184996</v>
      </c>
      <c r="DA46" s="13" t="n">
        <f aca="false">'Quarterly data'!DB43</f>
        <v>0.000679149750689868</v>
      </c>
      <c r="DB46" s="13" t="n">
        <f aca="false">'Quarterly data'!DC43</f>
        <v>0.151411048685462</v>
      </c>
      <c r="DC46" s="13" t="n">
        <f aca="false">'Quarterly data'!DD43</f>
        <v>0.143038179796967</v>
      </c>
      <c r="DD46" s="13" t="n">
        <f aca="false">'Quarterly data'!DE43</f>
        <v>0.134726197012964</v>
      </c>
      <c r="DE46" s="13" t="n">
        <f aca="false">'Quarterly data'!DF43</f>
        <v>0.126474657579868</v>
      </c>
      <c r="DF46" s="13" t="n">
        <f aca="false">'Quarterly data'!DG43</f>
        <v>0.126251260861709</v>
      </c>
      <c r="DG46" s="13" t="n">
        <f aca="false">'Quarterly data'!DH43</f>
        <v>0.111780656776039</v>
      </c>
      <c r="DH46" s="13" t="n">
        <f aca="false">'Quarterly data'!DI43</f>
        <v>0.097495977794189</v>
      </c>
      <c r="DI46" s="13" t="n">
        <f aca="false">'Quarterly data'!DJ43</f>
        <v>0.083394835063281</v>
      </c>
      <c r="DJ46" s="13" t="n">
        <f aca="false">'Quarterly data'!DK43</f>
        <v>0.0470048103010993</v>
      </c>
      <c r="DK46" s="13" t="n">
        <f aca="false">'Quarterly data'!DL43</f>
        <v>0.0477245816190186</v>
      </c>
      <c r="DL46" s="13" t="n">
        <f aca="false">'Quarterly data'!DM43</f>
        <v>0.0484448477491345</v>
      </c>
      <c r="DM46" s="13" t="n">
        <f aca="false">'Quarterly data'!DN43</f>
        <v>0.0491656090316099</v>
      </c>
      <c r="DN46" s="13" t="n">
        <f aca="false">'Quarterly data'!DO43</f>
        <v>0.0479439847294614</v>
      </c>
    </row>
    <row r="47" customFormat="false" ht="15" hidden="false" customHeight="false" outlineLevel="0" collapsed="false">
      <c r="A47" s="16" t="s">
        <v>149</v>
      </c>
      <c r="B47" s="17" t="n">
        <f aca="false">'Quarterly data'!C42</f>
        <v>0</v>
      </c>
      <c r="C47" s="17" t="n">
        <f aca="false">'Quarterly data'!D42</f>
        <v>0.027632928069503</v>
      </c>
      <c r="D47" s="17" t="n">
        <f aca="false">'Quarterly data'!E42</f>
        <v>0.0277732809150321</v>
      </c>
      <c r="E47" s="17" t="n">
        <f aca="false">'Quarterly data'!F42</f>
        <v>0.0279136529297804</v>
      </c>
      <c r="F47" s="17" t="n">
        <f aca="false">'Quarterly data'!G42</f>
        <v>0.0225610487930016</v>
      </c>
      <c r="G47" s="17" t="n">
        <f aca="false">'Quarterly data'!H42</f>
        <v>0.026336811977973</v>
      </c>
      <c r="H47" s="17" t="n">
        <f aca="false">'Quarterly data'!I42</f>
        <v>0.0301265170079282</v>
      </c>
      <c r="I47" s="17" t="n">
        <f aca="false">'Quarterly data'!J42</f>
        <v>0.0339302153625375</v>
      </c>
      <c r="J47" s="17" t="n">
        <f aca="false">'Quarterly data'!K42</f>
        <v>0.0529839214580755</v>
      </c>
      <c r="K47" s="17" t="n">
        <f aca="false">'Quarterly data'!L42</f>
        <v>0.0468487748947811</v>
      </c>
      <c r="L47" s="17" t="n">
        <f aca="false">'Quarterly data'!M42</f>
        <v>0.0407493743885593</v>
      </c>
      <c r="M47" s="17" t="n">
        <f aca="false">'Quarterly data'!N42</f>
        <v>0.0346855116671899</v>
      </c>
      <c r="N47" s="17" t="n">
        <f aca="false">'Quarterly data'!O42</f>
        <v>0.0133665105388198</v>
      </c>
      <c r="O47" s="17" t="n">
        <f aca="false">'Quarterly data'!P42</f>
        <v>0.0174851205000175</v>
      </c>
      <c r="P47" s="17" t="n">
        <f aca="false">'Quarterly data'!Q42</f>
        <v>0.0216204696644912</v>
      </c>
      <c r="Q47" s="17" t="n">
        <f aca="false">'Quarterly data'!R42</f>
        <v>0.0257726260651272</v>
      </c>
      <c r="R47" s="17" t="n">
        <f aca="false">'Quarterly data'!S42</f>
        <v>0.0303992631958249</v>
      </c>
      <c r="S47" s="17" t="n">
        <f aca="false">'Quarterly data'!T42</f>
        <v>0.0341766502107095</v>
      </c>
      <c r="T47" s="17" t="n">
        <f aca="false">'Quarterly data'!U42</f>
        <v>0.0379678849185902</v>
      </c>
      <c r="U47" s="17" t="n">
        <f aca="false">'Quarterly data'!V42</f>
        <v>0.0417730180843475</v>
      </c>
      <c r="V47" s="17" t="n">
        <f aca="false">'Quarterly data'!W42</f>
        <v>0.0666279765480911</v>
      </c>
      <c r="W47" s="17" t="n">
        <f aca="false">'Quarterly data'!X42</f>
        <v>0.0565695056274035</v>
      </c>
      <c r="X47" s="17" t="n">
        <f aca="false">'Quarterly data'!Y42</f>
        <v>0.0466058876821551</v>
      </c>
      <c r="Y47" s="17" t="n">
        <f aca="false">'Quarterly data'!Z42</f>
        <v>0.0367362282337498</v>
      </c>
      <c r="Z47" s="17" t="n">
        <f aca="false">'Quarterly data'!AA42</f>
        <v>0.0105852907915633</v>
      </c>
      <c r="AA47" s="17" t="n">
        <f aca="false">'Quarterly data'!AB42</f>
        <v>0.0117399795256262</v>
      </c>
      <c r="AB47" s="17" t="n">
        <f aca="false">'Quarterly data'!AC42</f>
        <v>0.0128959876001591</v>
      </c>
      <c r="AC47" s="17" t="n">
        <f aca="false">'Quarterly data'!AD42</f>
        <v>0.0140533165226327</v>
      </c>
      <c r="AD47" s="17" t="n">
        <f aca="false">'Quarterly data'!AE42</f>
        <v>0.0162942697548437</v>
      </c>
      <c r="AE47" s="17" t="n">
        <f aca="false">'Quarterly data'!AF42</f>
        <v>0.0167017496591469</v>
      </c>
      <c r="AF47" s="17" t="n">
        <f aca="false">'Quarterly data'!AG42</f>
        <v>0.0171093929412017</v>
      </c>
      <c r="AG47" s="17" t="n">
        <f aca="false">'Quarterly data'!AH42</f>
        <v>0.0175171996665136</v>
      </c>
      <c r="AH47" s="17" t="n">
        <f aca="false">'Quarterly data'!AI42</f>
        <v>0.00945818175814936</v>
      </c>
      <c r="AI47" s="17" t="n">
        <f aca="false">'Quarterly data'!AJ42</f>
        <v>0.0154754074683548</v>
      </c>
      <c r="AJ47" s="17" t="n">
        <f aca="false">'Quarterly data'!AK42</f>
        <v>0.0215285009400007</v>
      </c>
      <c r="AK47" s="17" t="n">
        <f aca="false">'Quarterly data'!AL42</f>
        <v>0.0276176759753231</v>
      </c>
      <c r="AL47" s="17" t="n">
        <f aca="false">'Quarterly data'!AM42</f>
        <v>0.0453960967760473</v>
      </c>
      <c r="AM47" s="17" t="n">
        <f aca="false">'Quarterly data'!AN42</f>
        <v>0.043853014152389</v>
      </c>
      <c r="AN47" s="17" t="n">
        <f aca="false">'Quarterly data'!AO42</f>
        <v>0.0423122092337946</v>
      </c>
      <c r="AO47" s="17" t="n">
        <f aca="false">'Quarterly data'!AP42</f>
        <v>0.0407736786582014</v>
      </c>
      <c r="AP47" s="17" t="n">
        <f aca="false">'Quarterly data'!AQ42</f>
        <v>0.0340323949277218</v>
      </c>
      <c r="AQ47" s="17" t="n">
        <f aca="false">'Quarterly data'!AR42</f>
        <v>0.0359288895872667</v>
      </c>
      <c r="AR47" s="17" t="n">
        <f aca="false">'Quarterly data'!AS42</f>
        <v>0.0378288625633629</v>
      </c>
      <c r="AS47" s="17" t="n">
        <f aca="false">'Quarterly data'!AT42</f>
        <v>0.0397323202355091</v>
      </c>
      <c r="AT47" s="17" t="n">
        <f aca="false">'Quarterly data'!AU42</f>
        <v>0.0447461094432965</v>
      </c>
      <c r="AU47" s="17" t="n">
        <f aca="false">'Quarterly data'!AV42</f>
        <v>0.0445985644838369</v>
      </c>
      <c r="AV47" s="17" t="n">
        <f aca="false">'Quarterly data'!AW42</f>
        <v>0.0444510403615111</v>
      </c>
      <c r="AW47" s="17" t="n">
        <f aca="false">'Quarterly data'!AX42</f>
        <v>0.0443035370733772</v>
      </c>
      <c r="AX47" s="17" t="n">
        <f aca="false">'Quarterly data'!AY42</f>
        <v>0.0561264284437747</v>
      </c>
      <c r="AY47" s="17" t="n">
        <f aca="false">'Quarterly data'!AZ42</f>
        <v>0.0480760265865617</v>
      </c>
      <c r="AZ47" s="17" t="n">
        <f aca="false">'Quarterly data'!BA42</f>
        <v>0.0400869895132589</v>
      </c>
      <c r="BA47" s="17" t="n">
        <f aca="false">'Quarterly data'!BB42</f>
        <v>0.0321588494662585</v>
      </c>
      <c r="BB47" s="17" t="n">
        <f aca="false">'Quarterly data'!BC42</f>
        <v>0.0267746676028662</v>
      </c>
      <c r="BC47" s="17" t="n">
        <f aca="false">'Quarterly data'!BD42</f>
        <v>0.0172136303434395</v>
      </c>
      <c r="BD47" s="17" t="n">
        <f aca="false">'Quarterly data'!BE42</f>
        <v>0.00774162277705119</v>
      </c>
      <c r="BE47" s="17" t="n">
        <f aca="false">'Quarterly data'!BF42</f>
        <v>-0.00164218411578979</v>
      </c>
      <c r="BF47" s="17" t="n">
        <f aca="false">'Quarterly data'!BG42</f>
        <v>-0.0507002802420079</v>
      </c>
      <c r="BG47" s="17" t="n">
        <f aca="false">'Quarterly data'!BH42</f>
        <v>-0.0334626120946791</v>
      </c>
      <c r="BH47" s="17" t="n">
        <f aca="false">'Quarterly data'!BI42</f>
        <v>-0.0159119372151531</v>
      </c>
      <c r="BI47" s="17" t="n">
        <f aca="false">'Quarterly data'!BJ42</f>
        <v>0.00195742806640176</v>
      </c>
      <c r="BJ47" s="17" t="n">
        <f aca="false">'Quarterly data'!BK42</f>
        <v>0.0563016375128721</v>
      </c>
      <c r="BK47" s="17" t="n">
        <f aca="false">'Quarterly data'!BL42</f>
        <v>0.0509304708690259</v>
      </c>
      <c r="BL47" s="17" t="n">
        <f aca="false">'Quarterly data'!BM42</f>
        <v>0.045586615960854</v>
      </c>
      <c r="BM47" s="17" t="n">
        <f aca="false">'Quarterly data'!BN42</f>
        <v>0.0402699339114684</v>
      </c>
      <c r="BN47" s="17" t="n">
        <f aca="false">'Quarterly data'!BO42</f>
        <v>0.0306244961819429</v>
      </c>
      <c r="BO47" s="17" t="n">
        <f aca="false">'Quarterly data'!BP42</f>
        <v>0.0281719933042903</v>
      </c>
      <c r="BP47" s="17" t="n">
        <f aca="false">'Quarterly data'!BQ42</f>
        <v>0.0257253264710818</v>
      </c>
      <c r="BQ47" s="17" t="n">
        <f aca="false">'Quarterly data'!BR42</f>
        <v>0.0232844817947026</v>
      </c>
      <c r="BR47" s="17" t="n">
        <f aca="false">'Quarterly data'!BS42</f>
        <v>0.0156991185496129</v>
      </c>
      <c r="BS47" s="17" t="n">
        <f aca="false">'Quarterly data'!BT42</f>
        <v>0.0166783818965605</v>
      </c>
      <c r="BT47" s="17" t="n">
        <f aca="false">'Quarterly data'!BU42</f>
        <v>0.0176585893781294</v>
      </c>
      <c r="BU47" s="17" t="n">
        <f aca="false">'Quarterly data'!BV42</f>
        <v>0.0186397419045857</v>
      </c>
      <c r="BV47" s="17" t="n">
        <f aca="false">'Quarterly data'!BW42</f>
        <v>0.0191732550722971</v>
      </c>
      <c r="BW47" s="17" t="n">
        <f aca="false">'Quarterly data'!BX42</f>
        <v>0.0204619525716526</v>
      </c>
      <c r="BX47" s="17" t="n">
        <f aca="false">'Quarterly data'!BY42</f>
        <v>0.0217522795694634</v>
      </c>
      <c r="BY47" s="17" t="n">
        <f aca="false">'Quarterly data'!BZ42</f>
        <v>0.0230442381261551</v>
      </c>
      <c r="BZ47" s="17" t="n">
        <f aca="false">'Quarterly data'!CA42</f>
        <v>0.027313157947117</v>
      </c>
      <c r="CA47" s="17" t="n">
        <f aca="false">'Quarterly data'!CB42</f>
        <v>0.0266367460358715</v>
      </c>
      <c r="CB47" s="17" t="n">
        <f aca="false">'Quarterly data'!CC42</f>
        <v>0.0259607794932751</v>
      </c>
      <c r="CC47" s="17" t="n">
        <f aca="false">'Quarterly data'!CD42</f>
        <v>0.0252852580260849</v>
      </c>
      <c r="CD47" s="17" t="n">
        <f aca="false">'Quarterly data'!CE42</f>
        <v>0.0242672116871268</v>
      </c>
      <c r="CE47" s="17" t="n">
        <f aca="false">'Quarterly data'!CF42</f>
        <v>0.0509807497335654</v>
      </c>
      <c r="CF47" s="17" t="n">
        <f aca="false">'Quarterly data'!CG42</f>
        <v>0.0450439246825062</v>
      </c>
      <c r="CG47" s="17" t="n">
        <f aca="false">'Quarterly data'!CH42</f>
        <v>0.0391406358229481</v>
      </c>
      <c r="CH47" s="17" t="n">
        <f aca="false">'Quarterly data'!CI42</f>
        <v>0.0216764295184943</v>
      </c>
      <c r="CI47" s="17" t="n">
        <f aca="false">'Quarterly data'!CJ42</f>
        <v>0.0234860958053436</v>
      </c>
      <c r="CJ47" s="17" t="n">
        <f aca="false">'Quarterly data'!CK42</f>
        <v>0.025298967502414</v>
      </c>
      <c r="CK47" s="17" t="n">
        <f aca="false">'Quarterly data'!CL42</f>
        <v>0.0271150502873573</v>
      </c>
      <c r="CL47" s="17" t="n">
        <f aca="false">'Quarterly data'!CM42</f>
        <v>0.0297009251673522</v>
      </c>
      <c r="CM47" s="17" t="n">
        <f aca="false">'Quarterly data'!CN42</f>
        <v>0.0309953282510548</v>
      </c>
      <c r="CN47" s="17" t="n">
        <f aca="false">'Quarterly data'!CO42</f>
        <v>0.0322913584861974</v>
      </c>
      <c r="CO47" s="17" t="n">
        <f aca="false">'Quarterly data'!CP42</f>
        <v>0.033589017918218</v>
      </c>
      <c r="CP47" s="17" t="n">
        <f aca="false">'Quarterly data'!CQ42</f>
        <v>0.037396863546796</v>
      </c>
      <c r="CQ47" s="17" t="n">
        <f aca="false">'Quarterly data'!CR42</f>
        <v>0.0370503307910396</v>
      </c>
      <c r="CR47" s="17" t="n">
        <f aca="false">'Quarterly data'!CS42</f>
        <v>0.0367039137913215</v>
      </c>
      <c r="CS47" s="17" t="n">
        <f aca="false">'Quarterly data'!CT42</f>
        <v>0.0363576125089739</v>
      </c>
      <c r="CT47" s="17" t="n">
        <f aca="false">'Quarterly data'!CU42</f>
        <v>0.0582346268157096</v>
      </c>
      <c r="CU47" s="17"/>
      <c r="CV47" s="17"/>
      <c r="CW47" s="17"/>
      <c r="CX47" s="17"/>
      <c r="CY47" s="17"/>
      <c r="CZ47" s="17"/>
      <c r="DA47" s="17"/>
      <c r="DB47" s="17"/>
      <c r="DC47" s="17"/>
      <c r="DD47" s="17"/>
      <c r="DE47" s="17"/>
      <c r="DF47" s="17"/>
      <c r="DG47" s="17"/>
      <c r="DH47" s="17"/>
      <c r="DI47" s="17"/>
      <c r="DJ47" s="17"/>
      <c r="DK47" s="17"/>
      <c r="DL47" s="17"/>
      <c r="DM47" s="17"/>
      <c r="DN47" s="17"/>
    </row>
    <row r="48" customFormat="false" ht="15" hidden="false" customHeight="false" outlineLevel="0" collapsed="false">
      <c r="A48" s="16" t="s">
        <v>150</v>
      </c>
      <c r="B48" s="17" t="n">
        <f aca="false">'Quarterly data'!C43</f>
        <v>0</v>
      </c>
      <c r="C48" s="17" t="n">
        <f aca="false">'Quarterly data'!D43</f>
        <v>0.230761190052161</v>
      </c>
      <c r="D48" s="17" t="n">
        <f aca="false">'Quarterly data'!E43</f>
        <v>0.182965557129036</v>
      </c>
      <c r="E48" s="17" t="n">
        <f aca="false">'Quarterly data'!F43</f>
        <v>0.1370260296348</v>
      </c>
      <c r="F48" s="17" t="n">
        <f aca="false">'Quarterly data'!G43</f>
        <v>0.0383726652040465</v>
      </c>
      <c r="G48" s="17" t="n">
        <f aca="false">'Quarterly data'!H43</f>
        <v>0.030358194767771</v>
      </c>
      <c r="H48" s="17" t="n">
        <f aca="false">'Quarterly data'!I43</f>
        <v>0.0224055824085874</v>
      </c>
      <c r="I48" s="17" t="n">
        <f aca="false">'Quarterly data'!J43</f>
        <v>0.0145143506873766</v>
      </c>
      <c r="J48" s="17" t="n">
        <f aca="false">'Quarterly data'!K43</f>
        <v>-0.0322254527319056</v>
      </c>
      <c r="K48" s="17" t="n">
        <f aca="false">'Quarterly data'!L43</f>
        <v>-0.00839157165873825</v>
      </c>
      <c r="L48" s="17" t="n">
        <f aca="false">'Quarterly data'!M43</f>
        <v>0.0160292786508212</v>
      </c>
      <c r="M48" s="17" t="n">
        <f aca="false">'Quarterly data'!N43</f>
        <v>0.0410515537897757</v>
      </c>
      <c r="N48" s="17" t="n">
        <f aca="false">'Quarterly data'!O43</f>
        <v>0.216454895179645</v>
      </c>
      <c r="O48" s="17" t="n">
        <f aca="false">'Quarterly data'!P43</f>
        <v>0.147272382018725</v>
      </c>
      <c r="P48" s="17" t="n">
        <f aca="false">'Quarterly data'!Q43</f>
        <v>0.0820244332598445</v>
      </c>
      <c r="Q48" s="17" t="n">
        <f aca="false">'Quarterly data'!R43</f>
        <v>0.0204872814171687</v>
      </c>
      <c r="R48" s="17" t="n">
        <f aca="false">'Quarterly data'!S43</f>
        <v>-0.202283969288439</v>
      </c>
      <c r="S48" s="17" t="n">
        <f aca="false">'Quarterly data'!T43</f>
        <v>-0.148190595249473</v>
      </c>
      <c r="T48" s="17" t="n">
        <f aca="false">'Quarterly data'!U43</f>
        <v>-0.0904291325645881</v>
      </c>
      <c r="U48" s="17" t="n">
        <f aca="false">'Quarterly data'!V43</f>
        <v>-0.0287508469931632</v>
      </c>
      <c r="V48" s="17" t="n">
        <f aca="false">'Quarterly data'!W43</f>
        <v>0.131930680700883</v>
      </c>
      <c r="W48" s="17" t="n">
        <f aca="false">'Quarterly data'!X43</f>
        <v>0.128918955896971</v>
      </c>
      <c r="X48" s="17" t="n">
        <f aca="false">'Quarterly data'!Y43</f>
        <v>0.125915244380841</v>
      </c>
      <c r="Y48" s="17" t="n">
        <f aca="false">'Quarterly data'!Z43</f>
        <v>0.122919524831562</v>
      </c>
      <c r="Z48" s="17" t="n">
        <f aca="false">'Quarterly data'!AA43</f>
        <v>0.0981501794760483</v>
      </c>
      <c r="AA48" s="17" t="n">
        <f aca="false">'Quarterly data'!AB43</f>
        <v>0.108426996943702</v>
      </c>
      <c r="AB48" s="17" t="n">
        <f aca="false">'Quarterly data'!AC43</f>
        <v>0.118799987939565</v>
      </c>
      <c r="AC48" s="17" t="n">
        <f aca="false">'Quarterly data'!AD43</f>
        <v>0.129270052484248</v>
      </c>
      <c r="AD48" s="17" t="n">
        <f aca="false">'Quarterly data'!AE43</f>
        <v>0.183709242744557</v>
      </c>
      <c r="AE48" s="17" t="n">
        <f aca="false">'Quarterly data'!AF43</f>
        <v>0.166885504786461</v>
      </c>
      <c r="AF48" s="17" t="n">
        <f aca="false">'Quarterly data'!AG43</f>
        <v>0.150300878046444</v>
      </c>
      <c r="AG48" s="17" t="n">
        <f aca="false">'Quarterly data'!AH43</f>
        <v>0.133951964101707</v>
      </c>
      <c r="AH48" s="17" t="n">
        <f aca="false">'Quarterly data'!AI43</f>
        <v>0.0493678730881822</v>
      </c>
      <c r="AI48" s="17" t="n">
        <f aca="false">'Quarterly data'!AJ43</f>
        <v>0.0768035704659297</v>
      </c>
      <c r="AJ48" s="17" t="n">
        <f aca="false">'Quarterly data'!AK43</f>
        <v>0.10495657348063</v>
      </c>
      <c r="AK48" s="17" t="n">
        <f aca="false">'Quarterly data'!AL43</f>
        <v>0.133845636070618</v>
      </c>
      <c r="AL48" s="17" t="n">
        <f aca="false">'Quarterly data'!AM43</f>
        <v>0.205919185818047</v>
      </c>
      <c r="AM48" s="17" t="n">
        <f aca="false">'Quarterly data'!AN43</f>
        <v>0.209751839104193</v>
      </c>
      <c r="AN48" s="17" t="n">
        <f aca="false">'Quarterly data'!AO43</f>
        <v>0.213596673331968</v>
      </c>
      <c r="AO48" s="17" t="n">
        <f aca="false">'Quarterly data'!AP43</f>
        <v>0.217453727214851</v>
      </c>
      <c r="AP48" s="17" t="n">
        <f aca="false">'Quarterly data'!AQ43</f>
        <v>0.298928406237013</v>
      </c>
      <c r="AQ48" s="17" t="n">
        <f aca="false">'Quarterly data'!AR43</f>
        <v>0.253434073310012</v>
      </c>
      <c r="AR48" s="17" t="n">
        <f aca="false">'Quarterly data'!AS43</f>
        <v>0.209533157170675</v>
      </c>
      <c r="AS48" s="17" t="n">
        <f aca="false">'Quarterly data'!AT43</f>
        <v>0.167169849174369</v>
      </c>
      <c r="AT48" s="17" t="n">
        <f aca="false">'Quarterly data'!AU43</f>
        <v>-0.0328896189123178</v>
      </c>
      <c r="AU48" s="17" t="n">
        <f aca="false">'Quarterly data'!AV43</f>
        <v>0.0315590999145764</v>
      </c>
      <c r="AV48" s="17" t="n">
        <f aca="false">'Quarterly data'!AW43</f>
        <v>0.100302713553536</v>
      </c>
      <c r="AW48" s="17" t="n">
        <f aca="false">'Quarterly data'!AX43</f>
        <v>0.173627435939957</v>
      </c>
      <c r="AX48" s="17" t="n">
        <f aca="false">'Quarterly data'!AY43</f>
        <v>0.500068708874443</v>
      </c>
      <c r="AY48" s="17" t="n">
        <f aca="false">'Quarterly data'!AZ43</f>
        <v>0.426349141943117</v>
      </c>
      <c r="AZ48" s="17" t="n">
        <f aca="false">'Quarterly data'!BA43</f>
        <v>0.35625245876131</v>
      </c>
      <c r="BA48" s="17" t="n">
        <f aca="false">'Quarterly data'!BB43</f>
        <v>0.289600615870426</v>
      </c>
      <c r="BB48" s="17" t="n">
        <f aca="false">'Quarterly data'!BC43</f>
        <v>0.234209364426308</v>
      </c>
      <c r="BC48" s="17" t="n">
        <f aca="false">'Quarterly data'!BD43</f>
        <v>0.163141760150859</v>
      </c>
      <c r="BD48" s="17" t="n">
        <f aca="false">'Quarterly data'!BE43</f>
        <v>0.0961663338502544</v>
      </c>
      <c r="BE48" s="17" t="n">
        <f aca="false">'Quarterly data'!BF43</f>
        <v>0.0330474518521824</v>
      </c>
      <c r="BF48" s="17" t="n">
        <f aca="false">'Quarterly data'!BG43</f>
        <v>-0.197989983198407</v>
      </c>
      <c r="BG48" s="17" t="n">
        <f aca="false">'Quarterly data'!BH43</f>
        <v>-0.138289740965724</v>
      </c>
      <c r="BH48" s="17" t="n">
        <f aca="false">'Quarterly data'!BI43</f>
        <v>-0.0741455156804925</v>
      </c>
      <c r="BI48" s="17" t="n">
        <f aca="false">'Quarterly data'!BJ43</f>
        <v>-0.00522650490987739</v>
      </c>
      <c r="BJ48" s="17" t="n">
        <f aca="false">'Quarterly data'!BK43</f>
        <v>0.248897706016407</v>
      </c>
      <c r="BK48" s="17" t="n">
        <f aca="false">'Quarterly data'!BL43</f>
        <v>0.212992600291717</v>
      </c>
      <c r="BL48" s="17" t="n">
        <f aca="false">'Quarterly data'!BM43</f>
        <v>0.178119746136464</v>
      </c>
      <c r="BM48" s="17" t="n">
        <f aca="false">'Quarterly data'!BN43</f>
        <v>0.144249466899344</v>
      </c>
      <c r="BN48" s="17" t="n">
        <f aca="false">'Quarterly data'!BO43</f>
        <v>0.0590017545933799</v>
      </c>
      <c r="BO48" s="17" t="n">
        <f aca="false">'Quarterly data'!BP43</f>
        <v>0.0549953350817556</v>
      </c>
      <c r="BP48" s="17" t="n">
        <f aca="false">'Quarterly data'!BQ43</f>
        <v>0.0510040726718395</v>
      </c>
      <c r="BQ48" s="17" t="n">
        <f aca="false">'Quarterly data'!BR43</f>
        <v>0.0470279100212253</v>
      </c>
      <c r="BR48" s="17" t="n">
        <f aca="false">'Quarterly data'!BS43</f>
        <v>0.00454459838922803</v>
      </c>
      <c r="BS48" s="17" t="n">
        <f aca="false">'Quarterly data'!BT43</f>
        <v>0.0265365369694221</v>
      </c>
      <c r="BT48" s="17" t="n">
        <f aca="false">'Quarterly data'!BU43</f>
        <v>0.0490099328819144</v>
      </c>
      <c r="BU48" s="17" t="n">
        <f aca="false">'Quarterly data'!BV43</f>
        <v>0.071975326405452</v>
      </c>
      <c r="BV48" s="17" t="n">
        <f aca="false">'Quarterly data'!BW43</f>
        <v>0.153637715673897</v>
      </c>
      <c r="BW48" s="17" t="n">
        <f aca="false">'Quarterly data'!BX43</f>
        <v>0.138491532869116</v>
      </c>
      <c r="BX48" s="17" t="n">
        <f aca="false">'Quarterly data'!BY43</f>
        <v>0.123544205259894</v>
      </c>
      <c r="BY48" s="17" t="n">
        <f aca="false">'Quarterly data'!BZ43</f>
        <v>0.108793122063746</v>
      </c>
      <c r="BZ48" s="17" t="n">
        <f aca="false">'Quarterly data'!CA43</f>
        <v>0.107455187948775</v>
      </c>
      <c r="CA48" s="17" t="n">
        <f aca="false">'Quarterly data'!CB43</f>
        <v>0.0851337406104533</v>
      </c>
      <c r="CB48" s="17" t="n">
        <f aca="false">'Quarterly data'!CC43</f>
        <v>0.0632621959108112</v>
      </c>
      <c r="CC48" s="17" t="n">
        <f aca="false">'Quarterly data'!CD43</f>
        <v>0.0418314857826566</v>
      </c>
      <c r="CD48" s="17" t="n">
        <f aca="false">'Quarterly data'!CE43</f>
        <v>-0.035659885492567</v>
      </c>
      <c r="CE48" s="17" t="n">
        <f aca="false">'Quarterly data'!CF43</f>
        <v>-0.0174761571152887</v>
      </c>
      <c r="CF48" s="17" t="n">
        <f aca="false">'Quarterly data'!CG43</f>
        <v>0.00105044611778442</v>
      </c>
      <c r="CG48" s="17" t="n">
        <f aca="false">'Quarterly data'!CH43</f>
        <v>0.0199263895015737</v>
      </c>
      <c r="CH48" s="17" t="n">
        <f aca="false">'Quarterly data'!CI43</f>
        <v>0.093929125182641</v>
      </c>
      <c r="CI48" s="17" t="n">
        <f aca="false">'Quarterly data'!CJ43</f>
        <v>0.0768595820023834</v>
      </c>
      <c r="CJ48" s="17" t="n">
        <f aca="false">'Quarterly data'!CK43</f>
        <v>0.0600563899939478</v>
      </c>
      <c r="CK48" s="17" t="n">
        <f aca="false">'Quarterly data'!CL43</f>
        <v>0.0435153930445443</v>
      </c>
      <c r="CL48" s="17" t="n">
        <f aca="false">'Quarterly data'!CM43</f>
        <v>-0.0260611258629677</v>
      </c>
      <c r="CM48" s="17" t="n">
        <f aca="false">'Quarterly data'!CN43</f>
        <v>-0.00680065799937657</v>
      </c>
      <c r="CN48" s="17" t="n">
        <f aca="false">'Quarterly data'!CO43</f>
        <v>0.0128407019634781</v>
      </c>
      <c r="CO48" s="17" t="n">
        <f aca="false">'Quarterly data'!CP43</f>
        <v>0.0328704864901403</v>
      </c>
      <c r="CP48" s="17" t="n">
        <f aca="false">'Quarterly data'!CQ43</f>
        <v>0.129871857775005</v>
      </c>
      <c r="CQ48" s="17" t="n">
        <f aca="false">'Quarterly data'!CR43</f>
        <v>0.100790672133352</v>
      </c>
      <c r="CR48" s="17" t="n">
        <f aca="false">'Quarterly data'!CS43</f>
        <v>0.0724579920434614</v>
      </c>
      <c r="CS48" s="17" t="n">
        <f aca="false">'Quarterly data'!CT43</f>
        <v>0.0448545521092131</v>
      </c>
      <c r="CT48" s="17" t="n">
        <f aca="false">'Quarterly data'!CU43</f>
        <v>-0.00555416087687013</v>
      </c>
      <c r="CU48" s="17" t="n">
        <f aca="false">'Quarterly data'!CV45</f>
        <v>-0.0299240521598434</v>
      </c>
      <c r="CV48" s="17" t="n">
        <f aca="false">'Quarterly data'!CW45</f>
        <v>-0.0174563219594822</v>
      </c>
      <c r="CW48" s="17" t="n">
        <f aca="false">'Quarterly data'!CX45</f>
        <v>-0.0077910559423297</v>
      </c>
      <c r="CX48" s="17" t="n">
        <f aca="false">'Quarterly data'!CY45</f>
        <v>-0.0202471688082032</v>
      </c>
      <c r="CY48" s="17" t="n">
        <f aca="false">'Quarterly data'!CZ45</f>
        <v>-0.00883131473109226</v>
      </c>
      <c r="CZ48" s="17" t="n">
        <f aca="false">'Quarterly data'!DA45</f>
        <v>0.0500815430038935</v>
      </c>
      <c r="DA48" s="17" t="n">
        <f aca="false">'Quarterly data'!DB45</f>
        <v>0.0767716926535927</v>
      </c>
      <c r="DB48" s="17" t="n">
        <f aca="false">'Quarterly data'!DC45</f>
        <v>0.0873384268225338</v>
      </c>
      <c r="DC48" s="17" t="n">
        <f aca="false">'Quarterly data'!DD45</f>
        <v>0.0963512849664349</v>
      </c>
      <c r="DD48" s="17" t="n">
        <f aca="false">'Quarterly data'!DE45</f>
        <v>0.0352439039356485</v>
      </c>
      <c r="DE48" s="17" t="n">
        <f aca="false">'Quarterly data'!DF45</f>
        <v>0.0045758447848245</v>
      </c>
      <c r="DF48" s="17" t="n">
        <f aca="false">'Quarterly data'!DG45</f>
        <v>0.0102930364861995</v>
      </c>
      <c r="DG48" s="17" t="n">
        <f aca="false">'Quarterly data'!DH45</f>
        <v>-0.0407216551918965</v>
      </c>
      <c r="DH48" s="17" t="n">
        <f aca="false">'Quarterly data'!DI45</f>
        <v>-0.0372492034175719</v>
      </c>
      <c r="DI48" s="17" t="n">
        <f aca="false">'Quarterly data'!DJ45</f>
        <v>-0.0205128157431589</v>
      </c>
      <c r="DJ48" s="17" t="n">
        <f aca="false">'Quarterly data'!DK45</f>
        <v>-0.0104799035445237</v>
      </c>
      <c r="DK48" s="17" t="n">
        <f aca="false">'Quarterly data'!DL45</f>
        <v>0.0384290522389543</v>
      </c>
      <c r="DL48" s="17" t="n">
        <f aca="false">'Quarterly data'!DM45</f>
        <v>0.0456023957971207</v>
      </c>
      <c r="DM48" s="17" t="n">
        <f aca="false">'Quarterly data'!DN45</f>
        <v>0.0414543239117377</v>
      </c>
      <c r="DN48" s="17" t="n">
        <f aca="false">'Quarterly data'!DO45</f>
        <v>0.03110948787609</v>
      </c>
    </row>
    <row r="49" customFormat="false" ht="15" hidden="false" customHeight="false" outlineLevel="0" collapsed="false">
      <c r="A49" s="15" t="s">
        <v>151</v>
      </c>
      <c r="B49" s="17" t="n">
        <f aca="false">'Quarterly data'!C44</f>
        <v>0</v>
      </c>
      <c r="C49" s="17" t="n">
        <f aca="false">'Quarterly data'!D44</f>
        <v>0</v>
      </c>
      <c r="D49" s="17" t="n">
        <f aca="false">'Quarterly data'!E44</f>
        <v>0</v>
      </c>
      <c r="E49" s="17" t="n">
        <f aca="false">'Quarterly data'!F44</f>
        <v>0</v>
      </c>
      <c r="F49" s="17" t="n">
        <f aca="false">'Quarterly data'!G44</f>
        <v>0</v>
      </c>
      <c r="G49" s="17" t="n">
        <f aca="false">'Quarterly data'!H44</f>
        <v>0</v>
      </c>
      <c r="H49" s="17" t="n">
        <f aca="false">'Quarterly data'!I44</f>
        <v>0</v>
      </c>
      <c r="I49" s="17" t="n">
        <f aca="false">'Quarterly data'!J44</f>
        <v>0</v>
      </c>
      <c r="J49" s="17" t="n">
        <f aca="false">'Quarterly data'!K44</f>
        <v>0</v>
      </c>
      <c r="K49" s="17" t="n">
        <f aca="false">'Quarterly data'!L44</f>
        <v>0</v>
      </c>
      <c r="L49" s="17" t="n">
        <f aca="false">'Quarterly data'!M44</f>
        <v>0</v>
      </c>
      <c r="M49" s="17" t="n">
        <f aca="false">'Quarterly data'!N44</f>
        <v>0</v>
      </c>
      <c r="N49" s="17" t="n">
        <f aca="false">'Quarterly data'!O44</f>
        <v>0</v>
      </c>
      <c r="O49" s="17" t="n">
        <f aca="false">'Quarterly data'!P44</f>
        <v>0</v>
      </c>
      <c r="P49" s="17" t="n">
        <f aca="false">'Quarterly data'!Q44</f>
        <v>0</v>
      </c>
      <c r="Q49" s="17" t="n">
        <f aca="false">'Quarterly data'!R44</f>
        <v>0</v>
      </c>
      <c r="R49" s="17" t="n">
        <f aca="false">'Quarterly data'!S44</f>
        <v>0</v>
      </c>
      <c r="S49" s="17" t="n">
        <f aca="false">'Quarterly data'!T44</f>
        <v>0</v>
      </c>
      <c r="T49" s="17" t="n">
        <f aca="false">'Quarterly data'!U44</f>
        <v>0</v>
      </c>
      <c r="U49" s="17" t="n">
        <f aca="false">'Quarterly data'!V44</f>
        <v>0</v>
      </c>
      <c r="V49" s="17" t="n">
        <f aca="false">'Quarterly data'!W44</f>
        <v>0</v>
      </c>
      <c r="W49" s="17" t="n">
        <f aca="false">'Quarterly data'!X44</f>
        <v>0</v>
      </c>
      <c r="X49" s="17" t="n">
        <f aca="false">'Quarterly data'!Y44</f>
        <v>0</v>
      </c>
      <c r="Y49" s="17" t="n">
        <f aca="false">'Quarterly data'!Z44</f>
        <v>0</v>
      </c>
      <c r="Z49" s="17" t="n">
        <f aca="false">'Quarterly data'!AA44</f>
        <v>0</v>
      </c>
      <c r="AA49" s="17" t="n">
        <f aca="false">'Quarterly data'!AB44</f>
        <v>0</v>
      </c>
      <c r="AB49" s="17" t="n">
        <f aca="false">'Quarterly data'!AC44</f>
        <v>0</v>
      </c>
      <c r="AC49" s="17" t="n">
        <f aca="false">'Quarterly data'!AD44</f>
        <v>0</v>
      </c>
      <c r="AD49" s="17" t="n">
        <f aca="false">'Quarterly data'!AE44</f>
        <v>0</v>
      </c>
      <c r="AE49" s="17" t="n">
        <f aca="false">'Quarterly data'!AF44</f>
        <v>0</v>
      </c>
      <c r="AF49" s="17" t="n">
        <f aca="false">'Quarterly data'!AG44</f>
        <v>0</v>
      </c>
      <c r="AG49" s="17" t="n">
        <f aca="false">'Quarterly data'!AH44</f>
        <v>0</v>
      </c>
      <c r="AH49" s="17" t="n">
        <f aca="false">'Quarterly data'!AI44</f>
        <v>0</v>
      </c>
      <c r="AI49" s="17" t="n">
        <f aca="false">'Quarterly data'!AJ44</f>
        <v>0</v>
      </c>
      <c r="AJ49" s="17" t="n">
        <f aca="false">'Quarterly data'!AK44</f>
        <v>0</v>
      </c>
      <c r="AK49" s="17" t="n">
        <f aca="false">'Quarterly data'!AL44</f>
        <v>0</v>
      </c>
      <c r="AL49" s="17" t="n">
        <f aca="false">'Quarterly data'!AM44</f>
        <v>0</v>
      </c>
      <c r="AM49" s="17" t="n">
        <f aca="false">'Quarterly data'!AN44</f>
        <v>0</v>
      </c>
      <c r="AN49" s="17" t="n">
        <f aca="false">'Quarterly data'!AO44</f>
        <v>0</v>
      </c>
      <c r="AO49" s="17" t="n">
        <f aca="false">'Quarterly data'!AP44</f>
        <v>0</v>
      </c>
      <c r="AP49" s="17" t="n">
        <f aca="false">'Quarterly data'!AQ44</f>
        <v>0</v>
      </c>
      <c r="AQ49" s="17" t="n">
        <f aca="false">'Quarterly data'!AR44</f>
        <v>0</v>
      </c>
      <c r="AR49" s="17" t="n">
        <f aca="false">'Quarterly data'!AS44</f>
        <v>0</v>
      </c>
      <c r="AS49" s="17" t="n">
        <f aca="false">'Quarterly data'!AT44</f>
        <v>0</v>
      </c>
      <c r="AT49" s="17" t="n">
        <f aca="false">'Quarterly data'!AU44</f>
        <v>0</v>
      </c>
      <c r="AU49" s="17" t="n">
        <f aca="false">'Quarterly data'!AV44</f>
        <v>0</v>
      </c>
      <c r="AV49" s="17" t="n">
        <f aca="false">'Quarterly data'!AW44</f>
        <v>0</v>
      </c>
      <c r="AW49" s="17" t="n">
        <f aca="false">'Quarterly data'!AX44</f>
        <v>0</v>
      </c>
      <c r="AX49" s="17" t="n">
        <f aca="false">'Quarterly data'!AY44</f>
        <v>0</v>
      </c>
      <c r="AY49" s="17" t="n">
        <f aca="false">'Quarterly data'!AZ44</f>
        <v>0</v>
      </c>
      <c r="AZ49" s="17" t="n">
        <f aca="false">'Quarterly data'!BA44</f>
        <v>0</v>
      </c>
      <c r="BA49" s="17" t="n">
        <f aca="false">'Quarterly data'!BB44</f>
        <v>0</v>
      </c>
      <c r="BB49" s="17" t="n">
        <f aca="false">'Quarterly data'!BC44</f>
        <v>0</v>
      </c>
      <c r="BC49" s="17" t="n">
        <f aca="false">'Quarterly data'!BD44</f>
        <v>0</v>
      </c>
      <c r="BD49" s="17" t="n">
        <f aca="false">'Quarterly data'!BE44</f>
        <v>0</v>
      </c>
      <c r="BE49" s="17" t="n">
        <f aca="false">'Quarterly data'!BF44</f>
        <v>0</v>
      </c>
      <c r="BF49" s="17" t="n">
        <f aca="false">'Quarterly data'!BG44</f>
        <v>0</v>
      </c>
      <c r="BG49" s="17" t="n">
        <f aca="false">'Quarterly data'!BH44</f>
        <v>0</v>
      </c>
      <c r="BH49" s="17" t="n">
        <f aca="false">'Quarterly data'!BI44</f>
        <v>0</v>
      </c>
      <c r="BI49" s="17" t="n">
        <f aca="false">'Quarterly data'!BJ44</f>
        <v>0</v>
      </c>
      <c r="BJ49" s="17" t="n">
        <f aca="false">'Quarterly data'!BK44</f>
        <v>0</v>
      </c>
      <c r="BK49" s="17" t="n">
        <f aca="false">'Quarterly data'!BL44</f>
        <v>0</v>
      </c>
      <c r="BL49" s="17" t="n">
        <f aca="false">'Quarterly data'!BM44</f>
        <v>0</v>
      </c>
      <c r="BM49" s="17" t="n">
        <f aca="false">'Quarterly data'!BN44</f>
        <v>0</v>
      </c>
      <c r="BN49" s="17" t="n">
        <f aca="false">'Quarterly data'!BO44</f>
        <v>0</v>
      </c>
      <c r="BO49" s="17" t="n">
        <f aca="false">'Quarterly data'!BP44</f>
        <v>0</v>
      </c>
      <c r="BP49" s="17" t="n">
        <f aca="false">'Quarterly data'!BQ44</f>
        <v>0</v>
      </c>
      <c r="BQ49" s="17" t="n">
        <f aca="false">'Quarterly data'!BR44</f>
        <v>0</v>
      </c>
      <c r="BR49" s="17" t="n">
        <f aca="false">'Quarterly data'!BS44</f>
        <v>0</v>
      </c>
      <c r="BS49" s="17" t="n">
        <f aca="false">'Quarterly data'!BT44</f>
        <v>0</v>
      </c>
      <c r="BT49" s="17" t="n">
        <f aca="false">'Quarterly data'!BU44</f>
        <v>0</v>
      </c>
      <c r="BU49" s="17" t="n">
        <f aca="false">'Quarterly data'!BV44</f>
        <v>0</v>
      </c>
      <c r="BV49" s="17" t="n">
        <f aca="false">'Quarterly data'!BW44</f>
        <v>0</v>
      </c>
      <c r="BW49" s="17" t="n">
        <f aca="false">'Quarterly data'!BX44</f>
        <v>0</v>
      </c>
      <c r="BX49" s="17" t="n">
        <f aca="false">'Quarterly data'!BY44</f>
        <v>0</v>
      </c>
      <c r="BY49" s="17" t="n">
        <f aca="false">'Quarterly data'!BZ44</f>
        <v>0</v>
      </c>
      <c r="BZ49" s="17" t="n">
        <f aca="false">'Quarterly data'!CA44</f>
        <v>0</v>
      </c>
      <c r="CA49" s="17" t="n">
        <f aca="false">'Quarterly data'!CB44</f>
        <v>0</v>
      </c>
      <c r="CB49" s="17" t="n">
        <f aca="false">'Quarterly data'!CC44</f>
        <v>0</v>
      </c>
      <c r="CC49" s="17" t="n">
        <f aca="false">'Quarterly data'!CD44</f>
        <v>0</v>
      </c>
      <c r="CD49" s="17" t="n">
        <f aca="false">'Quarterly data'!CE44</f>
        <v>0</v>
      </c>
      <c r="CE49" s="17" t="n">
        <f aca="false">'Quarterly data'!CF44</f>
        <v>0</v>
      </c>
      <c r="CF49" s="17" t="n">
        <f aca="false">'Quarterly data'!CG44</f>
        <v>0</v>
      </c>
      <c r="CG49" s="17" t="n">
        <f aca="false">'Quarterly data'!CH44</f>
        <v>0</v>
      </c>
      <c r="CH49" s="17" t="n">
        <f aca="false">'Quarterly data'!CI44</f>
        <v>0</v>
      </c>
      <c r="CI49" s="17" t="n">
        <f aca="false">'Quarterly data'!CJ44</f>
        <v>0</v>
      </c>
      <c r="CJ49" s="17" t="n">
        <f aca="false">'Quarterly data'!CK44</f>
        <v>0</v>
      </c>
      <c r="CK49" s="17" t="n">
        <f aca="false">'Quarterly data'!CL44</f>
        <v>0</v>
      </c>
      <c r="CL49" s="17" t="n">
        <f aca="false">'Quarterly data'!CM44</f>
        <v>0</v>
      </c>
      <c r="CM49" s="17" t="n">
        <f aca="false">'Quarterly data'!CN44</f>
        <v>0</v>
      </c>
      <c r="CN49" s="17" t="n">
        <f aca="false">'Quarterly data'!CO44</f>
        <v>0</v>
      </c>
      <c r="CO49" s="17" t="n">
        <f aca="false">'Quarterly data'!CP44</f>
        <v>0</v>
      </c>
      <c r="CP49" s="17" t="n">
        <f aca="false">'Quarterly data'!CQ44</f>
        <v>0</v>
      </c>
      <c r="CQ49" s="17" t="n">
        <f aca="false">'Quarterly data'!CR44</f>
        <v>0</v>
      </c>
      <c r="CR49" s="17" t="n">
        <f aca="false">'Quarterly data'!CS44</f>
        <v>0</v>
      </c>
      <c r="CS49" s="17" t="n">
        <f aca="false">'Quarterly data'!CT44</f>
        <v>0</v>
      </c>
      <c r="CT49" s="17" t="n">
        <f aca="false">'Quarterly data'!CU44</f>
        <v>0</v>
      </c>
      <c r="CU49" s="17" t="n">
        <f aca="false">'Quarterly data'!CV46</f>
        <v>-0.023919474565041</v>
      </c>
      <c r="CV49" s="17" t="n">
        <f aca="false">'Quarterly data'!CW46</f>
        <v>-0.0161006729189602</v>
      </c>
      <c r="CW49" s="17" t="n">
        <f aca="false">'Quarterly data'!CX46</f>
        <v>-0.00821923949446892</v>
      </c>
      <c r="CX49" s="17" t="n">
        <f aca="false">'Quarterly data'!CY46</f>
        <v>-0.0289702275400114</v>
      </c>
      <c r="CY49" s="17" t="n">
        <f aca="false">'Quarterly data'!CZ46</f>
        <v>-0.00162339417193724</v>
      </c>
      <c r="CZ49" s="17" t="n">
        <f aca="false">'Quarterly data'!DA46</f>
        <v>0.0264936002318451</v>
      </c>
      <c r="DA49" s="17" t="n">
        <f aca="false">'Quarterly data'!DB46</f>
        <v>0.0554024454960017</v>
      </c>
      <c r="DB49" s="17" t="n">
        <f aca="false">'Quarterly data'!DC46</f>
        <v>0.155062517847093</v>
      </c>
      <c r="DC49" s="17" t="n">
        <f aca="false">'Quarterly data'!DD46</f>
        <v>0.139332678039805</v>
      </c>
      <c r="DD49" s="17" t="n">
        <f aca="false">'Quarterly data'!DE46</f>
        <v>0.123817049893392</v>
      </c>
      <c r="DE49" s="17" t="n">
        <f aca="false">'Quarterly data'!DF46</f>
        <v>0.108512716236655</v>
      </c>
      <c r="DF49" s="17" t="n">
        <f aca="false">'Quarterly data'!DG46</f>
        <v>0.0929578869618211</v>
      </c>
      <c r="DG49" s="17" t="n">
        <f aca="false">'Quarterly data'!DH46</f>
        <v>0.0784095790522854</v>
      </c>
      <c r="DH49" s="17" t="n">
        <f aca="false">'Quarterly data'!DI46</f>
        <v>0.0640549229435697</v>
      </c>
      <c r="DI49" s="17" t="n">
        <f aca="false">'Quarterly data'!DJ46</f>
        <v>0.0498913409462143</v>
      </c>
      <c r="DJ49" s="17" t="n">
        <f aca="false">'Quarterly data'!DK46</f>
        <v>0.0174304175020398</v>
      </c>
      <c r="DK49" s="17" t="n">
        <f aca="false">'Quarterly data'!DL46</f>
        <v>0.0152155648266339</v>
      </c>
      <c r="DL49" s="17" t="n">
        <f aca="false">'Quarterly data'!DM46</f>
        <v>0.0130055336823021</v>
      </c>
      <c r="DM49" s="17" t="n">
        <f aca="false">'Quarterly data'!DN46</f>
        <v>0.0108003135730137</v>
      </c>
      <c r="DN49" s="17" t="n">
        <f aca="false">'Quarterly data'!DO46</f>
        <v>0.0042211029472417</v>
      </c>
    </row>
    <row r="50" customFormat="false" ht="15" hidden="false" customHeight="false" outlineLevel="0" collapsed="false">
      <c r="A50" s="16" t="s">
        <v>152</v>
      </c>
      <c r="B50" s="17" t="n">
        <f aca="false">'Quarterly data'!C45</f>
        <v>0</v>
      </c>
      <c r="C50" s="17" t="n">
        <f aca="false">'Quarterly data'!D45</f>
        <v>0.165460422385803</v>
      </c>
      <c r="D50" s="17" t="n">
        <f aca="false">'Quarterly data'!E45</f>
        <v>0.0950561724989646</v>
      </c>
      <c r="E50" s="17" t="n">
        <f aca="false">'Quarterly data'!F45</f>
        <v>0.0862599836888715</v>
      </c>
      <c r="F50" s="17" t="n">
        <f aca="false">'Quarterly data'!G45</f>
        <v>0.0370913002220549</v>
      </c>
      <c r="G50" s="17" t="n">
        <f aca="false">'Quarterly data'!H45</f>
        <v>-0.0315770149627512</v>
      </c>
      <c r="H50" s="17" t="n">
        <f aca="false">'Quarterly data'!I45</f>
        <v>-0.00521822143564881</v>
      </c>
      <c r="I50" s="17" t="n">
        <f aca="false">'Quarterly data'!J45</f>
        <v>-0.0282544946264255</v>
      </c>
      <c r="J50" s="17" t="n">
        <f aca="false">'Quarterly data'!K45</f>
        <v>-0.0707704257551485</v>
      </c>
      <c r="K50" s="17" t="n">
        <f aca="false">'Quarterly data'!L45</f>
        <v>-0.0722268647069876</v>
      </c>
      <c r="L50" s="17" t="n">
        <f aca="false">'Quarterly data'!M45</f>
        <v>-0.111391398401119</v>
      </c>
      <c r="M50" s="17" t="n">
        <f aca="false">'Quarterly data'!N45</f>
        <v>-0.0880033073646551</v>
      </c>
      <c r="N50" s="17" t="n">
        <f aca="false">'Quarterly data'!O45</f>
        <v>-0.0617726863615195</v>
      </c>
      <c r="O50" s="17" t="n">
        <f aca="false">'Quarterly data'!P45</f>
        <v>-0.0376646127012956</v>
      </c>
      <c r="P50" s="17" t="n">
        <f aca="false">'Quarterly data'!Q45</f>
        <v>-0.00339676130772701</v>
      </c>
      <c r="Q50" s="17" t="n">
        <f aca="false">'Quarterly data'!R45</f>
        <v>0.0398697953684926</v>
      </c>
      <c r="R50" s="17" t="n">
        <f aca="false">'Quarterly data'!S45</f>
        <v>0.0453742146216582</v>
      </c>
      <c r="S50" s="17" t="n">
        <f aca="false">'Quarterly data'!T45</f>
        <v>-0.0036469304068964</v>
      </c>
      <c r="T50" s="17" t="n">
        <f aca="false">'Quarterly data'!U45</f>
        <v>-0.00577436214366727</v>
      </c>
      <c r="U50" s="17" t="n">
        <f aca="false">'Quarterly data'!V45</f>
        <v>-0.0542207804070235</v>
      </c>
      <c r="V50" s="17" t="n">
        <f aca="false">'Quarterly data'!W45</f>
        <v>-0.059721887720868</v>
      </c>
      <c r="W50" s="17" t="n">
        <f aca="false">'Quarterly data'!X45</f>
        <v>-0.0499035117049661</v>
      </c>
      <c r="X50" s="17" t="n">
        <f aca="false">'Quarterly data'!Y45</f>
        <v>-0.0724104864163567</v>
      </c>
      <c r="Y50" s="17" t="n">
        <f aca="false">'Quarterly data'!Z45</f>
        <v>-0.102551383740908</v>
      </c>
      <c r="Z50" s="17" t="n">
        <f aca="false">'Quarterly data'!AA45</f>
        <v>-0.037511989299189</v>
      </c>
      <c r="AA50" s="17" t="n">
        <f aca="false">'Quarterly data'!AB45</f>
        <v>-0.0489447715598586</v>
      </c>
      <c r="AB50" s="17" t="n">
        <f aca="false">'Quarterly data'!AC45</f>
        <v>-0.0126949049629069</v>
      </c>
      <c r="AC50" s="17" t="n">
        <f aca="false">'Quarterly data'!AD45</f>
        <v>0.0225962192227647</v>
      </c>
      <c r="AD50" s="17" t="n">
        <f aca="false">'Quarterly data'!AE45</f>
        <v>-0.0296399687833722</v>
      </c>
      <c r="AE50" s="17" t="n">
        <f aca="false">'Quarterly data'!AF45</f>
        <v>0.0578262765992799</v>
      </c>
      <c r="AF50" s="17" t="n">
        <f aca="false">'Quarterly data'!AG45</f>
        <v>0.103050945715435</v>
      </c>
      <c r="AG50" s="17" t="n">
        <f aca="false">'Quarterly data'!AH45</f>
        <v>0.108311880813697</v>
      </c>
      <c r="AH50" s="17" t="n">
        <f aca="false">'Quarterly data'!AI45</f>
        <v>0.192609646688382</v>
      </c>
      <c r="AI50" s="17" t="n">
        <f aca="false">'Quarterly data'!AJ45</f>
        <v>0.187683706926856</v>
      </c>
      <c r="AJ50" s="17" t="n">
        <f aca="false">'Quarterly data'!AK45</f>
        <v>0.111754866422713</v>
      </c>
      <c r="AK50" s="17" t="n">
        <f aca="false">'Quarterly data'!AL45</f>
        <v>0.157535821504096</v>
      </c>
      <c r="AL50" s="17" t="n">
        <f aca="false">'Quarterly data'!AM45</f>
        <v>0.1369968815853</v>
      </c>
      <c r="AM50" s="17" t="n">
        <f aca="false">'Quarterly data'!AN45</f>
        <v>0.0683825665002605</v>
      </c>
      <c r="AN50" s="17" t="n">
        <f aca="false">'Quarterly data'!AO45</f>
        <v>0.0909489162918646</v>
      </c>
      <c r="AO50" s="17" t="n">
        <f aca="false">'Quarterly data'!AP45</f>
        <v>0.0923911631802684</v>
      </c>
      <c r="AP50" s="17" t="n">
        <f aca="false">'Quarterly data'!AQ45</f>
        <v>0.0641684569668131</v>
      </c>
      <c r="AQ50" s="17" t="n">
        <f aca="false">'Quarterly data'!AR45</f>
        <v>0.0577560938073308</v>
      </c>
      <c r="AR50" s="17" t="n">
        <f aca="false">'Quarterly data'!AS45</f>
        <v>0.0164660408332067</v>
      </c>
      <c r="AS50" s="17" t="n">
        <f aca="false">'Quarterly data'!AT45</f>
        <v>-0.0556513232218023</v>
      </c>
      <c r="AT50" s="17" t="n">
        <f aca="false">'Quarterly data'!AU45</f>
        <v>-0.0544557442552568</v>
      </c>
      <c r="AU50" s="17" t="n">
        <f aca="false">'Quarterly data'!AV45</f>
        <v>0.0122892026123816</v>
      </c>
      <c r="AV50" s="17" t="n">
        <f aca="false">'Quarterly data'!AW45</f>
        <v>0.0515085482606527</v>
      </c>
      <c r="AW50" s="17" t="n">
        <f aca="false">'Quarterly data'!AX45</f>
        <v>0.0851204749229416</v>
      </c>
      <c r="AX50" s="17" t="n">
        <f aca="false">'Quarterly data'!AY45</f>
        <v>0.0760838601834539</v>
      </c>
      <c r="AY50" s="17" t="n">
        <f aca="false">'Quarterly data'!AZ45</f>
        <v>0.0611100262684888</v>
      </c>
      <c r="AZ50" s="17" t="n">
        <f aca="false">'Quarterly data'!BA45</f>
        <v>0.0740774496721049</v>
      </c>
      <c r="BA50" s="17" t="n">
        <f aca="false">'Quarterly data'!BB45</f>
        <v>0.115612896220234</v>
      </c>
      <c r="BB50" s="17" t="n">
        <f aca="false">'Quarterly data'!BC45</f>
        <v>0.168400495247164</v>
      </c>
      <c r="BC50" s="17" t="n">
        <f aca="false">'Quarterly data'!BD45</f>
        <v>0.171951164977927</v>
      </c>
      <c r="BD50" s="17" t="n">
        <f aca="false">'Quarterly data'!BE45</f>
        <v>0.104886244889052</v>
      </c>
      <c r="BE50" s="17" t="n">
        <f aca="false">'Quarterly data'!BF45</f>
        <v>-0.0473190079472136</v>
      </c>
      <c r="BF50" s="17" t="n">
        <f aca="false">'Quarterly data'!BG45</f>
        <v>-0.111915914371046</v>
      </c>
      <c r="BG50" s="17" t="n">
        <f aca="false">'Quarterly data'!BH45</f>
        <v>-0.102385454681654</v>
      </c>
      <c r="BH50" s="17" t="n">
        <f aca="false">'Quarterly data'!BI45</f>
        <v>-0.0251477654407195</v>
      </c>
      <c r="BI50" s="17" t="n">
        <f aca="false">'Quarterly data'!BJ45</f>
        <v>0.113406182206734</v>
      </c>
      <c r="BJ50" s="17" t="n">
        <f aca="false">'Quarterly data'!BK45</f>
        <v>0.0888257992334958</v>
      </c>
      <c r="BK50" s="17" t="n">
        <f aca="false">'Quarterly data'!BL45</f>
        <v>-0.00259547749290484</v>
      </c>
      <c r="BL50" s="17" t="n">
        <f aca="false">'Quarterly data'!BM45</f>
        <v>-0.0169117138333702</v>
      </c>
      <c r="BM50" s="17" t="n">
        <f aca="false">'Quarterly data'!BN45</f>
        <v>-0.00114089013003129</v>
      </c>
      <c r="BN50" s="17" t="n">
        <f aca="false">'Quarterly data'!BO45</f>
        <v>0.0614492915561661</v>
      </c>
      <c r="BO50" s="17" t="n">
        <f aca="false">'Quarterly data'!BP45</f>
        <v>0.167570799071655</v>
      </c>
      <c r="BP50" s="17" t="n">
        <f aca="false">'Quarterly data'!BQ45</f>
        <v>0.132896436280298</v>
      </c>
      <c r="BQ50" s="17" t="n">
        <f aca="false">'Quarterly data'!BR45</f>
        <v>0.0345761244201368</v>
      </c>
      <c r="BR50" s="17" t="n">
        <f aca="false">'Quarterly data'!BS45</f>
        <v>0.00400745148389297</v>
      </c>
      <c r="BS50" s="17" t="n">
        <f aca="false">'Quarterly data'!BT45</f>
        <v>-0.0557115392078341</v>
      </c>
      <c r="BT50" s="17" t="n">
        <f aca="false">'Quarterly data'!BU45</f>
        <v>-0.0671076973405798</v>
      </c>
      <c r="BU50" s="17" t="n">
        <f aca="false">'Quarterly data'!BV45</f>
        <v>-0.00432815568630177</v>
      </c>
      <c r="BV50" s="17" t="n">
        <f aca="false">'Quarterly data'!BW45</f>
        <v>0.00898812670927239</v>
      </c>
      <c r="BW50" s="17" t="n">
        <f aca="false">'Quarterly data'!BX45</f>
        <v>0.00961061451316787</v>
      </c>
      <c r="BX50" s="17" t="n">
        <f aca="false">'Quarterly data'!BY45</f>
        <v>0.0268789401004504</v>
      </c>
      <c r="BY50" s="17" t="n">
        <f aca="false">'Quarterly data'!BZ45</f>
        <v>0.0229806285334768</v>
      </c>
      <c r="BZ50" s="17" t="n">
        <f aca="false">'Quarterly data'!CA45</f>
        <v>0.0258539162489573</v>
      </c>
      <c r="CA50" s="17" t="n">
        <f aca="false">'Quarterly data'!CB45</f>
        <v>0.0428289253300758</v>
      </c>
      <c r="CB50" s="17" t="n">
        <f aca="false">'Quarterly data'!CC45</f>
        <v>0.00576802674071907</v>
      </c>
      <c r="CC50" s="17" t="n">
        <f aca="false">'Quarterly data'!CD45</f>
        <v>-0.0662831154868353</v>
      </c>
      <c r="CD50" s="17" t="n">
        <f aca="false">'Quarterly data'!CE45</f>
        <v>-0.129786450718661</v>
      </c>
      <c r="CE50" s="17" t="n">
        <f aca="false">'Quarterly data'!CF45</f>
        <v>-0.139079633169576</v>
      </c>
      <c r="CF50" s="17" t="n">
        <f aca="false">'Quarterly data'!CG45</f>
        <v>-0.1194884684124</v>
      </c>
      <c r="CG50" s="17" t="n">
        <f aca="false">'Quarterly data'!CH45</f>
        <v>-0.0822738596033688</v>
      </c>
      <c r="CH50" s="17" t="n">
        <f aca="false">'Quarterly data'!CI45</f>
        <v>-0.0213200046094305</v>
      </c>
      <c r="CI50" s="17" t="n">
        <f aca="false">'Quarterly data'!CJ45</f>
        <v>0.0157057212786832</v>
      </c>
      <c r="CJ50" s="17" t="n">
        <f aca="false">'Quarterly data'!CK45</f>
        <v>0.017044701387922</v>
      </c>
      <c r="CK50" s="17" t="n">
        <f aca="false">'Quarterly data'!CL45</f>
        <v>-0.00169306836638414</v>
      </c>
      <c r="CL50" s="17" t="n">
        <f aca="false">'Quarterly data'!CM45</f>
        <v>-0.00882364308218768</v>
      </c>
      <c r="CM50" s="17" t="n">
        <f aca="false">'Quarterly data'!CN45</f>
        <v>-0.0114433379883249</v>
      </c>
      <c r="CN50" s="17" t="n">
        <f aca="false">'Quarterly data'!CO45</f>
        <v>0.039946719197335</v>
      </c>
      <c r="CO50" s="17" t="n">
        <f aca="false">'Quarterly data'!CP45</f>
        <v>0.0703420641910085</v>
      </c>
      <c r="CP50" s="17" t="n">
        <f aca="false">'Quarterly data'!CQ45</f>
        <v>0.122203409745461</v>
      </c>
      <c r="CQ50" s="17" t="n">
        <f aca="false">'Quarterly data'!CR45</f>
        <v>0.0650736694174464</v>
      </c>
      <c r="CR50" s="17" t="n">
        <f aca="false">'Quarterly data'!CS45</f>
        <v>-0.000895696143802713</v>
      </c>
      <c r="CS50" s="17" t="n">
        <f aca="false">'Quarterly data'!CT45</f>
        <v>-0.0107406617503925</v>
      </c>
      <c r="CT50" s="17" t="n">
        <f aca="false">'Quarterly data'!CU45</f>
        <v>-0.0458083939206259</v>
      </c>
      <c r="CU50" s="17" t="n">
        <f aca="false">'Quarterly data'!CV47</f>
        <v>0.0136153034560313</v>
      </c>
      <c r="CV50" s="17" t="n">
        <f aca="false">'Quarterly data'!CW47</f>
        <v>-0.00119492412345747</v>
      </c>
      <c r="CW50" s="17" t="n">
        <f aca="false">'Quarterly data'!CX47</f>
        <v>-0.0171072927687622</v>
      </c>
      <c r="CX50" s="17" t="n">
        <f aca="false">'Quarterly data'!CY47</f>
        <v>-0.0381531655349601</v>
      </c>
      <c r="CY50" s="17" t="n">
        <f aca="false">'Quarterly data'!CZ47</f>
        <v>-0.0414966999214369</v>
      </c>
      <c r="CZ50" s="17" t="n">
        <f aca="false">'Quarterly data'!DA47</f>
        <v>-0.0335071449759277</v>
      </c>
      <c r="DA50" s="17" t="n">
        <f aca="false">'Quarterly data'!DB47</f>
        <v>-0.0140896185024297</v>
      </c>
      <c r="DB50" s="17" t="n">
        <f aca="false">'Quarterly data'!DC47</f>
        <v>0.0248133854803609</v>
      </c>
      <c r="DC50" s="17" t="n">
        <f aca="false">'Quarterly data'!DD47</f>
        <v>0.0563578888700891</v>
      </c>
      <c r="DD50" s="17" t="n">
        <f aca="false">'Quarterly data'!DE47</f>
        <v>0.0846846567491548</v>
      </c>
      <c r="DE50" s="17" t="n">
        <f aca="false">'Quarterly data'!DF47</f>
        <v>0.104249169937956</v>
      </c>
      <c r="DF50" s="17" t="n">
        <f aca="false">'Quarterly data'!DG47</f>
        <v>0.112946663090143</v>
      </c>
      <c r="DG50" s="17" t="n">
        <f aca="false">'Quarterly data'!DH47</f>
        <v>0.109405264027009</v>
      </c>
      <c r="DH50" s="17" t="n">
        <f aca="false">'Quarterly data'!DI47</f>
        <v>0.0972785299723666</v>
      </c>
      <c r="DI50" s="17" t="n">
        <f aca="false">'Quarterly data'!DJ47</f>
        <v>0.0805551209189093</v>
      </c>
      <c r="DJ50" s="17" t="n">
        <f aca="false">'Quarterly data'!DK47</f>
        <v>0.0563783033645224</v>
      </c>
      <c r="DK50" s="17" t="n">
        <f aca="false">'Quarterly data'!DL47</f>
        <v>0.0415695323856551</v>
      </c>
      <c r="DL50" s="17" t="n">
        <f aca="false">'Quarterly data'!DM47</f>
        <v>0.0308615010499565</v>
      </c>
      <c r="DM50" s="17" t="n">
        <f aca="false">'Quarterly data'!DN47</f>
        <v>0.0246735448780486</v>
      </c>
      <c r="DN50" s="17" t="n">
        <f aca="false">'Quarterly data'!DO47</f>
        <v>0.0248469028080083</v>
      </c>
    </row>
    <row r="51" customFormat="false" ht="15" hidden="false" customHeight="false" outlineLevel="0" collapsed="false">
      <c r="A51" s="16" t="s">
        <v>153</v>
      </c>
      <c r="B51" s="17" t="n">
        <f aca="false">'Quarterly data'!C46</f>
        <v>0</v>
      </c>
      <c r="C51" s="17" t="n">
        <f aca="false">'Quarterly data'!D46</f>
        <v>0.0963675450961466</v>
      </c>
      <c r="D51" s="17" t="n">
        <f aca="false">'Quarterly data'!E46</f>
        <v>0.0691890716674953</v>
      </c>
      <c r="E51" s="17" t="n">
        <f aca="false">'Quarterly data'!F46</f>
        <v>0.0426843407453746</v>
      </c>
      <c r="F51" s="17" t="n">
        <f aca="false">'Quarterly data'!G46</f>
        <v>-0.0109505145824567</v>
      </c>
      <c r="G51" s="17" t="n">
        <f aca="false">'Quarterly data'!H46</f>
        <v>-0.0167785149184047</v>
      </c>
      <c r="H51" s="17" t="n">
        <f aca="false">'Quarterly data'!I46</f>
        <v>-0.0225721736077348</v>
      </c>
      <c r="I51" s="17" t="n">
        <f aca="false">'Quarterly data'!J46</f>
        <v>-0.0283316930095109</v>
      </c>
      <c r="J51" s="17" t="n">
        <f aca="false">'Quarterly data'!K46</f>
        <v>-0.0417687310893797</v>
      </c>
      <c r="K51" s="17" t="n">
        <f aca="false">'Quarterly data'!L46</f>
        <v>-0.0471549017346235</v>
      </c>
      <c r="L51" s="17" t="n">
        <f aca="false">'Quarterly data'!M46</f>
        <v>-0.0525107969806383</v>
      </c>
      <c r="M51" s="17" t="n">
        <f aca="false">'Quarterly data'!N46</f>
        <v>-0.0578365870039488</v>
      </c>
      <c r="N51" s="17" t="n">
        <f aca="false">'Quarterly data'!O46</f>
        <v>-0.0840286503832089</v>
      </c>
      <c r="O51" s="17" t="n">
        <f aca="false">'Quarterly data'!P46</f>
        <v>-0.0708237031309705</v>
      </c>
      <c r="P51" s="17" t="n">
        <f aca="false">'Quarterly data'!Q46</f>
        <v>-0.057428388972598</v>
      </c>
      <c r="Q51" s="17" t="n">
        <f aca="false">'Quarterly data'!R46</f>
        <v>-0.0438399635155341</v>
      </c>
      <c r="R51" s="17" t="n">
        <f aca="false">'Quarterly data'!S46</f>
        <v>-0.00968314263443187</v>
      </c>
      <c r="S51" s="17" t="n">
        <f aca="false">'Quarterly data'!T46</f>
        <v>-0.00895252176490674</v>
      </c>
      <c r="T51" s="17" t="n">
        <f aca="false">'Quarterly data'!U46</f>
        <v>-0.00822136186905795</v>
      </c>
      <c r="U51" s="17" t="n">
        <f aca="false">'Quarterly data'!V46</f>
        <v>-0.00748966254921068</v>
      </c>
      <c r="V51" s="17" t="n">
        <f aca="false">'Quarterly data'!W46</f>
        <v>0.00951542554640039</v>
      </c>
      <c r="W51" s="17" t="n">
        <f aca="false">'Quarterly data'!X46</f>
        <v>-0.00154799528513417</v>
      </c>
      <c r="X51" s="17" t="n">
        <f aca="false">'Quarterly data'!Y46</f>
        <v>-0.012490170539436</v>
      </c>
      <c r="Y51" s="17" t="n">
        <f aca="false">'Quarterly data'!Z46</f>
        <v>-0.0233124289637548</v>
      </c>
      <c r="Z51" s="17" t="n">
        <f aca="false">'Quarterly data'!AA46</f>
        <v>-0.067468722765653</v>
      </c>
      <c r="AA51" s="17" t="n">
        <f aca="false">'Quarterly data'!AB46</f>
        <v>-0.0560694530283685</v>
      </c>
      <c r="AB51" s="17" t="n">
        <f aca="false">'Quarterly data'!AC46</f>
        <v>-0.0445308385273043</v>
      </c>
      <c r="AC51" s="17" t="n">
        <f aca="false">'Quarterly data'!AD46</f>
        <v>-0.0328511759109613</v>
      </c>
      <c r="AD51" s="17" t="n">
        <f aca="false">'Quarterly data'!AE46</f>
        <v>-0.0333767818605408</v>
      </c>
      <c r="AE51" s="17" t="n">
        <f aca="false">'Quarterly data'!AF46</f>
        <v>-0.0133040757646573</v>
      </c>
      <c r="AF51" s="17" t="n">
        <f aca="false">'Quarterly data'!AG46</f>
        <v>0.00718545616620553</v>
      </c>
      <c r="AG51" s="17" t="n">
        <f aca="false">'Quarterly data'!AH46</f>
        <v>0.0281004696546935</v>
      </c>
      <c r="AH51" s="17" t="n">
        <f aca="false">'Quarterly data'!AI46</f>
        <v>0.0768386194486649</v>
      </c>
      <c r="AI51" s="17" t="n">
        <f aca="false">'Quarterly data'!AJ46</f>
        <v>0.0805181961991172</v>
      </c>
      <c r="AJ51" s="17" t="n">
        <f aca="false">'Quarterly data'!AK46</f>
        <v>0.0842103461288911</v>
      </c>
      <c r="AK51" s="17" t="n">
        <f aca="false">'Quarterly data'!AL46</f>
        <v>0.087915112200764</v>
      </c>
      <c r="AL51" s="17" t="n">
        <f aca="false">'Quarterly data'!AM46</f>
        <v>0.114590927720456</v>
      </c>
      <c r="AM51" s="17" t="n">
        <f aca="false">'Quarterly data'!AN46</f>
        <v>0.103471082351749</v>
      </c>
      <c r="AN51" s="17" t="n">
        <f aca="false">'Quarterly data'!AO46</f>
        <v>0.0924621754071304</v>
      </c>
      <c r="AO51" s="17" t="n">
        <f aca="false">'Quarterly data'!AP46</f>
        <v>0.0815631000965742</v>
      </c>
      <c r="AP51" s="17" t="n">
        <f aca="false">'Quarterly data'!AQ46</f>
        <v>0.0448591672104147</v>
      </c>
      <c r="AQ51" s="17" t="n">
        <f aca="false">'Quarterly data'!AR46</f>
        <v>0.0509651801630501</v>
      </c>
      <c r="AR51" s="17" t="n">
        <f aca="false">'Quarterly data'!AS46</f>
        <v>0.0571068758137444</v>
      </c>
      <c r="AS51" s="17" t="n">
        <f aca="false">'Quarterly data'!AT46</f>
        <v>0.0632844626872667</v>
      </c>
      <c r="AT51" s="17" t="n">
        <f aca="false">'Quarterly data'!AU46</f>
        <v>0.0774690920324234</v>
      </c>
      <c r="AU51" s="17" t="n">
        <f aca="false">'Quarterly data'!AV46</f>
        <v>0.0789719873245233</v>
      </c>
      <c r="AV51" s="17" t="n">
        <f aca="false">'Quarterly data'!AW46</f>
        <v>0.0804769789127263</v>
      </c>
      <c r="AW51" s="17" t="n">
        <f aca="false">'Quarterly data'!AX46</f>
        <v>0.0819840697210272</v>
      </c>
      <c r="AX51" s="17" t="n">
        <f aca="false">'Quarterly data'!AY46</f>
        <v>0.0711027624897766</v>
      </c>
      <c r="AY51" s="17" t="n">
        <f aca="false">'Quarterly data'!AZ46</f>
        <v>0.080207578243338</v>
      </c>
      <c r="AZ51" s="17" t="n">
        <f aca="false">'Quarterly data'!BA46</f>
        <v>0.0893897886903028</v>
      </c>
      <c r="BA51" s="17" t="n">
        <f aca="false">'Quarterly data'!BB46</f>
        <v>0.098650051717522</v>
      </c>
      <c r="BB51" s="17" t="n">
        <f aca="false">'Quarterly data'!BC46</f>
        <v>0.196731471917375</v>
      </c>
      <c r="BC51" s="17" t="n">
        <f aca="false">'Quarterly data'!BD46</f>
        <v>0.147329469207433</v>
      </c>
      <c r="BD51" s="17" t="n">
        <f aca="false">'Quarterly data'!BE46</f>
        <v>0.0999668194593069</v>
      </c>
      <c r="BE51" s="17" t="n">
        <f aca="false">'Quarterly data'!BF46</f>
        <v>0.0545593366020941</v>
      </c>
      <c r="BF51" s="17" t="n">
        <f aca="false">'Quarterly data'!BG46</f>
        <v>-0.0949376222029743</v>
      </c>
      <c r="BG51" s="17" t="n">
        <f aca="false">'Quarterly data'!BH46</f>
        <v>-0.0657012318406146</v>
      </c>
      <c r="BH51" s="17" t="n">
        <f aca="false">'Quarterly data'!BI46</f>
        <v>-0.0355204131798417</v>
      </c>
      <c r="BI51" s="17" t="n">
        <f aca="false">'Quarterly data'!BJ46</f>
        <v>-0.00436465818598491</v>
      </c>
      <c r="BJ51" s="17" t="n">
        <f aca="false">'Quarterly data'!BK46</f>
        <v>0.0668343041384467</v>
      </c>
      <c r="BK51" s="17" t="n">
        <f aca="false">'Quarterly data'!BL46</f>
        <v>0.0735253667581051</v>
      </c>
      <c r="BL51" s="17" t="n">
        <f aca="false">'Quarterly data'!BM46</f>
        <v>0.0802583949564913</v>
      </c>
      <c r="BM51" s="17" t="n">
        <f aca="false">'Quarterly data'!BN46</f>
        <v>0.0870336519369116</v>
      </c>
      <c r="BN51" s="17" t="n">
        <f aca="false">'Quarterly data'!BO46</f>
        <v>0.150147904314523</v>
      </c>
      <c r="BO51" s="17" t="n">
        <f aca="false">'Quarterly data'!BP46</f>
        <v>0.119585988235824</v>
      </c>
      <c r="BP51" s="17" t="n">
        <f aca="false">'Quarterly data'!BQ46</f>
        <v>0.0898361683326663</v>
      </c>
      <c r="BQ51" s="17" t="n">
        <f aca="false">'Quarterly data'!BR46</f>
        <v>0.0608768654541677</v>
      </c>
      <c r="BR51" s="17" t="n">
        <f aca="false">'Quarterly data'!BS46</f>
        <v>-0.00576129698636069</v>
      </c>
      <c r="BS51" s="17" t="n">
        <f aca="false">'Quarterly data'!BT46</f>
        <v>-0.00779028724048035</v>
      </c>
      <c r="BT51" s="17" t="n">
        <f aca="false">'Quarterly data'!BU46</f>
        <v>-0.00981513683759447</v>
      </c>
      <c r="BU51" s="17" t="n">
        <f aca="false">'Quarterly data'!BV46</f>
        <v>-0.011835854227738</v>
      </c>
      <c r="BV51" s="17" t="n">
        <f aca="false">'Quarterly data'!BW46</f>
        <v>-0.0155361155072525</v>
      </c>
      <c r="BW51" s="17" t="n">
        <f aca="false">'Quarterly data'!BX46</f>
        <v>-0.0165313391512133</v>
      </c>
      <c r="BX51" s="17" t="n">
        <f aca="false">'Quarterly data'!BY46</f>
        <v>-0.017525556694171</v>
      </c>
      <c r="BY51" s="17" t="n">
        <f aca="false">'Quarterly data'!BZ46</f>
        <v>-0.0185187691532232</v>
      </c>
      <c r="BZ51" s="17" t="n">
        <f aca="false">'Quarterly data'!CA46</f>
        <v>0.00382653533257046</v>
      </c>
      <c r="CA51" s="17" t="n">
        <f aca="false">'Quarterly data'!CB46</f>
        <v>-0.0128047622459031</v>
      </c>
      <c r="CB51" s="17" t="n">
        <f aca="false">'Quarterly data'!CC46</f>
        <v>-0.0291605141504899</v>
      </c>
      <c r="CC51" s="17" t="n">
        <f aca="false">'Quarterly data'!CD46</f>
        <v>-0.0452452855943392</v>
      </c>
      <c r="CD51" s="17" t="n">
        <f aca="false">'Quarterly data'!CE46</f>
        <v>-0.0980282590627369</v>
      </c>
      <c r="CE51" s="17" t="n">
        <f aca="false">'Quarterly data'!CF46</f>
        <v>-0.088170498363189</v>
      </c>
      <c r="CF51" s="17" t="n">
        <f aca="false">'Quarterly data'!CG46</f>
        <v>-0.07820500097789</v>
      </c>
      <c r="CG51" s="17" t="n">
        <f aca="false">'Quarterly data'!CH46</f>
        <v>-0.0681305894392788</v>
      </c>
      <c r="CH51" s="17" t="n">
        <f aca="false">'Quarterly data'!CI46</f>
        <v>-0.0745191243004609</v>
      </c>
      <c r="CI51" s="17" t="n">
        <f aca="false">'Quarterly data'!CJ46</f>
        <v>-0.0538247889207541</v>
      </c>
      <c r="CJ51" s="17" t="n">
        <f aca="false">'Quarterly data'!CK46</f>
        <v>-0.0326677151657309</v>
      </c>
      <c r="CK51" s="17" t="n">
        <f aca="false">'Quarterly data'!CL46</f>
        <v>-0.0110375559138203</v>
      </c>
      <c r="CL51" s="17" t="n">
        <f aca="false">'Quarterly data'!CM46</f>
        <v>0.0522819623420174</v>
      </c>
      <c r="CM51" s="17" t="n">
        <f aca="false">'Quarterly data'!CN46</f>
        <v>0.047529035542565</v>
      </c>
      <c r="CN51" s="17" t="n">
        <f aca="false">'Quarterly data'!CO46</f>
        <v>0.0427975766708825</v>
      </c>
      <c r="CO51" s="17" t="n">
        <f aca="false">'Quarterly data'!CP46</f>
        <v>0.0380874887610493</v>
      </c>
      <c r="CP51" s="17" t="n">
        <f aca="false">'Quarterly data'!CQ46</f>
        <v>0.0444344985984002</v>
      </c>
      <c r="CQ51" s="17" t="n">
        <f aca="false">'Quarterly data'!CR46</f>
        <v>0.0324246735115542</v>
      </c>
      <c r="CR51" s="17" t="n">
        <f aca="false">'Quarterly data'!CS46</f>
        <v>0.0205529479405796</v>
      </c>
      <c r="CS51" s="17" t="n">
        <f aca="false">'Quarterly data'!CT46</f>
        <v>0.00881773389596536</v>
      </c>
      <c r="CT51" s="17" t="n">
        <f aca="false">'Quarterly data'!CU46</f>
        <v>-0.0316761421517737</v>
      </c>
      <c r="CU51" s="17" t="n">
        <f aca="false">'Quarterly data'!CV48</f>
        <v>-0.0695970005044362</v>
      </c>
      <c r="CV51" s="17" t="n">
        <f aca="false">'Quarterly data'!CW48</f>
        <v>-0.129454749878102</v>
      </c>
      <c r="CW51" s="17" t="n">
        <f aca="false">'Quarterly data'!CX48</f>
        <v>-0.028225962620128</v>
      </c>
      <c r="CX51" s="17" t="n">
        <f aca="false">'Quarterly data'!CY48</f>
        <v>-0.185557682705927</v>
      </c>
      <c r="CY51" s="17" t="n">
        <f aca="false">'Quarterly data'!CZ48</f>
        <v>-0.509862398385221</v>
      </c>
      <c r="CZ51" s="17" t="n">
        <f aca="false">'Quarterly data'!DA48</f>
        <v>-0.289813428383654</v>
      </c>
      <c r="DA51" s="17" t="n">
        <f aca="false">'Quarterly data'!DB48</f>
        <v>-0.268815135914698</v>
      </c>
      <c r="DB51" s="17" t="n">
        <f aca="false">'Quarterly data'!DC48</f>
        <v>0.220349613218783</v>
      </c>
      <c r="DC51" s="17" t="n">
        <f aca="false">'Quarterly data'!DD48</f>
        <v>1.1431707015282</v>
      </c>
      <c r="DD51" s="17" t="n">
        <f aca="false">'Quarterly data'!DE48</f>
        <v>0.693820094055796</v>
      </c>
      <c r="DE51" s="17" t="n">
        <f aca="false">'Quarterly data'!DF48</f>
        <v>0.769652744865954</v>
      </c>
      <c r="DF51" s="17" t="n">
        <f aca="false">'Quarterly data'!DG48</f>
        <v>0.597690192845986</v>
      </c>
      <c r="DG51" s="17" t="n">
        <f aca="false">'Quarterly data'!DH48</f>
        <v>0.625946258446889</v>
      </c>
      <c r="DH51" s="17" t="n">
        <f aca="false">'Quarterly data'!DI48</f>
        <v>0.344379153003676</v>
      </c>
      <c r="DI51" s="17" t="n">
        <f aca="false">'Quarterly data'!DJ48</f>
        <v>0.156781878817822</v>
      </c>
      <c r="DJ51" s="17" t="n">
        <f aca="false">'Quarterly data'!DK48</f>
        <v>-0.0804107086879395</v>
      </c>
      <c r="DK51" s="17" t="n">
        <f aca="false">'Quarterly data'!DL48</f>
        <v>-0.215091621833202</v>
      </c>
      <c r="DL51" s="17" t="n">
        <f aca="false">'Quarterly data'!DM48</f>
        <v>-0.123075906153899</v>
      </c>
      <c r="DM51" s="17" t="n">
        <f aca="false">'Quarterly data'!DN48</f>
        <v>-0.0826069044059728</v>
      </c>
      <c r="DN51" s="17" t="n">
        <f aca="false">'Quarterly data'!DO48</f>
        <v>-0.062</v>
      </c>
    </row>
    <row r="52" customFormat="false" ht="15" hidden="false" customHeight="false" outlineLevel="0" collapsed="false">
      <c r="A52" s="16" t="s">
        <v>154</v>
      </c>
      <c r="B52" s="17" t="n">
        <f aca="false">'Quarterly data'!C47</f>
        <v>0</v>
      </c>
      <c r="C52" s="17" t="n">
        <f aca="false">'Quarterly data'!D47</f>
        <v>0.0418592869314357</v>
      </c>
      <c r="D52" s="17" t="n">
        <f aca="false">'Quarterly data'!E47</f>
        <v>0.0463940603475611</v>
      </c>
      <c r="E52" s="17" t="n">
        <f aca="false">'Quarterly data'!F47</f>
        <v>0.0453620646424234</v>
      </c>
      <c r="F52" s="17" t="n">
        <f aca="false">'Quarterly data'!G47</f>
        <v>0.0363864697771332</v>
      </c>
      <c r="G52" s="17" t="n">
        <f aca="false">'Quarterly data'!H47</f>
        <v>0.0233802672302949</v>
      </c>
      <c r="H52" s="17" t="n">
        <f aca="false">'Quarterly data'!I47</f>
        <v>0.00725684343654025</v>
      </c>
      <c r="I52" s="17" t="n">
        <f aca="false">'Quarterly data'!J47</f>
        <v>-0.00902337382468652</v>
      </c>
      <c r="J52" s="17" t="n">
        <f aca="false">'Quarterly data'!K47</f>
        <v>-0.0264065080392182</v>
      </c>
      <c r="K52" s="17" t="n">
        <f aca="false">'Quarterly data'!L47</f>
        <v>-0.0366702475190281</v>
      </c>
      <c r="L52" s="17" t="n">
        <f aca="false">'Quarterly data'!M47</f>
        <v>-0.0431770639919589</v>
      </c>
      <c r="M52" s="17" t="n">
        <f aca="false">'Quarterly data'!N47</f>
        <v>-0.0466680544277873</v>
      </c>
      <c r="N52" s="17" t="n">
        <f aca="false">'Quarterly data'!O47</f>
        <v>-0.0473360681936569</v>
      </c>
      <c r="O52" s="17" t="n">
        <f aca="false">'Quarterly data'!P47</f>
        <v>-0.0469290768433622</v>
      </c>
      <c r="P52" s="17" t="n">
        <f aca="false">'Quarterly data'!Q47</f>
        <v>-0.0443922059241664</v>
      </c>
      <c r="Q52" s="17" t="n">
        <f aca="false">'Quarterly data'!R47</f>
        <v>-0.0389509460661284</v>
      </c>
      <c r="R52" s="17" t="n">
        <f aca="false">'Quarterly data'!S47</f>
        <v>-0.027872312739234</v>
      </c>
      <c r="S52" s="17" t="n">
        <f aca="false">'Quarterly data'!T47</f>
        <v>-0.0164731637013598</v>
      </c>
      <c r="T52" s="17" t="n">
        <f aca="false">'Quarterly data'!U47</f>
        <v>-0.00461457476248666</v>
      </c>
      <c r="U52" s="17" t="n">
        <f aca="false">'Quarterly data'!V47</f>
        <v>0.0046424080225683</v>
      </c>
      <c r="V52" s="17" t="n">
        <f aca="false">'Quarterly data'!W47</f>
        <v>0.0103971775175718</v>
      </c>
      <c r="W52" s="17" t="n">
        <f aca="false">'Quarterly data'!X47</f>
        <v>0.00761957566607771</v>
      </c>
      <c r="X52" s="17" t="n">
        <f aca="false">'Quarterly data'!Y47</f>
        <v>-0.000809565659175648</v>
      </c>
      <c r="Y52" s="17" t="n">
        <f aca="false">'Quarterly data'!Z47</f>
        <v>-0.0120813216600734</v>
      </c>
      <c r="Z52" s="17" t="n">
        <f aca="false">'Quarterly data'!AA47</f>
        <v>-0.0282683230311714</v>
      </c>
      <c r="AA52" s="17" t="n">
        <f aca="false">'Quarterly data'!AB47</f>
        <v>-0.0355668626348635</v>
      </c>
      <c r="AB52" s="17" t="n">
        <f aca="false">'Quarterly data'!AC47</f>
        <v>-0.0382588061224372</v>
      </c>
      <c r="AC52" s="17" t="n">
        <f aca="false">'Quarterly data'!AD47</f>
        <v>-0.0366358494332556</v>
      </c>
      <c r="AD52" s="17" t="n">
        <f aca="false">'Quarterly data'!AE47</f>
        <v>-0.029887886900733</v>
      </c>
      <c r="AE52" s="17" t="n">
        <f aca="false">'Quarterly data'!AF47</f>
        <v>-0.0233705785189306</v>
      </c>
      <c r="AF52" s="17" t="n">
        <f aca="false">'Quarterly data'!AG47</f>
        <v>-0.0155566143992544</v>
      </c>
      <c r="AG52" s="17" t="n">
        <f aca="false">'Quarterly data'!AH47</f>
        <v>-0.00601158070443076</v>
      </c>
      <c r="AH52" s="17" t="n">
        <f aca="false">'Quarterly data'!AI47</f>
        <v>0.00679110148772817</v>
      </c>
      <c r="AI52" s="17" t="n">
        <f aca="false">'Quarterly data'!AJ47</f>
        <v>0.0214885570881109</v>
      </c>
      <c r="AJ52" s="17" t="n">
        <f aca="false">'Quarterly data'!AK47</f>
        <v>0.037538545764451</v>
      </c>
      <c r="AK52" s="17" t="n">
        <f aca="false">'Quarterly data'!AL47</f>
        <v>0.0523021198635971</v>
      </c>
      <c r="AL52" s="17" t="n">
        <f aca="false">'Quarterly data'!AM47</f>
        <v>0.0661583766187592</v>
      </c>
      <c r="AM52" s="17" t="n">
        <f aca="false">'Quarterly data'!AN47</f>
        <v>0.0702280015163084</v>
      </c>
      <c r="AN52" s="17" t="n">
        <f aca="false">'Quarterly data'!AO47</f>
        <v>0.0679935875068943</v>
      </c>
      <c r="AO52" s="17" t="n">
        <f aca="false">'Quarterly data'!AP47</f>
        <v>0.0614861950732149</v>
      </c>
      <c r="AP52" s="17" t="n">
        <f aca="false">'Quarterly data'!AQ47</f>
        <v>0.0495585373743764</v>
      </c>
      <c r="AQ52" s="17" t="n">
        <f aca="false">'Quarterly data'!AR47</f>
        <v>0.0427233634793751</v>
      </c>
      <c r="AR52" s="17" t="n">
        <f aca="false">'Quarterly data'!AS47</f>
        <v>0.0376376407992631</v>
      </c>
      <c r="AS52" s="17" t="n">
        <f aca="false">'Quarterly data'!AT47</f>
        <v>0.0335870640696231</v>
      </c>
      <c r="AT52" s="17" t="n">
        <f aca="false">'Quarterly data'!AU47</f>
        <v>0.0293863118993193</v>
      </c>
      <c r="AU52" s="17" t="n">
        <f aca="false">'Quarterly data'!AV47</f>
        <v>0.0240278318049607</v>
      </c>
      <c r="AV52" s="17" t="n">
        <f aca="false">'Quarterly data'!AW47</f>
        <v>0.0185612166624454</v>
      </c>
      <c r="AW52" s="17" t="n">
        <f aca="false">'Quarterly data'!AX47</f>
        <v>0.0153835052940827</v>
      </c>
      <c r="AX52" s="17" t="n">
        <f aca="false">'Quarterly data'!AY47</f>
        <v>0.0157350282633254</v>
      </c>
      <c r="AY52" s="17" t="n">
        <f aca="false">'Quarterly data'!AZ47</f>
        <v>0.0241434820722025</v>
      </c>
      <c r="AZ52" s="17" t="n">
        <f aca="false">'Quarterly data'!BA47</f>
        <v>0.0378483288308934</v>
      </c>
      <c r="BA52" s="17" t="n">
        <f aca="false">'Quarterly data'!BB47</f>
        <v>0.0526365287930406</v>
      </c>
      <c r="BB52" s="17" t="n">
        <f aca="false">'Quarterly data'!BC47</f>
        <v>0.0715533032157732</v>
      </c>
      <c r="BC52" s="17" t="n">
        <f aca="false">'Quarterly data'!BD47</f>
        <v>0.071349363540393</v>
      </c>
      <c r="BD52" s="17" t="n">
        <f aca="false">'Quarterly data'!BE47</f>
        <v>0.0593887987705756</v>
      </c>
      <c r="BE52" s="17" t="n">
        <f aca="false">'Quarterly data'!BF47</f>
        <v>0.0385453107752926</v>
      </c>
      <c r="BF52" s="17" t="n">
        <f aca="false">'Quarterly data'!BG47</f>
        <v>0.00191744444607553</v>
      </c>
      <c r="BG52" s="17" t="n">
        <f aca="false">'Quarterly data'!BH47</f>
        <v>-0.0169341282120159</v>
      </c>
      <c r="BH52" s="17" t="n">
        <f aca="false">'Quarterly data'!BI47</f>
        <v>-0.0263094274133507</v>
      </c>
      <c r="BI52" s="17" t="n">
        <f aca="false">'Quarterly data'!BJ47</f>
        <v>-0.0242581843496577</v>
      </c>
      <c r="BJ52" s="17" t="n">
        <f aca="false">'Quarterly data'!BK47</f>
        <v>-0.00408335386355722</v>
      </c>
      <c r="BK52" s="17" t="n">
        <f aca="false">'Quarterly data'!BL47</f>
        <v>0.0130309630841089</v>
      </c>
      <c r="BL52" s="17" t="n">
        <f aca="false">'Quarterly data'!BM47</f>
        <v>0.0296367350550378</v>
      </c>
      <c r="BM52" s="17" t="n">
        <f aca="false">'Quarterly data'!BN47</f>
        <v>0.0413006424258758</v>
      </c>
      <c r="BN52" s="17" t="n">
        <f aca="false">'Quarterly data'!BO47</f>
        <v>0.0456487609146899</v>
      </c>
      <c r="BO52" s="17" t="n">
        <f aca="false">'Quarterly data'!BP47</f>
        <v>0.0457895549801866</v>
      </c>
      <c r="BP52" s="17" t="n">
        <f aca="false">'Quarterly data'!BQ47</f>
        <v>0.0434147041450512</v>
      </c>
      <c r="BQ52" s="17" t="n">
        <f aca="false">'Quarterly data'!BR47</f>
        <v>0.0403134933249196</v>
      </c>
      <c r="BR52" s="17" t="n">
        <f aca="false">'Quarterly data'!BS47</f>
        <v>0.0381514318978938</v>
      </c>
      <c r="BS52" s="17" t="n">
        <f aca="false">'Quarterly data'!BT47</f>
        <v>0.0319723903368377</v>
      </c>
      <c r="BT52" s="17" t="n">
        <f aca="false">'Quarterly data'!BU47</f>
        <v>0.0218861807440904</v>
      </c>
      <c r="BU52" s="17" t="n">
        <f aca="false">'Quarterly data'!BV47</f>
        <v>0.007794725494235</v>
      </c>
      <c r="BV52" s="17" t="n">
        <f aca="false">'Quarterly data'!BW47</f>
        <v>-0.0153762942611946</v>
      </c>
      <c r="BW52" s="17" t="n">
        <f aca="false">'Quarterly data'!BX47</f>
        <v>-0.0291038752358328</v>
      </c>
      <c r="BX52" s="17" t="n">
        <f aca="false">'Quarterly data'!BY47</f>
        <v>-0.0367215649660303</v>
      </c>
      <c r="BY52" s="17" t="n">
        <f aca="false">'Quarterly data'!BZ47</f>
        <v>-0.0359245758825901</v>
      </c>
      <c r="BZ52" s="17" t="n">
        <f aca="false">'Quarterly data'!CA47</f>
        <v>-0.0196158747167726</v>
      </c>
      <c r="CA52" s="17" t="n">
        <f aca="false">'Quarterly data'!CB47</f>
        <v>-0.00722288638744125</v>
      </c>
      <c r="CB52" s="17" t="n">
        <f aca="false">'Quarterly data'!CC47</f>
        <v>0.00298594460194461</v>
      </c>
      <c r="CC52" s="17" t="n">
        <f aca="false">'Quarterly data'!CD47</f>
        <v>0.00552816966817529</v>
      </c>
      <c r="CD52" s="17" t="n">
        <f aca="false">'Quarterly data'!CE47</f>
        <v>-0.00543338074690996</v>
      </c>
      <c r="CE52" s="17" t="n">
        <f aca="false">'Quarterly data'!CF47</f>
        <v>-0.0208830230123122</v>
      </c>
      <c r="CF52" s="17" t="n">
        <f aca="false">'Quarterly data'!CG47</f>
        <v>-0.0390544899122686</v>
      </c>
      <c r="CG52" s="17" t="n">
        <f aca="false">'Quarterly data'!CH47</f>
        <v>-0.0537847082958062</v>
      </c>
      <c r="CH52" s="17" t="n">
        <f aca="false">'Quarterly data'!CI47</f>
        <v>-0.0638885310862079</v>
      </c>
      <c r="CI52" s="17" t="n">
        <f aca="false">'Quarterly data'!CJ47</f>
        <v>-0.0608105193417625</v>
      </c>
      <c r="CJ52" s="17" t="n">
        <f aca="false">'Quarterly data'!CK47</f>
        <v>-0.0495360671395796</v>
      </c>
      <c r="CK52" s="17" t="n">
        <f aca="false">'Quarterly data'!CL47</f>
        <v>-0.0340120907930431</v>
      </c>
      <c r="CL52" s="17" t="n">
        <f aca="false">'Quarterly data'!CM47</f>
        <v>-0.012697867856092</v>
      </c>
      <c r="CM52" s="17" t="n">
        <f aca="false">'Quarterly data'!CN47</f>
        <v>-0.00101552598776913</v>
      </c>
      <c r="CN52" s="17" t="n">
        <f aca="false">'Quarterly data'!CO47</f>
        <v>0.00635333764524777</v>
      </c>
      <c r="CO52" s="17" t="n">
        <f aca="false">'Quarterly data'!CP47</f>
        <v>0.0110068375678608</v>
      </c>
      <c r="CP52" s="17" t="n">
        <f aca="false">'Quarterly data'!CQ47</f>
        <v>0.0137291123825495</v>
      </c>
      <c r="CQ52" s="17" t="n">
        <f aca="false">'Quarterly data'!CR47</f>
        <v>0.0186353871738192</v>
      </c>
      <c r="CR52" s="17" t="n">
        <f aca="false">'Quarterly data'!CS47</f>
        <v>0.0233801436146684</v>
      </c>
      <c r="CS52" s="17" t="n">
        <f aca="false">'Quarterly data'!CT47</f>
        <v>0.0254556046965523</v>
      </c>
      <c r="CT52" s="17" t="n">
        <f aca="false">'Quarterly data'!CU47</f>
        <v>0.02340979984818</v>
      </c>
      <c r="CU52" s="17"/>
      <c r="CV52" s="17"/>
      <c r="CW52" s="17"/>
      <c r="CX52" s="17"/>
      <c r="CY52" s="17"/>
      <c r="CZ52" s="17"/>
      <c r="DA52" s="17"/>
      <c r="DB52" s="17"/>
      <c r="DC52" s="17"/>
      <c r="DD52" s="17"/>
      <c r="DE52" s="17"/>
      <c r="DF52" s="17"/>
      <c r="DG52" s="17"/>
      <c r="DH52" s="17"/>
      <c r="DI52" s="17"/>
      <c r="DJ52" s="17"/>
      <c r="DK52" s="17"/>
      <c r="DL52" s="17"/>
      <c r="DM52" s="17"/>
      <c r="DN52" s="17"/>
    </row>
    <row r="53" customFormat="false" ht="15" hidden="false" customHeight="false" outlineLevel="0" collapsed="false">
      <c r="A53" s="16" t="s">
        <v>155</v>
      </c>
      <c r="B53" s="17" t="n">
        <f aca="false">'Quarterly data'!C48</f>
        <v>0</v>
      </c>
      <c r="C53" s="17" t="n">
        <f aca="false">'Quarterly data'!D48</f>
        <v>0.121965786122644</v>
      </c>
      <c r="D53" s="17" t="n">
        <f aca="false">'Quarterly data'!E48</f>
        <v>-0.033538709297347</v>
      </c>
      <c r="E53" s="17" t="n">
        <f aca="false">'Quarterly data'!F48</f>
        <v>0.0237773791062323</v>
      </c>
      <c r="F53" s="17" t="n">
        <f aca="false">'Quarterly data'!G48</f>
        <v>0.0652483345431285</v>
      </c>
      <c r="G53" s="17" t="n">
        <f aca="false">'Quarterly data'!H48</f>
        <v>0.0729106266074672</v>
      </c>
      <c r="H53" s="17" t="n">
        <f aca="false">'Quarterly data'!I48</f>
        <v>0.260384039393653</v>
      </c>
      <c r="I53" s="17" t="n">
        <f aca="false">'Quarterly data'!J48</f>
        <v>0.368625299437603</v>
      </c>
      <c r="J53" s="17" t="n">
        <f aca="false">'Quarterly data'!K48</f>
        <v>0.153550128065318</v>
      </c>
      <c r="K53" s="17" t="n">
        <f aca="false">'Quarterly data'!L48</f>
        <v>-0.053380684050329</v>
      </c>
      <c r="L53" s="17" t="n">
        <f aca="false">'Quarterly data'!M48</f>
        <v>-0.104820538138929</v>
      </c>
      <c r="M53" s="17" t="n">
        <f aca="false">'Quarterly data'!N48</f>
        <v>-0.188046296850602</v>
      </c>
      <c r="N53" s="17" t="n">
        <f aca="false">'Quarterly data'!O48</f>
        <v>-0.325480027465346</v>
      </c>
      <c r="O53" s="17" t="n">
        <f aca="false">'Quarterly data'!P48</f>
        <v>-0.268068676080616</v>
      </c>
      <c r="P53" s="17" t="n">
        <f aca="false">'Quarterly data'!Q48</f>
        <v>-0.297246549848932</v>
      </c>
      <c r="Q53" s="17" t="n">
        <f aca="false">'Quarterly data'!R48</f>
        <v>-0.371478886623329</v>
      </c>
      <c r="R53" s="17" t="n">
        <f aca="false">'Quarterly data'!S48</f>
        <v>-0.171923818334476</v>
      </c>
      <c r="S53" s="17" t="n">
        <f aca="false">'Quarterly data'!T48</f>
        <v>0.194877423711413</v>
      </c>
      <c r="T53" s="17" t="n">
        <f aca="false">'Quarterly data'!U48</f>
        <v>0.584231381053596</v>
      </c>
      <c r="U53" s="17" t="n">
        <f aca="false">'Quarterly data'!V48</f>
        <v>1.00840641268499</v>
      </c>
      <c r="V53" s="17" t="n">
        <f aca="false">'Quarterly data'!W48</f>
        <v>1.2612880303169</v>
      </c>
      <c r="W53" s="17" t="n">
        <f aca="false">'Quarterly data'!X48</f>
        <v>0.666698932559871</v>
      </c>
      <c r="X53" s="17" t="n">
        <f aca="false">'Quarterly data'!Y48</f>
        <v>0.457593900190311</v>
      </c>
      <c r="Y53" s="17" t="n">
        <f aca="false">'Quarterly data'!Z48</f>
        <v>0.248373756057381</v>
      </c>
      <c r="Z53" s="17" t="n">
        <f aca="false">'Quarterly data'!AA48</f>
        <v>-0.0200246811340503</v>
      </c>
      <c r="AA53" s="17" t="n">
        <f aca="false">'Quarterly data'!AB48</f>
        <v>-0.00489348105226067</v>
      </c>
      <c r="AB53" s="17" t="n">
        <f aca="false">'Quarterly data'!AC48</f>
        <v>-0.161151032596527</v>
      </c>
      <c r="AC53" s="17" t="n">
        <f aca="false">'Quarterly data'!AD48</f>
        <v>-0.349435861769627</v>
      </c>
      <c r="AD53" s="17" t="n">
        <f aca="false">'Quarterly data'!AE48</f>
        <v>-0.194258182856417</v>
      </c>
      <c r="AE53" s="17" t="n">
        <f aca="false">'Quarterly data'!AF48</f>
        <v>-0.0595893284215005</v>
      </c>
      <c r="AF53" s="17" t="n">
        <f aca="false">'Quarterly data'!AG48</f>
        <v>0.0605176564445597</v>
      </c>
      <c r="AG53" s="17" t="n">
        <f aca="false">'Quarterly data'!AH48</f>
        <v>0.374893516065408</v>
      </c>
      <c r="AH53" s="17" t="n">
        <f aca="false">'Quarterly data'!AI48</f>
        <v>0.484361261581972</v>
      </c>
      <c r="AI53" s="17" t="n">
        <f aca="false">'Quarterly data'!AJ48</f>
        <v>0.0505419373561471</v>
      </c>
      <c r="AJ53" s="17" t="n">
        <f aca="false">'Quarterly data'!AK48</f>
        <v>0.0543742430760753</v>
      </c>
      <c r="AK53" s="17" t="n">
        <f aca="false">'Quarterly data'!AL48</f>
        <v>0.0994512457015792</v>
      </c>
      <c r="AL53" s="17" t="n">
        <f aca="false">'Quarterly data'!AM48</f>
        <v>0.0244953040383696</v>
      </c>
      <c r="AM53" s="17" t="n">
        <f aca="false">'Quarterly data'!AN48</f>
        <v>0.347606680337299</v>
      </c>
      <c r="AN53" s="17" t="n">
        <f aca="false">'Quarterly data'!AO48</f>
        <v>0.428653893507734</v>
      </c>
      <c r="AO53" s="17" t="n">
        <f aca="false">'Quarterly data'!AP48</f>
        <v>0.459016507893031</v>
      </c>
      <c r="AP53" s="17" t="n">
        <f aca="false">'Quarterly data'!AQ48</f>
        <v>0.441684872165261</v>
      </c>
      <c r="AQ53" s="17" t="n">
        <f aca="false">'Quarterly data'!AR48</f>
        <v>0.431575433146335</v>
      </c>
      <c r="AR53" s="17" t="n">
        <f aca="false">'Quarterly data'!AS48</f>
        <v>0.488207074086549</v>
      </c>
      <c r="AS53" s="17" t="n">
        <f aca="false">'Quarterly data'!AT48</f>
        <v>0.325453225782033</v>
      </c>
      <c r="AT53" s="17" t="n">
        <f aca="false">'Quarterly data'!AU48</f>
        <v>0.326008919119181</v>
      </c>
      <c r="AU53" s="17" t="n">
        <f aca="false">'Quarterly data'!AV48</f>
        <v>0.342073839236731</v>
      </c>
      <c r="AV53" s="17" t="n">
        <f aca="false">'Quarterly data'!AW48</f>
        <v>0.142565890499691</v>
      </c>
      <c r="AW53" s="17" t="n">
        <f aca="false">'Quarterly data'!AX48</f>
        <v>0.0439926782207816</v>
      </c>
      <c r="AX53" s="17" t="n">
        <f aca="false">'Quarterly data'!AY48</f>
        <v>-0.0624444512946717</v>
      </c>
      <c r="AY53" s="17" t="n">
        <f aca="false">'Quarterly data'!AZ48</f>
        <v>-0.0340072441792005</v>
      </c>
      <c r="AZ53" s="17" t="n">
        <f aca="false">'Quarterly data'!BA48</f>
        <v>0.0680806455208482</v>
      </c>
      <c r="BA53" s="17" t="n">
        <f aca="false">'Quarterly data'!BB48</f>
        <v>0.485246677134642</v>
      </c>
      <c r="BB53" s="17" t="n">
        <f aca="false">'Quarterly data'!BC48</f>
        <v>0.660621810996744</v>
      </c>
      <c r="BC53" s="17" t="n">
        <f aca="false">'Quarterly data'!BD48</f>
        <v>0.831114789896223</v>
      </c>
      <c r="BD53" s="17" t="n">
        <f aca="false">'Quarterly data'!BE48</f>
        <v>0.572623602032361</v>
      </c>
      <c r="BE53" s="17" t="n">
        <f aca="false">'Quarterly data'!BF48</f>
        <v>-0.372171102190945</v>
      </c>
      <c r="BF53" s="17" t="n">
        <f aca="false">'Quarterly data'!BG48</f>
        <v>-0.543749334430646</v>
      </c>
      <c r="BG53" s="17" t="n">
        <f aca="false">'Quarterly data'!BH48</f>
        <v>-0.515614635323578</v>
      </c>
      <c r="BH53" s="17" t="n">
        <f aca="false">'Quarterly data'!BI48</f>
        <v>-0.410114993466753</v>
      </c>
      <c r="BI53" s="17" t="n">
        <f aca="false">'Quarterly data'!BJ48</f>
        <v>0.365285501179127</v>
      </c>
      <c r="BJ53" s="17" t="n">
        <f aca="false">'Quarterly data'!BK48</f>
        <v>0.772852823116767</v>
      </c>
      <c r="BK53" s="17" t="n">
        <f aca="false">'Quarterly data'!BL48</f>
        <v>0.330626597679426</v>
      </c>
      <c r="BL53" s="17" t="n">
        <f aca="false">'Quarterly data'!BM48</f>
        <v>0.108731228453454</v>
      </c>
      <c r="BM53" s="17" t="n">
        <f aca="false">'Quarterly data'!BN48</f>
        <v>0.133923705442713</v>
      </c>
      <c r="BN53" s="17" t="n">
        <f aca="false">'Quarterly data'!BO48</f>
        <v>0.291249574192941</v>
      </c>
      <c r="BO53" s="17" t="n">
        <f aca="false">'Quarterly data'!BP48</f>
        <v>0.408200532159402</v>
      </c>
      <c r="BP53" s="17" t="n">
        <f aca="false">'Quarterly data'!BQ48</f>
        <v>0.363408913317679</v>
      </c>
      <c r="BQ53" s="17" t="n">
        <f aca="false">'Quarterly data'!BR48</f>
        <v>0.204049864724507</v>
      </c>
      <c r="BR53" s="17" t="n">
        <f aca="false">'Quarterly data'!BS48</f>
        <v>0.120515181451889</v>
      </c>
      <c r="BS53" s="17" t="n">
        <f aca="false">'Quarterly data'!BT48</f>
        <v>-0.0776499808843287</v>
      </c>
      <c r="BT53" s="17" t="n">
        <f aca="false">'Quarterly data'!BU48</f>
        <v>-0.00497603447188718</v>
      </c>
      <c r="BU53" s="17" t="n">
        <f aca="false">'Quarterly data'!BV48</f>
        <v>-0.0336894932116675</v>
      </c>
      <c r="BV53" s="17" t="n">
        <f aca="false">'Quarterly data'!BW48</f>
        <v>-0.0670090568240473</v>
      </c>
      <c r="BW53" s="17" t="n">
        <f aca="false">'Quarterly data'!BX48</f>
        <v>-0.0209879592139687</v>
      </c>
      <c r="BX53" s="17" t="n">
        <f aca="false">'Quarterly data'!BY48</f>
        <v>0.046644543449882</v>
      </c>
      <c r="BY53" s="17" t="n">
        <f aca="false">'Quarterly data'!BZ48</f>
        <v>0.0436242954081903</v>
      </c>
      <c r="BZ53" s="17" t="n">
        <f aca="false">'Quarterly data'!CA48</f>
        <v>-0.0210522824889967</v>
      </c>
      <c r="CA53" s="17" t="n">
        <f aca="false">'Quarterly data'!CB48</f>
        <v>0.046425491007217</v>
      </c>
      <c r="CB53" s="17" t="n">
        <f aca="false">'Quarterly data'!CC48</f>
        <v>-0.0967561795970289</v>
      </c>
      <c r="CC53" s="17" t="n">
        <f aca="false">'Quarterly data'!CD48</f>
        <v>-0.290686381795243</v>
      </c>
      <c r="CD53" s="17" t="n">
        <f aca="false">'Quarterly data'!CE48</f>
        <v>-0.49522299248145</v>
      </c>
      <c r="CE53" s="17" t="n">
        <f aca="false">'Quarterly data'!CF48</f>
        <v>-0.419279812570564</v>
      </c>
      <c r="CF53" s="17" t="n">
        <f aca="false">'Quarterly data'!CG48</f>
        <v>-0.490132591597591</v>
      </c>
      <c r="CG53" s="17" t="n">
        <f aca="false">'Quarterly data'!CH48</f>
        <v>-0.427311350159739</v>
      </c>
      <c r="CH53" s="17" t="n">
        <f aca="false">'Quarterly data'!CI48</f>
        <v>-0.355221559216839</v>
      </c>
      <c r="CI53" s="17" t="n">
        <f aca="false">'Quarterly data'!CJ48</f>
        <v>-0.251949873691037</v>
      </c>
      <c r="CJ53" s="17" t="n">
        <f aca="false">'Quarterly data'!CK48</f>
        <v>-0.0899780047843249</v>
      </c>
      <c r="CK53" s="17" t="n">
        <f aca="false">'Quarterly data'!CL48</f>
        <v>0.178580699168093</v>
      </c>
      <c r="CL53" s="17" t="n">
        <f aca="false">'Quarterly data'!CM48</f>
        <v>0.605567766245282</v>
      </c>
      <c r="CM53" s="17" t="n">
        <f aca="false">'Quarterly data'!CN48</f>
        <v>0.093745331828168</v>
      </c>
      <c r="CN53" s="17" t="n">
        <f aca="false">'Quarterly data'!CO48</f>
        <v>0.11265766861042</v>
      </c>
      <c r="CO53" s="17" t="n">
        <f aca="false">'Quarterly data'!CP48</f>
        <v>0.185093780920739</v>
      </c>
      <c r="CP53" s="17" t="n">
        <f aca="false">'Quarterly data'!CQ48</f>
        <v>0.214467516569624</v>
      </c>
      <c r="CQ53" s="17" t="n">
        <f aca="false">'Quarterly data'!CR48</f>
        <v>0.398534095453425</v>
      </c>
      <c r="CR53" s="17" t="n">
        <f aca="false">'Quarterly data'!CS48</f>
        <v>0.368694268679817</v>
      </c>
      <c r="CS53" s="17" t="n">
        <f aca="false">'Quarterly data'!CT48</f>
        <v>0.061402173744991</v>
      </c>
      <c r="CT53" s="17" t="n">
        <f aca="false">'Quarterly data'!CU48</f>
        <v>-0.0666707559578244</v>
      </c>
      <c r="CU53" s="17" t="n">
        <f aca="false">'Quarterly data'!CV50</f>
        <v>-0.0113251869289024</v>
      </c>
      <c r="CV53" s="17" t="n">
        <f aca="false">'Quarterly data'!CW50</f>
        <v>-0.0048072740079134</v>
      </c>
      <c r="CW53" s="17" t="n">
        <f aca="false">'Quarterly data'!CX50</f>
        <v>0.00175360874328056</v>
      </c>
      <c r="CX53" s="17" t="n">
        <f aca="false">'Quarterly data'!CY50</f>
        <v>-0.0148341817333677</v>
      </c>
      <c r="CY53" s="17" t="n">
        <f aca="false">'Quarterly data'!CZ50</f>
        <v>0.00691207500303433</v>
      </c>
      <c r="CZ53" s="17" t="n">
        <f aca="false">'Quarterly data'!DA50</f>
        <v>0.0291383521312086</v>
      </c>
      <c r="DA53" s="17" t="n">
        <f aca="false">'Quarterly data'!DB50</f>
        <v>0.0518552454782589</v>
      </c>
      <c r="DB53" s="17" t="n">
        <f aca="false">'Quarterly data'!DC50</f>
        <v>0.121430376273832</v>
      </c>
      <c r="DC53" s="17" t="n">
        <f aca="false">'Quarterly data'!DD50</f>
        <v>0.114424854111309</v>
      </c>
      <c r="DD53" s="17" t="n">
        <f aca="false">'Quarterly data'!DE50</f>
        <v>0.10746309511216</v>
      </c>
      <c r="DE53" s="17" t="n">
        <f aca="false">'Quarterly data'!DF50</f>
        <v>0.100544825889988</v>
      </c>
      <c r="DF53" s="17" t="n">
        <f aca="false">'Quarterly data'!DG50</f>
        <v>0.109234451100881</v>
      </c>
      <c r="DG53" s="17" t="n">
        <f aca="false">'Quarterly data'!DH50</f>
        <v>0.0921694252933414</v>
      </c>
      <c r="DH53" s="17" t="n">
        <f aca="false">'Quarterly data'!DI50</f>
        <v>0.0753669365044844</v>
      </c>
      <c r="DI53" s="17" t="n">
        <f aca="false">'Quarterly data'!DJ50</f>
        <v>0.0588229457315594</v>
      </c>
      <c r="DJ53" s="17" t="n">
        <f aca="false">'Quarterly data'!DK50</f>
        <v>0.0194945426508041</v>
      </c>
      <c r="DK53" s="17" t="n">
        <f aca="false">'Quarterly data'!DL50</f>
        <v>0.0183382837113304</v>
      </c>
      <c r="DL53" s="17" t="n">
        <f aca="false">'Quarterly data'!DM50</f>
        <v>0.0171833361420301</v>
      </c>
      <c r="DM53" s="17" t="n">
        <f aca="false">'Quarterly data'!DN50</f>
        <v>0.0160296984556136</v>
      </c>
      <c r="DN53" s="17" t="n">
        <f aca="false">'Quarterly data'!DO50</f>
        <v>0.0131199095941772</v>
      </c>
    </row>
    <row r="54" customFormat="false" ht="15" hidden="false" customHeight="false" outlineLevel="0" collapsed="false">
      <c r="A54" s="15" t="s">
        <v>156</v>
      </c>
      <c r="B54" s="17" t="n">
        <f aca="false">'Quarterly data'!C49</f>
        <v>0</v>
      </c>
      <c r="C54" s="17" t="n">
        <f aca="false">'Quarterly data'!D49</f>
        <v>0</v>
      </c>
      <c r="D54" s="17" t="n">
        <f aca="false">'Quarterly data'!E49</f>
        <v>0</v>
      </c>
      <c r="E54" s="17" t="n">
        <f aca="false">'Quarterly data'!F49</f>
        <v>0</v>
      </c>
      <c r="F54" s="17" t="n">
        <f aca="false">'Quarterly data'!G49</f>
        <v>0</v>
      </c>
      <c r="G54" s="17" t="n">
        <f aca="false">'Quarterly data'!H49</f>
        <v>0</v>
      </c>
      <c r="H54" s="17" t="n">
        <f aca="false">'Quarterly data'!I49</f>
        <v>0</v>
      </c>
      <c r="I54" s="17" t="n">
        <f aca="false">'Quarterly data'!J49</f>
        <v>0</v>
      </c>
      <c r="J54" s="17" t="n">
        <f aca="false">'Quarterly data'!K49</f>
        <v>0</v>
      </c>
      <c r="K54" s="17" t="n">
        <f aca="false">'Quarterly data'!L49</f>
        <v>0</v>
      </c>
      <c r="L54" s="17" t="n">
        <f aca="false">'Quarterly data'!M49</f>
        <v>0</v>
      </c>
      <c r="M54" s="17" t="n">
        <f aca="false">'Quarterly data'!N49</f>
        <v>0</v>
      </c>
      <c r="N54" s="17" t="n">
        <f aca="false">'Quarterly data'!O49</f>
        <v>0</v>
      </c>
      <c r="O54" s="17" t="n">
        <f aca="false">'Quarterly data'!P49</f>
        <v>0</v>
      </c>
      <c r="P54" s="17" t="n">
        <f aca="false">'Quarterly data'!Q49</f>
        <v>0</v>
      </c>
      <c r="Q54" s="17" t="n">
        <f aca="false">'Quarterly data'!R49</f>
        <v>0</v>
      </c>
      <c r="R54" s="17" t="n">
        <f aca="false">'Quarterly data'!S49</f>
        <v>0</v>
      </c>
      <c r="S54" s="17" t="n">
        <f aca="false">'Quarterly data'!T49</f>
        <v>0</v>
      </c>
      <c r="T54" s="17" t="n">
        <f aca="false">'Quarterly data'!U49</f>
        <v>0</v>
      </c>
      <c r="U54" s="17" t="n">
        <f aca="false">'Quarterly data'!V49</f>
        <v>0</v>
      </c>
      <c r="V54" s="17" t="n">
        <f aca="false">'Quarterly data'!W49</f>
        <v>0</v>
      </c>
      <c r="W54" s="17" t="n">
        <f aca="false">'Quarterly data'!X49</f>
        <v>0</v>
      </c>
      <c r="X54" s="17" t="n">
        <f aca="false">'Quarterly data'!Y49</f>
        <v>0</v>
      </c>
      <c r="Y54" s="17" t="n">
        <f aca="false">'Quarterly data'!Z49</f>
        <v>0</v>
      </c>
      <c r="Z54" s="17" t="n">
        <f aca="false">'Quarterly data'!AA49</f>
        <v>0</v>
      </c>
      <c r="AA54" s="17" t="n">
        <f aca="false">'Quarterly data'!AB49</f>
        <v>0</v>
      </c>
      <c r="AB54" s="17" t="n">
        <f aca="false">'Quarterly data'!AC49</f>
        <v>0</v>
      </c>
      <c r="AC54" s="17" t="n">
        <f aca="false">'Quarterly data'!AD49</f>
        <v>0</v>
      </c>
      <c r="AD54" s="17" t="n">
        <f aca="false">'Quarterly data'!AE49</f>
        <v>0</v>
      </c>
      <c r="AE54" s="17" t="n">
        <f aca="false">'Quarterly data'!AF49</f>
        <v>0</v>
      </c>
      <c r="AF54" s="17" t="n">
        <f aca="false">'Quarterly data'!AG49</f>
        <v>0</v>
      </c>
      <c r="AG54" s="17" t="n">
        <f aca="false">'Quarterly data'!AH49</f>
        <v>0</v>
      </c>
      <c r="AH54" s="17" t="n">
        <f aca="false">'Quarterly data'!AI49</f>
        <v>0</v>
      </c>
      <c r="AI54" s="17" t="n">
        <f aca="false">'Quarterly data'!AJ49</f>
        <v>0</v>
      </c>
      <c r="AJ54" s="17" t="n">
        <f aca="false">'Quarterly data'!AK49</f>
        <v>0</v>
      </c>
      <c r="AK54" s="17" t="n">
        <f aca="false">'Quarterly data'!AL49</f>
        <v>0</v>
      </c>
      <c r="AL54" s="17" t="n">
        <f aca="false">'Quarterly data'!AM49</f>
        <v>0</v>
      </c>
      <c r="AM54" s="17" t="n">
        <f aca="false">'Quarterly data'!AN49</f>
        <v>0</v>
      </c>
      <c r="AN54" s="17" t="n">
        <f aca="false">'Quarterly data'!AO49</f>
        <v>0</v>
      </c>
      <c r="AO54" s="17" t="n">
        <f aca="false">'Quarterly data'!AP49</f>
        <v>0</v>
      </c>
      <c r="AP54" s="17" t="n">
        <f aca="false">'Quarterly data'!AQ49</f>
        <v>0</v>
      </c>
      <c r="AQ54" s="17" t="n">
        <f aca="false">'Quarterly data'!AR49</f>
        <v>0</v>
      </c>
      <c r="AR54" s="17" t="n">
        <f aca="false">'Quarterly data'!AS49</f>
        <v>0</v>
      </c>
      <c r="AS54" s="17" t="n">
        <f aca="false">'Quarterly data'!AT49</f>
        <v>0</v>
      </c>
      <c r="AT54" s="17" t="n">
        <f aca="false">'Quarterly data'!AU49</f>
        <v>0</v>
      </c>
      <c r="AU54" s="17" t="n">
        <f aca="false">'Quarterly data'!AV49</f>
        <v>0</v>
      </c>
      <c r="AV54" s="17" t="n">
        <f aca="false">'Quarterly data'!AW49</f>
        <v>0</v>
      </c>
      <c r="AW54" s="17" t="n">
        <f aca="false">'Quarterly data'!AX49</f>
        <v>0</v>
      </c>
      <c r="AX54" s="17" t="n">
        <f aca="false">'Quarterly data'!AY49</f>
        <v>0</v>
      </c>
      <c r="AY54" s="17" t="n">
        <f aca="false">'Quarterly data'!AZ49</f>
        <v>0</v>
      </c>
      <c r="AZ54" s="17" t="n">
        <f aca="false">'Quarterly data'!BA49</f>
        <v>0</v>
      </c>
      <c r="BA54" s="17" t="n">
        <f aca="false">'Quarterly data'!BB49</f>
        <v>0</v>
      </c>
      <c r="BB54" s="17" t="n">
        <f aca="false">'Quarterly data'!BC49</f>
        <v>0</v>
      </c>
      <c r="BC54" s="17" t="n">
        <f aca="false">'Quarterly data'!BD49</f>
        <v>0</v>
      </c>
      <c r="BD54" s="17" t="n">
        <f aca="false">'Quarterly data'!BE49</f>
        <v>0</v>
      </c>
      <c r="BE54" s="17" t="n">
        <f aca="false">'Quarterly data'!BF49</f>
        <v>0</v>
      </c>
      <c r="BF54" s="17" t="n">
        <f aca="false">'Quarterly data'!BG49</f>
        <v>0</v>
      </c>
      <c r="BG54" s="17" t="n">
        <f aca="false">'Quarterly data'!BH49</f>
        <v>0</v>
      </c>
      <c r="BH54" s="17" t="n">
        <f aca="false">'Quarterly data'!BI49</f>
        <v>0</v>
      </c>
      <c r="BI54" s="17" t="n">
        <f aca="false">'Quarterly data'!BJ49</f>
        <v>0</v>
      </c>
      <c r="BJ54" s="17" t="n">
        <f aca="false">'Quarterly data'!BK49</f>
        <v>0</v>
      </c>
      <c r="BK54" s="17" t="n">
        <f aca="false">'Quarterly data'!BL49</f>
        <v>0</v>
      </c>
      <c r="BL54" s="17" t="n">
        <f aca="false">'Quarterly data'!BM49</f>
        <v>0</v>
      </c>
      <c r="BM54" s="17" t="n">
        <f aca="false">'Quarterly data'!BN49</f>
        <v>0</v>
      </c>
      <c r="BN54" s="17" t="n">
        <f aca="false">'Quarterly data'!BO49</f>
        <v>0</v>
      </c>
      <c r="BO54" s="17" t="n">
        <f aca="false">'Quarterly data'!BP49</f>
        <v>0</v>
      </c>
      <c r="BP54" s="17" t="n">
        <f aca="false">'Quarterly data'!BQ49</f>
        <v>0</v>
      </c>
      <c r="BQ54" s="17" t="n">
        <f aca="false">'Quarterly data'!BR49</f>
        <v>0</v>
      </c>
      <c r="BR54" s="17" t="n">
        <f aca="false">'Quarterly data'!BS49</f>
        <v>0</v>
      </c>
      <c r="BS54" s="17" t="n">
        <f aca="false">'Quarterly data'!BT49</f>
        <v>0</v>
      </c>
      <c r="BT54" s="17" t="n">
        <f aca="false">'Quarterly data'!BU49</f>
        <v>0</v>
      </c>
      <c r="BU54" s="17" t="n">
        <f aca="false">'Quarterly data'!BV49</f>
        <v>0</v>
      </c>
      <c r="BV54" s="17" t="n">
        <f aca="false">'Quarterly data'!BW49</f>
        <v>0</v>
      </c>
      <c r="BW54" s="17" t="n">
        <f aca="false">'Quarterly data'!BX49</f>
        <v>0</v>
      </c>
      <c r="BX54" s="17" t="n">
        <f aca="false">'Quarterly data'!BY49</f>
        <v>0</v>
      </c>
      <c r="BY54" s="17" t="n">
        <f aca="false">'Quarterly data'!BZ49</f>
        <v>0</v>
      </c>
      <c r="BZ54" s="17" t="n">
        <f aca="false">'Quarterly data'!CA49</f>
        <v>0</v>
      </c>
      <c r="CA54" s="17" t="n">
        <f aca="false">'Quarterly data'!CB49</f>
        <v>0</v>
      </c>
      <c r="CB54" s="17" t="n">
        <f aca="false">'Quarterly data'!CC49</f>
        <v>0</v>
      </c>
      <c r="CC54" s="17" t="n">
        <f aca="false">'Quarterly data'!CD49</f>
        <v>0</v>
      </c>
      <c r="CD54" s="17" t="n">
        <f aca="false">'Quarterly data'!CE49</f>
        <v>0</v>
      </c>
      <c r="CE54" s="17" t="n">
        <f aca="false">'Quarterly data'!CF49</f>
        <v>0</v>
      </c>
      <c r="CF54" s="17" t="n">
        <f aca="false">'Quarterly data'!CG49</f>
        <v>0</v>
      </c>
      <c r="CG54" s="17" t="n">
        <f aca="false">'Quarterly data'!CH49</f>
        <v>0</v>
      </c>
      <c r="CH54" s="17" t="n">
        <f aca="false">'Quarterly data'!CI49</f>
        <v>0</v>
      </c>
      <c r="CI54" s="17" t="n">
        <f aca="false">'Quarterly data'!CJ49</f>
        <v>0</v>
      </c>
      <c r="CJ54" s="17" t="n">
        <f aca="false">'Quarterly data'!CK49</f>
        <v>0</v>
      </c>
      <c r="CK54" s="17" t="n">
        <f aca="false">'Quarterly data'!CL49</f>
        <v>0</v>
      </c>
      <c r="CL54" s="17" t="n">
        <f aca="false">'Quarterly data'!CM49</f>
        <v>0</v>
      </c>
      <c r="CM54" s="17" t="n">
        <f aca="false">'Quarterly data'!CN49</f>
        <v>0</v>
      </c>
      <c r="CN54" s="17" t="n">
        <f aca="false">'Quarterly data'!CO49</f>
        <v>0</v>
      </c>
      <c r="CO54" s="17" t="n">
        <f aca="false">'Quarterly data'!CP49</f>
        <v>0</v>
      </c>
      <c r="CP54" s="17" t="n">
        <f aca="false">'Quarterly data'!CQ49</f>
        <v>0</v>
      </c>
      <c r="CQ54" s="17" t="n">
        <f aca="false">'Quarterly data'!CR49</f>
        <v>0</v>
      </c>
      <c r="CR54" s="17" t="n">
        <f aca="false">'Quarterly data'!CS49</f>
        <v>0</v>
      </c>
      <c r="CS54" s="17" t="n">
        <f aca="false">'Quarterly data'!CT49</f>
        <v>0</v>
      </c>
      <c r="CT54" s="17" t="n">
        <f aca="false">'Quarterly data'!CU49</f>
        <v>0</v>
      </c>
      <c r="CU54" s="17" t="n">
        <f aca="false">'Quarterly data'!CV51</f>
        <v>-0.0185797969486988</v>
      </c>
      <c r="CV54" s="17" t="n">
        <f aca="false">'Quarterly data'!CW51</f>
        <v>0.0542710017094962</v>
      </c>
      <c r="CW54" s="17" t="n">
        <f aca="false">'Quarterly data'!CX51</f>
        <v>0.0383573638050784</v>
      </c>
      <c r="CX54" s="17" t="n">
        <f aca="false">'Quarterly data'!CY51</f>
        <v>0.0304072343522669</v>
      </c>
      <c r="CY54" s="17" t="n">
        <f aca="false">'Quarterly data'!CZ51</f>
        <v>0.0170594048960213</v>
      </c>
      <c r="CZ54" s="17" t="n">
        <f aca="false">'Quarterly data'!DA51</f>
        <v>0.066753739357606</v>
      </c>
      <c r="DA54" s="17" t="n">
        <f aca="false">'Quarterly data'!DB51</f>
        <v>0.115452454730957</v>
      </c>
      <c r="DB54" s="17" t="n">
        <f aca="false">'Quarterly data'!DC51</f>
        <v>0.17151249207888</v>
      </c>
      <c r="DC54" s="17" t="n">
        <f aca="false">'Quarterly data'!DD51</f>
        <v>0.277343450686105</v>
      </c>
      <c r="DD54" s="17" t="n">
        <f aca="false">'Quarterly data'!DE51</f>
        <v>0.289916715612971</v>
      </c>
      <c r="DE54" s="17" t="n">
        <f aca="false">'Quarterly data'!DF51</f>
        <v>0.300469053922876</v>
      </c>
      <c r="DF54" s="17" t="n">
        <f aca="false">'Quarterly data'!DG51</f>
        <v>0.279771054787653</v>
      </c>
      <c r="DG54" s="17" t="n">
        <f aca="false">'Quarterly data'!DH51</f>
        <v>0.161653255630126</v>
      </c>
      <c r="DH54" s="17" t="n">
        <f aca="false">'Quarterly data'!DI51</f>
        <v>-0.00316692098343243</v>
      </c>
      <c r="DI54" s="17" t="n">
        <f aca="false">'Quarterly data'!DJ51</f>
        <v>-0.0410008276830269</v>
      </c>
      <c r="DJ54" s="17" t="n">
        <f aca="false">'Quarterly data'!DK51</f>
        <v>-0.0873340706187458</v>
      </c>
      <c r="DK54" s="17" t="n">
        <f aca="false">'Quarterly data'!DL51</f>
        <v>-0.0678013152417911</v>
      </c>
      <c r="DL54" s="17" t="n">
        <f aca="false">'Quarterly data'!DM51</f>
        <v>0.00288607551284106</v>
      </c>
      <c r="DM54" s="17" t="n">
        <f aca="false">'Quarterly data'!DN51</f>
        <v>0.00247607230779343</v>
      </c>
      <c r="DN54" s="17" t="n">
        <f aca="false">'Quarterly data'!DO51</f>
        <v>0</v>
      </c>
    </row>
    <row r="55" customFormat="false" ht="15" hidden="false" customHeight="false" outlineLevel="0" collapsed="false">
      <c r="A55" s="16" t="s">
        <v>157</v>
      </c>
      <c r="B55" s="17" t="n">
        <f aca="false">'Quarterly data'!C50</f>
        <v>0</v>
      </c>
      <c r="C55" s="17" t="n">
        <f aca="false">'Quarterly data'!D50</f>
        <v>0.0892647446248665</v>
      </c>
      <c r="D55" s="17" t="n">
        <f aca="false">'Quarterly data'!E50</f>
        <v>0.0649502202399642</v>
      </c>
      <c r="E55" s="17" t="n">
        <f aca="false">'Quarterly data'!F50</f>
        <v>0.0411784437030773</v>
      </c>
      <c r="F55" s="17" t="n">
        <f aca="false">'Quarterly data'!G50</f>
        <v>-0.000600070018378671</v>
      </c>
      <c r="G55" s="17" t="n">
        <f aca="false">'Quarterly data'!H50</f>
        <v>-0.0113930678110188</v>
      </c>
      <c r="H55" s="17" t="n">
        <f aca="false">'Quarterly data'!I50</f>
        <v>-0.0220695068588988</v>
      </c>
      <c r="I55" s="17" t="n">
        <f aca="false">'Quarterly data'!J50</f>
        <v>-0.0326306459356461</v>
      </c>
      <c r="J55" s="17" t="n">
        <f aca="false">'Quarterly data'!K50</f>
        <v>-0.0611408841276089</v>
      </c>
      <c r="K55" s="17" t="n">
        <f aca="false">'Quarterly data'!L50</f>
        <v>-0.0591238715806863</v>
      </c>
      <c r="L55" s="17" t="n">
        <f aca="false">'Quarterly data'!M50</f>
        <v>-0.0571025257535673</v>
      </c>
      <c r="M55" s="17" t="n">
        <f aca="false">'Quarterly data'!N50</f>
        <v>-0.0550768373367813</v>
      </c>
      <c r="N55" s="17" t="n">
        <f aca="false">'Quarterly data'!O50</f>
        <v>-0.0554772678719121</v>
      </c>
      <c r="O55" s="17" t="n">
        <f aca="false">'Quarterly data'!P50</f>
        <v>-0.051063506020303</v>
      </c>
      <c r="P55" s="17" t="n">
        <f aca="false">'Quarterly data'!Q50</f>
        <v>-0.046629118626269</v>
      </c>
      <c r="Q55" s="17" t="n">
        <f aca="false">'Quarterly data'!R50</f>
        <v>-0.042174009306495</v>
      </c>
      <c r="R55" s="17" t="n">
        <f aca="false">'Quarterly data'!S50</f>
        <v>-0.0479889870797532</v>
      </c>
      <c r="S55" s="17" t="n">
        <f aca="false">'Quarterly data'!T50</f>
        <v>-0.0371970511715277</v>
      </c>
      <c r="T55" s="17" t="n">
        <f aca="false">'Quarterly data'!U50</f>
        <v>-0.0262827785685932</v>
      </c>
      <c r="U55" s="17" t="n">
        <f aca="false">'Quarterly data'!V50</f>
        <v>-0.0152447824700086</v>
      </c>
      <c r="V55" s="17" t="n">
        <f aca="false">'Quarterly data'!W50</f>
        <v>0.0241317211484361</v>
      </c>
      <c r="W55" s="17" t="n">
        <f aca="false">'Quarterly data'!X50</f>
        <v>0.0164949892486306</v>
      </c>
      <c r="X55" s="17" t="n">
        <f aca="false">'Quarterly data'!Y50</f>
        <v>0.00891520283045103</v>
      </c>
      <c r="Y55" s="17" t="n">
        <f aca="false">'Quarterly data'!Z50</f>
        <v>0.00139193726358186</v>
      </c>
      <c r="Z55" s="17" t="n">
        <f aca="false">'Quarterly data'!AA50</f>
        <v>-0.0211886141749939</v>
      </c>
      <c r="AA55" s="17" t="n">
        <f aca="false">'Quarterly data'!AB50</f>
        <v>-0.0188991181414209</v>
      </c>
      <c r="AB55" s="17" t="n">
        <f aca="false">'Quarterly data'!AC50</f>
        <v>-0.0166042668451653</v>
      </c>
      <c r="AC55" s="17" t="n">
        <f aca="false">'Quarterly data'!AD50</f>
        <v>-0.0143040477599601</v>
      </c>
      <c r="AD55" s="17" t="n">
        <f aca="false">'Quarterly data'!AE50</f>
        <v>-0.0370540348161553</v>
      </c>
      <c r="AE55" s="17" t="n">
        <f aca="false">'Quarterly data'!AF50</f>
        <v>-0.0183820935427993</v>
      </c>
      <c r="AF55" s="17" t="n">
        <f aca="false">'Quarterly data'!AG50</f>
        <v>0.000651904796602984</v>
      </c>
      <c r="AG55" s="17" t="n">
        <f aca="false">'Quarterly data'!AH50</f>
        <v>0.0200549806461049</v>
      </c>
      <c r="AH55" s="17" t="n">
        <f aca="false">'Quarterly data'!AI50</f>
        <v>0.0641722663582622</v>
      </c>
      <c r="AI55" s="17" t="n">
        <f aca="false">'Quarterly data'!AJ50</f>
        <v>0.0682881765735238</v>
      </c>
      <c r="AJ55" s="17" t="n">
        <f aca="false">'Quarterly data'!AK50</f>
        <v>0.0724200059378142</v>
      </c>
      <c r="AK55" s="17" t="n">
        <f aca="false">'Quarterly data'!AL50</f>
        <v>0.0765678160217919</v>
      </c>
      <c r="AL55" s="17" t="n">
        <f aca="false">'Quarterly data'!AM50</f>
        <v>0.106274114166302</v>
      </c>
      <c r="AM55" s="17" t="n">
        <f aca="false">'Quarterly data'!AN50</f>
        <v>0.0935299103706054</v>
      </c>
      <c r="AN55" s="17" t="n">
        <f aca="false">'Quarterly data'!AO50</f>
        <v>0.0809325189501655</v>
      </c>
      <c r="AO55" s="17" t="n">
        <f aca="false">'Quarterly data'!AP50</f>
        <v>0.0684802486362406</v>
      </c>
      <c r="AP55" s="17" t="n">
        <f aca="false">'Quarterly data'!AQ50</f>
        <v>0.0279092643955284</v>
      </c>
      <c r="AQ55" s="17" t="n">
        <f aca="false">'Quarterly data'!AR50</f>
        <v>0.0345786970613936</v>
      </c>
      <c r="AR55" s="17" t="n">
        <f aca="false">'Quarterly data'!AS50</f>
        <v>0.0412914033250609</v>
      </c>
      <c r="AS55" s="17" t="n">
        <f aca="false">'Quarterly data'!AT50</f>
        <v>0.0480476639606774</v>
      </c>
      <c r="AT55" s="17" t="n">
        <f aca="false">'Quarterly data'!AU50</f>
        <v>0.0583588241480929</v>
      </c>
      <c r="AU55" s="17" t="n">
        <f aca="false">'Quarterly data'!AV50</f>
        <v>0.0630799376603771</v>
      </c>
      <c r="AV55" s="17" t="n">
        <f aca="false">'Quarterly data'!AW50</f>
        <v>0.0678221110554606</v>
      </c>
      <c r="AW55" s="17" t="n">
        <f aca="false">'Quarterly data'!AX50</f>
        <v>0.0725854382769987</v>
      </c>
      <c r="AX55" s="17" t="n">
        <f aca="false">'Quarterly data'!AY50</f>
        <v>0.0809672996803524</v>
      </c>
      <c r="AY55" s="17" t="n">
        <f aca="false">'Quarterly data'!AZ50</f>
        <v>0.0834819406655348</v>
      </c>
      <c r="AZ55" s="17" t="n">
        <f aca="false">'Quarterly data'!BA50</f>
        <v>0.0860024314292316</v>
      </c>
      <c r="BA55" s="17" t="n">
        <f aca="false">'Quarterly data'!BB50</f>
        <v>0.0885287855797109</v>
      </c>
      <c r="BB55" s="17" t="n">
        <f aca="false">'Quarterly data'!BC50</f>
        <v>0.156508581592966</v>
      </c>
      <c r="BC55" s="17" t="n">
        <f aca="false">'Quarterly data'!BD50</f>
        <v>0.115396351758747</v>
      </c>
      <c r="BD55" s="17" t="n">
        <f aca="false">'Quarterly data'!BE50</f>
        <v>0.0757456030314067</v>
      </c>
      <c r="BE55" s="17" t="n">
        <f aca="false">'Quarterly data'!BF50</f>
        <v>0.0375043818430081</v>
      </c>
      <c r="BF55" s="17" t="n">
        <f aca="false">'Quarterly data'!BG50</f>
        <v>-0.0987571104767676</v>
      </c>
      <c r="BG55" s="17" t="n">
        <f aca="false">'Quarterly data'!BH50</f>
        <v>-0.0681681433313968</v>
      </c>
      <c r="BH55" s="17" t="n">
        <f aca="false">'Quarterly data'!BI50</f>
        <v>-0.0365409600492911</v>
      </c>
      <c r="BI55" s="17" t="n">
        <f aca="false">'Quarterly data'!BJ50</f>
        <v>-0.00384032267222023</v>
      </c>
      <c r="BJ55" s="17" t="n">
        <f aca="false">'Quarterly data'!BK50</f>
        <v>0.0743881559125654</v>
      </c>
      <c r="BK55" s="17" t="n">
        <f aca="false">'Quarterly data'!BL50</f>
        <v>0.0797827217570126</v>
      </c>
      <c r="BL55" s="17" t="n">
        <f aca="false">'Quarterly data'!BM50</f>
        <v>0.0852043740324577</v>
      </c>
      <c r="BM55" s="17" t="n">
        <f aca="false">'Quarterly data'!BN50</f>
        <v>0.0906532487414565</v>
      </c>
      <c r="BN55" s="17" t="n">
        <f aca="false">'Quarterly data'!BO50</f>
        <v>0.146030380955806</v>
      </c>
      <c r="BO55" s="17" t="n">
        <f aca="false">'Quarterly data'!BP50</f>
        <v>0.118046877028214</v>
      </c>
      <c r="BP55" s="17" t="n">
        <f aca="false">'Quarterly data'!BQ50</f>
        <v>0.0907466678064856</v>
      </c>
      <c r="BQ55" s="17" t="n">
        <f aca="false">'Quarterly data'!BR50</f>
        <v>0.0641130687590386</v>
      </c>
      <c r="BR55" s="17" t="n">
        <f aca="false">'Quarterly data'!BS50</f>
        <v>0.0100967073401008</v>
      </c>
      <c r="BS55" s="17" t="n">
        <f aca="false">'Quarterly data'!BT50</f>
        <v>0.00324605480036083</v>
      </c>
      <c r="BT55" s="17" t="n">
        <f aca="false">'Quarterly data'!BU50</f>
        <v>-0.0035581354156435</v>
      </c>
      <c r="BU55" s="17" t="n">
        <f aca="false">'Quarterly data'!BV50</f>
        <v>-0.0103161784235196</v>
      </c>
      <c r="BV55" s="17" t="n">
        <f aca="false">'Quarterly data'!BW50</f>
        <v>-0.0295645345128647</v>
      </c>
      <c r="BW55" s="17" t="n">
        <f aca="false">'Quarterly data'!BX50</f>
        <v>-0.0279388641118316</v>
      </c>
      <c r="BX55" s="17" t="n">
        <f aca="false">'Quarterly data'!BY50</f>
        <v>-0.0263104703929204</v>
      </c>
      <c r="BY55" s="17" t="n">
        <f aca="false">'Quarterly data'!BZ50</f>
        <v>-0.0246793487940374</v>
      </c>
      <c r="BZ55" s="17" t="n">
        <f aca="false">'Quarterly data'!CA50</f>
        <v>0.00196107884746501</v>
      </c>
      <c r="CA55" s="17" t="n">
        <f aca="false">'Quarterly data'!CB50</f>
        <v>-0.0126147546009338</v>
      </c>
      <c r="CB55" s="17" t="n">
        <f aca="false">'Quarterly data'!CC50</f>
        <v>-0.0269785489540015</v>
      </c>
      <c r="CC55" s="17" t="n">
        <f aca="false">'Quarterly data'!CD50</f>
        <v>-0.0411333888091379</v>
      </c>
      <c r="CD55" s="17" t="n">
        <f aca="false">'Quarterly data'!CE50</f>
        <v>-0.0941101196702632</v>
      </c>
      <c r="CE55" s="17" t="n">
        <f aca="false">'Quarterly data'!CF50</f>
        <v>-0.0809990973823975</v>
      </c>
      <c r="CF55" s="17" t="n">
        <f aca="false">'Quarterly data'!CG50</f>
        <v>-0.0676983181393379</v>
      </c>
      <c r="CG55" s="17" t="n">
        <f aca="false">'Quarterly data'!CH50</f>
        <v>-0.0542050355723217</v>
      </c>
      <c r="CH55" s="17" t="n">
        <f aca="false">'Quarterly data'!CI50</f>
        <v>-0.038399485700095</v>
      </c>
      <c r="CI55" s="17" t="n">
        <f aca="false">'Quarterly data'!CJ50</f>
        <v>-0.0269692533899116</v>
      </c>
      <c r="CJ55" s="17" t="n">
        <f aca="false">'Quarterly data'!CK50</f>
        <v>-0.0154031536288252</v>
      </c>
      <c r="CK55" s="17" t="n">
        <f aca="false">'Quarterly data'!CL50</f>
        <v>-0.00369957140467242</v>
      </c>
      <c r="CL55" s="17" t="n">
        <f aca="false">'Quarterly data'!CM50</f>
        <v>0.0262724449419875</v>
      </c>
      <c r="CM55" s="17" t="n">
        <f aca="false">'Quarterly data'!CN50</f>
        <v>0.0259282432518402</v>
      </c>
      <c r="CN55" s="17" t="n">
        <f aca="false">'Quarterly data'!CO50</f>
        <v>0.0255841570035563</v>
      </c>
      <c r="CO55" s="17" t="n">
        <f aca="false">'Quarterly data'!CP50</f>
        <v>0.025240186158418</v>
      </c>
      <c r="CP55" s="17" t="n">
        <f aca="false">'Quarterly data'!CQ50</f>
        <v>0.0371392488703934</v>
      </c>
      <c r="CQ55" s="17" t="n">
        <f aca="false">'Quarterly data'!CR50</f>
        <v>0.0286551853719579</v>
      </c>
      <c r="CR55" s="17" t="n">
        <f aca="false">'Quarterly data'!CS50</f>
        <v>0.0202405236761483</v>
      </c>
      <c r="CS55" s="17" t="n">
        <f aca="false">'Quarterly data'!CT50</f>
        <v>0.0118946960585231</v>
      </c>
      <c r="CT55" s="17" t="n">
        <f aca="false">'Quarterly data'!CU50</f>
        <v>-0.0178004114461923</v>
      </c>
      <c r="CU55" s="17"/>
      <c r="CV55" s="17"/>
      <c r="CW55" s="17"/>
      <c r="CX55" s="17"/>
      <c r="CY55" s="17"/>
      <c r="CZ55" s="17"/>
      <c r="DA55" s="17"/>
      <c r="DB55" s="17"/>
      <c r="DC55" s="17"/>
      <c r="DD55" s="17"/>
      <c r="DE55" s="17"/>
      <c r="DF55" s="17"/>
      <c r="DG55" s="17"/>
      <c r="DH55" s="17"/>
      <c r="DI55" s="17"/>
      <c r="DJ55" s="17"/>
      <c r="DK55" s="17"/>
      <c r="DL55" s="17"/>
      <c r="DM55" s="17"/>
      <c r="DN55" s="17"/>
    </row>
    <row r="56" customFormat="false" ht="15" hidden="false" customHeight="false" outlineLevel="0" collapsed="false">
      <c r="A56" s="16" t="s">
        <v>158</v>
      </c>
      <c r="B56" s="17" t="n">
        <f aca="false">'Quarterly data'!C51</f>
        <v>0</v>
      </c>
      <c r="C56" s="17" t="n">
        <f aca="false">'Quarterly data'!D51</f>
        <v>0.121398371898736</v>
      </c>
      <c r="D56" s="17" t="n">
        <f aca="false">'Quarterly data'!E51</f>
        <v>-0.0461898075060331</v>
      </c>
      <c r="E56" s="17" t="n">
        <f aca="false">'Quarterly data'!F51</f>
        <v>-0.0545615181125275</v>
      </c>
      <c r="F56" s="17" t="n">
        <f aca="false">'Quarterly data'!G51</f>
        <v>-0.0505269918210297</v>
      </c>
      <c r="G56" s="17" t="n">
        <f aca="false">'Quarterly data'!H51</f>
        <v>-0.0096016530109572</v>
      </c>
      <c r="H56" s="17" t="n">
        <f aca="false">'Quarterly data'!I51</f>
        <v>-0.0739728890967945</v>
      </c>
      <c r="I56" s="17" t="n">
        <f aca="false">'Quarterly data'!J51</f>
        <v>-0.0866800275881423</v>
      </c>
      <c r="J56" s="17" t="n">
        <f aca="false">'Quarterly data'!K51</f>
        <v>-0.0214087383604635</v>
      </c>
      <c r="K56" s="17" t="n">
        <f aca="false">'Quarterly data'!L51</f>
        <v>0.0390081812362483</v>
      </c>
      <c r="L56" s="17" t="n">
        <f aca="false">'Quarterly data'!M51</f>
        <v>0.0361693056780385</v>
      </c>
      <c r="M56" s="17" t="n">
        <f aca="false">'Quarterly data'!N51</f>
        <v>0.0360119269615857</v>
      </c>
      <c r="N56" s="17" t="n">
        <f aca="false">'Quarterly data'!O51</f>
        <v>0.0119916355594738</v>
      </c>
      <c r="O56" s="17" t="n">
        <f aca="false">'Quarterly data'!P51</f>
        <v>-0.162142384676193</v>
      </c>
      <c r="P56" s="17" t="n">
        <f aca="false">'Quarterly data'!Q51</f>
        <v>-0.153335711571551</v>
      </c>
      <c r="Q56" s="17" t="n">
        <f aca="false">'Quarterly data'!R51</f>
        <v>-0.147573904862963</v>
      </c>
      <c r="R56" s="17" t="n">
        <f aca="false">'Quarterly data'!S51</f>
        <v>-0.168551443052669</v>
      </c>
      <c r="S56" s="17" t="n">
        <f aca="false">'Quarterly data'!T51</f>
        <v>-0.0887191102060526</v>
      </c>
      <c r="T56" s="17" t="n">
        <f aca="false">'Quarterly data'!U51</f>
        <v>-0.0410163828688237</v>
      </c>
      <c r="U56" s="17" t="n">
        <f aca="false">'Quarterly data'!V51</f>
        <v>0.103412550072164</v>
      </c>
      <c r="V56" s="17" t="n">
        <f aca="false">'Quarterly data'!W51</f>
        <v>0.0888726429762941</v>
      </c>
      <c r="W56" s="17" t="n">
        <f aca="false">'Quarterly data'!X51</f>
        <v>0.100935032841615</v>
      </c>
      <c r="X56" s="17" t="n">
        <f aca="false">'Quarterly data'!Y51</f>
        <v>0.0667081373017209</v>
      </c>
      <c r="Y56" s="17" t="n">
        <f aca="false">'Quarterly data'!Z51</f>
        <v>-0.0898241515265152</v>
      </c>
      <c r="Z56" s="17" t="n">
        <f aca="false">'Quarterly data'!AA51</f>
        <v>-0.132603265575506</v>
      </c>
      <c r="AA56" s="17" t="n">
        <f aca="false">'Quarterly data'!AB51</f>
        <v>-0.150220867299648</v>
      </c>
      <c r="AB56" s="17" t="n">
        <f aca="false">'Quarterly data'!AC51</f>
        <v>-0.161846676204686</v>
      </c>
      <c r="AC56" s="17" t="n">
        <f aca="false">'Quarterly data'!AD51</f>
        <v>-0.182134448163755</v>
      </c>
      <c r="AD56" s="17" t="n">
        <f aca="false">'Quarterly data'!AE51</f>
        <v>-0.0765401648377098</v>
      </c>
      <c r="AE56" s="17" t="n">
        <f aca="false">'Quarterly data'!AF51</f>
        <v>-0.0151575732053586</v>
      </c>
      <c r="AF56" s="17" t="n">
        <f aca="false">'Quarterly data'!AG51</f>
        <v>0.0772071407883122</v>
      </c>
      <c r="AG56" s="17" t="n">
        <f aca="false">'Quarterly data'!AH51</f>
        <v>0.200738870947457</v>
      </c>
      <c r="AH56" s="17" t="n">
        <f aca="false">'Quarterly data'!AI51</f>
        <v>0.178375201204873</v>
      </c>
      <c r="AI56" s="17" t="n">
        <f aca="false">'Quarterly data'!AJ51</f>
        <v>0.122521703844376</v>
      </c>
      <c r="AJ56" s="17" t="n">
        <f aca="false">'Quarterly data'!AK51</f>
        <v>0.13534775263895</v>
      </c>
      <c r="AK56" s="17" t="n">
        <f aca="false">'Quarterly data'!AL51</f>
        <v>0.21289693401259</v>
      </c>
      <c r="AL56" s="17" t="n">
        <f aca="false">'Quarterly data'!AM51</f>
        <v>0.24946897215431</v>
      </c>
      <c r="AM56" s="17" t="n">
        <f aca="false">'Quarterly data'!AN51</f>
        <v>0.221522030544453</v>
      </c>
      <c r="AN56" s="17" t="n">
        <f aca="false">'Quarterly data'!AO51</f>
        <v>0.206273089016119</v>
      </c>
      <c r="AO56" s="17" t="n">
        <f aca="false">'Quarterly data'!AP51</f>
        <v>0.0913474983899061</v>
      </c>
      <c r="AP56" s="17" t="n">
        <f aca="false">'Quarterly data'!AQ51</f>
        <v>0.111921766327708</v>
      </c>
      <c r="AQ56" s="17" t="n">
        <f aca="false">'Quarterly data'!AR51</f>
        <v>0.150717818482037</v>
      </c>
      <c r="AR56" s="17" t="n">
        <f aca="false">'Quarterly data'!AS51</f>
        <v>0.0695682640338493</v>
      </c>
      <c r="AS56" s="17" t="n">
        <f aca="false">'Quarterly data'!AT51</f>
        <v>0.0377040799951245</v>
      </c>
      <c r="AT56" s="17" t="n">
        <f aca="false">'Quarterly data'!AU51</f>
        <v>0.0853403810707368</v>
      </c>
      <c r="AU56" s="17" t="n">
        <f aca="false">'Quarterly data'!AV51</f>
        <v>0.210633178219735</v>
      </c>
      <c r="AV56" s="17" t="n">
        <f aca="false">'Quarterly data'!AW51</f>
        <v>0.429066334133274</v>
      </c>
      <c r="AW56" s="17" t="n">
        <f aca="false">'Quarterly data'!AX51</f>
        <v>0.547013544163914</v>
      </c>
      <c r="AX56" s="17" t="n">
        <f aca="false">'Quarterly data'!AY51</f>
        <v>0.501638071889181</v>
      </c>
      <c r="AY56" s="17" t="n">
        <f aca="false">'Quarterly data'!AZ51</f>
        <v>0.451700277000502</v>
      </c>
      <c r="AZ56" s="17" t="n">
        <f aca="false">'Quarterly data'!BA51</f>
        <v>0.111535698132305</v>
      </c>
      <c r="BA56" s="17" t="n">
        <f aca="false">'Quarterly data'!BB51</f>
        <v>0.0950633967821381</v>
      </c>
      <c r="BB56" s="17" t="n">
        <f aca="false">'Quarterly data'!BC51</f>
        <v>0.0829252324799124</v>
      </c>
      <c r="BC56" s="17" t="n">
        <f aca="false">'Quarterly data'!BD51</f>
        <v>-0.0223246313400835</v>
      </c>
      <c r="BD56" s="17" t="n">
        <f aca="false">'Quarterly data'!BE51</f>
        <v>0.0427199335092632</v>
      </c>
      <c r="BE56" s="17" t="n">
        <f aca="false">'Quarterly data'!BF51</f>
        <v>-0.240477373172244</v>
      </c>
      <c r="BF56" s="17" t="n">
        <f aca="false">'Quarterly data'!BG51</f>
        <v>-0.297014778586743</v>
      </c>
      <c r="BG56" s="17" t="n">
        <f aca="false">'Quarterly data'!BH51</f>
        <v>-0.218952795365096</v>
      </c>
      <c r="BH56" s="17" t="n">
        <f aca="false">'Quarterly data'!BI51</f>
        <v>-0.0641147610162382</v>
      </c>
      <c r="BI56" s="17" t="n">
        <f aca="false">'Quarterly data'!BJ51</f>
        <v>0.30241817774894</v>
      </c>
      <c r="BJ56" s="17" t="n">
        <f aca="false">'Quarterly data'!BK51</f>
        <v>0.324118257017218</v>
      </c>
      <c r="BK56" s="17" t="n">
        <f aca="false">'Quarterly data'!BL51</f>
        <v>0.280895794125059</v>
      </c>
      <c r="BL56" s="17" t="n">
        <f aca="false">'Quarterly data'!BM51</f>
        <v>0.181837361472019</v>
      </c>
      <c r="BM56" s="17" t="n">
        <f aca="false">'Quarterly data'!BN51</f>
        <v>0.237923782112648</v>
      </c>
      <c r="BN56" s="17" t="n">
        <f aca="false">'Quarterly data'!BO51</f>
        <v>0.300317389370075</v>
      </c>
      <c r="BO56" s="17" t="n">
        <f aca="false">'Quarterly data'!BP51</f>
        <v>0.258512542567333</v>
      </c>
      <c r="BP56" s="17" t="n">
        <f aca="false">'Quarterly data'!BQ51</f>
        <v>0.225199617426086</v>
      </c>
      <c r="BQ56" s="17" t="n">
        <f aca="false">'Quarterly data'!BR51</f>
        <v>0.0302858352298665</v>
      </c>
      <c r="BR56" s="17" t="n">
        <f aca="false">'Quarterly data'!BS51</f>
        <v>-0.0468644236402222</v>
      </c>
      <c r="BS56" s="17" t="n">
        <f aca="false">'Quarterly data'!BT51</f>
        <v>-0.0993625765506473</v>
      </c>
      <c r="BT56" s="17" t="n">
        <f aca="false">'Quarterly data'!BU51</f>
        <v>-0.102719252090846</v>
      </c>
      <c r="BU56" s="17" t="n">
        <f aca="false">'Quarterly data'!BV51</f>
        <v>-0.0271849103034381</v>
      </c>
      <c r="BV56" s="17" t="n">
        <f aca="false">'Quarterly data'!BW51</f>
        <v>-0.0617948243661748</v>
      </c>
      <c r="BW56" s="17" t="n">
        <f aca="false">'Quarterly data'!BX51</f>
        <v>-0.109509671343044</v>
      </c>
      <c r="BX56" s="17" t="n">
        <f aca="false">'Quarterly data'!BY51</f>
        <v>-0.156465218641345</v>
      </c>
      <c r="BY56" s="17" t="n">
        <f aca="false">'Quarterly data'!BZ51</f>
        <v>-0.182160590204988</v>
      </c>
      <c r="BZ56" s="17" t="n">
        <f aca="false">'Quarterly data'!CA51</f>
        <v>-0.126106762280275</v>
      </c>
      <c r="CA56" s="17" t="n">
        <f aca="false">'Quarterly data'!CB51</f>
        <v>0.0156221888134251</v>
      </c>
      <c r="CB56" s="17" t="n">
        <f aca="false">'Quarterly data'!CC51</f>
        <v>0.0419795154292717</v>
      </c>
      <c r="CC56" s="17" t="n">
        <f aca="false">'Quarterly data'!CD51</f>
        <v>-0.0177265320190958</v>
      </c>
      <c r="CD56" s="17" t="n">
        <f aca="false">'Quarterly data'!CE51</f>
        <v>-0.0872816389845983</v>
      </c>
      <c r="CE56" s="17" t="n">
        <f aca="false">'Quarterly data'!CF51</f>
        <v>-0.159754728414656</v>
      </c>
      <c r="CF56" s="17" t="n">
        <f aca="false">'Quarterly data'!CG51</f>
        <v>-0.156854917586645</v>
      </c>
      <c r="CG56" s="17" t="n">
        <f aca="false">'Quarterly data'!CH51</f>
        <v>-0.13267927258345</v>
      </c>
      <c r="CH56" s="17" t="n">
        <f aca="false">'Quarterly data'!CI51</f>
        <v>-0.1178861704615</v>
      </c>
      <c r="CI56" s="17" t="n">
        <f aca="false">'Quarterly data'!CJ51</f>
        <v>-0.0461399880414238</v>
      </c>
      <c r="CJ56" s="17" t="n">
        <f aca="false">'Quarterly data'!CK51</f>
        <v>0.0482177608232439</v>
      </c>
      <c r="CK56" s="17" t="n">
        <f aca="false">'Quarterly data'!CL51</f>
        <v>0.110065978428077</v>
      </c>
      <c r="CL56" s="17" t="n">
        <f aca="false">'Quarterly data'!CM51</f>
        <v>0.16022613347447</v>
      </c>
      <c r="CM56" s="17" t="n">
        <f aca="false">'Quarterly data'!CN51</f>
        <v>0.101885002473055</v>
      </c>
      <c r="CN56" s="17" t="n">
        <f aca="false">'Quarterly data'!CO51</f>
        <v>0.0408695985480664</v>
      </c>
      <c r="CO56" s="17" t="n">
        <f aca="false">'Quarterly data'!CP51</f>
        <v>0.00466042288612279</v>
      </c>
      <c r="CP56" s="17" t="n">
        <f aca="false">'Quarterly data'!CQ51</f>
        <v>0.0103352236642461</v>
      </c>
      <c r="CQ56" s="17" t="n">
        <f aca="false">'Quarterly data'!CR51</f>
        <v>0.039458713612834</v>
      </c>
      <c r="CR56" s="17" t="n">
        <f aca="false">'Quarterly data'!CS51</f>
        <v>-0.019239535448094</v>
      </c>
      <c r="CS56" s="17" t="n">
        <f aca="false">'Quarterly data'!CT51</f>
        <v>0.0106181236141274</v>
      </c>
      <c r="CT56" s="17" t="n">
        <f aca="false">'Quarterly data'!CU51</f>
        <v>0.00259119905635992</v>
      </c>
      <c r="CU56" s="17"/>
      <c r="CV56" s="17"/>
      <c r="CW56" s="17"/>
      <c r="CX56" s="17"/>
      <c r="CY56" s="17"/>
      <c r="CZ56" s="17"/>
      <c r="DA56" s="17"/>
      <c r="DB56" s="17"/>
      <c r="DC56" s="17"/>
      <c r="DD56" s="17"/>
      <c r="DE56" s="17"/>
      <c r="DF56" s="17"/>
      <c r="DG56" s="17"/>
      <c r="DH56" s="17"/>
      <c r="DI56" s="17"/>
      <c r="DJ56" s="17"/>
      <c r="DK56" s="17"/>
      <c r="DL56" s="17"/>
      <c r="DM56" s="17"/>
      <c r="DN56" s="17"/>
    </row>
    <row r="57" customFormat="false" ht="15" hidden="false" customHeight="false" outlineLevel="0" collapsed="false">
      <c r="A57" s="16" t="s">
        <v>159</v>
      </c>
      <c r="B57" s="17" t="n">
        <f aca="false">'Quarterly data'!C52</f>
        <v>0</v>
      </c>
      <c r="C57" s="17" t="n">
        <f aca="false">'Quarterly data'!D52</f>
        <v>0</v>
      </c>
      <c r="D57" s="17" t="n">
        <f aca="false">'Quarterly data'!E52</f>
        <v>0</v>
      </c>
      <c r="E57" s="17" t="n">
        <f aca="false">'Quarterly data'!F52</f>
        <v>0</v>
      </c>
      <c r="F57" s="17" t="n">
        <f aca="false">'Quarterly data'!G52</f>
        <v>0</v>
      </c>
      <c r="G57" s="17" t="n">
        <f aca="false">'Quarterly data'!H52</f>
        <v>0</v>
      </c>
      <c r="H57" s="17" t="n">
        <f aca="false">'Quarterly data'!I52</f>
        <v>0</v>
      </c>
      <c r="I57" s="17" t="n">
        <f aca="false">'Quarterly data'!J52</f>
        <v>0</v>
      </c>
      <c r="J57" s="17" t="n">
        <f aca="false">'Quarterly data'!K52</f>
        <v>0</v>
      </c>
      <c r="K57" s="17" t="n">
        <f aca="false">'Quarterly data'!L52</f>
        <v>0</v>
      </c>
      <c r="L57" s="17" t="n">
        <f aca="false">'Quarterly data'!M52</f>
        <v>0</v>
      </c>
      <c r="M57" s="17" t="n">
        <f aca="false">'Quarterly data'!N52</f>
        <v>0</v>
      </c>
      <c r="N57" s="17" t="n">
        <f aca="false">'Quarterly data'!O52</f>
        <v>0</v>
      </c>
      <c r="O57" s="17" t="n">
        <f aca="false">'Quarterly data'!P52</f>
        <v>0</v>
      </c>
      <c r="P57" s="17" t="n">
        <f aca="false">'Quarterly data'!Q52</f>
        <v>0</v>
      </c>
      <c r="Q57" s="17" t="n">
        <f aca="false">'Quarterly data'!R52</f>
        <v>0</v>
      </c>
      <c r="R57" s="17" t="n">
        <f aca="false">'Quarterly data'!S52</f>
        <v>0</v>
      </c>
      <c r="S57" s="17" t="n">
        <f aca="false">'Quarterly data'!T52</f>
        <v>0</v>
      </c>
      <c r="T57" s="17" t="n">
        <f aca="false">'Quarterly data'!U52</f>
        <v>0</v>
      </c>
      <c r="U57" s="17" t="n">
        <f aca="false">'Quarterly data'!V52</f>
        <v>0</v>
      </c>
      <c r="V57" s="17" t="n">
        <f aca="false">'Quarterly data'!W52</f>
        <v>0</v>
      </c>
      <c r="W57" s="17" t="n">
        <f aca="false">'Quarterly data'!X52</f>
        <v>0</v>
      </c>
      <c r="X57" s="17" t="n">
        <f aca="false">'Quarterly data'!Y52</f>
        <v>0</v>
      </c>
      <c r="Y57" s="17" t="n">
        <f aca="false">'Quarterly data'!Z52</f>
        <v>0</v>
      </c>
      <c r="Z57" s="17" t="n">
        <f aca="false">'Quarterly data'!AA52</f>
        <v>0</v>
      </c>
      <c r="AA57" s="17" t="n">
        <f aca="false">'Quarterly data'!AB52</f>
        <v>0</v>
      </c>
      <c r="AB57" s="17" t="n">
        <f aca="false">'Quarterly data'!AC52</f>
        <v>0</v>
      </c>
      <c r="AC57" s="17" t="n">
        <f aca="false">'Quarterly data'!AD52</f>
        <v>0</v>
      </c>
      <c r="AD57" s="17" t="n">
        <f aca="false">'Quarterly data'!AE52</f>
        <v>0</v>
      </c>
      <c r="AE57" s="17" t="n">
        <f aca="false">'Quarterly data'!AF52</f>
        <v>0</v>
      </c>
      <c r="AF57" s="17" t="n">
        <f aca="false">'Quarterly data'!AG52</f>
        <v>0</v>
      </c>
      <c r="AG57" s="17" t="n">
        <f aca="false">'Quarterly data'!AH52</f>
        <v>0</v>
      </c>
      <c r="AH57" s="17" t="n">
        <f aca="false">'Quarterly data'!AI52</f>
        <v>0</v>
      </c>
      <c r="AI57" s="17" t="n">
        <f aca="false">'Quarterly data'!AJ52</f>
        <v>0</v>
      </c>
      <c r="AJ57" s="17" t="n">
        <f aca="false">'Quarterly data'!AK52</f>
        <v>0</v>
      </c>
      <c r="AK57" s="17" t="n">
        <f aca="false">'Quarterly data'!AL52</f>
        <v>0</v>
      </c>
      <c r="AL57" s="17" t="n">
        <f aca="false">'Quarterly data'!AM52</f>
        <v>0</v>
      </c>
      <c r="AM57" s="17" t="n">
        <f aca="false">'Quarterly data'!AN52</f>
        <v>0</v>
      </c>
      <c r="AN57" s="17" t="n">
        <f aca="false">'Quarterly data'!AO52</f>
        <v>0</v>
      </c>
      <c r="AO57" s="17" t="n">
        <f aca="false">'Quarterly data'!AP52</f>
        <v>0</v>
      </c>
      <c r="AP57" s="17" t="n">
        <f aca="false">'Quarterly data'!AQ52</f>
        <v>0</v>
      </c>
      <c r="AQ57" s="17" t="n">
        <f aca="false">'Quarterly data'!AR52</f>
        <v>0</v>
      </c>
      <c r="AR57" s="17" t="n">
        <f aca="false">'Quarterly data'!AS52</f>
        <v>0</v>
      </c>
      <c r="AS57" s="17" t="n">
        <f aca="false">'Quarterly data'!AT52</f>
        <v>0</v>
      </c>
      <c r="AT57" s="17" t="n">
        <f aca="false">'Quarterly data'!AU52</f>
        <v>0</v>
      </c>
      <c r="AU57" s="17" t="n">
        <f aca="false">'Quarterly data'!AV52</f>
        <v>0</v>
      </c>
      <c r="AV57" s="17" t="n">
        <f aca="false">'Quarterly data'!AW52</f>
        <v>0</v>
      </c>
      <c r="AW57" s="17" t="n">
        <f aca="false">'Quarterly data'!AX52</f>
        <v>0</v>
      </c>
      <c r="AX57" s="17" t="n">
        <f aca="false">'Quarterly data'!AY52</f>
        <v>0</v>
      </c>
      <c r="AY57" s="17" t="n">
        <f aca="false">'Quarterly data'!AZ52</f>
        <v>0</v>
      </c>
      <c r="AZ57" s="17" t="n">
        <f aca="false">'Quarterly data'!BA52</f>
        <v>0</v>
      </c>
      <c r="BA57" s="17" t="n">
        <f aca="false">'Quarterly data'!BB52</f>
        <v>0</v>
      </c>
      <c r="BB57" s="17" t="n">
        <f aca="false">'Quarterly data'!BC52</f>
        <v>0</v>
      </c>
      <c r="BC57" s="17" t="n">
        <f aca="false">'Quarterly data'!BD52</f>
        <v>0</v>
      </c>
      <c r="BD57" s="17" t="n">
        <f aca="false">'Quarterly data'!BE52</f>
        <v>0</v>
      </c>
      <c r="BE57" s="17" t="n">
        <f aca="false">'Quarterly data'!BF52</f>
        <v>0</v>
      </c>
      <c r="BF57" s="17" t="n">
        <f aca="false">'Quarterly data'!BG52</f>
        <v>0</v>
      </c>
      <c r="BG57" s="17" t="n">
        <f aca="false">'Quarterly data'!BH52</f>
        <v>0</v>
      </c>
      <c r="BH57" s="17" t="n">
        <f aca="false">'Quarterly data'!BI52</f>
        <v>0</v>
      </c>
      <c r="BI57" s="17" t="n">
        <f aca="false">'Quarterly data'!BJ52</f>
        <v>0</v>
      </c>
      <c r="BJ57" s="17" t="n">
        <f aca="false">'Quarterly data'!BK52</f>
        <v>0</v>
      </c>
      <c r="BK57" s="17" t="n">
        <f aca="false">'Quarterly data'!BL52</f>
        <v>0</v>
      </c>
      <c r="BL57" s="17" t="n">
        <f aca="false">'Quarterly data'!BM52</f>
        <v>0</v>
      </c>
      <c r="BM57" s="17" t="n">
        <f aca="false">'Quarterly data'!BN52</f>
        <v>0</v>
      </c>
      <c r="BN57" s="17" t="n">
        <f aca="false">'Quarterly data'!BO52</f>
        <v>0</v>
      </c>
      <c r="BO57" s="17" t="n">
        <f aca="false">'Quarterly data'!BP52</f>
        <v>0</v>
      </c>
      <c r="BP57" s="17" t="n">
        <f aca="false">'Quarterly data'!BQ52</f>
        <v>0</v>
      </c>
      <c r="BQ57" s="17" t="n">
        <f aca="false">'Quarterly data'!BR52</f>
        <v>0</v>
      </c>
      <c r="BR57" s="17" t="n">
        <f aca="false">'Quarterly data'!BS52</f>
        <v>0</v>
      </c>
      <c r="BS57" s="17" t="n">
        <f aca="false">'Quarterly data'!BT52</f>
        <v>0</v>
      </c>
      <c r="BT57" s="17" t="n">
        <f aca="false">'Quarterly data'!BU52</f>
        <v>0</v>
      </c>
      <c r="BU57" s="17" t="n">
        <f aca="false">'Quarterly data'!BV52</f>
        <v>0</v>
      </c>
      <c r="BV57" s="17" t="n">
        <f aca="false">'Quarterly data'!BW52</f>
        <v>0</v>
      </c>
      <c r="BW57" s="17" t="n">
        <f aca="false">'Quarterly data'!BX52</f>
        <v>0</v>
      </c>
      <c r="BX57" s="17" t="n">
        <f aca="false">'Quarterly data'!BY52</f>
        <v>0</v>
      </c>
      <c r="BY57" s="17" t="n">
        <f aca="false">'Quarterly data'!BZ52</f>
        <v>0</v>
      </c>
      <c r="BZ57" s="17" t="n">
        <f aca="false">'Quarterly data'!CA52</f>
        <v>0</v>
      </c>
      <c r="CA57" s="17" t="n">
        <f aca="false">'Quarterly data'!CB52</f>
        <v>0</v>
      </c>
      <c r="CB57" s="17" t="n">
        <f aca="false">'Quarterly data'!CC52</f>
        <v>0</v>
      </c>
      <c r="CC57" s="17" t="n">
        <f aca="false">'Quarterly data'!CD52</f>
        <v>0</v>
      </c>
      <c r="CD57" s="17" t="n">
        <f aca="false">'Quarterly data'!CE52</f>
        <v>0</v>
      </c>
      <c r="CE57" s="17" t="n">
        <f aca="false">'Quarterly data'!CF52</f>
        <v>0</v>
      </c>
      <c r="CF57" s="17" t="n">
        <f aca="false">'Quarterly data'!CG52</f>
        <v>0</v>
      </c>
      <c r="CG57" s="17" t="n">
        <f aca="false">'Quarterly data'!CH52</f>
        <v>0</v>
      </c>
      <c r="CH57" s="17" t="n">
        <f aca="false">'Quarterly data'!CI52</f>
        <v>0</v>
      </c>
      <c r="CI57" s="17" t="n">
        <f aca="false">'Quarterly data'!CJ52</f>
        <v>0</v>
      </c>
      <c r="CJ57" s="17" t="n">
        <f aca="false">'Quarterly data'!CK52</f>
        <v>0</v>
      </c>
      <c r="CK57" s="17" t="n">
        <f aca="false">'Quarterly data'!CL52</f>
        <v>0</v>
      </c>
      <c r="CL57" s="17" t="n">
        <f aca="false">'Quarterly data'!CM52</f>
        <v>0</v>
      </c>
      <c r="CM57" s="17" t="n">
        <f aca="false">'Quarterly data'!CN52</f>
        <v>0</v>
      </c>
      <c r="CN57" s="17" t="n">
        <f aca="false">'Quarterly data'!CO52</f>
        <v>0</v>
      </c>
      <c r="CO57" s="17" t="n">
        <f aca="false">'Quarterly data'!CP52</f>
        <v>0</v>
      </c>
      <c r="CP57" s="17" t="n">
        <f aca="false">'Quarterly data'!CQ52</f>
        <v>0</v>
      </c>
      <c r="CQ57" s="17" t="n">
        <f aca="false">'Quarterly data'!CR52</f>
        <v>0</v>
      </c>
      <c r="CR57" s="17" t="n">
        <f aca="false">'Quarterly data'!CS52</f>
        <v>0</v>
      </c>
      <c r="CS57" s="17" t="n">
        <f aca="false">'Quarterly data'!CT52</f>
        <v>0</v>
      </c>
      <c r="CT57" s="17" t="n">
        <f aca="false">'Quarterly data'!CU52</f>
        <v>0</v>
      </c>
      <c r="CU57" s="17"/>
      <c r="CV57" s="17"/>
      <c r="CW57" s="17"/>
      <c r="CX57" s="17"/>
      <c r="CY57" s="17"/>
      <c r="CZ57" s="17"/>
      <c r="DA57" s="17"/>
      <c r="DB57" s="17"/>
      <c r="DC57" s="17"/>
      <c r="DD57" s="17"/>
      <c r="DE57" s="17"/>
      <c r="DF57" s="17"/>
      <c r="DG57" s="17"/>
      <c r="DH57" s="17"/>
      <c r="DI57" s="17"/>
      <c r="DJ57" s="17"/>
      <c r="DK57" s="17"/>
      <c r="DL57" s="17"/>
      <c r="DM57" s="17"/>
      <c r="DN57" s="17"/>
    </row>
    <row r="58" customFormat="false" ht="15" hidden="false" customHeight="false" outlineLevel="0" collapsed="false">
      <c r="A58" s="18"/>
      <c r="B58" s="1" t="n">
        <f aca="false">'Quarterly data'!C53</f>
        <v>0</v>
      </c>
      <c r="C58" s="1" t="n">
        <f aca="false">'Quarterly data'!D53</f>
        <v>0</v>
      </c>
      <c r="D58" s="1" t="n">
        <f aca="false">'Quarterly data'!E53</f>
        <v>0</v>
      </c>
      <c r="E58" s="1" t="n">
        <f aca="false">'Quarterly data'!F53</f>
        <v>0</v>
      </c>
      <c r="F58" s="1" t="n">
        <f aca="false">'Quarterly data'!G53</f>
        <v>0</v>
      </c>
      <c r="G58" s="1" t="n">
        <f aca="false">'Quarterly data'!H53</f>
        <v>0</v>
      </c>
      <c r="H58" s="1" t="n">
        <f aca="false">'Quarterly data'!I53</f>
        <v>0</v>
      </c>
      <c r="I58" s="1" t="n">
        <f aca="false">'Quarterly data'!J53</f>
        <v>0</v>
      </c>
      <c r="J58" s="1" t="n">
        <f aca="false">'Quarterly data'!K53</f>
        <v>0</v>
      </c>
      <c r="K58" s="1" t="n">
        <f aca="false">'Quarterly data'!L53</f>
        <v>0</v>
      </c>
      <c r="L58" s="1" t="n">
        <f aca="false">'Quarterly data'!M53</f>
        <v>0</v>
      </c>
      <c r="M58" s="1" t="n">
        <f aca="false">'Quarterly data'!N53</f>
        <v>0</v>
      </c>
      <c r="N58" s="1" t="n">
        <f aca="false">'Quarterly data'!O53</f>
        <v>0</v>
      </c>
      <c r="O58" s="1" t="n">
        <f aca="false">'Quarterly data'!P53</f>
        <v>0</v>
      </c>
      <c r="P58" s="1" t="n">
        <f aca="false">'Quarterly data'!Q53</f>
        <v>0</v>
      </c>
      <c r="Q58" s="1" t="n">
        <f aca="false">'Quarterly data'!R53</f>
        <v>0</v>
      </c>
      <c r="R58" s="1" t="n">
        <f aca="false">'Quarterly data'!S53</f>
        <v>0</v>
      </c>
      <c r="S58" s="1" t="n">
        <f aca="false">'Quarterly data'!T53</f>
        <v>0</v>
      </c>
      <c r="T58" s="1" t="n">
        <f aca="false">'Quarterly data'!U53</f>
        <v>0</v>
      </c>
      <c r="U58" s="1" t="n">
        <f aca="false">'Quarterly data'!V53</f>
        <v>0</v>
      </c>
      <c r="V58" s="1" t="n">
        <f aca="false">'Quarterly data'!W53</f>
        <v>0</v>
      </c>
      <c r="W58" s="1" t="n">
        <f aca="false">'Quarterly data'!X53</f>
        <v>0</v>
      </c>
      <c r="X58" s="1" t="n">
        <f aca="false">'Quarterly data'!Y53</f>
        <v>0</v>
      </c>
      <c r="Y58" s="1" t="n">
        <f aca="false">'Quarterly data'!Z53</f>
        <v>0</v>
      </c>
      <c r="Z58" s="1" t="n">
        <f aca="false">'Quarterly data'!AA53</f>
        <v>0</v>
      </c>
      <c r="AA58" s="1" t="n">
        <f aca="false">'Quarterly data'!AB53</f>
        <v>0</v>
      </c>
      <c r="AB58" s="1" t="n">
        <f aca="false">'Quarterly data'!AC53</f>
        <v>0</v>
      </c>
      <c r="AC58" s="1" t="n">
        <f aca="false">'Quarterly data'!AD53</f>
        <v>0</v>
      </c>
      <c r="AD58" s="1" t="n">
        <f aca="false">'Quarterly data'!AE53</f>
        <v>0</v>
      </c>
      <c r="AE58" s="1" t="n">
        <f aca="false">'Quarterly data'!AF53</f>
        <v>0</v>
      </c>
      <c r="AF58" s="1" t="n">
        <f aca="false">'Quarterly data'!AG53</f>
        <v>0</v>
      </c>
      <c r="AG58" s="1" t="n">
        <f aca="false">'Quarterly data'!AH53</f>
        <v>0</v>
      </c>
      <c r="AH58" s="1" t="n">
        <f aca="false">'Quarterly data'!AI53</f>
        <v>0</v>
      </c>
      <c r="AI58" s="1" t="n">
        <f aca="false">'Quarterly data'!AJ53</f>
        <v>0</v>
      </c>
      <c r="AJ58" s="1" t="n">
        <f aca="false">'Quarterly data'!AK53</f>
        <v>0</v>
      </c>
      <c r="AK58" s="1" t="n">
        <f aca="false">'Quarterly data'!AL53</f>
        <v>0</v>
      </c>
      <c r="AL58" s="1" t="n">
        <f aca="false">'Quarterly data'!AM53</f>
        <v>0</v>
      </c>
      <c r="AM58" s="1" t="n">
        <f aca="false">'Quarterly data'!AN53</f>
        <v>0</v>
      </c>
      <c r="AN58" s="1" t="n">
        <f aca="false">'Quarterly data'!AO53</f>
        <v>0</v>
      </c>
      <c r="AO58" s="1" t="n">
        <f aca="false">'Quarterly data'!AP53</f>
        <v>0</v>
      </c>
      <c r="AP58" s="1" t="n">
        <f aca="false">'Quarterly data'!AQ53</f>
        <v>0</v>
      </c>
      <c r="AQ58" s="1" t="n">
        <f aca="false">'Quarterly data'!AR53</f>
        <v>0</v>
      </c>
      <c r="AR58" s="1" t="n">
        <f aca="false">'Quarterly data'!AS53</f>
        <v>0</v>
      </c>
      <c r="AS58" s="1" t="n">
        <f aca="false">'Quarterly data'!AT53</f>
        <v>0</v>
      </c>
      <c r="AT58" s="1" t="n">
        <f aca="false">'Quarterly data'!AU53</f>
        <v>0</v>
      </c>
      <c r="AU58" s="1" t="n">
        <f aca="false">'Quarterly data'!AV53</f>
        <v>0</v>
      </c>
      <c r="AV58" s="1" t="n">
        <f aca="false">'Quarterly data'!AW53</f>
        <v>0</v>
      </c>
      <c r="AW58" s="1" t="n">
        <f aca="false">'Quarterly data'!AX53</f>
        <v>0</v>
      </c>
      <c r="AX58" s="1" t="n">
        <f aca="false">'Quarterly data'!AY53</f>
        <v>0</v>
      </c>
      <c r="AY58" s="1" t="n">
        <f aca="false">'Quarterly data'!AZ53</f>
        <v>0</v>
      </c>
      <c r="AZ58" s="1" t="n">
        <f aca="false">'Quarterly data'!BA53</f>
        <v>0</v>
      </c>
      <c r="BA58" s="1" t="n">
        <f aca="false">'Quarterly data'!BB53</f>
        <v>0</v>
      </c>
      <c r="BB58" s="1" t="n">
        <f aca="false">'Quarterly data'!BC53</f>
        <v>0</v>
      </c>
      <c r="BC58" s="1" t="n">
        <f aca="false">'Quarterly data'!BD53</f>
        <v>0</v>
      </c>
      <c r="BD58" s="1" t="n">
        <f aca="false">'Quarterly data'!BE53</f>
        <v>0</v>
      </c>
      <c r="BE58" s="1" t="n">
        <f aca="false">'Quarterly data'!BF53</f>
        <v>0</v>
      </c>
      <c r="BF58" s="1" t="n">
        <f aca="false">'Quarterly data'!BG53</f>
        <v>0</v>
      </c>
      <c r="BG58" s="1" t="n">
        <f aca="false">'Quarterly data'!BH53</f>
        <v>0</v>
      </c>
      <c r="BH58" s="1" t="n">
        <f aca="false">'Quarterly data'!BI53</f>
        <v>0</v>
      </c>
      <c r="BI58" s="1" t="n">
        <f aca="false">'Quarterly data'!BJ53</f>
        <v>0</v>
      </c>
      <c r="BJ58" s="1" t="n">
        <f aca="false">'Quarterly data'!BK53</f>
        <v>0</v>
      </c>
      <c r="BK58" s="1" t="n">
        <f aca="false">'Quarterly data'!BL53</f>
        <v>0</v>
      </c>
      <c r="BL58" s="1" t="n">
        <f aca="false">'Quarterly data'!BM53</f>
        <v>0</v>
      </c>
      <c r="BM58" s="1" t="n">
        <f aca="false">'Quarterly data'!BN53</f>
        <v>0</v>
      </c>
      <c r="BN58" s="1" t="n">
        <f aca="false">'Quarterly data'!BO53</f>
        <v>0</v>
      </c>
      <c r="BO58" s="1" t="n">
        <f aca="false">'Quarterly data'!BP53</f>
        <v>0</v>
      </c>
      <c r="BP58" s="1" t="n">
        <f aca="false">'Quarterly data'!BQ53</f>
        <v>0</v>
      </c>
      <c r="BQ58" s="1" t="n">
        <f aca="false">'Quarterly data'!BR53</f>
        <v>0</v>
      </c>
      <c r="BR58" s="1" t="n">
        <f aca="false">'Quarterly data'!BS53</f>
        <v>0</v>
      </c>
      <c r="BS58" s="1" t="n">
        <f aca="false">'Quarterly data'!BT53</f>
        <v>0</v>
      </c>
      <c r="BT58" s="1" t="n">
        <f aca="false">'Quarterly data'!BU53</f>
        <v>0</v>
      </c>
      <c r="BU58" s="1" t="n">
        <f aca="false">'Quarterly data'!BV53</f>
        <v>0</v>
      </c>
      <c r="BV58" s="1" t="n">
        <f aca="false">'Quarterly data'!BW53</f>
        <v>0</v>
      </c>
      <c r="BW58" s="1" t="n">
        <f aca="false">'Quarterly data'!BX53</f>
        <v>0</v>
      </c>
      <c r="BX58" s="1" t="n">
        <f aca="false">'Quarterly data'!BY53</f>
        <v>0</v>
      </c>
      <c r="BY58" s="1" t="n">
        <f aca="false">'Quarterly data'!BZ53</f>
        <v>0</v>
      </c>
      <c r="BZ58" s="1" t="n">
        <f aca="false">'Quarterly data'!CA53</f>
        <v>0</v>
      </c>
      <c r="CA58" s="1" t="n">
        <f aca="false">'Quarterly data'!CB53</f>
        <v>0</v>
      </c>
      <c r="CB58" s="1" t="n">
        <f aca="false">'Quarterly data'!CC53</f>
        <v>0</v>
      </c>
      <c r="CC58" s="1" t="n">
        <f aca="false">'Quarterly data'!CD53</f>
        <v>0</v>
      </c>
      <c r="CD58" s="1" t="n">
        <f aca="false">'Quarterly data'!CE53</f>
        <v>0</v>
      </c>
      <c r="CE58" s="1" t="n">
        <f aca="false">'Quarterly data'!CF53</f>
        <v>0</v>
      </c>
      <c r="CF58" s="1" t="n">
        <f aca="false">'Quarterly data'!CG53</f>
        <v>0</v>
      </c>
      <c r="CG58" s="1" t="n">
        <f aca="false">'Quarterly data'!CH53</f>
        <v>0</v>
      </c>
      <c r="CH58" s="1" t="n">
        <f aca="false">'Quarterly data'!CI53</f>
        <v>0</v>
      </c>
      <c r="CI58" s="1" t="n">
        <f aca="false">'Quarterly data'!CJ53</f>
        <v>0</v>
      </c>
      <c r="CJ58" s="1" t="n">
        <f aca="false">'Quarterly data'!CK53</f>
        <v>0</v>
      </c>
      <c r="CK58" s="1" t="n">
        <f aca="false">'Quarterly data'!CL53</f>
        <v>0</v>
      </c>
      <c r="CL58" s="1" t="n">
        <f aca="false">'Quarterly data'!CM53</f>
        <v>0</v>
      </c>
      <c r="CM58" s="1" t="n">
        <f aca="false">'Quarterly data'!CN53</f>
        <v>0</v>
      </c>
      <c r="CN58" s="1" t="n">
        <f aca="false">'Quarterly data'!CO53</f>
        <v>0</v>
      </c>
      <c r="CO58" s="1" t="n">
        <f aca="false">'Quarterly data'!CP53</f>
        <v>0</v>
      </c>
      <c r="CP58" s="1" t="n">
        <f aca="false">'Quarterly data'!CQ53</f>
        <v>0</v>
      </c>
      <c r="CQ58" s="1" t="n">
        <f aca="false">'Quarterly data'!CR53</f>
        <v>0</v>
      </c>
      <c r="CR58" s="1" t="n">
        <f aca="false">'Quarterly data'!CS53</f>
        <v>0</v>
      </c>
      <c r="CS58" s="1" t="n">
        <f aca="false">'Quarterly data'!CT53</f>
        <v>0</v>
      </c>
      <c r="CT58" s="1" t="n">
        <f aca="false">'Quarterly data'!CU53</f>
        <v>0</v>
      </c>
      <c r="CU58" s="1" t="s">
        <v>97</v>
      </c>
      <c r="CV58" s="1" t="s">
        <v>98</v>
      </c>
      <c r="CW58" s="1" t="s">
        <v>99</v>
      </c>
      <c r="CX58" s="1" t="s">
        <v>100</v>
      </c>
      <c r="CY58" s="1" t="s">
        <v>101</v>
      </c>
      <c r="CZ58" s="1" t="s">
        <v>102</v>
      </c>
      <c r="DA58" s="1" t="s">
        <v>103</v>
      </c>
      <c r="DB58" s="1" t="s">
        <v>104</v>
      </c>
      <c r="DC58" s="1" t="s">
        <v>105</v>
      </c>
      <c r="DD58" s="1" t="s">
        <v>106</v>
      </c>
      <c r="DE58" s="1" t="s">
        <v>107</v>
      </c>
      <c r="DF58" s="1" t="s">
        <v>108</v>
      </c>
      <c r="DG58" s="1" t="s">
        <v>109</v>
      </c>
      <c r="DH58" s="1" t="s">
        <v>110</v>
      </c>
      <c r="DI58" s="1" t="s">
        <v>111</v>
      </c>
      <c r="DJ58" s="1" t="s">
        <v>112</v>
      </c>
      <c r="DK58" s="1" t="s">
        <v>113</v>
      </c>
      <c r="DL58" s="1" t="s">
        <v>114</v>
      </c>
      <c r="DM58" s="1" t="s">
        <v>115</v>
      </c>
      <c r="DN58" s="1" t="s">
        <v>116</v>
      </c>
    </row>
    <row r="59" customFormat="false" ht="15" hidden="false" customHeight="false" outlineLevel="0" collapsed="false">
      <c r="A59" s="19"/>
      <c r="B59" s="10" t="n">
        <f aca="false">'Quarterly data'!C54</f>
        <v>0</v>
      </c>
      <c r="C59" s="10" t="n">
        <f aca="false">'Quarterly data'!D54</f>
        <v>0</v>
      </c>
      <c r="D59" s="10" t="n">
        <f aca="false">'Quarterly data'!E54</f>
        <v>0</v>
      </c>
      <c r="E59" s="10" t="n">
        <f aca="false">'Quarterly data'!F54</f>
        <v>0</v>
      </c>
      <c r="F59" s="10" t="n">
        <f aca="false">'Quarterly data'!G54</f>
        <v>0</v>
      </c>
      <c r="G59" s="10" t="n">
        <f aca="false">'Quarterly data'!H54</f>
        <v>0</v>
      </c>
      <c r="H59" s="10" t="n">
        <f aca="false">'Quarterly data'!I54</f>
        <v>0</v>
      </c>
      <c r="I59" s="10" t="n">
        <f aca="false">'Quarterly data'!J54</f>
        <v>0</v>
      </c>
      <c r="J59" s="10" t="n">
        <f aca="false">'Quarterly data'!K54</f>
        <v>0</v>
      </c>
      <c r="K59" s="10" t="n">
        <f aca="false">'Quarterly data'!L54</f>
        <v>0</v>
      </c>
      <c r="L59" s="10" t="n">
        <f aca="false">'Quarterly data'!M54</f>
        <v>0</v>
      </c>
      <c r="M59" s="10" t="n">
        <f aca="false">'Quarterly data'!N54</f>
        <v>0</v>
      </c>
      <c r="N59" s="10" t="n">
        <f aca="false">'Quarterly data'!O54</f>
        <v>0</v>
      </c>
      <c r="O59" s="10" t="n">
        <f aca="false">'Quarterly data'!P54</f>
        <v>0</v>
      </c>
      <c r="P59" s="10" t="n">
        <f aca="false">'Quarterly data'!Q54</f>
        <v>0</v>
      </c>
      <c r="Q59" s="10" t="n">
        <f aca="false">'Quarterly data'!R54</f>
        <v>0</v>
      </c>
      <c r="R59" s="10" t="n">
        <f aca="false">'Quarterly data'!S54</f>
        <v>0</v>
      </c>
      <c r="S59" s="10" t="n">
        <f aca="false">'Quarterly data'!T54</f>
        <v>0</v>
      </c>
      <c r="T59" s="10" t="n">
        <f aca="false">'Quarterly data'!U54</f>
        <v>0</v>
      </c>
      <c r="U59" s="10" t="n">
        <f aca="false">'Quarterly data'!V54</f>
        <v>0</v>
      </c>
      <c r="V59" s="10" t="n">
        <f aca="false">'Quarterly data'!W54</f>
        <v>0</v>
      </c>
      <c r="W59" s="10" t="n">
        <f aca="false">'Quarterly data'!X54</f>
        <v>0</v>
      </c>
      <c r="X59" s="10" t="n">
        <f aca="false">'Quarterly data'!Y54</f>
        <v>0</v>
      </c>
      <c r="Y59" s="10" t="n">
        <f aca="false">'Quarterly data'!Z54</f>
        <v>0</v>
      </c>
      <c r="Z59" s="10" t="n">
        <f aca="false">'Quarterly data'!AA54</f>
        <v>0</v>
      </c>
      <c r="AA59" s="10" t="n">
        <f aca="false">'Quarterly data'!AB54</f>
        <v>0</v>
      </c>
      <c r="AB59" s="10" t="n">
        <f aca="false">'Quarterly data'!AC54</f>
        <v>0</v>
      </c>
      <c r="AC59" s="10" t="n">
        <f aca="false">'Quarterly data'!AD54</f>
        <v>0</v>
      </c>
      <c r="AD59" s="10" t="n">
        <f aca="false">'Quarterly data'!AE54</f>
        <v>0</v>
      </c>
      <c r="AE59" s="10" t="n">
        <f aca="false">'Quarterly data'!AF54</f>
        <v>0</v>
      </c>
      <c r="AF59" s="10" t="n">
        <f aca="false">'Quarterly data'!AG54</f>
        <v>0</v>
      </c>
      <c r="AG59" s="10" t="n">
        <f aca="false">'Quarterly data'!AH54</f>
        <v>0</v>
      </c>
      <c r="AH59" s="10" t="n">
        <f aca="false">'Quarterly data'!AI54</f>
        <v>0</v>
      </c>
      <c r="AI59" s="10" t="n">
        <f aca="false">'Quarterly data'!AJ54</f>
        <v>0</v>
      </c>
      <c r="AJ59" s="10" t="n">
        <f aca="false">'Quarterly data'!AK54</f>
        <v>0</v>
      </c>
      <c r="AK59" s="10" t="n">
        <f aca="false">'Quarterly data'!AL54</f>
        <v>0</v>
      </c>
      <c r="AL59" s="10" t="n">
        <f aca="false">'Quarterly data'!AM54</f>
        <v>0</v>
      </c>
      <c r="AM59" s="10" t="n">
        <f aca="false">'Quarterly data'!AN54</f>
        <v>0</v>
      </c>
      <c r="AN59" s="10" t="n">
        <f aca="false">'Quarterly data'!AO54</f>
        <v>0</v>
      </c>
      <c r="AO59" s="10" t="n">
        <f aca="false">'Quarterly data'!AP54</f>
        <v>0</v>
      </c>
      <c r="AP59" s="10" t="n">
        <f aca="false">'Quarterly data'!AQ54</f>
        <v>0</v>
      </c>
      <c r="AQ59" s="10" t="n">
        <f aca="false">'Quarterly data'!AR54</f>
        <v>0</v>
      </c>
      <c r="AR59" s="10" t="n">
        <f aca="false">'Quarterly data'!AS54</f>
        <v>0</v>
      </c>
      <c r="AS59" s="10" t="n">
        <f aca="false">'Quarterly data'!AT54</f>
        <v>0</v>
      </c>
      <c r="AT59" s="10" t="n">
        <f aca="false">'Quarterly data'!AU54</f>
        <v>0</v>
      </c>
      <c r="AU59" s="10" t="n">
        <f aca="false">'Quarterly data'!AV54</f>
        <v>0</v>
      </c>
      <c r="AV59" s="10" t="n">
        <f aca="false">'Quarterly data'!AW54</f>
        <v>0</v>
      </c>
      <c r="AW59" s="10" t="n">
        <f aca="false">'Quarterly data'!AX54</f>
        <v>0</v>
      </c>
      <c r="AX59" s="10" t="n">
        <f aca="false">'Quarterly data'!AY54</f>
        <v>0</v>
      </c>
      <c r="AY59" s="10" t="n">
        <f aca="false">'Quarterly data'!AZ54</f>
        <v>0</v>
      </c>
      <c r="AZ59" s="10" t="n">
        <f aca="false">'Quarterly data'!BA54</f>
        <v>0</v>
      </c>
      <c r="BA59" s="10" t="n">
        <f aca="false">'Quarterly data'!BB54</f>
        <v>0</v>
      </c>
      <c r="BB59" s="10" t="n">
        <f aca="false">'Quarterly data'!BC54</f>
        <v>0</v>
      </c>
      <c r="BC59" s="10" t="n">
        <f aca="false">'Quarterly data'!BD54</f>
        <v>0</v>
      </c>
      <c r="BD59" s="10" t="n">
        <f aca="false">'Quarterly data'!BE54</f>
        <v>0</v>
      </c>
      <c r="BE59" s="10" t="n">
        <f aca="false">'Quarterly data'!BF54</f>
        <v>0</v>
      </c>
      <c r="BF59" s="10" t="n">
        <f aca="false">'Quarterly data'!BG54</f>
        <v>0</v>
      </c>
      <c r="BG59" s="10" t="n">
        <f aca="false">'Quarterly data'!BH54</f>
        <v>0</v>
      </c>
      <c r="BH59" s="10" t="n">
        <f aca="false">'Quarterly data'!BI54</f>
        <v>0</v>
      </c>
      <c r="BI59" s="10" t="n">
        <f aca="false">'Quarterly data'!BJ54</f>
        <v>0</v>
      </c>
      <c r="BJ59" s="10" t="n">
        <f aca="false">'Quarterly data'!BK54</f>
        <v>0</v>
      </c>
      <c r="BK59" s="10" t="n">
        <f aca="false">'Quarterly data'!BL54</f>
        <v>0</v>
      </c>
      <c r="BL59" s="10" t="n">
        <f aca="false">'Quarterly data'!BM54</f>
        <v>0</v>
      </c>
      <c r="BM59" s="10" t="n">
        <f aca="false">'Quarterly data'!BN54</f>
        <v>0</v>
      </c>
      <c r="BN59" s="10" t="n">
        <f aca="false">'Quarterly data'!BO54</f>
        <v>0</v>
      </c>
      <c r="BO59" s="10" t="n">
        <f aca="false">'Quarterly data'!BP54</f>
        <v>0</v>
      </c>
      <c r="BP59" s="10" t="n">
        <f aca="false">'Quarterly data'!BQ54</f>
        <v>0</v>
      </c>
      <c r="BQ59" s="10" t="n">
        <f aca="false">'Quarterly data'!BR54</f>
        <v>0</v>
      </c>
      <c r="BR59" s="10" t="n">
        <f aca="false">'Quarterly data'!BS54</f>
        <v>0</v>
      </c>
      <c r="BS59" s="10" t="n">
        <f aca="false">'Quarterly data'!BT54</f>
        <v>0</v>
      </c>
      <c r="BT59" s="10" t="n">
        <f aca="false">'Quarterly data'!BU54</f>
        <v>0</v>
      </c>
      <c r="BU59" s="10" t="n">
        <f aca="false">'Quarterly data'!BV54</f>
        <v>0</v>
      </c>
      <c r="BV59" s="10" t="n">
        <f aca="false">'Quarterly data'!BW54</f>
        <v>0</v>
      </c>
      <c r="BW59" s="10" t="n">
        <f aca="false">'Quarterly data'!BX54</f>
        <v>0</v>
      </c>
      <c r="BX59" s="10" t="n">
        <f aca="false">'Quarterly data'!BY54</f>
        <v>0</v>
      </c>
      <c r="BY59" s="10" t="n">
        <f aca="false">'Quarterly data'!BZ54</f>
        <v>0</v>
      </c>
      <c r="BZ59" s="10" t="n">
        <f aca="false">'Quarterly data'!CA54</f>
        <v>0</v>
      </c>
      <c r="CA59" s="10" t="n">
        <f aca="false">'Quarterly data'!CB54</f>
        <v>0</v>
      </c>
      <c r="CB59" s="10" t="n">
        <f aca="false">'Quarterly data'!CC54</f>
        <v>0</v>
      </c>
      <c r="CC59" s="10" t="n">
        <f aca="false">'Quarterly data'!CD54</f>
        <v>0</v>
      </c>
      <c r="CD59" s="10" t="n">
        <f aca="false">'Quarterly data'!CE54</f>
        <v>0</v>
      </c>
      <c r="CE59" s="10" t="n">
        <f aca="false">'Quarterly data'!CF54</f>
        <v>0</v>
      </c>
      <c r="CF59" s="10" t="n">
        <f aca="false">'Quarterly data'!CG54</f>
        <v>0</v>
      </c>
      <c r="CG59" s="10" t="n">
        <f aca="false">'Quarterly data'!CH54</f>
        <v>0</v>
      </c>
      <c r="CH59" s="10" t="n">
        <f aca="false">'Quarterly data'!CI54</f>
        <v>0</v>
      </c>
      <c r="CI59" s="10" t="n">
        <f aca="false">'Quarterly data'!CJ54</f>
        <v>0</v>
      </c>
      <c r="CJ59" s="10" t="n">
        <f aca="false">'Quarterly data'!CK54</f>
        <v>0</v>
      </c>
      <c r="CK59" s="10" t="n">
        <f aca="false">'Quarterly data'!CL54</f>
        <v>0</v>
      </c>
      <c r="CL59" s="10" t="n">
        <f aca="false">'Quarterly data'!CM54</f>
        <v>0</v>
      </c>
      <c r="CM59" s="10" t="n">
        <f aca="false">'Quarterly data'!CN54</f>
        <v>0</v>
      </c>
      <c r="CN59" s="10" t="n">
        <f aca="false">'Quarterly data'!CO54</f>
        <v>0</v>
      </c>
      <c r="CO59" s="10" t="n">
        <f aca="false">'Quarterly data'!CP54</f>
        <v>0</v>
      </c>
      <c r="CP59" s="10" t="n">
        <f aca="false">'Quarterly data'!CQ54</f>
        <v>0</v>
      </c>
      <c r="CQ59" s="10" t="n">
        <f aca="false">'Quarterly data'!CR54</f>
        <v>0</v>
      </c>
      <c r="CR59" s="10" t="n">
        <f aca="false">'Quarterly data'!CS54</f>
        <v>0</v>
      </c>
      <c r="CS59" s="10" t="n">
        <f aca="false">'Quarterly data'!CT54</f>
        <v>0</v>
      </c>
      <c r="CT59" s="10" t="n">
        <f aca="false">'Quarterly data'!CU54</f>
        <v>0</v>
      </c>
      <c r="CU59" s="10" t="s">
        <v>97</v>
      </c>
      <c r="CV59" s="10" t="s">
        <v>98</v>
      </c>
      <c r="CW59" s="10" t="s">
        <v>99</v>
      </c>
      <c r="CX59" s="10" t="s">
        <v>100</v>
      </c>
      <c r="CY59" s="10" t="s">
        <v>101</v>
      </c>
      <c r="CZ59" s="10" t="s">
        <v>102</v>
      </c>
      <c r="DA59" s="10" t="s">
        <v>103</v>
      </c>
      <c r="DB59" s="10" t="s">
        <v>104</v>
      </c>
      <c r="DC59" s="10" t="s">
        <v>105</v>
      </c>
      <c r="DD59" s="10" t="s">
        <v>106</v>
      </c>
      <c r="DE59" s="10" t="s">
        <v>107</v>
      </c>
      <c r="DF59" s="10" t="s">
        <v>108</v>
      </c>
      <c r="DG59" s="10" t="s">
        <v>109</v>
      </c>
      <c r="DH59" s="10" t="s">
        <v>110</v>
      </c>
      <c r="DI59" s="10" t="s">
        <v>111</v>
      </c>
      <c r="DJ59" s="10" t="s">
        <v>112</v>
      </c>
      <c r="DK59" s="10" t="s">
        <v>113</v>
      </c>
      <c r="DL59" s="10" t="s">
        <v>114</v>
      </c>
      <c r="DM59" s="10" t="s">
        <v>115</v>
      </c>
      <c r="DN59" s="10" t="s">
        <v>116</v>
      </c>
    </row>
    <row r="60" customFormat="false" ht="15" hidden="false" customHeight="false" outlineLevel="0" collapsed="false">
      <c r="A60" s="20" t="s">
        <v>160</v>
      </c>
      <c r="B60" s="1" t="n">
        <f aca="false">'Quarterly data'!C55</f>
        <v>0</v>
      </c>
      <c r="C60" s="1" t="n">
        <f aca="false">'Quarterly data'!D55</f>
        <v>0</v>
      </c>
      <c r="D60" s="1" t="n">
        <f aca="false">'Quarterly data'!E55</f>
        <v>0</v>
      </c>
      <c r="E60" s="1" t="n">
        <f aca="false">'Quarterly data'!F55</f>
        <v>0</v>
      </c>
      <c r="F60" s="1" t="n">
        <f aca="false">'Quarterly data'!G55</f>
        <v>0</v>
      </c>
      <c r="G60" s="1" t="n">
        <f aca="false">'Quarterly data'!H55</f>
        <v>0</v>
      </c>
      <c r="H60" s="1" t="n">
        <f aca="false">'Quarterly data'!I55</f>
        <v>0</v>
      </c>
      <c r="I60" s="1" t="n">
        <f aca="false">'Quarterly data'!J55</f>
        <v>0</v>
      </c>
      <c r="J60" s="1" t="n">
        <f aca="false">'Quarterly data'!K55</f>
        <v>0</v>
      </c>
      <c r="K60" s="1" t="n">
        <f aca="false">'Quarterly data'!L55</f>
        <v>0</v>
      </c>
      <c r="L60" s="1" t="n">
        <f aca="false">'Quarterly data'!M55</f>
        <v>0</v>
      </c>
      <c r="M60" s="1" t="n">
        <f aca="false">'Quarterly data'!N55</f>
        <v>0</v>
      </c>
      <c r="N60" s="1" t="n">
        <f aca="false">'Quarterly data'!O55</f>
        <v>0</v>
      </c>
      <c r="O60" s="1" t="n">
        <f aca="false">'Quarterly data'!P55</f>
        <v>0</v>
      </c>
      <c r="P60" s="1" t="n">
        <f aca="false">'Quarterly data'!Q55</f>
        <v>0</v>
      </c>
      <c r="Q60" s="1" t="n">
        <f aca="false">'Quarterly data'!R55</f>
        <v>0</v>
      </c>
      <c r="R60" s="1" t="n">
        <f aca="false">'Quarterly data'!S55</f>
        <v>0</v>
      </c>
      <c r="S60" s="1" t="n">
        <f aca="false">'Quarterly data'!T55</f>
        <v>0</v>
      </c>
      <c r="T60" s="1" t="n">
        <f aca="false">'Quarterly data'!U55</f>
        <v>0</v>
      </c>
      <c r="U60" s="1" t="n">
        <f aca="false">'Quarterly data'!V55</f>
        <v>0</v>
      </c>
      <c r="V60" s="1" t="n">
        <f aca="false">'Quarterly data'!W55</f>
        <v>0</v>
      </c>
      <c r="W60" s="1" t="n">
        <f aca="false">'Quarterly data'!X55</f>
        <v>0</v>
      </c>
      <c r="X60" s="1" t="n">
        <f aca="false">'Quarterly data'!Y55</f>
        <v>0</v>
      </c>
      <c r="Y60" s="1" t="n">
        <f aca="false">'Quarterly data'!Z55</f>
        <v>0</v>
      </c>
      <c r="Z60" s="1" t="n">
        <f aca="false">'Quarterly data'!AA55</f>
        <v>0</v>
      </c>
      <c r="AA60" s="1" t="n">
        <f aca="false">'Quarterly data'!AB55</f>
        <v>0</v>
      </c>
      <c r="AB60" s="1" t="n">
        <f aca="false">'Quarterly data'!AC55</f>
        <v>0</v>
      </c>
      <c r="AC60" s="1" t="n">
        <f aca="false">'Quarterly data'!AD55</f>
        <v>0</v>
      </c>
      <c r="AD60" s="1" t="n">
        <f aca="false">'Quarterly data'!AE55</f>
        <v>0</v>
      </c>
      <c r="AE60" s="1" t="n">
        <f aca="false">'Quarterly data'!AF55</f>
        <v>0</v>
      </c>
      <c r="AF60" s="1" t="n">
        <f aca="false">'Quarterly data'!AG55</f>
        <v>0</v>
      </c>
      <c r="AG60" s="1" t="n">
        <f aca="false">'Quarterly data'!AH55</f>
        <v>0</v>
      </c>
      <c r="AH60" s="1" t="n">
        <f aca="false">'Quarterly data'!AI55</f>
        <v>0</v>
      </c>
      <c r="AI60" s="1" t="n">
        <f aca="false">'Quarterly data'!AJ55</f>
        <v>0</v>
      </c>
      <c r="AJ60" s="1" t="n">
        <f aca="false">'Quarterly data'!AK55</f>
        <v>0</v>
      </c>
      <c r="AK60" s="1" t="n">
        <f aca="false">'Quarterly data'!AL55</f>
        <v>0</v>
      </c>
      <c r="AL60" s="1" t="n">
        <f aca="false">'Quarterly data'!AM55</f>
        <v>0</v>
      </c>
      <c r="AM60" s="1" t="n">
        <f aca="false">'Quarterly data'!AN55</f>
        <v>0</v>
      </c>
      <c r="AN60" s="1" t="n">
        <f aca="false">'Quarterly data'!AO55</f>
        <v>0</v>
      </c>
      <c r="AO60" s="1" t="n">
        <f aca="false">'Quarterly data'!AP55</f>
        <v>0</v>
      </c>
      <c r="AP60" s="1" t="n">
        <f aca="false">'Quarterly data'!AQ55</f>
        <v>0</v>
      </c>
      <c r="AQ60" s="1" t="n">
        <f aca="false">'Quarterly data'!AR55</f>
        <v>0</v>
      </c>
      <c r="AR60" s="1" t="n">
        <f aca="false">'Quarterly data'!AS55</f>
        <v>0</v>
      </c>
      <c r="AS60" s="1" t="n">
        <f aca="false">'Quarterly data'!AT55</f>
        <v>0</v>
      </c>
      <c r="AT60" s="1" t="n">
        <f aca="false">'Quarterly data'!AU55</f>
        <v>0</v>
      </c>
      <c r="AU60" s="1" t="n">
        <f aca="false">'Quarterly data'!AV55</f>
        <v>0</v>
      </c>
      <c r="AV60" s="1" t="n">
        <f aca="false">'Quarterly data'!AW55</f>
        <v>0</v>
      </c>
      <c r="AW60" s="1" t="n">
        <f aca="false">'Quarterly data'!AX55</f>
        <v>0</v>
      </c>
      <c r="AX60" s="1" t="n">
        <f aca="false">'Quarterly data'!AY55</f>
        <v>0</v>
      </c>
      <c r="AY60" s="1" t="n">
        <f aca="false">'Quarterly data'!AZ55</f>
        <v>0</v>
      </c>
      <c r="AZ60" s="1" t="n">
        <f aca="false">'Quarterly data'!BA55</f>
        <v>0</v>
      </c>
      <c r="BA60" s="1" t="n">
        <f aca="false">'Quarterly data'!BB55</f>
        <v>0</v>
      </c>
      <c r="BB60" s="1" t="n">
        <f aca="false">'Quarterly data'!BC55</f>
        <v>0</v>
      </c>
      <c r="BC60" s="1" t="n">
        <f aca="false">'Quarterly data'!BD55</f>
        <v>0</v>
      </c>
      <c r="BD60" s="1" t="n">
        <f aca="false">'Quarterly data'!BE55</f>
        <v>0</v>
      </c>
      <c r="BE60" s="1" t="n">
        <f aca="false">'Quarterly data'!BF55</f>
        <v>0</v>
      </c>
      <c r="BF60" s="1" t="n">
        <f aca="false">'Quarterly data'!BG55</f>
        <v>0</v>
      </c>
      <c r="BG60" s="1" t="n">
        <f aca="false">'Quarterly data'!BH55</f>
        <v>0</v>
      </c>
      <c r="BH60" s="1" t="n">
        <f aca="false">'Quarterly data'!BI55</f>
        <v>0</v>
      </c>
      <c r="BI60" s="1" t="n">
        <f aca="false">'Quarterly data'!BJ55</f>
        <v>0</v>
      </c>
      <c r="BJ60" s="1" t="n">
        <f aca="false">'Quarterly data'!BK55</f>
        <v>0</v>
      </c>
      <c r="BK60" s="1" t="n">
        <f aca="false">'Quarterly data'!BL55</f>
        <v>0</v>
      </c>
      <c r="BL60" s="1" t="n">
        <f aca="false">'Quarterly data'!BM55</f>
        <v>0</v>
      </c>
      <c r="BM60" s="1" t="n">
        <f aca="false">'Quarterly data'!BN55</f>
        <v>0</v>
      </c>
      <c r="BN60" s="1" t="n">
        <f aca="false">'Quarterly data'!BO55</f>
        <v>0</v>
      </c>
      <c r="BO60" s="1" t="n">
        <f aca="false">'Quarterly data'!BP55</f>
        <v>0</v>
      </c>
      <c r="BP60" s="1" t="n">
        <f aca="false">'Quarterly data'!BQ55</f>
        <v>0</v>
      </c>
      <c r="BQ60" s="1" t="n">
        <f aca="false">'Quarterly data'!BR55</f>
        <v>0</v>
      </c>
      <c r="BR60" s="1" t="n">
        <f aca="false">'Quarterly data'!BS55</f>
        <v>0</v>
      </c>
      <c r="BS60" s="1" t="n">
        <f aca="false">'Quarterly data'!BT55</f>
        <v>0</v>
      </c>
      <c r="BT60" s="1" t="n">
        <f aca="false">'Quarterly data'!BU55</f>
        <v>0</v>
      </c>
      <c r="BU60" s="1" t="n">
        <f aca="false">'Quarterly data'!BV55</f>
        <v>0</v>
      </c>
      <c r="BV60" s="1" t="n">
        <f aca="false">'Quarterly data'!BW55</f>
        <v>0</v>
      </c>
      <c r="BW60" s="1" t="n">
        <f aca="false">'Quarterly data'!BX55</f>
        <v>0</v>
      </c>
      <c r="BX60" s="1" t="n">
        <f aca="false">'Quarterly data'!BY55</f>
        <v>0</v>
      </c>
      <c r="BY60" s="1" t="n">
        <f aca="false">'Quarterly data'!BZ55</f>
        <v>0</v>
      </c>
      <c r="BZ60" s="1" t="n">
        <f aca="false">'Quarterly data'!CA55</f>
        <v>0</v>
      </c>
      <c r="CA60" s="1" t="n">
        <f aca="false">'Quarterly data'!CB55</f>
        <v>0</v>
      </c>
      <c r="CB60" s="1" t="n">
        <f aca="false">'Quarterly data'!CC55</f>
        <v>0</v>
      </c>
      <c r="CC60" s="1" t="n">
        <f aca="false">'Quarterly data'!CD55</f>
        <v>0</v>
      </c>
      <c r="CD60" s="1" t="n">
        <f aca="false">'Quarterly data'!CE55</f>
        <v>0</v>
      </c>
      <c r="CE60" s="1" t="n">
        <f aca="false">'Quarterly data'!CF55</f>
        <v>0</v>
      </c>
      <c r="CF60" s="1" t="n">
        <f aca="false">'Quarterly data'!CG55</f>
        <v>0</v>
      </c>
      <c r="CG60" s="1" t="n">
        <f aca="false">'Quarterly data'!CH55</f>
        <v>0</v>
      </c>
      <c r="CH60" s="1" t="n">
        <f aca="false">'Quarterly data'!CI55</f>
        <v>0</v>
      </c>
      <c r="CI60" s="1" t="n">
        <f aca="false">'Quarterly data'!CJ55</f>
        <v>0</v>
      </c>
      <c r="CJ60" s="1" t="n">
        <f aca="false">'Quarterly data'!CK55</f>
        <v>0</v>
      </c>
      <c r="CK60" s="1" t="n">
        <f aca="false">'Quarterly data'!CL55</f>
        <v>0</v>
      </c>
      <c r="CL60" s="1" t="n">
        <f aca="false">'Quarterly data'!CM55</f>
        <v>0</v>
      </c>
      <c r="CM60" s="1" t="n">
        <f aca="false">'Quarterly data'!CN55</f>
        <v>0</v>
      </c>
      <c r="CN60" s="1" t="n">
        <f aca="false">'Quarterly data'!CO55</f>
        <v>0</v>
      </c>
      <c r="CO60" s="1" t="n">
        <f aca="false">'Quarterly data'!CP55</f>
        <v>0</v>
      </c>
      <c r="CP60" s="1" t="n">
        <f aca="false">'Quarterly data'!CQ55</f>
        <v>0</v>
      </c>
      <c r="CQ60" s="1" t="n">
        <f aca="false">'Quarterly data'!CR55</f>
        <v>0</v>
      </c>
      <c r="CR60" s="1" t="n">
        <f aca="false">'Quarterly data'!CS55</f>
        <v>0</v>
      </c>
      <c r="CS60" s="1" t="n">
        <f aca="false">'Quarterly data'!CT55</f>
        <v>0</v>
      </c>
      <c r="CT60" s="1" t="n">
        <f aca="false">'Quarterly data'!CU55</f>
        <v>0</v>
      </c>
      <c r="CU60" s="1" t="n">
        <f aca="false">'Quarterly data'!CV58</f>
        <v>0</v>
      </c>
      <c r="CV60" s="1" t="n">
        <f aca="false">'Quarterly data'!CW58</f>
        <v>0</v>
      </c>
      <c r="CW60" s="1" t="n">
        <f aca="false">'Quarterly data'!CX58</f>
        <v>0</v>
      </c>
      <c r="CX60" s="1" t="n">
        <f aca="false">'Quarterly data'!CY58</f>
        <v>0</v>
      </c>
      <c r="CY60" s="1" t="n">
        <f aca="false">'Quarterly data'!CZ58</f>
        <v>0</v>
      </c>
      <c r="CZ60" s="1" t="n">
        <f aca="false">'Quarterly data'!DA58</f>
        <v>0</v>
      </c>
      <c r="DA60" s="1" t="n">
        <f aca="false">'Quarterly data'!DB58</f>
        <v>0</v>
      </c>
      <c r="DB60" s="1" t="n">
        <f aca="false">'Quarterly data'!DC58</f>
        <v>0</v>
      </c>
      <c r="DC60" s="1" t="n">
        <f aca="false">'Quarterly data'!DD58</f>
        <v>0</v>
      </c>
      <c r="DD60" s="1" t="n">
        <f aca="false">'Quarterly data'!DE58</f>
        <v>0</v>
      </c>
      <c r="DE60" s="1" t="n">
        <f aca="false">'Quarterly data'!DF58</f>
        <v>0</v>
      </c>
      <c r="DF60" s="1" t="n">
        <f aca="false">'Quarterly data'!DG58</f>
        <v>0</v>
      </c>
      <c r="DG60" s="1" t="n">
        <f aca="false">'Quarterly data'!DH58</f>
        <v>0</v>
      </c>
      <c r="DH60" s="1" t="n">
        <f aca="false">'Quarterly data'!DI58</f>
        <v>0</v>
      </c>
      <c r="DI60" s="1" t="n">
        <f aca="false">'Quarterly data'!DJ58</f>
        <v>0</v>
      </c>
      <c r="DJ60" s="1" t="n">
        <f aca="false">'Quarterly data'!DK58</f>
        <v>0</v>
      </c>
      <c r="DK60" s="1" t="n">
        <f aca="false">'Quarterly data'!DL58</f>
        <v>0</v>
      </c>
      <c r="DL60" s="1" t="n">
        <f aca="false">'Quarterly data'!DM58</f>
        <v>0</v>
      </c>
      <c r="DM60" s="1" t="n">
        <f aca="false">'Quarterly data'!DN58</f>
        <v>0</v>
      </c>
      <c r="DN60" s="1" t="n">
        <f aca="false">'Quarterly data'!DO58</f>
        <v>0</v>
      </c>
    </row>
    <row r="61" customFormat="false" ht="15.75" hidden="false" customHeight="false" outlineLevel="0" collapsed="false">
      <c r="A61" s="23" t="s">
        <v>161</v>
      </c>
      <c r="B61" s="24" t="str">
        <f aca="false">'Quarterly data'!C56</f>
        <v>1995Q1</v>
      </c>
      <c r="C61" s="24" t="str">
        <f aca="false">'Quarterly data'!D56</f>
        <v>1995Q2</v>
      </c>
      <c r="D61" s="24" t="str">
        <f aca="false">'Quarterly data'!E56</f>
        <v>1995Q3</v>
      </c>
      <c r="E61" s="24" t="str">
        <f aca="false">'Quarterly data'!F56</f>
        <v>1995Q4</v>
      </c>
      <c r="F61" s="24" t="str">
        <f aca="false">'Quarterly data'!G56</f>
        <v>1996Q1</v>
      </c>
      <c r="G61" s="24" t="str">
        <f aca="false">'Quarterly data'!H56</f>
        <v>1996Q2</v>
      </c>
      <c r="H61" s="24" t="str">
        <f aca="false">'Quarterly data'!I56</f>
        <v>1996Q3</v>
      </c>
      <c r="I61" s="24" t="str">
        <f aca="false">'Quarterly data'!J56</f>
        <v>1996Q4</v>
      </c>
      <c r="J61" s="24" t="str">
        <f aca="false">'Quarterly data'!K56</f>
        <v>1997Q1</v>
      </c>
      <c r="K61" s="24" t="str">
        <f aca="false">'Quarterly data'!L56</f>
        <v>1997Q2</v>
      </c>
      <c r="L61" s="24" t="str">
        <f aca="false">'Quarterly data'!M56</f>
        <v>1997Q3</v>
      </c>
      <c r="M61" s="24" t="str">
        <f aca="false">'Quarterly data'!N56</f>
        <v>1997Q4</v>
      </c>
      <c r="N61" s="24" t="str">
        <f aca="false">'Quarterly data'!O56</f>
        <v>1998Q1</v>
      </c>
      <c r="O61" s="24" t="str">
        <f aca="false">'Quarterly data'!P56</f>
        <v>1998Q2</v>
      </c>
      <c r="P61" s="24" t="str">
        <f aca="false">'Quarterly data'!Q56</f>
        <v>1998Q3</v>
      </c>
      <c r="Q61" s="24" t="str">
        <f aca="false">'Quarterly data'!R56</f>
        <v>1998Q4</v>
      </c>
      <c r="R61" s="24" t="str">
        <f aca="false">'Quarterly data'!S56</f>
        <v>1999Q1</v>
      </c>
      <c r="S61" s="24" t="str">
        <f aca="false">'Quarterly data'!T56</f>
        <v>1999Q2</v>
      </c>
      <c r="T61" s="24" t="str">
        <f aca="false">'Quarterly data'!U56</f>
        <v>1999Q3</v>
      </c>
      <c r="U61" s="24" t="str">
        <f aca="false">'Quarterly data'!V56</f>
        <v>1999Q4</v>
      </c>
      <c r="V61" s="24" t="str">
        <f aca="false">'Quarterly data'!W56</f>
        <v>2000Q1</v>
      </c>
      <c r="W61" s="24" t="str">
        <f aca="false">'Quarterly data'!X56</f>
        <v>2000Q2</v>
      </c>
      <c r="X61" s="24" t="str">
        <f aca="false">'Quarterly data'!Y56</f>
        <v>2000Q3</v>
      </c>
      <c r="Y61" s="24" t="str">
        <f aca="false">'Quarterly data'!Z56</f>
        <v>2000Q4</v>
      </c>
      <c r="Z61" s="24" t="str">
        <f aca="false">'Quarterly data'!AA56</f>
        <v>2001Q1</v>
      </c>
      <c r="AA61" s="24" t="str">
        <f aca="false">'Quarterly data'!AB56</f>
        <v>2001Q2</v>
      </c>
      <c r="AB61" s="24" t="str">
        <f aca="false">'Quarterly data'!AC56</f>
        <v>2001Q3</v>
      </c>
      <c r="AC61" s="24" t="str">
        <f aca="false">'Quarterly data'!AD56</f>
        <v>2001Q4</v>
      </c>
      <c r="AD61" s="24" t="str">
        <f aca="false">'Quarterly data'!AE56</f>
        <v>2002Q1</v>
      </c>
      <c r="AE61" s="24" t="str">
        <f aca="false">'Quarterly data'!AF56</f>
        <v>2002Q2</v>
      </c>
      <c r="AF61" s="24" t="str">
        <f aca="false">'Quarterly data'!AG56</f>
        <v>2002Q3</v>
      </c>
      <c r="AG61" s="24" t="str">
        <f aca="false">'Quarterly data'!AH56</f>
        <v>2002Q4</v>
      </c>
      <c r="AH61" s="24" t="str">
        <f aca="false">'Quarterly data'!AI56</f>
        <v>2003Q1</v>
      </c>
      <c r="AI61" s="24" t="str">
        <f aca="false">'Quarterly data'!AJ56</f>
        <v>2003Q2</v>
      </c>
      <c r="AJ61" s="24" t="str">
        <f aca="false">'Quarterly data'!AK56</f>
        <v>2003Q3</v>
      </c>
      <c r="AK61" s="24" t="str">
        <f aca="false">'Quarterly data'!AL56</f>
        <v>2003Q4</v>
      </c>
      <c r="AL61" s="24" t="str">
        <f aca="false">'Quarterly data'!AM56</f>
        <v>2004Q1</v>
      </c>
      <c r="AM61" s="24" t="str">
        <f aca="false">'Quarterly data'!AN56</f>
        <v>2004Q2</v>
      </c>
      <c r="AN61" s="24" t="str">
        <f aca="false">'Quarterly data'!AO56</f>
        <v>2004Q3</v>
      </c>
      <c r="AO61" s="24" t="str">
        <f aca="false">'Quarterly data'!AP56</f>
        <v>2004Q4</v>
      </c>
      <c r="AP61" s="24" t="str">
        <f aca="false">'Quarterly data'!AQ56</f>
        <v>2005Q1</v>
      </c>
      <c r="AQ61" s="24" t="str">
        <f aca="false">'Quarterly data'!AR56</f>
        <v>2005Q2</v>
      </c>
      <c r="AR61" s="24" t="str">
        <f aca="false">'Quarterly data'!AS56</f>
        <v>2005Q3</v>
      </c>
      <c r="AS61" s="24" t="str">
        <f aca="false">'Quarterly data'!AT56</f>
        <v>2005Q4</v>
      </c>
      <c r="AT61" s="24" t="str">
        <f aca="false">'Quarterly data'!AU56</f>
        <v>2006Q1</v>
      </c>
      <c r="AU61" s="24" t="str">
        <f aca="false">'Quarterly data'!AV56</f>
        <v>2006Q2</v>
      </c>
      <c r="AV61" s="24" t="str">
        <f aca="false">'Quarterly data'!AW56</f>
        <v>2006Q3</v>
      </c>
      <c r="AW61" s="24" t="str">
        <f aca="false">'Quarterly data'!AX56</f>
        <v>2006Q4</v>
      </c>
      <c r="AX61" s="24" t="str">
        <f aca="false">'Quarterly data'!AY56</f>
        <v>2007Q1</v>
      </c>
      <c r="AY61" s="24" t="str">
        <f aca="false">'Quarterly data'!AZ56</f>
        <v>2007Q2</v>
      </c>
      <c r="AZ61" s="24" t="str">
        <f aca="false">'Quarterly data'!BA56</f>
        <v>2007Q3</v>
      </c>
      <c r="BA61" s="24" t="str">
        <f aca="false">'Quarterly data'!BB56</f>
        <v>2007Q4</v>
      </c>
      <c r="BB61" s="24" t="str">
        <f aca="false">'Quarterly data'!BC56</f>
        <v>2008Q1</v>
      </c>
      <c r="BC61" s="24" t="str">
        <f aca="false">'Quarterly data'!BD56</f>
        <v>2008Q2</v>
      </c>
      <c r="BD61" s="24" t="str">
        <f aca="false">'Quarterly data'!BE56</f>
        <v>2008Q3</v>
      </c>
      <c r="BE61" s="24" t="str">
        <f aca="false">'Quarterly data'!BF56</f>
        <v>2008Q4</v>
      </c>
      <c r="BF61" s="24" t="str">
        <f aca="false">'Quarterly data'!BG56</f>
        <v>2009Q1</v>
      </c>
      <c r="BG61" s="24" t="str">
        <f aca="false">'Quarterly data'!BH56</f>
        <v>2009Q2</v>
      </c>
      <c r="BH61" s="24" t="str">
        <f aca="false">'Quarterly data'!BI56</f>
        <v>2009Q3</v>
      </c>
      <c r="BI61" s="24" t="str">
        <f aca="false">'Quarterly data'!BJ56</f>
        <v>2009Q4</v>
      </c>
      <c r="BJ61" s="24" t="str">
        <f aca="false">'Quarterly data'!BK56</f>
        <v>2010Q1</v>
      </c>
      <c r="BK61" s="24" t="str">
        <f aca="false">'Quarterly data'!BL56</f>
        <v>2010Q2</v>
      </c>
      <c r="BL61" s="24" t="str">
        <f aca="false">'Quarterly data'!BM56</f>
        <v>2010Q3</v>
      </c>
      <c r="BM61" s="24" t="str">
        <f aca="false">'Quarterly data'!BN56</f>
        <v>2010Q4</v>
      </c>
      <c r="BN61" s="24" t="str">
        <f aca="false">'Quarterly data'!BO56</f>
        <v>2011Q1</v>
      </c>
      <c r="BO61" s="24" t="str">
        <f aca="false">'Quarterly data'!BP56</f>
        <v>2011Q2</v>
      </c>
      <c r="BP61" s="24" t="str">
        <f aca="false">'Quarterly data'!BQ56</f>
        <v>2011Q3</v>
      </c>
      <c r="BQ61" s="24" t="str">
        <f aca="false">'Quarterly data'!BR56</f>
        <v>2011Q4</v>
      </c>
      <c r="BR61" s="24" t="str">
        <f aca="false">'Quarterly data'!BS56</f>
        <v>2012Q1</v>
      </c>
      <c r="BS61" s="24" t="str">
        <f aca="false">'Quarterly data'!BT56</f>
        <v>2012Q2</v>
      </c>
      <c r="BT61" s="24" t="str">
        <f aca="false">'Quarterly data'!BU56</f>
        <v>2012Q3</v>
      </c>
      <c r="BU61" s="24" t="str">
        <f aca="false">'Quarterly data'!BV56</f>
        <v>2012Q4</v>
      </c>
      <c r="BV61" s="24" t="str">
        <f aca="false">'Quarterly data'!BW56</f>
        <v>2013Q1</v>
      </c>
      <c r="BW61" s="24" t="str">
        <f aca="false">'Quarterly data'!BX56</f>
        <v>2013Q2</v>
      </c>
      <c r="BX61" s="24" t="str">
        <f aca="false">'Quarterly data'!BY56</f>
        <v>2013Q3</v>
      </c>
      <c r="BY61" s="24" t="str">
        <f aca="false">'Quarterly data'!BZ56</f>
        <v>2013Q4</v>
      </c>
      <c r="BZ61" s="24" t="str">
        <f aca="false">'Quarterly data'!CA56</f>
        <v>2014Q1</v>
      </c>
      <c r="CA61" s="24" t="str">
        <f aca="false">'Quarterly data'!CB56</f>
        <v>2014Q2</v>
      </c>
      <c r="CB61" s="24" t="str">
        <f aca="false">'Quarterly data'!CC56</f>
        <v>2014Q3</v>
      </c>
      <c r="CC61" s="24" t="str">
        <f aca="false">'Quarterly data'!CD56</f>
        <v>2014Q4</v>
      </c>
      <c r="CD61" s="24" t="str">
        <f aca="false">'Quarterly data'!CE56</f>
        <v>2015Q1</v>
      </c>
      <c r="CE61" s="24" t="str">
        <f aca="false">'Quarterly data'!CF56</f>
        <v>2015Q2</v>
      </c>
      <c r="CF61" s="24" t="str">
        <f aca="false">'Quarterly data'!CG56</f>
        <v>2015Q3</v>
      </c>
      <c r="CG61" s="24" t="str">
        <f aca="false">'Quarterly data'!CH56</f>
        <v>2015Q4</v>
      </c>
      <c r="CH61" s="24" t="str">
        <f aca="false">'Quarterly data'!CI56</f>
        <v>2016Q1</v>
      </c>
      <c r="CI61" s="24" t="str">
        <f aca="false">'Quarterly data'!CJ56</f>
        <v>2016Q2</v>
      </c>
      <c r="CJ61" s="24" t="str">
        <f aca="false">'Quarterly data'!CK56</f>
        <v>2016Q3</v>
      </c>
      <c r="CK61" s="24" t="str">
        <f aca="false">'Quarterly data'!CL56</f>
        <v>2016Q4</v>
      </c>
      <c r="CL61" s="24" t="str">
        <f aca="false">'Quarterly data'!CM56</f>
        <v>2017Q1</v>
      </c>
      <c r="CM61" s="24" t="str">
        <f aca="false">'Quarterly data'!CN56</f>
        <v>2017Q2</v>
      </c>
      <c r="CN61" s="24" t="str">
        <f aca="false">'Quarterly data'!CO56</f>
        <v>2017Q3</v>
      </c>
      <c r="CO61" s="24" t="str">
        <f aca="false">'Quarterly data'!CP56</f>
        <v>2017Q4</v>
      </c>
      <c r="CP61" s="24" t="str">
        <f aca="false">'Quarterly data'!CQ56</f>
        <v>2018Q1</v>
      </c>
      <c r="CQ61" s="24" t="str">
        <f aca="false">'Quarterly data'!CR56</f>
        <v>2018Q2</v>
      </c>
      <c r="CR61" s="24" t="str">
        <f aca="false">'Quarterly data'!CS56</f>
        <v>2018Q3</v>
      </c>
      <c r="CS61" s="24" t="str">
        <f aca="false">'Quarterly data'!CT56</f>
        <v>2018Q4</v>
      </c>
      <c r="CT61" s="24" t="str">
        <f aca="false">'Quarterly data'!CU56</f>
        <v>2019Q1</v>
      </c>
      <c r="CU61" s="24" t="n">
        <f aca="false">'Quarterly data'!CV61</f>
        <v>1644</v>
      </c>
      <c r="CV61" s="24" t="n">
        <f aca="false">'Quarterly data'!CW61</f>
        <v>1687</v>
      </c>
      <c r="CW61" s="24" t="n">
        <f aca="false">'Quarterly data'!CX61</f>
        <v>1744</v>
      </c>
      <c r="CX61" s="24" t="n">
        <f aca="false">'Quarterly data'!CY61</f>
        <v>1872</v>
      </c>
      <c r="CY61" s="24" t="n">
        <f aca="false">'Quarterly data'!CZ61</f>
        <v>1644</v>
      </c>
      <c r="CZ61" s="24" t="n">
        <f aca="false">'Quarterly data'!DA61</f>
        <v>1896</v>
      </c>
      <c r="DA61" s="24" t="n">
        <f aca="false">'Quarterly data'!DB61</f>
        <v>1938</v>
      </c>
      <c r="DB61" s="24" t="n">
        <f aca="false">'Quarterly data'!DC61</f>
        <v>2037</v>
      </c>
      <c r="DC61" s="24" t="n">
        <f aca="false">'Quarterly data'!DD61</f>
        <v>1848</v>
      </c>
      <c r="DD61" s="24" t="n">
        <f aca="false">'Quarterly data'!DE61</f>
        <v>1893</v>
      </c>
      <c r="DE61" s="24" t="n">
        <f aca="false">'Quarterly data'!DF61</f>
        <v>2106</v>
      </c>
      <c r="DF61" s="24" t="n">
        <f aca="false">'Quarterly data'!DG61</f>
        <v>2152</v>
      </c>
      <c r="DG61" s="24" t="n">
        <f aca="false">'Quarterly data'!DH61</f>
        <v>2526</v>
      </c>
      <c r="DH61" s="24" t="n">
        <f aca="false">'Quarterly data'!DI61</f>
        <v>2590</v>
      </c>
      <c r="DI61" s="24" t="n">
        <f aca="false">'Quarterly data'!DJ61</f>
        <v>2889</v>
      </c>
      <c r="DJ61" s="24" t="n">
        <f aca="false">'Quarterly data'!DK61</f>
        <v>2966</v>
      </c>
      <c r="DK61" s="24" t="n">
        <f aca="false">'Quarterly data'!DL61</f>
        <v>0</v>
      </c>
      <c r="DL61" s="24" t="n">
        <f aca="false">'Quarterly data'!DM61</f>
        <v>0</v>
      </c>
      <c r="DM61" s="24" t="n">
        <f aca="false">'Quarterly data'!DN61</f>
        <v>0</v>
      </c>
      <c r="DN61" s="24" t="n">
        <f aca="false">'Quarterly data'!DO61</f>
        <v>0</v>
      </c>
    </row>
    <row r="62" customFormat="false" ht="15" hidden="false" customHeight="false" outlineLevel="0" collapsed="false">
      <c r="A62" s="25" t="s">
        <v>162</v>
      </c>
      <c r="B62" s="26" t="n">
        <f aca="false">'Quarterly data'!C57</f>
        <v>0</v>
      </c>
      <c r="C62" s="26" t="n">
        <f aca="false">'Quarterly data'!D57</f>
        <v>0</v>
      </c>
      <c r="D62" s="26" t="n">
        <f aca="false">'Quarterly data'!E57</f>
        <v>0</v>
      </c>
      <c r="E62" s="26" t="n">
        <f aca="false">'Quarterly data'!F57</f>
        <v>0</v>
      </c>
      <c r="F62" s="26" t="n">
        <f aca="false">'Quarterly data'!G57</f>
        <v>0</v>
      </c>
      <c r="G62" s="26" t="n">
        <f aca="false">'Quarterly data'!H57</f>
        <v>0</v>
      </c>
      <c r="H62" s="26" t="n">
        <f aca="false">'Quarterly data'!I57</f>
        <v>0</v>
      </c>
      <c r="I62" s="26" t="n">
        <f aca="false">'Quarterly data'!J57</f>
        <v>0</v>
      </c>
      <c r="J62" s="26" t="n">
        <f aca="false">'Quarterly data'!K57</f>
        <v>0</v>
      </c>
      <c r="K62" s="26" t="n">
        <f aca="false">'Quarterly data'!L57</f>
        <v>0</v>
      </c>
      <c r="L62" s="26" t="n">
        <f aca="false">'Quarterly data'!M57</f>
        <v>0</v>
      </c>
      <c r="M62" s="26" t="n">
        <f aca="false">'Quarterly data'!N57</f>
        <v>0</v>
      </c>
      <c r="N62" s="26" t="n">
        <f aca="false">'Quarterly data'!O57</f>
        <v>0</v>
      </c>
      <c r="O62" s="26" t="n">
        <f aca="false">'Quarterly data'!P57</f>
        <v>0</v>
      </c>
      <c r="P62" s="26" t="n">
        <f aca="false">'Quarterly data'!Q57</f>
        <v>0</v>
      </c>
      <c r="Q62" s="26" t="n">
        <f aca="false">'Quarterly data'!R57</f>
        <v>0</v>
      </c>
      <c r="R62" s="26" t="n">
        <f aca="false">'Quarterly data'!S57</f>
        <v>151.75</v>
      </c>
      <c r="S62" s="26" t="n">
        <f aca="false">'Quarterly data'!T57</f>
        <v>151.75</v>
      </c>
      <c r="T62" s="26" t="n">
        <f aca="false">'Quarterly data'!U57</f>
        <v>151.75</v>
      </c>
      <c r="U62" s="26" t="n">
        <f aca="false">'Quarterly data'!V57</f>
        <v>151.75</v>
      </c>
      <c r="V62" s="26" t="n">
        <f aca="false">'Quarterly data'!W57</f>
        <v>169</v>
      </c>
      <c r="W62" s="26" t="n">
        <f aca="false">'Quarterly data'!X57</f>
        <v>169</v>
      </c>
      <c r="X62" s="26" t="n">
        <f aca="false">'Quarterly data'!Y57</f>
        <v>169</v>
      </c>
      <c r="Y62" s="26" t="n">
        <f aca="false">'Quarterly data'!Z57</f>
        <v>169</v>
      </c>
      <c r="Z62" s="26" t="n">
        <f aca="false">'Quarterly data'!AA57</f>
        <v>185.5</v>
      </c>
      <c r="AA62" s="26" t="n">
        <f aca="false">'Quarterly data'!AB57</f>
        <v>185.5</v>
      </c>
      <c r="AB62" s="26" t="n">
        <f aca="false">'Quarterly data'!AC57</f>
        <v>185.5</v>
      </c>
      <c r="AC62" s="26" t="n">
        <f aca="false">'Quarterly data'!AD57</f>
        <v>185.5</v>
      </c>
      <c r="AD62" s="26" t="n">
        <f aca="false">'Quarterly data'!AE57</f>
        <v>199.25</v>
      </c>
      <c r="AE62" s="26" t="n">
        <f aca="false">'Quarterly data'!AF57</f>
        <v>199.25</v>
      </c>
      <c r="AF62" s="26" t="n">
        <f aca="false">'Quarterly data'!AG57</f>
        <v>199.25</v>
      </c>
      <c r="AG62" s="26" t="n">
        <f aca="false">'Quarterly data'!AH57</f>
        <v>199.25</v>
      </c>
      <c r="AH62" s="26" t="n">
        <f aca="false">'Quarterly data'!AI57</f>
        <v>248.25</v>
      </c>
      <c r="AI62" s="26" t="n">
        <f aca="false">'Quarterly data'!AJ57</f>
        <v>248.25</v>
      </c>
      <c r="AJ62" s="26" t="n">
        <f aca="false">'Quarterly data'!AK57</f>
        <v>248.25</v>
      </c>
      <c r="AK62" s="26" t="n">
        <f aca="false">'Quarterly data'!AL57</f>
        <v>248.25</v>
      </c>
      <c r="AL62" s="26" t="n">
        <f aca="false">'Quarterly data'!AM57</f>
        <v>301.5</v>
      </c>
      <c r="AM62" s="26" t="n">
        <f aca="false">'Quarterly data'!AN57</f>
        <v>301.5</v>
      </c>
      <c r="AN62" s="26" t="n">
        <f aca="false">'Quarterly data'!AO57</f>
        <v>301.5</v>
      </c>
      <c r="AO62" s="26" t="n">
        <f aca="false">'Quarterly data'!AP57</f>
        <v>301.5</v>
      </c>
      <c r="AP62" s="26" t="n">
        <f aca="false">'Quarterly data'!AQ57</f>
        <v>360</v>
      </c>
      <c r="AQ62" s="26" t="n">
        <f aca="false">'Quarterly data'!AR57</f>
        <v>360</v>
      </c>
      <c r="AR62" s="26" t="n">
        <f aca="false">'Quarterly data'!AS57</f>
        <v>360</v>
      </c>
      <c r="AS62" s="26" t="n">
        <f aca="false">'Quarterly data'!AT57</f>
        <v>360</v>
      </c>
      <c r="AT62" s="26" t="n">
        <f aca="false">'Quarterly data'!AU57</f>
        <v>401</v>
      </c>
      <c r="AU62" s="26" t="n">
        <f aca="false">'Quarterly data'!AV57</f>
        <v>452</v>
      </c>
      <c r="AV62" s="26" t="n">
        <f aca="false">'Quarterly data'!AW57</f>
        <v>479</v>
      </c>
      <c r="AW62" s="26" t="n">
        <f aca="false">'Quarterly data'!AX57</f>
        <v>499</v>
      </c>
      <c r="AX62" s="26" t="n">
        <f aca="false">'Quarterly data'!AY57</f>
        <v>507</v>
      </c>
      <c r="AY62" s="26" t="n">
        <f aca="false">'Quarterly data'!AZ57</f>
        <v>547</v>
      </c>
      <c r="AZ62" s="26" t="n">
        <f aca="false">'Quarterly data'!BA57</f>
        <v>574</v>
      </c>
      <c r="BA62" s="26" t="n">
        <f aca="false">'Quarterly data'!BB57</f>
        <v>599</v>
      </c>
      <c r="BB62" s="26" t="n">
        <f aca="false">'Quarterly data'!BC57</f>
        <v>608</v>
      </c>
      <c r="BC62" s="26" t="n">
        <f aca="false">'Quarterly data'!BD57</f>
        <v>687</v>
      </c>
      <c r="BD62" s="26" t="n">
        <f aca="false">'Quarterly data'!BE57</f>
        <v>750</v>
      </c>
      <c r="BE62" s="26" t="n">
        <f aca="false">'Quarterly data'!BF57</f>
        <v>788</v>
      </c>
      <c r="BF62" s="26" t="n">
        <f aca="false">'Quarterly data'!BG57</f>
        <v>786</v>
      </c>
      <c r="BG62" s="26" t="n">
        <f aca="false">'Quarterly data'!BH57</f>
        <v>774</v>
      </c>
      <c r="BH62" s="26" t="n">
        <f aca="false">'Quarterly data'!BI57</f>
        <v>809</v>
      </c>
      <c r="BI62" s="26" t="n">
        <f aca="false">'Quarterly data'!BJ57</f>
        <v>855</v>
      </c>
      <c r="BJ62" s="26" t="n">
        <f aca="false">'Quarterly data'!BK57</f>
        <v>853</v>
      </c>
      <c r="BK62" s="26" t="n">
        <f aca="false">'Quarterly data'!BL57</f>
        <v>858</v>
      </c>
      <c r="BL62" s="26" t="n">
        <f aca="false">'Quarterly data'!BM57</f>
        <v>906</v>
      </c>
      <c r="BM62" s="26" t="n">
        <f aca="false">'Quarterly data'!BN57</f>
        <v>955</v>
      </c>
      <c r="BN62" s="26" t="n">
        <f aca="false">'Quarterly data'!BO57</f>
        <v>964</v>
      </c>
      <c r="BO62" s="26" t="n">
        <f aca="false">'Quarterly data'!BP57</f>
        <v>1000</v>
      </c>
      <c r="BP62" s="26" t="n">
        <f aca="false">'Quarterly data'!BQ57</f>
        <v>1074</v>
      </c>
      <c r="BQ62" s="26" t="n">
        <f aca="false">'Quarterly data'!BR57</f>
        <v>1096</v>
      </c>
      <c r="BR62" s="26" t="n">
        <f aca="false">'Quarterly data'!BS57</f>
        <v>1114</v>
      </c>
      <c r="BS62" s="26" t="n">
        <f aca="false">'Quarterly data'!BT57</f>
        <v>1144</v>
      </c>
      <c r="BT62" s="26" t="n">
        <f aca="false">'Quarterly data'!BU57</f>
        <v>1210</v>
      </c>
      <c r="BU62" s="26" t="n">
        <f aca="false">'Quarterly data'!BV57</f>
        <v>1235</v>
      </c>
      <c r="BV62" s="26" t="n">
        <f aca="false">'Quarterly data'!BW57</f>
        <v>1214</v>
      </c>
      <c r="BW62" s="26" t="n">
        <f aca="false">'Quarterly data'!BX57</f>
        <v>1253</v>
      </c>
      <c r="BX62" s="26" t="n">
        <f aca="false">'Quarterly data'!BY57</f>
        <v>1261</v>
      </c>
      <c r="BY62" s="26" t="n">
        <f aca="false">'Quarterly data'!BZ57</f>
        <v>1329</v>
      </c>
      <c r="BZ62" s="26" t="n">
        <f aca="false">'Quarterly data'!CA57</f>
        <v>1355</v>
      </c>
      <c r="CA62" s="26" t="n">
        <f aca="false">'Quarterly data'!CB57</f>
        <v>1395</v>
      </c>
      <c r="CB62" s="26" t="n">
        <f aca="false">'Quarterly data'!CC57</f>
        <v>1437</v>
      </c>
      <c r="CC62" s="26" t="n">
        <f aca="false">'Quarterly data'!CD57</f>
        <v>1436</v>
      </c>
      <c r="CD62" s="26" t="n">
        <f aca="false">'Quarterly data'!CE57</f>
        <v>1465</v>
      </c>
      <c r="CE62" s="26" t="n">
        <f aca="false">'Quarterly data'!CF57</f>
        <v>1500</v>
      </c>
      <c r="CF62" s="26" t="n">
        <f aca="false">'Quarterly data'!CG57</f>
        <v>1568</v>
      </c>
      <c r="CG62" s="26" t="n">
        <f aca="false">'Quarterly data'!CH57</f>
        <v>1617</v>
      </c>
      <c r="CH62" s="26" t="n">
        <f aca="false">'Quarterly data'!CI57</f>
        <v>1661</v>
      </c>
      <c r="CI62" s="26" t="n">
        <f aca="false">'Quarterly data'!CJ57</f>
        <v>1711</v>
      </c>
      <c r="CJ62" s="26" t="n">
        <f aca="false">'Quarterly data'!CK57</f>
        <v>1696</v>
      </c>
      <c r="CK62" s="26" t="n">
        <f aca="false">'Quarterly data'!CL57</f>
        <v>1778</v>
      </c>
      <c r="CL62" s="26" t="n">
        <f aca="false">'Quarterly data'!CM57</f>
        <v>1846</v>
      </c>
      <c r="CM62" s="26" t="n">
        <f aca="false">'Quarterly data'!CN57</f>
        <v>1917</v>
      </c>
      <c r="CN62" s="26" t="n">
        <f aca="false">'Quarterly data'!CO57</f>
        <v>1944</v>
      </c>
      <c r="CO62" s="26" t="n">
        <f aca="false">'Quarterly data'!CP57</f>
        <v>1988</v>
      </c>
      <c r="CP62" s="26" t="n">
        <f aca="false">'Quarterly data'!CQ57</f>
        <v>2025</v>
      </c>
      <c r="CQ62" s="26" t="n">
        <f aca="false">'Quarterly data'!CR57</f>
        <v>2056</v>
      </c>
      <c r="CR62" s="26" t="n">
        <f aca="false">'Quarterly data'!CS57</f>
        <v>2080</v>
      </c>
      <c r="CS62" s="26" t="n">
        <f aca="false">'Quarterly data'!CT57</f>
        <v>2137</v>
      </c>
      <c r="CT62" s="26" t="n">
        <f aca="false">'Quarterly data'!CU57</f>
        <v>2152</v>
      </c>
      <c r="CU62" s="26" t="n">
        <f aca="false">'Quarterly data'!CV62</f>
        <v>0</v>
      </c>
      <c r="CV62" s="26" t="n">
        <f aca="false">'Quarterly data'!CW62</f>
        <v>0</v>
      </c>
      <c r="CW62" s="26" t="n">
        <f aca="false">'Quarterly data'!CX62</f>
        <v>0</v>
      </c>
      <c r="CX62" s="26" t="n">
        <f aca="false">'Quarterly data'!CY62</f>
        <v>0</v>
      </c>
      <c r="CY62" s="26" t="n">
        <f aca="false">'Quarterly data'!CZ62</f>
        <v>0</v>
      </c>
      <c r="CZ62" s="26" t="n">
        <f aca="false">'Quarterly data'!DA62</f>
        <v>0</v>
      </c>
      <c r="DA62" s="26" t="n">
        <f aca="false">'Quarterly data'!DB62</f>
        <v>0</v>
      </c>
      <c r="DB62" s="26" t="n">
        <f aca="false">'Quarterly data'!DC62</f>
        <v>0</v>
      </c>
      <c r="DC62" s="26" t="n">
        <f aca="false">'Quarterly data'!DD62</f>
        <v>0</v>
      </c>
      <c r="DD62" s="26" t="n">
        <f aca="false">'Quarterly data'!DE62</f>
        <v>0</v>
      </c>
      <c r="DE62" s="26" t="n">
        <f aca="false">'Quarterly data'!DF62</f>
        <v>0</v>
      </c>
      <c r="DF62" s="26" t="n">
        <f aca="false">'Quarterly data'!DG62</f>
        <v>0</v>
      </c>
      <c r="DG62" s="26" t="n">
        <f aca="false">'Quarterly data'!DH62</f>
        <v>0</v>
      </c>
      <c r="DH62" s="26" t="n">
        <f aca="false">'Quarterly data'!DI62</f>
        <v>0</v>
      </c>
      <c r="DI62" s="26" t="n">
        <f aca="false">'Quarterly data'!DJ62</f>
        <v>0</v>
      </c>
      <c r="DJ62" s="26" t="n">
        <f aca="false">'Quarterly data'!DK62</f>
        <v>0</v>
      </c>
      <c r="DK62" s="26" t="n">
        <f aca="false">'Quarterly data'!DL62</f>
        <v>0</v>
      </c>
      <c r="DL62" s="26" t="n">
        <f aca="false">'Quarterly data'!DM62</f>
        <v>0</v>
      </c>
      <c r="DM62" s="26" t="n">
        <f aca="false">'Quarterly data'!DN62</f>
        <v>0</v>
      </c>
      <c r="DN62" s="26" t="n">
        <f aca="false">'Quarterly data'!DO62</f>
        <v>0</v>
      </c>
    </row>
    <row r="63" customFormat="false" ht="15" hidden="false" customHeight="false" outlineLevel="0" collapsed="false">
      <c r="A63" s="27"/>
      <c r="B63" s="1" t="n">
        <f aca="false">'Quarterly data'!C58</f>
        <v>0</v>
      </c>
      <c r="C63" s="1" t="n">
        <f aca="false">'Quarterly data'!D58</f>
        <v>0</v>
      </c>
      <c r="D63" s="1" t="n">
        <f aca="false">'Quarterly data'!E58</f>
        <v>0</v>
      </c>
      <c r="E63" s="1" t="n">
        <f aca="false">'Quarterly data'!F58</f>
        <v>0</v>
      </c>
      <c r="F63" s="1" t="n">
        <f aca="false">'Quarterly data'!G58</f>
        <v>0</v>
      </c>
      <c r="G63" s="1" t="n">
        <f aca="false">'Quarterly data'!H58</f>
        <v>0</v>
      </c>
      <c r="H63" s="1" t="n">
        <f aca="false">'Quarterly data'!I58</f>
        <v>0</v>
      </c>
      <c r="I63" s="1" t="n">
        <f aca="false">'Quarterly data'!J58</f>
        <v>0</v>
      </c>
      <c r="J63" s="1" t="n">
        <f aca="false">'Quarterly data'!K58</f>
        <v>0</v>
      </c>
      <c r="K63" s="1" t="n">
        <f aca="false">'Quarterly data'!L58</f>
        <v>0</v>
      </c>
      <c r="L63" s="1" t="n">
        <f aca="false">'Quarterly data'!M58</f>
        <v>0</v>
      </c>
      <c r="M63" s="1" t="n">
        <f aca="false">'Quarterly data'!N58</f>
        <v>0</v>
      </c>
      <c r="N63" s="1" t="n">
        <f aca="false">'Quarterly data'!O58</f>
        <v>0</v>
      </c>
      <c r="O63" s="1" t="n">
        <f aca="false">'Quarterly data'!P58</f>
        <v>0</v>
      </c>
      <c r="P63" s="1" t="n">
        <f aca="false">'Quarterly data'!Q58</f>
        <v>0</v>
      </c>
      <c r="Q63" s="1" t="n">
        <f aca="false">'Quarterly data'!R58</f>
        <v>0</v>
      </c>
      <c r="R63" s="1" t="n">
        <f aca="false">'Quarterly data'!S58</f>
        <v>0</v>
      </c>
      <c r="S63" s="1" t="n">
        <f aca="false">'Quarterly data'!T58</f>
        <v>0</v>
      </c>
      <c r="T63" s="1" t="n">
        <f aca="false">'Quarterly data'!U58</f>
        <v>0</v>
      </c>
      <c r="U63" s="1" t="n">
        <f aca="false">'Quarterly data'!V58</f>
        <v>0</v>
      </c>
      <c r="V63" s="1" t="n">
        <f aca="false">'Quarterly data'!W58</f>
        <v>0</v>
      </c>
      <c r="W63" s="1" t="n">
        <f aca="false">'Quarterly data'!X58</f>
        <v>0</v>
      </c>
      <c r="X63" s="1" t="n">
        <f aca="false">'Quarterly data'!Y58</f>
        <v>0</v>
      </c>
      <c r="Y63" s="1" t="n">
        <f aca="false">'Quarterly data'!Z58</f>
        <v>0</v>
      </c>
      <c r="Z63" s="1" t="n">
        <f aca="false">'Quarterly data'!AA58</f>
        <v>0</v>
      </c>
      <c r="AA63" s="1" t="n">
        <f aca="false">'Quarterly data'!AB58</f>
        <v>0</v>
      </c>
      <c r="AB63" s="1" t="n">
        <f aca="false">'Quarterly data'!AC58</f>
        <v>0</v>
      </c>
      <c r="AC63" s="1" t="n">
        <f aca="false">'Quarterly data'!AD58</f>
        <v>0</v>
      </c>
      <c r="AD63" s="1" t="n">
        <f aca="false">'Quarterly data'!AE58</f>
        <v>0</v>
      </c>
      <c r="AE63" s="1" t="n">
        <f aca="false">'Quarterly data'!AF58</f>
        <v>0</v>
      </c>
      <c r="AF63" s="1" t="n">
        <f aca="false">'Quarterly data'!AG58</f>
        <v>0</v>
      </c>
      <c r="AG63" s="1" t="n">
        <f aca="false">'Quarterly data'!AH58</f>
        <v>0</v>
      </c>
      <c r="AH63" s="1" t="n">
        <f aca="false">'Quarterly data'!AI58</f>
        <v>0</v>
      </c>
      <c r="AI63" s="1" t="n">
        <f aca="false">'Quarterly data'!AJ58</f>
        <v>0</v>
      </c>
      <c r="AJ63" s="1" t="n">
        <f aca="false">'Quarterly data'!AK58</f>
        <v>0</v>
      </c>
      <c r="AK63" s="1" t="n">
        <f aca="false">'Quarterly data'!AL58</f>
        <v>0</v>
      </c>
      <c r="AL63" s="1" t="n">
        <f aca="false">'Quarterly data'!AM58</f>
        <v>0</v>
      </c>
      <c r="AM63" s="1" t="n">
        <f aca="false">'Quarterly data'!AN58</f>
        <v>0</v>
      </c>
      <c r="AN63" s="1" t="n">
        <f aca="false">'Quarterly data'!AO58</f>
        <v>0</v>
      </c>
      <c r="AO63" s="1" t="n">
        <f aca="false">'Quarterly data'!AP58</f>
        <v>0</v>
      </c>
      <c r="AP63" s="1" t="n">
        <f aca="false">'Quarterly data'!AQ58</f>
        <v>0</v>
      </c>
      <c r="AQ63" s="1" t="n">
        <f aca="false">'Quarterly data'!AR58</f>
        <v>0</v>
      </c>
      <c r="AR63" s="1" t="n">
        <f aca="false">'Quarterly data'!AS58</f>
        <v>0</v>
      </c>
      <c r="AS63" s="1" t="n">
        <f aca="false">'Quarterly data'!AT58</f>
        <v>0</v>
      </c>
      <c r="AT63" s="1" t="n">
        <f aca="false">'Quarterly data'!AU58</f>
        <v>0</v>
      </c>
      <c r="AU63" s="1" t="n">
        <f aca="false">'Quarterly data'!AV58</f>
        <v>0</v>
      </c>
      <c r="AV63" s="1" t="n">
        <f aca="false">'Quarterly data'!AW58</f>
        <v>0</v>
      </c>
      <c r="AW63" s="1" t="n">
        <f aca="false">'Quarterly data'!AX58</f>
        <v>0</v>
      </c>
      <c r="AX63" s="1" t="n">
        <f aca="false">'Quarterly data'!AY58</f>
        <v>0</v>
      </c>
      <c r="AY63" s="1" t="n">
        <f aca="false">'Quarterly data'!AZ58</f>
        <v>0</v>
      </c>
      <c r="AZ63" s="1" t="n">
        <f aca="false">'Quarterly data'!BA58</f>
        <v>0</v>
      </c>
      <c r="BA63" s="1" t="n">
        <f aca="false">'Quarterly data'!BB58</f>
        <v>0</v>
      </c>
      <c r="BB63" s="1" t="n">
        <f aca="false">'Quarterly data'!BC58</f>
        <v>0</v>
      </c>
      <c r="BC63" s="1" t="n">
        <f aca="false">'Quarterly data'!BD58</f>
        <v>0</v>
      </c>
      <c r="BD63" s="1" t="n">
        <f aca="false">'Quarterly data'!BE58</f>
        <v>0</v>
      </c>
      <c r="BE63" s="1" t="n">
        <f aca="false">'Quarterly data'!BF58</f>
        <v>0</v>
      </c>
      <c r="BF63" s="1" t="n">
        <f aca="false">'Quarterly data'!BG58</f>
        <v>0</v>
      </c>
      <c r="BG63" s="1" t="n">
        <f aca="false">'Quarterly data'!BH58</f>
        <v>0</v>
      </c>
      <c r="BH63" s="1" t="n">
        <f aca="false">'Quarterly data'!BI58</f>
        <v>0</v>
      </c>
      <c r="BI63" s="1" t="n">
        <f aca="false">'Quarterly data'!BJ58</f>
        <v>0</v>
      </c>
      <c r="BJ63" s="1" t="n">
        <f aca="false">'Quarterly data'!BK58</f>
        <v>0</v>
      </c>
      <c r="BK63" s="1" t="n">
        <f aca="false">'Quarterly data'!BL58</f>
        <v>0</v>
      </c>
      <c r="BL63" s="1" t="n">
        <f aca="false">'Quarterly data'!BM58</f>
        <v>0</v>
      </c>
      <c r="BM63" s="1" t="n">
        <f aca="false">'Quarterly data'!BN58</f>
        <v>0</v>
      </c>
      <c r="BN63" s="1" t="n">
        <f aca="false">'Quarterly data'!BO58</f>
        <v>0</v>
      </c>
      <c r="BO63" s="1" t="n">
        <f aca="false">'Quarterly data'!BP58</f>
        <v>0</v>
      </c>
      <c r="BP63" s="1" t="n">
        <f aca="false">'Quarterly data'!BQ58</f>
        <v>0</v>
      </c>
      <c r="BQ63" s="1" t="n">
        <f aca="false">'Quarterly data'!BR58</f>
        <v>0</v>
      </c>
      <c r="BR63" s="1" t="n">
        <f aca="false">'Quarterly data'!BS58</f>
        <v>0</v>
      </c>
      <c r="BS63" s="1" t="n">
        <f aca="false">'Quarterly data'!BT58</f>
        <v>0</v>
      </c>
      <c r="BT63" s="1" t="n">
        <f aca="false">'Quarterly data'!BU58</f>
        <v>0</v>
      </c>
      <c r="BU63" s="1" t="n">
        <f aca="false">'Quarterly data'!BV58</f>
        <v>0</v>
      </c>
      <c r="BV63" s="1" t="n">
        <f aca="false">'Quarterly data'!BW58</f>
        <v>0</v>
      </c>
      <c r="BW63" s="1" t="n">
        <f aca="false">'Quarterly data'!BX58</f>
        <v>0</v>
      </c>
      <c r="BX63" s="1" t="n">
        <f aca="false">'Quarterly data'!BY58</f>
        <v>0</v>
      </c>
      <c r="BY63" s="1" t="n">
        <f aca="false">'Quarterly data'!BZ58</f>
        <v>0</v>
      </c>
      <c r="BZ63" s="1" t="n">
        <f aca="false">'Quarterly data'!CA58</f>
        <v>0</v>
      </c>
      <c r="CA63" s="1" t="n">
        <f aca="false">'Quarterly data'!CB58</f>
        <v>0</v>
      </c>
      <c r="CB63" s="1" t="n">
        <f aca="false">'Quarterly data'!CC58</f>
        <v>0</v>
      </c>
      <c r="CC63" s="1" t="n">
        <f aca="false">'Quarterly data'!CD58</f>
        <v>0</v>
      </c>
      <c r="CD63" s="1" t="n">
        <f aca="false">'Quarterly data'!CE58</f>
        <v>0</v>
      </c>
      <c r="CE63" s="1" t="n">
        <f aca="false">'Quarterly data'!CF58</f>
        <v>0</v>
      </c>
      <c r="CF63" s="1" t="n">
        <f aca="false">'Quarterly data'!CG58</f>
        <v>0</v>
      </c>
      <c r="CG63" s="1" t="n">
        <f aca="false">'Quarterly data'!CH58</f>
        <v>0</v>
      </c>
      <c r="CH63" s="1" t="n">
        <f aca="false">'Quarterly data'!CI58</f>
        <v>0</v>
      </c>
      <c r="CI63" s="1" t="n">
        <f aca="false">'Quarterly data'!CJ58</f>
        <v>0</v>
      </c>
      <c r="CJ63" s="1" t="n">
        <f aca="false">'Quarterly data'!CK58</f>
        <v>0</v>
      </c>
      <c r="CK63" s="1" t="n">
        <f aca="false">'Quarterly data'!CL58</f>
        <v>0</v>
      </c>
      <c r="CL63" s="1" t="n">
        <f aca="false">'Quarterly data'!CM58</f>
        <v>0</v>
      </c>
      <c r="CM63" s="1" t="n">
        <f aca="false">'Quarterly data'!CN58</f>
        <v>0</v>
      </c>
      <c r="CN63" s="1" t="n">
        <f aca="false">'Quarterly data'!CO58</f>
        <v>0</v>
      </c>
      <c r="CO63" s="1" t="n">
        <f aca="false">'Quarterly data'!CP58</f>
        <v>0</v>
      </c>
      <c r="CP63" s="1" t="n">
        <f aca="false">'Quarterly data'!CQ58</f>
        <v>0</v>
      </c>
      <c r="CQ63" s="1" t="n">
        <f aca="false">'Quarterly data'!CR58</f>
        <v>0</v>
      </c>
      <c r="CR63" s="1" t="n">
        <f aca="false">'Quarterly data'!CS58</f>
        <v>0</v>
      </c>
      <c r="CS63" s="1" t="n">
        <f aca="false">'Quarterly data'!CT58</f>
        <v>0</v>
      </c>
      <c r="CT63" s="1" t="n">
        <f aca="false">'Quarterly data'!CU58</f>
        <v>0</v>
      </c>
      <c r="CU63" s="1" t="n">
        <f aca="false">'Quarterly data'!CV64</f>
        <v>662</v>
      </c>
      <c r="CV63" s="1" t="n">
        <f aca="false">'Quarterly data'!CW64</f>
        <v>616</v>
      </c>
      <c r="CW63" s="1" t="n">
        <f aca="false">'Quarterly data'!CX64</f>
        <v>669</v>
      </c>
      <c r="CX63" s="1" t="n">
        <f aca="false">'Quarterly data'!CY64</f>
        <v>618</v>
      </c>
      <c r="CY63" s="1" t="n">
        <f aca="false">'Quarterly data'!CZ64</f>
        <v>499</v>
      </c>
      <c r="CZ63" s="1" t="n">
        <f aca="false">'Quarterly data'!DA64</f>
        <v>625</v>
      </c>
      <c r="DA63" s="1" t="n">
        <f aca="false">'Quarterly data'!DB64</f>
        <v>689</v>
      </c>
      <c r="DB63" s="1" t="n">
        <f aca="false">'Quarterly data'!DC64</f>
        <v>715</v>
      </c>
      <c r="DC63" s="1" t="n">
        <f aca="false">'Quarterly data'!DD64</f>
        <v>652</v>
      </c>
      <c r="DD63" s="1" t="n">
        <f aca="false">'Quarterly data'!DE64</f>
        <v>743</v>
      </c>
      <c r="DE63" s="1" t="n">
        <f aca="false">'Quarterly data'!DF64</f>
        <v>805</v>
      </c>
      <c r="DF63" s="1" t="n">
        <f aca="false">'Quarterly data'!DG64</f>
        <v>793</v>
      </c>
      <c r="DG63" s="1" t="n">
        <f aca="false">'Quarterly data'!DH64</f>
        <v>763</v>
      </c>
      <c r="DH63" s="1" t="n">
        <f aca="false">'Quarterly data'!DI64</f>
        <v>823</v>
      </c>
      <c r="DI63" s="1" t="n">
        <f aca="false">'Quarterly data'!DJ64</f>
        <v>990</v>
      </c>
      <c r="DJ63" s="1" t="n">
        <f aca="false">'Quarterly data'!DK64</f>
        <v>1035</v>
      </c>
      <c r="DK63" s="1" t="n">
        <f aca="false">'Quarterly data'!DL64</f>
        <v>0</v>
      </c>
      <c r="DL63" s="1" t="n">
        <f aca="false">'Quarterly data'!DM64</f>
        <v>0</v>
      </c>
      <c r="DM63" s="1" t="n">
        <f aca="false">'Quarterly data'!DN64</f>
        <v>0</v>
      </c>
      <c r="DN63" s="1" t="n">
        <f aca="false">'Quarterly data'!DO64</f>
        <v>0</v>
      </c>
    </row>
    <row r="64" customFormat="false" ht="15" hidden="false" customHeight="false" outlineLevel="0" collapsed="false">
      <c r="A64" s="25" t="s">
        <v>163</v>
      </c>
      <c r="B64" s="26" t="n">
        <f aca="false">'Quarterly data'!C59</f>
        <v>0</v>
      </c>
      <c r="C64" s="26" t="n">
        <f aca="false">'Quarterly data'!D59</f>
        <v>0</v>
      </c>
      <c r="D64" s="26" t="n">
        <f aca="false">'Quarterly data'!E59</f>
        <v>0</v>
      </c>
      <c r="E64" s="26" t="n">
        <f aca="false">'Quarterly data'!F59</f>
        <v>0</v>
      </c>
      <c r="F64" s="26" t="n">
        <f aca="false">'Quarterly data'!G59</f>
        <v>0</v>
      </c>
      <c r="G64" s="26" t="n">
        <f aca="false">'Quarterly data'!H59</f>
        <v>0</v>
      </c>
      <c r="H64" s="26" t="n">
        <f aca="false">'Quarterly data'!I59</f>
        <v>0</v>
      </c>
      <c r="I64" s="26" t="n">
        <f aca="false">'Quarterly data'!J59</f>
        <v>0</v>
      </c>
      <c r="J64" s="26" t="n">
        <f aca="false">'Quarterly data'!K59</f>
        <v>0</v>
      </c>
      <c r="K64" s="26" t="n">
        <f aca="false">'Quarterly data'!L59</f>
        <v>0</v>
      </c>
      <c r="L64" s="26" t="n">
        <f aca="false">'Quarterly data'!M59</f>
        <v>0</v>
      </c>
      <c r="M64" s="26" t="n">
        <f aca="false">'Quarterly data'!N59</f>
        <v>0</v>
      </c>
      <c r="N64" s="26" t="n">
        <f aca="false">'Quarterly data'!O59</f>
        <v>0</v>
      </c>
      <c r="O64" s="26" t="n">
        <f aca="false">'Quarterly data'!P59</f>
        <v>0</v>
      </c>
      <c r="P64" s="26" t="n">
        <f aca="false">'Quarterly data'!Q59</f>
        <v>0</v>
      </c>
      <c r="Q64" s="26" t="n">
        <f aca="false">'Quarterly data'!R59</f>
        <v>0</v>
      </c>
      <c r="R64" s="26" t="n">
        <f aca="false">'Quarterly data'!S59</f>
        <v>159.5</v>
      </c>
      <c r="S64" s="26" t="n">
        <f aca="false">'Quarterly data'!T59</f>
        <v>159.5</v>
      </c>
      <c r="T64" s="26" t="n">
        <f aca="false">'Quarterly data'!U59</f>
        <v>159.5</v>
      </c>
      <c r="U64" s="26" t="n">
        <f aca="false">'Quarterly data'!V59</f>
        <v>159.5</v>
      </c>
      <c r="V64" s="26" t="n">
        <f aca="false">'Quarterly data'!W59</f>
        <v>177.75</v>
      </c>
      <c r="W64" s="26" t="n">
        <f aca="false">'Quarterly data'!X59</f>
        <v>177.75</v>
      </c>
      <c r="X64" s="26" t="n">
        <f aca="false">'Quarterly data'!Y59</f>
        <v>177.75</v>
      </c>
      <c r="Y64" s="26" t="n">
        <f aca="false">'Quarterly data'!Z59</f>
        <v>177.75</v>
      </c>
      <c r="Z64" s="26" t="n">
        <f aca="false">'Quarterly data'!AA59</f>
        <v>189.25</v>
      </c>
      <c r="AA64" s="26" t="n">
        <f aca="false">'Quarterly data'!AB59</f>
        <v>189.25</v>
      </c>
      <c r="AB64" s="26" t="n">
        <f aca="false">'Quarterly data'!AC59</f>
        <v>189.25</v>
      </c>
      <c r="AC64" s="26" t="n">
        <f aca="false">'Quarterly data'!AD59</f>
        <v>189.25</v>
      </c>
      <c r="AD64" s="26" t="n">
        <f aca="false">'Quarterly data'!AE59</f>
        <v>205.75</v>
      </c>
      <c r="AE64" s="26" t="n">
        <f aca="false">'Quarterly data'!AF59</f>
        <v>205.75</v>
      </c>
      <c r="AF64" s="26" t="n">
        <f aca="false">'Quarterly data'!AG59</f>
        <v>205.75</v>
      </c>
      <c r="AG64" s="26" t="n">
        <f aca="false">'Quarterly data'!AH59</f>
        <v>205.75</v>
      </c>
      <c r="AH64" s="26" t="n">
        <f aca="false">'Quarterly data'!AI59</f>
        <v>251.25</v>
      </c>
      <c r="AI64" s="26" t="n">
        <f aca="false">'Quarterly data'!AJ59</f>
        <v>251.25</v>
      </c>
      <c r="AJ64" s="26" t="n">
        <f aca="false">'Quarterly data'!AK59</f>
        <v>251.25</v>
      </c>
      <c r="AK64" s="26" t="n">
        <f aca="false">'Quarterly data'!AL59</f>
        <v>251.25</v>
      </c>
      <c r="AL64" s="26" t="n">
        <f aca="false">'Quarterly data'!AM59</f>
        <v>297.25</v>
      </c>
      <c r="AM64" s="26" t="n">
        <f aca="false">'Quarterly data'!AN59</f>
        <v>297.25</v>
      </c>
      <c r="AN64" s="26" t="n">
        <f aca="false">'Quarterly data'!AO59</f>
        <v>297.25</v>
      </c>
      <c r="AO64" s="26" t="n">
        <f aca="false">'Quarterly data'!AP59</f>
        <v>297.25</v>
      </c>
      <c r="AP64" s="26" t="n">
        <f aca="false">'Quarterly data'!AQ59</f>
        <v>352.75</v>
      </c>
      <c r="AQ64" s="26" t="n">
        <f aca="false">'Quarterly data'!AR59</f>
        <v>352.75</v>
      </c>
      <c r="AR64" s="26" t="n">
        <f aca="false">'Quarterly data'!AS59</f>
        <v>352.75</v>
      </c>
      <c r="AS64" s="26" t="n">
        <f aca="false">'Quarterly data'!AT59</f>
        <v>352.75</v>
      </c>
      <c r="AT64" s="26" t="n">
        <f aca="false">'Quarterly data'!AU59</f>
        <v>392</v>
      </c>
      <c r="AU64" s="26" t="n">
        <f aca="false">'Quarterly data'!AV59</f>
        <v>429</v>
      </c>
      <c r="AV64" s="26" t="n">
        <f aca="false">'Quarterly data'!AW59</f>
        <v>469</v>
      </c>
      <c r="AW64" s="26" t="n">
        <f aca="false">'Quarterly data'!AX59</f>
        <v>477</v>
      </c>
      <c r="AX64" s="26" t="n">
        <f aca="false">'Quarterly data'!AY59</f>
        <v>458</v>
      </c>
      <c r="AY64" s="26" t="n">
        <f aca="false">'Quarterly data'!AZ59</f>
        <v>502</v>
      </c>
      <c r="AZ64" s="26" t="n">
        <f aca="false">'Quarterly data'!BA59</f>
        <v>530</v>
      </c>
      <c r="BA64" s="26" t="n">
        <f aca="false">'Quarterly data'!BB59</f>
        <v>555</v>
      </c>
      <c r="BB64" s="26" t="n">
        <f aca="false">'Quarterly data'!BC59</f>
        <v>579</v>
      </c>
      <c r="BC64" s="26" t="n">
        <f aca="false">'Quarterly data'!BD59</f>
        <v>634</v>
      </c>
      <c r="BD64" s="26" t="n">
        <f aca="false">'Quarterly data'!BE59</f>
        <v>716</v>
      </c>
      <c r="BE64" s="26" t="n">
        <f aca="false">'Quarterly data'!BF59</f>
        <v>727</v>
      </c>
      <c r="BF64" s="26" t="n">
        <f aca="false">'Quarterly data'!BG59</f>
        <v>730</v>
      </c>
      <c r="BG64" s="26" t="n">
        <f aca="false">'Quarterly data'!BH59</f>
        <v>735</v>
      </c>
      <c r="BH64" s="26" t="n">
        <f aca="false">'Quarterly data'!BI59</f>
        <v>781</v>
      </c>
      <c r="BI64" s="26" t="n">
        <f aca="false">'Quarterly data'!BJ59</f>
        <v>820</v>
      </c>
      <c r="BJ64" s="26" t="n">
        <f aca="false">'Quarterly data'!BK59</f>
        <v>813</v>
      </c>
      <c r="BK64" s="26" t="n">
        <f aca="false">'Quarterly data'!BL59</f>
        <v>824</v>
      </c>
      <c r="BL64" s="26" t="n">
        <f aca="false">'Quarterly data'!BM59</f>
        <v>862</v>
      </c>
      <c r="BM64" s="26" t="n">
        <f aca="false">'Quarterly data'!BN59</f>
        <v>904</v>
      </c>
      <c r="BN64" s="26" t="n">
        <f aca="false">'Quarterly data'!BO59</f>
        <v>881</v>
      </c>
      <c r="BO64" s="26" t="n">
        <f aca="false">'Quarterly data'!BP59</f>
        <v>956</v>
      </c>
      <c r="BP64" s="26" t="n">
        <f aca="false">'Quarterly data'!BQ59</f>
        <v>1012</v>
      </c>
      <c r="BQ64" s="26" t="n">
        <f aca="false">'Quarterly data'!BR59</f>
        <v>1016</v>
      </c>
      <c r="BR64" s="26" t="n">
        <f aca="false">'Quarterly data'!BS59</f>
        <v>1036</v>
      </c>
      <c r="BS64" s="26" t="n">
        <f aca="false">'Quarterly data'!BT59</f>
        <v>1095</v>
      </c>
      <c r="BT64" s="26" t="n">
        <f aca="false">'Quarterly data'!BU59</f>
        <v>1158</v>
      </c>
      <c r="BU64" s="26" t="n">
        <f aca="false">'Quarterly data'!BV59</f>
        <v>1097</v>
      </c>
      <c r="BV64" s="26" t="n">
        <f aca="false">'Quarterly data'!BW59</f>
        <v>1096</v>
      </c>
      <c r="BW64" s="26" t="n">
        <f aca="false">'Quarterly data'!BX59</f>
        <v>1119</v>
      </c>
      <c r="BX64" s="26" t="n">
        <f aca="false">'Quarterly data'!BY59</f>
        <v>1163</v>
      </c>
      <c r="BY64" s="26" t="n">
        <f aca="false">'Quarterly data'!BZ59</f>
        <v>1238</v>
      </c>
      <c r="BZ64" s="26" t="n">
        <f aca="false">'Quarterly data'!CA59</f>
        <v>1274</v>
      </c>
      <c r="CA64" s="26" t="n">
        <f aca="false">'Quarterly data'!CB59</f>
        <v>1292</v>
      </c>
      <c r="CB64" s="26" t="n">
        <f aca="false">'Quarterly data'!CC59</f>
        <v>1375</v>
      </c>
      <c r="CC64" s="26" t="n">
        <f aca="false">'Quarterly data'!CD59</f>
        <v>1285</v>
      </c>
      <c r="CD64" s="26" t="n">
        <f aca="false">'Quarterly data'!CE59</f>
        <v>1379</v>
      </c>
      <c r="CE64" s="26" t="n">
        <f aca="false">'Quarterly data'!CF59</f>
        <v>1437</v>
      </c>
      <c r="CF64" s="26" t="n">
        <f aca="false">'Quarterly data'!CG59</f>
        <v>1506</v>
      </c>
      <c r="CG64" s="26" t="n">
        <f aca="false">'Quarterly data'!CH59</f>
        <v>1491</v>
      </c>
      <c r="CH64" s="26" t="n">
        <f aca="false">'Quarterly data'!CI59</f>
        <v>1499</v>
      </c>
      <c r="CI64" s="26" t="n">
        <f aca="false">'Quarterly data'!CJ59</f>
        <v>1613</v>
      </c>
      <c r="CJ64" s="26" t="n">
        <f aca="false">'Quarterly data'!CK59</f>
        <v>1624</v>
      </c>
      <c r="CK64" s="26" t="n">
        <f aca="false">'Quarterly data'!CL59</f>
        <v>1613</v>
      </c>
      <c r="CL64" s="26" t="n">
        <f aca="false">'Quarterly data'!CM59</f>
        <v>1633</v>
      </c>
      <c r="CM64" s="26" t="n">
        <f aca="false">'Quarterly data'!CN59</f>
        <v>1708</v>
      </c>
      <c r="CN64" s="26" t="n">
        <f aca="false">'Quarterly data'!CO59</f>
        <v>1746</v>
      </c>
      <c r="CO64" s="26" t="n">
        <f aca="false">'Quarterly data'!CP59</f>
        <v>1744</v>
      </c>
      <c r="CP64" s="26" t="n">
        <f aca="false">'Quarterly data'!CQ59</f>
        <v>1881</v>
      </c>
      <c r="CQ64" s="26" t="n">
        <f aca="false">'Quarterly data'!CR59</f>
        <v>1879</v>
      </c>
      <c r="CR64" s="26" t="n">
        <f aca="false">'Quarterly data'!CS59</f>
        <v>1888</v>
      </c>
      <c r="CS64" s="26" t="n">
        <f aca="false">'Quarterly data'!CT59</f>
        <v>1927</v>
      </c>
      <c r="CT64" s="26" t="n">
        <f aca="false">'Quarterly data'!CU59</f>
        <v>1919</v>
      </c>
      <c r="CU64" s="26" t="n">
        <f aca="false">'Quarterly data'!CV65</f>
        <v>401</v>
      </c>
      <c r="CV64" s="26" t="n">
        <f aca="false">'Quarterly data'!CW65</f>
        <v>429</v>
      </c>
      <c r="CW64" s="26" t="n">
        <f aca="false">'Quarterly data'!CX65</f>
        <v>451</v>
      </c>
      <c r="CX64" s="26" t="n">
        <f aca="false">'Quarterly data'!CY65</f>
        <v>391</v>
      </c>
      <c r="CY64" s="26" t="n">
        <f aca="false">'Quarterly data'!CZ65</f>
        <v>323</v>
      </c>
      <c r="CZ64" s="26" t="n">
        <f aca="false">'Quarterly data'!DA65</f>
        <v>407</v>
      </c>
      <c r="DA64" s="26" t="n">
        <f aca="false">'Quarterly data'!DB65</f>
        <v>452</v>
      </c>
      <c r="DB64" s="26" t="n">
        <f aca="false">'Quarterly data'!DC65</f>
        <v>437</v>
      </c>
      <c r="DC64" s="26" t="n">
        <f aca="false">'Quarterly data'!DD65</f>
        <v>406</v>
      </c>
      <c r="DD64" s="26" t="n">
        <f aca="false">'Quarterly data'!DE65</f>
        <v>509</v>
      </c>
      <c r="DE64" s="26" t="n">
        <f aca="false">'Quarterly data'!DF65</f>
        <v>525</v>
      </c>
      <c r="DF64" s="26" t="n">
        <f aca="false">'Quarterly data'!DG65</f>
        <v>555</v>
      </c>
      <c r="DG64" s="26" t="n">
        <f aca="false">'Quarterly data'!DH65</f>
        <v>482</v>
      </c>
      <c r="DH64" s="26" t="n">
        <f aca="false">'Quarterly data'!DI65</f>
        <v>563</v>
      </c>
      <c r="DI64" s="26" t="n">
        <f aca="false">'Quarterly data'!DJ65</f>
        <v>628</v>
      </c>
      <c r="DJ64" s="26" t="n">
        <f aca="false">'Quarterly data'!DK65</f>
        <v>722</v>
      </c>
      <c r="DK64" s="26" t="n">
        <f aca="false">'Quarterly data'!DL65</f>
        <v>0</v>
      </c>
      <c r="DL64" s="26" t="n">
        <f aca="false">'Quarterly data'!DM65</f>
        <v>0</v>
      </c>
      <c r="DM64" s="26" t="n">
        <f aca="false">'Quarterly data'!DN65</f>
        <v>0</v>
      </c>
      <c r="DN64" s="26" t="n">
        <f aca="false">'Quarterly data'!DO65</f>
        <v>0</v>
      </c>
    </row>
    <row r="65" customFormat="false" ht="15" hidden="false" customHeight="false" outlineLevel="0" collapsed="false">
      <c r="A65" s="27" t="s">
        <v>164</v>
      </c>
      <c r="B65" s="28" t="n">
        <f aca="false">'Quarterly data'!C60</f>
        <v>0</v>
      </c>
      <c r="C65" s="28" t="n">
        <f aca="false">'Quarterly data'!D60</f>
        <v>0</v>
      </c>
      <c r="D65" s="28" t="n">
        <f aca="false">'Quarterly data'!E60</f>
        <v>0</v>
      </c>
      <c r="E65" s="28" t="n">
        <f aca="false">'Quarterly data'!F60</f>
        <v>0</v>
      </c>
      <c r="F65" s="28" t="n">
        <f aca="false">'Quarterly data'!G60</f>
        <v>0</v>
      </c>
      <c r="G65" s="28" t="n">
        <f aca="false">'Quarterly data'!H60</f>
        <v>0</v>
      </c>
      <c r="H65" s="28" t="n">
        <f aca="false">'Quarterly data'!I60</f>
        <v>0</v>
      </c>
      <c r="I65" s="28" t="n">
        <f aca="false">'Quarterly data'!J60</f>
        <v>0</v>
      </c>
      <c r="J65" s="28" t="n">
        <f aca="false">'Quarterly data'!K60</f>
        <v>0</v>
      </c>
      <c r="K65" s="28" t="n">
        <f aca="false">'Quarterly data'!L60</f>
        <v>0</v>
      </c>
      <c r="L65" s="28" t="n">
        <f aca="false">'Quarterly data'!M60</f>
        <v>0</v>
      </c>
      <c r="M65" s="28" t="n">
        <f aca="false">'Quarterly data'!N60</f>
        <v>0</v>
      </c>
      <c r="N65" s="28" t="n">
        <f aca="false">'Quarterly data'!O60</f>
        <v>0</v>
      </c>
      <c r="O65" s="28" t="n">
        <f aca="false">'Quarterly data'!P60</f>
        <v>0</v>
      </c>
      <c r="P65" s="28" t="n">
        <f aca="false">'Quarterly data'!Q60</f>
        <v>0</v>
      </c>
      <c r="Q65" s="28" t="n">
        <f aca="false">'Quarterly data'!R60</f>
        <v>0</v>
      </c>
      <c r="R65" s="28" t="n">
        <f aca="false">'Quarterly data'!S60</f>
        <v>28.75</v>
      </c>
      <c r="S65" s="28" t="n">
        <f aca="false">'Quarterly data'!T60</f>
        <v>28.75</v>
      </c>
      <c r="T65" s="28" t="n">
        <f aca="false">'Quarterly data'!U60</f>
        <v>28.75</v>
      </c>
      <c r="U65" s="28" t="n">
        <f aca="false">'Quarterly data'!V60</f>
        <v>28.75</v>
      </c>
      <c r="V65" s="28" t="n">
        <f aca="false">'Quarterly data'!W60</f>
        <v>31.5</v>
      </c>
      <c r="W65" s="28" t="n">
        <f aca="false">'Quarterly data'!X60</f>
        <v>31.5</v>
      </c>
      <c r="X65" s="28" t="n">
        <f aca="false">'Quarterly data'!Y60</f>
        <v>31.5</v>
      </c>
      <c r="Y65" s="28" t="n">
        <f aca="false">'Quarterly data'!Z60</f>
        <v>31.5</v>
      </c>
      <c r="Z65" s="28" t="n">
        <f aca="false">'Quarterly data'!AA60</f>
        <v>34.75</v>
      </c>
      <c r="AA65" s="28" t="n">
        <f aca="false">'Quarterly data'!AB60</f>
        <v>34.75</v>
      </c>
      <c r="AB65" s="28" t="n">
        <f aca="false">'Quarterly data'!AC60</f>
        <v>34.75</v>
      </c>
      <c r="AC65" s="28" t="n">
        <f aca="false">'Quarterly data'!AD60</f>
        <v>34.75</v>
      </c>
      <c r="AD65" s="28" t="n">
        <f aca="false">'Quarterly data'!AE60</f>
        <v>39</v>
      </c>
      <c r="AE65" s="28" t="n">
        <f aca="false">'Quarterly data'!AF60</f>
        <v>39</v>
      </c>
      <c r="AF65" s="28" t="n">
        <f aca="false">'Quarterly data'!AG60</f>
        <v>39</v>
      </c>
      <c r="AG65" s="28" t="n">
        <f aca="false">'Quarterly data'!AH60</f>
        <v>39</v>
      </c>
      <c r="AH65" s="28" t="n">
        <f aca="false">'Quarterly data'!AI60</f>
        <v>47.75</v>
      </c>
      <c r="AI65" s="28" t="n">
        <f aca="false">'Quarterly data'!AJ60</f>
        <v>47.75</v>
      </c>
      <c r="AJ65" s="28" t="n">
        <f aca="false">'Quarterly data'!AK60</f>
        <v>47.75</v>
      </c>
      <c r="AK65" s="28" t="n">
        <f aca="false">'Quarterly data'!AL60</f>
        <v>47.75</v>
      </c>
      <c r="AL65" s="28" t="n">
        <f aca="false">'Quarterly data'!AM60</f>
        <v>55.25</v>
      </c>
      <c r="AM65" s="28" t="n">
        <f aca="false">'Quarterly data'!AN60</f>
        <v>55.25</v>
      </c>
      <c r="AN65" s="28" t="n">
        <f aca="false">'Quarterly data'!AO60</f>
        <v>55.25</v>
      </c>
      <c r="AO65" s="28" t="n">
        <f aca="false">'Quarterly data'!AP60</f>
        <v>55.25</v>
      </c>
      <c r="AP65" s="28" t="n">
        <f aca="false">'Quarterly data'!AQ60</f>
        <v>65.5</v>
      </c>
      <c r="AQ65" s="28" t="n">
        <f aca="false">'Quarterly data'!AR60</f>
        <v>65.5</v>
      </c>
      <c r="AR65" s="28" t="n">
        <f aca="false">'Quarterly data'!AS60</f>
        <v>65.5</v>
      </c>
      <c r="AS65" s="28" t="n">
        <f aca="false">'Quarterly data'!AT60</f>
        <v>65.5</v>
      </c>
      <c r="AT65" s="28" t="n">
        <f aca="false">'Quarterly data'!AU60</f>
        <v>64</v>
      </c>
      <c r="AU65" s="28" t="n">
        <f aca="false">'Quarterly data'!AV60</f>
        <v>80</v>
      </c>
      <c r="AV65" s="28" t="n">
        <f aca="false">'Quarterly data'!AW60</f>
        <v>78</v>
      </c>
      <c r="AW65" s="28" t="n">
        <f aca="false">'Quarterly data'!AX60</f>
        <v>72</v>
      </c>
      <c r="AX65" s="28" t="n">
        <f aca="false">'Quarterly data'!AY60</f>
        <v>75</v>
      </c>
      <c r="AY65" s="28" t="n">
        <f aca="false">'Quarterly data'!AZ60</f>
        <v>71</v>
      </c>
      <c r="AZ65" s="28" t="n">
        <f aca="false">'Quarterly data'!BA60</f>
        <v>81</v>
      </c>
      <c r="BA65" s="28" t="n">
        <f aca="false">'Quarterly data'!BB60</f>
        <v>88</v>
      </c>
      <c r="BB65" s="28" t="n">
        <f aca="false">'Quarterly data'!BC60</f>
        <v>81</v>
      </c>
      <c r="BC65" s="28" t="n">
        <f aca="false">'Quarterly data'!BD60</f>
        <v>81</v>
      </c>
      <c r="BD65" s="28" t="n">
        <f aca="false">'Quarterly data'!BE60</f>
        <v>90</v>
      </c>
      <c r="BE65" s="28" t="n">
        <f aca="false">'Quarterly data'!BF60</f>
        <v>96</v>
      </c>
      <c r="BF65" s="28" t="n">
        <f aca="false">'Quarterly data'!BG60</f>
        <v>100</v>
      </c>
      <c r="BG65" s="28" t="n">
        <f aca="false">'Quarterly data'!BH60</f>
        <v>105</v>
      </c>
      <c r="BH65" s="28" t="n">
        <f aca="false">'Quarterly data'!BI60</f>
        <v>102</v>
      </c>
      <c r="BI65" s="28" t="n">
        <f aca="false">'Quarterly data'!BJ60</f>
        <v>104</v>
      </c>
      <c r="BJ65" s="28" t="n">
        <f aca="false">'Quarterly data'!BK60</f>
        <v>108</v>
      </c>
      <c r="BK65" s="28" t="n">
        <f aca="false">'Quarterly data'!BL60</f>
        <v>119</v>
      </c>
      <c r="BL65" s="28" t="n">
        <f aca="false">'Quarterly data'!BM60</f>
        <v>115</v>
      </c>
      <c r="BM65" s="28" t="n">
        <f aca="false">'Quarterly data'!BN60</f>
        <v>126</v>
      </c>
      <c r="BN65" s="28" t="n">
        <f aca="false">'Quarterly data'!BO60</f>
        <v>95</v>
      </c>
      <c r="BO65" s="28" t="n">
        <f aca="false">'Quarterly data'!BP60</f>
        <v>116</v>
      </c>
      <c r="BP65" s="28" t="n">
        <f aca="false">'Quarterly data'!BQ60</f>
        <v>137</v>
      </c>
      <c r="BQ65" s="28" t="n">
        <f aca="false">'Quarterly data'!BR60</f>
        <v>149</v>
      </c>
      <c r="BR65" s="28" t="n">
        <f aca="false">'Quarterly data'!BS60</f>
        <v>147</v>
      </c>
      <c r="BS65" s="28" t="n">
        <f aca="false">'Quarterly data'!BT60</f>
        <v>174</v>
      </c>
      <c r="BT65" s="28" t="n">
        <f aca="false">'Quarterly data'!BU60</f>
        <v>135</v>
      </c>
      <c r="BU65" s="28" t="n">
        <f aca="false">'Quarterly data'!BV60</f>
        <v>153</v>
      </c>
      <c r="BV65" s="28" t="n">
        <f aca="false">'Quarterly data'!BW60</f>
        <v>146</v>
      </c>
      <c r="BW65" s="28" t="n">
        <f aca="false">'Quarterly data'!BX60</f>
        <v>175</v>
      </c>
      <c r="BX65" s="28" t="n">
        <f aca="false">'Quarterly data'!BY60</f>
        <v>152</v>
      </c>
      <c r="BY65" s="28" t="n">
        <f aca="false">'Quarterly data'!BZ60</f>
        <v>177</v>
      </c>
      <c r="BZ65" s="28" t="n">
        <f aca="false">'Quarterly data'!CA60</f>
        <v>192</v>
      </c>
      <c r="CA65" s="28" t="n">
        <f aca="false">'Quarterly data'!CB60</f>
        <v>229</v>
      </c>
      <c r="CB65" s="28" t="n">
        <f aca="false">'Quarterly data'!CC60</f>
        <v>198</v>
      </c>
      <c r="CC65" s="28" t="n">
        <f aca="false">'Quarterly data'!CD60</f>
        <v>184</v>
      </c>
      <c r="CD65" s="28" t="n">
        <f aca="false">'Quarterly data'!CE60</f>
        <v>207</v>
      </c>
      <c r="CE65" s="28" t="n">
        <f aca="false">'Quarterly data'!CF60</f>
        <v>212</v>
      </c>
      <c r="CF65" s="28" t="n">
        <f aca="false">'Quarterly data'!CG60</f>
        <v>218</v>
      </c>
      <c r="CG65" s="28" t="n">
        <f aca="false">'Quarterly data'!CH60</f>
        <v>215</v>
      </c>
      <c r="CH65" s="28" t="n">
        <f aca="false">'Quarterly data'!CI60</f>
        <v>265</v>
      </c>
      <c r="CI65" s="28" t="n">
        <f aca="false">'Quarterly data'!CJ60</f>
        <v>231</v>
      </c>
      <c r="CJ65" s="28" t="n">
        <f aca="false">'Quarterly data'!CK60</f>
        <v>269</v>
      </c>
      <c r="CK65" s="28" t="n">
        <f aca="false">'Quarterly data'!CL60</f>
        <v>266</v>
      </c>
      <c r="CL65" s="28" t="n">
        <f aca="false">'Quarterly data'!CM60</f>
        <v>264</v>
      </c>
      <c r="CM65" s="28" t="n">
        <f aca="false">'Quarterly data'!CN60</f>
        <v>285</v>
      </c>
      <c r="CN65" s="28" t="n">
        <f aca="false">'Quarterly data'!CO60</f>
        <v>311</v>
      </c>
      <c r="CO65" s="28" t="n">
        <f aca="false">'Quarterly data'!CP60</f>
        <v>296</v>
      </c>
      <c r="CP65" s="28" t="n">
        <f aca="false">'Quarterly data'!CQ60</f>
        <v>282</v>
      </c>
      <c r="CQ65" s="28" t="n">
        <f aca="false">'Quarterly data'!CR60</f>
        <v>291</v>
      </c>
      <c r="CR65" s="28" t="n">
        <f aca="false">'Quarterly data'!CS60</f>
        <v>327</v>
      </c>
      <c r="CS65" s="28" t="n">
        <f aca="false">'Quarterly data'!CT60</f>
        <v>324</v>
      </c>
      <c r="CT65" s="28" t="n">
        <f aca="false">'Quarterly data'!CU60</f>
        <v>335</v>
      </c>
      <c r="CU65" s="28" t="n">
        <f aca="false">'Quarterly data'!CV66</f>
        <v>260</v>
      </c>
      <c r="CV65" s="28" t="n">
        <f aca="false">'Quarterly data'!CW66</f>
        <v>187</v>
      </c>
      <c r="CW65" s="28" t="n">
        <f aca="false">'Quarterly data'!CX66</f>
        <v>218</v>
      </c>
      <c r="CX65" s="28" t="n">
        <f aca="false">'Quarterly data'!CY66</f>
        <v>227</v>
      </c>
      <c r="CY65" s="28" t="n">
        <f aca="false">'Quarterly data'!CZ66</f>
        <v>176</v>
      </c>
      <c r="CZ65" s="28" t="n">
        <f aca="false">'Quarterly data'!DA66</f>
        <v>218</v>
      </c>
      <c r="DA65" s="28" t="n">
        <f aca="false">'Quarterly data'!DB66</f>
        <v>236</v>
      </c>
      <c r="DB65" s="28" t="n">
        <f aca="false">'Quarterly data'!DC66</f>
        <v>278</v>
      </c>
      <c r="DC65" s="28" t="n">
        <f aca="false">'Quarterly data'!DD66</f>
        <v>245</v>
      </c>
      <c r="DD65" s="28" t="n">
        <f aca="false">'Quarterly data'!DE66</f>
        <v>234</v>
      </c>
      <c r="DE65" s="28" t="n">
        <f aca="false">'Quarterly data'!DF66</f>
        <v>280</v>
      </c>
      <c r="DF65" s="28" t="n">
        <f aca="false">'Quarterly data'!DG66</f>
        <v>238</v>
      </c>
      <c r="DG65" s="28" t="n">
        <f aca="false">'Quarterly data'!DH66</f>
        <v>281</v>
      </c>
      <c r="DH65" s="28" t="n">
        <f aca="false">'Quarterly data'!DI66</f>
        <v>261</v>
      </c>
      <c r="DI65" s="28" t="n">
        <f aca="false">'Quarterly data'!DJ66</f>
        <v>361</v>
      </c>
      <c r="DJ65" s="28" t="n">
        <f aca="false">'Quarterly data'!DK66</f>
        <v>313</v>
      </c>
      <c r="DK65" s="28" t="n">
        <f aca="false">'Quarterly data'!DL66</f>
        <v>0</v>
      </c>
      <c r="DL65" s="28" t="n">
        <f aca="false">'Quarterly data'!DM66</f>
        <v>0</v>
      </c>
      <c r="DM65" s="28" t="n">
        <f aca="false">'Quarterly data'!DN66</f>
        <v>0</v>
      </c>
      <c r="DN65" s="28" t="n">
        <f aca="false">'Quarterly data'!DO66</f>
        <v>0</v>
      </c>
    </row>
    <row r="66" customFormat="false" ht="15" hidden="false" customHeight="false" outlineLevel="0" collapsed="false">
      <c r="A66" s="27" t="s">
        <v>165</v>
      </c>
      <c r="B66" s="28" t="n">
        <f aca="false">'Quarterly data'!C61</f>
        <v>0</v>
      </c>
      <c r="C66" s="28" t="n">
        <f aca="false">'Quarterly data'!D61</f>
        <v>0</v>
      </c>
      <c r="D66" s="28" t="n">
        <f aca="false">'Quarterly data'!E61</f>
        <v>0</v>
      </c>
      <c r="E66" s="28" t="n">
        <f aca="false">'Quarterly data'!F61</f>
        <v>0</v>
      </c>
      <c r="F66" s="28" t="n">
        <f aca="false">'Quarterly data'!G61</f>
        <v>0</v>
      </c>
      <c r="G66" s="28" t="n">
        <f aca="false">'Quarterly data'!H61</f>
        <v>0</v>
      </c>
      <c r="H66" s="28" t="n">
        <f aca="false">'Quarterly data'!I61</f>
        <v>0</v>
      </c>
      <c r="I66" s="28" t="n">
        <f aca="false">'Quarterly data'!J61</f>
        <v>0</v>
      </c>
      <c r="J66" s="28" t="n">
        <f aca="false">'Quarterly data'!K61</f>
        <v>0</v>
      </c>
      <c r="K66" s="28" t="n">
        <f aca="false">'Quarterly data'!L61</f>
        <v>0</v>
      </c>
      <c r="L66" s="28" t="n">
        <f aca="false">'Quarterly data'!M61</f>
        <v>0</v>
      </c>
      <c r="M66" s="28" t="n">
        <f aca="false">'Quarterly data'!N61</f>
        <v>0</v>
      </c>
      <c r="N66" s="28" t="n">
        <f aca="false">'Quarterly data'!O61</f>
        <v>0</v>
      </c>
      <c r="O66" s="28" t="n">
        <f aca="false">'Quarterly data'!P61</f>
        <v>0</v>
      </c>
      <c r="P66" s="28" t="n">
        <f aca="false">'Quarterly data'!Q61</f>
        <v>0</v>
      </c>
      <c r="Q66" s="28" t="n">
        <f aca="false">'Quarterly data'!R61</f>
        <v>0</v>
      </c>
      <c r="R66" s="28" t="n">
        <f aca="false">'Quarterly data'!S61</f>
        <v>131</v>
      </c>
      <c r="S66" s="28" t="n">
        <f aca="false">'Quarterly data'!T61</f>
        <v>131</v>
      </c>
      <c r="T66" s="28" t="n">
        <f aca="false">'Quarterly data'!U61</f>
        <v>131</v>
      </c>
      <c r="U66" s="28" t="n">
        <f aca="false">'Quarterly data'!V61</f>
        <v>131</v>
      </c>
      <c r="V66" s="28" t="n">
        <f aca="false">'Quarterly data'!W61</f>
        <v>146.25</v>
      </c>
      <c r="W66" s="28" t="n">
        <f aca="false">'Quarterly data'!X61</f>
        <v>146.25</v>
      </c>
      <c r="X66" s="28" t="n">
        <f aca="false">'Quarterly data'!Y61</f>
        <v>146.25</v>
      </c>
      <c r="Y66" s="28" t="n">
        <f aca="false">'Quarterly data'!Z61</f>
        <v>146.25</v>
      </c>
      <c r="Z66" s="28" t="n">
        <f aca="false">'Quarterly data'!AA61</f>
        <v>154.75</v>
      </c>
      <c r="AA66" s="28" t="n">
        <f aca="false">'Quarterly data'!AB61</f>
        <v>154.75</v>
      </c>
      <c r="AB66" s="28" t="n">
        <f aca="false">'Quarterly data'!AC61</f>
        <v>154.75</v>
      </c>
      <c r="AC66" s="28" t="n">
        <f aca="false">'Quarterly data'!AD61</f>
        <v>154.75</v>
      </c>
      <c r="AD66" s="28" t="n">
        <f aca="false">'Quarterly data'!AE61</f>
        <v>166.75</v>
      </c>
      <c r="AE66" s="28" t="n">
        <f aca="false">'Quarterly data'!AF61</f>
        <v>166.75</v>
      </c>
      <c r="AF66" s="28" t="n">
        <f aca="false">'Quarterly data'!AG61</f>
        <v>166.75</v>
      </c>
      <c r="AG66" s="28" t="n">
        <f aca="false">'Quarterly data'!AH61</f>
        <v>166.75</v>
      </c>
      <c r="AH66" s="28" t="n">
        <f aca="false">'Quarterly data'!AI61</f>
        <v>203.5</v>
      </c>
      <c r="AI66" s="28" t="n">
        <f aca="false">'Quarterly data'!AJ61</f>
        <v>203.5</v>
      </c>
      <c r="AJ66" s="28" t="n">
        <f aca="false">'Quarterly data'!AK61</f>
        <v>203.5</v>
      </c>
      <c r="AK66" s="28" t="n">
        <f aca="false">'Quarterly data'!AL61</f>
        <v>203.5</v>
      </c>
      <c r="AL66" s="28" t="n">
        <f aca="false">'Quarterly data'!AM61</f>
        <v>242</v>
      </c>
      <c r="AM66" s="28" t="n">
        <f aca="false">'Quarterly data'!AN61</f>
        <v>242</v>
      </c>
      <c r="AN66" s="28" t="n">
        <f aca="false">'Quarterly data'!AO61</f>
        <v>242</v>
      </c>
      <c r="AO66" s="28" t="n">
        <f aca="false">'Quarterly data'!AP61</f>
        <v>242</v>
      </c>
      <c r="AP66" s="28" t="n">
        <f aca="false">'Quarterly data'!AQ61</f>
        <v>287.5</v>
      </c>
      <c r="AQ66" s="28" t="n">
        <f aca="false">'Quarterly data'!AR61</f>
        <v>287.5</v>
      </c>
      <c r="AR66" s="28" t="n">
        <f aca="false">'Quarterly data'!AS61</f>
        <v>287.5</v>
      </c>
      <c r="AS66" s="28" t="n">
        <f aca="false">'Quarterly data'!AT61</f>
        <v>287.5</v>
      </c>
      <c r="AT66" s="28" t="n">
        <f aca="false">'Quarterly data'!AU61</f>
        <v>328</v>
      </c>
      <c r="AU66" s="28" t="n">
        <f aca="false">'Quarterly data'!AV61</f>
        <v>349</v>
      </c>
      <c r="AV66" s="28" t="n">
        <f aca="false">'Quarterly data'!AW61</f>
        <v>390</v>
      </c>
      <c r="AW66" s="28" t="n">
        <f aca="false">'Quarterly data'!AX61</f>
        <v>404</v>
      </c>
      <c r="AX66" s="28" t="n">
        <f aca="false">'Quarterly data'!AY61</f>
        <v>383</v>
      </c>
      <c r="AY66" s="28" t="n">
        <f aca="false">'Quarterly data'!AZ61</f>
        <v>431</v>
      </c>
      <c r="AZ66" s="28" t="n">
        <f aca="false">'Quarterly data'!BA61</f>
        <v>449</v>
      </c>
      <c r="BA66" s="28" t="n">
        <f aca="false">'Quarterly data'!BB61</f>
        <v>467</v>
      </c>
      <c r="BB66" s="28" t="n">
        <f aca="false">'Quarterly data'!BC61</f>
        <v>498</v>
      </c>
      <c r="BC66" s="28" t="n">
        <f aca="false">'Quarterly data'!BD61</f>
        <v>552</v>
      </c>
      <c r="BD66" s="28" t="n">
        <f aca="false">'Quarterly data'!BE61</f>
        <v>626</v>
      </c>
      <c r="BE66" s="28" t="n">
        <f aca="false">'Quarterly data'!BF61</f>
        <v>631</v>
      </c>
      <c r="BF66" s="28" t="n">
        <f aca="false">'Quarterly data'!BG61</f>
        <v>630</v>
      </c>
      <c r="BG66" s="28" t="n">
        <f aca="false">'Quarterly data'!BH61</f>
        <v>630</v>
      </c>
      <c r="BH66" s="28" t="n">
        <f aca="false">'Quarterly data'!BI61</f>
        <v>679</v>
      </c>
      <c r="BI66" s="28" t="n">
        <f aca="false">'Quarterly data'!BJ61</f>
        <v>715</v>
      </c>
      <c r="BJ66" s="28" t="n">
        <f aca="false">'Quarterly data'!BK61</f>
        <v>705</v>
      </c>
      <c r="BK66" s="28" t="n">
        <f aca="false">'Quarterly data'!BL61</f>
        <v>705</v>
      </c>
      <c r="BL66" s="28" t="n">
        <f aca="false">'Quarterly data'!BM61</f>
        <v>747</v>
      </c>
      <c r="BM66" s="28" t="n">
        <f aca="false">'Quarterly data'!BN61</f>
        <v>778</v>
      </c>
      <c r="BN66" s="28" t="n">
        <f aca="false">'Quarterly data'!BO61</f>
        <v>786</v>
      </c>
      <c r="BO66" s="28" t="n">
        <f aca="false">'Quarterly data'!BP61</f>
        <v>840</v>
      </c>
      <c r="BP66" s="28" t="n">
        <f aca="false">'Quarterly data'!BQ61</f>
        <v>876</v>
      </c>
      <c r="BQ66" s="28" t="n">
        <f aca="false">'Quarterly data'!BR61</f>
        <v>866</v>
      </c>
      <c r="BR66" s="28" t="n">
        <f aca="false">'Quarterly data'!BS61</f>
        <v>889</v>
      </c>
      <c r="BS66" s="28" t="n">
        <f aca="false">'Quarterly data'!BT61</f>
        <v>921</v>
      </c>
      <c r="BT66" s="28" t="n">
        <f aca="false">'Quarterly data'!BU61</f>
        <v>1023</v>
      </c>
      <c r="BU66" s="28" t="n">
        <f aca="false">'Quarterly data'!BV61</f>
        <v>943</v>
      </c>
      <c r="BV66" s="28" t="n">
        <f aca="false">'Quarterly data'!BW61</f>
        <v>950</v>
      </c>
      <c r="BW66" s="28" t="n">
        <f aca="false">'Quarterly data'!BX61</f>
        <v>944</v>
      </c>
      <c r="BX66" s="28" t="n">
        <f aca="false">'Quarterly data'!BY61</f>
        <v>1011</v>
      </c>
      <c r="BY66" s="28" t="n">
        <f aca="false">'Quarterly data'!BZ61</f>
        <v>1061</v>
      </c>
      <c r="BZ66" s="28" t="n">
        <f aca="false">'Quarterly data'!CA61</f>
        <v>1082</v>
      </c>
      <c r="CA66" s="28" t="n">
        <f aca="false">'Quarterly data'!CB61</f>
        <v>1063</v>
      </c>
      <c r="CB66" s="28" t="n">
        <f aca="false">'Quarterly data'!CC61</f>
        <v>1177</v>
      </c>
      <c r="CC66" s="28" t="n">
        <f aca="false">'Quarterly data'!CD61</f>
        <v>1101</v>
      </c>
      <c r="CD66" s="28" t="n">
        <f aca="false">'Quarterly data'!CE61</f>
        <v>1172</v>
      </c>
      <c r="CE66" s="28" t="n">
        <f aca="false">'Quarterly data'!CF61</f>
        <v>1225</v>
      </c>
      <c r="CF66" s="28" t="n">
        <f aca="false">'Quarterly data'!CG61</f>
        <v>1288</v>
      </c>
      <c r="CG66" s="28" t="n">
        <f aca="false">'Quarterly data'!CH61</f>
        <v>1276</v>
      </c>
      <c r="CH66" s="28" t="n">
        <f aca="false">'Quarterly data'!CI61</f>
        <v>1234</v>
      </c>
      <c r="CI66" s="28" t="n">
        <f aca="false">'Quarterly data'!CJ61</f>
        <v>1381</v>
      </c>
      <c r="CJ66" s="28" t="n">
        <f aca="false">'Quarterly data'!CK61</f>
        <v>1355</v>
      </c>
      <c r="CK66" s="28" t="n">
        <f aca="false">'Quarterly data'!CL61</f>
        <v>1347</v>
      </c>
      <c r="CL66" s="28" t="n">
        <f aca="false">'Quarterly data'!CM61</f>
        <v>1370</v>
      </c>
      <c r="CM66" s="28" t="n">
        <f aca="false">'Quarterly data'!CN61</f>
        <v>1424</v>
      </c>
      <c r="CN66" s="28" t="n">
        <f aca="false">'Quarterly data'!CO61</f>
        <v>1436</v>
      </c>
      <c r="CO66" s="28" t="n">
        <f aca="false">'Quarterly data'!CP61</f>
        <v>1448</v>
      </c>
      <c r="CP66" s="28" t="n">
        <f aca="false">'Quarterly data'!CQ61</f>
        <v>1600</v>
      </c>
      <c r="CQ66" s="28" t="n">
        <f aca="false">'Quarterly data'!CR61</f>
        <v>1588</v>
      </c>
      <c r="CR66" s="28" t="n">
        <f aca="false">'Quarterly data'!CS61</f>
        <v>1561</v>
      </c>
      <c r="CS66" s="28" t="n">
        <f aca="false">'Quarterly data'!CT61</f>
        <v>1603</v>
      </c>
      <c r="CT66" s="28" t="n">
        <f aca="false">'Quarterly data'!CU61</f>
        <v>1584</v>
      </c>
      <c r="CU66" s="28" t="n">
        <f aca="false">'Quarterly data'!CV67</f>
        <v>-60</v>
      </c>
      <c r="CV66" s="28" t="n">
        <f aca="false">'Quarterly data'!CW67</f>
        <v>70</v>
      </c>
      <c r="CW66" s="28" t="n">
        <f aca="false">'Quarterly data'!CX67</f>
        <v>22</v>
      </c>
      <c r="CX66" s="28" t="n">
        <f aca="false">'Quarterly data'!CY67</f>
        <v>-38</v>
      </c>
      <c r="CY66" s="28" t="n">
        <f aca="false">'Quarterly data'!CZ67</f>
        <v>0</v>
      </c>
      <c r="CZ66" s="28" t="n">
        <f aca="false">'Quarterly data'!DA67</f>
        <v>-58</v>
      </c>
      <c r="DA66" s="28" t="n">
        <f aca="false">'Quarterly data'!DB67</f>
        <v>-74</v>
      </c>
      <c r="DB66" s="28" t="n">
        <f aca="false">'Quarterly data'!DC67</f>
        <v>-208</v>
      </c>
      <c r="DC66" s="28" t="n">
        <f aca="false">'Quarterly data'!DD67</f>
        <v>91</v>
      </c>
      <c r="DD66" s="28" t="n">
        <f aca="false">'Quarterly data'!DE67</f>
        <v>56</v>
      </c>
      <c r="DE66" s="28" t="n">
        <f aca="false">'Quarterly data'!DF67</f>
        <v>43</v>
      </c>
      <c r="DF66" s="28" t="n">
        <f aca="false">'Quarterly data'!DG67</f>
        <v>-44</v>
      </c>
      <c r="DG66" s="28" t="n">
        <f aca="false">'Quarterly data'!DH67</f>
        <v>73</v>
      </c>
      <c r="DH66" s="28" t="n">
        <f aca="false">'Quarterly data'!DI67</f>
        <v>98</v>
      </c>
      <c r="DI66" s="28" t="n">
        <f aca="false">'Quarterly data'!DJ67</f>
        <v>-53</v>
      </c>
      <c r="DJ66" s="28" t="n">
        <f aca="false">'Quarterly data'!DK67</f>
        <v>-190</v>
      </c>
      <c r="DK66" s="28" t="n">
        <f aca="false">'Quarterly data'!DL67</f>
        <v>0</v>
      </c>
      <c r="DL66" s="28" t="n">
        <f aca="false">'Quarterly data'!DM67</f>
        <v>0</v>
      </c>
      <c r="DM66" s="28" t="n">
        <f aca="false">'Quarterly data'!DN67</f>
        <v>0</v>
      </c>
      <c r="DN66" s="28" t="n">
        <f aca="false">'Quarterly data'!DO67</f>
        <v>0</v>
      </c>
    </row>
    <row r="67" customFormat="false" ht="15" hidden="false" customHeight="false" outlineLevel="0" collapsed="false">
      <c r="A67" s="27"/>
      <c r="B67" s="1" t="n">
        <f aca="false">'Quarterly data'!C62</f>
        <v>0</v>
      </c>
      <c r="C67" s="1" t="n">
        <f aca="false">'Quarterly data'!D62</f>
        <v>0</v>
      </c>
      <c r="D67" s="1" t="n">
        <f aca="false">'Quarterly data'!E62</f>
        <v>0</v>
      </c>
      <c r="E67" s="1" t="n">
        <f aca="false">'Quarterly data'!F62</f>
        <v>0</v>
      </c>
      <c r="F67" s="1" t="n">
        <f aca="false">'Quarterly data'!G62</f>
        <v>0</v>
      </c>
      <c r="G67" s="1" t="n">
        <f aca="false">'Quarterly data'!H62</f>
        <v>0</v>
      </c>
      <c r="H67" s="1" t="n">
        <f aca="false">'Quarterly data'!I62</f>
        <v>0</v>
      </c>
      <c r="I67" s="1" t="n">
        <f aca="false">'Quarterly data'!J62</f>
        <v>0</v>
      </c>
      <c r="J67" s="1" t="n">
        <f aca="false">'Quarterly data'!K62</f>
        <v>0</v>
      </c>
      <c r="K67" s="1" t="n">
        <f aca="false">'Quarterly data'!L62</f>
        <v>0</v>
      </c>
      <c r="L67" s="1" t="n">
        <f aca="false">'Quarterly data'!M62</f>
        <v>0</v>
      </c>
      <c r="M67" s="1" t="n">
        <f aca="false">'Quarterly data'!N62</f>
        <v>0</v>
      </c>
      <c r="N67" s="1" t="n">
        <f aca="false">'Quarterly data'!O62</f>
        <v>0</v>
      </c>
      <c r="O67" s="1" t="n">
        <f aca="false">'Quarterly data'!P62</f>
        <v>0</v>
      </c>
      <c r="P67" s="1" t="n">
        <f aca="false">'Quarterly data'!Q62</f>
        <v>0</v>
      </c>
      <c r="Q67" s="1" t="n">
        <f aca="false">'Quarterly data'!R62</f>
        <v>0</v>
      </c>
      <c r="R67" s="1" t="n">
        <f aca="false">'Quarterly data'!S62</f>
        <v>0</v>
      </c>
      <c r="S67" s="1" t="n">
        <f aca="false">'Quarterly data'!T62</f>
        <v>0</v>
      </c>
      <c r="T67" s="1" t="n">
        <f aca="false">'Quarterly data'!U62</f>
        <v>0</v>
      </c>
      <c r="U67" s="1" t="n">
        <f aca="false">'Quarterly data'!V62</f>
        <v>0</v>
      </c>
      <c r="V67" s="1" t="n">
        <f aca="false">'Quarterly data'!W62</f>
        <v>0</v>
      </c>
      <c r="W67" s="1" t="n">
        <f aca="false">'Quarterly data'!X62</f>
        <v>0</v>
      </c>
      <c r="X67" s="1" t="n">
        <f aca="false">'Quarterly data'!Y62</f>
        <v>0</v>
      </c>
      <c r="Y67" s="1" t="n">
        <f aca="false">'Quarterly data'!Z62</f>
        <v>0</v>
      </c>
      <c r="Z67" s="1" t="n">
        <f aca="false">'Quarterly data'!AA62</f>
        <v>0</v>
      </c>
      <c r="AA67" s="1" t="n">
        <f aca="false">'Quarterly data'!AB62</f>
        <v>0</v>
      </c>
      <c r="AB67" s="1" t="n">
        <f aca="false">'Quarterly data'!AC62</f>
        <v>0</v>
      </c>
      <c r="AC67" s="1" t="n">
        <f aca="false">'Quarterly data'!AD62</f>
        <v>0</v>
      </c>
      <c r="AD67" s="1" t="n">
        <f aca="false">'Quarterly data'!AE62</f>
        <v>0</v>
      </c>
      <c r="AE67" s="1" t="n">
        <f aca="false">'Quarterly data'!AF62</f>
        <v>0</v>
      </c>
      <c r="AF67" s="1" t="n">
        <f aca="false">'Quarterly data'!AG62</f>
        <v>0</v>
      </c>
      <c r="AG67" s="1" t="n">
        <f aca="false">'Quarterly data'!AH62</f>
        <v>0</v>
      </c>
      <c r="AH67" s="1" t="n">
        <f aca="false">'Quarterly data'!AI62</f>
        <v>0</v>
      </c>
      <c r="AI67" s="1" t="n">
        <f aca="false">'Quarterly data'!AJ62</f>
        <v>0</v>
      </c>
      <c r="AJ67" s="1" t="n">
        <f aca="false">'Quarterly data'!AK62</f>
        <v>0</v>
      </c>
      <c r="AK67" s="1" t="n">
        <f aca="false">'Quarterly data'!AL62</f>
        <v>0</v>
      </c>
      <c r="AL67" s="1" t="n">
        <f aca="false">'Quarterly data'!AM62</f>
        <v>0</v>
      </c>
      <c r="AM67" s="1" t="n">
        <f aca="false">'Quarterly data'!AN62</f>
        <v>0</v>
      </c>
      <c r="AN67" s="1" t="n">
        <f aca="false">'Quarterly data'!AO62</f>
        <v>0</v>
      </c>
      <c r="AO67" s="1" t="n">
        <f aca="false">'Quarterly data'!AP62</f>
        <v>0</v>
      </c>
      <c r="AP67" s="1" t="n">
        <f aca="false">'Quarterly data'!AQ62</f>
        <v>0</v>
      </c>
      <c r="AQ67" s="1" t="n">
        <f aca="false">'Quarterly data'!AR62</f>
        <v>0</v>
      </c>
      <c r="AR67" s="1" t="n">
        <f aca="false">'Quarterly data'!AS62</f>
        <v>0</v>
      </c>
      <c r="AS67" s="1" t="n">
        <f aca="false">'Quarterly data'!AT62</f>
        <v>0</v>
      </c>
      <c r="AT67" s="1" t="n">
        <f aca="false">'Quarterly data'!AU62</f>
        <v>0</v>
      </c>
      <c r="AU67" s="1" t="n">
        <f aca="false">'Quarterly data'!AV62</f>
        <v>0</v>
      </c>
      <c r="AV67" s="1" t="n">
        <f aca="false">'Quarterly data'!AW62</f>
        <v>0</v>
      </c>
      <c r="AW67" s="1" t="n">
        <f aca="false">'Quarterly data'!AX62</f>
        <v>0</v>
      </c>
      <c r="AX67" s="1" t="n">
        <f aca="false">'Quarterly data'!AY62</f>
        <v>0</v>
      </c>
      <c r="AY67" s="1" t="n">
        <f aca="false">'Quarterly data'!AZ62</f>
        <v>0</v>
      </c>
      <c r="AZ67" s="1" t="n">
        <f aca="false">'Quarterly data'!BA62</f>
        <v>0</v>
      </c>
      <c r="BA67" s="1" t="n">
        <f aca="false">'Quarterly data'!BB62</f>
        <v>0</v>
      </c>
      <c r="BB67" s="1" t="n">
        <f aca="false">'Quarterly data'!BC62</f>
        <v>0</v>
      </c>
      <c r="BC67" s="1" t="n">
        <f aca="false">'Quarterly data'!BD62</f>
        <v>0</v>
      </c>
      <c r="BD67" s="1" t="n">
        <f aca="false">'Quarterly data'!BE62</f>
        <v>0</v>
      </c>
      <c r="BE67" s="1" t="n">
        <f aca="false">'Quarterly data'!BF62</f>
        <v>0</v>
      </c>
      <c r="BF67" s="1" t="n">
        <f aca="false">'Quarterly data'!BG62</f>
        <v>0</v>
      </c>
      <c r="BG67" s="1" t="n">
        <f aca="false">'Quarterly data'!BH62</f>
        <v>0</v>
      </c>
      <c r="BH67" s="1" t="n">
        <f aca="false">'Quarterly data'!BI62</f>
        <v>0</v>
      </c>
      <c r="BI67" s="1" t="n">
        <f aca="false">'Quarterly data'!BJ62</f>
        <v>0</v>
      </c>
      <c r="BJ67" s="1" t="n">
        <f aca="false">'Quarterly data'!BK62</f>
        <v>0</v>
      </c>
      <c r="BK67" s="1" t="n">
        <f aca="false">'Quarterly data'!BL62</f>
        <v>0</v>
      </c>
      <c r="BL67" s="1" t="n">
        <f aca="false">'Quarterly data'!BM62</f>
        <v>0</v>
      </c>
      <c r="BM67" s="1" t="n">
        <f aca="false">'Quarterly data'!BN62</f>
        <v>0</v>
      </c>
      <c r="BN67" s="1" t="n">
        <f aca="false">'Quarterly data'!BO62</f>
        <v>0</v>
      </c>
      <c r="BO67" s="1" t="n">
        <f aca="false">'Quarterly data'!BP62</f>
        <v>0</v>
      </c>
      <c r="BP67" s="1" t="n">
        <f aca="false">'Quarterly data'!BQ62</f>
        <v>0</v>
      </c>
      <c r="BQ67" s="1" t="n">
        <f aca="false">'Quarterly data'!BR62</f>
        <v>0</v>
      </c>
      <c r="BR67" s="1" t="n">
        <f aca="false">'Quarterly data'!BS62</f>
        <v>0</v>
      </c>
      <c r="BS67" s="1" t="n">
        <f aca="false">'Quarterly data'!BT62</f>
        <v>0</v>
      </c>
      <c r="BT67" s="1" t="n">
        <f aca="false">'Quarterly data'!BU62</f>
        <v>0</v>
      </c>
      <c r="BU67" s="1" t="n">
        <f aca="false">'Quarterly data'!BV62</f>
        <v>0</v>
      </c>
      <c r="BV67" s="1" t="n">
        <f aca="false">'Quarterly data'!BW62</f>
        <v>0</v>
      </c>
      <c r="BW67" s="1" t="n">
        <f aca="false">'Quarterly data'!BX62</f>
        <v>0</v>
      </c>
      <c r="BX67" s="1" t="n">
        <f aca="false">'Quarterly data'!BY62</f>
        <v>0</v>
      </c>
      <c r="BY67" s="1" t="n">
        <f aca="false">'Quarterly data'!BZ62</f>
        <v>0</v>
      </c>
      <c r="BZ67" s="1" t="n">
        <f aca="false">'Quarterly data'!CA62</f>
        <v>0</v>
      </c>
      <c r="CA67" s="1" t="n">
        <f aca="false">'Quarterly data'!CB62</f>
        <v>0</v>
      </c>
      <c r="CB67" s="1" t="n">
        <f aca="false">'Quarterly data'!CC62</f>
        <v>0</v>
      </c>
      <c r="CC67" s="1" t="n">
        <f aca="false">'Quarterly data'!CD62</f>
        <v>0</v>
      </c>
      <c r="CD67" s="1" t="n">
        <f aca="false">'Quarterly data'!CE62</f>
        <v>0</v>
      </c>
      <c r="CE67" s="1" t="n">
        <f aca="false">'Quarterly data'!CF62</f>
        <v>0</v>
      </c>
      <c r="CF67" s="1" t="n">
        <f aca="false">'Quarterly data'!CG62</f>
        <v>0</v>
      </c>
      <c r="CG67" s="1" t="n">
        <f aca="false">'Quarterly data'!CH62</f>
        <v>0</v>
      </c>
      <c r="CH67" s="1" t="n">
        <f aca="false">'Quarterly data'!CI62</f>
        <v>0</v>
      </c>
      <c r="CI67" s="1" t="n">
        <f aca="false">'Quarterly data'!CJ62</f>
        <v>0</v>
      </c>
      <c r="CJ67" s="1" t="n">
        <f aca="false">'Quarterly data'!CK62</f>
        <v>0</v>
      </c>
      <c r="CK67" s="1" t="n">
        <f aca="false">'Quarterly data'!CL62</f>
        <v>0</v>
      </c>
      <c r="CL67" s="1" t="n">
        <f aca="false">'Quarterly data'!CM62</f>
        <v>0</v>
      </c>
      <c r="CM67" s="1" t="n">
        <f aca="false">'Quarterly data'!CN62</f>
        <v>0</v>
      </c>
      <c r="CN67" s="1" t="n">
        <f aca="false">'Quarterly data'!CO62</f>
        <v>0</v>
      </c>
      <c r="CO67" s="1" t="n">
        <f aca="false">'Quarterly data'!CP62</f>
        <v>0</v>
      </c>
      <c r="CP67" s="1" t="n">
        <f aca="false">'Quarterly data'!CQ62</f>
        <v>0</v>
      </c>
      <c r="CQ67" s="1" t="n">
        <f aca="false">'Quarterly data'!CR62</f>
        <v>0</v>
      </c>
      <c r="CR67" s="1" t="n">
        <f aca="false">'Quarterly data'!CS62</f>
        <v>0</v>
      </c>
      <c r="CS67" s="1" t="n">
        <f aca="false">'Quarterly data'!CT62</f>
        <v>0</v>
      </c>
      <c r="CT67" s="1" t="n">
        <f aca="false">'Quarterly data'!CU62</f>
        <v>0</v>
      </c>
      <c r="CU67" s="1" t="n">
        <f aca="false">'Quarterly data'!CV68</f>
        <v>0</v>
      </c>
      <c r="CV67" s="1" t="n">
        <f aca="false">'Quarterly data'!CW68</f>
        <v>0</v>
      </c>
      <c r="CW67" s="1" t="n">
        <f aca="false">'Quarterly data'!CX68</f>
        <v>0</v>
      </c>
      <c r="CX67" s="1" t="n">
        <f aca="false">'Quarterly data'!CY68</f>
        <v>0</v>
      </c>
      <c r="CY67" s="1" t="n">
        <f aca="false">'Quarterly data'!CZ68</f>
        <v>0</v>
      </c>
      <c r="CZ67" s="1" t="n">
        <f aca="false">'Quarterly data'!DA68</f>
        <v>0</v>
      </c>
      <c r="DA67" s="1" t="n">
        <f aca="false">'Quarterly data'!DB68</f>
        <v>0</v>
      </c>
      <c r="DB67" s="1" t="n">
        <f aca="false">'Quarterly data'!DC68</f>
        <v>0</v>
      </c>
      <c r="DC67" s="1" t="n">
        <f aca="false">'Quarterly data'!DD68</f>
        <v>0</v>
      </c>
      <c r="DD67" s="1" t="n">
        <f aca="false">'Quarterly data'!DE68</f>
        <v>0</v>
      </c>
      <c r="DE67" s="1" t="n">
        <f aca="false">'Quarterly data'!DF68</f>
        <v>0</v>
      </c>
      <c r="DF67" s="1" t="n">
        <f aca="false">'Quarterly data'!DG68</f>
        <v>0</v>
      </c>
      <c r="DG67" s="1" t="n">
        <f aca="false">'Quarterly data'!DH68</f>
        <v>0</v>
      </c>
      <c r="DH67" s="1" t="n">
        <f aca="false">'Quarterly data'!DI68</f>
        <v>0</v>
      </c>
      <c r="DI67" s="1" t="n">
        <f aca="false">'Quarterly data'!DJ68</f>
        <v>0</v>
      </c>
      <c r="DJ67" s="1" t="n">
        <f aca="false">'Quarterly data'!DK68</f>
        <v>0</v>
      </c>
      <c r="DK67" s="1" t="n">
        <f aca="false">'Quarterly data'!DL68</f>
        <v>0</v>
      </c>
      <c r="DL67" s="1" t="n">
        <f aca="false">'Quarterly data'!DM68</f>
        <v>0</v>
      </c>
      <c r="DM67" s="1" t="n">
        <f aca="false">'Quarterly data'!DN68</f>
        <v>0</v>
      </c>
      <c r="DN67" s="1" t="n">
        <f aca="false">'Quarterly data'!DO68</f>
        <v>0</v>
      </c>
    </row>
    <row r="68" customFormat="false" ht="15" hidden="false" customHeight="false" outlineLevel="0" collapsed="false">
      <c r="A68" s="25" t="s">
        <v>166</v>
      </c>
      <c r="B68" s="29" t="n">
        <f aca="false">'Quarterly data'!C63</f>
        <v>0</v>
      </c>
      <c r="C68" s="29" t="n">
        <f aca="false">'Quarterly data'!D63</f>
        <v>0</v>
      </c>
      <c r="D68" s="29" t="n">
        <f aca="false">'Quarterly data'!E63</f>
        <v>0</v>
      </c>
      <c r="E68" s="29" t="n">
        <f aca="false">'Quarterly data'!F63</f>
        <v>0</v>
      </c>
      <c r="F68" s="29" t="n">
        <f aca="false">'Quarterly data'!G63</f>
        <v>0</v>
      </c>
      <c r="G68" s="29" t="n">
        <f aca="false">'Quarterly data'!H63</f>
        <v>0</v>
      </c>
      <c r="H68" s="29" t="n">
        <f aca="false">'Quarterly data'!I63</f>
        <v>0</v>
      </c>
      <c r="I68" s="29" t="n">
        <f aca="false">'Quarterly data'!J63</f>
        <v>0</v>
      </c>
      <c r="J68" s="29" t="n">
        <f aca="false">'Quarterly data'!K63</f>
        <v>0</v>
      </c>
      <c r="K68" s="29" t="n">
        <f aca="false">'Quarterly data'!L63</f>
        <v>0</v>
      </c>
      <c r="L68" s="29" t="n">
        <f aca="false">'Quarterly data'!M63</f>
        <v>0</v>
      </c>
      <c r="M68" s="29" t="n">
        <f aca="false">'Quarterly data'!N63</f>
        <v>0</v>
      </c>
      <c r="N68" s="29" t="n">
        <f aca="false">'Quarterly data'!O63</f>
        <v>0</v>
      </c>
      <c r="O68" s="29" t="n">
        <f aca="false">'Quarterly data'!P63</f>
        <v>0</v>
      </c>
      <c r="P68" s="29" t="n">
        <f aca="false">'Quarterly data'!Q63</f>
        <v>0</v>
      </c>
      <c r="Q68" s="29" t="n">
        <f aca="false">'Quarterly data'!R63</f>
        <v>0</v>
      </c>
      <c r="R68" s="29" t="n">
        <f aca="false">'Quarterly data'!S63</f>
        <v>20</v>
      </c>
      <c r="S68" s="29" t="n">
        <f aca="false">'Quarterly data'!T63</f>
        <v>20</v>
      </c>
      <c r="T68" s="29" t="n">
        <f aca="false">'Quarterly data'!U63</f>
        <v>20</v>
      </c>
      <c r="U68" s="29" t="n">
        <f aca="false">'Quarterly data'!V63</f>
        <v>20</v>
      </c>
      <c r="V68" s="29" t="n">
        <f aca="false">'Quarterly data'!W63</f>
        <v>22.5</v>
      </c>
      <c r="W68" s="29" t="n">
        <f aca="false">'Quarterly data'!X63</f>
        <v>22.5</v>
      </c>
      <c r="X68" s="29" t="n">
        <f aca="false">'Quarterly data'!Y63</f>
        <v>22.5</v>
      </c>
      <c r="Y68" s="29" t="n">
        <f aca="false">'Quarterly data'!Z63</f>
        <v>22.5</v>
      </c>
      <c r="Z68" s="29" t="n">
        <f aca="false">'Quarterly data'!AA63</f>
        <v>25.5</v>
      </c>
      <c r="AA68" s="29" t="n">
        <f aca="false">'Quarterly data'!AB63</f>
        <v>25.5</v>
      </c>
      <c r="AB68" s="29" t="n">
        <f aca="false">'Quarterly data'!AC63</f>
        <v>25.5</v>
      </c>
      <c r="AC68" s="29" t="n">
        <f aca="false">'Quarterly data'!AD63</f>
        <v>25.5</v>
      </c>
      <c r="AD68" s="29" t="n">
        <f aca="false">'Quarterly data'!AE63</f>
        <v>27</v>
      </c>
      <c r="AE68" s="29" t="n">
        <f aca="false">'Quarterly data'!AF63</f>
        <v>27</v>
      </c>
      <c r="AF68" s="29" t="n">
        <f aca="false">'Quarterly data'!AG63</f>
        <v>27</v>
      </c>
      <c r="AG68" s="29" t="n">
        <f aca="false">'Quarterly data'!AH63</f>
        <v>27</v>
      </c>
      <c r="AH68" s="29" t="n">
        <f aca="false">'Quarterly data'!AI63</f>
        <v>34.5</v>
      </c>
      <c r="AI68" s="29" t="n">
        <f aca="false">'Quarterly data'!AJ63</f>
        <v>34.5</v>
      </c>
      <c r="AJ68" s="29" t="n">
        <f aca="false">'Quarterly data'!AK63</f>
        <v>34.5</v>
      </c>
      <c r="AK68" s="29" t="n">
        <f aca="false">'Quarterly data'!AL63</f>
        <v>34.5</v>
      </c>
      <c r="AL68" s="29" t="n">
        <f aca="false">'Quarterly data'!AM63</f>
        <v>45.25</v>
      </c>
      <c r="AM68" s="29" t="n">
        <f aca="false">'Quarterly data'!AN63</f>
        <v>45.25</v>
      </c>
      <c r="AN68" s="29" t="n">
        <f aca="false">'Quarterly data'!AO63</f>
        <v>45.25</v>
      </c>
      <c r="AO68" s="29" t="n">
        <f aca="false">'Quarterly data'!AP63</f>
        <v>45.25</v>
      </c>
      <c r="AP68" s="29" t="n">
        <f aca="false">'Quarterly data'!AQ63</f>
        <v>56.75</v>
      </c>
      <c r="AQ68" s="29" t="n">
        <f aca="false">'Quarterly data'!AR63</f>
        <v>56.75</v>
      </c>
      <c r="AR68" s="29" t="n">
        <f aca="false">'Quarterly data'!AS63</f>
        <v>56.75</v>
      </c>
      <c r="AS68" s="29" t="n">
        <f aca="false">'Quarterly data'!AT63</f>
        <v>56.75</v>
      </c>
      <c r="AT68" s="29" t="n">
        <f aca="false">'Quarterly data'!AU63</f>
        <v>59</v>
      </c>
      <c r="AU68" s="29" t="n">
        <f aca="false">'Quarterly data'!AV63</f>
        <v>72</v>
      </c>
      <c r="AV68" s="29" t="n">
        <f aca="false">'Quarterly data'!AW63</f>
        <v>68</v>
      </c>
      <c r="AW68" s="29" t="n">
        <f aca="false">'Quarterly data'!AX63</f>
        <v>77</v>
      </c>
      <c r="AX68" s="29" t="n">
        <f aca="false">'Quarterly data'!AY63</f>
        <v>87</v>
      </c>
      <c r="AY68" s="29" t="n">
        <f aca="false">'Quarterly data'!AZ63</f>
        <v>86</v>
      </c>
      <c r="AZ68" s="29" t="n">
        <f aca="false">'Quarterly data'!BA63</f>
        <v>95</v>
      </c>
      <c r="BA68" s="29" t="n">
        <f aca="false">'Quarterly data'!BB63</f>
        <v>106</v>
      </c>
      <c r="BB68" s="29" t="n">
        <f aca="false">'Quarterly data'!BC63</f>
        <v>110</v>
      </c>
      <c r="BC68" s="29" t="n">
        <f aca="false">'Quarterly data'!BD63</f>
        <v>157</v>
      </c>
      <c r="BD68" s="29" t="n">
        <f aca="false">'Quarterly data'!BE63</f>
        <v>156</v>
      </c>
      <c r="BE68" s="29" t="n">
        <f aca="false">'Quarterly data'!BF63</f>
        <v>182</v>
      </c>
      <c r="BF68" s="29" t="n">
        <f aca="false">'Quarterly data'!BG63</f>
        <v>191</v>
      </c>
      <c r="BG68" s="29" t="n">
        <f aca="false">'Quarterly data'!BH63</f>
        <v>171</v>
      </c>
      <c r="BH68" s="29" t="n">
        <f aca="false">'Quarterly data'!BI63</f>
        <v>153</v>
      </c>
      <c r="BI68" s="29" t="n">
        <f aca="false">'Quarterly data'!BJ63</f>
        <v>163</v>
      </c>
      <c r="BJ68" s="29" t="n">
        <f aca="false">'Quarterly data'!BK63</f>
        <v>186</v>
      </c>
      <c r="BK68" s="29" t="n">
        <f aca="false">'Quarterly data'!BL63</f>
        <v>167</v>
      </c>
      <c r="BL68" s="29" t="n">
        <f aca="false">'Quarterly data'!BM63</f>
        <v>173</v>
      </c>
      <c r="BM68" s="29" t="n">
        <f aca="false">'Quarterly data'!BN63</f>
        <v>207</v>
      </c>
      <c r="BN68" s="29" t="n">
        <f aca="false">'Quarterly data'!BO63</f>
        <v>221</v>
      </c>
      <c r="BO68" s="29" t="n">
        <f aca="false">'Quarterly data'!BP63</f>
        <v>194</v>
      </c>
      <c r="BP68" s="29" t="n">
        <f aca="false">'Quarterly data'!BQ63</f>
        <v>211</v>
      </c>
      <c r="BQ68" s="29" t="n">
        <f aca="false">'Quarterly data'!BR63</f>
        <v>238</v>
      </c>
      <c r="BR68" s="29" t="n">
        <f aca="false">'Quarterly data'!BS63</f>
        <v>258</v>
      </c>
      <c r="BS68" s="29" t="n">
        <f aca="false">'Quarterly data'!BT63</f>
        <v>244</v>
      </c>
      <c r="BT68" s="29" t="n">
        <f aca="false">'Quarterly data'!BU63</f>
        <v>273</v>
      </c>
      <c r="BU68" s="29" t="n">
        <f aca="false">'Quarterly data'!BV63</f>
        <v>321</v>
      </c>
      <c r="BV68" s="29" t="n">
        <f aca="false">'Quarterly data'!BW63</f>
        <v>306</v>
      </c>
      <c r="BW68" s="29" t="n">
        <f aca="false">'Quarterly data'!BX63</f>
        <v>300</v>
      </c>
      <c r="BX68" s="29" t="n">
        <f aca="false">'Quarterly data'!BY63</f>
        <v>296</v>
      </c>
      <c r="BY68" s="29" t="n">
        <f aca="false">'Quarterly data'!BZ63</f>
        <v>333</v>
      </c>
      <c r="BZ68" s="29" t="n">
        <f aca="false">'Quarterly data'!CA63</f>
        <v>326</v>
      </c>
      <c r="CA68" s="29" t="n">
        <f aca="false">'Quarterly data'!CB63</f>
        <v>325</v>
      </c>
      <c r="CB68" s="29" t="n">
        <f aca="false">'Quarterly data'!CC63</f>
        <v>280</v>
      </c>
      <c r="CC68" s="29" t="n">
        <f aca="false">'Quarterly data'!CD63</f>
        <v>375</v>
      </c>
      <c r="CD68" s="29" t="n">
        <f aca="false">'Quarterly data'!CE63</f>
        <v>359</v>
      </c>
      <c r="CE68" s="29" t="n">
        <f aca="false">'Quarterly data'!CF63</f>
        <v>363</v>
      </c>
      <c r="CF68" s="29" t="n">
        <f aca="false">'Quarterly data'!CG63</f>
        <v>350</v>
      </c>
      <c r="CG68" s="29" t="n">
        <f aca="false">'Quarterly data'!CH63</f>
        <v>419</v>
      </c>
      <c r="CH68" s="29" t="n">
        <f aca="false">'Quarterly data'!CI63</f>
        <v>466</v>
      </c>
      <c r="CI68" s="29" t="n">
        <f aca="false">'Quarterly data'!CJ63</f>
        <v>442</v>
      </c>
      <c r="CJ68" s="29" t="n">
        <f aca="false">'Quarterly data'!CK63</f>
        <v>403</v>
      </c>
      <c r="CK68" s="29" t="n">
        <f aca="false">'Quarterly data'!CL63</f>
        <v>462</v>
      </c>
      <c r="CL68" s="29" t="n">
        <f aca="false">'Quarterly data'!CM63</f>
        <v>442</v>
      </c>
      <c r="CM68" s="29" t="n">
        <f aca="false">'Quarterly data'!CN63</f>
        <v>436</v>
      </c>
      <c r="CN68" s="29" t="n">
        <f aca="false">'Quarterly data'!CO63</f>
        <v>469</v>
      </c>
      <c r="CO68" s="29" t="n">
        <f aca="false">'Quarterly data'!CP63</f>
        <v>486</v>
      </c>
      <c r="CP68" s="29" t="n">
        <f aca="false">'Quarterly data'!CQ63</f>
        <v>440</v>
      </c>
      <c r="CQ68" s="29" t="n">
        <f aca="false">'Quarterly data'!CR63</f>
        <v>415</v>
      </c>
      <c r="CR68" s="29" t="n">
        <f aca="false">'Quarterly data'!CS63</f>
        <v>451</v>
      </c>
      <c r="CS68" s="29" t="n">
        <f aca="false">'Quarterly data'!CT63</f>
        <v>542</v>
      </c>
      <c r="CT68" s="29" t="n">
        <f aca="false">'Quarterly data'!CU63</f>
        <v>529</v>
      </c>
      <c r="CU68" s="29" t="n">
        <f aca="false">'Quarterly data'!CV70</f>
        <v>459</v>
      </c>
      <c r="CV68" s="29" t="n">
        <f aca="false">'Quarterly data'!CW70</f>
        <v>567</v>
      </c>
      <c r="CW68" s="29" t="n">
        <f aca="false">'Quarterly data'!CX70</f>
        <v>579</v>
      </c>
      <c r="CX68" s="29" t="n">
        <f aca="false">'Quarterly data'!CY70</f>
        <v>461</v>
      </c>
      <c r="CY68" s="29" t="n">
        <f aca="false">'Quarterly data'!CZ70</f>
        <v>333</v>
      </c>
      <c r="CZ68" s="29" t="n">
        <f aca="false">'Quarterly data'!DA70</f>
        <v>615</v>
      </c>
      <c r="DA68" s="29" t="n">
        <f aca="false">'Quarterly data'!DB70</f>
        <v>446</v>
      </c>
      <c r="DB68" s="29" t="n">
        <f aca="false">'Quarterly data'!DC70</f>
        <v>421</v>
      </c>
      <c r="DC68" s="29" t="n">
        <f aca="false">'Quarterly data'!DD70</f>
        <v>536</v>
      </c>
      <c r="DD68" s="29" t="n">
        <f aca="false">'Quarterly data'!DE70</f>
        <v>541</v>
      </c>
      <c r="DE68" s="29" t="n">
        <f aca="false">'Quarterly data'!DF70</f>
        <v>638</v>
      </c>
      <c r="DF68" s="29" t="n">
        <f aca="false">'Quarterly data'!DG70</f>
        <v>651</v>
      </c>
      <c r="DG68" s="29" t="n">
        <f aca="false">'Quarterly data'!DH70</f>
        <v>766</v>
      </c>
      <c r="DH68" s="29" t="n">
        <f aca="false">'Quarterly data'!DI70</f>
        <v>825</v>
      </c>
      <c r="DI68" s="29" t="n">
        <f aca="false">'Quarterly data'!DJ70</f>
        <v>842</v>
      </c>
      <c r="DJ68" s="29" t="n">
        <f aca="false">'Quarterly data'!DK70</f>
        <v>760</v>
      </c>
      <c r="DK68" s="29" t="n">
        <f aca="false">'Quarterly data'!DL70</f>
        <v>0</v>
      </c>
      <c r="DL68" s="29" t="n">
        <f aca="false">'Quarterly data'!DM70</f>
        <v>0</v>
      </c>
      <c r="DM68" s="29" t="n">
        <f aca="false">'Quarterly data'!DN70</f>
        <v>0</v>
      </c>
      <c r="DN68" s="29" t="n">
        <f aca="false">'Quarterly data'!DO70</f>
        <v>0</v>
      </c>
    </row>
    <row r="69" customFormat="false" ht="15" hidden="false" customHeight="false" outlineLevel="0" collapsed="false">
      <c r="A69" s="30" t="s">
        <v>167</v>
      </c>
      <c r="B69" s="28" t="n">
        <f aca="false">'Quarterly data'!C64</f>
        <v>0</v>
      </c>
      <c r="C69" s="28" t="n">
        <f aca="false">'Quarterly data'!D64</f>
        <v>0</v>
      </c>
      <c r="D69" s="28" t="n">
        <f aca="false">'Quarterly data'!E64</f>
        <v>0</v>
      </c>
      <c r="E69" s="28" t="n">
        <f aca="false">'Quarterly data'!F64</f>
        <v>0</v>
      </c>
      <c r="F69" s="28" t="n">
        <f aca="false">'Quarterly data'!G64</f>
        <v>0</v>
      </c>
      <c r="G69" s="28" t="n">
        <f aca="false">'Quarterly data'!H64</f>
        <v>0</v>
      </c>
      <c r="H69" s="28" t="n">
        <f aca="false">'Quarterly data'!I64</f>
        <v>0</v>
      </c>
      <c r="I69" s="28" t="n">
        <f aca="false">'Quarterly data'!J64</f>
        <v>0</v>
      </c>
      <c r="J69" s="28" t="n">
        <f aca="false">'Quarterly data'!K64</f>
        <v>0</v>
      </c>
      <c r="K69" s="28" t="n">
        <f aca="false">'Quarterly data'!L64</f>
        <v>0</v>
      </c>
      <c r="L69" s="28" t="n">
        <f aca="false">'Quarterly data'!M64</f>
        <v>0</v>
      </c>
      <c r="M69" s="28" t="n">
        <f aca="false">'Quarterly data'!N64</f>
        <v>0</v>
      </c>
      <c r="N69" s="28" t="n">
        <f aca="false">'Quarterly data'!O64</f>
        <v>0</v>
      </c>
      <c r="O69" s="28" t="n">
        <f aca="false">'Quarterly data'!P64</f>
        <v>0</v>
      </c>
      <c r="P69" s="28" t="n">
        <f aca="false">'Quarterly data'!Q64</f>
        <v>0</v>
      </c>
      <c r="Q69" s="28" t="n">
        <f aca="false">'Quarterly data'!R64</f>
        <v>0</v>
      </c>
      <c r="R69" s="28" t="n">
        <f aca="false">'Quarterly data'!S64</f>
        <v>20</v>
      </c>
      <c r="S69" s="28" t="n">
        <f aca="false">'Quarterly data'!T64</f>
        <v>20</v>
      </c>
      <c r="T69" s="28" t="n">
        <f aca="false">'Quarterly data'!U64</f>
        <v>20</v>
      </c>
      <c r="U69" s="28" t="n">
        <f aca="false">'Quarterly data'!V64</f>
        <v>20</v>
      </c>
      <c r="V69" s="28" t="n">
        <f aca="false">'Quarterly data'!W64</f>
        <v>22.5</v>
      </c>
      <c r="W69" s="28" t="n">
        <f aca="false">'Quarterly data'!X64</f>
        <v>22.5</v>
      </c>
      <c r="X69" s="28" t="n">
        <f aca="false">'Quarterly data'!Y64</f>
        <v>22.5</v>
      </c>
      <c r="Y69" s="28" t="n">
        <f aca="false">'Quarterly data'!Z64</f>
        <v>22.5</v>
      </c>
      <c r="Z69" s="28" t="n">
        <f aca="false">'Quarterly data'!AA64</f>
        <v>25.5</v>
      </c>
      <c r="AA69" s="28" t="n">
        <f aca="false">'Quarterly data'!AB64</f>
        <v>25.5</v>
      </c>
      <c r="AB69" s="28" t="n">
        <f aca="false">'Quarterly data'!AC64</f>
        <v>25.5</v>
      </c>
      <c r="AC69" s="28" t="n">
        <f aca="false">'Quarterly data'!AD64</f>
        <v>25.5</v>
      </c>
      <c r="AD69" s="28" t="n">
        <f aca="false">'Quarterly data'!AE64</f>
        <v>27</v>
      </c>
      <c r="AE69" s="28" t="n">
        <f aca="false">'Quarterly data'!AF64</f>
        <v>27</v>
      </c>
      <c r="AF69" s="28" t="n">
        <f aca="false">'Quarterly data'!AG64</f>
        <v>27</v>
      </c>
      <c r="AG69" s="28" t="n">
        <f aca="false">'Quarterly data'!AH64</f>
        <v>27</v>
      </c>
      <c r="AH69" s="28" t="n">
        <f aca="false">'Quarterly data'!AI64</f>
        <v>34.5</v>
      </c>
      <c r="AI69" s="28" t="n">
        <f aca="false">'Quarterly data'!AJ64</f>
        <v>34.5</v>
      </c>
      <c r="AJ69" s="28" t="n">
        <f aca="false">'Quarterly data'!AK64</f>
        <v>34.5</v>
      </c>
      <c r="AK69" s="28" t="n">
        <f aca="false">'Quarterly data'!AL64</f>
        <v>34.5</v>
      </c>
      <c r="AL69" s="28" t="n">
        <f aca="false">'Quarterly data'!AM64</f>
        <v>45.25</v>
      </c>
      <c r="AM69" s="28" t="n">
        <f aca="false">'Quarterly data'!AN64</f>
        <v>45.25</v>
      </c>
      <c r="AN69" s="28" t="n">
        <f aca="false">'Quarterly data'!AO64</f>
        <v>45.25</v>
      </c>
      <c r="AO69" s="28" t="n">
        <f aca="false">'Quarterly data'!AP64</f>
        <v>45.25</v>
      </c>
      <c r="AP69" s="28" t="n">
        <f aca="false">'Quarterly data'!AQ64</f>
        <v>56.75</v>
      </c>
      <c r="AQ69" s="28" t="n">
        <f aca="false">'Quarterly data'!AR64</f>
        <v>56.75</v>
      </c>
      <c r="AR69" s="28" t="n">
        <f aca="false">'Quarterly data'!AS64</f>
        <v>56.75</v>
      </c>
      <c r="AS69" s="28" t="n">
        <f aca="false">'Quarterly data'!AT64</f>
        <v>56.75</v>
      </c>
      <c r="AT69" s="28" t="n">
        <f aca="false">'Quarterly data'!AU64</f>
        <v>57</v>
      </c>
      <c r="AU69" s="28" t="n">
        <f aca="false">'Quarterly data'!AV64</f>
        <v>69</v>
      </c>
      <c r="AV69" s="28" t="n">
        <f aca="false">'Quarterly data'!AW64</f>
        <v>67</v>
      </c>
      <c r="AW69" s="28" t="n">
        <f aca="false">'Quarterly data'!AX64</f>
        <v>75</v>
      </c>
      <c r="AX69" s="28" t="n">
        <f aca="false">'Quarterly data'!AY64</f>
        <v>85</v>
      </c>
      <c r="AY69" s="28" t="n">
        <f aca="false">'Quarterly data'!AZ64</f>
        <v>83</v>
      </c>
      <c r="AZ69" s="28" t="n">
        <f aca="false">'Quarterly data'!BA64</f>
        <v>92</v>
      </c>
      <c r="BA69" s="28" t="n">
        <f aca="false">'Quarterly data'!BB64</f>
        <v>103</v>
      </c>
      <c r="BB69" s="28" t="n">
        <f aca="false">'Quarterly data'!BC64</f>
        <v>107</v>
      </c>
      <c r="BC69" s="28" t="n">
        <f aca="false">'Quarterly data'!BD64</f>
        <v>149</v>
      </c>
      <c r="BD69" s="28" t="n">
        <f aca="false">'Quarterly data'!BE64</f>
        <v>152</v>
      </c>
      <c r="BE69" s="28" t="n">
        <f aca="false">'Quarterly data'!BF64</f>
        <v>176</v>
      </c>
      <c r="BF69" s="28" t="n">
        <f aca="false">'Quarterly data'!BG64</f>
        <v>185</v>
      </c>
      <c r="BG69" s="28" t="n">
        <f aca="false">'Quarterly data'!BH64</f>
        <v>163</v>
      </c>
      <c r="BH69" s="28" t="n">
        <f aca="false">'Quarterly data'!BI64</f>
        <v>147</v>
      </c>
      <c r="BI69" s="28" t="n">
        <f aca="false">'Quarterly data'!BJ64</f>
        <v>159</v>
      </c>
      <c r="BJ69" s="28" t="n">
        <f aca="false">'Quarterly data'!BK64</f>
        <v>181</v>
      </c>
      <c r="BK69" s="28" t="n">
        <f aca="false">'Quarterly data'!BL64</f>
        <v>160</v>
      </c>
      <c r="BL69" s="28" t="n">
        <f aca="false">'Quarterly data'!BM64</f>
        <v>168</v>
      </c>
      <c r="BM69" s="28" t="n">
        <f aca="false">'Quarterly data'!BN64</f>
        <v>201</v>
      </c>
      <c r="BN69" s="28" t="n">
        <f aca="false">'Quarterly data'!BO64</f>
        <v>220</v>
      </c>
      <c r="BO69" s="28" t="n">
        <f aca="false">'Quarterly data'!BP64</f>
        <v>191</v>
      </c>
      <c r="BP69" s="28" t="n">
        <f aca="false">'Quarterly data'!BQ64</f>
        <v>201</v>
      </c>
      <c r="BQ69" s="28" t="n">
        <f aca="false">'Quarterly data'!BR64</f>
        <v>236</v>
      </c>
      <c r="BR69" s="28" t="n">
        <f aca="false">'Quarterly data'!BS64</f>
        <v>250</v>
      </c>
      <c r="BS69" s="28" t="n">
        <f aca="false">'Quarterly data'!BT64</f>
        <v>232</v>
      </c>
      <c r="BT69" s="28" t="n">
        <f aca="false">'Quarterly data'!BU64</f>
        <v>268</v>
      </c>
      <c r="BU69" s="28" t="n">
        <f aca="false">'Quarterly data'!BV64</f>
        <v>314</v>
      </c>
      <c r="BV69" s="28" t="n">
        <f aca="false">'Quarterly data'!BW64</f>
        <v>297</v>
      </c>
      <c r="BW69" s="28" t="n">
        <f aca="false">'Quarterly data'!BX64</f>
        <v>280</v>
      </c>
      <c r="BX69" s="28" t="n">
        <f aca="false">'Quarterly data'!BY64</f>
        <v>293</v>
      </c>
      <c r="BY69" s="28" t="n">
        <f aca="false">'Quarterly data'!BZ64</f>
        <v>327</v>
      </c>
      <c r="BZ69" s="28" t="n">
        <f aca="false">'Quarterly data'!CA64</f>
        <v>321</v>
      </c>
      <c r="CA69" s="28" t="n">
        <f aca="false">'Quarterly data'!CB64</f>
        <v>305</v>
      </c>
      <c r="CB69" s="28" t="n">
        <f aca="false">'Quarterly data'!CC64</f>
        <v>276</v>
      </c>
      <c r="CC69" s="28" t="n">
        <f aca="false">'Quarterly data'!CD64</f>
        <v>370</v>
      </c>
      <c r="CD69" s="28" t="n">
        <f aca="false">'Quarterly data'!CE64</f>
        <v>359</v>
      </c>
      <c r="CE69" s="28" t="n">
        <f aca="false">'Quarterly data'!CF64</f>
        <v>352</v>
      </c>
      <c r="CF69" s="28" t="n">
        <f aca="false">'Quarterly data'!CG64</f>
        <v>345</v>
      </c>
      <c r="CG69" s="28" t="n">
        <f aca="false">'Quarterly data'!CH64</f>
        <v>417</v>
      </c>
      <c r="CH69" s="28" t="n">
        <f aca="false">'Quarterly data'!CI64</f>
        <v>483</v>
      </c>
      <c r="CI69" s="28" t="n">
        <f aca="false">'Quarterly data'!CJ64</f>
        <v>489</v>
      </c>
      <c r="CJ69" s="28" t="n">
        <f aca="false">'Quarterly data'!CK64</f>
        <v>442</v>
      </c>
      <c r="CK69" s="28" t="n">
        <f aca="false">'Quarterly data'!CL64</f>
        <v>444</v>
      </c>
      <c r="CL69" s="28" t="n">
        <f aca="false">'Quarterly data'!CM64</f>
        <v>424</v>
      </c>
      <c r="CM69" s="28" t="n">
        <f aca="false">'Quarterly data'!CN64</f>
        <v>420</v>
      </c>
      <c r="CN69" s="28" t="n">
        <f aca="false">'Quarterly data'!CO64</f>
        <v>451</v>
      </c>
      <c r="CO69" s="28" t="n">
        <f aca="false">'Quarterly data'!CP64</f>
        <v>452</v>
      </c>
      <c r="CP69" s="28" t="n">
        <f aca="false">'Quarterly data'!CQ64</f>
        <v>450</v>
      </c>
      <c r="CQ69" s="28" t="n">
        <f aca="false">'Quarterly data'!CR64</f>
        <v>443</v>
      </c>
      <c r="CR69" s="28" t="n">
        <f aca="false">'Quarterly data'!CS64</f>
        <v>486</v>
      </c>
      <c r="CS69" s="28" t="n">
        <f aca="false">'Quarterly data'!CT64</f>
        <v>526</v>
      </c>
      <c r="CT69" s="28" t="n">
        <f aca="false">'Quarterly data'!CU64</f>
        <v>557</v>
      </c>
      <c r="CU69" s="28" t="n">
        <f aca="false">'Quarterly data'!CV71</f>
        <v>256</v>
      </c>
      <c r="CV69" s="28" t="n">
        <f aca="false">'Quarterly data'!CW71</f>
        <v>301</v>
      </c>
      <c r="CW69" s="28" t="n">
        <f aca="false">'Quarterly data'!CX71</f>
        <v>326</v>
      </c>
      <c r="CX69" s="28" t="n">
        <f aca="false">'Quarterly data'!CY71</f>
        <v>291</v>
      </c>
      <c r="CY69" s="28" t="n">
        <f aca="false">'Quarterly data'!CZ71</f>
        <v>261</v>
      </c>
      <c r="CZ69" s="28" t="n">
        <f aca="false">'Quarterly data'!DA71</f>
        <v>481</v>
      </c>
      <c r="DA69" s="28" t="n">
        <f aca="false">'Quarterly data'!DB71</f>
        <v>329</v>
      </c>
      <c r="DB69" s="28" t="n">
        <f aca="false">'Quarterly data'!DC71</f>
        <v>282</v>
      </c>
      <c r="DC69" s="28" t="n">
        <f aca="false">'Quarterly data'!DD71</f>
        <v>353</v>
      </c>
      <c r="DD69" s="28" t="n">
        <f aca="false">'Quarterly data'!DE71</f>
        <v>397</v>
      </c>
      <c r="DE69" s="28" t="n">
        <f aca="false">'Quarterly data'!DF71</f>
        <v>468</v>
      </c>
      <c r="DF69" s="28" t="n">
        <f aca="false">'Quarterly data'!DG71</f>
        <v>475</v>
      </c>
      <c r="DG69" s="28" t="n">
        <f aca="false">'Quarterly data'!DH71</f>
        <v>547</v>
      </c>
      <c r="DH69" s="28" t="n">
        <f aca="false">'Quarterly data'!DI71</f>
        <v>570</v>
      </c>
      <c r="DI69" s="28" t="n">
        <f aca="false">'Quarterly data'!DJ71</f>
        <v>595</v>
      </c>
      <c r="DJ69" s="28" t="n">
        <f aca="false">'Quarterly data'!DK71</f>
        <v>510</v>
      </c>
      <c r="DK69" s="28" t="n">
        <f aca="false">'Quarterly data'!DL71</f>
        <v>0</v>
      </c>
      <c r="DL69" s="28" t="n">
        <f aca="false">'Quarterly data'!DM71</f>
        <v>0</v>
      </c>
      <c r="DM69" s="28" t="n">
        <f aca="false">'Quarterly data'!DN71</f>
        <v>0</v>
      </c>
      <c r="DN69" s="28" t="n">
        <f aca="false">'Quarterly data'!DO71</f>
        <v>0</v>
      </c>
    </row>
    <row r="70" customFormat="false" ht="15" hidden="false" customHeight="false" outlineLevel="0" collapsed="false">
      <c r="A70" s="27" t="s">
        <v>168</v>
      </c>
      <c r="B70" s="28" t="n">
        <f aca="false">'Quarterly data'!C65</f>
        <v>0</v>
      </c>
      <c r="C70" s="28" t="n">
        <f aca="false">'Quarterly data'!D65</f>
        <v>0</v>
      </c>
      <c r="D70" s="28" t="n">
        <f aca="false">'Quarterly data'!E65</f>
        <v>0</v>
      </c>
      <c r="E70" s="28" t="n">
        <f aca="false">'Quarterly data'!F65</f>
        <v>0</v>
      </c>
      <c r="F70" s="28" t="n">
        <f aca="false">'Quarterly data'!G65</f>
        <v>0</v>
      </c>
      <c r="G70" s="28" t="n">
        <f aca="false">'Quarterly data'!H65</f>
        <v>0</v>
      </c>
      <c r="H70" s="28" t="n">
        <f aca="false">'Quarterly data'!I65</f>
        <v>0</v>
      </c>
      <c r="I70" s="28" t="n">
        <f aca="false">'Quarterly data'!J65</f>
        <v>0</v>
      </c>
      <c r="J70" s="28" t="n">
        <f aca="false">'Quarterly data'!K65</f>
        <v>0</v>
      </c>
      <c r="K70" s="28" t="n">
        <f aca="false">'Quarterly data'!L65</f>
        <v>0</v>
      </c>
      <c r="L70" s="28" t="n">
        <f aca="false">'Quarterly data'!M65</f>
        <v>0</v>
      </c>
      <c r="M70" s="28" t="n">
        <f aca="false">'Quarterly data'!N65</f>
        <v>0</v>
      </c>
      <c r="N70" s="28" t="n">
        <f aca="false">'Quarterly data'!O65</f>
        <v>0</v>
      </c>
      <c r="O70" s="28" t="n">
        <f aca="false">'Quarterly data'!P65</f>
        <v>0</v>
      </c>
      <c r="P70" s="28" t="n">
        <f aca="false">'Quarterly data'!Q65</f>
        <v>0</v>
      </c>
      <c r="Q70" s="28" t="n">
        <f aca="false">'Quarterly data'!R65</f>
        <v>0</v>
      </c>
      <c r="R70" s="28" t="n">
        <f aca="false">'Quarterly data'!S65</f>
        <v>15.25</v>
      </c>
      <c r="S70" s="28" t="n">
        <f aca="false">'Quarterly data'!T65</f>
        <v>15.25</v>
      </c>
      <c r="T70" s="28" t="n">
        <f aca="false">'Quarterly data'!U65</f>
        <v>15.25</v>
      </c>
      <c r="U70" s="28" t="n">
        <f aca="false">'Quarterly data'!V65</f>
        <v>15.25</v>
      </c>
      <c r="V70" s="28" t="n">
        <f aca="false">'Quarterly data'!W65</f>
        <v>16.25</v>
      </c>
      <c r="W70" s="28" t="n">
        <f aca="false">'Quarterly data'!X65</f>
        <v>16.25</v>
      </c>
      <c r="X70" s="28" t="n">
        <f aca="false">'Quarterly data'!Y65</f>
        <v>16.25</v>
      </c>
      <c r="Y70" s="28" t="n">
        <f aca="false">'Quarterly data'!Z65</f>
        <v>16.25</v>
      </c>
      <c r="Z70" s="28" t="n">
        <f aca="false">'Quarterly data'!AA65</f>
        <v>18.25</v>
      </c>
      <c r="AA70" s="28" t="n">
        <f aca="false">'Quarterly data'!AB65</f>
        <v>18.25</v>
      </c>
      <c r="AB70" s="28" t="n">
        <f aca="false">'Quarterly data'!AC65</f>
        <v>18.25</v>
      </c>
      <c r="AC70" s="28" t="n">
        <f aca="false">'Quarterly data'!AD65</f>
        <v>18.25</v>
      </c>
      <c r="AD70" s="28" t="n">
        <f aca="false">'Quarterly data'!AE65</f>
        <v>19</v>
      </c>
      <c r="AE70" s="28" t="n">
        <f aca="false">'Quarterly data'!AF65</f>
        <v>19</v>
      </c>
      <c r="AF70" s="28" t="n">
        <f aca="false">'Quarterly data'!AG65</f>
        <v>19</v>
      </c>
      <c r="AG70" s="28" t="n">
        <f aca="false">'Quarterly data'!AH65</f>
        <v>19</v>
      </c>
      <c r="AH70" s="28" t="n">
        <f aca="false">'Quarterly data'!AI65</f>
        <v>24</v>
      </c>
      <c r="AI70" s="28" t="n">
        <f aca="false">'Quarterly data'!AJ65</f>
        <v>24</v>
      </c>
      <c r="AJ70" s="28" t="n">
        <f aca="false">'Quarterly data'!AK65</f>
        <v>24</v>
      </c>
      <c r="AK70" s="28" t="n">
        <f aca="false">'Quarterly data'!AL65</f>
        <v>24</v>
      </c>
      <c r="AL70" s="28" t="n">
        <f aca="false">'Quarterly data'!AM65</f>
        <v>33.75</v>
      </c>
      <c r="AM70" s="28" t="n">
        <f aca="false">'Quarterly data'!AN65</f>
        <v>33.75</v>
      </c>
      <c r="AN70" s="28" t="n">
        <f aca="false">'Quarterly data'!AO65</f>
        <v>33.75</v>
      </c>
      <c r="AO70" s="28" t="n">
        <f aca="false">'Quarterly data'!AP65</f>
        <v>33.75</v>
      </c>
      <c r="AP70" s="28" t="n">
        <f aca="false">'Quarterly data'!AQ65</f>
        <v>41.5</v>
      </c>
      <c r="AQ70" s="28" t="n">
        <f aca="false">'Quarterly data'!AR65</f>
        <v>41.5</v>
      </c>
      <c r="AR70" s="28" t="n">
        <f aca="false">'Quarterly data'!AS65</f>
        <v>41.5</v>
      </c>
      <c r="AS70" s="28" t="n">
        <f aca="false">'Quarterly data'!AT65</f>
        <v>41.5</v>
      </c>
      <c r="AT70" s="28" t="n">
        <f aca="false">'Quarterly data'!AU65</f>
        <v>46</v>
      </c>
      <c r="AU70" s="28" t="n">
        <f aca="false">'Quarterly data'!AV65</f>
        <v>53</v>
      </c>
      <c r="AV70" s="28" t="n">
        <f aca="false">'Quarterly data'!AW65</f>
        <v>54</v>
      </c>
      <c r="AW70" s="28" t="n">
        <f aca="false">'Quarterly data'!AX65</f>
        <v>59</v>
      </c>
      <c r="AX70" s="28" t="n">
        <f aca="false">'Quarterly data'!AY65</f>
        <v>66</v>
      </c>
      <c r="AY70" s="28" t="n">
        <f aca="false">'Quarterly data'!AZ65</f>
        <v>61</v>
      </c>
      <c r="AZ70" s="28" t="n">
        <f aca="false">'Quarterly data'!BA65</f>
        <v>66</v>
      </c>
      <c r="BA70" s="28" t="n">
        <f aca="false">'Quarterly data'!BB65</f>
        <v>72</v>
      </c>
      <c r="BB70" s="28" t="n">
        <f aca="false">'Quarterly data'!BC65</f>
        <v>81</v>
      </c>
      <c r="BC70" s="28" t="n">
        <f aca="false">'Quarterly data'!BD65</f>
        <v>89</v>
      </c>
      <c r="BD70" s="28" t="n">
        <f aca="false">'Quarterly data'!BE65</f>
        <v>105</v>
      </c>
      <c r="BE70" s="28" t="n">
        <f aca="false">'Quarterly data'!BF65</f>
        <v>116</v>
      </c>
      <c r="BF70" s="28" t="n">
        <f aca="false">'Quarterly data'!BG65</f>
        <v>122</v>
      </c>
      <c r="BG70" s="28" t="n">
        <f aca="false">'Quarterly data'!BH65</f>
        <v>101</v>
      </c>
      <c r="BH70" s="28" t="n">
        <f aca="false">'Quarterly data'!BI65</f>
        <v>97</v>
      </c>
      <c r="BI70" s="28" t="n">
        <f aca="false">'Quarterly data'!BJ65</f>
        <v>116</v>
      </c>
      <c r="BJ70" s="28" t="n">
        <f aca="false">'Quarterly data'!BK65</f>
        <v>129</v>
      </c>
      <c r="BK70" s="28" t="n">
        <f aca="false">'Quarterly data'!BL65</f>
        <v>108</v>
      </c>
      <c r="BL70" s="28" t="n">
        <f aca="false">'Quarterly data'!BM65</f>
        <v>112</v>
      </c>
      <c r="BM70" s="28" t="n">
        <f aca="false">'Quarterly data'!BN65</f>
        <v>137</v>
      </c>
      <c r="BN70" s="28" t="n">
        <f aca="false">'Quarterly data'!BO65</f>
        <v>166</v>
      </c>
      <c r="BO70" s="28" t="n">
        <f aca="false">'Quarterly data'!BP65</f>
        <v>134</v>
      </c>
      <c r="BP70" s="28" t="n">
        <f aca="false">'Quarterly data'!BQ65</f>
        <v>146</v>
      </c>
      <c r="BQ70" s="28" t="n">
        <f aca="false">'Quarterly data'!BR65</f>
        <v>183</v>
      </c>
      <c r="BR70" s="28" t="n">
        <f aca="false">'Quarterly data'!BS65</f>
        <v>175</v>
      </c>
      <c r="BS70" s="28" t="n">
        <f aca="false">'Quarterly data'!BT65</f>
        <v>166</v>
      </c>
      <c r="BT70" s="28" t="n">
        <f aca="false">'Quarterly data'!BU65</f>
        <v>194</v>
      </c>
      <c r="BU70" s="28" t="n">
        <f aca="false">'Quarterly data'!BV65</f>
        <v>233</v>
      </c>
      <c r="BV70" s="28" t="n">
        <f aca="false">'Quarterly data'!BW65</f>
        <v>224</v>
      </c>
      <c r="BW70" s="28" t="n">
        <f aca="false">'Quarterly data'!BX65</f>
        <v>201</v>
      </c>
      <c r="BX70" s="28" t="n">
        <f aca="false">'Quarterly data'!BY65</f>
        <v>219</v>
      </c>
      <c r="BY70" s="28" t="n">
        <f aca="false">'Quarterly data'!BZ65</f>
        <v>241</v>
      </c>
      <c r="BZ70" s="28" t="n">
        <f aca="false">'Quarterly data'!CA65</f>
        <v>249</v>
      </c>
      <c r="CA70" s="28" t="n">
        <f aca="false">'Quarterly data'!CB65</f>
        <v>216</v>
      </c>
      <c r="CB70" s="28" t="n">
        <f aca="false">'Quarterly data'!CC65</f>
        <v>197</v>
      </c>
      <c r="CC70" s="28" t="n">
        <f aca="false">'Quarterly data'!CD65</f>
        <v>283</v>
      </c>
      <c r="CD70" s="28" t="n">
        <f aca="false">'Quarterly data'!CE65</f>
        <v>284</v>
      </c>
      <c r="CE70" s="28" t="n">
        <f aca="false">'Quarterly data'!CF65</f>
        <v>258</v>
      </c>
      <c r="CF70" s="28" t="n">
        <f aca="false">'Quarterly data'!CG65</f>
        <v>257</v>
      </c>
      <c r="CG70" s="28" t="n">
        <f aca="false">'Quarterly data'!CH65</f>
        <v>309</v>
      </c>
      <c r="CH70" s="28" t="n">
        <f aca="false">'Quarterly data'!CI65</f>
        <v>315</v>
      </c>
      <c r="CI70" s="28" t="n">
        <f aca="false">'Quarterly data'!CJ65</f>
        <v>297</v>
      </c>
      <c r="CJ70" s="28" t="n">
        <f aca="false">'Quarterly data'!CK65</f>
        <v>286</v>
      </c>
      <c r="CK70" s="28" t="n">
        <f aca="false">'Quarterly data'!CL65</f>
        <v>303</v>
      </c>
      <c r="CL70" s="28" t="n">
        <f aca="false">'Quarterly data'!CM65</f>
        <v>280</v>
      </c>
      <c r="CM70" s="28" t="n">
        <f aca="false">'Quarterly data'!CN65</f>
        <v>275</v>
      </c>
      <c r="CN70" s="28" t="n">
        <f aca="false">'Quarterly data'!CO65</f>
        <v>291</v>
      </c>
      <c r="CO70" s="28" t="n">
        <f aca="false">'Quarterly data'!CP65</f>
        <v>297</v>
      </c>
      <c r="CP70" s="28" t="n">
        <f aca="false">'Quarterly data'!CQ65</f>
        <v>282</v>
      </c>
      <c r="CQ70" s="28" t="n">
        <f aca="false">'Quarterly data'!CR65</f>
        <v>287</v>
      </c>
      <c r="CR70" s="28" t="n">
        <f aca="false">'Quarterly data'!CS65</f>
        <v>321</v>
      </c>
      <c r="CS70" s="28" t="n">
        <f aca="false">'Quarterly data'!CT65</f>
        <v>347</v>
      </c>
      <c r="CT70" s="28" t="n">
        <f aca="false">'Quarterly data'!CU65</f>
        <v>369</v>
      </c>
      <c r="CU70" s="28" t="n">
        <f aca="false">'Quarterly data'!CV72</f>
        <v>203</v>
      </c>
      <c r="CV70" s="28" t="n">
        <f aca="false">'Quarterly data'!CW72</f>
        <v>266</v>
      </c>
      <c r="CW70" s="28" t="n">
        <f aca="false">'Quarterly data'!CX72</f>
        <v>253</v>
      </c>
      <c r="CX70" s="28" t="n">
        <f aca="false">'Quarterly data'!CY72</f>
        <v>170</v>
      </c>
      <c r="CY70" s="28" t="n">
        <f aca="false">'Quarterly data'!CZ72</f>
        <v>72</v>
      </c>
      <c r="CZ70" s="28" t="n">
        <f aca="false">'Quarterly data'!DA72</f>
        <v>134</v>
      </c>
      <c r="DA70" s="28" t="n">
        <f aca="false">'Quarterly data'!DB72</f>
        <v>117</v>
      </c>
      <c r="DB70" s="28" t="n">
        <f aca="false">'Quarterly data'!DC72</f>
        <v>138</v>
      </c>
      <c r="DC70" s="28" t="n">
        <f aca="false">'Quarterly data'!DD72</f>
        <v>183</v>
      </c>
      <c r="DD70" s="28" t="n">
        <f aca="false">'Quarterly data'!DE72</f>
        <v>144</v>
      </c>
      <c r="DE70" s="28" t="n">
        <f aca="false">'Quarterly data'!DF72</f>
        <v>171</v>
      </c>
      <c r="DF70" s="28" t="n">
        <f aca="false">'Quarterly data'!DG72</f>
        <v>177</v>
      </c>
      <c r="DG70" s="28" t="n">
        <f aca="false">'Quarterly data'!DH72</f>
        <v>219</v>
      </c>
      <c r="DH70" s="28" t="n">
        <f aca="false">'Quarterly data'!DI72</f>
        <v>255</v>
      </c>
      <c r="DI70" s="28" t="n">
        <f aca="false">'Quarterly data'!DJ72</f>
        <v>247</v>
      </c>
      <c r="DJ70" s="28" t="n">
        <f aca="false">'Quarterly data'!DK72</f>
        <v>249</v>
      </c>
      <c r="DK70" s="28" t="n">
        <f aca="false">'Quarterly data'!DL72</f>
        <v>0</v>
      </c>
      <c r="DL70" s="28" t="n">
        <f aca="false">'Quarterly data'!DM72</f>
        <v>0</v>
      </c>
      <c r="DM70" s="28" t="n">
        <f aca="false">'Quarterly data'!DN72</f>
        <v>0</v>
      </c>
      <c r="DN70" s="28" t="n">
        <f aca="false">'Quarterly data'!DO72</f>
        <v>0</v>
      </c>
    </row>
    <row r="71" customFormat="false" ht="15" hidden="false" customHeight="false" outlineLevel="0" collapsed="false">
      <c r="A71" s="27" t="s">
        <v>169</v>
      </c>
      <c r="B71" s="28" t="n">
        <f aca="false">'Quarterly data'!C66</f>
        <v>0</v>
      </c>
      <c r="C71" s="28" t="n">
        <f aca="false">'Quarterly data'!D66</f>
        <v>0</v>
      </c>
      <c r="D71" s="28" t="n">
        <f aca="false">'Quarterly data'!E66</f>
        <v>0</v>
      </c>
      <c r="E71" s="28" t="n">
        <f aca="false">'Quarterly data'!F66</f>
        <v>0</v>
      </c>
      <c r="F71" s="28" t="n">
        <f aca="false">'Quarterly data'!G66</f>
        <v>0</v>
      </c>
      <c r="G71" s="28" t="n">
        <f aca="false">'Quarterly data'!H66</f>
        <v>0</v>
      </c>
      <c r="H71" s="28" t="n">
        <f aca="false">'Quarterly data'!I66</f>
        <v>0</v>
      </c>
      <c r="I71" s="28" t="n">
        <f aca="false">'Quarterly data'!J66</f>
        <v>0</v>
      </c>
      <c r="J71" s="28" t="n">
        <f aca="false">'Quarterly data'!K66</f>
        <v>0</v>
      </c>
      <c r="K71" s="28" t="n">
        <f aca="false">'Quarterly data'!L66</f>
        <v>0</v>
      </c>
      <c r="L71" s="28" t="n">
        <f aca="false">'Quarterly data'!M66</f>
        <v>0</v>
      </c>
      <c r="M71" s="28" t="n">
        <f aca="false">'Quarterly data'!N66</f>
        <v>0</v>
      </c>
      <c r="N71" s="28" t="n">
        <f aca="false">'Quarterly data'!O66</f>
        <v>0</v>
      </c>
      <c r="O71" s="28" t="n">
        <f aca="false">'Quarterly data'!P66</f>
        <v>0</v>
      </c>
      <c r="P71" s="28" t="n">
        <f aca="false">'Quarterly data'!Q66</f>
        <v>0</v>
      </c>
      <c r="Q71" s="28" t="n">
        <f aca="false">'Quarterly data'!R66</f>
        <v>0</v>
      </c>
      <c r="R71" s="28" t="n">
        <f aca="false">'Quarterly data'!S66</f>
        <v>4.75</v>
      </c>
      <c r="S71" s="28" t="n">
        <f aca="false">'Quarterly data'!T66</f>
        <v>4.75</v>
      </c>
      <c r="T71" s="28" t="n">
        <f aca="false">'Quarterly data'!U66</f>
        <v>4.75</v>
      </c>
      <c r="U71" s="28" t="n">
        <f aca="false">'Quarterly data'!V66</f>
        <v>4.75</v>
      </c>
      <c r="V71" s="28" t="n">
        <f aca="false">'Quarterly data'!W66</f>
        <v>6.5</v>
      </c>
      <c r="W71" s="28" t="n">
        <f aca="false">'Quarterly data'!X66</f>
        <v>6.5</v>
      </c>
      <c r="X71" s="28" t="n">
        <f aca="false">'Quarterly data'!Y66</f>
        <v>6.5</v>
      </c>
      <c r="Y71" s="28" t="n">
        <f aca="false">'Quarterly data'!Z66</f>
        <v>6.5</v>
      </c>
      <c r="Z71" s="28" t="n">
        <f aca="false">'Quarterly data'!AA66</f>
        <v>7</v>
      </c>
      <c r="AA71" s="28" t="n">
        <f aca="false">'Quarterly data'!AB66</f>
        <v>7</v>
      </c>
      <c r="AB71" s="28" t="n">
        <f aca="false">'Quarterly data'!AC66</f>
        <v>7</v>
      </c>
      <c r="AC71" s="28" t="n">
        <f aca="false">'Quarterly data'!AD66</f>
        <v>7</v>
      </c>
      <c r="AD71" s="28" t="n">
        <f aca="false">'Quarterly data'!AE66</f>
        <v>7.75</v>
      </c>
      <c r="AE71" s="28" t="n">
        <f aca="false">'Quarterly data'!AF66</f>
        <v>7.75</v>
      </c>
      <c r="AF71" s="28" t="n">
        <f aca="false">'Quarterly data'!AG66</f>
        <v>7.75</v>
      </c>
      <c r="AG71" s="28" t="n">
        <f aca="false">'Quarterly data'!AH66</f>
        <v>7.75</v>
      </c>
      <c r="AH71" s="28" t="n">
        <f aca="false">'Quarterly data'!AI66</f>
        <v>10.25</v>
      </c>
      <c r="AI71" s="28" t="n">
        <f aca="false">'Quarterly data'!AJ66</f>
        <v>10.25</v>
      </c>
      <c r="AJ71" s="28" t="n">
        <f aca="false">'Quarterly data'!AK66</f>
        <v>10.25</v>
      </c>
      <c r="AK71" s="28" t="n">
        <f aca="false">'Quarterly data'!AL66</f>
        <v>10.25</v>
      </c>
      <c r="AL71" s="28" t="n">
        <f aca="false">'Quarterly data'!AM66</f>
        <v>11.5</v>
      </c>
      <c r="AM71" s="28" t="n">
        <f aca="false">'Quarterly data'!AN66</f>
        <v>11.5</v>
      </c>
      <c r="AN71" s="28" t="n">
        <f aca="false">'Quarterly data'!AO66</f>
        <v>11.5</v>
      </c>
      <c r="AO71" s="28" t="n">
        <f aca="false">'Quarterly data'!AP66</f>
        <v>11.5</v>
      </c>
      <c r="AP71" s="28" t="n">
        <f aca="false">'Quarterly data'!AQ66</f>
        <v>15.25</v>
      </c>
      <c r="AQ71" s="28" t="n">
        <f aca="false">'Quarterly data'!AR66</f>
        <v>15.25</v>
      </c>
      <c r="AR71" s="28" t="n">
        <f aca="false">'Quarterly data'!AS66</f>
        <v>15.25</v>
      </c>
      <c r="AS71" s="28" t="n">
        <f aca="false">'Quarterly data'!AT66</f>
        <v>15.25</v>
      </c>
      <c r="AT71" s="28" t="n">
        <f aca="false">'Quarterly data'!AU66</f>
        <v>11</v>
      </c>
      <c r="AU71" s="28" t="n">
        <f aca="false">'Quarterly data'!AV66</f>
        <v>17</v>
      </c>
      <c r="AV71" s="28" t="n">
        <f aca="false">'Quarterly data'!AW66</f>
        <v>13</v>
      </c>
      <c r="AW71" s="28" t="n">
        <f aca="false">'Quarterly data'!AX66</f>
        <v>16</v>
      </c>
      <c r="AX71" s="28" t="n">
        <f aca="false">'Quarterly data'!AY66</f>
        <v>18</v>
      </c>
      <c r="AY71" s="28" t="n">
        <f aca="false">'Quarterly data'!AZ66</f>
        <v>22</v>
      </c>
      <c r="AZ71" s="28" t="n">
        <f aca="false">'Quarterly data'!BA66</f>
        <v>26</v>
      </c>
      <c r="BA71" s="28" t="n">
        <f aca="false">'Quarterly data'!BB66</f>
        <v>31</v>
      </c>
      <c r="BB71" s="28" t="n">
        <f aca="false">'Quarterly data'!BC66</f>
        <v>26</v>
      </c>
      <c r="BC71" s="28" t="n">
        <f aca="false">'Quarterly data'!BD66</f>
        <v>60</v>
      </c>
      <c r="BD71" s="28" t="n">
        <f aca="false">'Quarterly data'!BE66</f>
        <v>47</v>
      </c>
      <c r="BE71" s="28" t="n">
        <f aca="false">'Quarterly data'!BF66</f>
        <v>60</v>
      </c>
      <c r="BF71" s="28" t="n">
        <f aca="false">'Quarterly data'!BG66</f>
        <v>63</v>
      </c>
      <c r="BG71" s="28" t="n">
        <f aca="false">'Quarterly data'!BH66</f>
        <v>62</v>
      </c>
      <c r="BH71" s="28" t="n">
        <f aca="false">'Quarterly data'!BI66</f>
        <v>50</v>
      </c>
      <c r="BI71" s="28" t="n">
        <f aca="false">'Quarterly data'!BJ66</f>
        <v>42</v>
      </c>
      <c r="BJ71" s="28" t="n">
        <f aca="false">'Quarterly data'!BK66</f>
        <v>52</v>
      </c>
      <c r="BK71" s="28" t="n">
        <f aca="false">'Quarterly data'!BL66</f>
        <v>52</v>
      </c>
      <c r="BL71" s="28" t="n">
        <f aca="false">'Quarterly data'!BM66</f>
        <v>56</v>
      </c>
      <c r="BM71" s="28" t="n">
        <f aca="false">'Quarterly data'!BN66</f>
        <v>64</v>
      </c>
      <c r="BN71" s="28" t="n">
        <f aca="false">'Quarterly data'!BO66</f>
        <v>54</v>
      </c>
      <c r="BO71" s="28" t="n">
        <f aca="false">'Quarterly data'!BP66</f>
        <v>57</v>
      </c>
      <c r="BP71" s="28" t="n">
        <f aca="false">'Quarterly data'!BQ66</f>
        <v>55</v>
      </c>
      <c r="BQ71" s="28" t="n">
        <f aca="false">'Quarterly data'!BR66</f>
        <v>52</v>
      </c>
      <c r="BR71" s="28" t="n">
        <f aca="false">'Quarterly data'!BS66</f>
        <v>75</v>
      </c>
      <c r="BS71" s="28" t="n">
        <f aca="false">'Quarterly data'!BT66</f>
        <v>66</v>
      </c>
      <c r="BT71" s="28" t="n">
        <f aca="false">'Quarterly data'!BU66</f>
        <v>75</v>
      </c>
      <c r="BU71" s="28" t="n">
        <f aca="false">'Quarterly data'!BV66</f>
        <v>81</v>
      </c>
      <c r="BV71" s="28" t="n">
        <f aca="false">'Quarterly data'!BW66</f>
        <v>73</v>
      </c>
      <c r="BW71" s="28" t="n">
        <f aca="false">'Quarterly data'!BX66</f>
        <v>79</v>
      </c>
      <c r="BX71" s="28" t="n">
        <f aca="false">'Quarterly data'!BY66</f>
        <v>74</v>
      </c>
      <c r="BY71" s="28" t="n">
        <f aca="false">'Quarterly data'!BZ66</f>
        <v>86</v>
      </c>
      <c r="BZ71" s="28" t="n">
        <f aca="false">'Quarterly data'!CA66</f>
        <v>72</v>
      </c>
      <c r="CA71" s="28" t="n">
        <f aca="false">'Quarterly data'!CB66</f>
        <v>89</v>
      </c>
      <c r="CB71" s="28" t="n">
        <f aca="false">'Quarterly data'!CC66</f>
        <v>79</v>
      </c>
      <c r="CC71" s="28" t="n">
        <f aca="false">'Quarterly data'!CD66</f>
        <v>87</v>
      </c>
      <c r="CD71" s="28" t="n">
        <f aca="false">'Quarterly data'!CE66</f>
        <v>75</v>
      </c>
      <c r="CE71" s="28" t="n">
        <f aca="false">'Quarterly data'!CF66</f>
        <v>95</v>
      </c>
      <c r="CF71" s="28" t="n">
        <f aca="false">'Quarterly data'!CG66</f>
        <v>89</v>
      </c>
      <c r="CG71" s="28" t="n">
        <f aca="false">'Quarterly data'!CH66</f>
        <v>108</v>
      </c>
      <c r="CH71" s="28" t="n">
        <f aca="false">'Quarterly data'!CI66</f>
        <v>168</v>
      </c>
      <c r="CI71" s="28" t="n">
        <f aca="false">'Quarterly data'!CJ66</f>
        <v>193</v>
      </c>
      <c r="CJ71" s="28" t="n">
        <f aca="false">'Quarterly data'!CK66</f>
        <v>155</v>
      </c>
      <c r="CK71" s="28" t="n">
        <f aca="false">'Quarterly data'!CL66</f>
        <v>141</v>
      </c>
      <c r="CL71" s="28" t="n">
        <f aca="false">'Quarterly data'!CM66</f>
        <v>144</v>
      </c>
      <c r="CM71" s="28" t="n">
        <f aca="false">'Quarterly data'!CN66</f>
        <v>146</v>
      </c>
      <c r="CN71" s="28" t="n">
        <f aca="false">'Quarterly data'!CO66</f>
        <v>161</v>
      </c>
      <c r="CO71" s="28" t="n">
        <f aca="false">'Quarterly data'!CP66</f>
        <v>155</v>
      </c>
      <c r="CP71" s="28" t="n">
        <f aca="false">'Quarterly data'!CQ66</f>
        <v>168</v>
      </c>
      <c r="CQ71" s="28" t="n">
        <f aca="false">'Quarterly data'!CR66</f>
        <v>156</v>
      </c>
      <c r="CR71" s="28" t="n">
        <f aca="false">'Quarterly data'!CS66</f>
        <v>165</v>
      </c>
      <c r="CS71" s="28" t="n">
        <f aca="false">'Quarterly data'!CT66</f>
        <v>179</v>
      </c>
      <c r="CT71" s="28" t="n">
        <f aca="false">'Quarterly data'!CU66</f>
        <v>188</v>
      </c>
      <c r="CU71" s="28" t="n">
        <f aca="false">'Quarterly data'!CV73</f>
        <v>798</v>
      </c>
      <c r="CV71" s="28" t="n">
        <f aca="false">'Quarterly data'!CW73</f>
        <v>921</v>
      </c>
      <c r="CW71" s="28" t="n">
        <f aca="false">'Quarterly data'!CX73</f>
        <v>924</v>
      </c>
      <c r="CX71" s="28" t="n">
        <f aca="false">'Quarterly data'!CY73</f>
        <v>906</v>
      </c>
      <c r="CY71" s="28" t="n">
        <f aca="false">'Quarterly data'!CZ73</f>
        <v>684</v>
      </c>
      <c r="CZ71" s="28" t="n">
        <f aca="false">'Quarterly data'!DA73</f>
        <v>1010</v>
      </c>
      <c r="DA71" s="28" t="n">
        <f aca="false">'Quarterly data'!DB73</f>
        <v>842</v>
      </c>
      <c r="DB71" s="28" t="n">
        <f aca="false">'Quarterly data'!DC73</f>
        <v>803</v>
      </c>
      <c r="DC71" s="28" t="n">
        <f aca="false">'Quarterly data'!DD73</f>
        <v>927</v>
      </c>
      <c r="DD71" s="28" t="n">
        <f aca="false">'Quarterly data'!DE73</f>
        <v>983</v>
      </c>
      <c r="DE71" s="28" t="n">
        <f aca="false">'Quarterly data'!DF73</f>
        <v>1130</v>
      </c>
      <c r="DF71" s="28" t="n">
        <f aca="false">'Quarterly data'!DG73</f>
        <v>1090</v>
      </c>
      <c r="DG71" s="28" t="n">
        <f aca="false">'Quarterly data'!DH73</f>
        <v>1372</v>
      </c>
      <c r="DH71" s="28" t="n">
        <f aca="false">'Quarterly data'!DI73</f>
        <v>1440</v>
      </c>
      <c r="DI71" s="28" t="n">
        <f aca="false">'Quarterly data'!DJ73</f>
        <v>1403</v>
      </c>
      <c r="DJ71" s="28" t="n">
        <f aca="false">'Quarterly data'!DK73</f>
        <v>1298</v>
      </c>
      <c r="DK71" s="28" t="n">
        <f aca="false">'Quarterly data'!DL73</f>
        <v>0</v>
      </c>
      <c r="DL71" s="28" t="n">
        <f aca="false">'Quarterly data'!DM73</f>
        <v>0</v>
      </c>
      <c r="DM71" s="28" t="n">
        <f aca="false">'Quarterly data'!DN73</f>
        <v>0</v>
      </c>
      <c r="DN71" s="28" t="n">
        <f aca="false">'Quarterly data'!DO73</f>
        <v>0</v>
      </c>
    </row>
    <row r="72" customFormat="false" ht="15" hidden="false" customHeight="false" outlineLevel="0" collapsed="false">
      <c r="A72" s="30" t="s">
        <v>170</v>
      </c>
      <c r="B72" s="28" t="n">
        <f aca="false">'Quarterly data'!C67</f>
        <v>0</v>
      </c>
      <c r="C72" s="28" t="n">
        <f aca="false">'Quarterly data'!D67</f>
        <v>0</v>
      </c>
      <c r="D72" s="28" t="n">
        <f aca="false">'Quarterly data'!E67</f>
        <v>0</v>
      </c>
      <c r="E72" s="28" t="n">
        <f aca="false">'Quarterly data'!F67</f>
        <v>0</v>
      </c>
      <c r="F72" s="28" t="n">
        <f aca="false">'Quarterly data'!G67</f>
        <v>0</v>
      </c>
      <c r="G72" s="28" t="n">
        <f aca="false">'Quarterly data'!H67</f>
        <v>0</v>
      </c>
      <c r="H72" s="28" t="n">
        <f aca="false">'Quarterly data'!I67</f>
        <v>0</v>
      </c>
      <c r="I72" s="28" t="n">
        <f aca="false">'Quarterly data'!J67</f>
        <v>0</v>
      </c>
      <c r="J72" s="28" t="n">
        <f aca="false">'Quarterly data'!K67</f>
        <v>0</v>
      </c>
      <c r="K72" s="28" t="n">
        <f aca="false">'Quarterly data'!L67</f>
        <v>0</v>
      </c>
      <c r="L72" s="28" t="n">
        <f aca="false">'Quarterly data'!M67</f>
        <v>0</v>
      </c>
      <c r="M72" s="28" t="n">
        <f aca="false">'Quarterly data'!N67</f>
        <v>0</v>
      </c>
      <c r="N72" s="28" t="n">
        <f aca="false">'Quarterly data'!O67</f>
        <v>0</v>
      </c>
      <c r="O72" s="28" t="n">
        <f aca="false">'Quarterly data'!P67</f>
        <v>0</v>
      </c>
      <c r="P72" s="28" t="n">
        <f aca="false">'Quarterly data'!Q67</f>
        <v>0</v>
      </c>
      <c r="Q72" s="28" t="n">
        <f aca="false">'Quarterly data'!R67</f>
        <v>0</v>
      </c>
      <c r="R72" s="28" t="n">
        <f aca="false">'Quarterly data'!S67</f>
        <v>0</v>
      </c>
      <c r="S72" s="28" t="n">
        <f aca="false">'Quarterly data'!T67</f>
        <v>0</v>
      </c>
      <c r="T72" s="28" t="n">
        <f aca="false">'Quarterly data'!U67</f>
        <v>0</v>
      </c>
      <c r="U72" s="28" t="n">
        <f aca="false">'Quarterly data'!V67</f>
        <v>0</v>
      </c>
      <c r="V72" s="28" t="n">
        <f aca="false">'Quarterly data'!W67</f>
        <v>0</v>
      </c>
      <c r="W72" s="28" t="n">
        <f aca="false">'Quarterly data'!X67</f>
        <v>0</v>
      </c>
      <c r="X72" s="28" t="n">
        <f aca="false">'Quarterly data'!Y67</f>
        <v>0</v>
      </c>
      <c r="Y72" s="28" t="n">
        <f aca="false">'Quarterly data'!Z67</f>
        <v>0</v>
      </c>
      <c r="Z72" s="28" t="n">
        <f aca="false">'Quarterly data'!AA67</f>
        <v>0</v>
      </c>
      <c r="AA72" s="28" t="n">
        <f aca="false">'Quarterly data'!AB67</f>
        <v>0</v>
      </c>
      <c r="AB72" s="28" t="n">
        <f aca="false">'Quarterly data'!AC67</f>
        <v>0</v>
      </c>
      <c r="AC72" s="28" t="n">
        <f aca="false">'Quarterly data'!AD67</f>
        <v>0</v>
      </c>
      <c r="AD72" s="28" t="n">
        <f aca="false">'Quarterly data'!AE67</f>
        <v>0</v>
      </c>
      <c r="AE72" s="28" t="n">
        <f aca="false">'Quarterly data'!AF67</f>
        <v>0</v>
      </c>
      <c r="AF72" s="28" t="n">
        <f aca="false">'Quarterly data'!AG67</f>
        <v>0</v>
      </c>
      <c r="AG72" s="28" t="n">
        <f aca="false">'Quarterly data'!AH67</f>
        <v>0</v>
      </c>
      <c r="AH72" s="28" t="n">
        <f aca="false">'Quarterly data'!AI67</f>
        <v>0</v>
      </c>
      <c r="AI72" s="28" t="n">
        <f aca="false">'Quarterly data'!AJ67</f>
        <v>0</v>
      </c>
      <c r="AJ72" s="28" t="n">
        <f aca="false">'Quarterly data'!AK67</f>
        <v>0</v>
      </c>
      <c r="AK72" s="28" t="n">
        <f aca="false">'Quarterly data'!AL67</f>
        <v>0</v>
      </c>
      <c r="AL72" s="28" t="n">
        <f aca="false">'Quarterly data'!AM67</f>
        <v>0</v>
      </c>
      <c r="AM72" s="28" t="n">
        <f aca="false">'Quarterly data'!AN67</f>
        <v>0</v>
      </c>
      <c r="AN72" s="28" t="n">
        <f aca="false">'Quarterly data'!AO67</f>
        <v>0</v>
      </c>
      <c r="AO72" s="28" t="n">
        <f aca="false">'Quarterly data'!AP67</f>
        <v>0</v>
      </c>
      <c r="AP72" s="28" t="n">
        <f aca="false">'Quarterly data'!AQ67</f>
        <v>0</v>
      </c>
      <c r="AQ72" s="28" t="n">
        <f aca="false">'Quarterly data'!AR67</f>
        <v>0</v>
      </c>
      <c r="AR72" s="28" t="n">
        <f aca="false">'Quarterly data'!AS67</f>
        <v>0</v>
      </c>
      <c r="AS72" s="28" t="n">
        <f aca="false">'Quarterly data'!AT67</f>
        <v>0</v>
      </c>
      <c r="AT72" s="28" t="n">
        <f aca="false">'Quarterly data'!AU67</f>
        <v>1</v>
      </c>
      <c r="AU72" s="28" t="n">
        <f aca="false">'Quarterly data'!AV67</f>
        <v>2</v>
      </c>
      <c r="AV72" s="28" t="n">
        <f aca="false">'Quarterly data'!AW67</f>
        <v>1</v>
      </c>
      <c r="AW72" s="28" t="n">
        <f aca="false">'Quarterly data'!AX67</f>
        <v>2</v>
      </c>
      <c r="AX72" s="28" t="n">
        <f aca="false">'Quarterly data'!AY67</f>
        <v>2</v>
      </c>
      <c r="AY72" s="28" t="n">
        <f aca="false">'Quarterly data'!AZ67</f>
        <v>3</v>
      </c>
      <c r="AZ72" s="28" t="n">
        <f aca="false">'Quarterly data'!BA67</f>
        <v>3</v>
      </c>
      <c r="BA72" s="28" t="n">
        <f aca="false">'Quarterly data'!BB67</f>
        <v>3</v>
      </c>
      <c r="BB72" s="28" t="n">
        <f aca="false">'Quarterly data'!BC67</f>
        <v>3</v>
      </c>
      <c r="BC72" s="28" t="n">
        <f aca="false">'Quarterly data'!BD67</f>
        <v>8</v>
      </c>
      <c r="BD72" s="28" t="n">
        <f aca="false">'Quarterly data'!BE67</f>
        <v>4</v>
      </c>
      <c r="BE72" s="28" t="n">
        <f aca="false">'Quarterly data'!BF67</f>
        <v>6</v>
      </c>
      <c r="BF72" s="28" t="n">
        <f aca="false">'Quarterly data'!BG67</f>
        <v>7</v>
      </c>
      <c r="BG72" s="28" t="n">
        <f aca="false">'Quarterly data'!BH67</f>
        <v>8</v>
      </c>
      <c r="BH72" s="28" t="n">
        <f aca="false">'Quarterly data'!BI67</f>
        <v>6</v>
      </c>
      <c r="BI72" s="28" t="n">
        <f aca="false">'Quarterly data'!BJ67</f>
        <v>4</v>
      </c>
      <c r="BJ72" s="28" t="n">
        <f aca="false">'Quarterly data'!BK67</f>
        <v>5</v>
      </c>
      <c r="BK72" s="28" t="n">
        <f aca="false">'Quarterly data'!BL67</f>
        <v>7</v>
      </c>
      <c r="BL72" s="28" t="n">
        <f aca="false">'Quarterly data'!BM67</f>
        <v>6</v>
      </c>
      <c r="BM72" s="28" t="n">
        <f aca="false">'Quarterly data'!BN67</f>
        <v>6</v>
      </c>
      <c r="BN72" s="28" t="n">
        <f aca="false">'Quarterly data'!BO67</f>
        <v>1</v>
      </c>
      <c r="BO72" s="28" t="n">
        <f aca="false">'Quarterly data'!BP67</f>
        <v>3</v>
      </c>
      <c r="BP72" s="28" t="n">
        <f aca="false">'Quarterly data'!BQ67</f>
        <v>10</v>
      </c>
      <c r="BQ72" s="28" t="n">
        <f aca="false">'Quarterly data'!BR67</f>
        <v>2</v>
      </c>
      <c r="BR72" s="28" t="n">
        <f aca="false">'Quarterly data'!BS67</f>
        <v>8</v>
      </c>
      <c r="BS72" s="28" t="n">
        <f aca="false">'Quarterly data'!BT67</f>
        <v>12</v>
      </c>
      <c r="BT72" s="28" t="n">
        <f aca="false">'Quarterly data'!BU67</f>
        <v>4</v>
      </c>
      <c r="BU72" s="28" t="n">
        <f aca="false">'Quarterly data'!BV67</f>
        <v>7</v>
      </c>
      <c r="BV72" s="28" t="n">
        <f aca="false">'Quarterly data'!BW67</f>
        <v>8</v>
      </c>
      <c r="BW72" s="28" t="n">
        <f aca="false">'Quarterly data'!BX67</f>
        <v>20</v>
      </c>
      <c r="BX72" s="28" t="n">
        <f aca="false">'Quarterly data'!BY67</f>
        <v>3</v>
      </c>
      <c r="BY72" s="28" t="n">
        <f aca="false">'Quarterly data'!BZ67</f>
        <v>6</v>
      </c>
      <c r="BZ72" s="28" t="n">
        <f aca="false">'Quarterly data'!CA67</f>
        <v>5</v>
      </c>
      <c r="CA72" s="28" t="n">
        <f aca="false">'Quarterly data'!CB67</f>
        <v>20</v>
      </c>
      <c r="CB72" s="28" t="n">
        <f aca="false">'Quarterly data'!CC67</f>
        <v>4</v>
      </c>
      <c r="CC72" s="28" t="n">
        <f aca="false">'Quarterly data'!CD67</f>
        <v>5</v>
      </c>
      <c r="CD72" s="28" t="n">
        <f aca="false">'Quarterly data'!CE67</f>
        <v>0</v>
      </c>
      <c r="CE72" s="28" t="n">
        <f aca="false">'Quarterly data'!CF67</f>
        <v>10</v>
      </c>
      <c r="CF72" s="28" t="n">
        <f aca="false">'Quarterly data'!CG67</f>
        <v>4</v>
      </c>
      <c r="CG72" s="28" t="n">
        <f aca="false">'Quarterly data'!CH67</f>
        <v>2</v>
      </c>
      <c r="CH72" s="28" t="n">
        <f aca="false">'Quarterly data'!CI67</f>
        <v>-17</v>
      </c>
      <c r="CI72" s="28" t="n">
        <f aca="false">'Quarterly data'!CJ67</f>
        <v>-47</v>
      </c>
      <c r="CJ72" s="28" t="n">
        <f aca="false">'Quarterly data'!CK67</f>
        <v>-38</v>
      </c>
      <c r="CK72" s="28" t="n">
        <f aca="false">'Quarterly data'!CL67</f>
        <v>18</v>
      </c>
      <c r="CL72" s="28" t="n">
        <f aca="false">'Quarterly data'!CM67</f>
        <v>18</v>
      </c>
      <c r="CM72" s="28" t="n">
        <f aca="false">'Quarterly data'!CN67</f>
        <v>16</v>
      </c>
      <c r="CN72" s="28" t="n">
        <f aca="false">'Quarterly data'!CO67</f>
        <v>18</v>
      </c>
      <c r="CO72" s="28" t="n">
        <f aca="false">'Quarterly data'!CP67</f>
        <v>34</v>
      </c>
      <c r="CP72" s="28" t="n">
        <f aca="false">'Quarterly data'!CQ67</f>
        <v>-10</v>
      </c>
      <c r="CQ72" s="28" t="n">
        <f aca="false">'Quarterly data'!CR67</f>
        <v>-28</v>
      </c>
      <c r="CR72" s="28" t="n">
        <f aca="false">'Quarterly data'!CS67</f>
        <v>-35</v>
      </c>
      <c r="CS72" s="28" t="n">
        <f aca="false">'Quarterly data'!CT67</f>
        <v>16</v>
      </c>
      <c r="CT72" s="28" t="n">
        <f aca="false">'Quarterly data'!CU67</f>
        <v>-29</v>
      </c>
      <c r="CU72" s="28" t="n">
        <f aca="false">'Quarterly data'!CV74</f>
        <v>595</v>
      </c>
      <c r="CV72" s="28" t="n">
        <f aca="false">'Quarterly data'!CW74</f>
        <v>658</v>
      </c>
      <c r="CW72" s="28" t="n">
        <f aca="false">'Quarterly data'!CX74</f>
        <v>689</v>
      </c>
      <c r="CX72" s="28" t="n">
        <f aca="false">'Quarterly data'!CY74</f>
        <v>703</v>
      </c>
      <c r="CY72" s="28" t="n">
        <f aca="false">'Quarterly data'!CZ74</f>
        <v>602</v>
      </c>
      <c r="CZ72" s="28" t="n">
        <f aca="false">'Quarterly data'!DA74</f>
        <v>879</v>
      </c>
      <c r="DA72" s="28" t="n">
        <f aca="false">'Quarterly data'!DB74</f>
        <v>743</v>
      </c>
      <c r="DB72" s="28" t="n">
        <f aca="false">'Quarterly data'!DC74</f>
        <v>707</v>
      </c>
      <c r="DC72" s="28" t="n">
        <f aca="false">'Quarterly data'!DD74</f>
        <v>801</v>
      </c>
      <c r="DD72" s="28" t="n">
        <f aca="false">'Quarterly data'!DE74</f>
        <v>807</v>
      </c>
      <c r="DE72" s="28" t="n">
        <f aca="false">'Quarterly data'!DF74</f>
        <v>938</v>
      </c>
      <c r="DF72" s="28" t="n">
        <f aca="false">'Quarterly data'!DG74</f>
        <v>883</v>
      </c>
      <c r="DG72" s="28" t="n">
        <f aca="false">'Quarterly data'!DH74</f>
        <v>1128</v>
      </c>
      <c r="DH72" s="28" t="n">
        <f aca="false">'Quarterly data'!DI74</f>
        <v>1227</v>
      </c>
      <c r="DI72" s="28" t="n">
        <f aca="false">'Quarterly data'!DJ74</f>
        <v>1113</v>
      </c>
      <c r="DJ72" s="28" t="n">
        <f aca="false">'Quarterly data'!DK74</f>
        <v>1056</v>
      </c>
      <c r="DK72" s="28" t="n">
        <f aca="false">'Quarterly data'!DL74</f>
        <v>0</v>
      </c>
      <c r="DL72" s="28" t="n">
        <f aca="false">'Quarterly data'!DM74</f>
        <v>0</v>
      </c>
      <c r="DM72" s="28" t="n">
        <f aca="false">'Quarterly data'!DN74</f>
        <v>0</v>
      </c>
      <c r="DN72" s="28" t="n">
        <f aca="false">'Quarterly data'!DO74</f>
        <v>0</v>
      </c>
    </row>
    <row r="73" customFormat="false" ht="15" hidden="false" customHeight="false" outlineLevel="0" collapsed="false">
      <c r="A73" s="27"/>
      <c r="B73" s="1" t="n">
        <f aca="false">'Quarterly data'!C68</f>
        <v>0</v>
      </c>
      <c r="C73" s="1" t="n">
        <f aca="false">'Quarterly data'!D68</f>
        <v>0</v>
      </c>
      <c r="D73" s="1" t="n">
        <f aca="false">'Quarterly data'!E68</f>
        <v>0</v>
      </c>
      <c r="E73" s="1" t="n">
        <f aca="false">'Quarterly data'!F68</f>
        <v>0</v>
      </c>
      <c r="F73" s="1" t="n">
        <f aca="false">'Quarterly data'!G68</f>
        <v>0</v>
      </c>
      <c r="G73" s="1" t="n">
        <f aca="false">'Quarterly data'!H68</f>
        <v>0</v>
      </c>
      <c r="H73" s="1" t="n">
        <f aca="false">'Quarterly data'!I68</f>
        <v>0</v>
      </c>
      <c r="I73" s="1" t="n">
        <f aca="false">'Quarterly data'!J68</f>
        <v>0</v>
      </c>
      <c r="J73" s="1" t="n">
        <f aca="false">'Quarterly data'!K68</f>
        <v>0</v>
      </c>
      <c r="K73" s="1" t="n">
        <f aca="false">'Quarterly data'!L68</f>
        <v>0</v>
      </c>
      <c r="L73" s="1" t="n">
        <f aca="false">'Quarterly data'!M68</f>
        <v>0</v>
      </c>
      <c r="M73" s="1" t="n">
        <f aca="false">'Quarterly data'!N68</f>
        <v>0</v>
      </c>
      <c r="N73" s="1" t="n">
        <f aca="false">'Quarterly data'!O68</f>
        <v>0</v>
      </c>
      <c r="O73" s="1" t="n">
        <f aca="false">'Quarterly data'!P68</f>
        <v>0</v>
      </c>
      <c r="P73" s="1" t="n">
        <f aca="false">'Quarterly data'!Q68</f>
        <v>0</v>
      </c>
      <c r="Q73" s="1" t="n">
        <f aca="false">'Quarterly data'!R68</f>
        <v>0</v>
      </c>
      <c r="R73" s="1" t="n">
        <f aca="false">'Quarterly data'!S68</f>
        <v>0</v>
      </c>
      <c r="S73" s="1" t="n">
        <f aca="false">'Quarterly data'!T68</f>
        <v>0</v>
      </c>
      <c r="T73" s="1" t="n">
        <f aca="false">'Quarterly data'!U68</f>
        <v>0</v>
      </c>
      <c r="U73" s="1" t="n">
        <f aca="false">'Quarterly data'!V68</f>
        <v>0</v>
      </c>
      <c r="V73" s="1" t="n">
        <f aca="false">'Quarterly data'!W68</f>
        <v>0</v>
      </c>
      <c r="W73" s="1" t="n">
        <f aca="false">'Quarterly data'!X68</f>
        <v>0</v>
      </c>
      <c r="X73" s="1" t="n">
        <f aca="false">'Quarterly data'!Y68</f>
        <v>0</v>
      </c>
      <c r="Y73" s="1" t="n">
        <f aca="false">'Quarterly data'!Z68</f>
        <v>0</v>
      </c>
      <c r="Z73" s="1" t="n">
        <f aca="false">'Quarterly data'!AA68</f>
        <v>0</v>
      </c>
      <c r="AA73" s="1" t="n">
        <f aca="false">'Quarterly data'!AB68</f>
        <v>0</v>
      </c>
      <c r="AB73" s="1" t="n">
        <f aca="false">'Quarterly data'!AC68</f>
        <v>0</v>
      </c>
      <c r="AC73" s="1" t="n">
        <f aca="false">'Quarterly data'!AD68</f>
        <v>0</v>
      </c>
      <c r="AD73" s="1" t="n">
        <f aca="false">'Quarterly data'!AE68</f>
        <v>0</v>
      </c>
      <c r="AE73" s="1" t="n">
        <f aca="false">'Quarterly data'!AF68</f>
        <v>0</v>
      </c>
      <c r="AF73" s="1" t="n">
        <f aca="false">'Quarterly data'!AG68</f>
        <v>0</v>
      </c>
      <c r="AG73" s="1" t="n">
        <f aca="false">'Quarterly data'!AH68</f>
        <v>0</v>
      </c>
      <c r="AH73" s="1" t="n">
        <f aca="false">'Quarterly data'!AI68</f>
        <v>0</v>
      </c>
      <c r="AI73" s="1" t="n">
        <f aca="false">'Quarterly data'!AJ68</f>
        <v>0</v>
      </c>
      <c r="AJ73" s="1" t="n">
        <f aca="false">'Quarterly data'!AK68</f>
        <v>0</v>
      </c>
      <c r="AK73" s="1" t="n">
        <f aca="false">'Quarterly data'!AL68</f>
        <v>0</v>
      </c>
      <c r="AL73" s="1" t="n">
        <f aca="false">'Quarterly data'!AM68</f>
        <v>0</v>
      </c>
      <c r="AM73" s="1" t="n">
        <f aca="false">'Quarterly data'!AN68</f>
        <v>0</v>
      </c>
      <c r="AN73" s="1" t="n">
        <f aca="false">'Quarterly data'!AO68</f>
        <v>0</v>
      </c>
      <c r="AO73" s="1" t="n">
        <f aca="false">'Quarterly data'!AP68</f>
        <v>0</v>
      </c>
      <c r="AP73" s="1" t="n">
        <f aca="false">'Quarterly data'!AQ68</f>
        <v>0</v>
      </c>
      <c r="AQ73" s="1" t="n">
        <f aca="false">'Quarterly data'!AR68</f>
        <v>0</v>
      </c>
      <c r="AR73" s="1" t="n">
        <f aca="false">'Quarterly data'!AS68</f>
        <v>0</v>
      </c>
      <c r="AS73" s="1" t="n">
        <f aca="false">'Quarterly data'!AT68</f>
        <v>0</v>
      </c>
      <c r="AT73" s="1" t="n">
        <f aca="false">'Quarterly data'!AU68</f>
        <v>0</v>
      </c>
      <c r="AU73" s="1" t="n">
        <f aca="false">'Quarterly data'!AV68</f>
        <v>0</v>
      </c>
      <c r="AV73" s="1" t="n">
        <f aca="false">'Quarterly data'!AW68</f>
        <v>0</v>
      </c>
      <c r="AW73" s="1" t="n">
        <f aca="false">'Quarterly data'!AX68</f>
        <v>0</v>
      </c>
      <c r="AX73" s="1" t="n">
        <f aca="false">'Quarterly data'!AY68</f>
        <v>0</v>
      </c>
      <c r="AY73" s="1" t="n">
        <f aca="false">'Quarterly data'!AZ68</f>
        <v>0</v>
      </c>
      <c r="AZ73" s="1" t="n">
        <f aca="false">'Quarterly data'!BA68</f>
        <v>0</v>
      </c>
      <c r="BA73" s="1" t="n">
        <f aca="false">'Quarterly data'!BB68</f>
        <v>0</v>
      </c>
      <c r="BB73" s="1" t="n">
        <f aca="false">'Quarterly data'!BC68</f>
        <v>0</v>
      </c>
      <c r="BC73" s="1" t="n">
        <f aca="false">'Quarterly data'!BD68</f>
        <v>0</v>
      </c>
      <c r="BD73" s="1" t="n">
        <f aca="false">'Quarterly data'!BE68</f>
        <v>0</v>
      </c>
      <c r="BE73" s="1" t="n">
        <f aca="false">'Quarterly data'!BF68</f>
        <v>0</v>
      </c>
      <c r="BF73" s="1" t="n">
        <f aca="false">'Quarterly data'!BG68</f>
        <v>0</v>
      </c>
      <c r="BG73" s="1" t="n">
        <f aca="false">'Quarterly data'!BH68</f>
        <v>0</v>
      </c>
      <c r="BH73" s="1" t="n">
        <f aca="false">'Quarterly data'!BI68</f>
        <v>0</v>
      </c>
      <c r="BI73" s="1" t="n">
        <f aca="false">'Quarterly data'!BJ68</f>
        <v>0</v>
      </c>
      <c r="BJ73" s="1" t="n">
        <f aca="false">'Quarterly data'!BK68</f>
        <v>0</v>
      </c>
      <c r="BK73" s="1" t="n">
        <f aca="false">'Quarterly data'!BL68</f>
        <v>0</v>
      </c>
      <c r="BL73" s="1" t="n">
        <f aca="false">'Quarterly data'!BM68</f>
        <v>0</v>
      </c>
      <c r="BM73" s="1" t="n">
        <f aca="false">'Quarterly data'!BN68</f>
        <v>0</v>
      </c>
      <c r="BN73" s="1" t="n">
        <f aca="false">'Quarterly data'!BO68</f>
        <v>0</v>
      </c>
      <c r="BO73" s="1" t="n">
        <f aca="false">'Quarterly data'!BP68</f>
        <v>0</v>
      </c>
      <c r="BP73" s="1" t="n">
        <f aca="false">'Quarterly data'!BQ68</f>
        <v>0</v>
      </c>
      <c r="BQ73" s="1" t="n">
        <f aca="false">'Quarterly data'!BR68</f>
        <v>0</v>
      </c>
      <c r="BR73" s="1" t="n">
        <f aca="false">'Quarterly data'!BS68</f>
        <v>0</v>
      </c>
      <c r="BS73" s="1" t="n">
        <f aca="false">'Quarterly data'!BT68</f>
        <v>0</v>
      </c>
      <c r="BT73" s="1" t="n">
        <f aca="false">'Quarterly data'!BU68</f>
        <v>0</v>
      </c>
      <c r="BU73" s="1" t="n">
        <f aca="false">'Quarterly data'!BV68</f>
        <v>0</v>
      </c>
      <c r="BV73" s="1" t="n">
        <f aca="false">'Quarterly data'!BW68</f>
        <v>0</v>
      </c>
      <c r="BW73" s="1" t="n">
        <f aca="false">'Quarterly data'!BX68</f>
        <v>0</v>
      </c>
      <c r="BX73" s="1" t="n">
        <f aca="false">'Quarterly data'!BY68</f>
        <v>0</v>
      </c>
      <c r="BY73" s="1" t="n">
        <f aca="false">'Quarterly data'!BZ68</f>
        <v>0</v>
      </c>
      <c r="BZ73" s="1" t="n">
        <f aca="false">'Quarterly data'!CA68</f>
        <v>0</v>
      </c>
      <c r="CA73" s="1" t="n">
        <f aca="false">'Quarterly data'!CB68</f>
        <v>0</v>
      </c>
      <c r="CB73" s="1" t="n">
        <f aca="false">'Quarterly data'!CC68</f>
        <v>0</v>
      </c>
      <c r="CC73" s="1" t="n">
        <f aca="false">'Quarterly data'!CD68</f>
        <v>0</v>
      </c>
      <c r="CD73" s="1" t="n">
        <f aca="false">'Quarterly data'!CE68</f>
        <v>0</v>
      </c>
      <c r="CE73" s="1" t="n">
        <f aca="false">'Quarterly data'!CF68</f>
        <v>0</v>
      </c>
      <c r="CF73" s="1" t="n">
        <f aca="false">'Quarterly data'!CG68</f>
        <v>0</v>
      </c>
      <c r="CG73" s="1" t="n">
        <f aca="false">'Quarterly data'!CH68</f>
        <v>0</v>
      </c>
      <c r="CH73" s="1" t="n">
        <f aca="false">'Quarterly data'!CI68</f>
        <v>0</v>
      </c>
      <c r="CI73" s="1" t="n">
        <f aca="false">'Quarterly data'!CJ68</f>
        <v>0</v>
      </c>
      <c r="CJ73" s="1" t="n">
        <f aca="false">'Quarterly data'!CK68</f>
        <v>0</v>
      </c>
      <c r="CK73" s="1" t="n">
        <f aca="false">'Quarterly data'!CL68</f>
        <v>0</v>
      </c>
      <c r="CL73" s="1" t="n">
        <f aca="false">'Quarterly data'!CM68</f>
        <v>0</v>
      </c>
      <c r="CM73" s="1" t="n">
        <f aca="false">'Quarterly data'!CN68</f>
        <v>0</v>
      </c>
      <c r="CN73" s="1" t="n">
        <f aca="false">'Quarterly data'!CO68</f>
        <v>0</v>
      </c>
      <c r="CO73" s="1" t="n">
        <f aca="false">'Quarterly data'!CP68</f>
        <v>0</v>
      </c>
      <c r="CP73" s="1" t="n">
        <f aca="false">'Quarterly data'!CQ68</f>
        <v>0</v>
      </c>
      <c r="CQ73" s="1" t="n">
        <f aca="false">'Quarterly data'!CR68</f>
        <v>0</v>
      </c>
      <c r="CR73" s="1" t="n">
        <f aca="false">'Quarterly data'!CS68</f>
        <v>0</v>
      </c>
      <c r="CS73" s="1" t="n">
        <f aca="false">'Quarterly data'!CT68</f>
        <v>0</v>
      </c>
      <c r="CT73" s="1" t="n">
        <f aca="false">'Quarterly data'!CU68</f>
        <v>0</v>
      </c>
      <c r="CU73" s="1" t="n">
        <f aca="false">'Quarterly data'!CV75</f>
        <v>203</v>
      </c>
      <c r="CV73" s="1" t="n">
        <f aca="false">'Quarterly data'!CW75</f>
        <v>263</v>
      </c>
      <c r="CW73" s="1" t="n">
        <f aca="false">'Quarterly data'!CX75</f>
        <v>235</v>
      </c>
      <c r="CX73" s="1" t="n">
        <f aca="false">'Quarterly data'!CY75</f>
        <v>202</v>
      </c>
      <c r="CY73" s="1" t="n">
        <f aca="false">'Quarterly data'!CZ75</f>
        <v>82</v>
      </c>
      <c r="CZ73" s="1" t="n">
        <f aca="false">'Quarterly data'!DA75</f>
        <v>131</v>
      </c>
      <c r="DA73" s="1" t="n">
        <f aca="false">'Quarterly data'!DB75</f>
        <v>98</v>
      </c>
      <c r="DB73" s="1" t="n">
        <f aca="false">'Quarterly data'!DC75</f>
        <v>96</v>
      </c>
      <c r="DC73" s="1" t="n">
        <f aca="false">'Quarterly data'!DD75</f>
        <v>126</v>
      </c>
      <c r="DD73" s="1" t="n">
        <f aca="false">'Quarterly data'!DE75</f>
        <v>176</v>
      </c>
      <c r="DE73" s="1" t="n">
        <f aca="false">'Quarterly data'!DF75</f>
        <v>192</v>
      </c>
      <c r="DF73" s="1" t="n">
        <f aca="false">'Quarterly data'!DG75</f>
        <v>207</v>
      </c>
      <c r="DG73" s="1" t="n">
        <f aca="false">'Quarterly data'!DH75</f>
        <v>244</v>
      </c>
      <c r="DH73" s="1" t="n">
        <f aca="false">'Quarterly data'!DI75</f>
        <v>213</v>
      </c>
      <c r="DI73" s="1" t="n">
        <f aca="false">'Quarterly data'!DJ75</f>
        <v>290</v>
      </c>
      <c r="DJ73" s="1" t="n">
        <f aca="false">'Quarterly data'!DK75</f>
        <v>242</v>
      </c>
      <c r="DK73" s="1" t="n">
        <f aca="false">'Quarterly data'!DL75</f>
        <v>0</v>
      </c>
      <c r="DL73" s="1" t="n">
        <f aca="false">'Quarterly data'!DM75</f>
        <v>0</v>
      </c>
      <c r="DM73" s="1" t="n">
        <f aca="false">'Quarterly data'!DN75</f>
        <v>0</v>
      </c>
      <c r="DN73" s="1" t="n">
        <f aca="false">'Quarterly data'!DO75</f>
        <v>0</v>
      </c>
    </row>
    <row r="74" customFormat="false" ht="15" hidden="false" customHeight="false" outlineLevel="0" collapsed="false">
      <c r="A74" s="25" t="s">
        <v>171</v>
      </c>
      <c r="B74" s="29" t="n">
        <f aca="false">'Quarterly data'!C69</f>
        <v>0</v>
      </c>
      <c r="C74" s="29" t="n">
        <f aca="false">'Quarterly data'!D69</f>
        <v>0</v>
      </c>
      <c r="D74" s="29" t="n">
        <f aca="false">'Quarterly data'!E69</f>
        <v>0</v>
      </c>
      <c r="E74" s="29" t="n">
        <f aca="false">'Quarterly data'!F69</f>
        <v>0</v>
      </c>
      <c r="F74" s="29" t="n">
        <f aca="false">'Quarterly data'!G69</f>
        <v>0</v>
      </c>
      <c r="G74" s="29" t="n">
        <f aca="false">'Quarterly data'!H69</f>
        <v>0</v>
      </c>
      <c r="H74" s="29" t="n">
        <f aca="false">'Quarterly data'!I69</f>
        <v>0</v>
      </c>
      <c r="I74" s="29" t="n">
        <f aca="false">'Quarterly data'!J69</f>
        <v>0</v>
      </c>
      <c r="J74" s="29" t="n">
        <f aca="false">'Quarterly data'!K69</f>
        <v>0</v>
      </c>
      <c r="K74" s="29" t="n">
        <f aca="false">'Quarterly data'!L69</f>
        <v>0</v>
      </c>
      <c r="L74" s="29" t="n">
        <f aca="false">'Quarterly data'!M69</f>
        <v>0</v>
      </c>
      <c r="M74" s="29" t="n">
        <f aca="false">'Quarterly data'!N69</f>
        <v>0</v>
      </c>
      <c r="N74" s="29" t="n">
        <f aca="false">'Quarterly data'!O69</f>
        <v>0</v>
      </c>
      <c r="O74" s="29" t="n">
        <f aca="false">'Quarterly data'!P69</f>
        <v>0</v>
      </c>
      <c r="P74" s="29" t="n">
        <f aca="false">'Quarterly data'!Q69</f>
        <v>0</v>
      </c>
      <c r="Q74" s="29" t="n">
        <f aca="false">'Quarterly data'!R69</f>
        <v>0</v>
      </c>
      <c r="R74" s="29" t="n">
        <f aca="false">'Quarterly data'!S69</f>
        <v>-27.75</v>
      </c>
      <c r="S74" s="29" t="n">
        <f aca="false">'Quarterly data'!T69</f>
        <v>-27.75</v>
      </c>
      <c r="T74" s="29" t="n">
        <f aca="false">'Quarterly data'!U69</f>
        <v>-27.75</v>
      </c>
      <c r="U74" s="29" t="n">
        <f aca="false">'Quarterly data'!V69</f>
        <v>-27.75</v>
      </c>
      <c r="V74" s="29" t="n">
        <f aca="false">'Quarterly data'!W69</f>
        <v>-31.25</v>
      </c>
      <c r="W74" s="29" t="n">
        <f aca="false">'Quarterly data'!X69</f>
        <v>-31.25</v>
      </c>
      <c r="X74" s="29" t="n">
        <f aca="false">'Quarterly data'!Y69</f>
        <v>-31.25</v>
      </c>
      <c r="Y74" s="29" t="n">
        <f aca="false">'Quarterly data'!Z69</f>
        <v>-31.25</v>
      </c>
      <c r="Z74" s="29" t="n">
        <f aca="false">'Quarterly data'!AA69</f>
        <v>-29.25</v>
      </c>
      <c r="AA74" s="29" t="n">
        <f aca="false">'Quarterly data'!AB69</f>
        <v>-29.25</v>
      </c>
      <c r="AB74" s="29" t="n">
        <f aca="false">'Quarterly data'!AC69</f>
        <v>-29.25</v>
      </c>
      <c r="AC74" s="29" t="n">
        <f aca="false">'Quarterly data'!AD69</f>
        <v>-29.25</v>
      </c>
      <c r="AD74" s="29" t="n">
        <f aca="false">'Quarterly data'!AE69</f>
        <v>-33.25</v>
      </c>
      <c r="AE74" s="29" t="n">
        <f aca="false">'Quarterly data'!AF69</f>
        <v>-33.25</v>
      </c>
      <c r="AF74" s="29" t="n">
        <f aca="false">'Quarterly data'!AG69</f>
        <v>-33.25</v>
      </c>
      <c r="AG74" s="29" t="n">
        <f aca="false">'Quarterly data'!AH69</f>
        <v>-33.25</v>
      </c>
      <c r="AH74" s="29" t="n">
        <f aca="false">'Quarterly data'!AI69</f>
        <v>-37.5</v>
      </c>
      <c r="AI74" s="29" t="n">
        <f aca="false">'Quarterly data'!AJ69</f>
        <v>-37.5</v>
      </c>
      <c r="AJ74" s="29" t="n">
        <f aca="false">'Quarterly data'!AK69</f>
        <v>-37.5</v>
      </c>
      <c r="AK74" s="29" t="n">
        <f aca="false">'Quarterly data'!AL69</f>
        <v>-37.5</v>
      </c>
      <c r="AL74" s="29" t="n">
        <f aca="false">'Quarterly data'!AM69</f>
        <v>-41.25</v>
      </c>
      <c r="AM74" s="29" t="n">
        <f aca="false">'Quarterly data'!AN69</f>
        <v>-41.25</v>
      </c>
      <c r="AN74" s="29" t="n">
        <f aca="false">'Quarterly data'!AO69</f>
        <v>-41.25</v>
      </c>
      <c r="AO74" s="29" t="n">
        <f aca="false">'Quarterly data'!AP69</f>
        <v>-41.25</v>
      </c>
      <c r="AP74" s="29" t="n">
        <f aca="false">'Quarterly data'!AQ69</f>
        <v>-49.75</v>
      </c>
      <c r="AQ74" s="29" t="n">
        <f aca="false">'Quarterly data'!AR69</f>
        <v>-49.75</v>
      </c>
      <c r="AR74" s="29" t="n">
        <f aca="false">'Quarterly data'!AS69</f>
        <v>-49.75</v>
      </c>
      <c r="AS74" s="29" t="n">
        <f aca="false">'Quarterly data'!AT69</f>
        <v>-49.75</v>
      </c>
      <c r="AT74" s="29" t="n">
        <f aca="false">'Quarterly data'!AU69</f>
        <v>-49</v>
      </c>
      <c r="AU74" s="29" t="n">
        <f aca="false">'Quarterly data'!AV69</f>
        <v>-49</v>
      </c>
      <c r="AV74" s="29" t="n">
        <f aca="false">'Quarterly data'!AW69</f>
        <v>-57</v>
      </c>
      <c r="AW74" s="29" t="n">
        <f aca="false">'Quarterly data'!AX69</f>
        <v>-54</v>
      </c>
      <c r="AX74" s="29" t="n">
        <f aca="false">'Quarterly data'!AY69</f>
        <v>-38</v>
      </c>
      <c r="AY74" s="29" t="n">
        <f aca="false">'Quarterly data'!AZ69</f>
        <v>-42</v>
      </c>
      <c r="AZ74" s="29" t="n">
        <f aca="false">'Quarterly data'!BA69</f>
        <v>-51</v>
      </c>
      <c r="BA74" s="29" t="n">
        <f aca="false">'Quarterly data'!BB69</f>
        <v>-62</v>
      </c>
      <c r="BB74" s="29" t="n">
        <f aca="false">'Quarterly data'!BC69</f>
        <v>-81</v>
      </c>
      <c r="BC74" s="29" t="n">
        <f aca="false">'Quarterly data'!BD69</f>
        <v>-103</v>
      </c>
      <c r="BD74" s="29" t="n">
        <f aca="false">'Quarterly data'!BE69</f>
        <v>-122</v>
      </c>
      <c r="BE74" s="29" t="n">
        <f aca="false">'Quarterly data'!BF69</f>
        <v>-120</v>
      </c>
      <c r="BF74" s="29" t="n">
        <f aca="false">'Quarterly data'!BG69</f>
        <v>-135</v>
      </c>
      <c r="BG74" s="29" t="n">
        <f aca="false">'Quarterly data'!BH69</f>
        <v>-132</v>
      </c>
      <c r="BH74" s="29" t="n">
        <f aca="false">'Quarterly data'!BI69</f>
        <v>-124</v>
      </c>
      <c r="BI74" s="29" t="n">
        <f aca="false">'Quarterly data'!BJ69</f>
        <v>-127</v>
      </c>
      <c r="BJ74" s="29" t="n">
        <f aca="false">'Quarterly data'!BK69</f>
        <v>-146</v>
      </c>
      <c r="BK74" s="29" t="n">
        <f aca="false">'Quarterly data'!BL69</f>
        <v>-133</v>
      </c>
      <c r="BL74" s="29" t="n">
        <f aca="false">'Quarterly data'!BM69</f>
        <v>-130</v>
      </c>
      <c r="BM74" s="29" t="n">
        <f aca="false">'Quarterly data'!BN69</f>
        <v>-155</v>
      </c>
      <c r="BN74" s="29" t="n">
        <f aca="false">'Quarterly data'!BO69</f>
        <v>-138</v>
      </c>
      <c r="BO74" s="29" t="n">
        <f aca="false">'Quarterly data'!BP69</f>
        <v>-150</v>
      </c>
      <c r="BP74" s="29" t="n">
        <f aca="false">'Quarterly data'!BQ69</f>
        <v>-149</v>
      </c>
      <c r="BQ74" s="29" t="n">
        <f aca="false">'Quarterly data'!BR69</f>
        <v>-157</v>
      </c>
      <c r="BR74" s="29" t="n">
        <f aca="false">'Quarterly data'!BS69</f>
        <v>-179</v>
      </c>
      <c r="BS74" s="29" t="n">
        <f aca="false">'Quarterly data'!BT69</f>
        <v>-195</v>
      </c>
      <c r="BT74" s="29" t="n">
        <f aca="false">'Quarterly data'!BU69</f>
        <v>-221</v>
      </c>
      <c r="BU74" s="29" t="n">
        <f aca="false">'Quarterly data'!BV69</f>
        <v>-183</v>
      </c>
      <c r="BV74" s="29" t="n">
        <f aca="false">'Quarterly data'!BW69</f>
        <v>-188</v>
      </c>
      <c r="BW74" s="29" t="n">
        <f aca="false">'Quarterly data'!BX69</f>
        <v>-166</v>
      </c>
      <c r="BX74" s="29" t="n">
        <f aca="false">'Quarterly data'!BY69</f>
        <v>-198</v>
      </c>
      <c r="BY74" s="29" t="n">
        <f aca="false">'Quarterly data'!BZ69</f>
        <v>-242</v>
      </c>
      <c r="BZ74" s="29" t="n">
        <f aca="false">'Quarterly data'!CA69</f>
        <v>-244</v>
      </c>
      <c r="CA74" s="29" t="n">
        <f aca="false">'Quarterly data'!CB69</f>
        <v>-223</v>
      </c>
      <c r="CB74" s="29" t="n">
        <f aca="false">'Quarterly data'!CC69</f>
        <v>-218</v>
      </c>
      <c r="CC74" s="29" t="n">
        <f aca="false">'Quarterly data'!CD69</f>
        <v>-224</v>
      </c>
      <c r="CD74" s="29" t="n">
        <f aca="false">'Quarterly data'!CE69</f>
        <v>-273</v>
      </c>
      <c r="CE74" s="29" t="n">
        <f aca="false">'Quarterly data'!CF69</f>
        <v>-300</v>
      </c>
      <c r="CF74" s="29" t="n">
        <f aca="false">'Quarterly data'!CG69</f>
        <v>-288</v>
      </c>
      <c r="CG74" s="29" t="n">
        <f aca="false">'Quarterly data'!CH69</f>
        <v>-293</v>
      </c>
      <c r="CH74" s="29" t="n">
        <f aca="false">'Quarterly data'!CI69</f>
        <v>-304</v>
      </c>
      <c r="CI74" s="29" t="n">
        <f aca="false">'Quarterly data'!CJ69</f>
        <v>-344</v>
      </c>
      <c r="CJ74" s="29" t="n">
        <f aca="false">'Quarterly data'!CK69</f>
        <v>-331</v>
      </c>
      <c r="CK74" s="29" t="n">
        <f aca="false">'Quarterly data'!CL69</f>
        <v>-297</v>
      </c>
      <c r="CL74" s="29" t="n">
        <f aca="false">'Quarterly data'!CM69</f>
        <v>-230</v>
      </c>
      <c r="CM74" s="29" t="n">
        <f aca="false">'Quarterly data'!CN69</f>
        <v>-228</v>
      </c>
      <c r="CN74" s="29" t="n">
        <f aca="false">'Quarterly data'!CO69</f>
        <v>-272</v>
      </c>
      <c r="CO74" s="29" t="n">
        <f aca="false">'Quarterly data'!CP69</f>
        <v>-242</v>
      </c>
      <c r="CP74" s="29" t="n">
        <f aca="false">'Quarterly data'!CQ69</f>
        <v>-297</v>
      </c>
      <c r="CQ74" s="29" t="n">
        <f aca="false">'Quarterly data'!CR69</f>
        <v>-238</v>
      </c>
      <c r="CR74" s="29" t="n">
        <f aca="false">'Quarterly data'!CS69</f>
        <v>-259</v>
      </c>
      <c r="CS74" s="29" t="n">
        <f aca="false">'Quarterly data'!CT69</f>
        <v>-332</v>
      </c>
      <c r="CT74" s="29" t="n">
        <f aca="false">'Quarterly data'!CU69</f>
        <v>-296</v>
      </c>
      <c r="CU74" s="29" t="n">
        <f aca="false">'Quarterly data'!CV76</f>
        <v>0</v>
      </c>
      <c r="CV74" s="29" t="n">
        <f aca="false">'Quarterly data'!CW76</f>
        <v>0</v>
      </c>
      <c r="CW74" s="29" t="n">
        <f aca="false">'Quarterly data'!CX76</f>
        <v>0</v>
      </c>
      <c r="CX74" s="29" t="n">
        <f aca="false">'Quarterly data'!CY76</f>
        <v>0</v>
      </c>
      <c r="CY74" s="29" t="n">
        <f aca="false">'Quarterly data'!CZ76</f>
        <v>0</v>
      </c>
      <c r="CZ74" s="29" t="n">
        <f aca="false">'Quarterly data'!DA76</f>
        <v>0</v>
      </c>
      <c r="DA74" s="29" t="n">
        <f aca="false">'Quarterly data'!DB76</f>
        <v>0</v>
      </c>
      <c r="DB74" s="29" t="n">
        <f aca="false">'Quarterly data'!DC76</f>
        <v>0</v>
      </c>
      <c r="DC74" s="29" t="n">
        <f aca="false">'Quarterly data'!DD76</f>
        <v>0</v>
      </c>
      <c r="DD74" s="29" t="n">
        <f aca="false">'Quarterly data'!DE76</f>
        <v>0</v>
      </c>
      <c r="DE74" s="29" t="n">
        <f aca="false">'Quarterly data'!DF76</f>
        <v>0</v>
      </c>
      <c r="DF74" s="29" t="n">
        <f aca="false">'Quarterly data'!DG76</f>
        <v>0</v>
      </c>
      <c r="DG74" s="29" t="n">
        <f aca="false">'Quarterly data'!DH76</f>
        <v>0</v>
      </c>
      <c r="DH74" s="29" t="n">
        <f aca="false">'Quarterly data'!DI76</f>
        <v>0</v>
      </c>
      <c r="DI74" s="29" t="n">
        <f aca="false">'Quarterly data'!DJ76</f>
        <v>0</v>
      </c>
      <c r="DJ74" s="29" t="n">
        <f aca="false">'Quarterly data'!DK76</f>
        <v>0</v>
      </c>
      <c r="DK74" s="29" t="n">
        <f aca="false">'Quarterly data'!DL76</f>
        <v>0</v>
      </c>
      <c r="DL74" s="29" t="n">
        <f aca="false">'Quarterly data'!DM76</f>
        <v>0</v>
      </c>
      <c r="DM74" s="29" t="n">
        <f aca="false">'Quarterly data'!DN76</f>
        <v>0</v>
      </c>
      <c r="DN74" s="29" t="n">
        <f aca="false">'Quarterly data'!DO76</f>
        <v>0</v>
      </c>
    </row>
    <row r="75" customFormat="false" ht="15" hidden="false" customHeight="false" outlineLevel="0" collapsed="false">
      <c r="A75" s="30" t="s">
        <v>172</v>
      </c>
      <c r="B75" s="28" t="n">
        <f aca="false">'Quarterly data'!C70</f>
        <v>0</v>
      </c>
      <c r="C75" s="28" t="n">
        <f aca="false">'Quarterly data'!D70</f>
        <v>0</v>
      </c>
      <c r="D75" s="28" t="n">
        <f aca="false">'Quarterly data'!E70</f>
        <v>0</v>
      </c>
      <c r="E75" s="28" t="n">
        <f aca="false">'Quarterly data'!F70</f>
        <v>0</v>
      </c>
      <c r="F75" s="28" t="n">
        <f aca="false">'Quarterly data'!G70</f>
        <v>0</v>
      </c>
      <c r="G75" s="28" t="n">
        <f aca="false">'Quarterly data'!H70</f>
        <v>0</v>
      </c>
      <c r="H75" s="28" t="n">
        <f aca="false">'Quarterly data'!I70</f>
        <v>0</v>
      </c>
      <c r="I75" s="28" t="n">
        <f aca="false">'Quarterly data'!J70</f>
        <v>0</v>
      </c>
      <c r="J75" s="28" t="n">
        <f aca="false">'Quarterly data'!K70</f>
        <v>0</v>
      </c>
      <c r="K75" s="28" t="n">
        <f aca="false">'Quarterly data'!L70</f>
        <v>0</v>
      </c>
      <c r="L75" s="28" t="n">
        <f aca="false">'Quarterly data'!M70</f>
        <v>0</v>
      </c>
      <c r="M75" s="28" t="n">
        <f aca="false">'Quarterly data'!N70</f>
        <v>0</v>
      </c>
      <c r="N75" s="28" t="n">
        <f aca="false">'Quarterly data'!O70</f>
        <v>0</v>
      </c>
      <c r="O75" s="28" t="n">
        <f aca="false">'Quarterly data'!P70</f>
        <v>0</v>
      </c>
      <c r="P75" s="28" t="n">
        <f aca="false">'Quarterly data'!Q70</f>
        <v>0</v>
      </c>
      <c r="Q75" s="28" t="n">
        <f aca="false">'Quarterly data'!R70</f>
        <v>0</v>
      </c>
      <c r="R75" s="28" t="n">
        <f aca="false">'Quarterly data'!S70</f>
        <v>9.5</v>
      </c>
      <c r="S75" s="28" t="n">
        <f aca="false">'Quarterly data'!T70</f>
        <v>9.5</v>
      </c>
      <c r="T75" s="28" t="n">
        <f aca="false">'Quarterly data'!U70</f>
        <v>9.5</v>
      </c>
      <c r="U75" s="28" t="n">
        <f aca="false">'Quarterly data'!V70</f>
        <v>9.5</v>
      </c>
      <c r="V75" s="28" t="n">
        <f aca="false">'Quarterly data'!W70</f>
        <v>10.75</v>
      </c>
      <c r="W75" s="28" t="n">
        <f aca="false">'Quarterly data'!X70</f>
        <v>10.75</v>
      </c>
      <c r="X75" s="28" t="n">
        <f aca="false">'Quarterly data'!Y70</f>
        <v>10.75</v>
      </c>
      <c r="Y75" s="28" t="n">
        <f aca="false">'Quarterly data'!Z70</f>
        <v>10.75</v>
      </c>
      <c r="Z75" s="28" t="n">
        <f aca="false">'Quarterly data'!AA70</f>
        <v>15.75</v>
      </c>
      <c r="AA75" s="28" t="n">
        <f aca="false">'Quarterly data'!AB70</f>
        <v>15.75</v>
      </c>
      <c r="AB75" s="28" t="n">
        <f aca="false">'Quarterly data'!AC70</f>
        <v>15.75</v>
      </c>
      <c r="AC75" s="28" t="n">
        <f aca="false">'Quarterly data'!AD70</f>
        <v>15.75</v>
      </c>
      <c r="AD75" s="28" t="n">
        <f aca="false">'Quarterly data'!AE70</f>
        <v>14</v>
      </c>
      <c r="AE75" s="28" t="n">
        <f aca="false">'Quarterly data'!AF70</f>
        <v>14</v>
      </c>
      <c r="AF75" s="28" t="n">
        <f aca="false">'Quarterly data'!AG70</f>
        <v>14</v>
      </c>
      <c r="AG75" s="28" t="n">
        <f aca="false">'Quarterly data'!AH70</f>
        <v>14</v>
      </c>
      <c r="AH75" s="28" t="n">
        <f aca="false">'Quarterly data'!AI70</f>
        <v>21</v>
      </c>
      <c r="AI75" s="28" t="n">
        <f aca="false">'Quarterly data'!AJ70</f>
        <v>21</v>
      </c>
      <c r="AJ75" s="28" t="n">
        <f aca="false">'Quarterly data'!AK70</f>
        <v>21</v>
      </c>
      <c r="AK75" s="28" t="n">
        <f aca="false">'Quarterly data'!AL70</f>
        <v>21</v>
      </c>
      <c r="AL75" s="28" t="n">
        <f aca="false">'Quarterly data'!AM70</f>
        <v>33.5</v>
      </c>
      <c r="AM75" s="28" t="n">
        <f aca="false">'Quarterly data'!AN70</f>
        <v>33.5</v>
      </c>
      <c r="AN75" s="28" t="n">
        <f aca="false">'Quarterly data'!AO70</f>
        <v>33.5</v>
      </c>
      <c r="AO75" s="28" t="n">
        <f aca="false">'Quarterly data'!AP70</f>
        <v>33.5</v>
      </c>
      <c r="AP75" s="28" t="n">
        <f aca="false">'Quarterly data'!AQ70</f>
        <v>41.25</v>
      </c>
      <c r="AQ75" s="28" t="n">
        <f aca="false">'Quarterly data'!AR70</f>
        <v>41.25</v>
      </c>
      <c r="AR75" s="28" t="n">
        <f aca="false">'Quarterly data'!AS70</f>
        <v>41.25</v>
      </c>
      <c r="AS75" s="28" t="n">
        <f aca="false">'Quarterly data'!AT70</f>
        <v>41.25</v>
      </c>
      <c r="AT75" s="28" t="n">
        <f aca="false">'Quarterly data'!AU70</f>
        <v>41</v>
      </c>
      <c r="AU75" s="28" t="n">
        <f aca="false">'Quarterly data'!AV70</f>
        <v>57</v>
      </c>
      <c r="AV75" s="28" t="n">
        <f aca="false">'Quarterly data'!AW70</f>
        <v>50</v>
      </c>
      <c r="AW75" s="28" t="n">
        <f aca="false">'Quarterly data'!AX70</f>
        <v>51</v>
      </c>
      <c r="AX75" s="28" t="n">
        <f aca="false">'Quarterly data'!AY70</f>
        <v>68</v>
      </c>
      <c r="AY75" s="28" t="n">
        <f aca="false">'Quarterly data'!AZ70</f>
        <v>76</v>
      </c>
      <c r="AZ75" s="28" t="n">
        <f aca="false">'Quarterly data'!BA70</f>
        <v>81</v>
      </c>
      <c r="BA75" s="28" t="n">
        <f aca="false">'Quarterly data'!BB70</f>
        <v>78</v>
      </c>
      <c r="BB75" s="28" t="n">
        <f aca="false">'Quarterly data'!BC70</f>
        <v>70</v>
      </c>
      <c r="BC75" s="28" t="n">
        <f aca="false">'Quarterly data'!BD70</f>
        <v>84</v>
      </c>
      <c r="BD75" s="28" t="n">
        <f aca="false">'Quarterly data'!BE70</f>
        <v>83</v>
      </c>
      <c r="BE75" s="28" t="n">
        <f aca="false">'Quarterly data'!BF70</f>
        <v>83</v>
      </c>
      <c r="BF75" s="28" t="n">
        <f aca="false">'Quarterly data'!BG70</f>
        <v>81</v>
      </c>
      <c r="BG75" s="28" t="n">
        <f aca="false">'Quarterly data'!BH70</f>
        <v>78</v>
      </c>
      <c r="BH75" s="28" t="n">
        <f aca="false">'Quarterly data'!BI70</f>
        <v>90</v>
      </c>
      <c r="BI75" s="28" t="n">
        <f aca="false">'Quarterly data'!BJ70</f>
        <v>85</v>
      </c>
      <c r="BJ75" s="28" t="n">
        <f aca="false">'Quarterly data'!BK70</f>
        <v>84</v>
      </c>
      <c r="BK75" s="28" t="n">
        <f aca="false">'Quarterly data'!BL70</f>
        <v>91</v>
      </c>
      <c r="BL75" s="28" t="n">
        <f aca="false">'Quarterly data'!BM70</f>
        <v>108</v>
      </c>
      <c r="BM75" s="28" t="n">
        <f aca="false">'Quarterly data'!BN70</f>
        <v>101</v>
      </c>
      <c r="BN75" s="28" t="n">
        <f aca="false">'Quarterly data'!BO70</f>
        <v>117</v>
      </c>
      <c r="BO75" s="28" t="n">
        <f aca="false">'Quarterly data'!BP70</f>
        <v>115</v>
      </c>
      <c r="BP75" s="28" t="n">
        <f aca="false">'Quarterly data'!BQ70</f>
        <v>153</v>
      </c>
      <c r="BQ75" s="28" t="n">
        <f aca="false">'Quarterly data'!BR70</f>
        <v>139</v>
      </c>
      <c r="BR75" s="28" t="n">
        <f aca="false">'Quarterly data'!BS70</f>
        <v>136</v>
      </c>
      <c r="BS75" s="28" t="n">
        <f aca="false">'Quarterly data'!BT70</f>
        <v>124</v>
      </c>
      <c r="BT75" s="28" t="n">
        <f aca="false">'Quarterly data'!BU70</f>
        <v>152</v>
      </c>
      <c r="BU75" s="28" t="n">
        <f aca="false">'Quarterly data'!BV70</f>
        <v>152</v>
      </c>
      <c r="BV75" s="28" t="n">
        <f aca="false">'Quarterly data'!BW70</f>
        <v>151</v>
      </c>
      <c r="BW75" s="28" t="n">
        <f aca="false">'Quarterly data'!BX70</f>
        <v>191</v>
      </c>
      <c r="BX75" s="28" t="n">
        <f aca="false">'Quarterly data'!BY70</f>
        <v>179</v>
      </c>
      <c r="BY75" s="28" t="n">
        <f aca="false">'Quarterly data'!BZ70</f>
        <v>162</v>
      </c>
      <c r="BZ75" s="28" t="n">
        <f aca="false">'Quarterly data'!CA70</f>
        <v>174</v>
      </c>
      <c r="CA75" s="28" t="n">
        <f aca="false">'Quarterly data'!CB70</f>
        <v>187</v>
      </c>
      <c r="CB75" s="28" t="n">
        <f aca="false">'Quarterly data'!CC70</f>
        <v>212</v>
      </c>
      <c r="CC75" s="28" t="n">
        <f aca="false">'Quarterly data'!CD70</f>
        <v>206</v>
      </c>
      <c r="CD75" s="28" t="n">
        <f aca="false">'Quarterly data'!CE70</f>
        <v>199</v>
      </c>
      <c r="CE75" s="28" t="n">
        <f aca="false">'Quarterly data'!CF70</f>
        <v>199</v>
      </c>
      <c r="CF75" s="28" t="n">
        <f aca="false">'Quarterly data'!CG70</f>
        <v>210</v>
      </c>
      <c r="CG75" s="28" t="n">
        <f aca="false">'Quarterly data'!CH70</f>
        <v>206</v>
      </c>
      <c r="CH75" s="28" t="n">
        <f aca="false">'Quarterly data'!CI70</f>
        <v>241</v>
      </c>
      <c r="CI75" s="28" t="n">
        <f aca="false">'Quarterly data'!CJ70</f>
        <v>232</v>
      </c>
      <c r="CJ75" s="28" t="n">
        <f aca="false">'Quarterly data'!CK70</f>
        <v>303</v>
      </c>
      <c r="CK75" s="28" t="n">
        <f aca="false">'Quarterly data'!CL70</f>
        <v>281</v>
      </c>
      <c r="CL75" s="28" t="n">
        <f aca="false">'Quarterly data'!CM70</f>
        <v>349</v>
      </c>
      <c r="CM75" s="28" t="n">
        <f aca="false">'Quarterly data'!CN70</f>
        <v>385</v>
      </c>
      <c r="CN75" s="28" t="n">
        <f aca="false">'Quarterly data'!CO70</f>
        <v>408</v>
      </c>
      <c r="CO75" s="28" t="n">
        <f aca="false">'Quarterly data'!CP70</f>
        <v>437</v>
      </c>
      <c r="CP75" s="28" t="n">
        <f aca="false">'Quarterly data'!CQ70</f>
        <v>396</v>
      </c>
      <c r="CQ75" s="28" t="n">
        <f aca="false">'Quarterly data'!CR70</f>
        <v>422</v>
      </c>
      <c r="CR75" s="28" t="n">
        <f aca="false">'Quarterly data'!CS70</f>
        <v>494</v>
      </c>
      <c r="CS75" s="28" t="n">
        <f aca="false">'Quarterly data'!CT70</f>
        <v>440</v>
      </c>
      <c r="CT75" s="28" t="n">
        <f aca="false">'Quarterly data'!CU70</f>
        <v>426</v>
      </c>
      <c r="CU75" s="28" t="s">
        <v>97</v>
      </c>
      <c r="CV75" s="28" t="s">
        <v>98</v>
      </c>
      <c r="CW75" s="28" t="s">
        <v>99</v>
      </c>
      <c r="CX75" s="28" t="s">
        <v>100</v>
      </c>
      <c r="CY75" s="28" t="s">
        <v>101</v>
      </c>
      <c r="CZ75" s="28" t="s">
        <v>102</v>
      </c>
      <c r="DA75" s="28" t="s">
        <v>103</v>
      </c>
      <c r="DB75" s="28" t="s">
        <v>104</v>
      </c>
      <c r="DC75" s="28" t="s">
        <v>105</v>
      </c>
      <c r="DD75" s="28" t="s">
        <v>106</v>
      </c>
      <c r="DE75" s="28" t="s">
        <v>107</v>
      </c>
      <c r="DF75" s="28" t="s">
        <v>108</v>
      </c>
      <c r="DG75" s="28" t="s">
        <v>109</v>
      </c>
      <c r="DH75" s="28" t="s">
        <v>110</v>
      </c>
      <c r="DI75" s="28" t="s">
        <v>111</v>
      </c>
      <c r="DJ75" s="28" t="s">
        <v>112</v>
      </c>
      <c r="DK75" s="28" t="s">
        <v>113</v>
      </c>
      <c r="DL75" s="28" t="s">
        <v>114</v>
      </c>
      <c r="DM75" s="28" t="s">
        <v>115</v>
      </c>
      <c r="DN75" s="28" t="s">
        <v>116</v>
      </c>
    </row>
    <row r="76" customFormat="false" ht="15" hidden="false" customHeight="false" outlineLevel="0" collapsed="false">
      <c r="A76" s="27" t="s">
        <v>173</v>
      </c>
      <c r="B76" s="28" t="n">
        <f aca="false">'Quarterly data'!C71</f>
        <v>0</v>
      </c>
      <c r="C76" s="28" t="n">
        <f aca="false">'Quarterly data'!D71</f>
        <v>0</v>
      </c>
      <c r="D76" s="28" t="n">
        <f aca="false">'Quarterly data'!E71</f>
        <v>0</v>
      </c>
      <c r="E76" s="28" t="n">
        <f aca="false">'Quarterly data'!F71</f>
        <v>0</v>
      </c>
      <c r="F76" s="28" t="n">
        <f aca="false">'Quarterly data'!G71</f>
        <v>0</v>
      </c>
      <c r="G76" s="28" t="n">
        <f aca="false">'Quarterly data'!H71</f>
        <v>0</v>
      </c>
      <c r="H76" s="28" t="n">
        <f aca="false">'Quarterly data'!I71</f>
        <v>0</v>
      </c>
      <c r="I76" s="28" t="n">
        <f aca="false">'Quarterly data'!J71</f>
        <v>0</v>
      </c>
      <c r="J76" s="28" t="n">
        <f aca="false">'Quarterly data'!K71</f>
        <v>0</v>
      </c>
      <c r="K76" s="28" t="n">
        <f aca="false">'Quarterly data'!L71</f>
        <v>0</v>
      </c>
      <c r="L76" s="28" t="n">
        <f aca="false">'Quarterly data'!M71</f>
        <v>0</v>
      </c>
      <c r="M76" s="28" t="n">
        <f aca="false">'Quarterly data'!N71</f>
        <v>0</v>
      </c>
      <c r="N76" s="28" t="n">
        <f aca="false">'Quarterly data'!O71</f>
        <v>0</v>
      </c>
      <c r="O76" s="28" t="n">
        <f aca="false">'Quarterly data'!P71</f>
        <v>0</v>
      </c>
      <c r="P76" s="28" t="n">
        <f aca="false">'Quarterly data'!Q71</f>
        <v>0</v>
      </c>
      <c r="Q76" s="28" t="n">
        <f aca="false">'Quarterly data'!R71</f>
        <v>0</v>
      </c>
      <c r="R76" s="28" t="n">
        <f aca="false">'Quarterly data'!S71</f>
        <v>5.25</v>
      </c>
      <c r="S76" s="28" t="n">
        <f aca="false">'Quarterly data'!T71</f>
        <v>5.25</v>
      </c>
      <c r="T76" s="28" t="n">
        <f aca="false">'Quarterly data'!U71</f>
        <v>5.25</v>
      </c>
      <c r="U76" s="28" t="n">
        <f aca="false">'Quarterly data'!V71</f>
        <v>5.25</v>
      </c>
      <c r="V76" s="28" t="n">
        <f aca="false">'Quarterly data'!W71</f>
        <v>6.75</v>
      </c>
      <c r="W76" s="28" t="n">
        <f aca="false">'Quarterly data'!X71</f>
        <v>6.75</v>
      </c>
      <c r="X76" s="28" t="n">
        <f aca="false">'Quarterly data'!Y71</f>
        <v>6.75</v>
      </c>
      <c r="Y76" s="28" t="n">
        <f aca="false">'Quarterly data'!Z71</f>
        <v>6.75</v>
      </c>
      <c r="Z76" s="28" t="n">
        <f aca="false">'Quarterly data'!AA71</f>
        <v>10.25</v>
      </c>
      <c r="AA76" s="28" t="n">
        <f aca="false">'Quarterly data'!AB71</f>
        <v>10.25</v>
      </c>
      <c r="AB76" s="28" t="n">
        <f aca="false">'Quarterly data'!AC71</f>
        <v>10.25</v>
      </c>
      <c r="AC76" s="28" t="n">
        <f aca="false">'Quarterly data'!AD71</f>
        <v>10.25</v>
      </c>
      <c r="AD76" s="28" t="n">
        <f aca="false">'Quarterly data'!AE71</f>
        <v>8</v>
      </c>
      <c r="AE76" s="28" t="n">
        <f aca="false">'Quarterly data'!AF71</f>
        <v>8</v>
      </c>
      <c r="AF76" s="28" t="n">
        <f aca="false">'Quarterly data'!AG71</f>
        <v>8</v>
      </c>
      <c r="AG76" s="28" t="n">
        <f aca="false">'Quarterly data'!AH71</f>
        <v>8</v>
      </c>
      <c r="AH76" s="28" t="n">
        <f aca="false">'Quarterly data'!AI71</f>
        <v>8.25</v>
      </c>
      <c r="AI76" s="28" t="n">
        <f aca="false">'Quarterly data'!AJ71</f>
        <v>8.25</v>
      </c>
      <c r="AJ76" s="28" t="n">
        <f aca="false">'Quarterly data'!AK71</f>
        <v>8.25</v>
      </c>
      <c r="AK76" s="28" t="n">
        <f aca="false">'Quarterly data'!AL71</f>
        <v>8.25</v>
      </c>
      <c r="AL76" s="28" t="n">
        <f aca="false">'Quarterly data'!AM71</f>
        <v>13.75</v>
      </c>
      <c r="AM76" s="28" t="n">
        <f aca="false">'Quarterly data'!AN71</f>
        <v>13.75</v>
      </c>
      <c r="AN76" s="28" t="n">
        <f aca="false">'Quarterly data'!AO71</f>
        <v>13.75</v>
      </c>
      <c r="AO76" s="28" t="n">
        <f aca="false">'Quarterly data'!AP71</f>
        <v>13.75</v>
      </c>
      <c r="AP76" s="28" t="n">
        <f aca="false">'Quarterly data'!AQ71</f>
        <v>16.75</v>
      </c>
      <c r="AQ76" s="28" t="n">
        <f aca="false">'Quarterly data'!AR71</f>
        <v>16.75</v>
      </c>
      <c r="AR76" s="28" t="n">
        <f aca="false">'Quarterly data'!AS71</f>
        <v>16.75</v>
      </c>
      <c r="AS76" s="28" t="n">
        <f aca="false">'Quarterly data'!AT71</f>
        <v>16.75</v>
      </c>
      <c r="AT76" s="28" t="n">
        <f aca="false">'Quarterly data'!AU71</f>
        <v>12</v>
      </c>
      <c r="AU76" s="28" t="n">
        <f aca="false">'Quarterly data'!AV71</f>
        <v>29</v>
      </c>
      <c r="AV76" s="28" t="n">
        <f aca="false">'Quarterly data'!AW71</f>
        <v>21</v>
      </c>
      <c r="AW76" s="28" t="n">
        <f aca="false">'Quarterly data'!AX71</f>
        <v>23</v>
      </c>
      <c r="AX76" s="28" t="n">
        <f aca="false">'Quarterly data'!AY71</f>
        <v>19</v>
      </c>
      <c r="AY76" s="28" t="n">
        <f aca="false">'Quarterly data'!AZ71</f>
        <v>27</v>
      </c>
      <c r="AZ76" s="28" t="n">
        <f aca="false">'Quarterly data'!BA71</f>
        <v>31</v>
      </c>
      <c r="BA76" s="28" t="n">
        <f aca="false">'Quarterly data'!BB71</f>
        <v>28</v>
      </c>
      <c r="BB76" s="28" t="n">
        <f aca="false">'Quarterly data'!BC71</f>
        <v>30</v>
      </c>
      <c r="BC76" s="28" t="n">
        <f aca="false">'Quarterly data'!BD71</f>
        <v>44</v>
      </c>
      <c r="BD76" s="28" t="n">
        <f aca="false">'Quarterly data'!BE71</f>
        <v>42</v>
      </c>
      <c r="BE76" s="28" t="n">
        <f aca="false">'Quarterly data'!BF71</f>
        <v>42</v>
      </c>
      <c r="BF76" s="28" t="n">
        <f aca="false">'Quarterly data'!BG71</f>
        <v>28</v>
      </c>
      <c r="BG76" s="28" t="n">
        <f aca="false">'Quarterly data'!BH71</f>
        <v>25</v>
      </c>
      <c r="BH76" s="28" t="n">
        <f aca="false">'Quarterly data'!BI71</f>
        <v>37</v>
      </c>
      <c r="BI76" s="28" t="n">
        <f aca="false">'Quarterly data'!BJ71</f>
        <v>32</v>
      </c>
      <c r="BJ76" s="28" t="n">
        <f aca="false">'Quarterly data'!BK71</f>
        <v>31</v>
      </c>
      <c r="BK76" s="28" t="n">
        <f aca="false">'Quarterly data'!BL71</f>
        <v>38</v>
      </c>
      <c r="BL76" s="28" t="n">
        <f aca="false">'Quarterly data'!BM71</f>
        <v>53</v>
      </c>
      <c r="BM76" s="28" t="n">
        <f aca="false">'Quarterly data'!BN71</f>
        <v>46</v>
      </c>
      <c r="BN76" s="28" t="n">
        <f aca="false">'Quarterly data'!BO71</f>
        <v>61</v>
      </c>
      <c r="BO76" s="28" t="n">
        <f aca="false">'Quarterly data'!BP71</f>
        <v>58</v>
      </c>
      <c r="BP76" s="28" t="n">
        <f aca="false">'Quarterly data'!BQ71</f>
        <v>96</v>
      </c>
      <c r="BQ76" s="28" t="n">
        <f aca="false">'Quarterly data'!BR71</f>
        <v>83</v>
      </c>
      <c r="BR76" s="28" t="n">
        <f aca="false">'Quarterly data'!BS71</f>
        <v>81</v>
      </c>
      <c r="BS76" s="28" t="n">
        <f aca="false">'Quarterly data'!BT71</f>
        <v>68</v>
      </c>
      <c r="BT76" s="28" t="n">
        <f aca="false">'Quarterly data'!BU71</f>
        <v>95</v>
      </c>
      <c r="BU76" s="28" t="n">
        <f aca="false">'Quarterly data'!BV71</f>
        <v>94</v>
      </c>
      <c r="BV76" s="28" t="n">
        <f aca="false">'Quarterly data'!BW71</f>
        <v>86</v>
      </c>
      <c r="BW76" s="28" t="n">
        <f aca="false">'Quarterly data'!BX71</f>
        <v>126</v>
      </c>
      <c r="BX76" s="28" t="n">
        <f aca="false">'Quarterly data'!BY71</f>
        <v>113</v>
      </c>
      <c r="BY76" s="28" t="n">
        <f aca="false">'Quarterly data'!BZ71</f>
        <v>94</v>
      </c>
      <c r="BZ76" s="28" t="n">
        <f aca="false">'Quarterly data'!CA71</f>
        <v>87</v>
      </c>
      <c r="CA76" s="28" t="n">
        <f aca="false">'Quarterly data'!CB71</f>
        <v>100</v>
      </c>
      <c r="CB76" s="28" t="n">
        <f aca="false">'Quarterly data'!CC71</f>
        <v>125</v>
      </c>
      <c r="CC76" s="28" t="n">
        <f aca="false">'Quarterly data'!CD71</f>
        <v>117</v>
      </c>
      <c r="CD76" s="28" t="n">
        <f aca="false">'Quarterly data'!CE71</f>
        <v>99</v>
      </c>
      <c r="CE76" s="28" t="n">
        <f aca="false">'Quarterly data'!CF71</f>
        <v>97</v>
      </c>
      <c r="CF76" s="28" t="n">
        <f aca="false">'Quarterly data'!CG71</f>
        <v>106</v>
      </c>
      <c r="CG76" s="28" t="n">
        <f aca="false">'Quarterly data'!CH71</f>
        <v>100</v>
      </c>
      <c r="CH76" s="28" t="n">
        <f aca="false">'Quarterly data'!CI71</f>
        <v>84</v>
      </c>
      <c r="CI76" s="28" t="n">
        <f aca="false">'Quarterly data'!CJ71</f>
        <v>87</v>
      </c>
      <c r="CJ76" s="28" t="n">
        <f aca="false">'Quarterly data'!CK71</f>
        <v>112</v>
      </c>
      <c r="CK76" s="28" t="n">
        <f aca="false">'Quarterly data'!CL71</f>
        <v>108</v>
      </c>
      <c r="CL76" s="28" t="n">
        <f aca="false">'Quarterly data'!CM71</f>
        <v>181</v>
      </c>
      <c r="CM76" s="28" t="n">
        <f aca="false">'Quarterly data'!CN71</f>
        <v>208</v>
      </c>
      <c r="CN76" s="28" t="n">
        <f aca="false">'Quarterly data'!CO71</f>
        <v>228</v>
      </c>
      <c r="CO76" s="28" t="n">
        <f aca="false">'Quarterly data'!CP71</f>
        <v>236</v>
      </c>
      <c r="CP76" s="28" t="n">
        <f aca="false">'Quarterly data'!CQ71</f>
        <v>235</v>
      </c>
      <c r="CQ76" s="28" t="n">
        <f aca="false">'Quarterly data'!CR71</f>
        <v>244</v>
      </c>
      <c r="CR76" s="28" t="n">
        <f aca="false">'Quarterly data'!CS71</f>
        <v>242</v>
      </c>
      <c r="CS76" s="28" t="n">
        <f aca="false">'Quarterly data'!CT71</f>
        <v>235</v>
      </c>
      <c r="CT76" s="28" t="n">
        <f aca="false">'Quarterly data'!CU71</f>
        <v>225</v>
      </c>
      <c r="CU76" s="28" t="n">
        <f aca="false">'Quarterly data'!CV81</f>
        <v>0</v>
      </c>
      <c r="CV76" s="28" t="n">
        <f aca="false">'Quarterly data'!CW81</f>
        <v>0</v>
      </c>
      <c r="CW76" s="28" t="n">
        <f aca="false">'Quarterly data'!CX81</f>
        <v>0</v>
      </c>
      <c r="CX76" s="28" t="n">
        <f aca="false">'Quarterly data'!CY81</f>
        <v>0</v>
      </c>
      <c r="CY76" s="28" t="n">
        <f aca="false">'Quarterly data'!CZ81</f>
        <v>0</v>
      </c>
      <c r="CZ76" s="28" t="n">
        <f aca="false">'Quarterly data'!DA81</f>
        <v>0</v>
      </c>
      <c r="DA76" s="28" t="n">
        <f aca="false">'Quarterly data'!DB81</f>
        <v>0</v>
      </c>
      <c r="DB76" s="28" t="n">
        <f aca="false">'Quarterly data'!DC81</f>
        <v>0</v>
      </c>
      <c r="DC76" s="28" t="n">
        <f aca="false">'Quarterly data'!DD81</f>
        <v>0</v>
      </c>
      <c r="DD76" s="28" t="n">
        <f aca="false">'Quarterly data'!DE81</f>
        <v>0</v>
      </c>
      <c r="DE76" s="28" t="n">
        <f aca="false">'Quarterly data'!DF81</f>
        <v>0</v>
      </c>
      <c r="DF76" s="28" t="n">
        <f aca="false">'Quarterly data'!DG81</f>
        <v>0</v>
      </c>
      <c r="DG76" s="28" t="n">
        <f aca="false">'Quarterly data'!DH81</f>
        <v>0</v>
      </c>
      <c r="DH76" s="28" t="n">
        <f aca="false">'Quarterly data'!DI81</f>
        <v>0</v>
      </c>
      <c r="DI76" s="28" t="n">
        <f aca="false">'Quarterly data'!DJ81</f>
        <v>0</v>
      </c>
      <c r="DJ76" s="28" t="n">
        <f aca="false">'Quarterly data'!DK81</f>
        <v>0</v>
      </c>
      <c r="DK76" s="28" t="n">
        <f aca="false">'Quarterly data'!DL81</f>
        <v>0</v>
      </c>
      <c r="DL76" s="28" t="n">
        <f aca="false">'Quarterly data'!DM81</f>
        <v>0</v>
      </c>
      <c r="DM76" s="28" t="n">
        <f aca="false">'Quarterly data'!DN81</f>
        <v>0</v>
      </c>
      <c r="DN76" s="28" t="n">
        <f aca="false">'Quarterly data'!DO81</f>
        <v>0</v>
      </c>
    </row>
    <row r="77" customFormat="false" ht="15" hidden="false" customHeight="false" outlineLevel="0" collapsed="false">
      <c r="A77" s="27" t="s">
        <v>174</v>
      </c>
      <c r="B77" s="28" t="n">
        <f aca="false">'Quarterly data'!C72</f>
        <v>0</v>
      </c>
      <c r="C77" s="28" t="n">
        <f aca="false">'Quarterly data'!D72</f>
        <v>0</v>
      </c>
      <c r="D77" s="28" t="n">
        <f aca="false">'Quarterly data'!E72</f>
        <v>0</v>
      </c>
      <c r="E77" s="28" t="n">
        <f aca="false">'Quarterly data'!F72</f>
        <v>0</v>
      </c>
      <c r="F77" s="28" t="n">
        <f aca="false">'Quarterly data'!G72</f>
        <v>0</v>
      </c>
      <c r="G77" s="28" t="n">
        <f aca="false">'Quarterly data'!H72</f>
        <v>0</v>
      </c>
      <c r="H77" s="28" t="n">
        <f aca="false">'Quarterly data'!I72</f>
        <v>0</v>
      </c>
      <c r="I77" s="28" t="n">
        <f aca="false">'Quarterly data'!J72</f>
        <v>0</v>
      </c>
      <c r="J77" s="28" t="n">
        <f aca="false">'Quarterly data'!K72</f>
        <v>0</v>
      </c>
      <c r="K77" s="28" t="n">
        <f aca="false">'Quarterly data'!L72</f>
        <v>0</v>
      </c>
      <c r="L77" s="28" t="n">
        <f aca="false">'Quarterly data'!M72</f>
        <v>0</v>
      </c>
      <c r="M77" s="28" t="n">
        <f aca="false">'Quarterly data'!N72</f>
        <v>0</v>
      </c>
      <c r="N77" s="28" t="n">
        <f aca="false">'Quarterly data'!O72</f>
        <v>0</v>
      </c>
      <c r="O77" s="28" t="n">
        <f aca="false">'Quarterly data'!P72</f>
        <v>0</v>
      </c>
      <c r="P77" s="28" t="n">
        <f aca="false">'Quarterly data'!Q72</f>
        <v>0</v>
      </c>
      <c r="Q77" s="28" t="n">
        <f aca="false">'Quarterly data'!R72</f>
        <v>0</v>
      </c>
      <c r="R77" s="28" t="n">
        <f aca="false">'Quarterly data'!S72</f>
        <v>4.25</v>
      </c>
      <c r="S77" s="28" t="n">
        <f aca="false">'Quarterly data'!T72</f>
        <v>4.25</v>
      </c>
      <c r="T77" s="28" t="n">
        <f aca="false">'Quarterly data'!U72</f>
        <v>4.25</v>
      </c>
      <c r="U77" s="28" t="n">
        <f aca="false">'Quarterly data'!V72</f>
        <v>4.25</v>
      </c>
      <c r="V77" s="28" t="n">
        <f aca="false">'Quarterly data'!W72</f>
        <v>4</v>
      </c>
      <c r="W77" s="28" t="n">
        <f aca="false">'Quarterly data'!X72</f>
        <v>4</v>
      </c>
      <c r="X77" s="28" t="n">
        <f aca="false">'Quarterly data'!Y72</f>
        <v>4</v>
      </c>
      <c r="Y77" s="28" t="n">
        <f aca="false">'Quarterly data'!Z72</f>
        <v>4</v>
      </c>
      <c r="Z77" s="28" t="n">
        <f aca="false">'Quarterly data'!AA72</f>
        <v>5.25</v>
      </c>
      <c r="AA77" s="28" t="n">
        <f aca="false">'Quarterly data'!AB72</f>
        <v>5.25</v>
      </c>
      <c r="AB77" s="28" t="n">
        <f aca="false">'Quarterly data'!AC72</f>
        <v>5.25</v>
      </c>
      <c r="AC77" s="28" t="n">
        <f aca="false">'Quarterly data'!AD72</f>
        <v>5.25</v>
      </c>
      <c r="AD77" s="28" t="n">
        <f aca="false">'Quarterly data'!AE72</f>
        <v>6</v>
      </c>
      <c r="AE77" s="28" t="n">
        <f aca="false">'Quarterly data'!AF72</f>
        <v>6</v>
      </c>
      <c r="AF77" s="28" t="n">
        <f aca="false">'Quarterly data'!AG72</f>
        <v>6</v>
      </c>
      <c r="AG77" s="28" t="n">
        <f aca="false">'Quarterly data'!AH72</f>
        <v>6</v>
      </c>
      <c r="AH77" s="28" t="n">
        <f aca="false">'Quarterly data'!AI72</f>
        <v>12.75</v>
      </c>
      <c r="AI77" s="28" t="n">
        <f aca="false">'Quarterly data'!AJ72</f>
        <v>12.75</v>
      </c>
      <c r="AJ77" s="28" t="n">
        <f aca="false">'Quarterly data'!AK72</f>
        <v>12.75</v>
      </c>
      <c r="AK77" s="28" t="n">
        <f aca="false">'Quarterly data'!AL72</f>
        <v>12.75</v>
      </c>
      <c r="AL77" s="28" t="n">
        <f aca="false">'Quarterly data'!AM72</f>
        <v>19.75</v>
      </c>
      <c r="AM77" s="28" t="n">
        <f aca="false">'Quarterly data'!AN72</f>
        <v>19.75</v>
      </c>
      <c r="AN77" s="28" t="n">
        <f aca="false">'Quarterly data'!AO72</f>
        <v>19.75</v>
      </c>
      <c r="AO77" s="28" t="n">
        <f aca="false">'Quarterly data'!AP72</f>
        <v>19.75</v>
      </c>
      <c r="AP77" s="28" t="n">
        <f aca="false">'Quarterly data'!AQ72</f>
        <v>24.25</v>
      </c>
      <c r="AQ77" s="28" t="n">
        <f aca="false">'Quarterly data'!AR72</f>
        <v>24.25</v>
      </c>
      <c r="AR77" s="28" t="n">
        <f aca="false">'Quarterly data'!AS72</f>
        <v>24.25</v>
      </c>
      <c r="AS77" s="28" t="n">
        <f aca="false">'Quarterly data'!AT72</f>
        <v>24.25</v>
      </c>
      <c r="AT77" s="28" t="n">
        <f aca="false">'Quarterly data'!AU72</f>
        <v>29</v>
      </c>
      <c r="AU77" s="28" t="n">
        <f aca="false">'Quarterly data'!AV72</f>
        <v>29</v>
      </c>
      <c r="AV77" s="28" t="n">
        <f aca="false">'Quarterly data'!AW72</f>
        <v>29</v>
      </c>
      <c r="AW77" s="28" t="n">
        <f aca="false">'Quarterly data'!AX72</f>
        <v>29</v>
      </c>
      <c r="AX77" s="28" t="n">
        <f aca="false">'Quarterly data'!AY72</f>
        <v>50</v>
      </c>
      <c r="AY77" s="28" t="n">
        <f aca="false">'Quarterly data'!AZ72</f>
        <v>50</v>
      </c>
      <c r="AZ77" s="28" t="n">
        <f aca="false">'Quarterly data'!BA72</f>
        <v>50</v>
      </c>
      <c r="BA77" s="28" t="n">
        <f aca="false">'Quarterly data'!BB72</f>
        <v>50</v>
      </c>
      <c r="BB77" s="28" t="n">
        <f aca="false">'Quarterly data'!BC72</f>
        <v>40</v>
      </c>
      <c r="BC77" s="28" t="n">
        <f aca="false">'Quarterly data'!BD72</f>
        <v>40</v>
      </c>
      <c r="BD77" s="28" t="n">
        <f aca="false">'Quarterly data'!BE72</f>
        <v>40</v>
      </c>
      <c r="BE77" s="28" t="n">
        <f aca="false">'Quarterly data'!BF72</f>
        <v>41</v>
      </c>
      <c r="BF77" s="28" t="n">
        <f aca="false">'Quarterly data'!BG72</f>
        <v>53</v>
      </c>
      <c r="BG77" s="28" t="n">
        <f aca="false">'Quarterly data'!BH72</f>
        <v>53</v>
      </c>
      <c r="BH77" s="28" t="n">
        <f aca="false">'Quarterly data'!BI72</f>
        <v>53</v>
      </c>
      <c r="BI77" s="28" t="n">
        <f aca="false">'Quarterly data'!BJ72</f>
        <v>53</v>
      </c>
      <c r="BJ77" s="28" t="n">
        <f aca="false">'Quarterly data'!BK72</f>
        <v>53</v>
      </c>
      <c r="BK77" s="28" t="n">
        <f aca="false">'Quarterly data'!BL72</f>
        <v>53</v>
      </c>
      <c r="BL77" s="28" t="n">
        <f aca="false">'Quarterly data'!BM72</f>
        <v>54</v>
      </c>
      <c r="BM77" s="28" t="n">
        <f aca="false">'Quarterly data'!BN72</f>
        <v>55</v>
      </c>
      <c r="BN77" s="28" t="n">
        <f aca="false">'Quarterly data'!BO72</f>
        <v>56</v>
      </c>
      <c r="BO77" s="28" t="n">
        <f aca="false">'Quarterly data'!BP72</f>
        <v>56</v>
      </c>
      <c r="BP77" s="28" t="n">
        <f aca="false">'Quarterly data'!BQ72</f>
        <v>56</v>
      </c>
      <c r="BQ77" s="28" t="n">
        <f aca="false">'Quarterly data'!BR72</f>
        <v>56</v>
      </c>
      <c r="BR77" s="28" t="n">
        <f aca="false">'Quarterly data'!BS72</f>
        <v>56</v>
      </c>
      <c r="BS77" s="28" t="n">
        <f aca="false">'Quarterly data'!BT72</f>
        <v>56</v>
      </c>
      <c r="BT77" s="28" t="n">
        <f aca="false">'Quarterly data'!BU72</f>
        <v>57</v>
      </c>
      <c r="BU77" s="28" t="n">
        <f aca="false">'Quarterly data'!BV72</f>
        <v>58</v>
      </c>
      <c r="BV77" s="28" t="n">
        <f aca="false">'Quarterly data'!BW72</f>
        <v>64</v>
      </c>
      <c r="BW77" s="28" t="n">
        <f aca="false">'Quarterly data'!BX72</f>
        <v>65</v>
      </c>
      <c r="BX77" s="28" t="n">
        <f aca="false">'Quarterly data'!BY72</f>
        <v>66</v>
      </c>
      <c r="BY77" s="28" t="n">
        <f aca="false">'Quarterly data'!BZ72</f>
        <v>68</v>
      </c>
      <c r="BZ77" s="28" t="n">
        <f aca="false">'Quarterly data'!CA72</f>
        <v>87</v>
      </c>
      <c r="CA77" s="28" t="n">
        <f aca="false">'Quarterly data'!CB72</f>
        <v>87</v>
      </c>
      <c r="CB77" s="28" t="n">
        <f aca="false">'Quarterly data'!CC72</f>
        <v>88</v>
      </c>
      <c r="CC77" s="28" t="n">
        <f aca="false">'Quarterly data'!CD72</f>
        <v>89</v>
      </c>
      <c r="CD77" s="28" t="n">
        <f aca="false">'Quarterly data'!CE72</f>
        <v>100</v>
      </c>
      <c r="CE77" s="28" t="n">
        <f aca="false">'Quarterly data'!CF72</f>
        <v>102</v>
      </c>
      <c r="CF77" s="28" t="n">
        <f aca="false">'Quarterly data'!CG72</f>
        <v>104</v>
      </c>
      <c r="CG77" s="28" t="n">
        <f aca="false">'Quarterly data'!CH72</f>
        <v>106</v>
      </c>
      <c r="CH77" s="28" t="n">
        <f aca="false">'Quarterly data'!CI72</f>
        <v>157</v>
      </c>
      <c r="CI77" s="28" t="n">
        <f aca="false">'Quarterly data'!CJ72</f>
        <v>145</v>
      </c>
      <c r="CJ77" s="28" t="n">
        <f aca="false">'Quarterly data'!CK72</f>
        <v>191</v>
      </c>
      <c r="CK77" s="28" t="n">
        <f aca="false">'Quarterly data'!CL72</f>
        <v>173</v>
      </c>
      <c r="CL77" s="28" t="n">
        <f aca="false">'Quarterly data'!CM72</f>
        <v>168</v>
      </c>
      <c r="CM77" s="28" t="n">
        <f aca="false">'Quarterly data'!CN72</f>
        <v>177</v>
      </c>
      <c r="CN77" s="28" t="n">
        <f aca="false">'Quarterly data'!CO72</f>
        <v>180</v>
      </c>
      <c r="CO77" s="28" t="n">
        <f aca="false">'Quarterly data'!CP72</f>
        <v>202</v>
      </c>
      <c r="CP77" s="28" t="n">
        <f aca="false">'Quarterly data'!CQ72</f>
        <v>161</v>
      </c>
      <c r="CQ77" s="28" t="n">
        <f aca="false">'Quarterly data'!CR72</f>
        <v>177</v>
      </c>
      <c r="CR77" s="28" t="n">
        <f aca="false">'Quarterly data'!CS72</f>
        <v>252</v>
      </c>
      <c r="CS77" s="28" t="n">
        <f aca="false">'Quarterly data'!CT72</f>
        <v>206</v>
      </c>
      <c r="CT77" s="28" t="n">
        <f aca="false">'Quarterly data'!CU72</f>
        <v>201</v>
      </c>
      <c r="CU77" s="28" t="n">
        <f aca="false">'Quarterly data'!CV83</f>
        <v>432</v>
      </c>
      <c r="CV77" s="28" t="n">
        <f aca="false">'Quarterly data'!CW83</f>
        <v>325</v>
      </c>
      <c r="CW77" s="28" t="n">
        <f aca="false">'Quarterly data'!CX83</f>
        <v>340</v>
      </c>
      <c r="CX77" s="28" t="n">
        <f aca="false">'Quarterly data'!CY83</f>
        <v>378</v>
      </c>
      <c r="CY77" s="28" t="n">
        <f aca="false">'Quarterly data'!CZ83</f>
        <v>355</v>
      </c>
      <c r="CZ77" s="28" t="n">
        <f aca="false">'Quarterly data'!DA83</f>
        <v>342</v>
      </c>
      <c r="DA77" s="28" t="n">
        <f aca="false">'Quarterly data'!DB83</f>
        <v>377</v>
      </c>
      <c r="DB77" s="28" t="n">
        <f aca="false">'Quarterly data'!DC83</f>
        <v>377</v>
      </c>
      <c r="DC77" s="28" t="n">
        <f aca="false">'Quarterly data'!DD83</f>
        <v>427</v>
      </c>
      <c r="DD77" s="28" t="n">
        <f aca="false">'Quarterly data'!DE83</f>
        <v>439</v>
      </c>
      <c r="DE77" s="28" t="n">
        <f aca="false">'Quarterly data'!DF83</f>
        <v>409</v>
      </c>
      <c r="DF77" s="28" t="n">
        <f aca="false">'Quarterly data'!DG83</f>
        <v>470</v>
      </c>
      <c r="DG77" s="28" t="n">
        <f aca="false">'Quarterly data'!DH83</f>
        <v>431</v>
      </c>
      <c r="DH77" s="28" t="n">
        <f aca="false">'Quarterly data'!DI83</f>
        <v>520</v>
      </c>
      <c r="DI77" s="28" t="n">
        <f aca="false">'Quarterly data'!DJ83</f>
        <v>406</v>
      </c>
      <c r="DJ77" s="28" t="n">
        <f aca="false">'Quarterly data'!DK83</f>
        <v>436</v>
      </c>
      <c r="DK77" s="28" t="n">
        <f aca="false">'Quarterly data'!DL83</f>
        <v>0</v>
      </c>
      <c r="DL77" s="28" t="n">
        <f aca="false">'Quarterly data'!DM83</f>
        <v>0</v>
      </c>
      <c r="DM77" s="28" t="n">
        <f aca="false">'Quarterly data'!DN83</f>
        <v>0</v>
      </c>
      <c r="DN77" s="28" t="n">
        <f aca="false">'Quarterly data'!DO83</f>
        <v>0</v>
      </c>
    </row>
    <row r="78" customFormat="false" ht="15" hidden="false" customHeight="false" outlineLevel="0" collapsed="false">
      <c r="A78" s="30" t="s">
        <v>175</v>
      </c>
      <c r="B78" s="28" t="n">
        <f aca="false">'Quarterly data'!C73</f>
        <v>0</v>
      </c>
      <c r="C78" s="28" t="n">
        <f aca="false">'Quarterly data'!D73</f>
        <v>0</v>
      </c>
      <c r="D78" s="28" t="n">
        <f aca="false">'Quarterly data'!E73</f>
        <v>0</v>
      </c>
      <c r="E78" s="28" t="n">
        <f aca="false">'Quarterly data'!F73</f>
        <v>0</v>
      </c>
      <c r="F78" s="28" t="n">
        <f aca="false">'Quarterly data'!G73</f>
        <v>0</v>
      </c>
      <c r="G78" s="28" t="n">
        <f aca="false">'Quarterly data'!H73</f>
        <v>0</v>
      </c>
      <c r="H78" s="28" t="n">
        <f aca="false">'Quarterly data'!I73</f>
        <v>0</v>
      </c>
      <c r="I78" s="28" t="n">
        <f aca="false">'Quarterly data'!J73</f>
        <v>0</v>
      </c>
      <c r="J78" s="28" t="n">
        <f aca="false">'Quarterly data'!K73</f>
        <v>0</v>
      </c>
      <c r="K78" s="28" t="n">
        <f aca="false">'Quarterly data'!L73</f>
        <v>0</v>
      </c>
      <c r="L78" s="28" t="n">
        <f aca="false">'Quarterly data'!M73</f>
        <v>0</v>
      </c>
      <c r="M78" s="28" t="n">
        <f aca="false">'Quarterly data'!N73</f>
        <v>0</v>
      </c>
      <c r="N78" s="28" t="n">
        <f aca="false">'Quarterly data'!O73</f>
        <v>0</v>
      </c>
      <c r="O78" s="28" t="n">
        <f aca="false">'Quarterly data'!P73</f>
        <v>0</v>
      </c>
      <c r="P78" s="28" t="n">
        <f aca="false">'Quarterly data'!Q73</f>
        <v>0</v>
      </c>
      <c r="Q78" s="28" t="n">
        <f aca="false">'Quarterly data'!R73</f>
        <v>0</v>
      </c>
      <c r="R78" s="28" t="n">
        <f aca="false">'Quarterly data'!S73</f>
        <v>37.25</v>
      </c>
      <c r="S78" s="28" t="n">
        <f aca="false">'Quarterly data'!T73</f>
        <v>37.25</v>
      </c>
      <c r="T78" s="28" t="n">
        <f aca="false">'Quarterly data'!U73</f>
        <v>37.25</v>
      </c>
      <c r="U78" s="28" t="n">
        <f aca="false">'Quarterly data'!V73</f>
        <v>37.25</v>
      </c>
      <c r="V78" s="28" t="n">
        <f aca="false">'Quarterly data'!W73</f>
        <v>42</v>
      </c>
      <c r="W78" s="28" t="n">
        <f aca="false">'Quarterly data'!X73</f>
        <v>42</v>
      </c>
      <c r="X78" s="28" t="n">
        <f aca="false">'Quarterly data'!Y73</f>
        <v>42</v>
      </c>
      <c r="Y78" s="28" t="n">
        <f aca="false">'Quarterly data'!Z73</f>
        <v>42</v>
      </c>
      <c r="Z78" s="28" t="n">
        <f aca="false">'Quarterly data'!AA73</f>
        <v>45</v>
      </c>
      <c r="AA78" s="28" t="n">
        <f aca="false">'Quarterly data'!AB73</f>
        <v>45</v>
      </c>
      <c r="AB78" s="28" t="n">
        <f aca="false">'Quarterly data'!AC73</f>
        <v>45</v>
      </c>
      <c r="AC78" s="28" t="n">
        <f aca="false">'Quarterly data'!AD73</f>
        <v>45</v>
      </c>
      <c r="AD78" s="28" t="n">
        <f aca="false">'Quarterly data'!AE73</f>
        <v>47.25</v>
      </c>
      <c r="AE78" s="28" t="n">
        <f aca="false">'Quarterly data'!AF73</f>
        <v>47.25</v>
      </c>
      <c r="AF78" s="28" t="n">
        <f aca="false">'Quarterly data'!AG73</f>
        <v>47.25</v>
      </c>
      <c r="AG78" s="28" t="n">
        <f aca="false">'Quarterly data'!AH73</f>
        <v>47.25</v>
      </c>
      <c r="AH78" s="28" t="n">
        <f aca="false">'Quarterly data'!AI73</f>
        <v>58.5</v>
      </c>
      <c r="AI78" s="28" t="n">
        <f aca="false">'Quarterly data'!AJ73</f>
        <v>58.5</v>
      </c>
      <c r="AJ78" s="28" t="n">
        <f aca="false">'Quarterly data'!AK73</f>
        <v>58.5</v>
      </c>
      <c r="AK78" s="28" t="n">
        <f aca="false">'Quarterly data'!AL73</f>
        <v>58.5</v>
      </c>
      <c r="AL78" s="28" t="n">
        <f aca="false">'Quarterly data'!AM73</f>
        <v>74.75</v>
      </c>
      <c r="AM78" s="28" t="n">
        <f aca="false">'Quarterly data'!AN73</f>
        <v>74.75</v>
      </c>
      <c r="AN78" s="28" t="n">
        <f aca="false">'Quarterly data'!AO73</f>
        <v>74.75</v>
      </c>
      <c r="AO78" s="28" t="n">
        <f aca="false">'Quarterly data'!AP73</f>
        <v>74.75</v>
      </c>
      <c r="AP78" s="28" t="n">
        <f aca="false">'Quarterly data'!AQ73</f>
        <v>90.75</v>
      </c>
      <c r="AQ78" s="28" t="n">
        <f aca="false">'Quarterly data'!AR73</f>
        <v>90.75</v>
      </c>
      <c r="AR78" s="28" t="n">
        <f aca="false">'Quarterly data'!AS73</f>
        <v>90.75</v>
      </c>
      <c r="AS78" s="28" t="n">
        <f aca="false">'Quarterly data'!AT73</f>
        <v>90.75</v>
      </c>
      <c r="AT78" s="28" t="n">
        <f aca="false">'Quarterly data'!AU73</f>
        <v>90</v>
      </c>
      <c r="AU78" s="28" t="n">
        <f aca="false">'Quarterly data'!AV73</f>
        <v>107</v>
      </c>
      <c r="AV78" s="28" t="n">
        <f aca="false">'Quarterly data'!AW73</f>
        <v>107</v>
      </c>
      <c r="AW78" s="28" t="n">
        <f aca="false">'Quarterly data'!AX73</f>
        <v>105</v>
      </c>
      <c r="AX78" s="28" t="n">
        <f aca="false">'Quarterly data'!AY73</f>
        <v>106</v>
      </c>
      <c r="AY78" s="28" t="n">
        <f aca="false">'Quarterly data'!AZ73</f>
        <v>118</v>
      </c>
      <c r="AZ78" s="28" t="n">
        <f aca="false">'Quarterly data'!BA73</f>
        <v>132</v>
      </c>
      <c r="BA78" s="28" t="n">
        <f aca="false">'Quarterly data'!BB73</f>
        <v>140</v>
      </c>
      <c r="BB78" s="28" t="n">
        <f aca="false">'Quarterly data'!BC73</f>
        <v>151</v>
      </c>
      <c r="BC78" s="28" t="n">
        <f aca="false">'Quarterly data'!BD73</f>
        <v>187</v>
      </c>
      <c r="BD78" s="28" t="n">
        <f aca="false">'Quarterly data'!BE73</f>
        <v>205</v>
      </c>
      <c r="BE78" s="28" t="n">
        <f aca="false">'Quarterly data'!BF73</f>
        <v>203</v>
      </c>
      <c r="BF78" s="28" t="n">
        <f aca="false">'Quarterly data'!BG73</f>
        <v>216</v>
      </c>
      <c r="BG78" s="28" t="n">
        <f aca="false">'Quarterly data'!BH73</f>
        <v>210</v>
      </c>
      <c r="BH78" s="28" t="n">
        <f aca="false">'Quarterly data'!BI73</f>
        <v>215</v>
      </c>
      <c r="BI78" s="28" t="n">
        <f aca="false">'Quarterly data'!BJ73</f>
        <v>211</v>
      </c>
      <c r="BJ78" s="28" t="n">
        <f aca="false">'Quarterly data'!BK73</f>
        <v>230</v>
      </c>
      <c r="BK78" s="28" t="n">
        <f aca="false">'Quarterly data'!BL73</f>
        <v>224</v>
      </c>
      <c r="BL78" s="28" t="n">
        <f aca="false">'Quarterly data'!BM73</f>
        <v>238</v>
      </c>
      <c r="BM78" s="28" t="n">
        <f aca="false">'Quarterly data'!BN73</f>
        <v>256</v>
      </c>
      <c r="BN78" s="28" t="n">
        <f aca="false">'Quarterly data'!BO73</f>
        <v>255</v>
      </c>
      <c r="BO78" s="28" t="n">
        <f aca="false">'Quarterly data'!BP73</f>
        <v>265</v>
      </c>
      <c r="BP78" s="28" t="n">
        <f aca="false">'Quarterly data'!BQ73</f>
        <v>302</v>
      </c>
      <c r="BQ78" s="28" t="n">
        <f aca="false">'Quarterly data'!BR73</f>
        <v>297</v>
      </c>
      <c r="BR78" s="28" t="n">
        <f aca="false">'Quarterly data'!BS73</f>
        <v>316</v>
      </c>
      <c r="BS78" s="28" t="n">
        <f aca="false">'Quarterly data'!BT73</f>
        <v>319</v>
      </c>
      <c r="BT78" s="28" t="n">
        <f aca="false">'Quarterly data'!BU73</f>
        <v>373</v>
      </c>
      <c r="BU78" s="28" t="n">
        <f aca="false">'Quarterly data'!BV73</f>
        <v>335</v>
      </c>
      <c r="BV78" s="28" t="n">
        <f aca="false">'Quarterly data'!BW73</f>
        <v>339</v>
      </c>
      <c r="BW78" s="28" t="n">
        <f aca="false">'Quarterly data'!BX73</f>
        <v>357</v>
      </c>
      <c r="BX78" s="28" t="n">
        <f aca="false">'Quarterly data'!BY73</f>
        <v>377</v>
      </c>
      <c r="BY78" s="28" t="n">
        <f aca="false">'Quarterly data'!BZ73</f>
        <v>404</v>
      </c>
      <c r="BZ78" s="28" t="n">
        <f aca="false">'Quarterly data'!CA73</f>
        <v>418</v>
      </c>
      <c r="CA78" s="28" t="n">
        <f aca="false">'Quarterly data'!CB73</f>
        <v>410</v>
      </c>
      <c r="CB78" s="28" t="n">
        <f aca="false">'Quarterly data'!CC73</f>
        <v>430</v>
      </c>
      <c r="CC78" s="28" t="n">
        <f aca="false">'Quarterly data'!CD73</f>
        <v>430</v>
      </c>
      <c r="CD78" s="28" t="n">
        <f aca="false">'Quarterly data'!CE73</f>
        <v>472</v>
      </c>
      <c r="CE78" s="28" t="n">
        <f aca="false">'Quarterly data'!CF73</f>
        <v>499</v>
      </c>
      <c r="CF78" s="28" t="n">
        <f aca="false">'Quarterly data'!CG73</f>
        <v>497</v>
      </c>
      <c r="CG78" s="28" t="n">
        <f aca="false">'Quarterly data'!CH73</f>
        <v>499</v>
      </c>
      <c r="CH78" s="28" t="n">
        <f aca="false">'Quarterly data'!CI73</f>
        <v>545</v>
      </c>
      <c r="CI78" s="28" t="n">
        <f aca="false">'Quarterly data'!CJ73</f>
        <v>575</v>
      </c>
      <c r="CJ78" s="28" t="n">
        <f aca="false">'Quarterly data'!CK73</f>
        <v>633</v>
      </c>
      <c r="CK78" s="28" t="n">
        <f aca="false">'Quarterly data'!CL73</f>
        <v>578</v>
      </c>
      <c r="CL78" s="28" t="n">
        <f aca="false">'Quarterly data'!CM73</f>
        <v>579</v>
      </c>
      <c r="CM78" s="28" t="n">
        <f aca="false">'Quarterly data'!CN73</f>
        <v>613</v>
      </c>
      <c r="CN78" s="28" t="n">
        <f aca="false">'Quarterly data'!CO73</f>
        <v>679</v>
      </c>
      <c r="CO78" s="28" t="n">
        <f aca="false">'Quarterly data'!CP73</f>
        <v>680</v>
      </c>
      <c r="CP78" s="28" t="n">
        <f aca="false">'Quarterly data'!CQ73</f>
        <v>692</v>
      </c>
      <c r="CQ78" s="28" t="n">
        <f aca="false">'Quarterly data'!CR73</f>
        <v>660</v>
      </c>
      <c r="CR78" s="28" t="n">
        <f aca="false">'Quarterly data'!CS73</f>
        <v>753</v>
      </c>
      <c r="CS78" s="28" t="n">
        <f aca="false">'Quarterly data'!CT73</f>
        <v>772</v>
      </c>
      <c r="CT78" s="28" t="n">
        <f aca="false">'Quarterly data'!CU73</f>
        <v>722</v>
      </c>
      <c r="CU78" s="28" t="n">
        <f aca="false">'Quarterly data'!CV84</f>
        <v>1575</v>
      </c>
      <c r="CV78" s="28" t="n">
        <f aca="false">'Quarterly data'!CW84</f>
        <v>1599</v>
      </c>
      <c r="CW78" s="28" t="n">
        <f aca="false">'Quarterly data'!CX84</f>
        <v>1608</v>
      </c>
      <c r="CX78" s="28" t="n">
        <f aca="false">'Quarterly data'!CY84</f>
        <v>1678</v>
      </c>
      <c r="CY78" s="28" t="n">
        <f aca="false">'Quarterly data'!CZ84</f>
        <v>1461</v>
      </c>
      <c r="CZ78" s="28" t="n">
        <f aca="false">'Quarterly data'!DA84</f>
        <v>1620</v>
      </c>
      <c r="DA78" s="28" t="n">
        <f aca="false">'Quarterly data'!DB84</f>
        <v>1686</v>
      </c>
      <c r="DB78" s="28" t="n">
        <f aca="false">'Quarterly data'!DC84</f>
        <v>1785</v>
      </c>
      <c r="DC78" s="28" t="n">
        <f aca="false">'Quarterly data'!DD84</f>
        <v>1615</v>
      </c>
      <c r="DD78" s="28" t="n">
        <f aca="false">'Quarterly data'!DE84</f>
        <v>1648</v>
      </c>
      <c r="DE78" s="28" t="n">
        <f aca="false">'Quarterly data'!DF84</f>
        <v>1810</v>
      </c>
      <c r="DF78" s="28" t="n">
        <f aca="false">'Quarterly data'!DG84</f>
        <v>1770</v>
      </c>
      <c r="DG78" s="28" t="n">
        <f aca="false">'Quarterly data'!DH84</f>
        <v>1944</v>
      </c>
      <c r="DH78" s="28" t="n">
        <f aca="false">'Quarterly data'!DI84</f>
        <v>1927</v>
      </c>
      <c r="DI78" s="28" t="n">
        <f aca="false">'Quarterly data'!DJ84</f>
        <v>2067</v>
      </c>
      <c r="DJ78" s="28" t="n">
        <f aca="false">'Quarterly data'!DK84</f>
        <v>2021</v>
      </c>
      <c r="DK78" s="28" t="n">
        <f aca="false">'Quarterly data'!DL84</f>
        <v>0</v>
      </c>
      <c r="DL78" s="28" t="n">
        <f aca="false">'Quarterly data'!DM84</f>
        <v>0</v>
      </c>
      <c r="DM78" s="28" t="n">
        <f aca="false">'Quarterly data'!DN84</f>
        <v>0</v>
      </c>
      <c r="DN78" s="28" t="n">
        <f aca="false">'Quarterly data'!DO84</f>
        <v>0</v>
      </c>
    </row>
    <row r="79" customFormat="false" ht="15" hidden="false" customHeight="false" outlineLevel="0" collapsed="false">
      <c r="A79" s="27" t="s">
        <v>173</v>
      </c>
      <c r="B79" s="28" t="n">
        <f aca="false">'Quarterly data'!C74</f>
        <v>0</v>
      </c>
      <c r="C79" s="28" t="n">
        <f aca="false">'Quarterly data'!D74</f>
        <v>0</v>
      </c>
      <c r="D79" s="28" t="n">
        <f aca="false">'Quarterly data'!E74</f>
        <v>0</v>
      </c>
      <c r="E79" s="28" t="n">
        <f aca="false">'Quarterly data'!F74</f>
        <v>0</v>
      </c>
      <c r="F79" s="28" t="n">
        <f aca="false">'Quarterly data'!G74</f>
        <v>0</v>
      </c>
      <c r="G79" s="28" t="n">
        <f aca="false">'Quarterly data'!H74</f>
        <v>0</v>
      </c>
      <c r="H79" s="28" t="n">
        <f aca="false">'Quarterly data'!I74</f>
        <v>0</v>
      </c>
      <c r="I79" s="28" t="n">
        <f aca="false">'Quarterly data'!J74</f>
        <v>0</v>
      </c>
      <c r="J79" s="28" t="n">
        <f aca="false">'Quarterly data'!K74</f>
        <v>0</v>
      </c>
      <c r="K79" s="28" t="n">
        <f aca="false">'Quarterly data'!L74</f>
        <v>0</v>
      </c>
      <c r="L79" s="28" t="n">
        <f aca="false">'Quarterly data'!M74</f>
        <v>0</v>
      </c>
      <c r="M79" s="28" t="n">
        <f aca="false">'Quarterly data'!N74</f>
        <v>0</v>
      </c>
      <c r="N79" s="28" t="n">
        <f aca="false">'Quarterly data'!O74</f>
        <v>0</v>
      </c>
      <c r="O79" s="28" t="n">
        <f aca="false">'Quarterly data'!P74</f>
        <v>0</v>
      </c>
      <c r="P79" s="28" t="n">
        <f aca="false">'Quarterly data'!Q74</f>
        <v>0</v>
      </c>
      <c r="Q79" s="28" t="n">
        <f aca="false">'Quarterly data'!R74</f>
        <v>0</v>
      </c>
      <c r="R79" s="28" t="n">
        <f aca="false">'Quarterly data'!S74</f>
        <v>21</v>
      </c>
      <c r="S79" s="28" t="n">
        <f aca="false">'Quarterly data'!T74</f>
        <v>21</v>
      </c>
      <c r="T79" s="28" t="n">
        <f aca="false">'Quarterly data'!U74</f>
        <v>21</v>
      </c>
      <c r="U79" s="28" t="n">
        <f aca="false">'Quarterly data'!V74</f>
        <v>21</v>
      </c>
      <c r="V79" s="28" t="n">
        <f aca="false">'Quarterly data'!W74</f>
        <v>22.5</v>
      </c>
      <c r="W79" s="28" t="n">
        <f aca="false">'Quarterly data'!X74</f>
        <v>22.5</v>
      </c>
      <c r="X79" s="28" t="n">
        <f aca="false">'Quarterly data'!Y74</f>
        <v>22.5</v>
      </c>
      <c r="Y79" s="28" t="n">
        <f aca="false">'Quarterly data'!Z74</f>
        <v>22.5</v>
      </c>
      <c r="Z79" s="28" t="n">
        <f aca="false">'Quarterly data'!AA74</f>
        <v>25.5</v>
      </c>
      <c r="AA79" s="28" t="n">
        <f aca="false">'Quarterly data'!AB74</f>
        <v>25.5</v>
      </c>
      <c r="AB79" s="28" t="n">
        <f aca="false">'Quarterly data'!AC74</f>
        <v>25.5</v>
      </c>
      <c r="AC79" s="28" t="n">
        <f aca="false">'Quarterly data'!AD74</f>
        <v>25.5</v>
      </c>
      <c r="AD79" s="28" t="n">
        <f aca="false">'Quarterly data'!AE74</f>
        <v>25</v>
      </c>
      <c r="AE79" s="28" t="n">
        <f aca="false">'Quarterly data'!AF74</f>
        <v>25</v>
      </c>
      <c r="AF79" s="28" t="n">
        <f aca="false">'Quarterly data'!AG74</f>
        <v>25</v>
      </c>
      <c r="AG79" s="28" t="n">
        <f aca="false">'Quarterly data'!AH74</f>
        <v>25</v>
      </c>
      <c r="AH79" s="28" t="n">
        <f aca="false">'Quarterly data'!AI74</f>
        <v>31.25</v>
      </c>
      <c r="AI79" s="28" t="n">
        <f aca="false">'Quarterly data'!AJ74</f>
        <v>31.25</v>
      </c>
      <c r="AJ79" s="28" t="n">
        <f aca="false">'Quarterly data'!AK74</f>
        <v>31.25</v>
      </c>
      <c r="AK79" s="28" t="n">
        <f aca="false">'Quarterly data'!AL74</f>
        <v>31.25</v>
      </c>
      <c r="AL79" s="28" t="n">
        <f aca="false">'Quarterly data'!AM74</f>
        <v>40.5</v>
      </c>
      <c r="AM79" s="28" t="n">
        <f aca="false">'Quarterly data'!AN74</f>
        <v>40.5</v>
      </c>
      <c r="AN79" s="28" t="n">
        <f aca="false">'Quarterly data'!AO74</f>
        <v>40.5</v>
      </c>
      <c r="AO79" s="28" t="n">
        <f aca="false">'Quarterly data'!AP74</f>
        <v>40.5</v>
      </c>
      <c r="AP79" s="28" t="n">
        <f aca="false">'Quarterly data'!AQ74</f>
        <v>51.25</v>
      </c>
      <c r="AQ79" s="28" t="n">
        <f aca="false">'Quarterly data'!AR74</f>
        <v>51.25</v>
      </c>
      <c r="AR79" s="28" t="n">
        <f aca="false">'Quarterly data'!AS74</f>
        <v>51.25</v>
      </c>
      <c r="AS79" s="28" t="n">
        <f aca="false">'Quarterly data'!AT74</f>
        <v>51.25</v>
      </c>
      <c r="AT79" s="28" t="n">
        <f aca="false">'Quarterly data'!AU74</f>
        <v>45</v>
      </c>
      <c r="AU79" s="28" t="n">
        <f aca="false">'Quarterly data'!AV74</f>
        <v>62</v>
      </c>
      <c r="AV79" s="28" t="n">
        <f aca="false">'Quarterly data'!AW74</f>
        <v>63</v>
      </c>
      <c r="AW79" s="28" t="n">
        <f aca="false">'Quarterly data'!AX74</f>
        <v>61</v>
      </c>
      <c r="AX79" s="28" t="n">
        <f aca="false">'Quarterly data'!AY74</f>
        <v>58</v>
      </c>
      <c r="AY79" s="28" t="n">
        <f aca="false">'Quarterly data'!AZ74</f>
        <v>70</v>
      </c>
      <c r="AZ79" s="28" t="n">
        <f aca="false">'Quarterly data'!BA74</f>
        <v>84</v>
      </c>
      <c r="BA79" s="28" t="n">
        <f aca="false">'Quarterly data'!BB74</f>
        <v>92</v>
      </c>
      <c r="BB79" s="28" t="n">
        <f aca="false">'Quarterly data'!BC74</f>
        <v>82</v>
      </c>
      <c r="BC79" s="28" t="n">
        <f aca="false">'Quarterly data'!BD74</f>
        <v>118</v>
      </c>
      <c r="BD79" s="28" t="n">
        <f aca="false">'Quarterly data'!BE74</f>
        <v>135</v>
      </c>
      <c r="BE79" s="28" t="n">
        <f aca="false">'Quarterly data'!BF74</f>
        <v>133</v>
      </c>
      <c r="BF79" s="28" t="n">
        <f aca="false">'Quarterly data'!BG74</f>
        <v>142</v>
      </c>
      <c r="BG79" s="28" t="n">
        <f aca="false">'Quarterly data'!BH74</f>
        <v>135</v>
      </c>
      <c r="BH79" s="28" t="n">
        <f aca="false">'Quarterly data'!BI74</f>
        <v>144</v>
      </c>
      <c r="BI79" s="28" t="n">
        <f aca="false">'Quarterly data'!BJ74</f>
        <v>140</v>
      </c>
      <c r="BJ79" s="28" t="n">
        <f aca="false">'Quarterly data'!BK74</f>
        <v>160</v>
      </c>
      <c r="BK79" s="28" t="n">
        <f aca="false">'Quarterly data'!BL74</f>
        <v>153</v>
      </c>
      <c r="BL79" s="28" t="n">
        <f aca="false">'Quarterly data'!BM74</f>
        <v>166</v>
      </c>
      <c r="BM79" s="28" t="n">
        <f aca="false">'Quarterly data'!BN74</f>
        <v>181</v>
      </c>
      <c r="BN79" s="28" t="n">
        <f aca="false">'Quarterly data'!BO74</f>
        <v>176</v>
      </c>
      <c r="BO79" s="28" t="n">
        <f aca="false">'Quarterly data'!BP74</f>
        <v>185</v>
      </c>
      <c r="BP79" s="28" t="n">
        <f aca="false">'Quarterly data'!BQ74</f>
        <v>217</v>
      </c>
      <c r="BQ79" s="28" t="n">
        <f aca="false">'Quarterly data'!BR74</f>
        <v>212</v>
      </c>
      <c r="BR79" s="28" t="n">
        <f aca="false">'Quarterly data'!BS74</f>
        <v>233</v>
      </c>
      <c r="BS79" s="28" t="n">
        <f aca="false">'Quarterly data'!BT74</f>
        <v>235</v>
      </c>
      <c r="BT79" s="28" t="n">
        <f aca="false">'Quarterly data'!BU74</f>
        <v>281</v>
      </c>
      <c r="BU79" s="28" t="n">
        <f aca="false">'Quarterly data'!BV74</f>
        <v>245</v>
      </c>
      <c r="BV79" s="28" t="n">
        <f aca="false">'Quarterly data'!BW74</f>
        <v>237</v>
      </c>
      <c r="BW79" s="28" t="n">
        <f aca="false">'Quarterly data'!BX74</f>
        <v>250</v>
      </c>
      <c r="BX79" s="28" t="n">
        <f aca="false">'Quarterly data'!BY74</f>
        <v>267</v>
      </c>
      <c r="BY79" s="28" t="n">
        <f aca="false">'Quarterly data'!BZ74</f>
        <v>292</v>
      </c>
      <c r="BZ79" s="28" t="n">
        <f aca="false">'Quarterly data'!CA74</f>
        <v>291</v>
      </c>
      <c r="CA79" s="28" t="n">
        <f aca="false">'Quarterly data'!CB74</f>
        <v>284</v>
      </c>
      <c r="CB79" s="28" t="n">
        <f aca="false">'Quarterly data'!CC74</f>
        <v>299</v>
      </c>
      <c r="CC79" s="28" t="n">
        <f aca="false">'Quarterly data'!CD74</f>
        <v>300</v>
      </c>
      <c r="CD79" s="28" t="n">
        <f aca="false">'Quarterly data'!CE74</f>
        <v>282</v>
      </c>
      <c r="CE79" s="28" t="n">
        <f aca="false">'Quarterly data'!CF74</f>
        <v>315</v>
      </c>
      <c r="CF79" s="28" t="n">
        <f aca="false">'Quarterly data'!CG74</f>
        <v>313</v>
      </c>
      <c r="CG79" s="28" t="n">
        <f aca="false">'Quarterly data'!CH74</f>
        <v>311</v>
      </c>
      <c r="CH79" s="28" t="n">
        <f aca="false">'Quarterly data'!CI74</f>
        <v>354</v>
      </c>
      <c r="CI79" s="28" t="n">
        <f aca="false">'Quarterly data'!CJ74</f>
        <v>369</v>
      </c>
      <c r="CJ79" s="28" t="n">
        <f aca="false">'Quarterly data'!CK74</f>
        <v>394</v>
      </c>
      <c r="CK79" s="28" t="n">
        <f aca="false">'Quarterly data'!CL74</f>
        <v>358</v>
      </c>
      <c r="CL79" s="28" t="n">
        <f aca="false">'Quarterly data'!CM74</f>
        <v>382</v>
      </c>
      <c r="CM79" s="28" t="n">
        <f aca="false">'Quarterly data'!CN74</f>
        <v>410</v>
      </c>
      <c r="CN79" s="28" t="n">
        <f aca="false">'Quarterly data'!CO74</f>
        <v>438</v>
      </c>
      <c r="CO79" s="28" t="n">
        <f aca="false">'Quarterly data'!CP74</f>
        <v>442</v>
      </c>
      <c r="CP79" s="28" t="n">
        <f aca="false">'Quarterly data'!CQ74</f>
        <v>467</v>
      </c>
      <c r="CQ79" s="28" t="n">
        <f aca="false">'Quarterly data'!CR74</f>
        <v>457</v>
      </c>
      <c r="CR79" s="28" t="n">
        <f aca="false">'Quarterly data'!CS74</f>
        <v>508</v>
      </c>
      <c r="CS79" s="28" t="n">
        <f aca="false">'Quarterly data'!CT74</f>
        <v>537</v>
      </c>
      <c r="CT79" s="28" t="n">
        <f aca="false">'Quarterly data'!CU74</f>
        <v>494</v>
      </c>
      <c r="CU79" s="28" t="n">
        <f aca="false">'Quarterly data'!CV85</f>
        <v>0</v>
      </c>
      <c r="CV79" s="28" t="n">
        <f aca="false">'Quarterly data'!CW85</f>
        <v>0</v>
      </c>
      <c r="CW79" s="28" t="n">
        <f aca="false">'Quarterly data'!CX85</f>
        <v>0</v>
      </c>
      <c r="CX79" s="28" t="n">
        <f aca="false">'Quarterly data'!CY85</f>
        <v>0</v>
      </c>
      <c r="CY79" s="28" t="n">
        <f aca="false">'Quarterly data'!CZ85</f>
        <v>0</v>
      </c>
      <c r="CZ79" s="28" t="n">
        <f aca="false">'Quarterly data'!DA85</f>
        <v>0</v>
      </c>
      <c r="DA79" s="28" t="n">
        <f aca="false">'Quarterly data'!DB85</f>
        <v>0</v>
      </c>
      <c r="DB79" s="28" t="n">
        <f aca="false">'Quarterly data'!DC85</f>
        <v>0</v>
      </c>
      <c r="DC79" s="28" t="n">
        <f aca="false">'Quarterly data'!DD85</f>
        <v>0</v>
      </c>
      <c r="DD79" s="28" t="n">
        <f aca="false">'Quarterly data'!DE85</f>
        <v>0</v>
      </c>
      <c r="DE79" s="28" t="n">
        <f aca="false">'Quarterly data'!DF85</f>
        <v>0</v>
      </c>
      <c r="DF79" s="28" t="n">
        <f aca="false">'Quarterly data'!DG85</f>
        <v>0</v>
      </c>
      <c r="DG79" s="28" t="n">
        <f aca="false">'Quarterly data'!DH85</f>
        <v>0</v>
      </c>
      <c r="DH79" s="28" t="n">
        <f aca="false">'Quarterly data'!DI85</f>
        <v>0</v>
      </c>
      <c r="DI79" s="28" t="n">
        <f aca="false">'Quarterly data'!DJ85</f>
        <v>0</v>
      </c>
      <c r="DJ79" s="28" t="n">
        <f aca="false">'Quarterly data'!DK85</f>
        <v>0</v>
      </c>
      <c r="DK79" s="28" t="n">
        <f aca="false">'Quarterly data'!DL85</f>
        <v>0</v>
      </c>
      <c r="DL79" s="28" t="n">
        <f aca="false">'Quarterly data'!DM85</f>
        <v>0</v>
      </c>
      <c r="DM79" s="28" t="n">
        <f aca="false">'Quarterly data'!DN85</f>
        <v>0</v>
      </c>
      <c r="DN79" s="28" t="n">
        <f aca="false">'Quarterly data'!DO85</f>
        <v>0</v>
      </c>
    </row>
    <row r="80" customFormat="false" ht="15.75" hidden="false" customHeight="false" outlineLevel="0" collapsed="false">
      <c r="A80" s="31" t="s">
        <v>174</v>
      </c>
      <c r="B80" s="28" t="n">
        <f aca="false">'Quarterly data'!C75</f>
        <v>0</v>
      </c>
      <c r="C80" s="28" t="n">
        <f aca="false">'Quarterly data'!D75</f>
        <v>0</v>
      </c>
      <c r="D80" s="28" t="n">
        <f aca="false">'Quarterly data'!E75</f>
        <v>0</v>
      </c>
      <c r="E80" s="28" t="n">
        <f aca="false">'Quarterly data'!F75</f>
        <v>0</v>
      </c>
      <c r="F80" s="28" t="n">
        <f aca="false">'Quarterly data'!G75</f>
        <v>0</v>
      </c>
      <c r="G80" s="28" t="n">
        <f aca="false">'Quarterly data'!H75</f>
        <v>0</v>
      </c>
      <c r="H80" s="28" t="n">
        <f aca="false">'Quarterly data'!I75</f>
        <v>0</v>
      </c>
      <c r="I80" s="28" t="n">
        <f aca="false">'Quarterly data'!J75</f>
        <v>0</v>
      </c>
      <c r="J80" s="28" t="n">
        <f aca="false">'Quarterly data'!K75</f>
        <v>0</v>
      </c>
      <c r="K80" s="28" t="n">
        <f aca="false">'Quarterly data'!L75</f>
        <v>0</v>
      </c>
      <c r="L80" s="28" t="n">
        <f aca="false">'Quarterly data'!M75</f>
        <v>0</v>
      </c>
      <c r="M80" s="28" t="n">
        <f aca="false">'Quarterly data'!N75</f>
        <v>0</v>
      </c>
      <c r="N80" s="28" t="n">
        <f aca="false">'Quarterly data'!O75</f>
        <v>0</v>
      </c>
      <c r="O80" s="28" t="n">
        <f aca="false">'Quarterly data'!P75</f>
        <v>0</v>
      </c>
      <c r="P80" s="28" t="n">
        <f aca="false">'Quarterly data'!Q75</f>
        <v>0</v>
      </c>
      <c r="Q80" s="28" t="n">
        <f aca="false">'Quarterly data'!R75</f>
        <v>0</v>
      </c>
      <c r="R80" s="28" t="n">
        <f aca="false">'Quarterly data'!S75</f>
        <v>16.25</v>
      </c>
      <c r="S80" s="28" t="n">
        <f aca="false">'Quarterly data'!T75</f>
        <v>16.25</v>
      </c>
      <c r="T80" s="28" t="n">
        <f aca="false">'Quarterly data'!U75</f>
        <v>16.25</v>
      </c>
      <c r="U80" s="28" t="n">
        <f aca="false">'Quarterly data'!V75</f>
        <v>16.25</v>
      </c>
      <c r="V80" s="28" t="n">
        <f aca="false">'Quarterly data'!W75</f>
        <v>19.5</v>
      </c>
      <c r="W80" s="28" t="n">
        <f aca="false">'Quarterly data'!X75</f>
        <v>19.5</v>
      </c>
      <c r="X80" s="28" t="n">
        <f aca="false">'Quarterly data'!Y75</f>
        <v>19.5</v>
      </c>
      <c r="Y80" s="28" t="n">
        <f aca="false">'Quarterly data'!Z75</f>
        <v>19.5</v>
      </c>
      <c r="Z80" s="28" t="n">
        <f aca="false">'Quarterly data'!AA75</f>
        <v>19.5</v>
      </c>
      <c r="AA80" s="28" t="n">
        <f aca="false">'Quarterly data'!AB75</f>
        <v>19.5</v>
      </c>
      <c r="AB80" s="28" t="n">
        <f aca="false">'Quarterly data'!AC75</f>
        <v>19.5</v>
      </c>
      <c r="AC80" s="28" t="n">
        <f aca="false">'Quarterly data'!AD75</f>
        <v>19.5</v>
      </c>
      <c r="AD80" s="28" t="n">
        <f aca="false">'Quarterly data'!AE75</f>
        <v>22.25</v>
      </c>
      <c r="AE80" s="28" t="n">
        <f aca="false">'Quarterly data'!AF75</f>
        <v>22.25</v>
      </c>
      <c r="AF80" s="28" t="n">
        <f aca="false">'Quarterly data'!AG75</f>
        <v>22.25</v>
      </c>
      <c r="AG80" s="28" t="n">
        <f aca="false">'Quarterly data'!AH75</f>
        <v>22.25</v>
      </c>
      <c r="AH80" s="28" t="n">
        <f aca="false">'Quarterly data'!AI75</f>
        <v>27.25</v>
      </c>
      <c r="AI80" s="28" t="n">
        <f aca="false">'Quarterly data'!AJ75</f>
        <v>27.25</v>
      </c>
      <c r="AJ80" s="28" t="n">
        <f aca="false">'Quarterly data'!AK75</f>
        <v>27.25</v>
      </c>
      <c r="AK80" s="28" t="n">
        <f aca="false">'Quarterly data'!AL75</f>
        <v>27.25</v>
      </c>
      <c r="AL80" s="28" t="n">
        <f aca="false">'Quarterly data'!AM75</f>
        <v>34.25</v>
      </c>
      <c r="AM80" s="28" t="n">
        <f aca="false">'Quarterly data'!AN75</f>
        <v>34.25</v>
      </c>
      <c r="AN80" s="28" t="n">
        <f aca="false">'Quarterly data'!AO75</f>
        <v>34.25</v>
      </c>
      <c r="AO80" s="28" t="n">
        <f aca="false">'Quarterly data'!AP75</f>
        <v>34.25</v>
      </c>
      <c r="AP80" s="28" t="n">
        <f aca="false">'Quarterly data'!AQ75</f>
        <v>39.5</v>
      </c>
      <c r="AQ80" s="28" t="n">
        <f aca="false">'Quarterly data'!AR75</f>
        <v>39.5</v>
      </c>
      <c r="AR80" s="28" t="n">
        <f aca="false">'Quarterly data'!AS75</f>
        <v>39.5</v>
      </c>
      <c r="AS80" s="28" t="n">
        <f aca="false">'Quarterly data'!AT75</f>
        <v>39.5</v>
      </c>
      <c r="AT80" s="28" t="n">
        <f aca="false">'Quarterly data'!AU75</f>
        <v>44</v>
      </c>
      <c r="AU80" s="28" t="n">
        <f aca="false">'Quarterly data'!AV75</f>
        <v>44</v>
      </c>
      <c r="AV80" s="28" t="n">
        <f aca="false">'Quarterly data'!AW75</f>
        <v>44</v>
      </c>
      <c r="AW80" s="28" t="n">
        <f aca="false">'Quarterly data'!AX75</f>
        <v>44</v>
      </c>
      <c r="AX80" s="28" t="n">
        <f aca="false">'Quarterly data'!AY75</f>
        <v>48</v>
      </c>
      <c r="AY80" s="28" t="n">
        <f aca="false">'Quarterly data'!AZ75</f>
        <v>48</v>
      </c>
      <c r="AZ80" s="28" t="n">
        <f aca="false">'Quarterly data'!BA75</f>
        <v>48</v>
      </c>
      <c r="BA80" s="28" t="n">
        <f aca="false">'Quarterly data'!BB75</f>
        <v>48</v>
      </c>
      <c r="BB80" s="28" t="n">
        <f aca="false">'Quarterly data'!BC75</f>
        <v>69</v>
      </c>
      <c r="BC80" s="28" t="n">
        <f aca="false">'Quarterly data'!BD75</f>
        <v>69</v>
      </c>
      <c r="BD80" s="28" t="n">
        <f aca="false">'Quarterly data'!BE75</f>
        <v>69</v>
      </c>
      <c r="BE80" s="28" t="n">
        <f aca="false">'Quarterly data'!BF75</f>
        <v>70</v>
      </c>
      <c r="BF80" s="28" t="n">
        <f aca="false">'Quarterly data'!BG75</f>
        <v>74</v>
      </c>
      <c r="BG80" s="28" t="n">
        <f aca="false">'Quarterly data'!BH75</f>
        <v>75</v>
      </c>
      <c r="BH80" s="28" t="n">
        <f aca="false">'Quarterly data'!BI75</f>
        <v>70</v>
      </c>
      <c r="BI80" s="28" t="n">
        <f aca="false">'Quarterly data'!BJ75</f>
        <v>71</v>
      </c>
      <c r="BJ80" s="28" t="n">
        <f aca="false">'Quarterly data'!BK75</f>
        <v>70</v>
      </c>
      <c r="BK80" s="28" t="n">
        <f aca="false">'Quarterly data'!BL75</f>
        <v>72</v>
      </c>
      <c r="BL80" s="28" t="n">
        <f aca="false">'Quarterly data'!BM75</f>
        <v>72</v>
      </c>
      <c r="BM80" s="28" t="n">
        <f aca="false">'Quarterly data'!BN75</f>
        <v>75</v>
      </c>
      <c r="BN80" s="28" t="n">
        <f aca="false">'Quarterly data'!BO75</f>
        <v>79</v>
      </c>
      <c r="BO80" s="28" t="n">
        <f aca="false">'Quarterly data'!BP75</f>
        <v>80</v>
      </c>
      <c r="BP80" s="28" t="n">
        <f aca="false">'Quarterly data'!BQ75</f>
        <v>85</v>
      </c>
      <c r="BQ80" s="28" t="n">
        <f aca="false">'Quarterly data'!BR75</f>
        <v>84</v>
      </c>
      <c r="BR80" s="28" t="n">
        <f aca="false">'Quarterly data'!BS75</f>
        <v>82</v>
      </c>
      <c r="BS80" s="28" t="n">
        <f aca="false">'Quarterly data'!BT75</f>
        <v>84</v>
      </c>
      <c r="BT80" s="28" t="n">
        <f aca="false">'Quarterly data'!BU75</f>
        <v>92</v>
      </c>
      <c r="BU80" s="28" t="n">
        <f aca="false">'Quarterly data'!BV75</f>
        <v>90</v>
      </c>
      <c r="BV80" s="28" t="n">
        <f aca="false">'Quarterly data'!BW75</f>
        <v>102</v>
      </c>
      <c r="BW80" s="28" t="n">
        <f aca="false">'Quarterly data'!BX75</f>
        <v>107</v>
      </c>
      <c r="BX80" s="28" t="n">
        <f aca="false">'Quarterly data'!BY75</f>
        <v>109</v>
      </c>
      <c r="BY80" s="28" t="n">
        <f aca="false">'Quarterly data'!BZ75</f>
        <v>112</v>
      </c>
      <c r="BZ80" s="28" t="n">
        <f aca="false">'Quarterly data'!CA75</f>
        <v>127</v>
      </c>
      <c r="CA80" s="28" t="n">
        <f aca="false">'Quarterly data'!CB75</f>
        <v>126</v>
      </c>
      <c r="CB80" s="28" t="n">
        <f aca="false">'Quarterly data'!CC75</f>
        <v>131</v>
      </c>
      <c r="CC80" s="28" t="n">
        <f aca="false">'Quarterly data'!CD75</f>
        <v>130</v>
      </c>
      <c r="CD80" s="28" t="n">
        <f aca="false">'Quarterly data'!CE75</f>
        <v>190</v>
      </c>
      <c r="CE80" s="28" t="n">
        <f aca="false">'Quarterly data'!CF75</f>
        <v>184</v>
      </c>
      <c r="CF80" s="28" t="n">
        <f aca="false">'Quarterly data'!CG75</f>
        <v>184</v>
      </c>
      <c r="CG80" s="28" t="n">
        <f aca="false">'Quarterly data'!CH75</f>
        <v>188</v>
      </c>
      <c r="CH80" s="28" t="n">
        <f aca="false">'Quarterly data'!CI75</f>
        <v>192</v>
      </c>
      <c r="CI80" s="28" t="n">
        <f aca="false">'Quarterly data'!CJ75</f>
        <v>207</v>
      </c>
      <c r="CJ80" s="28" t="n">
        <f aca="false">'Quarterly data'!CK75</f>
        <v>239</v>
      </c>
      <c r="CK80" s="28" t="n">
        <f aca="false">'Quarterly data'!CL75</f>
        <v>220</v>
      </c>
      <c r="CL80" s="28" t="n">
        <f aca="false">'Quarterly data'!CM75</f>
        <v>197</v>
      </c>
      <c r="CM80" s="28" t="n">
        <f aca="false">'Quarterly data'!CN75</f>
        <v>202</v>
      </c>
      <c r="CN80" s="28" t="n">
        <f aca="false">'Quarterly data'!CO75</f>
        <v>242</v>
      </c>
      <c r="CO80" s="28" t="n">
        <f aca="false">'Quarterly data'!CP75</f>
        <v>238</v>
      </c>
      <c r="CP80" s="28" t="n">
        <f aca="false">'Quarterly data'!CQ75</f>
        <v>226</v>
      </c>
      <c r="CQ80" s="28" t="n">
        <f aca="false">'Quarterly data'!CR75</f>
        <v>204</v>
      </c>
      <c r="CR80" s="28" t="n">
        <f aca="false">'Quarterly data'!CS75</f>
        <v>245</v>
      </c>
      <c r="CS80" s="28" t="n">
        <f aca="false">'Quarterly data'!CT75</f>
        <v>235</v>
      </c>
      <c r="CT80" s="28" t="n">
        <f aca="false">'Quarterly data'!CU75</f>
        <v>228</v>
      </c>
      <c r="CU80" s="28" t="n">
        <f aca="false">'Quarterly data'!CV87</f>
        <v>636</v>
      </c>
      <c r="CV80" s="28" t="n">
        <f aca="false">'Quarterly data'!CW87</f>
        <v>606</v>
      </c>
      <c r="CW80" s="28" t="n">
        <f aca="false">'Quarterly data'!CX87</f>
        <v>663</v>
      </c>
      <c r="CX80" s="28" t="n">
        <f aca="false">'Quarterly data'!CY87</f>
        <v>594</v>
      </c>
      <c r="CY80" s="28" t="n">
        <f aca="false">'Quarterly data'!CZ87</f>
        <v>475</v>
      </c>
      <c r="CZ80" s="28" t="n">
        <f aca="false">'Quarterly data'!DA87</f>
        <v>602</v>
      </c>
      <c r="DA80" s="28" t="n">
        <f aca="false">'Quarterly data'!DB87</f>
        <v>663</v>
      </c>
      <c r="DB80" s="28" t="n">
        <f aca="false">'Quarterly data'!DC87</f>
        <v>694</v>
      </c>
      <c r="DC80" s="28" t="n">
        <f aca="false">'Quarterly data'!DD87</f>
        <v>636</v>
      </c>
      <c r="DD80" s="28" t="n">
        <f aca="false">'Quarterly data'!DE87</f>
        <v>674</v>
      </c>
      <c r="DE80" s="28" t="n">
        <f aca="false">'Quarterly data'!DF87</f>
        <v>716</v>
      </c>
      <c r="DF80" s="28" t="n">
        <f aca="false">'Quarterly data'!DG87</f>
        <v>678</v>
      </c>
      <c r="DG80" s="28" t="n">
        <f aca="false">'Quarterly data'!DH87</f>
        <v>660</v>
      </c>
      <c r="DH80" s="28" t="n">
        <f aca="false">'Quarterly data'!DI87</f>
        <v>598</v>
      </c>
      <c r="DI80" s="28" t="n">
        <f aca="false">'Quarterly data'!DJ87</f>
        <v>676</v>
      </c>
      <c r="DJ80" s="28" t="n">
        <f aca="false">'Quarterly data'!DK87</f>
        <v>666</v>
      </c>
      <c r="DK80" s="28" t="n">
        <f aca="false">'Quarterly data'!DL87</f>
        <v>0</v>
      </c>
      <c r="DL80" s="28" t="n">
        <f aca="false">'Quarterly data'!DM87</f>
        <v>0</v>
      </c>
      <c r="DM80" s="28" t="n">
        <f aca="false">'Quarterly data'!DN87</f>
        <v>0</v>
      </c>
      <c r="DN80" s="28" t="n">
        <f aca="false">'Quarterly data'!DO87</f>
        <v>0</v>
      </c>
    </row>
    <row r="81" s="811" customFormat="true" ht="15.75" hidden="false" customHeight="false" outlineLevel="0" collapsed="false">
      <c r="A81" s="32"/>
      <c r="B81" s="811" t="n">
        <f aca="false">'Quarterly data'!C76</f>
        <v>0</v>
      </c>
      <c r="C81" s="811" t="n">
        <f aca="false">'Quarterly data'!D76</f>
        <v>0</v>
      </c>
      <c r="D81" s="811" t="n">
        <f aca="false">'Quarterly data'!E76</f>
        <v>0</v>
      </c>
      <c r="E81" s="811" t="n">
        <f aca="false">'Quarterly data'!F76</f>
        <v>0</v>
      </c>
      <c r="F81" s="811" t="n">
        <f aca="false">'Quarterly data'!G76</f>
        <v>0</v>
      </c>
      <c r="G81" s="811" t="n">
        <f aca="false">'Quarterly data'!H76</f>
        <v>0</v>
      </c>
      <c r="H81" s="811" t="n">
        <f aca="false">'Quarterly data'!I76</f>
        <v>0</v>
      </c>
      <c r="I81" s="811" t="n">
        <f aca="false">'Quarterly data'!J76</f>
        <v>0</v>
      </c>
      <c r="J81" s="811" t="n">
        <f aca="false">'Quarterly data'!K76</f>
        <v>0</v>
      </c>
      <c r="K81" s="811" t="n">
        <f aca="false">'Quarterly data'!L76</f>
        <v>0</v>
      </c>
      <c r="L81" s="811" t="n">
        <f aca="false">'Quarterly data'!M76</f>
        <v>0</v>
      </c>
      <c r="M81" s="811" t="n">
        <f aca="false">'Quarterly data'!N76</f>
        <v>0</v>
      </c>
      <c r="N81" s="811" t="n">
        <f aca="false">'Quarterly data'!O76</f>
        <v>0</v>
      </c>
      <c r="O81" s="811" t="n">
        <f aca="false">'Quarterly data'!P76</f>
        <v>0</v>
      </c>
      <c r="P81" s="811" t="n">
        <f aca="false">'Quarterly data'!Q76</f>
        <v>0</v>
      </c>
      <c r="Q81" s="811" t="n">
        <f aca="false">'Quarterly data'!R76</f>
        <v>0</v>
      </c>
      <c r="R81" s="811" t="n">
        <f aca="false">'Quarterly data'!S76</f>
        <v>0</v>
      </c>
      <c r="S81" s="811" t="n">
        <f aca="false">'Quarterly data'!T76</f>
        <v>0</v>
      </c>
      <c r="T81" s="811" t="n">
        <f aca="false">'Quarterly data'!U76</f>
        <v>0</v>
      </c>
      <c r="U81" s="811" t="n">
        <f aca="false">'Quarterly data'!V76</f>
        <v>0</v>
      </c>
      <c r="V81" s="811" t="n">
        <f aca="false">'Quarterly data'!W76</f>
        <v>0</v>
      </c>
      <c r="W81" s="811" t="n">
        <f aca="false">'Quarterly data'!X76</f>
        <v>0</v>
      </c>
      <c r="X81" s="811" t="n">
        <f aca="false">'Quarterly data'!Y76</f>
        <v>0</v>
      </c>
      <c r="Y81" s="811" t="n">
        <f aca="false">'Quarterly data'!Z76</f>
        <v>0</v>
      </c>
      <c r="Z81" s="811" t="n">
        <f aca="false">'Quarterly data'!AA76</f>
        <v>0</v>
      </c>
      <c r="AA81" s="811" t="n">
        <f aca="false">'Quarterly data'!AB76</f>
        <v>0</v>
      </c>
      <c r="AB81" s="811" t="n">
        <f aca="false">'Quarterly data'!AC76</f>
        <v>0</v>
      </c>
      <c r="AC81" s="811" t="n">
        <f aca="false">'Quarterly data'!AD76</f>
        <v>0</v>
      </c>
      <c r="AD81" s="811" t="n">
        <f aca="false">'Quarterly data'!AE76</f>
        <v>0</v>
      </c>
      <c r="AE81" s="811" t="n">
        <f aca="false">'Quarterly data'!AF76</f>
        <v>0</v>
      </c>
      <c r="AF81" s="811" t="n">
        <f aca="false">'Quarterly data'!AG76</f>
        <v>0</v>
      </c>
      <c r="AG81" s="811" t="n">
        <f aca="false">'Quarterly data'!AH76</f>
        <v>0</v>
      </c>
      <c r="AH81" s="811" t="n">
        <f aca="false">'Quarterly data'!AI76</f>
        <v>0</v>
      </c>
      <c r="AI81" s="811" t="n">
        <f aca="false">'Quarterly data'!AJ76</f>
        <v>0</v>
      </c>
      <c r="AJ81" s="811" t="n">
        <f aca="false">'Quarterly data'!AK76</f>
        <v>0</v>
      </c>
      <c r="AK81" s="811" t="n">
        <f aca="false">'Quarterly data'!AL76</f>
        <v>0</v>
      </c>
      <c r="AL81" s="811" t="n">
        <f aca="false">'Quarterly data'!AM76</f>
        <v>0</v>
      </c>
      <c r="AM81" s="811" t="n">
        <f aca="false">'Quarterly data'!AN76</f>
        <v>0</v>
      </c>
      <c r="AN81" s="811" t="n">
        <f aca="false">'Quarterly data'!AO76</f>
        <v>0</v>
      </c>
      <c r="AO81" s="811" t="n">
        <f aca="false">'Quarterly data'!AP76</f>
        <v>0</v>
      </c>
      <c r="AP81" s="811" t="n">
        <f aca="false">'Quarterly data'!AQ76</f>
        <v>0</v>
      </c>
      <c r="AQ81" s="811" t="n">
        <f aca="false">'Quarterly data'!AR76</f>
        <v>0</v>
      </c>
      <c r="AR81" s="811" t="n">
        <f aca="false">'Quarterly data'!AS76</f>
        <v>0</v>
      </c>
      <c r="AS81" s="811" t="n">
        <f aca="false">'Quarterly data'!AT76</f>
        <v>0</v>
      </c>
      <c r="AT81" s="811" t="n">
        <f aca="false">'Quarterly data'!AU76</f>
        <v>0</v>
      </c>
      <c r="AU81" s="811" t="n">
        <f aca="false">'Quarterly data'!AV76</f>
        <v>0</v>
      </c>
      <c r="AV81" s="811" t="n">
        <f aca="false">'Quarterly data'!AW76</f>
        <v>0</v>
      </c>
      <c r="AW81" s="811" t="n">
        <f aca="false">'Quarterly data'!AX76</f>
        <v>0</v>
      </c>
      <c r="AX81" s="811" t="n">
        <f aca="false">'Quarterly data'!AY76</f>
        <v>0</v>
      </c>
      <c r="AY81" s="811" t="n">
        <f aca="false">'Quarterly data'!AZ76</f>
        <v>0</v>
      </c>
      <c r="AZ81" s="811" t="n">
        <f aca="false">'Quarterly data'!BA76</f>
        <v>0</v>
      </c>
      <c r="BA81" s="811" t="n">
        <f aca="false">'Quarterly data'!BB76</f>
        <v>0</v>
      </c>
      <c r="BB81" s="811" t="n">
        <f aca="false">'Quarterly data'!BC76</f>
        <v>0</v>
      </c>
      <c r="BC81" s="811" t="n">
        <f aca="false">'Quarterly data'!BD76</f>
        <v>0</v>
      </c>
      <c r="BD81" s="811" t="n">
        <f aca="false">'Quarterly data'!BE76</f>
        <v>0</v>
      </c>
      <c r="BE81" s="811" t="n">
        <f aca="false">'Quarterly data'!BF76</f>
        <v>0</v>
      </c>
      <c r="BF81" s="811" t="n">
        <f aca="false">'Quarterly data'!BG76</f>
        <v>0</v>
      </c>
      <c r="BG81" s="811" t="n">
        <f aca="false">'Quarterly data'!BH76</f>
        <v>0</v>
      </c>
      <c r="BH81" s="811" t="n">
        <f aca="false">'Quarterly data'!BI76</f>
        <v>0</v>
      </c>
      <c r="BI81" s="811" t="n">
        <f aca="false">'Quarterly data'!BJ76</f>
        <v>0</v>
      </c>
      <c r="BJ81" s="811" t="n">
        <f aca="false">'Quarterly data'!BK76</f>
        <v>0</v>
      </c>
      <c r="BK81" s="811" t="n">
        <f aca="false">'Quarterly data'!BL76</f>
        <v>0</v>
      </c>
      <c r="BL81" s="811" t="n">
        <f aca="false">'Quarterly data'!BM76</f>
        <v>0</v>
      </c>
      <c r="BM81" s="811" t="n">
        <f aca="false">'Quarterly data'!BN76</f>
        <v>0</v>
      </c>
      <c r="BN81" s="811" t="n">
        <f aca="false">'Quarterly data'!BO76</f>
        <v>0</v>
      </c>
      <c r="BO81" s="811" t="n">
        <f aca="false">'Quarterly data'!BP76</f>
        <v>0</v>
      </c>
      <c r="BP81" s="811" t="n">
        <f aca="false">'Quarterly data'!BQ76</f>
        <v>0</v>
      </c>
      <c r="BQ81" s="811" t="n">
        <f aca="false">'Quarterly data'!BR76</f>
        <v>0</v>
      </c>
      <c r="BR81" s="811" t="n">
        <f aca="false">'Quarterly data'!BS76</f>
        <v>0</v>
      </c>
      <c r="BS81" s="811" t="n">
        <f aca="false">'Quarterly data'!BT76</f>
        <v>0</v>
      </c>
      <c r="BT81" s="811" t="n">
        <f aca="false">'Quarterly data'!BU76</f>
        <v>0</v>
      </c>
      <c r="BU81" s="811" t="n">
        <f aca="false">'Quarterly data'!BV76</f>
        <v>0</v>
      </c>
      <c r="BV81" s="811" t="n">
        <f aca="false">'Quarterly data'!BW76</f>
        <v>0</v>
      </c>
      <c r="BW81" s="811" t="n">
        <f aca="false">'Quarterly data'!BX76</f>
        <v>0</v>
      </c>
      <c r="BX81" s="811" t="n">
        <f aca="false">'Quarterly data'!BY76</f>
        <v>0</v>
      </c>
      <c r="BY81" s="811" t="n">
        <f aca="false">'Quarterly data'!BZ76</f>
        <v>0</v>
      </c>
      <c r="BZ81" s="811" t="n">
        <f aca="false">'Quarterly data'!CA76</f>
        <v>0</v>
      </c>
      <c r="CA81" s="811" t="n">
        <f aca="false">'Quarterly data'!CB76</f>
        <v>0</v>
      </c>
      <c r="CB81" s="811" t="n">
        <f aca="false">'Quarterly data'!CC76</f>
        <v>0</v>
      </c>
      <c r="CC81" s="811" t="n">
        <f aca="false">'Quarterly data'!CD76</f>
        <v>0</v>
      </c>
      <c r="CD81" s="811" t="n">
        <f aca="false">'Quarterly data'!CE76</f>
        <v>0</v>
      </c>
      <c r="CE81" s="811" t="n">
        <f aca="false">'Quarterly data'!CF76</f>
        <v>0</v>
      </c>
      <c r="CF81" s="811" t="n">
        <f aca="false">'Quarterly data'!CG76</f>
        <v>0</v>
      </c>
      <c r="CG81" s="811" t="n">
        <f aca="false">'Quarterly data'!CH76</f>
        <v>0</v>
      </c>
      <c r="CH81" s="811" t="n">
        <f aca="false">'Quarterly data'!CI76</f>
        <v>0</v>
      </c>
      <c r="CI81" s="811" t="n">
        <f aca="false">'Quarterly data'!CJ76</f>
        <v>0</v>
      </c>
      <c r="CJ81" s="811" t="n">
        <f aca="false">'Quarterly data'!CK76</f>
        <v>0</v>
      </c>
      <c r="CK81" s="811" t="n">
        <f aca="false">'Quarterly data'!CL76</f>
        <v>0</v>
      </c>
      <c r="CL81" s="811" t="n">
        <f aca="false">'Quarterly data'!CM76</f>
        <v>0</v>
      </c>
      <c r="CM81" s="811" t="n">
        <f aca="false">'Quarterly data'!CN76</f>
        <v>0</v>
      </c>
      <c r="CN81" s="811" t="n">
        <f aca="false">'Quarterly data'!CO76</f>
        <v>0</v>
      </c>
      <c r="CO81" s="811" t="n">
        <f aca="false">'Quarterly data'!CP76</f>
        <v>0</v>
      </c>
      <c r="CP81" s="811" t="n">
        <f aca="false">'Quarterly data'!CQ76</f>
        <v>0</v>
      </c>
      <c r="CQ81" s="811" t="n">
        <f aca="false">'Quarterly data'!CR76</f>
        <v>0</v>
      </c>
      <c r="CR81" s="811" t="n">
        <f aca="false">'Quarterly data'!CS76</f>
        <v>0</v>
      </c>
      <c r="CS81" s="811" t="n">
        <f aca="false">'Quarterly data'!CT76</f>
        <v>0</v>
      </c>
      <c r="CT81" s="811" t="n">
        <f aca="false">'Quarterly data'!CU76</f>
        <v>0</v>
      </c>
      <c r="CU81" s="811" t="n">
        <f aca="false">'Quarterly data'!CV88</f>
        <v>380</v>
      </c>
      <c r="CV81" s="811" t="n">
        <f aca="false">'Quarterly data'!CW88</f>
        <v>415</v>
      </c>
      <c r="CW81" s="811" t="n">
        <f aca="false">'Quarterly data'!CX88</f>
        <v>443</v>
      </c>
      <c r="CX81" s="811" t="n">
        <f aca="false">'Quarterly data'!CY88</f>
        <v>371</v>
      </c>
      <c r="CY81" s="811" t="n">
        <f aca="false">'Quarterly data'!CZ88</f>
        <v>304</v>
      </c>
      <c r="CZ81" s="811" t="n">
        <f aca="false">'Quarterly data'!DA88</f>
        <v>392</v>
      </c>
      <c r="DA81" s="811" t="n">
        <f aca="false">'Quarterly data'!DB88</f>
        <v>432</v>
      </c>
      <c r="DB81" s="811" t="n">
        <f aca="false">'Quarterly data'!DC88</f>
        <v>424</v>
      </c>
      <c r="DC81" s="811" t="n">
        <f aca="false">'Quarterly data'!DD88</f>
        <v>405</v>
      </c>
      <c r="DD81" s="811" t="n">
        <f aca="false">'Quarterly data'!DE88</f>
        <v>451</v>
      </c>
      <c r="DE81" s="811" t="n">
        <f aca="false">'Quarterly data'!DF88</f>
        <v>447</v>
      </c>
      <c r="DF81" s="811" t="n">
        <f aca="false">'Quarterly data'!DG88</f>
        <v>450</v>
      </c>
      <c r="DG81" s="811" t="n">
        <f aca="false">'Quarterly data'!DH88</f>
        <v>405</v>
      </c>
      <c r="DH81" s="811" t="n">
        <f aca="false">'Quarterly data'!DI88</f>
        <v>372</v>
      </c>
      <c r="DI81" s="811" t="n">
        <f aca="false">'Quarterly data'!DJ88</f>
        <v>401</v>
      </c>
      <c r="DJ81" s="811" t="n">
        <f aca="false">'Quarterly data'!DK88</f>
        <v>453</v>
      </c>
      <c r="DK81" s="811" t="n">
        <f aca="false">'Quarterly data'!DL88</f>
        <v>0</v>
      </c>
      <c r="DL81" s="811" t="n">
        <f aca="false">'Quarterly data'!DM88</f>
        <v>0</v>
      </c>
      <c r="DM81" s="811" t="n">
        <f aca="false">'Quarterly data'!DN88</f>
        <v>0</v>
      </c>
      <c r="DN81" s="811" t="n">
        <f aca="false">'Quarterly data'!DO88</f>
        <v>0</v>
      </c>
    </row>
    <row r="82" customFormat="false" ht="15.75" hidden="false" customHeight="false" outlineLevel="0" collapsed="false">
      <c r="A82" s="23" t="s">
        <v>176</v>
      </c>
      <c r="B82" s="33" t="n">
        <f aca="false">'Quarterly data'!C79</f>
        <v>0</v>
      </c>
      <c r="C82" s="33" t="n">
        <f aca="false">'Quarterly data'!D79</f>
        <v>0</v>
      </c>
      <c r="D82" s="33" t="str">
        <f aca="false">'Quarterly data'!E79</f>
        <v>1995Q3</v>
      </c>
      <c r="E82" s="33" t="str">
        <f aca="false">'Quarterly data'!F79</f>
        <v>1995Q4</v>
      </c>
      <c r="F82" s="33" t="str">
        <f aca="false">'Quarterly data'!G79</f>
        <v>1996Q1</v>
      </c>
      <c r="G82" s="33" t="str">
        <f aca="false">'Quarterly data'!H79</f>
        <v>1996Q2</v>
      </c>
      <c r="H82" s="33" t="str">
        <f aca="false">'Quarterly data'!I79</f>
        <v>1996Q3</v>
      </c>
      <c r="I82" s="33" t="str">
        <f aca="false">'Quarterly data'!J79</f>
        <v>1996Q4</v>
      </c>
      <c r="J82" s="33" t="str">
        <f aca="false">'Quarterly data'!K79</f>
        <v>1997Q1</v>
      </c>
      <c r="K82" s="33" t="str">
        <f aca="false">'Quarterly data'!L79</f>
        <v>1997Q2</v>
      </c>
      <c r="L82" s="33" t="str">
        <f aca="false">'Quarterly data'!M79</f>
        <v>1997Q3</v>
      </c>
      <c r="M82" s="33" t="str">
        <f aca="false">'Quarterly data'!N79</f>
        <v>1997Q4</v>
      </c>
      <c r="N82" s="33" t="str">
        <f aca="false">'Quarterly data'!O79</f>
        <v>1998Q1</v>
      </c>
      <c r="O82" s="33" t="str">
        <f aca="false">'Quarterly data'!P79</f>
        <v>1998Q2</v>
      </c>
      <c r="P82" s="33" t="str">
        <f aca="false">'Quarterly data'!Q79</f>
        <v>1998Q3</v>
      </c>
      <c r="Q82" s="33" t="str">
        <f aca="false">'Quarterly data'!R79</f>
        <v>1998Q4</v>
      </c>
      <c r="R82" s="33" t="n">
        <f aca="false">'Quarterly data'!S79</f>
        <v>0</v>
      </c>
      <c r="S82" s="33" t="n">
        <f aca="false">'Quarterly data'!T79</f>
        <v>0</v>
      </c>
      <c r="T82" s="33" t="n">
        <f aca="false">'Quarterly data'!U79</f>
        <v>0</v>
      </c>
      <c r="U82" s="33" t="n">
        <f aca="false">'Quarterly data'!V79</f>
        <v>0</v>
      </c>
      <c r="V82" s="33" t="n">
        <f aca="false">'Quarterly data'!W79</f>
        <v>0</v>
      </c>
      <c r="W82" s="33" t="n">
        <f aca="false">'Quarterly data'!X79</f>
        <v>0</v>
      </c>
      <c r="X82" s="33" t="n">
        <f aca="false">'Quarterly data'!Y79</f>
        <v>0</v>
      </c>
      <c r="Y82" s="33" t="n">
        <f aca="false">'Quarterly data'!Z79</f>
        <v>0</v>
      </c>
      <c r="Z82" s="33" t="n">
        <f aca="false">'Quarterly data'!AA79</f>
        <v>0</v>
      </c>
      <c r="AA82" s="33" t="n">
        <f aca="false">'Quarterly data'!AB79</f>
        <v>0</v>
      </c>
      <c r="AB82" s="33" t="n">
        <f aca="false">'Quarterly data'!AC79</f>
        <v>0</v>
      </c>
      <c r="AC82" s="33" t="n">
        <f aca="false">'Quarterly data'!AD79</f>
        <v>0</v>
      </c>
      <c r="AD82" s="33" t="n">
        <f aca="false">'Quarterly data'!AE79</f>
        <v>0</v>
      </c>
      <c r="AE82" s="33" t="n">
        <f aca="false">'Quarterly data'!AF79</f>
        <v>0</v>
      </c>
      <c r="AF82" s="33" t="n">
        <f aca="false">'Quarterly data'!AG79</f>
        <v>0</v>
      </c>
      <c r="AG82" s="33" t="n">
        <f aca="false">'Quarterly data'!AH79</f>
        <v>0</v>
      </c>
      <c r="AH82" s="33" t="n">
        <f aca="false">'Quarterly data'!AI79</f>
        <v>0</v>
      </c>
      <c r="AI82" s="33" t="n">
        <f aca="false">'Quarterly data'!AJ79</f>
        <v>0</v>
      </c>
      <c r="AJ82" s="33" t="n">
        <f aca="false">'Quarterly data'!AK79</f>
        <v>0</v>
      </c>
      <c r="AK82" s="33" t="n">
        <f aca="false">'Quarterly data'!AL79</f>
        <v>0</v>
      </c>
      <c r="AL82" s="33" t="n">
        <f aca="false">'Quarterly data'!AM79</f>
        <v>0</v>
      </c>
      <c r="AM82" s="33" t="n">
        <f aca="false">'Quarterly data'!AN79</f>
        <v>0</v>
      </c>
      <c r="AN82" s="33" t="n">
        <f aca="false">'Quarterly data'!AO79</f>
        <v>0</v>
      </c>
      <c r="AO82" s="33" t="n">
        <f aca="false">'Quarterly data'!AP79</f>
        <v>0</v>
      </c>
      <c r="AP82" s="33" t="n">
        <f aca="false">'Quarterly data'!AQ79</f>
        <v>0</v>
      </c>
      <c r="AQ82" s="33" t="n">
        <f aca="false">'Quarterly data'!AR79</f>
        <v>0</v>
      </c>
      <c r="AR82" s="33" t="n">
        <f aca="false">'Quarterly data'!AS79</f>
        <v>0</v>
      </c>
      <c r="AS82" s="33" t="n">
        <f aca="false">'Quarterly data'!AT79</f>
        <v>0</v>
      </c>
      <c r="AT82" s="33" t="n">
        <f aca="false">'Quarterly data'!AU79</f>
        <v>0</v>
      </c>
      <c r="AU82" s="33" t="n">
        <f aca="false">'Quarterly data'!AV79</f>
        <v>0</v>
      </c>
      <c r="AV82" s="33" t="n">
        <f aca="false">'Quarterly data'!AW79</f>
        <v>0</v>
      </c>
      <c r="AW82" s="33" t="n">
        <f aca="false">'Quarterly data'!AX79</f>
        <v>0</v>
      </c>
      <c r="AX82" s="33" t="n">
        <f aca="false">'Quarterly data'!AY79</f>
        <v>0</v>
      </c>
      <c r="AY82" s="33" t="n">
        <f aca="false">'Quarterly data'!AZ79</f>
        <v>0</v>
      </c>
      <c r="AZ82" s="33" t="n">
        <f aca="false">'Quarterly data'!BA79</f>
        <v>0</v>
      </c>
      <c r="BA82" s="33" t="n">
        <f aca="false">'Quarterly data'!BB79</f>
        <v>0</v>
      </c>
      <c r="BB82" s="33" t="n">
        <f aca="false">'Quarterly data'!BC79</f>
        <v>0</v>
      </c>
      <c r="BC82" s="33" t="n">
        <f aca="false">'Quarterly data'!BD79</f>
        <v>0</v>
      </c>
      <c r="BD82" s="33" t="n">
        <f aca="false">'Quarterly data'!BE79</f>
        <v>0</v>
      </c>
      <c r="BE82" s="33" t="n">
        <f aca="false">'Quarterly data'!BF79</f>
        <v>0</v>
      </c>
      <c r="BF82" s="33" t="n">
        <f aca="false">'Quarterly data'!BG79</f>
        <v>0</v>
      </c>
      <c r="BG82" s="33" t="n">
        <f aca="false">'Quarterly data'!BH79</f>
        <v>0</v>
      </c>
      <c r="BH82" s="33" t="n">
        <f aca="false">'Quarterly data'!BI79</f>
        <v>0</v>
      </c>
      <c r="BI82" s="33" t="n">
        <f aca="false">'Quarterly data'!BJ79</f>
        <v>0</v>
      </c>
      <c r="BJ82" s="33" t="n">
        <f aca="false">'Quarterly data'!BK79</f>
        <v>0</v>
      </c>
      <c r="BK82" s="33" t="n">
        <f aca="false">'Quarterly data'!BL79</f>
        <v>0</v>
      </c>
      <c r="BL82" s="33" t="n">
        <f aca="false">'Quarterly data'!BM79</f>
        <v>0</v>
      </c>
      <c r="BM82" s="33" t="n">
        <f aca="false">'Quarterly data'!BN79</f>
        <v>0</v>
      </c>
      <c r="BN82" s="33" t="n">
        <f aca="false">'Quarterly data'!BO79</f>
        <v>0</v>
      </c>
      <c r="BO82" s="33" t="n">
        <f aca="false">'Quarterly data'!BP79</f>
        <v>0</v>
      </c>
      <c r="BP82" s="33" t="n">
        <f aca="false">'Quarterly data'!BQ79</f>
        <v>0</v>
      </c>
      <c r="BQ82" s="33" t="n">
        <f aca="false">'Quarterly data'!BR79</f>
        <v>0</v>
      </c>
      <c r="BR82" s="33" t="n">
        <f aca="false">'Quarterly data'!BS79</f>
        <v>0</v>
      </c>
      <c r="BS82" s="33" t="n">
        <f aca="false">'Quarterly data'!BT79</f>
        <v>0</v>
      </c>
      <c r="BT82" s="33" t="n">
        <f aca="false">'Quarterly data'!BU79</f>
        <v>0</v>
      </c>
      <c r="BU82" s="33" t="n">
        <f aca="false">'Quarterly data'!BV79</f>
        <v>0</v>
      </c>
      <c r="BV82" s="33" t="n">
        <f aca="false">'Quarterly data'!BW79</f>
        <v>0</v>
      </c>
      <c r="BW82" s="33" t="n">
        <f aca="false">'Quarterly data'!BX79</f>
        <v>0</v>
      </c>
      <c r="BX82" s="33" t="n">
        <f aca="false">'Quarterly data'!BY79</f>
        <v>0</v>
      </c>
      <c r="BY82" s="33" t="n">
        <f aca="false">'Quarterly data'!BZ79</f>
        <v>0</v>
      </c>
      <c r="BZ82" s="33" t="n">
        <f aca="false">'Quarterly data'!CA79</f>
        <v>0</v>
      </c>
      <c r="CA82" s="33" t="n">
        <f aca="false">'Quarterly data'!CB79</f>
        <v>0</v>
      </c>
      <c r="CB82" s="33" t="n">
        <f aca="false">'Quarterly data'!CC79</f>
        <v>0</v>
      </c>
      <c r="CC82" s="33" t="n">
        <f aca="false">'Quarterly data'!CD79</f>
        <v>0</v>
      </c>
      <c r="CD82" s="33" t="n">
        <f aca="false">'Quarterly data'!CE79</f>
        <v>0</v>
      </c>
      <c r="CE82" s="33" t="n">
        <f aca="false">'Quarterly data'!CF79</f>
        <v>0</v>
      </c>
      <c r="CF82" s="33" t="n">
        <f aca="false">'Quarterly data'!CG79</f>
        <v>0</v>
      </c>
      <c r="CG82" s="33" t="n">
        <f aca="false">'Quarterly data'!CH79</f>
        <v>0</v>
      </c>
      <c r="CH82" s="33" t="n">
        <f aca="false">'Quarterly data'!CI79</f>
        <v>0</v>
      </c>
      <c r="CI82" s="33" t="n">
        <f aca="false">'Quarterly data'!CJ79</f>
        <v>0</v>
      </c>
      <c r="CJ82" s="33" t="n">
        <f aca="false">'Quarterly data'!CK79</f>
        <v>0</v>
      </c>
      <c r="CK82" s="33" t="n">
        <f aca="false">'Quarterly data'!CL79</f>
        <v>0</v>
      </c>
      <c r="CL82" s="33" t="n">
        <f aca="false">'Quarterly data'!CM79</f>
        <v>0</v>
      </c>
      <c r="CM82" s="33" t="n">
        <f aca="false">'Quarterly data'!CN79</f>
        <v>0</v>
      </c>
      <c r="CN82" s="33" t="n">
        <f aca="false">'Quarterly data'!CO79</f>
        <v>0</v>
      </c>
      <c r="CO82" s="33" t="n">
        <f aca="false">'Quarterly data'!CP79</f>
        <v>0</v>
      </c>
      <c r="CP82" s="33" t="n">
        <f aca="false">'Quarterly data'!CQ79</f>
        <v>0</v>
      </c>
      <c r="CQ82" s="33" t="n">
        <f aca="false">'Quarterly data'!CR79</f>
        <v>0</v>
      </c>
      <c r="CR82" s="33" t="n">
        <f aca="false">'Quarterly data'!CS79</f>
        <v>0</v>
      </c>
      <c r="CS82" s="33" t="n">
        <f aca="false">'Quarterly data'!CT79</f>
        <v>0</v>
      </c>
      <c r="CT82" s="33" t="n">
        <f aca="false">'Quarterly data'!CU79</f>
        <v>0</v>
      </c>
      <c r="CU82" s="33" t="n">
        <f aca="false">'Quarterly data'!CV89</f>
        <v>258</v>
      </c>
      <c r="CV82" s="33" t="n">
        <f aca="false">'Quarterly data'!CW89</f>
        <v>189</v>
      </c>
      <c r="CW82" s="33" t="n">
        <f aca="false">'Quarterly data'!CX89</f>
        <v>220</v>
      </c>
      <c r="CX82" s="33" t="n">
        <f aca="false">'Quarterly data'!CY89</f>
        <v>225</v>
      </c>
      <c r="CY82" s="33" t="n">
        <f aca="false">'Quarterly data'!CZ89</f>
        <v>171</v>
      </c>
      <c r="CZ82" s="33" t="n">
        <f aca="false">'Quarterly data'!DA89</f>
        <v>209</v>
      </c>
      <c r="DA82" s="33" t="n">
        <f aca="false">'Quarterly data'!DB89</f>
        <v>231</v>
      </c>
      <c r="DB82" s="33" t="n">
        <f aca="false">'Quarterly data'!DC89</f>
        <v>271</v>
      </c>
      <c r="DC82" s="33" t="n">
        <f aca="false">'Quarterly data'!DD89</f>
        <v>232</v>
      </c>
      <c r="DD82" s="33" t="n">
        <f aca="false">'Quarterly data'!DE89</f>
        <v>223</v>
      </c>
      <c r="DE82" s="33" t="n">
        <f aca="false">'Quarterly data'!DF89</f>
        <v>270</v>
      </c>
      <c r="DF82" s="33" t="n">
        <f aca="false">'Quarterly data'!DG89</f>
        <v>227</v>
      </c>
      <c r="DG82" s="33" t="n">
        <f aca="false">'Quarterly data'!DH89</f>
        <v>257</v>
      </c>
      <c r="DH82" s="33" t="n">
        <f aca="false">'Quarterly data'!DI89</f>
        <v>228</v>
      </c>
      <c r="DI82" s="33" t="n">
        <f aca="false">'Quarterly data'!DJ89</f>
        <v>278</v>
      </c>
      <c r="DJ82" s="33" t="n">
        <f aca="false">'Quarterly data'!DK89</f>
        <v>211</v>
      </c>
      <c r="DK82" s="33" t="n">
        <f aca="false">'Quarterly data'!DL89</f>
        <v>0</v>
      </c>
      <c r="DL82" s="33" t="n">
        <f aca="false">'Quarterly data'!DM89</f>
        <v>0</v>
      </c>
      <c r="DM82" s="33" t="n">
        <f aca="false">'Quarterly data'!DN89</f>
        <v>0</v>
      </c>
      <c r="DN82" s="33" t="n">
        <f aca="false">'Quarterly data'!DO89</f>
        <v>0</v>
      </c>
    </row>
    <row r="83" customFormat="false" ht="15" hidden="false" customHeight="false" outlineLevel="0" collapsed="false">
      <c r="A83" s="25" t="s">
        <v>162</v>
      </c>
      <c r="B83" s="26" t="n">
        <f aca="false">'Quarterly data'!C80</f>
        <v>0</v>
      </c>
      <c r="C83" s="26" t="n">
        <f aca="false">'Quarterly data'!D80</f>
        <v>0</v>
      </c>
      <c r="D83" s="26" t="n">
        <f aca="false">'Quarterly data'!E80</f>
        <v>0</v>
      </c>
      <c r="E83" s="26" t="n">
        <f aca="false">'Quarterly data'!F80</f>
        <v>0</v>
      </c>
      <c r="F83" s="26" t="n">
        <f aca="false">'Quarterly data'!G80</f>
        <v>0</v>
      </c>
      <c r="G83" s="26" t="n">
        <f aca="false">'Quarterly data'!H80</f>
        <v>0</v>
      </c>
      <c r="H83" s="26" t="n">
        <f aca="false">'Quarterly data'!I80</f>
        <v>0</v>
      </c>
      <c r="I83" s="26" t="n">
        <f aca="false">'Quarterly data'!J80</f>
        <v>0</v>
      </c>
      <c r="J83" s="26" t="n">
        <f aca="false">'Quarterly data'!K80</f>
        <v>0</v>
      </c>
      <c r="K83" s="26" t="n">
        <f aca="false">'Quarterly data'!L80</f>
        <v>0</v>
      </c>
      <c r="L83" s="26" t="n">
        <f aca="false">'Quarterly data'!M80</f>
        <v>0</v>
      </c>
      <c r="M83" s="26" t="n">
        <f aca="false">'Quarterly data'!N80</f>
        <v>0</v>
      </c>
      <c r="N83" s="26" t="n">
        <f aca="false">'Quarterly data'!O80</f>
        <v>0</v>
      </c>
      <c r="O83" s="26" t="n">
        <f aca="false">'Quarterly data'!P80</f>
        <v>0</v>
      </c>
      <c r="P83" s="26" t="n">
        <f aca="false">'Quarterly data'!Q80</f>
        <v>0</v>
      </c>
      <c r="Q83" s="26" t="n">
        <f aca="false">'Quarterly data'!R80</f>
        <v>0</v>
      </c>
      <c r="R83" s="26" t="n">
        <f aca="false">'Quarterly data'!S80</f>
        <v>439.75</v>
      </c>
      <c r="S83" s="26" t="n">
        <f aca="false">'Quarterly data'!T80</f>
        <v>439.75</v>
      </c>
      <c r="T83" s="26" t="n">
        <f aca="false">'Quarterly data'!U80</f>
        <v>439.75</v>
      </c>
      <c r="U83" s="26" t="n">
        <f aca="false">'Quarterly data'!V80</f>
        <v>439.75</v>
      </c>
      <c r="V83" s="26" t="n">
        <f aca="false">'Quarterly data'!W80</f>
        <v>476.5</v>
      </c>
      <c r="W83" s="26" t="n">
        <f aca="false">'Quarterly data'!X80</f>
        <v>476.5</v>
      </c>
      <c r="X83" s="26" t="n">
        <f aca="false">'Quarterly data'!Y80</f>
        <v>476.5</v>
      </c>
      <c r="Y83" s="26" t="n">
        <f aca="false">'Quarterly data'!Z80</f>
        <v>476.5</v>
      </c>
      <c r="Z83" s="26" t="n">
        <f aca="false">'Quarterly data'!AA80</f>
        <v>517</v>
      </c>
      <c r="AA83" s="26" t="n">
        <f aca="false">'Quarterly data'!AB80</f>
        <v>517</v>
      </c>
      <c r="AB83" s="26" t="n">
        <f aca="false">'Quarterly data'!AC80</f>
        <v>517</v>
      </c>
      <c r="AC83" s="26" t="n">
        <f aca="false">'Quarterly data'!AD80</f>
        <v>517</v>
      </c>
      <c r="AD83" s="26" t="n">
        <f aca="false">'Quarterly data'!AE80</f>
        <v>585</v>
      </c>
      <c r="AE83" s="26" t="n">
        <f aca="false">'Quarterly data'!AF80</f>
        <v>585</v>
      </c>
      <c r="AF83" s="26" t="n">
        <f aca="false">'Quarterly data'!AG80</f>
        <v>585</v>
      </c>
      <c r="AG83" s="26" t="n">
        <f aca="false">'Quarterly data'!AH80</f>
        <v>585</v>
      </c>
      <c r="AH83" s="26" t="n">
        <f aca="false">'Quarterly data'!AI80</f>
        <v>598</v>
      </c>
      <c r="AI83" s="26" t="n">
        <f aca="false">'Quarterly data'!AJ80</f>
        <v>598</v>
      </c>
      <c r="AJ83" s="26" t="n">
        <f aca="false">'Quarterly data'!AK80</f>
        <v>598</v>
      </c>
      <c r="AK83" s="26" t="n">
        <f aca="false">'Quarterly data'!AL80</f>
        <v>598</v>
      </c>
      <c r="AL83" s="26" t="n">
        <f aca="false">'Quarterly data'!AM80</f>
        <v>642.5</v>
      </c>
      <c r="AM83" s="26" t="n">
        <f aca="false">'Quarterly data'!AN80</f>
        <v>642.5</v>
      </c>
      <c r="AN83" s="26" t="n">
        <f aca="false">'Quarterly data'!AO80</f>
        <v>642.5</v>
      </c>
      <c r="AO83" s="26" t="n">
        <f aca="false">'Quarterly data'!AP80</f>
        <v>642.5</v>
      </c>
      <c r="AP83" s="26" t="n">
        <f aca="false">'Quarterly data'!AQ80</f>
        <v>702.75</v>
      </c>
      <c r="AQ83" s="26" t="n">
        <f aca="false">'Quarterly data'!AR80</f>
        <v>702.75</v>
      </c>
      <c r="AR83" s="26" t="n">
        <f aca="false">'Quarterly data'!AS80</f>
        <v>702.75</v>
      </c>
      <c r="AS83" s="26" t="n">
        <f aca="false">'Quarterly data'!AT80</f>
        <v>702.75</v>
      </c>
      <c r="AT83" s="26" t="n">
        <f aca="false">'Quarterly data'!AU80</f>
        <v>813</v>
      </c>
      <c r="AU83" s="26" t="n">
        <f aca="false">'Quarterly data'!AV80</f>
        <v>873</v>
      </c>
      <c r="AV83" s="26" t="n">
        <f aca="false">'Quarterly data'!AW80</f>
        <v>959</v>
      </c>
      <c r="AW83" s="26" t="n">
        <f aca="false">'Quarterly data'!AX80</f>
        <v>961</v>
      </c>
      <c r="AX83" s="26" t="n">
        <f aca="false">'Quarterly data'!AY80</f>
        <v>922</v>
      </c>
      <c r="AY83" s="26" t="n">
        <f aca="false">'Quarterly data'!AZ80</f>
        <v>941</v>
      </c>
      <c r="AZ83" s="26" t="n">
        <f aca="false">'Quarterly data'!BA80</f>
        <v>995</v>
      </c>
      <c r="BA83" s="26" t="n">
        <f aca="false">'Quarterly data'!BB80</f>
        <v>1024</v>
      </c>
      <c r="BB83" s="26" t="n">
        <f aca="false">'Quarterly data'!BC80</f>
        <v>1009</v>
      </c>
      <c r="BC83" s="26" t="n">
        <f aca="false">'Quarterly data'!BD80</f>
        <v>1067</v>
      </c>
      <c r="BD83" s="26" t="n">
        <f aca="false">'Quarterly data'!BE80</f>
        <v>1113</v>
      </c>
      <c r="BE83" s="26" t="n">
        <f aca="false">'Quarterly data'!BF80</f>
        <v>1127</v>
      </c>
      <c r="BF83" s="26" t="n">
        <f aca="false">'Quarterly data'!BG80</f>
        <v>1132</v>
      </c>
      <c r="BG83" s="26" t="n">
        <f aca="false">'Quarterly data'!BH80</f>
        <v>1121</v>
      </c>
      <c r="BH83" s="26" t="n">
        <f aca="false">'Quarterly data'!BI80</f>
        <v>1152</v>
      </c>
      <c r="BI83" s="26" t="n">
        <f aca="false">'Quarterly data'!BJ80</f>
        <v>1180</v>
      </c>
      <c r="BJ83" s="26" t="n">
        <f aca="false">'Quarterly data'!BK80</f>
        <v>1191</v>
      </c>
      <c r="BK83" s="26" t="n">
        <f aca="false">'Quarterly data'!BL80</f>
        <v>1192</v>
      </c>
      <c r="BL83" s="26" t="n">
        <f aca="false">'Quarterly data'!BM80</f>
        <v>1244</v>
      </c>
      <c r="BM83" s="26" t="n">
        <f aca="false">'Quarterly data'!BN80</f>
        <v>1294</v>
      </c>
      <c r="BN83" s="26" t="n">
        <f aca="false">'Quarterly data'!BO80</f>
        <v>1291</v>
      </c>
      <c r="BO83" s="26" t="n">
        <f aca="false">'Quarterly data'!BP80</f>
        <v>1263</v>
      </c>
      <c r="BP83" s="26" t="n">
        <f aca="false">'Quarterly data'!BQ80</f>
        <v>1373</v>
      </c>
      <c r="BQ83" s="26" t="n">
        <f aca="false">'Quarterly data'!BR80</f>
        <v>1386</v>
      </c>
      <c r="BR83" s="26" t="n">
        <f aca="false">'Quarterly data'!BS80</f>
        <v>1400</v>
      </c>
      <c r="BS83" s="26" t="n">
        <f aca="false">'Quarterly data'!BT80</f>
        <v>1399</v>
      </c>
      <c r="BT83" s="26" t="n">
        <f aca="false">'Quarterly data'!BU80</f>
        <v>1471</v>
      </c>
      <c r="BU83" s="26" t="n">
        <f aca="false">'Quarterly data'!BV80</f>
        <v>1503</v>
      </c>
      <c r="BV83" s="26" t="n">
        <f aca="false">'Quarterly data'!BW80</f>
        <v>1466</v>
      </c>
      <c r="BW83" s="26" t="n">
        <f aca="false">'Quarterly data'!BX80</f>
        <v>1510</v>
      </c>
      <c r="BX83" s="26" t="n">
        <f aca="false">'Quarterly data'!BY80</f>
        <v>1509</v>
      </c>
      <c r="BY83" s="26" t="n">
        <f aca="false">'Quarterly data'!BZ80</f>
        <v>1561</v>
      </c>
      <c r="BZ83" s="26" t="n">
        <f aca="false">'Quarterly data'!CA80</f>
        <v>1554</v>
      </c>
      <c r="CA83" s="26" t="n">
        <f aca="false">'Quarterly data'!CB80</f>
        <v>1578</v>
      </c>
      <c r="CB83" s="26" t="n">
        <f aca="false">'Quarterly data'!CC80</f>
        <v>1643</v>
      </c>
      <c r="CC83" s="26" t="n">
        <f aca="false">'Quarterly data'!CD80</f>
        <v>1643</v>
      </c>
      <c r="CD83" s="26" t="n">
        <f aca="false">'Quarterly data'!CE80</f>
        <v>1678</v>
      </c>
      <c r="CE83" s="26" t="n">
        <f aca="false">'Quarterly data'!CF80</f>
        <v>1724</v>
      </c>
      <c r="CF83" s="26" t="n">
        <f aca="false">'Quarterly data'!CG80</f>
        <v>1776</v>
      </c>
      <c r="CG83" s="26" t="n">
        <f aca="false">'Quarterly data'!CH80</f>
        <v>1808</v>
      </c>
      <c r="CH83" s="26" t="n">
        <f aca="false">'Quarterly data'!CI80</f>
        <v>1858</v>
      </c>
      <c r="CI83" s="26" t="n">
        <f aca="false">'Quarterly data'!CJ80</f>
        <v>1871</v>
      </c>
      <c r="CJ83" s="26" t="n">
        <f aca="false">'Quarterly data'!CK80</f>
        <v>1833</v>
      </c>
      <c r="CK83" s="26" t="n">
        <f aca="false">'Quarterly data'!CL80</f>
        <v>1841</v>
      </c>
      <c r="CL83" s="26" t="n">
        <f aca="false">'Quarterly data'!CM80</f>
        <v>1862</v>
      </c>
      <c r="CM83" s="26" t="n">
        <f aca="false">'Quarterly data'!CN80</f>
        <v>1904</v>
      </c>
      <c r="CN83" s="26" t="n">
        <f aca="false">'Quarterly data'!CO80</f>
        <v>1955</v>
      </c>
      <c r="CO83" s="26" t="n">
        <f aca="false">'Quarterly data'!CP80</f>
        <v>1973</v>
      </c>
      <c r="CP83" s="26" t="n">
        <f aca="false">'Quarterly data'!CQ80</f>
        <v>2043</v>
      </c>
      <c r="CQ83" s="26" t="n">
        <f aca="false">'Quarterly data'!CR80</f>
        <v>2052</v>
      </c>
      <c r="CR83" s="26" t="n">
        <f aca="false">'Quarterly data'!CS80</f>
        <v>2093</v>
      </c>
      <c r="CS83" s="26" t="n">
        <f aca="false">'Quarterly data'!CT80</f>
        <v>2163</v>
      </c>
      <c r="CT83" s="26" t="n">
        <f aca="false">'Quarterly data'!CU80</f>
        <v>2169</v>
      </c>
      <c r="CU83" s="26" t="n">
        <f aca="false">'Quarterly data'!CV90</f>
        <v>-40</v>
      </c>
      <c r="CV83" s="26" t="n">
        <f aca="false">'Quarterly data'!CW90</f>
        <v>82</v>
      </c>
      <c r="CW83" s="26" t="n">
        <f aca="false">'Quarterly data'!CX90</f>
        <v>35</v>
      </c>
      <c r="CX83" s="26" t="n">
        <f aca="false">'Quarterly data'!CY90</f>
        <v>-21</v>
      </c>
      <c r="CY83" s="26" t="n">
        <f aca="false">'Quarterly data'!CZ90</f>
        <v>-3</v>
      </c>
      <c r="CZ83" s="26" t="n">
        <f aca="false">'Quarterly data'!DA90</f>
        <v>-69</v>
      </c>
      <c r="DA83" s="26" t="n">
        <f aca="false">'Quarterly data'!DB90</f>
        <v>-54</v>
      </c>
      <c r="DB83" s="26" t="n">
        <f aca="false">'Quarterly data'!DC90</f>
        <v>-186</v>
      </c>
      <c r="DC83" s="26" t="n">
        <f aca="false">'Quarterly data'!DD90</f>
        <v>61</v>
      </c>
      <c r="DD83" s="26" t="n">
        <f aca="false">'Quarterly data'!DE90</f>
        <v>41</v>
      </c>
      <c r="DE83" s="26" t="n">
        <f aca="false">'Quarterly data'!DF90</f>
        <v>-34</v>
      </c>
      <c r="DF83" s="26" t="n">
        <f aca="false">'Quarterly data'!DG90</f>
        <v>-105</v>
      </c>
      <c r="DG83" s="26" t="n">
        <f aca="false">'Quarterly data'!DH90</f>
        <v>-22</v>
      </c>
      <c r="DH83" s="26" t="n">
        <f aca="false">'Quarterly data'!DI90</f>
        <v>-2</v>
      </c>
      <c r="DI83" s="26" t="n">
        <f aca="false">'Quarterly data'!DJ90</f>
        <v>-76</v>
      </c>
      <c r="DJ83" s="26" t="n">
        <f aca="false">'Quarterly data'!DK90</f>
        <v>-114</v>
      </c>
      <c r="DK83" s="26" t="n">
        <f aca="false">'Quarterly data'!DL90</f>
        <v>0</v>
      </c>
      <c r="DL83" s="26" t="n">
        <f aca="false">'Quarterly data'!DM90</f>
        <v>0</v>
      </c>
      <c r="DM83" s="26" t="n">
        <f aca="false">'Quarterly data'!DN90</f>
        <v>0</v>
      </c>
      <c r="DN83" s="26" t="n">
        <f aca="false">'Quarterly data'!DO90</f>
        <v>0</v>
      </c>
    </row>
    <row r="84" customFormat="false" ht="15" hidden="false" customHeight="false" outlineLevel="0" collapsed="false">
      <c r="A84" s="27"/>
      <c r="B84" s="1" t="n">
        <f aca="false">'Quarterly data'!C81</f>
        <v>0</v>
      </c>
      <c r="C84" s="1" t="n">
        <f aca="false">'Quarterly data'!D81</f>
        <v>0</v>
      </c>
      <c r="D84" s="1" t="n">
        <f aca="false">'Quarterly data'!E81</f>
        <v>0</v>
      </c>
      <c r="E84" s="1" t="n">
        <f aca="false">'Quarterly data'!F81</f>
        <v>0</v>
      </c>
      <c r="F84" s="1" t="n">
        <f aca="false">'Quarterly data'!G81</f>
        <v>0</v>
      </c>
      <c r="G84" s="1" t="n">
        <f aca="false">'Quarterly data'!H81</f>
        <v>0</v>
      </c>
      <c r="H84" s="1" t="n">
        <f aca="false">'Quarterly data'!I81</f>
        <v>0</v>
      </c>
      <c r="I84" s="1" t="n">
        <f aca="false">'Quarterly data'!J81</f>
        <v>0</v>
      </c>
      <c r="J84" s="1" t="n">
        <f aca="false">'Quarterly data'!K81</f>
        <v>0</v>
      </c>
      <c r="K84" s="1" t="n">
        <f aca="false">'Quarterly data'!L81</f>
        <v>0</v>
      </c>
      <c r="L84" s="1" t="n">
        <f aca="false">'Quarterly data'!M81</f>
        <v>0</v>
      </c>
      <c r="M84" s="1" t="n">
        <f aca="false">'Quarterly data'!N81</f>
        <v>0</v>
      </c>
      <c r="N84" s="1" t="n">
        <f aca="false">'Quarterly data'!O81</f>
        <v>0</v>
      </c>
      <c r="O84" s="1" t="n">
        <f aca="false">'Quarterly data'!P81</f>
        <v>0</v>
      </c>
      <c r="P84" s="1" t="n">
        <f aca="false">'Quarterly data'!Q81</f>
        <v>0</v>
      </c>
      <c r="Q84" s="1" t="n">
        <f aca="false">'Quarterly data'!R81</f>
        <v>0</v>
      </c>
      <c r="R84" s="1" t="n">
        <f aca="false">'Quarterly data'!S81</f>
        <v>0</v>
      </c>
      <c r="S84" s="1" t="n">
        <f aca="false">'Quarterly data'!T81</f>
        <v>0</v>
      </c>
      <c r="T84" s="1" t="n">
        <f aca="false">'Quarterly data'!U81</f>
        <v>0</v>
      </c>
      <c r="U84" s="1" t="n">
        <f aca="false">'Quarterly data'!V81</f>
        <v>0</v>
      </c>
      <c r="V84" s="1" t="n">
        <f aca="false">'Quarterly data'!W81</f>
        <v>0</v>
      </c>
      <c r="W84" s="1" t="n">
        <f aca="false">'Quarterly data'!X81</f>
        <v>0</v>
      </c>
      <c r="X84" s="1" t="n">
        <f aca="false">'Quarterly data'!Y81</f>
        <v>0</v>
      </c>
      <c r="Y84" s="1" t="n">
        <f aca="false">'Quarterly data'!Z81</f>
        <v>0</v>
      </c>
      <c r="Z84" s="1" t="n">
        <f aca="false">'Quarterly data'!AA81</f>
        <v>0</v>
      </c>
      <c r="AA84" s="1" t="n">
        <f aca="false">'Quarterly data'!AB81</f>
        <v>0</v>
      </c>
      <c r="AB84" s="1" t="n">
        <f aca="false">'Quarterly data'!AC81</f>
        <v>0</v>
      </c>
      <c r="AC84" s="1" t="n">
        <f aca="false">'Quarterly data'!AD81</f>
        <v>0</v>
      </c>
      <c r="AD84" s="1" t="n">
        <f aca="false">'Quarterly data'!AE81</f>
        <v>0</v>
      </c>
      <c r="AE84" s="1" t="n">
        <f aca="false">'Quarterly data'!AF81</f>
        <v>0</v>
      </c>
      <c r="AF84" s="1" t="n">
        <f aca="false">'Quarterly data'!AG81</f>
        <v>0</v>
      </c>
      <c r="AG84" s="1" t="n">
        <f aca="false">'Quarterly data'!AH81</f>
        <v>0</v>
      </c>
      <c r="AH84" s="1" t="n">
        <f aca="false">'Quarterly data'!AI81</f>
        <v>0</v>
      </c>
      <c r="AI84" s="1" t="n">
        <f aca="false">'Quarterly data'!AJ81</f>
        <v>0</v>
      </c>
      <c r="AJ84" s="1" t="n">
        <f aca="false">'Quarterly data'!AK81</f>
        <v>0</v>
      </c>
      <c r="AK84" s="1" t="n">
        <f aca="false">'Quarterly data'!AL81</f>
        <v>0</v>
      </c>
      <c r="AL84" s="1" t="n">
        <f aca="false">'Quarterly data'!AM81</f>
        <v>0</v>
      </c>
      <c r="AM84" s="1" t="n">
        <f aca="false">'Quarterly data'!AN81</f>
        <v>0</v>
      </c>
      <c r="AN84" s="1" t="n">
        <f aca="false">'Quarterly data'!AO81</f>
        <v>0</v>
      </c>
      <c r="AO84" s="1" t="n">
        <f aca="false">'Quarterly data'!AP81</f>
        <v>0</v>
      </c>
      <c r="AP84" s="1" t="n">
        <f aca="false">'Quarterly data'!AQ81</f>
        <v>0</v>
      </c>
      <c r="AQ84" s="1" t="n">
        <f aca="false">'Quarterly data'!AR81</f>
        <v>0</v>
      </c>
      <c r="AR84" s="1" t="n">
        <f aca="false">'Quarterly data'!AS81</f>
        <v>0</v>
      </c>
      <c r="AS84" s="1" t="n">
        <f aca="false">'Quarterly data'!AT81</f>
        <v>0</v>
      </c>
      <c r="AT84" s="1" t="n">
        <f aca="false">'Quarterly data'!AU81</f>
        <v>0</v>
      </c>
      <c r="AU84" s="1" t="n">
        <f aca="false">'Quarterly data'!AV81</f>
        <v>0</v>
      </c>
      <c r="AV84" s="1" t="n">
        <f aca="false">'Quarterly data'!AW81</f>
        <v>0</v>
      </c>
      <c r="AW84" s="1" t="n">
        <f aca="false">'Quarterly data'!AX81</f>
        <v>0</v>
      </c>
      <c r="AX84" s="1" t="n">
        <f aca="false">'Quarterly data'!AY81</f>
        <v>0</v>
      </c>
      <c r="AY84" s="1" t="n">
        <f aca="false">'Quarterly data'!AZ81</f>
        <v>0</v>
      </c>
      <c r="AZ84" s="1" t="n">
        <f aca="false">'Quarterly data'!BA81</f>
        <v>0</v>
      </c>
      <c r="BA84" s="1" t="n">
        <f aca="false">'Quarterly data'!BB81</f>
        <v>0</v>
      </c>
      <c r="BB84" s="1" t="n">
        <f aca="false">'Quarterly data'!BC81</f>
        <v>0</v>
      </c>
      <c r="BC84" s="1" t="n">
        <f aca="false">'Quarterly data'!BD81</f>
        <v>0</v>
      </c>
      <c r="BD84" s="1" t="n">
        <f aca="false">'Quarterly data'!BE81</f>
        <v>0</v>
      </c>
      <c r="BE84" s="1" t="n">
        <f aca="false">'Quarterly data'!BF81</f>
        <v>0</v>
      </c>
      <c r="BF84" s="1" t="n">
        <f aca="false">'Quarterly data'!BG81</f>
        <v>0</v>
      </c>
      <c r="BG84" s="1" t="n">
        <f aca="false">'Quarterly data'!BH81</f>
        <v>0</v>
      </c>
      <c r="BH84" s="1" t="n">
        <f aca="false">'Quarterly data'!BI81</f>
        <v>0</v>
      </c>
      <c r="BI84" s="1" t="n">
        <f aca="false">'Quarterly data'!BJ81</f>
        <v>0</v>
      </c>
      <c r="BJ84" s="1" t="n">
        <f aca="false">'Quarterly data'!BK81</f>
        <v>0</v>
      </c>
      <c r="BK84" s="1" t="n">
        <f aca="false">'Quarterly data'!BL81</f>
        <v>0</v>
      </c>
      <c r="BL84" s="1" t="n">
        <f aca="false">'Quarterly data'!BM81</f>
        <v>0</v>
      </c>
      <c r="BM84" s="1" t="n">
        <f aca="false">'Quarterly data'!BN81</f>
        <v>0</v>
      </c>
      <c r="BN84" s="1" t="n">
        <f aca="false">'Quarterly data'!BO81</f>
        <v>0</v>
      </c>
      <c r="BO84" s="1" t="n">
        <f aca="false">'Quarterly data'!BP81</f>
        <v>0</v>
      </c>
      <c r="BP84" s="1" t="n">
        <f aca="false">'Quarterly data'!BQ81</f>
        <v>0</v>
      </c>
      <c r="BQ84" s="1" t="n">
        <f aca="false">'Quarterly data'!BR81</f>
        <v>0</v>
      </c>
      <c r="BR84" s="1" t="n">
        <f aca="false">'Quarterly data'!BS81</f>
        <v>0</v>
      </c>
      <c r="BS84" s="1" t="n">
        <f aca="false">'Quarterly data'!BT81</f>
        <v>0</v>
      </c>
      <c r="BT84" s="1" t="n">
        <f aca="false">'Quarterly data'!BU81</f>
        <v>0</v>
      </c>
      <c r="BU84" s="1" t="n">
        <f aca="false">'Quarterly data'!BV81</f>
        <v>0</v>
      </c>
      <c r="BV84" s="1" t="n">
        <f aca="false">'Quarterly data'!BW81</f>
        <v>0</v>
      </c>
      <c r="BW84" s="1" t="n">
        <f aca="false">'Quarterly data'!BX81</f>
        <v>0</v>
      </c>
      <c r="BX84" s="1" t="n">
        <f aca="false">'Quarterly data'!BY81</f>
        <v>0</v>
      </c>
      <c r="BY84" s="1" t="n">
        <f aca="false">'Quarterly data'!BZ81</f>
        <v>0</v>
      </c>
      <c r="BZ84" s="1" t="n">
        <f aca="false">'Quarterly data'!CA81</f>
        <v>0</v>
      </c>
      <c r="CA84" s="1" t="n">
        <f aca="false">'Quarterly data'!CB81</f>
        <v>0</v>
      </c>
      <c r="CB84" s="1" t="n">
        <f aca="false">'Quarterly data'!CC81</f>
        <v>0</v>
      </c>
      <c r="CC84" s="1" t="n">
        <f aca="false">'Quarterly data'!CD81</f>
        <v>0</v>
      </c>
      <c r="CD84" s="1" t="n">
        <f aca="false">'Quarterly data'!CE81</f>
        <v>0</v>
      </c>
      <c r="CE84" s="1" t="n">
        <f aca="false">'Quarterly data'!CF81</f>
        <v>0</v>
      </c>
      <c r="CF84" s="1" t="n">
        <f aca="false">'Quarterly data'!CG81</f>
        <v>0</v>
      </c>
      <c r="CG84" s="1" t="n">
        <f aca="false">'Quarterly data'!CH81</f>
        <v>0</v>
      </c>
      <c r="CH84" s="1" t="n">
        <f aca="false">'Quarterly data'!CI81</f>
        <v>0</v>
      </c>
      <c r="CI84" s="1" t="n">
        <f aca="false">'Quarterly data'!CJ81</f>
        <v>0</v>
      </c>
      <c r="CJ84" s="1" t="n">
        <f aca="false">'Quarterly data'!CK81</f>
        <v>0</v>
      </c>
      <c r="CK84" s="1" t="n">
        <f aca="false">'Quarterly data'!CL81</f>
        <v>0</v>
      </c>
      <c r="CL84" s="1" t="n">
        <f aca="false">'Quarterly data'!CM81</f>
        <v>0</v>
      </c>
      <c r="CM84" s="1" t="n">
        <f aca="false">'Quarterly data'!CN81</f>
        <v>0</v>
      </c>
      <c r="CN84" s="1" t="n">
        <f aca="false">'Quarterly data'!CO81</f>
        <v>0</v>
      </c>
      <c r="CO84" s="1" t="n">
        <f aca="false">'Quarterly data'!CP81</f>
        <v>0</v>
      </c>
      <c r="CP84" s="1" t="n">
        <f aca="false">'Quarterly data'!CQ81</f>
        <v>0</v>
      </c>
      <c r="CQ84" s="1" t="n">
        <f aca="false">'Quarterly data'!CR81</f>
        <v>0</v>
      </c>
      <c r="CR84" s="1" t="n">
        <f aca="false">'Quarterly data'!CS81</f>
        <v>0</v>
      </c>
      <c r="CS84" s="1" t="n">
        <f aca="false">'Quarterly data'!CT81</f>
        <v>0</v>
      </c>
      <c r="CT84" s="1" t="n">
        <f aca="false">'Quarterly data'!CU81</f>
        <v>0</v>
      </c>
      <c r="CU84" s="1" t="n">
        <f aca="false">'Quarterly data'!CV91</f>
        <v>0</v>
      </c>
      <c r="CV84" s="1" t="n">
        <f aca="false">'Quarterly data'!CW91</f>
        <v>0</v>
      </c>
      <c r="CW84" s="1" t="n">
        <f aca="false">'Quarterly data'!CX91</f>
        <v>0</v>
      </c>
      <c r="CX84" s="1" t="n">
        <f aca="false">'Quarterly data'!CY91</f>
        <v>0</v>
      </c>
      <c r="CY84" s="1" t="n">
        <f aca="false">'Quarterly data'!CZ91</f>
        <v>0</v>
      </c>
      <c r="CZ84" s="1" t="n">
        <f aca="false">'Quarterly data'!DA91</f>
        <v>0</v>
      </c>
      <c r="DA84" s="1" t="n">
        <f aca="false">'Quarterly data'!DB91</f>
        <v>0</v>
      </c>
      <c r="DB84" s="1" t="n">
        <f aca="false">'Quarterly data'!DC91</f>
        <v>0</v>
      </c>
      <c r="DC84" s="1" t="n">
        <f aca="false">'Quarterly data'!DD91</f>
        <v>0</v>
      </c>
      <c r="DD84" s="1" t="n">
        <f aca="false">'Quarterly data'!DE91</f>
        <v>0</v>
      </c>
      <c r="DE84" s="1" t="n">
        <f aca="false">'Quarterly data'!DF91</f>
        <v>0</v>
      </c>
      <c r="DF84" s="1" t="n">
        <f aca="false">'Quarterly data'!DG91</f>
        <v>0</v>
      </c>
      <c r="DG84" s="1" t="n">
        <f aca="false">'Quarterly data'!DH91</f>
        <v>0</v>
      </c>
      <c r="DH84" s="1" t="n">
        <f aca="false">'Quarterly data'!DI91</f>
        <v>0</v>
      </c>
      <c r="DI84" s="1" t="n">
        <f aca="false">'Quarterly data'!DJ91</f>
        <v>0</v>
      </c>
      <c r="DJ84" s="1" t="n">
        <f aca="false">'Quarterly data'!DK91</f>
        <v>0</v>
      </c>
      <c r="DK84" s="1" t="n">
        <f aca="false">'Quarterly data'!DL91</f>
        <v>0</v>
      </c>
      <c r="DL84" s="1" t="n">
        <f aca="false">'Quarterly data'!DM91</f>
        <v>0</v>
      </c>
      <c r="DM84" s="1" t="n">
        <f aca="false">'Quarterly data'!DN91</f>
        <v>0</v>
      </c>
      <c r="DN84" s="1" t="n">
        <f aca="false">'Quarterly data'!DO91</f>
        <v>0</v>
      </c>
    </row>
    <row r="85" customFormat="false" ht="15" hidden="false" customHeight="false" outlineLevel="0" collapsed="false">
      <c r="A85" s="25" t="s">
        <v>163</v>
      </c>
      <c r="B85" s="26" t="n">
        <f aca="false">'Quarterly data'!C82</f>
        <v>0</v>
      </c>
      <c r="C85" s="26" t="n">
        <f aca="false">'Quarterly data'!D82</f>
        <v>0</v>
      </c>
      <c r="D85" s="26" t="n">
        <f aca="false">'Quarterly data'!E82</f>
        <v>0</v>
      </c>
      <c r="E85" s="26" t="n">
        <f aca="false">'Quarterly data'!F82</f>
        <v>0</v>
      </c>
      <c r="F85" s="26" t="n">
        <f aca="false">'Quarterly data'!G82</f>
        <v>0</v>
      </c>
      <c r="G85" s="26" t="n">
        <f aca="false">'Quarterly data'!H82</f>
        <v>0</v>
      </c>
      <c r="H85" s="26" t="n">
        <f aca="false">'Quarterly data'!I82</f>
        <v>0</v>
      </c>
      <c r="I85" s="26" t="n">
        <f aca="false">'Quarterly data'!J82</f>
        <v>0</v>
      </c>
      <c r="J85" s="26" t="n">
        <f aca="false">'Quarterly data'!K82</f>
        <v>0</v>
      </c>
      <c r="K85" s="26" t="n">
        <f aca="false">'Quarterly data'!L82</f>
        <v>0</v>
      </c>
      <c r="L85" s="26" t="n">
        <f aca="false">'Quarterly data'!M82</f>
        <v>0</v>
      </c>
      <c r="M85" s="26" t="n">
        <f aca="false">'Quarterly data'!N82</f>
        <v>0</v>
      </c>
      <c r="N85" s="26" t="n">
        <f aca="false">'Quarterly data'!O82</f>
        <v>0</v>
      </c>
      <c r="O85" s="26" t="n">
        <f aca="false">'Quarterly data'!P82</f>
        <v>0</v>
      </c>
      <c r="P85" s="26" t="n">
        <f aca="false">'Quarterly data'!Q82</f>
        <v>0</v>
      </c>
      <c r="Q85" s="26" t="n">
        <f aca="false">'Quarterly data'!R82</f>
        <v>0</v>
      </c>
      <c r="R85" s="26" t="n">
        <f aca="false">'Quarterly data'!S82</f>
        <v>455.75</v>
      </c>
      <c r="S85" s="26" t="n">
        <f aca="false">'Quarterly data'!T82</f>
        <v>455.75</v>
      </c>
      <c r="T85" s="26" t="n">
        <f aca="false">'Quarterly data'!U82</f>
        <v>455.75</v>
      </c>
      <c r="U85" s="26" t="n">
        <f aca="false">'Quarterly data'!V82</f>
        <v>455.75</v>
      </c>
      <c r="V85" s="26" t="n">
        <f aca="false">'Quarterly data'!W82</f>
        <v>508.25</v>
      </c>
      <c r="W85" s="26" t="n">
        <f aca="false">'Quarterly data'!X82</f>
        <v>508.25</v>
      </c>
      <c r="X85" s="26" t="n">
        <f aca="false">'Quarterly data'!Y82</f>
        <v>508.25</v>
      </c>
      <c r="Y85" s="26" t="n">
        <f aca="false">'Quarterly data'!Z82</f>
        <v>508.25</v>
      </c>
      <c r="Z85" s="26" t="n">
        <f aca="false">'Quarterly data'!AA82</f>
        <v>529.75</v>
      </c>
      <c r="AA85" s="26" t="n">
        <f aca="false">'Quarterly data'!AB82</f>
        <v>529.75</v>
      </c>
      <c r="AB85" s="26" t="n">
        <f aca="false">'Quarterly data'!AC82</f>
        <v>529.75</v>
      </c>
      <c r="AC85" s="26" t="n">
        <f aca="false">'Quarterly data'!AD82</f>
        <v>529.75</v>
      </c>
      <c r="AD85" s="26" t="n">
        <f aca="false">'Quarterly data'!AE82</f>
        <v>600.5</v>
      </c>
      <c r="AE85" s="26" t="n">
        <f aca="false">'Quarterly data'!AF82</f>
        <v>600.5</v>
      </c>
      <c r="AF85" s="26" t="n">
        <f aca="false">'Quarterly data'!AG82</f>
        <v>600.5</v>
      </c>
      <c r="AG85" s="26" t="n">
        <f aca="false">'Quarterly data'!AH82</f>
        <v>600.5</v>
      </c>
      <c r="AH85" s="26" t="n">
        <f aca="false">'Quarterly data'!AI82</f>
        <v>578.75</v>
      </c>
      <c r="AI85" s="26" t="n">
        <f aca="false">'Quarterly data'!AJ82</f>
        <v>578.75</v>
      </c>
      <c r="AJ85" s="26" t="n">
        <f aca="false">'Quarterly data'!AK82</f>
        <v>578.75</v>
      </c>
      <c r="AK85" s="26" t="n">
        <f aca="false">'Quarterly data'!AL82</f>
        <v>578.75</v>
      </c>
      <c r="AL85" s="26" t="n">
        <f aca="false">'Quarterly data'!AM82</f>
        <v>618.75</v>
      </c>
      <c r="AM85" s="26" t="n">
        <f aca="false">'Quarterly data'!AN82</f>
        <v>618.75</v>
      </c>
      <c r="AN85" s="26" t="n">
        <f aca="false">'Quarterly data'!AO82</f>
        <v>618.75</v>
      </c>
      <c r="AO85" s="26" t="n">
        <f aca="false">'Quarterly data'!AP82</f>
        <v>618.75</v>
      </c>
      <c r="AP85" s="26" t="n">
        <f aca="false">'Quarterly data'!AQ82</f>
        <v>674.25</v>
      </c>
      <c r="AQ85" s="26" t="n">
        <f aca="false">'Quarterly data'!AR82</f>
        <v>674.25</v>
      </c>
      <c r="AR85" s="26" t="n">
        <f aca="false">'Quarterly data'!AS82</f>
        <v>674.25</v>
      </c>
      <c r="AS85" s="26" t="n">
        <f aca="false">'Quarterly data'!AT82</f>
        <v>674.25</v>
      </c>
      <c r="AT85" s="26" t="n">
        <f aca="false">'Quarterly data'!AU82</f>
        <v>777</v>
      </c>
      <c r="AU85" s="26" t="n">
        <f aca="false">'Quarterly data'!AV82</f>
        <v>835</v>
      </c>
      <c r="AV85" s="26" t="n">
        <f aca="false">'Quarterly data'!AW82</f>
        <v>937</v>
      </c>
      <c r="AW85" s="26" t="n">
        <f aca="false">'Quarterly data'!AX82</f>
        <v>927</v>
      </c>
      <c r="AX85" s="26" t="n">
        <f aca="false">'Quarterly data'!AY82</f>
        <v>840</v>
      </c>
      <c r="AY85" s="26" t="n">
        <f aca="false">'Quarterly data'!AZ82</f>
        <v>863</v>
      </c>
      <c r="AZ85" s="26" t="n">
        <f aca="false">'Quarterly data'!BA82</f>
        <v>923</v>
      </c>
      <c r="BA85" s="26" t="n">
        <f aca="false">'Quarterly data'!BB82</f>
        <v>933</v>
      </c>
      <c r="BB85" s="26" t="n">
        <f aca="false">'Quarterly data'!BC82</f>
        <v>890</v>
      </c>
      <c r="BC85" s="26" t="n">
        <f aca="false">'Quarterly data'!BD82</f>
        <v>934</v>
      </c>
      <c r="BD85" s="26" t="n">
        <f aca="false">'Quarterly data'!BE82</f>
        <v>991</v>
      </c>
      <c r="BE85" s="26" t="n">
        <f aca="false">'Quarterly data'!BF82</f>
        <v>996</v>
      </c>
      <c r="BF85" s="26" t="n">
        <f aca="false">'Quarterly data'!BG82</f>
        <v>1001</v>
      </c>
      <c r="BG85" s="26" t="n">
        <f aca="false">'Quarterly data'!BH82</f>
        <v>1028</v>
      </c>
      <c r="BH85" s="26" t="n">
        <f aca="false">'Quarterly data'!BI82</f>
        <v>1069</v>
      </c>
      <c r="BI85" s="26" t="n">
        <f aca="false">'Quarterly data'!BJ82</f>
        <v>1097</v>
      </c>
      <c r="BJ85" s="26" t="n">
        <f aca="false">'Quarterly data'!BK82</f>
        <v>1058</v>
      </c>
      <c r="BK85" s="26" t="n">
        <f aca="false">'Quarterly data'!BL82</f>
        <v>1093</v>
      </c>
      <c r="BL85" s="26" t="n">
        <f aca="false">'Quarterly data'!BM82</f>
        <v>1129</v>
      </c>
      <c r="BM85" s="26" t="n">
        <f aca="false">'Quarterly data'!BN82</f>
        <v>1178</v>
      </c>
      <c r="BN85" s="26" t="n">
        <f aca="false">'Quarterly data'!BO82</f>
        <v>1130</v>
      </c>
      <c r="BO85" s="26" t="n">
        <f aca="false">'Quarterly data'!BP82</f>
        <v>1175</v>
      </c>
      <c r="BP85" s="26" t="n">
        <f aca="false">'Quarterly data'!BQ82</f>
        <v>1258</v>
      </c>
      <c r="BQ85" s="26" t="n">
        <f aca="false">'Quarterly data'!BR82</f>
        <v>1263</v>
      </c>
      <c r="BR85" s="26" t="n">
        <f aca="false">'Quarterly data'!BS82</f>
        <v>1239</v>
      </c>
      <c r="BS85" s="26" t="n">
        <f aca="false">'Quarterly data'!BT82</f>
        <v>1297</v>
      </c>
      <c r="BT85" s="26" t="n">
        <f aca="false">'Quarterly data'!BU82</f>
        <v>1351</v>
      </c>
      <c r="BU85" s="26" t="n">
        <f aca="false">'Quarterly data'!BV82</f>
        <v>1318</v>
      </c>
      <c r="BV85" s="26" t="n">
        <f aca="false">'Quarterly data'!BW82</f>
        <v>1284</v>
      </c>
      <c r="BW85" s="26" t="n">
        <f aca="false">'Quarterly data'!BX82</f>
        <v>1333</v>
      </c>
      <c r="BX85" s="26" t="n">
        <f aca="false">'Quarterly data'!BY82</f>
        <v>1354</v>
      </c>
      <c r="BY85" s="26" t="n">
        <f aca="false">'Quarterly data'!BZ82</f>
        <v>1418</v>
      </c>
      <c r="BZ85" s="26" t="n">
        <f aca="false">'Quarterly data'!CA82</f>
        <v>1427</v>
      </c>
      <c r="CA85" s="26" t="n">
        <f aca="false">'Quarterly data'!CB82</f>
        <v>1429</v>
      </c>
      <c r="CB85" s="26" t="n">
        <f aca="false">'Quarterly data'!CC82</f>
        <v>1546</v>
      </c>
      <c r="CC85" s="26" t="n">
        <f aca="false">'Quarterly data'!CD82</f>
        <v>1443</v>
      </c>
      <c r="CD85" s="26" t="n">
        <f aca="false">'Quarterly data'!CE82</f>
        <v>1554</v>
      </c>
      <c r="CE85" s="26" t="n">
        <f aca="false">'Quarterly data'!CF82</f>
        <v>1604</v>
      </c>
      <c r="CF85" s="26" t="n">
        <f aca="false">'Quarterly data'!CG82</f>
        <v>1677</v>
      </c>
      <c r="CG85" s="26" t="n">
        <f aca="false">'Quarterly data'!CH82</f>
        <v>1646</v>
      </c>
      <c r="CH85" s="26" t="n">
        <f aca="false">'Quarterly data'!CI82</f>
        <v>1677</v>
      </c>
      <c r="CI85" s="26" t="n">
        <f aca="false">'Quarterly data'!CJ82</f>
        <v>1747</v>
      </c>
      <c r="CJ85" s="26" t="n">
        <f aca="false">'Quarterly data'!CK82</f>
        <v>1704</v>
      </c>
      <c r="CK85" s="26" t="n">
        <f aca="false">'Quarterly data'!CL82</f>
        <v>1676</v>
      </c>
      <c r="CL85" s="26" t="n">
        <f aca="false">'Quarterly data'!CM82</f>
        <v>1640</v>
      </c>
      <c r="CM85" s="26" t="n">
        <f aca="false">'Quarterly data'!CN82</f>
        <v>1690</v>
      </c>
      <c r="CN85" s="26" t="n">
        <f aca="false">'Quarterly data'!CO82</f>
        <v>1750</v>
      </c>
      <c r="CO85" s="26" t="n">
        <f aca="false">'Quarterly data'!CP82</f>
        <v>1750</v>
      </c>
      <c r="CP85" s="26" t="n">
        <f aca="false">'Quarterly data'!CQ82</f>
        <v>1874</v>
      </c>
      <c r="CQ85" s="26" t="n">
        <f aca="false">'Quarterly data'!CR82</f>
        <v>1821</v>
      </c>
      <c r="CR85" s="26" t="n">
        <f aca="false">'Quarterly data'!CS82</f>
        <v>1834</v>
      </c>
      <c r="CS85" s="26" t="n">
        <f aca="false">'Quarterly data'!CT82</f>
        <v>1913</v>
      </c>
      <c r="CT85" s="26" t="n">
        <f aca="false">'Quarterly data'!CU82</f>
        <v>1904</v>
      </c>
      <c r="CU85" s="26" t="n">
        <f aca="false">'Quarterly data'!CV93</f>
        <v>471</v>
      </c>
      <c r="CV85" s="26" t="n">
        <f aca="false">'Quarterly data'!CW93</f>
        <v>597</v>
      </c>
      <c r="CW85" s="26" t="n">
        <f aca="false">'Quarterly data'!CX93</f>
        <v>598</v>
      </c>
      <c r="CX85" s="26" t="n">
        <f aca="false">'Quarterly data'!CY93</f>
        <v>487</v>
      </c>
      <c r="CY85" s="26" t="n">
        <f aca="false">'Quarterly data'!CZ93</f>
        <v>357</v>
      </c>
      <c r="CZ85" s="26" t="n">
        <f aca="false">'Quarterly data'!DA93</f>
        <v>631</v>
      </c>
      <c r="DA85" s="26" t="n">
        <f aca="false">'Quarterly data'!DB93</f>
        <v>423</v>
      </c>
      <c r="DB85" s="26" t="n">
        <f aca="false">'Quarterly data'!DC93</f>
        <v>396</v>
      </c>
      <c r="DC85" s="26" t="n">
        <f aca="false">'Quarterly data'!DD93</f>
        <v>493</v>
      </c>
      <c r="DD85" s="26" t="n">
        <f aca="false">'Quarterly data'!DE93</f>
        <v>495</v>
      </c>
      <c r="DE85" s="26" t="n">
        <f aca="false">'Quarterly data'!DF93</f>
        <v>560</v>
      </c>
      <c r="DF85" s="26" t="n">
        <f aca="false">'Quarterly data'!DG93</f>
        <v>548</v>
      </c>
      <c r="DG85" s="26" t="n">
        <f aca="false">'Quarterly data'!DH93</f>
        <v>620</v>
      </c>
      <c r="DH85" s="26" t="n">
        <f aca="false">'Quarterly data'!DI93</f>
        <v>677</v>
      </c>
      <c r="DI85" s="26" t="n">
        <f aca="false">'Quarterly data'!DJ93</f>
        <v>670</v>
      </c>
      <c r="DJ85" s="26" t="n">
        <f aca="false">'Quarterly data'!DK93</f>
        <v>579</v>
      </c>
      <c r="DK85" s="26" t="n">
        <f aca="false">'Quarterly data'!DL93</f>
        <v>0</v>
      </c>
      <c r="DL85" s="26" t="n">
        <f aca="false">'Quarterly data'!DM93</f>
        <v>0</v>
      </c>
      <c r="DM85" s="26" t="n">
        <f aca="false">'Quarterly data'!DN93</f>
        <v>0</v>
      </c>
      <c r="DN85" s="26" t="n">
        <f aca="false">'Quarterly data'!DO93</f>
        <v>0</v>
      </c>
    </row>
    <row r="86" customFormat="false" ht="15" hidden="false" customHeight="false" outlineLevel="0" collapsed="false">
      <c r="A86" s="27" t="s">
        <v>164</v>
      </c>
      <c r="B86" s="28" t="n">
        <f aca="false">'Quarterly data'!C83</f>
        <v>0</v>
      </c>
      <c r="C86" s="28" t="n">
        <f aca="false">'Quarterly data'!D83</f>
        <v>0</v>
      </c>
      <c r="D86" s="28" t="n">
        <f aca="false">'Quarterly data'!E83</f>
        <v>0</v>
      </c>
      <c r="E86" s="28" t="n">
        <f aca="false">'Quarterly data'!F83</f>
        <v>0</v>
      </c>
      <c r="F86" s="28" t="n">
        <f aca="false">'Quarterly data'!G83</f>
        <v>0</v>
      </c>
      <c r="G86" s="28" t="n">
        <f aca="false">'Quarterly data'!H83</f>
        <v>0</v>
      </c>
      <c r="H86" s="28" t="n">
        <f aca="false">'Quarterly data'!I83</f>
        <v>0</v>
      </c>
      <c r="I86" s="28" t="n">
        <f aca="false">'Quarterly data'!J83</f>
        <v>0</v>
      </c>
      <c r="J86" s="28" t="n">
        <f aca="false">'Quarterly data'!K83</f>
        <v>0</v>
      </c>
      <c r="K86" s="28" t="n">
        <f aca="false">'Quarterly data'!L83</f>
        <v>0</v>
      </c>
      <c r="L86" s="28" t="n">
        <f aca="false">'Quarterly data'!M83</f>
        <v>0</v>
      </c>
      <c r="M86" s="28" t="n">
        <f aca="false">'Quarterly data'!N83</f>
        <v>0</v>
      </c>
      <c r="N86" s="28" t="n">
        <f aca="false">'Quarterly data'!O83</f>
        <v>0</v>
      </c>
      <c r="O86" s="28" t="n">
        <f aca="false">'Quarterly data'!P83</f>
        <v>0</v>
      </c>
      <c r="P86" s="28" t="n">
        <f aca="false">'Quarterly data'!Q83</f>
        <v>0</v>
      </c>
      <c r="Q86" s="28" t="n">
        <f aca="false">'Quarterly data'!R83</f>
        <v>0</v>
      </c>
      <c r="R86" s="28" t="n">
        <f aca="false">'Quarterly data'!S83</f>
        <v>58.25</v>
      </c>
      <c r="S86" s="28" t="n">
        <f aca="false">'Quarterly data'!T83</f>
        <v>58.25</v>
      </c>
      <c r="T86" s="28" t="n">
        <f aca="false">'Quarterly data'!U83</f>
        <v>58.25</v>
      </c>
      <c r="U86" s="28" t="n">
        <f aca="false">'Quarterly data'!V83</f>
        <v>58.25</v>
      </c>
      <c r="V86" s="28" t="n">
        <f aca="false">'Quarterly data'!W83</f>
        <v>61</v>
      </c>
      <c r="W86" s="28" t="n">
        <f aca="false">'Quarterly data'!X83</f>
        <v>61</v>
      </c>
      <c r="X86" s="28" t="n">
        <f aca="false">'Quarterly data'!Y83</f>
        <v>61</v>
      </c>
      <c r="Y86" s="28" t="n">
        <f aca="false">'Quarterly data'!Z83</f>
        <v>61</v>
      </c>
      <c r="Z86" s="28" t="n">
        <f aca="false">'Quarterly data'!AA83</f>
        <v>66.5</v>
      </c>
      <c r="AA86" s="28" t="n">
        <f aca="false">'Quarterly data'!AB83</f>
        <v>66.5</v>
      </c>
      <c r="AB86" s="28" t="n">
        <f aca="false">'Quarterly data'!AC83</f>
        <v>66.5</v>
      </c>
      <c r="AC86" s="28" t="n">
        <f aca="false">'Quarterly data'!AD83</f>
        <v>66.5</v>
      </c>
      <c r="AD86" s="28" t="n">
        <f aca="false">'Quarterly data'!AE83</f>
        <v>76</v>
      </c>
      <c r="AE86" s="28" t="n">
        <f aca="false">'Quarterly data'!AF83</f>
        <v>76</v>
      </c>
      <c r="AF86" s="28" t="n">
        <f aca="false">'Quarterly data'!AG83</f>
        <v>76</v>
      </c>
      <c r="AG86" s="28" t="n">
        <f aca="false">'Quarterly data'!AH83</f>
        <v>76</v>
      </c>
      <c r="AH86" s="28" t="n">
        <f aca="false">'Quarterly data'!AI83</f>
        <v>85</v>
      </c>
      <c r="AI86" s="28" t="n">
        <f aca="false">'Quarterly data'!AJ83</f>
        <v>85</v>
      </c>
      <c r="AJ86" s="28" t="n">
        <f aca="false">'Quarterly data'!AK83</f>
        <v>85</v>
      </c>
      <c r="AK86" s="28" t="n">
        <f aca="false">'Quarterly data'!AL83</f>
        <v>85</v>
      </c>
      <c r="AL86" s="28" t="n">
        <f aca="false">'Quarterly data'!AM83</f>
        <v>93</v>
      </c>
      <c r="AM86" s="28" t="n">
        <f aca="false">'Quarterly data'!AN83</f>
        <v>93</v>
      </c>
      <c r="AN86" s="28" t="n">
        <f aca="false">'Quarterly data'!AO83</f>
        <v>93</v>
      </c>
      <c r="AO86" s="28" t="n">
        <f aca="false">'Quarterly data'!AP83</f>
        <v>93</v>
      </c>
      <c r="AP86" s="28" t="n">
        <f aca="false">'Quarterly data'!AQ83</f>
        <v>101.75</v>
      </c>
      <c r="AQ86" s="28" t="n">
        <f aca="false">'Quarterly data'!AR83</f>
        <v>101.75</v>
      </c>
      <c r="AR86" s="28" t="n">
        <f aca="false">'Quarterly data'!AS83</f>
        <v>101.75</v>
      </c>
      <c r="AS86" s="28" t="n">
        <f aca="false">'Quarterly data'!AT83</f>
        <v>101.75</v>
      </c>
      <c r="AT86" s="28" t="n">
        <f aca="false">'Quarterly data'!AU83</f>
        <v>111</v>
      </c>
      <c r="AU86" s="28" t="n">
        <f aca="false">'Quarterly data'!AV83</f>
        <v>138</v>
      </c>
      <c r="AV86" s="28" t="n">
        <f aca="false">'Quarterly data'!AW83</f>
        <v>136</v>
      </c>
      <c r="AW86" s="28" t="n">
        <f aca="false">'Quarterly data'!AX83</f>
        <v>124</v>
      </c>
      <c r="AX86" s="28" t="n">
        <f aca="false">'Quarterly data'!AY83</f>
        <v>122</v>
      </c>
      <c r="AY86" s="28" t="n">
        <f aca="false">'Quarterly data'!AZ83</f>
        <v>116</v>
      </c>
      <c r="AZ86" s="28" t="n">
        <f aca="false">'Quarterly data'!BA83</f>
        <v>133</v>
      </c>
      <c r="BA86" s="28" t="n">
        <f aca="false">'Quarterly data'!BB83</f>
        <v>143</v>
      </c>
      <c r="BB86" s="28" t="n">
        <f aca="false">'Quarterly data'!BC83</f>
        <v>125</v>
      </c>
      <c r="BC86" s="28" t="n">
        <f aca="false">'Quarterly data'!BD83</f>
        <v>124</v>
      </c>
      <c r="BD86" s="28" t="n">
        <f aca="false">'Quarterly data'!BE83</f>
        <v>135</v>
      </c>
      <c r="BE86" s="28" t="n">
        <f aca="false">'Quarterly data'!BF83</f>
        <v>141</v>
      </c>
      <c r="BF86" s="28" t="n">
        <f aca="false">'Quarterly data'!BG83</f>
        <v>144</v>
      </c>
      <c r="BG86" s="28" t="n">
        <f aca="false">'Quarterly data'!BH83</f>
        <v>151</v>
      </c>
      <c r="BH86" s="28" t="n">
        <f aca="false">'Quarterly data'!BI83</f>
        <v>145</v>
      </c>
      <c r="BI86" s="28" t="n">
        <f aca="false">'Quarterly data'!BJ83</f>
        <v>147</v>
      </c>
      <c r="BJ86" s="28" t="n">
        <f aca="false">'Quarterly data'!BK83</f>
        <v>149</v>
      </c>
      <c r="BK86" s="28" t="n">
        <f aca="false">'Quarterly data'!BL83</f>
        <v>163</v>
      </c>
      <c r="BL86" s="28" t="n">
        <f aca="false">'Quarterly data'!BM83</f>
        <v>161</v>
      </c>
      <c r="BM86" s="28" t="n">
        <f aca="false">'Quarterly data'!BN83</f>
        <v>175</v>
      </c>
      <c r="BN86" s="28" t="n">
        <f aca="false">'Quarterly data'!BO83</f>
        <v>131</v>
      </c>
      <c r="BO86" s="28" t="n">
        <f aca="false">'Quarterly data'!BP83</f>
        <v>156</v>
      </c>
      <c r="BP86" s="28" t="n">
        <f aca="false">'Quarterly data'!BQ83</f>
        <v>184</v>
      </c>
      <c r="BQ86" s="28" t="n">
        <f aca="false">'Quarterly data'!BR83</f>
        <v>201</v>
      </c>
      <c r="BR86" s="28" t="n">
        <f aca="false">'Quarterly data'!BS83</f>
        <v>193</v>
      </c>
      <c r="BS86" s="28" t="n">
        <f aca="false">'Quarterly data'!BT83</f>
        <v>217</v>
      </c>
      <c r="BT86" s="28" t="n">
        <f aca="false">'Quarterly data'!BU83</f>
        <v>174</v>
      </c>
      <c r="BU86" s="28" t="n">
        <f aca="false">'Quarterly data'!BV83</f>
        <v>194</v>
      </c>
      <c r="BV86" s="28" t="n">
        <f aca="false">'Quarterly data'!BW83</f>
        <v>176</v>
      </c>
      <c r="BW86" s="28" t="n">
        <f aca="false">'Quarterly data'!BX83</f>
        <v>209</v>
      </c>
      <c r="BX86" s="28" t="n">
        <f aca="false">'Quarterly data'!BY83</f>
        <v>181</v>
      </c>
      <c r="BY86" s="28" t="n">
        <f aca="false">'Quarterly data'!BZ83</f>
        <v>210</v>
      </c>
      <c r="BZ86" s="28" t="n">
        <f aca="false">'Quarterly data'!CA83</f>
        <v>223</v>
      </c>
      <c r="CA86" s="28" t="n">
        <f aca="false">'Quarterly data'!CB83</f>
        <v>265</v>
      </c>
      <c r="CB86" s="28" t="n">
        <f aca="false">'Quarterly data'!CC83</f>
        <v>233</v>
      </c>
      <c r="CC86" s="28" t="n">
        <f aca="false">'Quarterly data'!CD83</f>
        <v>217</v>
      </c>
      <c r="CD86" s="28" t="n">
        <f aca="false">'Quarterly data'!CE83</f>
        <v>242</v>
      </c>
      <c r="CE86" s="28" t="n">
        <f aca="false">'Quarterly data'!CF83</f>
        <v>248</v>
      </c>
      <c r="CF86" s="28" t="n">
        <f aca="false">'Quarterly data'!CG83</f>
        <v>250</v>
      </c>
      <c r="CG86" s="28" t="n">
        <f aca="false">'Quarterly data'!CH83</f>
        <v>245</v>
      </c>
      <c r="CH86" s="28" t="n">
        <f aca="false">'Quarterly data'!CI83</f>
        <v>284</v>
      </c>
      <c r="CI86" s="28" t="n">
        <f aca="false">'Quarterly data'!CJ83</f>
        <v>239</v>
      </c>
      <c r="CJ86" s="28" t="n">
        <f aca="false">'Quarterly data'!CK83</f>
        <v>280</v>
      </c>
      <c r="CK86" s="28" t="n">
        <f aca="false">'Quarterly data'!CL83</f>
        <v>273</v>
      </c>
      <c r="CL86" s="28" t="n">
        <f aca="false">'Quarterly data'!CM83</f>
        <v>271</v>
      </c>
      <c r="CM86" s="28" t="n">
        <f aca="false">'Quarterly data'!CN83</f>
        <v>283</v>
      </c>
      <c r="CN86" s="28" t="n">
        <f aca="false">'Quarterly data'!CO83</f>
        <v>307</v>
      </c>
      <c r="CO86" s="28" t="n">
        <f aca="false">'Quarterly data'!CP83</f>
        <v>294</v>
      </c>
      <c r="CP86" s="28" t="n">
        <f aca="false">'Quarterly data'!CQ83</f>
        <v>282</v>
      </c>
      <c r="CQ86" s="28" t="n">
        <f aca="false">'Quarterly data'!CR83</f>
        <v>290</v>
      </c>
      <c r="CR86" s="28" t="n">
        <f aca="false">'Quarterly data'!CS83</f>
        <v>321</v>
      </c>
      <c r="CS86" s="28" t="n">
        <f aca="false">'Quarterly data'!CT83</f>
        <v>320</v>
      </c>
      <c r="CT86" s="28" t="n">
        <f aca="false">'Quarterly data'!CU83</f>
        <v>329</v>
      </c>
      <c r="CU86" s="28" t="n">
        <f aca="false">'Quarterly data'!CV94</f>
        <v>275</v>
      </c>
      <c r="CV86" s="28" t="n">
        <f aca="false">'Quarterly data'!CW94</f>
        <v>342</v>
      </c>
      <c r="CW86" s="28" t="n">
        <f aca="false">'Quarterly data'!CX94</f>
        <v>361</v>
      </c>
      <c r="CX86" s="28" t="n">
        <f aca="false">'Quarterly data'!CY94</f>
        <v>332</v>
      </c>
      <c r="CY86" s="28" t="n">
        <f aca="false">'Quarterly data'!CZ94</f>
        <v>292</v>
      </c>
      <c r="CZ86" s="28" t="n">
        <f aca="false">'Quarterly data'!DA94</f>
        <v>513</v>
      </c>
      <c r="DA86" s="28" t="n">
        <f aca="false">'Quarterly data'!DB94</f>
        <v>319</v>
      </c>
      <c r="DB86" s="28" t="n">
        <f aca="false">'Quarterly data'!DC94</f>
        <v>272</v>
      </c>
      <c r="DC86" s="28" t="n">
        <f aca="false">'Quarterly data'!DD94</f>
        <v>331</v>
      </c>
      <c r="DD86" s="28" t="n">
        <f aca="false">'Quarterly data'!DE94</f>
        <v>367</v>
      </c>
      <c r="DE86" s="28" t="n">
        <f aca="false">'Quarterly data'!DF94</f>
        <v>410</v>
      </c>
      <c r="DF86" s="28" t="n">
        <f aca="false">'Quarterly data'!DG94</f>
        <v>399</v>
      </c>
      <c r="DG86" s="28" t="n">
        <f aca="false">'Quarterly data'!DH94</f>
        <v>447</v>
      </c>
      <c r="DH86" s="28" t="n">
        <f aca="false">'Quarterly data'!DI94</f>
        <v>483</v>
      </c>
      <c r="DI86" s="28" t="n">
        <f aca="false">'Quarterly data'!DJ94</f>
        <v>491</v>
      </c>
      <c r="DJ86" s="28" t="n">
        <f aca="false">'Quarterly data'!DK94</f>
        <v>404</v>
      </c>
      <c r="DK86" s="28" t="n">
        <f aca="false">'Quarterly data'!DL94</f>
        <v>0</v>
      </c>
      <c r="DL86" s="28" t="n">
        <f aca="false">'Quarterly data'!DM94</f>
        <v>0</v>
      </c>
      <c r="DM86" s="28" t="n">
        <f aca="false">'Quarterly data'!DN94</f>
        <v>0</v>
      </c>
      <c r="DN86" s="28" t="n">
        <f aca="false">'Quarterly data'!DO94</f>
        <v>0</v>
      </c>
    </row>
    <row r="87" customFormat="false" ht="15" hidden="false" customHeight="false" outlineLevel="0" collapsed="false">
      <c r="A87" s="27" t="s">
        <v>165</v>
      </c>
      <c r="B87" s="28" t="n">
        <f aca="false">'Quarterly data'!C84</f>
        <v>0</v>
      </c>
      <c r="C87" s="28" t="n">
        <f aca="false">'Quarterly data'!D84</f>
        <v>0</v>
      </c>
      <c r="D87" s="28" t="n">
        <f aca="false">'Quarterly data'!E84</f>
        <v>0</v>
      </c>
      <c r="E87" s="28" t="n">
        <f aca="false">'Quarterly data'!F84</f>
        <v>0</v>
      </c>
      <c r="F87" s="28" t="n">
        <f aca="false">'Quarterly data'!G84</f>
        <v>0</v>
      </c>
      <c r="G87" s="28" t="n">
        <f aca="false">'Quarterly data'!H84</f>
        <v>0</v>
      </c>
      <c r="H87" s="28" t="n">
        <f aca="false">'Quarterly data'!I84</f>
        <v>0</v>
      </c>
      <c r="I87" s="28" t="n">
        <f aca="false">'Quarterly data'!J84</f>
        <v>0</v>
      </c>
      <c r="J87" s="28" t="n">
        <f aca="false">'Quarterly data'!K84</f>
        <v>0</v>
      </c>
      <c r="K87" s="28" t="n">
        <f aca="false">'Quarterly data'!L84</f>
        <v>0</v>
      </c>
      <c r="L87" s="28" t="n">
        <f aca="false">'Quarterly data'!M84</f>
        <v>0</v>
      </c>
      <c r="M87" s="28" t="n">
        <f aca="false">'Quarterly data'!N84</f>
        <v>0</v>
      </c>
      <c r="N87" s="28" t="n">
        <f aca="false">'Quarterly data'!O84</f>
        <v>0</v>
      </c>
      <c r="O87" s="28" t="n">
        <f aca="false">'Quarterly data'!P84</f>
        <v>0</v>
      </c>
      <c r="P87" s="28" t="n">
        <f aca="false">'Quarterly data'!Q84</f>
        <v>0</v>
      </c>
      <c r="Q87" s="28" t="n">
        <f aca="false">'Quarterly data'!R84</f>
        <v>0</v>
      </c>
      <c r="R87" s="28" t="n">
        <f aca="false">'Quarterly data'!S84</f>
        <v>397.25</v>
      </c>
      <c r="S87" s="28" t="n">
        <f aca="false">'Quarterly data'!T84</f>
        <v>397.25</v>
      </c>
      <c r="T87" s="28" t="n">
        <f aca="false">'Quarterly data'!U84</f>
        <v>397.25</v>
      </c>
      <c r="U87" s="28" t="n">
        <f aca="false">'Quarterly data'!V84</f>
        <v>397.25</v>
      </c>
      <c r="V87" s="28" t="n">
        <f aca="false">'Quarterly data'!W84</f>
        <v>447.25</v>
      </c>
      <c r="W87" s="28" t="n">
        <f aca="false">'Quarterly data'!X84</f>
        <v>447.25</v>
      </c>
      <c r="X87" s="28" t="n">
        <f aca="false">'Quarterly data'!Y84</f>
        <v>447.25</v>
      </c>
      <c r="Y87" s="28" t="n">
        <f aca="false">'Quarterly data'!Z84</f>
        <v>447.25</v>
      </c>
      <c r="Z87" s="28" t="n">
        <f aca="false">'Quarterly data'!AA84</f>
        <v>463</v>
      </c>
      <c r="AA87" s="28" t="n">
        <f aca="false">'Quarterly data'!AB84</f>
        <v>463</v>
      </c>
      <c r="AB87" s="28" t="n">
        <f aca="false">'Quarterly data'!AC84</f>
        <v>463</v>
      </c>
      <c r="AC87" s="28" t="n">
        <f aca="false">'Quarterly data'!AD84</f>
        <v>463</v>
      </c>
      <c r="AD87" s="28" t="n">
        <f aca="false">'Quarterly data'!AE84</f>
        <v>524.75</v>
      </c>
      <c r="AE87" s="28" t="n">
        <f aca="false">'Quarterly data'!AF84</f>
        <v>524.75</v>
      </c>
      <c r="AF87" s="28" t="n">
        <f aca="false">'Quarterly data'!AG84</f>
        <v>524.75</v>
      </c>
      <c r="AG87" s="28" t="n">
        <f aca="false">'Quarterly data'!AH84</f>
        <v>524.75</v>
      </c>
      <c r="AH87" s="28" t="n">
        <f aca="false">'Quarterly data'!AI84</f>
        <v>494</v>
      </c>
      <c r="AI87" s="28" t="n">
        <f aca="false">'Quarterly data'!AJ84</f>
        <v>494</v>
      </c>
      <c r="AJ87" s="28" t="n">
        <f aca="false">'Quarterly data'!AK84</f>
        <v>494</v>
      </c>
      <c r="AK87" s="28" t="n">
        <f aca="false">'Quarterly data'!AL84</f>
        <v>494</v>
      </c>
      <c r="AL87" s="28" t="n">
        <f aca="false">'Quarterly data'!AM84</f>
        <v>525.75</v>
      </c>
      <c r="AM87" s="28" t="n">
        <f aca="false">'Quarterly data'!AN84</f>
        <v>525.75</v>
      </c>
      <c r="AN87" s="28" t="n">
        <f aca="false">'Quarterly data'!AO84</f>
        <v>525.75</v>
      </c>
      <c r="AO87" s="28" t="n">
        <f aca="false">'Quarterly data'!AP84</f>
        <v>525.75</v>
      </c>
      <c r="AP87" s="28" t="n">
        <f aca="false">'Quarterly data'!AQ84</f>
        <v>572.5</v>
      </c>
      <c r="AQ87" s="28" t="n">
        <f aca="false">'Quarterly data'!AR84</f>
        <v>572.5</v>
      </c>
      <c r="AR87" s="28" t="n">
        <f aca="false">'Quarterly data'!AS84</f>
        <v>572.5</v>
      </c>
      <c r="AS87" s="28" t="n">
        <f aca="false">'Quarterly data'!AT84</f>
        <v>572.5</v>
      </c>
      <c r="AT87" s="28" t="n">
        <f aca="false">'Quarterly data'!AU84</f>
        <v>667</v>
      </c>
      <c r="AU87" s="28" t="n">
        <f aca="false">'Quarterly data'!AV84</f>
        <v>697</v>
      </c>
      <c r="AV87" s="28" t="n">
        <f aca="false">'Quarterly data'!AW84</f>
        <v>801</v>
      </c>
      <c r="AW87" s="28" t="n">
        <f aca="false">'Quarterly data'!AX84</f>
        <v>803</v>
      </c>
      <c r="AX87" s="28" t="n">
        <f aca="false">'Quarterly data'!AY84</f>
        <v>718</v>
      </c>
      <c r="AY87" s="28" t="n">
        <f aca="false">'Quarterly data'!AZ84</f>
        <v>747</v>
      </c>
      <c r="AZ87" s="28" t="n">
        <f aca="false">'Quarterly data'!BA84</f>
        <v>790</v>
      </c>
      <c r="BA87" s="28" t="n">
        <f aca="false">'Quarterly data'!BB84</f>
        <v>790</v>
      </c>
      <c r="BB87" s="28" t="n">
        <f aca="false">'Quarterly data'!BC84</f>
        <v>766</v>
      </c>
      <c r="BC87" s="28" t="n">
        <f aca="false">'Quarterly data'!BD84</f>
        <v>810</v>
      </c>
      <c r="BD87" s="28" t="n">
        <f aca="false">'Quarterly data'!BE84</f>
        <v>856</v>
      </c>
      <c r="BE87" s="28" t="n">
        <f aca="false">'Quarterly data'!BF84</f>
        <v>854</v>
      </c>
      <c r="BF87" s="28" t="n">
        <f aca="false">'Quarterly data'!BG84</f>
        <v>858</v>
      </c>
      <c r="BG87" s="28" t="n">
        <f aca="false">'Quarterly data'!BH84</f>
        <v>877</v>
      </c>
      <c r="BH87" s="28" t="n">
        <f aca="false">'Quarterly data'!BI84</f>
        <v>924</v>
      </c>
      <c r="BI87" s="28" t="n">
        <f aca="false">'Quarterly data'!BJ84</f>
        <v>951</v>
      </c>
      <c r="BJ87" s="28" t="n">
        <f aca="false">'Quarterly data'!BK84</f>
        <v>909</v>
      </c>
      <c r="BK87" s="28" t="n">
        <f aca="false">'Quarterly data'!BL84</f>
        <v>931</v>
      </c>
      <c r="BL87" s="28" t="n">
        <f aca="false">'Quarterly data'!BM84</f>
        <v>968</v>
      </c>
      <c r="BM87" s="28" t="n">
        <f aca="false">'Quarterly data'!BN84</f>
        <v>1003</v>
      </c>
      <c r="BN87" s="28" t="n">
        <f aca="false">'Quarterly data'!BO84</f>
        <v>998</v>
      </c>
      <c r="BO87" s="28" t="n">
        <f aca="false">'Quarterly data'!BP84</f>
        <v>1019</v>
      </c>
      <c r="BP87" s="28" t="n">
        <f aca="false">'Quarterly data'!BQ84</f>
        <v>1074</v>
      </c>
      <c r="BQ87" s="28" t="n">
        <f aca="false">'Quarterly data'!BR84</f>
        <v>1062</v>
      </c>
      <c r="BR87" s="28" t="n">
        <f aca="false">'Quarterly data'!BS84</f>
        <v>1046</v>
      </c>
      <c r="BS87" s="28" t="n">
        <f aca="false">'Quarterly data'!BT84</f>
        <v>1079</v>
      </c>
      <c r="BT87" s="28" t="n">
        <f aca="false">'Quarterly data'!BU84</f>
        <v>1178</v>
      </c>
      <c r="BU87" s="28" t="n">
        <f aca="false">'Quarterly data'!BV84</f>
        <v>1123</v>
      </c>
      <c r="BV87" s="28" t="n">
        <f aca="false">'Quarterly data'!BW84</f>
        <v>1108</v>
      </c>
      <c r="BW87" s="28" t="n">
        <f aca="false">'Quarterly data'!BX84</f>
        <v>1124</v>
      </c>
      <c r="BX87" s="28" t="n">
        <f aca="false">'Quarterly data'!BY84</f>
        <v>1173</v>
      </c>
      <c r="BY87" s="28" t="n">
        <f aca="false">'Quarterly data'!BZ84</f>
        <v>1207</v>
      </c>
      <c r="BZ87" s="28" t="n">
        <f aca="false">'Quarterly data'!CA84</f>
        <v>1204</v>
      </c>
      <c r="CA87" s="28" t="n">
        <f aca="false">'Quarterly data'!CB84</f>
        <v>1164</v>
      </c>
      <c r="CB87" s="28" t="n">
        <f aca="false">'Quarterly data'!CC84</f>
        <v>1313</v>
      </c>
      <c r="CC87" s="28" t="n">
        <f aca="false">'Quarterly data'!CD84</f>
        <v>1226</v>
      </c>
      <c r="CD87" s="28" t="n">
        <f aca="false">'Quarterly data'!CE84</f>
        <v>1312</v>
      </c>
      <c r="CE87" s="28" t="n">
        <f aca="false">'Quarterly data'!CF84</f>
        <v>1356</v>
      </c>
      <c r="CF87" s="28" t="n">
        <f aca="false">'Quarterly data'!CG84</f>
        <v>1428</v>
      </c>
      <c r="CG87" s="28" t="n">
        <f aca="false">'Quarterly data'!CH84</f>
        <v>1401</v>
      </c>
      <c r="CH87" s="28" t="n">
        <f aca="false">'Quarterly data'!CI84</f>
        <v>1392</v>
      </c>
      <c r="CI87" s="28" t="n">
        <f aca="false">'Quarterly data'!CJ84</f>
        <v>1508</v>
      </c>
      <c r="CJ87" s="28" t="n">
        <f aca="false">'Quarterly data'!CK84</f>
        <v>1425</v>
      </c>
      <c r="CK87" s="28" t="n">
        <f aca="false">'Quarterly data'!CL84</f>
        <v>1403</v>
      </c>
      <c r="CL87" s="28" t="n">
        <f aca="false">'Quarterly data'!CM84</f>
        <v>1369</v>
      </c>
      <c r="CM87" s="28" t="n">
        <f aca="false">'Quarterly data'!CN84</f>
        <v>1408</v>
      </c>
      <c r="CN87" s="28" t="n">
        <f aca="false">'Quarterly data'!CO84</f>
        <v>1443</v>
      </c>
      <c r="CO87" s="28" t="n">
        <f aca="false">'Quarterly data'!CP84</f>
        <v>1456</v>
      </c>
      <c r="CP87" s="28" t="n">
        <f aca="false">'Quarterly data'!CQ84</f>
        <v>1592</v>
      </c>
      <c r="CQ87" s="28" t="n">
        <f aca="false">'Quarterly data'!CR84</f>
        <v>1531</v>
      </c>
      <c r="CR87" s="28" t="n">
        <f aca="false">'Quarterly data'!CS84</f>
        <v>1513</v>
      </c>
      <c r="CS87" s="28" t="n">
        <f aca="false">'Quarterly data'!CT84</f>
        <v>1592</v>
      </c>
      <c r="CT87" s="28" t="n">
        <f aca="false">'Quarterly data'!CU84</f>
        <v>1575</v>
      </c>
      <c r="CU87" s="28" t="n">
        <f aca="false">'Quarterly data'!CV95</f>
        <v>196</v>
      </c>
      <c r="CV87" s="28" t="n">
        <f aca="false">'Quarterly data'!CW95</f>
        <v>256</v>
      </c>
      <c r="CW87" s="28" t="n">
        <f aca="false">'Quarterly data'!CX95</f>
        <v>237</v>
      </c>
      <c r="CX87" s="28" t="n">
        <f aca="false">'Quarterly data'!CY95</f>
        <v>155</v>
      </c>
      <c r="CY87" s="28" t="n">
        <f aca="false">'Quarterly data'!CZ95</f>
        <v>65</v>
      </c>
      <c r="CZ87" s="28" t="n">
        <f aca="false">'Quarterly data'!DA95</f>
        <v>118</v>
      </c>
      <c r="DA87" s="28" t="n">
        <f aca="false">'Quarterly data'!DB95</f>
        <v>104</v>
      </c>
      <c r="DB87" s="28" t="n">
        <f aca="false">'Quarterly data'!DC95</f>
        <v>124</v>
      </c>
      <c r="DC87" s="28" t="n">
        <f aca="false">'Quarterly data'!DD95</f>
        <v>163</v>
      </c>
      <c r="DD87" s="28" t="n">
        <f aca="false">'Quarterly data'!DE95</f>
        <v>128</v>
      </c>
      <c r="DE87" s="28" t="n">
        <f aca="false">'Quarterly data'!DF95</f>
        <v>150</v>
      </c>
      <c r="DF87" s="28" t="n">
        <f aca="false">'Quarterly data'!DG95</f>
        <v>149</v>
      </c>
      <c r="DG87" s="28" t="n">
        <f aca="false">'Quarterly data'!DH95</f>
        <v>173</v>
      </c>
      <c r="DH87" s="28" t="n">
        <f aca="false">'Quarterly data'!DI95</f>
        <v>194</v>
      </c>
      <c r="DI87" s="28" t="n">
        <f aca="false">'Quarterly data'!DJ95</f>
        <v>180</v>
      </c>
      <c r="DJ87" s="28" t="n">
        <f aca="false">'Quarterly data'!DK95</f>
        <v>175</v>
      </c>
      <c r="DK87" s="28" t="n">
        <f aca="false">'Quarterly data'!DL95</f>
        <v>0</v>
      </c>
      <c r="DL87" s="28" t="n">
        <f aca="false">'Quarterly data'!DM95</f>
        <v>0</v>
      </c>
      <c r="DM87" s="28" t="n">
        <f aca="false">'Quarterly data'!DN95</f>
        <v>0</v>
      </c>
      <c r="DN87" s="28" t="n">
        <f aca="false">'Quarterly data'!DO95</f>
        <v>0</v>
      </c>
    </row>
    <row r="88" customFormat="false" ht="15" hidden="false" customHeight="false" outlineLevel="0" collapsed="false">
      <c r="A88" s="27"/>
      <c r="B88" s="1" t="n">
        <f aca="false">'Quarterly data'!C85</f>
        <v>0</v>
      </c>
      <c r="C88" s="1" t="n">
        <f aca="false">'Quarterly data'!D85</f>
        <v>0</v>
      </c>
      <c r="D88" s="1" t="n">
        <f aca="false">'Quarterly data'!E85</f>
        <v>0</v>
      </c>
      <c r="E88" s="1" t="n">
        <f aca="false">'Quarterly data'!F85</f>
        <v>0</v>
      </c>
      <c r="F88" s="1" t="n">
        <f aca="false">'Quarterly data'!G85</f>
        <v>0</v>
      </c>
      <c r="G88" s="1" t="n">
        <f aca="false">'Quarterly data'!H85</f>
        <v>0</v>
      </c>
      <c r="H88" s="1" t="n">
        <f aca="false">'Quarterly data'!I85</f>
        <v>0</v>
      </c>
      <c r="I88" s="1" t="n">
        <f aca="false">'Quarterly data'!J85</f>
        <v>0</v>
      </c>
      <c r="J88" s="1" t="n">
        <f aca="false">'Quarterly data'!K85</f>
        <v>0</v>
      </c>
      <c r="K88" s="1" t="n">
        <f aca="false">'Quarterly data'!L85</f>
        <v>0</v>
      </c>
      <c r="L88" s="1" t="n">
        <f aca="false">'Quarterly data'!M85</f>
        <v>0</v>
      </c>
      <c r="M88" s="1" t="n">
        <f aca="false">'Quarterly data'!N85</f>
        <v>0</v>
      </c>
      <c r="N88" s="1" t="n">
        <f aca="false">'Quarterly data'!O85</f>
        <v>0</v>
      </c>
      <c r="O88" s="1" t="n">
        <f aca="false">'Quarterly data'!P85</f>
        <v>0</v>
      </c>
      <c r="P88" s="1" t="n">
        <f aca="false">'Quarterly data'!Q85</f>
        <v>0</v>
      </c>
      <c r="Q88" s="1" t="n">
        <f aca="false">'Quarterly data'!R85</f>
        <v>0</v>
      </c>
      <c r="R88" s="1" t="n">
        <f aca="false">'Quarterly data'!S85</f>
        <v>0</v>
      </c>
      <c r="S88" s="1" t="n">
        <f aca="false">'Quarterly data'!T85</f>
        <v>0</v>
      </c>
      <c r="T88" s="1" t="n">
        <f aca="false">'Quarterly data'!U85</f>
        <v>0</v>
      </c>
      <c r="U88" s="1" t="n">
        <f aca="false">'Quarterly data'!V85</f>
        <v>0</v>
      </c>
      <c r="V88" s="1" t="n">
        <f aca="false">'Quarterly data'!W85</f>
        <v>0</v>
      </c>
      <c r="W88" s="1" t="n">
        <f aca="false">'Quarterly data'!X85</f>
        <v>0</v>
      </c>
      <c r="X88" s="1" t="n">
        <f aca="false">'Quarterly data'!Y85</f>
        <v>0</v>
      </c>
      <c r="Y88" s="1" t="n">
        <f aca="false">'Quarterly data'!Z85</f>
        <v>0</v>
      </c>
      <c r="Z88" s="1" t="n">
        <f aca="false">'Quarterly data'!AA85</f>
        <v>0</v>
      </c>
      <c r="AA88" s="1" t="n">
        <f aca="false">'Quarterly data'!AB85</f>
        <v>0</v>
      </c>
      <c r="AB88" s="1" t="n">
        <f aca="false">'Quarterly data'!AC85</f>
        <v>0</v>
      </c>
      <c r="AC88" s="1" t="n">
        <f aca="false">'Quarterly data'!AD85</f>
        <v>0</v>
      </c>
      <c r="AD88" s="1" t="n">
        <f aca="false">'Quarterly data'!AE85</f>
        <v>0</v>
      </c>
      <c r="AE88" s="1" t="n">
        <f aca="false">'Quarterly data'!AF85</f>
        <v>0</v>
      </c>
      <c r="AF88" s="1" t="n">
        <f aca="false">'Quarterly data'!AG85</f>
        <v>0</v>
      </c>
      <c r="AG88" s="1" t="n">
        <f aca="false">'Quarterly data'!AH85</f>
        <v>0</v>
      </c>
      <c r="AH88" s="1" t="n">
        <f aca="false">'Quarterly data'!AI85</f>
        <v>0</v>
      </c>
      <c r="AI88" s="1" t="n">
        <f aca="false">'Quarterly data'!AJ85</f>
        <v>0</v>
      </c>
      <c r="AJ88" s="1" t="n">
        <f aca="false">'Quarterly data'!AK85</f>
        <v>0</v>
      </c>
      <c r="AK88" s="1" t="n">
        <f aca="false">'Quarterly data'!AL85</f>
        <v>0</v>
      </c>
      <c r="AL88" s="1" t="n">
        <f aca="false">'Quarterly data'!AM85</f>
        <v>0</v>
      </c>
      <c r="AM88" s="1" t="n">
        <f aca="false">'Quarterly data'!AN85</f>
        <v>0</v>
      </c>
      <c r="AN88" s="1" t="n">
        <f aca="false">'Quarterly data'!AO85</f>
        <v>0</v>
      </c>
      <c r="AO88" s="1" t="n">
        <f aca="false">'Quarterly data'!AP85</f>
        <v>0</v>
      </c>
      <c r="AP88" s="1" t="n">
        <f aca="false">'Quarterly data'!AQ85</f>
        <v>0</v>
      </c>
      <c r="AQ88" s="1" t="n">
        <f aca="false">'Quarterly data'!AR85</f>
        <v>0</v>
      </c>
      <c r="AR88" s="1" t="n">
        <f aca="false">'Quarterly data'!AS85</f>
        <v>0</v>
      </c>
      <c r="AS88" s="1" t="n">
        <f aca="false">'Quarterly data'!AT85</f>
        <v>0</v>
      </c>
      <c r="AT88" s="1" t="n">
        <f aca="false">'Quarterly data'!AU85</f>
        <v>0</v>
      </c>
      <c r="AU88" s="1" t="n">
        <f aca="false">'Quarterly data'!AV85</f>
        <v>0</v>
      </c>
      <c r="AV88" s="1" t="n">
        <f aca="false">'Quarterly data'!AW85</f>
        <v>0</v>
      </c>
      <c r="AW88" s="1" t="n">
        <f aca="false">'Quarterly data'!AX85</f>
        <v>0</v>
      </c>
      <c r="AX88" s="1" t="n">
        <f aca="false">'Quarterly data'!AY85</f>
        <v>0</v>
      </c>
      <c r="AY88" s="1" t="n">
        <f aca="false">'Quarterly data'!AZ85</f>
        <v>0</v>
      </c>
      <c r="AZ88" s="1" t="n">
        <f aca="false">'Quarterly data'!BA85</f>
        <v>0</v>
      </c>
      <c r="BA88" s="1" t="n">
        <f aca="false">'Quarterly data'!BB85</f>
        <v>0</v>
      </c>
      <c r="BB88" s="1" t="n">
        <f aca="false">'Quarterly data'!BC85</f>
        <v>0</v>
      </c>
      <c r="BC88" s="1" t="n">
        <f aca="false">'Quarterly data'!BD85</f>
        <v>0</v>
      </c>
      <c r="BD88" s="1" t="n">
        <f aca="false">'Quarterly data'!BE85</f>
        <v>0</v>
      </c>
      <c r="BE88" s="1" t="n">
        <f aca="false">'Quarterly data'!BF85</f>
        <v>0</v>
      </c>
      <c r="BF88" s="1" t="n">
        <f aca="false">'Quarterly data'!BG85</f>
        <v>0</v>
      </c>
      <c r="BG88" s="1" t="n">
        <f aca="false">'Quarterly data'!BH85</f>
        <v>0</v>
      </c>
      <c r="BH88" s="1" t="n">
        <f aca="false">'Quarterly data'!BI85</f>
        <v>0</v>
      </c>
      <c r="BI88" s="1" t="n">
        <f aca="false">'Quarterly data'!BJ85</f>
        <v>0</v>
      </c>
      <c r="BJ88" s="1" t="n">
        <f aca="false">'Quarterly data'!BK85</f>
        <v>0</v>
      </c>
      <c r="BK88" s="1" t="n">
        <f aca="false">'Quarterly data'!BL85</f>
        <v>0</v>
      </c>
      <c r="BL88" s="1" t="n">
        <f aca="false">'Quarterly data'!BM85</f>
        <v>0</v>
      </c>
      <c r="BM88" s="1" t="n">
        <f aca="false">'Quarterly data'!BN85</f>
        <v>0</v>
      </c>
      <c r="BN88" s="1" t="n">
        <f aca="false">'Quarterly data'!BO85</f>
        <v>0</v>
      </c>
      <c r="BO88" s="1" t="n">
        <f aca="false">'Quarterly data'!BP85</f>
        <v>0</v>
      </c>
      <c r="BP88" s="1" t="n">
        <f aca="false">'Quarterly data'!BQ85</f>
        <v>0</v>
      </c>
      <c r="BQ88" s="1" t="n">
        <f aca="false">'Quarterly data'!BR85</f>
        <v>0</v>
      </c>
      <c r="BR88" s="1" t="n">
        <f aca="false">'Quarterly data'!BS85</f>
        <v>0</v>
      </c>
      <c r="BS88" s="1" t="n">
        <f aca="false">'Quarterly data'!BT85</f>
        <v>0</v>
      </c>
      <c r="BT88" s="1" t="n">
        <f aca="false">'Quarterly data'!BU85</f>
        <v>0</v>
      </c>
      <c r="BU88" s="1" t="n">
        <f aca="false">'Quarterly data'!BV85</f>
        <v>0</v>
      </c>
      <c r="BV88" s="1" t="n">
        <f aca="false">'Quarterly data'!BW85</f>
        <v>0</v>
      </c>
      <c r="BW88" s="1" t="n">
        <f aca="false">'Quarterly data'!BX85</f>
        <v>0</v>
      </c>
      <c r="BX88" s="1" t="n">
        <f aca="false">'Quarterly data'!BY85</f>
        <v>0</v>
      </c>
      <c r="BY88" s="1" t="n">
        <f aca="false">'Quarterly data'!BZ85</f>
        <v>0</v>
      </c>
      <c r="BZ88" s="1" t="n">
        <f aca="false">'Quarterly data'!CA85</f>
        <v>0</v>
      </c>
      <c r="CA88" s="1" t="n">
        <f aca="false">'Quarterly data'!CB85</f>
        <v>0</v>
      </c>
      <c r="CB88" s="1" t="n">
        <f aca="false">'Quarterly data'!CC85</f>
        <v>0</v>
      </c>
      <c r="CC88" s="1" t="n">
        <f aca="false">'Quarterly data'!CD85</f>
        <v>0</v>
      </c>
      <c r="CD88" s="1" t="n">
        <f aca="false">'Quarterly data'!CE85</f>
        <v>0</v>
      </c>
      <c r="CE88" s="1" t="n">
        <f aca="false">'Quarterly data'!CF85</f>
        <v>0</v>
      </c>
      <c r="CF88" s="1" t="n">
        <f aca="false">'Quarterly data'!CG85</f>
        <v>0</v>
      </c>
      <c r="CG88" s="1" t="n">
        <f aca="false">'Quarterly data'!CH85</f>
        <v>0</v>
      </c>
      <c r="CH88" s="1" t="n">
        <f aca="false">'Quarterly data'!CI85</f>
        <v>0</v>
      </c>
      <c r="CI88" s="1" t="n">
        <f aca="false">'Quarterly data'!CJ85</f>
        <v>0</v>
      </c>
      <c r="CJ88" s="1" t="n">
        <f aca="false">'Quarterly data'!CK85</f>
        <v>0</v>
      </c>
      <c r="CK88" s="1" t="n">
        <f aca="false">'Quarterly data'!CL85</f>
        <v>0</v>
      </c>
      <c r="CL88" s="1" t="n">
        <f aca="false">'Quarterly data'!CM85</f>
        <v>0</v>
      </c>
      <c r="CM88" s="1" t="n">
        <f aca="false">'Quarterly data'!CN85</f>
        <v>0</v>
      </c>
      <c r="CN88" s="1" t="n">
        <f aca="false">'Quarterly data'!CO85</f>
        <v>0</v>
      </c>
      <c r="CO88" s="1" t="n">
        <f aca="false">'Quarterly data'!CP85</f>
        <v>0</v>
      </c>
      <c r="CP88" s="1" t="n">
        <f aca="false">'Quarterly data'!CQ85</f>
        <v>0</v>
      </c>
      <c r="CQ88" s="1" t="n">
        <f aca="false">'Quarterly data'!CR85</f>
        <v>0</v>
      </c>
      <c r="CR88" s="1" t="n">
        <f aca="false">'Quarterly data'!CS85</f>
        <v>0</v>
      </c>
      <c r="CS88" s="1" t="n">
        <f aca="false">'Quarterly data'!CT85</f>
        <v>0</v>
      </c>
      <c r="CT88" s="1" t="n">
        <f aca="false">'Quarterly data'!CU85</f>
        <v>0</v>
      </c>
      <c r="CU88" s="1" t="n">
        <f aca="false">'Quarterly data'!CV96</f>
        <v>767</v>
      </c>
      <c r="CV88" s="1" t="n">
        <f aca="false">'Quarterly data'!CW96</f>
        <v>889</v>
      </c>
      <c r="CW88" s="1" t="n">
        <f aca="false">'Quarterly data'!CX96</f>
        <v>899</v>
      </c>
      <c r="CX88" s="1" t="n">
        <f aca="false">'Quarterly data'!CY96</f>
        <v>866</v>
      </c>
      <c r="CY88" s="1" t="n">
        <f aca="false">'Quarterly data'!CZ96</f>
        <v>627</v>
      </c>
      <c r="CZ88" s="1" t="n">
        <f aca="false">'Quarterly data'!DA96</f>
        <v>887</v>
      </c>
      <c r="DA88" s="1" t="n">
        <f aca="false">'Quarterly data'!DB96</f>
        <v>764</v>
      </c>
      <c r="DB88" s="1" t="n">
        <f aca="false">'Quarterly data'!DC96</f>
        <v>733</v>
      </c>
      <c r="DC88" s="1" t="n">
        <f aca="false">'Quarterly data'!DD96</f>
        <v>799</v>
      </c>
      <c r="DD88" s="1" t="n">
        <f aca="false">'Quarterly data'!DE96</f>
        <v>834</v>
      </c>
      <c r="DE88" s="1" t="n">
        <f aca="false">'Quarterly data'!DF96</f>
        <v>890</v>
      </c>
      <c r="DF88" s="1" t="n">
        <f aca="false">'Quarterly data'!DG96</f>
        <v>846</v>
      </c>
      <c r="DG88" s="1" t="n">
        <f aca="false">'Quarterly data'!DH96</f>
        <v>1017</v>
      </c>
      <c r="DH88" s="1" t="n">
        <f aca="false">'Quarterly data'!DI96</f>
        <v>1011</v>
      </c>
      <c r="DI88" s="1" t="n">
        <f aca="false">'Quarterly data'!DJ96</f>
        <v>985</v>
      </c>
      <c r="DJ88" s="1" t="n">
        <f aca="false">'Quarterly data'!DK96</f>
        <v>843</v>
      </c>
      <c r="DK88" s="1" t="n">
        <f aca="false">'Quarterly data'!DL96</f>
        <v>0</v>
      </c>
      <c r="DL88" s="1" t="n">
        <f aca="false">'Quarterly data'!DM96</f>
        <v>0</v>
      </c>
      <c r="DM88" s="1" t="n">
        <f aca="false">'Quarterly data'!DN96</f>
        <v>0</v>
      </c>
      <c r="DN88" s="1" t="n">
        <f aca="false">'Quarterly data'!DO96</f>
        <v>0</v>
      </c>
    </row>
    <row r="89" customFormat="false" ht="15" hidden="false" customHeight="false" outlineLevel="0" collapsed="false">
      <c r="A89" s="25" t="s">
        <v>166</v>
      </c>
      <c r="B89" s="26" t="n">
        <f aca="false">'Quarterly data'!C86</f>
        <v>0</v>
      </c>
      <c r="C89" s="26" t="n">
        <f aca="false">'Quarterly data'!D86</f>
        <v>0</v>
      </c>
      <c r="D89" s="26" t="n">
        <f aca="false">'Quarterly data'!E86</f>
        <v>0</v>
      </c>
      <c r="E89" s="26" t="n">
        <f aca="false">'Quarterly data'!F86</f>
        <v>0</v>
      </c>
      <c r="F89" s="26" t="n">
        <f aca="false">'Quarterly data'!G86</f>
        <v>0</v>
      </c>
      <c r="G89" s="26" t="n">
        <f aca="false">'Quarterly data'!H86</f>
        <v>0</v>
      </c>
      <c r="H89" s="26" t="n">
        <f aca="false">'Quarterly data'!I86</f>
        <v>0</v>
      </c>
      <c r="I89" s="26" t="n">
        <f aca="false">'Quarterly data'!J86</f>
        <v>0</v>
      </c>
      <c r="J89" s="26" t="n">
        <f aca="false">'Quarterly data'!K86</f>
        <v>0</v>
      </c>
      <c r="K89" s="26" t="n">
        <f aca="false">'Quarterly data'!L86</f>
        <v>0</v>
      </c>
      <c r="L89" s="26" t="n">
        <f aca="false">'Quarterly data'!M86</f>
        <v>0</v>
      </c>
      <c r="M89" s="26" t="n">
        <f aca="false">'Quarterly data'!N86</f>
        <v>0</v>
      </c>
      <c r="N89" s="26" t="n">
        <f aca="false">'Quarterly data'!O86</f>
        <v>0</v>
      </c>
      <c r="O89" s="26" t="n">
        <f aca="false">'Quarterly data'!P86</f>
        <v>0</v>
      </c>
      <c r="P89" s="26" t="n">
        <f aca="false">'Quarterly data'!Q86</f>
        <v>0</v>
      </c>
      <c r="Q89" s="26" t="n">
        <f aca="false">'Quarterly data'!R86</f>
        <v>0</v>
      </c>
      <c r="R89" s="26" t="n">
        <f aca="false">'Quarterly data'!S86</f>
        <v>54.75</v>
      </c>
      <c r="S89" s="26" t="n">
        <f aca="false">'Quarterly data'!T86</f>
        <v>54.75</v>
      </c>
      <c r="T89" s="26" t="n">
        <f aca="false">'Quarterly data'!U86</f>
        <v>54.75</v>
      </c>
      <c r="U89" s="26" t="n">
        <f aca="false">'Quarterly data'!V86</f>
        <v>54.75</v>
      </c>
      <c r="V89" s="26" t="n">
        <f aca="false">'Quarterly data'!W86</f>
        <v>64</v>
      </c>
      <c r="W89" s="26" t="n">
        <f aca="false">'Quarterly data'!X86</f>
        <v>64</v>
      </c>
      <c r="X89" s="26" t="n">
        <f aca="false">'Quarterly data'!Y86</f>
        <v>64</v>
      </c>
      <c r="Y89" s="26" t="n">
        <f aca="false">'Quarterly data'!Z86</f>
        <v>64</v>
      </c>
      <c r="Z89" s="26" t="n">
        <f aca="false">'Quarterly data'!AA86</f>
        <v>64</v>
      </c>
      <c r="AA89" s="26" t="n">
        <f aca="false">'Quarterly data'!AB86</f>
        <v>64</v>
      </c>
      <c r="AB89" s="26" t="n">
        <f aca="false">'Quarterly data'!AC86</f>
        <v>64</v>
      </c>
      <c r="AC89" s="26" t="n">
        <f aca="false">'Quarterly data'!AD86</f>
        <v>64</v>
      </c>
      <c r="AD89" s="26" t="n">
        <f aca="false">'Quarterly data'!AE86</f>
        <v>69</v>
      </c>
      <c r="AE89" s="26" t="n">
        <f aca="false">'Quarterly data'!AF86</f>
        <v>69</v>
      </c>
      <c r="AF89" s="26" t="n">
        <f aca="false">'Quarterly data'!AG86</f>
        <v>69</v>
      </c>
      <c r="AG89" s="26" t="n">
        <f aca="false">'Quarterly data'!AH86</f>
        <v>69</v>
      </c>
      <c r="AH89" s="26" t="n">
        <f aca="false">'Quarterly data'!AI86</f>
        <v>75.75</v>
      </c>
      <c r="AI89" s="26" t="n">
        <f aca="false">'Quarterly data'!AJ86</f>
        <v>75.75</v>
      </c>
      <c r="AJ89" s="26" t="n">
        <f aca="false">'Quarterly data'!AK86</f>
        <v>75.75</v>
      </c>
      <c r="AK89" s="26" t="n">
        <f aca="false">'Quarterly data'!AL86</f>
        <v>75.75</v>
      </c>
      <c r="AL89" s="26" t="n">
        <f aca="false">'Quarterly data'!AM86</f>
        <v>84.75</v>
      </c>
      <c r="AM89" s="26" t="n">
        <f aca="false">'Quarterly data'!AN86</f>
        <v>84.75</v>
      </c>
      <c r="AN89" s="26" t="n">
        <f aca="false">'Quarterly data'!AO86</f>
        <v>84.75</v>
      </c>
      <c r="AO89" s="26" t="n">
        <f aca="false">'Quarterly data'!AP86</f>
        <v>84.75</v>
      </c>
      <c r="AP89" s="26" t="n">
        <f aca="false">'Quarterly data'!AQ86</f>
        <v>98.25</v>
      </c>
      <c r="AQ89" s="26" t="n">
        <f aca="false">'Quarterly data'!AR86</f>
        <v>98.25</v>
      </c>
      <c r="AR89" s="26" t="n">
        <f aca="false">'Quarterly data'!AS86</f>
        <v>98.25</v>
      </c>
      <c r="AS89" s="26" t="n">
        <f aca="false">'Quarterly data'!AT86</f>
        <v>98.25</v>
      </c>
      <c r="AT89" s="26" t="n">
        <f aca="false">'Quarterly data'!AU86</f>
        <v>108</v>
      </c>
      <c r="AU89" s="26" t="n">
        <f aca="false">'Quarterly data'!AV86</f>
        <v>133</v>
      </c>
      <c r="AV89" s="26" t="n">
        <f aca="false">'Quarterly data'!AW86</f>
        <v>136</v>
      </c>
      <c r="AW89" s="26" t="n">
        <f aca="false">'Quarterly data'!AX86</f>
        <v>154</v>
      </c>
      <c r="AX89" s="26" t="n">
        <f aca="false">'Quarterly data'!AY86</f>
        <v>155</v>
      </c>
      <c r="AY89" s="26" t="n">
        <f aca="false">'Quarterly data'!AZ86</f>
        <v>162</v>
      </c>
      <c r="AZ89" s="26" t="n">
        <f aca="false">'Quarterly data'!BA86</f>
        <v>166</v>
      </c>
      <c r="BA89" s="26" t="n">
        <f aca="false">'Quarterly data'!BB86</f>
        <v>192</v>
      </c>
      <c r="BB89" s="26" t="n">
        <f aca="false">'Quarterly data'!BC86</f>
        <v>178</v>
      </c>
      <c r="BC89" s="26" t="n">
        <f aca="false">'Quarterly data'!BD86</f>
        <v>222</v>
      </c>
      <c r="BD89" s="26" t="n">
        <f aca="false">'Quarterly data'!BE86</f>
        <v>234</v>
      </c>
      <c r="BE89" s="26" t="n">
        <f aca="false">'Quarterly data'!BF86</f>
        <v>255</v>
      </c>
      <c r="BF89" s="26" t="n">
        <f aca="false">'Quarterly data'!BG86</f>
        <v>249</v>
      </c>
      <c r="BG89" s="26" t="n">
        <f aca="false">'Quarterly data'!BH86</f>
        <v>232</v>
      </c>
      <c r="BH89" s="26" t="n">
        <f aca="false">'Quarterly data'!BI86</f>
        <v>206</v>
      </c>
      <c r="BI89" s="26" t="n">
        <f aca="false">'Quarterly data'!BJ86</f>
        <v>227</v>
      </c>
      <c r="BJ89" s="26" t="n">
        <f aca="false">'Quarterly data'!BK86</f>
        <v>244</v>
      </c>
      <c r="BK89" s="26" t="n">
        <f aca="false">'Quarterly data'!BL86</f>
        <v>214</v>
      </c>
      <c r="BL89" s="26" t="n">
        <f aca="false">'Quarterly data'!BM86</f>
        <v>237</v>
      </c>
      <c r="BM89" s="26" t="n">
        <f aca="false">'Quarterly data'!BN86</f>
        <v>284</v>
      </c>
      <c r="BN89" s="26" t="n">
        <f aca="false">'Quarterly data'!BO86</f>
        <v>280</v>
      </c>
      <c r="BO89" s="26" t="n">
        <f aca="false">'Quarterly data'!BP86</f>
        <v>234</v>
      </c>
      <c r="BP89" s="26" t="n">
        <f aca="false">'Quarterly data'!BQ86</f>
        <v>263</v>
      </c>
      <c r="BQ89" s="26" t="n">
        <f aca="false">'Quarterly data'!BR86</f>
        <v>292</v>
      </c>
      <c r="BR89" s="26" t="n">
        <f aca="false">'Quarterly data'!BS86</f>
        <v>310</v>
      </c>
      <c r="BS89" s="26" t="n">
        <f aca="false">'Quarterly data'!BT86</f>
        <v>288</v>
      </c>
      <c r="BT89" s="26" t="n">
        <f aca="false">'Quarterly data'!BU86</f>
        <v>331</v>
      </c>
      <c r="BU89" s="26" t="n">
        <f aca="false">'Quarterly data'!BV86</f>
        <v>378</v>
      </c>
      <c r="BV89" s="26" t="n">
        <f aca="false">'Quarterly data'!BW86</f>
        <v>348</v>
      </c>
      <c r="BW89" s="26" t="n">
        <f aca="false">'Quarterly data'!BX86</f>
        <v>339</v>
      </c>
      <c r="BX89" s="26" t="n">
        <f aca="false">'Quarterly data'!BY86</f>
        <v>339</v>
      </c>
      <c r="BY89" s="26" t="n">
        <f aca="false">'Quarterly data'!BZ86</f>
        <v>381</v>
      </c>
      <c r="BZ89" s="26" t="n">
        <f aca="false">'Quarterly data'!CA86</f>
        <v>370</v>
      </c>
      <c r="CA89" s="26" t="n">
        <f aca="false">'Quarterly data'!CB86</f>
        <v>366</v>
      </c>
      <c r="CB89" s="26" t="n">
        <f aca="false">'Quarterly data'!CC86</f>
        <v>321</v>
      </c>
      <c r="CC89" s="26" t="n">
        <f aca="false">'Quarterly data'!CD86</f>
        <v>427</v>
      </c>
      <c r="CD89" s="26" t="n">
        <f aca="false">'Quarterly data'!CE86</f>
        <v>417</v>
      </c>
      <c r="CE89" s="26" t="n">
        <f aca="false">'Quarterly data'!CF86</f>
        <v>423</v>
      </c>
      <c r="CF89" s="26" t="n">
        <f aca="false">'Quarterly data'!CG86</f>
        <v>411</v>
      </c>
      <c r="CG89" s="26" t="n">
        <f aca="false">'Quarterly data'!CH86</f>
        <v>499</v>
      </c>
      <c r="CH89" s="26" t="n">
        <f aca="false">'Quarterly data'!CI86</f>
        <v>489</v>
      </c>
      <c r="CI89" s="26" t="n">
        <f aca="false">'Quarterly data'!CJ86</f>
        <v>475</v>
      </c>
      <c r="CJ89" s="26" t="n">
        <f aca="false">'Quarterly data'!CK86</f>
        <v>469</v>
      </c>
      <c r="CK89" s="26" t="n">
        <f aca="false">'Quarterly data'!CL86</f>
        <v>464</v>
      </c>
      <c r="CL89" s="26" t="n">
        <f aca="false">'Quarterly data'!CM86</f>
        <v>451</v>
      </c>
      <c r="CM89" s="26" t="n">
        <f aca="false">'Quarterly data'!CN86</f>
        <v>438</v>
      </c>
      <c r="CN89" s="26" t="n">
        <f aca="false">'Quarterly data'!CO86</f>
        <v>480</v>
      </c>
      <c r="CO89" s="26" t="n">
        <f aca="false">'Quarterly data'!CP86</f>
        <v>465</v>
      </c>
      <c r="CP89" s="26" t="n">
        <f aca="false">'Quarterly data'!CQ86</f>
        <v>443</v>
      </c>
      <c r="CQ89" s="26" t="n">
        <f aca="false">'Quarterly data'!CR86</f>
        <v>441</v>
      </c>
      <c r="CR89" s="26" t="n">
        <f aca="false">'Quarterly data'!CS86</f>
        <v>490</v>
      </c>
      <c r="CS89" s="26" t="n">
        <f aca="false">'Quarterly data'!CT86</f>
        <v>541</v>
      </c>
      <c r="CT89" s="26" t="n">
        <f aca="false">'Quarterly data'!CU86</f>
        <v>533</v>
      </c>
      <c r="CU89" s="26" t="n">
        <f aca="false">'Quarterly data'!CV97</f>
        <v>572</v>
      </c>
      <c r="CV89" s="26" t="n">
        <f aca="false">'Quarterly data'!CW97</f>
        <v>635</v>
      </c>
      <c r="CW89" s="26" t="n">
        <f aca="false">'Quarterly data'!CX97</f>
        <v>671</v>
      </c>
      <c r="CX89" s="26" t="n">
        <f aca="false">'Quarterly data'!CY97</f>
        <v>672</v>
      </c>
      <c r="CY89" s="26" t="n">
        <f aca="false">'Quarterly data'!CZ97</f>
        <v>552</v>
      </c>
      <c r="CZ89" s="26" t="n">
        <f aca="false">'Quarterly data'!DA97</f>
        <v>772</v>
      </c>
      <c r="DA89" s="26" t="n">
        <f aca="false">'Quarterly data'!DB97</f>
        <v>674</v>
      </c>
      <c r="DB89" s="26" t="n">
        <f aca="false">'Quarterly data'!DC97</f>
        <v>646</v>
      </c>
      <c r="DC89" s="26" t="n">
        <f aca="false">'Quarterly data'!DD97</f>
        <v>691</v>
      </c>
      <c r="DD89" s="26" t="n">
        <f aca="false">'Quarterly data'!DE97</f>
        <v>685</v>
      </c>
      <c r="DE89" s="26" t="n">
        <f aca="false">'Quarterly data'!DF97</f>
        <v>734</v>
      </c>
      <c r="DF89" s="26" t="n">
        <f aca="false">'Quarterly data'!DG97</f>
        <v>685</v>
      </c>
      <c r="DG89" s="26" t="n">
        <f aca="false">'Quarterly data'!DH97</f>
        <v>836</v>
      </c>
      <c r="DH89" s="26" t="n">
        <f aca="false">'Quarterly data'!DI97</f>
        <v>861</v>
      </c>
      <c r="DI89" s="26" t="n">
        <f aca="false">'Quarterly data'!DJ97</f>
        <v>781</v>
      </c>
      <c r="DJ89" s="26" t="n">
        <f aca="false">'Quarterly data'!DK97</f>
        <v>686</v>
      </c>
      <c r="DK89" s="26" t="n">
        <f aca="false">'Quarterly data'!DL97</f>
        <v>0</v>
      </c>
      <c r="DL89" s="26" t="n">
        <f aca="false">'Quarterly data'!DM97</f>
        <v>0</v>
      </c>
      <c r="DM89" s="26" t="n">
        <f aca="false">'Quarterly data'!DN97</f>
        <v>0</v>
      </c>
      <c r="DN89" s="26" t="n">
        <f aca="false">'Quarterly data'!DO97</f>
        <v>0</v>
      </c>
    </row>
    <row r="90" customFormat="false" ht="15" hidden="false" customHeight="false" outlineLevel="0" collapsed="false">
      <c r="A90" s="30" t="s">
        <v>167</v>
      </c>
      <c r="B90" s="28" t="n">
        <f aca="false">'Quarterly data'!C87</f>
        <v>0</v>
      </c>
      <c r="C90" s="28" t="n">
        <f aca="false">'Quarterly data'!D87</f>
        <v>0</v>
      </c>
      <c r="D90" s="28" t="n">
        <f aca="false">'Quarterly data'!E87</f>
        <v>0</v>
      </c>
      <c r="E90" s="28" t="n">
        <f aca="false">'Quarterly data'!F87</f>
        <v>0</v>
      </c>
      <c r="F90" s="28" t="n">
        <f aca="false">'Quarterly data'!G87</f>
        <v>0</v>
      </c>
      <c r="G90" s="28" t="n">
        <f aca="false">'Quarterly data'!H87</f>
        <v>0</v>
      </c>
      <c r="H90" s="28" t="n">
        <f aca="false">'Quarterly data'!I87</f>
        <v>0</v>
      </c>
      <c r="I90" s="28" t="n">
        <f aca="false">'Quarterly data'!J87</f>
        <v>0</v>
      </c>
      <c r="J90" s="28" t="n">
        <f aca="false">'Quarterly data'!K87</f>
        <v>0</v>
      </c>
      <c r="K90" s="28" t="n">
        <f aca="false">'Quarterly data'!L87</f>
        <v>0</v>
      </c>
      <c r="L90" s="28" t="n">
        <f aca="false">'Quarterly data'!M87</f>
        <v>0</v>
      </c>
      <c r="M90" s="28" t="n">
        <f aca="false">'Quarterly data'!N87</f>
        <v>0</v>
      </c>
      <c r="N90" s="28" t="n">
        <f aca="false">'Quarterly data'!O87</f>
        <v>0</v>
      </c>
      <c r="O90" s="28" t="n">
        <f aca="false">'Quarterly data'!P87</f>
        <v>0</v>
      </c>
      <c r="P90" s="28" t="n">
        <f aca="false">'Quarterly data'!Q87</f>
        <v>0</v>
      </c>
      <c r="Q90" s="28" t="n">
        <f aca="false">'Quarterly data'!R87</f>
        <v>0</v>
      </c>
      <c r="R90" s="28" t="n">
        <f aca="false">'Quarterly data'!S87</f>
        <v>54.75</v>
      </c>
      <c r="S90" s="28" t="n">
        <f aca="false">'Quarterly data'!T87</f>
        <v>54.75</v>
      </c>
      <c r="T90" s="28" t="n">
        <f aca="false">'Quarterly data'!U87</f>
        <v>54.75</v>
      </c>
      <c r="U90" s="28" t="n">
        <f aca="false">'Quarterly data'!V87</f>
        <v>54.75</v>
      </c>
      <c r="V90" s="28" t="n">
        <f aca="false">'Quarterly data'!W87</f>
        <v>64</v>
      </c>
      <c r="W90" s="28" t="n">
        <f aca="false">'Quarterly data'!X87</f>
        <v>64</v>
      </c>
      <c r="X90" s="28" t="n">
        <f aca="false">'Quarterly data'!Y87</f>
        <v>64</v>
      </c>
      <c r="Y90" s="28" t="n">
        <f aca="false">'Quarterly data'!Z87</f>
        <v>64</v>
      </c>
      <c r="Z90" s="28" t="n">
        <f aca="false">'Quarterly data'!AA87</f>
        <v>64</v>
      </c>
      <c r="AA90" s="28" t="n">
        <f aca="false">'Quarterly data'!AB87</f>
        <v>64</v>
      </c>
      <c r="AB90" s="28" t="n">
        <f aca="false">'Quarterly data'!AC87</f>
        <v>64</v>
      </c>
      <c r="AC90" s="28" t="n">
        <f aca="false">'Quarterly data'!AD87</f>
        <v>64</v>
      </c>
      <c r="AD90" s="28" t="n">
        <f aca="false">'Quarterly data'!AE87</f>
        <v>69</v>
      </c>
      <c r="AE90" s="28" t="n">
        <f aca="false">'Quarterly data'!AF87</f>
        <v>69</v>
      </c>
      <c r="AF90" s="28" t="n">
        <f aca="false">'Quarterly data'!AG87</f>
        <v>69</v>
      </c>
      <c r="AG90" s="28" t="n">
        <f aca="false">'Quarterly data'!AH87</f>
        <v>69</v>
      </c>
      <c r="AH90" s="28" t="n">
        <f aca="false">'Quarterly data'!AI87</f>
        <v>75.75</v>
      </c>
      <c r="AI90" s="28" t="n">
        <f aca="false">'Quarterly data'!AJ87</f>
        <v>75.75</v>
      </c>
      <c r="AJ90" s="28" t="n">
        <f aca="false">'Quarterly data'!AK87</f>
        <v>75.75</v>
      </c>
      <c r="AK90" s="28" t="n">
        <f aca="false">'Quarterly data'!AL87</f>
        <v>75.75</v>
      </c>
      <c r="AL90" s="28" t="n">
        <f aca="false">'Quarterly data'!AM87</f>
        <v>84.75</v>
      </c>
      <c r="AM90" s="28" t="n">
        <f aca="false">'Quarterly data'!AN87</f>
        <v>84.75</v>
      </c>
      <c r="AN90" s="28" t="n">
        <f aca="false">'Quarterly data'!AO87</f>
        <v>84.75</v>
      </c>
      <c r="AO90" s="28" t="n">
        <f aca="false">'Quarterly data'!AP87</f>
        <v>84.75</v>
      </c>
      <c r="AP90" s="28" t="n">
        <f aca="false">'Quarterly data'!AQ87</f>
        <v>98.25</v>
      </c>
      <c r="AQ90" s="28" t="n">
        <f aca="false">'Quarterly data'!AR87</f>
        <v>98.25</v>
      </c>
      <c r="AR90" s="28" t="n">
        <f aca="false">'Quarterly data'!AS87</f>
        <v>98.25</v>
      </c>
      <c r="AS90" s="28" t="n">
        <f aca="false">'Quarterly data'!AT87</f>
        <v>98.25</v>
      </c>
      <c r="AT90" s="28" t="n">
        <f aca="false">'Quarterly data'!AU87</f>
        <v>110</v>
      </c>
      <c r="AU90" s="28" t="n">
        <f aca="false">'Quarterly data'!AV87</f>
        <v>136</v>
      </c>
      <c r="AV90" s="28" t="n">
        <f aca="false">'Quarterly data'!AW87</f>
        <v>137</v>
      </c>
      <c r="AW90" s="28" t="n">
        <f aca="false">'Quarterly data'!AX87</f>
        <v>156</v>
      </c>
      <c r="AX90" s="28" t="n">
        <f aca="false">'Quarterly data'!AY87</f>
        <v>159</v>
      </c>
      <c r="AY90" s="28" t="n">
        <f aca="false">'Quarterly data'!AZ87</f>
        <v>167</v>
      </c>
      <c r="AZ90" s="28" t="n">
        <f aca="false">'Quarterly data'!BA87</f>
        <v>168</v>
      </c>
      <c r="BA90" s="28" t="n">
        <f aca="false">'Quarterly data'!BB87</f>
        <v>195</v>
      </c>
      <c r="BB90" s="28" t="n">
        <f aca="false">'Quarterly data'!BC87</f>
        <v>182</v>
      </c>
      <c r="BC90" s="28" t="n">
        <f aca="false">'Quarterly data'!BD87</f>
        <v>230</v>
      </c>
      <c r="BD90" s="28" t="n">
        <f aca="false">'Quarterly data'!BE87</f>
        <v>239</v>
      </c>
      <c r="BE90" s="28" t="n">
        <f aca="false">'Quarterly data'!BF87</f>
        <v>261</v>
      </c>
      <c r="BF90" s="28" t="n">
        <f aca="false">'Quarterly data'!BG87</f>
        <v>257</v>
      </c>
      <c r="BG90" s="28" t="n">
        <f aca="false">'Quarterly data'!BH87</f>
        <v>240</v>
      </c>
      <c r="BH90" s="28" t="n">
        <f aca="false">'Quarterly data'!BI87</f>
        <v>210</v>
      </c>
      <c r="BI90" s="28" t="n">
        <f aca="false">'Quarterly data'!BJ87</f>
        <v>231</v>
      </c>
      <c r="BJ90" s="28" t="n">
        <f aca="false">'Quarterly data'!BK87</f>
        <v>251</v>
      </c>
      <c r="BK90" s="28" t="n">
        <f aca="false">'Quarterly data'!BL87</f>
        <v>221</v>
      </c>
      <c r="BL90" s="28" t="n">
        <f aca="false">'Quarterly data'!BM87</f>
        <v>241</v>
      </c>
      <c r="BM90" s="28" t="n">
        <f aca="false">'Quarterly data'!BN87</f>
        <v>290</v>
      </c>
      <c r="BN90" s="28" t="n">
        <f aca="false">'Quarterly data'!BO87</f>
        <v>292</v>
      </c>
      <c r="BO90" s="28" t="n">
        <f aca="false">'Quarterly data'!BP87</f>
        <v>246</v>
      </c>
      <c r="BP90" s="28" t="n">
        <f aca="false">'Quarterly data'!BQ87</f>
        <v>261</v>
      </c>
      <c r="BQ90" s="28" t="n">
        <f aca="false">'Quarterly data'!BR87</f>
        <v>298</v>
      </c>
      <c r="BR90" s="28" t="n">
        <f aca="false">'Quarterly data'!BS87</f>
        <v>319</v>
      </c>
      <c r="BS90" s="28" t="n">
        <f aca="false">'Quarterly data'!BT87</f>
        <v>293</v>
      </c>
      <c r="BT90" s="28" t="n">
        <f aca="false">'Quarterly data'!BU87</f>
        <v>340</v>
      </c>
      <c r="BU90" s="28" t="n">
        <f aca="false">'Quarterly data'!BV87</f>
        <v>385</v>
      </c>
      <c r="BV90" s="28" t="n">
        <f aca="false">'Quarterly data'!BW87</f>
        <v>357</v>
      </c>
      <c r="BW90" s="28" t="n">
        <f aca="false">'Quarterly data'!BX87</f>
        <v>339</v>
      </c>
      <c r="BX90" s="28" t="n">
        <f aca="false">'Quarterly data'!BY87</f>
        <v>347</v>
      </c>
      <c r="BY90" s="28" t="n">
        <f aca="false">'Quarterly data'!BZ87</f>
        <v>391</v>
      </c>
      <c r="BZ90" s="28" t="n">
        <f aca="false">'Quarterly data'!CA87</f>
        <v>378</v>
      </c>
      <c r="CA90" s="28" t="n">
        <f aca="false">'Quarterly data'!CB87</f>
        <v>359</v>
      </c>
      <c r="CB90" s="28" t="n">
        <f aca="false">'Quarterly data'!CC87</f>
        <v>327</v>
      </c>
      <c r="CC90" s="28" t="n">
        <f aca="false">'Quarterly data'!CD87</f>
        <v>439</v>
      </c>
      <c r="CD90" s="28" t="n">
        <f aca="false">'Quarterly data'!CE87</f>
        <v>427</v>
      </c>
      <c r="CE90" s="28" t="n">
        <f aca="false">'Quarterly data'!CF87</f>
        <v>424</v>
      </c>
      <c r="CF90" s="28" t="n">
        <f aca="false">'Quarterly data'!CG87</f>
        <v>420</v>
      </c>
      <c r="CG90" s="28" t="n">
        <f aca="false">'Quarterly data'!CH87</f>
        <v>515</v>
      </c>
      <c r="CH90" s="28" t="n">
        <f aca="false">'Quarterly data'!CI87</f>
        <v>513</v>
      </c>
      <c r="CI90" s="28" t="n">
        <f aca="false">'Quarterly data'!CJ87</f>
        <v>512</v>
      </c>
      <c r="CJ90" s="28" t="n">
        <f aca="false">'Quarterly data'!CK87</f>
        <v>463</v>
      </c>
      <c r="CK90" s="28" t="n">
        <f aca="false">'Quarterly data'!CL87</f>
        <v>459</v>
      </c>
      <c r="CL90" s="28" t="n">
        <f aca="false">'Quarterly data'!CM87</f>
        <v>433</v>
      </c>
      <c r="CM90" s="28" t="n">
        <f aca="false">'Quarterly data'!CN87</f>
        <v>420</v>
      </c>
      <c r="CN90" s="28" t="n">
        <f aca="false">'Quarterly data'!CO87</f>
        <v>450</v>
      </c>
      <c r="CO90" s="28" t="n">
        <f aca="false">'Quarterly data'!CP87</f>
        <v>444</v>
      </c>
      <c r="CP90" s="28" t="n">
        <f aca="false">'Quarterly data'!CQ87</f>
        <v>439</v>
      </c>
      <c r="CQ90" s="28" t="n">
        <f aca="false">'Quarterly data'!CR87</f>
        <v>429</v>
      </c>
      <c r="CR90" s="28" t="n">
        <f aca="false">'Quarterly data'!CS87</f>
        <v>473</v>
      </c>
      <c r="CS90" s="28" t="n">
        <f aca="false">'Quarterly data'!CT87</f>
        <v>511</v>
      </c>
      <c r="CT90" s="28" t="n">
        <f aca="false">'Quarterly data'!CU87</f>
        <v>541</v>
      </c>
      <c r="CU90" s="28" t="n">
        <f aca="false">'Quarterly data'!CV98</f>
        <v>195</v>
      </c>
      <c r="CV90" s="28" t="n">
        <f aca="false">'Quarterly data'!CW98</f>
        <v>254</v>
      </c>
      <c r="CW90" s="28" t="n">
        <f aca="false">'Quarterly data'!CX98</f>
        <v>228</v>
      </c>
      <c r="CX90" s="28" t="n">
        <f aca="false">'Quarterly data'!CY98</f>
        <v>193</v>
      </c>
      <c r="CY90" s="28" t="n">
        <f aca="false">'Quarterly data'!CZ98</f>
        <v>75</v>
      </c>
      <c r="CZ90" s="28" t="n">
        <f aca="false">'Quarterly data'!DA98</f>
        <v>115</v>
      </c>
      <c r="DA90" s="28" t="n">
        <f aca="false">'Quarterly data'!DB98</f>
        <v>89</v>
      </c>
      <c r="DB90" s="28" t="n">
        <f aca="false">'Quarterly data'!DC98</f>
        <v>87</v>
      </c>
      <c r="DC90" s="28" t="n">
        <f aca="false">'Quarterly data'!DD98</f>
        <v>108</v>
      </c>
      <c r="DD90" s="28" t="n">
        <f aca="false">'Quarterly data'!DE98</f>
        <v>150</v>
      </c>
      <c r="DE90" s="28" t="n">
        <f aca="false">'Quarterly data'!DF98</f>
        <v>156</v>
      </c>
      <c r="DF90" s="28" t="n">
        <f aca="false">'Quarterly data'!DG98</f>
        <v>161</v>
      </c>
      <c r="DG90" s="28" t="n">
        <f aca="false">'Quarterly data'!DH98</f>
        <v>181</v>
      </c>
      <c r="DH90" s="28" t="n">
        <f aca="false">'Quarterly data'!DI98</f>
        <v>150</v>
      </c>
      <c r="DI90" s="28" t="n">
        <f aca="false">'Quarterly data'!DJ98</f>
        <v>203</v>
      </c>
      <c r="DJ90" s="28" t="n">
        <f aca="false">'Quarterly data'!DK98</f>
        <v>157</v>
      </c>
      <c r="DK90" s="28" t="n">
        <f aca="false">'Quarterly data'!DL98</f>
        <v>0</v>
      </c>
      <c r="DL90" s="28" t="n">
        <f aca="false">'Quarterly data'!DM98</f>
        <v>0</v>
      </c>
      <c r="DM90" s="28" t="n">
        <f aca="false">'Quarterly data'!DN98</f>
        <v>0</v>
      </c>
      <c r="DN90" s="28" t="n">
        <f aca="false">'Quarterly data'!DO98</f>
        <v>0</v>
      </c>
    </row>
    <row r="91" customFormat="false" ht="15" hidden="false" customHeight="false" outlineLevel="0" collapsed="false">
      <c r="A91" s="27" t="s">
        <v>168</v>
      </c>
      <c r="B91" s="28" t="n">
        <f aca="false">'Quarterly data'!C88</f>
        <v>0</v>
      </c>
      <c r="C91" s="28" t="n">
        <f aca="false">'Quarterly data'!D88</f>
        <v>0</v>
      </c>
      <c r="D91" s="28" t="n">
        <f aca="false">'Quarterly data'!E88</f>
        <v>0</v>
      </c>
      <c r="E91" s="28" t="n">
        <f aca="false">'Quarterly data'!F88</f>
        <v>0</v>
      </c>
      <c r="F91" s="28" t="n">
        <f aca="false">'Quarterly data'!G88</f>
        <v>0</v>
      </c>
      <c r="G91" s="28" t="n">
        <f aca="false">'Quarterly data'!H88</f>
        <v>0</v>
      </c>
      <c r="H91" s="28" t="n">
        <f aca="false">'Quarterly data'!I88</f>
        <v>0</v>
      </c>
      <c r="I91" s="28" t="n">
        <f aca="false">'Quarterly data'!J88</f>
        <v>0</v>
      </c>
      <c r="J91" s="28" t="n">
        <f aca="false">'Quarterly data'!K88</f>
        <v>0</v>
      </c>
      <c r="K91" s="28" t="n">
        <f aca="false">'Quarterly data'!L88</f>
        <v>0</v>
      </c>
      <c r="L91" s="28" t="n">
        <f aca="false">'Quarterly data'!M88</f>
        <v>0</v>
      </c>
      <c r="M91" s="28" t="n">
        <f aca="false">'Quarterly data'!N88</f>
        <v>0</v>
      </c>
      <c r="N91" s="28" t="n">
        <f aca="false">'Quarterly data'!O88</f>
        <v>0</v>
      </c>
      <c r="O91" s="28" t="n">
        <f aca="false">'Quarterly data'!P88</f>
        <v>0</v>
      </c>
      <c r="P91" s="28" t="n">
        <f aca="false">'Quarterly data'!Q88</f>
        <v>0</v>
      </c>
      <c r="Q91" s="28" t="n">
        <f aca="false">'Quarterly data'!R88</f>
        <v>0</v>
      </c>
      <c r="R91" s="28" t="n">
        <f aca="false">'Quarterly data'!S88</f>
        <v>36.5</v>
      </c>
      <c r="S91" s="28" t="n">
        <f aca="false">'Quarterly data'!T88</f>
        <v>36.5</v>
      </c>
      <c r="T91" s="28" t="n">
        <f aca="false">'Quarterly data'!U88</f>
        <v>36.5</v>
      </c>
      <c r="U91" s="28" t="n">
        <f aca="false">'Quarterly data'!V88</f>
        <v>36.5</v>
      </c>
      <c r="V91" s="28" t="n">
        <f aca="false">'Quarterly data'!W88</f>
        <v>38</v>
      </c>
      <c r="W91" s="28" t="n">
        <f aca="false">'Quarterly data'!X88</f>
        <v>38</v>
      </c>
      <c r="X91" s="28" t="n">
        <f aca="false">'Quarterly data'!Y88</f>
        <v>38</v>
      </c>
      <c r="Y91" s="28" t="n">
        <f aca="false">'Quarterly data'!Z88</f>
        <v>38</v>
      </c>
      <c r="Z91" s="28" t="n">
        <f aca="false">'Quarterly data'!AA88</f>
        <v>42.25</v>
      </c>
      <c r="AA91" s="28" t="n">
        <f aca="false">'Quarterly data'!AB88</f>
        <v>42.25</v>
      </c>
      <c r="AB91" s="28" t="n">
        <f aca="false">'Quarterly data'!AC88</f>
        <v>42.25</v>
      </c>
      <c r="AC91" s="28" t="n">
        <f aca="false">'Quarterly data'!AD88</f>
        <v>42.25</v>
      </c>
      <c r="AD91" s="28" t="n">
        <f aca="false">'Quarterly data'!AE88</f>
        <v>44.5</v>
      </c>
      <c r="AE91" s="28" t="n">
        <f aca="false">'Quarterly data'!AF88</f>
        <v>44.5</v>
      </c>
      <c r="AF91" s="28" t="n">
        <f aca="false">'Quarterly data'!AG88</f>
        <v>44.5</v>
      </c>
      <c r="AG91" s="28" t="n">
        <f aca="false">'Quarterly data'!AH88</f>
        <v>44.5</v>
      </c>
      <c r="AH91" s="28" t="n">
        <f aca="false">'Quarterly data'!AI88</f>
        <v>49.75</v>
      </c>
      <c r="AI91" s="28" t="n">
        <f aca="false">'Quarterly data'!AJ88</f>
        <v>49.75</v>
      </c>
      <c r="AJ91" s="28" t="n">
        <f aca="false">'Quarterly data'!AK88</f>
        <v>49.75</v>
      </c>
      <c r="AK91" s="28" t="n">
        <f aca="false">'Quarterly data'!AL88</f>
        <v>49.75</v>
      </c>
      <c r="AL91" s="28" t="n">
        <f aca="false">'Quarterly data'!AM88</f>
        <v>62.25</v>
      </c>
      <c r="AM91" s="28" t="n">
        <f aca="false">'Quarterly data'!AN88</f>
        <v>62.25</v>
      </c>
      <c r="AN91" s="28" t="n">
        <f aca="false">'Quarterly data'!AO88</f>
        <v>62.25</v>
      </c>
      <c r="AO91" s="28" t="n">
        <f aca="false">'Quarterly data'!AP88</f>
        <v>62.25</v>
      </c>
      <c r="AP91" s="28" t="n">
        <f aca="false">'Quarterly data'!AQ88</f>
        <v>70.25</v>
      </c>
      <c r="AQ91" s="28" t="n">
        <f aca="false">'Quarterly data'!AR88</f>
        <v>70.25</v>
      </c>
      <c r="AR91" s="28" t="n">
        <f aca="false">'Quarterly data'!AS88</f>
        <v>70.25</v>
      </c>
      <c r="AS91" s="28" t="n">
        <f aca="false">'Quarterly data'!AT88</f>
        <v>70.25</v>
      </c>
      <c r="AT91" s="28" t="n">
        <f aca="false">'Quarterly data'!AU88</f>
        <v>87</v>
      </c>
      <c r="AU91" s="28" t="n">
        <f aca="false">'Quarterly data'!AV88</f>
        <v>95</v>
      </c>
      <c r="AV91" s="28" t="n">
        <f aca="false">'Quarterly data'!AW88</f>
        <v>97</v>
      </c>
      <c r="AW91" s="28" t="n">
        <f aca="false">'Quarterly data'!AX88</f>
        <v>105</v>
      </c>
      <c r="AX91" s="28" t="n">
        <f aca="false">'Quarterly data'!AY88</f>
        <v>113</v>
      </c>
      <c r="AY91" s="28" t="n">
        <f aca="false">'Quarterly data'!AZ88</f>
        <v>103</v>
      </c>
      <c r="AZ91" s="28" t="n">
        <f aca="false">'Quarterly data'!BA88</f>
        <v>110</v>
      </c>
      <c r="BA91" s="28" t="n">
        <f aca="false">'Quarterly data'!BB88</f>
        <v>118</v>
      </c>
      <c r="BB91" s="28" t="n">
        <f aca="false">'Quarterly data'!BC88</f>
        <v>130</v>
      </c>
      <c r="BC91" s="28" t="n">
        <f aca="false">'Quarterly data'!BD88</f>
        <v>136</v>
      </c>
      <c r="BD91" s="28" t="n">
        <f aca="false">'Quarterly data'!BE88</f>
        <v>152</v>
      </c>
      <c r="BE91" s="28" t="n">
        <f aca="false">'Quarterly data'!BF88</f>
        <v>157</v>
      </c>
      <c r="BF91" s="28" t="n">
        <f aca="false">'Quarterly data'!BG88</f>
        <v>165</v>
      </c>
      <c r="BG91" s="28" t="n">
        <f aca="false">'Quarterly data'!BH88</f>
        <v>136</v>
      </c>
      <c r="BH91" s="28" t="n">
        <f aca="false">'Quarterly data'!BI88</f>
        <v>129</v>
      </c>
      <c r="BI91" s="28" t="n">
        <f aca="false">'Quarterly data'!BJ88</f>
        <v>152</v>
      </c>
      <c r="BJ91" s="28" t="n">
        <f aca="false">'Quarterly data'!BK88</f>
        <v>172</v>
      </c>
      <c r="BK91" s="28" t="n">
        <f aca="false">'Quarterly data'!BL88</f>
        <v>141</v>
      </c>
      <c r="BL91" s="28" t="n">
        <f aca="false">'Quarterly data'!BM88</f>
        <v>145</v>
      </c>
      <c r="BM91" s="28" t="n">
        <f aca="false">'Quarterly data'!BN88</f>
        <v>178</v>
      </c>
      <c r="BN91" s="28" t="n">
        <f aca="false">'Quarterly data'!BO88</f>
        <v>215</v>
      </c>
      <c r="BO91" s="28" t="n">
        <f aca="false">'Quarterly data'!BP88</f>
        <v>169</v>
      </c>
      <c r="BP91" s="28" t="n">
        <f aca="false">'Quarterly data'!BQ88</f>
        <v>182</v>
      </c>
      <c r="BQ91" s="28" t="n">
        <f aca="false">'Quarterly data'!BR88</f>
        <v>225</v>
      </c>
      <c r="BR91" s="28" t="n">
        <f aca="false">'Quarterly data'!BS88</f>
        <v>213</v>
      </c>
      <c r="BS91" s="28" t="n">
        <f aca="false">'Quarterly data'!BT88</f>
        <v>197</v>
      </c>
      <c r="BT91" s="28" t="n">
        <f aca="false">'Quarterly data'!BU88</f>
        <v>228</v>
      </c>
      <c r="BU91" s="28" t="n">
        <f aca="false">'Quarterly data'!BV88</f>
        <v>275</v>
      </c>
      <c r="BV91" s="28" t="n">
        <f aca="false">'Quarterly data'!BW88</f>
        <v>261</v>
      </c>
      <c r="BW91" s="28" t="n">
        <f aca="false">'Quarterly data'!BX88</f>
        <v>231</v>
      </c>
      <c r="BX91" s="28" t="n">
        <f aca="false">'Quarterly data'!BY88</f>
        <v>250</v>
      </c>
      <c r="BY91" s="28" t="n">
        <f aca="false">'Quarterly data'!BZ88</f>
        <v>274</v>
      </c>
      <c r="BZ91" s="28" t="n">
        <f aca="false">'Quarterly data'!CA88</f>
        <v>284</v>
      </c>
      <c r="CA91" s="28" t="n">
        <f aca="false">'Quarterly data'!CB88</f>
        <v>244</v>
      </c>
      <c r="CB91" s="28" t="n">
        <f aca="false">'Quarterly data'!CC88</f>
        <v>223</v>
      </c>
      <c r="CC91" s="28" t="n">
        <f aca="false">'Quarterly data'!CD88</f>
        <v>318</v>
      </c>
      <c r="CD91" s="28" t="n">
        <f aca="false">'Quarterly data'!CE88</f>
        <v>320</v>
      </c>
      <c r="CE91" s="28" t="n">
        <f aca="false">'Quarterly data'!CF88</f>
        <v>287</v>
      </c>
      <c r="CF91" s="28" t="n">
        <f aca="false">'Quarterly data'!CG88</f>
        <v>288</v>
      </c>
      <c r="CG91" s="28" t="n">
        <f aca="false">'Quarterly data'!CH88</f>
        <v>341</v>
      </c>
      <c r="CH91" s="28" t="n">
        <f aca="false">'Quarterly data'!CI88</f>
        <v>334</v>
      </c>
      <c r="CI91" s="28" t="n">
        <f aca="false">'Quarterly data'!CJ88</f>
        <v>314</v>
      </c>
      <c r="CJ91" s="28" t="n">
        <f aca="false">'Quarterly data'!CK88</f>
        <v>303</v>
      </c>
      <c r="CK91" s="28" t="n">
        <f aca="false">'Quarterly data'!CL88</f>
        <v>316</v>
      </c>
      <c r="CL91" s="28" t="n">
        <f aca="false">'Quarterly data'!CM88</f>
        <v>287</v>
      </c>
      <c r="CM91" s="28" t="n">
        <f aca="false">'Quarterly data'!CN88</f>
        <v>275</v>
      </c>
      <c r="CN91" s="28" t="n">
        <f aca="false">'Quarterly data'!CO88</f>
        <v>289</v>
      </c>
      <c r="CO91" s="28" t="n">
        <f aca="false">'Quarterly data'!CP88</f>
        <v>292</v>
      </c>
      <c r="CP91" s="28" t="n">
        <f aca="false">'Quarterly data'!CQ88</f>
        <v>274</v>
      </c>
      <c r="CQ91" s="28" t="n">
        <f aca="false">'Quarterly data'!CR88</f>
        <v>278</v>
      </c>
      <c r="CR91" s="28" t="n">
        <f aca="false">'Quarterly data'!CS88</f>
        <v>310</v>
      </c>
      <c r="CS91" s="28" t="n">
        <f aca="false">'Quarterly data'!CT88</f>
        <v>334</v>
      </c>
      <c r="CT91" s="28" t="n">
        <f aca="false">'Quarterly data'!CU88</f>
        <v>352</v>
      </c>
      <c r="CU91" s="28" t="n">
        <f aca="false">'Quarterly data'!CV99</f>
        <v>0</v>
      </c>
      <c r="CV91" s="28" t="n">
        <f aca="false">'Quarterly data'!CW99</f>
        <v>0</v>
      </c>
      <c r="CW91" s="28" t="n">
        <f aca="false">'Quarterly data'!CX99</f>
        <v>0</v>
      </c>
      <c r="CX91" s="28" t="n">
        <f aca="false">'Quarterly data'!CY99</f>
        <v>0</v>
      </c>
      <c r="CY91" s="28" t="n">
        <f aca="false">'Quarterly data'!CZ99</f>
        <v>0</v>
      </c>
      <c r="CZ91" s="28" t="n">
        <f aca="false">'Quarterly data'!DA99</f>
        <v>0</v>
      </c>
      <c r="DA91" s="28" t="n">
        <f aca="false">'Quarterly data'!DB99</f>
        <v>0</v>
      </c>
      <c r="DB91" s="28" t="n">
        <f aca="false">'Quarterly data'!DC99</f>
        <v>0</v>
      </c>
      <c r="DC91" s="28" t="n">
        <f aca="false">'Quarterly data'!DD99</f>
        <v>0</v>
      </c>
      <c r="DD91" s="28" t="n">
        <f aca="false">'Quarterly data'!DE99</f>
        <v>0</v>
      </c>
      <c r="DE91" s="28" t="n">
        <f aca="false">'Quarterly data'!DF99</f>
        <v>0</v>
      </c>
      <c r="DF91" s="28" t="n">
        <f aca="false">'Quarterly data'!DG99</f>
        <v>0</v>
      </c>
      <c r="DG91" s="28" t="n">
        <f aca="false">'Quarterly data'!DH99</f>
        <v>0</v>
      </c>
      <c r="DH91" s="28" t="n">
        <f aca="false">'Quarterly data'!DI99</f>
        <v>0</v>
      </c>
      <c r="DI91" s="28" t="n">
        <f aca="false">'Quarterly data'!DJ99</f>
        <v>0</v>
      </c>
      <c r="DJ91" s="28" t="n">
        <f aca="false">'Quarterly data'!DK99</f>
        <v>0</v>
      </c>
      <c r="DK91" s="28" t="n">
        <f aca="false">'Quarterly data'!DL99</f>
        <v>0</v>
      </c>
      <c r="DL91" s="28" t="n">
        <f aca="false">'Quarterly data'!DM99</f>
        <v>0</v>
      </c>
      <c r="DM91" s="28" t="n">
        <f aca="false">'Quarterly data'!DN99</f>
        <v>0</v>
      </c>
      <c r="DN91" s="28" t="n">
        <f aca="false">'Quarterly data'!DO99</f>
        <v>0</v>
      </c>
    </row>
    <row r="92" customFormat="false" ht="15" hidden="false" customHeight="false" outlineLevel="0" collapsed="false">
      <c r="A92" s="27" t="s">
        <v>169</v>
      </c>
      <c r="B92" s="28" t="n">
        <f aca="false">'Quarterly data'!C89</f>
        <v>0</v>
      </c>
      <c r="C92" s="28" t="n">
        <f aca="false">'Quarterly data'!D89</f>
        <v>0</v>
      </c>
      <c r="D92" s="28" t="n">
        <f aca="false">'Quarterly data'!E89</f>
        <v>0</v>
      </c>
      <c r="E92" s="28" t="n">
        <f aca="false">'Quarterly data'!F89</f>
        <v>0</v>
      </c>
      <c r="F92" s="28" t="n">
        <f aca="false">'Quarterly data'!G89</f>
        <v>0</v>
      </c>
      <c r="G92" s="28" t="n">
        <f aca="false">'Quarterly data'!H89</f>
        <v>0</v>
      </c>
      <c r="H92" s="28" t="n">
        <f aca="false">'Quarterly data'!I89</f>
        <v>0</v>
      </c>
      <c r="I92" s="28" t="n">
        <f aca="false">'Quarterly data'!J89</f>
        <v>0</v>
      </c>
      <c r="J92" s="28" t="n">
        <f aca="false">'Quarterly data'!K89</f>
        <v>0</v>
      </c>
      <c r="K92" s="28" t="n">
        <f aca="false">'Quarterly data'!L89</f>
        <v>0</v>
      </c>
      <c r="L92" s="28" t="n">
        <f aca="false">'Quarterly data'!M89</f>
        <v>0</v>
      </c>
      <c r="M92" s="28" t="n">
        <f aca="false">'Quarterly data'!N89</f>
        <v>0</v>
      </c>
      <c r="N92" s="28" t="n">
        <f aca="false">'Quarterly data'!O89</f>
        <v>0</v>
      </c>
      <c r="O92" s="28" t="n">
        <f aca="false">'Quarterly data'!P89</f>
        <v>0</v>
      </c>
      <c r="P92" s="28" t="n">
        <f aca="false">'Quarterly data'!Q89</f>
        <v>0</v>
      </c>
      <c r="Q92" s="28" t="n">
        <f aca="false">'Quarterly data'!R89</f>
        <v>0</v>
      </c>
      <c r="R92" s="28" t="n">
        <f aca="false">'Quarterly data'!S89</f>
        <v>18.25</v>
      </c>
      <c r="S92" s="28" t="n">
        <f aca="false">'Quarterly data'!T89</f>
        <v>18.25</v>
      </c>
      <c r="T92" s="28" t="n">
        <f aca="false">'Quarterly data'!U89</f>
        <v>18.25</v>
      </c>
      <c r="U92" s="28" t="n">
        <f aca="false">'Quarterly data'!V89</f>
        <v>18.25</v>
      </c>
      <c r="V92" s="28" t="n">
        <f aca="false">'Quarterly data'!W89</f>
        <v>26</v>
      </c>
      <c r="W92" s="28" t="n">
        <f aca="false">'Quarterly data'!X89</f>
        <v>26</v>
      </c>
      <c r="X92" s="28" t="n">
        <f aca="false">'Quarterly data'!Y89</f>
        <v>26</v>
      </c>
      <c r="Y92" s="28" t="n">
        <f aca="false">'Quarterly data'!Z89</f>
        <v>26</v>
      </c>
      <c r="Z92" s="28" t="n">
        <f aca="false">'Quarterly data'!AA89</f>
        <v>21.75</v>
      </c>
      <c r="AA92" s="28" t="n">
        <f aca="false">'Quarterly data'!AB89</f>
        <v>21.75</v>
      </c>
      <c r="AB92" s="28" t="n">
        <f aca="false">'Quarterly data'!AC89</f>
        <v>21.75</v>
      </c>
      <c r="AC92" s="28" t="n">
        <f aca="false">'Quarterly data'!AD89</f>
        <v>21.75</v>
      </c>
      <c r="AD92" s="28" t="n">
        <f aca="false">'Quarterly data'!AE89</f>
        <v>24.5</v>
      </c>
      <c r="AE92" s="28" t="n">
        <f aca="false">'Quarterly data'!AF89</f>
        <v>24.5</v>
      </c>
      <c r="AF92" s="28" t="n">
        <f aca="false">'Quarterly data'!AG89</f>
        <v>24.5</v>
      </c>
      <c r="AG92" s="28" t="n">
        <f aca="false">'Quarterly data'!AH89</f>
        <v>24.5</v>
      </c>
      <c r="AH92" s="28" t="n">
        <f aca="false">'Quarterly data'!AI89</f>
        <v>26</v>
      </c>
      <c r="AI92" s="28" t="n">
        <f aca="false">'Quarterly data'!AJ89</f>
        <v>26</v>
      </c>
      <c r="AJ92" s="28" t="n">
        <f aca="false">'Quarterly data'!AK89</f>
        <v>26</v>
      </c>
      <c r="AK92" s="28" t="n">
        <f aca="false">'Quarterly data'!AL89</f>
        <v>26</v>
      </c>
      <c r="AL92" s="28" t="n">
        <f aca="false">'Quarterly data'!AM89</f>
        <v>22.5</v>
      </c>
      <c r="AM92" s="28" t="n">
        <f aca="false">'Quarterly data'!AN89</f>
        <v>22.5</v>
      </c>
      <c r="AN92" s="28" t="n">
        <f aca="false">'Quarterly data'!AO89</f>
        <v>22.5</v>
      </c>
      <c r="AO92" s="28" t="n">
        <f aca="false">'Quarterly data'!AP89</f>
        <v>22.5</v>
      </c>
      <c r="AP92" s="28" t="n">
        <f aca="false">'Quarterly data'!AQ89</f>
        <v>28.25</v>
      </c>
      <c r="AQ92" s="28" t="n">
        <f aca="false">'Quarterly data'!AR89</f>
        <v>28.25</v>
      </c>
      <c r="AR92" s="28" t="n">
        <f aca="false">'Quarterly data'!AS89</f>
        <v>28.25</v>
      </c>
      <c r="AS92" s="28" t="n">
        <f aca="false">'Quarterly data'!AT89</f>
        <v>28.25</v>
      </c>
      <c r="AT92" s="28" t="n">
        <f aca="false">'Quarterly data'!AU89</f>
        <v>24</v>
      </c>
      <c r="AU92" s="28" t="n">
        <f aca="false">'Quarterly data'!AV89</f>
        <v>41</v>
      </c>
      <c r="AV92" s="28" t="n">
        <f aca="false">'Quarterly data'!AW89</f>
        <v>40</v>
      </c>
      <c r="AW92" s="28" t="n">
        <f aca="false">'Quarterly data'!AX89</f>
        <v>50</v>
      </c>
      <c r="AX92" s="28" t="n">
        <f aca="false">'Quarterly data'!AY89</f>
        <v>45</v>
      </c>
      <c r="AY92" s="28" t="n">
        <f aca="false">'Quarterly data'!AZ89</f>
        <v>63</v>
      </c>
      <c r="AZ92" s="28" t="n">
        <f aca="false">'Quarterly data'!BA89</f>
        <v>56</v>
      </c>
      <c r="BA92" s="28" t="n">
        <f aca="false">'Quarterly data'!BB89</f>
        <v>74</v>
      </c>
      <c r="BB92" s="28" t="n">
        <f aca="false">'Quarterly data'!BC89</f>
        <v>51</v>
      </c>
      <c r="BC92" s="28" t="n">
        <f aca="false">'Quarterly data'!BD89</f>
        <v>93</v>
      </c>
      <c r="BD92" s="28" t="n">
        <f aca="false">'Quarterly data'!BE89</f>
        <v>83</v>
      </c>
      <c r="BE92" s="28" t="n">
        <f aca="false">'Quarterly data'!BF89</f>
        <v>101</v>
      </c>
      <c r="BF92" s="28" t="n">
        <f aca="false">'Quarterly data'!BG89</f>
        <v>87</v>
      </c>
      <c r="BG92" s="28" t="n">
        <f aca="false">'Quarterly data'!BH89</f>
        <v>102</v>
      </c>
      <c r="BH92" s="28" t="n">
        <f aca="false">'Quarterly data'!BI89</f>
        <v>76</v>
      </c>
      <c r="BI92" s="28" t="n">
        <f aca="false">'Quarterly data'!BJ89</f>
        <v>77</v>
      </c>
      <c r="BJ92" s="28" t="n">
        <f aca="false">'Quarterly data'!BK89</f>
        <v>76</v>
      </c>
      <c r="BK92" s="28" t="n">
        <f aca="false">'Quarterly data'!BL89</f>
        <v>79</v>
      </c>
      <c r="BL92" s="28" t="n">
        <f aca="false">'Quarterly data'!BM89</f>
        <v>91</v>
      </c>
      <c r="BM92" s="28" t="n">
        <f aca="false">'Quarterly data'!BN89</f>
        <v>110</v>
      </c>
      <c r="BN92" s="28" t="n">
        <f aca="false">'Quarterly data'!BO89</f>
        <v>77</v>
      </c>
      <c r="BO92" s="28" t="n">
        <f aca="false">'Quarterly data'!BP89</f>
        <v>77</v>
      </c>
      <c r="BP92" s="28" t="n">
        <f aca="false">'Quarterly data'!BQ89</f>
        <v>78</v>
      </c>
      <c r="BQ92" s="28" t="n">
        <f aca="false">'Quarterly data'!BR89</f>
        <v>74</v>
      </c>
      <c r="BR92" s="28" t="n">
        <f aca="false">'Quarterly data'!BS89</f>
        <v>101</v>
      </c>
      <c r="BS92" s="28" t="n">
        <f aca="false">'Quarterly data'!BT89</f>
        <v>96</v>
      </c>
      <c r="BT92" s="28" t="n">
        <f aca="false">'Quarterly data'!BU89</f>
        <v>109</v>
      </c>
      <c r="BU92" s="28" t="n">
        <f aca="false">'Quarterly data'!BV89</f>
        <v>110</v>
      </c>
      <c r="BV92" s="28" t="n">
        <f aca="false">'Quarterly data'!BW89</f>
        <v>95</v>
      </c>
      <c r="BW92" s="28" t="n">
        <f aca="false">'Quarterly data'!BX89</f>
        <v>108</v>
      </c>
      <c r="BX92" s="28" t="n">
        <f aca="false">'Quarterly data'!BY89</f>
        <v>97</v>
      </c>
      <c r="BY92" s="28" t="n">
        <f aca="false">'Quarterly data'!BZ89</f>
        <v>116</v>
      </c>
      <c r="BZ92" s="28" t="n">
        <f aca="false">'Quarterly data'!CA89</f>
        <v>94</v>
      </c>
      <c r="CA92" s="28" t="n">
        <f aca="false">'Quarterly data'!CB89</f>
        <v>115</v>
      </c>
      <c r="CB92" s="28" t="n">
        <f aca="false">'Quarterly data'!CC89</f>
        <v>104</v>
      </c>
      <c r="CC92" s="28" t="n">
        <f aca="false">'Quarterly data'!CD89</f>
        <v>121</v>
      </c>
      <c r="CD92" s="28" t="n">
        <f aca="false">'Quarterly data'!CE89</f>
        <v>107</v>
      </c>
      <c r="CE92" s="28" t="n">
        <f aca="false">'Quarterly data'!CF89</f>
        <v>137</v>
      </c>
      <c r="CF92" s="28" t="n">
        <f aca="false">'Quarterly data'!CG89</f>
        <v>132</v>
      </c>
      <c r="CG92" s="28" t="n">
        <f aca="false">'Quarterly data'!CH89</f>
        <v>174</v>
      </c>
      <c r="CH92" s="28" t="n">
        <f aca="false">'Quarterly data'!CI89</f>
        <v>179</v>
      </c>
      <c r="CI92" s="28" t="n">
        <f aca="false">'Quarterly data'!CJ89</f>
        <v>200</v>
      </c>
      <c r="CJ92" s="28" t="n">
        <f aca="false">'Quarterly data'!CK89</f>
        <v>159</v>
      </c>
      <c r="CK92" s="28" t="n">
        <f aca="false">'Quarterly data'!CL89</f>
        <v>141</v>
      </c>
      <c r="CL92" s="28" t="n">
        <f aca="false">'Quarterly data'!CM89</f>
        <v>146</v>
      </c>
      <c r="CM92" s="28" t="n">
        <f aca="false">'Quarterly data'!CN89</f>
        <v>145</v>
      </c>
      <c r="CN92" s="28" t="n">
        <f aca="false">'Quarterly data'!CO89</f>
        <v>161</v>
      </c>
      <c r="CO92" s="28" t="n">
        <f aca="false">'Quarterly data'!CP89</f>
        <v>152</v>
      </c>
      <c r="CP92" s="28" t="n">
        <f aca="false">'Quarterly data'!CQ89</f>
        <v>165</v>
      </c>
      <c r="CQ92" s="28" t="n">
        <f aca="false">'Quarterly data'!CR89</f>
        <v>151</v>
      </c>
      <c r="CR92" s="28" t="n">
        <f aca="false">'Quarterly data'!CS89</f>
        <v>162</v>
      </c>
      <c r="CS92" s="28" t="n">
        <f aca="false">'Quarterly data'!CT89</f>
        <v>178</v>
      </c>
      <c r="CT92" s="28" t="n">
        <f aca="false">'Quarterly data'!CU89</f>
        <v>190</v>
      </c>
      <c r="CU92" s="28"/>
      <c r="CV92" s="28"/>
      <c r="CW92" s="28"/>
      <c r="CX92" s="28"/>
      <c r="CY92" s="28"/>
      <c r="CZ92" s="28"/>
      <c r="DA92" s="28"/>
      <c r="DB92" s="28"/>
      <c r="DC92" s="28"/>
      <c r="DD92" s="28"/>
      <c r="DE92" s="28"/>
      <c r="DF92" s="28"/>
      <c r="DG92" s="28"/>
      <c r="DH92" s="28"/>
      <c r="DI92" s="28"/>
      <c r="DJ92" s="28"/>
      <c r="DK92" s="28"/>
      <c r="DL92" s="28"/>
      <c r="DM92" s="28"/>
      <c r="DN92" s="28"/>
    </row>
    <row r="93" customFormat="false" ht="15" hidden="false" customHeight="false" outlineLevel="0" collapsed="false">
      <c r="A93" s="30" t="s">
        <v>170</v>
      </c>
      <c r="B93" s="28" t="n">
        <f aca="false">'Quarterly data'!C90</f>
        <v>0</v>
      </c>
      <c r="C93" s="28" t="n">
        <f aca="false">'Quarterly data'!D90</f>
        <v>0</v>
      </c>
      <c r="D93" s="28" t="n">
        <f aca="false">'Quarterly data'!E90</f>
        <v>0</v>
      </c>
      <c r="E93" s="28" t="n">
        <f aca="false">'Quarterly data'!F90</f>
        <v>0</v>
      </c>
      <c r="F93" s="28" t="n">
        <f aca="false">'Quarterly data'!G90</f>
        <v>0</v>
      </c>
      <c r="G93" s="28" t="n">
        <f aca="false">'Quarterly data'!H90</f>
        <v>0</v>
      </c>
      <c r="H93" s="28" t="n">
        <f aca="false">'Quarterly data'!I90</f>
        <v>0</v>
      </c>
      <c r="I93" s="28" t="n">
        <f aca="false">'Quarterly data'!J90</f>
        <v>0</v>
      </c>
      <c r="J93" s="28" t="n">
        <f aca="false">'Quarterly data'!K90</f>
        <v>0</v>
      </c>
      <c r="K93" s="28" t="n">
        <f aca="false">'Quarterly data'!L90</f>
        <v>0</v>
      </c>
      <c r="L93" s="28" t="n">
        <f aca="false">'Quarterly data'!M90</f>
        <v>0</v>
      </c>
      <c r="M93" s="28" t="n">
        <f aca="false">'Quarterly data'!N90</f>
        <v>0</v>
      </c>
      <c r="N93" s="28" t="n">
        <f aca="false">'Quarterly data'!O90</f>
        <v>0</v>
      </c>
      <c r="O93" s="28" t="n">
        <f aca="false">'Quarterly data'!P90</f>
        <v>0</v>
      </c>
      <c r="P93" s="28" t="n">
        <f aca="false">'Quarterly data'!Q90</f>
        <v>0</v>
      </c>
      <c r="Q93" s="28" t="n">
        <f aca="false">'Quarterly data'!R90</f>
        <v>0</v>
      </c>
      <c r="R93" s="28" t="n">
        <f aca="false">'Quarterly data'!S90</f>
        <v>0</v>
      </c>
      <c r="S93" s="28" t="n">
        <f aca="false">'Quarterly data'!T90</f>
        <v>0</v>
      </c>
      <c r="T93" s="28" t="n">
        <f aca="false">'Quarterly data'!U90</f>
        <v>0</v>
      </c>
      <c r="U93" s="28" t="n">
        <f aca="false">'Quarterly data'!V90</f>
        <v>0</v>
      </c>
      <c r="V93" s="28" t="n">
        <f aca="false">'Quarterly data'!W90</f>
        <v>0</v>
      </c>
      <c r="W93" s="28" t="n">
        <f aca="false">'Quarterly data'!X90</f>
        <v>0</v>
      </c>
      <c r="X93" s="28" t="n">
        <f aca="false">'Quarterly data'!Y90</f>
        <v>0</v>
      </c>
      <c r="Y93" s="28" t="n">
        <f aca="false">'Quarterly data'!Z90</f>
        <v>0</v>
      </c>
      <c r="Z93" s="28" t="n">
        <f aca="false">'Quarterly data'!AA90</f>
        <v>0</v>
      </c>
      <c r="AA93" s="28" t="n">
        <f aca="false">'Quarterly data'!AB90</f>
        <v>0</v>
      </c>
      <c r="AB93" s="28" t="n">
        <f aca="false">'Quarterly data'!AC90</f>
        <v>0</v>
      </c>
      <c r="AC93" s="28" t="n">
        <f aca="false">'Quarterly data'!AD90</f>
        <v>0</v>
      </c>
      <c r="AD93" s="28" t="n">
        <f aca="false">'Quarterly data'!AE90</f>
        <v>0</v>
      </c>
      <c r="AE93" s="28" t="n">
        <f aca="false">'Quarterly data'!AF90</f>
        <v>0</v>
      </c>
      <c r="AF93" s="28" t="n">
        <f aca="false">'Quarterly data'!AG90</f>
        <v>0</v>
      </c>
      <c r="AG93" s="28" t="n">
        <f aca="false">'Quarterly data'!AH90</f>
        <v>0</v>
      </c>
      <c r="AH93" s="28" t="n">
        <f aca="false">'Quarterly data'!AI90</f>
        <v>0</v>
      </c>
      <c r="AI93" s="28" t="n">
        <f aca="false">'Quarterly data'!AJ90</f>
        <v>0</v>
      </c>
      <c r="AJ93" s="28" t="n">
        <f aca="false">'Quarterly data'!AK90</f>
        <v>0</v>
      </c>
      <c r="AK93" s="28" t="n">
        <f aca="false">'Quarterly data'!AL90</f>
        <v>0</v>
      </c>
      <c r="AL93" s="28" t="n">
        <f aca="false">'Quarterly data'!AM90</f>
        <v>0</v>
      </c>
      <c r="AM93" s="28" t="n">
        <f aca="false">'Quarterly data'!AN90</f>
        <v>0</v>
      </c>
      <c r="AN93" s="28" t="n">
        <f aca="false">'Quarterly data'!AO90</f>
        <v>0</v>
      </c>
      <c r="AO93" s="28" t="n">
        <f aca="false">'Quarterly data'!AP90</f>
        <v>0</v>
      </c>
      <c r="AP93" s="28" t="n">
        <f aca="false">'Quarterly data'!AQ90</f>
        <v>0</v>
      </c>
      <c r="AQ93" s="28" t="n">
        <f aca="false">'Quarterly data'!AR90</f>
        <v>0</v>
      </c>
      <c r="AR93" s="28" t="n">
        <f aca="false">'Quarterly data'!AS90</f>
        <v>0</v>
      </c>
      <c r="AS93" s="28" t="n">
        <f aca="false">'Quarterly data'!AT90</f>
        <v>0</v>
      </c>
      <c r="AT93" s="28" t="n">
        <f aca="false">'Quarterly data'!AU90</f>
        <v>-4</v>
      </c>
      <c r="AU93" s="28" t="n">
        <f aca="false">'Quarterly data'!AV90</f>
        <v>-4</v>
      </c>
      <c r="AV93" s="28" t="n">
        <f aca="false">'Quarterly data'!AW90</f>
        <v>-6</v>
      </c>
      <c r="AW93" s="28" t="n">
        <f aca="false">'Quarterly data'!AX90</f>
        <v>-6</v>
      </c>
      <c r="AX93" s="28" t="n">
        <f aca="false">'Quarterly data'!AY90</f>
        <v>-4</v>
      </c>
      <c r="AY93" s="28" t="n">
        <f aca="false">'Quarterly data'!AZ90</f>
        <v>-4</v>
      </c>
      <c r="AZ93" s="28" t="n">
        <f aca="false">'Quarterly data'!BA90</f>
        <v>-6</v>
      </c>
      <c r="BA93" s="28" t="n">
        <f aca="false">'Quarterly data'!BB90</f>
        <v>-6</v>
      </c>
      <c r="BB93" s="28" t="n">
        <f aca="false">'Quarterly data'!BC90</f>
        <v>-4</v>
      </c>
      <c r="BC93" s="28" t="n">
        <f aca="false">'Quarterly data'!BD90</f>
        <v>-5</v>
      </c>
      <c r="BD93" s="28" t="n">
        <f aca="false">'Quarterly data'!BE90</f>
        <v>-7</v>
      </c>
      <c r="BE93" s="28" t="n">
        <f aca="false">'Quarterly data'!BF90</f>
        <v>-7</v>
      </c>
      <c r="BF93" s="28" t="n">
        <f aca="false">'Quarterly data'!BG90</f>
        <v>-5</v>
      </c>
      <c r="BG93" s="28" t="n">
        <f aca="false">'Quarterly data'!BH90</f>
        <v>-5</v>
      </c>
      <c r="BH93" s="28" t="n">
        <f aca="false">'Quarterly data'!BI90</f>
        <v>-7</v>
      </c>
      <c r="BI93" s="28" t="n">
        <f aca="false">'Quarterly data'!BJ90</f>
        <v>-7</v>
      </c>
      <c r="BJ93" s="28" t="n">
        <f aca="false">'Quarterly data'!BK90</f>
        <v>-5</v>
      </c>
      <c r="BK93" s="28" t="n">
        <f aca="false">'Quarterly data'!BL90</f>
        <v>-6</v>
      </c>
      <c r="BL93" s="28" t="n">
        <f aca="false">'Quarterly data'!BM90</f>
        <v>-7</v>
      </c>
      <c r="BM93" s="28" t="n">
        <f aca="false">'Quarterly data'!BN90</f>
        <v>-8</v>
      </c>
      <c r="BN93" s="28" t="n">
        <f aca="false">'Quarterly data'!BO90</f>
        <v>-3</v>
      </c>
      <c r="BO93" s="28" t="n">
        <f aca="false">'Quarterly data'!BP90</f>
        <v>-3</v>
      </c>
      <c r="BP93" s="28" t="n">
        <f aca="false">'Quarterly data'!BQ90</f>
        <v>-16</v>
      </c>
      <c r="BQ93" s="28" t="n">
        <f aca="false">'Quarterly data'!BR90</f>
        <v>-8</v>
      </c>
      <c r="BR93" s="28" t="n">
        <f aca="false">'Quarterly data'!BS90</f>
        <v>-7</v>
      </c>
      <c r="BS93" s="28" t="n">
        <f aca="false">'Quarterly data'!BT90</f>
        <v>-10</v>
      </c>
      <c r="BT93" s="28" t="n">
        <f aca="false">'Quarterly data'!BU90</f>
        <v>-8</v>
      </c>
      <c r="BU93" s="28" t="n">
        <f aca="false">'Quarterly data'!BV90</f>
        <v>-12</v>
      </c>
      <c r="BV93" s="28" t="n">
        <f aca="false">'Quarterly data'!BW90</f>
        <v>-9</v>
      </c>
      <c r="BW93" s="28" t="n">
        <f aca="false">'Quarterly data'!BX90</f>
        <v>-17</v>
      </c>
      <c r="BX93" s="28" t="n">
        <f aca="false">'Quarterly data'!BY90</f>
        <v>-9</v>
      </c>
      <c r="BY93" s="28" t="n">
        <f aca="false">'Quarterly data'!BZ90</f>
        <v>-10</v>
      </c>
      <c r="BZ93" s="28" t="n">
        <f aca="false">'Quarterly data'!CA90</f>
        <v>-11</v>
      </c>
      <c r="CA93" s="28" t="n">
        <f aca="false">'Quarterly data'!CB90</f>
        <v>-25</v>
      </c>
      <c r="CB93" s="28" t="n">
        <f aca="false">'Quarterly data'!CC90</f>
        <v>-10</v>
      </c>
      <c r="CC93" s="28" t="n">
        <f aca="false">'Quarterly data'!CD90</f>
        <v>-10</v>
      </c>
      <c r="CD93" s="28" t="n">
        <f aca="false">'Quarterly data'!CE90</f>
        <v>-10</v>
      </c>
      <c r="CE93" s="28" t="n">
        <f aca="false">'Quarterly data'!CF90</f>
        <v>-21</v>
      </c>
      <c r="CF93" s="28" t="n">
        <f aca="false">'Quarterly data'!CG90</f>
        <v>-11</v>
      </c>
      <c r="CG93" s="28" t="n">
        <f aca="false">'Quarterly data'!CH90</f>
        <v>-9</v>
      </c>
      <c r="CH93" s="28" t="n">
        <f aca="false">'Quarterly data'!CI90</f>
        <v>-23</v>
      </c>
      <c r="CI93" s="28" t="n">
        <f aca="false">'Quarterly data'!CJ90</f>
        <v>-35</v>
      </c>
      <c r="CJ93" s="28" t="n">
        <f aca="false">'Quarterly data'!CK90</f>
        <v>6</v>
      </c>
      <c r="CK93" s="28" t="n">
        <f aca="false">'Quarterly data'!CL90</f>
        <v>6</v>
      </c>
      <c r="CL93" s="28" t="n">
        <f aca="false">'Quarterly data'!CM90</f>
        <v>18</v>
      </c>
      <c r="CM93" s="28" t="n">
        <f aca="false">'Quarterly data'!CN90</f>
        <v>17</v>
      </c>
      <c r="CN93" s="28" t="n">
        <f aca="false">'Quarterly data'!CO90</f>
        <v>30</v>
      </c>
      <c r="CO93" s="28" t="n">
        <f aca="false">'Quarterly data'!CP90</f>
        <v>21</v>
      </c>
      <c r="CP93" s="28" t="n">
        <f aca="false">'Quarterly data'!CQ90</f>
        <v>5</v>
      </c>
      <c r="CQ93" s="28" t="n">
        <f aca="false">'Quarterly data'!CR90</f>
        <v>12</v>
      </c>
      <c r="CR93" s="28" t="n">
        <f aca="false">'Quarterly data'!CS90</f>
        <v>18</v>
      </c>
      <c r="CS93" s="28" t="n">
        <f aca="false">'Quarterly data'!CT90</f>
        <v>29</v>
      </c>
      <c r="CT93" s="28" t="n">
        <f aca="false">'Quarterly data'!CU90</f>
        <v>-8</v>
      </c>
      <c r="CU93" s="28" t="s">
        <v>97</v>
      </c>
      <c r="CV93" s="28" t="s">
        <v>98</v>
      </c>
      <c r="CW93" s="28" t="s">
        <v>99</v>
      </c>
      <c r="CX93" s="28" t="s">
        <v>100</v>
      </c>
      <c r="CY93" s="28" t="s">
        <v>101</v>
      </c>
      <c r="CZ93" s="28" t="s">
        <v>102</v>
      </c>
      <c r="DA93" s="28" t="s">
        <v>103</v>
      </c>
      <c r="DB93" s="28" t="s">
        <v>104</v>
      </c>
      <c r="DC93" s="28" t="s">
        <v>105</v>
      </c>
      <c r="DD93" s="28" t="s">
        <v>106</v>
      </c>
      <c r="DE93" s="28" t="s">
        <v>107</v>
      </c>
      <c r="DF93" s="28" t="s">
        <v>108</v>
      </c>
      <c r="DG93" s="28" t="s">
        <v>109</v>
      </c>
      <c r="DH93" s="28" t="s">
        <v>110</v>
      </c>
      <c r="DI93" s="28" t="s">
        <v>111</v>
      </c>
      <c r="DJ93" s="28" t="s">
        <v>112</v>
      </c>
      <c r="DK93" s="28" t="s">
        <v>113</v>
      </c>
      <c r="DL93" s="28" t="s">
        <v>114</v>
      </c>
      <c r="DM93" s="28" t="s">
        <v>115</v>
      </c>
      <c r="DN93" s="28" t="s">
        <v>116</v>
      </c>
    </row>
    <row r="94" customFormat="false" ht="15" hidden="false" customHeight="false" outlineLevel="0" collapsed="false">
      <c r="A94" s="27"/>
      <c r="B94" s="1" t="n">
        <f aca="false">'Quarterly data'!C91</f>
        <v>0</v>
      </c>
      <c r="C94" s="1" t="n">
        <f aca="false">'Quarterly data'!D91</f>
        <v>0</v>
      </c>
      <c r="D94" s="1" t="n">
        <f aca="false">'Quarterly data'!E91</f>
        <v>0</v>
      </c>
      <c r="E94" s="1" t="n">
        <f aca="false">'Quarterly data'!F91</f>
        <v>0</v>
      </c>
      <c r="F94" s="1" t="n">
        <f aca="false">'Quarterly data'!G91</f>
        <v>0</v>
      </c>
      <c r="G94" s="1" t="n">
        <f aca="false">'Quarterly data'!H91</f>
        <v>0</v>
      </c>
      <c r="H94" s="1" t="n">
        <f aca="false">'Quarterly data'!I91</f>
        <v>0</v>
      </c>
      <c r="I94" s="1" t="n">
        <f aca="false">'Quarterly data'!J91</f>
        <v>0</v>
      </c>
      <c r="J94" s="1" t="n">
        <f aca="false">'Quarterly data'!K91</f>
        <v>0</v>
      </c>
      <c r="K94" s="1" t="n">
        <f aca="false">'Quarterly data'!L91</f>
        <v>0</v>
      </c>
      <c r="L94" s="1" t="n">
        <f aca="false">'Quarterly data'!M91</f>
        <v>0</v>
      </c>
      <c r="M94" s="1" t="n">
        <f aca="false">'Quarterly data'!N91</f>
        <v>0</v>
      </c>
      <c r="N94" s="1" t="n">
        <f aca="false">'Quarterly data'!O91</f>
        <v>0</v>
      </c>
      <c r="O94" s="1" t="n">
        <f aca="false">'Quarterly data'!P91</f>
        <v>0</v>
      </c>
      <c r="P94" s="1" t="n">
        <f aca="false">'Quarterly data'!Q91</f>
        <v>0</v>
      </c>
      <c r="Q94" s="1" t="n">
        <f aca="false">'Quarterly data'!R91</f>
        <v>0</v>
      </c>
      <c r="R94" s="1" t="n">
        <f aca="false">'Quarterly data'!S91</f>
        <v>0</v>
      </c>
      <c r="S94" s="1" t="n">
        <f aca="false">'Quarterly data'!T91</f>
        <v>0</v>
      </c>
      <c r="T94" s="1" t="n">
        <f aca="false">'Quarterly data'!U91</f>
        <v>0</v>
      </c>
      <c r="U94" s="1" t="n">
        <f aca="false">'Quarterly data'!V91</f>
        <v>0</v>
      </c>
      <c r="V94" s="1" t="n">
        <f aca="false">'Quarterly data'!W91</f>
        <v>0</v>
      </c>
      <c r="W94" s="1" t="n">
        <f aca="false">'Quarterly data'!X91</f>
        <v>0</v>
      </c>
      <c r="X94" s="1" t="n">
        <f aca="false">'Quarterly data'!Y91</f>
        <v>0</v>
      </c>
      <c r="Y94" s="1" t="n">
        <f aca="false">'Quarterly data'!Z91</f>
        <v>0</v>
      </c>
      <c r="Z94" s="1" t="n">
        <f aca="false">'Quarterly data'!AA91</f>
        <v>0</v>
      </c>
      <c r="AA94" s="1" t="n">
        <f aca="false">'Quarterly data'!AB91</f>
        <v>0</v>
      </c>
      <c r="AB94" s="1" t="n">
        <f aca="false">'Quarterly data'!AC91</f>
        <v>0</v>
      </c>
      <c r="AC94" s="1" t="n">
        <f aca="false">'Quarterly data'!AD91</f>
        <v>0</v>
      </c>
      <c r="AD94" s="1" t="n">
        <f aca="false">'Quarterly data'!AE91</f>
        <v>0</v>
      </c>
      <c r="AE94" s="1" t="n">
        <f aca="false">'Quarterly data'!AF91</f>
        <v>0</v>
      </c>
      <c r="AF94" s="1" t="n">
        <f aca="false">'Quarterly data'!AG91</f>
        <v>0</v>
      </c>
      <c r="AG94" s="1" t="n">
        <f aca="false">'Quarterly data'!AH91</f>
        <v>0</v>
      </c>
      <c r="AH94" s="1" t="n">
        <f aca="false">'Quarterly data'!AI91</f>
        <v>0</v>
      </c>
      <c r="AI94" s="1" t="n">
        <f aca="false">'Quarterly data'!AJ91</f>
        <v>0</v>
      </c>
      <c r="AJ94" s="1" t="n">
        <f aca="false">'Quarterly data'!AK91</f>
        <v>0</v>
      </c>
      <c r="AK94" s="1" t="n">
        <f aca="false">'Quarterly data'!AL91</f>
        <v>0</v>
      </c>
      <c r="AL94" s="1" t="n">
        <f aca="false">'Quarterly data'!AM91</f>
        <v>0</v>
      </c>
      <c r="AM94" s="1" t="n">
        <f aca="false">'Quarterly data'!AN91</f>
        <v>0</v>
      </c>
      <c r="AN94" s="1" t="n">
        <f aca="false">'Quarterly data'!AO91</f>
        <v>0</v>
      </c>
      <c r="AO94" s="1" t="n">
        <f aca="false">'Quarterly data'!AP91</f>
        <v>0</v>
      </c>
      <c r="AP94" s="1" t="n">
        <f aca="false">'Quarterly data'!AQ91</f>
        <v>0</v>
      </c>
      <c r="AQ94" s="1" t="n">
        <f aca="false">'Quarterly data'!AR91</f>
        <v>0</v>
      </c>
      <c r="AR94" s="1" t="n">
        <f aca="false">'Quarterly data'!AS91</f>
        <v>0</v>
      </c>
      <c r="AS94" s="1" t="n">
        <f aca="false">'Quarterly data'!AT91</f>
        <v>0</v>
      </c>
      <c r="AT94" s="1" t="n">
        <f aca="false">'Quarterly data'!AU91</f>
        <v>0</v>
      </c>
      <c r="AU94" s="1" t="n">
        <f aca="false">'Quarterly data'!AV91</f>
        <v>0</v>
      </c>
      <c r="AV94" s="1" t="n">
        <f aca="false">'Quarterly data'!AW91</f>
        <v>0</v>
      </c>
      <c r="AW94" s="1" t="n">
        <f aca="false">'Quarterly data'!AX91</f>
        <v>0</v>
      </c>
      <c r="AX94" s="1" t="n">
        <f aca="false">'Quarterly data'!AY91</f>
        <v>0</v>
      </c>
      <c r="AY94" s="1" t="n">
        <f aca="false">'Quarterly data'!AZ91</f>
        <v>0</v>
      </c>
      <c r="AZ94" s="1" t="n">
        <f aca="false">'Quarterly data'!BA91</f>
        <v>0</v>
      </c>
      <c r="BA94" s="1" t="n">
        <f aca="false">'Quarterly data'!BB91</f>
        <v>0</v>
      </c>
      <c r="BB94" s="1" t="n">
        <f aca="false">'Quarterly data'!BC91</f>
        <v>0</v>
      </c>
      <c r="BC94" s="1" t="n">
        <f aca="false">'Quarterly data'!BD91</f>
        <v>0</v>
      </c>
      <c r="BD94" s="1" t="n">
        <f aca="false">'Quarterly data'!BE91</f>
        <v>0</v>
      </c>
      <c r="BE94" s="1" t="n">
        <f aca="false">'Quarterly data'!BF91</f>
        <v>0</v>
      </c>
      <c r="BF94" s="1" t="n">
        <f aca="false">'Quarterly data'!BG91</f>
        <v>0</v>
      </c>
      <c r="BG94" s="1" t="n">
        <f aca="false">'Quarterly data'!BH91</f>
        <v>0</v>
      </c>
      <c r="BH94" s="1" t="n">
        <f aca="false">'Quarterly data'!BI91</f>
        <v>0</v>
      </c>
      <c r="BI94" s="1" t="n">
        <f aca="false">'Quarterly data'!BJ91</f>
        <v>0</v>
      </c>
      <c r="BJ94" s="1" t="n">
        <f aca="false">'Quarterly data'!BK91</f>
        <v>0</v>
      </c>
      <c r="BK94" s="1" t="n">
        <f aca="false">'Quarterly data'!BL91</f>
        <v>0</v>
      </c>
      <c r="BL94" s="1" t="n">
        <f aca="false">'Quarterly data'!BM91</f>
        <v>0</v>
      </c>
      <c r="BM94" s="1" t="n">
        <f aca="false">'Quarterly data'!BN91</f>
        <v>0</v>
      </c>
      <c r="BN94" s="1" t="n">
        <f aca="false">'Quarterly data'!BO91</f>
        <v>0</v>
      </c>
      <c r="BO94" s="1" t="n">
        <f aca="false">'Quarterly data'!BP91</f>
        <v>0</v>
      </c>
      <c r="BP94" s="1" t="n">
        <f aca="false">'Quarterly data'!BQ91</f>
        <v>0</v>
      </c>
      <c r="BQ94" s="1" t="n">
        <f aca="false">'Quarterly data'!BR91</f>
        <v>0</v>
      </c>
      <c r="BR94" s="1" t="n">
        <f aca="false">'Quarterly data'!BS91</f>
        <v>0</v>
      </c>
      <c r="BS94" s="1" t="n">
        <f aca="false">'Quarterly data'!BT91</f>
        <v>0</v>
      </c>
      <c r="BT94" s="1" t="n">
        <f aca="false">'Quarterly data'!BU91</f>
        <v>0</v>
      </c>
      <c r="BU94" s="1" t="n">
        <f aca="false">'Quarterly data'!BV91</f>
        <v>0</v>
      </c>
      <c r="BV94" s="1" t="n">
        <f aca="false">'Quarterly data'!BW91</f>
        <v>0</v>
      </c>
      <c r="BW94" s="1" t="n">
        <f aca="false">'Quarterly data'!BX91</f>
        <v>0</v>
      </c>
      <c r="BX94" s="1" t="n">
        <f aca="false">'Quarterly data'!BY91</f>
        <v>0</v>
      </c>
      <c r="BY94" s="1" t="n">
        <f aca="false">'Quarterly data'!BZ91</f>
        <v>0</v>
      </c>
      <c r="BZ94" s="1" t="n">
        <f aca="false">'Quarterly data'!CA91</f>
        <v>0</v>
      </c>
      <c r="CA94" s="1" t="n">
        <f aca="false">'Quarterly data'!CB91</f>
        <v>0</v>
      </c>
      <c r="CB94" s="1" t="n">
        <f aca="false">'Quarterly data'!CC91</f>
        <v>0</v>
      </c>
      <c r="CC94" s="1" t="n">
        <f aca="false">'Quarterly data'!CD91</f>
        <v>0</v>
      </c>
      <c r="CD94" s="1" t="n">
        <f aca="false">'Quarterly data'!CE91</f>
        <v>0</v>
      </c>
      <c r="CE94" s="1" t="n">
        <f aca="false">'Quarterly data'!CF91</f>
        <v>0</v>
      </c>
      <c r="CF94" s="1" t="n">
        <f aca="false">'Quarterly data'!CG91</f>
        <v>0</v>
      </c>
      <c r="CG94" s="1" t="n">
        <f aca="false">'Quarterly data'!CH91</f>
        <v>0</v>
      </c>
      <c r="CH94" s="1" t="n">
        <f aca="false">'Quarterly data'!CI91</f>
        <v>0</v>
      </c>
      <c r="CI94" s="1" t="n">
        <f aca="false">'Quarterly data'!CJ91</f>
        <v>0</v>
      </c>
      <c r="CJ94" s="1" t="n">
        <f aca="false">'Quarterly data'!CK91</f>
        <v>0</v>
      </c>
      <c r="CK94" s="1" t="n">
        <f aca="false">'Quarterly data'!CL91</f>
        <v>0</v>
      </c>
      <c r="CL94" s="1" t="n">
        <f aca="false">'Quarterly data'!CM91</f>
        <v>0</v>
      </c>
      <c r="CM94" s="1" t="n">
        <f aca="false">'Quarterly data'!CN91</f>
        <v>0</v>
      </c>
      <c r="CN94" s="1" t="n">
        <f aca="false">'Quarterly data'!CO91</f>
        <v>0</v>
      </c>
      <c r="CO94" s="1" t="n">
        <f aca="false">'Quarterly data'!CP91</f>
        <v>0</v>
      </c>
      <c r="CP94" s="1" t="n">
        <f aca="false">'Quarterly data'!CQ91</f>
        <v>0</v>
      </c>
      <c r="CQ94" s="1" t="n">
        <f aca="false">'Quarterly data'!CR91</f>
        <v>0</v>
      </c>
      <c r="CR94" s="1" t="n">
        <f aca="false">'Quarterly data'!CS91</f>
        <v>0</v>
      </c>
      <c r="CS94" s="1" t="n">
        <f aca="false">'Quarterly data'!CT91</f>
        <v>0</v>
      </c>
      <c r="CT94" s="1" t="n">
        <f aca="false">'Quarterly data'!CU91</f>
        <v>0</v>
      </c>
      <c r="CU94" s="1" t="n">
        <f aca="false">'Quarterly data'!CV127</f>
        <v>321</v>
      </c>
      <c r="CV94" s="1" t="n">
        <f aca="false">'Quarterly data'!CW127</f>
        <v>300</v>
      </c>
      <c r="CW94" s="1" t="n">
        <f aca="false">'Quarterly data'!CX127</f>
        <v>332</v>
      </c>
      <c r="CX94" s="1" t="n">
        <f aca="false">'Quarterly data'!CY127</f>
        <v>373</v>
      </c>
      <c r="CY94" s="1" t="n">
        <f aca="false">'Quarterly data'!CZ127</f>
        <v>363</v>
      </c>
      <c r="CZ94" s="1" t="n">
        <f aca="false">'Quarterly data'!DA127</f>
        <v>366</v>
      </c>
      <c r="DA94" s="1" t="n">
        <f aca="false">'Quarterly data'!DB127</f>
        <v>410</v>
      </c>
      <c r="DB94" s="1" t="n">
        <f aca="false">'Quarterly data'!DC127</f>
        <v>411</v>
      </c>
      <c r="DC94" s="1" t="n">
        <f aca="false">'Quarterly data'!DD127</f>
        <v>376</v>
      </c>
      <c r="DD94" s="1" t="n">
        <f aca="false">'Quarterly data'!DE127</f>
        <v>336</v>
      </c>
      <c r="DE94" s="1" t="n">
        <f aca="false">'Quarterly data'!DF127</f>
        <v>327</v>
      </c>
      <c r="DF94" s="1" t="n">
        <f aca="false">'Quarterly data'!DG127</f>
        <v>364</v>
      </c>
      <c r="DG94" s="1" t="n">
        <f aca="false">'Quarterly data'!DH127</f>
        <v>447</v>
      </c>
      <c r="DH94" s="1" t="n">
        <f aca="false">'Quarterly data'!DI127</f>
        <v>475</v>
      </c>
      <c r="DI94" s="1" t="n">
        <f aca="false">'Quarterly data'!DJ127</f>
        <v>593</v>
      </c>
      <c r="DJ94" s="1" t="n">
        <f aca="false">'Quarterly data'!DK127</f>
        <v>651</v>
      </c>
      <c r="DK94" s="1" t="n">
        <f aca="false">'Quarterly data'!DL127</f>
        <v>0</v>
      </c>
      <c r="DL94" s="1" t="n">
        <f aca="false">'Quarterly data'!DM127</f>
        <v>0</v>
      </c>
      <c r="DM94" s="1" t="n">
        <f aca="false">'Quarterly data'!DN127</f>
        <v>0</v>
      </c>
      <c r="DN94" s="1" t="n">
        <f aca="false">'Quarterly data'!DO127</f>
        <v>0</v>
      </c>
    </row>
    <row r="95" customFormat="false" ht="15" hidden="false" customHeight="false" outlineLevel="0" collapsed="false">
      <c r="A95" s="25" t="s">
        <v>171</v>
      </c>
      <c r="B95" s="26" t="n">
        <f aca="false">'Quarterly data'!C92</f>
        <v>0</v>
      </c>
      <c r="C95" s="26" t="n">
        <f aca="false">'Quarterly data'!D92</f>
        <v>0</v>
      </c>
      <c r="D95" s="26" t="n">
        <f aca="false">'Quarterly data'!E92</f>
        <v>0</v>
      </c>
      <c r="E95" s="26" t="n">
        <f aca="false">'Quarterly data'!F92</f>
        <v>0</v>
      </c>
      <c r="F95" s="26" t="n">
        <f aca="false">'Quarterly data'!G92</f>
        <v>0</v>
      </c>
      <c r="G95" s="26" t="n">
        <f aca="false">'Quarterly data'!H92</f>
        <v>0</v>
      </c>
      <c r="H95" s="26" t="n">
        <f aca="false">'Quarterly data'!I92</f>
        <v>0</v>
      </c>
      <c r="I95" s="26" t="n">
        <f aca="false">'Quarterly data'!J92</f>
        <v>0</v>
      </c>
      <c r="J95" s="26" t="n">
        <f aca="false">'Quarterly data'!K92</f>
        <v>0</v>
      </c>
      <c r="K95" s="26" t="n">
        <f aca="false">'Quarterly data'!L92</f>
        <v>0</v>
      </c>
      <c r="L95" s="26" t="n">
        <f aca="false">'Quarterly data'!M92</f>
        <v>0</v>
      </c>
      <c r="M95" s="26" t="n">
        <f aca="false">'Quarterly data'!N92</f>
        <v>0</v>
      </c>
      <c r="N95" s="26" t="n">
        <f aca="false">'Quarterly data'!O92</f>
        <v>0</v>
      </c>
      <c r="O95" s="26" t="n">
        <f aca="false">'Quarterly data'!P92</f>
        <v>0</v>
      </c>
      <c r="P95" s="26" t="n">
        <f aca="false">'Quarterly data'!Q92</f>
        <v>0</v>
      </c>
      <c r="Q95" s="26" t="n">
        <f aca="false">'Quarterly data'!R92</f>
        <v>0</v>
      </c>
      <c r="R95" s="26" t="n">
        <f aca="false">'Quarterly data'!S92</f>
        <v>-71</v>
      </c>
      <c r="S95" s="26" t="n">
        <f aca="false">'Quarterly data'!T92</f>
        <v>-71</v>
      </c>
      <c r="T95" s="26" t="n">
        <f aca="false">'Quarterly data'!U92</f>
        <v>-71</v>
      </c>
      <c r="U95" s="26" t="n">
        <f aca="false">'Quarterly data'!V92</f>
        <v>-71</v>
      </c>
      <c r="V95" s="26" t="n">
        <f aca="false">'Quarterly data'!W92</f>
        <v>-96.5</v>
      </c>
      <c r="W95" s="26" t="n">
        <f aca="false">'Quarterly data'!X92</f>
        <v>-96.5</v>
      </c>
      <c r="X95" s="26" t="n">
        <f aca="false">'Quarterly data'!Y92</f>
        <v>-96.5</v>
      </c>
      <c r="Y95" s="26" t="n">
        <f aca="false">'Quarterly data'!Z92</f>
        <v>-96.5</v>
      </c>
      <c r="Z95" s="26" t="n">
        <f aca="false">'Quarterly data'!AA92</f>
        <v>-76.5</v>
      </c>
      <c r="AA95" s="26" t="n">
        <f aca="false">'Quarterly data'!AB92</f>
        <v>-76.5</v>
      </c>
      <c r="AB95" s="26" t="n">
        <f aca="false">'Quarterly data'!AC92</f>
        <v>-76.5</v>
      </c>
      <c r="AC95" s="26" t="n">
        <f aca="false">'Quarterly data'!AD92</f>
        <v>-76.5</v>
      </c>
      <c r="AD95" s="26" t="n">
        <f aca="false">'Quarterly data'!AE92</f>
        <v>-85.75</v>
      </c>
      <c r="AE95" s="26" t="n">
        <f aca="false">'Quarterly data'!AF92</f>
        <v>-85.75</v>
      </c>
      <c r="AF95" s="26" t="n">
        <f aca="false">'Quarterly data'!AG92</f>
        <v>-85.75</v>
      </c>
      <c r="AG95" s="26" t="n">
        <f aca="false">'Quarterly data'!AH92</f>
        <v>-85.75</v>
      </c>
      <c r="AH95" s="26" t="n">
        <f aca="false">'Quarterly data'!AI92</f>
        <v>-58.75</v>
      </c>
      <c r="AI95" s="26" t="n">
        <f aca="false">'Quarterly data'!AJ92</f>
        <v>-58.75</v>
      </c>
      <c r="AJ95" s="26" t="n">
        <f aca="false">'Quarterly data'!AK92</f>
        <v>-58.75</v>
      </c>
      <c r="AK95" s="26" t="n">
        <f aca="false">'Quarterly data'!AL92</f>
        <v>-58.75</v>
      </c>
      <c r="AL95" s="26" t="n">
        <f aca="false">'Quarterly data'!AM92</f>
        <v>-64.75</v>
      </c>
      <c r="AM95" s="26" t="n">
        <f aca="false">'Quarterly data'!AN92</f>
        <v>-64.75</v>
      </c>
      <c r="AN95" s="26" t="n">
        <f aca="false">'Quarterly data'!AO92</f>
        <v>-64.75</v>
      </c>
      <c r="AO95" s="26" t="n">
        <f aca="false">'Quarterly data'!AP92</f>
        <v>-64.75</v>
      </c>
      <c r="AP95" s="26" t="n">
        <f aca="false">'Quarterly data'!AQ92</f>
        <v>-73</v>
      </c>
      <c r="AQ95" s="26" t="n">
        <f aca="false">'Quarterly data'!AR92</f>
        <v>-73</v>
      </c>
      <c r="AR95" s="26" t="n">
        <f aca="false">'Quarterly data'!AS92</f>
        <v>-73</v>
      </c>
      <c r="AS95" s="26" t="n">
        <f aca="false">'Quarterly data'!AT92</f>
        <v>-73</v>
      </c>
      <c r="AT95" s="26" t="n">
        <f aca="false">'Quarterly data'!AU92</f>
        <v>-72</v>
      </c>
      <c r="AU95" s="26" t="n">
        <f aca="false">'Quarterly data'!AV92</f>
        <v>-94</v>
      </c>
      <c r="AV95" s="26" t="n">
        <f aca="false">'Quarterly data'!AW92</f>
        <v>-113</v>
      </c>
      <c r="AW95" s="26" t="n">
        <f aca="false">'Quarterly data'!AX92</f>
        <v>-120</v>
      </c>
      <c r="AX95" s="26" t="n">
        <f aca="false">'Quarterly data'!AY92</f>
        <v>-72</v>
      </c>
      <c r="AY95" s="26" t="n">
        <f aca="false">'Quarterly data'!AZ92</f>
        <v>-84</v>
      </c>
      <c r="AZ95" s="26" t="n">
        <f aca="false">'Quarterly data'!BA92</f>
        <v>-94</v>
      </c>
      <c r="BA95" s="26" t="n">
        <f aca="false">'Quarterly data'!BB92</f>
        <v>-101</v>
      </c>
      <c r="BB95" s="26" t="n">
        <f aca="false">'Quarterly data'!BC92</f>
        <v>-59</v>
      </c>
      <c r="BC95" s="26" t="n">
        <f aca="false">'Quarterly data'!BD92</f>
        <v>-89</v>
      </c>
      <c r="BD95" s="26" t="n">
        <f aca="false">'Quarterly data'!BE92</f>
        <v>-112</v>
      </c>
      <c r="BE95" s="26" t="n">
        <f aca="false">'Quarterly data'!BF92</f>
        <v>-124</v>
      </c>
      <c r="BF95" s="26" t="n">
        <f aca="false">'Quarterly data'!BG92</f>
        <v>-118</v>
      </c>
      <c r="BG95" s="26" t="n">
        <f aca="false">'Quarterly data'!BH92</f>
        <v>-139</v>
      </c>
      <c r="BH95" s="26" t="n">
        <f aca="false">'Quarterly data'!BI92</f>
        <v>-123</v>
      </c>
      <c r="BI95" s="26" t="n">
        <f aca="false">'Quarterly data'!BJ92</f>
        <v>-144</v>
      </c>
      <c r="BJ95" s="26" t="n">
        <f aca="false">'Quarterly data'!BK92</f>
        <v>-111</v>
      </c>
      <c r="BK95" s="26" t="n">
        <f aca="false">'Quarterly data'!BL92</f>
        <v>-115</v>
      </c>
      <c r="BL95" s="26" t="n">
        <f aca="false">'Quarterly data'!BM92</f>
        <v>-121</v>
      </c>
      <c r="BM95" s="26" t="n">
        <f aca="false">'Quarterly data'!BN92</f>
        <v>-168</v>
      </c>
      <c r="BN95" s="26" t="n">
        <f aca="false">'Quarterly data'!BO92</f>
        <v>-118</v>
      </c>
      <c r="BO95" s="26" t="n">
        <f aca="false">'Quarterly data'!BP92</f>
        <v>-146</v>
      </c>
      <c r="BP95" s="26" t="n">
        <f aca="false">'Quarterly data'!BQ92</f>
        <v>-148</v>
      </c>
      <c r="BQ95" s="26" t="n">
        <f aca="false">'Quarterly data'!BR92</f>
        <v>-169</v>
      </c>
      <c r="BR95" s="26" t="n">
        <f aca="false">'Quarterly data'!BS92</f>
        <v>-149</v>
      </c>
      <c r="BS95" s="26" t="n">
        <f aca="false">'Quarterly data'!BT92</f>
        <v>-186</v>
      </c>
      <c r="BT95" s="26" t="n">
        <f aca="false">'Quarterly data'!BU92</f>
        <v>-212</v>
      </c>
      <c r="BU95" s="26" t="n">
        <f aca="false">'Quarterly data'!BV92</f>
        <v>-193</v>
      </c>
      <c r="BV95" s="26" t="n">
        <f aca="false">'Quarterly data'!BW92</f>
        <v>-167</v>
      </c>
      <c r="BW95" s="26" t="n">
        <f aca="false">'Quarterly data'!BX92</f>
        <v>-162</v>
      </c>
      <c r="BX95" s="26" t="n">
        <f aca="false">'Quarterly data'!BY92</f>
        <v>-184</v>
      </c>
      <c r="BY95" s="26" t="n">
        <f aca="false">'Quarterly data'!BZ92</f>
        <v>-239</v>
      </c>
      <c r="BZ95" s="26" t="n">
        <f aca="false">'Quarterly data'!CA92</f>
        <v>-243</v>
      </c>
      <c r="CA95" s="26" t="n">
        <f aca="false">'Quarterly data'!CB92</f>
        <v>-218</v>
      </c>
      <c r="CB95" s="26" t="n">
        <f aca="false">'Quarterly data'!CC92</f>
        <v>-224</v>
      </c>
      <c r="CC95" s="26" t="n">
        <f aca="false">'Quarterly data'!CD92</f>
        <v>-227</v>
      </c>
      <c r="CD95" s="26" t="n">
        <f aca="false">'Quarterly data'!CE92</f>
        <v>-292</v>
      </c>
      <c r="CE95" s="26" t="n">
        <f aca="false">'Quarterly data'!CF92</f>
        <v>-304</v>
      </c>
      <c r="CF95" s="26" t="n">
        <f aca="false">'Quarterly data'!CG92</f>
        <v>-312</v>
      </c>
      <c r="CG95" s="26" t="n">
        <f aca="false">'Quarterly data'!CH92</f>
        <v>-337</v>
      </c>
      <c r="CH95" s="26" t="n">
        <f aca="false">'Quarterly data'!CI92</f>
        <v>-308</v>
      </c>
      <c r="CI95" s="26" t="n">
        <f aca="false">'Quarterly data'!CJ92</f>
        <v>-351</v>
      </c>
      <c r="CJ95" s="26" t="n">
        <f aca="false">'Quarterly data'!CK92</f>
        <v>-340</v>
      </c>
      <c r="CK95" s="26" t="n">
        <f aca="false">'Quarterly data'!CL92</f>
        <v>-299</v>
      </c>
      <c r="CL95" s="26" t="n">
        <f aca="false">'Quarterly data'!CM92</f>
        <v>-229</v>
      </c>
      <c r="CM95" s="26" t="n">
        <f aca="false">'Quarterly data'!CN92</f>
        <v>-224</v>
      </c>
      <c r="CN95" s="26" t="n">
        <f aca="false">'Quarterly data'!CO92</f>
        <v>-276</v>
      </c>
      <c r="CO95" s="26" t="n">
        <f aca="false">'Quarterly data'!CP92</f>
        <v>-241</v>
      </c>
      <c r="CP95" s="26" t="n">
        <f aca="false">'Quarterly data'!CQ92</f>
        <v>-274</v>
      </c>
      <c r="CQ95" s="26" t="n">
        <f aca="false">'Quarterly data'!CR92</f>
        <v>-209</v>
      </c>
      <c r="CR95" s="26" t="n">
        <f aca="false">'Quarterly data'!CS92</f>
        <v>-232</v>
      </c>
      <c r="CS95" s="26" t="n">
        <f aca="false">'Quarterly data'!CT92</f>
        <v>-291</v>
      </c>
      <c r="CT95" s="26" t="n">
        <f aca="false">'Quarterly data'!CU92</f>
        <v>-268</v>
      </c>
      <c r="CU95" s="26" t="n">
        <f aca="false">'Quarterly data'!CV129</f>
        <v>443</v>
      </c>
      <c r="CV95" s="26" t="n">
        <f aca="false">'Quarterly data'!CW129</f>
        <v>445</v>
      </c>
      <c r="CW95" s="26" t="n">
        <f aca="false">'Quarterly data'!CX129</f>
        <v>472</v>
      </c>
      <c r="CX95" s="26" t="n">
        <f aca="false">'Quarterly data'!CY129</f>
        <v>431</v>
      </c>
      <c r="CY95" s="26" t="n">
        <f aca="false">'Quarterly data'!CZ129</f>
        <v>400</v>
      </c>
      <c r="CZ95" s="26" t="n">
        <f aca="false">'Quarterly data'!DA129</f>
        <v>468</v>
      </c>
      <c r="DA95" s="26" t="n">
        <f aca="false">'Quarterly data'!DB129</f>
        <v>488</v>
      </c>
      <c r="DB95" s="26" t="n">
        <f aca="false">'Quarterly data'!DC129</f>
        <v>503</v>
      </c>
      <c r="DC95" s="26" t="n">
        <f aca="false">'Quarterly data'!DD129</f>
        <v>502</v>
      </c>
      <c r="DD95" s="26" t="n">
        <f aca="false">'Quarterly data'!DE129</f>
        <v>593</v>
      </c>
      <c r="DE95" s="26" t="n">
        <f aca="false">'Quarterly data'!DF129</f>
        <v>621</v>
      </c>
      <c r="DF95" s="26" t="n">
        <f aca="false">'Quarterly data'!DG129</f>
        <v>661</v>
      </c>
      <c r="DG95" s="26" t="n">
        <f aca="false">'Quarterly data'!DH129</f>
        <v>672</v>
      </c>
      <c r="DH95" s="26" t="n">
        <f aca="false">'Quarterly data'!DI129</f>
        <v>751</v>
      </c>
      <c r="DI95" s="26" t="n">
        <f aca="false">'Quarterly data'!DJ129</f>
        <v>828</v>
      </c>
      <c r="DJ95" s="26" t="n">
        <f aca="false">'Quarterly data'!DK129</f>
        <v>849</v>
      </c>
      <c r="DK95" s="26" t="n">
        <f aca="false">'Quarterly data'!DL129</f>
        <v>0</v>
      </c>
      <c r="DL95" s="26" t="n">
        <f aca="false">'Quarterly data'!DM129</f>
        <v>0</v>
      </c>
      <c r="DM95" s="26" t="n">
        <f aca="false">'Quarterly data'!DN129</f>
        <v>0</v>
      </c>
      <c r="DN95" s="26" t="n">
        <f aca="false">'Quarterly data'!DO129</f>
        <v>0</v>
      </c>
    </row>
    <row r="96" customFormat="false" ht="15" hidden="false" customHeight="false" outlineLevel="0" collapsed="false">
      <c r="A96" s="30" t="s">
        <v>172</v>
      </c>
      <c r="B96" s="28" t="n">
        <f aca="false">'Quarterly data'!C93</f>
        <v>0</v>
      </c>
      <c r="C96" s="28" t="n">
        <f aca="false">'Quarterly data'!D93</f>
        <v>0</v>
      </c>
      <c r="D96" s="28" t="n">
        <f aca="false">'Quarterly data'!E93</f>
        <v>0</v>
      </c>
      <c r="E96" s="28" t="n">
        <f aca="false">'Quarterly data'!F93</f>
        <v>0</v>
      </c>
      <c r="F96" s="28" t="n">
        <f aca="false">'Quarterly data'!G93</f>
        <v>0</v>
      </c>
      <c r="G96" s="28" t="n">
        <f aca="false">'Quarterly data'!H93</f>
        <v>0</v>
      </c>
      <c r="H96" s="28" t="n">
        <f aca="false">'Quarterly data'!I93</f>
        <v>0</v>
      </c>
      <c r="I96" s="28" t="n">
        <f aca="false">'Quarterly data'!J93</f>
        <v>0</v>
      </c>
      <c r="J96" s="28" t="n">
        <f aca="false">'Quarterly data'!K93</f>
        <v>0</v>
      </c>
      <c r="K96" s="28" t="n">
        <f aca="false">'Quarterly data'!L93</f>
        <v>0</v>
      </c>
      <c r="L96" s="28" t="n">
        <f aca="false">'Quarterly data'!M93</f>
        <v>0</v>
      </c>
      <c r="M96" s="28" t="n">
        <f aca="false">'Quarterly data'!N93</f>
        <v>0</v>
      </c>
      <c r="N96" s="28" t="n">
        <f aca="false">'Quarterly data'!O93</f>
        <v>0</v>
      </c>
      <c r="O96" s="28" t="n">
        <f aca="false">'Quarterly data'!P93</f>
        <v>0</v>
      </c>
      <c r="P96" s="28" t="n">
        <f aca="false">'Quarterly data'!Q93</f>
        <v>0</v>
      </c>
      <c r="Q96" s="28" t="n">
        <f aca="false">'Quarterly data'!R93</f>
        <v>0</v>
      </c>
      <c r="R96" s="28" t="n">
        <f aca="false">'Quarterly data'!S93</f>
        <v>33</v>
      </c>
      <c r="S96" s="28" t="n">
        <f aca="false">'Quarterly data'!T93</f>
        <v>33</v>
      </c>
      <c r="T96" s="28" t="n">
        <f aca="false">'Quarterly data'!U93</f>
        <v>33</v>
      </c>
      <c r="U96" s="28" t="n">
        <f aca="false">'Quarterly data'!V93</f>
        <v>33</v>
      </c>
      <c r="V96" s="28" t="n">
        <f aca="false">'Quarterly data'!W93</f>
        <v>33.25</v>
      </c>
      <c r="W96" s="28" t="n">
        <f aca="false">'Quarterly data'!X93</f>
        <v>33.25</v>
      </c>
      <c r="X96" s="28" t="n">
        <f aca="false">'Quarterly data'!Y93</f>
        <v>33.25</v>
      </c>
      <c r="Y96" s="28" t="n">
        <f aca="false">'Quarterly data'!Z93</f>
        <v>33.25</v>
      </c>
      <c r="Z96" s="28" t="n">
        <f aca="false">'Quarterly data'!AA93</f>
        <v>46.5</v>
      </c>
      <c r="AA96" s="28" t="n">
        <f aca="false">'Quarterly data'!AB93</f>
        <v>46.5</v>
      </c>
      <c r="AB96" s="28" t="n">
        <f aca="false">'Quarterly data'!AC93</f>
        <v>46.5</v>
      </c>
      <c r="AC96" s="28" t="n">
        <f aca="false">'Quarterly data'!AD93</f>
        <v>46.5</v>
      </c>
      <c r="AD96" s="28" t="n">
        <f aca="false">'Quarterly data'!AE93</f>
        <v>48.75</v>
      </c>
      <c r="AE96" s="28" t="n">
        <f aca="false">'Quarterly data'!AF93</f>
        <v>48.75</v>
      </c>
      <c r="AF96" s="28" t="n">
        <f aca="false">'Quarterly data'!AG93</f>
        <v>48.75</v>
      </c>
      <c r="AG96" s="28" t="n">
        <f aca="false">'Quarterly data'!AH93</f>
        <v>48.75</v>
      </c>
      <c r="AH96" s="28" t="n">
        <f aca="false">'Quarterly data'!AI93</f>
        <v>58.75</v>
      </c>
      <c r="AI96" s="28" t="n">
        <f aca="false">'Quarterly data'!AJ93</f>
        <v>58.75</v>
      </c>
      <c r="AJ96" s="28" t="n">
        <f aca="false">'Quarterly data'!AK93</f>
        <v>58.75</v>
      </c>
      <c r="AK96" s="28" t="n">
        <f aca="false">'Quarterly data'!AL93</f>
        <v>58.75</v>
      </c>
      <c r="AL96" s="28" t="n">
        <f aca="false">'Quarterly data'!AM93</f>
        <v>77.5</v>
      </c>
      <c r="AM96" s="28" t="n">
        <f aca="false">'Quarterly data'!AN93</f>
        <v>77.5</v>
      </c>
      <c r="AN96" s="28" t="n">
        <f aca="false">'Quarterly data'!AO93</f>
        <v>77.5</v>
      </c>
      <c r="AO96" s="28" t="n">
        <f aca="false">'Quarterly data'!AP93</f>
        <v>77.5</v>
      </c>
      <c r="AP96" s="28" t="n">
        <f aca="false">'Quarterly data'!AQ93</f>
        <v>86</v>
      </c>
      <c r="AQ96" s="28" t="n">
        <f aca="false">'Quarterly data'!AR93</f>
        <v>86</v>
      </c>
      <c r="AR96" s="28" t="n">
        <f aca="false">'Quarterly data'!AS93</f>
        <v>86</v>
      </c>
      <c r="AS96" s="28" t="n">
        <f aca="false">'Quarterly data'!AT93</f>
        <v>86</v>
      </c>
      <c r="AT96" s="28" t="n">
        <f aca="false">'Quarterly data'!AU93</f>
        <v>98</v>
      </c>
      <c r="AU96" s="28" t="n">
        <f aca="false">'Quarterly data'!AV93</f>
        <v>117</v>
      </c>
      <c r="AV96" s="28" t="n">
        <f aca="false">'Quarterly data'!AW93</f>
        <v>93</v>
      </c>
      <c r="AW96" s="28" t="n">
        <f aca="false">'Quarterly data'!AX93</f>
        <v>96</v>
      </c>
      <c r="AX96" s="28" t="n">
        <f aca="false">'Quarterly data'!AY93</f>
        <v>146</v>
      </c>
      <c r="AY96" s="28" t="n">
        <f aca="false">'Quarterly data'!AZ93</f>
        <v>153</v>
      </c>
      <c r="AZ96" s="28" t="n">
        <f aca="false">'Quarterly data'!BA93</f>
        <v>141</v>
      </c>
      <c r="BA96" s="28" t="n">
        <f aca="false">'Quarterly data'!BB93</f>
        <v>142</v>
      </c>
      <c r="BB96" s="28" t="n">
        <f aca="false">'Quarterly data'!BC93</f>
        <v>138</v>
      </c>
      <c r="BC96" s="28" t="n">
        <f aca="false">'Quarterly data'!BD93</f>
        <v>142</v>
      </c>
      <c r="BD96" s="28" t="n">
        <f aca="false">'Quarterly data'!BE93</f>
        <v>117</v>
      </c>
      <c r="BE96" s="28" t="n">
        <f aca="false">'Quarterly data'!BF93</f>
        <v>117</v>
      </c>
      <c r="BF96" s="28" t="n">
        <f aca="false">'Quarterly data'!BG93</f>
        <v>133</v>
      </c>
      <c r="BG96" s="28" t="n">
        <f aca="false">'Quarterly data'!BH93</f>
        <v>126</v>
      </c>
      <c r="BH96" s="28" t="n">
        <f aca="false">'Quarterly data'!BI93</f>
        <v>124</v>
      </c>
      <c r="BI96" s="28" t="n">
        <f aca="false">'Quarterly data'!BJ93</f>
        <v>115</v>
      </c>
      <c r="BJ96" s="28" t="n">
        <f aca="false">'Quarterly data'!BK93</f>
        <v>131</v>
      </c>
      <c r="BK96" s="28" t="n">
        <f aca="false">'Quarterly data'!BL93</f>
        <v>138</v>
      </c>
      <c r="BL96" s="28" t="n">
        <f aca="false">'Quarterly data'!BM93</f>
        <v>142</v>
      </c>
      <c r="BM96" s="28" t="n">
        <f aca="false">'Quarterly data'!BN93</f>
        <v>129</v>
      </c>
      <c r="BN96" s="28" t="n">
        <f aca="false">'Quarterly data'!BO93</f>
        <v>173</v>
      </c>
      <c r="BO96" s="28" t="n">
        <f aca="false">'Quarterly data'!BP93</f>
        <v>149</v>
      </c>
      <c r="BP96" s="28" t="n">
        <f aca="false">'Quarterly data'!BQ93</f>
        <v>177</v>
      </c>
      <c r="BQ96" s="28" t="n">
        <f aca="false">'Quarterly data'!BR93</f>
        <v>168</v>
      </c>
      <c r="BR96" s="28" t="n">
        <f aca="false">'Quarterly data'!BS93</f>
        <v>190</v>
      </c>
      <c r="BS96" s="28" t="n">
        <f aca="false">'Quarterly data'!BT93</f>
        <v>168</v>
      </c>
      <c r="BT96" s="28" t="n">
        <f aca="false">'Quarterly data'!BU93</f>
        <v>187</v>
      </c>
      <c r="BU96" s="28" t="n">
        <f aca="false">'Quarterly data'!BV93</f>
        <v>182</v>
      </c>
      <c r="BV96" s="28" t="n">
        <f aca="false">'Quarterly data'!BW93</f>
        <v>194</v>
      </c>
      <c r="BW96" s="28" t="n">
        <f aca="false">'Quarterly data'!BX93</f>
        <v>237</v>
      </c>
      <c r="BX96" s="28" t="n">
        <f aca="false">'Quarterly data'!BY93</f>
        <v>228</v>
      </c>
      <c r="BY96" s="28" t="n">
        <f aca="false">'Quarterly data'!BZ93</f>
        <v>205</v>
      </c>
      <c r="BZ96" s="28" t="n">
        <f aca="false">'Quarterly data'!CA93</f>
        <v>216</v>
      </c>
      <c r="CA96" s="28" t="n">
        <f aca="false">'Quarterly data'!CB93</f>
        <v>225</v>
      </c>
      <c r="CB96" s="28" t="n">
        <f aca="false">'Quarterly data'!CC93</f>
        <v>245</v>
      </c>
      <c r="CC96" s="28" t="n">
        <f aca="false">'Quarterly data'!CD93</f>
        <v>242</v>
      </c>
      <c r="CD96" s="28" t="n">
        <f aca="false">'Quarterly data'!CE93</f>
        <v>243</v>
      </c>
      <c r="CE96" s="28" t="n">
        <f aca="false">'Quarterly data'!CF93</f>
        <v>246</v>
      </c>
      <c r="CF96" s="28" t="n">
        <f aca="false">'Quarterly data'!CG93</f>
        <v>248</v>
      </c>
      <c r="CG96" s="28" t="n">
        <f aca="false">'Quarterly data'!CH93</f>
        <v>249</v>
      </c>
      <c r="CH96" s="28" t="n">
        <f aca="false">'Quarterly data'!CI93</f>
        <v>267</v>
      </c>
      <c r="CI96" s="28" t="n">
        <f aca="false">'Quarterly data'!CJ93</f>
        <v>249</v>
      </c>
      <c r="CJ96" s="28" t="n">
        <f aca="false">'Quarterly data'!CK93</f>
        <v>310</v>
      </c>
      <c r="CK96" s="28" t="n">
        <f aca="false">'Quarterly data'!CL93</f>
        <v>287</v>
      </c>
      <c r="CL96" s="28" t="n">
        <f aca="false">'Quarterly data'!CM93</f>
        <v>362</v>
      </c>
      <c r="CM96" s="28" t="n">
        <f aca="false">'Quarterly data'!CN93</f>
        <v>388</v>
      </c>
      <c r="CN96" s="28" t="n">
        <f aca="false">'Quarterly data'!CO93</f>
        <v>402</v>
      </c>
      <c r="CO96" s="28" t="n">
        <f aca="false">'Quarterly data'!CP93</f>
        <v>427</v>
      </c>
      <c r="CP96" s="28" t="n">
        <f aca="false">'Quarterly data'!CQ93</f>
        <v>399</v>
      </c>
      <c r="CQ96" s="28" t="n">
        <f aca="false">'Quarterly data'!CR93</f>
        <v>416</v>
      </c>
      <c r="CR96" s="28" t="n">
        <f aca="false">'Quarterly data'!CS93</f>
        <v>490</v>
      </c>
      <c r="CS96" s="28" t="n">
        <f aca="false">'Quarterly data'!CT93</f>
        <v>446</v>
      </c>
      <c r="CT96" s="28" t="n">
        <f aca="false">'Quarterly data'!CU93</f>
        <v>433</v>
      </c>
      <c r="CU96" s="28" t="n">
        <f aca="false">'Quarterly data'!CV130</f>
        <v>38</v>
      </c>
      <c r="CV96" s="28" t="n">
        <f aca="false">'Quarterly data'!CW130</f>
        <v>30</v>
      </c>
      <c r="CW96" s="28" t="n">
        <f aca="false">'Quarterly data'!CX130</f>
        <v>21</v>
      </c>
      <c r="CX96" s="28" t="n">
        <f aca="false">'Quarterly data'!CY130</f>
        <v>31</v>
      </c>
      <c r="CY96" s="28" t="n">
        <f aca="false">'Quarterly data'!CZ130</f>
        <v>24</v>
      </c>
      <c r="CZ96" s="28" t="n">
        <f aca="false">'Quarterly data'!DA130</f>
        <v>33</v>
      </c>
      <c r="DA96" s="28" t="n">
        <f aca="false">'Quarterly data'!DB130</f>
        <v>33</v>
      </c>
      <c r="DB96" s="28" t="n">
        <f aca="false">'Quarterly data'!DC130</f>
        <v>43</v>
      </c>
      <c r="DC96" s="28" t="n">
        <f aca="false">'Quarterly data'!DD130</f>
        <v>63</v>
      </c>
      <c r="DD96" s="28" t="n">
        <f aca="false">'Quarterly data'!DE130</f>
        <v>89</v>
      </c>
      <c r="DE96" s="28" t="n">
        <f aca="false">'Quarterly data'!DF130</f>
        <v>112</v>
      </c>
      <c r="DF96" s="28" t="n">
        <f aca="false">'Quarterly data'!DG130</f>
        <v>102</v>
      </c>
      <c r="DG96" s="28" t="n">
        <f aca="false">'Quarterly data'!DH130</f>
        <v>110</v>
      </c>
      <c r="DH96" s="28" t="n">
        <f aca="false">'Quarterly data'!DI130</f>
        <v>90</v>
      </c>
      <c r="DI96" s="28" t="n">
        <f aca="false">'Quarterly data'!DJ130</f>
        <v>87</v>
      </c>
      <c r="DJ96" s="28" t="n">
        <f aca="false">'Quarterly data'!DK130</f>
        <v>84</v>
      </c>
      <c r="DK96" s="28" t="n">
        <f aca="false">'Quarterly data'!DL130</f>
        <v>0</v>
      </c>
      <c r="DL96" s="28" t="n">
        <f aca="false">'Quarterly data'!DM130</f>
        <v>0</v>
      </c>
      <c r="DM96" s="28" t="n">
        <f aca="false">'Quarterly data'!DN130</f>
        <v>0</v>
      </c>
      <c r="DN96" s="28" t="n">
        <f aca="false">'Quarterly data'!DO130</f>
        <v>0</v>
      </c>
    </row>
    <row r="97" customFormat="false" ht="15" hidden="false" customHeight="false" outlineLevel="0" collapsed="false">
      <c r="A97" s="27" t="s">
        <v>173</v>
      </c>
      <c r="B97" s="28" t="n">
        <f aca="false">'Quarterly data'!C94</f>
        <v>0</v>
      </c>
      <c r="C97" s="28" t="n">
        <f aca="false">'Quarterly data'!D94</f>
        <v>0</v>
      </c>
      <c r="D97" s="28" t="n">
        <f aca="false">'Quarterly data'!E94</f>
        <v>0</v>
      </c>
      <c r="E97" s="28" t="n">
        <f aca="false">'Quarterly data'!F94</f>
        <v>0</v>
      </c>
      <c r="F97" s="28" t="n">
        <f aca="false">'Quarterly data'!G94</f>
        <v>0</v>
      </c>
      <c r="G97" s="28" t="n">
        <f aca="false">'Quarterly data'!H94</f>
        <v>0</v>
      </c>
      <c r="H97" s="28" t="n">
        <f aca="false">'Quarterly data'!I94</f>
        <v>0</v>
      </c>
      <c r="I97" s="28" t="n">
        <f aca="false">'Quarterly data'!J94</f>
        <v>0</v>
      </c>
      <c r="J97" s="28" t="n">
        <f aca="false">'Quarterly data'!K94</f>
        <v>0</v>
      </c>
      <c r="K97" s="28" t="n">
        <f aca="false">'Quarterly data'!L94</f>
        <v>0</v>
      </c>
      <c r="L97" s="28" t="n">
        <f aca="false">'Quarterly data'!M94</f>
        <v>0</v>
      </c>
      <c r="M97" s="28" t="n">
        <f aca="false">'Quarterly data'!N94</f>
        <v>0</v>
      </c>
      <c r="N97" s="28" t="n">
        <f aca="false">'Quarterly data'!O94</f>
        <v>0</v>
      </c>
      <c r="O97" s="28" t="n">
        <f aca="false">'Quarterly data'!P94</f>
        <v>0</v>
      </c>
      <c r="P97" s="28" t="n">
        <f aca="false">'Quarterly data'!Q94</f>
        <v>0</v>
      </c>
      <c r="Q97" s="28" t="n">
        <f aca="false">'Quarterly data'!R94</f>
        <v>0</v>
      </c>
      <c r="R97" s="28" t="n">
        <f aca="false">'Quarterly data'!S94</f>
        <v>20.25</v>
      </c>
      <c r="S97" s="28" t="n">
        <f aca="false">'Quarterly data'!T94</f>
        <v>20.25</v>
      </c>
      <c r="T97" s="28" t="n">
        <f aca="false">'Quarterly data'!U94</f>
        <v>20.25</v>
      </c>
      <c r="U97" s="28" t="n">
        <f aca="false">'Quarterly data'!V94</f>
        <v>20.25</v>
      </c>
      <c r="V97" s="28" t="n">
        <f aca="false">'Quarterly data'!W94</f>
        <v>21.5</v>
      </c>
      <c r="W97" s="28" t="n">
        <f aca="false">'Quarterly data'!X94</f>
        <v>21.5</v>
      </c>
      <c r="X97" s="28" t="n">
        <f aca="false">'Quarterly data'!Y94</f>
        <v>21.5</v>
      </c>
      <c r="Y97" s="28" t="n">
        <f aca="false">'Quarterly data'!Z94</f>
        <v>21.5</v>
      </c>
      <c r="Z97" s="28" t="n">
        <f aca="false">'Quarterly data'!AA94</f>
        <v>30.75</v>
      </c>
      <c r="AA97" s="28" t="n">
        <f aca="false">'Quarterly data'!AB94</f>
        <v>30.75</v>
      </c>
      <c r="AB97" s="28" t="n">
        <f aca="false">'Quarterly data'!AC94</f>
        <v>30.75</v>
      </c>
      <c r="AC97" s="28" t="n">
        <f aca="false">'Quarterly data'!AD94</f>
        <v>30.75</v>
      </c>
      <c r="AD97" s="28" t="n">
        <f aca="false">'Quarterly data'!AE94</f>
        <v>30.5</v>
      </c>
      <c r="AE97" s="28" t="n">
        <f aca="false">'Quarterly data'!AF94</f>
        <v>30.5</v>
      </c>
      <c r="AF97" s="28" t="n">
        <f aca="false">'Quarterly data'!AG94</f>
        <v>30.5</v>
      </c>
      <c r="AG97" s="28" t="n">
        <f aca="false">'Quarterly data'!AH94</f>
        <v>30.5</v>
      </c>
      <c r="AH97" s="28" t="n">
        <f aca="false">'Quarterly data'!AI94</f>
        <v>25</v>
      </c>
      <c r="AI97" s="28" t="n">
        <f aca="false">'Quarterly data'!AJ94</f>
        <v>25</v>
      </c>
      <c r="AJ97" s="28" t="n">
        <f aca="false">'Quarterly data'!AK94</f>
        <v>25</v>
      </c>
      <c r="AK97" s="28" t="n">
        <f aca="false">'Quarterly data'!AL94</f>
        <v>25</v>
      </c>
      <c r="AL97" s="28" t="n">
        <f aca="false">'Quarterly data'!AM94</f>
        <v>30</v>
      </c>
      <c r="AM97" s="28" t="n">
        <f aca="false">'Quarterly data'!AN94</f>
        <v>30</v>
      </c>
      <c r="AN97" s="28" t="n">
        <f aca="false">'Quarterly data'!AO94</f>
        <v>30</v>
      </c>
      <c r="AO97" s="28" t="n">
        <f aca="false">'Quarterly data'!AP94</f>
        <v>30</v>
      </c>
      <c r="AP97" s="28" t="n">
        <f aca="false">'Quarterly data'!AQ94</f>
        <v>32.75</v>
      </c>
      <c r="AQ97" s="28" t="n">
        <f aca="false">'Quarterly data'!AR94</f>
        <v>32.75</v>
      </c>
      <c r="AR97" s="28" t="n">
        <f aca="false">'Quarterly data'!AS94</f>
        <v>32.75</v>
      </c>
      <c r="AS97" s="28" t="n">
        <f aca="false">'Quarterly data'!AT94</f>
        <v>32.75</v>
      </c>
      <c r="AT97" s="28" t="n">
        <f aca="false">'Quarterly data'!AU94</f>
        <v>24</v>
      </c>
      <c r="AU97" s="28" t="n">
        <f aca="false">'Quarterly data'!AV94</f>
        <v>44</v>
      </c>
      <c r="AV97" s="28" t="n">
        <f aca="false">'Quarterly data'!AW94</f>
        <v>28</v>
      </c>
      <c r="AW97" s="28" t="n">
        <f aca="false">'Quarterly data'!AX94</f>
        <v>30</v>
      </c>
      <c r="AX97" s="28" t="n">
        <f aca="false">'Quarterly data'!AY94</f>
        <v>33</v>
      </c>
      <c r="AY97" s="28" t="n">
        <f aca="false">'Quarterly data'!AZ94</f>
        <v>40</v>
      </c>
      <c r="AZ97" s="28" t="n">
        <f aca="false">'Quarterly data'!BA94</f>
        <v>36</v>
      </c>
      <c r="BA97" s="28" t="n">
        <f aca="false">'Quarterly data'!BB94</f>
        <v>37</v>
      </c>
      <c r="BB97" s="28" t="n">
        <f aca="false">'Quarterly data'!BC94</f>
        <v>46</v>
      </c>
      <c r="BC97" s="28" t="n">
        <f aca="false">'Quarterly data'!BD94</f>
        <v>54</v>
      </c>
      <c r="BD97" s="28" t="n">
        <f aca="false">'Quarterly data'!BE94</f>
        <v>41</v>
      </c>
      <c r="BE97" s="28" t="n">
        <f aca="false">'Quarterly data'!BF94</f>
        <v>41</v>
      </c>
      <c r="BF97" s="28" t="n">
        <f aca="false">'Quarterly data'!BG94</f>
        <v>35</v>
      </c>
      <c r="BG97" s="28" t="n">
        <f aca="false">'Quarterly data'!BH94</f>
        <v>33</v>
      </c>
      <c r="BH97" s="28" t="n">
        <f aca="false">'Quarterly data'!BI94</f>
        <v>36</v>
      </c>
      <c r="BI97" s="28" t="n">
        <f aca="false">'Quarterly data'!BJ94</f>
        <v>30</v>
      </c>
      <c r="BJ97" s="28" t="n">
        <f aca="false">'Quarterly data'!BK94</f>
        <v>37</v>
      </c>
      <c r="BK97" s="28" t="n">
        <f aca="false">'Quarterly data'!BL94</f>
        <v>45</v>
      </c>
      <c r="BL97" s="28" t="n">
        <f aca="false">'Quarterly data'!BM94</f>
        <v>50</v>
      </c>
      <c r="BM97" s="28" t="n">
        <f aca="false">'Quarterly data'!BN94</f>
        <v>39</v>
      </c>
      <c r="BN97" s="28" t="n">
        <f aca="false">'Quarterly data'!BO94</f>
        <v>71</v>
      </c>
      <c r="BO97" s="28" t="n">
        <f aca="false">'Quarterly data'!BP94</f>
        <v>54</v>
      </c>
      <c r="BP97" s="28" t="n">
        <f aca="false">'Quarterly data'!BQ94</f>
        <v>80</v>
      </c>
      <c r="BQ97" s="28" t="n">
        <f aca="false">'Quarterly data'!BR94</f>
        <v>73</v>
      </c>
      <c r="BR97" s="28" t="n">
        <f aca="false">'Quarterly data'!BS94</f>
        <v>92</v>
      </c>
      <c r="BS97" s="28" t="n">
        <f aca="false">'Quarterly data'!BT94</f>
        <v>75</v>
      </c>
      <c r="BT97" s="28" t="n">
        <f aca="false">'Quarterly data'!BU94</f>
        <v>91</v>
      </c>
      <c r="BU97" s="28" t="n">
        <f aca="false">'Quarterly data'!BV94</f>
        <v>85</v>
      </c>
      <c r="BV97" s="28" t="n">
        <f aca="false">'Quarterly data'!BW94</f>
        <v>88</v>
      </c>
      <c r="BW97" s="28" t="n">
        <f aca="false">'Quarterly data'!BX94</f>
        <v>125</v>
      </c>
      <c r="BX97" s="28" t="n">
        <f aca="false">'Quarterly data'!BY94</f>
        <v>116</v>
      </c>
      <c r="BY97" s="28" t="n">
        <f aca="false">'Quarterly data'!BZ94</f>
        <v>96</v>
      </c>
      <c r="BZ97" s="28" t="n">
        <f aca="false">'Quarterly data'!CA94</f>
        <v>84</v>
      </c>
      <c r="CA97" s="28" t="n">
        <f aca="false">'Quarterly data'!CB94</f>
        <v>91</v>
      </c>
      <c r="CB97" s="28" t="n">
        <f aca="false">'Quarterly data'!CC94</f>
        <v>107</v>
      </c>
      <c r="CC97" s="28" t="n">
        <f aca="false">'Quarterly data'!CD94</f>
        <v>104</v>
      </c>
      <c r="CD97" s="28" t="n">
        <f aca="false">'Quarterly data'!CE94</f>
        <v>92</v>
      </c>
      <c r="CE97" s="28" t="n">
        <f aca="false">'Quarterly data'!CF94</f>
        <v>94</v>
      </c>
      <c r="CF97" s="28" t="n">
        <f aca="false">'Quarterly data'!CG94</f>
        <v>96</v>
      </c>
      <c r="CG97" s="28" t="n">
        <f aca="false">'Quarterly data'!CH94</f>
        <v>96</v>
      </c>
      <c r="CH97" s="28" t="n">
        <f aca="false">'Quarterly data'!CI94</f>
        <v>97</v>
      </c>
      <c r="CI97" s="28" t="n">
        <f aca="false">'Quarterly data'!CJ94</f>
        <v>96</v>
      </c>
      <c r="CJ97" s="28" t="n">
        <f aca="false">'Quarterly data'!CK94</f>
        <v>112</v>
      </c>
      <c r="CK97" s="28" t="n">
        <f aca="false">'Quarterly data'!CL94</f>
        <v>112</v>
      </c>
      <c r="CL97" s="28" t="n">
        <f aca="false">'Quarterly data'!CM94</f>
        <v>193</v>
      </c>
      <c r="CM97" s="28" t="n">
        <f aca="false">'Quarterly data'!CN94</f>
        <v>211</v>
      </c>
      <c r="CN97" s="28" t="n">
        <f aca="false">'Quarterly data'!CO94</f>
        <v>222</v>
      </c>
      <c r="CO97" s="28" t="n">
        <f aca="false">'Quarterly data'!CP94</f>
        <v>227</v>
      </c>
      <c r="CP97" s="28" t="n">
        <f aca="false">'Quarterly data'!CQ94</f>
        <v>238</v>
      </c>
      <c r="CQ97" s="28" t="n">
        <f aca="false">'Quarterly data'!CR94</f>
        <v>244</v>
      </c>
      <c r="CR97" s="28" t="n">
        <f aca="false">'Quarterly data'!CS94</f>
        <v>243</v>
      </c>
      <c r="CS97" s="28" t="n">
        <f aca="false">'Quarterly data'!CT94</f>
        <v>242</v>
      </c>
      <c r="CT97" s="28" t="n">
        <f aca="false">'Quarterly data'!CU94</f>
        <v>235</v>
      </c>
      <c r="CU97" s="28" t="n">
        <f aca="false">'Quarterly data'!CV131</f>
        <v>198</v>
      </c>
      <c r="CV97" s="28" t="n">
        <f aca="false">'Quarterly data'!CW131</f>
        <v>199</v>
      </c>
      <c r="CW97" s="28" t="n">
        <f aca="false">'Quarterly data'!CX131</f>
        <v>214</v>
      </c>
      <c r="CX97" s="28" t="n">
        <f aca="false">'Quarterly data'!CY131</f>
        <v>197</v>
      </c>
      <c r="CY97" s="28" t="n">
        <f aca="false">'Quarterly data'!CZ131</f>
        <v>197</v>
      </c>
      <c r="CZ97" s="28" t="n">
        <f aca="false">'Quarterly data'!DA131</f>
        <v>223</v>
      </c>
      <c r="DA97" s="28" t="n">
        <f aca="false">'Quarterly data'!DB131</f>
        <v>222</v>
      </c>
      <c r="DB97" s="28" t="n">
        <f aca="false">'Quarterly data'!DC131</f>
        <v>242</v>
      </c>
      <c r="DC97" s="28" t="n">
        <f aca="false">'Quarterly data'!DD131</f>
        <v>246</v>
      </c>
      <c r="DD97" s="28" t="n">
        <f aca="false">'Quarterly data'!DE131</f>
        <v>257</v>
      </c>
      <c r="DE97" s="28" t="n">
        <f aca="false">'Quarterly data'!DF131</f>
        <v>259</v>
      </c>
      <c r="DF97" s="28" t="n">
        <f aca="false">'Quarterly data'!DG131</f>
        <v>287</v>
      </c>
      <c r="DG97" s="28" t="n">
        <f aca="false">'Quarterly data'!DH131</f>
        <v>331</v>
      </c>
      <c r="DH97" s="28" t="n">
        <f aca="false">'Quarterly data'!DI131</f>
        <v>348</v>
      </c>
      <c r="DI97" s="28" t="n">
        <f aca="false">'Quarterly data'!DJ131</f>
        <v>393</v>
      </c>
      <c r="DJ97" s="28" t="n">
        <f aca="false">'Quarterly data'!DK131</f>
        <v>379</v>
      </c>
      <c r="DK97" s="28" t="n">
        <f aca="false">'Quarterly data'!DL131</f>
        <v>0</v>
      </c>
      <c r="DL97" s="28" t="n">
        <f aca="false">'Quarterly data'!DM131</f>
        <v>0</v>
      </c>
      <c r="DM97" s="28" t="n">
        <f aca="false">'Quarterly data'!DN131</f>
        <v>0</v>
      </c>
      <c r="DN97" s="28" t="n">
        <f aca="false">'Quarterly data'!DO131</f>
        <v>0</v>
      </c>
    </row>
    <row r="98" customFormat="false" ht="15" hidden="false" customHeight="false" outlineLevel="0" collapsed="false">
      <c r="A98" s="27" t="s">
        <v>174</v>
      </c>
      <c r="B98" s="28" t="n">
        <f aca="false">'Quarterly data'!C95</f>
        <v>0</v>
      </c>
      <c r="C98" s="28" t="n">
        <f aca="false">'Quarterly data'!D95</f>
        <v>0</v>
      </c>
      <c r="D98" s="28" t="n">
        <f aca="false">'Quarterly data'!E95</f>
        <v>0</v>
      </c>
      <c r="E98" s="28" t="n">
        <f aca="false">'Quarterly data'!F95</f>
        <v>0</v>
      </c>
      <c r="F98" s="28" t="n">
        <f aca="false">'Quarterly data'!G95</f>
        <v>0</v>
      </c>
      <c r="G98" s="28" t="n">
        <f aca="false">'Quarterly data'!H95</f>
        <v>0</v>
      </c>
      <c r="H98" s="28" t="n">
        <f aca="false">'Quarterly data'!I95</f>
        <v>0</v>
      </c>
      <c r="I98" s="28" t="n">
        <f aca="false">'Quarterly data'!J95</f>
        <v>0</v>
      </c>
      <c r="J98" s="28" t="n">
        <f aca="false">'Quarterly data'!K95</f>
        <v>0</v>
      </c>
      <c r="K98" s="28" t="n">
        <f aca="false">'Quarterly data'!L95</f>
        <v>0</v>
      </c>
      <c r="L98" s="28" t="n">
        <f aca="false">'Quarterly data'!M95</f>
        <v>0</v>
      </c>
      <c r="M98" s="28" t="n">
        <f aca="false">'Quarterly data'!N95</f>
        <v>0</v>
      </c>
      <c r="N98" s="28" t="n">
        <f aca="false">'Quarterly data'!O95</f>
        <v>0</v>
      </c>
      <c r="O98" s="28" t="n">
        <f aca="false">'Quarterly data'!P95</f>
        <v>0</v>
      </c>
      <c r="P98" s="28" t="n">
        <f aca="false">'Quarterly data'!Q95</f>
        <v>0</v>
      </c>
      <c r="Q98" s="28" t="n">
        <f aca="false">'Quarterly data'!R95</f>
        <v>0</v>
      </c>
      <c r="R98" s="28" t="n">
        <f aca="false">'Quarterly data'!S95</f>
        <v>13</v>
      </c>
      <c r="S98" s="28" t="n">
        <f aca="false">'Quarterly data'!T95</f>
        <v>13</v>
      </c>
      <c r="T98" s="28" t="n">
        <f aca="false">'Quarterly data'!U95</f>
        <v>13</v>
      </c>
      <c r="U98" s="28" t="n">
        <f aca="false">'Quarterly data'!V95</f>
        <v>13</v>
      </c>
      <c r="V98" s="28" t="n">
        <f aca="false">'Quarterly data'!W95</f>
        <v>11.75</v>
      </c>
      <c r="W98" s="28" t="n">
        <f aca="false">'Quarterly data'!X95</f>
        <v>11.75</v>
      </c>
      <c r="X98" s="28" t="n">
        <f aca="false">'Quarterly data'!Y95</f>
        <v>11.75</v>
      </c>
      <c r="Y98" s="28" t="n">
        <f aca="false">'Quarterly data'!Z95</f>
        <v>11.75</v>
      </c>
      <c r="Z98" s="28" t="n">
        <f aca="false">'Quarterly data'!AA95</f>
        <v>15.75</v>
      </c>
      <c r="AA98" s="28" t="n">
        <f aca="false">'Quarterly data'!AB95</f>
        <v>15.75</v>
      </c>
      <c r="AB98" s="28" t="n">
        <f aca="false">'Quarterly data'!AC95</f>
        <v>15.75</v>
      </c>
      <c r="AC98" s="28" t="n">
        <f aca="false">'Quarterly data'!AD95</f>
        <v>15.75</v>
      </c>
      <c r="AD98" s="28" t="n">
        <f aca="false">'Quarterly data'!AE95</f>
        <v>18.25</v>
      </c>
      <c r="AE98" s="28" t="n">
        <f aca="false">'Quarterly data'!AF95</f>
        <v>18.25</v>
      </c>
      <c r="AF98" s="28" t="n">
        <f aca="false">'Quarterly data'!AG95</f>
        <v>18.25</v>
      </c>
      <c r="AG98" s="28" t="n">
        <f aca="false">'Quarterly data'!AH95</f>
        <v>18.25</v>
      </c>
      <c r="AH98" s="28" t="n">
        <f aca="false">'Quarterly data'!AI95</f>
        <v>33.75</v>
      </c>
      <c r="AI98" s="28" t="n">
        <f aca="false">'Quarterly data'!AJ95</f>
        <v>33.75</v>
      </c>
      <c r="AJ98" s="28" t="n">
        <f aca="false">'Quarterly data'!AK95</f>
        <v>33.75</v>
      </c>
      <c r="AK98" s="28" t="n">
        <f aca="false">'Quarterly data'!AL95</f>
        <v>33.75</v>
      </c>
      <c r="AL98" s="28" t="n">
        <f aca="false">'Quarterly data'!AM95</f>
        <v>47.25</v>
      </c>
      <c r="AM98" s="28" t="n">
        <f aca="false">'Quarterly data'!AN95</f>
        <v>47.25</v>
      </c>
      <c r="AN98" s="28" t="n">
        <f aca="false">'Quarterly data'!AO95</f>
        <v>47.25</v>
      </c>
      <c r="AO98" s="28" t="n">
        <f aca="false">'Quarterly data'!AP95</f>
        <v>47.25</v>
      </c>
      <c r="AP98" s="28" t="n">
        <f aca="false">'Quarterly data'!AQ95</f>
        <v>53.25</v>
      </c>
      <c r="AQ98" s="28" t="n">
        <f aca="false">'Quarterly data'!AR95</f>
        <v>53.25</v>
      </c>
      <c r="AR98" s="28" t="n">
        <f aca="false">'Quarterly data'!AS95</f>
        <v>53.25</v>
      </c>
      <c r="AS98" s="28" t="n">
        <f aca="false">'Quarterly data'!AT95</f>
        <v>53.25</v>
      </c>
      <c r="AT98" s="28" t="n">
        <f aca="false">'Quarterly data'!AU95</f>
        <v>77</v>
      </c>
      <c r="AU98" s="28" t="n">
        <f aca="false">'Quarterly data'!AV95</f>
        <v>73</v>
      </c>
      <c r="AV98" s="28" t="n">
        <f aca="false">'Quarterly data'!AW95</f>
        <v>72</v>
      </c>
      <c r="AW98" s="28" t="n">
        <f aca="false">'Quarterly data'!AX95</f>
        <v>71</v>
      </c>
      <c r="AX98" s="28" t="n">
        <f aca="false">'Quarterly data'!AY95</f>
        <v>118</v>
      </c>
      <c r="AY98" s="28" t="n">
        <f aca="false">'Quarterly data'!AZ95</f>
        <v>119</v>
      </c>
      <c r="AZ98" s="28" t="n">
        <f aca="false">'Quarterly data'!BA95</f>
        <v>118</v>
      </c>
      <c r="BA98" s="28" t="n">
        <f aca="false">'Quarterly data'!BB95</f>
        <v>117</v>
      </c>
      <c r="BB98" s="28" t="n">
        <f aca="false">'Quarterly data'!BC95</f>
        <v>92</v>
      </c>
      <c r="BC98" s="28" t="n">
        <f aca="false">'Quarterly data'!BD95</f>
        <v>87</v>
      </c>
      <c r="BD98" s="28" t="n">
        <f aca="false">'Quarterly data'!BE95</f>
        <v>81</v>
      </c>
      <c r="BE98" s="28" t="n">
        <f aca="false">'Quarterly data'!BF95</f>
        <v>79</v>
      </c>
      <c r="BF98" s="28" t="n">
        <f aca="false">'Quarterly data'!BG95</f>
        <v>102</v>
      </c>
      <c r="BG98" s="28" t="n">
        <f aca="false">'Quarterly data'!BH95</f>
        <v>99</v>
      </c>
      <c r="BH98" s="28" t="n">
        <f aca="false">'Quarterly data'!BI95</f>
        <v>97</v>
      </c>
      <c r="BI98" s="28" t="n">
        <f aca="false">'Quarterly data'!BJ95</f>
        <v>95</v>
      </c>
      <c r="BJ98" s="28" t="n">
        <f aca="false">'Quarterly data'!BK95</f>
        <v>96</v>
      </c>
      <c r="BK98" s="28" t="n">
        <f aca="false">'Quarterly data'!BL95</f>
        <v>96</v>
      </c>
      <c r="BL98" s="28" t="n">
        <f aca="false">'Quarterly data'!BM95</f>
        <v>97</v>
      </c>
      <c r="BM98" s="28" t="n">
        <f aca="false">'Quarterly data'!BN95</f>
        <v>97</v>
      </c>
      <c r="BN98" s="28" t="n">
        <f aca="false">'Quarterly data'!BO95</f>
        <v>99</v>
      </c>
      <c r="BO98" s="28" t="n">
        <f aca="false">'Quarterly data'!BP95</f>
        <v>96</v>
      </c>
      <c r="BP98" s="28" t="n">
        <f aca="false">'Quarterly data'!BQ95</f>
        <v>94</v>
      </c>
      <c r="BQ98" s="28" t="n">
        <f aca="false">'Quarterly data'!BR95</f>
        <v>93</v>
      </c>
      <c r="BR98" s="28" t="n">
        <f aca="false">'Quarterly data'!BS95</f>
        <v>91</v>
      </c>
      <c r="BS98" s="28" t="n">
        <f aca="false">'Quarterly data'!BT95</f>
        <v>89</v>
      </c>
      <c r="BT98" s="28" t="n">
        <f aca="false">'Quarterly data'!BU95</f>
        <v>90</v>
      </c>
      <c r="BU98" s="28" t="n">
        <f aca="false">'Quarterly data'!BV95</f>
        <v>92</v>
      </c>
      <c r="BV98" s="28" t="n">
        <f aca="false">'Quarterly data'!BW95</f>
        <v>101</v>
      </c>
      <c r="BW98" s="28" t="n">
        <f aca="false">'Quarterly data'!BX95</f>
        <v>100</v>
      </c>
      <c r="BX98" s="28" t="n">
        <f aca="false">'Quarterly data'!BY95</f>
        <v>100</v>
      </c>
      <c r="BY98" s="28" t="n">
        <f aca="false">'Quarterly data'!BZ95</f>
        <v>102</v>
      </c>
      <c r="BZ98" s="28" t="n">
        <f aca="false">'Quarterly data'!CA95</f>
        <v>132</v>
      </c>
      <c r="CA98" s="28" t="n">
        <f aca="false">'Quarterly data'!CB95</f>
        <v>132</v>
      </c>
      <c r="CB98" s="28" t="n">
        <f aca="false">'Quarterly data'!CC95</f>
        <v>132</v>
      </c>
      <c r="CC98" s="28" t="n">
        <f aca="false">'Quarterly data'!CD95</f>
        <v>133</v>
      </c>
      <c r="CD98" s="28" t="n">
        <f aca="false">'Quarterly data'!CE95</f>
        <v>151</v>
      </c>
      <c r="CE98" s="28" t="n">
        <f aca="false">'Quarterly data'!CF95</f>
        <v>150</v>
      </c>
      <c r="CF98" s="28" t="n">
        <f aca="false">'Quarterly data'!CG95</f>
        <v>151</v>
      </c>
      <c r="CG98" s="28" t="n">
        <f aca="false">'Quarterly data'!CH95</f>
        <v>152</v>
      </c>
      <c r="CH98" s="28" t="n">
        <f aca="false">'Quarterly data'!CI95</f>
        <v>170</v>
      </c>
      <c r="CI98" s="28" t="n">
        <f aca="false">'Quarterly data'!CJ95</f>
        <v>153</v>
      </c>
      <c r="CJ98" s="28" t="n">
        <f aca="false">'Quarterly data'!CK95</f>
        <v>197</v>
      </c>
      <c r="CK98" s="28" t="n">
        <f aca="false">'Quarterly data'!CL95</f>
        <v>175</v>
      </c>
      <c r="CL98" s="28" t="n">
        <f aca="false">'Quarterly data'!CM95</f>
        <v>169</v>
      </c>
      <c r="CM98" s="28" t="n">
        <f aca="false">'Quarterly data'!CN95</f>
        <v>177</v>
      </c>
      <c r="CN98" s="28" t="n">
        <f aca="false">'Quarterly data'!CO95</f>
        <v>180</v>
      </c>
      <c r="CO98" s="28" t="n">
        <f aca="false">'Quarterly data'!CP95</f>
        <v>200</v>
      </c>
      <c r="CP98" s="28" t="n">
        <f aca="false">'Quarterly data'!CQ95</f>
        <v>161</v>
      </c>
      <c r="CQ98" s="28" t="n">
        <f aca="false">'Quarterly data'!CR95</f>
        <v>173</v>
      </c>
      <c r="CR98" s="28" t="n">
        <f aca="false">'Quarterly data'!CS95</f>
        <v>248</v>
      </c>
      <c r="CS98" s="28" t="n">
        <f aca="false">'Quarterly data'!CT95</f>
        <v>204</v>
      </c>
      <c r="CT98" s="28" t="n">
        <f aca="false">'Quarterly data'!CU95</f>
        <v>199</v>
      </c>
      <c r="CU98" s="28" t="n">
        <f aca="false">'Quarterly data'!CV132</f>
        <v>170</v>
      </c>
      <c r="CV98" s="28" t="n">
        <f aca="false">'Quarterly data'!CW132</f>
        <v>180</v>
      </c>
      <c r="CW98" s="28" t="n">
        <f aca="false">'Quarterly data'!CX132</f>
        <v>200</v>
      </c>
      <c r="CX98" s="28" t="n">
        <f aca="false">'Quarterly data'!CY132</f>
        <v>167</v>
      </c>
      <c r="CY98" s="28" t="n">
        <f aca="false">'Quarterly data'!CZ132</f>
        <v>144</v>
      </c>
      <c r="CZ98" s="28" t="n">
        <f aca="false">'Quarterly data'!DA132</f>
        <v>173</v>
      </c>
      <c r="DA98" s="28" t="n">
        <f aca="false">'Quarterly data'!DB132</f>
        <v>194</v>
      </c>
      <c r="DB98" s="28" t="n">
        <f aca="false">'Quarterly data'!DC132</f>
        <v>181</v>
      </c>
      <c r="DC98" s="28" t="n">
        <f aca="false">'Quarterly data'!DD132</f>
        <v>154</v>
      </c>
      <c r="DD98" s="28" t="n">
        <f aca="false">'Quarterly data'!DE132</f>
        <v>208</v>
      </c>
      <c r="DE98" s="28" t="n">
        <f aca="false">'Quarterly data'!DF132</f>
        <v>213</v>
      </c>
      <c r="DF98" s="28" t="n">
        <f aca="false">'Quarterly data'!DG132</f>
        <v>237</v>
      </c>
      <c r="DG98" s="28" t="n">
        <f aca="false">'Quarterly data'!DH132</f>
        <v>198</v>
      </c>
      <c r="DH98" s="28" t="n">
        <f aca="false">'Quarterly data'!DI132</f>
        <v>283</v>
      </c>
      <c r="DI98" s="28" t="n">
        <f aca="false">'Quarterly data'!DJ132</f>
        <v>321</v>
      </c>
      <c r="DJ98" s="28" t="n">
        <f aca="false">'Quarterly data'!DK132</f>
        <v>361</v>
      </c>
      <c r="DK98" s="28" t="n">
        <f aca="false">'Quarterly data'!DL132</f>
        <v>0</v>
      </c>
      <c r="DL98" s="28" t="n">
        <f aca="false">'Quarterly data'!DM132</f>
        <v>0</v>
      </c>
      <c r="DM98" s="28" t="n">
        <f aca="false">'Quarterly data'!DN132</f>
        <v>0</v>
      </c>
      <c r="DN98" s="28" t="n">
        <f aca="false">'Quarterly data'!DO132</f>
        <v>0</v>
      </c>
    </row>
    <row r="99" customFormat="false" ht="15" hidden="false" customHeight="false" outlineLevel="0" collapsed="false">
      <c r="A99" s="30" t="s">
        <v>175</v>
      </c>
      <c r="B99" s="28" t="n">
        <f aca="false">'Quarterly data'!C96</f>
        <v>0</v>
      </c>
      <c r="C99" s="28" t="n">
        <f aca="false">'Quarterly data'!D96</f>
        <v>0</v>
      </c>
      <c r="D99" s="28" t="n">
        <f aca="false">'Quarterly data'!E96</f>
        <v>0</v>
      </c>
      <c r="E99" s="28" t="n">
        <f aca="false">'Quarterly data'!F96</f>
        <v>0</v>
      </c>
      <c r="F99" s="28" t="n">
        <f aca="false">'Quarterly data'!G96</f>
        <v>0</v>
      </c>
      <c r="G99" s="28" t="n">
        <f aca="false">'Quarterly data'!H96</f>
        <v>0</v>
      </c>
      <c r="H99" s="28" t="n">
        <f aca="false">'Quarterly data'!I96</f>
        <v>0</v>
      </c>
      <c r="I99" s="28" t="n">
        <f aca="false">'Quarterly data'!J96</f>
        <v>0</v>
      </c>
      <c r="J99" s="28" t="n">
        <f aca="false">'Quarterly data'!K96</f>
        <v>0</v>
      </c>
      <c r="K99" s="28" t="n">
        <f aca="false">'Quarterly data'!L96</f>
        <v>0</v>
      </c>
      <c r="L99" s="28" t="n">
        <f aca="false">'Quarterly data'!M96</f>
        <v>0</v>
      </c>
      <c r="M99" s="28" t="n">
        <f aca="false">'Quarterly data'!N96</f>
        <v>0</v>
      </c>
      <c r="N99" s="28" t="n">
        <f aca="false">'Quarterly data'!O96</f>
        <v>0</v>
      </c>
      <c r="O99" s="28" t="n">
        <f aca="false">'Quarterly data'!P96</f>
        <v>0</v>
      </c>
      <c r="P99" s="28" t="n">
        <f aca="false">'Quarterly data'!Q96</f>
        <v>0</v>
      </c>
      <c r="Q99" s="28" t="n">
        <f aca="false">'Quarterly data'!R96</f>
        <v>0</v>
      </c>
      <c r="R99" s="28" t="n">
        <f aca="false">'Quarterly data'!S96</f>
        <v>104.25</v>
      </c>
      <c r="S99" s="28" t="n">
        <f aca="false">'Quarterly data'!T96</f>
        <v>104.25</v>
      </c>
      <c r="T99" s="28" t="n">
        <f aca="false">'Quarterly data'!U96</f>
        <v>104.25</v>
      </c>
      <c r="U99" s="28" t="n">
        <f aca="false">'Quarterly data'!V96</f>
        <v>104.25</v>
      </c>
      <c r="V99" s="28" t="n">
        <f aca="false">'Quarterly data'!W96</f>
        <v>129.75</v>
      </c>
      <c r="W99" s="28" t="n">
        <f aca="false">'Quarterly data'!X96</f>
        <v>129.75</v>
      </c>
      <c r="X99" s="28" t="n">
        <f aca="false">'Quarterly data'!Y96</f>
        <v>129.75</v>
      </c>
      <c r="Y99" s="28" t="n">
        <f aca="false">'Quarterly data'!Z96</f>
        <v>129.75</v>
      </c>
      <c r="Z99" s="28" t="n">
        <f aca="false">'Quarterly data'!AA96</f>
        <v>123</v>
      </c>
      <c r="AA99" s="28" t="n">
        <f aca="false">'Quarterly data'!AB96</f>
        <v>123</v>
      </c>
      <c r="AB99" s="28" t="n">
        <f aca="false">'Quarterly data'!AC96</f>
        <v>123</v>
      </c>
      <c r="AC99" s="28" t="n">
        <f aca="false">'Quarterly data'!AD96</f>
        <v>123</v>
      </c>
      <c r="AD99" s="28" t="n">
        <f aca="false">'Quarterly data'!AE96</f>
        <v>134.5</v>
      </c>
      <c r="AE99" s="28" t="n">
        <f aca="false">'Quarterly data'!AF96</f>
        <v>134.5</v>
      </c>
      <c r="AF99" s="28" t="n">
        <f aca="false">'Quarterly data'!AG96</f>
        <v>134.5</v>
      </c>
      <c r="AG99" s="28" t="n">
        <f aca="false">'Quarterly data'!AH96</f>
        <v>134.5</v>
      </c>
      <c r="AH99" s="28" t="n">
        <f aca="false">'Quarterly data'!AI96</f>
        <v>117.5</v>
      </c>
      <c r="AI99" s="28" t="n">
        <f aca="false">'Quarterly data'!AJ96</f>
        <v>117.5</v>
      </c>
      <c r="AJ99" s="28" t="n">
        <f aca="false">'Quarterly data'!AK96</f>
        <v>117.5</v>
      </c>
      <c r="AK99" s="28" t="n">
        <f aca="false">'Quarterly data'!AL96</f>
        <v>117.5</v>
      </c>
      <c r="AL99" s="28" t="n">
        <f aca="false">'Quarterly data'!AM96</f>
        <v>142.25</v>
      </c>
      <c r="AM99" s="28" t="n">
        <f aca="false">'Quarterly data'!AN96</f>
        <v>142.25</v>
      </c>
      <c r="AN99" s="28" t="n">
        <f aca="false">'Quarterly data'!AO96</f>
        <v>142.25</v>
      </c>
      <c r="AO99" s="28" t="n">
        <f aca="false">'Quarterly data'!AP96</f>
        <v>142.25</v>
      </c>
      <c r="AP99" s="28" t="n">
        <f aca="false">'Quarterly data'!AQ96</f>
        <v>159</v>
      </c>
      <c r="AQ99" s="28" t="n">
        <f aca="false">'Quarterly data'!AR96</f>
        <v>159</v>
      </c>
      <c r="AR99" s="28" t="n">
        <f aca="false">'Quarterly data'!AS96</f>
        <v>159</v>
      </c>
      <c r="AS99" s="28" t="n">
        <f aca="false">'Quarterly data'!AT96</f>
        <v>159</v>
      </c>
      <c r="AT99" s="28" t="n">
        <f aca="false">'Quarterly data'!AU96</f>
        <v>164</v>
      </c>
      <c r="AU99" s="28" t="n">
        <f aca="false">'Quarterly data'!AV96</f>
        <v>207</v>
      </c>
      <c r="AV99" s="28" t="n">
        <f aca="false">'Quarterly data'!AW96</f>
        <v>206</v>
      </c>
      <c r="AW99" s="28" t="n">
        <f aca="false">'Quarterly data'!AX96</f>
        <v>217</v>
      </c>
      <c r="AX99" s="28" t="n">
        <f aca="false">'Quarterly data'!AY96</f>
        <v>201</v>
      </c>
      <c r="AY99" s="28" t="n">
        <f aca="false">'Quarterly data'!AZ96</f>
        <v>226</v>
      </c>
      <c r="AZ99" s="28" t="n">
        <f aca="false">'Quarterly data'!BA96</f>
        <v>227</v>
      </c>
      <c r="BA99" s="28" t="n">
        <f aca="false">'Quarterly data'!BB96</f>
        <v>239</v>
      </c>
      <c r="BB99" s="28" t="n">
        <f aca="false">'Quarterly data'!BC96</f>
        <v>179</v>
      </c>
      <c r="BC99" s="28" t="n">
        <f aca="false">'Quarterly data'!BD96</f>
        <v>223</v>
      </c>
      <c r="BD99" s="28" t="n">
        <f aca="false">'Quarterly data'!BE96</f>
        <v>227</v>
      </c>
      <c r="BE99" s="28" t="n">
        <f aca="false">'Quarterly data'!BF96</f>
        <v>240</v>
      </c>
      <c r="BF99" s="28" t="n">
        <f aca="false">'Quarterly data'!BG96</f>
        <v>247</v>
      </c>
      <c r="BG99" s="28" t="n">
        <f aca="false">'Quarterly data'!BH96</f>
        <v>267</v>
      </c>
      <c r="BH99" s="28" t="n">
        <f aca="false">'Quarterly data'!BI96</f>
        <v>245</v>
      </c>
      <c r="BI99" s="28" t="n">
        <f aca="false">'Quarterly data'!BJ96</f>
        <v>260</v>
      </c>
      <c r="BJ99" s="28" t="n">
        <f aca="false">'Quarterly data'!BK96</f>
        <v>237</v>
      </c>
      <c r="BK99" s="28" t="n">
        <f aca="false">'Quarterly data'!BL96</f>
        <v>248</v>
      </c>
      <c r="BL99" s="28" t="n">
        <f aca="false">'Quarterly data'!BM96</f>
        <v>259</v>
      </c>
      <c r="BM99" s="28" t="n">
        <f aca="false">'Quarterly data'!BN96</f>
        <v>298</v>
      </c>
      <c r="BN99" s="28" t="n">
        <f aca="false">'Quarterly data'!BO96</f>
        <v>279</v>
      </c>
      <c r="BO99" s="28" t="n">
        <f aca="false">'Quarterly data'!BP96</f>
        <v>294</v>
      </c>
      <c r="BP99" s="28" t="n">
        <f aca="false">'Quarterly data'!BQ96</f>
        <v>319</v>
      </c>
      <c r="BQ99" s="28" t="n">
        <f aca="false">'Quarterly data'!BR96</f>
        <v>335</v>
      </c>
      <c r="BR99" s="28" t="n">
        <f aca="false">'Quarterly data'!BS96</f>
        <v>330</v>
      </c>
      <c r="BS99" s="28" t="n">
        <f aca="false">'Quarterly data'!BT96</f>
        <v>356</v>
      </c>
      <c r="BT99" s="28" t="n">
        <f aca="false">'Quarterly data'!BU96</f>
        <v>398</v>
      </c>
      <c r="BU99" s="28" t="n">
        <f aca="false">'Quarterly data'!BV96</f>
        <v>374</v>
      </c>
      <c r="BV99" s="28" t="n">
        <f aca="false">'Quarterly data'!BW96</f>
        <v>355</v>
      </c>
      <c r="BW99" s="28" t="n">
        <f aca="false">'Quarterly data'!BX96</f>
        <v>388</v>
      </c>
      <c r="BX99" s="28" t="n">
        <f aca="false">'Quarterly data'!BY96</f>
        <v>403</v>
      </c>
      <c r="BY99" s="28" t="n">
        <f aca="false">'Quarterly data'!BZ96</f>
        <v>444</v>
      </c>
      <c r="BZ99" s="28" t="n">
        <f aca="false">'Quarterly data'!CA96</f>
        <v>458</v>
      </c>
      <c r="CA99" s="28" t="n">
        <f aca="false">'Quarterly data'!CB96</f>
        <v>438</v>
      </c>
      <c r="CB99" s="28" t="n">
        <f aca="false">'Quarterly data'!CC96</f>
        <v>462</v>
      </c>
      <c r="CC99" s="28" t="n">
        <f aca="false">'Quarterly data'!CD96</f>
        <v>463</v>
      </c>
      <c r="CD99" s="28" t="n">
        <f aca="false">'Quarterly data'!CE96</f>
        <v>537</v>
      </c>
      <c r="CE99" s="28" t="n">
        <f aca="false">'Quarterly data'!CF96</f>
        <v>551</v>
      </c>
      <c r="CF99" s="28" t="n">
        <f aca="false">'Quarterly data'!CG96</f>
        <v>562</v>
      </c>
      <c r="CG99" s="28" t="n">
        <f aca="false">'Quarterly data'!CH96</f>
        <v>591</v>
      </c>
      <c r="CH99" s="28" t="n">
        <f aca="false">'Quarterly data'!CI96</f>
        <v>575</v>
      </c>
      <c r="CI99" s="28" t="n">
        <f aca="false">'Quarterly data'!CJ96</f>
        <v>600</v>
      </c>
      <c r="CJ99" s="28" t="n">
        <f aca="false">'Quarterly data'!CK96</f>
        <v>650</v>
      </c>
      <c r="CK99" s="28" t="n">
        <f aca="false">'Quarterly data'!CL96</f>
        <v>586</v>
      </c>
      <c r="CL99" s="28" t="n">
        <f aca="false">'Quarterly data'!CM96</f>
        <v>591</v>
      </c>
      <c r="CM99" s="28" t="n">
        <f aca="false">'Quarterly data'!CN96</f>
        <v>612</v>
      </c>
      <c r="CN99" s="28" t="n">
        <f aca="false">'Quarterly data'!CO96</f>
        <v>678</v>
      </c>
      <c r="CO99" s="28" t="n">
        <f aca="false">'Quarterly data'!CP96</f>
        <v>669</v>
      </c>
      <c r="CP99" s="28" t="n">
        <f aca="false">'Quarterly data'!CQ96</f>
        <v>673</v>
      </c>
      <c r="CQ99" s="28" t="n">
        <f aca="false">'Quarterly data'!CR96</f>
        <v>626</v>
      </c>
      <c r="CR99" s="28" t="n">
        <f aca="false">'Quarterly data'!CS96</f>
        <v>722</v>
      </c>
      <c r="CS99" s="28" t="n">
        <f aca="false">'Quarterly data'!CT96</f>
        <v>736</v>
      </c>
      <c r="CT99" s="28" t="n">
        <f aca="false">'Quarterly data'!CU96</f>
        <v>701</v>
      </c>
      <c r="CU99" s="28" t="n">
        <f aca="false">'Quarterly data'!CV133</f>
        <v>1143</v>
      </c>
      <c r="CV99" s="28" t="n">
        <f aca="false">'Quarterly data'!CW133</f>
        <v>1179</v>
      </c>
      <c r="CW99" s="28" t="n">
        <f aca="false">'Quarterly data'!CX133</f>
        <v>1189</v>
      </c>
      <c r="CX99" s="28" t="n">
        <f aca="false">'Quarterly data'!CY133</f>
        <v>1154</v>
      </c>
      <c r="CY99" s="28" t="n">
        <f aca="false">'Quarterly data'!CZ133</f>
        <v>975</v>
      </c>
      <c r="CZ99" s="28" t="n">
        <f aca="false">'Quarterly data'!DA133</f>
        <v>1150</v>
      </c>
      <c r="DA99" s="28" t="n">
        <f aca="false">'Quarterly data'!DB133</f>
        <v>1192</v>
      </c>
      <c r="DB99" s="28" t="n">
        <f aca="false">'Quarterly data'!DC133</f>
        <v>1198</v>
      </c>
      <c r="DC99" s="28" t="n">
        <f aca="false">'Quarterly data'!DD133</f>
        <v>1256</v>
      </c>
      <c r="DD99" s="28" t="n">
        <f aca="false">'Quarterly data'!DE133</f>
        <v>1326</v>
      </c>
      <c r="DE99" s="28" t="n">
        <f aca="false">'Quarterly data'!DF133</f>
        <v>1438</v>
      </c>
      <c r="DF99" s="28" t="n">
        <f aca="false">'Quarterly data'!DG133</f>
        <v>1426</v>
      </c>
      <c r="DG99" s="28" t="n">
        <f aca="false">'Quarterly data'!DH133</f>
        <v>1538</v>
      </c>
      <c r="DH99" s="28" t="n">
        <f aca="false">'Quarterly data'!DI133</f>
        <v>1684</v>
      </c>
      <c r="DI99" s="28" t="n">
        <f aca="false">'Quarterly data'!DJ133</f>
        <v>1727</v>
      </c>
      <c r="DJ99" s="28" t="n">
        <f aca="false">'Quarterly data'!DK133</f>
        <v>1708</v>
      </c>
      <c r="DK99" s="28" t="n">
        <f aca="false">'Quarterly data'!DL133</f>
        <v>0</v>
      </c>
      <c r="DL99" s="28" t="n">
        <f aca="false">'Quarterly data'!DM133</f>
        <v>0</v>
      </c>
      <c r="DM99" s="28" t="n">
        <f aca="false">'Quarterly data'!DN133</f>
        <v>0</v>
      </c>
      <c r="DN99" s="28" t="n">
        <f aca="false">'Quarterly data'!DO133</f>
        <v>0</v>
      </c>
    </row>
    <row r="100" customFormat="false" ht="15" hidden="false" customHeight="false" outlineLevel="0" collapsed="false">
      <c r="A100" s="27" t="s">
        <v>173</v>
      </c>
      <c r="B100" s="28" t="n">
        <f aca="false">'Quarterly data'!C97</f>
        <v>0</v>
      </c>
      <c r="C100" s="28" t="n">
        <f aca="false">'Quarterly data'!D97</f>
        <v>0</v>
      </c>
      <c r="D100" s="28" t="n">
        <f aca="false">'Quarterly data'!E97</f>
        <v>0</v>
      </c>
      <c r="E100" s="28" t="n">
        <f aca="false">'Quarterly data'!F97</f>
        <v>0</v>
      </c>
      <c r="F100" s="28" t="n">
        <f aca="false">'Quarterly data'!G97</f>
        <v>0</v>
      </c>
      <c r="G100" s="28" t="n">
        <f aca="false">'Quarterly data'!H97</f>
        <v>0</v>
      </c>
      <c r="H100" s="28" t="n">
        <f aca="false">'Quarterly data'!I97</f>
        <v>0</v>
      </c>
      <c r="I100" s="28" t="n">
        <f aca="false">'Quarterly data'!J97</f>
        <v>0</v>
      </c>
      <c r="J100" s="28" t="n">
        <f aca="false">'Quarterly data'!K97</f>
        <v>0</v>
      </c>
      <c r="K100" s="28" t="n">
        <f aca="false">'Quarterly data'!L97</f>
        <v>0</v>
      </c>
      <c r="L100" s="28" t="n">
        <f aca="false">'Quarterly data'!M97</f>
        <v>0</v>
      </c>
      <c r="M100" s="28" t="n">
        <f aca="false">'Quarterly data'!N97</f>
        <v>0</v>
      </c>
      <c r="N100" s="28" t="n">
        <f aca="false">'Quarterly data'!O97</f>
        <v>0</v>
      </c>
      <c r="O100" s="28" t="n">
        <f aca="false">'Quarterly data'!P97</f>
        <v>0</v>
      </c>
      <c r="P100" s="28" t="n">
        <f aca="false">'Quarterly data'!Q97</f>
        <v>0</v>
      </c>
      <c r="Q100" s="28" t="n">
        <f aca="false">'Quarterly data'!R97</f>
        <v>0</v>
      </c>
      <c r="R100" s="28" t="n">
        <f aca="false">'Quarterly data'!S97</f>
        <v>47.75</v>
      </c>
      <c r="S100" s="28" t="n">
        <f aca="false">'Quarterly data'!T97</f>
        <v>47.75</v>
      </c>
      <c r="T100" s="28" t="n">
        <f aca="false">'Quarterly data'!U97</f>
        <v>47.75</v>
      </c>
      <c r="U100" s="28" t="n">
        <f aca="false">'Quarterly data'!V97</f>
        <v>47.75</v>
      </c>
      <c r="V100" s="28" t="n">
        <f aca="false">'Quarterly data'!W97</f>
        <v>55.75</v>
      </c>
      <c r="W100" s="28" t="n">
        <f aca="false">'Quarterly data'!X97</f>
        <v>55.75</v>
      </c>
      <c r="X100" s="28" t="n">
        <f aca="false">'Quarterly data'!Y97</f>
        <v>55.75</v>
      </c>
      <c r="Y100" s="28" t="n">
        <f aca="false">'Quarterly data'!Z97</f>
        <v>55.75</v>
      </c>
      <c r="Z100" s="28" t="n">
        <f aca="false">'Quarterly data'!AA97</f>
        <v>56.5</v>
      </c>
      <c r="AA100" s="28" t="n">
        <f aca="false">'Quarterly data'!AB97</f>
        <v>56.5</v>
      </c>
      <c r="AB100" s="28" t="n">
        <f aca="false">'Quarterly data'!AC97</f>
        <v>56.5</v>
      </c>
      <c r="AC100" s="28" t="n">
        <f aca="false">'Quarterly data'!AD97</f>
        <v>56.5</v>
      </c>
      <c r="AD100" s="28" t="n">
        <f aca="false">'Quarterly data'!AE97</f>
        <v>57</v>
      </c>
      <c r="AE100" s="28" t="n">
        <f aca="false">'Quarterly data'!AF97</f>
        <v>57</v>
      </c>
      <c r="AF100" s="28" t="n">
        <f aca="false">'Quarterly data'!AG97</f>
        <v>57</v>
      </c>
      <c r="AG100" s="28" t="n">
        <f aca="false">'Quarterly data'!AH97</f>
        <v>57</v>
      </c>
      <c r="AH100" s="28" t="n">
        <f aca="false">'Quarterly data'!AI97</f>
        <v>50</v>
      </c>
      <c r="AI100" s="28" t="n">
        <f aca="false">'Quarterly data'!AJ97</f>
        <v>50</v>
      </c>
      <c r="AJ100" s="28" t="n">
        <f aca="false">'Quarterly data'!AK97</f>
        <v>50</v>
      </c>
      <c r="AK100" s="28" t="n">
        <f aca="false">'Quarterly data'!AL97</f>
        <v>50</v>
      </c>
      <c r="AL100" s="28" t="n">
        <f aca="false">'Quarterly data'!AM97</f>
        <v>61.75</v>
      </c>
      <c r="AM100" s="28" t="n">
        <f aca="false">'Quarterly data'!AN97</f>
        <v>61.75</v>
      </c>
      <c r="AN100" s="28" t="n">
        <f aca="false">'Quarterly data'!AO97</f>
        <v>61.75</v>
      </c>
      <c r="AO100" s="28" t="n">
        <f aca="false">'Quarterly data'!AP97</f>
        <v>61.75</v>
      </c>
      <c r="AP100" s="28" t="n">
        <f aca="false">'Quarterly data'!AQ97</f>
        <v>72.75</v>
      </c>
      <c r="AQ100" s="28" t="n">
        <f aca="false">'Quarterly data'!AR97</f>
        <v>72.75</v>
      </c>
      <c r="AR100" s="28" t="n">
        <f aca="false">'Quarterly data'!AS97</f>
        <v>72.75</v>
      </c>
      <c r="AS100" s="28" t="n">
        <f aca="false">'Quarterly data'!AT97</f>
        <v>72.75</v>
      </c>
      <c r="AT100" s="28" t="n">
        <f aca="false">'Quarterly data'!AU97</f>
        <v>70</v>
      </c>
      <c r="AU100" s="28" t="n">
        <f aca="false">'Quarterly data'!AV97</f>
        <v>105</v>
      </c>
      <c r="AV100" s="28" t="n">
        <f aca="false">'Quarterly data'!AW97</f>
        <v>105</v>
      </c>
      <c r="AW100" s="28" t="n">
        <f aca="false">'Quarterly data'!AX97</f>
        <v>110</v>
      </c>
      <c r="AX100" s="28" t="n">
        <f aca="false">'Quarterly data'!AY97</f>
        <v>97</v>
      </c>
      <c r="AY100" s="28" t="n">
        <f aca="false">'Quarterly data'!AZ97</f>
        <v>120</v>
      </c>
      <c r="AZ100" s="28" t="n">
        <f aca="false">'Quarterly data'!BA97</f>
        <v>129</v>
      </c>
      <c r="BA100" s="28" t="n">
        <f aca="false">'Quarterly data'!BB97</f>
        <v>142</v>
      </c>
      <c r="BB100" s="28" t="n">
        <f aca="false">'Quarterly data'!BC97</f>
        <v>105</v>
      </c>
      <c r="BC100" s="28" t="n">
        <f aca="false">'Quarterly data'!BD97</f>
        <v>149</v>
      </c>
      <c r="BD100" s="28" t="n">
        <f aca="false">'Quarterly data'!BE97</f>
        <v>157</v>
      </c>
      <c r="BE100" s="28" t="n">
        <f aca="false">'Quarterly data'!BF97</f>
        <v>166</v>
      </c>
      <c r="BF100" s="28" t="n">
        <f aca="false">'Quarterly data'!BG97</f>
        <v>160</v>
      </c>
      <c r="BG100" s="28" t="n">
        <f aca="false">'Quarterly data'!BH97</f>
        <v>171</v>
      </c>
      <c r="BH100" s="28" t="n">
        <f aca="false">'Quarterly data'!BI97</f>
        <v>162</v>
      </c>
      <c r="BI100" s="28" t="n">
        <f aca="false">'Quarterly data'!BJ97</f>
        <v>172</v>
      </c>
      <c r="BJ100" s="28" t="n">
        <f aca="false">'Quarterly data'!BK97</f>
        <v>163</v>
      </c>
      <c r="BK100" s="28" t="n">
        <f aca="false">'Quarterly data'!BL97</f>
        <v>170</v>
      </c>
      <c r="BL100" s="28" t="n">
        <f aca="false">'Quarterly data'!BM97</f>
        <v>179</v>
      </c>
      <c r="BM100" s="28" t="n">
        <f aca="false">'Quarterly data'!BN97</f>
        <v>213</v>
      </c>
      <c r="BN100" s="28" t="n">
        <f aca="false">'Quarterly data'!BO97</f>
        <v>195</v>
      </c>
      <c r="BO100" s="28" t="n">
        <f aca="false">'Quarterly data'!BP97</f>
        <v>206</v>
      </c>
      <c r="BP100" s="28" t="n">
        <f aca="false">'Quarterly data'!BQ97</f>
        <v>228</v>
      </c>
      <c r="BQ100" s="28" t="n">
        <f aca="false">'Quarterly data'!BR97</f>
        <v>243</v>
      </c>
      <c r="BR100" s="28" t="n">
        <f aca="false">'Quarterly data'!BS97</f>
        <v>241</v>
      </c>
      <c r="BS100" s="28" t="n">
        <f aca="false">'Quarterly data'!BT97</f>
        <v>261</v>
      </c>
      <c r="BT100" s="28" t="n">
        <f aca="false">'Quarterly data'!BU97</f>
        <v>294</v>
      </c>
      <c r="BU100" s="28" t="n">
        <f aca="false">'Quarterly data'!BV97</f>
        <v>274</v>
      </c>
      <c r="BV100" s="28" t="n">
        <f aca="false">'Quarterly data'!BW97</f>
        <v>248</v>
      </c>
      <c r="BW100" s="28" t="n">
        <f aca="false">'Quarterly data'!BX97</f>
        <v>273</v>
      </c>
      <c r="BX100" s="28" t="n">
        <f aca="false">'Quarterly data'!BY97</f>
        <v>287</v>
      </c>
      <c r="BY100" s="28" t="n">
        <f aca="false">'Quarterly data'!BZ97</f>
        <v>324</v>
      </c>
      <c r="BZ100" s="28" t="n">
        <f aca="false">'Quarterly data'!CA97</f>
        <v>326</v>
      </c>
      <c r="CA100" s="28" t="n">
        <f aca="false">'Quarterly data'!CB97</f>
        <v>308</v>
      </c>
      <c r="CB100" s="28" t="n">
        <f aca="false">'Quarterly data'!CC97</f>
        <v>322</v>
      </c>
      <c r="CC100" s="28" t="n">
        <f aca="false">'Quarterly data'!CD97</f>
        <v>324</v>
      </c>
      <c r="CD100" s="28" t="n">
        <f aca="false">'Quarterly data'!CE97</f>
        <v>337</v>
      </c>
      <c r="CE100" s="28" t="n">
        <f aca="false">'Quarterly data'!CF97</f>
        <v>354</v>
      </c>
      <c r="CF100" s="28" t="n">
        <f aca="false">'Quarterly data'!CG97</f>
        <v>359</v>
      </c>
      <c r="CG100" s="28" t="n">
        <f aca="false">'Quarterly data'!CH97</f>
        <v>376</v>
      </c>
      <c r="CH100" s="28" t="n">
        <f aca="false">'Quarterly data'!CI97</f>
        <v>373</v>
      </c>
      <c r="CI100" s="28" t="n">
        <f aca="false">'Quarterly data'!CJ97</f>
        <v>384</v>
      </c>
      <c r="CJ100" s="28" t="n">
        <f aca="false">'Quarterly data'!CK97</f>
        <v>404</v>
      </c>
      <c r="CK100" s="28" t="n">
        <f aca="false">'Quarterly data'!CL97</f>
        <v>363</v>
      </c>
      <c r="CL100" s="28" t="n">
        <f aca="false">'Quarterly data'!CM97</f>
        <v>390</v>
      </c>
      <c r="CM100" s="28" t="n">
        <f aca="false">'Quarterly data'!CN97</f>
        <v>410</v>
      </c>
      <c r="CN100" s="28" t="n">
        <f aca="false">'Quarterly data'!CO97</f>
        <v>437</v>
      </c>
      <c r="CO100" s="28" t="n">
        <f aca="false">'Quarterly data'!CP97</f>
        <v>435</v>
      </c>
      <c r="CP100" s="28" t="n">
        <f aca="false">'Quarterly data'!CQ97</f>
        <v>453</v>
      </c>
      <c r="CQ100" s="28" t="n">
        <f aca="false">'Quarterly data'!CR97</f>
        <v>433</v>
      </c>
      <c r="CR100" s="28" t="n">
        <f aca="false">'Quarterly data'!CS97</f>
        <v>487</v>
      </c>
      <c r="CS100" s="28" t="n">
        <f aca="false">'Quarterly data'!CT97</f>
        <v>512</v>
      </c>
      <c r="CT100" s="28" t="n">
        <f aca="false">'Quarterly data'!CU97</f>
        <v>480</v>
      </c>
      <c r="CU100" s="28" t="n">
        <f aca="false">'Quarterly data'!CV134</f>
        <v>128</v>
      </c>
      <c r="CV100" s="28" t="n">
        <f aca="false">'Quarterly data'!CW134</f>
        <v>143</v>
      </c>
      <c r="CW100" s="28" t="n">
        <f aca="false">'Quarterly data'!CX134</f>
        <v>134</v>
      </c>
      <c r="CX100" s="28" t="n">
        <f aca="false">'Quarterly data'!CY134</f>
        <v>141</v>
      </c>
      <c r="CY100" s="28" t="n">
        <f aca="false">'Quarterly data'!CZ134</f>
        <v>130</v>
      </c>
      <c r="CZ100" s="28" t="n">
        <f aca="false">'Quarterly data'!DA134</f>
        <v>151</v>
      </c>
      <c r="DA100" s="28" t="n">
        <f aca="false">'Quarterly data'!DB134</f>
        <v>140</v>
      </c>
      <c r="DB100" s="28" t="n">
        <f aca="false">'Quarterly data'!DC134</f>
        <v>141</v>
      </c>
      <c r="DC100" s="28" t="n">
        <f aca="false">'Quarterly data'!DD134</f>
        <v>142</v>
      </c>
      <c r="DD100" s="28" t="n">
        <f aca="false">'Quarterly data'!DE134</f>
        <v>157</v>
      </c>
      <c r="DE100" s="28" t="n">
        <f aca="false">'Quarterly data'!DF134</f>
        <v>150</v>
      </c>
      <c r="DF100" s="28" t="n">
        <f aca="false">'Quarterly data'!DG134</f>
        <v>162</v>
      </c>
      <c r="DG100" s="28" t="n">
        <f aca="false">'Quarterly data'!DH134</f>
        <v>156</v>
      </c>
      <c r="DH100" s="28" t="n">
        <f aca="false">'Quarterly data'!DI134</f>
        <v>212</v>
      </c>
      <c r="DI100" s="28" t="n">
        <f aca="false">'Quarterly data'!DJ134</f>
        <v>190</v>
      </c>
      <c r="DJ100" s="28" t="n">
        <f aca="false">'Quarterly data'!DK134</f>
        <v>196</v>
      </c>
      <c r="DK100" s="28" t="n">
        <f aca="false">'Quarterly data'!DL134</f>
        <v>0</v>
      </c>
      <c r="DL100" s="28" t="n">
        <f aca="false">'Quarterly data'!DM134</f>
        <v>0</v>
      </c>
      <c r="DM100" s="28" t="n">
        <f aca="false">'Quarterly data'!DN134</f>
        <v>0</v>
      </c>
      <c r="DN100" s="28" t="n">
        <f aca="false">'Quarterly data'!DO134</f>
        <v>0</v>
      </c>
    </row>
    <row r="101" customFormat="false" ht="15.75" hidden="false" customHeight="false" outlineLevel="0" collapsed="false">
      <c r="A101" s="31" t="s">
        <v>174</v>
      </c>
      <c r="B101" s="28" t="n">
        <f aca="false">'Quarterly data'!C98</f>
        <v>0</v>
      </c>
      <c r="C101" s="28" t="n">
        <f aca="false">'Quarterly data'!D98</f>
        <v>0</v>
      </c>
      <c r="D101" s="28" t="n">
        <f aca="false">'Quarterly data'!E98</f>
        <v>0</v>
      </c>
      <c r="E101" s="28" t="n">
        <f aca="false">'Quarterly data'!F98</f>
        <v>0</v>
      </c>
      <c r="F101" s="28" t="n">
        <f aca="false">'Quarterly data'!G98</f>
        <v>0</v>
      </c>
      <c r="G101" s="28" t="n">
        <f aca="false">'Quarterly data'!H98</f>
        <v>0</v>
      </c>
      <c r="H101" s="28" t="n">
        <f aca="false">'Quarterly data'!I98</f>
        <v>0</v>
      </c>
      <c r="I101" s="28" t="n">
        <f aca="false">'Quarterly data'!J98</f>
        <v>0</v>
      </c>
      <c r="J101" s="28" t="n">
        <f aca="false">'Quarterly data'!K98</f>
        <v>0</v>
      </c>
      <c r="K101" s="28" t="n">
        <f aca="false">'Quarterly data'!L98</f>
        <v>0</v>
      </c>
      <c r="L101" s="28" t="n">
        <f aca="false">'Quarterly data'!M98</f>
        <v>0</v>
      </c>
      <c r="M101" s="28" t="n">
        <f aca="false">'Quarterly data'!N98</f>
        <v>0</v>
      </c>
      <c r="N101" s="28" t="n">
        <f aca="false">'Quarterly data'!O98</f>
        <v>0</v>
      </c>
      <c r="O101" s="28" t="n">
        <f aca="false">'Quarterly data'!P98</f>
        <v>0</v>
      </c>
      <c r="P101" s="28" t="n">
        <f aca="false">'Quarterly data'!Q98</f>
        <v>0</v>
      </c>
      <c r="Q101" s="28" t="n">
        <f aca="false">'Quarterly data'!R98</f>
        <v>0</v>
      </c>
      <c r="R101" s="28" t="n">
        <f aca="false">'Quarterly data'!S98</f>
        <v>56.25</v>
      </c>
      <c r="S101" s="28" t="n">
        <f aca="false">'Quarterly data'!T98</f>
        <v>56.25</v>
      </c>
      <c r="T101" s="28" t="n">
        <f aca="false">'Quarterly data'!U98</f>
        <v>56.25</v>
      </c>
      <c r="U101" s="28" t="n">
        <f aca="false">'Quarterly data'!V98</f>
        <v>56.25</v>
      </c>
      <c r="V101" s="28" t="n">
        <f aca="false">'Quarterly data'!W98</f>
        <v>74</v>
      </c>
      <c r="W101" s="28" t="n">
        <f aca="false">'Quarterly data'!X98</f>
        <v>74</v>
      </c>
      <c r="X101" s="28" t="n">
        <f aca="false">'Quarterly data'!Y98</f>
        <v>74</v>
      </c>
      <c r="Y101" s="28" t="n">
        <f aca="false">'Quarterly data'!Z98</f>
        <v>74</v>
      </c>
      <c r="Z101" s="28" t="n">
        <f aca="false">'Quarterly data'!AA98</f>
        <v>66.5</v>
      </c>
      <c r="AA101" s="28" t="n">
        <f aca="false">'Quarterly data'!AB98</f>
        <v>66.5</v>
      </c>
      <c r="AB101" s="28" t="n">
        <f aca="false">'Quarterly data'!AC98</f>
        <v>66.5</v>
      </c>
      <c r="AC101" s="28" t="n">
        <f aca="false">'Quarterly data'!AD98</f>
        <v>66.5</v>
      </c>
      <c r="AD101" s="28" t="n">
        <f aca="false">'Quarterly data'!AE98</f>
        <v>77.5</v>
      </c>
      <c r="AE101" s="28" t="n">
        <f aca="false">'Quarterly data'!AF98</f>
        <v>77.5</v>
      </c>
      <c r="AF101" s="28" t="n">
        <f aca="false">'Quarterly data'!AG98</f>
        <v>77.5</v>
      </c>
      <c r="AG101" s="28" t="n">
        <f aca="false">'Quarterly data'!AH98</f>
        <v>77.5</v>
      </c>
      <c r="AH101" s="28" t="n">
        <f aca="false">'Quarterly data'!AI98</f>
        <v>67.5</v>
      </c>
      <c r="AI101" s="28" t="n">
        <f aca="false">'Quarterly data'!AJ98</f>
        <v>67.5</v>
      </c>
      <c r="AJ101" s="28" t="n">
        <f aca="false">'Quarterly data'!AK98</f>
        <v>67.5</v>
      </c>
      <c r="AK101" s="28" t="n">
        <f aca="false">'Quarterly data'!AL98</f>
        <v>67.5</v>
      </c>
      <c r="AL101" s="28" t="n">
        <f aca="false">'Quarterly data'!AM98</f>
        <v>80.5</v>
      </c>
      <c r="AM101" s="28" t="n">
        <f aca="false">'Quarterly data'!AN98</f>
        <v>80.5</v>
      </c>
      <c r="AN101" s="28" t="n">
        <f aca="false">'Quarterly data'!AO98</f>
        <v>80.5</v>
      </c>
      <c r="AO101" s="28" t="n">
        <f aca="false">'Quarterly data'!AP98</f>
        <v>80.5</v>
      </c>
      <c r="AP101" s="28" t="n">
        <f aca="false">'Quarterly data'!AQ98</f>
        <v>86.25</v>
      </c>
      <c r="AQ101" s="28" t="n">
        <f aca="false">'Quarterly data'!AR98</f>
        <v>86.25</v>
      </c>
      <c r="AR101" s="28" t="n">
        <f aca="false">'Quarterly data'!AS98</f>
        <v>86.25</v>
      </c>
      <c r="AS101" s="28" t="n">
        <f aca="false">'Quarterly data'!AT98</f>
        <v>86.25</v>
      </c>
      <c r="AT101" s="28" t="n">
        <f aca="false">'Quarterly data'!AU98</f>
        <v>104</v>
      </c>
      <c r="AU101" s="28" t="n">
        <f aca="false">'Quarterly data'!AV98</f>
        <v>111</v>
      </c>
      <c r="AV101" s="28" t="n">
        <f aca="false">'Quarterly data'!AW98</f>
        <v>111</v>
      </c>
      <c r="AW101" s="28" t="n">
        <f aca="false">'Quarterly data'!AX98</f>
        <v>116</v>
      </c>
      <c r="AX101" s="28" t="n">
        <f aca="false">'Quarterly data'!AY98</f>
        <v>115</v>
      </c>
      <c r="AY101" s="28" t="n">
        <f aca="false">'Quarterly data'!AZ98</f>
        <v>114</v>
      </c>
      <c r="AZ101" s="28" t="n">
        <f aca="false">'Quarterly data'!BA98</f>
        <v>105</v>
      </c>
      <c r="BA101" s="28" t="n">
        <f aca="false">'Quarterly data'!BB98</f>
        <v>102</v>
      </c>
      <c r="BB101" s="28" t="n">
        <f aca="false">'Quarterly data'!BC98</f>
        <v>79</v>
      </c>
      <c r="BC101" s="28" t="n">
        <f aca="false">'Quarterly data'!BD98</f>
        <v>76</v>
      </c>
      <c r="BD101" s="28" t="n">
        <f aca="false">'Quarterly data'!BE98</f>
        <v>71</v>
      </c>
      <c r="BE101" s="28" t="n">
        <f aca="false">'Quarterly data'!BF98</f>
        <v>76</v>
      </c>
      <c r="BF101" s="28" t="n">
        <f aca="false">'Quarterly data'!BG98</f>
        <v>91</v>
      </c>
      <c r="BG101" s="28" t="n">
        <f aca="false">'Quarterly data'!BH98</f>
        <v>100</v>
      </c>
      <c r="BH101" s="28" t="n">
        <f aca="false">'Quarterly data'!BI98</f>
        <v>86</v>
      </c>
      <c r="BI101" s="28" t="n">
        <f aca="false">'Quarterly data'!BJ98</f>
        <v>92</v>
      </c>
      <c r="BJ101" s="28" t="n">
        <f aca="false">'Quarterly data'!BK98</f>
        <v>75</v>
      </c>
      <c r="BK101" s="28" t="n">
        <f aca="false">'Quarterly data'!BL98</f>
        <v>80</v>
      </c>
      <c r="BL101" s="28" t="n">
        <f aca="false">'Quarterly data'!BM98</f>
        <v>80</v>
      </c>
      <c r="BM101" s="28" t="n">
        <f aca="false">'Quarterly data'!BN98</f>
        <v>86</v>
      </c>
      <c r="BN101" s="28" t="n">
        <f aca="false">'Quarterly data'!BO98</f>
        <v>84</v>
      </c>
      <c r="BO101" s="28" t="n">
        <f aca="false">'Quarterly data'!BP98</f>
        <v>89</v>
      </c>
      <c r="BP101" s="28" t="n">
        <f aca="false">'Quarterly data'!BQ98</f>
        <v>91</v>
      </c>
      <c r="BQ101" s="28" t="n">
        <f aca="false">'Quarterly data'!BR98</f>
        <v>92</v>
      </c>
      <c r="BR101" s="28" t="n">
        <f aca="false">'Quarterly data'!BS98</f>
        <v>86</v>
      </c>
      <c r="BS101" s="28" t="n">
        <f aca="false">'Quarterly data'!BT98</f>
        <v>93</v>
      </c>
      <c r="BT101" s="28" t="n">
        <f aca="false">'Quarterly data'!BU98</f>
        <v>101</v>
      </c>
      <c r="BU101" s="28" t="n">
        <f aca="false">'Quarterly data'!BV98</f>
        <v>100</v>
      </c>
      <c r="BV101" s="28" t="n">
        <f aca="false">'Quarterly data'!BW98</f>
        <v>107</v>
      </c>
      <c r="BW101" s="28" t="n">
        <f aca="false">'Quarterly data'!BX98</f>
        <v>115</v>
      </c>
      <c r="BX101" s="28" t="n">
        <f aca="false">'Quarterly data'!BY98</f>
        <v>117</v>
      </c>
      <c r="BY101" s="28" t="n">
        <f aca="false">'Quarterly data'!BZ98</f>
        <v>120</v>
      </c>
      <c r="BZ101" s="28" t="n">
        <f aca="false">'Quarterly data'!CA98</f>
        <v>132</v>
      </c>
      <c r="CA101" s="28" t="n">
        <f aca="false">'Quarterly data'!CB98</f>
        <v>130</v>
      </c>
      <c r="CB101" s="28" t="n">
        <f aca="false">'Quarterly data'!CC98</f>
        <v>140</v>
      </c>
      <c r="CC101" s="28" t="n">
        <f aca="false">'Quarterly data'!CD98</f>
        <v>139</v>
      </c>
      <c r="CD101" s="28" t="n">
        <f aca="false">'Quarterly data'!CE98</f>
        <v>199</v>
      </c>
      <c r="CE101" s="28" t="n">
        <f aca="false">'Quarterly data'!CF98</f>
        <v>197</v>
      </c>
      <c r="CF101" s="28" t="n">
        <f aca="false">'Quarterly data'!CG98</f>
        <v>204</v>
      </c>
      <c r="CG101" s="28" t="n">
        <f aca="false">'Quarterly data'!CH98</f>
        <v>215</v>
      </c>
      <c r="CH101" s="28" t="n">
        <f aca="false">'Quarterly data'!CI98</f>
        <v>202</v>
      </c>
      <c r="CI101" s="28" t="n">
        <f aca="false">'Quarterly data'!CJ98</f>
        <v>216</v>
      </c>
      <c r="CJ101" s="28" t="n">
        <f aca="false">'Quarterly data'!CK98</f>
        <v>246</v>
      </c>
      <c r="CK101" s="28" t="n">
        <f aca="false">'Quarterly data'!CL98</f>
        <v>223</v>
      </c>
      <c r="CL101" s="28" t="n">
        <f aca="false">'Quarterly data'!CM98</f>
        <v>201</v>
      </c>
      <c r="CM101" s="28" t="n">
        <f aca="false">'Quarterly data'!CN98</f>
        <v>202</v>
      </c>
      <c r="CN101" s="28" t="n">
        <f aca="false">'Quarterly data'!CO98</f>
        <v>241</v>
      </c>
      <c r="CO101" s="28" t="n">
        <f aca="false">'Quarterly data'!CP98</f>
        <v>234</v>
      </c>
      <c r="CP101" s="28" t="n">
        <f aca="false">'Quarterly data'!CQ98</f>
        <v>219</v>
      </c>
      <c r="CQ101" s="28" t="n">
        <f aca="false">'Quarterly data'!CR98</f>
        <v>193</v>
      </c>
      <c r="CR101" s="28" t="n">
        <f aca="false">'Quarterly data'!CS98</f>
        <v>235</v>
      </c>
      <c r="CS101" s="28" t="n">
        <f aca="false">'Quarterly data'!CT98</f>
        <v>224</v>
      </c>
      <c r="CT101" s="28" t="n">
        <f aca="false">'Quarterly data'!CU98</f>
        <v>221</v>
      </c>
      <c r="CU101" s="28" t="n">
        <f aca="false">'Quarterly data'!CV135</f>
        <v>212</v>
      </c>
      <c r="CV101" s="28" t="n">
        <f aca="false">'Quarterly data'!CW135</f>
        <v>183</v>
      </c>
      <c r="CW101" s="28" t="n">
        <f aca="false">'Quarterly data'!CX135</f>
        <v>208</v>
      </c>
      <c r="CX101" s="28" t="n">
        <f aca="false">'Quarterly data'!CY135</f>
        <v>197</v>
      </c>
      <c r="CY101" s="28" t="n">
        <f aca="false">'Quarterly data'!CZ135</f>
        <v>186</v>
      </c>
      <c r="CZ101" s="28" t="n">
        <f aca="false">'Quarterly data'!DA135</f>
        <v>191</v>
      </c>
      <c r="DA101" s="28" t="n">
        <f aca="false">'Quarterly data'!DB135</f>
        <v>207</v>
      </c>
      <c r="DB101" s="28" t="n">
        <f aca="false">'Quarterly data'!DC135</f>
        <v>194</v>
      </c>
      <c r="DC101" s="28" t="n">
        <f aca="false">'Quarterly data'!DD135</f>
        <v>243</v>
      </c>
      <c r="DD101" s="28" t="n">
        <f aca="false">'Quarterly data'!DE135</f>
        <v>193</v>
      </c>
      <c r="DE101" s="28" t="n">
        <f aca="false">'Quarterly data'!DF135</f>
        <v>228</v>
      </c>
      <c r="DF101" s="28" t="n">
        <f aca="false">'Quarterly data'!DG135</f>
        <v>226</v>
      </c>
      <c r="DG101" s="28" t="n">
        <f aca="false">'Quarterly data'!DH135</f>
        <v>255</v>
      </c>
      <c r="DH101" s="28" t="n">
        <f aca="false">'Quarterly data'!DI135</f>
        <v>276</v>
      </c>
      <c r="DI101" s="28" t="n">
        <f aca="false">'Quarterly data'!DJ135</f>
        <v>255</v>
      </c>
      <c r="DJ101" s="28" t="n">
        <f aca="false">'Quarterly data'!DK135</f>
        <v>291</v>
      </c>
      <c r="DK101" s="28" t="n">
        <f aca="false">'Quarterly data'!DL135</f>
        <v>0</v>
      </c>
      <c r="DL101" s="28" t="n">
        <f aca="false">'Quarterly data'!DM135</f>
        <v>0</v>
      </c>
      <c r="DM101" s="28" t="n">
        <f aca="false">'Quarterly data'!DN135</f>
        <v>0</v>
      </c>
      <c r="DN101" s="28" t="n">
        <f aca="false">'Quarterly data'!DO135</f>
        <v>0</v>
      </c>
    </row>
    <row r="102" customFormat="false" ht="15.75" hidden="false" customHeight="false" outlineLevel="0" collapsed="false">
      <c r="A102" s="27"/>
      <c r="B102" s="28"/>
      <c r="C102" s="28"/>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customFormat="false" ht="15" hidden="false" customHeight="false" outlineLevel="0" collapsed="false">
      <c r="A103" s="32"/>
    </row>
    <row r="104" customFormat="false" ht="16.5" hidden="false" customHeight="false" outlineLevel="0" collapsed="false">
      <c r="A104" s="31" t="s">
        <v>1559</v>
      </c>
      <c r="B104" s="44" t="n">
        <f aca="false">'Quarterly data'!C102</f>
        <v>0</v>
      </c>
      <c r="C104" s="44" t="n">
        <f aca="false">'Quarterly data'!D102</f>
        <v>0</v>
      </c>
      <c r="D104" s="44" t="str">
        <f aca="false">'Quarterly data'!E102</f>
        <v>1995Q3</v>
      </c>
      <c r="E104" s="44" t="str">
        <f aca="false">'Quarterly data'!F102</f>
        <v>1995Q4</v>
      </c>
      <c r="F104" s="44" t="str">
        <f aca="false">'Quarterly data'!G102</f>
        <v>1996Q1</v>
      </c>
      <c r="G104" s="44" t="str">
        <f aca="false">'Quarterly data'!H102</f>
        <v>1996Q2</v>
      </c>
      <c r="H104" s="44" t="str">
        <f aca="false">'Quarterly data'!I102</f>
        <v>1996Q3</v>
      </c>
      <c r="I104" s="44" t="str">
        <f aca="false">'Quarterly data'!J102</f>
        <v>1996Q4</v>
      </c>
      <c r="J104" s="44" t="str">
        <f aca="false">'Quarterly data'!K102</f>
        <v>1997Q1</v>
      </c>
      <c r="K104" s="44" t="str">
        <f aca="false">'Quarterly data'!L102</f>
        <v>1997Q2</v>
      </c>
      <c r="L104" s="44" t="str">
        <f aca="false">'Quarterly data'!M102</f>
        <v>1997Q3</v>
      </c>
      <c r="M104" s="44" t="str">
        <f aca="false">'Quarterly data'!N102</f>
        <v>1997Q4</v>
      </c>
      <c r="N104" s="44" t="str">
        <f aca="false">'Quarterly data'!O102</f>
        <v>1998Q1</v>
      </c>
      <c r="O104" s="44" t="str">
        <f aca="false">'Quarterly data'!P102</f>
        <v>1998Q2</v>
      </c>
      <c r="P104" s="44" t="str">
        <f aca="false">'Quarterly data'!Q102</f>
        <v>1998Q3</v>
      </c>
      <c r="Q104" s="44" t="str">
        <f aca="false">'Quarterly data'!R102</f>
        <v>1998Q4</v>
      </c>
      <c r="R104" s="44" t="n">
        <f aca="false">'Quarterly data'!S102</f>
        <v>0</v>
      </c>
      <c r="S104" s="44" t="n">
        <f aca="false">'Quarterly data'!T102</f>
        <v>0</v>
      </c>
      <c r="T104" s="44" t="n">
        <f aca="false">'Quarterly data'!U102</f>
        <v>0</v>
      </c>
      <c r="U104" s="44" t="n">
        <f aca="false">'Quarterly data'!V102</f>
        <v>0</v>
      </c>
      <c r="V104" s="44" t="n">
        <f aca="false">'Quarterly data'!W102</f>
        <v>0</v>
      </c>
      <c r="W104" s="44" t="n">
        <f aca="false">'Quarterly data'!X102</f>
        <v>0</v>
      </c>
      <c r="X104" s="44" t="n">
        <f aca="false">'Quarterly data'!Y102</f>
        <v>0</v>
      </c>
      <c r="Y104" s="44" t="n">
        <f aca="false">'Quarterly data'!Z102</f>
        <v>0</v>
      </c>
      <c r="Z104" s="44" t="n">
        <f aca="false">'Quarterly data'!AA102</f>
        <v>0</v>
      </c>
      <c r="AA104" s="44" t="n">
        <f aca="false">'Quarterly data'!AB102</f>
        <v>0</v>
      </c>
      <c r="AB104" s="44" t="n">
        <f aca="false">'Quarterly data'!AC102</f>
        <v>0</v>
      </c>
      <c r="AC104" s="44" t="n">
        <f aca="false">'Quarterly data'!AD102</f>
        <v>0</v>
      </c>
      <c r="AD104" s="44" t="n">
        <f aca="false">'Quarterly data'!AE102</f>
        <v>0</v>
      </c>
      <c r="AE104" s="44" t="n">
        <f aca="false">'Quarterly data'!AF102</f>
        <v>0</v>
      </c>
      <c r="AF104" s="44" t="n">
        <f aca="false">'Quarterly data'!AG102</f>
        <v>0</v>
      </c>
      <c r="AG104" s="44" t="n">
        <f aca="false">'Quarterly data'!AH102</f>
        <v>0</v>
      </c>
      <c r="AH104" s="44" t="n">
        <f aca="false">'Quarterly data'!AI102</f>
        <v>0</v>
      </c>
      <c r="AI104" s="44" t="n">
        <f aca="false">'Quarterly data'!AJ102</f>
        <v>0</v>
      </c>
      <c r="AJ104" s="44" t="n">
        <f aca="false">'Quarterly data'!AK102</f>
        <v>0</v>
      </c>
      <c r="AK104" s="44" t="n">
        <f aca="false">'Quarterly data'!AL102</f>
        <v>0</v>
      </c>
      <c r="AL104" s="44" t="n">
        <f aca="false">'Quarterly data'!AM102</f>
        <v>0</v>
      </c>
      <c r="AM104" s="44" t="n">
        <f aca="false">'Quarterly data'!AN102</f>
        <v>0</v>
      </c>
      <c r="AN104" s="44" t="n">
        <f aca="false">'Quarterly data'!AO102</f>
        <v>0</v>
      </c>
      <c r="AO104" s="44" t="n">
        <f aca="false">'Quarterly data'!AP102</f>
        <v>0</v>
      </c>
      <c r="AP104" s="44" t="n">
        <f aca="false">'Quarterly data'!AQ102</f>
        <v>0</v>
      </c>
      <c r="AQ104" s="44" t="n">
        <f aca="false">'Quarterly data'!AR102</f>
        <v>0</v>
      </c>
      <c r="AR104" s="44" t="n">
        <f aca="false">'Quarterly data'!AS102</f>
        <v>0</v>
      </c>
      <c r="AS104" s="44" t="n">
        <f aca="false">'Quarterly data'!AT102</f>
        <v>0</v>
      </c>
      <c r="AT104" s="44" t="n">
        <f aca="false">'Quarterly data'!AU102</f>
        <v>0</v>
      </c>
      <c r="AU104" s="44" t="n">
        <f aca="false">'Quarterly data'!AV102</f>
        <v>0</v>
      </c>
      <c r="AV104" s="44" t="n">
        <f aca="false">'Quarterly data'!AW102</f>
        <v>0</v>
      </c>
      <c r="AW104" s="44" t="n">
        <f aca="false">'Quarterly data'!AX102</f>
        <v>0</v>
      </c>
      <c r="AX104" s="44" t="n">
        <f aca="false">'Quarterly data'!AY102</f>
        <v>0</v>
      </c>
      <c r="AY104" s="44" t="n">
        <f aca="false">'Quarterly data'!AZ102</f>
        <v>0</v>
      </c>
      <c r="AZ104" s="44" t="n">
        <f aca="false">'Quarterly data'!BA102</f>
        <v>0</v>
      </c>
      <c r="BA104" s="44" t="n">
        <f aca="false">'Quarterly data'!BB102</f>
        <v>0</v>
      </c>
      <c r="BB104" s="44" t="n">
        <f aca="false">'Quarterly data'!BC102</f>
        <v>0</v>
      </c>
      <c r="BC104" s="44" t="n">
        <f aca="false">'Quarterly data'!BD102</f>
        <v>0</v>
      </c>
      <c r="BD104" s="44" t="n">
        <f aca="false">'Quarterly data'!BE102</f>
        <v>0</v>
      </c>
      <c r="BE104" s="44" t="n">
        <f aca="false">'Quarterly data'!BF102</f>
        <v>0</v>
      </c>
      <c r="BF104" s="44" t="n">
        <f aca="false">'Quarterly data'!BG102</f>
        <v>0</v>
      </c>
      <c r="BG104" s="44" t="n">
        <f aca="false">'Quarterly data'!BH102</f>
        <v>0</v>
      </c>
      <c r="BH104" s="44" t="n">
        <f aca="false">'Quarterly data'!BI102</f>
        <v>0</v>
      </c>
      <c r="BI104" s="44" t="n">
        <f aca="false">'Quarterly data'!BJ102</f>
        <v>0</v>
      </c>
      <c r="BJ104" s="44" t="n">
        <f aca="false">'Quarterly data'!BK102</f>
        <v>0</v>
      </c>
      <c r="BK104" s="44" t="n">
        <f aca="false">'Quarterly data'!BL102</f>
        <v>0</v>
      </c>
      <c r="BL104" s="44" t="n">
        <f aca="false">'Quarterly data'!BM102</f>
        <v>0</v>
      </c>
      <c r="BM104" s="44" t="n">
        <f aca="false">'Quarterly data'!BN102</f>
        <v>0</v>
      </c>
      <c r="BN104" s="44" t="n">
        <f aca="false">'Quarterly data'!BO102</f>
        <v>0</v>
      </c>
      <c r="BO104" s="44" t="n">
        <f aca="false">'Quarterly data'!BP102</f>
        <v>0</v>
      </c>
      <c r="BP104" s="44" t="n">
        <f aca="false">'Quarterly data'!BQ102</f>
        <v>0</v>
      </c>
      <c r="BQ104" s="44" t="n">
        <f aca="false">'Quarterly data'!BR102</f>
        <v>0</v>
      </c>
      <c r="BR104" s="44" t="n">
        <f aca="false">'Quarterly data'!BS102</f>
        <v>0</v>
      </c>
      <c r="BS104" s="44" t="n">
        <f aca="false">'Quarterly data'!BT102</f>
        <v>0</v>
      </c>
      <c r="BT104" s="44" t="n">
        <f aca="false">'Quarterly data'!BU102</f>
        <v>0</v>
      </c>
      <c r="BU104" s="44" t="n">
        <f aca="false">'Quarterly data'!BV102</f>
        <v>0</v>
      </c>
      <c r="BV104" s="44" t="n">
        <f aca="false">'Quarterly data'!BW102</f>
        <v>0</v>
      </c>
      <c r="BW104" s="44" t="n">
        <f aca="false">'Quarterly data'!BX102</f>
        <v>0</v>
      </c>
      <c r="BX104" s="44" t="n">
        <f aca="false">'Quarterly data'!BY102</f>
        <v>0</v>
      </c>
      <c r="BY104" s="44" t="n">
        <f aca="false">'Quarterly data'!BZ102</f>
        <v>0</v>
      </c>
      <c r="BZ104" s="44" t="n">
        <f aca="false">'Quarterly data'!CA102</f>
        <v>0</v>
      </c>
      <c r="CA104" s="44" t="n">
        <f aca="false">'Quarterly data'!CB102</f>
        <v>0</v>
      </c>
      <c r="CB104" s="44" t="n">
        <f aca="false">'Quarterly data'!CC102</f>
        <v>0</v>
      </c>
      <c r="CC104" s="44" t="n">
        <f aca="false">'Quarterly data'!CD102</f>
        <v>0</v>
      </c>
      <c r="CD104" s="44" t="n">
        <f aca="false">'Quarterly data'!CE102</f>
        <v>0</v>
      </c>
      <c r="CE104" s="44" t="n">
        <f aca="false">'Quarterly data'!CF102</f>
        <v>0</v>
      </c>
      <c r="CF104" s="44" t="n">
        <f aca="false">'Quarterly data'!CG102</f>
        <v>0</v>
      </c>
      <c r="CG104" s="44" t="n">
        <f aca="false">'Quarterly data'!CH102</f>
        <v>0</v>
      </c>
      <c r="CH104" s="44" t="n">
        <f aca="false">'Quarterly data'!CI102</f>
        <v>0</v>
      </c>
      <c r="CI104" s="44" t="n">
        <f aca="false">'Quarterly data'!CJ102</f>
        <v>0</v>
      </c>
      <c r="CJ104" s="44" t="n">
        <f aca="false">'Quarterly data'!CK102</f>
        <v>0</v>
      </c>
      <c r="CK104" s="44" t="n">
        <f aca="false">'Quarterly data'!CL102</f>
        <v>0</v>
      </c>
      <c r="CL104" s="44" t="n">
        <f aca="false">'Quarterly data'!CM102</f>
        <v>0</v>
      </c>
      <c r="CM104" s="44" t="n">
        <f aca="false">'Quarterly data'!CN102</f>
        <v>0</v>
      </c>
      <c r="CN104" s="44" t="n">
        <f aca="false">'Quarterly data'!CO102</f>
        <v>0</v>
      </c>
      <c r="CO104" s="44" t="n">
        <f aca="false">'Quarterly data'!CP102</f>
        <v>0</v>
      </c>
      <c r="CP104" s="44" t="n">
        <f aca="false">'Quarterly data'!CQ102</f>
        <v>0</v>
      </c>
      <c r="CQ104" s="44" t="n">
        <f aca="false">'Quarterly data'!CR102</f>
        <v>0</v>
      </c>
      <c r="CR104" s="44" t="n">
        <f aca="false">'Quarterly data'!CS102</f>
        <v>0</v>
      </c>
      <c r="CS104" s="44" t="n">
        <f aca="false">'Quarterly data'!CT102</f>
        <v>0</v>
      </c>
      <c r="CT104" s="44" t="n">
        <f aca="false">'Quarterly data'!CU102</f>
        <v>0</v>
      </c>
      <c r="CU104" s="44" t="e">
        <f aca="false">'quarterly data'!#ref!</f>
        <v>#VALUE!</v>
      </c>
      <c r="CV104" s="44" t="e">
        <f aca="false">'quarterly data'!#ref!</f>
        <v>#VALUE!</v>
      </c>
      <c r="CW104" s="44" t="e">
        <f aca="false">'quarterly data'!#ref!</f>
        <v>#VALUE!</v>
      </c>
      <c r="CX104" s="44" t="e">
        <f aca="false">'quarterly data'!#ref!</f>
        <v>#VALUE!</v>
      </c>
      <c r="CY104" s="44" t="e">
        <f aca="false">'quarterly data'!#ref!</f>
        <v>#VALUE!</v>
      </c>
      <c r="CZ104" s="44" t="e">
        <f aca="false">'quarterly data'!#ref!</f>
        <v>#VALUE!</v>
      </c>
      <c r="DA104" s="44" t="e">
        <f aca="false">'quarterly data'!#ref!</f>
        <v>#VALUE!</v>
      </c>
      <c r="DB104" s="44" t="e">
        <f aca="false">'quarterly data'!#ref!</f>
        <v>#VALUE!</v>
      </c>
      <c r="DC104" s="44" t="e">
        <f aca="false">'quarterly data'!#ref!</f>
        <v>#VALUE!</v>
      </c>
      <c r="DD104" s="44" t="e">
        <f aca="false">'quarterly data'!#ref!</f>
        <v>#VALUE!</v>
      </c>
      <c r="DE104" s="44" t="e">
        <f aca="false">'quarterly data'!#ref!</f>
        <v>#VALUE!</v>
      </c>
      <c r="DF104" s="44" t="e">
        <f aca="false">'quarterly data'!#ref!</f>
        <v>#VALUE!</v>
      </c>
      <c r="DG104" s="44" t="e">
        <f aca="false">'quarterly data'!#ref!</f>
        <v>#VALUE!</v>
      </c>
      <c r="DH104" s="44" t="e">
        <f aca="false">'quarterly data'!#ref!</f>
        <v>#VALUE!</v>
      </c>
      <c r="DI104" s="44" t="e">
        <f aca="false">'quarterly data'!#ref!</f>
        <v>#VALUE!</v>
      </c>
      <c r="DJ104" s="44" t="e">
        <f aca="false">'quarterly data'!#ref!</f>
        <v>#VALUE!</v>
      </c>
      <c r="DK104" s="44" t="e">
        <f aca="false">'quarterly data'!#ref!</f>
        <v>#VALUE!</v>
      </c>
      <c r="DL104" s="44" t="e">
        <f aca="false">'quarterly data'!#ref!</f>
        <v>#VALUE!</v>
      </c>
      <c r="DM104" s="44" t="e">
        <f aca="false">'quarterly data'!#ref!</f>
        <v>#VALUE!</v>
      </c>
      <c r="DN104" s="44" t="e">
        <f aca="false">'quarterly data'!#ref!</f>
        <v>#VALUE!</v>
      </c>
    </row>
    <row r="105" customFormat="false" ht="15.75" hidden="false" customHeight="false" outlineLevel="0" collapsed="false">
      <c r="A105" s="34" t="s">
        <v>178</v>
      </c>
      <c r="B105" s="35" t="n">
        <f aca="false">'Quarterly data'!C125</f>
        <v>0</v>
      </c>
      <c r="C105" s="35" t="n">
        <f aca="false">'Quarterly data'!D125</f>
        <v>0</v>
      </c>
      <c r="D105" s="35" t="n">
        <f aca="false">'Quarterly data'!E125</f>
        <v>0</v>
      </c>
      <c r="E105" s="35" t="n">
        <f aca="false">'Quarterly data'!F125</f>
        <v>0</v>
      </c>
      <c r="F105" s="35" t="n">
        <f aca="false">'Quarterly data'!G125</f>
        <v>0</v>
      </c>
      <c r="G105" s="35" t="n">
        <f aca="false">'Quarterly data'!H125</f>
        <v>0</v>
      </c>
      <c r="H105" s="35" t="n">
        <f aca="false">'Quarterly data'!I125</f>
        <v>0</v>
      </c>
      <c r="I105" s="35" t="n">
        <f aca="false">'Quarterly data'!J125</f>
        <v>0</v>
      </c>
      <c r="J105" s="35" t="n">
        <f aca="false">'Quarterly data'!K125</f>
        <v>0</v>
      </c>
      <c r="K105" s="35" t="n">
        <f aca="false">'Quarterly data'!L125</f>
        <v>0</v>
      </c>
      <c r="L105" s="35" t="n">
        <f aca="false">'Quarterly data'!M125</f>
        <v>0</v>
      </c>
      <c r="M105" s="35" t="n">
        <f aca="false">'Quarterly data'!N125</f>
        <v>0</v>
      </c>
      <c r="N105" s="35" t="n">
        <f aca="false">'Quarterly data'!O125</f>
        <v>0</v>
      </c>
      <c r="O105" s="35" t="n">
        <f aca="false">'Quarterly data'!P125</f>
        <v>0</v>
      </c>
      <c r="P105" s="35" t="n">
        <f aca="false">'Quarterly data'!Q125</f>
        <v>0</v>
      </c>
      <c r="Q105" s="35" t="n">
        <f aca="false">'Quarterly data'!R125</f>
        <v>0</v>
      </c>
      <c r="R105" s="35" t="n">
        <f aca="false">'Quarterly data'!S125</f>
        <v>151.75</v>
      </c>
      <c r="S105" s="35" t="n">
        <f aca="false">'Quarterly data'!T125</f>
        <v>151.75</v>
      </c>
      <c r="T105" s="35" t="n">
        <f aca="false">'Quarterly data'!U125</f>
        <v>151.75</v>
      </c>
      <c r="U105" s="35" t="n">
        <f aca="false">'Quarterly data'!V125</f>
        <v>151.75</v>
      </c>
      <c r="V105" s="35" t="n">
        <f aca="false">'Quarterly data'!W125</f>
        <v>169</v>
      </c>
      <c r="W105" s="35" t="n">
        <f aca="false">'Quarterly data'!X125</f>
        <v>169</v>
      </c>
      <c r="X105" s="35" t="n">
        <f aca="false">'Quarterly data'!Y125</f>
        <v>169</v>
      </c>
      <c r="Y105" s="35" t="n">
        <f aca="false">'Quarterly data'!Z125</f>
        <v>169</v>
      </c>
      <c r="Z105" s="35" t="n">
        <f aca="false">'Quarterly data'!AA125</f>
        <v>185.5</v>
      </c>
      <c r="AA105" s="35" t="n">
        <f aca="false">'Quarterly data'!AB125</f>
        <v>185.5</v>
      </c>
      <c r="AB105" s="35" t="n">
        <f aca="false">'Quarterly data'!AC125</f>
        <v>185.5</v>
      </c>
      <c r="AC105" s="35" t="n">
        <f aca="false">'Quarterly data'!AD125</f>
        <v>185.5</v>
      </c>
      <c r="AD105" s="35" t="n">
        <f aca="false">'Quarterly data'!AE125</f>
        <v>199.25</v>
      </c>
      <c r="AE105" s="35" t="n">
        <f aca="false">'Quarterly data'!AF125</f>
        <v>199.25</v>
      </c>
      <c r="AF105" s="35" t="n">
        <f aca="false">'Quarterly data'!AG125</f>
        <v>199.25</v>
      </c>
      <c r="AG105" s="35" t="n">
        <f aca="false">'Quarterly data'!AH125</f>
        <v>199.25</v>
      </c>
      <c r="AH105" s="35" t="n">
        <f aca="false">'Quarterly data'!AI125</f>
        <v>248.25</v>
      </c>
      <c r="AI105" s="35" t="n">
        <f aca="false">'Quarterly data'!AJ125</f>
        <v>248.25</v>
      </c>
      <c r="AJ105" s="35" t="n">
        <f aca="false">'Quarterly data'!AK125</f>
        <v>248.25</v>
      </c>
      <c r="AK105" s="35" t="n">
        <f aca="false">'Quarterly data'!AL125</f>
        <v>248.25</v>
      </c>
      <c r="AL105" s="35" t="n">
        <f aca="false">'Quarterly data'!AM125</f>
        <v>301.5</v>
      </c>
      <c r="AM105" s="35" t="n">
        <f aca="false">'Quarterly data'!AN125</f>
        <v>301.5</v>
      </c>
      <c r="AN105" s="35" t="n">
        <f aca="false">'Quarterly data'!AO125</f>
        <v>301.5</v>
      </c>
      <c r="AO105" s="35" t="n">
        <f aca="false">'Quarterly data'!AP125</f>
        <v>301.5</v>
      </c>
      <c r="AP105" s="35" t="n">
        <f aca="false">'Quarterly data'!AQ125</f>
        <v>360</v>
      </c>
      <c r="AQ105" s="35" t="n">
        <f aca="false">'Quarterly data'!AR125</f>
        <v>360</v>
      </c>
      <c r="AR105" s="35" t="n">
        <f aca="false">'Quarterly data'!AS125</f>
        <v>360</v>
      </c>
      <c r="AS105" s="35" t="n">
        <f aca="false">'Quarterly data'!AT125</f>
        <v>360</v>
      </c>
      <c r="AT105" s="35" t="n">
        <f aca="false">'Quarterly data'!AU125</f>
        <v>401</v>
      </c>
      <c r="AU105" s="35" t="n">
        <f aca="false">'Quarterly data'!AV125</f>
        <v>452</v>
      </c>
      <c r="AV105" s="35" t="n">
        <f aca="false">'Quarterly data'!AW125</f>
        <v>479</v>
      </c>
      <c r="AW105" s="35" t="n">
        <f aca="false">'Quarterly data'!AX125</f>
        <v>499</v>
      </c>
      <c r="AX105" s="35" t="n">
        <f aca="false">'Quarterly data'!AY125</f>
        <v>507</v>
      </c>
      <c r="AY105" s="35" t="n">
        <f aca="false">'Quarterly data'!AZ125</f>
        <v>547</v>
      </c>
      <c r="AZ105" s="35" t="n">
        <f aca="false">'Quarterly data'!BA125</f>
        <v>574</v>
      </c>
      <c r="BA105" s="35" t="n">
        <f aca="false">'Quarterly data'!BB125</f>
        <v>599</v>
      </c>
      <c r="BB105" s="35" t="n">
        <f aca="false">'Quarterly data'!BC125</f>
        <v>608</v>
      </c>
      <c r="BC105" s="35" t="n">
        <f aca="false">'Quarterly data'!BD125</f>
        <v>687</v>
      </c>
      <c r="BD105" s="35" t="n">
        <f aca="false">'Quarterly data'!BE125</f>
        <v>750</v>
      </c>
      <c r="BE105" s="35" t="n">
        <f aca="false">'Quarterly data'!BF125</f>
        <v>788</v>
      </c>
      <c r="BF105" s="35" t="n">
        <f aca="false">'Quarterly data'!BG125</f>
        <v>786</v>
      </c>
      <c r="BG105" s="35" t="n">
        <f aca="false">'Quarterly data'!BH125</f>
        <v>774</v>
      </c>
      <c r="BH105" s="35" t="n">
        <f aca="false">'Quarterly data'!BI125</f>
        <v>809</v>
      </c>
      <c r="BI105" s="35" t="n">
        <f aca="false">'Quarterly data'!BJ125</f>
        <v>855</v>
      </c>
      <c r="BJ105" s="35" t="n">
        <f aca="false">'Quarterly data'!BK125</f>
        <v>853</v>
      </c>
      <c r="BK105" s="35" t="n">
        <f aca="false">'Quarterly data'!BL125</f>
        <v>858</v>
      </c>
      <c r="BL105" s="35" t="n">
        <f aca="false">'Quarterly data'!BM125</f>
        <v>906</v>
      </c>
      <c r="BM105" s="35" t="n">
        <f aca="false">'Quarterly data'!BN125</f>
        <v>955</v>
      </c>
      <c r="BN105" s="35" t="n">
        <f aca="false">'Quarterly data'!BO125</f>
        <v>964</v>
      </c>
      <c r="BO105" s="35" t="n">
        <f aca="false">'Quarterly data'!BP125</f>
        <v>1000</v>
      </c>
      <c r="BP105" s="35" t="n">
        <f aca="false">'Quarterly data'!BQ125</f>
        <v>1074</v>
      </c>
      <c r="BQ105" s="35" t="n">
        <f aca="false">'Quarterly data'!BR125</f>
        <v>1096</v>
      </c>
      <c r="BR105" s="35" t="n">
        <f aca="false">'Quarterly data'!BS125</f>
        <v>1114</v>
      </c>
      <c r="BS105" s="35" t="n">
        <f aca="false">'Quarterly data'!BT125</f>
        <v>1144</v>
      </c>
      <c r="BT105" s="35" t="n">
        <f aca="false">'Quarterly data'!BU125</f>
        <v>1210</v>
      </c>
      <c r="BU105" s="35" t="n">
        <f aca="false">'Quarterly data'!BV125</f>
        <v>1235</v>
      </c>
      <c r="BV105" s="35" t="n">
        <f aca="false">'Quarterly data'!BW125</f>
        <v>1214</v>
      </c>
      <c r="BW105" s="35" t="n">
        <f aca="false">'Quarterly data'!BX125</f>
        <v>1253</v>
      </c>
      <c r="BX105" s="35" t="n">
        <f aca="false">'Quarterly data'!BY125</f>
        <v>1261</v>
      </c>
      <c r="BY105" s="35" t="n">
        <f aca="false">'Quarterly data'!BZ125</f>
        <v>1329</v>
      </c>
      <c r="BZ105" s="35" t="n">
        <f aca="false">'Quarterly data'!CA125</f>
        <v>1355</v>
      </c>
      <c r="CA105" s="35" t="n">
        <f aca="false">'Quarterly data'!CB125</f>
        <v>1395</v>
      </c>
      <c r="CB105" s="35" t="n">
        <f aca="false">'Quarterly data'!CC125</f>
        <v>1437</v>
      </c>
      <c r="CC105" s="35" t="n">
        <f aca="false">'Quarterly data'!CD125</f>
        <v>1436</v>
      </c>
      <c r="CD105" s="35" t="n">
        <f aca="false">'Quarterly data'!CE125</f>
        <v>1465</v>
      </c>
      <c r="CE105" s="35" t="n">
        <f aca="false">'Quarterly data'!CF125</f>
        <v>1500</v>
      </c>
      <c r="CF105" s="35" t="n">
        <f aca="false">'Quarterly data'!CG125</f>
        <v>1568</v>
      </c>
      <c r="CG105" s="35" t="n">
        <f aca="false">'Quarterly data'!CH125</f>
        <v>1617</v>
      </c>
      <c r="CH105" s="35" t="n">
        <f aca="false">'Quarterly data'!CI125</f>
        <v>1661</v>
      </c>
      <c r="CI105" s="35" t="n">
        <f aca="false">'Quarterly data'!CJ125</f>
        <v>1711</v>
      </c>
      <c r="CJ105" s="35" t="n">
        <f aca="false">'Quarterly data'!CK125</f>
        <v>1696</v>
      </c>
      <c r="CK105" s="35" t="n">
        <f aca="false">'Quarterly data'!CL125</f>
        <v>1778</v>
      </c>
      <c r="CL105" s="35" t="n">
        <f aca="false">'Quarterly data'!CM125</f>
        <v>1846</v>
      </c>
      <c r="CM105" s="35" t="n">
        <f aca="false">'Quarterly data'!CN125</f>
        <v>1917</v>
      </c>
      <c r="CN105" s="35" t="n">
        <f aca="false">'Quarterly data'!CO125</f>
        <v>1944</v>
      </c>
      <c r="CO105" s="35" t="n">
        <f aca="false">'Quarterly data'!CP125</f>
        <v>1988</v>
      </c>
      <c r="CP105" s="35" t="n">
        <f aca="false">'Quarterly data'!CQ125</f>
        <v>2025</v>
      </c>
      <c r="CQ105" s="35" t="n">
        <f aca="false">'Quarterly data'!CR125</f>
        <v>2056</v>
      </c>
      <c r="CR105" s="35" t="n">
        <f aca="false">'Quarterly data'!CS125</f>
        <v>2080</v>
      </c>
      <c r="CS105" s="35" t="n">
        <f aca="false">'Quarterly data'!CT125</f>
        <v>2137</v>
      </c>
      <c r="CT105" s="35" t="n">
        <f aca="false">'Quarterly data'!CU125</f>
        <v>2152</v>
      </c>
      <c r="CU105" s="35" t="e">
        <f aca="false">'quarterly data'!#ref!</f>
        <v>#VALUE!</v>
      </c>
      <c r="CV105" s="35" t="e">
        <f aca="false">'quarterly data'!#ref!</f>
        <v>#VALUE!</v>
      </c>
      <c r="CW105" s="35" t="e">
        <f aca="false">'quarterly data'!#ref!</f>
        <v>#VALUE!</v>
      </c>
      <c r="CX105" s="35" t="e">
        <f aca="false">'quarterly data'!#ref!</f>
        <v>#VALUE!</v>
      </c>
      <c r="CY105" s="35" t="e">
        <f aca="false">'quarterly data'!#ref!</f>
        <v>#VALUE!</v>
      </c>
      <c r="CZ105" s="35" t="e">
        <f aca="false">'quarterly data'!#ref!</f>
        <v>#VALUE!</v>
      </c>
      <c r="DA105" s="35" t="e">
        <f aca="false">'quarterly data'!#ref!</f>
        <v>#VALUE!</v>
      </c>
      <c r="DB105" s="35" t="e">
        <f aca="false">'quarterly data'!#ref!</f>
        <v>#VALUE!</v>
      </c>
      <c r="DC105" s="35" t="e">
        <f aca="false">'quarterly data'!#ref!</f>
        <v>#VALUE!</v>
      </c>
      <c r="DD105" s="35" t="e">
        <f aca="false">'quarterly data'!#ref!</f>
        <v>#VALUE!</v>
      </c>
      <c r="DE105" s="35" t="e">
        <f aca="false">'quarterly data'!#ref!</f>
        <v>#VALUE!</v>
      </c>
      <c r="DF105" s="35" t="e">
        <f aca="false">'quarterly data'!#ref!</f>
        <v>#VALUE!</v>
      </c>
      <c r="DG105" s="35" t="e">
        <f aca="false">'quarterly data'!#ref!</f>
        <v>#VALUE!</v>
      </c>
      <c r="DH105" s="35" t="e">
        <f aca="false">'quarterly data'!#ref!</f>
        <v>#VALUE!</v>
      </c>
      <c r="DI105" s="35" t="e">
        <f aca="false">'quarterly data'!#ref!</f>
        <v>#VALUE!</v>
      </c>
      <c r="DJ105" s="35" t="e">
        <f aca="false">'quarterly data'!#ref!</f>
        <v>#VALUE!</v>
      </c>
      <c r="DK105" s="35" t="e">
        <f aca="false">'quarterly data'!#ref!</f>
        <v>#VALUE!</v>
      </c>
      <c r="DL105" s="35" t="e">
        <f aca="false">'quarterly data'!#ref!</f>
        <v>#VALUE!</v>
      </c>
      <c r="DM105" s="35" t="e">
        <f aca="false">'quarterly data'!#ref!</f>
        <v>#VALUE!</v>
      </c>
      <c r="DN105" s="35" t="e">
        <f aca="false">'quarterly data'!#ref!</f>
        <v>#VALUE!</v>
      </c>
    </row>
    <row r="106" customFormat="false" ht="15" hidden="false" customHeight="false" outlineLevel="0" collapsed="false">
      <c r="A106" s="34" t="s">
        <v>179</v>
      </c>
      <c r="B106" s="35" t="n">
        <f aca="false">'Quarterly data'!C126</f>
        <v>0</v>
      </c>
      <c r="C106" s="35" t="n">
        <f aca="false">'Quarterly data'!D126</f>
        <v>0</v>
      </c>
      <c r="D106" s="35" t="n">
        <f aca="false">'Quarterly data'!E126</f>
        <v>0</v>
      </c>
      <c r="E106" s="35" t="n">
        <f aca="false">'Quarterly data'!F126</f>
        <v>0</v>
      </c>
      <c r="F106" s="35" t="n">
        <f aca="false">'Quarterly data'!G126</f>
        <v>0</v>
      </c>
      <c r="G106" s="35" t="n">
        <f aca="false">'Quarterly data'!H126</f>
        <v>0</v>
      </c>
      <c r="H106" s="35" t="n">
        <f aca="false">'Quarterly data'!I126</f>
        <v>0</v>
      </c>
      <c r="I106" s="35" t="n">
        <f aca="false">'Quarterly data'!J126</f>
        <v>0</v>
      </c>
      <c r="J106" s="35" t="n">
        <f aca="false">'Quarterly data'!K126</f>
        <v>0</v>
      </c>
      <c r="K106" s="35" t="n">
        <f aca="false">'Quarterly data'!L126</f>
        <v>0</v>
      </c>
      <c r="L106" s="35" t="n">
        <f aca="false">'Quarterly data'!M126</f>
        <v>0</v>
      </c>
      <c r="M106" s="35" t="n">
        <f aca="false">'Quarterly data'!N126</f>
        <v>0</v>
      </c>
      <c r="N106" s="35" t="n">
        <f aca="false">'Quarterly data'!O126</f>
        <v>0</v>
      </c>
      <c r="O106" s="35" t="n">
        <f aca="false">'Quarterly data'!P126</f>
        <v>0</v>
      </c>
      <c r="P106" s="35" t="n">
        <f aca="false">'Quarterly data'!Q126</f>
        <v>0</v>
      </c>
      <c r="Q106" s="35" t="n">
        <f aca="false">'Quarterly data'!R126</f>
        <v>0</v>
      </c>
      <c r="R106" s="35" t="n">
        <f aca="false">'Quarterly data'!S126</f>
        <v>56.75</v>
      </c>
      <c r="S106" s="35" t="n">
        <f aca="false">'Quarterly data'!T126</f>
        <v>56.75</v>
      </c>
      <c r="T106" s="35" t="n">
        <f aca="false">'Quarterly data'!U126</f>
        <v>56.75</v>
      </c>
      <c r="U106" s="35" t="n">
        <f aca="false">'Quarterly data'!V126</f>
        <v>56.75</v>
      </c>
      <c r="V106" s="35" t="n">
        <f aca="false">'Quarterly data'!W126</f>
        <v>62.75</v>
      </c>
      <c r="W106" s="35" t="n">
        <f aca="false">'Quarterly data'!X126</f>
        <v>62.75</v>
      </c>
      <c r="X106" s="35" t="n">
        <f aca="false">'Quarterly data'!Y126</f>
        <v>62.75</v>
      </c>
      <c r="Y106" s="35" t="n">
        <f aca="false">'Quarterly data'!Z126</f>
        <v>62.75</v>
      </c>
      <c r="Z106" s="35" t="n">
        <f aca="false">'Quarterly data'!AA126</f>
        <v>69.25</v>
      </c>
      <c r="AA106" s="35" t="n">
        <f aca="false">'Quarterly data'!AB126</f>
        <v>69.25</v>
      </c>
      <c r="AB106" s="35" t="n">
        <f aca="false">'Quarterly data'!AC126</f>
        <v>69.25</v>
      </c>
      <c r="AC106" s="35" t="n">
        <f aca="false">'Quarterly data'!AD126</f>
        <v>69.25</v>
      </c>
      <c r="AD106" s="35" t="n">
        <f aca="false">'Quarterly data'!AE126</f>
        <v>70.5</v>
      </c>
      <c r="AE106" s="35" t="n">
        <f aca="false">'Quarterly data'!AF126</f>
        <v>70.5</v>
      </c>
      <c r="AF106" s="35" t="n">
        <f aca="false">'Quarterly data'!AG126</f>
        <v>70.5</v>
      </c>
      <c r="AG106" s="35" t="n">
        <f aca="false">'Quarterly data'!AH126</f>
        <v>70.5</v>
      </c>
      <c r="AH106" s="35" t="n">
        <f aca="false">'Quarterly data'!AI126</f>
        <v>95</v>
      </c>
      <c r="AI106" s="35" t="n">
        <f aca="false">'Quarterly data'!AJ126</f>
        <v>95</v>
      </c>
      <c r="AJ106" s="35" t="n">
        <f aca="false">'Quarterly data'!AK126</f>
        <v>95</v>
      </c>
      <c r="AK106" s="35" t="n">
        <f aca="false">'Quarterly data'!AL126</f>
        <v>95</v>
      </c>
      <c r="AL106" s="35" t="n">
        <f aca="false">'Quarterly data'!AM126</f>
        <v>116.25</v>
      </c>
      <c r="AM106" s="35" t="n">
        <f aca="false">'Quarterly data'!AN126</f>
        <v>116.25</v>
      </c>
      <c r="AN106" s="35" t="n">
        <f aca="false">'Quarterly data'!AO126</f>
        <v>116.25</v>
      </c>
      <c r="AO106" s="35" t="n">
        <f aca="false">'Quarterly data'!AP126</f>
        <v>116.25</v>
      </c>
      <c r="AP106" s="35" t="n">
        <f aca="false">'Quarterly data'!AQ126</f>
        <v>138.25</v>
      </c>
      <c r="AQ106" s="35" t="n">
        <f aca="false">'Quarterly data'!AR126</f>
        <v>138.25</v>
      </c>
      <c r="AR106" s="35" t="n">
        <f aca="false">'Quarterly data'!AS126</f>
        <v>138.25</v>
      </c>
      <c r="AS106" s="35" t="n">
        <f aca="false">'Quarterly data'!AT126</f>
        <v>138.25</v>
      </c>
      <c r="AT106" s="35" t="n">
        <f aca="false">'Quarterly data'!AU126</f>
        <v>118</v>
      </c>
      <c r="AU106" s="35" t="n">
        <f aca="false">'Quarterly data'!AV126</f>
        <v>135</v>
      </c>
      <c r="AV106" s="35" t="n">
        <f aca="false">'Quarterly data'!AW126</f>
        <v>143</v>
      </c>
      <c r="AW106" s="35" t="n">
        <f aca="false">'Quarterly data'!AX126</f>
        <v>154</v>
      </c>
      <c r="AX106" s="35" t="n">
        <f aca="false">'Quarterly data'!AY126</f>
        <v>141</v>
      </c>
      <c r="AY106" s="35" t="n">
        <f aca="false">'Quarterly data'!AZ126</f>
        <v>140</v>
      </c>
      <c r="AZ106" s="35" t="n">
        <f aca="false">'Quarterly data'!BA126</f>
        <v>149</v>
      </c>
      <c r="BA106" s="35" t="n">
        <f aca="false">'Quarterly data'!BB126</f>
        <v>150</v>
      </c>
      <c r="BB106" s="35" t="n">
        <f aca="false">'Quarterly data'!BC126</f>
        <v>155</v>
      </c>
      <c r="BC106" s="35" t="n">
        <f aca="false">'Quarterly data'!BD126</f>
        <v>172</v>
      </c>
      <c r="BD106" s="35" t="n">
        <f aca="false">'Quarterly data'!BE126</f>
        <v>183</v>
      </c>
      <c r="BE106" s="35" t="n">
        <f aca="false">'Quarterly data'!BF126</f>
        <v>192</v>
      </c>
      <c r="BF106" s="35" t="n">
        <f aca="false">'Quarterly data'!BG126</f>
        <v>194</v>
      </c>
      <c r="BG106" s="35" t="n">
        <f aca="false">'Quarterly data'!BH126</f>
        <v>199</v>
      </c>
      <c r="BH106" s="35" t="n">
        <f aca="false">'Quarterly data'!BI126</f>
        <v>204</v>
      </c>
      <c r="BI106" s="35" t="n">
        <f aca="false">'Quarterly data'!BJ126</f>
        <v>222</v>
      </c>
      <c r="BJ106" s="35" t="n">
        <f aca="false">'Quarterly data'!BK126</f>
        <v>210</v>
      </c>
      <c r="BK106" s="35" t="n">
        <f aca="false">'Quarterly data'!BL126</f>
        <v>213</v>
      </c>
      <c r="BL106" s="35" t="n">
        <f aca="false">'Quarterly data'!BM126</f>
        <v>220</v>
      </c>
      <c r="BM106" s="35" t="n">
        <f aca="false">'Quarterly data'!BN126</f>
        <v>225</v>
      </c>
      <c r="BN106" s="35" t="n">
        <f aca="false">'Quarterly data'!BO126</f>
        <v>218</v>
      </c>
      <c r="BO106" s="35" t="n">
        <f aca="false">'Quarterly data'!BP126</f>
        <v>246</v>
      </c>
      <c r="BP106" s="35" t="n">
        <f aca="false">'Quarterly data'!BQ126</f>
        <v>260</v>
      </c>
      <c r="BQ106" s="35" t="n">
        <f aca="false">'Quarterly data'!BR126</f>
        <v>261</v>
      </c>
      <c r="BR106" s="35" t="n">
        <f aca="false">'Quarterly data'!BS126</f>
        <v>265</v>
      </c>
      <c r="BS106" s="35" t="n">
        <f aca="false">'Quarterly data'!BT126</f>
        <v>286</v>
      </c>
      <c r="BT106" s="35" t="n">
        <f aca="false">'Quarterly data'!BU126</f>
        <v>302</v>
      </c>
      <c r="BU106" s="35" t="n">
        <f aca="false">'Quarterly data'!BV126</f>
        <v>311</v>
      </c>
      <c r="BV106" s="35" t="n">
        <f aca="false">'Quarterly data'!BW126</f>
        <v>307</v>
      </c>
      <c r="BW106" s="35" t="n">
        <f aca="false">'Quarterly data'!BX126</f>
        <v>320</v>
      </c>
      <c r="BX106" s="35" t="n">
        <f aca="false">'Quarterly data'!BY126</f>
        <v>308</v>
      </c>
      <c r="BY106" s="35" t="n">
        <f aca="false">'Quarterly data'!BZ126</f>
        <v>326</v>
      </c>
      <c r="BZ106" s="35" t="n">
        <f aca="false">'Quarterly data'!CA126</f>
        <v>342</v>
      </c>
      <c r="CA106" s="35" t="n">
        <f aca="false">'Quarterly data'!CB126</f>
        <v>348</v>
      </c>
      <c r="CB106" s="35" t="n">
        <f aca="false">'Quarterly data'!CC126</f>
        <v>351</v>
      </c>
      <c r="CC106" s="35" t="n">
        <f aca="false">'Quarterly data'!CD126</f>
        <v>348</v>
      </c>
      <c r="CD106" s="35" t="n">
        <f aca="false">'Quarterly data'!CE126</f>
        <v>353</v>
      </c>
      <c r="CE106" s="35" t="n">
        <f aca="false">'Quarterly data'!CF126</f>
        <v>366</v>
      </c>
      <c r="CF106" s="35" t="n">
        <f aca="false">'Quarterly data'!CG126</f>
        <v>373</v>
      </c>
      <c r="CG106" s="35" t="n">
        <f aca="false">'Quarterly data'!CH126</f>
        <v>383</v>
      </c>
      <c r="CH106" s="35" t="n">
        <f aca="false">'Quarterly data'!CI126</f>
        <v>415</v>
      </c>
      <c r="CI106" s="35" t="n">
        <f aca="false">'Quarterly data'!CJ126</f>
        <v>421</v>
      </c>
      <c r="CJ106" s="35" t="n">
        <f aca="false">'Quarterly data'!CK126</f>
        <v>418</v>
      </c>
      <c r="CK106" s="35" t="n">
        <f aca="false">'Quarterly data'!CL126</f>
        <v>467</v>
      </c>
      <c r="CL106" s="35" t="n">
        <f aca="false">'Quarterly data'!CM126</f>
        <v>505</v>
      </c>
      <c r="CM106" s="35" t="n">
        <f aca="false">'Quarterly data'!CN126</f>
        <v>511</v>
      </c>
      <c r="CN106" s="35" t="n">
        <f aca="false">'Quarterly data'!CO126</f>
        <v>495</v>
      </c>
      <c r="CO106" s="35" t="n">
        <f aca="false">'Quarterly data'!CP126</f>
        <v>516</v>
      </c>
      <c r="CP106" s="35" t="n">
        <f aca="false">'Quarterly data'!CQ126</f>
        <v>524</v>
      </c>
      <c r="CQ106" s="35" t="n">
        <f aca="false">'Quarterly data'!CR126</f>
        <v>527</v>
      </c>
      <c r="CR106" s="35" t="n">
        <f aca="false">'Quarterly data'!CS126</f>
        <v>493</v>
      </c>
      <c r="CS106" s="35" t="n">
        <f aca="false">'Quarterly data'!CT126</f>
        <v>500</v>
      </c>
      <c r="CT106" s="35" t="n">
        <f aca="false">'Quarterly data'!CU126</f>
        <v>514</v>
      </c>
      <c r="CU106" s="35" t="str">
        <f aca="false">'Quarterly data'!CV138</f>
        <v>2019Q2</v>
      </c>
      <c r="CV106" s="35" t="str">
        <f aca="false">'Quarterly data'!CW138</f>
        <v>2019Q3</v>
      </c>
      <c r="CW106" s="35" t="str">
        <f aca="false">'Quarterly data'!CX138</f>
        <v>2019Q4</v>
      </c>
      <c r="CX106" s="35" t="str">
        <f aca="false">'Quarterly data'!CY138</f>
        <v>2020Q1</v>
      </c>
      <c r="CY106" s="35" t="str">
        <f aca="false">'Quarterly data'!CZ138</f>
        <v>2020Q2</v>
      </c>
      <c r="CZ106" s="35" t="str">
        <f aca="false">'Quarterly data'!DA138</f>
        <v>2020Q3</v>
      </c>
      <c r="DA106" s="35" t="str">
        <f aca="false">'Quarterly data'!DB138</f>
        <v>2020Q4</v>
      </c>
      <c r="DB106" s="35" t="str">
        <f aca="false">'Quarterly data'!DC138</f>
        <v>2021Q1</v>
      </c>
      <c r="DC106" s="35" t="str">
        <f aca="false">'Quarterly data'!DD138</f>
        <v>2021Q2</v>
      </c>
      <c r="DD106" s="35" t="str">
        <f aca="false">'Quarterly data'!DE138</f>
        <v>2021Q3</v>
      </c>
      <c r="DE106" s="35" t="str">
        <f aca="false">'Quarterly data'!DF138</f>
        <v>2021Q4</v>
      </c>
      <c r="DF106" s="35" t="str">
        <f aca="false">'Quarterly data'!DG138</f>
        <v>2022Q1</v>
      </c>
      <c r="DG106" s="35" t="str">
        <f aca="false">'Quarterly data'!DH138</f>
        <v>2022Q2</v>
      </c>
      <c r="DH106" s="35" t="str">
        <f aca="false">'Quarterly data'!DI138</f>
        <v>2022Q3</v>
      </c>
      <c r="DI106" s="35" t="str">
        <f aca="false">'Quarterly data'!DJ138</f>
        <v>2022Q4</v>
      </c>
      <c r="DJ106" s="35" t="str">
        <f aca="false">'Quarterly data'!DK138</f>
        <v>2023Q1</v>
      </c>
      <c r="DK106" s="35" t="str">
        <f aca="false">'Quarterly data'!DL138</f>
        <v>2023Q2</v>
      </c>
      <c r="DL106" s="35" t="str">
        <f aca="false">'Quarterly data'!DM138</f>
        <v>2023Q3</v>
      </c>
      <c r="DM106" s="35" t="str">
        <f aca="false">'Quarterly data'!DN138</f>
        <v>2023Q4</v>
      </c>
      <c r="DN106" s="35" t="str">
        <f aca="false">'Quarterly data'!DO138</f>
        <v>2024Q1</v>
      </c>
    </row>
    <row r="107" customFormat="false" ht="15" hidden="false" customHeight="false" outlineLevel="0" collapsed="false">
      <c r="A107" s="36" t="s">
        <v>180</v>
      </c>
      <c r="B107" s="37" t="n">
        <f aca="false">'Quarterly data'!C127</f>
        <v>0</v>
      </c>
      <c r="C107" s="37" t="n">
        <f aca="false">'Quarterly data'!D127</f>
        <v>0</v>
      </c>
      <c r="D107" s="37" t="n">
        <f aca="false">'Quarterly data'!E127</f>
        <v>0</v>
      </c>
      <c r="E107" s="37" t="n">
        <f aca="false">'Quarterly data'!F127</f>
        <v>0</v>
      </c>
      <c r="F107" s="37" t="n">
        <f aca="false">'Quarterly data'!G127</f>
        <v>0</v>
      </c>
      <c r="G107" s="37" t="n">
        <f aca="false">'Quarterly data'!H127</f>
        <v>0</v>
      </c>
      <c r="H107" s="37" t="n">
        <f aca="false">'Quarterly data'!I127</f>
        <v>0</v>
      </c>
      <c r="I107" s="37" t="n">
        <f aca="false">'Quarterly data'!J127</f>
        <v>0</v>
      </c>
      <c r="J107" s="37" t="n">
        <f aca="false">'Quarterly data'!K127</f>
        <v>0</v>
      </c>
      <c r="K107" s="37" t="n">
        <f aca="false">'Quarterly data'!L127</f>
        <v>0</v>
      </c>
      <c r="L107" s="37" t="n">
        <f aca="false">'Quarterly data'!M127</f>
        <v>0</v>
      </c>
      <c r="M107" s="37" t="n">
        <f aca="false">'Quarterly data'!N127</f>
        <v>0</v>
      </c>
      <c r="N107" s="37" t="n">
        <f aca="false">'Quarterly data'!O127</f>
        <v>0</v>
      </c>
      <c r="O107" s="37" t="n">
        <f aca="false">'Quarterly data'!P127</f>
        <v>0</v>
      </c>
      <c r="P107" s="37" t="n">
        <f aca="false">'Quarterly data'!Q127</f>
        <v>0</v>
      </c>
      <c r="Q107" s="37" t="n">
        <f aca="false">'Quarterly data'!R127</f>
        <v>0</v>
      </c>
      <c r="R107" s="37" t="n">
        <f aca="false">'Quarterly data'!S127</f>
        <v>48.5</v>
      </c>
      <c r="S107" s="37" t="n">
        <f aca="false">'Quarterly data'!T127</f>
        <v>48.5</v>
      </c>
      <c r="T107" s="37" t="n">
        <f aca="false">'Quarterly data'!U127</f>
        <v>48.5</v>
      </c>
      <c r="U107" s="37" t="n">
        <f aca="false">'Quarterly data'!V127</f>
        <v>48.5</v>
      </c>
      <c r="V107" s="37" t="n">
        <f aca="false">'Quarterly data'!W127</f>
        <v>54.25</v>
      </c>
      <c r="W107" s="37" t="n">
        <f aca="false">'Quarterly data'!X127</f>
        <v>54.25</v>
      </c>
      <c r="X107" s="37" t="n">
        <f aca="false">'Quarterly data'!Y127</f>
        <v>54.25</v>
      </c>
      <c r="Y107" s="37" t="n">
        <f aca="false">'Quarterly data'!Z127</f>
        <v>54.25</v>
      </c>
      <c r="Z107" s="37" t="n">
        <f aca="false">'Quarterly data'!AA127</f>
        <v>59.5</v>
      </c>
      <c r="AA107" s="37" t="n">
        <f aca="false">'Quarterly data'!AB127</f>
        <v>59.5</v>
      </c>
      <c r="AB107" s="37" t="n">
        <f aca="false">'Quarterly data'!AC127</f>
        <v>59.5</v>
      </c>
      <c r="AC107" s="37" t="n">
        <f aca="false">'Quarterly data'!AD127</f>
        <v>59.5</v>
      </c>
      <c r="AD107" s="37" t="n">
        <f aca="false">'Quarterly data'!AE127</f>
        <v>59.5</v>
      </c>
      <c r="AE107" s="37" t="n">
        <f aca="false">'Quarterly data'!AF127</f>
        <v>59.5</v>
      </c>
      <c r="AF107" s="37" t="n">
        <f aca="false">'Quarterly data'!AG127</f>
        <v>59.5</v>
      </c>
      <c r="AG107" s="37" t="n">
        <f aca="false">'Quarterly data'!AH127</f>
        <v>59.5</v>
      </c>
      <c r="AH107" s="37" t="n">
        <f aca="false">'Quarterly data'!AI127</f>
        <v>83</v>
      </c>
      <c r="AI107" s="37" t="n">
        <f aca="false">'Quarterly data'!AJ127</f>
        <v>83</v>
      </c>
      <c r="AJ107" s="37" t="n">
        <f aca="false">'Quarterly data'!AK127</f>
        <v>83</v>
      </c>
      <c r="AK107" s="37" t="n">
        <f aca="false">'Quarterly data'!AL127</f>
        <v>83</v>
      </c>
      <c r="AL107" s="37" t="n">
        <f aca="false">'Quarterly data'!AM127</f>
        <v>99</v>
      </c>
      <c r="AM107" s="37" t="n">
        <f aca="false">'Quarterly data'!AN127</f>
        <v>99</v>
      </c>
      <c r="AN107" s="37" t="n">
        <f aca="false">'Quarterly data'!AO127</f>
        <v>99</v>
      </c>
      <c r="AO107" s="37" t="n">
        <f aca="false">'Quarterly data'!AP127</f>
        <v>99</v>
      </c>
      <c r="AP107" s="37" t="n">
        <f aca="false">'Quarterly data'!AQ127</f>
        <v>116.75</v>
      </c>
      <c r="AQ107" s="37" t="n">
        <f aca="false">'Quarterly data'!AR127</f>
        <v>116.75</v>
      </c>
      <c r="AR107" s="37" t="n">
        <f aca="false">'Quarterly data'!AS127</f>
        <v>116.75</v>
      </c>
      <c r="AS107" s="37" t="n">
        <f aca="false">'Quarterly data'!AT127</f>
        <v>116.75</v>
      </c>
      <c r="AT107" s="37" t="n">
        <f aca="false">'Quarterly data'!AU127</f>
        <v>54</v>
      </c>
      <c r="AU107" s="37" t="n">
        <f aca="false">'Quarterly data'!AV127</f>
        <v>61</v>
      </c>
      <c r="AV107" s="37" t="n">
        <f aca="false">'Quarterly data'!AW127</f>
        <v>74</v>
      </c>
      <c r="AW107" s="37" t="n">
        <f aca="false">'Quarterly data'!AX127</f>
        <v>82</v>
      </c>
      <c r="AX107" s="37" t="n">
        <f aca="false">'Quarterly data'!AY127</f>
        <v>77</v>
      </c>
      <c r="AY107" s="37" t="n">
        <f aca="false">'Quarterly data'!AZ127</f>
        <v>75</v>
      </c>
      <c r="AZ107" s="37" t="n">
        <f aca="false">'Quarterly data'!BA127</f>
        <v>79</v>
      </c>
      <c r="BA107" s="37" t="n">
        <f aca="false">'Quarterly data'!BB127</f>
        <v>80</v>
      </c>
      <c r="BB107" s="37" t="n">
        <f aca="false">'Quarterly data'!BC127</f>
        <v>80</v>
      </c>
      <c r="BC107" s="37" t="n">
        <f aca="false">'Quarterly data'!BD127</f>
        <v>83</v>
      </c>
      <c r="BD107" s="37" t="n">
        <f aca="false">'Quarterly data'!BE127</f>
        <v>90</v>
      </c>
      <c r="BE107" s="37" t="n">
        <f aca="false">'Quarterly data'!BF127</f>
        <v>98</v>
      </c>
      <c r="BF107" s="37" t="n">
        <f aca="false">'Quarterly data'!BG127</f>
        <v>103</v>
      </c>
      <c r="BG107" s="37" t="n">
        <f aca="false">'Quarterly data'!BH127</f>
        <v>102</v>
      </c>
      <c r="BH107" s="37" t="n">
        <f aca="false">'Quarterly data'!BI127</f>
        <v>108</v>
      </c>
      <c r="BI107" s="37" t="n">
        <f aca="false">'Quarterly data'!BJ127</f>
        <v>124</v>
      </c>
      <c r="BJ107" s="37" t="n">
        <f aca="false">'Quarterly data'!BK127</f>
        <v>116</v>
      </c>
      <c r="BK107" s="37" t="n">
        <f aca="false">'Quarterly data'!BL127</f>
        <v>109</v>
      </c>
      <c r="BL107" s="37" t="n">
        <f aca="false">'Quarterly data'!BM127</f>
        <v>114</v>
      </c>
      <c r="BM107" s="37" t="n">
        <f aca="false">'Quarterly data'!BN127</f>
        <v>118</v>
      </c>
      <c r="BN107" s="37" t="n">
        <f aca="false">'Quarterly data'!BO127</f>
        <v>121</v>
      </c>
      <c r="BO107" s="37" t="n">
        <f aca="false">'Quarterly data'!BP127</f>
        <v>138</v>
      </c>
      <c r="BP107" s="37" t="n">
        <f aca="false">'Quarterly data'!BQ127</f>
        <v>133</v>
      </c>
      <c r="BQ107" s="37" t="n">
        <f aca="false">'Quarterly data'!BR127</f>
        <v>142</v>
      </c>
      <c r="BR107" s="37" t="n">
        <f aca="false">'Quarterly data'!BS127</f>
        <v>153</v>
      </c>
      <c r="BS107" s="37" t="n">
        <f aca="false">'Quarterly data'!BT127</f>
        <v>168</v>
      </c>
      <c r="BT107" s="37" t="n">
        <f aca="false">'Quarterly data'!BU127</f>
        <v>165</v>
      </c>
      <c r="BU107" s="37" t="n">
        <f aca="false">'Quarterly data'!BV127</f>
        <v>165</v>
      </c>
      <c r="BV107" s="37" t="n">
        <f aca="false">'Quarterly data'!BW127</f>
        <v>186</v>
      </c>
      <c r="BW107" s="37" t="n">
        <f aca="false">'Quarterly data'!BX127</f>
        <v>192</v>
      </c>
      <c r="BX107" s="37" t="n">
        <f aca="false">'Quarterly data'!BY127</f>
        <v>174</v>
      </c>
      <c r="BY107" s="37" t="n">
        <f aca="false">'Quarterly data'!BZ127</f>
        <v>187</v>
      </c>
      <c r="BZ107" s="37" t="n">
        <f aca="false">'Quarterly data'!CA127</f>
        <v>211</v>
      </c>
      <c r="CA107" s="37" t="n">
        <f aca="false">'Quarterly data'!CB127</f>
        <v>212</v>
      </c>
      <c r="CB107" s="37" t="n">
        <f aca="false">'Quarterly data'!CC127</f>
        <v>203</v>
      </c>
      <c r="CC107" s="37" t="n">
        <f aca="false">'Quarterly data'!CD127</f>
        <v>197</v>
      </c>
      <c r="CD107" s="37" t="n">
        <f aca="false">'Quarterly data'!CE127</f>
        <v>214</v>
      </c>
      <c r="CE107" s="37" t="n">
        <f aca="false">'Quarterly data'!CF127</f>
        <v>217</v>
      </c>
      <c r="CF107" s="37" t="n">
        <f aca="false">'Quarterly data'!CG127</f>
        <v>214</v>
      </c>
      <c r="CG107" s="37" t="n">
        <f aca="false">'Quarterly data'!CH127</f>
        <v>229</v>
      </c>
      <c r="CH107" s="37" t="n">
        <f aca="false">'Quarterly data'!CI127</f>
        <v>254</v>
      </c>
      <c r="CI107" s="37" t="n">
        <f aca="false">'Quarterly data'!CJ127</f>
        <v>265</v>
      </c>
      <c r="CJ107" s="37" t="n">
        <f aca="false">'Quarterly data'!CK127</f>
        <v>251</v>
      </c>
      <c r="CK107" s="37" t="n">
        <f aca="false">'Quarterly data'!CL127</f>
        <v>294</v>
      </c>
      <c r="CL107" s="37" t="n">
        <f aca="false">'Quarterly data'!CM127</f>
        <v>345</v>
      </c>
      <c r="CM107" s="37" t="n">
        <f aca="false">'Quarterly data'!CN127</f>
        <v>342</v>
      </c>
      <c r="CN107" s="37" t="n">
        <f aca="false">'Quarterly data'!CO127</f>
        <v>303</v>
      </c>
      <c r="CO107" s="37" t="n">
        <f aca="false">'Quarterly data'!CP127</f>
        <v>306</v>
      </c>
      <c r="CP107" s="37" t="n">
        <f aca="false">'Quarterly data'!CQ127</f>
        <v>320</v>
      </c>
      <c r="CQ107" s="37" t="n">
        <f aca="false">'Quarterly data'!CR127</f>
        <v>315</v>
      </c>
      <c r="CR107" s="37" t="n">
        <f aca="false">'Quarterly data'!CS127</f>
        <v>263</v>
      </c>
      <c r="CS107" s="37" t="n">
        <f aca="false">'Quarterly data'!CT127</f>
        <v>259</v>
      </c>
      <c r="CT107" s="37" t="n">
        <f aca="false">'Quarterly data'!CU127</f>
        <v>292</v>
      </c>
      <c r="CU107" s="37" t="n">
        <f aca="false">'Quarterly data'!CV139</f>
        <v>2306</v>
      </c>
      <c r="CV107" s="37" t="n">
        <f aca="false">'Quarterly data'!CW139</f>
        <v>2322</v>
      </c>
      <c r="CW107" s="37" t="n">
        <f aca="false">'Quarterly data'!CX139</f>
        <v>2345</v>
      </c>
      <c r="CX107" s="37" t="n">
        <f aca="false">'Quarterly data'!CY139</f>
        <v>2249</v>
      </c>
      <c r="CY107" s="37" t="n">
        <f aca="false">'Quarterly data'!CZ139</f>
        <v>2018</v>
      </c>
      <c r="CZ107" s="37" t="n">
        <f aca="false">'Quarterly data'!DA139</f>
        <v>2236</v>
      </c>
      <c r="DA107" s="37" t="n">
        <f aca="false">'Quarterly data'!DB139</f>
        <v>2330</v>
      </c>
      <c r="DB107" s="37" t="n">
        <f aca="false">'Quarterly data'!DC139</f>
        <v>2328</v>
      </c>
      <c r="DC107" s="37" t="n">
        <f aca="false">'Quarterly data'!DD139</f>
        <v>2434</v>
      </c>
      <c r="DD107" s="37" t="n">
        <f aca="false">'Quarterly data'!DE139</f>
        <v>2462</v>
      </c>
      <c r="DE107" s="37" t="n">
        <f aca="false">'Quarterly data'!DF139</f>
        <v>2569</v>
      </c>
      <c r="DF107" s="37" t="n">
        <f aca="false">'Quarterly data'!DG139</f>
        <v>2511</v>
      </c>
      <c r="DG107" s="37" t="n">
        <f aca="false">'Quarterly data'!DH139</f>
        <v>2616</v>
      </c>
      <c r="DH107" s="37" t="n">
        <f aca="false">'Quarterly data'!DI139</f>
        <v>2709</v>
      </c>
      <c r="DI107" s="37" t="n">
        <f aca="false">'Quarterly data'!DJ139</f>
        <v>2756</v>
      </c>
      <c r="DJ107" s="37" t="n">
        <f aca="false">'Quarterly data'!DK139</f>
        <v>2742</v>
      </c>
      <c r="DK107" s="37" t="n">
        <f aca="false">'Quarterly data'!DL139</f>
        <v>0</v>
      </c>
      <c r="DL107" s="37" t="n">
        <f aca="false">'Quarterly data'!DM139</f>
        <v>0</v>
      </c>
      <c r="DM107" s="37" t="n">
        <f aca="false">'Quarterly data'!DN139</f>
        <v>0</v>
      </c>
      <c r="DN107" s="37" t="n">
        <f aca="false">'Quarterly data'!DO139</f>
        <v>0</v>
      </c>
    </row>
    <row r="108" customFormat="false" ht="15" hidden="false" customHeight="false" outlineLevel="0" collapsed="false">
      <c r="A108" s="36" t="s">
        <v>181</v>
      </c>
      <c r="B108" s="37" t="n">
        <f aca="false">'Quarterly data'!C128</f>
        <v>0</v>
      </c>
      <c r="C108" s="37" t="n">
        <f aca="false">'Quarterly data'!D128</f>
        <v>0</v>
      </c>
      <c r="D108" s="37" t="n">
        <f aca="false">'Quarterly data'!E128</f>
        <v>0</v>
      </c>
      <c r="E108" s="37" t="n">
        <f aca="false">'Quarterly data'!F128</f>
        <v>0</v>
      </c>
      <c r="F108" s="37" t="n">
        <f aca="false">'Quarterly data'!G128</f>
        <v>0</v>
      </c>
      <c r="G108" s="37" t="n">
        <f aca="false">'Quarterly data'!H128</f>
        <v>0</v>
      </c>
      <c r="H108" s="37" t="n">
        <f aca="false">'Quarterly data'!I128</f>
        <v>0</v>
      </c>
      <c r="I108" s="37" t="n">
        <f aca="false">'Quarterly data'!J128</f>
        <v>0</v>
      </c>
      <c r="J108" s="37" t="n">
        <f aca="false">'Quarterly data'!K128</f>
        <v>0</v>
      </c>
      <c r="K108" s="37" t="n">
        <f aca="false">'Quarterly data'!L128</f>
        <v>0</v>
      </c>
      <c r="L108" s="37" t="n">
        <f aca="false">'Quarterly data'!M128</f>
        <v>0</v>
      </c>
      <c r="M108" s="37" t="n">
        <f aca="false">'Quarterly data'!N128</f>
        <v>0</v>
      </c>
      <c r="N108" s="37" t="n">
        <f aca="false">'Quarterly data'!O128</f>
        <v>0</v>
      </c>
      <c r="O108" s="37" t="n">
        <f aca="false">'Quarterly data'!P128</f>
        <v>0</v>
      </c>
      <c r="P108" s="37" t="n">
        <f aca="false">'Quarterly data'!Q128</f>
        <v>0</v>
      </c>
      <c r="Q108" s="37" t="n">
        <f aca="false">'Quarterly data'!R128</f>
        <v>0</v>
      </c>
      <c r="R108" s="37" t="n">
        <f aca="false">'Quarterly data'!S128</f>
        <v>1.5</v>
      </c>
      <c r="S108" s="37" t="n">
        <f aca="false">'Quarterly data'!T128</f>
        <v>1.5</v>
      </c>
      <c r="T108" s="37" t="n">
        <f aca="false">'Quarterly data'!U128</f>
        <v>1.5</v>
      </c>
      <c r="U108" s="37" t="n">
        <f aca="false">'Quarterly data'!V128</f>
        <v>1.5</v>
      </c>
      <c r="V108" s="37" t="n">
        <f aca="false">'Quarterly data'!W128</f>
        <v>1.75</v>
      </c>
      <c r="W108" s="37" t="n">
        <f aca="false">'Quarterly data'!X128</f>
        <v>1.75</v>
      </c>
      <c r="X108" s="37" t="n">
        <f aca="false">'Quarterly data'!Y128</f>
        <v>1.75</v>
      </c>
      <c r="Y108" s="37" t="n">
        <f aca="false">'Quarterly data'!Z128</f>
        <v>1.75</v>
      </c>
      <c r="Z108" s="37" t="n">
        <f aca="false">'Quarterly data'!AA128</f>
        <v>2</v>
      </c>
      <c r="AA108" s="37" t="n">
        <f aca="false">'Quarterly data'!AB128</f>
        <v>2</v>
      </c>
      <c r="AB108" s="37" t="n">
        <f aca="false">'Quarterly data'!AC128</f>
        <v>2</v>
      </c>
      <c r="AC108" s="37" t="n">
        <f aca="false">'Quarterly data'!AD128</f>
        <v>2</v>
      </c>
      <c r="AD108" s="37" t="n">
        <f aca="false">'Quarterly data'!AE128</f>
        <v>1.75</v>
      </c>
      <c r="AE108" s="37" t="n">
        <f aca="false">'Quarterly data'!AF128</f>
        <v>1.75</v>
      </c>
      <c r="AF108" s="37" t="n">
        <f aca="false">'Quarterly data'!AG128</f>
        <v>1.75</v>
      </c>
      <c r="AG108" s="37" t="n">
        <f aca="false">'Quarterly data'!AH128</f>
        <v>1.75</v>
      </c>
      <c r="AH108" s="37" t="n">
        <f aca="false">'Quarterly data'!AI128</f>
        <v>1.75</v>
      </c>
      <c r="AI108" s="37" t="n">
        <f aca="false">'Quarterly data'!AJ128</f>
        <v>1.75</v>
      </c>
      <c r="AJ108" s="37" t="n">
        <f aca="false">'Quarterly data'!AK128</f>
        <v>1.75</v>
      </c>
      <c r="AK108" s="37" t="n">
        <f aca="false">'Quarterly data'!AL128</f>
        <v>1.75</v>
      </c>
      <c r="AL108" s="37" t="n">
        <f aca="false">'Quarterly data'!AM128</f>
        <v>3.25</v>
      </c>
      <c r="AM108" s="37" t="n">
        <f aca="false">'Quarterly data'!AN128</f>
        <v>3.25</v>
      </c>
      <c r="AN108" s="37" t="n">
        <f aca="false">'Quarterly data'!AO128</f>
        <v>3.25</v>
      </c>
      <c r="AO108" s="37" t="n">
        <f aca="false">'Quarterly data'!AP128</f>
        <v>3.25</v>
      </c>
      <c r="AP108" s="37" t="n">
        <f aca="false">'Quarterly data'!AQ128</f>
        <v>4.5</v>
      </c>
      <c r="AQ108" s="37" t="n">
        <f aca="false">'Quarterly data'!AR128</f>
        <v>4.5</v>
      </c>
      <c r="AR108" s="37" t="n">
        <f aca="false">'Quarterly data'!AS128</f>
        <v>4.5</v>
      </c>
      <c r="AS108" s="37" t="n">
        <f aca="false">'Quarterly data'!AT128</f>
        <v>4.5</v>
      </c>
      <c r="AT108" s="37" t="n">
        <f aca="false">'Quarterly data'!AU128</f>
        <v>12</v>
      </c>
      <c r="AU108" s="37" t="n">
        <f aca="false">'Quarterly data'!AV128</f>
        <v>15</v>
      </c>
      <c r="AV108" s="37" t="n">
        <f aca="false">'Quarterly data'!AW128</f>
        <v>14</v>
      </c>
      <c r="AW108" s="37" t="n">
        <f aca="false">'Quarterly data'!AX128</f>
        <v>16</v>
      </c>
      <c r="AX108" s="37" t="n">
        <f aca="false">'Quarterly data'!AY128</f>
        <v>9</v>
      </c>
      <c r="AY108" s="37" t="n">
        <f aca="false">'Quarterly data'!AZ128</f>
        <v>9</v>
      </c>
      <c r="AZ108" s="37" t="n">
        <f aca="false">'Quarterly data'!BA128</f>
        <v>12</v>
      </c>
      <c r="BA108" s="37" t="n">
        <f aca="false">'Quarterly data'!BB128</f>
        <v>11</v>
      </c>
      <c r="BB108" s="37" t="n">
        <f aca="false">'Quarterly data'!BC128</f>
        <v>11</v>
      </c>
      <c r="BC108" s="37" t="n">
        <f aca="false">'Quarterly data'!BD128</f>
        <v>16</v>
      </c>
      <c r="BD108" s="37" t="n">
        <f aca="false">'Quarterly data'!BE128</f>
        <v>15</v>
      </c>
      <c r="BE108" s="37" t="n">
        <f aca="false">'Quarterly data'!BF128</f>
        <v>13</v>
      </c>
      <c r="BF108" s="37" t="n">
        <f aca="false">'Quarterly data'!BG128</f>
        <v>11</v>
      </c>
      <c r="BG108" s="37" t="n">
        <f aca="false">'Quarterly data'!BH128</f>
        <v>14</v>
      </c>
      <c r="BH108" s="37" t="n">
        <f aca="false">'Quarterly data'!BI128</f>
        <v>14</v>
      </c>
      <c r="BI108" s="37" t="n">
        <f aca="false">'Quarterly data'!BJ128</f>
        <v>13</v>
      </c>
      <c r="BJ108" s="37" t="n">
        <f aca="false">'Quarterly data'!BK128</f>
        <v>13</v>
      </c>
      <c r="BK108" s="37" t="n">
        <f aca="false">'Quarterly data'!BL128</f>
        <v>17</v>
      </c>
      <c r="BL108" s="37" t="n">
        <f aca="false">'Quarterly data'!BM128</f>
        <v>19</v>
      </c>
      <c r="BM108" s="37" t="n">
        <f aca="false">'Quarterly data'!BN128</f>
        <v>16</v>
      </c>
      <c r="BN108" s="37" t="n">
        <f aca="false">'Quarterly data'!BO128</f>
        <v>10</v>
      </c>
      <c r="BO108" s="37" t="n">
        <f aca="false">'Quarterly data'!BP128</f>
        <v>11</v>
      </c>
      <c r="BP108" s="37" t="n">
        <f aca="false">'Quarterly data'!BQ128</f>
        <v>28</v>
      </c>
      <c r="BQ108" s="37" t="n">
        <f aca="false">'Quarterly data'!BR128</f>
        <v>18</v>
      </c>
      <c r="BR108" s="37" t="n">
        <f aca="false">'Quarterly data'!BS128</f>
        <v>9</v>
      </c>
      <c r="BS108" s="37" t="n">
        <f aca="false">'Quarterly data'!BT128</f>
        <v>12</v>
      </c>
      <c r="BT108" s="37" t="n">
        <f aca="false">'Quarterly data'!BU128</f>
        <v>29</v>
      </c>
      <c r="BU108" s="37" t="n">
        <f aca="false">'Quarterly data'!BV128</f>
        <v>36</v>
      </c>
      <c r="BV108" s="37" t="n">
        <f aca="false">'Quarterly data'!BW128</f>
        <v>11</v>
      </c>
      <c r="BW108" s="37" t="n">
        <f aca="false">'Quarterly data'!BX128</f>
        <v>15</v>
      </c>
      <c r="BX108" s="37" t="n">
        <f aca="false">'Quarterly data'!BY128</f>
        <v>20</v>
      </c>
      <c r="BY108" s="37" t="n">
        <f aca="false">'Quarterly data'!BZ128</f>
        <v>22</v>
      </c>
      <c r="BZ108" s="37" t="n">
        <f aca="false">'Quarterly data'!CA128</f>
        <v>13</v>
      </c>
      <c r="CA108" s="37" t="n">
        <f aca="false">'Quarterly data'!CB128</f>
        <v>17</v>
      </c>
      <c r="CB108" s="37" t="n">
        <f aca="false">'Quarterly data'!CC128</f>
        <v>28</v>
      </c>
      <c r="CC108" s="37" t="n">
        <f aca="false">'Quarterly data'!CD128</f>
        <v>29</v>
      </c>
      <c r="CD108" s="37" t="n">
        <f aca="false">'Quarterly data'!CE128</f>
        <v>14</v>
      </c>
      <c r="CE108" s="37" t="n">
        <f aca="false">'Quarterly data'!CF128</f>
        <v>22</v>
      </c>
      <c r="CF108" s="37" t="n">
        <f aca="false">'Quarterly data'!CG128</f>
        <v>30</v>
      </c>
      <c r="CG108" s="37" t="n">
        <f aca="false">'Quarterly data'!CH128</f>
        <v>23</v>
      </c>
      <c r="CH108" s="37" t="n">
        <f aca="false">'Quarterly data'!CI128</f>
        <v>26</v>
      </c>
      <c r="CI108" s="37" t="n">
        <f aca="false">'Quarterly data'!CJ128</f>
        <v>18</v>
      </c>
      <c r="CJ108" s="37" t="n">
        <f aca="false">'Quarterly data'!CK128</f>
        <v>27</v>
      </c>
      <c r="CK108" s="37" t="n">
        <f aca="false">'Quarterly data'!CL128</f>
        <v>33</v>
      </c>
      <c r="CL108" s="37" t="n">
        <f aca="false">'Quarterly data'!CM128</f>
        <v>24</v>
      </c>
      <c r="CM108" s="37" t="n">
        <f aca="false">'Quarterly data'!CN128</f>
        <v>29</v>
      </c>
      <c r="CN108" s="37" t="n">
        <f aca="false">'Quarterly data'!CO128</f>
        <v>37</v>
      </c>
      <c r="CO108" s="37" t="n">
        <f aca="false">'Quarterly data'!CP128</f>
        <v>48</v>
      </c>
      <c r="CP108" s="37" t="n">
        <f aca="false">'Quarterly data'!CQ128</f>
        <v>31</v>
      </c>
      <c r="CQ108" s="37" t="n">
        <f aca="false">'Quarterly data'!CR128</f>
        <v>26</v>
      </c>
      <c r="CR108" s="37" t="n">
        <f aca="false">'Quarterly data'!CS128</f>
        <v>37</v>
      </c>
      <c r="CS108" s="37" t="n">
        <f aca="false">'Quarterly data'!CT128</f>
        <v>44</v>
      </c>
      <c r="CT108" s="37" t="n">
        <f aca="false">'Quarterly data'!CU128</f>
        <v>24</v>
      </c>
      <c r="CU108" s="37" t="n">
        <f aca="false">'Quarterly data'!CV140</f>
        <v>570</v>
      </c>
      <c r="CV108" s="37" t="n">
        <f aca="false">'Quarterly data'!CW140</f>
        <v>561</v>
      </c>
      <c r="CW108" s="37" t="n">
        <f aca="false">'Quarterly data'!CX140</f>
        <v>561</v>
      </c>
      <c r="CX108" s="37" t="n">
        <f aca="false">'Quarterly data'!CY140</f>
        <v>565</v>
      </c>
      <c r="CY108" s="37" t="n">
        <f aca="false">'Quarterly data'!CZ140</f>
        <v>561</v>
      </c>
      <c r="CZ108" s="37" t="n">
        <f aca="false">'Quarterly data'!DA140</f>
        <v>573</v>
      </c>
      <c r="DA108" s="37" t="n">
        <f aca="false">'Quarterly data'!DB140</f>
        <v>579</v>
      </c>
      <c r="DB108" s="37" t="n">
        <f aca="false">'Quarterly data'!DC140</f>
        <v>603</v>
      </c>
      <c r="DC108" s="37" t="n">
        <f aca="false">'Quarterly data'!DD140</f>
        <v>602</v>
      </c>
      <c r="DD108" s="37" t="n">
        <f aca="false">'Quarterly data'!DE140</f>
        <v>609</v>
      </c>
      <c r="DE108" s="37" t="n">
        <f aca="false">'Quarterly data'!DF140</f>
        <v>609</v>
      </c>
      <c r="DF108" s="37" t="n">
        <f aca="false">'Quarterly data'!DG140</f>
        <v>607</v>
      </c>
      <c r="DG108" s="37" t="n">
        <f aca="false">'Quarterly data'!DH140</f>
        <v>614</v>
      </c>
      <c r="DH108" s="37" t="n">
        <f aca="false">'Quarterly data'!DI140</f>
        <v>618</v>
      </c>
      <c r="DI108" s="37" t="n">
        <f aca="false">'Quarterly data'!DJ140</f>
        <v>623</v>
      </c>
      <c r="DJ108" s="37" t="n">
        <f aca="false">'Quarterly data'!DK140</f>
        <v>612</v>
      </c>
      <c r="DK108" s="37" t="n">
        <f aca="false">'Quarterly data'!DL140</f>
        <v>0</v>
      </c>
      <c r="DL108" s="37" t="n">
        <f aca="false">'Quarterly data'!DM140</f>
        <v>0</v>
      </c>
      <c r="DM108" s="37" t="n">
        <f aca="false">'Quarterly data'!DN140</f>
        <v>0</v>
      </c>
      <c r="DN108" s="37" t="n">
        <f aca="false">'Quarterly data'!DO140</f>
        <v>0</v>
      </c>
    </row>
    <row r="109" customFormat="false" ht="15" hidden="false" customHeight="false" outlineLevel="0" collapsed="false">
      <c r="A109" s="34" t="s">
        <v>182</v>
      </c>
      <c r="B109" s="35" t="n">
        <f aca="false">'Quarterly data'!C129</f>
        <v>0</v>
      </c>
      <c r="C109" s="35" t="n">
        <f aca="false">'Quarterly data'!D129</f>
        <v>0</v>
      </c>
      <c r="D109" s="35" t="n">
        <f aca="false">'Quarterly data'!E129</f>
        <v>0</v>
      </c>
      <c r="E109" s="35" t="n">
        <f aca="false">'Quarterly data'!F129</f>
        <v>0</v>
      </c>
      <c r="F109" s="35" t="n">
        <f aca="false">'Quarterly data'!G129</f>
        <v>0</v>
      </c>
      <c r="G109" s="35" t="n">
        <f aca="false">'Quarterly data'!H129</f>
        <v>0</v>
      </c>
      <c r="H109" s="35" t="n">
        <f aca="false">'Quarterly data'!I129</f>
        <v>0</v>
      </c>
      <c r="I109" s="35" t="n">
        <f aca="false">'Quarterly data'!J129</f>
        <v>0</v>
      </c>
      <c r="J109" s="35" t="n">
        <f aca="false">'Quarterly data'!K129</f>
        <v>0</v>
      </c>
      <c r="K109" s="35" t="n">
        <f aca="false">'Quarterly data'!L129</f>
        <v>0</v>
      </c>
      <c r="L109" s="35" t="n">
        <f aca="false">'Quarterly data'!M129</f>
        <v>0</v>
      </c>
      <c r="M109" s="35" t="n">
        <f aca="false">'Quarterly data'!N129</f>
        <v>0</v>
      </c>
      <c r="N109" s="35" t="n">
        <f aca="false">'Quarterly data'!O129</f>
        <v>0</v>
      </c>
      <c r="O109" s="35" t="n">
        <f aca="false">'Quarterly data'!P129</f>
        <v>0</v>
      </c>
      <c r="P109" s="35" t="n">
        <f aca="false">'Quarterly data'!Q129</f>
        <v>0</v>
      </c>
      <c r="Q109" s="35" t="n">
        <f aca="false">'Quarterly data'!R129</f>
        <v>0</v>
      </c>
      <c r="R109" s="35" t="n">
        <f aca="false">'Quarterly data'!S129</f>
        <v>23.25</v>
      </c>
      <c r="S109" s="35" t="n">
        <f aca="false">'Quarterly data'!T129</f>
        <v>23.25</v>
      </c>
      <c r="T109" s="35" t="n">
        <f aca="false">'Quarterly data'!U129</f>
        <v>23.25</v>
      </c>
      <c r="U109" s="35" t="n">
        <f aca="false">'Quarterly data'!V129</f>
        <v>23.25</v>
      </c>
      <c r="V109" s="35" t="n">
        <f aca="false">'Quarterly data'!W129</f>
        <v>24.25</v>
      </c>
      <c r="W109" s="35" t="n">
        <f aca="false">'Quarterly data'!X129</f>
        <v>24.25</v>
      </c>
      <c r="X109" s="35" t="n">
        <f aca="false">'Quarterly data'!Y129</f>
        <v>24.25</v>
      </c>
      <c r="Y109" s="35" t="n">
        <f aca="false">'Quarterly data'!Z129</f>
        <v>24.25</v>
      </c>
      <c r="Z109" s="35" t="n">
        <f aca="false">'Quarterly data'!AA129</f>
        <v>27.75</v>
      </c>
      <c r="AA109" s="35" t="n">
        <f aca="false">'Quarterly data'!AB129</f>
        <v>27.75</v>
      </c>
      <c r="AB109" s="35" t="n">
        <f aca="false">'Quarterly data'!AC129</f>
        <v>27.75</v>
      </c>
      <c r="AC109" s="35" t="n">
        <f aca="false">'Quarterly data'!AD129</f>
        <v>27.75</v>
      </c>
      <c r="AD109" s="35" t="n">
        <f aca="false">'Quarterly data'!AE129</f>
        <v>29.25</v>
      </c>
      <c r="AE109" s="35" t="n">
        <f aca="false">'Quarterly data'!AF129</f>
        <v>29.25</v>
      </c>
      <c r="AF109" s="35" t="n">
        <f aca="false">'Quarterly data'!AG129</f>
        <v>29.25</v>
      </c>
      <c r="AG109" s="35" t="n">
        <f aca="false">'Quarterly data'!AH129</f>
        <v>29.25</v>
      </c>
      <c r="AH109" s="35" t="n">
        <f aca="false">'Quarterly data'!AI129</f>
        <v>33.75</v>
      </c>
      <c r="AI109" s="35" t="n">
        <f aca="false">'Quarterly data'!AJ129</f>
        <v>33.75</v>
      </c>
      <c r="AJ109" s="35" t="n">
        <f aca="false">'Quarterly data'!AK129</f>
        <v>33.75</v>
      </c>
      <c r="AK109" s="35" t="n">
        <f aca="false">'Quarterly data'!AL129</f>
        <v>33.75</v>
      </c>
      <c r="AL109" s="35" t="n">
        <f aca="false">'Quarterly data'!AM129</f>
        <v>44.25</v>
      </c>
      <c r="AM109" s="35" t="n">
        <f aca="false">'Quarterly data'!AN129</f>
        <v>44.25</v>
      </c>
      <c r="AN109" s="35" t="n">
        <f aca="false">'Quarterly data'!AO129</f>
        <v>44.25</v>
      </c>
      <c r="AO109" s="35" t="n">
        <f aca="false">'Quarterly data'!AP129</f>
        <v>44.25</v>
      </c>
      <c r="AP109" s="35" t="n">
        <f aca="false">'Quarterly data'!AQ129</f>
        <v>53.5</v>
      </c>
      <c r="AQ109" s="35" t="n">
        <f aca="false">'Quarterly data'!AR129</f>
        <v>53.5</v>
      </c>
      <c r="AR109" s="35" t="n">
        <f aca="false">'Quarterly data'!AS129</f>
        <v>53.5</v>
      </c>
      <c r="AS109" s="35" t="n">
        <f aca="false">'Quarterly data'!AT129</f>
        <v>53.5</v>
      </c>
      <c r="AT109" s="35" t="n">
        <f aca="false">'Quarterly data'!AU129</f>
        <v>61</v>
      </c>
      <c r="AU109" s="35" t="n">
        <f aca="false">'Quarterly data'!AV129</f>
        <v>70</v>
      </c>
      <c r="AV109" s="35" t="n">
        <f aca="false">'Quarterly data'!AW129</f>
        <v>77</v>
      </c>
      <c r="AW109" s="35" t="n">
        <f aca="false">'Quarterly data'!AX129</f>
        <v>82</v>
      </c>
      <c r="AX109" s="35" t="n">
        <f aca="false">'Quarterly data'!AY129</f>
        <v>84</v>
      </c>
      <c r="AY109" s="35" t="n">
        <f aca="false">'Quarterly data'!AZ129</f>
        <v>89</v>
      </c>
      <c r="AZ109" s="35" t="n">
        <f aca="false">'Quarterly data'!BA129</f>
        <v>97</v>
      </c>
      <c r="BA109" s="35" t="n">
        <f aca="false">'Quarterly data'!BB129</f>
        <v>102</v>
      </c>
      <c r="BB109" s="35" t="n">
        <f aca="false">'Quarterly data'!BC129</f>
        <v>99</v>
      </c>
      <c r="BC109" s="35" t="n">
        <f aca="false">'Quarterly data'!BD129</f>
        <v>112</v>
      </c>
      <c r="BD109" s="35" t="n">
        <f aca="false">'Quarterly data'!BE129</f>
        <v>123</v>
      </c>
      <c r="BE109" s="35" t="n">
        <f aca="false">'Quarterly data'!BF129</f>
        <v>127</v>
      </c>
      <c r="BF109" s="35" t="n">
        <f aca="false">'Quarterly data'!BG129</f>
        <v>126</v>
      </c>
      <c r="BG109" s="35" t="n">
        <f aca="false">'Quarterly data'!BH129</f>
        <v>118</v>
      </c>
      <c r="BH109" s="35" t="n">
        <f aca="false">'Quarterly data'!BI129</f>
        <v>125</v>
      </c>
      <c r="BI109" s="35" t="n">
        <f aca="false">'Quarterly data'!BJ129</f>
        <v>137</v>
      </c>
      <c r="BJ109" s="35" t="n">
        <f aca="false">'Quarterly data'!BK129</f>
        <v>139</v>
      </c>
      <c r="BK109" s="35" t="n">
        <f aca="false">'Quarterly data'!BL129</f>
        <v>133</v>
      </c>
      <c r="BL109" s="35" t="n">
        <f aca="false">'Quarterly data'!BM129</f>
        <v>146</v>
      </c>
      <c r="BM109" s="35" t="n">
        <f aca="false">'Quarterly data'!BN129</f>
        <v>165</v>
      </c>
      <c r="BN109" s="35" t="n">
        <f aca="false">'Quarterly data'!BO129</f>
        <v>178</v>
      </c>
      <c r="BO109" s="35" t="n">
        <f aca="false">'Quarterly data'!BP129</f>
        <v>169</v>
      </c>
      <c r="BP109" s="35" t="n">
        <f aca="false">'Quarterly data'!BQ129</f>
        <v>193</v>
      </c>
      <c r="BQ109" s="35" t="n">
        <f aca="false">'Quarterly data'!BR129</f>
        <v>210</v>
      </c>
      <c r="BR109" s="35" t="n">
        <f aca="false">'Quarterly data'!BS129</f>
        <v>196</v>
      </c>
      <c r="BS109" s="35" t="n">
        <f aca="false">'Quarterly data'!BT129</f>
        <v>197</v>
      </c>
      <c r="BT109" s="35" t="n">
        <f aca="false">'Quarterly data'!BU129</f>
        <v>223</v>
      </c>
      <c r="BU109" s="35" t="n">
        <f aca="false">'Quarterly data'!BV129</f>
        <v>241</v>
      </c>
      <c r="BV109" s="35" t="n">
        <f aca="false">'Quarterly data'!BW129</f>
        <v>221</v>
      </c>
      <c r="BW109" s="35" t="n">
        <f aca="false">'Quarterly data'!BX129</f>
        <v>219</v>
      </c>
      <c r="BX109" s="35" t="n">
        <f aca="false">'Quarterly data'!BY129</f>
        <v>223</v>
      </c>
      <c r="BY109" s="35" t="n">
        <f aca="false">'Quarterly data'!BZ129</f>
        <v>228</v>
      </c>
      <c r="BZ109" s="35" t="n">
        <f aca="false">'Quarterly data'!CA129</f>
        <v>236</v>
      </c>
      <c r="CA109" s="35" t="n">
        <f aca="false">'Quarterly data'!CB129</f>
        <v>238</v>
      </c>
      <c r="CB109" s="35" t="n">
        <f aca="false">'Quarterly data'!CC129</f>
        <v>260</v>
      </c>
      <c r="CC109" s="35" t="n">
        <f aca="false">'Quarterly data'!CD129</f>
        <v>254</v>
      </c>
      <c r="CD109" s="35" t="n">
        <f aca="false">'Quarterly data'!CE129</f>
        <v>254</v>
      </c>
      <c r="CE109" s="35" t="n">
        <f aca="false">'Quarterly data'!CF129</f>
        <v>256</v>
      </c>
      <c r="CF109" s="35" t="n">
        <f aca="false">'Quarterly data'!CG129</f>
        <v>275</v>
      </c>
      <c r="CG109" s="35" t="n">
        <f aca="false">'Quarterly data'!CH129</f>
        <v>288</v>
      </c>
      <c r="CH109" s="35" t="n">
        <f aca="false">'Quarterly data'!CI129</f>
        <v>291</v>
      </c>
      <c r="CI109" s="35" t="n">
        <f aca="false">'Quarterly data'!CJ129</f>
        <v>285</v>
      </c>
      <c r="CJ109" s="35" t="n">
        <f aca="false">'Quarterly data'!CK129</f>
        <v>278</v>
      </c>
      <c r="CK109" s="35" t="n">
        <f aca="false">'Quarterly data'!CL129</f>
        <v>299</v>
      </c>
      <c r="CL109" s="35" t="n">
        <f aca="false">'Quarterly data'!CM129</f>
        <v>314</v>
      </c>
      <c r="CM109" s="35" t="n">
        <f aca="false">'Quarterly data'!CN129</f>
        <v>328</v>
      </c>
      <c r="CN109" s="35" t="n">
        <f aca="false">'Quarterly data'!CO129</f>
        <v>337</v>
      </c>
      <c r="CO109" s="35" t="n">
        <f aca="false">'Quarterly data'!CP129</f>
        <v>350</v>
      </c>
      <c r="CP109" s="35" t="n">
        <f aca="false">'Quarterly data'!CQ129</f>
        <v>334</v>
      </c>
      <c r="CQ109" s="35" t="n">
        <f aca="false">'Quarterly data'!CR129</f>
        <v>351</v>
      </c>
      <c r="CR109" s="35" t="n">
        <f aca="false">'Quarterly data'!CS129</f>
        <v>372</v>
      </c>
      <c r="CS109" s="35" t="n">
        <f aca="false">'Quarterly data'!CT129</f>
        <v>382</v>
      </c>
      <c r="CT109" s="35" t="n">
        <f aca="false">'Quarterly data'!CU129</f>
        <v>393</v>
      </c>
      <c r="CU109" s="35" t="n">
        <f aca="false">'Quarterly data'!CV141</f>
        <v>372</v>
      </c>
      <c r="CV109" s="35" t="n">
        <f aca="false">'Quarterly data'!CW141</f>
        <v>342</v>
      </c>
      <c r="CW109" s="35" t="n">
        <f aca="false">'Quarterly data'!CX141</f>
        <v>342</v>
      </c>
      <c r="CX109" s="35" t="n">
        <f aca="false">'Quarterly data'!CY141</f>
        <v>365</v>
      </c>
      <c r="CY109" s="35" t="n">
        <f aca="false">'Quarterly data'!CZ141</f>
        <v>365</v>
      </c>
      <c r="CZ109" s="35" t="n">
        <f aca="false">'Quarterly data'!DA141</f>
        <v>351</v>
      </c>
      <c r="DA109" s="35" t="n">
        <f aca="false">'Quarterly data'!DB141</f>
        <v>351</v>
      </c>
      <c r="DB109" s="35" t="n">
        <f aca="false">'Quarterly data'!DC141</f>
        <v>391</v>
      </c>
      <c r="DC109" s="35" t="n">
        <f aca="false">'Quarterly data'!DD141</f>
        <v>391</v>
      </c>
      <c r="DD109" s="35" t="n">
        <f aca="false">'Quarterly data'!DE141</f>
        <v>374</v>
      </c>
      <c r="DE109" s="35" t="n">
        <f aca="false">'Quarterly data'!DF141</f>
        <v>374</v>
      </c>
      <c r="DF109" s="35" t="n">
        <f aca="false">'Quarterly data'!DG141</f>
        <v>386</v>
      </c>
      <c r="DG109" s="35" t="n">
        <f aca="false">'Quarterly data'!DH141</f>
        <v>386</v>
      </c>
      <c r="DH109" s="35" t="n">
        <f aca="false">'Quarterly data'!DI141</f>
        <v>372</v>
      </c>
      <c r="DI109" s="35" t="n">
        <f aca="false">'Quarterly data'!DJ141</f>
        <v>372</v>
      </c>
      <c r="DJ109" s="35" t="n">
        <f aca="false">'Quarterly data'!DK141</f>
        <v>374</v>
      </c>
      <c r="DK109" s="35" t="n">
        <f aca="false">'Quarterly data'!DL141</f>
        <v>0</v>
      </c>
      <c r="DL109" s="35" t="n">
        <f aca="false">'Quarterly data'!DM141</f>
        <v>0</v>
      </c>
      <c r="DM109" s="35" t="n">
        <f aca="false">'Quarterly data'!DN141</f>
        <v>0</v>
      </c>
      <c r="DN109" s="35" t="n">
        <f aca="false">'Quarterly data'!DO141</f>
        <v>0</v>
      </c>
    </row>
    <row r="110" customFormat="false" ht="15" hidden="false" customHeight="false" outlineLevel="0" collapsed="false">
      <c r="A110" s="36" t="s">
        <v>183</v>
      </c>
      <c r="B110" s="37" t="n">
        <f aca="false">'Quarterly data'!C130</f>
        <v>0</v>
      </c>
      <c r="C110" s="37" t="n">
        <f aca="false">'Quarterly data'!D130</f>
        <v>0</v>
      </c>
      <c r="D110" s="37" t="n">
        <f aca="false">'Quarterly data'!E130</f>
        <v>0</v>
      </c>
      <c r="E110" s="37" t="n">
        <f aca="false">'Quarterly data'!F130</f>
        <v>0</v>
      </c>
      <c r="F110" s="37" t="n">
        <f aca="false">'Quarterly data'!G130</f>
        <v>0</v>
      </c>
      <c r="G110" s="37" t="n">
        <f aca="false">'Quarterly data'!H130</f>
        <v>0</v>
      </c>
      <c r="H110" s="37" t="n">
        <f aca="false">'Quarterly data'!I130</f>
        <v>0</v>
      </c>
      <c r="I110" s="37" t="n">
        <f aca="false">'Quarterly data'!J130</f>
        <v>0</v>
      </c>
      <c r="J110" s="37" t="n">
        <f aca="false">'Quarterly data'!K130</f>
        <v>0</v>
      </c>
      <c r="K110" s="37" t="n">
        <f aca="false">'Quarterly data'!L130</f>
        <v>0</v>
      </c>
      <c r="L110" s="37" t="n">
        <f aca="false">'Quarterly data'!M130</f>
        <v>0</v>
      </c>
      <c r="M110" s="37" t="n">
        <f aca="false">'Quarterly data'!N130</f>
        <v>0</v>
      </c>
      <c r="N110" s="37" t="n">
        <f aca="false">'Quarterly data'!O130</f>
        <v>0</v>
      </c>
      <c r="O110" s="37" t="n">
        <f aca="false">'Quarterly data'!P130</f>
        <v>0</v>
      </c>
      <c r="P110" s="37" t="n">
        <f aca="false">'Quarterly data'!Q130</f>
        <v>0</v>
      </c>
      <c r="Q110" s="37" t="n">
        <f aca="false">'Quarterly data'!R130</f>
        <v>0</v>
      </c>
      <c r="R110" s="37" t="n">
        <f aca="false">'Quarterly data'!S130</f>
        <v>0.25</v>
      </c>
      <c r="S110" s="37" t="n">
        <f aca="false">'Quarterly data'!T130</f>
        <v>0.25</v>
      </c>
      <c r="T110" s="37" t="n">
        <f aca="false">'Quarterly data'!U130</f>
        <v>0.25</v>
      </c>
      <c r="U110" s="37" t="n">
        <f aca="false">'Quarterly data'!V130</f>
        <v>0.25</v>
      </c>
      <c r="V110" s="37" t="n">
        <f aca="false">'Quarterly data'!W130</f>
        <v>0.25</v>
      </c>
      <c r="W110" s="37" t="n">
        <f aca="false">'Quarterly data'!X130</f>
        <v>0.25</v>
      </c>
      <c r="X110" s="37" t="n">
        <f aca="false">'Quarterly data'!Y130</f>
        <v>0.25</v>
      </c>
      <c r="Y110" s="37" t="n">
        <f aca="false">'Quarterly data'!Z130</f>
        <v>0.25</v>
      </c>
      <c r="Z110" s="37" t="n">
        <f aca="false">'Quarterly data'!AA130</f>
        <v>1.5</v>
      </c>
      <c r="AA110" s="37" t="n">
        <f aca="false">'Quarterly data'!AB130</f>
        <v>1.5</v>
      </c>
      <c r="AB110" s="37" t="n">
        <f aca="false">'Quarterly data'!AC130</f>
        <v>1.5</v>
      </c>
      <c r="AC110" s="37" t="n">
        <f aca="false">'Quarterly data'!AD130</f>
        <v>1.5</v>
      </c>
      <c r="AD110" s="37" t="n">
        <f aca="false">'Quarterly data'!AE130</f>
        <v>0.5</v>
      </c>
      <c r="AE110" s="37" t="n">
        <f aca="false">'Quarterly data'!AF130</f>
        <v>0.5</v>
      </c>
      <c r="AF110" s="37" t="n">
        <f aca="false">'Quarterly data'!AG130</f>
        <v>0.5</v>
      </c>
      <c r="AG110" s="37" t="n">
        <f aca="false">'Quarterly data'!AH130</f>
        <v>0.5</v>
      </c>
      <c r="AH110" s="37" t="n">
        <f aca="false">'Quarterly data'!AI130</f>
        <v>0.75</v>
      </c>
      <c r="AI110" s="37" t="n">
        <f aca="false">'Quarterly data'!AJ130</f>
        <v>0.75</v>
      </c>
      <c r="AJ110" s="37" t="n">
        <f aca="false">'Quarterly data'!AK130</f>
        <v>0.75</v>
      </c>
      <c r="AK110" s="37" t="n">
        <f aca="false">'Quarterly data'!AL130</f>
        <v>0.75</v>
      </c>
      <c r="AL110" s="37" t="n">
        <f aca="false">'Quarterly data'!AM130</f>
        <v>2</v>
      </c>
      <c r="AM110" s="37" t="n">
        <f aca="false">'Quarterly data'!AN130</f>
        <v>2</v>
      </c>
      <c r="AN110" s="37" t="n">
        <f aca="false">'Quarterly data'!AO130</f>
        <v>2</v>
      </c>
      <c r="AO110" s="37" t="n">
        <f aca="false">'Quarterly data'!AP130</f>
        <v>2</v>
      </c>
      <c r="AP110" s="37" t="n">
        <f aca="false">'Quarterly data'!AQ130</f>
        <v>2.5</v>
      </c>
      <c r="AQ110" s="37" t="n">
        <f aca="false">'Quarterly data'!AR130</f>
        <v>2.5</v>
      </c>
      <c r="AR110" s="37" t="n">
        <f aca="false">'Quarterly data'!AS130</f>
        <v>2.5</v>
      </c>
      <c r="AS110" s="37" t="n">
        <f aca="false">'Quarterly data'!AT130</f>
        <v>2.5</v>
      </c>
      <c r="AT110" s="37" t="n">
        <f aca="false">'Quarterly data'!AU130</f>
        <v>3</v>
      </c>
      <c r="AU110" s="37" t="n">
        <f aca="false">'Quarterly data'!AV130</f>
        <v>5</v>
      </c>
      <c r="AV110" s="37" t="n">
        <f aca="false">'Quarterly data'!AW130</f>
        <v>5</v>
      </c>
      <c r="AW110" s="37" t="n">
        <f aca="false">'Quarterly data'!AX130</f>
        <v>6</v>
      </c>
      <c r="AX110" s="37" t="n">
        <f aca="false">'Quarterly data'!AY130</f>
        <v>7</v>
      </c>
      <c r="AY110" s="37" t="n">
        <f aca="false">'Quarterly data'!AZ130</f>
        <v>9</v>
      </c>
      <c r="AZ110" s="37" t="n">
        <f aca="false">'Quarterly data'!BA130</f>
        <v>8</v>
      </c>
      <c r="BA110" s="37" t="n">
        <f aca="false">'Quarterly data'!BB130</f>
        <v>10</v>
      </c>
      <c r="BB110" s="37" t="n">
        <f aca="false">'Quarterly data'!BC130</f>
        <v>9</v>
      </c>
      <c r="BC110" s="37" t="n">
        <f aca="false">'Quarterly data'!BD130</f>
        <v>13</v>
      </c>
      <c r="BD110" s="37" t="n">
        <f aca="false">'Quarterly data'!BE130</f>
        <v>10</v>
      </c>
      <c r="BE110" s="37" t="n">
        <f aca="false">'Quarterly data'!BF130</f>
        <v>9</v>
      </c>
      <c r="BF110" s="37" t="n">
        <f aca="false">'Quarterly data'!BG130</f>
        <v>7</v>
      </c>
      <c r="BG110" s="37" t="n">
        <f aca="false">'Quarterly data'!BH130</f>
        <v>6</v>
      </c>
      <c r="BH110" s="37" t="n">
        <f aca="false">'Quarterly data'!BI130</f>
        <v>7</v>
      </c>
      <c r="BI110" s="37" t="n">
        <f aca="false">'Quarterly data'!BJ130</f>
        <v>7</v>
      </c>
      <c r="BJ110" s="37" t="n">
        <f aca="false">'Quarterly data'!BK130</f>
        <v>5</v>
      </c>
      <c r="BK110" s="37" t="n">
        <f aca="false">'Quarterly data'!BL130</f>
        <v>8</v>
      </c>
      <c r="BL110" s="37" t="n">
        <f aca="false">'Quarterly data'!BM130</f>
        <v>10</v>
      </c>
      <c r="BM110" s="37" t="n">
        <f aca="false">'Quarterly data'!BN130</f>
        <v>13</v>
      </c>
      <c r="BN110" s="37" t="n">
        <f aca="false">'Quarterly data'!BO130</f>
        <v>20</v>
      </c>
      <c r="BO110" s="37" t="n">
        <f aca="false">'Quarterly data'!BP130</f>
        <v>19</v>
      </c>
      <c r="BP110" s="37" t="n">
        <f aca="false">'Quarterly data'!BQ130</f>
        <v>21</v>
      </c>
      <c r="BQ110" s="37" t="n">
        <f aca="false">'Quarterly data'!BR130</f>
        <v>22</v>
      </c>
      <c r="BR110" s="37" t="n">
        <f aca="false">'Quarterly data'!BS130</f>
        <v>19</v>
      </c>
      <c r="BS110" s="37" t="n">
        <f aca="false">'Quarterly data'!BT130</f>
        <v>17</v>
      </c>
      <c r="BT110" s="37" t="n">
        <f aca="false">'Quarterly data'!BU130</f>
        <v>20</v>
      </c>
      <c r="BU110" s="37" t="n">
        <f aca="false">'Quarterly data'!BV130</f>
        <v>21</v>
      </c>
      <c r="BV110" s="37" t="n">
        <f aca="false">'Quarterly data'!BW130</f>
        <v>24</v>
      </c>
      <c r="BW110" s="37" t="n">
        <f aca="false">'Quarterly data'!BX130</f>
        <v>26</v>
      </c>
      <c r="BX110" s="37" t="n">
        <f aca="false">'Quarterly data'!BY130</f>
        <v>25</v>
      </c>
      <c r="BY110" s="37" t="n">
        <f aca="false">'Quarterly data'!BZ130</f>
        <v>26</v>
      </c>
      <c r="BZ110" s="37" t="n">
        <f aca="false">'Quarterly data'!CA130</f>
        <v>27</v>
      </c>
      <c r="CA110" s="37" t="n">
        <f aca="false">'Quarterly data'!CB130</f>
        <v>26</v>
      </c>
      <c r="CB110" s="37" t="n">
        <f aca="false">'Quarterly data'!CC130</f>
        <v>38</v>
      </c>
      <c r="CC110" s="37" t="n">
        <f aca="false">'Quarterly data'!CD130</f>
        <v>28</v>
      </c>
      <c r="CD110" s="37" t="n">
        <f aca="false">'Quarterly data'!CE130</f>
        <v>26</v>
      </c>
      <c r="CE110" s="37" t="n">
        <f aca="false">'Quarterly data'!CF130</f>
        <v>24</v>
      </c>
      <c r="CF110" s="37" t="n">
        <f aca="false">'Quarterly data'!CG130</f>
        <v>29</v>
      </c>
      <c r="CG110" s="37" t="n">
        <f aca="false">'Quarterly data'!CH130</f>
        <v>26</v>
      </c>
      <c r="CH110" s="37" t="n">
        <f aca="false">'Quarterly data'!CI130</f>
        <v>22</v>
      </c>
      <c r="CI110" s="37" t="n">
        <f aca="false">'Quarterly data'!CJ130</f>
        <v>27</v>
      </c>
      <c r="CJ110" s="37" t="n">
        <f aca="false">'Quarterly data'!CK130</f>
        <v>28</v>
      </c>
      <c r="CK110" s="37" t="n">
        <f aca="false">'Quarterly data'!CL130</f>
        <v>34</v>
      </c>
      <c r="CL110" s="37" t="n">
        <f aca="false">'Quarterly data'!CM130</f>
        <v>34</v>
      </c>
      <c r="CM110" s="37" t="n">
        <f aca="false">'Quarterly data'!CN130</f>
        <v>35</v>
      </c>
      <c r="CN110" s="37" t="n">
        <f aca="false">'Quarterly data'!CO130</f>
        <v>44</v>
      </c>
      <c r="CO110" s="37" t="n">
        <f aca="false">'Quarterly data'!CP130</f>
        <v>53</v>
      </c>
      <c r="CP110" s="37" t="n">
        <f aca="false">'Quarterly data'!CQ130</f>
        <v>32</v>
      </c>
      <c r="CQ110" s="37" t="n">
        <f aca="false">'Quarterly data'!CR130</f>
        <v>46</v>
      </c>
      <c r="CR110" s="37" t="n">
        <f aca="false">'Quarterly data'!CS130</f>
        <v>56</v>
      </c>
      <c r="CS110" s="37" t="n">
        <f aca="false">'Quarterly data'!CT130</f>
        <v>51</v>
      </c>
      <c r="CT110" s="37" t="n">
        <f aca="false">'Quarterly data'!CU130</f>
        <v>46</v>
      </c>
      <c r="CU110" s="37" t="n">
        <f aca="false">'Quarterly data'!CV142</f>
        <v>30</v>
      </c>
      <c r="CV110" s="37" t="n">
        <f aca="false">'Quarterly data'!CW142</f>
        <v>48</v>
      </c>
      <c r="CW110" s="37" t="n">
        <f aca="false">'Quarterly data'!CX142</f>
        <v>45</v>
      </c>
      <c r="CX110" s="37" t="n">
        <f aca="false">'Quarterly data'!CY142</f>
        <v>27</v>
      </c>
      <c r="CY110" s="37" t="n">
        <f aca="false">'Quarterly data'!CZ142</f>
        <v>25</v>
      </c>
      <c r="CZ110" s="37" t="n">
        <f aca="false">'Quarterly data'!DA142</f>
        <v>44</v>
      </c>
      <c r="DA110" s="37" t="n">
        <f aca="false">'Quarterly data'!DB142</f>
        <v>45</v>
      </c>
      <c r="DB110" s="37" t="n">
        <f aca="false">'Quarterly data'!DC142</f>
        <v>28</v>
      </c>
      <c r="DC110" s="37" t="n">
        <f aca="false">'Quarterly data'!DD142</f>
        <v>24</v>
      </c>
      <c r="DD110" s="37" t="n">
        <f aca="false">'Quarterly data'!DE142</f>
        <v>45</v>
      </c>
      <c r="DE110" s="37" t="n">
        <f aca="false">'Quarterly data'!DF142</f>
        <v>42</v>
      </c>
      <c r="DF110" s="37" t="n">
        <f aca="false">'Quarterly data'!DG142</f>
        <v>24</v>
      </c>
      <c r="DG110" s="37" t="n">
        <f aca="false">'Quarterly data'!DH142</f>
        <v>28</v>
      </c>
      <c r="DH110" s="37" t="n">
        <f aca="false">'Quarterly data'!DI142</f>
        <v>44</v>
      </c>
      <c r="DI110" s="37" t="n">
        <f aca="false">'Quarterly data'!DJ142</f>
        <v>47</v>
      </c>
      <c r="DJ110" s="37" t="n">
        <f aca="false">'Quarterly data'!DK142</f>
        <v>31</v>
      </c>
      <c r="DK110" s="37" t="n">
        <f aca="false">'Quarterly data'!DL142</f>
        <v>0</v>
      </c>
      <c r="DL110" s="37" t="n">
        <f aca="false">'Quarterly data'!DM142</f>
        <v>0</v>
      </c>
      <c r="DM110" s="37" t="n">
        <f aca="false">'Quarterly data'!DN142</f>
        <v>0</v>
      </c>
      <c r="DN110" s="37" t="n">
        <f aca="false">'Quarterly data'!DO142</f>
        <v>0</v>
      </c>
    </row>
    <row r="111" customFormat="false" ht="15" hidden="false" customHeight="false" outlineLevel="0" collapsed="false">
      <c r="A111" s="38" t="s">
        <v>184</v>
      </c>
      <c r="B111" s="39" t="n">
        <f aca="false">'Quarterly data'!C131</f>
        <v>0</v>
      </c>
      <c r="C111" s="39" t="n">
        <f aca="false">'Quarterly data'!D131</f>
        <v>0</v>
      </c>
      <c r="D111" s="39" t="n">
        <f aca="false">'Quarterly data'!E131</f>
        <v>0</v>
      </c>
      <c r="E111" s="39" t="n">
        <f aca="false">'Quarterly data'!F131</f>
        <v>0</v>
      </c>
      <c r="F111" s="39" t="n">
        <f aca="false">'Quarterly data'!G131</f>
        <v>0</v>
      </c>
      <c r="G111" s="39" t="n">
        <f aca="false">'Quarterly data'!H131</f>
        <v>0</v>
      </c>
      <c r="H111" s="39" t="n">
        <f aca="false">'Quarterly data'!I131</f>
        <v>0</v>
      </c>
      <c r="I111" s="39" t="n">
        <f aca="false">'Quarterly data'!J131</f>
        <v>0</v>
      </c>
      <c r="J111" s="39" t="n">
        <f aca="false">'Quarterly data'!K131</f>
        <v>0</v>
      </c>
      <c r="K111" s="39" t="n">
        <f aca="false">'Quarterly data'!L131</f>
        <v>0</v>
      </c>
      <c r="L111" s="39" t="n">
        <f aca="false">'Quarterly data'!M131</f>
        <v>0</v>
      </c>
      <c r="M111" s="39" t="n">
        <f aca="false">'Quarterly data'!N131</f>
        <v>0</v>
      </c>
      <c r="N111" s="39" t="n">
        <f aca="false">'Quarterly data'!O131</f>
        <v>0</v>
      </c>
      <c r="O111" s="39" t="n">
        <f aca="false">'Quarterly data'!P131</f>
        <v>0</v>
      </c>
      <c r="P111" s="39" t="n">
        <f aca="false">'Quarterly data'!Q131</f>
        <v>0</v>
      </c>
      <c r="Q111" s="39" t="n">
        <f aca="false">'Quarterly data'!R131</f>
        <v>0</v>
      </c>
      <c r="R111" s="39" t="n">
        <f aca="false">'Quarterly data'!S131</f>
        <v>15.75</v>
      </c>
      <c r="S111" s="39" t="n">
        <f aca="false">'Quarterly data'!T131</f>
        <v>15.75</v>
      </c>
      <c r="T111" s="39" t="n">
        <f aca="false">'Quarterly data'!U131</f>
        <v>15.75</v>
      </c>
      <c r="U111" s="39" t="n">
        <f aca="false">'Quarterly data'!V131</f>
        <v>15.75</v>
      </c>
      <c r="V111" s="39" t="n">
        <f aca="false">'Quarterly data'!W131</f>
        <v>16.5</v>
      </c>
      <c r="W111" s="39" t="n">
        <f aca="false">'Quarterly data'!X131</f>
        <v>16.5</v>
      </c>
      <c r="X111" s="39" t="n">
        <f aca="false">'Quarterly data'!Y131</f>
        <v>16.5</v>
      </c>
      <c r="Y111" s="39" t="n">
        <f aca="false">'Quarterly data'!Z131</f>
        <v>16.5</v>
      </c>
      <c r="Z111" s="39" t="n">
        <f aca="false">'Quarterly data'!AA131</f>
        <v>17</v>
      </c>
      <c r="AA111" s="39" t="n">
        <f aca="false">'Quarterly data'!AB131</f>
        <v>17</v>
      </c>
      <c r="AB111" s="39" t="n">
        <f aca="false">'Quarterly data'!AC131</f>
        <v>17</v>
      </c>
      <c r="AC111" s="39" t="n">
        <f aca="false">'Quarterly data'!AD131</f>
        <v>17</v>
      </c>
      <c r="AD111" s="39" t="n">
        <f aca="false">'Quarterly data'!AE131</f>
        <v>19.5</v>
      </c>
      <c r="AE111" s="39" t="n">
        <f aca="false">'Quarterly data'!AF131</f>
        <v>19.5</v>
      </c>
      <c r="AF111" s="39" t="n">
        <f aca="false">'Quarterly data'!AG131</f>
        <v>19.5</v>
      </c>
      <c r="AG111" s="39" t="n">
        <f aca="false">'Quarterly data'!AH131</f>
        <v>19.5</v>
      </c>
      <c r="AH111" s="39" t="n">
        <f aca="false">'Quarterly data'!AI131</f>
        <v>22</v>
      </c>
      <c r="AI111" s="39" t="n">
        <f aca="false">'Quarterly data'!AJ131</f>
        <v>22</v>
      </c>
      <c r="AJ111" s="39" t="n">
        <f aca="false">'Quarterly data'!AK131</f>
        <v>22</v>
      </c>
      <c r="AK111" s="39" t="n">
        <f aca="false">'Quarterly data'!AL131</f>
        <v>22</v>
      </c>
      <c r="AL111" s="39" t="n">
        <f aca="false">'Quarterly data'!AM131</f>
        <v>26.5</v>
      </c>
      <c r="AM111" s="39" t="n">
        <f aca="false">'Quarterly data'!AN131</f>
        <v>26.5</v>
      </c>
      <c r="AN111" s="39" t="n">
        <f aca="false">'Quarterly data'!AO131</f>
        <v>26.5</v>
      </c>
      <c r="AO111" s="39" t="n">
        <f aca="false">'Quarterly data'!AP131</f>
        <v>26.5</v>
      </c>
      <c r="AP111" s="39" t="n">
        <f aca="false">'Quarterly data'!AQ131</f>
        <v>31.5</v>
      </c>
      <c r="AQ111" s="39" t="n">
        <f aca="false">'Quarterly data'!AR131</f>
        <v>31.5</v>
      </c>
      <c r="AR111" s="39" t="n">
        <f aca="false">'Quarterly data'!AS131</f>
        <v>31.5</v>
      </c>
      <c r="AS111" s="39" t="n">
        <f aca="false">'Quarterly data'!AT131</f>
        <v>31.5</v>
      </c>
      <c r="AT111" s="39" t="n">
        <f aca="false">'Quarterly data'!AU131</f>
        <v>35</v>
      </c>
      <c r="AU111" s="39" t="n">
        <f aca="false">'Quarterly data'!AV131</f>
        <v>39</v>
      </c>
      <c r="AV111" s="39" t="n">
        <f aca="false">'Quarterly data'!AW131</f>
        <v>45</v>
      </c>
      <c r="AW111" s="39" t="n">
        <f aca="false">'Quarterly data'!AX131</f>
        <v>46</v>
      </c>
      <c r="AX111" s="39" t="n">
        <f aca="false">'Quarterly data'!AY131</f>
        <v>40</v>
      </c>
      <c r="AY111" s="39" t="n">
        <f aca="false">'Quarterly data'!AZ131</f>
        <v>41</v>
      </c>
      <c r="AZ111" s="39" t="n">
        <f aca="false">'Quarterly data'!BA131</f>
        <v>49</v>
      </c>
      <c r="BA111" s="39" t="n">
        <f aca="false">'Quarterly data'!BB131</f>
        <v>51</v>
      </c>
      <c r="BB111" s="39" t="n">
        <f aca="false">'Quarterly data'!BC131</f>
        <v>47</v>
      </c>
      <c r="BC111" s="39" t="n">
        <f aca="false">'Quarterly data'!BD131</f>
        <v>54</v>
      </c>
      <c r="BD111" s="39" t="n">
        <f aca="false">'Quarterly data'!BE131</f>
        <v>61</v>
      </c>
      <c r="BE111" s="39" t="n">
        <f aca="false">'Quarterly data'!BF131</f>
        <v>63</v>
      </c>
      <c r="BF111" s="39" t="n">
        <f aca="false">'Quarterly data'!BG131</f>
        <v>59</v>
      </c>
      <c r="BG111" s="39" t="n">
        <f aca="false">'Quarterly data'!BH131</f>
        <v>60</v>
      </c>
      <c r="BH111" s="39" t="n">
        <f aca="false">'Quarterly data'!BI131</f>
        <v>66</v>
      </c>
      <c r="BI111" s="39" t="n">
        <f aca="false">'Quarterly data'!BJ131</f>
        <v>72</v>
      </c>
      <c r="BJ111" s="39" t="n">
        <f aca="false">'Quarterly data'!BK131</f>
        <v>69</v>
      </c>
      <c r="BK111" s="39" t="n">
        <f aca="false">'Quarterly data'!BL131</f>
        <v>67</v>
      </c>
      <c r="BL111" s="39" t="n">
        <f aca="false">'Quarterly data'!BM131</f>
        <v>77</v>
      </c>
      <c r="BM111" s="39" t="n">
        <f aca="false">'Quarterly data'!BN131</f>
        <v>82</v>
      </c>
      <c r="BN111" s="39" t="n">
        <f aca="false">'Quarterly data'!BO131</f>
        <v>75</v>
      </c>
      <c r="BO111" s="39" t="n">
        <f aca="false">'Quarterly data'!BP131</f>
        <v>79</v>
      </c>
      <c r="BP111" s="39" t="n">
        <f aca="false">'Quarterly data'!BQ131</f>
        <v>95</v>
      </c>
      <c r="BQ111" s="39" t="n">
        <f aca="false">'Quarterly data'!BR131</f>
        <v>96</v>
      </c>
      <c r="BR111" s="39" t="n">
        <f aca="false">'Quarterly data'!BS131</f>
        <v>88</v>
      </c>
      <c r="BS111" s="39" t="n">
        <f aca="false">'Quarterly data'!BT131</f>
        <v>93</v>
      </c>
      <c r="BT111" s="39" t="n">
        <f aca="false">'Quarterly data'!BU131</f>
        <v>103</v>
      </c>
      <c r="BU111" s="39" t="n">
        <f aca="false">'Quarterly data'!BV131</f>
        <v>105</v>
      </c>
      <c r="BV111" s="39" t="n">
        <f aca="false">'Quarterly data'!BW131</f>
        <v>83</v>
      </c>
      <c r="BW111" s="39" t="n">
        <f aca="false">'Quarterly data'!BX131</f>
        <v>85</v>
      </c>
      <c r="BX111" s="39" t="n">
        <f aca="false">'Quarterly data'!BY131</f>
        <v>89</v>
      </c>
      <c r="BY111" s="39" t="n">
        <f aca="false">'Quarterly data'!BZ131</f>
        <v>87</v>
      </c>
      <c r="BZ111" s="39" t="n">
        <f aca="false">'Quarterly data'!CA131</f>
        <v>90</v>
      </c>
      <c r="CA111" s="39" t="n">
        <f aca="false">'Quarterly data'!CB131</f>
        <v>93</v>
      </c>
      <c r="CB111" s="39" t="n">
        <f aca="false">'Quarterly data'!CC131</f>
        <v>100</v>
      </c>
      <c r="CC111" s="39" t="n">
        <f aca="false">'Quarterly data'!CD131</f>
        <v>100</v>
      </c>
      <c r="CD111" s="39" t="n">
        <f aca="false">'Quarterly data'!CE131</f>
        <v>100</v>
      </c>
      <c r="CE111" s="39" t="n">
        <f aca="false">'Quarterly data'!CF131</f>
        <v>101</v>
      </c>
      <c r="CF111" s="39" t="n">
        <f aca="false">'Quarterly data'!CG131</f>
        <v>108</v>
      </c>
      <c r="CG111" s="39" t="n">
        <f aca="false">'Quarterly data'!CH131</f>
        <v>110</v>
      </c>
      <c r="CH111" s="39" t="n">
        <f aca="false">'Quarterly data'!CI131</f>
        <v>114</v>
      </c>
      <c r="CI111" s="39" t="n">
        <f aca="false">'Quarterly data'!CJ131</f>
        <v>114</v>
      </c>
      <c r="CJ111" s="39" t="n">
        <f aca="false">'Quarterly data'!CK131</f>
        <v>111</v>
      </c>
      <c r="CK111" s="39" t="n">
        <f aca="false">'Quarterly data'!CL131</f>
        <v>120</v>
      </c>
      <c r="CL111" s="39" t="n">
        <f aca="false">'Quarterly data'!CM131</f>
        <v>142</v>
      </c>
      <c r="CM111" s="39" t="n">
        <f aca="false">'Quarterly data'!CN131</f>
        <v>153</v>
      </c>
      <c r="CN111" s="39" t="n">
        <f aca="false">'Quarterly data'!CO131</f>
        <v>146</v>
      </c>
      <c r="CO111" s="39" t="n">
        <f aca="false">'Quarterly data'!CP131</f>
        <v>149</v>
      </c>
      <c r="CP111" s="39" t="n">
        <f aca="false">'Quarterly data'!CQ131</f>
        <v>156</v>
      </c>
      <c r="CQ111" s="39" t="n">
        <f aca="false">'Quarterly data'!CR131</f>
        <v>161</v>
      </c>
      <c r="CR111" s="39" t="n">
        <f aca="false">'Quarterly data'!CS131</f>
        <v>157</v>
      </c>
      <c r="CS111" s="39" t="n">
        <f aca="false">'Quarterly data'!CT131</f>
        <v>159</v>
      </c>
      <c r="CT111" s="39" t="n">
        <f aca="false">'Quarterly data'!CU131</f>
        <v>168</v>
      </c>
      <c r="CU111" s="39" t="n">
        <f aca="false">'Quarterly data'!CV143</f>
        <v>428</v>
      </c>
      <c r="CV111" s="39" t="n">
        <f aca="false">'Quarterly data'!CW143</f>
        <v>429</v>
      </c>
      <c r="CW111" s="39" t="n">
        <f aca="false">'Quarterly data'!CX143</f>
        <v>443</v>
      </c>
      <c r="CX111" s="39" t="n">
        <f aca="false">'Quarterly data'!CY143</f>
        <v>395</v>
      </c>
      <c r="CY111" s="39" t="n">
        <f aca="false">'Quarterly data'!CZ143</f>
        <v>347</v>
      </c>
      <c r="CZ111" s="39" t="n">
        <f aca="false">'Quarterly data'!DA143</f>
        <v>422</v>
      </c>
      <c r="DA111" s="39" t="n">
        <f aca="false">'Quarterly data'!DB143</f>
        <v>451</v>
      </c>
      <c r="DB111" s="39" t="n">
        <f aca="false">'Quarterly data'!DC143</f>
        <v>433</v>
      </c>
      <c r="DC111" s="39" t="n">
        <f aca="false">'Quarterly data'!DD143</f>
        <v>451</v>
      </c>
      <c r="DD111" s="39" t="n">
        <f aca="false">'Quarterly data'!DE143</f>
        <v>472</v>
      </c>
      <c r="DE111" s="39" t="n">
        <f aca="false">'Quarterly data'!DF143</f>
        <v>475</v>
      </c>
      <c r="DF111" s="39" t="n">
        <f aca="false">'Quarterly data'!DG143</f>
        <v>476</v>
      </c>
      <c r="DG111" s="39" t="n">
        <f aca="false">'Quarterly data'!DH143</f>
        <v>479</v>
      </c>
      <c r="DH111" s="39" t="n">
        <f aca="false">'Quarterly data'!DI143</f>
        <v>466</v>
      </c>
      <c r="DI111" s="39" t="n">
        <f aca="false">'Quarterly data'!DJ143</f>
        <v>500</v>
      </c>
      <c r="DJ111" s="39" t="n">
        <f aca="false">'Quarterly data'!DK143</f>
        <v>518</v>
      </c>
      <c r="DK111" s="39" t="n">
        <f aca="false">'Quarterly data'!DL143</f>
        <v>0</v>
      </c>
      <c r="DL111" s="39" t="n">
        <f aca="false">'Quarterly data'!DM143</f>
        <v>0</v>
      </c>
      <c r="DM111" s="39" t="n">
        <f aca="false">'Quarterly data'!DN143</f>
        <v>0</v>
      </c>
      <c r="DN111" s="39" t="n">
        <f aca="false">'Quarterly data'!DO143</f>
        <v>0</v>
      </c>
      <c r="DO111" s="812"/>
      <c r="DP111" s="812"/>
      <c r="DQ111" s="812"/>
      <c r="DR111" s="812"/>
      <c r="DS111" s="812"/>
      <c r="DT111" s="812"/>
      <c r="DU111" s="812"/>
      <c r="DV111" s="812"/>
      <c r="DW111" s="812"/>
      <c r="DX111" s="812"/>
      <c r="DY111" s="812"/>
      <c r="DZ111" s="812"/>
      <c r="EA111" s="812"/>
      <c r="EB111" s="812"/>
      <c r="EC111" s="812"/>
      <c r="ED111" s="812"/>
      <c r="EE111" s="812"/>
      <c r="EF111" s="812"/>
      <c r="EG111" s="812"/>
      <c r="EH111" s="812"/>
      <c r="EI111" s="812"/>
      <c r="EJ111" s="812"/>
      <c r="EK111" s="812"/>
      <c r="EL111" s="812"/>
      <c r="EM111" s="812"/>
      <c r="EN111" s="812"/>
      <c r="EO111" s="812"/>
      <c r="EP111" s="812"/>
      <c r="EQ111" s="812"/>
      <c r="ER111" s="812"/>
      <c r="ES111" s="812"/>
      <c r="ET111" s="812"/>
      <c r="EU111" s="812"/>
      <c r="EV111" s="812"/>
      <c r="EW111" s="812"/>
      <c r="EX111" s="812"/>
      <c r="EY111" s="812"/>
      <c r="EZ111" s="812"/>
      <c r="FA111" s="812"/>
      <c r="FB111" s="812"/>
      <c r="FC111" s="812"/>
      <c r="FD111" s="812"/>
      <c r="FE111" s="812"/>
      <c r="FF111" s="812"/>
      <c r="FG111" s="812"/>
      <c r="FH111" s="812"/>
      <c r="FI111" s="812"/>
      <c r="FJ111" s="812"/>
      <c r="FK111" s="812"/>
      <c r="FL111" s="812"/>
      <c r="FM111" s="812"/>
      <c r="FN111" s="812"/>
      <c r="FO111" s="812"/>
      <c r="FP111" s="812"/>
      <c r="FQ111" s="812"/>
      <c r="FR111" s="812"/>
      <c r="FS111" s="812"/>
      <c r="FT111" s="812"/>
      <c r="FU111" s="812"/>
      <c r="FV111" s="812"/>
    </row>
    <row r="112" s="351" customFormat="true" ht="15" hidden="false" customHeight="false" outlineLevel="0" collapsed="false">
      <c r="A112" s="40" t="s">
        <v>185</v>
      </c>
      <c r="B112" s="41" t="n">
        <f aca="false">'Quarterly data'!C132</f>
        <v>0</v>
      </c>
      <c r="C112" s="41" t="n">
        <f aca="false">'Quarterly data'!D132</f>
        <v>0</v>
      </c>
      <c r="D112" s="41" t="n">
        <f aca="false">'Quarterly data'!E132</f>
        <v>0</v>
      </c>
      <c r="E112" s="41" t="n">
        <f aca="false">'Quarterly data'!F132</f>
        <v>0</v>
      </c>
      <c r="F112" s="41" t="n">
        <f aca="false">'Quarterly data'!G132</f>
        <v>0</v>
      </c>
      <c r="G112" s="41" t="n">
        <f aca="false">'Quarterly data'!H132</f>
        <v>0</v>
      </c>
      <c r="H112" s="41" t="n">
        <f aca="false">'Quarterly data'!I132</f>
        <v>0</v>
      </c>
      <c r="I112" s="41" t="n">
        <f aca="false">'Quarterly data'!J132</f>
        <v>0</v>
      </c>
      <c r="J112" s="41" t="n">
        <f aca="false">'Quarterly data'!K132</f>
        <v>0</v>
      </c>
      <c r="K112" s="41" t="n">
        <f aca="false">'Quarterly data'!L132</f>
        <v>0</v>
      </c>
      <c r="L112" s="41" t="n">
        <f aca="false">'Quarterly data'!M132</f>
        <v>0</v>
      </c>
      <c r="M112" s="41" t="n">
        <f aca="false">'Quarterly data'!N132</f>
        <v>0</v>
      </c>
      <c r="N112" s="41" t="n">
        <f aca="false">'Quarterly data'!O132</f>
        <v>0</v>
      </c>
      <c r="O112" s="41" t="n">
        <f aca="false">'Quarterly data'!P132</f>
        <v>0</v>
      </c>
      <c r="P112" s="41" t="n">
        <f aca="false">'Quarterly data'!Q132</f>
        <v>0</v>
      </c>
      <c r="Q112" s="41" t="n">
        <f aca="false">'Quarterly data'!R132</f>
        <v>0</v>
      </c>
      <c r="R112" s="41" t="n">
        <f aca="false">'Quarterly data'!S132</f>
        <v>7.5</v>
      </c>
      <c r="S112" s="41" t="n">
        <f aca="false">'Quarterly data'!T132</f>
        <v>7.5</v>
      </c>
      <c r="T112" s="41" t="n">
        <f aca="false">'Quarterly data'!U132</f>
        <v>7.5</v>
      </c>
      <c r="U112" s="41" t="n">
        <f aca="false">'Quarterly data'!V132</f>
        <v>7.5</v>
      </c>
      <c r="V112" s="41" t="n">
        <f aca="false">'Quarterly data'!W132</f>
        <v>7.75</v>
      </c>
      <c r="W112" s="41" t="n">
        <f aca="false">'Quarterly data'!X132</f>
        <v>7.75</v>
      </c>
      <c r="X112" s="41" t="n">
        <f aca="false">'Quarterly data'!Y132</f>
        <v>7.75</v>
      </c>
      <c r="Y112" s="41" t="n">
        <f aca="false">'Quarterly data'!Z132</f>
        <v>7.75</v>
      </c>
      <c r="Z112" s="41" t="n">
        <f aca="false">'Quarterly data'!AA132</f>
        <v>8.75</v>
      </c>
      <c r="AA112" s="41" t="n">
        <f aca="false">'Quarterly data'!AB132</f>
        <v>8.75</v>
      </c>
      <c r="AB112" s="41" t="n">
        <f aca="false">'Quarterly data'!AC132</f>
        <v>8.75</v>
      </c>
      <c r="AC112" s="41" t="n">
        <f aca="false">'Quarterly data'!AD132</f>
        <v>8.75</v>
      </c>
      <c r="AD112" s="41" t="n">
        <f aca="false">'Quarterly data'!AE132</f>
        <v>9</v>
      </c>
      <c r="AE112" s="41" t="n">
        <f aca="false">'Quarterly data'!AF132</f>
        <v>9</v>
      </c>
      <c r="AF112" s="41" t="n">
        <f aca="false">'Quarterly data'!AG132</f>
        <v>9</v>
      </c>
      <c r="AG112" s="41" t="n">
        <f aca="false">'Quarterly data'!AH132</f>
        <v>9</v>
      </c>
      <c r="AH112" s="41" t="n">
        <f aca="false">'Quarterly data'!AI132</f>
        <v>10.75</v>
      </c>
      <c r="AI112" s="41" t="n">
        <f aca="false">'Quarterly data'!AJ132</f>
        <v>10.75</v>
      </c>
      <c r="AJ112" s="41" t="n">
        <f aca="false">'Quarterly data'!AK132</f>
        <v>10.75</v>
      </c>
      <c r="AK112" s="41" t="n">
        <f aca="false">'Quarterly data'!AL132</f>
        <v>10.75</v>
      </c>
      <c r="AL112" s="41" t="n">
        <f aca="false">'Quarterly data'!AM132</f>
        <v>14.5</v>
      </c>
      <c r="AM112" s="41" t="n">
        <f aca="false">'Quarterly data'!AN132</f>
        <v>14.5</v>
      </c>
      <c r="AN112" s="41" t="n">
        <f aca="false">'Quarterly data'!AO132</f>
        <v>14.5</v>
      </c>
      <c r="AO112" s="41" t="n">
        <f aca="false">'Quarterly data'!AP132</f>
        <v>14.5</v>
      </c>
      <c r="AP112" s="41" t="n">
        <f aca="false">'Quarterly data'!AQ132</f>
        <v>17.5</v>
      </c>
      <c r="AQ112" s="41" t="n">
        <f aca="false">'Quarterly data'!AR132</f>
        <v>17.5</v>
      </c>
      <c r="AR112" s="41" t="n">
        <f aca="false">'Quarterly data'!AS132</f>
        <v>17.5</v>
      </c>
      <c r="AS112" s="41" t="n">
        <f aca="false">'Quarterly data'!AT132</f>
        <v>17.5</v>
      </c>
      <c r="AT112" s="41" t="n">
        <f aca="false">'Quarterly data'!AU132</f>
        <v>19</v>
      </c>
      <c r="AU112" s="41" t="n">
        <f aca="false">'Quarterly data'!AV132</f>
        <v>22</v>
      </c>
      <c r="AV112" s="41" t="n">
        <f aca="false">'Quarterly data'!AW132</f>
        <v>22</v>
      </c>
      <c r="AW112" s="41" t="n">
        <f aca="false">'Quarterly data'!AX132</f>
        <v>24</v>
      </c>
      <c r="AX112" s="41" t="n">
        <f aca="false">'Quarterly data'!AY132</f>
        <v>28</v>
      </c>
      <c r="AY112" s="41" t="n">
        <f aca="false">'Quarterly data'!AZ132</f>
        <v>26</v>
      </c>
      <c r="AZ112" s="41" t="n">
        <f aca="false">'Quarterly data'!BA132</f>
        <v>27</v>
      </c>
      <c r="BA112" s="41" t="n">
        <f aca="false">'Quarterly data'!BB132</f>
        <v>30</v>
      </c>
      <c r="BB112" s="41" t="n">
        <f aca="false">'Quarterly data'!BC132</f>
        <v>34</v>
      </c>
      <c r="BC112" s="41" t="n">
        <f aca="false">'Quarterly data'!BD132</f>
        <v>38</v>
      </c>
      <c r="BD112" s="41" t="n">
        <f aca="false">'Quarterly data'!BE132</f>
        <v>44</v>
      </c>
      <c r="BE112" s="41" t="n">
        <f aca="false">'Quarterly data'!BF132</f>
        <v>48</v>
      </c>
      <c r="BF112" s="41" t="n">
        <f aca="false">'Quarterly data'!BG132</f>
        <v>51</v>
      </c>
      <c r="BG112" s="41" t="n">
        <f aca="false">'Quarterly data'!BH132</f>
        <v>44</v>
      </c>
      <c r="BH112" s="41" t="n">
        <f aca="false">'Quarterly data'!BI132</f>
        <v>42</v>
      </c>
      <c r="BI112" s="41" t="n">
        <f aca="false">'Quarterly data'!BJ132</f>
        <v>49</v>
      </c>
      <c r="BJ112" s="41" t="n">
        <f aca="false">'Quarterly data'!BK132</f>
        <v>55</v>
      </c>
      <c r="BK112" s="41" t="n">
        <f aca="false">'Quarterly data'!BL132</f>
        <v>47</v>
      </c>
      <c r="BL112" s="41" t="n">
        <f aca="false">'Quarterly data'!BM132</f>
        <v>48</v>
      </c>
      <c r="BM112" s="41" t="n">
        <f aca="false">'Quarterly data'!BN132</f>
        <v>58</v>
      </c>
      <c r="BN112" s="41" t="n">
        <f aca="false">'Quarterly data'!BO132</f>
        <v>71</v>
      </c>
      <c r="BO112" s="41" t="n">
        <f aca="false">'Quarterly data'!BP132</f>
        <v>59</v>
      </c>
      <c r="BP112" s="41" t="n">
        <f aca="false">'Quarterly data'!BQ132</f>
        <v>64</v>
      </c>
      <c r="BQ112" s="41" t="n">
        <f aca="false">'Quarterly data'!BR132</f>
        <v>78</v>
      </c>
      <c r="BR112" s="41" t="n">
        <f aca="false">'Quarterly data'!BS132</f>
        <v>75</v>
      </c>
      <c r="BS112" s="41" t="n">
        <f aca="false">'Quarterly data'!BT132</f>
        <v>73</v>
      </c>
      <c r="BT112" s="41" t="n">
        <f aca="false">'Quarterly data'!BU132</f>
        <v>84</v>
      </c>
      <c r="BU112" s="41" t="n">
        <f aca="false">'Quarterly data'!BV132</f>
        <v>99</v>
      </c>
      <c r="BV112" s="41" t="n">
        <f aca="false">'Quarterly data'!BW132</f>
        <v>98</v>
      </c>
      <c r="BW112" s="41" t="n">
        <f aca="false">'Quarterly data'!BX132</f>
        <v>92</v>
      </c>
      <c r="BX112" s="41" t="n">
        <f aca="false">'Quarterly data'!BY132</f>
        <v>92</v>
      </c>
      <c r="BY112" s="41" t="n">
        <f aca="false">'Quarterly data'!BZ132</f>
        <v>97</v>
      </c>
      <c r="BZ112" s="41" t="n">
        <f aca="false">'Quarterly data'!CA132</f>
        <v>101</v>
      </c>
      <c r="CA112" s="41" t="n">
        <f aca="false">'Quarterly data'!CB132</f>
        <v>101</v>
      </c>
      <c r="CB112" s="41" t="n">
        <f aca="false">'Quarterly data'!CC132</f>
        <v>104</v>
      </c>
      <c r="CC112" s="41" t="n">
        <f aca="false">'Quarterly data'!CD132</f>
        <v>107</v>
      </c>
      <c r="CD112" s="41" t="n">
        <f aca="false">'Quarterly data'!CE132</f>
        <v>109</v>
      </c>
      <c r="CE112" s="41" t="n">
        <f aca="false">'Quarterly data'!CF132</f>
        <v>112</v>
      </c>
      <c r="CF112" s="41" t="n">
        <f aca="false">'Quarterly data'!CG132</f>
        <v>117</v>
      </c>
      <c r="CG112" s="41" t="n">
        <f aca="false">'Quarterly data'!CH132</f>
        <v>126</v>
      </c>
      <c r="CH112" s="41" t="n">
        <f aca="false">'Quarterly data'!CI132</f>
        <v>127</v>
      </c>
      <c r="CI112" s="41" t="n">
        <f aca="false">'Quarterly data'!CJ132</f>
        <v>118</v>
      </c>
      <c r="CJ112" s="41" t="n">
        <f aca="false">'Quarterly data'!CK132</f>
        <v>112</v>
      </c>
      <c r="CK112" s="41" t="n">
        <f aca="false">'Quarterly data'!CL132</f>
        <v>118</v>
      </c>
      <c r="CL112" s="41" t="n">
        <f aca="false">'Quarterly data'!CM132</f>
        <v>111</v>
      </c>
      <c r="CM112" s="41" t="n">
        <f aca="false">'Quarterly data'!CN132</f>
        <v>111</v>
      </c>
      <c r="CN112" s="41" t="n">
        <f aca="false">'Quarterly data'!CO132</f>
        <v>117</v>
      </c>
      <c r="CO112" s="41" t="n">
        <f aca="false">'Quarterly data'!CP132</f>
        <v>118</v>
      </c>
      <c r="CP112" s="41" t="n">
        <f aca="false">'Quarterly data'!CQ132</f>
        <v>116</v>
      </c>
      <c r="CQ112" s="41" t="n">
        <f aca="false">'Quarterly data'!CR132</f>
        <v>115</v>
      </c>
      <c r="CR112" s="41" t="n">
        <f aca="false">'Quarterly data'!CS132</f>
        <v>128</v>
      </c>
      <c r="CS112" s="41" t="n">
        <f aca="false">'Quarterly data'!CT132</f>
        <v>142</v>
      </c>
      <c r="CT112" s="41" t="n">
        <f aca="false">'Quarterly data'!CU132</f>
        <v>147</v>
      </c>
      <c r="CU112" s="41" t="n">
        <f aca="false">'Quarterly data'!CV144</f>
        <v>46</v>
      </c>
      <c r="CV112" s="41" t="n">
        <f aca="false">'Quarterly data'!CW144</f>
        <v>40</v>
      </c>
      <c r="CW112" s="41" t="n">
        <f aca="false">'Quarterly data'!CX144</f>
        <v>43</v>
      </c>
      <c r="CX112" s="41" t="n">
        <f aca="false">'Quarterly data'!CY144</f>
        <v>30</v>
      </c>
      <c r="CY112" s="41" t="n">
        <f aca="false">'Quarterly data'!CZ144</f>
        <v>22</v>
      </c>
      <c r="CZ112" s="41" t="n">
        <f aca="false">'Quarterly data'!DA144</f>
        <v>30</v>
      </c>
      <c r="DA112" s="41" t="n">
        <f aca="false">'Quarterly data'!DB144</f>
        <v>35</v>
      </c>
      <c r="DB112" s="41" t="n">
        <f aca="false">'Quarterly data'!DC144</f>
        <v>31</v>
      </c>
      <c r="DC112" s="41" t="n">
        <f aca="false">'Quarterly data'!DD144</f>
        <v>41</v>
      </c>
      <c r="DD112" s="41" t="n">
        <f aca="false">'Quarterly data'!DE144</f>
        <v>39</v>
      </c>
      <c r="DE112" s="41" t="n">
        <f aca="false">'Quarterly data'!DF144</f>
        <v>37</v>
      </c>
      <c r="DF112" s="41" t="n">
        <f aca="false">'Quarterly data'!DG144</f>
        <v>36</v>
      </c>
      <c r="DG112" s="41" t="n">
        <f aca="false">'Quarterly data'!DH144</f>
        <v>44</v>
      </c>
      <c r="DH112" s="41" t="n">
        <f aca="false">'Quarterly data'!DI144</f>
        <v>41</v>
      </c>
      <c r="DI112" s="41" t="n">
        <f aca="false">'Quarterly data'!DJ144</f>
        <v>47</v>
      </c>
      <c r="DJ112" s="41" t="n">
        <f aca="false">'Quarterly data'!DK144</f>
        <v>42</v>
      </c>
      <c r="DK112" s="41" t="n">
        <f aca="false">'Quarterly data'!DL144</f>
        <v>0</v>
      </c>
      <c r="DL112" s="41" t="n">
        <f aca="false">'Quarterly data'!DM144</f>
        <v>0</v>
      </c>
      <c r="DM112" s="41" t="n">
        <f aca="false">'Quarterly data'!DN144</f>
        <v>0</v>
      </c>
      <c r="DN112" s="41" t="n">
        <f aca="false">'Quarterly data'!DO144</f>
        <v>0</v>
      </c>
      <c r="DO112" s="813"/>
      <c r="DP112" s="813"/>
      <c r="DQ112" s="813"/>
      <c r="DR112" s="813"/>
      <c r="DS112" s="813"/>
      <c r="DT112" s="813"/>
      <c r="DU112" s="813"/>
      <c r="DV112" s="813"/>
      <c r="DW112" s="813"/>
      <c r="DX112" s="813"/>
      <c r="DY112" s="813"/>
      <c r="DZ112" s="813"/>
      <c r="EA112" s="813"/>
      <c r="EB112" s="813"/>
      <c r="EC112" s="813"/>
      <c r="ED112" s="813"/>
      <c r="EE112" s="813"/>
      <c r="EF112" s="813"/>
      <c r="EG112" s="813"/>
      <c r="EH112" s="813"/>
      <c r="EI112" s="813"/>
      <c r="EJ112" s="813"/>
      <c r="EK112" s="813"/>
      <c r="EL112" s="813"/>
      <c r="EM112" s="813"/>
      <c r="EN112" s="813"/>
      <c r="EO112" s="813"/>
      <c r="EP112" s="813"/>
      <c r="EQ112" s="813"/>
      <c r="ER112" s="813"/>
      <c r="ES112" s="813"/>
      <c r="ET112" s="813"/>
      <c r="EU112" s="813"/>
      <c r="EV112" s="813"/>
      <c r="EW112" s="813"/>
      <c r="EX112" s="813"/>
      <c r="EY112" s="813"/>
      <c r="EZ112" s="813"/>
      <c r="FA112" s="813"/>
      <c r="FB112" s="813"/>
      <c r="FC112" s="813"/>
      <c r="FD112" s="813"/>
      <c r="FE112" s="813"/>
      <c r="FF112" s="813"/>
      <c r="FG112" s="813"/>
      <c r="FH112" s="813"/>
      <c r="FI112" s="813"/>
      <c r="FJ112" s="813"/>
      <c r="FK112" s="813"/>
      <c r="FL112" s="813"/>
      <c r="FM112" s="813"/>
      <c r="FN112" s="813"/>
      <c r="FO112" s="813"/>
      <c r="FP112" s="813"/>
      <c r="FQ112" s="813"/>
      <c r="FR112" s="813"/>
      <c r="FS112" s="813"/>
      <c r="FT112" s="813"/>
      <c r="FU112" s="813"/>
      <c r="FV112" s="813"/>
    </row>
    <row r="113" customFormat="false" ht="15" hidden="false" customHeight="false" outlineLevel="0" collapsed="false">
      <c r="A113" s="34" t="s">
        <v>186</v>
      </c>
      <c r="B113" s="35" t="n">
        <f aca="false">'Quarterly data'!C133</f>
        <v>0</v>
      </c>
      <c r="C113" s="35" t="n">
        <f aca="false">'Quarterly data'!D133</f>
        <v>0</v>
      </c>
      <c r="D113" s="35" t="n">
        <f aca="false">'Quarterly data'!E133</f>
        <v>0</v>
      </c>
      <c r="E113" s="35" t="n">
        <f aca="false">'Quarterly data'!F133</f>
        <v>0</v>
      </c>
      <c r="F113" s="35" t="n">
        <f aca="false">'Quarterly data'!G133</f>
        <v>0</v>
      </c>
      <c r="G113" s="35" t="n">
        <f aca="false">'Quarterly data'!H133</f>
        <v>0</v>
      </c>
      <c r="H113" s="35" t="n">
        <f aca="false">'Quarterly data'!I133</f>
        <v>0</v>
      </c>
      <c r="I113" s="35" t="n">
        <f aca="false">'Quarterly data'!J133</f>
        <v>0</v>
      </c>
      <c r="J113" s="35" t="n">
        <f aca="false">'Quarterly data'!K133</f>
        <v>0</v>
      </c>
      <c r="K113" s="35" t="n">
        <f aca="false">'Quarterly data'!L133</f>
        <v>0</v>
      </c>
      <c r="L113" s="35" t="n">
        <f aca="false">'Quarterly data'!M133</f>
        <v>0</v>
      </c>
      <c r="M113" s="35" t="n">
        <f aca="false">'Quarterly data'!N133</f>
        <v>0</v>
      </c>
      <c r="N113" s="35" t="n">
        <f aca="false">'Quarterly data'!O133</f>
        <v>0</v>
      </c>
      <c r="O113" s="35" t="n">
        <f aca="false">'Quarterly data'!P133</f>
        <v>0</v>
      </c>
      <c r="P113" s="35" t="n">
        <f aca="false">'Quarterly data'!Q133</f>
        <v>0</v>
      </c>
      <c r="Q113" s="35" t="n">
        <f aca="false">'Quarterly data'!R133</f>
        <v>0</v>
      </c>
      <c r="R113" s="35" t="n">
        <f aca="false">'Quarterly data'!S133</f>
        <v>68.5</v>
      </c>
      <c r="S113" s="35" t="n">
        <f aca="false">'Quarterly data'!T133</f>
        <v>68.5</v>
      </c>
      <c r="T113" s="35" t="n">
        <f aca="false">'Quarterly data'!U133</f>
        <v>68.5</v>
      </c>
      <c r="U113" s="35" t="n">
        <f aca="false">'Quarterly data'!V133</f>
        <v>68.5</v>
      </c>
      <c r="V113" s="35" t="n">
        <f aca="false">'Quarterly data'!W133</f>
        <v>79.25</v>
      </c>
      <c r="W113" s="35" t="n">
        <f aca="false">'Quarterly data'!X133</f>
        <v>79.25</v>
      </c>
      <c r="X113" s="35" t="n">
        <f aca="false">'Quarterly data'!Y133</f>
        <v>79.25</v>
      </c>
      <c r="Y113" s="35" t="n">
        <f aca="false">'Quarterly data'!Z133</f>
        <v>79.25</v>
      </c>
      <c r="Z113" s="35" t="n">
        <f aca="false">'Quarterly data'!AA133</f>
        <v>84.5</v>
      </c>
      <c r="AA113" s="35" t="n">
        <f aca="false">'Quarterly data'!AB133</f>
        <v>84.5</v>
      </c>
      <c r="AB113" s="35" t="n">
        <f aca="false">'Quarterly data'!AC133</f>
        <v>84.5</v>
      </c>
      <c r="AC113" s="35" t="n">
        <f aca="false">'Quarterly data'!AD133</f>
        <v>84.5</v>
      </c>
      <c r="AD113" s="35" t="n">
        <f aca="false">'Quarterly data'!AE133</f>
        <v>93.5</v>
      </c>
      <c r="AE113" s="35" t="n">
        <f aca="false">'Quarterly data'!AF133</f>
        <v>93.5</v>
      </c>
      <c r="AF113" s="35" t="n">
        <f aca="false">'Quarterly data'!AG133</f>
        <v>93.5</v>
      </c>
      <c r="AG113" s="35" t="n">
        <f aca="false">'Quarterly data'!AH133</f>
        <v>93.5</v>
      </c>
      <c r="AH113" s="35" t="n">
        <f aca="false">'Quarterly data'!AI133</f>
        <v>112</v>
      </c>
      <c r="AI113" s="35" t="n">
        <f aca="false">'Quarterly data'!AJ133</f>
        <v>112</v>
      </c>
      <c r="AJ113" s="35" t="n">
        <f aca="false">'Quarterly data'!AK133</f>
        <v>112</v>
      </c>
      <c r="AK113" s="35" t="n">
        <f aca="false">'Quarterly data'!AL133</f>
        <v>112</v>
      </c>
      <c r="AL113" s="35" t="n">
        <f aca="false">'Quarterly data'!AM133</f>
        <v>132.25</v>
      </c>
      <c r="AM113" s="35" t="n">
        <f aca="false">'Quarterly data'!AN133</f>
        <v>132.25</v>
      </c>
      <c r="AN113" s="35" t="n">
        <f aca="false">'Quarterly data'!AO133</f>
        <v>132.25</v>
      </c>
      <c r="AO113" s="35" t="n">
        <f aca="false">'Quarterly data'!AP133</f>
        <v>132.25</v>
      </c>
      <c r="AP113" s="35" t="n">
        <f aca="false">'Quarterly data'!AQ133</f>
        <v>158.5</v>
      </c>
      <c r="AQ113" s="35" t="n">
        <f aca="false">'Quarterly data'!AR133</f>
        <v>158.5</v>
      </c>
      <c r="AR113" s="35" t="n">
        <f aca="false">'Quarterly data'!AS133</f>
        <v>158.5</v>
      </c>
      <c r="AS113" s="35" t="n">
        <f aca="false">'Quarterly data'!AT133</f>
        <v>158.5</v>
      </c>
      <c r="AT113" s="35" t="n">
        <f aca="false">'Quarterly data'!AU133</f>
        <v>186</v>
      </c>
      <c r="AU113" s="35" t="n">
        <f aca="false">'Quarterly data'!AV133</f>
        <v>208</v>
      </c>
      <c r="AV113" s="35" t="n">
        <f aca="false">'Quarterly data'!AW133</f>
        <v>216</v>
      </c>
      <c r="AW113" s="35" t="n">
        <f aca="false">'Quarterly data'!AX133</f>
        <v>219</v>
      </c>
      <c r="AX113" s="35" t="n">
        <f aca="false">'Quarterly data'!AY133</f>
        <v>236</v>
      </c>
      <c r="AY113" s="35" t="n">
        <f aca="false">'Quarterly data'!AZ133</f>
        <v>267</v>
      </c>
      <c r="AZ113" s="35" t="n">
        <f aca="false">'Quarterly data'!BA133</f>
        <v>277</v>
      </c>
      <c r="BA113" s="35" t="n">
        <f aca="false">'Quarterly data'!BB133</f>
        <v>292</v>
      </c>
      <c r="BB113" s="35" t="n">
        <f aca="false">'Quarterly data'!BC133</f>
        <v>296</v>
      </c>
      <c r="BC113" s="35" t="n">
        <f aca="false">'Quarterly data'!BD133</f>
        <v>341</v>
      </c>
      <c r="BD113" s="35" t="n">
        <f aca="false">'Quarterly data'!BE133</f>
        <v>372</v>
      </c>
      <c r="BE113" s="35" t="n">
        <f aca="false">'Quarterly data'!BF133</f>
        <v>388</v>
      </c>
      <c r="BF113" s="35" t="n">
        <f aca="false">'Quarterly data'!BG133</f>
        <v>387</v>
      </c>
      <c r="BG113" s="35" t="n">
        <f aca="false">'Quarterly data'!BH133</f>
        <v>383</v>
      </c>
      <c r="BH113" s="35" t="n">
        <f aca="false">'Quarterly data'!BI133</f>
        <v>408</v>
      </c>
      <c r="BI113" s="35" t="n">
        <f aca="false">'Quarterly data'!BJ133</f>
        <v>419</v>
      </c>
      <c r="BJ113" s="35" t="n">
        <f aca="false">'Quarterly data'!BK133</f>
        <v>425</v>
      </c>
      <c r="BK113" s="35" t="n">
        <f aca="false">'Quarterly data'!BL133</f>
        <v>434</v>
      </c>
      <c r="BL113" s="35" t="n">
        <f aca="false">'Quarterly data'!BM133</f>
        <v>452</v>
      </c>
      <c r="BM113" s="35" t="n">
        <f aca="false">'Quarterly data'!BN133</f>
        <v>470</v>
      </c>
      <c r="BN113" s="35" t="n">
        <f aca="false">'Quarterly data'!BO133</f>
        <v>465</v>
      </c>
      <c r="BO113" s="35" t="n">
        <f aca="false">'Quarterly data'!BP133</f>
        <v>474</v>
      </c>
      <c r="BP113" s="35" t="n">
        <f aca="false">'Quarterly data'!BQ133</f>
        <v>517</v>
      </c>
      <c r="BQ113" s="35" t="n">
        <f aca="false">'Quarterly data'!BR133</f>
        <v>524</v>
      </c>
      <c r="BR113" s="35" t="n">
        <f aca="false">'Quarterly data'!BS133</f>
        <v>551</v>
      </c>
      <c r="BS113" s="35" t="n">
        <f aca="false">'Quarterly data'!BT133</f>
        <v>565</v>
      </c>
      <c r="BT113" s="35" t="n">
        <f aca="false">'Quarterly data'!BU133</f>
        <v>585</v>
      </c>
      <c r="BU113" s="35" t="n">
        <f aca="false">'Quarterly data'!BV133</f>
        <v>597</v>
      </c>
      <c r="BV113" s="35" t="n">
        <f aca="false">'Quarterly data'!BW133</f>
        <v>599</v>
      </c>
      <c r="BW113" s="35" t="n">
        <f aca="false">'Quarterly data'!BX133</f>
        <v>619</v>
      </c>
      <c r="BX113" s="35" t="n">
        <f aca="false">'Quarterly data'!BY133</f>
        <v>629</v>
      </c>
      <c r="BY113" s="35" t="n">
        <f aca="false">'Quarterly data'!BZ133</f>
        <v>671</v>
      </c>
      <c r="BZ113" s="35" t="n">
        <f aca="false">'Quarterly data'!CA133</f>
        <v>666</v>
      </c>
      <c r="CA113" s="35" t="n">
        <f aca="false">'Quarterly data'!CB133</f>
        <v>680</v>
      </c>
      <c r="CB113" s="35" t="n">
        <f aca="false">'Quarterly data'!CC133</f>
        <v>704</v>
      </c>
      <c r="CC113" s="35" t="n">
        <f aca="false">'Quarterly data'!CD133</f>
        <v>717</v>
      </c>
      <c r="CD113" s="35" t="n">
        <f aca="false">'Quarterly data'!CE133</f>
        <v>741</v>
      </c>
      <c r="CE113" s="35" t="n">
        <f aca="false">'Quarterly data'!CF133</f>
        <v>744</v>
      </c>
      <c r="CF113" s="35" t="n">
        <f aca="false">'Quarterly data'!CG133</f>
        <v>780</v>
      </c>
      <c r="CG113" s="35" t="n">
        <f aca="false">'Quarterly data'!CH133</f>
        <v>794</v>
      </c>
      <c r="CH113" s="35" t="n">
        <f aca="false">'Quarterly data'!CI133</f>
        <v>814</v>
      </c>
      <c r="CI113" s="35" t="n">
        <f aca="false">'Quarterly data'!CJ133</f>
        <v>842</v>
      </c>
      <c r="CJ113" s="35" t="n">
        <f aca="false">'Quarterly data'!CK133</f>
        <v>852</v>
      </c>
      <c r="CK113" s="35" t="n">
        <f aca="false">'Quarterly data'!CL133</f>
        <v>866</v>
      </c>
      <c r="CL113" s="35" t="n">
        <f aca="false">'Quarterly data'!CM133</f>
        <v>870</v>
      </c>
      <c r="CM113" s="35" t="n">
        <f aca="false">'Quarterly data'!CN133</f>
        <v>908</v>
      </c>
      <c r="CN113" s="35" t="n">
        <f aca="false">'Quarterly data'!CO133</f>
        <v>956</v>
      </c>
      <c r="CO113" s="35" t="n">
        <f aca="false">'Quarterly data'!CP133</f>
        <v>949</v>
      </c>
      <c r="CP113" s="35" t="n">
        <f aca="false">'Quarterly data'!CQ133</f>
        <v>998</v>
      </c>
      <c r="CQ113" s="35" t="n">
        <f aca="false">'Quarterly data'!CR133</f>
        <v>999</v>
      </c>
      <c r="CR113" s="35" t="n">
        <f aca="false">'Quarterly data'!CS133</f>
        <v>1050</v>
      </c>
      <c r="CS113" s="35" t="n">
        <f aca="false">'Quarterly data'!CT133</f>
        <v>1078</v>
      </c>
      <c r="CT113" s="35" t="n">
        <f aca="false">'Quarterly data'!CU133</f>
        <v>1059</v>
      </c>
      <c r="CU113" s="35" t="n">
        <f aca="false">'Quarterly data'!CV145</f>
        <v>196</v>
      </c>
      <c r="CV113" s="35" t="n">
        <f aca="false">'Quarterly data'!CW145</f>
        <v>188</v>
      </c>
      <c r="CW113" s="35" t="n">
        <f aca="false">'Quarterly data'!CX145</f>
        <v>189</v>
      </c>
      <c r="CX113" s="35" t="n">
        <f aca="false">'Quarterly data'!CY145</f>
        <v>183</v>
      </c>
      <c r="CY113" s="35" t="n">
        <f aca="false">'Quarterly data'!CZ145</f>
        <v>172</v>
      </c>
      <c r="CZ113" s="35" t="n">
        <f aca="false">'Quarterly data'!DA145</f>
        <v>200</v>
      </c>
      <c r="DA113" s="35" t="n">
        <f aca="false">'Quarterly data'!DB145</f>
        <v>207</v>
      </c>
      <c r="DB113" s="35" t="n">
        <f aca="false">'Quarterly data'!DC145</f>
        <v>198</v>
      </c>
      <c r="DC113" s="35" t="n">
        <f aca="false">'Quarterly data'!DD145</f>
        <v>211</v>
      </c>
      <c r="DD113" s="35" t="n">
        <f aca="false">'Quarterly data'!DE145</f>
        <v>214</v>
      </c>
      <c r="DE113" s="35" t="n">
        <f aca="false">'Quarterly data'!DF145</f>
        <v>220</v>
      </c>
      <c r="DF113" s="35" t="n">
        <f aca="false">'Quarterly data'!DG145</f>
        <v>220</v>
      </c>
      <c r="DG113" s="35" t="n">
        <f aca="false">'Quarterly data'!DH145</f>
        <v>231</v>
      </c>
      <c r="DH113" s="35" t="n">
        <f aca="false">'Quarterly data'!DI145</f>
        <v>234</v>
      </c>
      <c r="DI113" s="35" t="n">
        <f aca="false">'Quarterly data'!DJ145</f>
        <v>250</v>
      </c>
      <c r="DJ113" s="35" t="n">
        <f aca="false">'Quarterly data'!DK145</f>
        <v>255</v>
      </c>
      <c r="DK113" s="35" t="n">
        <f aca="false">'Quarterly data'!DL145</f>
        <v>0</v>
      </c>
      <c r="DL113" s="35" t="n">
        <f aca="false">'Quarterly data'!DM145</f>
        <v>0</v>
      </c>
      <c r="DM113" s="35" t="n">
        <f aca="false">'Quarterly data'!DN145</f>
        <v>0</v>
      </c>
      <c r="DN113" s="35" t="n">
        <f aca="false">'Quarterly data'!DO145</f>
        <v>0</v>
      </c>
      <c r="DO113" s="814"/>
      <c r="DP113" s="814"/>
      <c r="DQ113" s="814"/>
      <c r="DR113" s="814"/>
      <c r="DS113" s="814"/>
      <c r="DT113" s="814"/>
      <c r="DU113" s="814"/>
      <c r="DV113" s="814"/>
      <c r="DW113" s="814"/>
      <c r="DX113" s="814"/>
      <c r="DY113" s="814"/>
      <c r="DZ113" s="814"/>
      <c r="EA113" s="814"/>
      <c r="EB113" s="814"/>
      <c r="EC113" s="814"/>
      <c r="ED113" s="814"/>
      <c r="EE113" s="814"/>
      <c r="EF113" s="814"/>
      <c r="EG113" s="814"/>
      <c r="EH113" s="814"/>
      <c r="EI113" s="814"/>
      <c r="EJ113" s="814"/>
      <c r="EK113" s="814"/>
      <c r="EL113" s="814"/>
      <c r="EM113" s="814"/>
      <c r="EN113" s="814"/>
      <c r="EO113" s="814"/>
      <c r="EP113" s="814"/>
      <c r="EQ113" s="814"/>
      <c r="ER113" s="814"/>
      <c r="ES113" s="814"/>
      <c r="ET113" s="814"/>
      <c r="EU113" s="814"/>
      <c r="EV113" s="814"/>
      <c r="EW113" s="814"/>
      <c r="EX113" s="814"/>
      <c r="EY113" s="814"/>
      <c r="EZ113" s="814"/>
      <c r="FA113" s="814"/>
      <c r="FB113" s="814"/>
      <c r="FC113" s="814"/>
      <c r="FD113" s="814"/>
      <c r="FE113" s="814"/>
      <c r="FF113" s="814"/>
      <c r="FG113" s="814"/>
      <c r="FH113" s="814"/>
      <c r="FI113" s="814"/>
      <c r="FJ113" s="814"/>
      <c r="FK113" s="814"/>
      <c r="FL113" s="814"/>
      <c r="FM113" s="814"/>
      <c r="FN113" s="814"/>
      <c r="FO113" s="814"/>
      <c r="FP113" s="814"/>
      <c r="FQ113" s="814"/>
      <c r="FR113" s="814"/>
      <c r="FS113" s="814"/>
      <c r="FT113" s="814"/>
      <c r="FU113" s="814"/>
      <c r="FV113" s="814"/>
    </row>
    <row r="114" s="351" customFormat="true" ht="15" hidden="false" customHeight="false" outlineLevel="0" collapsed="false">
      <c r="A114" s="40" t="s">
        <v>187</v>
      </c>
      <c r="B114" s="41" t="n">
        <f aca="false">'Quarterly data'!C134</f>
        <v>0</v>
      </c>
      <c r="C114" s="41" t="n">
        <f aca="false">'Quarterly data'!D134</f>
        <v>0</v>
      </c>
      <c r="D114" s="41" t="n">
        <f aca="false">'Quarterly data'!E134</f>
        <v>0</v>
      </c>
      <c r="E114" s="41" t="n">
        <f aca="false">'Quarterly data'!F134</f>
        <v>0</v>
      </c>
      <c r="F114" s="41" t="n">
        <f aca="false">'Quarterly data'!G134</f>
        <v>0</v>
      </c>
      <c r="G114" s="41" t="n">
        <f aca="false">'Quarterly data'!H134</f>
        <v>0</v>
      </c>
      <c r="H114" s="41" t="n">
        <f aca="false">'Quarterly data'!I134</f>
        <v>0</v>
      </c>
      <c r="I114" s="41" t="n">
        <f aca="false">'Quarterly data'!J134</f>
        <v>0</v>
      </c>
      <c r="J114" s="41" t="n">
        <f aca="false">'Quarterly data'!K134</f>
        <v>0</v>
      </c>
      <c r="K114" s="41" t="n">
        <f aca="false">'Quarterly data'!L134</f>
        <v>0</v>
      </c>
      <c r="L114" s="41" t="n">
        <f aca="false">'Quarterly data'!M134</f>
        <v>0</v>
      </c>
      <c r="M114" s="41" t="n">
        <f aca="false">'Quarterly data'!N134</f>
        <v>0</v>
      </c>
      <c r="N114" s="41" t="n">
        <f aca="false">'Quarterly data'!O134</f>
        <v>0</v>
      </c>
      <c r="O114" s="41" t="n">
        <f aca="false">'Quarterly data'!P134</f>
        <v>0</v>
      </c>
      <c r="P114" s="41" t="n">
        <f aca="false">'Quarterly data'!Q134</f>
        <v>0</v>
      </c>
      <c r="Q114" s="41" t="n">
        <f aca="false">'Quarterly data'!R134</f>
        <v>0</v>
      </c>
      <c r="R114" s="41" t="n">
        <f aca="false">'Quarterly data'!S134</f>
        <v>10.5</v>
      </c>
      <c r="S114" s="41" t="n">
        <f aca="false">'Quarterly data'!T134</f>
        <v>10.5</v>
      </c>
      <c r="T114" s="41" t="n">
        <f aca="false">'Quarterly data'!U134</f>
        <v>10.5</v>
      </c>
      <c r="U114" s="41" t="n">
        <f aca="false">'Quarterly data'!V134</f>
        <v>10.5</v>
      </c>
      <c r="V114" s="41" t="n">
        <f aca="false">'Quarterly data'!W134</f>
        <v>11.5</v>
      </c>
      <c r="W114" s="41" t="n">
        <f aca="false">'Quarterly data'!X134</f>
        <v>11.5</v>
      </c>
      <c r="X114" s="41" t="n">
        <f aca="false">'Quarterly data'!Y134</f>
        <v>11.5</v>
      </c>
      <c r="Y114" s="41" t="n">
        <f aca="false">'Quarterly data'!Z134</f>
        <v>11.5</v>
      </c>
      <c r="Z114" s="41" t="n">
        <f aca="false">'Quarterly data'!AA134</f>
        <v>12</v>
      </c>
      <c r="AA114" s="41" t="n">
        <f aca="false">'Quarterly data'!AB134</f>
        <v>12</v>
      </c>
      <c r="AB114" s="41" t="n">
        <f aca="false">'Quarterly data'!AC134</f>
        <v>12</v>
      </c>
      <c r="AC114" s="41" t="n">
        <f aca="false">'Quarterly data'!AD134</f>
        <v>12</v>
      </c>
      <c r="AD114" s="41" t="n">
        <f aca="false">'Quarterly data'!AE134</f>
        <v>12.25</v>
      </c>
      <c r="AE114" s="41" t="n">
        <f aca="false">'Quarterly data'!AF134</f>
        <v>12.25</v>
      </c>
      <c r="AF114" s="41" t="n">
        <f aca="false">'Quarterly data'!AG134</f>
        <v>12.25</v>
      </c>
      <c r="AG114" s="41" t="n">
        <f aca="false">'Quarterly data'!AH134</f>
        <v>12.25</v>
      </c>
      <c r="AH114" s="41" t="n">
        <f aca="false">'Quarterly data'!AI134</f>
        <v>14</v>
      </c>
      <c r="AI114" s="41" t="n">
        <f aca="false">'Quarterly data'!AJ134</f>
        <v>14</v>
      </c>
      <c r="AJ114" s="41" t="n">
        <f aca="false">'Quarterly data'!AK134</f>
        <v>14</v>
      </c>
      <c r="AK114" s="41" t="n">
        <f aca="false">'Quarterly data'!AL134</f>
        <v>14</v>
      </c>
      <c r="AL114" s="41" t="n">
        <f aca="false">'Quarterly data'!AM134</f>
        <v>15</v>
      </c>
      <c r="AM114" s="41" t="n">
        <f aca="false">'Quarterly data'!AN134</f>
        <v>15</v>
      </c>
      <c r="AN114" s="41" t="n">
        <f aca="false">'Quarterly data'!AO134</f>
        <v>15</v>
      </c>
      <c r="AO114" s="41" t="n">
        <f aca="false">'Quarterly data'!AP134</f>
        <v>15</v>
      </c>
      <c r="AP114" s="41" t="n">
        <f aca="false">'Quarterly data'!AQ134</f>
        <v>16.5</v>
      </c>
      <c r="AQ114" s="41" t="n">
        <f aca="false">'Quarterly data'!AR134</f>
        <v>16.5</v>
      </c>
      <c r="AR114" s="41" t="n">
        <f aca="false">'Quarterly data'!AS134</f>
        <v>16.5</v>
      </c>
      <c r="AS114" s="41" t="n">
        <f aca="false">'Quarterly data'!AT134</f>
        <v>16.5</v>
      </c>
      <c r="AT114" s="41" t="n">
        <f aca="false">'Quarterly data'!AU134</f>
        <v>21</v>
      </c>
      <c r="AU114" s="41" t="n">
        <f aca="false">'Quarterly data'!AV134</f>
        <v>24</v>
      </c>
      <c r="AV114" s="41" t="n">
        <f aca="false">'Quarterly data'!AW134</f>
        <v>26</v>
      </c>
      <c r="AW114" s="41" t="n">
        <f aca="false">'Quarterly data'!AX134</f>
        <v>26</v>
      </c>
      <c r="AX114" s="41" t="n">
        <f aca="false">'Quarterly data'!AY134</f>
        <v>28</v>
      </c>
      <c r="AY114" s="41" t="n">
        <f aca="false">'Quarterly data'!AZ134</f>
        <v>27</v>
      </c>
      <c r="AZ114" s="41" t="n">
        <f aca="false">'Quarterly data'!BA134</f>
        <v>27</v>
      </c>
      <c r="BA114" s="41" t="n">
        <f aca="false">'Quarterly data'!BB134</f>
        <v>28</v>
      </c>
      <c r="BB114" s="41" t="n">
        <f aca="false">'Quarterly data'!BC134</f>
        <v>30</v>
      </c>
      <c r="BC114" s="41" t="n">
        <f aca="false">'Quarterly data'!BD134</f>
        <v>31</v>
      </c>
      <c r="BD114" s="41" t="n">
        <f aca="false">'Quarterly data'!BE134</f>
        <v>33</v>
      </c>
      <c r="BE114" s="41" t="n">
        <f aca="false">'Quarterly data'!BF134</f>
        <v>33</v>
      </c>
      <c r="BF114" s="41" t="n">
        <f aca="false">'Quarterly data'!BG134</f>
        <v>36</v>
      </c>
      <c r="BG114" s="41" t="n">
        <f aca="false">'Quarterly data'!BH134</f>
        <v>37</v>
      </c>
      <c r="BH114" s="41" t="n">
        <f aca="false">'Quarterly data'!BI134</f>
        <v>37</v>
      </c>
      <c r="BI114" s="41" t="n">
        <f aca="false">'Quarterly data'!BJ134</f>
        <v>37</v>
      </c>
      <c r="BJ114" s="41" t="n">
        <f aca="false">'Quarterly data'!BK134</f>
        <v>40</v>
      </c>
      <c r="BK114" s="41" t="n">
        <f aca="false">'Quarterly data'!BL134</f>
        <v>44</v>
      </c>
      <c r="BL114" s="41" t="n">
        <f aca="false">'Quarterly data'!BM134</f>
        <v>44</v>
      </c>
      <c r="BM114" s="41" t="n">
        <f aca="false">'Quarterly data'!BN134</f>
        <v>47</v>
      </c>
      <c r="BN114" s="41" t="n">
        <f aca="false">'Quarterly data'!BO134</f>
        <v>43</v>
      </c>
      <c r="BO114" s="41" t="n">
        <f aca="false">'Quarterly data'!BP134</f>
        <v>44</v>
      </c>
      <c r="BP114" s="41" t="n">
        <f aca="false">'Quarterly data'!BQ134</f>
        <v>60</v>
      </c>
      <c r="BQ114" s="41" t="n">
        <f aca="false">'Quarterly data'!BR134</f>
        <v>63</v>
      </c>
      <c r="BR114" s="41" t="n">
        <f aca="false">'Quarterly data'!BS134</f>
        <v>65</v>
      </c>
      <c r="BS114" s="41" t="n">
        <f aca="false">'Quarterly data'!BT134</f>
        <v>58</v>
      </c>
      <c r="BT114" s="41" t="n">
        <f aca="false">'Quarterly data'!BU134</f>
        <v>69</v>
      </c>
      <c r="BU114" s="41" t="n">
        <f aca="false">'Quarterly data'!BV134</f>
        <v>75</v>
      </c>
      <c r="BV114" s="41" t="n">
        <f aca="false">'Quarterly data'!BW134</f>
        <v>72</v>
      </c>
      <c r="BW114" s="41" t="n">
        <f aca="false">'Quarterly data'!BX134</f>
        <v>71</v>
      </c>
      <c r="BX114" s="41" t="n">
        <f aca="false">'Quarterly data'!BY134</f>
        <v>76</v>
      </c>
      <c r="BY114" s="41" t="n">
        <f aca="false">'Quarterly data'!BZ134</f>
        <v>84</v>
      </c>
      <c r="BZ114" s="41" t="n">
        <f aca="false">'Quarterly data'!CA134</f>
        <v>79</v>
      </c>
      <c r="CA114" s="41" t="n">
        <f aca="false">'Quarterly data'!CB134</f>
        <v>79</v>
      </c>
      <c r="CB114" s="41" t="n">
        <f aca="false">'Quarterly data'!CC134</f>
        <v>88</v>
      </c>
      <c r="CC114" s="41" t="n">
        <f aca="false">'Quarterly data'!CD134</f>
        <v>86</v>
      </c>
      <c r="CD114" s="41" t="n">
        <f aca="false">'Quarterly data'!CE134</f>
        <v>89</v>
      </c>
      <c r="CE114" s="41" t="n">
        <f aca="false">'Quarterly data'!CF134</f>
        <v>83</v>
      </c>
      <c r="CF114" s="41" t="n">
        <f aca="false">'Quarterly data'!CG134</f>
        <v>91</v>
      </c>
      <c r="CG114" s="41" t="n">
        <f aca="false">'Quarterly data'!CH134</f>
        <v>96</v>
      </c>
      <c r="CH114" s="41" t="n">
        <f aca="false">'Quarterly data'!CI134</f>
        <v>101</v>
      </c>
      <c r="CI114" s="41" t="n">
        <f aca="false">'Quarterly data'!CJ134</f>
        <v>97</v>
      </c>
      <c r="CJ114" s="41" t="n">
        <f aca="false">'Quarterly data'!CK134</f>
        <v>109</v>
      </c>
      <c r="CK114" s="41" t="n">
        <f aca="false">'Quarterly data'!CL134</f>
        <v>111</v>
      </c>
      <c r="CL114" s="41" t="n">
        <f aca="false">'Quarterly data'!CM134</f>
        <v>105</v>
      </c>
      <c r="CM114" s="41" t="n">
        <f aca="false">'Quarterly data'!CN134</f>
        <v>110</v>
      </c>
      <c r="CN114" s="41" t="n">
        <f aca="false">'Quarterly data'!CO134</f>
        <v>127</v>
      </c>
      <c r="CO114" s="41" t="n">
        <f aca="false">'Quarterly data'!CP134</f>
        <v>104</v>
      </c>
      <c r="CP114" s="41" t="n">
        <f aca="false">'Quarterly data'!CQ134</f>
        <v>120</v>
      </c>
      <c r="CQ114" s="41" t="n">
        <f aca="false">'Quarterly data'!CR134</f>
        <v>116</v>
      </c>
      <c r="CR114" s="41" t="n">
        <f aca="false">'Quarterly data'!CS134</f>
        <v>125</v>
      </c>
      <c r="CS114" s="41" t="n">
        <f aca="false">'Quarterly data'!CT134</f>
        <v>128</v>
      </c>
      <c r="CT114" s="41" t="n">
        <f aca="false">'Quarterly data'!CU134</f>
        <v>118</v>
      </c>
      <c r="CU114" s="41" t="n">
        <f aca="false">'Quarterly data'!CV146</f>
        <v>153</v>
      </c>
      <c r="CV114" s="41" t="n">
        <f aca="false">'Quarterly data'!CW146</f>
        <v>167</v>
      </c>
      <c r="CW114" s="41" t="n">
        <f aca="false">'Quarterly data'!CX146</f>
        <v>178</v>
      </c>
      <c r="CX114" s="41" t="n">
        <f aca="false">'Quarterly data'!CY146</f>
        <v>149</v>
      </c>
      <c r="CY114" s="41" t="n">
        <f aca="false">'Quarterly data'!CZ146</f>
        <v>122</v>
      </c>
      <c r="CZ114" s="41" t="n">
        <f aca="false">'Quarterly data'!DA146</f>
        <v>157</v>
      </c>
      <c r="DA114" s="41" t="n">
        <f aca="false">'Quarterly data'!DB146</f>
        <v>173</v>
      </c>
      <c r="DB114" s="41" t="n">
        <f aca="false">'Quarterly data'!DC146</f>
        <v>170</v>
      </c>
      <c r="DC114" s="41" t="n">
        <f aca="false">'Quarterly data'!DD146</f>
        <v>162</v>
      </c>
      <c r="DD114" s="41" t="n">
        <f aca="false">'Quarterly data'!DE146</f>
        <v>181</v>
      </c>
      <c r="DE114" s="41" t="n">
        <f aca="false">'Quarterly data'!DF146</f>
        <v>180</v>
      </c>
      <c r="DF114" s="41" t="n">
        <f aca="false">'Quarterly data'!DG146</f>
        <v>181</v>
      </c>
      <c r="DG114" s="41" t="n">
        <f aca="false">'Quarterly data'!DH146</f>
        <v>162</v>
      </c>
      <c r="DH114" s="41" t="n">
        <f aca="false">'Quarterly data'!DI146</f>
        <v>149</v>
      </c>
      <c r="DI114" s="41" t="n">
        <f aca="false">'Quarterly data'!DJ146</f>
        <v>161</v>
      </c>
      <c r="DJ114" s="41" t="n">
        <f aca="false">'Quarterly data'!DK146</f>
        <v>182</v>
      </c>
      <c r="DK114" s="41" t="n">
        <f aca="false">'Quarterly data'!DL146</f>
        <v>0</v>
      </c>
      <c r="DL114" s="41" t="n">
        <f aca="false">'Quarterly data'!DM146</f>
        <v>0</v>
      </c>
      <c r="DM114" s="41" t="n">
        <f aca="false">'Quarterly data'!DN146</f>
        <v>0</v>
      </c>
      <c r="DN114" s="41" t="n">
        <f aca="false">'Quarterly data'!DO146</f>
        <v>0</v>
      </c>
      <c r="DO114" s="813"/>
      <c r="DP114" s="813"/>
      <c r="DQ114" s="813"/>
      <c r="DR114" s="813"/>
      <c r="DS114" s="813"/>
      <c r="DT114" s="813"/>
      <c r="DU114" s="813"/>
      <c r="DV114" s="813"/>
      <c r="DW114" s="813"/>
      <c r="DX114" s="813"/>
      <c r="DY114" s="813"/>
      <c r="DZ114" s="813"/>
      <c r="EA114" s="813"/>
      <c r="EB114" s="813"/>
      <c r="EC114" s="813"/>
      <c r="ED114" s="813"/>
      <c r="EE114" s="813"/>
      <c r="EF114" s="813"/>
      <c r="EG114" s="813"/>
      <c r="EH114" s="813"/>
      <c r="EI114" s="813"/>
      <c r="EJ114" s="813"/>
      <c r="EK114" s="813"/>
      <c r="EL114" s="813"/>
      <c r="EM114" s="813"/>
      <c r="EN114" s="813"/>
      <c r="EO114" s="813"/>
      <c r="EP114" s="813"/>
      <c r="EQ114" s="813"/>
      <c r="ER114" s="813"/>
      <c r="ES114" s="813"/>
      <c r="ET114" s="813"/>
      <c r="EU114" s="813"/>
      <c r="EV114" s="813"/>
      <c r="EW114" s="813"/>
      <c r="EX114" s="813"/>
      <c r="EY114" s="813"/>
      <c r="EZ114" s="813"/>
      <c r="FA114" s="813"/>
      <c r="FB114" s="813"/>
      <c r="FC114" s="813"/>
      <c r="FD114" s="813"/>
      <c r="FE114" s="813"/>
      <c r="FF114" s="813"/>
      <c r="FG114" s="813"/>
      <c r="FH114" s="813"/>
      <c r="FI114" s="813"/>
      <c r="FJ114" s="813"/>
      <c r="FK114" s="813"/>
      <c r="FL114" s="813"/>
      <c r="FM114" s="813"/>
      <c r="FN114" s="813"/>
      <c r="FO114" s="813"/>
      <c r="FP114" s="813"/>
      <c r="FQ114" s="813"/>
      <c r="FR114" s="813"/>
      <c r="FS114" s="813"/>
      <c r="FT114" s="813"/>
      <c r="FU114" s="813"/>
      <c r="FV114" s="813"/>
    </row>
    <row r="115" customFormat="false" ht="15" hidden="false" customHeight="false" outlineLevel="0" collapsed="false">
      <c r="A115" s="34" t="s">
        <v>188</v>
      </c>
      <c r="B115" s="35" t="n">
        <f aca="false">'Quarterly data'!C135</f>
        <v>0</v>
      </c>
      <c r="C115" s="35" t="n">
        <f aca="false">'Quarterly data'!D135</f>
        <v>0</v>
      </c>
      <c r="D115" s="35" t="n">
        <f aca="false">'Quarterly data'!E135</f>
        <v>0</v>
      </c>
      <c r="E115" s="35" t="n">
        <f aca="false">'Quarterly data'!F135</f>
        <v>0</v>
      </c>
      <c r="F115" s="35" t="n">
        <f aca="false">'Quarterly data'!G135</f>
        <v>0</v>
      </c>
      <c r="G115" s="35" t="n">
        <f aca="false">'Quarterly data'!H135</f>
        <v>0</v>
      </c>
      <c r="H115" s="35" t="n">
        <f aca="false">'Quarterly data'!I135</f>
        <v>0</v>
      </c>
      <c r="I115" s="35" t="n">
        <f aca="false">'Quarterly data'!J135</f>
        <v>0</v>
      </c>
      <c r="J115" s="35" t="n">
        <f aca="false">'Quarterly data'!K135</f>
        <v>0</v>
      </c>
      <c r="K115" s="35" t="n">
        <f aca="false">'Quarterly data'!L135</f>
        <v>0</v>
      </c>
      <c r="L115" s="35" t="n">
        <f aca="false">'Quarterly data'!M135</f>
        <v>0</v>
      </c>
      <c r="M115" s="35" t="n">
        <f aca="false">'Quarterly data'!N135</f>
        <v>0</v>
      </c>
      <c r="N115" s="35" t="n">
        <f aca="false">'Quarterly data'!O135</f>
        <v>0</v>
      </c>
      <c r="O115" s="35" t="n">
        <f aca="false">'Quarterly data'!P135</f>
        <v>0</v>
      </c>
      <c r="P115" s="35" t="n">
        <f aca="false">'Quarterly data'!Q135</f>
        <v>0</v>
      </c>
      <c r="Q115" s="35" t="n">
        <f aca="false">'Quarterly data'!R135</f>
        <v>0</v>
      </c>
      <c r="R115" s="35" t="n">
        <f aca="false">'Quarterly data'!S135</f>
        <v>11.75</v>
      </c>
      <c r="S115" s="35" t="n">
        <f aca="false">'Quarterly data'!T135</f>
        <v>11.75</v>
      </c>
      <c r="T115" s="35" t="n">
        <f aca="false">'Quarterly data'!U135</f>
        <v>11.75</v>
      </c>
      <c r="U115" s="35" t="n">
        <f aca="false">'Quarterly data'!V135</f>
        <v>11.75</v>
      </c>
      <c r="V115" s="35" t="n">
        <f aca="false">'Quarterly data'!W135</f>
        <v>12.25</v>
      </c>
      <c r="W115" s="35" t="n">
        <f aca="false">'Quarterly data'!X135</f>
        <v>12.25</v>
      </c>
      <c r="X115" s="35" t="n">
        <f aca="false">'Quarterly data'!Y135</f>
        <v>12.25</v>
      </c>
      <c r="Y115" s="35" t="n">
        <f aca="false">'Quarterly data'!Z135</f>
        <v>12.25</v>
      </c>
      <c r="Z115" s="35" t="n">
        <f aca="false">'Quarterly data'!AA135</f>
        <v>14.25</v>
      </c>
      <c r="AA115" s="35" t="n">
        <f aca="false">'Quarterly data'!AB135</f>
        <v>14.25</v>
      </c>
      <c r="AB115" s="35" t="n">
        <f aca="false">'Quarterly data'!AC135</f>
        <v>14.25</v>
      </c>
      <c r="AC115" s="35" t="n">
        <f aca="false">'Quarterly data'!AD135</f>
        <v>14.25</v>
      </c>
      <c r="AD115" s="35" t="n">
        <f aca="false">'Quarterly data'!AE135</f>
        <v>16.5</v>
      </c>
      <c r="AE115" s="35" t="n">
        <f aca="false">'Quarterly data'!AF135</f>
        <v>16.5</v>
      </c>
      <c r="AF115" s="35" t="n">
        <f aca="false">'Quarterly data'!AG135</f>
        <v>16.5</v>
      </c>
      <c r="AG115" s="35" t="n">
        <f aca="false">'Quarterly data'!AH135</f>
        <v>16.5</v>
      </c>
      <c r="AH115" s="35" t="n">
        <f aca="false">'Quarterly data'!AI135</f>
        <v>20.25</v>
      </c>
      <c r="AI115" s="35" t="n">
        <f aca="false">'Quarterly data'!AJ135</f>
        <v>20.25</v>
      </c>
      <c r="AJ115" s="35" t="n">
        <f aca="false">'Quarterly data'!AK135</f>
        <v>20.25</v>
      </c>
      <c r="AK115" s="35" t="n">
        <f aca="false">'Quarterly data'!AL135</f>
        <v>20.25</v>
      </c>
      <c r="AL115" s="35" t="n">
        <f aca="false">'Quarterly data'!AM135</f>
        <v>24.5</v>
      </c>
      <c r="AM115" s="35" t="n">
        <f aca="false">'Quarterly data'!AN135</f>
        <v>24.5</v>
      </c>
      <c r="AN115" s="35" t="n">
        <f aca="false">'Quarterly data'!AO135</f>
        <v>24.5</v>
      </c>
      <c r="AO115" s="35" t="n">
        <f aca="false">'Quarterly data'!AP135</f>
        <v>24.5</v>
      </c>
      <c r="AP115" s="35" t="n">
        <f aca="false">'Quarterly data'!AQ135</f>
        <v>28</v>
      </c>
      <c r="AQ115" s="35" t="n">
        <f aca="false">'Quarterly data'!AR135</f>
        <v>28</v>
      </c>
      <c r="AR115" s="35" t="n">
        <f aca="false">'Quarterly data'!AS135</f>
        <v>28</v>
      </c>
      <c r="AS115" s="35" t="n">
        <f aca="false">'Quarterly data'!AT135</f>
        <v>28</v>
      </c>
      <c r="AT115" s="35" t="n">
        <f aca="false">'Quarterly data'!AU135</f>
        <v>37</v>
      </c>
      <c r="AU115" s="35" t="n">
        <f aca="false">'Quarterly data'!AV135</f>
        <v>40</v>
      </c>
      <c r="AV115" s="35" t="n">
        <f aca="false">'Quarterly data'!AW135</f>
        <v>43</v>
      </c>
      <c r="AW115" s="35" t="n">
        <f aca="false">'Quarterly data'!AX135</f>
        <v>44</v>
      </c>
      <c r="AX115" s="35" t="n">
        <f aca="false">'Quarterly data'!AY135</f>
        <v>46</v>
      </c>
      <c r="AY115" s="35" t="n">
        <f aca="false">'Quarterly data'!AZ135</f>
        <v>50</v>
      </c>
      <c r="AZ115" s="35" t="n">
        <f aca="false">'Quarterly data'!BA135</f>
        <v>50</v>
      </c>
      <c r="BA115" s="35" t="n">
        <f aca="false">'Quarterly data'!BB135</f>
        <v>55</v>
      </c>
      <c r="BB115" s="35" t="n">
        <f aca="false">'Quarterly data'!BC135</f>
        <v>58</v>
      </c>
      <c r="BC115" s="35" t="n">
        <f aca="false">'Quarterly data'!BD135</f>
        <v>61</v>
      </c>
      <c r="BD115" s="35" t="n">
        <f aca="false">'Quarterly data'!BE135</f>
        <v>72</v>
      </c>
      <c r="BE115" s="35" t="n">
        <f aca="false">'Quarterly data'!BF135</f>
        <v>82</v>
      </c>
      <c r="BF115" s="35" t="n">
        <f aca="false">'Quarterly data'!BG135</f>
        <v>80</v>
      </c>
      <c r="BG115" s="35" t="n">
        <f aca="false">'Quarterly data'!BH135</f>
        <v>75</v>
      </c>
      <c r="BH115" s="35" t="n">
        <f aca="false">'Quarterly data'!BI135</f>
        <v>73</v>
      </c>
      <c r="BI115" s="35" t="n">
        <f aca="false">'Quarterly data'!BJ135</f>
        <v>77</v>
      </c>
      <c r="BJ115" s="35" t="n">
        <f aca="false">'Quarterly data'!BK135</f>
        <v>78</v>
      </c>
      <c r="BK115" s="35" t="n">
        <f aca="false">'Quarterly data'!BL135</f>
        <v>77</v>
      </c>
      <c r="BL115" s="35" t="n">
        <f aca="false">'Quarterly data'!BM135</f>
        <v>87</v>
      </c>
      <c r="BM115" s="35" t="n">
        <f aca="false">'Quarterly data'!BN135</f>
        <v>96</v>
      </c>
      <c r="BN115" s="35" t="n">
        <f aca="false">'Quarterly data'!BO135</f>
        <v>103</v>
      </c>
      <c r="BO115" s="35" t="n">
        <f aca="false">'Quarterly data'!BP135</f>
        <v>110</v>
      </c>
      <c r="BP115" s="35" t="n">
        <f aca="false">'Quarterly data'!BQ135</f>
        <v>105</v>
      </c>
      <c r="BQ115" s="35" t="n">
        <f aca="false">'Quarterly data'!BR135</f>
        <v>100</v>
      </c>
      <c r="BR115" s="35" t="n">
        <f aca="false">'Quarterly data'!BS135</f>
        <v>103</v>
      </c>
      <c r="BS115" s="35" t="n">
        <f aca="false">'Quarterly data'!BT135</f>
        <v>95</v>
      </c>
      <c r="BT115" s="35" t="n">
        <f aca="false">'Quarterly data'!BU135</f>
        <v>100</v>
      </c>
      <c r="BU115" s="35" t="n">
        <f aca="false">'Quarterly data'!BV135</f>
        <v>86</v>
      </c>
      <c r="BV115" s="35" t="n">
        <f aca="false">'Quarterly data'!BW135</f>
        <v>87</v>
      </c>
      <c r="BW115" s="35" t="n">
        <f aca="false">'Quarterly data'!BX135</f>
        <v>95</v>
      </c>
      <c r="BX115" s="35" t="n">
        <f aca="false">'Quarterly data'!BY135</f>
        <v>101</v>
      </c>
      <c r="BY115" s="35" t="n">
        <f aca="false">'Quarterly data'!BZ135</f>
        <v>104</v>
      </c>
      <c r="BZ115" s="35" t="n">
        <f aca="false">'Quarterly data'!CA135</f>
        <v>112</v>
      </c>
      <c r="CA115" s="35" t="n">
        <f aca="false">'Quarterly data'!CB135</f>
        <v>129</v>
      </c>
      <c r="CB115" s="35" t="n">
        <f aca="false">'Quarterly data'!CC135</f>
        <v>123</v>
      </c>
      <c r="CC115" s="35" t="n">
        <f aca="false">'Quarterly data'!CD135</f>
        <v>116</v>
      </c>
      <c r="CD115" s="35" t="n">
        <f aca="false">'Quarterly data'!CE135</f>
        <v>117</v>
      </c>
      <c r="CE115" s="35" t="n">
        <f aca="false">'Quarterly data'!CF135</f>
        <v>134</v>
      </c>
      <c r="CF115" s="35" t="n">
        <f aca="false">'Quarterly data'!CG135</f>
        <v>140</v>
      </c>
      <c r="CG115" s="35" t="n">
        <f aca="false">'Quarterly data'!CH135</f>
        <v>152</v>
      </c>
      <c r="CH115" s="35" t="n">
        <f aca="false">'Quarterly data'!CI135</f>
        <v>141</v>
      </c>
      <c r="CI115" s="35" t="n">
        <f aca="false">'Quarterly data'!CJ135</f>
        <v>162</v>
      </c>
      <c r="CJ115" s="35" t="n">
        <f aca="false">'Quarterly data'!CK135</f>
        <v>148</v>
      </c>
      <c r="CK115" s="35" t="n">
        <f aca="false">'Quarterly data'!CL135</f>
        <v>145</v>
      </c>
      <c r="CL115" s="35" t="n">
        <f aca="false">'Quarterly data'!CM135</f>
        <v>156</v>
      </c>
      <c r="CM115" s="35" t="n">
        <f aca="false">'Quarterly data'!CN135</f>
        <v>169</v>
      </c>
      <c r="CN115" s="35" t="n">
        <f aca="false">'Quarterly data'!CO135</f>
        <v>155</v>
      </c>
      <c r="CO115" s="35" t="n">
        <f aca="false">'Quarterly data'!CP135</f>
        <v>172</v>
      </c>
      <c r="CP115" s="35" t="n">
        <f aca="false">'Quarterly data'!CQ135</f>
        <v>170</v>
      </c>
      <c r="CQ115" s="35" t="n">
        <f aca="false">'Quarterly data'!CR135</f>
        <v>179</v>
      </c>
      <c r="CR115" s="35" t="n">
        <f aca="false">'Quarterly data'!CS135</f>
        <v>165</v>
      </c>
      <c r="CS115" s="35" t="n">
        <f aca="false">'Quarterly data'!CT135</f>
        <v>178</v>
      </c>
      <c r="CT115" s="35" t="n">
        <f aca="false">'Quarterly data'!CU135</f>
        <v>186</v>
      </c>
      <c r="CU115" s="35" t="n">
        <f aca="false">'Quarterly data'!CV147</f>
        <v>1093</v>
      </c>
      <c r="CV115" s="35" t="n">
        <f aca="false">'Quarterly data'!CW147</f>
        <v>1129</v>
      </c>
      <c r="CW115" s="35" t="n">
        <f aca="false">'Quarterly data'!CX147</f>
        <v>1130</v>
      </c>
      <c r="CX115" s="35" t="n">
        <f aca="false">'Quarterly data'!CY147</f>
        <v>1083</v>
      </c>
      <c r="CY115" s="35" t="n">
        <f aca="false">'Quarterly data'!CZ147</f>
        <v>913</v>
      </c>
      <c r="CZ115" s="35" t="n">
        <f aca="false">'Quarterly data'!DA147</f>
        <v>1044</v>
      </c>
      <c r="DA115" s="35" t="n">
        <f aca="false">'Quarterly data'!DB147</f>
        <v>1093</v>
      </c>
      <c r="DB115" s="35" t="n">
        <f aca="false">'Quarterly data'!DC147</f>
        <v>1079</v>
      </c>
      <c r="DC115" s="35" t="n">
        <f aca="false">'Quarterly data'!DD147</f>
        <v>1133</v>
      </c>
      <c r="DD115" s="35" t="n">
        <f aca="false">'Quarterly data'!DE147</f>
        <v>1163</v>
      </c>
      <c r="DE115" s="35" t="n">
        <f aca="false">'Quarterly data'!DF147</f>
        <v>1250</v>
      </c>
      <c r="DF115" s="35" t="n">
        <f aca="false">'Quarterly data'!DG147</f>
        <v>1194</v>
      </c>
      <c r="DG115" s="35" t="n">
        <f aca="false">'Quarterly data'!DH147</f>
        <v>1268</v>
      </c>
      <c r="DH115" s="35" t="n">
        <f aca="false">'Quarterly data'!DI147</f>
        <v>1356</v>
      </c>
      <c r="DI115" s="35" t="n">
        <f aca="false">'Quarterly data'!DJ147</f>
        <v>1369</v>
      </c>
      <c r="DJ115" s="35" t="n">
        <f aca="false">'Quarterly data'!DK147</f>
        <v>1348</v>
      </c>
      <c r="DK115" s="35" t="n">
        <f aca="false">'Quarterly data'!DL147</f>
        <v>0</v>
      </c>
      <c r="DL115" s="35" t="n">
        <f aca="false">'Quarterly data'!DM147</f>
        <v>0</v>
      </c>
      <c r="DM115" s="35" t="n">
        <f aca="false">'Quarterly data'!DN147</f>
        <v>0</v>
      </c>
      <c r="DN115" s="35" t="n">
        <f aca="false">'Quarterly data'!DO147</f>
        <v>0</v>
      </c>
      <c r="DO115" s="814"/>
      <c r="DP115" s="814"/>
      <c r="DQ115" s="814"/>
      <c r="DR115" s="814"/>
      <c r="DS115" s="814"/>
      <c r="DT115" s="814"/>
      <c r="DU115" s="814"/>
      <c r="DV115" s="814"/>
      <c r="DW115" s="814"/>
      <c r="DX115" s="814"/>
      <c r="DY115" s="814"/>
      <c r="DZ115" s="814"/>
      <c r="EA115" s="814"/>
      <c r="EB115" s="814"/>
      <c r="EC115" s="814"/>
      <c r="ED115" s="814"/>
      <c r="EE115" s="814"/>
      <c r="EF115" s="814"/>
      <c r="EG115" s="814"/>
      <c r="EH115" s="814"/>
      <c r="EI115" s="814"/>
      <c r="EJ115" s="814"/>
      <c r="EK115" s="814"/>
      <c r="EL115" s="814"/>
      <c r="EM115" s="814"/>
      <c r="EN115" s="814"/>
      <c r="EO115" s="814"/>
      <c r="EP115" s="814"/>
      <c r="EQ115" s="814"/>
      <c r="ER115" s="814"/>
      <c r="ES115" s="814"/>
      <c r="ET115" s="814"/>
      <c r="EU115" s="814"/>
      <c r="EV115" s="814"/>
      <c r="EW115" s="814"/>
      <c r="EX115" s="814"/>
      <c r="EY115" s="814"/>
      <c r="EZ115" s="814"/>
      <c r="FA115" s="814"/>
      <c r="FB115" s="814"/>
      <c r="FC115" s="814"/>
      <c r="FD115" s="814"/>
      <c r="FE115" s="814"/>
      <c r="FF115" s="814"/>
      <c r="FG115" s="814"/>
      <c r="FH115" s="814"/>
      <c r="FI115" s="814"/>
      <c r="FJ115" s="814"/>
      <c r="FK115" s="814"/>
      <c r="FL115" s="814"/>
      <c r="FM115" s="814"/>
      <c r="FN115" s="814"/>
      <c r="FO115" s="814"/>
      <c r="FP115" s="814"/>
      <c r="FQ115" s="814"/>
      <c r="FR115" s="814"/>
      <c r="FS115" s="814"/>
      <c r="FT115" s="814"/>
      <c r="FU115" s="814"/>
      <c r="FV115" s="814"/>
    </row>
    <row r="116" customFormat="false" ht="15" hidden="false" customHeight="false" outlineLevel="0" collapsed="false">
      <c r="A116" s="19"/>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c r="CA116" s="10"/>
      <c r="CB116" s="10"/>
      <c r="CC116" s="10"/>
      <c r="CD116" s="10"/>
      <c r="CE116" s="10"/>
      <c r="CF116" s="10"/>
      <c r="CG116" s="10"/>
      <c r="CH116" s="10"/>
      <c r="CI116" s="10"/>
      <c r="CJ116" s="10"/>
      <c r="CK116" s="10"/>
      <c r="CL116" s="10"/>
      <c r="CM116" s="10"/>
      <c r="CN116" s="10"/>
      <c r="CO116" s="10"/>
      <c r="CP116" s="10"/>
      <c r="CQ116" s="10"/>
      <c r="CR116" s="10"/>
      <c r="CS116" s="10"/>
      <c r="CT116" s="10"/>
      <c r="CU116" s="10"/>
      <c r="CV116" s="10"/>
      <c r="CW116" s="10"/>
      <c r="CX116" s="10"/>
      <c r="CY116" s="10"/>
      <c r="CZ116" s="10"/>
      <c r="DA116" s="10"/>
      <c r="DB116" s="10"/>
      <c r="DC116" s="10"/>
      <c r="DD116" s="10"/>
      <c r="DE116" s="10"/>
      <c r="DF116" s="10"/>
      <c r="DG116" s="10"/>
      <c r="DH116" s="10"/>
      <c r="DI116" s="10"/>
      <c r="DJ116" s="10"/>
      <c r="DK116" s="10"/>
      <c r="DL116" s="10"/>
      <c r="DM116" s="10"/>
      <c r="DN116" s="10"/>
      <c r="DO116" s="814"/>
      <c r="DP116" s="814"/>
      <c r="DQ116" s="814"/>
      <c r="DR116" s="814"/>
      <c r="DS116" s="814"/>
      <c r="DT116" s="814"/>
      <c r="DU116" s="814"/>
      <c r="DV116" s="814"/>
      <c r="DW116" s="814"/>
      <c r="DX116" s="814"/>
      <c r="DY116" s="814"/>
      <c r="DZ116" s="814"/>
      <c r="EA116" s="814"/>
      <c r="EB116" s="814"/>
      <c r="EC116" s="814"/>
      <c r="ED116" s="814"/>
      <c r="EE116" s="814"/>
      <c r="EF116" s="814"/>
      <c r="EG116" s="814"/>
      <c r="EH116" s="814"/>
      <c r="EI116" s="814"/>
      <c r="EJ116" s="814"/>
      <c r="EK116" s="814"/>
      <c r="EL116" s="814"/>
      <c r="EM116" s="814"/>
      <c r="EN116" s="814"/>
      <c r="EO116" s="814"/>
      <c r="EP116" s="814"/>
      <c r="EQ116" s="814"/>
      <c r="ER116" s="814"/>
      <c r="ES116" s="814"/>
      <c r="ET116" s="814"/>
      <c r="EU116" s="814"/>
      <c r="EV116" s="814"/>
      <c r="EW116" s="814"/>
      <c r="EX116" s="814"/>
      <c r="EY116" s="814"/>
      <c r="EZ116" s="814"/>
      <c r="FA116" s="814"/>
      <c r="FB116" s="814"/>
      <c r="FC116" s="814"/>
      <c r="FD116" s="814"/>
      <c r="FE116" s="814"/>
      <c r="FF116" s="814"/>
      <c r="FG116" s="814"/>
      <c r="FH116" s="814"/>
      <c r="FI116" s="814"/>
      <c r="FJ116" s="814"/>
      <c r="FK116" s="814"/>
      <c r="FL116" s="814"/>
      <c r="FM116" s="814"/>
      <c r="FN116" s="814"/>
      <c r="FO116" s="814"/>
      <c r="FP116" s="814"/>
      <c r="FQ116" s="814"/>
      <c r="FR116" s="814"/>
      <c r="FS116" s="814"/>
      <c r="FT116" s="814"/>
      <c r="FU116" s="814"/>
      <c r="FV116" s="814"/>
    </row>
    <row r="117" s="351" customFormat="true" ht="15" hidden="false" customHeight="false" outlineLevel="0" collapsed="false">
      <c r="A117" s="43"/>
      <c r="DO117" s="813"/>
      <c r="DP117" s="813"/>
      <c r="DQ117" s="813"/>
      <c r="DR117" s="813"/>
      <c r="DS117" s="813"/>
      <c r="DT117" s="813"/>
      <c r="DU117" s="813"/>
      <c r="DV117" s="813"/>
      <c r="DW117" s="813"/>
      <c r="DX117" s="813"/>
      <c r="DY117" s="813"/>
      <c r="DZ117" s="813"/>
      <c r="EA117" s="813"/>
      <c r="EB117" s="813"/>
      <c r="EC117" s="813"/>
      <c r="ED117" s="813"/>
      <c r="EE117" s="813"/>
      <c r="EF117" s="813"/>
      <c r="EG117" s="813"/>
      <c r="EH117" s="813"/>
      <c r="EI117" s="813"/>
      <c r="EJ117" s="813"/>
      <c r="EK117" s="813"/>
      <c r="EL117" s="813"/>
      <c r="EM117" s="813"/>
      <c r="EN117" s="813"/>
      <c r="EO117" s="813"/>
      <c r="EP117" s="813"/>
      <c r="EQ117" s="813"/>
      <c r="ER117" s="813"/>
      <c r="ES117" s="813"/>
      <c r="ET117" s="813"/>
      <c r="EU117" s="813"/>
      <c r="EV117" s="813"/>
      <c r="EW117" s="813"/>
      <c r="EX117" s="813"/>
      <c r="EY117" s="813"/>
      <c r="EZ117" s="813"/>
      <c r="FA117" s="813"/>
      <c r="FB117" s="813"/>
      <c r="FC117" s="813"/>
      <c r="FD117" s="813"/>
      <c r="FE117" s="813"/>
      <c r="FF117" s="813"/>
      <c r="FG117" s="813"/>
      <c r="FH117" s="813"/>
      <c r="FI117" s="813"/>
      <c r="FJ117" s="813"/>
      <c r="FK117" s="813"/>
      <c r="FL117" s="813"/>
      <c r="FM117" s="813"/>
      <c r="FN117" s="813"/>
      <c r="FO117" s="813"/>
      <c r="FP117" s="813"/>
      <c r="FQ117" s="813"/>
      <c r="FR117" s="813"/>
      <c r="FS117" s="813"/>
      <c r="FT117" s="813"/>
      <c r="FU117" s="813"/>
      <c r="FV117" s="813"/>
    </row>
    <row r="118" customFormat="false" ht="16.5" hidden="false" customHeight="false" outlineLevel="0" collapsed="false">
      <c r="A118" s="31" t="s">
        <v>1560</v>
      </c>
      <c r="B118" s="44" t="str">
        <f aca="false">'Quarterly data'!C138</f>
        <v>1995Q1</v>
      </c>
      <c r="C118" s="44" t="str">
        <f aca="false">'Quarterly data'!D138</f>
        <v>1995Q2</v>
      </c>
      <c r="D118" s="44" t="str">
        <f aca="false">'Quarterly data'!E138</f>
        <v>1995Q3</v>
      </c>
      <c r="E118" s="44" t="str">
        <f aca="false">'Quarterly data'!F138</f>
        <v>1995Q4</v>
      </c>
      <c r="F118" s="44" t="str">
        <f aca="false">'Quarterly data'!G138</f>
        <v>1996Q1</v>
      </c>
      <c r="G118" s="44" t="str">
        <f aca="false">'Quarterly data'!H138</f>
        <v>1996Q2</v>
      </c>
      <c r="H118" s="44" t="str">
        <f aca="false">'Quarterly data'!I138</f>
        <v>1996Q3</v>
      </c>
      <c r="I118" s="44" t="str">
        <f aca="false">'Quarterly data'!J138</f>
        <v>1996Q4</v>
      </c>
      <c r="J118" s="44" t="str">
        <f aca="false">'Quarterly data'!K138</f>
        <v>1997Q1</v>
      </c>
      <c r="K118" s="44" t="str">
        <f aca="false">'Quarterly data'!L138</f>
        <v>1997Q2</v>
      </c>
      <c r="L118" s="44" t="str">
        <f aca="false">'Quarterly data'!M138</f>
        <v>1997Q3</v>
      </c>
      <c r="M118" s="44" t="str">
        <f aca="false">'Quarterly data'!N138</f>
        <v>1997Q4</v>
      </c>
      <c r="N118" s="44" t="str">
        <f aca="false">'Quarterly data'!O138</f>
        <v>1998Q1</v>
      </c>
      <c r="O118" s="44" t="str">
        <f aca="false">'Quarterly data'!P138</f>
        <v>1998Q2</v>
      </c>
      <c r="P118" s="44" t="str">
        <f aca="false">'Quarterly data'!Q138</f>
        <v>1998Q3</v>
      </c>
      <c r="Q118" s="44" t="str">
        <f aca="false">'Quarterly data'!R138</f>
        <v>1998Q4</v>
      </c>
      <c r="R118" s="44" t="str">
        <f aca="false">'Quarterly data'!S138</f>
        <v>1999Q1</v>
      </c>
      <c r="S118" s="44" t="str">
        <f aca="false">'Quarterly data'!T138</f>
        <v>1999Q2</v>
      </c>
      <c r="T118" s="44" t="str">
        <f aca="false">'Quarterly data'!U138</f>
        <v>1999Q3</v>
      </c>
      <c r="U118" s="44" t="str">
        <f aca="false">'Quarterly data'!V138</f>
        <v>1999Q4</v>
      </c>
      <c r="V118" s="44" t="str">
        <f aca="false">'Quarterly data'!W138</f>
        <v>2000Q1</v>
      </c>
      <c r="W118" s="44" t="str">
        <f aca="false">'Quarterly data'!X138</f>
        <v>2000Q2</v>
      </c>
      <c r="X118" s="44" t="str">
        <f aca="false">'Quarterly data'!Y138</f>
        <v>2000Q3</v>
      </c>
      <c r="Y118" s="44" t="str">
        <f aca="false">'Quarterly data'!Z138</f>
        <v>2000Q4</v>
      </c>
      <c r="Z118" s="44" t="str">
        <f aca="false">'Quarterly data'!AA138</f>
        <v>2001Q1</v>
      </c>
      <c r="AA118" s="44" t="str">
        <f aca="false">'Quarterly data'!AB138</f>
        <v>2001Q2</v>
      </c>
      <c r="AB118" s="44" t="str">
        <f aca="false">'Quarterly data'!AC138</f>
        <v>2001Q3</v>
      </c>
      <c r="AC118" s="44" t="str">
        <f aca="false">'Quarterly data'!AD138</f>
        <v>2001Q4</v>
      </c>
      <c r="AD118" s="44" t="str">
        <f aca="false">'Quarterly data'!AE138</f>
        <v>2002Q1</v>
      </c>
      <c r="AE118" s="44" t="str">
        <f aca="false">'Quarterly data'!AF138</f>
        <v>2002Q2</v>
      </c>
      <c r="AF118" s="44" t="str">
        <f aca="false">'Quarterly data'!AG138</f>
        <v>2002Q3</v>
      </c>
      <c r="AG118" s="44" t="str">
        <f aca="false">'Quarterly data'!AH138</f>
        <v>2002Q4</v>
      </c>
      <c r="AH118" s="44" t="str">
        <f aca="false">'Quarterly data'!AI138</f>
        <v>2003Q1</v>
      </c>
      <c r="AI118" s="44" t="str">
        <f aca="false">'Quarterly data'!AJ138</f>
        <v>2003Q2</v>
      </c>
      <c r="AJ118" s="44" t="str">
        <f aca="false">'Quarterly data'!AK138</f>
        <v>2003Q3</v>
      </c>
      <c r="AK118" s="44" t="str">
        <f aca="false">'Quarterly data'!AL138</f>
        <v>2003Q4</v>
      </c>
      <c r="AL118" s="44" t="str">
        <f aca="false">'Quarterly data'!AM138</f>
        <v>2004Q1</v>
      </c>
      <c r="AM118" s="44" t="str">
        <f aca="false">'Quarterly data'!AN138</f>
        <v>2004Q2</v>
      </c>
      <c r="AN118" s="44" t="str">
        <f aca="false">'Quarterly data'!AO138</f>
        <v>2004Q3</v>
      </c>
      <c r="AO118" s="44" t="str">
        <f aca="false">'Quarterly data'!AP138</f>
        <v>2004Q4</v>
      </c>
      <c r="AP118" s="44" t="str">
        <f aca="false">'Quarterly data'!AQ138</f>
        <v>2005Q1</v>
      </c>
      <c r="AQ118" s="44" t="str">
        <f aca="false">'Quarterly data'!AR138</f>
        <v>2005Q2</v>
      </c>
      <c r="AR118" s="44" t="str">
        <f aca="false">'Quarterly data'!AS138</f>
        <v>2005Q3</v>
      </c>
      <c r="AS118" s="44" t="str">
        <f aca="false">'Quarterly data'!AT138</f>
        <v>2005Q4</v>
      </c>
      <c r="AT118" s="44" t="str">
        <f aca="false">'Quarterly data'!AU138</f>
        <v>2006Q1</v>
      </c>
      <c r="AU118" s="44" t="str">
        <f aca="false">'Quarterly data'!AV138</f>
        <v>2006Q2</v>
      </c>
      <c r="AV118" s="44" t="str">
        <f aca="false">'Quarterly data'!AW138</f>
        <v>2006Q3</v>
      </c>
      <c r="AW118" s="44" t="str">
        <f aca="false">'Quarterly data'!AX138</f>
        <v>2006Q4</v>
      </c>
      <c r="AX118" s="44" t="str">
        <f aca="false">'Quarterly data'!AY138</f>
        <v>2007Q1</v>
      </c>
      <c r="AY118" s="44" t="str">
        <f aca="false">'Quarterly data'!AZ138</f>
        <v>2007Q2</v>
      </c>
      <c r="AZ118" s="44" t="str">
        <f aca="false">'Quarterly data'!BA138</f>
        <v>2007Q3</v>
      </c>
      <c r="BA118" s="44" t="str">
        <f aca="false">'Quarterly data'!BB138</f>
        <v>2007Q4</v>
      </c>
      <c r="BB118" s="44" t="str">
        <f aca="false">'Quarterly data'!BC138</f>
        <v>2008Q1</v>
      </c>
      <c r="BC118" s="44" t="str">
        <f aca="false">'Quarterly data'!BD138</f>
        <v>2008Q2</v>
      </c>
      <c r="BD118" s="44" t="str">
        <f aca="false">'Quarterly data'!BE138</f>
        <v>2008Q3</v>
      </c>
      <c r="BE118" s="44" t="str">
        <f aca="false">'Quarterly data'!BF138</f>
        <v>2008Q4</v>
      </c>
      <c r="BF118" s="44" t="str">
        <f aca="false">'Quarterly data'!BG138</f>
        <v>2009Q1</v>
      </c>
      <c r="BG118" s="44" t="str">
        <f aca="false">'Quarterly data'!BH138</f>
        <v>2009Q2</v>
      </c>
      <c r="BH118" s="44" t="str">
        <f aca="false">'Quarterly data'!BI138</f>
        <v>2009Q3</v>
      </c>
      <c r="BI118" s="44" t="str">
        <f aca="false">'Quarterly data'!BJ138</f>
        <v>2009Q4</v>
      </c>
      <c r="BJ118" s="44" t="str">
        <f aca="false">'Quarterly data'!BK138</f>
        <v>2010Q1</v>
      </c>
      <c r="BK118" s="44" t="str">
        <f aca="false">'Quarterly data'!BL138</f>
        <v>2010Q2</v>
      </c>
      <c r="BL118" s="44" t="str">
        <f aca="false">'Quarterly data'!BM138</f>
        <v>2010Q3</v>
      </c>
      <c r="BM118" s="44" t="str">
        <f aca="false">'Quarterly data'!BN138</f>
        <v>2010Q4</v>
      </c>
      <c r="BN118" s="44" t="str">
        <f aca="false">'Quarterly data'!BO138</f>
        <v>2011Q1</v>
      </c>
      <c r="BO118" s="44" t="str">
        <f aca="false">'Quarterly data'!BP138</f>
        <v>2011Q2</v>
      </c>
      <c r="BP118" s="44" t="str">
        <f aca="false">'Quarterly data'!BQ138</f>
        <v>2011Q3</v>
      </c>
      <c r="BQ118" s="44" t="str">
        <f aca="false">'Quarterly data'!BR138</f>
        <v>2011Q4</v>
      </c>
      <c r="BR118" s="44" t="str">
        <f aca="false">'Quarterly data'!BS138</f>
        <v>2012Q1</v>
      </c>
      <c r="BS118" s="44" t="str">
        <f aca="false">'Quarterly data'!BT138</f>
        <v>2012Q2</v>
      </c>
      <c r="BT118" s="44" t="str">
        <f aca="false">'Quarterly data'!BU138</f>
        <v>2012Q3</v>
      </c>
      <c r="BU118" s="44" t="str">
        <f aca="false">'Quarterly data'!BV138</f>
        <v>2012Q4</v>
      </c>
      <c r="BV118" s="44" t="str">
        <f aca="false">'Quarterly data'!BW138</f>
        <v>2013Q1</v>
      </c>
      <c r="BW118" s="44" t="str">
        <f aca="false">'Quarterly data'!BX138</f>
        <v>2013Q2</v>
      </c>
      <c r="BX118" s="44" t="str">
        <f aca="false">'Quarterly data'!BY138</f>
        <v>2013Q3</v>
      </c>
      <c r="BY118" s="44" t="str">
        <f aca="false">'Quarterly data'!BZ138</f>
        <v>2013Q4</v>
      </c>
      <c r="BZ118" s="44" t="str">
        <f aca="false">'Quarterly data'!CA138</f>
        <v>2014Q1</v>
      </c>
      <c r="CA118" s="44" t="str">
        <f aca="false">'Quarterly data'!CB138</f>
        <v>2014Q2</v>
      </c>
      <c r="CB118" s="44" t="str">
        <f aca="false">'Quarterly data'!CC138</f>
        <v>2014Q3</v>
      </c>
      <c r="CC118" s="44" t="str">
        <f aca="false">'Quarterly data'!CD138</f>
        <v>2014Q4</v>
      </c>
      <c r="CD118" s="44" t="str">
        <f aca="false">'Quarterly data'!CE138</f>
        <v>2015Q1</v>
      </c>
      <c r="CE118" s="44" t="str">
        <f aca="false">'Quarterly data'!CF138</f>
        <v>2015Q2</v>
      </c>
      <c r="CF118" s="44" t="str">
        <f aca="false">'Quarterly data'!CG138</f>
        <v>2015Q3</v>
      </c>
      <c r="CG118" s="44" t="str">
        <f aca="false">'Quarterly data'!CH138</f>
        <v>2015Q4</v>
      </c>
      <c r="CH118" s="44" t="str">
        <f aca="false">'Quarterly data'!CI138</f>
        <v>2016Q1</v>
      </c>
      <c r="CI118" s="44" t="str">
        <f aca="false">'Quarterly data'!CJ138</f>
        <v>2016Q2</v>
      </c>
      <c r="CJ118" s="44" t="str">
        <f aca="false">'Quarterly data'!CK138</f>
        <v>2016Q3</v>
      </c>
      <c r="CK118" s="44" t="str">
        <f aca="false">'Quarterly data'!CL138</f>
        <v>2016Q4</v>
      </c>
      <c r="CL118" s="44" t="str">
        <f aca="false">'Quarterly data'!CM138</f>
        <v>2017Q1</v>
      </c>
      <c r="CM118" s="44" t="str">
        <f aca="false">'Quarterly data'!CN138</f>
        <v>2017Q2</v>
      </c>
      <c r="CN118" s="44" t="str">
        <f aca="false">'Quarterly data'!CO138</f>
        <v>2017Q3</v>
      </c>
      <c r="CO118" s="44" t="str">
        <f aca="false">'Quarterly data'!CP138</f>
        <v>2017Q4</v>
      </c>
      <c r="CP118" s="44" t="str">
        <f aca="false">'Quarterly data'!CQ138</f>
        <v>2018Q1</v>
      </c>
      <c r="CQ118" s="44" t="str">
        <f aca="false">'Quarterly data'!CR138</f>
        <v>2018Q2</v>
      </c>
      <c r="CR118" s="44" t="str">
        <f aca="false">'Quarterly data'!CS138</f>
        <v>2018Q3</v>
      </c>
      <c r="CS118" s="44" t="str">
        <f aca="false">'Quarterly data'!CT138</f>
        <v>2018Q4</v>
      </c>
      <c r="CT118" s="44" t="str">
        <f aca="false">'Quarterly data'!CU138</f>
        <v>2019Q1</v>
      </c>
      <c r="CU118" s="44" t="e">
        <f aca="false">'quarterly data'!#ref!</f>
        <v>#VALUE!</v>
      </c>
      <c r="CV118" s="44" t="e">
        <f aca="false">'quarterly data'!#ref!</f>
        <v>#VALUE!</v>
      </c>
      <c r="CW118" s="44" t="e">
        <f aca="false">'quarterly data'!#ref!</f>
        <v>#VALUE!</v>
      </c>
      <c r="CX118" s="44" t="e">
        <f aca="false">'quarterly data'!#ref!</f>
        <v>#VALUE!</v>
      </c>
      <c r="CY118" s="44" t="e">
        <f aca="false">'quarterly data'!#ref!</f>
        <v>#VALUE!</v>
      </c>
      <c r="CZ118" s="44" t="e">
        <f aca="false">'quarterly data'!#ref!</f>
        <v>#VALUE!</v>
      </c>
      <c r="DA118" s="44" t="e">
        <f aca="false">'quarterly data'!#ref!</f>
        <v>#VALUE!</v>
      </c>
      <c r="DB118" s="44" t="e">
        <f aca="false">'quarterly data'!#ref!</f>
        <v>#VALUE!</v>
      </c>
      <c r="DC118" s="44" t="e">
        <f aca="false">'quarterly data'!#ref!</f>
        <v>#VALUE!</v>
      </c>
      <c r="DD118" s="44" t="e">
        <f aca="false">'quarterly data'!#ref!</f>
        <v>#VALUE!</v>
      </c>
      <c r="DE118" s="44" t="e">
        <f aca="false">'quarterly data'!#ref!</f>
        <v>#VALUE!</v>
      </c>
      <c r="DF118" s="44" t="e">
        <f aca="false">'quarterly data'!#ref!</f>
        <v>#VALUE!</v>
      </c>
      <c r="DG118" s="44" t="e">
        <f aca="false">'quarterly data'!#ref!</f>
        <v>#VALUE!</v>
      </c>
      <c r="DH118" s="44" t="e">
        <f aca="false">'quarterly data'!#ref!</f>
        <v>#VALUE!</v>
      </c>
      <c r="DI118" s="44" t="e">
        <f aca="false">'quarterly data'!#ref!</f>
        <v>#VALUE!</v>
      </c>
      <c r="DJ118" s="44" t="e">
        <f aca="false">'quarterly data'!#ref!</f>
        <v>#VALUE!</v>
      </c>
      <c r="DK118" s="44" t="e">
        <f aca="false">'quarterly data'!#ref!</f>
        <v>#VALUE!</v>
      </c>
      <c r="DL118" s="44" t="e">
        <f aca="false">'quarterly data'!#ref!</f>
        <v>#VALUE!</v>
      </c>
      <c r="DM118" s="44" t="e">
        <f aca="false">'quarterly data'!#ref!</f>
        <v>#VALUE!</v>
      </c>
      <c r="DN118" s="44" t="e">
        <f aca="false">'quarterly data'!#ref!</f>
        <v>#VALUE!</v>
      </c>
      <c r="DO118" s="815"/>
      <c r="DP118" s="815"/>
      <c r="DQ118" s="815"/>
      <c r="DR118" s="815"/>
      <c r="DS118" s="815"/>
      <c r="DT118" s="815"/>
      <c r="DU118" s="815"/>
      <c r="DV118" s="815"/>
      <c r="DW118" s="815"/>
      <c r="DX118" s="815"/>
      <c r="DY118" s="815"/>
      <c r="DZ118" s="815"/>
      <c r="EA118" s="815"/>
      <c r="EB118" s="815"/>
      <c r="EC118" s="815"/>
      <c r="ED118" s="815"/>
      <c r="EE118" s="815"/>
      <c r="EF118" s="815"/>
      <c r="EG118" s="815"/>
      <c r="EH118" s="815"/>
      <c r="EI118" s="815"/>
      <c r="EJ118" s="815"/>
      <c r="EK118" s="815"/>
      <c r="EL118" s="815"/>
      <c r="EM118" s="815"/>
      <c r="EN118" s="815"/>
      <c r="EO118" s="815"/>
      <c r="EP118" s="815"/>
      <c r="EQ118" s="815"/>
      <c r="ER118" s="815"/>
      <c r="ES118" s="815"/>
      <c r="ET118" s="815"/>
      <c r="EU118" s="815"/>
      <c r="EV118" s="815"/>
      <c r="EW118" s="815"/>
      <c r="EX118" s="815"/>
      <c r="EY118" s="815"/>
      <c r="EZ118" s="815"/>
      <c r="FA118" s="815"/>
      <c r="FB118" s="815"/>
      <c r="FC118" s="815"/>
      <c r="FD118" s="815"/>
      <c r="FE118" s="815"/>
      <c r="FF118" s="815"/>
      <c r="FG118" s="815"/>
      <c r="FH118" s="815"/>
      <c r="FI118" s="815"/>
      <c r="FJ118" s="815"/>
      <c r="FK118" s="815"/>
      <c r="FL118" s="815"/>
      <c r="FM118" s="815"/>
      <c r="FN118" s="815"/>
      <c r="FO118" s="815"/>
      <c r="FP118" s="815"/>
      <c r="FQ118" s="815"/>
      <c r="FR118" s="815"/>
      <c r="FS118" s="815"/>
      <c r="FT118" s="815"/>
      <c r="FU118" s="815"/>
      <c r="FV118" s="815"/>
    </row>
    <row r="119" s="351" customFormat="true" ht="15" hidden="false" customHeight="false" outlineLevel="0" collapsed="false">
      <c r="A119" s="34" t="s">
        <v>178</v>
      </c>
      <c r="B119" s="35" t="n">
        <f aca="false">'Quarterly data'!C139</f>
        <v>0</v>
      </c>
      <c r="C119" s="35" t="n">
        <f aca="false">'Quarterly data'!D139</f>
        <v>0</v>
      </c>
      <c r="D119" s="35" t="n">
        <f aca="false">'Quarterly data'!E139</f>
        <v>0</v>
      </c>
      <c r="E119" s="35" t="n">
        <f aca="false">'Quarterly data'!F139</f>
        <v>0</v>
      </c>
      <c r="F119" s="35" t="n">
        <f aca="false">'Quarterly data'!G139</f>
        <v>0</v>
      </c>
      <c r="G119" s="35" t="n">
        <f aca="false">'Quarterly data'!H139</f>
        <v>0</v>
      </c>
      <c r="H119" s="35" t="n">
        <f aca="false">'Quarterly data'!I139</f>
        <v>0</v>
      </c>
      <c r="I119" s="35" t="n">
        <f aca="false">'Quarterly data'!J139</f>
        <v>0</v>
      </c>
      <c r="J119" s="35" t="n">
        <f aca="false">'Quarterly data'!K139</f>
        <v>0</v>
      </c>
      <c r="K119" s="35" t="n">
        <f aca="false">'Quarterly data'!L139</f>
        <v>0</v>
      </c>
      <c r="L119" s="35" t="n">
        <f aca="false">'Quarterly data'!M139</f>
        <v>0</v>
      </c>
      <c r="M119" s="35" t="n">
        <f aca="false">'Quarterly data'!N139</f>
        <v>0</v>
      </c>
      <c r="N119" s="35" t="n">
        <f aca="false">'Quarterly data'!O139</f>
        <v>0</v>
      </c>
      <c r="O119" s="35" t="n">
        <f aca="false">'Quarterly data'!P139</f>
        <v>0</v>
      </c>
      <c r="P119" s="35" t="n">
        <f aca="false">'Quarterly data'!Q139</f>
        <v>0</v>
      </c>
      <c r="Q119" s="35" t="n">
        <f aca="false">'Quarterly data'!R139</f>
        <v>0</v>
      </c>
      <c r="R119" s="35" t="n">
        <f aca="false">'Quarterly data'!S139</f>
        <v>440</v>
      </c>
      <c r="S119" s="35" t="n">
        <f aca="false">'Quarterly data'!T139</f>
        <v>440</v>
      </c>
      <c r="T119" s="35" t="n">
        <f aca="false">'Quarterly data'!U139</f>
        <v>440</v>
      </c>
      <c r="U119" s="35" t="n">
        <f aca="false">'Quarterly data'!V139</f>
        <v>440</v>
      </c>
      <c r="V119" s="35" t="n">
        <f aca="false">'Quarterly data'!W139</f>
        <v>476.75</v>
      </c>
      <c r="W119" s="35" t="n">
        <f aca="false">'Quarterly data'!X139</f>
        <v>476.75</v>
      </c>
      <c r="X119" s="35" t="n">
        <f aca="false">'Quarterly data'!Y139</f>
        <v>476.75</v>
      </c>
      <c r="Y119" s="35" t="n">
        <f aca="false">'Quarterly data'!Z139</f>
        <v>476.75</v>
      </c>
      <c r="Z119" s="35" t="n">
        <f aca="false">'Quarterly data'!AA139</f>
        <v>517.25</v>
      </c>
      <c r="AA119" s="35" t="n">
        <f aca="false">'Quarterly data'!AB139</f>
        <v>517.25</v>
      </c>
      <c r="AB119" s="35" t="n">
        <f aca="false">'Quarterly data'!AC139</f>
        <v>517.25</v>
      </c>
      <c r="AC119" s="35" t="n">
        <f aca="false">'Quarterly data'!AD139</f>
        <v>517.25</v>
      </c>
      <c r="AD119" s="35" t="n">
        <f aca="false">'Quarterly data'!AE139</f>
        <v>585.5</v>
      </c>
      <c r="AE119" s="35" t="n">
        <f aca="false">'Quarterly data'!AF139</f>
        <v>585.5</v>
      </c>
      <c r="AF119" s="35" t="n">
        <f aca="false">'Quarterly data'!AG139</f>
        <v>585.5</v>
      </c>
      <c r="AG119" s="35" t="n">
        <f aca="false">'Quarterly data'!AH139</f>
        <v>585.5</v>
      </c>
      <c r="AH119" s="35" t="n">
        <f aca="false">'Quarterly data'!AI139</f>
        <v>598.25</v>
      </c>
      <c r="AI119" s="35" t="n">
        <f aca="false">'Quarterly data'!AJ139</f>
        <v>598.25</v>
      </c>
      <c r="AJ119" s="35" t="n">
        <f aca="false">'Quarterly data'!AK139</f>
        <v>598.25</v>
      </c>
      <c r="AK119" s="35" t="n">
        <f aca="false">'Quarterly data'!AL139</f>
        <v>598.25</v>
      </c>
      <c r="AL119" s="35" t="n">
        <f aca="false">'Quarterly data'!AM139</f>
        <v>643</v>
      </c>
      <c r="AM119" s="35" t="n">
        <f aca="false">'Quarterly data'!AN139</f>
        <v>643</v>
      </c>
      <c r="AN119" s="35" t="n">
        <f aca="false">'Quarterly data'!AO139</f>
        <v>643</v>
      </c>
      <c r="AO119" s="35" t="n">
        <f aca="false">'Quarterly data'!AP139</f>
        <v>643</v>
      </c>
      <c r="AP119" s="35" t="n">
        <f aca="false">'Quarterly data'!AQ139</f>
        <v>703.25</v>
      </c>
      <c r="AQ119" s="35" t="n">
        <f aca="false">'Quarterly data'!AR139</f>
        <v>703.25</v>
      </c>
      <c r="AR119" s="35" t="n">
        <f aca="false">'Quarterly data'!AS139</f>
        <v>703.25</v>
      </c>
      <c r="AS119" s="35" t="n">
        <f aca="false">'Quarterly data'!AT139</f>
        <v>703.25</v>
      </c>
      <c r="AT119" s="35" t="n">
        <f aca="false">'Quarterly data'!AU139</f>
        <v>813</v>
      </c>
      <c r="AU119" s="35" t="n">
        <f aca="false">'Quarterly data'!AV139</f>
        <v>873</v>
      </c>
      <c r="AV119" s="35" t="n">
        <f aca="false">'Quarterly data'!AW139</f>
        <v>959</v>
      </c>
      <c r="AW119" s="35" t="n">
        <f aca="false">'Quarterly data'!AX139</f>
        <v>961</v>
      </c>
      <c r="AX119" s="35" t="n">
        <f aca="false">'Quarterly data'!AY139</f>
        <v>922</v>
      </c>
      <c r="AY119" s="35" t="n">
        <f aca="false">'Quarterly data'!AZ139</f>
        <v>941</v>
      </c>
      <c r="AZ119" s="35" t="n">
        <f aca="false">'Quarterly data'!BA139</f>
        <v>995</v>
      </c>
      <c r="BA119" s="35" t="n">
        <f aca="false">'Quarterly data'!BB139</f>
        <v>1024</v>
      </c>
      <c r="BB119" s="35" t="n">
        <f aca="false">'Quarterly data'!BC139</f>
        <v>1009</v>
      </c>
      <c r="BC119" s="35" t="n">
        <f aca="false">'Quarterly data'!BD139</f>
        <v>1067</v>
      </c>
      <c r="BD119" s="35" t="n">
        <f aca="false">'Quarterly data'!BE139</f>
        <v>1113</v>
      </c>
      <c r="BE119" s="35" t="n">
        <f aca="false">'Quarterly data'!BF139</f>
        <v>1127</v>
      </c>
      <c r="BF119" s="35" t="n">
        <f aca="false">'Quarterly data'!BG139</f>
        <v>1132</v>
      </c>
      <c r="BG119" s="35" t="n">
        <f aca="false">'Quarterly data'!BH139</f>
        <v>1121</v>
      </c>
      <c r="BH119" s="35" t="n">
        <f aca="false">'Quarterly data'!BI139</f>
        <v>1152</v>
      </c>
      <c r="BI119" s="35" t="n">
        <f aca="false">'Quarterly data'!BJ139</f>
        <v>1180</v>
      </c>
      <c r="BJ119" s="35" t="n">
        <f aca="false">'Quarterly data'!BK139</f>
        <v>1191</v>
      </c>
      <c r="BK119" s="35" t="n">
        <f aca="false">'Quarterly data'!BL139</f>
        <v>1192</v>
      </c>
      <c r="BL119" s="35" t="n">
        <f aca="false">'Quarterly data'!BM139</f>
        <v>1244</v>
      </c>
      <c r="BM119" s="35" t="n">
        <f aca="false">'Quarterly data'!BN139</f>
        <v>1294</v>
      </c>
      <c r="BN119" s="35" t="n">
        <f aca="false">'Quarterly data'!BO139</f>
        <v>1291</v>
      </c>
      <c r="BO119" s="35" t="n">
        <f aca="false">'Quarterly data'!BP139</f>
        <v>1263</v>
      </c>
      <c r="BP119" s="35" t="n">
        <f aca="false">'Quarterly data'!BQ139</f>
        <v>1373</v>
      </c>
      <c r="BQ119" s="35" t="n">
        <f aca="false">'Quarterly data'!BR139</f>
        <v>1386</v>
      </c>
      <c r="BR119" s="35" t="n">
        <f aca="false">'Quarterly data'!BS139</f>
        <v>1400</v>
      </c>
      <c r="BS119" s="35" t="n">
        <f aca="false">'Quarterly data'!BT139</f>
        <v>1399</v>
      </c>
      <c r="BT119" s="35" t="n">
        <f aca="false">'Quarterly data'!BU139</f>
        <v>1471</v>
      </c>
      <c r="BU119" s="35" t="n">
        <f aca="false">'Quarterly data'!BV139</f>
        <v>1503</v>
      </c>
      <c r="BV119" s="35" t="n">
        <f aca="false">'Quarterly data'!BW139</f>
        <v>1466</v>
      </c>
      <c r="BW119" s="35" t="n">
        <f aca="false">'Quarterly data'!BX139</f>
        <v>1510</v>
      </c>
      <c r="BX119" s="35" t="n">
        <f aca="false">'Quarterly data'!BY139</f>
        <v>1509</v>
      </c>
      <c r="BY119" s="35" t="n">
        <f aca="false">'Quarterly data'!BZ139</f>
        <v>1561</v>
      </c>
      <c r="BZ119" s="35" t="n">
        <f aca="false">'Quarterly data'!CA139</f>
        <v>1554</v>
      </c>
      <c r="CA119" s="35" t="n">
        <f aca="false">'Quarterly data'!CB139</f>
        <v>1578</v>
      </c>
      <c r="CB119" s="35" t="n">
        <f aca="false">'Quarterly data'!CC139</f>
        <v>1643</v>
      </c>
      <c r="CC119" s="35" t="n">
        <f aca="false">'Quarterly data'!CD139</f>
        <v>1643</v>
      </c>
      <c r="CD119" s="35" t="n">
        <f aca="false">'Quarterly data'!CE139</f>
        <v>1678</v>
      </c>
      <c r="CE119" s="35" t="n">
        <f aca="false">'Quarterly data'!CF139</f>
        <v>1724</v>
      </c>
      <c r="CF119" s="35" t="n">
        <f aca="false">'Quarterly data'!CG139</f>
        <v>1776</v>
      </c>
      <c r="CG119" s="35" t="n">
        <f aca="false">'Quarterly data'!CH139</f>
        <v>1808</v>
      </c>
      <c r="CH119" s="35" t="n">
        <f aca="false">'Quarterly data'!CI139</f>
        <v>1858</v>
      </c>
      <c r="CI119" s="35" t="n">
        <f aca="false">'Quarterly data'!CJ139</f>
        <v>1871</v>
      </c>
      <c r="CJ119" s="35" t="n">
        <f aca="false">'Quarterly data'!CK139</f>
        <v>1833</v>
      </c>
      <c r="CK119" s="35" t="n">
        <f aca="false">'Quarterly data'!CL139</f>
        <v>1841</v>
      </c>
      <c r="CL119" s="35" t="n">
        <f aca="false">'Quarterly data'!CM139</f>
        <v>1862</v>
      </c>
      <c r="CM119" s="35" t="n">
        <f aca="false">'Quarterly data'!CN139</f>
        <v>1904</v>
      </c>
      <c r="CN119" s="35" t="n">
        <f aca="false">'Quarterly data'!CO139</f>
        <v>1955</v>
      </c>
      <c r="CO119" s="35" t="n">
        <f aca="false">'Quarterly data'!CP139</f>
        <v>1973</v>
      </c>
      <c r="CP119" s="35" t="n">
        <f aca="false">'Quarterly data'!CQ139</f>
        <v>2043</v>
      </c>
      <c r="CQ119" s="35" t="n">
        <f aca="false">'Quarterly data'!CR139</f>
        <v>2052</v>
      </c>
      <c r="CR119" s="35" t="n">
        <f aca="false">'Quarterly data'!CS139</f>
        <v>2093</v>
      </c>
      <c r="CS119" s="35" t="n">
        <f aca="false">'Quarterly data'!CT139</f>
        <v>2163</v>
      </c>
      <c r="CT119" s="35" t="n">
        <f aca="false">'Quarterly data'!CU139</f>
        <v>2169</v>
      </c>
      <c r="CU119" s="35" t="e">
        <f aca="false">'quarterly data'!#ref!</f>
        <v>#VALUE!</v>
      </c>
      <c r="CV119" s="35" t="e">
        <f aca="false">'quarterly data'!#ref!</f>
        <v>#VALUE!</v>
      </c>
      <c r="CW119" s="35" t="e">
        <f aca="false">'quarterly data'!#ref!</f>
        <v>#VALUE!</v>
      </c>
      <c r="CX119" s="35" t="e">
        <f aca="false">'quarterly data'!#ref!</f>
        <v>#VALUE!</v>
      </c>
      <c r="CY119" s="35" t="e">
        <f aca="false">'quarterly data'!#ref!</f>
        <v>#VALUE!</v>
      </c>
      <c r="CZ119" s="35" t="e">
        <f aca="false">'quarterly data'!#ref!</f>
        <v>#VALUE!</v>
      </c>
      <c r="DA119" s="35" t="e">
        <f aca="false">'quarterly data'!#ref!</f>
        <v>#VALUE!</v>
      </c>
      <c r="DB119" s="35" t="e">
        <f aca="false">'quarterly data'!#ref!</f>
        <v>#VALUE!</v>
      </c>
      <c r="DC119" s="35" t="e">
        <f aca="false">'quarterly data'!#ref!</f>
        <v>#VALUE!</v>
      </c>
      <c r="DD119" s="35" t="e">
        <f aca="false">'quarterly data'!#ref!</f>
        <v>#VALUE!</v>
      </c>
      <c r="DE119" s="35" t="e">
        <f aca="false">'quarterly data'!#ref!</f>
        <v>#VALUE!</v>
      </c>
      <c r="DF119" s="35" t="e">
        <f aca="false">'quarterly data'!#ref!</f>
        <v>#VALUE!</v>
      </c>
      <c r="DG119" s="35" t="e">
        <f aca="false">'quarterly data'!#ref!</f>
        <v>#VALUE!</v>
      </c>
      <c r="DH119" s="35" t="e">
        <f aca="false">'quarterly data'!#ref!</f>
        <v>#VALUE!</v>
      </c>
      <c r="DI119" s="35" t="e">
        <f aca="false">'quarterly data'!#ref!</f>
        <v>#VALUE!</v>
      </c>
      <c r="DJ119" s="35" t="e">
        <f aca="false">'quarterly data'!#ref!</f>
        <v>#VALUE!</v>
      </c>
      <c r="DK119" s="35" t="e">
        <f aca="false">'quarterly data'!#ref!</f>
        <v>#VALUE!</v>
      </c>
      <c r="DL119" s="35" t="e">
        <f aca="false">'quarterly data'!#ref!</f>
        <v>#VALUE!</v>
      </c>
      <c r="DM119" s="35" t="e">
        <f aca="false">'quarterly data'!#ref!</f>
        <v>#VALUE!</v>
      </c>
      <c r="DN119" s="35" t="e">
        <f aca="false">'quarterly data'!#ref!</f>
        <v>#VALUE!</v>
      </c>
      <c r="DO119" s="813"/>
      <c r="DP119" s="813"/>
      <c r="DQ119" s="813"/>
      <c r="DR119" s="813"/>
      <c r="DS119" s="813"/>
      <c r="DT119" s="813"/>
      <c r="DU119" s="813"/>
      <c r="DV119" s="813"/>
      <c r="DW119" s="813"/>
      <c r="DX119" s="813"/>
      <c r="DY119" s="813"/>
      <c r="DZ119" s="813"/>
      <c r="EA119" s="813"/>
      <c r="EB119" s="813"/>
      <c r="EC119" s="813"/>
      <c r="ED119" s="813"/>
      <c r="EE119" s="813"/>
      <c r="EF119" s="813"/>
      <c r="EG119" s="813"/>
      <c r="EH119" s="813"/>
      <c r="EI119" s="813"/>
      <c r="EJ119" s="813"/>
      <c r="EK119" s="813"/>
      <c r="EL119" s="813"/>
      <c r="EM119" s="813"/>
      <c r="EN119" s="813"/>
      <c r="EO119" s="813"/>
      <c r="EP119" s="813"/>
      <c r="EQ119" s="813"/>
      <c r="ER119" s="813"/>
      <c r="ES119" s="813"/>
      <c r="ET119" s="813"/>
      <c r="EU119" s="813"/>
      <c r="EV119" s="813"/>
      <c r="EW119" s="813"/>
      <c r="EX119" s="813"/>
      <c r="EY119" s="813"/>
      <c r="EZ119" s="813"/>
      <c r="FA119" s="813"/>
      <c r="FB119" s="813"/>
      <c r="FC119" s="813"/>
      <c r="FD119" s="813"/>
      <c r="FE119" s="813"/>
      <c r="FF119" s="813"/>
      <c r="FG119" s="813"/>
      <c r="FH119" s="813"/>
      <c r="FI119" s="813"/>
      <c r="FJ119" s="813"/>
      <c r="FK119" s="813"/>
      <c r="FL119" s="813"/>
      <c r="FM119" s="813"/>
      <c r="FN119" s="813"/>
      <c r="FO119" s="813"/>
      <c r="FP119" s="813"/>
      <c r="FQ119" s="813"/>
      <c r="FR119" s="813"/>
      <c r="FS119" s="813"/>
      <c r="FT119" s="813"/>
      <c r="FU119" s="813"/>
      <c r="FV119" s="813"/>
    </row>
    <row r="120" customFormat="false" ht="15" hidden="false" customHeight="false" outlineLevel="0" collapsed="false">
      <c r="A120" s="34" t="s">
        <v>179</v>
      </c>
      <c r="B120" s="35" t="n">
        <f aca="false">'Quarterly data'!C140</f>
        <v>0</v>
      </c>
      <c r="C120" s="35" t="n">
        <f aca="false">'Quarterly data'!D140</f>
        <v>0</v>
      </c>
      <c r="D120" s="35" t="n">
        <f aca="false">'Quarterly data'!E140</f>
        <v>0</v>
      </c>
      <c r="E120" s="35" t="n">
        <f aca="false">'Quarterly data'!F140</f>
        <v>0</v>
      </c>
      <c r="F120" s="35" t="n">
        <f aca="false">'Quarterly data'!G140</f>
        <v>0</v>
      </c>
      <c r="G120" s="35" t="n">
        <f aca="false">'Quarterly data'!H140</f>
        <v>0</v>
      </c>
      <c r="H120" s="35" t="n">
        <f aca="false">'Quarterly data'!I140</f>
        <v>0</v>
      </c>
      <c r="I120" s="35" t="n">
        <f aca="false">'Quarterly data'!J140</f>
        <v>0</v>
      </c>
      <c r="J120" s="35" t="n">
        <f aca="false">'Quarterly data'!K140</f>
        <v>0</v>
      </c>
      <c r="K120" s="35" t="n">
        <f aca="false">'Quarterly data'!L140</f>
        <v>0</v>
      </c>
      <c r="L120" s="35" t="n">
        <f aca="false">'Quarterly data'!M140</f>
        <v>0</v>
      </c>
      <c r="M120" s="35" t="n">
        <f aca="false">'Quarterly data'!N140</f>
        <v>0</v>
      </c>
      <c r="N120" s="35" t="n">
        <f aca="false">'Quarterly data'!O140</f>
        <v>0</v>
      </c>
      <c r="O120" s="35" t="n">
        <f aca="false">'Quarterly data'!P140</f>
        <v>0</v>
      </c>
      <c r="P120" s="35" t="n">
        <f aca="false">'Quarterly data'!Q140</f>
        <v>0</v>
      </c>
      <c r="Q120" s="35" t="n">
        <f aca="false">'Quarterly data'!R140</f>
        <v>0</v>
      </c>
      <c r="R120" s="35" t="n">
        <f aca="false">'Quarterly data'!S140</f>
        <v>175.5</v>
      </c>
      <c r="S120" s="35" t="n">
        <f aca="false">'Quarterly data'!T140</f>
        <v>175.5</v>
      </c>
      <c r="T120" s="35" t="n">
        <f aca="false">'Quarterly data'!U140</f>
        <v>175.5</v>
      </c>
      <c r="U120" s="35" t="n">
        <f aca="false">'Quarterly data'!V140</f>
        <v>175.5</v>
      </c>
      <c r="V120" s="35" t="n">
        <f aca="false">'Quarterly data'!W140</f>
        <v>188.5</v>
      </c>
      <c r="W120" s="35" t="n">
        <f aca="false">'Quarterly data'!X140</f>
        <v>188.5</v>
      </c>
      <c r="X120" s="35" t="n">
        <f aca="false">'Quarterly data'!Y140</f>
        <v>188.5</v>
      </c>
      <c r="Y120" s="35" t="n">
        <f aca="false">'Quarterly data'!Z140</f>
        <v>188.5</v>
      </c>
      <c r="Z120" s="35" t="n">
        <f aca="false">'Quarterly data'!AA140</f>
        <v>205.25</v>
      </c>
      <c r="AA120" s="35" t="n">
        <f aca="false">'Quarterly data'!AB140</f>
        <v>205.25</v>
      </c>
      <c r="AB120" s="35" t="n">
        <f aca="false">'Quarterly data'!AC140</f>
        <v>205.25</v>
      </c>
      <c r="AC120" s="35" t="n">
        <f aca="false">'Quarterly data'!AD140</f>
        <v>205.25</v>
      </c>
      <c r="AD120" s="35" t="n">
        <f aca="false">'Quarterly data'!AE140</f>
        <v>240</v>
      </c>
      <c r="AE120" s="35" t="n">
        <f aca="false">'Quarterly data'!AF140</f>
        <v>240</v>
      </c>
      <c r="AF120" s="35" t="n">
        <f aca="false">'Quarterly data'!AG140</f>
        <v>240</v>
      </c>
      <c r="AG120" s="35" t="n">
        <f aca="false">'Quarterly data'!AH140</f>
        <v>240</v>
      </c>
      <c r="AH120" s="35" t="n">
        <f aca="false">'Quarterly data'!AI140</f>
        <v>232.5</v>
      </c>
      <c r="AI120" s="35" t="n">
        <f aca="false">'Quarterly data'!AJ140</f>
        <v>232.5</v>
      </c>
      <c r="AJ120" s="35" t="n">
        <f aca="false">'Quarterly data'!AK140</f>
        <v>232.5</v>
      </c>
      <c r="AK120" s="35" t="n">
        <f aca="false">'Quarterly data'!AL140</f>
        <v>232.5</v>
      </c>
      <c r="AL120" s="35" t="n">
        <f aca="false">'Quarterly data'!AM140</f>
        <v>236.75</v>
      </c>
      <c r="AM120" s="35" t="n">
        <f aca="false">'Quarterly data'!AN140</f>
        <v>236.75</v>
      </c>
      <c r="AN120" s="35" t="n">
        <f aca="false">'Quarterly data'!AO140</f>
        <v>236.75</v>
      </c>
      <c r="AO120" s="35" t="n">
        <f aca="false">'Quarterly data'!AP140</f>
        <v>236.75</v>
      </c>
      <c r="AP120" s="35" t="n">
        <f aca="false">'Quarterly data'!AQ140</f>
        <v>252</v>
      </c>
      <c r="AQ120" s="35" t="n">
        <f aca="false">'Quarterly data'!AR140</f>
        <v>252</v>
      </c>
      <c r="AR120" s="35" t="n">
        <f aca="false">'Quarterly data'!AS140</f>
        <v>252</v>
      </c>
      <c r="AS120" s="35" t="n">
        <f aca="false">'Quarterly data'!AT140</f>
        <v>252</v>
      </c>
      <c r="AT120" s="35" t="n">
        <f aca="false">'Quarterly data'!AU140</f>
        <v>268</v>
      </c>
      <c r="AU120" s="35" t="n">
        <f aca="false">'Quarterly data'!AV140</f>
        <v>271</v>
      </c>
      <c r="AV120" s="35" t="n">
        <f aca="false">'Quarterly data'!AW140</f>
        <v>315</v>
      </c>
      <c r="AW120" s="35" t="n">
        <f aca="false">'Quarterly data'!AX140</f>
        <v>317</v>
      </c>
      <c r="AX120" s="35" t="n">
        <f aca="false">'Quarterly data'!AY140</f>
        <v>288</v>
      </c>
      <c r="AY120" s="35" t="n">
        <f aca="false">'Quarterly data'!AZ140</f>
        <v>288</v>
      </c>
      <c r="AZ120" s="35" t="n">
        <f aca="false">'Quarterly data'!BA140</f>
        <v>312</v>
      </c>
      <c r="BA120" s="35" t="n">
        <f aca="false">'Quarterly data'!BB140</f>
        <v>312</v>
      </c>
      <c r="BB120" s="35" t="n">
        <f aca="false">'Quarterly data'!BC140</f>
        <v>313</v>
      </c>
      <c r="BC120" s="35" t="n">
        <f aca="false">'Quarterly data'!BD140</f>
        <v>317</v>
      </c>
      <c r="BD120" s="35" t="n">
        <f aca="false">'Quarterly data'!BE140</f>
        <v>325</v>
      </c>
      <c r="BE120" s="35" t="n">
        <f aca="false">'Quarterly data'!BF140</f>
        <v>324</v>
      </c>
      <c r="BF120" s="35" t="n">
        <f aca="false">'Quarterly data'!BG140</f>
        <v>337</v>
      </c>
      <c r="BG120" s="35" t="n">
        <f aca="false">'Quarterly data'!BH140</f>
        <v>339</v>
      </c>
      <c r="BH120" s="35" t="n">
        <f aca="false">'Quarterly data'!BI140</f>
        <v>350</v>
      </c>
      <c r="BI120" s="35" t="n">
        <f aca="false">'Quarterly data'!BJ140</f>
        <v>350</v>
      </c>
      <c r="BJ120" s="35" t="n">
        <f aca="false">'Quarterly data'!BK140</f>
        <v>351</v>
      </c>
      <c r="BK120" s="35" t="n">
        <f aca="false">'Quarterly data'!BL140</f>
        <v>353</v>
      </c>
      <c r="BL120" s="35" t="n">
        <f aca="false">'Quarterly data'!BM140</f>
        <v>372</v>
      </c>
      <c r="BM120" s="35" t="n">
        <f aca="false">'Quarterly data'!BN140</f>
        <v>370</v>
      </c>
      <c r="BN120" s="35" t="n">
        <f aca="false">'Quarterly data'!BO140</f>
        <v>367</v>
      </c>
      <c r="BO120" s="35" t="n">
        <f aca="false">'Quarterly data'!BP140</f>
        <v>368</v>
      </c>
      <c r="BP120" s="35" t="n">
        <f aca="false">'Quarterly data'!BQ140</f>
        <v>394</v>
      </c>
      <c r="BQ120" s="35" t="n">
        <f aca="false">'Quarterly data'!BR140</f>
        <v>379</v>
      </c>
      <c r="BR120" s="35" t="n">
        <f aca="false">'Quarterly data'!BS140</f>
        <v>390</v>
      </c>
      <c r="BS120" s="35" t="n">
        <f aca="false">'Quarterly data'!BT140</f>
        <v>396</v>
      </c>
      <c r="BT120" s="35" t="n">
        <f aca="false">'Quarterly data'!BU140</f>
        <v>406</v>
      </c>
      <c r="BU120" s="35" t="n">
        <f aca="false">'Quarterly data'!BV140</f>
        <v>419</v>
      </c>
      <c r="BV120" s="35" t="n">
        <f aca="false">'Quarterly data'!BW140</f>
        <v>415</v>
      </c>
      <c r="BW120" s="35" t="n">
        <f aca="false">'Quarterly data'!BX140</f>
        <v>424</v>
      </c>
      <c r="BX120" s="35" t="n">
        <f aca="false">'Quarterly data'!BY140</f>
        <v>410</v>
      </c>
      <c r="BY120" s="35" t="n">
        <f aca="false">'Quarterly data'!BZ140</f>
        <v>415</v>
      </c>
      <c r="BZ120" s="35" t="n">
        <f aca="false">'Quarterly data'!CA140</f>
        <v>435</v>
      </c>
      <c r="CA120" s="35" t="n">
        <f aca="false">'Quarterly data'!CB140</f>
        <v>443</v>
      </c>
      <c r="CB120" s="35" t="n">
        <f aca="false">'Quarterly data'!CC140</f>
        <v>448</v>
      </c>
      <c r="CC120" s="35" t="n">
        <f aca="false">'Quarterly data'!CD140</f>
        <v>450</v>
      </c>
      <c r="CD120" s="35" t="n">
        <f aca="false">'Quarterly data'!CE140</f>
        <v>454</v>
      </c>
      <c r="CE120" s="35" t="n">
        <f aca="false">'Quarterly data'!CF140</f>
        <v>467</v>
      </c>
      <c r="CF120" s="35" t="n">
        <f aca="false">'Quarterly data'!CG140</f>
        <v>472</v>
      </c>
      <c r="CG120" s="35" t="n">
        <f aca="false">'Quarterly data'!CH140</f>
        <v>470</v>
      </c>
      <c r="CH120" s="35" t="n">
        <f aca="false">'Quarterly data'!CI140</f>
        <v>499</v>
      </c>
      <c r="CI120" s="35" t="n">
        <f aca="false">'Quarterly data'!CJ140</f>
        <v>491</v>
      </c>
      <c r="CJ120" s="35" t="n">
        <f aca="false">'Quarterly data'!CK140</f>
        <v>472</v>
      </c>
      <c r="CK120" s="35" t="n">
        <f aca="false">'Quarterly data'!CL140</f>
        <v>474</v>
      </c>
      <c r="CL120" s="35" t="n">
        <f aca="false">'Quarterly data'!CM140</f>
        <v>501</v>
      </c>
      <c r="CM120" s="35" t="n">
        <f aca="false">'Quarterly data'!CN140</f>
        <v>507</v>
      </c>
      <c r="CN120" s="35" t="n">
        <f aca="false">'Quarterly data'!CO140</f>
        <v>503</v>
      </c>
      <c r="CO120" s="35" t="n">
        <f aca="false">'Quarterly data'!CP140</f>
        <v>516</v>
      </c>
      <c r="CP120" s="35" t="n">
        <f aca="false">'Quarterly data'!CQ140</f>
        <v>546</v>
      </c>
      <c r="CQ120" s="35" t="n">
        <f aca="false">'Quarterly data'!CR140</f>
        <v>543</v>
      </c>
      <c r="CR120" s="35" t="n">
        <f aca="false">'Quarterly data'!CS140</f>
        <v>526</v>
      </c>
      <c r="CS120" s="35" t="n">
        <f aca="false">'Quarterly data'!CT140</f>
        <v>537</v>
      </c>
      <c r="CT120" s="35" t="n">
        <f aca="false">'Quarterly data'!CU140</f>
        <v>568</v>
      </c>
      <c r="CU120" s="35" t="e">
        <f aca="false">'quarterly data'!#ref!</f>
        <v>#VALUE!</v>
      </c>
      <c r="CV120" s="35" t="e">
        <f aca="false">'quarterly data'!#ref!</f>
        <v>#VALUE!</v>
      </c>
      <c r="CW120" s="35" t="e">
        <f aca="false">'quarterly data'!#ref!</f>
        <v>#VALUE!</v>
      </c>
      <c r="CX120" s="35" t="e">
        <f aca="false">'quarterly data'!#ref!</f>
        <v>#VALUE!</v>
      </c>
      <c r="CY120" s="35" t="e">
        <f aca="false">'quarterly data'!#ref!</f>
        <v>#VALUE!</v>
      </c>
      <c r="CZ120" s="35" t="e">
        <f aca="false">'quarterly data'!#ref!</f>
        <v>#VALUE!</v>
      </c>
      <c r="DA120" s="35" t="e">
        <f aca="false">'quarterly data'!#ref!</f>
        <v>#VALUE!</v>
      </c>
      <c r="DB120" s="35" t="e">
        <f aca="false">'quarterly data'!#ref!</f>
        <v>#VALUE!</v>
      </c>
      <c r="DC120" s="35" t="e">
        <f aca="false">'quarterly data'!#ref!</f>
        <v>#VALUE!</v>
      </c>
      <c r="DD120" s="35" t="e">
        <f aca="false">'quarterly data'!#ref!</f>
        <v>#VALUE!</v>
      </c>
      <c r="DE120" s="35" t="e">
        <f aca="false">'quarterly data'!#ref!</f>
        <v>#VALUE!</v>
      </c>
      <c r="DF120" s="35" t="e">
        <f aca="false">'quarterly data'!#ref!</f>
        <v>#VALUE!</v>
      </c>
      <c r="DG120" s="35" t="e">
        <f aca="false">'quarterly data'!#ref!</f>
        <v>#VALUE!</v>
      </c>
      <c r="DH120" s="35" t="e">
        <f aca="false">'quarterly data'!#ref!</f>
        <v>#VALUE!</v>
      </c>
      <c r="DI120" s="35" t="e">
        <f aca="false">'quarterly data'!#ref!</f>
        <v>#VALUE!</v>
      </c>
      <c r="DJ120" s="35" t="e">
        <f aca="false">'quarterly data'!#ref!</f>
        <v>#VALUE!</v>
      </c>
      <c r="DK120" s="35" t="e">
        <f aca="false">'quarterly data'!#ref!</f>
        <v>#VALUE!</v>
      </c>
      <c r="DL120" s="35" t="e">
        <f aca="false">'quarterly data'!#ref!</f>
        <v>#VALUE!</v>
      </c>
      <c r="DM120" s="35" t="e">
        <f aca="false">'quarterly data'!#ref!</f>
        <v>#VALUE!</v>
      </c>
      <c r="DN120" s="35" t="e">
        <f aca="false">'quarterly data'!#ref!</f>
        <v>#VALUE!</v>
      </c>
      <c r="DO120" s="814"/>
      <c r="DP120" s="814"/>
      <c r="DQ120" s="814"/>
      <c r="DR120" s="814"/>
      <c r="DS120" s="814"/>
      <c r="DT120" s="814"/>
      <c r="DU120" s="814"/>
      <c r="DV120" s="814"/>
      <c r="DW120" s="814"/>
      <c r="DX120" s="814"/>
      <c r="DY120" s="814"/>
      <c r="DZ120" s="814"/>
      <c r="EA120" s="814"/>
      <c r="EB120" s="814"/>
      <c r="EC120" s="814"/>
      <c r="ED120" s="814"/>
      <c r="EE120" s="814"/>
      <c r="EF120" s="814"/>
      <c r="EG120" s="814"/>
      <c r="EH120" s="814"/>
      <c r="EI120" s="814"/>
      <c r="EJ120" s="814"/>
      <c r="EK120" s="814"/>
      <c r="EL120" s="814"/>
      <c r="EM120" s="814"/>
      <c r="EN120" s="814"/>
      <c r="EO120" s="814"/>
      <c r="EP120" s="814"/>
      <c r="EQ120" s="814"/>
      <c r="ER120" s="814"/>
      <c r="ES120" s="814"/>
      <c r="ET120" s="814"/>
      <c r="EU120" s="814"/>
      <c r="EV120" s="814"/>
      <c r="EW120" s="814"/>
      <c r="EX120" s="814"/>
      <c r="EY120" s="814"/>
      <c r="EZ120" s="814"/>
      <c r="FA120" s="814"/>
      <c r="FB120" s="814"/>
      <c r="FC120" s="814"/>
      <c r="FD120" s="814"/>
      <c r="FE120" s="814"/>
      <c r="FF120" s="814"/>
      <c r="FG120" s="814"/>
      <c r="FH120" s="814"/>
      <c r="FI120" s="814"/>
      <c r="FJ120" s="814"/>
      <c r="FK120" s="814"/>
      <c r="FL120" s="814"/>
      <c r="FM120" s="814"/>
      <c r="FN120" s="814"/>
      <c r="FO120" s="814"/>
      <c r="FP120" s="814"/>
      <c r="FQ120" s="814"/>
      <c r="FR120" s="814"/>
      <c r="FS120" s="814"/>
      <c r="FT120" s="814"/>
      <c r="FU120" s="814"/>
      <c r="FV120" s="814"/>
    </row>
    <row r="121" s="351" customFormat="true" ht="14.25" hidden="false" customHeight="false" outlineLevel="0" collapsed="false">
      <c r="A121" s="36" t="s">
        <v>180</v>
      </c>
      <c r="B121" s="37" t="n">
        <f aca="false">'Quarterly data'!C141</f>
        <v>0</v>
      </c>
      <c r="C121" s="37" t="n">
        <f aca="false">'Quarterly data'!D141</f>
        <v>0</v>
      </c>
      <c r="D121" s="37" t="n">
        <f aca="false">'Quarterly data'!E141</f>
        <v>0</v>
      </c>
      <c r="E121" s="37" t="n">
        <f aca="false">'Quarterly data'!F141</f>
        <v>0</v>
      </c>
      <c r="F121" s="37" t="n">
        <f aca="false">'Quarterly data'!G141</f>
        <v>0</v>
      </c>
      <c r="G121" s="37" t="n">
        <f aca="false">'Quarterly data'!H141</f>
        <v>0</v>
      </c>
      <c r="H121" s="37" t="n">
        <f aca="false">'Quarterly data'!I141</f>
        <v>0</v>
      </c>
      <c r="I121" s="37" t="n">
        <f aca="false">'Quarterly data'!J141</f>
        <v>0</v>
      </c>
      <c r="J121" s="37" t="n">
        <f aca="false">'Quarterly data'!K141</f>
        <v>0</v>
      </c>
      <c r="K121" s="37" t="n">
        <f aca="false">'Quarterly data'!L141</f>
        <v>0</v>
      </c>
      <c r="L121" s="37" t="n">
        <f aca="false">'Quarterly data'!M141</f>
        <v>0</v>
      </c>
      <c r="M121" s="37" t="n">
        <f aca="false">'Quarterly data'!N141</f>
        <v>0</v>
      </c>
      <c r="N121" s="37" t="n">
        <f aca="false">'Quarterly data'!O141</f>
        <v>0</v>
      </c>
      <c r="O121" s="37" t="n">
        <f aca="false">'Quarterly data'!P141</f>
        <v>0</v>
      </c>
      <c r="P121" s="37" t="n">
        <f aca="false">'Quarterly data'!Q141</f>
        <v>0</v>
      </c>
      <c r="Q121" s="37" t="n">
        <f aca="false">'Quarterly data'!R141</f>
        <v>0</v>
      </c>
      <c r="R121" s="37" t="n">
        <f aca="false">'Quarterly data'!S141</f>
        <v>99.5</v>
      </c>
      <c r="S121" s="37" t="n">
        <f aca="false">'Quarterly data'!T141</f>
        <v>99.5</v>
      </c>
      <c r="T121" s="37" t="n">
        <f aca="false">'Quarterly data'!U141</f>
        <v>99.5</v>
      </c>
      <c r="U121" s="37" t="n">
        <f aca="false">'Quarterly data'!V141</f>
        <v>99.5</v>
      </c>
      <c r="V121" s="37" t="n">
        <f aca="false">'Quarterly data'!W141</f>
        <v>107</v>
      </c>
      <c r="W121" s="37" t="n">
        <f aca="false">'Quarterly data'!X141</f>
        <v>107</v>
      </c>
      <c r="X121" s="37" t="n">
        <f aca="false">'Quarterly data'!Y141</f>
        <v>107</v>
      </c>
      <c r="Y121" s="37" t="n">
        <f aca="false">'Quarterly data'!Z141</f>
        <v>107</v>
      </c>
      <c r="Z121" s="37" t="n">
        <f aca="false">'Quarterly data'!AA141</f>
        <v>116.5</v>
      </c>
      <c r="AA121" s="37" t="n">
        <f aca="false">'Quarterly data'!AB141</f>
        <v>116.5</v>
      </c>
      <c r="AB121" s="37" t="n">
        <f aca="false">'Quarterly data'!AC141</f>
        <v>116.5</v>
      </c>
      <c r="AC121" s="37" t="n">
        <f aca="false">'Quarterly data'!AD141</f>
        <v>116.5</v>
      </c>
      <c r="AD121" s="37" t="n">
        <f aca="false">'Quarterly data'!AE141</f>
        <v>138.25</v>
      </c>
      <c r="AE121" s="37" t="n">
        <f aca="false">'Quarterly data'!AF141</f>
        <v>138.25</v>
      </c>
      <c r="AF121" s="37" t="n">
        <f aca="false">'Quarterly data'!AG141</f>
        <v>138.25</v>
      </c>
      <c r="AG121" s="37" t="n">
        <f aca="false">'Quarterly data'!AH141</f>
        <v>138.25</v>
      </c>
      <c r="AH121" s="37" t="n">
        <f aca="false">'Quarterly data'!AI141</f>
        <v>133.25</v>
      </c>
      <c r="AI121" s="37" t="n">
        <f aca="false">'Quarterly data'!AJ141</f>
        <v>133.25</v>
      </c>
      <c r="AJ121" s="37" t="n">
        <f aca="false">'Quarterly data'!AK141</f>
        <v>133.25</v>
      </c>
      <c r="AK121" s="37" t="n">
        <f aca="false">'Quarterly data'!AL141</f>
        <v>133.25</v>
      </c>
      <c r="AL121" s="37" t="n">
        <f aca="false">'Quarterly data'!AM141</f>
        <v>132.75</v>
      </c>
      <c r="AM121" s="37" t="n">
        <f aca="false">'Quarterly data'!AN141</f>
        <v>132.75</v>
      </c>
      <c r="AN121" s="37" t="n">
        <f aca="false">'Quarterly data'!AO141</f>
        <v>132.75</v>
      </c>
      <c r="AO121" s="37" t="n">
        <f aca="false">'Quarterly data'!AP141</f>
        <v>132.75</v>
      </c>
      <c r="AP121" s="37" t="n">
        <f aca="false">'Quarterly data'!AQ141</f>
        <v>143.25</v>
      </c>
      <c r="AQ121" s="37" t="n">
        <f aca="false">'Quarterly data'!AR141</f>
        <v>143.25</v>
      </c>
      <c r="AR121" s="37" t="n">
        <f aca="false">'Quarterly data'!AS141</f>
        <v>143.25</v>
      </c>
      <c r="AS121" s="37" t="n">
        <f aca="false">'Quarterly data'!AT141</f>
        <v>143.25</v>
      </c>
      <c r="AT121" s="37" t="n">
        <f aca="false">'Quarterly data'!AU141</f>
        <v>163</v>
      </c>
      <c r="AU121" s="37" t="n">
        <f aca="false">'Quarterly data'!AV141</f>
        <v>163</v>
      </c>
      <c r="AV121" s="37" t="n">
        <f aca="false">'Quarterly data'!AW141</f>
        <v>196</v>
      </c>
      <c r="AW121" s="37" t="n">
        <f aca="false">'Quarterly data'!AX141</f>
        <v>196</v>
      </c>
      <c r="AX121" s="37" t="n">
        <f aca="false">'Quarterly data'!AY141</f>
        <v>179</v>
      </c>
      <c r="AY121" s="37" t="n">
        <f aca="false">'Quarterly data'!AZ141</f>
        <v>179</v>
      </c>
      <c r="AZ121" s="37" t="n">
        <f aca="false">'Quarterly data'!BA141</f>
        <v>195</v>
      </c>
      <c r="BA121" s="37" t="n">
        <f aca="false">'Quarterly data'!BB141</f>
        <v>195</v>
      </c>
      <c r="BB121" s="37" t="n">
        <f aca="false">'Quarterly data'!BC141</f>
        <v>196</v>
      </c>
      <c r="BC121" s="37" t="n">
        <f aca="false">'Quarterly data'!BD141</f>
        <v>196</v>
      </c>
      <c r="BD121" s="37" t="n">
        <f aca="false">'Quarterly data'!BE141</f>
        <v>202</v>
      </c>
      <c r="BE121" s="37" t="n">
        <f aca="false">'Quarterly data'!BF141</f>
        <v>202</v>
      </c>
      <c r="BF121" s="37" t="n">
        <f aca="false">'Quarterly data'!BG141</f>
        <v>214</v>
      </c>
      <c r="BG121" s="37" t="n">
        <f aca="false">'Quarterly data'!BH141</f>
        <v>214</v>
      </c>
      <c r="BH121" s="37" t="n">
        <f aca="false">'Quarterly data'!BI141</f>
        <v>221</v>
      </c>
      <c r="BI121" s="37" t="n">
        <f aca="false">'Quarterly data'!BJ141</f>
        <v>221</v>
      </c>
      <c r="BJ121" s="37" t="n">
        <f aca="false">'Quarterly data'!BK141</f>
        <v>222</v>
      </c>
      <c r="BK121" s="37" t="n">
        <f aca="false">'Quarterly data'!BL141</f>
        <v>222</v>
      </c>
      <c r="BL121" s="37" t="n">
        <f aca="false">'Quarterly data'!BM141</f>
        <v>234</v>
      </c>
      <c r="BM121" s="37" t="n">
        <f aca="false">'Quarterly data'!BN141</f>
        <v>234</v>
      </c>
      <c r="BN121" s="37" t="n">
        <f aca="false">'Quarterly data'!BO141</f>
        <v>238</v>
      </c>
      <c r="BO121" s="37" t="n">
        <f aca="false">'Quarterly data'!BP141</f>
        <v>238</v>
      </c>
      <c r="BP121" s="37" t="n">
        <f aca="false">'Quarterly data'!BQ141</f>
        <v>234</v>
      </c>
      <c r="BQ121" s="37" t="n">
        <f aca="false">'Quarterly data'!BR141</f>
        <v>234</v>
      </c>
      <c r="BR121" s="37" t="n">
        <f aca="false">'Quarterly data'!BS141</f>
        <v>264</v>
      </c>
      <c r="BS121" s="37" t="n">
        <f aca="false">'Quarterly data'!BT141</f>
        <v>264</v>
      </c>
      <c r="BT121" s="37" t="n">
        <f aca="false">'Quarterly data'!BU141</f>
        <v>248</v>
      </c>
      <c r="BU121" s="37" t="n">
        <f aca="false">'Quarterly data'!BV141</f>
        <v>248</v>
      </c>
      <c r="BV121" s="37" t="n">
        <f aca="false">'Quarterly data'!BW141</f>
        <v>282</v>
      </c>
      <c r="BW121" s="37" t="n">
        <f aca="false">'Quarterly data'!BX141</f>
        <v>282</v>
      </c>
      <c r="BX121" s="37" t="n">
        <f aca="false">'Quarterly data'!BY141</f>
        <v>250</v>
      </c>
      <c r="BY121" s="37" t="n">
        <f aca="false">'Quarterly data'!BZ141</f>
        <v>250</v>
      </c>
      <c r="BZ121" s="37" t="n">
        <f aca="false">'Quarterly data'!CA141</f>
        <v>296</v>
      </c>
      <c r="CA121" s="37" t="n">
        <f aca="false">'Quarterly data'!CB141</f>
        <v>296</v>
      </c>
      <c r="CB121" s="37" t="n">
        <f aca="false">'Quarterly data'!CC141</f>
        <v>283</v>
      </c>
      <c r="CC121" s="37" t="n">
        <f aca="false">'Quarterly data'!CD141</f>
        <v>283</v>
      </c>
      <c r="CD121" s="37" t="n">
        <f aca="false">'Quarterly data'!CE141</f>
        <v>307</v>
      </c>
      <c r="CE121" s="37" t="n">
        <f aca="false">'Quarterly data'!CF141</f>
        <v>307</v>
      </c>
      <c r="CF121" s="37" t="n">
        <f aca="false">'Quarterly data'!CG141</f>
        <v>293</v>
      </c>
      <c r="CG121" s="37" t="n">
        <f aca="false">'Quarterly data'!CH141</f>
        <v>293</v>
      </c>
      <c r="CH121" s="37" t="n">
        <f aca="false">'Quarterly data'!CI141</f>
        <v>328</v>
      </c>
      <c r="CI121" s="37" t="n">
        <f aca="false">'Quarterly data'!CJ141</f>
        <v>328</v>
      </c>
      <c r="CJ121" s="37" t="n">
        <f aca="false">'Quarterly data'!CK141</f>
        <v>290</v>
      </c>
      <c r="CK121" s="37" t="n">
        <f aca="false">'Quarterly data'!CL141</f>
        <v>290</v>
      </c>
      <c r="CL121" s="37" t="n">
        <f aca="false">'Quarterly data'!CM141</f>
        <v>332</v>
      </c>
      <c r="CM121" s="37" t="n">
        <f aca="false">'Quarterly data'!CN141</f>
        <v>332</v>
      </c>
      <c r="CN121" s="37" t="n">
        <f aca="false">'Quarterly data'!CO141</f>
        <v>317</v>
      </c>
      <c r="CO121" s="37" t="n">
        <f aca="false">'Quarterly data'!CP141</f>
        <v>317</v>
      </c>
      <c r="CP121" s="37" t="n">
        <f aca="false">'Quarterly data'!CQ141</f>
        <v>359</v>
      </c>
      <c r="CQ121" s="37" t="n">
        <f aca="false">'Quarterly data'!CR141</f>
        <v>359</v>
      </c>
      <c r="CR121" s="37" t="n">
        <f aca="false">'Quarterly data'!CS141</f>
        <v>328</v>
      </c>
      <c r="CS121" s="37" t="n">
        <f aca="false">'Quarterly data'!CT141</f>
        <v>328</v>
      </c>
      <c r="CT121" s="37" t="n">
        <f aca="false">'Quarterly data'!CU141</f>
        <v>372</v>
      </c>
      <c r="CU121" s="37" t="e">
        <f aca="false">'quarterly data'!#ref!</f>
        <v>#VALUE!</v>
      </c>
      <c r="CV121" s="37" t="e">
        <f aca="false">'quarterly data'!#ref!</f>
        <v>#VALUE!</v>
      </c>
      <c r="CW121" s="37" t="e">
        <f aca="false">'quarterly data'!#ref!</f>
        <v>#VALUE!</v>
      </c>
      <c r="CX121" s="37" t="e">
        <f aca="false">'quarterly data'!#ref!</f>
        <v>#VALUE!</v>
      </c>
      <c r="CY121" s="37" t="e">
        <f aca="false">'quarterly data'!#ref!</f>
        <v>#VALUE!</v>
      </c>
      <c r="CZ121" s="37" t="e">
        <f aca="false">'quarterly data'!#ref!</f>
        <v>#VALUE!</v>
      </c>
      <c r="DA121" s="37" t="e">
        <f aca="false">'quarterly data'!#ref!</f>
        <v>#VALUE!</v>
      </c>
      <c r="DB121" s="37" t="e">
        <f aca="false">'quarterly data'!#ref!</f>
        <v>#VALUE!</v>
      </c>
      <c r="DC121" s="37" t="e">
        <f aca="false">'quarterly data'!#ref!</f>
        <v>#VALUE!</v>
      </c>
      <c r="DD121" s="37" t="e">
        <f aca="false">'quarterly data'!#ref!</f>
        <v>#VALUE!</v>
      </c>
      <c r="DE121" s="37" t="e">
        <f aca="false">'quarterly data'!#ref!</f>
        <v>#VALUE!</v>
      </c>
      <c r="DF121" s="37" t="e">
        <f aca="false">'quarterly data'!#ref!</f>
        <v>#VALUE!</v>
      </c>
      <c r="DG121" s="37" t="e">
        <f aca="false">'quarterly data'!#ref!</f>
        <v>#VALUE!</v>
      </c>
      <c r="DH121" s="37" t="e">
        <f aca="false">'quarterly data'!#ref!</f>
        <v>#VALUE!</v>
      </c>
      <c r="DI121" s="37" t="e">
        <f aca="false">'quarterly data'!#ref!</f>
        <v>#VALUE!</v>
      </c>
      <c r="DJ121" s="37" t="e">
        <f aca="false">'quarterly data'!#ref!</f>
        <v>#VALUE!</v>
      </c>
      <c r="DK121" s="37" t="e">
        <f aca="false">'quarterly data'!#ref!</f>
        <v>#VALUE!</v>
      </c>
      <c r="DL121" s="37" t="e">
        <f aca="false">'quarterly data'!#ref!</f>
        <v>#VALUE!</v>
      </c>
      <c r="DM121" s="37" t="e">
        <f aca="false">'quarterly data'!#ref!</f>
        <v>#VALUE!</v>
      </c>
      <c r="DN121" s="37" t="e">
        <f aca="false">'quarterly data'!#ref!</f>
        <v>#VALUE!</v>
      </c>
      <c r="DO121" s="816"/>
      <c r="DP121" s="816"/>
      <c r="DQ121" s="816"/>
      <c r="DR121" s="816"/>
      <c r="DS121" s="816"/>
      <c r="DT121" s="816"/>
      <c r="DU121" s="816"/>
      <c r="DV121" s="816"/>
      <c r="DW121" s="816"/>
      <c r="DX121" s="816"/>
      <c r="DY121" s="816"/>
      <c r="DZ121" s="816"/>
      <c r="EA121" s="816"/>
      <c r="EB121" s="816"/>
      <c r="EC121" s="816"/>
      <c r="ED121" s="816"/>
      <c r="EE121" s="816"/>
      <c r="EF121" s="816"/>
      <c r="EG121" s="816"/>
      <c r="EH121" s="816"/>
      <c r="EI121" s="816"/>
      <c r="EJ121" s="816"/>
      <c r="EK121" s="816"/>
      <c r="EL121" s="816"/>
      <c r="EM121" s="816"/>
      <c r="EN121" s="816"/>
      <c r="EO121" s="816"/>
      <c r="EP121" s="816"/>
      <c r="EQ121" s="816"/>
      <c r="ER121" s="816"/>
      <c r="ES121" s="816"/>
      <c r="ET121" s="816"/>
      <c r="EU121" s="816"/>
      <c r="EV121" s="816"/>
      <c r="EW121" s="816"/>
      <c r="EX121" s="816"/>
      <c r="EY121" s="816"/>
      <c r="EZ121" s="816"/>
      <c r="FA121" s="816"/>
      <c r="FB121" s="816"/>
      <c r="FC121" s="816"/>
      <c r="FD121" s="816"/>
      <c r="FE121" s="816"/>
      <c r="FF121" s="816"/>
      <c r="FG121" s="816"/>
      <c r="FH121" s="816"/>
      <c r="FI121" s="816"/>
      <c r="FJ121" s="816"/>
      <c r="FK121" s="816"/>
      <c r="FL121" s="816"/>
      <c r="FM121" s="816"/>
      <c r="FN121" s="816"/>
      <c r="FO121" s="816"/>
      <c r="FP121" s="816"/>
      <c r="FQ121" s="816"/>
      <c r="FR121" s="816"/>
      <c r="FS121" s="816"/>
      <c r="FT121" s="816"/>
      <c r="FU121" s="816"/>
      <c r="FV121" s="816"/>
    </row>
    <row r="122" customFormat="false" ht="15" hidden="false" customHeight="false" outlineLevel="0" collapsed="false">
      <c r="A122" s="36" t="s">
        <v>181</v>
      </c>
      <c r="B122" s="37" t="n">
        <f aca="false">'Quarterly data'!C142</f>
        <v>0</v>
      </c>
      <c r="C122" s="37" t="n">
        <f aca="false">'Quarterly data'!D142</f>
        <v>0</v>
      </c>
      <c r="D122" s="37" t="n">
        <f aca="false">'Quarterly data'!E142</f>
        <v>0</v>
      </c>
      <c r="E122" s="37" t="n">
        <f aca="false">'Quarterly data'!F142</f>
        <v>0</v>
      </c>
      <c r="F122" s="37" t="n">
        <f aca="false">'Quarterly data'!G142</f>
        <v>0</v>
      </c>
      <c r="G122" s="37" t="n">
        <f aca="false">'Quarterly data'!H142</f>
        <v>0</v>
      </c>
      <c r="H122" s="37" t="n">
        <f aca="false">'Quarterly data'!I142</f>
        <v>0</v>
      </c>
      <c r="I122" s="37" t="n">
        <f aca="false">'Quarterly data'!J142</f>
        <v>0</v>
      </c>
      <c r="J122" s="37" t="n">
        <f aca="false">'Quarterly data'!K142</f>
        <v>0</v>
      </c>
      <c r="K122" s="37" t="n">
        <f aca="false">'Quarterly data'!L142</f>
        <v>0</v>
      </c>
      <c r="L122" s="37" t="n">
        <f aca="false">'Quarterly data'!M142</f>
        <v>0</v>
      </c>
      <c r="M122" s="37" t="n">
        <f aca="false">'Quarterly data'!N142</f>
        <v>0</v>
      </c>
      <c r="N122" s="37" t="n">
        <f aca="false">'Quarterly data'!O142</f>
        <v>0</v>
      </c>
      <c r="O122" s="37" t="n">
        <f aca="false">'Quarterly data'!P142</f>
        <v>0</v>
      </c>
      <c r="P122" s="37" t="n">
        <f aca="false">'Quarterly data'!Q142</f>
        <v>0</v>
      </c>
      <c r="Q122" s="37" t="n">
        <f aca="false">'Quarterly data'!R142</f>
        <v>0</v>
      </c>
      <c r="R122" s="37" t="n">
        <f aca="false">'Quarterly data'!S142</f>
        <v>15</v>
      </c>
      <c r="S122" s="37" t="n">
        <f aca="false">'Quarterly data'!T142</f>
        <v>15</v>
      </c>
      <c r="T122" s="37" t="n">
        <f aca="false">'Quarterly data'!U142</f>
        <v>15</v>
      </c>
      <c r="U122" s="37" t="n">
        <f aca="false">'Quarterly data'!V142</f>
        <v>15</v>
      </c>
      <c r="V122" s="37" t="n">
        <f aca="false">'Quarterly data'!W142</f>
        <v>17.25</v>
      </c>
      <c r="W122" s="37" t="n">
        <f aca="false">'Quarterly data'!X142</f>
        <v>17.25</v>
      </c>
      <c r="X122" s="37" t="n">
        <f aca="false">'Quarterly data'!Y142</f>
        <v>17.25</v>
      </c>
      <c r="Y122" s="37" t="n">
        <f aca="false">'Quarterly data'!Z142</f>
        <v>17.25</v>
      </c>
      <c r="Z122" s="37" t="n">
        <f aca="false">'Quarterly data'!AA142</f>
        <v>19.75</v>
      </c>
      <c r="AA122" s="37" t="n">
        <f aca="false">'Quarterly data'!AB142</f>
        <v>19.75</v>
      </c>
      <c r="AB122" s="37" t="n">
        <f aca="false">'Quarterly data'!AC142</f>
        <v>19.75</v>
      </c>
      <c r="AC122" s="37" t="n">
        <f aca="false">'Quarterly data'!AD142</f>
        <v>19.75</v>
      </c>
      <c r="AD122" s="37" t="n">
        <f aca="false">'Quarterly data'!AE142</f>
        <v>20.75</v>
      </c>
      <c r="AE122" s="37" t="n">
        <f aca="false">'Quarterly data'!AF142</f>
        <v>20.75</v>
      </c>
      <c r="AF122" s="37" t="n">
        <f aca="false">'Quarterly data'!AG142</f>
        <v>20.75</v>
      </c>
      <c r="AG122" s="37" t="n">
        <f aca="false">'Quarterly data'!AH142</f>
        <v>20.75</v>
      </c>
      <c r="AH122" s="37" t="n">
        <f aca="false">'Quarterly data'!AI142</f>
        <v>17.25</v>
      </c>
      <c r="AI122" s="37" t="n">
        <f aca="false">'Quarterly data'!AJ142</f>
        <v>17.25</v>
      </c>
      <c r="AJ122" s="37" t="n">
        <f aca="false">'Quarterly data'!AK142</f>
        <v>17.25</v>
      </c>
      <c r="AK122" s="37" t="n">
        <f aca="false">'Quarterly data'!AL142</f>
        <v>17.25</v>
      </c>
      <c r="AL122" s="37" t="n">
        <f aca="false">'Quarterly data'!AM142</f>
        <v>28</v>
      </c>
      <c r="AM122" s="37" t="n">
        <f aca="false">'Quarterly data'!AN142</f>
        <v>28</v>
      </c>
      <c r="AN122" s="37" t="n">
        <f aca="false">'Quarterly data'!AO142</f>
        <v>28</v>
      </c>
      <c r="AO122" s="37" t="n">
        <f aca="false">'Quarterly data'!AP142</f>
        <v>28</v>
      </c>
      <c r="AP122" s="37" t="n">
        <f aca="false">'Quarterly data'!AQ142</f>
        <v>21.75</v>
      </c>
      <c r="AQ122" s="37" t="n">
        <f aca="false">'Quarterly data'!AR142</f>
        <v>21.75</v>
      </c>
      <c r="AR122" s="37" t="n">
        <f aca="false">'Quarterly data'!AS142</f>
        <v>21.75</v>
      </c>
      <c r="AS122" s="37" t="n">
        <f aca="false">'Quarterly data'!AT142</f>
        <v>21.75</v>
      </c>
      <c r="AT122" s="37" t="n">
        <f aca="false">'Quarterly data'!AU142</f>
        <v>27</v>
      </c>
      <c r="AU122" s="37" t="n">
        <f aca="false">'Quarterly data'!AV142</f>
        <v>33</v>
      </c>
      <c r="AV122" s="37" t="n">
        <f aca="false">'Quarterly data'!AW142</f>
        <v>31</v>
      </c>
      <c r="AW122" s="37" t="n">
        <f aca="false">'Quarterly data'!AX142</f>
        <v>35</v>
      </c>
      <c r="AX122" s="37" t="n">
        <f aca="false">'Quarterly data'!AY142</f>
        <v>20</v>
      </c>
      <c r="AY122" s="37" t="n">
        <f aca="false">'Quarterly data'!AZ142</f>
        <v>21</v>
      </c>
      <c r="AZ122" s="37" t="n">
        <f aca="false">'Quarterly data'!BA142</f>
        <v>25</v>
      </c>
      <c r="BA122" s="37" t="n">
        <f aca="false">'Quarterly data'!BB142</f>
        <v>23</v>
      </c>
      <c r="BB122" s="37" t="n">
        <f aca="false">'Quarterly data'!BC142</f>
        <v>24</v>
      </c>
      <c r="BC122" s="37" t="n">
        <f aca="false">'Quarterly data'!BD142</f>
        <v>33</v>
      </c>
      <c r="BD122" s="37" t="n">
        <f aca="false">'Quarterly data'!BE142</f>
        <v>31</v>
      </c>
      <c r="BE122" s="37" t="n">
        <f aca="false">'Quarterly data'!BF142</f>
        <v>27</v>
      </c>
      <c r="BF122" s="37" t="n">
        <f aca="false">'Quarterly data'!BG142</f>
        <v>20</v>
      </c>
      <c r="BG122" s="37" t="n">
        <f aca="false">'Quarterly data'!BH142</f>
        <v>26</v>
      </c>
      <c r="BH122" s="37" t="n">
        <f aca="false">'Quarterly data'!BI142</f>
        <v>27</v>
      </c>
      <c r="BI122" s="37" t="n">
        <f aca="false">'Quarterly data'!BJ142</f>
        <v>24</v>
      </c>
      <c r="BJ122" s="37" t="n">
        <f aca="false">'Quarterly data'!BK142</f>
        <v>23</v>
      </c>
      <c r="BK122" s="37" t="n">
        <f aca="false">'Quarterly data'!BL142</f>
        <v>28</v>
      </c>
      <c r="BL122" s="37" t="n">
        <f aca="false">'Quarterly data'!BM142</f>
        <v>34</v>
      </c>
      <c r="BM122" s="37" t="n">
        <f aca="false">'Quarterly data'!BN142</f>
        <v>26</v>
      </c>
      <c r="BN122" s="37" t="n">
        <f aca="false">'Quarterly data'!BO142</f>
        <v>18</v>
      </c>
      <c r="BO122" s="37" t="n">
        <f aca="false">'Quarterly data'!BP142</f>
        <v>19</v>
      </c>
      <c r="BP122" s="37" t="n">
        <f aca="false">'Quarterly data'!BQ142</f>
        <v>47</v>
      </c>
      <c r="BQ122" s="37" t="n">
        <f aca="false">'Quarterly data'!BR142</f>
        <v>30</v>
      </c>
      <c r="BR122" s="37" t="n">
        <f aca="false">'Quarterly data'!BS142</f>
        <v>14</v>
      </c>
      <c r="BS122" s="37" t="n">
        <f aca="false">'Quarterly data'!BT142</f>
        <v>18</v>
      </c>
      <c r="BT122" s="37" t="n">
        <f aca="false">'Quarterly data'!BU142</f>
        <v>41</v>
      </c>
      <c r="BU122" s="37" t="n">
        <f aca="false">'Quarterly data'!BV142</f>
        <v>51</v>
      </c>
      <c r="BV122" s="37" t="n">
        <f aca="false">'Quarterly data'!BW142</f>
        <v>17</v>
      </c>
      <c r="BW122" s="37" t="n">
        <f aca="false">'Quarterly data'!BX142</f>
        <v>24</v>
      </c>
      <c r="BX122" s="37" t="n">
        <f aca="false">'Quarterly data'!BY142</f>
        <v>36</v>
      </c>
      <c r="BY122" s="37" t="n">
        <f aca="false">'Quarterly data'!BZ142</f>
        <v>40</v>
      </c>
      <c r="BZ122" s="37" t="n">
        <f aca="false">'Quarterly data'!CA142</f>
        <v>18</v>
      </c>
      <c r="CA122" s="37" t="n">
        <f aca="false">'Quarterly data'!CB142</f>
        <v>23</v>
      </c>
      <c r="CB122" s="37" t="n">
        <f aca="false">'Quarterly data'!CC142</f>
        <v>38</v>
      </c>
      <c r="CC122" s="37" t="n">
        <f aca="false">'Quarterly data'!CD142</f>
        <v>38</v>
      </c>
      <c r="CD122" s="37" t="n">
        <f aca="false">'Quarterly data'!CE142</f>
        <v>19</v>
      </c>
      <c r="CE122" s="37" t="n">
        <f aca="false">'Quarterly data'!CF142</f>
        <v>29</v>
      </c>
      <c r="CF122" s="37" t="n">
        <f aca="false">'Quarterly data'!CG142</f>
        <v>44</v>
      </c>
      <c r="CG122" s="37" t="n">
        <f aca="false">'Quarterly data'!CH142</f>
        <v>40</v>
      </c>
      <c r="CH122" s="37" t="n">
        <f aca="false">'Quarterly data'!CI142</f>
        <v>32</v>
      </c>
      <c r="CI122" s="37" t="n">
        <f aca="false">'Quarterly data'!CJ142</f>
        <v>23</v>
      </c>
      <c r="CJ122" s="37" t="n">
        <f aca="false">'Quarterly data'!CK142</f>
        <v>40</v>
      </c>
      <c r="CK122" s="37" t="n">
        <f aca="false">'Quarterly data'!CL142</f>
        <v>41</v>
      </c>
      <c r="CL122" s="37" t="n">
        <f aca="false">'Quarterly data'!CM142</f>
        <v>24</v>
      </c>
      <c r="CM122" s="37" t="n">
        <f aca="false">'Quarterly data'!CN142</f>
        <v>28</v>
      </c>
      <c r="CN122" s="37" t="n">
        <f aca="false">'Quarterly data'!CO142</f>
        <v>37</v>
      </c>
      <c r="CO122" s="37" t="n">
        <f aca="false">'Quarterly data'!CP142</f>
        <v>48</v>
      </c>
      <c r="CP122" s="37" t="n">
        <f aca="false">'Quarterly data'!CQ142</f>
        <v>34</v>
      </c>
      <c r="CQ122" s="37" t="n">
        <f aca="false">'Quarterly data'!CR142</f>
        <v>28</v>
      </c>
      <c r="CR122" s="37" t="n">
        <f aca="false">'Quarterly data'!CS142</f>
        <v>39</v>
      </c>
      <c r="CS122" s="37" t="n">
        <f aca="false">'Quarterly data'!CT142</f>
        <v>47</v>
      </c>
      <c r="CT122" s="37" t="n">
        <f aca="false">'Quarterly data'!CU142</f>
        <v>32</v>
      </c>
      <c r="CU122" s="37" t="e">
        <f aca="false">'quarterly data'!#ref!</f>
        <v>#VALUE!</v>
      </c>
      <c r="CV122" s="37" t="e">
        <f aca="false">'quarterly data'!#ref!</f>
        <v>#VALUE!</v>
      </c>
      <c r="CW122" s="37" t="e">
        <f aca="false">'quarterly data'!#ref!</f>
        <v>#VALUE!</v>
      </c>
      <c r="CX122" s="37" t="e">
        <f aca="false">'quarterly data'!#ref!</f>
        <v>#VALUE!</v>
      </c>
      <c r="CY122" s="37" t="e">
        <f aca="false">'quarterly data'!#ref!</f>
        <v>#VALUE!</v>
      </c>
      <c r="CZ122" s="37" t="e">
        <f aca="false">'quarterly data'!#ref!</f>
        <v>#VALUE!</v>
      </c>
      <c r="DA122" s="37" t="e">
        <f aca="false">'quarterly data'!#ref!</f>
        <v>#VALUE!</v>
      </c>
      <c r="DB122" s="37" t="e">
        <f aca="false">'quarterly data'!#ref!</f>
        <v>#VALUE!</v>
      </c>
      <c r="DC122" s="37" t="e">
        <f aca="false">'quarterly data'!#ref!</f>
        <v>#VALUE!</v>
      </c>
      <c r="DD122" s="37" t="e">
        <f aca="false">'quarterly data'!#ref!</f>
        <v>#VALUE!</v>
      </c>
      <c r="DE122" s="37" t="e">
        <f aca="false">'quarterly data'!#ref!</f>
        <v>#VALUE!</v>
      </c>
      <c r="DF122" s="37" t="e">
        <f aca="false">'quarterly data'!#ref!</f>
        <v>#VALUE!</v>
      </c>
      <c r="DG122" s="37" t="e">
        <f aca="false">'quarterly data'!#ref!</f>
        <v>#VALUE!</v>
      </c>
      <c r="DH122" s="37" t="e">
        <f aca="false">'quarterly data'!#ref!</f>
        <v>#VALUE!</v>
      </c>
      <c r="DI122" s="37" t="e">
        <f aca="false">'quarterly data'!#ref!</f>
        <v>#VALUE!</v>
      </c>
      <c r="DJ122" s="37" t="e">
        <f aca="false">'quarterly data'!#ref!</f>
        <v>#VALUE!</v>
      </c>
      <c r="DK122" s="37" t="e">
        <f aca="false">'quarterly data'!#ref!</f>
        <v>#VALUE!</v>
      </c>
      <c r="DL122" s="37" t="e">
        <f aca="false">'quarterly data'!#ref!</f>
        <v>#VALUE!</v>
      </c>
      <c r="DM122" s="37" t="e">
        <f aca="false">'quarterly data'!#ref!</f>
        <v>#VALUE!</v>
      </c>
      <c r="DN122" s="37" t="e">
        <f aca="false">'quarterly data'!#ref!</f>
        <v>#VALUE!</v>
      </c>
    </row>
    <row r="123" customFormat="false" ht="15" hidden="false" customHeight="false" outlineLevel="0" collapsed="false">
      <c r="A123" s="34" t="s">
        <v>182</v>
      </c>
      <c r="B123" s="35" t="n">
        <f aca="false">'Quarterly data'!C143</f>
        <v>0</v>
      </c>
      <c r="C123" s="35" t="n">
        <f aca="false">'Quarterly data'!D143</f>
        <v>0</v>
      </c>
      <c r="D123" s="35" t="n">
        <f aca="false">'Quarterly data'!E143</f>
        <v>0</v>
      </c>
      <c r="E123" s="35" t="n">
        <f aca="false">'Quarterly data'!F143</f>
        <v>0</v>
      </c>
      <c r="F123" s="35" t="n">
        <f aca="false">'Quarterly data'!G143</f>
        <v>0</v>
      </c>
      <c r="G123" s="35" t="n">
        <f aca="false">'Quarterly data'!H143</f>
        <v>0</v>
      </c>
      <c r="H123" s="35" t="n">
        <f aca="false">'Quarterly data'!I143</f>
        <v>0</v>
      </c>
      <c r="I123" s="35" t="n">
        <f aca="false">'Quarterly data'!J143</f>
        <v>0</v>
      </c>
      <c r="J123" s="35" t="n">
        <f aca="false">'Quarterly data'!K143</f>
        <v>0</v>
      </c>
      <c r="K123" s="35" t="n">
        <f aca="false">'Quarterly data'!L143</f>
        <v>0</v>
      </c>
      <c r="L123" s="35" t="n">
        <f aca="false">'Quarterly data'!M143</f>
        <v>0</v>
      </c>
      <c r="M123" s="35" t="n">
        <f aca="false">'Quarterly data'!N143</f>
        <v>0</v>
      </c>
      <c r="N123" s="35" t="n">
        <f aca="false">'Quarterly data'!O143</f>
        <v>0</v>
      </c>
      <c r="O123" s="35" t="n">
        <f aca="false">'Quarterly data'!P143</f>
        <v>0</v>
      </c>
      <c r="P123" s="35" t="n">
        <f aca="false">'Quarterly data'!Q143</f>
        <v>0</v>
      </c>
      <c r="Q123" s="35" t="n">
        <f aca="false">'Quarterly data'!R143</f>
        <v>0</v>
      </c>
      <c r="R123" s="35" t="n">
        <f aca="false">'Quarterly data'!S143</f>
        <v>65.75</v>
      </c>
      <c r="S123" s="35" t="n">
        <f aca="false">'Quarterly data'!T143</f>
        <v>65.75</v>
      </c>
      <c r="T123" s="35" t="n">
        <f aca="false">'Quarterly data'!U143</f>
        <v>65.75</v>
      </c>
      <c r="U123" s="35" t="n">
        <f aca="false">'Quarterly data'!V143</f>
        <v>65.75</v>
      </c>
      <c r="V123" s="35" t="n">
        <f aca="false">'Quarterly data'!W143</f>
        <v>66.75</v>
      </c>
      <c r="W123" s="35" t="n">
        <f aca="false">'Quarterly data'!X143</f>
        <v>66.75</v>
      </c>
      <c r="X123" s="35" t="n">
        <f aca="false">'Quarterly data'!Y143</f>
        <v>66.75</v>
      </c>
      <c r="Y123" s="35" t="n">
        <f aca="false">'Quarterly data'!Z143</f>
        <v>66.75</v>
      </c>
      <c r="Z123" s="35" t="n">
        <f aca="false">'Quarterly data'!AA143</f>
        <v>75.25</v>
      </c>
      <c r="AA123" s="35" t="n">
        <f aca="false">'Quarterly data'!AB143</f>
        <v>75.25</v>
      </c>
      <c r="AB123" s="35" t="n">
        <f aca="false">'Quarterly data'!AC143</f>
        <v>75.25</v>
      </c>
      <c r="AC123" s="35" t="n">
        <f aca="false">'Quarterly data'!AD143</f>
        <v>75.25</v>
      </c>
      <c r="AD123" s="35" t="n">
        <f aca="false">'Quarterly data'!AE143</f>
        <v>80.75</v>
      </c>
      <c r="AE123" s="35" t="n">
        <f aca="false">'Quarterly data'!AF143</f>
        <v>80.75</v>
      </c>
      <c r="AF123" s="35" t="n">
        <f aca="false">'Quarterly data'!AG143</f>
        <v>80.75</v>
      </c>
      <c r="AG123" s="35" t="n">
        <f aca="false">'Quarterly data'!AH143</f>
        <v>80.75</v>
      </c>
      <c r="AH123" s="35" t="n">
        <f aca="false">'Quarterly data'!AI143</f>
        <v>84.5</v>
      </c>
      <c r="AI123" s="35" t="n">
        <f aca="false">'Quarterly data'!AJ143</f>
        <v>84.5</v>
      </c>
      <c r="AJ123" s="35" t="n">
        <f aca="false">'Quarterly data'!AK143</f>
        <v>84.5</v>
      </c>
      <c r="AK123" s="35" t="n">
        <f aca="false">'Quarterly data'!AL143</f>
        <v>84.5</v>
      </c>
      <c r="AL123" s="35" t="n">
        <f aca="false">'Quarterly data'!AM143</f>
        <v>97.5</v>
      </c>
      <c r="AM123" s="35" t="n">
        <f aca="false">'Quarterly data'!AN143</f>
        <v>97.5</v>
      </c>
      <c r="AN123" s="35" t="n">
        <f aca="false">'Quarterly data'!AO143</f>
        <v>97.5</v>
      </c>
      <c r="AO123" s="35" t="n">
        <f aca="false">'Quarterly data'!AP143</f>
        <v>97.5</v>
      </c>
      <c r="AP123" s="35" t="n">
        <f aca="false">'Quarterly data'!AQ143</f>
        <v>106.5</v>
      </c>
      <c r="AQ123" s="35" t="n">
        <f aca="false">'Quarterly data'!AR143</f>
        <v>106.5</v>
      </c>
      <c r="AR123" s="35" t="n">
        <f aca="false">'Quarterly data'!AS143</f>
        <v>106.5</v>
      </c>
      <c r="AS123" s="35" t="n">
        <f aca="false">'Quarterly data'!AT143</f>
        <v>106.5</v>
      </c>
      <c r="AT123" s="35" t="n">
        <f aca="false">'Quarterly data'!AU143</f>
        <v>121</v>
      </c>
      <c r="AU123" s="35" t="n">
        <f aca="false">'Quarterly data'!AV143</f>
        <v>137</v>
      </c>
      <c r="AV123" s="35" t="n">
        <f aca="false">'Quarterly data'!AW143</f>
        <v>153</v>
      </c>
      <c r="AW123" s="35" t="n">
        <f aca="false">'Quarterly data'!AX143</f>
        <v>160</v>
      </c>
      <c r="AX123" s="35" t="n">
        <f aca="false">'Quarterly data'!AY143</f>
        <v>148</v>
      </c>
      <c r="AY123" s="35" t="n">
        <f aca="false">'Quarterly data'!AZ143</f>
        <v>144</v>
      </c>
      <c r="AZ123" s="35" t="n">
        <f aca="false">'Quarterly data'!BA143</f>
        <v>162</v>
      </c>
      <c r="BA123" s="35" t="n">
        <f aca="false">'Quarterly data'!BB143</f>
        <v>169</v>
      </c>
      <c r="BB123" s="35" t="n">
        <f aca="false">'Quarterly data'!BC143</f>
        <v>163</v>
      </c>
      <c r="BC123" s="35" t="n">
        <f aca="false">'Quarterly data'!BD143</f>
        <v>175</v>
      </c>
      <c r="BD123" s="35" t="n">
        <f aca="false">'Quarterly data'!BE143</f>
        <v>189</v>
      </c>
      <c r="BE123" s="35" t="n">
        <f aca="false">'Quarterly data'!BF143</f>
        <v>190</v>
      </c>
      <c r="BF123" s="35" t="n">
        <f aca="false">'Quarterly data'!BG143</f>
        <v>186</v>
      </c>
      <c r="BG123" s="35" t="n">
        <f aca="false">'Quarterly data'!BH143</f>
        <v>173</v>
      </c>
      <c r="BH123" s="35" t="n">
        <f aca="false">'Quarterly data'!BI143</f>
        <v>177</v>
      </c>
      <c r="BI123" s="35" t="n">
        <f aca="false">'Quarterly data'!BJ143</f>
        <v>190</v>
      </c>
      <c r="BJ123" s="35" t="n">
        <f aca="false">'Quarterly data'!BK143</f>
        <v>199</v>
      </c>
      <c r="BK123" s="35" t="n">
        <f aca="false">'Quarterly data'!BL143</f>
        <v>181</v>
      </c>
      <c r="BL123" s="35" t="n">
        <f aca="false">'Quarterly data'!BM143</f>
        <v>193</v>
      </c>
      <c r="BM123" s="35" t="n">
        <f aca="false">'Quarterly data'!BN143</f>
        <v>214</v>
      </c>
      <c r="BN123" s="35" t="n">
        <f aca="false">'Quarterly data'!BO143</f>
        <v>229</v>
      </c>
      <c r="BO123" s="35" t="n">
        <f aca="false">'Quarterly data'!BP143</f>
        <v>206</v>
      </c>
      <c r="BP123" s="35" t="n">
        <f aca="false">'Quarterly data'!BQ143</f>
        <v>235</v>
      </c>
      <c r="BQ123" s="35" t="n">
        <f aca="false">'Quarterly data'!BR143</f>
        <v>258</v>
      </c>
      <c r="BR123" s="35" t="n">
        <f aca="false">'Quarterly data'!BS143</f>
        <v>236</v>
      </c>
      <c r="BS123" s="35" t="n">
        <f aca="false">'Quarterly data'!BT143</f>
        <v>227</v>
      </c>
      <c r="BT123" s="35" t="n">
        <f aca="false">'Quarterly data'!BU143</f>
        <v>259</v>
      </c>
      <c r="BU123" s="35" t="n">
        <f aca="false">'Quarterly data'!BV143</f>
        <v>283</v>
      </c>
      <c r="BV123" s="35" t="n">
        <f aca="false">'Quarterly data'!BW143</f>
        <v>269</v>
      </c>
      <c r="BW123" s="35" t="n">
        <f aca="false">'Quarterly data'!BX143</f>
        <v>269</v>
      </c>
      <c r="BX123" s="35" t="n">
        <f aca="false">'Quarterly data'!BY143</f>
        <v>279</v>
      </c>
      <c r="BY123" s="35" t="n">
        <f aca="false">'Quarterly data'!BZ143</f>
        <v>282</v>
      </c>
      <c r="BZ123" s="35" t="n">
        <f aca="false">'Quarterly data'!CA143</f>
        <v>268</v>
      </c>
      <c r="CA123" s="35" t="n">
        <f aca="false">'Quarterly data'!CB143</f>
        <v>270</v>
      </c>
      <c r="CB123" s="35" t="n">
        <f aca="false">'Quarterly data'!CC143</f>
        <v>303</v>
      </c>
      <c r="CC123" s="35" t="n">
        <f aca="false">'Quarterly data'!CD143</f>
        <v>285</v>
      </c>
      <c r="CD123" s="35" t="n">
        <f aca="false">'Quarterly data'!CE143</f>
        <v>286</v>
      </c>
      <c r="CE123" s="35" t="n">
        <f aca="false">'Quarterly data'!CF143</f>
        <v>294</v>
      </c>
      <c r="CF123" s="35" t="n">
        <f aca="false">'Quarterly data'!CG143</f>
        <v>318</v>
      </c>
      <c r="CG123" s="35" t="n">
        <f aca="false">'Quarterly data'!CH143</f>
        <v>330</v>
      </c>
      <c r="CH123" s="35" t="n">
        <f aca="false">'Quarterly data'!CI143</f>
        <v>332</v>
      </c>
      <c r="CI123" s="35" t="n">
        <f aca="false">'Quarterly data'!CJ143</f>
        <v>330</v>
      </c>
      <c r="CJ123" s="35" t="n">
        <f aca="false">'Quarterly data'!CK143</f>
        <v>321</v>
      </c>
      <c r="CK123" s="35" t="n">
        <f aca="false">'Quarterly data'!CL143</f>
        <v>327</v>
      </c>
      <c r="CL123" s="35" t="n">
        <f aca="false">'Quarterly data'!CM143</f>
        <v>324</v>
      </c>
      <c r="CM123" s="35" t="n">
        <f aca="false">'Quarterly data'!CN143</f>
        <v>326</v>
      </c>
      <c r="CN123" s="35" t="n">
        <f aca="false">'Quarterly data'!CO143</f>
        <v>335</v>
      </c>
      <c r="CO123" s="35" t="n">
        <f aca="false">'Quarterly data'!CP143</f>
        <v>345</v>
      </c>
      <c r="CP123" s="35" t="n">
        <f aca="false">'Quarterly data'!CQ143</f>
        <v>337</v>
      </c>
      <c r="CQ123" s="35" t="n">
        <f aca="false">'Quarterly data'!CR143</f>
        <v>352</v>
      </c>
      <c r="CR123" s="35" t="n">
        <f aca="false">'Quarterly data'!CS143</f>
        <v>369</v>
      </c>
      <c r="CS123" s="35" t="n">
        <f aca="false">'Quarterly data'!CT143</f>
        <v>387</v>
      </c>
      <c r="CT123" s="35" t="n">
        <f aca="false">'Quarterly data'!CU143</f>
        <v>387</v>
      </c>
      <c r="CU123" s="35" t="e">
        <f aca="false">'quarterly data'!#ref!</f>
        <v>#VALUE!</v>
      </c>
      <c r="CV123" s="35" t="e">
        <f aca="false">'quarterly data'!#ref!</f>
        <v>#VALUE!</v>
      </c>
      <c r="CW123" s="35" t="e">
        <f aca="false">'quarterly data'!#ref!</f>
        <v>#VALUE!</v>
      </c>
      <c r="CX123" s="35" t="e">
        <f aca="false">'quarterly data'!#ref!</f>
        <v>#VALUE!</v>
      </c>
      <c r="CY123" s="35" t="e">
        <f aca="false">'quarterly data'!#ref!</f>
        <v>#VALUE!</v>
      </c>
      <c r="CZ123" s="35" t="e">
        <f aca="false">'quarterly data'!#ref!</f>
        <v>#VALUE!</v>
      </c>
      <c r="DA123" s="35" t="e">
        <f aca="false">'quarterly data'!#ref!</f>
        <v>#VALUE!</v>
      </c>
      <c r="DB123" s="35" t="e">
        <f aca="false">'quarterly data'!#ref!</f>
        <v>#VALUE!</v>
      </c>
      <c r="DC123" s="35" t="e">
        <f aca="false">'quarterly data'!#ref!</f>
        <v>#VALUE!</v>
      </c>
      <c r="DD123" s="35" t="e">
        <f aca="false">'quarterly data'!#ref!</f>
        <v>#VALUE!</v>
      </c>
      <c r="DE123" s="35" t="e">
        <f aca="false">'quarterly data'!#ref!</f>
        <v>#VALUE!</v>
      </c>
      <c r="DF123" s="35" t="e">
        <f aca="false">'quarterly data'!#ref!</f>
        <v>#VALUE!</v>
      </c>
      <c r="DG123" s="35" t="e">
        <f aca="false">'quarterly data'!#ref!</f>
        <v>#VALUE!</v>
      </c>
      <c r="DH123" s="35" t="e">
        <f aca="false">'quarterly data'!#ref!</f>
        <v>#VALUE!</v>
      </c>
      <c r="DI123" s="35" t="e">
        <f aca="false">'quarterly data'!#ref!</f>
        <v>#VALUE!</v>
      </c>
      <c r="DJ123" s="35" t="e">
        <f aca="false">'quarterly data'!#ref!</f>
        <v>#VALUE!</v>
      </c>
      <c r="DK123" s="35" t="e">
        <f aca="false">'quarterly data'!#ref!</f>
        <v>#VALUE!</v>
      </c>
      <c r="DL123" s="35" t="e">
        <f aca="false">'quarterly data'!#ref!</f>
        <v>#VALUE!</v>
      </c>
      <c r="DM123" s="35" t="e">
        <f aca="false">'quarterly data'!#ref!</f>
        <v>#VALUE!</v>
      </c>
      <c r="DN123" s="35" t="e">
        <f aca="false">'quarterly data'!#ref!</f>
        <v>#VALUE!</v>
      </c>
    </row>
    <row r="124" customFormat="false" ht="15" hidden="false" customHeight="false" outlineLevel="0" collapsed="false">
      <c r="A124" s="36" t="s">
        <v>183</v>
      </c>
      <c r="B124" s="37" t="n">
        <f aca="false">'Quarterly data'!C144</f>
        <v>0</v>
      </c>
      <c r="C124" s="37" t="n">
        <f aca="false">'Quarterly data'!D144</f>
        <v>0</v>
      </c>
      <c r="D124" s="37" t="n">
        <f aca="false">'Quarterly data'!E144</f>
        <v>0</v>
      </c>
      <c r="E124" s="37" t="n">
        <f aca="false">'Quarterly data'!F144</f>
        <v>0</v>
      </c>
      <c r="F124" s="37" t="n">
        <f aca="false">'Quarterly data'!G144</f>
        <v>0</v>
      </c>
      <c r="G124" s="37" t="n">
        <f aca="false">'Quarterly data'!H144</f>
        <v>0</v>
      </c>
      <c r="H124" s="37" t="n">
        <f aca="false">'Quarterly data'!I144</f>
        <v>0</v>
      </c>
      <c r="I124" s="37" t="n">
        <f aca="false">'Quarterly data'!J144</f>
        <v>0</v>
      </c>
      <c r="J124" s="37" t="n">
        <f aca="false">'Quarterly data'!K144</f>
        <v>0</v>
      </c>
      <c r="K124" s="37" t="n">
        <f aca="false">'Quarterly data'!L144</f>
        <v>0</v>
      </c>
      <c r="L124" s="37" t="n">
        <f aca="false">'Quarterly data'!M144</f>
        <v>0</v>
      </c>
      <c r="M124" s="37" t="n">
        <f aca="false">'Quarterly data'!N144</f>
        <v>0</v>
      </c>
      <c r="N124" s="37" t="n">
        <f aca="false">'Quarterly data'!O144</f>
        <v>0</v>
      </c>
      <c r="O124" s="37" t="n">
        <f aca="false">'Quarterly data'!P144</f>
        <v>0</v>
      </c>
      <c r="P124" s="37" t="n">
        <f aca="false">'Quarterly data'!Q144</f>
        <v>0</v>
      </c>
      <c r="Q124" s="37" t="n">
        <f aca="false">'Quarterly data'!R144</f>
        <v>0</v>
      </c>
      <c r="R124" s="37" t="n">
        <f aca="false">'Quarterly data'!S144</f>
        <v>5.25</v>
      </c>
      <c r="S124" s="37" t="n">
        <f aca="false">'Quarterly data'!T144</f>
        <v>5.25</v>
      </c>
      <c r="T124" s="37" t="n">
        <f aca="false">'Quarterly data'!U144</f>
        <v>5.25</v>
      </c>
      <c r="U124" s="37" t="n">
        <f aca="false">'Quarterly data'!V144</f>
        <v>5.25</v>
      </c>
      <c r="V124" s="37" t="n">
        <f aca="false">'Quarterly data'!W144</f>
        <v>7.25</v>
      </c>
      <c r="W124" s="37" t="n">
        <f aca="false">'Quarterly data'!X144</f>
        <v>7.25</v>
      </c>
      <c r="X124" s="37" t="n">
        <f aca="false">'Quarterly data'!Y144</f>
        <v>7.25</v>
      </c>
      <c r="Y124" s="37" t="n">
        <f aca="false">'Quarterly data'!Z144</f>
        <v>7.25</v>
      </c>
      <c r="Z124" s="37" t="n">
        <f aca="false">'Quarterly data'!AA144</f>
        <v>19.75</v>
      </c>
      <c r="AA124" s="37" t="n">
        <f aca="false">'Quarterly data'!AB144</f>
        <v>19.75</v>
      </c>
      <c r="AB124" s="37" t="n">
        <f aca="false">'Quarterly data'!AC144</f>
        <v>19.75</v>
      </c>
      <c r="AC124" s="37" t="n">
        <f aca="false">'Quarterly data'!AD144</f>
        <v>19.75</v>
      </c>
      <c r="AD124" s="37" t="n">
        <f aca="false">'Quarterly data'!AE144</f>
        <v>15</v>
      </c>
      <c r="AE124" s="37" t="n">
        <f aca="false">'Quarterly data'!AF144</f>
        <v>15</v>
      </c>
      <c r="AF124" s="37" t="n">
        <f aca="false">'Quarterly data'!AG144</f>
        <v>15</v>
      </c>
      <c r="AG124" s="37" t="n">
        <f aca="false">'Quarterly data'!AH144</f>
        <v>15</v>
      </c>
      <c r="AH124" s="37" t="n">
        <f aca="false">'Quarterly data'!AI144</f>
        <v>12</v>
      </c>
      <c r="AI124" s="37" t="n">
        <f aca="false">'Quarterly data'!AJ144</f>
        <v>12</v>
      </c>
      <c r="AJ124" s="37" t="n">
        <f aca="false">'Quarterly data'!AK144</f>
        <v>12</v>
      </c>
      <c r="AK124" s="37" t="n">
        <f aca="false">'Quarterly data'!AL144</f>
        <v>12</v>
      </c>
      <c r="AL124" s="37" t="n">
        <f aca="false">'Quarterly data'!AM144</f>
        <v>17.75</v>
      </c>
      <c r="AM124" s="37" t="n">
        <f aca="false">'Quarterly data'!AN144</f>
        <v>17.75</v>
      </c>
      <c r="AN124" s="37" t="n">
        <f aca="false">'Quarterly data'!AO144</f>
        <v>17.75</v>
      </c>
      <c r="AO124" s="37" t="n">
        <f aca="false">'Quarterly data'!AP144</f>
        <v>17.75</v>
      </c>
      <c r="AP124" s="37" t="n">
        <f aca="false">'Quarterly data'!AQ144</f>
        <v>23.25</v>
      </c>
      <c r="AQ124" s="37" t="n">
        <f aca="false">'Quarterly data'!AR144</f>
        <v>23.25</v>
      </c>
      <c r="AR124" s="37" t="n">
        <f aca="false">'Quarterly data'!AS144</f>
        <v>23.25</v>
      </c>
      <c r="AS124" s="37" t="n">
        <f aca="false">'Quarterly data'!AT144</f>
        <v>23.25</v>
      </c>
      <c r="AT124" s="37" t="n">
        <f aca="false">'Quarterly data'!AU144</f>
        <v>12</v>
      </c>
      <c r="AU124" s="37" t="n">
        <f aca="false">'Quarterly data'!AV144</f>
        <v>18</v>
      </c>
      <c r="AV124" s="37" t="n">
        <f aca="false">'Quarterly data'!AW144</f>
        <v>19</v>
      </c>
      <c r="AW124" s="37" t="n">
        <f aca="false">'Quarterly data'!AX144</f>
        <v>22</v>
      </c>
      <c r="AX124" s="37" t="n">
        <f aca="false">'Quarterly data'!AY144</f>
        <v>26</v>
      </c>
      <c r="AY124" s="37" t="n">
        <f aca="false">'Quarterly data'!AZ144</f>
        <v>25</v>
      </c>
      <c r="AZ124" s="37" t="n">
        <f aca="false">'Quarterly data'!BA144</f>
        <v>23</v>
      </c>
      <c r="BA124" s="37" t="n">
        <f aca="false">'Quarterly data'!BB144</f>
        <v>28</v>
      </c>
      <c r="BB124" s="37" t="n">
        <f aca="false">'Quarterly data'!BC144</f>
        <v>20</v>
      </c>
      <c r="BC124" s="37" t="n">
        <f aca="false">'Quarterly data'!BD144</f>
        <v>26</v>
      </c>
      <c r="BD124" s="37" t="n">
        <f aca="false">'Quarterly data'!BE144</f>
        <v>20</v>
      </c>
      <c r="BE124" s="37" t="n">
        <f aca="false">'Quarterly data'!BF144</f>
        <v>20</v>
      </c>
      <c r="BF124" s="37" t="n">
        <f aca="false">'Quarterly data'!BG144</f>
        <v>18</v>
      </c>
      <c r="BG124" s="37" t="n">
        <f aca="false">'Quarterly data'!BH144</f>
        <v>17</v>
      </c>
      <c r="BH124" s="37" t="n">
        <f aca="false">'Quarterly data'!BI144</f>
        <v>20</v>
      </c>
      <c r="BI124" s="37" t="n">
        <f aca="false">'Quarterly data'!BJ144</f>
        <v>16</v>
      </c>
      <c r="BJ124" s="37" t="n">
        <f aca="false">'Quarterly data'!BK144</f>
        <v>10</v>
      </c>
      <c r="BK124" s="37" t="n">
        <f aca="false">'Quarterly data'!BL144</f>
        <v>17</v>
      </c>
      <c r="BL124" s="37" t="n">
        <f aca="false">'Quarterly data'!BM144</f>
        <v>18</v>
      </c>
      <c r="BM124" s="37" t="n">
        <f aca="false">'Quarterly data'!BN144</f>
        <v>17</v>
      </c>
      <c r="BN124" s="37" t="n">
        <f aca="false">'Quarterly data'!BO144</f>
        <v>23</v>
      </c>
      <c r="BO124" s="37" t="n">
        <f aca="false">'Quarterly data'!BP144</f>
        <v>20</v>
      </c>
      <c r="BP124" s="37" t="n">
        <f aca="false">'Quarterly data'!BQ144</f>
        <v>24</v>
      </c>
      <c r="BQ124" s="37" t="n">
        <f aca="false">'Quarterly data'!BR144</f>
        <v>27</v>
      </c>
      <c r="BR124" s="37" t="n">
        <f aca="false">'Quarterly data'!BS144</f>
        <v>22</v>
      </c>
      <c r="BS124" s="37" t="n">
        <f aca="false">'Quarterly data'!BT144</f>
        <v>19</v>
      </c>
      <c r="BT124" s="37" t="n">
        <f aca="false">'Quarterly data'!BU144</f>
        <v>22</v>
      </c>
      <c r="BU124" s="37" t="n">
        <f aca="false">'Quarterly data'!BV144</f>
        <v>24</v>
      </c>
      <c r="BV124" s="37" t="n">
        <f aca="false">'Quarterly data'!BW144</f>
        <v>25</v>
      </c>
      <c r="BW124" s="37" t="n">
        <f aca="false">'Quarterly data'!BX144</f>
        <v>26</v>
      </c>
      <c r="BX124" s="37" t="n">
        <f aca="false">'Quarterly data'!BY144</f>
        <v>27</v>
      </c>
      <c r="BY124" s="37" t="n">
        <f aca="false">'Quarterly data'!BZ144</f>
        <v>28</v>
      </c>
      <c r="BZ124" s="37" t="n">
        <f aca="false">'Quarterly data'!CA144</f>
        <v>29</v>
      </c>
      <c r="CA124" s="37" t="n">
        <f aca="false">'Quarterly data'!CB144</f>
        <v>27</v>
      </c>
      <c r="CB124" s="37" t="n">
        <f aca="false">'Quarterly data'!CC144</f>
        <v>45</v>
      </c>
      <c r="CC124" s="37" t="n">
        <f aca="false">'Quarterly data'!CD144</f>
        <v>30</v>
      </c>
      <c r="CD124" s="37" t="n">
        <f aca="false">'Quarterly data'!CE144</f>
        <v>28</v>
      </c>
      <c r="CE124" s="37" t="n">
        <f aca="false">'Quarterly data'!CF144</f>
        <v>28</v>
      </c>
      <c r="CF124" s="37" t="n">
        <f aca="false">'Quarterly data'!CG144</f>
        <v>35</v>
      </c>
      <c r="CG124" s="37" t="n">
        <f aca="false">'Quarterly data'!CH144</f>
        <v>34</v>
      </c>
      <c r="CH124" s="37" t="n">
        <f aca="false">'Quarterly data'!CI144</f>
        <v>31</v>
      </c>
      <c r="CI124" s="37" t="n">
        <f aca="false">'Quarterly data'!CJ144</f>
        <v>35</v>
      </c>
      <c r="CJ124" s="37" t="n">
        <f aca="false">'Quarterly data'!CK144</f>
        <v>35</v>
      </c>
      <c r="CK124" s="37" t="n">
        <f aca="false">'Quarterly data'!CL144</f>
        <v>36</v>
      </c>
      <c r="CL124" s="37" t="n">
        <f aca="false">'Quarterly data'!CM144</f>
        <v>36</v>
      </c>
      <c r="CM124" s="37" t="n">
        <f aca="false">'Quarterly data'!CN144</f>
        <v>37</v>
      </c>
      <c r="CN124" s="37" t="n">
        <f aca="false">'Quarterly data'!CO144</f>
        <v>44</v>
      </c>
      <c r="CO124" s="37" t="n">
        <f aca="false">'Quarterly data'!CP144</f>
        <v>48</v>
      </c>
      <c r="CP124" s="37" t="n">
        <f aca="false">'Quarterly data'!CQ144</f>
        <v>35</v>
      </c>
      <c r="CQ124" s="37" t="n">
        <f aca="false">'Quarterly data'!CR144</f>
        <v>40</v>
      </c>
      <c r="CR124" s="37" t="n">
        <f aca="false">'Quarterly data'!CS144</f>
        <v>46</v>
      </c>
      <c r="CS124" s="37" t="n">
        <f aca="false">'Quarterly data'!CT144</f>
        <v>49</v>
      </c>
      <c r="CT124" s="37" t="n">
        <f aca="false">'Quarterly data'!CU144</f>
        <v>41</v>
      </c>
      <c r="CU124" s="37" t="e">
        <f aca="false">'quarterly data'!#ref!</f>
        <v>#VALUE!</v>
      </c>
      <c r="CV124" s="37" t="e">
        <f aca="false">'quarterly data'!#ref!</f>
        <v>#VALUE!</v>
      </c>
      <c r="CW124" s="37" t="e">
        <f aca="false">'quarterly data'!#ref!</f>
        <v>#VALUE!</v>
      </c>
      <c r="CX124" s="37" t="e">
        <f aca="false">'quarterly data'!#ref!</f>
        <v>#VALUE!</v>
      </c>
      <c r="CY124" s="37" t="e">
        <f aca="false">'quarterly data'!#ref!</f>
        <v>#VALUE!</v>
      </c>
      <c r="CZ124" s="37" t="e">
        <f aca="false">'quarterly data'!#ref!</f>
        <v>#VALUE!</v>
      </c>
      <c r="DA124" s="37" t="e">
        <f aca="false">'quarterly data'!#ref!</f>
        <v>#VALUE!</v>
      </c>
      <c r="DB124" s="37" t="e">
        <f aca="false">'quarterly data'!#ref!</f>
        <v>#VALUE!</v>
      </c>
      <c r="DC124" s="37" t="e">
        <f aca="false">'quarterly data'!#ref!</f>
        <v>#VALUE!</v>
      </c>
      <c r="DD124" s="37" t="e">
        <f aca="false">'quarterly data'!#ref!</f>
        <v>#VALUE!</v>
      </c>
      <c r="DE124" s="37" t="e">
        <f aca="false">'quarterly data'!#ref!</f>
        <v>#VALUE!</v>
      </c>
      <c r="DF124" s="37" t="e">
        <f aca="false">'quarterly data'!#ref!</f>
        <v>#VALUE!</v>
      </c>
      <c r="DG124" s="37" t="e">
        <f aca="false">'quarterly data'!#ref!</f>
        <v>#VALUE!</v>
      </c>
      <c r="DH124" s="37" t="e">
        <f aca="false">'quarterly data'!#ref!</f>
        <v>#VALUE!</v>
      </c>
      <c r="DI124" s="37" t="e">
        <f aca="false">'quarterly data'!#ref!</f>
        <v>#VALUE!</v>
      </c>
      <c r="DJ124" s="37" t="e">
        <f aca="false">'quarterly data'!#ref!</f>
        <v>#VALUE!</v>
      </c>
      <c r="DK124" s="37" t="e">
        <f aca="false">'quarterly data'!#ref!</f>
        <v>#VALUE!</v>
      </c>
      <c r="DL124" s="37" t="e">
        <f aca="false">'quarterly data'!#ref!</f>
        <v>#VALUE!</v>
      </c>
      <c r="DM124" s="37" t="e">
        <f aca="false">'quarterly data'!#ref!</f>
        <v>#VALUE!</v>
      </c>
      <c r="DN124" s="37" t="e">
        <f aca="false">'quarterly data'!#ref!</f>
        <v>#VALUE!</v>
      </c>
    </row>
    <row r="125" customFormat="false" ht="15" hidden="false" customHeight="false" outlineLevel="0" collapsed="false">
      <c r="A125" s="38" t="s">
        <v>184</v>
      </c>
      <c r="B125" s="39" t="n">
        <f aca="false">'Quarterly data'!C145</f>
        <v>0</v>
      </c>
      <c r="C125" s="39" t="n">
        <f aca="false">'Quarterly data'!D145</f>
        <v>0</v>
      </c>
      <c r="D125" s="39" t="n">
        <f aca="false">'Quarterly data'!E145</f>
        <v>0</v>
      </c>
      <c r="E125" s="39" t="n">
        <f aca="false">'Quarterly data'!F145</f>
        <v>0</v>
      </c>
      <c r="F125" s="39" t="n">
        <f aca="false">'Quarterly data'!G145</f>
        <v>0</v>
      </c>
      <c r="G125" s="39" t="n">
        <f aca="false">'Quarterly data'!H145</f>
        <v>0</v>
      </c>
      <c r="H125" s="39" t="n">
        <f aca="false">'Quarterly data'!I145</f>
        <v>0</v>
      </c>
      <c r="I125" s="39" t="n">
        <f aca="false">'Quarterly data'!J145</f>
        <v>0</v>
      </c>
      <c r="J125" s="39" t="n">
        <f aca="false">'Quarterly data'!K145</f>
        <v>0</v>
      </c>
      <c r="K125" s="39" t="n">
        <f aca="false">'Quarterly data'!L145</f>
        <v>0</v>
      </c>
      <c r="L125" s="39" t="n">
        <f aca="false">'Quarterly data'!M145</f>
        <v>0</v>
      </c>
      <c r="M125" s="39" t="n">
        <f aca="false">'Quarterly data'!N145</f>
        <v>0</v>
      </c>
      <c r="N125" s="39" t="n">
        <f aca="false">'Quarterly data'!O145</f>
        <v>0</v>
      </c>
      <c r="O125" s="39" t="n">
        <f aca="false">'Quarterly data'!P145</f>
        <v>0</v>
      </c>
      <c r="P125" s="39" t="n">
        <f aca="false">'Quarterly data'!Q145</f>
        <v>0</v>
      </c>
      <c r="Q125" s="39" t="n">
        <f aca="false">'Quarterly data'!R145</f>
        <v>0</v>
      </c>
      <c r="R125" s="39" t="n">
        <f aca="false">'Quarterly data'!S145</f>
        <v>35.25</v>
      </c>
      <c r="S125" s="39" t="n">
        <f aca="false">'Quarterly data'!T145</f>
        <v>35.25</v>
      </c>
      <c r="T125" s="39" t="n">
        <f aca="false">'Quarterly data'!U145</f>
        <v>35.25</v>
      </c>
      <c r="U125" s="39" t="n">
        <f aca="false">'Quarterly data'!V145</f>
        <v>35.25</v>
      </c>
      <c r="V125" s="39" t="n">
        <f aca="false">'Quarterly data'!W145</f>
        <v>35.25</v>
      </c>
      <c r="W125" s="39" t="n">
        <f aca="false">'Quarterly data'!X145</f>
        <v>35.25</v>
      </c>
      <c r="X125" s="39" t="n">
        <f aca="false">'Quarterly data'!Y145</f>
        <v>35.25</v>
      </c>
      <c r="Y125" s="39" t="n">
        <f aca="false">'Quarterly data'!Z145</f>
        <v>35.25</v>
      </c>
      <c r="Z125" s="39" t="n">
        <f aca="false">'Quarterly data'!AA145</f>
        <v>38.75</v>
      </c>
      <c r="AA125" s="39" t="n">
        <f aca="false">'Quarterly data'!AB145</f>
        <v>38.75</v>
      </c>
      <c r="AB125" s="39" t="n">
        <f aca="false">'Quarterly data'!AC145</f>
        <v>38.75</v>
      </c>
      <c r="AC125" s="39" t="n">
        <f aca="false">'Quarterly data'!AD145</f>
        <v>38.75</v>
      </c>
      <c r="AD125" s="39" t="n">
        <f aca="false">'Quarterly data'!AE145</f>
        <v>44.5</v>
      </c>
      <c r="AE125" s="39" t="n">
        <f aca="false">'Quarterly data'!AF145</f>
        <v>44.5</v>
      </c>
      <c r="AF125" s="39" t="n">
        <f aca="false">'Quarterly data'!AG145</f>
        <v>44.5</v>
      </c>
      <c r="AG125" s="39" t="n">
        <f aca="false">'Quarterly data'!AH145</f>
        <v>44.5</v>
      </c>
      <c r="AH125" s="39" t="n">
        <f aca="false">'Quarterly data'!AI145</f>
        <v>46.5</v>
      </c>
      <c r="AI125" s="39" t="n">
        <f aca="false">'Quarterly data'!AJ145</f>
        <v>46.5</v>
      </c>
      <c r="AJ125" s="39" t="n">
        <f aca="false">'Quarterly data'!AK145</f>
        <v>46.5</v>
      </c>
      <c r="AK125" s="39" t="n">
        <f aca="false">'Quarterly data'!AL145</f>
        <v>46.5</v>
      </c>
      <c r="AL125" s="39" t="n">
        <f aca="false">'Quarterly data'!AM145</f>
        <v>52.25</v>
      </c>
      <c r="AM125" s="39" t="n">
        <f aca="false">'Quarterly data'!AN145</f>
        <v>52.25</v>
      </c>
      <c r="AN125" s="39" t="n">
        <f aca="false">'Quarterly data'!AO145</f>
        <v>52.25</v>
      </c>
      <c r="AO125" s="39" t="n">
        <f aca="false">'Quarterly data'!AP145</f>
        <v>52.25</v>
      </c>
      <c r="AP125" s="39" t="n">
        <f aca="false">'Quarterly data'!AQ145</f>
        <v>56.75</v>
      </c>
      <c r="AQ125" s="39" t="n">
        <f aca="false">'Quarterly data'!AR145</f>
        <v>56.75</v>
      </c>
      <c r="AR125" s="39" t="n">
        <f aca="false">'Quarterly data'!AS145</f>
        <v>56.75</v>
      </c>
      <c r="AS125" s="39" t="n">
        <f aca="false">'Quarterly data'!AT145</f>
        <v>56.75</v>
      </c>
      <c r="AT125" s="39" t="n">
        <f aca="false">'Quarterly data'!AU145</f>
        <v>77</v>
      </c>
      <c r="AU125" s="39" t="n">
        <f aca="false">'Quarterly data'!AV145</f>
        <v>88</v>
      </c>
      <c r="AV125" s="39" t="n">
        <f aca="false">'Quarterly data'!AW145</f>
        <v>108</v>
      </c>
      <c r="AW125" s="39" t="n">
        <f aca="false">'Quarterly data'!AX145</f>
        <v>110</v>
      </c>
      <c r="AX125" s="39" t="n">
        <f aca="false">'Quarterly data'!AY145</f>
        <v>84</v>
      </c>
      <c r="AY125" s="39" t="n">
        <f aca="false">'Quarterly data'!AZ145</f>
        <v>87</v>
      </c>
      <c r="AZ125" s="39" t="n">
        <f aca="false">'Quarterly data'!BA145</f>
        <v>107</v>
      </c>
      <c r="BA125" s="39" t="n">
        <f aca="false">'Quarterly data'!BB145</f>
        <v>107</v>
      </c>
      <c r="BB125" s="39" t="n">
        <f aca="false">'Quarterly data'!BC145</f>
        <v>92</v>
      </c>
      <c r="BC125" s="39" t="n">
        <f aca="false">'Quarterly data'!BD145</f>
        <v>100</v>
      </c>
      <c r="BD125" s="39" t="n">
        <f aca="false">'Quarterly data'!BE145</f>
        <v>109</v>
      </c>
      <c r="BE125" s="39" t="n">
        <f aca="false">'Quarterly data'!BF145</f>
        <v>106</v>
      </c>
      <c r="BF125" s="39" t="n">
        <f aca="false">'Quarterly data'!BG145</f>
        <v>95</v>
      </c>
      <c r="BG125" s="39" t="n">
        <f aca="false">'Quarterly data'!BH145</f>
        <v>101</v>
      </c>
      <c r="BH125" s="39" t="n">
        <f aca="false">'Quarterly data'!BI145</f>
        <v>111</v>
      </c>
      <c r="BI125" s="39" t="n">
        <f aca="false">'Quarterly data'!BJ145</f>
        <v>112</v>
      </c>
      <c r="BJ125" s="39" t="n">
        <f aca="false">'Quarterly data'!BK145</f>
        <v>110</v>
      </c>
      <c r="BK125" s="39" t="n">
        <f aca="false">'Quarterly data'!BL145</f>
        <v>106</v>
      </c>
      <c r="BL125" s="39" t="n">
        <f aca="false">'Quarterly data'!BM145</f>
        <v>120</v>
      </c>
      <c r="BM125" s="39" t="n">
        <f aca="false">'Quarterly data'!BN145</f>
        <v>122</v>
      </c>
      <c r="BN125" s="39" t="n">
        <f aca="false">'Quarterly data'!BO145</f>
        <v>111</v>
      </c>
      <c r="BO125" s="39" t="n">
        <f aca="false">'Quarterly data'!BP145</f>
        <v>113</v>
      </c>
      <c r="BP125" s="39" t="n">
        <f aca="false">'Quarterly data'!BQ145</f>
        <v>137</v>
      </c>
      <c r="BQ125" s="39" t="n">
        <f aca="false">'Quarterly data'!BR145</f>
        <v>135</v>
      </c>
      <c r="BR125" s="39" t="n">
        <f aca="false">'Quarterly data'!BS145</f>
        <v>121</v>
      </c>
      <c r="BS125" s="39" t="n">
        <f aca="false">'Quarterly data'!BT145</f>
        <v>122</v>
      </c>
      <c r="BT125" s="39" t="n">
        <f aca="false">'Quarterly data'!BU145</f>
        <v>141</v>
      </c>
      <c r="BU125" s="39" t="n">
        <f aca="false">'Quarterly data'!BV145</f>
        <v>141</v>
      </c>
      <c r="BV125" s="39" t="n">
        <f aca="false">'Quarterly data'!BW145</f>
        <v>132</v>
      </c>
      <c r="BW125" s="39" t="n">
        <f aca="false">'Quarterly data'!BX145</f>
        <v>135</v>
      </c>
      <c r="BX125" s="39" t="n">
        <f aca="false">'Quarterly data'!BY145</f>
        <v>144</v>
      </c>
      <c r="BY125" s="39" t="n">
        <f aca="false">'Quarterly data'!BZ145</f>
        <v>137</v>
      </c>
      <c r="BZ125" s="39" t="n">
        <f aca="false">'Quarterly data'!CA145</f>
        <v>114</v>
      </c>
      <c r="CA125" s="39" t="n">
        <f aca="false">'Quarterly data'!CB145</f>
        <v>117</v>
      </c>
      <c r="CB125" s="39" t="n">
        <f aca="false">'Quarterly data'!CC145</f>
        <v>125</v>
      </c>
      <c r="CC125" s="39" t="n">
        <f aca="false">'Quarterly data'!CD145</f>
        <v>124</v>
      </c>
      <c r="CD125" s="39" t="n">
        <f aca="false">'Quarterly data'!CE145</f>
        <v>125</v>
      </c>
      <c r="CE125" s="39" t="n">
        <f aca="false">'Quarterly data'!CF145</f>
        <v>126</v>
      </c>
      <c r="CF125" s="39" t="n">
        <f aca="false">'Quarterly data'!CG145</f>
        <v>135</v>
      </c>
      <c r="CG125" s="39" t="n">
        <f aca="false">'Quarterly data'!CH145</f>
        <v>134</v>
      </c>
      <c r="CH125" s="39" t="n">
        <f aca="false">'Quarterly data'!CI145</f>
        <v>141</v>
      </c>
      <c r="CI125" s="39" t="n">
        <f aca="false">'Quarterly data'!CJ145</f>
        <v>141</v>
      </c>
      <c r="CJ125" s="39" t="n">
        <f aca="false">'Quarterly data'!CK145</f>
        <v>136</v>
      </c>
      <c r="CK125" s="39" t="n">
        <f aca="false">'Quarterly data'!CL145</f>
        <v>137</v>
      </c>
      <c r="CL125" s="39" t="n">
        <f aca="false">'Quarterly data'!CM145</f>
        <v>145</v>
      </c>
      <c r="CM125" s="39" t="n">
        <f aca="false">'Quarterly data'!CN145</f>
        <v>150</v>
      </c>
      <c r="CN125" s="39" t="n">
        <f aca="false">'Quarterly data'!CO145</f>
        <v>145</v>
      </c>
      <c r="CO125" s="39" t="n">
        <f aca="false">'Quarterly data'!CP145</f>
        <v>151</v>
      </c>
      <c r="CP125" s="39" t="n">
        <f aca="false">'Quarterly data'!CQ145</f>
        <v>162</v>
      </c>
      <c r="CQ125" s="39" t="n">
        <f aca="false">'Quarterly data'!CR145</f>
        <v>170</v>
      </c>
      <c r="CR125" s="39" t="n">
        <f aca="false">'Quarterly data'!CS145</f>
        <v>166</v>
      </c>
      <c r="CS125" s="39" t="n">
        <f aca="false">'Quarterly data'!CT145</f>
        <v>173</v>
      </c>
      <c r="CT125" s="39" t="n">
        <f aca="false">'Quarterly data'!CU145</f>
        <v>173</v>
      </c>
      <c r="CU125" s="39" t="e">
        <f aca="false">'quarterly data'!#ref!</f>
        <v>#VALUE!</v>
      </c>
      <c r="CV125" s="39" t="e">
        <f aca="false">'quarterly data'!#ref!</f>
        <v>#VALUE!</v>
      </c>
      <c r="CW125" s="39" t="e">
        <f aca="false">'quarterly data'!#ref!</f>
        <v>#VALUE!</v>
      </c>
      <c r="CX125" s="39" t="e">
        <f aca="false">'quarterly data'!#ref!</f>
        <v>#VALUE!</v>
      </c>
      <c r="CY125" s="39" t="e">
        <f aca="false">'quarterly data'!#ref!</f>
        <v>#VALUE!</v>
      </c>
      <c r="CZ125" s="39" t="e">
        <f aca="false">'quarterly data'!#ref!</f>
        <v>#VALUE!</v>
      </c>
      <c r="DA125" s="39" t="e">
        <f aca="false">'quarterly data'!#ref!</f>
        <v>#VALUE!</v>
      </c>
      <c r="DB125" s="39" t="e">
        <f aca="false">'quarterly data'!#ref!</f>
        <v>#VALUE!</v>
      </c>
      <c r="DC125" s="39" t="e">
        <f aca="false">'quarterly data'!#ref!</f>
        <v>#VALUE!</v>
      </c>
      <c r="DD125" s="39" t="e">
        <f aca="false">'quarterly data'!#ref!</f>
        <v>#VALUE!</v>
      </c>
      <c r="DE125" s="39" t="e">
        <f aca="false">'quarterly data'!#ref!</f>
        <v>#VALUE!</v>
      </c>
      <c r="DF125" s="39" t="e">
        <f aca="false">'quarterly data'!#ref!</f>
        <v>#VALUE!</v>
      </c>
      <c r="DG125" s="39" t="e">
        <f aca="false">'quarterly data'!#ref!</f>
        <v>#VALUE!</v>
      </c>
      <c r="DH125" s="39" t="e">
        <f aca="false">'quarterly data'!#ref!</f>
        <v>#VALUE!</v>
      </c>
      <c r="DI125" s="39" t="e">
        <f aca="false">'quarterly data'!#ref!</f>
        <v>#VALUE!</v>
      </c>
      <c r="DJ125" s="39" t="e">
        <f aca="false">'quarterly data'!#ref!</f>
        <v>#VALUE!</v>
      </c>
      <c r="DK125" s="39" t="e">
        <f aca="false">'quarterly data'!#ref!</f>
        <v>#VALUE!</v>
      </c>
      <c r="DL125" s="39" t="e">
        <f aca="false">'quarterly data'!#ref!</f>
        <v>#VALUE!</v>
      </c>
      <c r="DM125" s="39" t="e">
        <f aca="false">'quarterly data'!#ref!</f>
        <v>#VALUE!</v>
      </c>
      <c r="DN125" s="39" t="e">
        <f aca="false">'quarterly data'!#ref!</f>
        <v>#VALUE!</v>
      </c>
    </row>
    <row r="126" customFormat="false" ht="15" hidden="false" customHeight="false" outlineLevel="0" collapsed="false">
      <c r="A126" s="40" t="s">
        <v>185</v>
      </c>
      <c r="B126" s="41" t="n">
        <f aca="false">'Quarterly data'!C146</f>
        <v>0</v>
      </c>
      <c r="C126" s="41" t="n">
        <f aca="false">'Quarterly data'!D146</f>
        <v>0</v>
      </c>
      <c r="D126" s="41" t="n">
        <f aca="false">'Quarterly data'!E146</f>
        <v>0</v>
      </c>
      <c r="E126" s="41" t="n">
        <f aca="false">'Quarterly data'!F146</f>
        <v>0</v>
      </c>
      <c r="F126" s="41" t="n">
        <f aca="false">'Quarterly data'!G146</f>
        <v>0</v>
      </c>
      <c r="G126" s="41" t="n">
        <f aca="false">'Quarterly data'!H146</f>
        <v>0</v>
      </c>
      <c r="H126" s="41" t="n">
        <f aca="false">'Quarterly data'!I146</f>
        <v>0</v>
      </c>
      <c r="I126" s="41" t="n">
        <f aca="false">'Quarterly data'!J146</f>
        <v>0</v>
      </c>
      <c r="J126" s="41" t="n">
        <f aca="false">'Quarterly data'!K146</f>
        <v>0</v>
      </c>
      <c r="K126" s="41" t="n">
        <f aca="false">'Quarterly data'!L146</f>
        <v>0</v>
      </c>
      <c r="L126" s="41" t="n">
        <f aca="false">'Quarterly data'!M146</f>
        <v>0</v>
      </c>
      <c r="M126" s="41" t="n">
        <f aca="false">'Quarterly data'!N146</f>
        <v>0</v>
      </c>
      <c r="N126" s="41" t="n">
        <f aca="false">'Quarterly data'!O146</f>
        <v>0</v>
      </c>
      <c r="O126" s="41" t="n">
        <f aca="false">'Quarterly data'!P146</f>
        <v>0</v>
      </c>
      <c r="P126" s="41" t="n">
        <f aca="false">'Quarterly data'!Q146</f>
        <v>0</v>
      </c>
      <c r="Q126" s="41" t="n">
        <f aca="false">'Quarterly data'!R146</f>
        <v>0</v>
      </c>
      <c r="R126" s="41" t="n">
        <f aca="false">'Quarterly data'!S146</f>
        <v>18.75</v>
      </c>
      <c r="S126" s="41" t="n">
        <f aca="false">'Quarterly data'!T146</f>
        <v>18.75</v>
      </c>
      <c r="T126" s="41" t="n">
        <f aca="false">'Quarterly data'!U146</f>
        <v>18.75</v>
      </c>
      <c r="U126" s="41" t="n">
        <f aca="false">'Quarterly data'!V146</f>
        <v>18.75</v>
      </c>
      <c r="V126" s="41" t="n">
        <f aca="false">'Quarterly data'!W146</f>
        <v>19.25</v>
      </c>
      <c r="W126" s="41" t="n">
        <f aca="false">'Quarterly data'!X146</f>
        <v>19.25</v>
      </c>
      <c r="X126" s="41" t="n">
        <f aca="false">'Quarterly data'!Y146</f>
        <v>19.25</v>
      </c>
      <c r="Y126" s="41" t="n">
        <f aca="false">'Quarterly data'!Z146</f>
        <v>19.25</v>
      </c>
      <c r="Z126" s="41" t="n">
        <f aca="false">'Quarterly data'!AA146</f>
        <v>21.25</v>
      </c>
      <c r="AA126" s="41" t="n">
        <f aca="false">'Quarterly data'!AB146</f>
        <v>21.25</v>
      </c>
      <c r="AB126" s="41" t="n">
        <f aca="false">'Quarterly data'!AC146</f>
        <v>21.25</v>
      </c>
      <c r="AC126" s="41" t="n">
        <f aca="false">'Quarterly data'!AD146</f>
        <v>21.25</v>
      </c>
      <c r="AD126" s="41" t="n">
        <f aca="false">'Quarterly data'!AE146</f>
        <v>21.75</v>
      </c>
      <c r="AE126" s="41" t="n">
        <f aca="false">'Quarterly data'!AF146</f>
        <v>21.75</v>
      </c>
      <c r="AF126" s="41" t="n">
        <f aca="false">'Quarterly data'!AG146</f>
        <v>21.75</v>
      </c>
      <c r="AG126" s="41" t="n">
        <f aca="false">'Quarterly data'!AH146</f>
        <v>21.75</v>
      </c>
      <c r="AH126" s="41" t="n">
        <f aca="false">'Quarterly data'!AI146</f>
        <v>23.75</v>
      </c>
      <c r="AI126" s="41" t="n">
        <f aca="false">'Quarterly data'!AJ146</f>
        <v>23.75</v>
      </c>
      <c r="AJ126" s="41" t="n">
        <f aca="false">'Quarterly data'!AK146</f>
        <v>23.75</v>
      </c>
      <c r="AK126" s="41" t="n">
        <f aca="false">'Quarterly data'!AL146</f>
        <v>23.75</v>
      </c>
      <c r="AL126" s="41" t="n">
        <f aca="false">'Quarterly data'!AM146</f>
        <v>28.5</v>
      </c>
      <c r="AM126" s="41" t="n">
        <f aca="false">'Quarterly data'!AN146</f>
        <v>28.5</v>
      </c>
      <c r="AN126" s="41" t="n">
        <f aca="false">'Quarterly data'!AO146</f>
        <v>28.5</v>
      </c>
      <c r="AO126" s="41" t="n">
        <f aca="false">'Quarterly data'!AP146</f>
        <v>28.5</v>
      </c>
      <c r="AP126" s="41" t="n">
        <f aca="false">'Quarterly data'!AQ146</f>
        <v>31</v>
      </c>
      <c r="AQ126" s="41" t="n">
        <f aca="false">'Quarterly data'!AR146</f>
        <v>31</v>
      </c>
      <c r="AR126" s="41" t="n">
        <f aca="false">'Quarterly data'!AS146</f>
        <v>31</v>
      </c>
      <c r="AS126" s="41" t="n">
        <f aca="false">'Quarterly data'!AT146</f>
        <v>31</v>
      </c>
      <c r="AT126" s="41" t="n">
        <f aca="false">'Quarterly data'!AU146</f>
        <v>34</v>
      </c>
      <c r="AU126" s="41" t="n">
        <f aca="false">'Quarterly data'!AV146</f>
        <v>38</v>
      </c>
      <c r="AV126" s="41" t="n">
        <f aca="false">'Quarterly data'!AW146</f>
        <v>38</v>
      </c>
      <c r="AW126" s="41" t="n">
        <f aca="false">'Quarterly data'!AX146</f>
        <v>41</v>
      </c>
      <c r="AX126" s="41" t="n">
        <f aca="false">'Quarterly data'!AY146</f>
        <v>44</v>
      </c>
      <c r="AY126" s="41" t="n">
        <f aca="false">'Quarterly data'!AZ146</f>
        <v>41</v>
      </c>
      <c r="AZ126" s="41" t="n">
        <f aca="false">'Quarterly data'!BA146</f>
        <v>43</v>
      </c>
      <c r="BA126" s="41" t="n">
        <f aca="false">'Quarterly data'!BB146</f>
        <v>46</v>
      </c>
      <c r="BB126" s="41" t="n">
        <f aca="false">'Quarterly data'!BC146</f>
        <v>50</v>
      </c>
      <c r="BC126" s="41" t="n">
        <f aca="false">'Quarterly data'!BD146</f>
        <v>53</v>
      </c>
      <c r="BD126" s="41" t="n">
        <f aca="false">'Quarterly data'!BE146</f>
        <v>58</v>
      </c>
      <c r="BE126" s="41" t="n">
        <f aca="false">'Quarterly data'!BF146</f>
        <v>60</v>
      </c>
      <c r="BF126" s="41" t="n">
        <f aca="false">'Quarterly data'!BG146</f>
        <v>63</v>
      </c>
      <c r="BG126" s="41" t="n">
        <f aca="false">'Quarterly data'!BH146</f>
        <v>53</v>
      </c>
      <c r="BH126" s="41" t="n">
        <f aca="false">'Quarterly data'!BI146</f>
        <v>50</v>
      </c>
      <c r="BI126" s="41" t="n">
        <f aca="false">'Quarterly data'!BJ146</f>
        <v>58</v>
      </c>
      <c r="BJ126" s="41" t="n">
        <f aca="false">'Quarterly data'!BK146</f>
        <v>66</v>
      </c>
      <c r="BK126" s="41" t="n">
        <f aca="false">'Quarterly data'!BL146</f>
        <v>55</v>
      </c>
      <c r="BL126" s="41" t="n">
        <f aca="false">'Quarterly data'!BM146</f>
        <v>56</v>
      </c>
      <c r="BM126" s="41" t="n">
        <f aca="false">'Quarterly data'!BN146</f>
        <v>67</v>
      </c>
      <c r="BN126" s="41" t="n">
        <f aca="false">'Quarterly data'!BO146</f>
        <v>81</v>
      </c>
      <c r="BO126" s="41" t="n">
        <f aca="false">'Quarterly data'!BP146</f>
        <v>66</v>
      </c>
      <c r="BP126" s="41" t="n">
        <f aca="false">'Quarterly data'!BQ146</f>
        <v>70</v>
      </c>
      <c r="BQ126" s="41" t="n">
        <f aca="false">'Quarterly data'!BR146</f>
        <v>85</v>
      </c>
      <c r="BR126" s="41" t="n">
        <f aca="false">'Quarterly data'!BS146</f>
        <v>81</v>
      </c>
      <c r="BS126" s="41" t="n">
        <f aca="false">'Quarterly data'!BT146</f>
        <v>76</v>
      </c>
      <c r="BT126" s="41" t="n">
        <f aca="false">'Quarterly data'!BU146</f>
        <v>86</v>
      </c>
      <c r="BU126" s="41" t="n">
        <f aca="false">'Quarterly data'!BV146</f>
        <v>102</v>
      </c>
      <c r="BV126" s="41" t="n">
        <f aca="false">'Quarterly data'!BW146</f>
        <v>96</v>
      </c>
      <c r="BW126" s="41" t="n">
        <f aca="false">'Quarterly data'!BX146</f>
        <v>92</v>
      </c>
      <c r="BX126" s="41" t="n">
        <f aca="false">'Quarterly data'!BY146</f>
        <v>94</v>
      </c>
      <c r="BY126" s="41" t="n">
        <f aca="false">'Quarterly data'!BZ146</f>
        <v>100</v>
      </c>
      <c r="BZ126" s="41" t="n">
        <f aca="false">'Quarterly data'!CA146</f>
        <v>104</v>
      </c>
      <c r="CA126" s="41" t="n">
        <f aca="false">'Quarterly data'!CB146</f>
        <v>103</v>
      </c>
      <c r="CB126" s="41" t="n">
        <f aca="false">'Quarterly data'!CC146</f>
        <v>106</v>
      </c>
      <c r="CC126" s="41" t="n">
        <f aca="false">'Quarterly data'!CD146</f>
        <v>108</v>
      </c>
      <c r="CD126" s="41" t="n">
        <f aca="false">'Quarterly data'!CE146</f>
        <v>111</v>
      </c>
      <c r="CE126" s="41" t="n">
        <f aca="false">'Quarterly data'!CF146</f>
        <v>116</v>
      </c>
      <c r="CF126" s="41" t="n">
        <f aca="false">'Quarterly data'!CG146</f>
        <v>124</v>
      </c>
      <c r="CG126" s="41" t="n">
        <f aca="false">'Quarterly data'!CH146</f>
        <v>134</v>
      </c>
      <c r="CH126" s="41" t="n">
        <f aca="false">'Quarterly data'!CI146</f>
        <v>134</v>
      </c>
      <c r="CI126" s="41" t="n">
        <f aca="false">'Quarterly data'!CJ146</f>
        <v>126</v>
      </c>
      <c r="CJ126" s="41" t="n">
        <f aca="false">'Quarterly data'!CK146</f>
        <v>122</v>
      </c>
      <c r="CK126" s="41" t="n">
        <f aca="false">'Quarterly data'!CL146</f>
        <v>127</v>
      </c>
      <c r="CL126" s="41" t="n">
        <f aca="false">'Quarterly data'!CM146</f>
        <v>115</v>
      </c>
      <c r="CM126" s="41" t="n">
        <f aca="false">'Quarterly data'!CN146</f>
        <v>110</v>
      </c>
      <c r="CN126" s="41" t="n">
        <f aca="false">'Quarterly data'!CO146</f>
        <v>116</v>
      </c>
      <c r="CO126" s="41" t="n">
        <f aca="false">'Quarterly data'!CP146</f>
        <v>117</v>
      </c>
      <c r="CP126" s="41" t="n">
        <f aca="false">'Quarterly data'!CQ146</f>
        <v>110</v>
      </c>
      <c r="CQ126" s="41" t="n">
        <f aca="false">'Quarterly data'!CR146</f>
        <v>112</v>
      </c>
      <c r="CR126" s="41" t="n">
        <f aca="false">'Quarterly data'!CS146</f>
        <v>125</v>
      </c>
      <c r="CS126" s="41" t="n">
        <f aca="false">'Quarterly data'!CT146</f>
        <v>134</v>
      </c>
      <c r="CT126" s="41" t="n">
        <f aca="false">'Quarterly data'!CU146</f>
        <v>141</v>
      </c>
      <c r="CU126" s="41" t="e">
        <f aca="false">'quarterly data'!#ref!</f>
        <v>#VALUE!</v>
      </c>
      <c r="CV126" s="41" t="e">
        <f aca="false">'quarterly data'!#ref!</f>
        <v>#VALUE!</v>
      </c>
      <c r="CW126" s="41" t="e">
        <f aca="false">'quarterly data'!#ref!</f>
        <v>#VALUE!</v>
      </c>
      <c r="CX126" s="41" t="e">
        <f aca="false">'quarterly data'!#ref!</f>
        <v>#VALUE!</v>
      </c>
      <c r="CY126" s="41" t="e">
        <f aca="false">'quarterly data'!#ref!</f>
        <v>#VALUE!</v>
      </c>
      <c r="CZ126" s="41" t="e">
        <f aca="false">'quarterly data'!#ref!</f>
        <v>#VALUE!</v>
      </c>
      <c r="DA126" s="41" t="e">
        <f aca="false">'quarterly data'!#ref!</f>
        <v>#VALUE!</v>
      </c>
      <c r="DB126" s="41" t="e">
        <f aca="false">'quarterly data'!#ref!</f>
        <v>#VALUE!</v>
      </c>
      <c r="DC126" s="41" t="e">
        <f aca="false">'quarterly data'!#ref!</f>
        <v>#VALUE!</v>
      </c>
      <c r="DD126" s="41" t="e">
        <f aca="false">'quarterly data'!#ref!</f>
        <v>#VALUE!</v>
      </c>
      <c r="DE126" s="41" t="e">
        <f aca="false">'quarterly data'!#ref!</f>
        <v>#VALUE!</v>
      </c>
      <c r="DF126" s="41" t="e">
        <f aca="false">'quarterly data'!#ref!</f>
        <v>#VALUE!</v>
      </c>
      <c r="DG126" s="41" t="e">
        <f aca="false">'quarterly data'!#ref!</f>
        <v>#VALUE!</v>
      </c>
      <c r="DH126" s="41" t="e">
        <f aca="false">'quarterly data'!#ref!</f>
        <v>#VALUE!</v>
      </c>
      <c r="DI126" s="41" t="e">
        <f aca="false">'quarterly data'!#ref!</f>
        <v>#VALUE!</v>
      </c>
      <c r="DJ126" s="41" t="e">
        <f aca="false">'quarterly data'!#ref!</f>
        <v>#VALUE!</v>
      </c>
      <c r="DK126" s="41" t="e">
        <f aca="false">'quarterly data'!#ref!</f>
        <v>#VALUE!</v>
      </c>
      <c r="DL126" s="41" t="e">
        <f aca="false">'quarterly data'!#ref!</f>
        <v>#VALUE!</v>
      </c>
      <c r="DM126" s="41" t="e">
        <f aca="false">'quarterly data'!#ref!</f>
        <v>#VALUE!</v>
      </c>
      <c r="DN126" s="41" t="e">
        <f aca="false">'quarterly data'!#ref!</f>
        <v>#VALUE!</v>
      </c>
    </row>
    <row r="127" customFormat="false" ht="15" hidden="false" customHeight="false" outlineLevel="0" collapsed="false">
      <c r="A127" s="34" t="s">
        <v>186</v>
      </c>
      <c r="B127" s="35" t="n">
        <f aca="false">'Quarterly data'!C147</f>
        <v>0</v>
      </c>
      <c r="C127" s="35" t="n">
        <f aca="false">'Quarterly data'!D147</f>
        <v>0</v>
      </c>
      <c r="D127" s="35" t="n">
        <f aca="false">'Quarterly data'!E147</f>
        <v>0</v>
      </c>
      <c r="E127" s="35" t="n">
        <f aca="false">'Quarterly data'!F147</f>
        <v>0</v>
      </c>
      <c r="F127" s="35" t="n">
        <f aca="false">'Quarterly data'!G147</f>
        <v>0</v>
      </c>
      <c r="G127" s="35" t="n">
        <f aca="false">'Quarterly data'!H147</f>
        <v>0</v>
      </c>
      <c r="H127" s="35" t="n">
        <f aca="false">'Quarterly data'!I147</f>
        <v>0</v>
      </c>
      <c r="I127" s="35" t="n">
        <f aca="false">'Quarterly data'!J147</f>
        <v>0</v>
      </c>
      <c r="J127" s="35" t="n">
        <f aca="false">'Quarterly data'!K147</f>
        <v>0</v>
      </c>
      <c r="K127" s="35" t="n">
        <f aca="false">'Quarterly data'!L147</f>
        <v>0</v>
      </c>
      <c r="L127" s="35" t="n">
        <f aca="false">'Quarterly data'!M147</f>
        <v>0</v>
      </c>
      <c r="M127" s="35" t="n">
        <f aca="false">'Quarterly data'!N147</f>
        <v>0</v>
      </c>
      <c r="N127" s="35" t="n">
        <f aca="false">'Quarterly data'!O147</f>
        <v>0</v>
      </c>
      <c r="O127" s="35" t="n">
        <f aca="false">'Quarterly data'!P147</f>
        <v>0</v>
      </c>
      <c r="P127" s="35" t="n">
        <f aca="false">'Quarterly data'!Q147</f>
        <v>0</v>
      </c>
      <c r="Q127" s="35" t="n">
        <f aca="false">'Quarterly data'!R147</f>
        <v>0</v>
      </c>
      <c r="R127" s="35" t="n">
        <f aca="false">'Quarterly data'!S147</f>
        <v>161.5</v>
      </c>
      <c r="S127" s="35" t="n">
        <f aca="false">'Quarterly data'!T147</f>
        <v>161.5</v>
      </c>
      <c r="T127" s="35" t="n">
        <f aca="false">'Quarterly data'!U147</f>
        <v>161.5</v>
      </c>
      <c r="U127" s="35" t="n">
        <f aca="false">'Quarterly data'!V147</f>
        <v>161.5</v>
      </c>
      <c r="V127" s="35" t="n">
        <f aca="false">'Quarterly data'!W147</f>
        <v>180</v>
      </c>
      <c r="W127" s="35" t="n">
        <f aca="false">'Quarterly data'!X147</f>
        <v>180</v>
      </c>
      <c r="X127" s="35" t="n">
        <f aca="false">'Quarterly data'!Y147</f>
        <v>180</v>
      </c>
      <c r="Y127" s="35" t="n">
        <f aca="false">'Quarterly data'!Z147</f>
        <v>180</v>
      </c>
      <c r="Z127" s="35" t="n">
        <f aca="false">'Quarterly data'!AA147</f>
        <v>192.25</v>
      </c>
      <c r="AA127" s="35" t="n">
        <f aca="false">'Quarterly data'!AB147</f>
        <v>192.25</v>
      </c>
      <c r="AB127" s="35" t="n">
        <f aca="false">'Quarterly data'!AC147</f>
        <v>192.25</v>
      </c>
      <c r="AC127" s="35" t="n">
        <f aca="false">'Quarterly data'!AD147</f>
        <v>192.25</v>
      </c>
      <c r="AD127" s="35" t="n">
        <f aca="false">'Quarterly data'!AE147</f>
        <v>214.5</v>
      </c>
      <c r="AE127" s="35" t="n">
        <f aca="false">'Quarterly data'!AF147</f>
        <v>214.5</v>
      </c>
      <c r="AF127" s="35" t="n">
        <f aca="false">'Quarterly data'!AG147</f>
        <v>214.5</v>
      </c>
      <c r="AG127" s="35" t="n">
        <f aca="false">'Quarterly data'!AH147</f>
        <v>214.5</v>
      </c>
      <c r="AH127" s="35" t="n">
        <f aca="false">'Quarterly data'!AI147</f>
        <v>229.5</v>
      </c>
      <c r="AI127" s="35" t="n">
        <f aca="false">'Quarterly data'!AJ147</f>
        <v>229.5</v>
      </c>
      <c r="AJ127" s="35" t="n">
        <f aca="false">'Quarterly data'!AK147</f>
        <v>229.5</v>
      </c>
      <c r="AK127" s="35" t="n">
        <f aca="false">'Quarterly data'!AL147</f>
        <v>229.5</v>
      </c>
      <c r="AL127" s="35" t="n">
        <f aca="false">'Quarterly data'!AM147</f>
        <v>253</v>
      </c>
      <c r="AM127" s="35" t="n">
        <f aca="false">'Quarterly data'!AN147</f>
        <v>253</v>
      </c>
      <c r="AN127" s="35" t="n">
        <f aca="false">'Quarterly data'!AO147</f>
        <v>253</v>
      </c>
      <c r="AO127" s="35" t="n">
        <f aca="false">'Quarterly data'!AP147</f>
        <v>253</v>
      </c>
      <c r="AP127" s="35" t="n">
        <f aca="false">'Quarterly data'!AQ147</f>
        <v>283</v>
      </c>
      <c r="AQ127" s="35" t="n">
        <f aca="false">'Quarterly data'!AR147</f>
        <v>283</v>
      </c>
      <c r="AR127" s="35" t="n">
        <f aca="false">'Quarterly data'!AS147</f>
        <v>283</v>
      </c>
      <c r="AS127" s="35" t="n">
        <f aca="false">'Quarterly data'!AT147</f>
        <v>283</v>
      </c>
      <c r="AT127" s="35" t="n">
        <f aca="false">'Quarterly data'!AU147</f>
        <v>327</v>
      </c>
      <c r="AU127" s="35" t="n">
        <f aca="false">'Quarterly data'!AV147</f>
        <v>373</v>
      </c>
      <c r="AV127" s="35" t="n">
        <f aca="false">'Quarterly data'!AW147</f>
        <v>387</v>
      </c>
      <c r="AW127" s="35" t="n">
        <f aca="false">'Quarterly data'!AX147</f>
        <v>380</v>
      </c>
      <c r="AX127" s="35" t="n">
        <f aca="false">'Quarterly data'!AY147</f>
        <v>380</v>
      </c>
      <c r="AY127" s="35" t="n">
        <f aca="false">'Quarterly data'!AZ147</f>
        <v>409</v>
      </c>
      <c r="AZ127" s="35" t="n">
        <f aca="false">'Quarterly data'!BA147</f>
        <v>419</v>
      </c>
      <c r="BA127" s="35" t="n">
        <f aca="false">'Quarterly data'!BB147</f>
        <v>438</v>
      </c>
      <c r="BB127" s="35" t="n">
        <f aca="false">'Quarterly data'!BC147</f>
        <v>420</v>
      </c>
      <c r="BC127" s="35" t="n">
        <f aca="false">'Quarterly data'!BD147</f>
        <v>470</v>
      </c>
      <c r="BD127" s="35" t="n">
        <f aca="false">'Quarterly data'!BE147</f>
        <v>483</v>
      </c>
      <c r="BE127" s="35" t="n">
        <f aca="false">'Quarterly data'!BF147</f>
        <v>501</v>
      </c>
      <c r="BF127" s="35" t="n">
        <f aca="false">'Quarterly data'!BG147</f>
        <v>491</v>
      </c>
      <c r="BG127" s="35" t="n">
        <f aca="false">'Quarterly data'!BH147</f>
        <v>489</v>
      </c>
      <c r="BH127" s="35" t="n">
        <f aca="false">'Quarterly data'!BI147</f>
        <v>500</v>
      </c>
      <c r="BI127" s="35" t="n">
        <f aca="false">'Quarterly data'!BJ147</f>
        <v>510</v>
      </c>
      <c r="BJ127" s="35" t="n">
        <f aca="false">'Quarterly data'!BK147</f>
        <v>519</v>
      </c>
      <c r="BK127" s="35" t="n">
        <f aca="false">'Quarterly data'!BL147</f>
        <v>529</v>
      </c>
      <c r="BL127" s="35" t="n">
        <f aca="false">'Quarterly data'!BM147</f>
        <v>547</v>
      </c>
      <c r="BM127" s="35" t="n">
        <f aca="false">'Quarterly data'!BN147</f>
        <v>578</v>
      </c>
      <c r="BN127" s="35" t="n">
        <f aca="false">'Quarterly data'!BO147</f>
        <v>566</v>
      </c>
      <c r="BO127" s="35" t="n">
        <f aca="false">'Quarterly data'!BP147</f>
        <v>558</v>
      </c>
      <c r="BP127" s="35" t="n">
        <f aca="false">'Quarterly data'!BQ147</f>
        <v>609</v>
      </c>
      <c r="BQ127" s="35" t="n">
        <f aca="false">'Quarterly data'!BR147</f>
        <v>615</v>
      </c>
      <c r="BR127" s="35" t="n">
        <f aca="false">'Quarterly data'!BS147</f>
        <v>635</v>
      </c>
      <c r="BS127" s="35" t="n">
        <f aca="false">'Quarterly data'!BT147</f>
        <v>641</v>
      </c>
      <c r="BT127" s="35" t="n">
        <f aca="false">'Quarterly data'!BU147</f>
        <v>669</v>
      </c>
      <c r="BU127" s="35" t="n">
        <f aca="false">'Quarterly data'!BV147</f>
        <v>674</v>
      </c>
      <c r="BV127" s="35" t="n">
        <f aca="false">'Quarterly data'!BW147</f>
        <v>661</v>
      </c>
      <c r="BW127" s="35" t="n">
        <f aca="false">'Quarterly data'!BX147</f>
        <v>685</v>
      </c>
      <c r="BX127" s="35" t="n">
        <f aca="false">'Quarterly data'!BY147</f>
        <v>686</v>
      </c>
      <c r="BY127" s="35" t="n">
        <f aca="false">'Quarterly data'!BZ147</f>
        <v>724</v>
      </c>
      <c r="BZ127" s="35" t="n">
        <f aca="false">'Quarterly data'!CA147</f>
        <v>713</v>
      </c>
      <c r="CA127" s="35" t="n">
        <f aca="false">'Quarterly data'!CB147</f>
        <v>726</v>
      </c>
      <c r="CB127" s="35" t="n">
        <f aca="false">'Quarterly data'!CC147</f>
        <v>749</v>
      </c>
      <c r="CC127" s="35" t="n">
        <f aca="false">'Quarterly data'!CD147</f>
        <v>761</v>
      </c>
      <c r="CD127" s="35" t="n">
        <f aca="false">'Quarterly data'!CE147</f>
        <v>786</v>
      </c>
      <c r="CE127" s="35" t="n">
        <f aca="false">'Quarterly data'!CF147</f>
        <v>803</v>
      </c>
      <c r="CF127" s="35" t="n">
        <f aca="false">'Quarterly data'!CG147</f>
        <v>825</v>
      </c>
      <c r="CG127" s="35" t="n">
        <f aca="false">'Quarterly data'!CH147</f>
        <v>842</v>
      </c>
      <c r="CH127" s="35" t="n">
        <f aca="false">'Quarterly data'!CI147</f>
        <v>860</v>
      </c>
      <c r="CI127" s="35" t="n">
        <f aca="false">'Quarterly data'!CJ147</f>
        <v>875</v>
      </c>
      <c r="CJ127" s="35" t="n">
        <f aca="false">'Quarterly data'!CK147</f>
        <v>874</v>
      </c>
      <c r="CK127" s="35" t="n">
        <f aca="false">'Quarterly data'!CL147</f>
        <v>880</v>
      </c>
      <c r="CL127" s="35" t="n">
        <f aca="false">'Quarterly data'!CM147</f>
        <v>879</v>
      </c>
      <c r="CM127" s="35" t="n">
        <f aca="false">'Quarterly data'!CN147</f>
        <v>911</v>
      </c>
      <c r="CN127" s="35" t="n">
        <f aca="false">'Quarterly data'!CO147</f>
        <v>952</v>
      </c>
      <c r="CO127" s="35" t="n">
        <f aca="false">'Quarterly data'!CP147</f>
        <v>942</v>
      </c>
      <c r="CP127" s="35" t="n">
        <f aca="false">'Quarterly data'!CQ147</f>
        <v>986</v>
      </c>
      <c r="CQ127" s="35" t="n">
        <f aca="false">'Quarterly data'!CR147</f>
        <v>983</v>
      </c>
      <c r="CR127" s="35" t="n">
        <f aca="false">'Quarterly data'!CS147</f>
        <v>1022</v>
      </c>
      <c r="CS127" s="35" t="n">
        <f aca="false">'Quarterly data'!CT147</f>
        <v>1050</v>
      </c>
      <c r="CT127" s="35" t="n">
        <f aca="false">'Quarterly data'!CU147</f>
        <v>1025</v>
      </c>
      <c r="CU127" s="35" t="e">
        <f aca="false">'quarterly data'!#ref!</f>
        <v>#VALUE!</v>
      </c>
      <c r="CV127" s="35" t="e">
        <f aca="false">'quarterly data'!#ref!</f>
        <v>#VALUE!</v>
      </c>
      <c r="CW127" s="35" t="e">
        <f aca="false">'quarterly data'!#ref!</f>
        <v>#VALUE!</v>
      </c>
      <c r="CX127" s="35" t="e">
        <f aca="false">'quarterly data'!#ref!</f>
        <v>#VALUE!</v>
      </c>
      <c r="CY127" s="35" t="e">
        <f aca="false">'quarterly data'!#ref!</f>
        <v>#VALUE!</v>
      </c>
      <c r="CZ127" s="35" t="e">
        <f aca="false">'quarterly data'!#ref!</f>
        <v>#VALUE!</v>
      </c>
      <c r="DA127" s="35" t="e">
        <f aca="false">'quarterly data'!#ref!</f>
        <v>#VALUE!</v>
      </c>
      <c r="DB127" s="35" t="e">
        <f aca="false">'quarterly data'!#ref!</f>
        <v>#VALUE!</v>
      </c>
      <c r="DC127" s="35" t="e">
        <f aca="false">'quarterly data'!#ref!</f>
        <v>#VALUE!</v>
      </c>
      <c r="DD127" s="35" t="e">
        <f aca="false">'quarterly data'!#ref!</f>
        <v>#VALUE!</v>
      </c>
      <c r="DE127" s="35" t="e">
        <f aca="false">'quarterly data'!#ref!</f>
        <v>#VALUE!</v>
      </c>
      <c r="DF127" s="35" t="e">
        <f aca="false">'quarterly data'!#ref!</f>
        <v>#VALUE!</v>
      </c>
      <c r="DG127" s="35" t="e">
        <f aca="false">'quarterly data'!#ref!</f>
        <v>#VALUE!</v>
      </c>
      <c r="DH127" s="35" t="e">
        <f aca="false">'quarterly data'!#ref!</f>
        <v>#VALUE!</v>
      </c>
      <c r="DI127" s="35" t="e">
        <f aca="false">'quarterly data'!#ref!</f>
        <v>#VALUE!</v>
      </c>
      <c r="DJ127" s="35" t="e">
        <f aca="false">'quarterly data'!#ref!</f>
        <v>#VALUE!</v>
      </c>
      <c r="DK127" s="35" t="e">
        <f aca="false">'quarterly data'!#ref!</f>
        <v>#VALUE!</v>
      </c>
      <c r="DL127" s="35" t="e">
        <f aca="false">'quarterly data'!#ref!</f>
        <v>#VALUE!</v>
      </c>
      <c r="DM127" s="35" t="e">
        <f aca="false">'quarterly data'!#ref!</f>
        <v>#VALUE!</v>
      </c>
      <c r="DN127" s="35" t="e">
        <f aca="false">'quarterly data'!#ref!</f>
        <v>#VALUE!</v>
      </c>
    </row>
    <row r="128" customFormat="false" ht="15" hidden="false" customHeight="false" outlineLevel="0" collapsed="false">
      <c r="A128" s="40" t="s">
        <v>187</v>
      </c>
      <c r="B128" s="41" t="n">
        <f aca="false">'Quarterly data'!C148</f>
        <v>0</v>
      </c>
      <c r="C128" s="41" t="n">
        <f aca="false">'Quarterly data'!D148</f>
        <v>0</v>
      </c>
      <c r="D128" s="41" t="n">
        <f aca="false">'Quarterly data'!E148</f>
        <v>0</v>
      </c>
      <c r="E128" s="41" t="n">
        <f aca="false">'Quarterly data'!F148</f>
        <v>0</v>
      </c>
      <c r="F128" s="41" t="n">
        <f aca="false">'Quarterly data'!G148</f>
        <v>0</v>
      </c>
      <c r="G128" s="41" t="n">
        <f aca="false">'Quarterly data'!H148</f>
        <v>0</v>
      </c>
      <c r="H128" s="41" t="n">
        <f aca="false">'Quarterly data'!I148</f>
        <v>0</v>
      </c>
      <c r="I128" s="41" t="n">
        <f aca="false">'Quarterly data'!J148</f>
        <v>0</v>
      </c>
      <c r="J128" s="41" t="n">
        <f aca="false">'Quarterly data'!K148</f>
        <v>0</v>
      </c>
      <c r="K128" s="41" t="n">
        <f aca="false">'Quarterly data'!L148</f>
        <v>0</v>
      </c>
      <c r="L128" s="41" t="n">
        <f aca="false">'Quarterly data'!M148</f>
        <v>0</v>
      </c>
      <c r="M128" s="41" t="n">
        <f aca="false">'Quarterly data'!N148</f>
        <v>0</v>
      </c>
      <c r="N128" s="41" t="n">
        <f aca="false">'Quarterly data'!O148</f>
        <v>0</v>
      </c>
      <c r="O128" s="41" t="n">
        <f aca="false">'Quarterly data'!P148</f>
        <v>0</v>
      </c>
      <c r="P128" s="41" t="n">
        <f aca="false">'Quarterly data'!Q148</f>
        <v>0</v>
      </c>
      <c r="Q128" s="41" t="n">
        <f aca="false">'Quarterly data'!R148</f>
        <v>0</v>
      </c>
      <c r="R128" s="41" t="n">
        <f aca="false">'Quarterly data'!S148</f>
        <v>22.25</v>
      </c>
      <c r="S128" s="41" t="n">
        <f aca="false">'Quarterly data'!T148</f>
        <v>22.25</v>
      </c>
      <c r="T128" s="41" t="n">
        <f aca="false">'Quarterly data'!U148</f>
        <v>22.25</v>
      </c>
      <c r="U128" s="41" t="n">
        <f aca="false">'Quarterly data'!V148</f>
        <v>22.25</v>
      </c>
      <c r="V128" s="41" t="n">
        <f aca="false">'Quarterly data'!W148</f>
        <v>23.5</v>
      </c>
      <c r="W128" s="41" t="n">
        <f aca="false">'Quarterly data'!X148</f>
        <v>23.5</v>
      </c>
      <c r="X128" s="41" t="n">
        <f aca="false">'Quarterly data'!Y148</f>
        <v>23.5</v>
      </c>
      <c r="Y128" s="41" t="n">
        <f aca="false">'Quarterly data'!Z148</f>
        <v>23.5</v>
      </c>
      <c r="Z128" s="41" t="n">
        <f aca="false">'Quarterly data'!AA148</f>
        <v>24.5</v>
      </c>
      <c r="AA128" s="41" t="n">
        <f aca="false">'Quarterly data'!AB148</f>
        <v>24.5</v>
      </c>
      <c r="AB128" s="41" t="n">
        <f aca="false">'Quarterly data'!AC148</f>
        <v>24.5</v>
      </c>
      <c r="AC128" s="41" t="n">
        <f aca="false">'Quarterly data'!AD148</f>
        <v>24.5</v>
      </c>
      <c r="AD128" s="41" t="n">
        <f aca="false">'Quarterly data'!AE148</f>
        <v>24.5</v>
      </c>
      <c r="AE128" s="41" t="n">
        <f aca="false">'Quarterly data'!AF148</f>
        <v>24.5</v>
      </c>
      <c r="AF128" s="41" t="n">
        <f aca="false">'Quarterly data'!AG148</f>
        <v>24.5</v>
      </c>
      <c r="AG128" s="41" t="n">
        <f aca="false">'Quarterly data'!AH148</f>
        <v>24.5</v>
      </c>
      <c r="AH128" s="41" t="n">
        <f aca="false">'Quarterly data'!AI148</f>
        <v>26</v>
      </c>
      <c r="AI128" s="41" t="n">
        <f aca="false">'Quarterly data'!AJ148</f>
        <v>26</v>
      </c>
      <c r="AJ128" s="41" t="n">
        <f aca="false">'Quarterly data'!AK148</f>
        <v>26</v>
      </c>
      <c r="AK128" s="41" t="n">
        <f aca="false">'Quarterly data'!AL148</f>
        <v>26</v>
      </c>
      <c r="AL128" s="41" t="n">
        <f aca="false">'Quarterly data'!AM148</f>
        <v>26</v>
      </c>
      <c r="AM128" s="41" t="n">
        <f aca="false">'Quarterly data'!AN148</f>
        <v>26</v>
      </c>
      <c r="AN128" s="41" t="n">
        <f aca="false">'Quarterly data'!AO148</f>
        <v>26</v>
      </c>
      <c r="AO128" s="41" t="n">
        <f aca="false">'Quarterly data'!AP148</f>
        <v>26</v>
      </c>
      <c r="AP128" s="41" t="n">
        <f aca="false">'Quarterly data'!AQ148</f>
        <v>26.75</v>
      </c>
      <c r="AQ128" s="41" t="n">
        <f aca="false">'Quarterly data'!AR148</f>
        <v>26.75</v>
      </c>
      <c r="AR128" s="41" t="n">
        <f aca="false">'Quarterly data'!AS148</f>
        <v>26.75</v>
      </c>
      <c r="AS128" s="41" t="n">
        <f aca="false">'Quarterly data'!AT148</f>
        <v>26.75</v>
      </c>
      <c r="AT128" s="41" t="n">
        <f aca="false">'Quarterly data'!AU148</f>
        <v>37</v>
      </c>
      <c r="AU128" s="41" t="n">
        <f aca="false">'Quarterly data'!AV148</f>
        <v>42</v>
      </c>
      <c r="AV128" s="41" t="n">
        <f aca="false">'Quarterly data'!AW148</f>
        <v>44</v>
      </c>
      <c r="AW128" s="41" t="n">
        <f aca="false">'Quarterly data'!AX148</f>
        <v>45</v>
      </c>
      <c r="AX128" s="41" t="n">
        <f aca="false">'Quarterly data'!AY148</f>
        <v>45</v>
      </c>
      <c r="AY128" s="41" t="n">
        <f aca="false">'Quarterly data'!AZ148</f>
        <v>44</v>
      </c>
      <c r="AZ128" s="41" t="n">
        <f aca="false">'Quarterly data'!BA148</f>
        <v>43</v>
      </c>
      <c r="BA128" s="41" t="n">
        <f aca="false">'Quarterly data'!BB148</f>
        <v>44</v>
      </c>
      <c r="BB128" s="41" t="n">
        <f aca="false">'Quarterly data'!BC148</f>
        <v>46</v>
      </c>
      <c r="BC128" s="41" t="n">
        <f aca="false">'Quarterly data'!BD148</f>
        <v>46</v>
      </c>
      <c r="BD128" s="41" t="n">
        <f aca="false">'Quarterly data'!BE148</f>
        <v>48</v>
      </c>
      <c r="BE128" s="41" t="n">
        <f aca="false">'Quarterly data'!BF148</f>
        <v>47</v>
      </c>
      <c r="BF128" s="41" t="n">
        <f aca="false">'Quarterly data'!BG148</f>
        <v>50</v>
      </c>
      <c r="BG128" s="41" t="n">
        <f aca="false">'Quarterly data'!BH148</f>
        <v>51</v>
      </c>
      <c r="BH128" s="41" t="n">
        <f aca="false">'Quarterly data'!BI148</f>
        <v>50</v>
      </c>
      <c r="BI128" s="41" t="n">
        <f aca="false">'Quarterly data'!BJ148</f>
        <v>50</v>
      </c>
      <c r="BJ128" s="41" t="n">
        <f aca="false">'Quarterly data'!BK148</f>
        <v>52</v>
      </c>
      <c r="BK128" s="41" t="n">
        <f aca="false">'Quarterly data'!BL148</f>
        <v>58</v>
      </c>
      <c r="BL128" s="41" t="n">
        <f aca="false">'Quarterly data'!BM148</f>
        <v>57</v>
      </c>
      <c r="BM128" s="41" t="n">
        <f aca="false">'Quarterly data'!BN148</f>
        <v>61</v>
      </c>
      <c r="BN128" s="41" t="n">
        <f aca="false">'Quarterly data'!BO148</f>
        <v>55</v>
      </c>
      <c r="BO128" s="41" t="n">
        <f aca="false">'Quarterly data'!BP148</f>
        <v>55</v>
      </c>
      <c r="BP128" s="41" t="n">
        <f aca="false">'Quarterly data'!BQ148</f>
        <v>74</v>
      </c>
      <c r="BQ128" s="41" t="n">
        <f aca="false">'Quarterly data'!BR148</f>
        <v>78</v>
      </c>
      <c r="BR128" s="41" t="n">
        <f aca="false">'Quarterly data'!BS148</f>
        <v>79</v>
      </c>
      <c r="BS128" s="41" t="n">
        <f aca="false">'Quarterly data'!BT148</f>
        <v>69</v>
      </c>
      <c r="BT128" s="41" t="n">
        <f aca="false">'Quarterly data'!BU148</f>
        <v>82</v>
      </c>
      <c r="BU128" s="41" t="n">
        <f aca="false">'Quarterly data'!BV148</f>
        <v>90</v>
      </c>
      <c r="BV128" s="41" t="n">
        <f aca="false">'Quarterly data'!BW148</f>
        <v>84</v>
      </c>
      <c r="BW128" s="41" t="n">
        <f aca="false">'Quarterly data'!BX148</f>
        <v>82</v>
      </c>
      <c r="BX128" s="41" t="n">
        <f aca="false">'Quarterly data'!BY148</f>
        <v>87</v>
      </c>
      <c r="BY128" s="41" t="n">
        <f aca="false">'Quarterly data'!BZ148</f>
        <v>96</v>
      </c>
      <c r="BZ128" s="41" t="n">
        <f aca="false">'Quarterly data'!CA148</f>
        <v>89</v>
      </c>
      <c r="CA128" s="41" t="n">
        <f aca="false">'Quarterly data'!CB148</f>
        <v>89</v>
      </c>
      <c r="CB128" s="41" t="n">
        <f aca="false">'Quarterly data'!CC148</f>
        <v>99</v>
      </c>
      <c r="CC128" s="41" t="n">
        <f aca="false">'Quarterly data'!CD148</f>
        <v>97</v>
      </c>
      <c r="CD128" s="41" t="n">
        <f aca="false">'Quarterly data'!CE148</f>
        <v>98</v>
      </c>
      <c r="CE128" s="41" t="n">
        <f aca="false">'Quarterly data'!CF148</f>
        <v>91</v>
      </c>
      <c r="CF128" s="41" t="n">
        <f aca="false">'Quarterly data'!CG148</f>
        <v>99</v>
      </c>
      <c r="CG128" s="41" t="n">
        <f aca="false">'Quarterly data'!CH148</f>
        <v>104</v>
      </c>
      <c r="CH128" s="41" t="n">
        <f aca="false">'Quarterly data'!CI148</f>
        <v>107</v>
      </c>
      <c r="CI128" s="41" t="n">
        <f aca="false">'Quarterly data'!CJ148</f>
        <v>102</v>
      </c>
      <c r="CJ128" s="41" t="n">
        <f aca="false">'Quarterly data'!CK148</f>
        <v>113</v>
      </c>
      <c r="CK128" s="41" t="n">
        <f aca="false">'Quarterly data'!CL148</f>
        <v>114</v>
      </c>
      <c r="CL128" s="41" t="n">
        <f aca="false">'Quarterly data'!CM148</f>
        <v>105</v>
      </c>
      <c r="CM128" s="41" t="n">
        <f aca="false">'Quarterly data'!CN148</f>
        <v>111</v>
      </c>
      <c r="CN128" s="41" t="n">
        <f aca="false">'Quarterly data'!CO148</f>
        <v>127</v>
      </c>
      <c r="CO128" s="41" t="n">
        <f aca="false">'Quarterly data'!CP148</f>
        <v>103</v>
      </c>
      <c r="CP128" s="41" t="n">
        <f aca="false">'Quarterly data'!CQ148</f>
        <v>117</v>
      </c>
      <c r="CQ128" s="41" t="n">
        <f aca="false">'Quarterly data'!CR148</f>
        <v>113</v>
      </c>
      <c r="CR128" s="41" t="n">
        <f aca="false">'Quarterly data'!CS148</f>
        <v>122</v>
      </c>
      <c r="CS128" s="41" t="n">
        <f aca="false">'Quarterly data'!CT148</f>
        <v>125</v>
      </c>
      <c r="CT128" s="41" t="n">
        <f aca="false">'Quarterly data'!CU148</f>
        <v>113</v>
      </c>
      <c r="CU128" s="41" t="e">
        <f aca="false">'quarterly data'!#ref!</f>
        <v>#VALUE!</v>
      </c>
      <c r="CV128" s="41" t="e">
        <f aca="false">'quarterly data'!#ref!</f>
        <v>#VALUE!</v>
      </c>
      <c r="CW128" s="41" t="e">
        <f aca="false">'quarterly data'!#ref!</f>
        <v>#VALUE!</v>
      </c>
      <c r="CX128" s="41" t="e">
        <f aca="false">'quarterly data'!#ref!</f>
        <v>#VALUE!</v>
      </c>
      <c r="CY128" s="41" t="e">
        <f aca="false">'quarterly data'!#ref!</f>
        <v>#VALUE!</v>
      </c>
      <c r="CZ128" s="41" t="e">
        <f aca="false">'quarterly data'!#ref!</f>
        <v>#VALUE!</v>
      </c>
      <c r="DA128" s="41" t="e">
        <f aca="false">'quarterly data'!#ref!</f>
        <v>#VALUE!</v>
      </c>
      <c r="DB128" s="41" t="e">
        <f aca="false">'quarterly data'!#ref!</f>
        <v>#VALUE!</v>
      </c>
      <c r="DC128" s="41" t="e">
        <f aca="false">'quarterly data'!#ref!</f>
        <v>#VALUE!</v>
      </c>
      <c r="DD128" s="41" t="e">
        <f aca="false">'quarterly data'!#ref!</f>
        <v>#VALUE!</v>
      </c>
      <c r="DE128" s="41" t="e">
        <f aca="false">'quarterly data'!#ref!</f>
        <v>#VALUE!</v>
      </c>
      <c r="DF128" s="41" t="e">
        <f aca="false">'quarterly data'!#ref!</f>
        <v>#VALUE!</v>
      </c>
      <c r="DG128" s="41" t="e">
        <f aca="false">'quarterly data'!#ref!</f>
        <v>#VALUE!</v>
      </c>
      <c r="DH128" s="41" t="e">
        <f aca="false">'quarterly data'!#ref!</f>
        <v>#VALUE!</v>
      </c>
      <c r="DI128" s="41" t="e">
        <f aca="false">'quarterly data'!#ref!</f>
        <v>#VALUE!</v>
      </c>
      <c r="DJ128" s="41" t="e">
        <f aca="false">'quarterly data'!#ref!</f>
        <v>#VALUE!</v>
      </c>
      <c r="DK128" s="41" t="e">
        <f aca="false">'quarterly data'!#ref!</f>
        <v>#VALUE!</v>
      </c>
      <c r="DL128" s="41" t="e">
        <f aca="false">'quarterly data'!#ref!</f>
        <v>#VALUE!</v>
      </c>
      <c r="DM128" s="41" t="e">
        <f aca="false">'quarterly data'!#ref!</f>
        <v>#VALUE!</v>
      </c>
      <c r="DN128" s="41" t="e">
        <f aca="false">'quarterly data'!#ref!</f>
        <v>#VALUE!</v>
      </c>
    </row>
    <row r="129" customFormat="false" ht="15" hidden="false" customHeight="false" outlineLevel="0" collapsed="false">
      <c r="A129" s="34" t="s">
        <v>188</v>
      </c>
      <c r="B129" s="35" t="n">
        <f aca="false">'Quarterly data'!C149</f>
        <v>0</v>
      </c>
      <c r="C129" s="35" t="n">
        <f aca="false">'Quarterly data'!D149</f>
        <v>0</v>
      </c>
      <c r="D129" s="35" t="n">
        <f aca="false">'Quarterly data'!E149</f>
        <v>0</v>
      </c>
      <c r="E129" s="35" t="n">
        <f aca="false">'Quarterly data'!F149</f>
        <v>0</v>
      </c>
      <c r="F129" s="35" t="n">
        <f aca="false">'Quarterly data'!G149</f>
        <v>0</v>
      </c>
      <c r="G129" s="35" t="n">
        <f aca="false">'Quarterly data'!H149</f>
        <v>0</v>
      </c>
      <c r="H129" s="35" t="n">
        <f aca="false">'Quarterly data'!I149</f>
        <v>0</v>
      </c>
      <c r="I129" s="35" t="n">
        <f aca="false">'Quarterly data'!J149</f>
        <v>0</v>
      </c>
      <c r="J129" s="35" t="n">
        <f aca="false">'Quarterly data'!K149</f>
        <v>0</v>
      </c>
      <c r="K129" s="35" t="n">
        <f aca="false">'Quarterly data'!L149</f>
        <v>0</v>
      </c>
      <c r="L129" s="35" t="n">
        <f aca="false">'Quarterly data'!M149</f>
        <v>0</v>
      </c>
      <c r="M129" s="35" t="n">
        <f aca="false">'Quarterly data'!N149</f>
        <v>0</v>
      </c>
      <c r="N129" s="35" t="n">
        <f aca="false">'Quarterly data'!O149</f>
        <v>0</v>
      </c>
      <c r="O129" s="35" t="n">
        <f aca="false">'Quarterly data'!P149</f>
        <v>0</v>
      </c>
      <c r="P129" s="35" t="n">
        <f aca="false">'Quarterly data'!Q149</f>
        <v>0</v>
      </c>
      <c r="Q129" s="35" t="n">
        <f aca="false">'Quarterly data'!R149</f>
        <v>0</v>
      </c>
      <c r="R129" s="35" t="n">
        <f aca="false">'Quarterly data'!S149</f>
        <v>42</v>
      </c>
      <c r="S129" s="35" t="n">
        <f aca="false">'Quarterly data'!T149</f>
        <v>42</v>
      </c>
      <c r="T129" s="35" t="n">
        <f aca="false">'Quarterly data'!U149</f>
        <v>42</v>
      </c>
      <c r="U129" s="35" t="n">
        <f aca="false">'Quarterly data'!V149</f>
        <v>42</v>
      </c>
      <c r="V129" s="35" t="n">
        <f aca="false">'Quarterly data'!W149</f>
        <v>45.5</v>
      </c>
      <c r="W129" s="35" t="n">
        <f aca="false">'Quarterly data'!X149</f>
        <v>45.5</v>
      </c>
      <c r="X129" s="35" t="n">
        <f aca="false">'Quarterly data'!Y149</f>
        <v>45.5</v>
      </c>
      <c r="Y129" s="35" t="n">
        <f aca="false">'Quarterly data'!Z149</f>
        <v>45.5</v>
      </c>
      <c r="Z129" s="35" t="n">
        <f aca="false">'Quarterly data'!AA149</f>
        <v>49.25</v>
      </c>
      <c r="AA129" s="35" t="n">
        <f aca="false">'Quarterly data'!AB149</f>
        <v>49.25</v>
      </c>
      <c r="AB129" s="35" t="n">
        <f aca="false">'Quarterly data'!AC149</f>
        <v>49.25</v>
      </c>
      <c r="AC129" s="35" t="n">
        <f aca="false">'Quarterly data'!AD149</f>
        <v>49.25</v>
      </c>
      <c r="AD129" s="35" t="n">
        <f aca="false">'Quarterly data'!AE149</f>
        <v>54.25</v>
      </c>
      <c r="AE129" s="35" t="n">
        <f aca="false">'Quarterly data'!AF149</f>
        <v>54.25</v>
      </c>
      <c r="AF129" s="35" t="n">
        <f aca="false">'Quarterly data'!AG149</f>
        <v>54.25</v>
      </c>
      <c r="AG129" s="35" t="n">
        <f aca="false">'Quarterly data'!AH149</f>
        <v>54.25</v>
      </c>
      <c r="AH129" s="35" t="n">
        <f aca="false">'Quarterly data'!AI149</f>
        <v>54</v>
      </c>
      <c r="AI129" s="35" t="n">
        <f aca="false">'Quarterly data'!AJ149</f>
        <v>54</v>
      </c>
      <c r="AJ129" s="35" t="n">
        <f aca="false">'Quarterly data'!AK149</f>
        <v>54</v>
      </c>
      <c r="AK129" s="35" t="n">
        <f aca="false">'Quarterly data'!AL149</f>
        <v>54</v>
      </c>
      <c r="AL129" s="35" t="n">
        <f aca="false">'Quarterly data'!AM149</f>
        <v>56.5</v>
      </c>
      <c r="AM129" s="35" t="n">
        <f aca="false">'Quarterly data'!AN149</f>
        <v>56.5</v>
      </c>
      <c r="AN129" s="35" t="n">
        <f aca="false">'Quarterly data'!AO149</f>
        <v>56.5</v>
      </c>
      <c r="AO129" s="35" t="n">
        <f aca="false">'Quarterly data'!AP149</f>
        <v>56.5</v>
      </c>
      <c r="AP129" s="35" t="n">
        <f aca="false">'Quarterly data'!AQ149</f>
        <v>60</v>
      </c>
      <c r="AQ129" s="35" t="n">
        <f aca="false">'Quarterly data'!AR149</f>
        <v>60</v>
      </c>
      <c r="AR129" s="35" t="n">
        <f aca="false">'Quarterly data'!AS149</f>
        <v>60</v>
      </c>
      <c r="AS129" s="35" t="n">
        <f aca="false">'Quarterly data'!AT149</f>
        <v>60</v>
      </c>
      <c r="AT129" s="35" t="n">
        <f aca="false">'Quarterly data'!AU149</f>
        <v>98</v>
      </c>
      <c r="AU129" s="35" t="n">
        <f aca="false">'Quarterly data'!AV149</f>
        <v>90</v>
      </c>
      <c r="AV129" s="35" t="n">
        <f aca="false">'Quarterly data'!AW149</f>
        <v>99</v>
      </c>
      <c r="AW129" s="35" t="n">
        <f aca="false">'Quarterly data'!AX149</f>
        <v>102</v>
      </c>
      <c r="AX129" s="35" t="n">
        <f aca="false">'Quarterly data'!AY149</f>
        <v>112</v>
      </c>
      <c r="AY129" s="35" t="n">
        <f aca="false">'Quarterly data'!AZ149</f>
        <v>94</v>
      </c>
      <c r="AZ129" s="35" t="n">
        <f aca="false">'Quarterly data'!BA149</f>
        <v>96</v>
      </c>
      <c r="BA129" s="35" t="n">
        <f aca="false">'Quarterly data'!BB149</f>
        <v>104</v>
      </c>
      <c r="BB129" s="35" t="n">
        <f aca="false">'Quarterly data'!BC149</f>
        <v>118</v>
      </c>
      <c r="BC129" s="35" t="n">
        <f aca="false">'Quarterly data'!BD149</f>
        <v>101</v>
      </c>
      <c r="BD129" s="35" t="n">
        <f aca="false">'Quarterly data'!BE149</f>
        <v>119</v>
      </c>
      <c r="BE129" s="35" t="n">
        <f aca="false">'Quarterly data'!BF149</f>
        <v>114</v>
      </c>
      <c r="BF129" s="35" t="n">
        <f aca="false">'Quarterly data'!BG149</f>
        <v>119</v>
      </c>
      <c r="BG129" s="35" t="n">
        <f aca="false">'Quarterly data'!BH149</f>
        <v>117</v>
      </c>
      <c r="BH129" s="35" t="n">
        <f aca="false">'Quarterly data'!BI149</f>
        <v>124</v>
      </c>
      <c r="BI129" s="35" t="n">
        <f aca="false">'Quarterly data'!BJ149</f>
        <v>135</v>
      </c>
      <c r="BJ129" s="35" t="n">
        <f aca="false">'Quarterly data'!BK149</f>
        <v>122</v>
      </c>
      <c r="BK129" s="35" t="n">
        <f aca="false">'Quarterly data'!BL149</f>
        <v>131</v>
      </c>
      <c r="BL129" s="35" t="n">
        <f aca="false">'Quarterly data'!BM149</f>
        <v>132</v>
      </c>
      <c r="BM129" s="35" t="n">
        <f aca="false">'Quarterly data'!BN149</f>
        <v>135</v>
      </c>
      <c r="BN129" s="35" t="n">
        <f aca="false">'Quarterly data'!BO149</f>
        <v>127</v>
      </c>
      <c r="BO129" s="35" t="n">
        <f aca="false">'Quarterly data'!BP149</f>
        <v>129</v>
      </c>
      <c r="BP129" s="35" t="n">
        <f aca="false">'Quarterly data'!BQ149</f>
        <v>136</v>
      </c>
      <c r="BQ129" s="35" t="n">
        <f aca="false">'Quarterly data'!BR149</f>
        <v>137</v>
      </c>
      <c r="BR129" s="35" t="n">
        <f aca="false">'Quarterly data'!BS149</f>
        <v>136</v>
      </c>
      <c r="BS129" s="35" t="n">
        <f aca="false">'Quarterly data'!BT149</f>
        <v>131</v>
      </c>
      <c r="BT129" s="35" t="n">
        <f aca="false">'Quarterly data'!BU149</f>
        <v>145</v>
      </c>
      <c r="BU129" s="35" t="n">
        <f aca="false">'Quarterly data'!BV149</f>
        <v>125</v>
      </c>
      <c r="BV129" s="35" t="n">
        <f aca="false">'Quarterly data'!BW149</f>
        <v>117</v>
      </c>
      <c r="BW129" s="35" t="n">
        <f aca="false">'Quarterly data'!BX149</f>
        <v>130</v>
      </c>
      <c r="BX129" s="35" t="n">
        <f aca="false">'Quarterly data'!BY149</f>
        <v>134</v>
      </c>
      <c r="BY129" s="35" t="n">
        <f aca="false">'Quarterly data'!BZ149</f>
        <v>139</v>
      </c>
      <c r="BZ129" s="35" t="n">
        <f aca="false">'Quarterly data'!CA149</f>
        <v>136</v>
      </c>
      <c r="CA129" s="35" t="n">
        <f aca="false">'Quarterly data'!CB149</f>
        <v>138</v>
      </c>
      <c r="CB129" s="35" t="n">
        <f aca="false">'Quarterly data'!CC149</f>
        <v>142</v>
      </c>
      <c r="CC129" s="35" t="n">
        <f aca="false">'Quarterly data'!CD149</f>
        <v>146</v>
      </c>
      <c r="CD129" s="35" t="n">
        <f aca="false">'Quarterly data'!CE149</f>
        <v>152</v>
      </c>
      <c r="CE129" s="35" t="n">
        <f aca="false">'Quarterly data'!CF149</f>
        <v>160</v>
      </c>
      <c r="CF129" s="35" t="n">
        <f aca="false">'Quarterly data'!CG149</f>
        <v>161</v>
      </c>
      <c r="CG129" s="35" t="n">
        <f aca="false">'Quarterly data'!CH149</f>
        <v>167</v>
      </c>
      <c r="CH129" s="35" t="n">
        <f aca="false">'Quarterly data'!CI149</f>
        <v>167</v>
      </c>
      <c r="CI129" s="35" t="n">
        <f aca="false">'Quarterly data'!CJ149</f>
        <v>175</v>
      </c>
      <c r="CJ129" s="35" t="n">
        <f aca="false">'Quarterly data'!CK149</f>
        <v>167</v>
      </c>
      <c r="CK129" s="35" t="n">
        <f aca="false">'Quarterly data'!CL149</f>
        <v>160</v>
      </c>
      <c r="CL129" s="35" t="n">
        <f aca="false">'Quarterly data'!CM149</f>
        <v>159</v>
      </c>
      <c r="CM129" s="35" t="n">
        <f aca="false">'Quarterly data'!CN149</f>
        <v>160</v>
      </c>
      <c r="CN129" s="35" t="n">
        <f aca="false">'Quarterly data'!CO149</f>
        <v>165</v>
      </c>
      <c r="CO129" s="35" t="n">
        <f aca="false">'Quarterly data'!CP149</f>
        <v>170</v>
      </c>
      <c r="CP129" s="35" t="n">
        <f aca="false">'Quarterly data'!CQ149</f>
        <v>174</v>
      </c>
      <c r="CQ129" s="35" t="n">
        <f aca="false">'Quarterly data'!CR149</f>
        <v>174</v>
      </c>
      <c r="CR129" s="35" t="n">
        <f aca="false">'Quarterly data'!CS149</f>
        <v>176</v>
      </c>
      <c r="CS129" s="35" t="n">
        <f aca="false">'Quarterly data'!CT149</f>
        <v>189</v>
      </c>
      <c r="CT129" s="35" t="n">
        <f aca="false">'Quarterly data'!CU149</f>
        <v>189</v>
      </c>
      <c r="CU129" s="35" t="e">
        <f aca="false">'quarterly data'!#ref!</f>
        <v>#VALUE!</v>
      </c>
      <c r="CV129" s="35" t="e">
        <f aca="false">'quarterly data'!#ref!</f>
        <v>#VALUE!</v>
      </c>
      <c r="CW129" s="35" t="e">
        <f aca="false">'quarterly data'!#ref!</f>
        <v>#VALUE!</v>
      </c>
      <c r="CX129" s="35" t="e">
        <f aca="false">'quarterly data'!#ref!</f>
        <v>#VALUE!</v>
      </c>
      <c r="CY129" s="35" t="e">
        <f aca="false">'quarterly data'!#ref!</f>
        <v>#VALUE!</v>
      </c>
      <c r="CZ129" s="35" t="e">
        <f aca="false">'quarterly data'!#ref!</f>
        <v>#VALUE!</v>
      </c>
      <c r="DA129" s="35" t="e">
        <f aca="false">'quarterly data'!#ref!</f>
        <v>#VALUE!</v>
      </c>
      <c r="DB129" s="35" t="e">
        <f aca="false">'quarterly data'!#ref!</f>
        <v>#VALUE!</v>
      </c>
      <c r="DC129" s="35" t="e">
        <f aca="false">'quarterly data'!#ref!</f>
        <v>#VALUE!</v>
      </c>
      <c r="DD129" s="35" t="e">
        <f aca="false">'quarterly data'!#ref!</f>
        <v>#VALUE!</v>
      </c>
      <c r="DE129" s="35" t="e">
        <f aca="false">'quarterly data'!#ref!</f>
        <v>#VALUE!</v>
      </c>
      <c r="DF129" s="35" t="e">
        <f aca="false">'quarterly data'!#ref!</f>
        <v>#VALUE!</v>
      </c>
      <c r="DG129" s="35" t="e">
        <f aca="false">'quarterly data'!#ref!</f>
        <v>#VALUE!</v>
      </c>
      <c r="DH129" s="35" t="e">
        <f aca="false">'quarterly data'!#ref!</f>
        <v>#VALUE!</v>
      </c>
      <c r="DI129" s="35" t="e">
        <f aca="false">'quarterly data'!#ref!</f>
        <v>#VALUE!</v>
      </c>
      <c r="DJ129" s="35" t="e">
        <f aca="false">'quarterly data'!#ref!</f>
        <v>#VALUE!</v>
      </c>
      <c r="DK129" s="35" t="e">
        <f aca="false">'quarterly data'!#ref!</f>
        <v>#VALUE!</v>
      </c>
      <c r="DL129" s="35" t="e">
        <f aca="false">'quarterly data'!#ref!</f>
        <v>#VALUE!</v>
      </c>
      <c r="DM129" s="35" t="e">
        <f aca="false">'quarterly data'!#ref!</f>
        <v>#VALUE!</v>
      </c>
      <c r="DN129" s="35" t="e">
        <f aca="false">'quarterly data'!#ref!</f>
        <v>#VALUE!</v>
      </c>
    </row>
    <row r="130" customFormat="false" ht="15" hidden="false" customHeight="false" outlineLevel="0" collapsed="false">
      <c r="A130" s="20" t="s">
        <v>190</v>
      </c>
      <c r="B130" s="1" t="n">
        <f aca="false">'Quarterly data'!C150</f>
        <v>0</v>
      </c>
      <c r="C130" s="1" t="n">
        <f aca="false">'Quarterly data'!D150</f>
        <v>0</v>
      </c>
      <c r="D130" s="1" t="n">
        <f aca="false">'Quarterly data'!E150</f>
        <v>0</v>
      </c>
      <c r="E130" s="1" t="n">
        <f aca="false">'Quarterly data'!F150</f>
        <v>0</v>
      </c>
      <c r="F130" s="1" t="n">
        <f aca="false">'Quarterly data'!G150</f>
        <v>0</v>
      </c>
      <c r="G130" s="1" t="n">
        <f aca="false">'Quarterly data'!H150</f>
        <v>0</v>
      </c>
      <c r="H130" s="1" t="n">
        <f aca="false">'Quarterly data'!I150</f>
        <v>0</v>
      </c>
      <c r="I130" s="1" t="n">
        <f aca="false">'Quarterly data'!J150</f>
        <v>0</v>
      </c>
      <c r="J130" s="1" t="n">
        <f aca="false">'Quarterly data'!K150</f>
        <v>0</v>
      </c>
      <c r="K130" s="1" t="n">
        <f aca="false">'Quarterly data'!L150</f>
        <v>0</v>
      </c>
      <c r="L130" s="1" t="n">
        <f aca="false">'Quarterly data'!M150</f>
        <v>0</v>
      </c>
      <c r="M130" s="1" t="n">
        <f aca="false">'Quarterly data'!N150</f>
        <v>0</v>
      </c>
      <c r="N130" s="1" t="n">
        <f aca="false">'Quarterly data'!O150</f>
        <v>0</v>
      </c>
      <c r="O130" s="1" t="n">
        <f aca="false">'Quarterly data'!P150</f>
        <v>0</v>
      </c>
      <c r="P130" s="1" t="n">
        <f aca="false">'Quarterly data'!Q150</f>
        <v>0</v>
      </c>
      <c r="Q130" s="1" t="n">
        <f aca="false">'Quarterly data'!R150</f>
        <v>0</v>
      </c>
      <c r="R130" s="1" t="n">
        <f aca="false">'Quarterly data'!S150</f>
        <v>0</v>
      </c>
      <c r="S130" s="1" t="n">
        <f aca="false">'Quarterly data'!T150</f>
        <v>0</v>
      </c>
      <c r="T130" s="1" t="n">
        <f aca="false">'Quarterly data'!U150</f>
        <v>0</v>
      </c>
      <c r="U130" s="1" t="n">
        <f aca="false">'Quarterly data'!V150</f>
        <v>0</v>
      </c>
      <c r="V130" s="1" t="n">
        <f aca="false">'Quarterly data'!W150</f>
        <v>0</v>
      </c>
      <c r="W130" s="1" t="n">
        <f aca="false">'Quarterly data'!X150</f>
        <v>0</v>
      </c>
      <c r="X130" s="1" t="n">
        <f aca="false">'Quarterly data'!Y150</f>
        <v>0</v>
      </c>
      <c r="Y130" s="1" t="n">
        <f aca="false">'Quarterly data'!Z150</f>
        <v>0</v>
      </c>
      <c r="Z130" s="1" t="n">
        <f aca="false">'Quarterly data'!AA150</f>
        <v>0</v>
      </c>
      <c r="AA130" s="1" t="n">
        <f aca="false">'Quarterly data'!AB150</f>
        <v>0</v>
      </c>
      <c r="AB130" s="1" t="n">
        <f aca="false">'Quarterly data'!AC150</f>
        <v>0</v>
      </c>
      <c r="AC130" s="1" t="n">
        <f aca="false">'Quarterly data'!AD150</f>
        <v>0</v>
      </c>
      <c r="AD130" s="1" t="n">
        <f aca="false">'Quarterly data'!AE150</f>
        <v>0</v>
      </c>
      <c r="AE130" s="1" t="n">
        <f aca="false">'Quarterly data'!AF150</f>
        <v>0</v>
      </c>
      <c r="AF130" s="1" t="n">
        <f aca="false">'Quarterly data'!AG150</f>
        <v>0</v>
      </c>
      <c r="AG130" s="1" t="n">
        <f aca="false">'Quarterly data'!AH150</f>
        <v>0</v>
      </c>
      <c r="AH130" s="1" t="n">
        <f aca="false">'Quarterly data'!AI150</f>
        <v>0</v>
      </c>
      <c r="AI130" s="1" t="n">
        <f aca="false">'Quarterly data'!AJ150</f>
        <v>0</v>
      </c>
      <c r="AJ130" s="1" t="n">
        <f aca="false">'Quarterly data'!AK150</f>
        <v>0</v>
      </c>
      <c r="AK130" s="1" t="n">
        <f aca="false">'Quarterly data'!AL150</f>
        <v>0</v>
      </c>
      <c r="AL130" s="1" t="n">
        <f aca="false">'Quarterly data'!AM150</f>
        <v>0</v>
      </c>
      <c r="AM130" s="1" t="n">
        <f aca="false">'Quarterly data'!AN150</f>
        <v>0</v>
      </c>
      <c r="AN130" s="1" t="n">
        <f aca="false">'Quarterly data'!AO150</f>
        <v>0</v>
      </c>
      <c r="AO130" s="1" t="n">
        <f aca="false">'Quarterly data'!AP150</f>
        <v>0</v>
      </c>
      <c r="AP130" s="1" t="n">
        <f aca="false">'Quarterly data'!AQ150</f>
        <v>0</v>
      </c>
      <c r="AQ130" s="1" t="n">
        <f aca="false">'Quarterly data'!AR150</f>
        <v>0</v>
      </c>
      <c r="AR130" s="1" t="n">
        <f aca="false">'Quarterly data'!AS150</f>
        <v>0</v>
      </c>
      <c r="AS130" s="1" t="n">
        <f aca="false">'Quarterly data'!AT150</f>
        <v>0</v>
      </c>
      <c r="AT130" s="1" t="n">
        <f aca="false">'Quarterly data'!AU150</f>
        <v>0</v>
      </c>
      <c r="AU130" s="1" t="n">
        <f aca="false">'Quarterly data'!AV150</f>
        <v>1.48686493561848</v>
      </c>
      <c r="AV130" s="1" t="n">
        <f aca="false">'Quarterly data'!AW150</f>
        <v>0</v>
      </c>
      <c r="AW130" s="1" t="n">
        <f aca="false">'Quarterly data'!AX150</f>
        <v>0</v>
      </c>
      <c r="AX130" s="1" t="n">
        <f aca="false">'Quarterly data'!AY150</f>
        <v>0</v>
      </c>
      <c r="AY130" s="1" t="n">
        <f aca="false">'Quarterly data'!AZ150</f>
        <v>0</v>
      </c>
      <c r="AZ130" s="1" t="n">
        <f aca="false">'Quarterly data'!BA150</f>
        <v>0</v>
      </c>
      <c r="BA130" s="1" t="n">
        <f aca="false">'Quarterly data'!BB150</f>
        <v>0</v>
      </c>
      <c r="BB130" s="1" t="n">
        <f aca="false">'Quarterly data'!BC150</f>
        <v>0</v>
      </c>
      <c r="BC130" s="1" t="n">
        <f aca="false">'Quarterly data'!BD150</f>
        <v>0</v>
      </c>
      <c r="BD130" s="1" t="n">
        <f aca="false">'Quarterly data'!BE150</f>
        <v>0</v>
      </c>
      <c r="BE130" s="1" t="n">
        <f aca="false">'Quarterly data'!BF150</f>
        <v>0</v>
      </c>
      <c r="BF130" s="1" t="n">
        <f aca="false">'Quarterly data'!BG150</f>
        <v>0</v>
      </c>
      <c r="BG130" s="1" t="n">
        <f aca="false">'Quarterly data'!BH150</f>
        <v>0</v>
      </c>
      <c r="BH130" s="1" t="n">
        <f aca="false">'Quarterly data'!BI150</f>
        <v>0</v>
      </c>
      <c r="BI130" s="1" t="n">
        <f aca="false">'Quarterly data'!BJ150</f>
        <v>0</v>
      </c>
      <c r="BJ130" s="1" t="n">
        <f aca="false">'Quarterly data'!BK150</f>
        <v>0</v>
      </c>
      <c r="BK130" s="1" t="n">
        <f aca="false">'Quarterly data'!BL150</f>
        <v>0</v>
      </c>
      <c r="BL130" s="1" t="n">
        <f aca="false">'Quarterly data'!BM150</f>
        <v>0</v>
      </c>
      <c r="BM130" s="1" t="n">
        <f aca="false">'Quarterly data'!BN150</f>
        <v>0</v>
      </c>
      <c r="BN130" s="1" t="n">
        <f aca="false">'Quarterly data'!BO150</f>
        <v>0</v>
      </c>
      <c r="BO130" s="1" t="n">
        <f aca="false">'Quarterly data'!BP150</f>
        <v>0</v>
      </c>
      <c r="BP130" s="1" t="n">
        <f aca="false">'Quarterly data'!BQ150</f>
        <v>0</v>
      </c>
      <c r="BQ130" s="1" t="n">
        <f aca="false">'Quarterly data'!BR150</f>
        <v>0</v>
      </c>
      <c r="BR130" s="1" t="n">
        <f aca="false">'Quarterly data'!BS150</f>
        <v>0</v>
      </c>
      <c r="BS130" s="1" t="n">
        <f aca="false">'Quarterly data'!BT150</f>
        <v>0</v>
      </c>
      <c r="BT130" s="1" t="n">
        <f aca="false">'Quarterly data'!BU150</f>
        <v>0</v>
      </c>
      <c r="BU130" s="1" t="n">
        <f aca="false">'Quarterly data'!BV150</f>
        <v>0</v>
      </c>
      <c r="BV130" s="1" t="n">
        <f aca="false">'Quarterly data'!BW150</f>
        <v>0</v>
      </c>
      <c r="BW130" s="1" t="n">
        <f aca="false">'Quarterly data'!BX150</f>
        <v>0</v>
      </c>
      <c r="BX130" s="1" t="n">
        <f aca="false">'Quarterly data'!BY150</f>
        <v>0</v>
      </c>
      <c r="BY130" s="1" t="n">
        <f aca="false">'Quarterly data'!BZ150</f>
        <v>0</v>
      </c>
      <c r="BZ130" s="1" t="n">
        <f aca="false">'Quarterly data'!CA150</f>
        <v>0</v>
      </c>
      <c r="CA130" s="1" t="n">
        <f aca="false">'Quarterly data'!CB150</f>
        <v>0</v>
      </c>
      <c r="CB130" s="1" t="n">
        <f aca="false">'Quarterly data'!CC150</f>
        <v>0</v>
      </c>
      <c r="CC130" s="1" t="n">
        <f aca="false">'Quarterly data'!CD150</f>
        <v>0</v>
      </c>
      <c r="CD130" s="1" t="n">
        <f aca="false">'Quarterly data'!CE150</f>
        <v>0</v>
      </c>
      <c r="CE130" s="1" t="n">
        <f aca="false">'Quarterly data'!CF150</f>
        <v>0</v>
      </c>
      <c r="CF130" s="1" t="n">
        <f aca="false">'Quarterly data'!CG150</f>
        <v>0</v>
      </c>
      <c r="CG130" s="1" t="n">
        <f aca="false">'Quarterly data'!CH150</f>
        <v>0</v>
      </c>
      <c r="CH130" s="1" t="n">
        <f aca="false">'Quarterly data'!CI150</f>
        <v>0</v>
      </c>
      <c r="CI130" s="1" t="n">
        <f aca="false">'Quarterly data'!CJ150</f>
        <v>0</v>
      </c>
      <c r="CJ130" s="1" t="n">
        <f aca="false">'Quarterly data'!CK150</f>
        <v>0</v>
      </c>
      <c r="CK130" s="1" t="n">
        <f aca="false">'Quarterly data'!CL150</f>
        <v>0</v>
      </c>
      <c r="CL130" s="1" t="n">
        <f aca="false">'Quarterly data'!CM150</f>
        <v>0</v>
      </c>
      <c r="CM130" s="1" t="n">
        <f aca="false">'Quarterly data'!CN150</f>
        <v>0</v>
      </c>
      <c r="CN130" s="1" t="n">
        <f aca="false">'Quarterly data'!CO150</f>
        <v>0</v>
      </c>
      <c r="CO130" s="1" t="n">
        <f aca="false">'Quarterly data'!CP150</f>
        <v>0</v>
      </c>
      <c r="CP130" s="1" t="n">
        <f aca="false">'Quarterly data'!CQ150</f>
        <v>0</v>
      </c>
      <c r="CQ130" s="1" t="n">
        <f aca="false">'Quarterly data'!CR150</f>
        <v>0</v>
      </c>
      <c r="CR130" s="1" t="n">
        <f aca="false">'Quarterly data'!CS150</f>
        <v>0</v>
      </c>
      <c r="CS130" s="1" t="n">
        <f aca="false">'Quarterly data'!CT150</f>
        <v>0</v>
      </c>
      <c r="CT130" s="1" t="n">
        <f aca="false">'Quarterly data'!CU150</f>
        <v>0</v>
      </c>
      <c r="CU130" s="1" t="e">
        <f aca="false">'quarterly data'!#ref!</f>
        <v>#VALUE!</v>
      </c>
      <c r="CV130" s="1" t="e">
        <f aca="false">'quarterly data'!#ref!</f>
        <v>#VALUE!</v>
      </c>
      <c r="CW130" s="1" t="e">
        <f aca="false">'quarterly data'!#ref!</f>
        <v>#VALUE!</v>
      </c>
      <c r="CX130" s="1" t="e">
        <f aca="false">'quarterly data'!#ref!</f>
        <v>#VALUE!</v>
      </c>
      <c r="CY130" s="1" t="e">
        <f aca="false">'quarterly data'!#ref!</f>
        <v>#VALUE!</v>
      </c>
      <c r="CZ130" s="1" t="e">
        <f aca="false">'quarterly data'!#ref!</f>
        <v>#VALUE!</v>
      </c>
      <c r="DA130" s="1" t="e">
        <f aca="false">'quarterly data'!#ref!</f>
        <v>#VALUE!</v>
      </c>
      <c r="DB130" s="1" t="e">
        <f aca="false">'quarterly data'!#ref!</f>
        <v>#VALUE!</v>
      </c>
      <c r="DC130" s="1" t="e">
        <f aca="false">'quarterly data'!#ref!</f>
        <v>#VALUE!</v>
      </c>
      <c r="DD130" s="1" t="e">
        <f aca="false">'quarterly data'!#ref!</f>
        <v>#VALUE!</v>
      </c>
      <c r="DE130" s="1" t="e">
        <f aca="false">'quarterly data'!#ref!</f>
        <v>#VALUE!</v>
      </c>
      <c r="DF130" s="1" t="e">
        <f aca="false">'quarterly data'!#ref!</f>
        <v>#VALUE!</v>
      </c>
      <c r="DG130" s="1" t="e">
        <f aca="false">'quarterly data'!#ref!</f>
        <v>#VALUE!</v>
      </c>
      <c r="DH130" s="1" t="e">
        <f aca="false">'quarterly data'!#ref!</f>
        <v>#VALUE!</v>
      </c>
      <c r="DI130" s="1" t="e">
        <f aca="false">'quarterly data'!#ref!</f>
        <v>#VALUE!</v>
      </c>
      <c r="DJ130" s="1" t="e">
        <f aca="false">'quarterly data'!#ref!</f>
        <v>#VALUE!</v>
      </c>
      <c r="DK130" s="1" t="e">
        <f aca="false">'quarterly data'!#ref!</f>
        <v>#VALUE!</v>
      </c>
      <c r="DL130" s="1" t="e">
        <f aca="false">'quarterly data'!#ref!</f>
        <v>#VALUE!</v>
      </c>
      <c r="DM130" s="1" t="e">
        <f aca="false">'quarterly data'!#ref!</f>
        <v>#VALUE!</v>
      </c>
      <c r="DN130" s="1" t="e">
        <f aca="false">'quarterly data'!#ref!</f>
        <v>#VALUE!</v>
      </c>
    </row>
    <row r="131" customFormat="false" ht="15" hidden="false" customHeight="false" outlineLevel="0" collapsed="false">
      <c r="A131" s="19"/>
      <c r="B131" s="10" t="n">
        <f aca="false">'Quarterly data'!C151</f>
        <v>0</v>
      </c>
      <c r="C131" s="10" t="n">
        <f aca="false">'Quarterly data'!D151</f>
        <v>0</v>
      </c>
      <c r="D131" s="10" t="n">
        <f aca="false">'Quarterly data'!E151</f>
        <v>0</v>
      </c>
      <c r="E131" s="10" t="n">
        <f aca="false">'Quarterly data'!F151</f>
        <v>0</v>
      </c>
      <c r="F131" s="10" t="n">
        <f aca="false">'Quarterly data'!G151</f>
        <v>0</v>
      </c>
      <c r="G131" s="10" t="n">
        <f aca="false">'Quarterly data'!H151</f>
        <v>0</v>
      </c>
      <c r="H131" s="10" t="n">
        <f aca="false">'Quarterly data'!I151</f>
        <v>0</v>
      </c>
      <c r="I131" s="10" t="n">
        <f aca="false">'Quarterly data'!J151</f>
        <v>0</v>
      </c>
      <c r="J131" s="10" t="n">
        <f aca="false">'Quarterly data'!K151</f>
        <v>0</v>
      </c>
      <c r="K131" s="10" t="n">
        <f aca="false">'Quarterly data'!L151</f>
        <v>0</v>
      </c>
      <c r="L131" s="10" t="n">
        <f aca="false">'Quarterly data'!M151</f>
        <v>0</v>
      </c>
      <c r="M131" s="10" t="n">
        <f aca="false">'Quarterly data'!N151</f>
        <v>0</v>
      </c>
      <c r="N131" s="10" t="n">
        <f aca="false">'Quarterly data'!O151</f>
        <v>0</v>
      </c>
      <c r="O131" s="10" t="n">
        <f aca="false">'Quarterly data'!P151</f>
        <v>0</v>
      </c>
      <c r="P131" s="10" t="n">
        <f aca="false">'Quarterly data'!Q151</f>
        <v>0</v>
      </c>
      <c r="Q131" s="10" t="n">
        <f aca="false">'Quarterly data'!R151</f>
        <v>0</v>
      </c>
      <c r="R131" s="10" t="n">
        <f aca="false">'Quarterly data'!S151</f>
        <v>0</v>
      </c>
      <c r="S131" s="10" t="n">
        <f aca="false">'Quarterly data'!T151</f>
        <v>0</v>
      </c>
      <c r="T131" s="10" t="n">
        <f aca="false">'Quarterly data'!U151</f>
        <v>0</v>
      </c>
      <c r="U131" s="10" t="n">
        <f aca="false">'Quarterly data'!V151</f>
        <v>0</v>
      </c>
      <c r="V131" s="10" t="n">
        <f aca="false">'Quarterly data'!W151</f>
        <v>0</v>
      </c>
      <c r="W131" s="10" t="n">
        <f aca="false">'Quarterly data'!X151</f>
        <v>0</v>
      </c>
      <c r="X131" s="10" t="n">
        <f aca="false">'Quarterly data'!Y151</f>
        <v>0</v>
      </c>
      <c r="Y131" s="10" t="n">
        <f aca="false">'Quarterly data'!Z151</f>
        <v>0</v>
      </c>
      <c r="Z131" s="10" t="n">
        <f aca="false">'Quarterly data'!AA151</f>
        <v>0</v>
      </c>
      <c r="AA131" s="10" t="n">
        <f aca="false">'Quarterly data'!AB151</f>
        <v>0</v>
      </c>
      <c r="AB131" s="10" t="n">
        <f aca="false">'Quarterly data'!AC151</f>
        <v>0</v>
      </c>
      <c r="AC131" s="10" t="n">
        <f aca="false">'Quarterly data'!AD151</f>
        <v>0</v>
      </c>
      <c r="AD131" s="10" t="n">
        <f aca="false">'Quarterly data'!AE151</f>
        <v>0</v>
      </c>
      <c r="AE131" s="10" t="n">
        <f aca="false">'Quarterly data'!AF151</f>
        <v>0</v>
      </c>
      <c r="AF131" s="10" t="n">
        <f aca="false">'Quarterly data'!AG151</f>
        <v>0</v>
      </c>
      <c r="AG131" s="10" t="n">
        <f aca="false">'Quarterly data'!AH151</f>
        <v>0</v>
      </c>
      <c r="AH131" s="10" t="n">
        <f aca="false">'Quarterly data'!AI151</f>
        <v>0</v>
      </c>
      <c r="AI131" s="10" t="n">
        <f aca="false">'Quarterly data'!AJ151</f>
        <v>0</v>
      </c>
      <c r="AJ131" s="10" t="n">
        <f aca="false">'Quarterly data'!AK151</f>
        <v>0</v>
      </c>
      <c r="AK131" s="10" t="n">
        <f aca="false">'Quarterly data'!AL151</f>
        <v>0</v>
      </c>
      <c r="AL131" s="10" t="n">
        <f aca="false">'Quarterly data'!AM151</f>
        <v>0</v>
      </c>
      <c r="AM131" s="10" t="n">
        <f aca="false">'Quarterly data'!AN151</f>
        <v>0</v>
      </c>
      <c r="AN131" s="10" t="n">
        <f aca="false">'Quarterly data'!AO151</f>
        <v>0</v>
      </c>
      <c r="AO131" s="10" t="n">
        <f aca="false">'Quarterly data'!AP151</f>
        <v>0</v>
      </c>
      <c r="AP131" s="10" t="n">
        <f aca="false">'Quarterly data'!AQ151</f>
        <v>0</v>
      </c>
      <c r="AQ131" s="10" t="n">
        <f aca="false">'Quarterly data'!AR151</f>
        <v>0</v>
      </c>
      <c r="AR131" s="10" t="n">
        <f aca="false">'Quarterly data'!AS151</f>
        <v>0</v>
      </c>
      <c r="AS131" s="10" t="n">
        <f aca="false">'Quarterly data'!AT151</f>
        <v>0</v>
      </c>
      <c r="AT131" s="10" t="n">
        <f aca="false">'Quarterly data'!AU151</f>
        <v>0</v>
      </c>
      <c r="AU131" s="10" t="n">
        <f aca="false">'Quarterly data'!AV151</f>
        <v>0</v>
      </c>
      <c r="AV131" s="10" t="n">
        <f aca="false">'Quarterly data'!AW151</f>
        <v>0</v>
      </c>
      <c r="AW131" s="10" t="n">
        <f aca="false">'Quarterly data'!AX151</f>
        <v>0</v>
      </c>
      <c r="AX131" s="10" t="n">
        <f aca="false">'Quarterly data'!AY151</f>
        <v>0</v>
      </c>
      <c r="AY131" s="10" t="n">
        <f aca="false">'Quarterly data'!AZ151</f>
        <v>0</v>
      </c>
      <c r="AZ131" s="10" t="n">
        <f aca="false">'Quarterly data'!BA151</f>
        <v>0</v>
      </c>
      <c r="BA131" s="10" t="n">
        <f aca="false">'Quarterly data'!BB151</f>
        <v>0</v>
      </c>
      <c r="BB131" s="10" t="n">
        <f aca="false">'Quarterly data'!BC151</f>
        <v>0</v>
      </c>
      <c r="BC131" s="10" t="n">
        <f aca="false">'Quarterly data'!BD151</f>
        <v>0</v>
      </c>
      <c r="BD131" s="10" t="n">
        <f aca="false">'Quarterly data'!BE151</f>
        <v>0</v>
      </c>
      <c r="BE131" s="10" t="n">
        <f aca="false">'Quarterly data'!BF151</f>
        <v>0</v>
      </c>
      <c r="BF131" s="10" t="n">
        <f aca="false">'Quarterly data'!BG151</f>
        <v>0</v>
      </c>
      <c r="BG131" s="10" t="n">
        <f aca="false">'Quarterly data'!BH151</f>
        <v>0</v>
      </c>
      <c r="BH131" s="10" t="n">
        <f aca="false">'Quarterly data'!BI151</f>
        <v>0</v>
      </c>
      <c r="BI131" s="10" t="n">
        <f aca="false">'Quarterly data'!BJ151</f>
        <v>0</v>
      </c>
      <c r="BJ131" s="10" t="n">
        <f aca="false">'Quarterly data'!BK151</f>
        <v>0</v>
      </c>
      <c r="BK131" s="10" t="n">
        <f aca="false">'Quarterly data'!BL151</f>
        <v>0</v>
      </c>
      <c r="BL131" s="10" t="n">
        <f aca="false">'Quarterly data'!BM151</f>
        <v>0</v>
      </c>
      <c r="BM131" s="10" t="n">
        <f aca="false">'Quarterly data'!BN151</f>
        <v>0</v>
      </c>
      <c r="BN131" s="10" t="n">
        <f aca="false">'Quarterly data'!BO151</f>
        <v>0</v>
      </c>
      <c r="BO131" s="10" t="n">
        <f aca="false">'Quarterly data'!BP151</f>
        <v>0</v>
      </c>
      <c r="BP131" s="10" t="n">
        <f aca="false">'Quarterly data'!BQ151</f>
        <v>0</v>
      </c>
      <c r="BQ131" s="10" t="n">
        <f aca="false">'Quarterly data'!BR151</f>
        <v>0</v>
      </c>
      <c r="BR131" s="10" t="n">
        <f aca="false">'Quarterly data'!BS151</f>
        <v>0</v>
      </c>
      <c r="BS131" s="10" t="n">
        <f aca="false">'Quarterly data'!BT151</f>
        <v>0</v>
      </c>
      <c r="BT131" s="10" t="n">
        <f aca="false">'Quarterly data'!BU151</f>
        <v>0</v>
      </c>
      <c r="BU131" s="10" t="n">
        <f aca="false">'Quarterly data'!BV151</f>
        <v>0</v>
      </c>
      <c r="BV131" s="10" t="n">
        <f aca="false">'Quarterly data'!BW151</f>
        <v>0</v>
      </c>
      <c r="BW131" s="10" t="n">
        <f aca="false">'Quarterly data'!BX151</f>
        <v>0</v>
      </c>
      <c r="BX131" s="10" t="n">
        <f aca="false">'Quarterly data'!BY151</f>
        <v>0</v>
      </c>
      <c r="BY131" s="10" t="n">
        <f aca="false">'Quarterly data'!BZ151</f>
        <v>0</v>
      </c>
      <c r="BZ131" s="10" t="n">
        <f aca="false">'Quarterly data'!CA151</f>
        <v>0</v>
      </c>
      <c r="CA131" s="10" t="n">
        <f aca="false">'Quarterly data'!CB151</f>
        <v>0</v>
      </c>
      <c r="CB131" s="10" t="n">
        <f aca="false">'Quarterly data'!CC151</f>
        <v>0</v>
      </c>
      <c r="CC131" s="10" t="n">
        <f aca="false">'Quarterly data'!CD151</f>
        <v>0</v>
      </c>
      <c r="CD131" s="10" t="n">
        <f aca="false">'Quarterly data'!CE151</f>
        <v>0</v>
      </c>
      <c r="CE131" s="10" t="n">
        <f aca="false">'Quarterly data'!CF151</f>
        <v>0</v>
      </c>
      <c r="CF131" s="10" t="n">
        <f aca="false">'Quarterly data'!CG151</f>
        <v>0</v>
      </c>
      <c r="CG131" s="10" t="n">
        <f aca="false">'Quarterly data'!CH151</f>
        <v>0</v>
      </c>
      <c r="CH131" s="10" t="n">
        <f aca="false">'Quarterly data'!CI151</f>
        <v>0</v>
      </c>
      <c r="CI131" s="10" t="n">
        <f aca="false">'Quarterly data'!CJ151</f>
        <v>0</v>
      </c>
      <c r="CJ131" s="10" t="n">
        <f aca="false">'Quarterly data'!CK151</f>
        <v>0</v>
      </c>
      <c r="CK131" s="10" t="n">
        <f aca="false">'Quarterly data'!CL151</f>
        <v>0</v>
      </c>
      <c r="CL131" s="10" t="n">
        <f aca="false">'Quarterly data'!CM151</f>
        <v>0</v>
      </c>
      <c r="CM131" s="10" t="n">
        <f aca="false">'Quarterly data'!CN151</f>
        <v>0</v>
      </c>
      <c r="CN131" s="10" t="n">
        <f aca="false">'Quarterly data'!CO151</f>
        <v>0</v>
      </c>
      <c r="CO131" s="10" t="n">
        <f aca="false">'Quarterly data'!CP151</f>
        <v>0</v>
      </c>
      <c r="CP131" s="10" t="n">
        <f aca="false">'Quarterly data'!CQ151</f>
        <v>0</v>
      </c>
      <c r="CQ131" s="10" t="n">
        <f aca="false">'Quarterly data'!CR151</f>
        <v>0</v>
      </c>
      <c r="CR131" s="10" t="n">
        <f aca="false">'Quarterly data'!CS151</f>
        <v>0</v>
      </c>
      <c r="CS131" s="10" t="n">
        <f aca="false">'Quarterly data'!CT151</f>
        <v>0</v>
      </c>
      <c r="CT131" s="10" t="n">
        <f aca="false">'Quarterly data'!CU151</f>
        <v>0</v>
      </c>
      <c r="CU131" s="10" t="e">
        <f aca="false">'quarterly data'!#ref!</f>
        <v>#VALUE!</v>
      </c>
      <c r="CV131" s="10" t="e">
        <f aca="false">'quarterly data'!#ref!</f>
        <v>#VALUE!</v>
      </c>
      <c r="CW131" s="10" t="e">
        <f aca="false">'quarterly data'!#ref!</f>
        <v>#VALUE!</v>
      </c>
      <c r="CX131" s="10" t="e">
        <f aca="false">'quarterly data'!#ref!</f>
        <v>#VALUE!</v>
      </c>
      <c r="CY131" s="10" t="e">
        <f aca="false">'quarterly data'!#ref!</f>
        <v>#VALUE!</v>
      </c>
      <c r="CZ131" s="10" t="e">
        <f aca="false">'quarterly data'!#ref!</f>
        <v>#VALUE!</v>
      </c>
      <c r="DA131" s="10" t="e">
        <f aca="false">'quarterly data'!#ref!</f>
        <v>#VALUE!</v>
      </c>
      <c r="DB131" s="10" t="e">
        <f aca="false">'quarterly data'!#ref!</f>
        <v>#VALUE!</v>
      </c>
      <c r="DC131" s="10" t="e">
        <f aca="false">'quarterly data'!#ref!</f>
        <v>#VALUE!</v>
      </c>
      <c r="DD131" s="10" t="e">
        <f aca="false">'quarterly data'!#ref!</f>
        <v>#VALUE!</v>
      </c>
      <c r="DE131" s="10" t="e">
        <f aca="false">'quarterly data'!#ref!</f>
        <v>#VALUE!</v>
      </c>
      <c r="DF131" s="10" t="e">
        <f aca="false">'quarterly data'!#ref!</f>
        <v>#VALUE!</v>
      </c>
      <c r="DG131" s="10" t="e">
        <f aca="false">'quarterly data'!#ref!</f>
        <v>#VALUE!</v>
      </c>
      <c r="DH131" s="10" t="e">
        <f aca="false">'quarterly data'!#ref!</f>
        <v>#VALUE!</v>
      </c>
      <c r="DI131" s="10" t="e">
        <f aca="false">'quarterly data'!#ref!</f>
        <v>#VALUE!</v>
      </c>
      <c r="DJ131" s="10" t="e">
        <f aca="false">'quarterly data'!#ref!</f>
        <v>#VALUE!</v>
      </c>
      <c r="DK131" s="10" t="e">
        <f aca="false">'quarterly data'!#ref!</f>
        <v>#VALUE!</v>
      </c>
      <c r="DL131" s="10" t="e">
        <f aca="false">'quarterly data'!#ref!</f>
        <v>#VALUE!</v>
      </c>
      <c r="DM131" s="10" t="e">
        <f aca="false">'quarterly data'!#ref!</f>
        <v>#VALUE!</v>
      </c>
      <c r="DN131" s="10" t="e">
        <f aca="false">'quarterly data'!#ref!</f>
        <v>#VALUE!</v>
      </c>
    </row>
    <row r="132" customFormat="false" ht="15.75" hidden="false" customHeight="false" outlineLevel="0" collapsed="false">
      <c r="A132" s="20" t="s">
        <v>191</v>
      </c>
      <c r="B132" s="24" t="str">
        <f aca="false">'Quarterly data'!C152</f>
        <v>weight</v>
      </c>
      <c r="C132" s="24" t="str">
        <f aca="false">'Quarterly data'!D152</f>
        <v>1995Q2</v>
      </c>
      <c r="D132" s="24" t="str">
        <f aca="false">'Quarterly data'!E152</f>
        <v>1995Q3</v>
      </c>
      <c r="E132" s="24" t="str">
        <f aca="false">'Quarterly data'!F152</f>
        <v>1995Q4</v>
      </c>
      <c r="F132" s="24" t="str">
        <f aca="false">'Quarterly data'!G152</f>
        <v>1996Q1</v>
      </c>
      <c r="G132" s="24" t="str">
        <f aca="false">'Quarterly data'!H152</f>
        <v>1996Q2</v>
      </c>
      <c r="H132" s="24" t="str">
        <f aca="false">'Quarterly data'!I152</f>
        <v>1996Q3</v>
      </c>
      <c r="I132" s="24" t="str">
        <f aca="false">'Quarterly data'!J152</f>
        <v>1996Q4</v>
      </c>
      <c r="J132" s="24" t="str">
        <f aca="false">'Quarterly data'!K152</f>
        <v>1997Q1</v>
      </c>
      <c r="K132" s="24" t="str">
        <f aca="false">'Quarterly data'!L152</f>
        <v>1997Q2</v>
      </c>
      <c r="L132" s="24" t="str">
        <f aca="false">'Quarterly data'!M152</f>
        <v>1997Q3</v>
      </c>
      <c r="M132" s="24" t="str">
        <f aca="false">'Quarterly data'!N152</f>
        <v>1997Q4</v>
      </c>
      <c r="N132" s="24" t="str">
        <f aca="false">'Quarterly data'!O152</f>
        <v>1998Q1</v>
      </c>
      <c r="O132" s="24" t="str">
        <f aca="false">'Quarterly data'!P152</f>
        <v>1998Q2</v>
      </c>
      <c r="P132" s="24" t="str">
        <f aca="false">'Quarterly data'!Q152</f>
        <v>1998Q3</v>
      </c>
      <c r="Q132" s="24" t="str">
        <f aca="false">'Quarterly data'!R152</f>
        <v>1998Q4</v>
      </c>
      <c r="R132" s="24" t="str">
        <f aca="false">'Quarterly data'!S152</f>
        <v>1999Q1</v>
      </c>
      <c r="S132" s="24" t="str">
        <f aca="false">'Quarterly data'!T152</f>
        <v>1999Q2</v>
      </c>
      <c r="T132" s="24" t="str">
        <f aca="false">'Quarterly data'!U152</f>
        <v>1999Q3</v>
      </c>
      <c r="U132" s="24" t="str">
        <f aca="false">'Quarterly data'!V152</f>
        <v>1999Q4</v>
      </c>
      <c r="V132" s="24" t="str">
        <f aca="false">'Quarterly data'!W152</f>
        <v>2000Q1</v>
      </c>
      <c r="W132" s="24" t="str">
        <f aca="false">'Quarterly data'!X152</f>
        <v>2000Q2</v>
      </c>
      <c r="X132" s="24" t="str">
        <f aca="false">'Quarterly data'!Y152</f>
        <v>2000Q3</v>
      </c>
      <c r="Y132" s="24" t="str">
        <f aca="false">'Quarterly data'!Z152</f>
        <v>2000Q4</v>
      </c>
      <c r="Z132" s="24" t="str">
        <f aca="false">'Quarterly data'!AA152</f>
        <v>2001Q1</v>
      </c>
      <c r="AA132" s="24" t="str">
        <f aca="false">'Quarterly data'!AB152</f>
        <v>2001Q2</v>
      </c>
      <c r="AB132" s="24" t="str">
        <f aca="false">'Quarterly data'!AC152</f>
        <v>2001Q3</v>
      </c>
      <c r="AC132" s="24" t="str">
        <f aca="false">'Quarterly data'!AD152</f>
        <v>2001Q4</v>
      </c>
      <c r="AD132" s="24" t="str">
        <f aca="false">'Quarterly data'!AE152</f>
        <v>2002Q1</v>
      </c>
      <c r="AE132" s="24" t="str">
        <f aca="false">'Quarterly data'!AF152</f>
        <v>2002Q2</v>
      </c>
      <c r="AF132" s="24" t="str">
        <f aca="false">'Quarterly data'!AG152</f>
        <v>2002Q3</v>
      </c>
      <c r="AG132" s="24" t="str">
        <f aca="false">'Quarterly data'!AH152</f>
        <v>2002Q4</v>
      </c>
      <c r="AH132" s="24" t="str">
        <f aca="false">'Quarterly data'!AI152</f>
        <v>2003Q1</v>
      </c>
      <c r="AI132" s="24" t="str">
        <f aca="false">'Quarterly data'!AJ152</f>
        <v>2003Q2</v>
      </c>
      <c r="AJ132" s="24" t="str">
        <f aca="false">'Quarterly data'!AK152</f>
        <v>2003Q3</v>
      </c>
      <c r="AK132" s="24" t="str">
        <f aca="false">'Quarterly data'!AL152</f>
        <v>2003Q4</v>
      </c>
      <c r="AL132" s="24" t="str">
        <f aca="false">'Quarterly data'!AM152</f>
        <v>2004Q1</v>
      </c>
      <c r="AM132" s="24" t="str">
        <f aca="false">'Quarterly data'!AN152</f>
        <v>2004Q2</v>
      </c>
      <c r="AN132" s="24" t="str">
        <f aca="false">'Quarterly data'!AO152</f>
        <v>2004Q3</v>
      </c>
      <c r="AO132" s="24" t="str">
        <f aca="false">'Quarterly data'!AP152</f>
        <v>2004Q4</v>
      </c>
      <c r="AP132" s="24" t="str">
        <f aca="false">'Quarterly data'!AQ152</f>
        <v>2005Q1</v>
      </c>
      <c r="AQ132" s="24" t="str">
        <f aca="false">'Quarterly data'!AR152</f>
        <v>2005Q2</v>
      </c>
      <c r="AR132" s="24" t="str">
        <f aca="false">'Quarterly data'!AS152</f>
        <v>2005Q3</v>
      </c>
      <c r="AS132" s="24" t="str">
        <f aca="false">'Quarterly data'!AT152</f>
        <v>2005Q4</v>
      </c>
      <c r="AT132" s="24" t="str">
        <f aca="false">'Quarterly data'!AU152</f>
        <v>2006Q1</v>
      </c>
      <c r="AU132" s="24" t="str">
        <f aca="false">'Quarterly data'!AV152</f>
        <v>2006Q2</v>
      </c>
      <c r="AV132" s="24" t="str">
        <f aca="false">'Quarterly data'!AW152</f>
        <v>2006Q3</v>
      </c>
      <c r="AW132" s="24" t="str">
        <f aca="false">'Quarterly data'!AX152</f>
        <v>2006Q4</v>
      </c>
      <c r="AX132" s="24" t="str">
        <f aca="false">'Quarterly data'!AY152</f>
        <v>2007Q1</v>
      </c>
      <c r="AY132" s="24" t="str">
        <f aca="false">'Quarterly data'!AZ152</f>
        <v>2007Q2</v>
      </c>
      <c r="AZ132" s="24" t="str">
        <f aca="false">'Quarterly data'!BA152</f>
        <v>2007Q3</v>
      </c>
      <c r="BA132" s="24" t="str">
        <f aca="false">'Quarterly data'!BB152</f>
        <v>2007Q4</v>
      </c>
      <c r="BB132" s="24" t="str">
        <f aca="false">'Quarterly data'!BC152</f>
        <v>2008Q1</v>
      </c>
      <c r="BC132" s="24" t="str">
        <f aca="false">'Quarterly data'!BD152</f>
        <v>2008Q2</v>
      </c>
      <c r="BD132" s="24" t="str">
        <f aca="false">'Quarterly data'!BE152</f>
        <v>2008Q3</v>
      </c>
      <c r="BE132" s="24" t="str">
        <f aca="false">'Quarterly data'!BF152</f>
        <v>2008Q4</v>
      </c>
      <c r="BF132" s="24" t="str">
        <f aca="false">'Quarterly data'!BG152</f>
        <v>2009Q1</v>
      </c>
      <c r="BG132" s="24" t="str">
        <f aca="false">'Quarterly data'!BH152</f>
        <v>2009Q2</v>
      </c>
      <c r="BH132" s="24" t="str">
        <f aca="false">'Quarterly data'!BI152</f>
        <v>2009Q3</v>
      </c>
      <c r="BI132" s="24" t="str">
        <f aca="false">'Quarterly data'!BJ152</f>
        <v>2009Q4</v>
      </c>
      <c r="BJ132" s="24" t="str">
        <f aca="false">'Quarterly data'!BK152</f>
        <v>2010Q1</v>
      </c>
      <c r="BK132" s="24" t="str">
        <f aca="false">'Quarterly data'!BL152</f>
        <v>2010Q2</v>
      </c>
      <c r="BL132" s="24" t="str">
        <f aca="false">'Quarterly data'!BM152</f>
        <v>2010Q3</v>
      </c>
      <c r="BM132" s="24" t="str">
        <f aca="false">'Quarterly data'!BN152</f>
        <v>2010Q4</v>
      </c>
      <c r="BN132" s="24" t="str">
        <f aca="false">'Quarterly data'!BO152</f>
        <v>2011Q1</v>
      </c>
      <c r="BO132" s="24" t="str">
        <f aca="false">'Quarterly data'!BP152</f>
        <v>2011Q2</v>
      </c>
      <c r="BP132" s="24" t="str">
        <f aca="false">'Quarterly data'!BQ152</f>
        <v>2011Q3</v>
      </c>
      <c r="BQ132" s="24" t="str">
        <f aca="false">'Quarterly data'!BR152</f>
        <v>2011Q4</v>
      </c>
      <c r="BR132" s="24" t="str">
        <f aca="false">'Quarterly data'!BS152</f>
        <v>2012Q1</v>
      </c>
      <c r="BS132" s="24" t="str">
        <f aca="false">'Quarterly data'!BT152</f>
        <v>2012Q2</v>
      </c>
      <c r="BT132" s="24" t="str">
        <f aca="false">'Quarterly data'!BU152</f>
        <v>2012Q3</v>
      </c>
      <c r="BU132" s="24" t="str">
        <f aca="false">'Quarterly data'!BV152</f>
        <v>2012Q4</v>
      </c>
      <c r="BV132" s="24" t="str">
        <f aca="false">'Quarterly data'!BW152</f>
        <v>2013Q1</v>
      </c>
      <c r="BW132" s="24" t="str">
        <f aca="false">'Quarterly data'!BX152</f>
        <v>2013Q2</v>
      </c>
      <c r="BX132" s="24" t="str">
        <f aca="false">'Quarterly data'!BY152</f>
        <v>2013Q3</v>
      </c>
      <c r="BY132" s="24" t="str">
        <f aca="false">'Quarterly data'!BZ152</f>
        <v>2013Q4</v>
      </c>
      <c r="BZ132" s="24" t="str">
        <f aca="false">'Quarterly data'!CA152</f>
        <v>2014Q1</v>
      </c>
      <c r="CA132" s="24" t="str">
        <f aca="false">'Quarterly data'!CB152</f>
        <v>2014Q2</v>
      </c>
      <c r="CB132" s="24" t="str">
        <f aca="false">'Quarterly data'!CC152</f>
        <v>2014Q3</v>
      </c>
      <c r="CC132" s="24" t="str">
        <f aca="false">'Quarterly data'!CD152</f>
        <v>2014Q4</v>
      </c>
      <c r="CD132" s="24" t="str">
        <f aca="false">'Quarterly data'!CE152</f>
        <v>2015Q1</v>
      </c>
      <c r="CE132" s="24" t="str">
        <f aca="false">'Quarterly data'!CF152</f>
        <v>2015Q2</v>
      </c>
      <c r="CF132" s="24" t="str">
        <f aca="false">'Quarterly data'!CG152</f>
        <v>2015Q3</v>
      </c>
      <c r="CG132" s="24" t="str">
        <f aca="false">'Quarterly data'!CH152</f>
        <v>2015Q4</v>
      </c>
      <c r="CH132" s="24" t="str">
        <f aca="false">'Quarterly data'!CI152</f>
        <v>2016Q1</v>
      </c>
      <c r="CI132" s="24" t="str">
        <f aca="false">'Quarterly data'!CJ152</f>
        <v>2016Q2</v>
      </c>
      <c r="CJ132" s="24" t="str">
        <f aca="false">'Quarterly data'!CK152</f>
        <v>2016Q3</v>
      </c>
      <c r="CK132" s="24" t="str">
        <f aca="false">'Quarterly data'!CL152</f>
        <v>2016Q4</v>
      </c>
      <c r="CL132" s="24" t="str">
        <f aca="false">'Quarterly data'!CM152</f>
        <v>2017Q1</v>
      </c>
      <c r="CM132" s="24" t="str">
        <f aca="false">'Quarterly data'!CN152</f>
        <v>2017Q2</v>
      </c>
      <c r="CN132" s="24" t="str">
        <f aca="false">'Quarterly data'!CO152</f>
        <v>2017Q3</v>
      </c>
      <c r="CO132" s="24" t="str">
        <f aca="false">'Quarterly data'!CP152</f>
        <v>2017Q4</v>
      </c>
      <c r="CP132" s="24" t="str">
        <f aca="false">'Quarterly data'!CQ152</f>
        <v>2018Q1</v>
      </c>
      <c r="CQ132" s="24" t="str">
        <f aca="false">'Quarterly data'!CR152</f>
        <v>2018Q2</v>
      </c>
      <c r="CR132" s="24" t="str">
        <f aca="false">'Quarterly data'!CS152</f>
        <v>2018Q3</v>
      </c>
      <c r="CS132" s="24" t="str">
        <f aca="false">'Quarterly data'!CT152</f>
        <v>2018Q4</v>
      </c>
      <c r="CT132" s="24" t="str">
        <f aca="false">'Quarterly data'!CU152</f>
        <v>2019Q1</v>
      </c>
      <c r="CU132" s="24" t="e">
        <f aca="false">'quarterly data'!#ref!</f>
        <v>#VALUE!</v>
      </c>
      <c r="CV132" s="24" t="e">
        <f aca="false">'quarterly data'!#ref!</f>
        <v>#VALUE!</v>
      </c>
      <c r="CW132" s="24" t="e">
        <f aca="false">'quarterly data'!#ref!</f>
        <v>#VALUE!</v>
      </c>
      <c r="CX132" s="24" t="e">
        <f aca="false">'quarterly data'!#ref!</f>
        <v>#VALUE!</v>
      </c>
      <c r="CY132" s="24" t="e">
        <f aca="false">'quarterly data'!#ref!</f>
        <v>#VALUE!</v>
      </c>
      <c r="CZ132" s="24" t="e">
        <f aca="false">'quarterly data'!#ref!</f>
        <v>#VALUE!</v>
      </c>
      <c r="DA132" s="24" t="e">
        <f aca="false">'quarterly data'!#ref!</f>
        <v>#VALUE!</v>
      </c>
      <c r="DB132" s="24" t="e">
        <f aca="false">'quarterly data'!#ref!</f>
        <v>#VALUE!</v>
      </c>
      <c r="DC132" s="24" t="e">
        <f aca="false">'quarterly data'!#ref!</f>
        <v>#VALUE!</v>
      </c>
      <c r="DD132" s="24" t="e">
        <f aca="false">'quarterly data'!#ref!</f>
        <v>#VALUE!</v>
      </c>
      <c r="DE132" s="24" t="e">
        <f aca="false">'quarterly data'!#ref!</f>
        <v>#VALUE!</v>
      </c>
      <c r="DF132" s="24" t="e">
        <f aca="false">'quarterly data'!#ref!</f>
        <v>#VALUE!</v>
      </c>
      <c r="DG132" s="24" t="e">
        <f aca="false">'quarterly data'!#ref!</f>
        <v>#VALUE!</v>
      </c>
      <c r="DH132" s="24" t="e">
        <f aca="false">'quarterly data'!#ref!</f>
        <v>#VALUE!</v>
      </c>
      <c r="DI132" s="24" t="e">
        <f aca="false">'quarterly data'!#ref!</f>
        <v>#VALUE!</v>
      </c>
      <c r="DJ132" s="24" t="e">
        <f aca="false">'quarterly data'!#ref!</f>
        <v>#VALUE!</v>
      </c>
      <c r="DK132" s="24" t="e">
        <f aca="false">'quarterly data'!#ref!</f>
        <v>#VALUE!</v>
      </c>
      <c r="DL132" s="24" t="e">
        <f aca="false">'quarterly data'!#ref!</f>
        <v>#VALUE!</v>
      </c>
      <c r="DM132" s="24" t="e">
        <f aca="false">'quarterly data'!#ref!</f>
        <v>#VALUE!</v>
      </c>
      <c r="DN132" s="24" t="e">
        <f aca="false">'quarterly data'!#ref!</f>
        <v>#VALUE!</v>
      </c>
    </row>
    <row r="133" customFormat="false" ht="15" hidden="false" customHeight="false" outlineLevel="0" collapsed="false">
      <c r="A133" s="48" t="s">
        <v>195</v>
      </c>
      <c r="B133" s="49" t="n">
        <f aca="false">'Quarterly data'!C154</f>
        <v>7731.09824280034</v>
      </c>
      <c r="C133" s="49" t="e">
        <f aca="false">'Quarterly data'!D154</f>
        <v>#DIV/0!</v>
      </c>
      <c r="D133" s="49" t="e">
        <f aca="false">'Quarterly data'!E154</f>
        <v>#DIV/0!</v>
      </c>
      <c r="E133" s="49" t="e">
        <f aca="false">'Quarterly data'!F154</f>
        <v>#DIV/0!</v>
      </c>
      <c r="F133" s="49" t="e">
        <f aca="false">'Quarterly data'!G154</f>
        <v>#DIV/0!</v>
      </c>
      <c r="G133" s="49" t="e">
        <f aca="false">'Quarterly data'!H154</f>
        <v>#DIV/0!</v>
      </c>
      <c r="H133" s="49" t="e">
        <f aca="false">'Quarterly data'!I154</f>
        <v>#DIV/0!</v>
      </c>
      <c r="I133" s="49" t="e">
        <f aca="false">'Quarterly data'!J154</f>
        <v>#DIV/0!</v>
      </c>
      <c r="J133" s="49" t="e">
        <f aca="false">'Quarterly data'!K154</f>
        <v>#DIV/0!</v>
      </c>
      <c r="K133" s="49" t="e">
        <f aca="false">'Quarterly data'!L154</f>
        <v>#DIV/0!</v>
      </c>
      <c r="L133" s="49" t="e">
        <f aca="false">'Quarterly data'!M154</f>
        <v>#DIV/0!</v>
      </c>
      <c r="M133" s="49" t="e">
        <f aca="false">'Quarterly data'!N154</f>
        <v>#DIV/0!</v>
      </c>
      <c r="N133" s="49" t="e">
        <f aca="false">'Quarterly data'!O154</f>
        <v>#DIV/0!</v>
      </c>
      <c r="O133" s="49" t="e">
        <f aca="false">'Quarterly data'!P154</f>
        <v>#DIV/0!</v>
      </c>
      <c r="P133" s="49" t="e">
        <f aca="false">'Quarterly data'!Q154</f>
        <v>#DIV/0!</v>
      </c>
      <c r="Q133" s="49" t="e">
        <f aca="false">'Quarterly data'!R154</f>
        <v>#DIV/0!</v>
      </c>
      <c r="R133" s="49" t="e">
        <f aca="false">'Quarterly data'!S154</f>
        <v>#DIV/0!</v>
      </c>
      <c r="S133" s="49" t="e">
        <f aca="false">'Quarterly data'!T154</f>
        <v>#DIV/0!</v>
      </c>
      <c r="T133" s="49" t="e">
        <f aca="false">'Quarterly data'!U154</f>
        <v>#DIV/0!</v>
      </c>
      <c r="U133" s="49" t="e">
        <f aca="false">'Quarterly data'!V154</f>
        <v>#DIV/0!</v>
      </c>
      <c r="V133" s="49" t="e">
        <f aca="false">'Quarterly data'!W154</f>
        <v>#DIV/0!</v>
      </c>
      <c r="W133" s="49" t="e">
        <f aca="false">'Quarterly data'!X154</f>
        <v>#DIV/0!</v>
      </c>
      <c r="X133" s="49" t="e">
        <f aca="false">'Quarterly data'!Y154</f>
        <v>#DIV/0!</v>
      </c>
      <c r="Y133" s="49" t="e">
        <f aca="false">'Quarterly data'!Z154</f>
        <v>#DIV/0!</v>
      </c>
      <c r="Z133" s="49" t="e">
        <f aca="false">'Quarterly data'!AA154</f>
        <v>#DIV/0!</v>
      </c>
      <c r="AA133" s="49" t="e">
        <f aca="false">'Quarterly data'!AB154</f>
        <v>#DIV/0!</v>
      </c>
      <c r="AB133" s="49" t="e">
        <f aca="false">'Quarterly data'!AC154</f>
        <v>#DIV/0!</v>
      </c>
      <c r="AC133" s="49" t="e">
        <f aca="false">'Quarterly data'!AD154</f>
        <v>#DIV/0!</v>
      </c>
      <c r="AD133" s="49" t="e">
        <f aca="false">'Quarterly data'!AE154</f>
        <v>#DIV/0!</v>
      </c>
      <c r="AE133" s="49" t="e">
        <f aca="false">'Quarterly data'!AF154</f>
        <v>#DIV/0!</v>
      </c>
      <c r="AF133" s="49" t="e">
        <f aca="false">'Quarterly data'!AG154</f>
        <v>#DIV/0!</v>
      </c>
      <c r="AG133" s="49" t="e">
        <f aca="false">'Quarterly data'!AH154</f>
        <v>#DIV/0!</v>
      </c>
      <c r="AH133" s="49" t="e">
        <f aca="false">'Quarterly data'!AI154</f>
        <v>#DIV/0!</v>
      </c>
      <c r="AI133" s="49" t="e">
        <f aca="false">'Quarterly data'!AJ154</f>
        <v>#DIV/0!</v>
      </c>
      <c r="AJ133" s="49" t="e">
        <f aca="false">'Quarterly data'!AK154</f>
        <v>#DIV/0!</v>
      </c>
      <c r="AK133" s="49" t="e">
        <f aca="false">'Quarterly data'!AL154</f>
        <v>#DIV/0!</v>
      </c>
      <c r="AL133" s="49" t="n">
        <f aca="false">'Quarterly data'!AM154</f>
        <v>45.0593409849085</v>
      </c>
      <c r="AM133" s="49" t="n">
        <f aca="false">'Quarterly data'!AN154</f>
        <v>46.2407227767156</v>
      </c>
      <c r="AN133" s="49" t="n">
        <f aca="false">'Quarterly data'!AO154</f>
        <v>47.9645570215888</v>
      </c>
      <c r="AO133" s="49" t="n">
        <f aca="false">'Quarterly data'!AP154</f>
        <v>49.4299239067375</v>
      </c>
      <c r="AP133" s="49" t="n">
        <f aca="false">'Quarterly data'!AQ154</f>
        <v>51.0888524841304</v>
      </c>
      <c r="AQ133" s="49" t="n">
        <f aca="false">'Quarterly data'!AR154</f>
        <v>51.9116223058693</v>
      </c>
      <c r="AR133" s="49" t="n">
        <f aca="false">'Quarterly data'!AS154</f>
        <v>52.349135405043</v>
      </c>
      <c r="AS133" s="49" t="n">
        <f aca="false">'Quarterly data'!AT154</f>
        <v>52.0025902211398</v>
      </c>
      <c r="AT133" s="49" t="n">
        <f aca="false">'Quarterly data'!AU154</f>
        <v>55.5453572530077</v>
      </c>
      <c r="AU133" s="49" t="n">
        <f aca="false">'Quarterly data'!AV154</f>
        <v>57.2920647607009</v>
      </c>
      <c r="AV133" s="49" t="n">
        <f aca="false">'Quarterly data'!AW154</f>
        <v>58.3452875898239</v>
      </c>
      <c r="AW133" s="49" t="n">
        <f aca="false">'Quarterly data'!AX154</f>
        <v>59.3329252198984</v>
      </c>
      <c r="AX133" s="49" t="n">
        <f aca="false">'Quarterly data'!AY154</f>
        <v>63.6579860181255</v>
      </c>
      <c r="AY133" s="49" t="n">
        <f aca="false">'Quarterly data'!AZ154</f>
        <v>64.1619220379522</v>
      </c>
      <c r="AZ133" s="49" t="n">
        <f aca="false">'Quarterly data'!BA154</f>
        <v>64.8411373324455</v>
      </c>
      <c r="BA133" s="49" t="n">
        <f aca="false">'Quarterly data'!BB154</f>
        <v>64.979561776569</v>
      </c>
      <c r="BB133" s="49" t="n">
        <f aca="false">'Quarterly data'!BC154</f>
        <v>67.2446201132984</v>
      </c>
      <c r="BC133" s="49" t="n">
        <f aca="false">'Quarterly data'!BD154</f>
        <v>71.3492634943351</v>
      </c>
      <c r="BD133" s="49" t="n">
        <f aca="false">'Quarterly data'!BE154</f>
        <v>76.7584024797532</v>
      </c>
      <c r="BE133" s="49" t="n">
        <f aca="false">'Quarterly data'!BF154</f>
        <v>79.6376317471815</v>
      </c>
      <c r="BF133" s="49" t="n">
        <f aca="false">'Quarterly data'!BG154</f>
        <v>79.9259809092627</v>
      </c>
      <c r="BG133" s="49" t="n">
        <f aca="false">'Quarterly data'!BH154</f>
        <v>80.05357832816</v>
      </c>
      <c r="BH133" s="49" t="n">
        <f aca="false">'Quarterly data'!BI154</f>
        <v>82.0772225693307</v>
      </c>
      <c r="BI133" s="49" t="n">
        <f aca="false">'Quarterly data'!BJ154</f>
        <v>84.7378934819062</v>
      </c>
      <c r="BJ133" s="49" t="n">
        <f aca="false">'Quarterly data'!BK154</f>
        <v>83.1117917575579</v>
      </c>
      <c r="BK133" s="49" t="n">
        <f aca="false">'Quarterly data'!BL154</f>
        <v>84.0608912103256</v>
      </c>
      <c r="BL133" s="49" t="n">
        <f aca="false">'Quarterly data'!BM154</f>
        <v>84.3970957428381</v>
      </c>
      <c r="BM133" s="49" t="n">
        <f aca="false">'Quarterly data'!BN154</f>
        <v>84.7934987379563</v>
      </c>
      <c r="BN133" s="49" t="n">
        <f aca="false">'Quarterly data'!BO154</f>
        <v>85.0394325131084</v>
      </c>
      <c r="BO133" s="49" t="n">
        <f aca="false">'Quarterly data'!BP154</f>
        <v>87.4888026151604</v>
      </c>
      <c r="BP133" s="49" t="n">
        <f aca="false">'Quarterly data'!BQ154</f>
        <v>88.9633915880631</v>
      </c>
      <c r="BQ133" s="49" t="n">
        <f aca="false">'Quarterly data'!BR154</f>
        <v>90.2501770852141</v>
      </c>
      <c r="BR133" s="49" t="n">
        <f aca="false">'Quarterly data'!BS154</f>
        <v>91.4816091376113</v>
      </c>
      <c r="BS133" s="49" t="n">
        <f aca="false">'Quarterly data'!BT154</f>
        <v>93.9899514024431</v>
      </c>
      <c r="BT133" s="49" t="n">
        <f aca="false">'Quarterly data'!BU154</f>
        <v>94.4221804824774</v>
      </c>
      <c r="BU133" s="49" t="n">
        <f aca="false">'Quarterly data'!BV154</f>
        <v>94.2221826931247</v>
      </c>
      <c r="BV133" s="49" t="n">
        <f aca="false">'Quarterly data'!BW154</f>
        <v>95.5360928670306</v>
      </c>
      <c r="BW133" s="49" t="n">
        <f aca="false">'Quarterly data'!BX154</f>
        <v>97.475197154725</v>
      </c>
      <c r="BX133" s="49" t="n">
        <f aca="false">'Quarterly data'!BY154</f>
        <v>98.7922584276719</v>
      </c>
      <c r="BY133" s="49" t="n">
        <f aca="false">'Quarterly data'!BZ154</f>
        <v>98.3337600690064</v>
      </c>
      <c r="BZ133" s="49" t="n">
        <f aca="false">'Quarterly data'!CA154</f>
        <v>98.6439292062887</v>
      </c>
      <c r="CA133" s="49" t="n">
        <f aca="false">'Quarterly data'!CB154</f>
        <v>99.6315924211492</v>
      </c>
      <c r="CB133" s="49" t="n">
        <f aca="false">'Quarterly data'!CC154</f>
        <v>99.396649704272</v>
      </c>
      <c r="CC133" s="49" t="n">
        <f aca="false">'Quarterly data'!CD154</f>
        <v>99.6604722639613</v>
      </c>
      <c r="CD133" s="49" t="n">
        <f aca="false">'Quarterly data'!CE154</f>
        <v>99.2434492769639</v>
      </c>
      <c r="CE133" s="49" t="n">
        <f aca="false">'Quarterly data'!CF154</f>
        <v>101.264158554444</v>
      </c>
      <c r="CF133" s="49" t="n">
        <f aca="false">'Quarterly data'!CG154</f>
        <v>102.261598963745</v>
      </c>
      <c r="CG133" s="49" t="n">
        <f aca="false">'Quarterly data'!CH154</f>
        <v>104.172393301234</v>
      </c>
      <c r="CH133" s="49" t="n">
        <f aca="false">'Quarterly data'!CI154</f>
        <v>104.400453503977</v>
      </c>
      <c r="CI133" s="49" t="n">
        <f aca="false">'Quarterly data'!CJ154</f>
        <v>106.62770342141</v>
      </c>
      <c r="CJ133" s="49" t="n">
        <f aca="false">'Quarterly data'!CK154</f>
        <v>109.160907486857</v>
      </c>
      <c r="CK133" s="49" t="n">
        <f aca="false">'Quarterly data'!CL154</f>
        <v>111.315512248085</v>
      </c>
      <c r="CL133" s="49" t="n">
        <f aca="false">'Quarterly data'!CM154</f>
        <v>112.229512961325</v>
      </c>
      <c r="CM133" s="49" t="n">
        <f aca="false">'Quarterly data'!CN154</f>
        <v>112.88508698968</v>
      </c>
      <c r="CN133" s="49" t="n">
        <f aca="false">'Quarterly data'!CO154</f>
        <v>112.774193536278</v>
      </c>
      <c r="CO133" s="49" t="n">
        <f aca="false">'Quarterly data'!CP154</f>
        <v>113.074680792208</v>
      </c>
      <c r="CP133" s="49" t="n">
        <f aca="false">'Quarterly data'!CQ154</f>
        <v>112.193847471935</v>
      </c>
      <c r="CQ133" s="49" t="n">
        <f aca="false">'Quarterly data'!CR154</f>
        <v>115.377529681874</v>
      </c>
      <c r="CR133" s="49" t="n">
        <f aca="false">'Quarterly data'!CS154</f>
        <v>113.758097787438</v>
      </c>
      <c r="CS133" s="49" t="n">
        <f aca="false">'Quarterly data'!CT154</f>
        <v>112.505275360678</v>
      </c>
      <c r="CT133" s="49" t="n">
        <f aca="false">'Quarterly data'!CU154</f>
        <v>113.040275511291</v>
      </c>
      <c r="CU133" s="49" t="e">
        <f aca="false">'quarterly data'!#ref!</f>
        <v>#VALUE!</v>
      </c>
      <c r="CV133" s="49" t="e">
        <f aca="false">'quarterly data'!#ref!</f>
        <v>#VALUE!</v>
      </c>
      <c r="CW133" s="49" t="e">
        <f aca="false">'quarterly data'!#ref!</f>
        <v>#VALUE!</v>
      </c>
      <c r="CX133" s="49" t="e">
        <f aca="false">'quarterly data'!#ref!</f>
        <v>#VALUE!</v>
      </c>
      <c r="CY133" s="49" t="e">
        <f aca="false">'quarterly data'!#ref!</f>
        <v>#VALUE!</v>
      </c>
      <c r="CZ133" s="49" t="e">
        <f aca="false">'quarterly data'!#ref!</f>
        <v>#VALUE!</v>
      </c>
      <c r="DA133" s="49" t="e">
        <f aca="false">'quarterly data'!#ref!</f>
        <v>#VALUE!</v>
      </c>
      <c r="DB133" s="49" t="e">
        <f aca="false">'quarterly data'!#ref!</f>
        <v>#VALUE!</v>
      </c>
      <c r="DC133" s="49" t="e">
        <f aca="false">'quarterly data'!#ref!</f>
        <v>#VALUE!</v>
      </c>
      <c r="DD133" s="49" t="e">
        <f aca="false">'quarterly data'!#ref!</f>
        <v>#VALUE!</v>
      </c>
      <c r="DE133" s="49" t="e">
        <f aca="false">'quarterly data'!#ref!</f>
        <v>#VALUE!</v>
      </c>
      <c r="DF133" s="49" t="e">
        <f aca="false">'quarterly data'!#ref!</f>
        <v>#VALUE!</v>
      </c>
      <c r="DG133" s="49" t="e">
        <f aca="false">'quarterly data'!#ref!</f>
        <v>#VALUE!</v>
      </c>
      <c r="DH133" s="49" t="e">
        <f aca="false">'quarterly data'!#ref!</f>
        <v>#VALUE!</v>
      </c>
      <c r="DI133" s="49" t="e">
        <f aca="false">'quarterly data'!#ref!</f>
        <v>#VALUE!</v>
      </c>
      <c r="DJ133" s="49" t="e">
        <f aca="false">'quarterly data'!#ref!</f>
        <v>#VALUE!</v>
      </c>
      <c r="DK133" s="49" t="e">
        <f aca="false">'quarterly data'!#ref!</f>
        <v>#VALUE!</v>
      </c>
      <c r="DL133" s="49" t="e">
        <f aca="false">'quarterly data'!#ref!</f>
        <v>#VALUE!</v>
      </c>
      <c r="DM133" s="49" t="e">
        <f aca="false">'quarterly data'!#ref!</f>
        <v>#VALUE!</v>
      </c>
      <c r="DN133" s="49" t="e">
        <f aca="false">'quarterly data'!#ref!</f>
        <v>#VALUE!</v>
      </c>
    </row>
    <row r="134" customFormat="false" ht="15" hidden="false" customHeight="false" outlineLevel="0" collapsed="false">
      <c r="A134" s="50" t="s">
        <v>196</v>
      </c>
      <c r="B134" s="51" t="n">
        <f aca="false">'Quarterly data'!C155</f>
        <v>2082.23206060664</v>
      </c>
      <c r="C134" s="51" t="e">
        <f aca="false">'Quarterly data'!D155</f>
        <v>#DIV/0!</v>
      </c>
      <c r="D134" s="51" t="e">
        <f aca="false">'Quarterly data'!E155</f>
        <v>#DIV/0!</v>
      </c>
      <c r="E134" s="51" t="e">
        <f aca="false">'Quarterly data'!F155</f>
        <v>#DIV/0!</v>
      </c>
      <c r="F134" s="51" t="e">
        <f aca="false">'Quarterly data'!G155</f>
        <v>#DIV/0!</v>
      </c>
      <c r="G134" s="51" t="e">
        <f aca="false">'Quarterly data'!H155</f>
        <v>#DIV/0!</v>
      </c>
      <c r="H134" s="51" t="e">
        <f aca="false">'Quarterly data'!I155</f>
        <v>#DIV/0!</v>
      </c>
      <c r="I134" s="51" t="e">
        <f aca="false">'Quarterly data'!J155</f>
        <v>#DIV/0!</v>
      </c>
      <c r="J134" s="51" t="e">
        <f aca="false">'Quarterly data'!K155</f>
        <v>#DIV/0!</v>
      </c>
      <c r="K134" s="51" t="e">
        <f aca="false">'Quarterly data'!L155</f>
        <v>#DIV/0!</v>
      </c>
      <c r="L134" s="51" t="e">
        <f aca="false">'Quarterly data'!M155</f>
        <v>#DIV/0!</v>
      </c>
      <c r="M134" s="51" t="e">
        <f aca="false">'Quarterly data'!N155</f>
        <v>#DIV/0!</v>
      </c>
      <c r="N134" s="51" t="e">
        <f aca="false">'Quarterly data'!O155</f>
        <v>#DIV/0!</v>
      </c>
      <c r="O134" s="51" t="e">
        <f aca="false">'Quarterly data'!P155</f>
        <v>#DIV/0!</v>
      </c>
      <c r="P134" s="51" t="e">
        <f aca="false">'Quarterly data'!Q155</f>
        <v>#DIV/0!</v>
      </c>
      <c r="Q134" s="51" t="e">
        <f aca="false">'Quarterly data'!R155</f>
        <v>#DIV/0!</v>
      </c>
      <c r="R134" s="51" t="e">
        <f aca="false">'Quarterly data'!S155</f>
        <v>#DIV/0!</v>
      </c>
      <c r="S134" s="51" t="e">
        <f aca="false">'Quarterly data'!T155</f>
        <v>#DIV/0!</v>
      </c>
      <c r="T134" s="51" t="e">
        <f aca="false">'Quarterly data'!U155</f>
        <v>#DIV/0!</v>
      </c>
      <c r="U134" s="51" t="e">
        <f aca="false">'Quarterly data'!V155</f>
        <v>#DIV/0!</v>
      </c>
      <c r="V134" s="51" t="e">
        <f aca="false">'Quarterly data'!W155</f>
        <v>#DIV/0!</v>
      </c>
      <c r="W134" s="51" t="e">
        <f aca="false">'Quarterly data'!X155</f>
        <v>#DIV/0!</v>
      </c>
      <c r="X134" s="51" t="e">
        <f aca="false">'Quarterly data'!Y155</f>
        <v>#DIV/0!</v>
      </c>
      <c r="Y134" s="51" t="e">
        <f aca="false">'Quarterly data'!Z155</f>
        <v>#DIV/0!</v>
      </c>
      <c r="Z134" s="51" t="e">
        <f aca="false">'Quarterly data'!AA155</f>
        <v>#DIV/0!</v>
      </c>
      <c r="AA134" s="51" t="e">
        <f aca="false">'Quarterly data'!AB155</f>
        <v>#DIV/0!</v>
      </c>
      <c r="AB134" s="51" t="e">
        <f aca="false">'Quarterly data'!AC155</f>
        <v>#DIV/0!</v>
      </c>
      <c r="AC134" s="51" t="e">
        <f aca="false">'Quarterly data'!AD155</f>
        <v>#DIV/0!</v>
      </c>
      <c r="AD134" s="51" t="e">
        <f aca="false">'Quarterly data'!AE155</f>
        <v>#DIV/0!</v>
      </c>
      <c r="AE134" s="51" t="e">
        <f aca="false">'Quarterly data'!AF155</f>
        <v>#DIV/0!</v>
      </c>
      <c r="AF134" s="51" t="e">
        <f aca="false">'Quarterly data'!AG155</f>
        <v>#DIV/0!</v>
      </c>
      <c r="AG134" s="51" t="e">
        <f aca="false">'Quarterly data'!AH155</f>
        <v>#DIV/0!</v>
      </c>
      <c r="AH134" s="51" t="e">
        <f aca="false">'Quarterly data'!AI155</f>
        <v>#DIV/0!</v>
      </c>
      <c r="AI134" s="51" t="e">
        <f aca="false">'Quarterly data'!AJ155</f>
        <v>#DIV/0!</v>
      </c>
      <c r="AJ134" s="51" t="e">
        <f aca="false">'Quarterly data'!AK155</f>
        <v>#DIV/0!</v>
      </c>
      <c r="AK134" s="51" t="e">
        <f aca="false">'Quarterly data'!AL155</f>
        <v>#DIV/0!</v>
      </c>
      <c r="AL134" s="51" t="e">
        <f aca="false">'Quarterly data'!AM155</f>
        <v>#DIV/0!</v>
      </c>
      <c r="AM134" s="51" t="e">
        <f aca="false">'Quarterly data'!AN155</f>
        <v>#DIV/0!</v>
      </c>
      <c r="AN134" s="51" t="e">
        <f aca="false">'Quarterly data'!AO155</f>
        <v>#DIV/0!</v>
      </c>
      <c r="AO134" s="51" t="e">
        <f aca="false">'Quarterly data'!AP155</f>
        <v>#DIV/0!</v>
      </c>
      <c r="AP134" s="51" t="e">
        <f aca="false">'Quarterly data'!AQ155</f>
        <v>#DIV/0!</v>
      </c>
      <c r="AQ134" s="51" t="e">
        <f aca="false">'Quarterly data'!AR155</f>
        <v>#DIV/0!</v>
      </c>
      <c r="AR134" s="51" t="e">
        <f aca="false">'Quarterly data'!AS155</f>
        <v>#DIV/0!</v>
      </c>
      <c r="AS134" s="51" t="e">
        <f aca="false">'Quarterly data'!AT155</f>
        <v>#DIV/0!</v>
      </c>
      <c r="AT134" s="51" t="e">
        <f aca="false">'Quarterly data'!AU155</f>
        <v>#DIV/0!</v>
      </c>
      <c r="AU134" s="51" t="e">
        <f aca="false">'Quarterly data'!AV155</f>
        <v>#DIV/0!</v>
      </c>
      <c r="AV134" s="51" t="e">
        <f aca="false">'Quarterly data'!AW155</f>
        <v>#DIV/0!</v>
      </c>
      <c r="AW134" s="51" t="e">
        <f aca="false">'Quarterly data'!AX155</f>
        <v>#DIV/0!</v>
      </c>
      <c r="AX134" s="51" t="e">
        <f aca="false">'Quarterly data'!AY155</f>
        <v>#DIV/0!</v>
      </c>
      <c r="AY134" s="51" t="e">
        <f aca="false">'Quarterly data'!AZ155</f>
        <v>#DIV/0!</v>
      </c>
      <c r="AZ134" s="51" t="e">
        <f aca="false">'Quarterly data'!BA155</f>
        <v>#DIV/0!</v>
      </c>
      <c r="BA134" s="51" t="e">
        <f aca="false">'Quarterly data'!BB155</f>
        <v>#DIV/0!</v>
      </c>
      <c r="BB134" s="51" t="e">
        <f aca="false">'Quarterly data'!BC155</f>
        <v>#DIV/0!</v>
      </c>
      <c r="BC134" s="51" t="e">
        <f aca="false">'Quarterly data'!BD155</f>
        <v>#DIV/0!</v>
      </c>
      <c r="BD134" s="51" t="e">
        <f aca="false">'Quarterly data'!BE155</f>
        <v>#DIV/0!</v>
      </c>
      <c r="BE134" s="51" t="e">
        <f aca="false">'Quarterly data'!BF155</f>
        <v>#DIV/0!</v>
      </c>
      <c r="BF134" s="51" t="n">
        <f aca="false">'Quarterly data'!BG155</f>
        <v>76.1907761329707</v>
      </c>
      <c r="BG134" s="51" t="n">
        <f aca="false">'Quarterly data'!BH155</f>
        <v>75.3879553352721</v>
      </c>
      <c r="BH134" s="51" t="n">
        <f aca="false">'Quarterly data'!BI155</f>
        <v>77.5926291888933</v>
      </c>
      <c r="BI134" s="51" t="n">
        <f aca="false">'Quarterly data'!BJ155</f>
        <v>82.9945499241945</v>
      </c>
      <c r="BJ134" s="51" t="n">
        <f aca="false">'Quarterly data'!BK155</f>
        <v>78.8076866431726</v>
      </c>
      <c r="BK134" s="51" t="n">
        <f aca="false">'Quarterly data'!BL155</f>
        <v>80.0323534397756</v>
      </c>
      <c r="BL134" s="51" t="n">
        <f aca="false">'Quarterly data'!BM155</f>
        <v>79.8202617728761</v>
      </c>
      <c r="BM134" s="51" t="n">
        <f aca="false">'Quarterly data'!BN155</f>
        <v>80.4598624679294</v>
      </c>
      <c r="BN134" s="51" t="n">
        <f aca="false">'Quarterly data'!BO155</f>
        <v>79.4683841064497</v>
      </c>
      <c r="BO134" s="51" t="n">
        <f aca="false">'Quarterly data'!BP155</f>
        <v>84.3751691966493</v>
      </c>
      <c r="BP134" s="51" t="n">
        <f aca="false">'Quarterly data'!BQ155</f>
        <v>85.9418604786294</v>
      </c>
      <c r="BQ134" s="51" t="n">
        <f aca="false">'Quarterly data'!BR155</f>
        <v>87.557210641524</v>
      </c>
      <c r="BR134" s="51" t="n">
        <f aca="false">'Quarterly data'!BS155</f>
        <v>91.3307791171183</v>
      </c>
      <c r="BS134" s="51" t="n">
        <f aca="false">'Quarterly data'!BT155</f>
        <v>96.1502297409458</v>
      </c>
      <c r="BT134" s="51" t="n">
        <f aca="false">'Quarterly data'!BU155</f>
        <v>97.4869696613329</v>
      </c>
      <c r="BU134" s="51" t="n">
        <f aca="false">'Quarterly data'!BV155</f>
        <v>96.8897558456079</v>
      </c>
      <c r="BV134" s="51" t="n">
        <f aca="false">'Quarterly data'!BW155</f>
        <v>95.5663816869475</v>
      </c>
      <c r="BW134" s="51" t="n">
        <f aca="false">'Quarterly data'!BX155</f>
        <v>99.5766737849313</v>
      </c>
      <c r="BX134" s="51" t="n">
        <f aca="false">'Quarterly data'!BY155</f>
        <v>103.246764922833</v>
      </c>
      <c r="BY134" s="51" t="n">
        <f aca="false">'Quarterly data'!BZ155</f>
        <v>103.263410066049</v>
      </c>
      <c r="BZ134" s="51" t="n">
        <f aca="false">'Quarterly data'!CA155</f>
        <v>99.7777828500491</v>
      </c>
      <c r="CA134" s="51" t="n">
        <f aca="false">'Quarterly data'!CB155</f>
        <v>102.371426673516</v>
      </c>
      <c r="CB134" s="51" t="n">
        <f aca="false">'Quarterly data'!CC155</f>
        <v>101.883101306477</v>
      </c>
      <c r="CC134" s="51" t="n">
        <f aca="false">'Quarterly data'!CD155</f>
        <v>99.8935425673143</v>
      </c>
      <c r="CD134" s="51" t="n">
        <f aca="false">'Quarterly data'!CE155</f>
        <v>98.9385204106641</v>
      </c>
      <c r="CE134" s="51" t="n">
        <f aca="false">'Quarterly data'!CF155</f>
        <v>104.9507127346</v>
      </c>
      <c r="CF134" s="51" t="n">
        <f aca="false">'Quarterly data'!CG155</f>
        <v>105.110186563794</v>
      </c>
      <c r="CG134" s="51" t="n">
        <f aca="false">'Quarterly data'!CH155</f>
        <v>109.996019548814</v>
      </c>
      <c r="CH134" s="51" t="n">
        <f aca="false">'Quarterly data'!CI155</f>
        <v>108.798786964152</v>
      </c>
      <c r="CI134" s="51" t="n">
        <f aca="false">'Quarterly data'!CJ155</f>
        <v>113.506752753737</v>
      </c>
      <c r="CJ134" s="51" t="n">
        <f aca="false">'Quarterly data'!CK155</f>
        <v>120.243607330044</v>
      </c>
      <c r="CK134" s="51" t="n">
        <f aca="false">'Quarterly data'!CL155</f>
        <v>129.173837987366</v>
      </c>
      <c r="CL134" s="51" t="n">
        <f aca="false">'Quarterly data'!CM155</f>
        <v>129.268722866269</v>
      </c>
      <c r="CM134" s="51" t="n">
        <f aca="false">'Quarterly data'!CN155</f>
        <v>130.178012536365</v>
      </c>
      <c r="CN134" s="51" t="n">
        <f aca="false">'Quarterly data'!CO155</f>
        <v>129.372112353384</v>
      </c>
      <c r="CO134" s="51" t="n">
        <f aca="false">'Quarterly data'!CP155</f>
        <v>130.674290783453</v>
      </c>
      <c r="CP134" s="51" t="n">
        <f aca="false">'Quarterly data'!CQ155</f>
        <v>124.823308756168</v>
      </c>
      <c r="CQ134" s="51" t="n">
        <f aca="false">'Quarterly data'!CR155</f>
        <v>130.183191550856</v>
      </c>
      <c r="CR134" s="51" t="n">
        <f aca="false">'Quarterly data'!CS155</f>
        <v>125.140311046501</v>
      </c>
      <c r="CS134" s="51" t="n">
        <f aca="false">'Quarterly data'!CT155</f>
        <v>118.458209178643</v>
      </c>
      <c r="CT134" s="51" t="n">
        <f aca="false">'Quarterly data'!CU155</f>
        <v>118.836921593451</v>
      </c>
      <c r="CU134" s="51" t="e">
        <f aca="false">'quarterly data'!#ref!</f>
        <v>#VALUE!</v>
      </c>
      <c r="CV134" s="51" t="e">
        <f aca="false">'quarterly data'!#ref!</f>
        <v>#VALUE!</v>
      </c>
      <c r="CW134" s="51" t="e">
        <f aca="false">'quarterly data'!#ref!</f>
        <v>#VALUE!</v>
      </c>
      <c r="CX134" s="51" t="e">
        <f aca="false">'quarterly data'!#ref!</f>
        <v>#VALUE!</v>
      </c>
      <c r="CY134" s="51" t="e">
        <f aca="false">'quarterly data'!#ref!</f>
        <v>#VALUE!</v>
      </c>
      <c r="CZ134" s="51" t="e">
        <f aca="false">'quarterly data'!#ref!</f>
        <v>#VALUE!</v>
      </c>
      <c r="DA134" s="51" t="e">
        <f aca="false">'quarterly data'!#ref!</f>
        <v>#VALUE!</v>
      </c>
      <c r="DB134" s="51" t="e">
        <f aca="false">'quarterly data'!#ref!</f>
        <v>#VALUE!</v>
      </c>
      <c r="DC134" s="51" t="e">
        <f aca="false">'quarterly data'!#ref!</f>
        <v>#VALUE!</v>
      </c>
      <c r="DD134" s="51" t="e">
        <f aca="false">'quarterly data'!#ref!</f>
        <v>#VALUE!</v>
      </c>
      <c r="DE134" s="51" t="e">
        <f aca="false">'quarterly data'!#ref!</f>
        <v>#VALUE!</v>
      </c>
      <c r="DF134" s="51" t="e">
        <f aca="false">'quarterly data'!#ref!</f>
        <v>#VALUE!</v>
      </c>
      <c r="DG134" s="51" t="e">
        <f aca="false">'quarterly data'!#ref!</f>
        <v>#VALUE!</v>
      </c>
      <c r="DH134" s="51" t="e">
        <f aca="false">'quarterly data'!#ref!</f>
        <v>#VALUE!</v>
      </c>
      <c r="DI134" s="51" t="e">
        <f aca="false">'quarterly data'!#ref!</f>
        <v>#VALUE!</v>
      </c>
      <c r="DJ134" s="51" t="e">
        <f aca="false">'quarterly data'!#ref!</f>
        <v>#VALUE!</v>
      </c>
      <c r="DK134" s="51" t="e">
        <f aca="false">'quarterly data'!#ref!</f>
        <v>#VALUE!</v>
      </c>
      <c r="DL134" s="51" t="e">
        <f aca="false">'quarterly data'!#ref!</f>
        <v>#VALUE!</v>
      </c>
      <c r="DM134" s="51" t="e">
        <f aca="false">'quarterly data'!#ref!</f>
        <v>#VALUE!</v>
      </c>
      <c r="DN134" s="51" t="e">
        <f aca="false">'quarterly data'!#ref!</f>
        <v>#VALUE!</v>
      </c>
    </row>
    <row r="135" customFormat="false" ht="15" hidden="false" customHeight="false" outlineLevel="0" collapsed="false">
      <c r="A135" s="52" t="s">
        <v>197</v>
      </c>
      <c r="B135" s="51" t="n">
        <f aca="false">'Quarterly data'!C156</f>
        <v>1418.88366033055</v>
      </c>
      <c r="C135" s="51" t="e">
        <f aca="false">'Quarterly data'!D156</f>
        <v>#DIV/0!</v>
      </c>
      <c r="D135" s="51" t="e">
        <f aca="false">'Quarterly data'!E156</f>
        <v>#DIV/0!</v>
      </c>
      <c r="E135" s="51" t="e">
        <f aca="false">'Quarterly data'!F156</f>
        <v>#DIV/0!</v>
      </c>
      <c r="F135" s="51" t="e">
        <f aca="false">'Quarterly data'!G156</f>
        <v>#DIV/0!</v>
      </c>
      <c r="G135" s="51" t="e">
        <f aca="false">'Quarterly data'!H156</f>
        <v>#DIV/0!</v>
      </c>
      <c r="H135" s="51" t="e">
        <f aca="false">'Quarterly data'!I156</f>
        <v>#DIV/0!</v>
      </c>
      <c r="I135" s="51" t="e">
        <f aca="false">'Quarterly data'!J156</f>
        <v>#DIV/0!</v>
      </c>
      <c r="J135" s="51" t="e">
        <f aca="false">'Quarterly data'!K156</f>
        <v>#DIV/0!</v>
      </c>
      <c r="K135" s="51" t="e">
        <f aca="false">'Quarterly data'!L156</f>
        <v>#DIV/0!</v>
      </c>
      <c r="L135" s="51" t="e">
        <f aca="false">'Quarterly data'!M156</f>
        <v>#DIV/0!</v>
      </c>
      <c r="M135" s="51" t="e">
        <f aca="false">'Quarterly data'!N156</f>
        <v>#DIV/0!</v>
      </c>
      <c r="N135" s="51" t="e">
        <f aca="false">'Quarterly data'!O156</f>
        <v>#DIV/0!</v>
      </c>
      <c r="O135" s="51" t="e">
        <f aca="false">'Quarterly data'!P156</f>
        <v>#DIV/0!</v>
      </c>
      <c r="P135" s="51" t="e">
        <f aca="false">'Quarterly data'!Q156</f>
        <v>#DIV/0!</v>
      </c>
      <c r="Q135" s="51" t="e">
        <f aca="false">'Quarterly data'!R156</f>
        <v>#DIV/0!</v>
      </c>
      <c r="R135" s="51" t="e">
        <f aca="false">'Quarterly data'!S156</f>
        <v>#DIV/0!</v>
      </c>
      <c r="S135" s="51" t="e">
        <f aca="false">'Quarterly data'!T156</f>
        <v>#DIV/0!</v>
      </c>
      <c r="T135" s="51" t="e">
        <f aca="false">'Quarterly data'!U156</f>
        <v>#DIV/0!</v>
      </c>
      <c r="U135" s="51" t="e">
        <f aca="false">'Quarterly data'!V156</f>
        <v>#DIV/0!</v>
      </c>
      <c r="V135" s="51" t="e">
        <f aca="false">'Quarterly data'!W156</f>
        <v>#DIV/0!</v>
      </c>
      <c r="W135" s="51" t="e">
        <f aca="false">'Quarterly data'!X156</f>
        <v>#DIV/0!</v>
      </c>
      <c r="X135" s="51" t="e">
        <f aca="false">'Quarterly data'!Y156</f>
        <v>#DIV/0!</v>
      </c>
      <c r="Y135" s="51" t="e">
        <f aca="false">'Quarterly data'!Z156</f>
        <v>#DIV/0!</v>
      </c>
      <c r="Z135" s="51" t="e">
        <f aca="false">'Quarterly data'!AA156</f>
        <v>#DIV/0!</v>
      </c>
      <c r="AA135" s="51" t="e">
        <f aca="false">'Quarterly data'!AB156</f>
        <v>#DIV/0!</v>
      </c>
      <c r="AB135" s="51" t="e">
        <f aca="false">'Quarterly data'!AC156</f>
        <v>#DIV/0!</v>
      </c>
      <c r="AC135" s="51" t="e">
        <f aca="false">'Quarterly data'!AD156</f>
        <v>#DIV/0!</v>
      </c>
      <c r="AD135" s="51" t="e">
        <f aca="false">'Quarterly data'!AE156</f>
        <v>#DIV/0!</v>
      </c>
      <c r="AE135" s="51" t="e">
        <f aca="false">'Quarterly data'!AF156</f>
        <v>#DIV/0!</v>
      </c>
      <c r="AF135" s="51" t="e">
        <f aca="false">'Quarterly data'!AG156</f>
        <v>#DIV/0!</v>
      </c>
      <c r="AG135" s="51" t="e">
        <f aca="false">'Quarterly data'!AH156</f>
        <v>#DIV/0!</v>
      </c>
      <c r="AH135" s="51" t="e">
        <f aca="false">'Quarterly data'!AI156</f>
        <v>#DIV/0!</v>
      </c>
      <c r="AI135" s="51" t="e">
        <f aca="false">'Quarterly data'!AJ156</f>
        <v>#DIV/0!</v>
      </c>
      <c r="AJ135" s="51" t="e">
        <f aca="false">'Quarterly data'!AK156</f>
        <v>#DIV/0!</v>
      </c>
      <c r="AK135" s="51" t="e">
        <f aca="false">'Quarterly data'!AL156</f>
        <v>#DIV/0!</v>
      </c>
      <c r="AL135" s="51" t="e">
        <f aca="false">'Quarterly data'!AM156</f>
        <v>#DIV/0!</v>
      </c>
      <c r="AM135" s="51" t="e">
        <f aca="false">'Quarterly data'!AN156</f>
        <v>#DIV/0!</v>
      </c>
      <c r="AN135" s="51" t="e">
        <f aca="false">'Quarterly data'!AO156</f>
        <v>#DIV/0!</v>
      </c>
      <c r="AO135" s="51" t="e">
        <f aca="false">'Quarterly data'!AP156</f>
        <v>#DIV/0!</v>
      </c>
      <c r="AP135" s="51" t="e">
        <f aca="false">'Quarterly data'!AQ156</f>
        <v>#DIV/0!</v>
      </c>
      <c r="AQ135" s="51" t="e">
        <f aca="false">'Quarterly data'!AR156</f>
        <v>#DIV/0!</v>
      </c>
      <c r="AR135" s="51" t="e">
        <f aca="false">'Quarterly data'!AS156</f>
        <v>#DIV/0!</v>
      </c>
      <c r="AS135" s="51" t="e">
        <f aca="false">'Quarterly data'!AT156</f>
        <v>#DIV/0!</v>
      </c>
      <c r="AT135" s="51" t="e">
        <f aca="false">'Quarterly data'!AU156</f>
        <v>#DIV/0!</v>
      </c>
      <c r="AU135" s="51" t="e">
        <f aca="false">'Quarterly data'!AV156</f>
        <v>#DIV/0!</v>
      </c>
      <c r="AV135" s="51" t="e">
        <f aca="false">'Quarterly data'!AW156</f>
        <v>#DIV/0!</v>
      </c>
      <c r="AW135" s="51" t="e">
        <f aca="false">'Quarterly data'!AX156</f>
        <v>#DIV/0!</v>
      </c>
      <c r="AX135" s="51" t="e">
        <f aca="false">'Quarterly data'!AY156</f>
        <v>#DIV/0!</v>
      </c>
      <c r="AY135" s="51" t="e">
        <f aca="false">'Quarterly data'!AZ156</f>
        <v>#DIV/0!</v>
      </c>
      <c r="AZ135" s="51" t="e">
        <f aca="false">'Quarterly data'!BA156</f>
        <v>#DIV/0!</v>
      </c>
      <c r="BA135" s="51" t="e">
        <f aca="false">'Quarterly data'!BB156</f>
        <v>#DIV/0!</v>
      </c>
      <c r="BB135" s="51" t="e">
        <f aca="false">'Quarterly data'!BC156</f>
        <v>#DIV/0!</v>
      </c>
      <c r="BC135" s="51" t="e">
        <f aca="false">'Quarterly data'!BD156</f>
        <v>#DIV/0!</v>
      </c>
      <c r="BD135" s="51" t="e">
        <f aca="false">'Quarterly data'!BE156</f>
        <v>#DIV/0!</v>
      </c>
      <c r="BE135" s="51" t="e">
        <f aca="false">'Quarterly data'!BF156</f>
        <v>#DIV/0!</v>
      </c>
      <c r="BF135" s="51" t="n">
        <f aca="false">'Quarterly data'!BG156</f>
        <v>67.8706854144869</v>
      </c>
      <c r="BG135" s="51" t="n">
        <f aca="false">'Quarterly data'!BH156</f>
        <v>67.5264419730621</v>
      </c>
      <c r="BH135" s="51" t="n">
        <f aca="false">'Quarterly data'!BI156</f>
        <v>74.0447708679653</v>
      </c>
      <c r="BI135" s="51" t="n">
        <f aca="false">'Quarterly data'!BJ156</f>
        <v>83.0874541612448</v>
      </c>
      <c r="BJ135" s="51" t="n">
        <f aca="false">'Quarterly data'!BK156</f>
        <v>72.4707311636914</v>
      </c>
      <c r="BK135" s="51" t="n">
        <f aca="false">'Quarterly data'!BL156</f>
        <v>76.6070249396983</v>
      </c>
      <c r="BL135" s="51" t="n">
        <f aca="false">'Quarterly data'!BM156</f>
        <v>80.2339706432981</v>
      </c>
      <c r="BM135" s="51" t="n">
        <f aca="false">'Quarterly data'!BN156</f>
        <v>81.0956294528721</v>
      </c>
      <c r="BN135" s="51" t="n">
        <f aca="false">'Quarterly data'!BO156</f>
        <v>77.7350389420573</v>
      </c>
      <c r="BO135" s="51" t="n">
        <f aca="false">'Quarterly data'!BP156</f>
        <v>82.5871628416252</v>
      </c>
      <c r="BP135" s="51" t="n">
        <f aca="false">'Quarterly data'!BQ156</f>
        <v>81.1079693682922</v>
      </c>
      <c r="BQ135" s="51" t="n">
        <f aca="false">'Quarterly data'!BR156</f>
        <v>84.2290868452685</v>
      </c>
      <c r="BR135" s="51" t="n">
        <f aca="false">'Quarterly data'!BS156</f>
        <v>91.8426440581817</v>
      </c>
      <c r="BS135" s="51" t="n">
        <f aca="false">'Quarterly data'!BT156</f>
        <v>98.8354738297948</v>
      </c>
      <c r="BT135" s="51" t="n">
        <f aca="false">'Quarterly data'!BU156</f>
        <v>100.441850067107</v>
      </c>
      <c r="BU135" s="51" t="n">
        <f aca="false">'Quarterly data'!BV156</f>
        <v>96.7012192454407</v>
      </c>
      <c r="BV135" s="51" t="n">
        <f aca="false">'Quarterly data'!BW156</f>
        <v>93.7326369950471</v>
      </c>
      <c r="BW135" s="51" t="n">
        <f aca="false">'Quarterly data'!BX156</f>
        <v>100.766260903556</v>
      </c>
      <c r="BX135" s="51" t="n">
        <f aca="false">'Quarterly data'!BY156</f>
        <v>109.611474760255</v>
      </c>
      <c r="BY135" s="51" t="n">
        <f aca="false">'Quarterly data'!BZ156</f>
        <v>107.853570314322</v>
      </c>
      <c r="BZ135" s="51" t="n">
        <f aca="false">'Quarterly data'!CA156</f>
        <v>99.5042901113439</v>
      </c>
      <c r="CA135" s="51" t="n">
        <f aca="false">'Quarterly data'!CB156</f>
        <v>103.569725470746</v>
      </c>
      <c r="CB135" s="51" t="n">
        <f aca="false">'Quarterly data'!CC156</f>
        <v>101.868730696079</v>
      </c>
      <c r="CC135" s="51" t="n">
        <f aca="false">'Quarterly data'!CD156</f>
        <v>98.6030637997902</v>
      </c>
      <c r="CD135" s="51" t="n">
        <f aca="false">'Quarterly data'!CE156</f>
        <v>96.9529907774469</v>
      </c>
      <c r="CE135" s="51" t="n">
        <f aca="false">'Quarterly data'!CF156</f>
        <v>105.374416472295</v>
      </c>
      <c r="CF135" s="51" t="n">
        <f aca="false">'Quarterly data'!CG156</f>
        <v>106.836837285454</v>
      </c>
      <c r="CG135" s="51" t="n">
        <f aca="false">'Quarterly data'!CH156</f>
        <v>113.656398529712</v>
      </c>
      <c r="CH135" s="51" t="n">
        <f aca="false">'Quarterly data'!CI156</f>
        <v>110.244460497222</v>
      </c>
      <c r="CI135" s="51" t="n">
        <f aca="false">'Quarterly data'!CJ156</f>
        <v>115.659260482574</v>
      </c>
      <c r="CJ135" s="51" t="n">
        <f aca="false">'Quarterly data'!CK156</f>
        <v>124.520152272672</v>
      </c>
      <c r="CK135" s="51" t="n">
        <f aca="false">'Quarterly data'!CL156</f>
        <v>133.65091362079</v>
      </c>
      <c r="CL135" s="51" t="n">
        <f aca="false">'Quarterly data'!CM156</f>
        <v>131.879963018313</v>
      </c>
      <c r="CM135" s="51" t="n">
        <f aca="false">'Quarterly data'!CN156</f>
        <v>131.089767008356</v>
      </c>
      <c r="CN135" s="51" t="n">
        <f aca="false">'Quarterly data'!CO156</f>
        <v>130.076582102333</v>
      </c>
      <c r="CO135" s="51" t="n">
        <f aca="false">'Quarterly data'!CP156</f>
        <v>132.296787014683</v>
      </c>
      <c r="CP135" s="51" t="n">
        <f aca="false">'Quarterly data'!CQ156</f>
        <v>124.913566957521</v>
      </c>
      <c r="CQ135" s="51" t="n">
        <f aca="false">'Quarterly data'!CR156</f>
        <v>133.617224195095</v>
      </c>
      <c r="CR135" s="51" t="n">
        <f aca="false">'Quarterly data'!CS156</f>
        <v>129.061307242974</v>
      </c>
      <c r="CS135" s="51" t="n">
        <f aca="false">'Quarterly data'!CT156</f>
        <v>121.065057552437</v>
      </c>
      <c r="CT135" s="51" t="n">
        <f aca="false">'Quarterly data'!CU156</f>
        <v>121.516551528158</v>
      </c>
      <c r="CU135" s="51" t="e">
        <f aca="false">'quarterly data'!#ref!</f>
        <v>#VALUE!</v>
      </c>
      <c r="CV135" s="51" t="e">
        <f aca="false">'quarterly data'!#ref!</f>
        <v>#VALUE!</v>
      </c>
      <c r="CW135" s="51" t="e">
        <f aca="false">'quarterly data'!#ref!</f>
        <v>#VALUE!</v>
      </c>
      <c r="CX135" s="51" t="e">
        <f aca="false">'quarterly data'!#ref!</f>
        <v>#VALUE!</v>
      </c>
      <c r="CY135" s="51" t="e">
        <f aca="false">'quarterly data'!#ref!</f>
        <v>#VALUE!</v>
      </c>
      <c r="CZ135" s="51" t="e">
        <f aca="false">'quarterly data'!#ref!</f>
        <v>#VALUE!</v>
      </c>
      <c r="DA135" s="51" t="e">
        <f aca="false">'quarterly data'!#ref!</f>
        <v>#VALUE!</v>
      </c>
      <c r="DB135" s="51" t="e">
        <f aca="false">'quarterly data'!#ref!</f>
        <v>#VALUE!</v>
      </c>
      <c r="DC135" s="51" t="e">
        <f aca="false">'quarterly data'!#ref!</f>
        <v>#VALUE!</v>
      </c>
      <c r="DD135" s="51" t="e">
        <f aca="false">'quarterly data'!#ref!</f>
        <v>#VALUE!</v>
      </c>
      <c r="DE135" s="51" t="e">
        <f aca="false">'quarterly data'!#ref!</f>
        <v>#VALUE!</v>
      </c>
      <c r="DF135" s="51" t="e">
        <f aca="false">'quarterly data'!#ref!</f>
        <v>#VALUE!</v>
      </c>
      <c r="DG135" s="51" t="e">
        <f aca="false">'quarterly data'!#ref!</f>
        <v>#VALUE!</v>
      </c>
      <c r="DH135" s="51" t="e">
        <f aca="false">'quarterly data'!#ref!</f>
        <v>#VALUE!</v>
      </c>
      <c r="DI135" s="51" t="e">
        <f aca="false">'quarterly data'!#ref!</f>
        <v>#VALUE!</v>
      </c>
      <c r="DJ135" s="51" t="e">
        <f aca="false">'quarterly data'!#ref!</f>
        <v>#VALUE!</v>
      </c>
      <c r="DK135" s="51" t="e">
        <f aca="false">'quarterly data'!#ref!</f>
        <v>#VALUE!</v>
      </c>
      <c r="DL135" s="51" t="e">
        <f aca="false">'quarterly data'!#ref!</f>
        <v>#VALUE!</v>
      </c>
      <c r="DM135" s="51" t="e">
        <f aca="false">'quarterly data'!#ref!</f>
        <v>#VALUE!</v>
      </c>
      <c r="DN135" s="51" t="e">
        <f aca="false">'quarterly data'!#ref!</f>
        <v>#VALUE!</v>
      </c>
    </row>
    <row r="136" customFormat="false" ht="15" hidden="false" customHeight="false" outlineLevel="0" collapsed="false">
      <c r="A136" s="50" t="s">
        <v>198</v>
      </c>
      <c r="B136" s="51" t="n">
        <f aca="false">'Quarterly data'!C158</f>
        <v>2071.16530322404</v>
      </c>
      <c r="C136" s="51" t="e">
        <f aca="false">'Quarterly data'!D158</f>
        <v>#DIV/0!</v>
      </c>
      <c r="D136" s="51" t="e">
        <f aca="false">'Quarterly data'!E158</f>
        <v>#DIV/0!</v>
      </c>
      <c r="E136" s="51" t="e">
        <f aca="false">'Quarterly data'!F158</f>
        <v>#DIV/0!</v>
      </c>
      <c r="F136" s="51" t="e">
        <f aca="false">'Quarterly data'!G158</f>
        <v>#DIV/0!</v>
      </c>
      <c r="G136" s="51" t="e">
        <f aca="false">'Quarterly data'!H158</f>
        <v>#DIV/0!</v>
      </c>
      <c r="H136" s="51" t="e">
        <f aca="false">'Quarterly data'!I158</f>
        <v>#DIV/0!</v>
      </c>
      <c r="I136" s="51" t="e">
        <f aca="false">'Quarterly data'!J158</f>
        <v>#DIV/0!</v>
      </c>
      <c r="J136" s="51" t="e">
        <f aca="false">'Quarterly data'!K158</f>
        <v>#DIV/0!</v>
      </c>
      <c r="K136" s="51" t="e">
        <f aca="false">'Quarterly data'!L158</f>
        <v>#DIV/0!</v>
      </c>
      <c r="L136" s="51" t="e">
        <f aca="false">'Quarterly data'!M158</f>
        <v>#DIV/0!</v>
      </c>
      <c r="M136" s="51" t="e">
        <f aca="false">'Quarterly data'!N158</f>
        <v>#DIV/0!</v>
      </c>
      <c r="N136" s="51" t="e">
        <f aca="false">'Quarterly data'!O158</f>
        <v>#DIV/0!</v>
      </c>
      <c r="O136" s="51" t="e">
        <f aca="false">'Quarterly data'!P158</f>
        <v>#DIV/0!</v>
      </c>
      <c r="P136" s="51" t="e">
        <f aca="false">'Quarterly data'!Q158</f>
        <v>#DIV/0!</v>
      </c>
      <c r="Q136" s="51" t="e">
        <f aca="false">'Quarterly data'!R158</f>
        <v>#DIV/0!</v>
      </c>
      <c r="R136" s="51" t="e">
        <f aca="false">'Quarterly data'!S158</f>
        <v>#DIV/0!</v>
      </c>
      <c r="S136" s="51" t="e">
        <f aca="false">'Quarterly data'!T158</f>
        <v>#DIV/0!</v>
      </c>
      <c r="T136" s="51" t="e">
        <f aca="false">'Quarterly data'!U158</f>
        <v>#DIV/0!</v>
      </c>
      <c r="U136" s="51" t="e">
        <f aca="false">'Quarterly data'!V158</f>
        <v>#DIV/0!</v>
      </c>
      <c r="V136" s="51" t="e">
        <f aca="false">'Quarterly data'!W158</f>
        <v>#DIV/0!</v>
      </c>
      <c r="W136" s="51" t="e">
        <f aca="false">'Quarterly data'!X158</f>
        <v>#DIV/0!</v>
      </c>
      <c r="X136" s="51" t="e">
        <f aca="false">'Quarterly data'!Y158</f>
        <v>#DIV/0!</v>
      </c>
      <c r="Y136" s="51" t="e">
        <f aca="false">'Quarterly data'!Z158</f>
        <v>#DIV/0!</v>
      </c>
      <c r="Z136" s="51" t="e">
        <f aca="false">'Quarterly data'!AA158</f>
        <v>#DIV/0!</v>
      </c>
      <c r="AA136" s="51" t="e">
        <f aca="false">'Quarterly data'!AB158</f>
        <v>#DIV/0!</v>
      </c>
      <c r="AB136" s="51" t="e">
        <f aca="false">'Quarterly data'!AC158</f>
        <v>#DIV/0!</v>
      </c>
      <c r="AC136" s="51" t="e">
        <f aca="false">'Quarterly data'!AD158</f>
        <v>#DIV/0!</v>
      </c>
      <c r="AD136" s="51" t="e">
        <f aca="false">'Quarterly data'!AE158</f>
        <v>#DIV/0!</v>
      </c>
      <c r="AE136" s="51" t="e">
        <f aca="false">'Quarterly data'!AF158</f>
        <v>#DIV/0!</v>
      </c>
      <c r="AF136" s="51" t="e">
        <f aca="false">'Quarterly data'!AG158</f>
        <v>#DIV/0!</v>
      </c>
      <c r="AG136" s="51" t="e">
        <f aca="false">'Quarterly data'!AH158</f>
        <v>#DIV/0!</v>
      </c>
      <c r="AH136" s="51" t="e">
        <f aca="false">'Quarterly data'!AI158</f>
        <v>#DIV/0!</v>
      </c>
      <c r="AI136" s="51" t="e">
        <f aca="false">'Quarterly data'!AJ158</f>
        <v>#DIV/0!</v>
      </c>
      <c r="AJ136" s="51" t="e">
        <f aca="false">'Quarterly data'!AK158</f>
        <v>#DIV/0!</v>
      </c>
      <c r="AK136" s="51" t="e">
        <f aca="false">'Quarterly data'!AL158</f>
        <v>#DIV/0!</v>
      </c>
      <c r="AL136" s="51" t="e">
        <f aca="false">'Quarterly data'!AM158</f>
        <v>#DIV/0!</v>
      </c>
      <c r="AM136" s="51" t="e">
        <f aca="false">'Quarterly data'!AN158</f>
        <v>#DIV/0!</v>
      </c>
      <c r="AN136" s="51" t="e">
        <f aca="false">'Quarterly data'!AO158</f>
        <v>#DIV/0!</v>
      </c>
      <c r="AO136" s="51" t="e">
        <f aca="false">'Quarterly data'!AP158</f>
        <v>#DIV/0!</v>
      </c>
      <c r="AP136" s="51" t="e">
        <f aca="false">'Quarterly data'!AQ158</f>
        <v>#DIV/0!</v>
      </c>
      <c r="AQ136" s="51" t="e">
        <f aca="false">'Quarterly data'!AR158</f>
        <v>#DIV/0!</v>
      </c>
      <c r="AR136" s="51" t="e">
        <f aca="false">'Quarterly data'!AS158</f>
        <v>#DIV/0!</v>
      </c>
      <c r="AS136" s="51" t="e">
        <f aca="false">'Quarterly data'!AT158</f>
        <v>#DIV/0!</v>
      </c>
      <c r="AT136" s="51" t="e">
        <f aca="false">'Quarterly data'!AU158</f>
        <v>#DIV/0!</v>
      </c>
      <c r="AU136" s="51" t="e">
        <f aca="false">'Quarterly data'!AV158</f>
        <v>#DIV/0!</v>
      </c>
      <c r="AV136" s="51" t="e">
        <f aca="false">'Quarterly data'!AW158</f>
        <v>#DIV/0!</v>
      </c>
      <c r="AW136" s="51" t="e">
        <f aca="false">'Quarterly data'!AX158</f>
        <v>#DIV/0!</v>
      </c>
      <c r="AX136" s="51" t="e">
        <f aca="false">'Quarterly data'!AY158</f>
        <v>#DIV/0!</v>
      </c>
      <c r="AY136" s="51" t="e">
        <f aca="false">'Quarterly data'!AZ158</f>
        <v>#DIV/0!</v>
      </c>
      <c r="AZ136" s="51" t="e">
        <f aca="false">'Quarterly data'!BA158</f>
        <v>#DIV/0!</v>
      </c>
      <c r="BA136" s="51" t="e">
        <f aca="false">'Quarterly data'!BB158</f>
        <v>#DIV/0!</v>
      </c>
      <c r="BB136" s="51" t="e">
        <f aca="false">'Quarterly data'!BC158</f>
        <v>#DIV/0!</v>
      </c>
      <c r="BC136" s="51" t="e">
        <f aca="false">'Quarterly data'!BD158</f>
        <v>#DIV/0!</v>
      </c>
      <c r="BD136" s="51" t="e">
        <f aca="false">'Quarterly data'!BE158</f>
        <v>#DIV/0!</v>
      </c>
      <c r="BE136" s="51" t="e">
        <f aca="false">'Quarterly data'!BF158</f>
        <v>#DIV/0!</v>
      </c>
      <c r="BF136" s="51" t="n">
        <f aca="false">'Quarterly data'!BG158</f>
        <v>89.9186127480414</v>
      </c>
      <c r="BG136" s="51" t="n">
        <f aca="false">'Quarterly data'!BH158</f>
        <v>90.3206867225968</v>
      </c>
      <c r="BH136" s="51" t="n">
        <f aca="false">'Quarterly data'!BI158</f>
        <v>90.1512351048547</v>
      </c>
      <c r="BI136" s="51" t="n">
        <f aca="false">'Quarterly data'!BJ158</f>
        <v>90.753073962778</v>
      </c>
      <c r="BJ136" s="51" t="n">
        <f aca="false">'Quarterly data'!BK158</f>
        <v>89.4765506379633</v>
      </c>
      <c r="BK136" s="51" t="n">
        <f aca="false">'Quarterly data'!BL158</f>
        <v>91.1240785411343</v>
      </c>
      <c r="BL136" s="51" t="n">
        <f aca="false">'Quarterly data'!BM158</f>
        <v>92.1131018511388</v>
      </c>
      <c r="BM136" s="51" t="n">
        <f aca="false">'Quarterly data'!BN158</f>
        <v>92.3709303471395</v>
      </c>
      <c r="BN136" s="51" t="n">
        <f aca="false">'Quarterly data'!BO158</f>
        <v>92.0241544286966</v>
      </c>
      <c r="BO136" s="51" t="n">
        <f aca="false">'Quarterly data'!BP158</f>
        <v>93.5501076685734</v>
      </c>
      <c r="BP136" s="51" t="n">
        <f aca="false">'Quarterly data'!BQ158</f>
        <v>95.0518536998995</v>
      </c>
      <c r="BQ136" s="51" t="n">
        <f aca="false">'Quarterly data'!BR158</f>
        <v>97.906491585813</v>
      </c>
      <c r="BR136" s="51" t="n">
        <f aca="false">'Quarterly data'!BS158</f>
        <v>96.8465144880278</v>
      </c>
      <c r="BS136" s="51" t="n">
        <f aca="false">'Quarterly data'!BT158</f>
        <v>100.112187023158</v>
      </c>
      <c r="BT136" s="51" t="n">
        <f aca="false">'Quarterly data'!BU158</f>
        <v>99.5567293963392</v>
      </c>
      <c r="BU136" s="51" t="n">
        <f aca="false">'Quarterly data'!BV158</f>
        <v>99.9144580035192</v>
      </c>
      <c r="BV136" s="51" t="n">
        <f aca="false">'Quarterly data'!BW158</f>
        <v>99.7217202567659</v>
      </c>
      <c r="BW136" s="51" t="n">
        <f aca="false">'Quarterly data'!BX158</f>
        <v>100.876840417018</v>
      </c>
      <c r="BX136" s="51" t="n">
        <f aca="false">'Quarterly data'!BY158</f>
        <v>99.7841806441554</v>
      </c>
      <c r="BY136" s="51" t="n">
        <f aca="false">'Quarterly data'!BZ158</f>
        <v>99.7969056493101</v>
      </c>
      <c r="BZ136" s="51" t="n">
        <f aca="false">'Quarterly data'!CA158</f>
        <v>99.8478702959187</v>
      </c>
      <c r="CA136" s="51" t="n">
        <f aca="false">'Quarterly data'!CB158</f>
        <v>100.541786771133</v>
      </c>
      <c r="CB136" s="51" t="n">
        <f aca="false">'Quarterly data'!CC158</f>
        <v>100.850359493823</v>
      </c>
      <c r="CC136" s="51" t="n">
        <f aca="false">'Quarterly data'!CD158</f>
        <v>102.806966909998</v>
      </c>
      <c r="CD136" s="51" t="n">
        <f aca="false">'Quarterly data'!CE158</f>
        <v>103.595426625016</v>
      </c>
      <c r="CE136" s="51" t="n">
        <f aca="false">'Quarterly data'!CF158</f>
        <v>104.552842188599</v>
      </c>
      <c r="CF136" s="51" t="n">
        <f aca="false">'Quarterly data'!CG158</f>
        <v>105.729606833438</v>
      </c>
      <c r="CG136" s="51" t="n">
        <f aca="false">'Quarterly data'!CH158</f>
        <v>106.488194327059</v>
      </c>
      <c r="CH136" s="51" t="n">
        <f aca="false">'Quarterly data'!CI158</f>
        <v>106.733710661893</v>
      </c>
      <c r="CI136" s="51" t="n">
        <f aca="false">'Quarterly data'!CJ158</f>
        <v>108.051220051143</v>
      </c>
      <c r="CJ136" s="51" t="n">
        <f aca="false">'Quarterly data'!CK158</f>
        <v>108.162396764365</v>
      </c>
      <c r="CK136" s="51" t="n">
        <f aca="false">'Quarterly data'!CL158</f>
        <v>107.917979271049</v>
      </c>
      <c r="CL136" s="51" t="n">
        <f aca="false">'Quarterly data'!CM158</f>
        <v>108.980236376976</v>
      </c>
      <c r="CM136" s="51" t="n">
        <f aca="false">'Quarterly data'!CN158</f>
        <v>110.112149732759</v>
      </c>
      <c r="CN136" s="51" t="n">
        <f aca="false">'Quarterly data'!CO158</f>
        <v>110.035500866481</v>
      </c>
      <c r="CO136" s="51" t="n">
        <f aca="false">'Quarterly data'!CP158</f>
        <v>110.377132862343</v>
      </c>
      <c r="CP136" s="51" t="n">
        <f aca="false">'Quarterly data'!CQ158</f>
        <v>111.641557537043</v>
      </c>
      <c r="CQ136" s="51" t="n">
        <f aca="false">'Quarterly data'!CR158</f>
        <v>114.93854510713</v>
      </c>
      <c r="CR136" s="51" t="n">
        <f aca="false">'Quarterly data'!CS158</f>
        <v>113.97743625436</v>
      </c>
      <c r="CS136" s="51" t="n">
        <f aca="false">'Quarterly data'!CT158</f>
        <v>113.636486942201</v>
      </c>
      <c r="CT136" s="51" t="n">
        <f aca="false">'Quarterly data'!CU158</f>
        <v>113.482908878442</v>
      </c>
      <c r="CU136" s="51" t="e">
        <f aca="false">'quarterly data'!#ref!</f>
        <v>#VALUE!</v>
      </c>
      <c r="CV136" s="51" t="e">
        <f aca="false">'quarterly data'!#ref!</f>
        <v>#VALUE!</v>
      </c>
      <c r="CW136" s="51" t="e">
        <f aca="false">'quarterly data'!#ref!</f>
        <v>#VALUE!</v>
      </c>
      <c r="CX136" s="51" t="e">
        <f aca="false">'quarterly data'!#ref!</f>
        <v>#VALUE!</v>
      </c>
      <c r="CY136" s="51" t="e">
        <f aca="false">'quarterly data'!#ref!</f>
        <v>#VALUE!</v>
      </c>
      <c r="CZ136" s="51" t="e">
        <f aca="false">'quarterly data'!#ref!</f>
        <v>#VALUE!</v>
      </c>
      <c r="DA136" s="51" t="e">
        <f aca="false">'quarterly data'!#ref!</f>
        <v>#VALUE!</v>
      </c>
      <c r="DB136" s="51" t="e">
        <f aca="false">'quarterly data'!#ref!</f>
        <v>#VALUE!</v>
      </c>
      <c r="DC136" s="51" t="e">
        <f aca="false">'quarterly data'!#ref!</f>
        <v>#VALUE!</v>
      </c>
      <c r="DD136" s="51" t="e">
        <f aca="false">'quarterly data'!#ref!</f>
        <v>#VALUE!</v>
      </c>
      <c r="DE136" s="51" t="e">
        <f aca="false">'quarterly data'!#ref!</f>
        <v>#VALUE!</v>
      </c>
      <c r="DF136" s="51" t="e">
        <f aca="false">'quarterly data'!#ref!</f>
        <v>#VALUE!</v>
      </c>
      <c r="DG136" s="51" t="e">
        <f aca="false">'quarterly data'!#ref!</f>
        <v>#VALUE!</v>
      </c>
      <c r="DH136" s="51" t="e">
        <f aca="false">'quarterly data'!#ref!</f>
        <v>#VALUE!</v>
      </c>
      <c r="DI136" s="51" t="e">
        <f aca="false">'quarterly data'!#ref!</f>
        <v>#VALUE!</v>
      </c>
      <c r="DJ136" s="51" t="e">
        <f aca="false">'quarterly data'!#ref!</f>
        <v>#VALUE!</v>
      </c>
      <c r="DK136" s="51" t="e">
        <f aca="false">'quarterly data'!#ref!</f>
        <v>#VALUE!</v>
      </c>
      <c r="DL136" s="51" t="e">
        <f aca="false">'quarterly data'!#ref!</f>
        <v>#VALUE!</v>
      </c>
      <c r="DM136" s="51" t="e">
        <f aca="false">'quarterly data'!#ref!</f>
        <v>#VALUE!</v>
      </c>
      <c r="DN136" s="51" t="e">
        <f aca="false">'quarterly data'!#ref!</f>
        <v>#VALUE!</v>
      </c>
    </row>
    <row r="137" customFormat="false" ht="15" hidden="false" customHeight="false" outlineLevel="0" collapsed="false">
      <c r="A137" s="52" t="s">
        <v>199</v>
      </c>
      <c r="B137" s="51" t="n">
        <f aca="false">'Quarterly data'!C159</f>
        <v>510.996969595812</v>
      </c>
      <c r="C137" s="51" t="e">
        <f aca="false">'Quarterly data'!D159</f>
        <v>#DIV/0!</v>
      </c>
      <c r="D137" s="51" t="e">
        <f aca="false">'Quarterly data'!E159</f>
        <v>#DIV/0!</v>
      </c>
      <c r="E137" s="51" t="e">
        <f aca="false">'Quarterly data'!F159</f>
        <v>#DIV/0!</v>
      </c>
      <c r="F137" s="51" t="e">
        <f aca="false">'Quarterly data'!G159</f>
        <v>#DIV/0!</v>
      </c>
      <c r="G137" s="51" t="e">
        <f aca="false">'Quarterly data'!H159</f>
        <v>#DIV/0!</v>
      </c>
      <c r="H137" s="51" t="e">
        <f aca="false">'Quarterly data'!I159</f>
        <v>#DIV/0!</v>
      </c>
      <c r="I137" s="51" t="e">
        <f aca="false">'Quarterly data'!J159</f>
        <v>#DIV/0!</v>
      </c>
      <c r="J137" s="51" t="e">
        <f aca="false">'Quarterly data'!K159</f>
        <v>#DIV/0!</v>
      </c>
      <c r="K137" s="51" t="e">
        <f aca="false">'Quarterly data'!L159</f>
        <v>#DIV/0!</v>
      </c>
      <c r="L137" s="51" t="e">
        <f aca="false">'Quarterly data'!M159</f>
        <v>#DIV/0!</v>
      </c>
      <c r="M137" s="51" t="e">
        <f aca="false">'Quarterly data'!N159</f>
        <v>#DIV/0!</v>
      </c>
      <c r="N137" s="51" t="e">
        <f aca="false">'Quarterly data'!O159</f>
        <v>#DIV/0!</v>
      </c>
      <c r="O137" s="51" t="e">
        <f aca="false">'Quarterly data'!P159</f>
        <v>#DIV/0!</v>
      </c>
      <c r="P137" s="51" t="e">
        <f aca="false">'Quarterly data'!Q159</f>
        <v>#DIV/0!</v>
      </c>
      <c r="Q137" s="51" t="e">
        <f aca="false">'Quarterly data'!R159</f>
        <v>#DIV/0!</v>
      </c>
      <c r="R137" s="51" t="e">
        <f aca="false">'Quarterly data'!S159</f>
        <v>#DIV/0!</v>
      </c>
      <c r="S137" s="51" t="e">
        <f aca="false">'Quarterly data'!T159</f>
        <v>#DIV/0!</v>
      </c>
      <c r="T137" s="51" t="e">
        <f aca="false">'Quarterly data'!U159</f>
        <v>#DIV/0!</v>
      </c>
      <c r="U137" s="51" t="e">
        <f aca="false">'Quarterly data'!V159</f>
        <v>#DIV/0!</v>
      </c>
      <c r="V137" s="51" t="e">
        <f aca="false">'Quarterly data'!W159</f>
        <v>#DIV/0!</v>
      </c>
      <c r="W137" s="51" t="e">
        <f aca="false">'Quarterly data'!X159</f>
        <v>#DIV/0!</v>
      </c>
      <c r="X137" s="51" t="e">
        <f aca="false">'Quarterly data'!Y159</f>
        <v>#DIV/0!</v>
      </c>
      <c r="Y137" s="51" t="e">
        <f aca="false">'Quarterly data'!Z159</f>
        <v>#DIV/0!</v>
      </c>
      <c r="Z137" s="51" t="e">
        <f aca="false">'Quarterly data'!AA159</f>
        <v>#DIV/0!</v>
      </c>
      <c r="AA137" s="51" t="e">
        <f aca="false">'Quarterly data'!AB159</f>
        <v>#DIV/0!</v>
      </c>
      <c r="AB137" s="51" t="e">
        <f aca="false">'Quarterly data'!AC159</f>
        <v>#DIV/0!</v>
      </c>
      <c r="AC137" s="51" t="e">
        <f aca="false">'Quarterly data'!AD159</f>
        <v>#DIV/0!</v>
      </c>
      <c r="AD137" s="51" t="e">
        <f aca="false">'Quarterly data'!AE159</f>
        <v>#DIV/0!</v>
      </c>
      <c r="AE137" s="51" t="e">
        <f aca="false">'Quarterly data'!AF159</f>
        <v>#DIV/0!</v>
      </c>
      <c r="AF137" s="51" t="e">
        <f aca="false">'Quarterly data'!AG159</f>
        <v>#DIV/0!</v>
      </c>
      <c r="AG137" s="51" t="e">
        <f aca="false">'Quarterly data'!AH159</f>
        <v>#DIV/0!</v>
      </c>
      <c r="AH137" s="51" t="e">
        <f aca="false">'Quarterly data'!AI159</f>
        <v>#DIV/0!</v>
      </c>
      <c r="AI137" s="51" t="e">
        <f aca="false">'Quarterly data'!AJ159</f>
        <v>#DIV/0!</v>
      </c>
      <c r="AJ137" s="51" t="e">
        <f aca="false">'Quarterly data'!AK159</f>
        <v>#DIV/0!</v>
      </c>
      <c r="AK137" s="51" t="e">
        <f aca="false">'Quarterly data'!AL159</f>
        <v>#DIV/0!</v>
      </c>
      <c r="AL137" s="51" t="e">
        <f aca="false">'Quarterly data'!AM159</f>
        <v>#DIV/0!</v>
      </c>
      <c r="AM137" s="51" t="e">
        <f aca="false">'Quarterly data'!AN159</f>
        <v>#DIV/0!</v>
      </c>
      <c r="AN137" s="51" t="e">
        <f aca="false">'Quarterly data'!AO159</f>
        <v>#DIV/0!</v>
      </c>
      <c r="AO137" s="51" t="e">
        <f aca="false">'Quarterly data'!AP159</f>
        <v>#DIV/0!</v>
      </c>
      <c r="AP137" s="51" t="e">
        <f aca="false">'Quarterly data'!AQ159</f>
        <v>#DIV/0!</v>
      </c>
      <c r="AQ137" s="51" t="e">
        <f aca="false">'Quarterly data'!AR159</f>
        <v>#DIV/0!</v>
      </c>
      <c r="AR137" s="51" t="e">
        <f aca="false">'Quarterly data'!AS159</f>
        <v>#DIV/0!</v>
      </c>
      <c r="AS137" s="51" t="e">
        <f aca="false">'Quarterly data'!AT159</f>
        <v>#DIV/0!</v>
      </c>
      <c r="AT137" s="51" t="e">
        <f aca="false">'Quarterly data'!AU159</f>
        <v>#DIV/0!</v>
      </c>
      <c r="AU137" s="51" t="e">
        <f aca="false">'Quarterly data'!AV159</f>
        <v>#DIV/0!</v>
      </c>
      <c r="AV137" s="51" t="e">
        <f aca="false">'Quarterly data'!AW159</f>
        <v>#DIV/0!</v>
      </c>
      <c r="AW137" s="51" t="e">
        <f aca="false">'Quarterly data'!AX159</f>
        <v>#DIV/0!</v>
      </c>
      <c r="AX137" s="51" t="e">
        <f aca="false">'Quarterly data'!AY159</f>
        <v>#DIV/0!</v>
      </c>
      <c r="AY137" s="51" t="e">
        <f aca="false">'Quarterly data'!AZ159</f>
        <v>#DIV/0!</v>
      </c>
      <c r="AZ137" s="51" t="e">
        <f aca="false">'Quarterly data'!BA159</f>
        <v>#DIV/0!</v>
      </c>
      <c r="BA137" s="51" t="e">
        <f aca="false">'Quarterly data'!BB159</f>
        <v>#DIV/0!</v>
      </c>
      <c r="BB137" s="51" t="e">
        <f aca="false">'Quarterly data'!BC159</f>
        <v>#DIV/0!</v>
      </c>
      <c r="BC137" s="51" t="e">
        <f aca="false">'Quarterly data'!BD159</f>
        <v>#DIV/0!</v>
      </c>
      <c r="BD137" s="51" t="e">
        <f aca="false">'Quarterly data'!BE159</f>
        <v>#DIV/0!</v>
      </c>
      <c r="BE137" s="51" t="e">
        <f aca="false">'Quarterly data'!BF159</f>
        <v>#DIV/0!</v>
      </c>
      <c r="BF137" s="51" t="n">
        <f aca="false">'Quarterly data'!BG159</f>
        <v>81.4671101482253</v>
      </c>
      <c r="BG137" s="51" t="n">
        <f aca="false">'Quarterly data'!BH159</f>
        <v>82.5584722231288</v>
      </c>
      <c r="BH137" s="51" t="n">
        <f aca="false">'Quarterly data'!BI159</f>
        <v>83.1052105106278</v>
      </c>
      <c r="BI137" s="51" t="n">
        <f aca="false">'Quarterly data'!BJ159</f>
        <v>84.6224663841497</v>
      </c>
      <c r="BJ137" s="51" t="n">
        <f aca="false">'Quarterly data'!BK159</f>
        <v>83.2502689071501</v>
      </c>
      <c r="BK137" s="51" t="n">
        <f aca="false">'Quarterly data'!BL159</f>
        <v>87.2068079201566</v>
      </c>
      <c r="BL137" s="51" t="n">
        <f aca="false">'Quarterly data'!BM159</f>
        <v>86.8050974023657</v>
      </c>
      <c r="BM137" s="51" t="n">
        <f aca="false">'Quarterly data'!BN159</f>
        <v>87.6976038239256</v>
      </c>
      <c r="BN137" s="51" t="n">
        <f aca="false">'Quarterly data'!BO159</f>
        <v>86.3154515489694</v>
      </c>
      <c r="BO137" s="51" t="n">
        <f aca="false">'Quarterly data'!BP159</f>
        <v>91.3743299305032</v>
      </c>
      <c r="BP137" s="51" t="n">
        <f aca="false">'Quarterly data'!BQ159</f>
        <v>92.7341571286076</v>
      </c>
      <c r="BQ137" s="51" t="n">
        <f aca="false">'Quarterly data'!BR159</f>
        <v>94.4854031190192</v>
      </c>
      <c r="BR137" s="51" t="n">
        <f aca="false">'Quarterly data'!BS159</f>
        <v>92.7885203368272</v>
      </c>
      <c r="BS137" s="51" t="n">
        <f aca="false">'Quarterly data'!BT159</f>
        <v>98.7963474892595</v>
      </c>
      <c r="BT137" s="51" t="n">
        <f aca="false">'Quarterly data'!BU159</f>
        <v>97.9475008596602</v>
      </c>
      <c r="BU137" s="51" t="n">
        <f aca="false">'Quarterly data'!BV159</f>
        <v>99.8740170503223</v>
      </c>
      <c r="BV137" s="51" t="n">
        <f aca="false">'Quarterly data'!BW159</f>
        <v>98.5356428547494</v>
      </c>
      <c r="BW137" s="51" t="n">
        <f aca="false">'Quarterly data'!BX159</f>
        <v>101.986683624302</v>
      </c>
      <c r="BX137" s="51" t="n">
        <f aca="false">'Quarterly data'!BY159</f>
        <v>99.2294567050724</v>
      </c>
      <c r="BY137" s="51" t="n">
        <f aca="false">'Quarterly data'!BZ159</f>
        <v>100.05366099924</v>
      </c>
      <c r="BZ137" s="51" t="n">
        <f aca="false">'Quarterly data'!CA159</f>
        <v>99.815866582365</v>
      </c>
      <c r="CA137" s="51" t="n">
        <f aca="false">'Quarterly data'!CB159</f>
        <v>100.435200815064</v>
      </c>
      <c r="CB137" s="51" t="n">
        <f aca="false">'Quarterly data'!CC159</f>
        <v>100.618161276541</v>
      </c>
      <c r="CC137" s="51" t="n">
        <f aca="false">'Quarterly data'!CD159</f>
        <v>101.208386101769</v>
      </c>
      <c r="CD137" s="51" t="n">
        <f aca="false">'Quarterly data'!CE159</f>
        <v>99.5088404561324</v>
      </c>
      <c r="CE137" s="51" t="n">
        <f aca="false">'Quarterly data'!CF159</f>
        <v>99.8314734378144</v>
      </c>
      <c r="CF137" s="51" t="n">
        <f aca="false">'Quarterly data'!CG159</f>
        <v>102.848368268739</v>
      </c>
      <c r="CG137" s="51" t="n">
        <f aca="false">'Quarterly data'!CH159</f>
        <v>104.154409199763</v>
      </c>
      <c r="CH137" s="51" t="n">
        <f aca="false">'Quarterly data'!CI159</f>
        <v>103.669127648715</v>
      </c>
      <c r="CI137" s="51" t="n">
        <f aca="false">'Quarterly data'!CJ159</f>
        <v>106.005925591413</v>
      </c>
      <c r="CJ137" s="51" t="n">
        <f aca="false">'Quarterly data'!CK159</f>
        <v>106.824554890953</v>
      </c>
      <c r="CK137" s="51" t="n">
        <f aca="false">'Quarterly data'!CL159</f>
        <v>105.898501519867</v>
      </c>
      <c r="CL137" s="51" t="n">
        <f aca="false">'Quarterly data'!CM159</f>
        <v>108.080121501517</v>
      </c>
      <c r="CM137" s="51" t="n">
        <f aca="false">'Quarterly data'!CN159</f>
        <v>111.560743413891</v>
      </c>
      <c r="CN137" s="51" t="n">
        <f aca="false">'Quarterly data'!CO159</f>
        <v>110.585558119739</v>
      </c>
      <c r="CO137" s="51" t="n">
        <f aca="false">'Quarterly data'!CP159</f>
        <v>112.605986944649</v>
      </c>
      <c r="CP137" s="51" t="n">
        <f aca="false">'Quarterly data'!CQ159</f>
        <v>115.929664607185</v>
      </c>
      <c r="CQ137" s="51" t="n">
        <f aca="false">'Quarterly data'!CR159</f>
        <v>125.698900196255</v>
      </c>
      <c r="CR137" s="51" t="n">
        <f aca="false">'Quarterly data'!CS159</f>
        <v>122.712079241443</v>
      </c>
      <c r="CS137" s="51" t="n">
        <f aca="false">'Quarterly data'!CT159</f>
        <v>121.999767571438</v>
      </c>
      <c r="CT137" s="51" t="n">
        <f aca="false">'Quarterly data'!CU159</f>
        <v>118.198670511126</v>
      </c>
      <c r="CU137" s="51" t="e">
        <f aca="false">'quarterly data'!#ref!</f>
        <v>#VALUE!</v>
      </c>
      <c r="CV137" s="51" t="e">
        <f aca="false">'quarterly data'!#ref!</f>
        <v>#VALUE!</v>
      </c>
      <c r="CW137" s="51" t="e">
        <f aca="false">'quarterly data'!#ref!</f>
        <v>#VALUE!</v>
      </c>
      <c r="CX137" s="51" t="e">
        <f aca="false">'quarterly data'!#ref!</f>
        <v>#VALUE!</v>
      </c>
      <c r="CY137" s="51" t="e">
        <f aca="false">'quarterly data'!#ref!</f>
        <v>#VALUE!</v>
      </c>
      <c r="CZ137" s="51" t="e">
        <f aca="false">'quarterly data'!#ref!</f>
        <v>#VALUE!</v>
      </c>
      <c r="DA137" s="51" t="e">
        <f aca="false">'quarterly data'!#ref!</f>
        <v>#VALUE!</v>
      </c>
      <c r="DB137" s="51" t="e">
        <f aca="false">'quarterly data'!#ref!</f>
        <v>#VALUE!</v>
      </c>
      <c r="DC137" s="51" t="e">
        <f aca="false">'quarterly data'!#ref!</f>
        <v>#VALUE!</v>
      </c>
      <c r="DD137" s="51" t="e">
        <f aca="false">'quarterly data'!#ref!</f>
        <v>#VALUE!</v>
      </c>
      <c r="DE137" s="51" t="e">
        <f aca="false">'quarterly data'!#ref!</f>
        <v>#VALUE!</v>
      </c>
      <c r="DF137" s="51" t="e">
        <f aca="false">'quarterly data'!#ref!</f>
        <v>#VALUE!</v>
      </c>
      <c r="DG137" s="51" t="e">
        <f aca="false">'quarterly data'!#ref!</f>
        <v>#VALUE!</v>
      </c>
      <c r="DH137" s="51" t="e">
        <f aca="false">'quarterly data'!#ref!</f>
        <v>#VALUE!</v>
      </c>
      <c r="DI137" s="51" t="e">
        <f aca="false">'quarterly data'!#ref!</f>
        <v>#VALUE!</v>
      </c>
      <c r="DJ137" s="51" t="e">
        <f aca="false">'quarterly data'!#ref!</f>
        <v>#VALUE!</v>
      </c>
      <c r="DK137" s="51" t="e">
        <f aca="false">'quarterly data'!#ref!</f>
        <v>#VALUE!</v>
      </c>
      <c r="DL137" s="51" t="e">
        <f aca="false">'quarterly data'!#ref!</f>
        <v>#VALUE!</v>
      </c>
      <c r="DM137" s="51" t="e">
        <f aca="false">'quarterly data'!#ref!</f>
        <v>#VALUE!</v>
      </c>
      <c r="DN137" s="51" t="e">
        <f aca="false">'quarterly data'!#ref!</f>
        <v>#VALUE!</v>
      </c>
    </row>
    <row r="138" customFormat="false" ht="15" hidden="false" customHeight="false" outlineLevel="0" collapsed="false">
      <c r="A138" s="50" t="s">
        <v>200</v>
      </c>
      <c r="B138" s="51" t="n">
        <f aca="false">'Quarterly data'!C161</f>
        <v>157.703029009152</v>
      </c>
      <c r="C138" s="51" t="e">
        <f aca="false">'Quarterly data'!D161</f>
        <v>#DIV/0!</v>
      </c>
      <c r="D138" s="51" t="e">
        <f aca="false">'Quarterly data'!E161</f>
        <v>#DIV/0!</v>
      </c>
      <c r="E138" s="51" t="e">
        <f aca="false">'Quarterly data'!F161</f>
        <v>#DIV/0!</v>
      </c>
      <c r="F138" s="51" t="e">
        <f aca="false">'Quarterly data'!G161</f>
        <v>#DIV/0!</v>
      </c>
      <c r="G138" s="51" t="e">
        <f aca="false">'Quarterly data'!H161</f>
        <v>#DIV/0!</v>
      </c>
      <c r="H138" s="51" t="e">
        <f aca="false">'Quarterly data'!I161</f>
        <v>#DIV/0!</v>
      </c>
      <c r="I138" s="51" t="e">
        <f aca="false">'Quarterly data'!J161</f>
        <v>#DIV/0!</v>
      </c>
      <c r="J138" s="51" t="e">
        <f aca="false">'Quarterly data'!K161</f>
        <v>#DIV/0!</v>
      </c>
      <c r="K138" s="51" t="e">
        <f aca="false">'Quarterly data'!L161</f>
        <v>#DIV/0!</v>
      </c>
      <c r="L138" s="51" t="e">
        <f aca="false">'Quarterly data'!M161</f>
        <v>#DIV/0!</v>
      </c>
      <c r="M138" s="51" t="e">
        <f aca="false">'Quarterly data'!N161</f>
        <v>#DIV/0!</v>
      </c>
      <c r="N138" s="51" t="e">
        <f aca="false">'Quarterly data'!O161</f>
        <v>#DIV/0!</v>
      </c>
      <c r="O138" s="51" t="e">
        <f aca="false">'Quarterly data'!P161</f>
        <v>#DIV/0!</v>
      </c>
      <c r="P138" s="51" t="e">
        <f aca="false">'Quarterly data'!Q161</f>
        <v>#DIV/0!</v>
      </c>
      <c r="Q138" s="51" t="e">
        <f aca="false">'Quarterly data'!R161</f>
        <v>#DIV/0!</v>
      </c>
      <c r="R138" s="51" t="e">
        <f aca="false">'Quarterly data'!S161</f>
        <v>#DIV/0!</v>
      </c>
      <c r="S138" s="51" t="e">
        <f aca="false">'Quarterly data'!T161</f>
        <v>#DIV/0!</v>
      </c>
      <c r="T138" s="51" t="e">
        <f aca="false">'Quarterly data'!U161</f>
        <v>#DIV/0!</v>
      </c>
      <c r="U138" s="51" t="e">
        <f aca="false">'Quarterly data'!V161</f>
        <v>#DIV/0!</v>
      </c>
      <c r="V138" s="51" t="e">
        <f aca="false">'Quarterly data'!W161</f>
        <v>#DIV/0!</v>
      </c>
      <c r="W138" s="51" t="e">
        <f aca="false">'Quarterly data'!X161</f>
        <v>#DIV/0!</v>
      </c>
      <c r="X138" s="51" t="e">
        <f aca="false">'Quarterly data'!Y161</f>
        <v>#DIV/0!</v>
      </c>
      <c r="Y138" s="51" t="e">
        <f aca="false">'Quarterly data'!Z161</f>
        <v>#DIV/0!</v>
      </c>
      <c r="Z138" s="51" t="e">
        <f aca="false">'Quarterly data'!AA161</f>
        <v>#DIV/0!</v>
      </c>
      <c r="AA138" s="51" t="e">
        <f aca="false">'Quarterly data'!AB161</f>
        <v>#DIV/0!</v>
      </c>
      <c r="AB138" s="51" t="e">
        <f aca="false">'Quarterly data'!AC161</f>
        <v>#DIV/0!</v>
      </c>
      <c r="AC138" s="51" t="e">
        <f aca="false">'Quarterly data'!AD161</f>
        <v>#DIV/0!</v>
      </c>
      <c r="AD138" s="51" t="e">
        <f aca="false">'Quarterly data'!AE161</f>
        <v>#DIV/0!</v>
      </c>
      <c r="AE138" s="51" t="e">
        <f aca="false">'Quarterly data'!AF161</f>
        <v>#DIV/0!</v>
      </c>
      <c r="AF138" s="51" t="e">
        <f aca="false">'Quarterly data'!AG161</f>
        <v>#DIV/0!</v>
      </c>
      <c r="AG138" s="51" t="e">
        <f aca="false">'Quarterly data'!AH161</f>
        <v>#DIV/0!</v>
      </c>
      <c r="AH138" s="51" t="e">
        <f aca="false">'Quarterly data'!AI161</f>
        <v>#DIV/0!</v>
      </c>
      <c r="AI138" s="51" t="e">
        <f aca="false">'Quarterly data'!AJ161</f>
        <v>#DIV/0!</v>
      </c>
      <c r="AJ138" s="51" t="e">
        <f aca="false">'Quarterly data'!AK161</f>
        <v>#DIV/0!</v>
      </c>
      <c r="AK138" s="51" t="e">
        <f aca="false">'Quarterly data'!AL161</f>
        <v>#DIV/0!</v>
      </c>
      <c r="AL138" s="51" t="e">
        <f aca="false">'Quarterly data'!AM161</f>
        <v>#DIV/0!</v>
      </c>
      <c r="AM138" s="51" t="e">
        <f aca="false">'Quarterly data'!AN161</f>
        <v>#DIV/0!</v>
      </c>
      <c r="AN138" s="51" t="e">
        <f aca="false">'Quarterly data'!AO161</f>
        <v>#DIV/0!</v>
      </c>
      <c r="AO138" s="51" t="e">
        <f aca="false">'Quarterly data'!AP161</f>
        <v>#DIV/0!</v>
      </c>
      <c r="AP138" s="51" t="e">
        <f aca="false">'Quarterly data'!AQ161</f>
        <v>#DIV/0!</v>
      </c>
      <c r="AQ138" s="51" t="e">
        <f aca="false">'Quarterly data'!AR161</f>
        <v>#DIV/0!</v>
      </c>
      <c r="AR138" s="51" t="e">
        <f aca="false">'Quarterly data'!AS161</f>
        <v>#DIV/0!</v>
      </c>
      <c r="AS138" s="51" t="e">
        <f aca="false">'Quarterly data'!AT161</f>
        <v>#DIV/0!</v>
      </c>
      <c r="AT138" s="51" t="e">
        <f aca="false">'Quarterly data'!AU161</f>
        <v>#DIV/0!</v>
      </c>
      <c r="AU138" s="51" t="e">
        <f aca="false">'Quarterly data'!AV161</f>
        <v>#DIV/0!</v>
      </c>
      <c r="AV138" s="51" t="e">
        <f aca="false">'Quarterly data'!AW161</f>
        <v>#DIV/0!</v>
      </c>
      <c r="AW138" s="51" t="e">
        <f aca="false">'Quarterly data'!AX161</f>
        <v>#DIV/0!</v>
      </c>
      <c r="AX138" s="51" t="e">
        <f aca="false">'Quarterly data'!AY161</f>
        <v>#DIV/0!</v>
      </c>
      <c r="AY138" s="51" t="e">
        <f aca="false">'Quarterly data'!AZ161</f>
        <v>#DIV/0!</v>
      </c>
      <c r="AZ138" s="51" t="e">
        <f aca="false">'Quarterly data'!BA161</f>
        <v>#DIV/0!</v>
      </c>
      <c r="BA138" s="51" t="e">
        <f aca="false">'Quarterly data'!BB161</f>
        <v>#DIV/0!</v>
      </c>
      <c r="BB138" s="51" t="e">
        <f aca="false">'Quarterly data'!BC161</f>
        <v>#DIV/0!</v>
      </c>
      <c r="BC138" s="51" t="e">
        <f aca="false">'Quarterly data'!BD161</f>
        <v>#DIV/0!</v>
      </c>
      <c r="BD138" s="51" t="e">
        <f aca="false">'Quarterly data'!BE161</f>
        <v>#DIV/0!</v>
      </c>
      <c r="BE138" s="51" t="e">
        <f aca="false">'Quarterly data'!BF161</f>
        <v>#DIV/0!</v>
      </c>
      <c r="BF138" s="51" t="n">
        <f aca="false">'Quarterly data'!BG161</f>
        <v>85.3022891280092</v>
      </c>
      <c r="BG138" s="51" t="n">
        <f aca="false">'Quarterly data'!BH161</f>
        <v>85.3113323787691</v>
      </c>
      <c r="BH138" s="51" t="n">
        <f aca="false">'Quarterly data'!BI161</f>
        <v>85.2037926254444</v>
      </c>
      <c r="BI138" s="51" t="n">
        <f aca="false">'Quarterly data'!BJ161</f>
        <v>84.3988354238517</v>
      </c>
      <c r="BJ138" s="51" t="n">
        <f aca="false">'Quarterly data'!BK161</f>
        <v>83.9491532202869</v>
      </c>
      <c r="BK138" s="51" t="n">
        <f aca="false">'Quarterly data'!BL161</f>
        <v>84.1143284009899</v>
      </c>
      <c r="BL138" s="51" t="n">
        <f aca="false">'Quarterly data'!BM161</f>
        <v>82.8107217569759</v>
      </c>
      <c r="BM138" s="51" t="n">
        <f aca="false">'Quarterly data'!BN161</f>
        <v>82.1736480976172</v>
      </c>
      <c r="BN138" s="51" t="n">
        <f aca="false">'Quarterly data'!BO161</f>
        <v>83.3988471626365</v>
      </c>
      <c r="BO138" s="51" t="n">
        <f aca="false">'Quarterly data'!BP161</f>
        <v>84.3994303818021</v>
      </c>
      <c r="BP138" s="51" t="n">
        <f aca="false">'Quarterly data'!BQ161</f>
        <v>85.9750237559702</v>
      </c>
      <c r="BQ138" s="51" t="n">
        <f aca="false">'Quarterly data'!BR161</f>
        <v>86.9011880324175</v>
      </c>
      <c r="BR138" s="51" t="n">
        <f aca="false">'Quarterly data'!BS161</f>
        <v>87.5467251845146</v>
      </c>
      <c r="BS138" s="51" t="n">
        <f aca="false">'Quarterly data'!BT161</f>
        <v>88.1448737898122</v>
      </c>
      <c r="BT138" s="51" t="n">
        <f aca="false">'Quarterly data'!BU161</f>
        <v>90.3075325354622</v>
      </c>
      <c r="BU138" s="51" t="n">
        <f aca="false">'Quarterly data'!BV161</f>
        <v>91.253555646335</v>
      </c>
      <c r="BV138" s="51" t="n">
        <f aca="false">'Quarterly data'!BW161</f>
        <v>91.8076528301264</v>
      </c>
      <c r="BW138" s="51" t="n">
        <f aca="false">'Quarterly data'!BX161</f>
        <v>92.3344021371522</v>
      </c>
      <c r="BX138" s="51" t="n">
        <f aca="false">'Quarterly data'!BY161</f>
        <v>92.0734961062917</v>
      </c>
      <c r="BY138" s="51" t="n">
        <f aca="false">'Quarterly data'!BZ161</f>
        <v>91.582252787522</v>
      </c>
      <c r="BZ138" s="51" t="n">
        <f aca="false">'Quarterly data'!CA161</f>
        <v>92.2188333921358</v>
      </c>
      <c r="CA138" s="51" t="n">
        <f aca="false">'Quarterly data'!CB161</f>
        <v>92.6740240783568</v>
      </c>
      <c r="CB138" s="51" t="n">
        <f aca="false">'Quarterly data'!CC161</f>
        <v>93.4654017018731</v>
      </c>
      <c r="CC138" s="51" t="n">
        <f aca="false">'Quarterly data'!CD161</f>
        <v>93.287021682718</v>
      </c>
      <c r="CD138" s="51" t="n">
        <f aca="false">'Quarterly data'!CE161</f>
        <v>93.2935064312394</v>
      </c>
      <c r="CE138" s="51" t="n">
        <f aca="false">'Quarterly data'!CF161</f>
        <v>93.3574123907325</v>
      </c>
      <c r="CF138" s="51" t="n">
        <f aca="false">'Quarterly data'!CG161</f>
        <v>95.624422406298</v>
      </c>
      <c r="CG138" s="51" t="n">
        <f aca="false">'Quarterly data'!CH161</f>
        <v>96.1407173354162</v>
      </c>
      <c r="CH138" s="51" t="n">
        <f aca="false">'Quarterly data'!CI161</f>
        <v>96.8249844749019</v>
      </c>
      <c r="CI138" s="51" t="n">
        <f aca="false">'Quarterly data'!CJ161</f>
        <v>97.3764453197213</v>
      </c>
      <c r="CJ138" s="51" t="n">
        <f aca="false">'Quarterly data'!CK161</f>
        <v>97.9394376281839</v>
      </c>
      <c r="CK138" s="51" t="n">
        <f aca="false">'Quarterly data'!CL161</f>
        <v>99.4834733178104</v>
      </c>
      <c r="CL138" s="51" t="n">
        <f aca="false">'Quarterly data'!CM161</f>
        <v>100.610321575225</v>
      </c>
      <c r="CM138" s="51" t="n">
        <f aca="false">'Quarterly data'!CN161</f>
        <v>100.798550260716</v>
      </c>
      <c r="CN138" s="51" t="n">
        <f aca="false">'Quarterly data'!CO161</f>
        <v>101.123093009621</v>
      </c>
      <c r="CO138" s="51" t="n">
        <f aca="false">'Quarterly data'!CP161</f>
        <v>101.296777397968</v>
      </c>
      <c r="CP138" s="51" t="n">
        <f aca="false">'Quarterly data'!CQ161</f>
        <v>101.972535425401</v>
      </c>
      <c r="CQ138" s="51" t="n">
        <f aca="false">'Quarterly data'!CR161</f>
        <v>102.981334465137</v>
      </c>
      <c r="CR138" s="51" t="n">
        <f aca="false">'Quarterly data'!CS161</f>
        <v>103.880237787205</v>
      </c>
      <c r="CS138" s="51" t="n">
        <f aca="false">'Quarterly data'!CT161</f>
        <v>105.540247112995</v>
      </c>
      <c r="CT138" s="51" t="n">
        <f aca="false">'Quarterly data'!CU161</f>
        <v>106.397363940776</v>
      </c>
      <c r="CU138" s="51" t="e">
        <f aca="false">'quarterly data'!#ref!</f>
        <v>#VALUE!</v>
      </c>
      <c r="CV138" s="51" t="e">
        <f aca="false">'quarterly data'!#ref!</f>
        <v>#VALUE!</v>
      </c>
      <c r="CW138" s="51" t="e">
        <f aca="false">'quarterly data'!#ref!</f>
        <v>#VALUE!</v>
      </c>
      <c r="CX138" s="51" t="e">
        <f aca="false">'quarterly data'!#ref!</f>
        <v>#VALUE!</v>
      </c>
      <c r="CY138" s="51" t="e">
        <f aca="false">'quarterly data'!#ref!</f>
        <v>#VALUE!</v>
      </c>
      <c r="CZ138" s="51" t="e">
        <f aca="false">'quarterly data'!#ref!</f>
        <v>#VALUE!</v>
      </c>
      <c r="DA138" s="51" t="e">
        <f aca="false">'quarterly data'!#ref!</f>
        <v>#VALUE!</v>
      </c>
      <c r="DB138" s="51" t="e">
        <f aca="false">'quarterly data'!#ref!</f>
        <v>#VALUE!</v>
      </c>
      <c r="DC138" s="51" t="e">
        <f aca="false">'quarterly data'!#ref!</f>
        <v>#VALUE!</v>
      </c>
      <c r="DD138" s="51" t="e">
        <f aca="false">'quarterly data'!#ref!</f>
        <v>#VALUE!</v>
      </c>
      <c r="DE138" s="51" t="e">
        <f aca="false">'quarterly data'!#ref!</f>
        <v>#VALUE!</v>
      </c>
      <c r="DF138" s="51" t="e">
        <f aca="false">'quarterly data'!#ref!</f>
        <v>#VALUE!</v>
      </c>
      <c r="DG138" s="51" t="e">
        <f aca="false">'quarterly data'!#ref!</f>
        <v>#VALUE!</v>
      </c>
      <c r="DH138" s="51" t="e">
        <f aca="false">'quarterly data'!#ref!</f>
        <v>#VALUE!</v>
      </c>
      <c r="DI138" s="51" t="e">
        <f aca="false">'quarterly data'!#ref!</f>
        <v>#VALUE!</v>
      </c>
      <c r="DJ138" s="51" t="e">
        <f aca="false">'quarterly data'!#ref!</f>
        <v>#VALUE!</v>
      </c>
      <c r="DK138" s="51" t="e">
        <f aca="false">'quarterly data'!#ref!</f>
        <v>#VALUE!</v>
      </c>
      <c r="DL138" s="51" t="e">
        <f aca="false">'quarterly data'!#ref!</f>
        <v>#VALUE!</v>
      </c>
      <c r="DM138" s="51" t="e">
        <f aca="false">'quarterly data'!#ref!</f>
        <v>#VALUE!</v>
      </c>
      <c r="DN138" s="51" t="e">
        <f aca="false">'quarterly data'!#ref!</f>
        <v>#VALUE!</v>
      </c>
    </row>
    <row r="139" customFormat="false" ht="15" hidden="false" customHeight="false" outlineLevel="0" collapsed="false">
      <c r="A139" s="52" t="s">
        <v>201</v>
      </c>
      <c r="B139" s="51" t="n">
        <f aca="false">'Quarterly data'!C162</f>
        <v>2777.44471803125</v>
      </c>
      <c r="C139" s="51" t="e">
        <f aca="false">'Quarterly data'!D162</f>
        <v>#DIV/0!</v>
      </c>
      <c r="D139" s="51" t="e">
        <f aca="false">'Quarterly data'!E162</f>
        <v>#DIV/0!</v>
      </c>
      <c r="E139" s="51" t="e">
        <f aca="false">'Quarterly data'!F162</f>
        <v>#DIV/0!</v>
      </c>
      <c r="F139" s="51" t="e">
        <f aca="false">'Quarterly data'!G162</f>
        <v>#DIV/0!</v>
      </c>
      <c r="G139" s="51" t="e">
        <f aca="false">'Quarterly data'!H162</f>
        <v>#DIV/0!</v>
      </c>
      <c r="H139" s="51" t="e">
        <f aca="false">'Quarterly data'!I162</f>
        <v>#DIV/0!</v>
      </c>
      <c r="I139" s="51" t="e">
        <f aca="false">'Quarterly data'!J162</f>
        <v>#DIV/0!</v>
      </c>
      <c r="J139" s="51" t="e">
        <f aca="false">'Quarterly data'!K162</f>
        <v>#DIV/0!</v>
      </c>
      <c r="K139" s="51" t="e">
        <f aca="false">'Quarterly data'!L162</f>
        <v>#DIV/0!</v>
      </c>
      <c r="L139" s="51" t="e">
        <f aca="false">'Quarterly data'!M162</f>
        <v>#DIV/0!</v>
      </c>
      <c r="M139" s="51" t="e">
        <f aca="false">'Quarterly data'!N162</f>
        <v>#DIV/0!</v>
      </c>
      <c r="N139" s="51" t="e">
        <f aca="false">'Quarterly data'!O162</f>
        <v>#DIV/0!</v>
      </c>
      <c r="O139" s="51" t="e">
        <f aca="false">'Quarterly data'!P162</f>
        <v>#DIV/0!</v>
      </c>
      <c r="P139" s="51" t="e">
        <f aca="false">'Quarterly data'!Q162</f>
        <v>#DIV/0!</v>
      </c>
      <c r="Q139" s="51" t="e">
        <f aca="false">'Quarterly data'!R162</f>
        <v>#DIV/0!</v>
      </c>
      <c r="R139" s="51" t="e">
        <f aca="false">'Quarterly data'!S162</f>
        <v>#DIV/0!</v>
      </c>
      <c r="S139" s="51" t="e">
        <f aca="false">'Quarterly data'!T162</f>
        <v>#DIV/0!</v>
      </c>
      <c r="T139" s="51" t="e">
        <f aca="false">'Quarterly data'!U162</f>
        <v>#DIV/0!</v>
      </c>
      <c r="U139" s="51" t="e">
        <f aca="false">'Quarterly data'!V162</f>
        <v>#DIV/0!</v>
      </c>
      <c r="V139" s="51" t="e">
        <f aca="false">'Quarterly data'!W162</f>
        <v>#DIV/0!</v>
      </c>
      <c r="W139" s="51" t="e">
        <f aca="false">'Quarterly data'!X162</f>
        <v>#DIV/0!</v>
      </c>
      <c r="X139" s="51" t="e">
        <f aca="false">'Quarterly data'!Y162</f>
        <v>#DIV/0!</v>
      </c>
      <c r="Y139" s="51" t="e">
        <f aca="false">'Quarterly data'!Z162</f>
        <v>#DIV/0!</v>
      </c>
      <c r="Z139" s="51" t="e">
        <f aca="false">'Quarterly data'!AA162</f>
        <v>#DIV/0!</v>
      </c>
      <c r="AA139" s="51" t="e">
        <f aca="false">'Quarterly data'!AB162</f>
        <v>#DIV/0!</v>
      </c>
      <c r="AB139" s="51" t="e">
        <f aca="false">'Quarterly data'!AC162</f>
        <v>#DIV/0!</v>
      </c>
      <c r="AC139" s="51" t="e">
        <f aca="false">'Quarterly data'!AD162</f>
        <v>#DIV/0!</v>
      </c>
      <c r="AD139" s="51" t="e">
        <f aca="false">'Quarterly data'!AE162</f>
        <v>#DIV/0!</v>
      </c>
      <c r="AE139" s="51" t="e">
        <f aca="false">'Quarterly data'!AF162</f>
        <v>#DIV/0!</v>
      </c>
      <c r="AF139" s="51" t="e">
        <f aca="false">'Quarterly data'!AG162</f>
        <v>#DIV/0!</v>
      </c>
      <c r="AG139" s="51" t="e">
        <f aca="false">'Quarterly data'!AH162</f>
        <v>#DIV/0!</v>
      </c>
      <c r="AH139" s="51" t="e">
        <f aca="false">'Quarterly data'!AI162</f>
        <v>#DIV/0!</v>
      </c>
      <c r="AI139" s="51" t="e">
        <f aca="false">'Quarterly data'!AJ162</f>
        <v>#DIV/0!</v>
      </c>
      <c r="AJ139" s="51" t="e">
        <f aca="false">'Quarterly data'!AK162</f>
        <v>#DIV/0!</v>
      </c>
      <c r="AK139" s="51" t="e">
        <f aca="false">'Quarterly data'!AL162</f>
        <v>#DIV/0!</v>
      </c>
      <c r="AL139" s="51" t="e">
        <f aca="false">'Quarterly data'!AM162</f>
        <v>#DIV/0!</v>
      </c>
      <c r="AM139" s="51" t="e">
        <f aca="false">'Quarterly data'!AN162</f>
        <v>#DIV/0!</v>
      </c>
      <c r="AN139" s="51" t="e">
        <f aca="false">'Quarterly data'!AO162</f>
        <v>#DIV/0!</v>
      </c>
      <c r="AO139" s="51" t="e">
        <f aca="false">'Quarterly data'!AP162</f>
        <v>#DIV/0!</v>
      </c>
      <c r="AP139" s="51" t="e">
        <f aca="false">'Quarterly data'!AQ162</f>
        <v>#DIV/0!</v>
      </c>
      <c r="AQ139" s="51" t="e">
        <f aca="false">'Quarterly data'!AR162</f>
        <v>#DIV/0!</v>
      </c>
      <c r="AR139" s="51" t="e">
        <f aca="false">'Quarterly data'!AS162</f>
        <v>#DIV/0!</v>
      </c>
      <c r="AS139" s="51" t="e">
        <f aca="false">'Quarterly data'!AT162</f>
        <v>#DIV/0!</v>
      </c>
      <c r="AT139" s="51" t="e">
        <f aca="false">'Quarterly data'!AU162</f>
        <v>#DIV/0!</v>
      </c>
      <c r="AU139" s="51" t="e">
        <f aca="false">'Quarterly data'!AV162</f>
        <v>#DIV/0!</v>
      </c>
      <c r="AV139" s="51" t="e">
        <f aca="false">'Quarterly data'!AW162</f>
        <v>#DIV/0!</v>
      </c>
      <c r="AW139" s="51" t="e">
        <f aca="false">'Quarterly data'!AX162</f>
        <v>#DIV/0!</v>
      </c>
      <c r="AX139" s="51" t="e">
        <f aca="false">'Quarterly data'!AY162</f>
        <v>#DIV/0!</v>
      </c>
      <c r="AY139" s="51" t="e">
        <f aca="false">'Quarterly data'!AZ162</f>
        <v>#DIV/0!</v>
      </c>
      <c r="AZ139" s="51" t="e">
        <f aca="false">'Quarterly data'!BA162</f>
        <v>#DIV/0!</v>
      </c>
      <c r="BA139" s="51" t="e">
        <f aca="false">'Quarterly data'!BB162</f>
        <v>#DIV/0!</v>
      </c>
      <c r="BB139" s="51" t="e">
        <f aca="false">'Quarterly data'!BC162</f>
        <v>#DIV/0!</v>
      </c>
      <c r="BC139" s="51" t="e">
        <f aca="false">'Quarterly data'!BD162</f>
        <v>#DIV/0!</v>
      </c>
      <c r="BD139" s="51" t="e">
        <f aca="false">'Quarterly data'!BE162</f>
        <v>#DIV/0!</v>
      </c>
      <c r="BE139" s="51" t="e">
        <f aca="false">'Quarterly data'!BF162</f>
        <v>#DIV/0!</v>
      </c>
      <c r="BF139" s="51" t="n">
        <f aca="false">'Quarterly data'!BG162</f>
        <v>76.5585007353645</v>
      </c>
      <c r="BG139" s="51" t="n">
        <f aca="false">'Quarterly data'!BH162</f>
        <v>76.1854134364227</v>
      </c>
      <c r="BH139" s="51" t="n">
        <f aca="false">'Quarterly data'!BI162</f>
        <v>78.1566748489626</v>
      </c>
      <c r="BI139" s="51" t="n">
        <f aca="false">'Quarterly data'!BJ162</f>
        <v>80.6558814312362</v>
      </c>
      <c r="BJ139" s="51" t="n">
        <f aca="false">'Quarterly data'!BK162</f>
        <v>80.2127673525392</v>
      </c>
      <c r="BK139" s="51" t="n">
        <f aca="false">'Quarterly data'!BL162</f>
        <v>80.7467049363621</v>
      </c>
      <c r="BL139" s="51" t="n">
        <f aca="false">'Quarterly data'!BM162</f>
        <v>81.1959110374078</v>
      </c>
      <c r="BM139" s="51" t="n">
        <f aca="false">'Quarterly data'!BN162</f>
        <v>81.3978969630624</v>
      </c>
      <c r="BN139" s="51" t="n">
        <f aca="false">'Quarterly data'!BO162</f>
        <v>82.7524351670135</v>
      </c>
      <c r="BO139" s="51" t="n">
        <f aca="false">'Quarterly data'!BP162</f>
        <v>83.7808917879259</v>
      </c>
      <c r="BP139" s="51" t="n">
        <f aca="false">'Quarterly data'!BQ162</f>
        <v>84.3206019826534</v>
      </c>
      <c r="BQ139" s="51" t="n">
        <f aca="false">'Quarterly data'!BR162</f>
        <v>84.4464222294565</v>
      </c>
      <c r="BR139" s="51" t="n">
        <f aca="false">'Quarterly data'!BS162</f>
        <v>86.1444038376866</v>
      </c>
      <c r="BS139" s="51" t="n">
        <f aca="false">'Quarterly data'!BT162</f>
        <v>87.0758085521906</v>
      </c>
      <c r="BT139" s="51" t="n">
        <f aca="false">'Quarterly data'!BU162</f>
        <v>87.5130726979339</v>
      </c>
      <c r="BU139" s="51" t="n">
        <f aca="false">'Quarterly data'!BV162</f>
        <v>87.0378004093362</v>
      </c>
      <c r="BV139" s="51" t="n">
        <f aca="false">'Quarterly data'!BW162</f>
        <v>91.6963525823044</v>
      </c>
      <c r="BW139" s="51" t="n">
        <f aca="false">'Quarterly data'!BX162</f>
        <v>93.1318611206715</v>
      </c>
      <c r="BX139" s="51" t="n">
        <f aca="false">'Quarterly data'!BY162</f>
        <v>94.8858163869417</v>
      </c>
      <c r="BY139" s="51" t="n">
        <f aca="false">'Quarterly data'!BZ162</f>
        <v>93.518767452922</v>
      </c>
      <c r="BZ139" s="51" t="n">
        <f aca="false">'Quarterly data'!CA162</f>
        <v>96.9560257103299</v>
      </c>
      <c r="CA139" s="51" t="n">
        <f aca="false">'Quarterly data'!CB162</f>
        <v>97.2535739698055</v>
      </c>
      <c r="CB139" s="51" t="n">
        <f aca="false">'Quarterly data'!CC162</f>
        <v>96.714882803956</v>
      </c>
      <c r="CC139" s="51" t="n">
        <f aca="false">'Quarterly data'!CD162</f>
        <v>97.4573483709696</v>
      </c>
      <c r="CD139" s="51" t="n">
        <f aca="false">'Quarterly data'!CE162</f>
        <v>96.6571137854661</v>
      </c>
      <c r="CE139" s="51" t="n">
        <f aca="false">'Quarterly data'!CF162</f>
        <v>97.0061480215317</v>
      </c>
      <c r="CF139" s="51" t="n">
        <f aca="false">'Quarterly data'!CG162</f>
        <v>98.5264033059242</v>
      </c>
      <c r="CG139" s="51" t="n">
        <f aca="false">'Quarterly data'!CH162</f>
        <v>98.6206199066419</v>
      </c>
      <c r="CH139" s="51" t="n">
        <f aca="false">'Quarterly data'!CI162</f>
        <v>99.4517610122704</v>
      </c>
      <c r="CI139" s="51" t="n">
        <f aca="false">'Quarterly data'!CJ162</f>
        <v>101.10079610447</v>
      </c>
      <c r="CJ139" s="51" t="n">
        <f aca="false">'Quarterly data'!CK162</f>
        <v>103.0060275155</v>
      </c>
      <c r="CK139" s="51" t="n">
        <f aca="false">'Quarterly data'!CL162</f>
        <v>102.382633354776</v>
      </c>
      <c r="CL139" s="51" t="n">
        <f aca="false">'Quarterly data'!CM162</f>
        <v>103.926365952839</v>
      </c>
      <c r="CM139" s="51" t="n">
        <f aca="false">'Quarterly data'!CN162</f>
        <v>104.259465944673</v>
      </c>
      <c r="CN139" s="51" t="n">
        <f aca="false">'Quarterly data'!CO162</f>
        <v>104.639330878985</v>
      </c>
      <c r="CO139" s="51" t="n">
        <f aca="false">'Quarterly data'!CP162</f>
        <v>104.140580158404</v>
      </c>
      <c r="CP139" s="51" t="n">
        <f aca="false">'Quarterly data'!CQ162</f>
        <v>105.029885796812</v>
      </c>
      <c r="CQ139" s="51" t="n">
        <f aca="false">'Quarterly data'!CR162</f>
        <v>105.619438743711</v>
      </c>
      <c r="CR139" s="51" t="n">
        <f aca="false">'Quarterly data'!CS162</f>
        <v>105.16226967004</v>
      </c>
      <c r="CS139" s="51" t="n">
        <f aca="false">'Quarterly data'!CT162</f>
        <v>106.433962468599</v>
      </c>
      <c r="CT139" s="51" t="n">
        <f aca="false">'Quarterly data'!CU162</f>
        <v>107.568449905851</v>
      </c>
      <c r="CU139" s="51" t="e">
        <f aca="false">'quarterly data'!#ref!</f>
        <v>#VALUE!</v>
      </c>
      <c r="CV139" s="51" t="e">
        <f aca="false">'quarterly data'!#ref!</f>
        <v>#VALUE!</v>
      </c>
      <c r="CW139" s="51" t="e">
        <f aca="false">'quarterly data'!#ref!</f>
        <v>#VALUE!</v>
      </c>
      <c r="CX139" s="51" t="e">
        <f aca="false">'quarterly data'!#ref!</f>
        <v>#VALUE!</v>
      </c>
      <c r="CY139" s="51" t="e">
        <f aca="false">'quarterly data'!#ref!</f>
        <v>#VALUE!</v>
      </c>
      <c r="CZ139" s="51" t="e">
        <f aca="false">'quarterly data'!#ref!</f>
        <v>#VALUE!</v>
      </c>
      <c r="DA139" s="51" t="e">
        <f aca="false">'quarterly data'!#ref!</f>
        <v>#VALUE!</v>
      </c>
      <c r="DB139" s="51" t="e">
        <f aca="false">'quarterly data'!#ref!</f>
        <v>#VALUE!</v>
      </c>
      <c r="DC139" s="51" t="e">
        <f aca="false">'quarterly data'!#ref!</f>
        <v>#VALUE!</v>
      </c>
      <c r="DD139" s="51" t="e">
        <f aca="false">'quarterly data'!#ref!</f>
        <v>#VALUE!</v>
      </c>
      <c r="DE139" s="51" t="e">
        <f aca="false">'quarterly data'!#ref!</f>
        <v>#VALUE!</v>
      </c>
      <c r="DF139" s="51" t="e">
        <f aca="false">'quarterly data'!#ref!</f>
        <v>#VALUE!</v>
      </c>
      <c r="DG139" s="51" t="e">
        <f aca="false">'quarterly data'!#ref!</f>
        <v>#VALUE!</v>
      </c>
      <c r="DH139" s="51" t="e">
        <f aca="false">'quarterly data'!#ref!</f>
        <v>#VALUE!</v>
      </c>
      <c r="DI139" s="51" t="e">
        <f aca="false">'quarterly data'!#ref!</f>
        <v>#VALUE!</v>
      </c>
      <c r="DJ139" s="51" t="e">
        <f aca="false">'quarterly data'!#ref!</f>
        <v>#VALUE!</v>
      </c>
      <c r="DK139" s="51" t="e">
        <f aca="false">'quarterly data'!#ref!</f>
        <v>#VALUE!</v>
      </c>
      <c r="DL139" s="51" t="e">
        <f aca="false">'quarterly data'!#ref!</f>
        <v>#VALUE!</v>
      </c>
      <c r="DM139" s="51" t="e">
        <f aca="false">'quarterly data'!#ref!</f>
        <v>#VALUE!</v>
      </c>
      <c r="DN139" s="51" t="e">
        <f aca="false">'quarterly data'!#ref!</f>
        <v>#VALUE!</v>
      </c>
    </row>
    <row r="140" customFormat="false" ht="15" hidden="false" customHeight="false" outlineLevel="0" collapsed="false">
      <c r="A140" s="50" t="s">
        <v>202</v>
      </c>
      <c r="B140" s="51" t="n">
        <f aca="false">'Quarterly data'!C163</f>
        <v>642.553131929255</v>
      </c>
      <c r="C140" s="51" t="e">
        <f aca="false">'Quarterly data'!D163</f>
        <v>#DIV/0!</v>
      </c>
      <c r="D140" s="51" t="e">
        <f aca="false">'Quarterly data'!E163</f>
        <v>#DIV/0!</v>
      </c>
      <c r="E140" s="51" t="e">
        <f aca="false">'Quarterly data'!F163</f>
        <v>#DIV/0!</v>
      </c>
      <c r="F140" s="51" t="e">
        <f aca="false">'Quarterly data'!G163</f>
        <v>#DIV/0!</v>
      </c>
      <c r="G140" s="51" t="e">
        <f aca="false">'Quarterly data'!H163</f>
        <v>#DIV/0!</v>
      </c>
      <c r="H140" s="51" t="e">
        <f aca="false">'Quarterly data'!I163</f>
        <v>#DIV/0!</v>
      </c>
      <c r="I140" s="51" t="e">
        <f aca="false">'Quarterly data'!J163</f>
        <v>#DIV/0!</v>
      </c>
      <c r="J140" s="51" t="e">
        <f aca="false">'Quarterly data'!K163</f>
        <v>#DIV/0!</v>
      </c>
      <c r="K140" s="51" t="e">
        <f aca="false">'Quarterly data'!L163</f>
        <v>#DIV/0!</v>
      </c>
      <c r="L140" s="51" t="e">
        <f aca="false">'Quarterly data'!M163</f>
        <v>#DIV/0!</v>
      </c>
      <c r="M140" s="51" t="e">
        <f aca="false">'Quarterly data'!N163</f>
        <v>#DIV/0!</v>
      </c>
      <c r="N140" s="51" t="e">
        <f aca="false">'Quarterly data'!O163</f>
        <v>#DIV/0!</v>
      </c>
      <c r="O140" s="51" t="e">
        <f aca="false">'Quarterly data'!P163</f>
        <v>#DIV/0!</v>
      </c>
      <c r="P140" s="51" t="e">
        <f aca="false">'Quarterly data'!Q163</f>
        <v>#DIV/0!</v>
      </c>
      <c r="Q140" s="51" t="e">
        <f aca="false">'Quarterly data'!R163</f>
        <v>#DIV/0!</v>
      </c>
      <c r="R140" s="51" t="e">
        <f aca="false">'Quarterly data'!S163</f>
        <v>#DIV/0!</v>
      </c>
      <c r="S140" s="51" t="e">
        <f aca="false">'Quarterly data'!T163</f>
        <v>#DIV/0!</v>
      </c>
      <c r="T140" s="51" t="e">
        <f aca="false">'Quarterly data'!U163</f>
        <v>#DIV/0!</v>
      </c>
      <c r="U140" s="51" t="e">
        <f aca="false">'Quarterly data'!V163</f>
        <v>#DIV/0!</v>
      </c>
      <c r="V140" s="51" t="e">
        <f aca="false">'Quarterly data'!W163</f>
        <v>#DIV/0!</v>
      </c>
      <c r="W140" s="51" t="e">
        <f aca="false">'Quarterly data'!X163</f>
        <v>#DIV/0!</v>
      </c>
      <c r="X140" s="51" t="e">
        <f aca="false">'Quarterly data'!Y163</f>
        <v>#DIV/0!</v>
      </c>
      <c r="Y140" s="51" t="e">
        <f aca="false">'Quarterly data'!Z163</f>
        <v>#DIV/0!</v>
      </c>
      <c r="Z140" s="51" t="e">
        <f aca="false">'Quarterly data'!AA163</f>
        <v>#DIV/0!</v>
      </c>
      <c r="AA140" s="51" t="e">
        <f aca="false">'Quarterly data'!AB163</f>
        <v>#DIV/0!</v>
      </c>
      <c r="AB140" s="51" t="e">
        <f aca="false">'Quarterly data'!AC163</f>
        <v>#DIV/0!</v>
      </c>
      <c r="AC140" s="51" t="e">
        <f aca="false">'Quarterly data'!AD163</f>
        <v>#DIV/0!</v>
      </c>
      <c r="AD140" s="51" t="e">
        <f aca="false">'Quarterly data'!AE163</f>
        <v>#DIV/0!</v>
      </c>
      <c r="AE140" s="51" t="e">
        <f aca="false">'Quarterly data'!AF163</f>
        <v>#DIV/0!</v>
      </c>
      <c r="AF140" s="51" t="e">
        <f aca="false">'Quarterly data'!AG163</f>
        <v>#DIV/0!</v>
      </c>
      <c r="AG140" s="51" t="e">
        <f aca="false">'Quarterly data'!AH163</f>
        <v>#DIV/0!</v>
      </c>
      <c r="AH140" s="51" t="e">
        <f aca="false">'Quarterly data'!AI163</f>
        <v>#DIV/0!</v>
      </c>
      <c r="AI140" s="51" t="e">
        <f aca="false">'Quarterly data'!AJ163</f>
        <v>#DIV/0!</v>
      </c>
      <c r="AJ140" s="51" t="e">
        <f aca="false">'Quarterly data'!AK163</f>
        <v>#DIV/0!</v>
      </c>
      <c r="AK140" s="51" t="e">
        <f aca="false">'Quarterly data'!AL163</f>
        <v>#DIV/0!</v>
      </c>
      <c r="AL140" s="51" t="e">
        <f aca="false">'Quarterly data'!AM163</f>
        <v>#DIV/0!</v>
      </c>
      <c r="AM140" s="51" t="e">
        <f aca="false">'Quarterly data'!AN163</f>
        <v>#DIV/0!</v>
      </c>
      <c r="AN140" s="51" t="e">
        <f aca="false">'Quarterly data'!AO163</f>
        <v>#DIV/0!</v>
      </c>
      <c r="AO140" s="51" t="e">
        <f aca="false">'Quarterly data'!AP163</f>
        <v>#DIV/0!</v>
      </c>
      <c r="AP140" s="51" t="e">
        <f aca="false">'Quarterly data'!AQ163</f>
        <v>#DIV/0!</v>
      </c>
      <c r="AQ140" s="51" t="e">
        <f aca="false">'Quarterly data'!AR163</f>
        <v>#DIV/0!</v>
      </c>
      <c r="AR140" s="51" t="e">
        <f aca="false">'Quarterly data'!AS163</f>
        <v>#DIV/0!</v>
      </c>
      <c r="AS140" s="51" t="e">
        <f aca="false">'Quarterly data'!AT163</f>
        <v>#DIV/0!</v>
      </c>
      <c r="AT140" s="51" t="e">
        <f aca="false">'Quarterly data'!AU163</f>
        <v>#DIV/0!</v>
      </c>
      <c r="AU140" s="51" t="e">
        <f aca="false">'Quarterly data'!AV163</f>
        <v>#DIV/0!</v>
      </c>
      <c r="AV140" s="51" t="e">
        <f aca="false">'Quarterly data'!AW163</f>
        <v>#DIV/0!</v>
      </c>
      <c r="AW140" s="51" t="e">
        <f aca="false">'Quarterly data'!AX163</f>
        <v>#DIV/0!</v>
      </c>
      <c r="AX140" s="51" t="e">
        <f aca="false">'Quarterly data'!AY163</f>
        <v>#DIV/0!</v>
      </c>
      <c r="AY140" s="51" t="e">
        <f aca="false">'Quarterly data'!AZ163</f>
        <v>#DIV/0!</v>
      </c>
      <c r="AZ140" s="51" t="e">
        <f aca="false">'Quarterly data'!BA163</f>
        <v>#DIV/0!</v>
      </c>
      <c r="BA140" s="51" t="e">
        <f aca="false">'Quarterly data'!BB163</f>
        <v>#DIV/0!</v>
      </c>
      <c r="BB140" s="51" t="e">
        <f aca="false">'Quarterly data'!BC163</f>
        <v>#DIV/0!</v>
      </c>
      <c r="BC140" s="51" t="e">
        <f aca="false">'Quarterly data'!BD163</f>
        <v>#DIV/0!</v>
      </c>
      <c r="BD140" s="51" t="e">
        <f aca="false">'Quarterly data'!BE163</f>
        <v>#DIV/0!</v>
      </c>
      <c r="BE140" s="51" t="e">
        <f aca="false">'Quarterly data'!BF163</f>
        <v>#DIV/0!</v>
      </c>
      <c r="BF140" s="51" t="n">
        <f aca="false">'Quarterly data'!BG163</f>
        <v>78.4807848548929</v>
      </c>
      <c r="BG140" s="51" t="n">
        <f aca="false">'Quarterly data'!BH163</f>
        <v>77.5082347545806</v>
      </c>
      <c r="BH140" s="51" t="n">
        <f aca="false">'Quarterly data'!BI163</f>
        <v>86.7638147497833</v>
      </c>
      <c r="BI140" s="51" t="n">
        <f aca="false">'Quarterly data'!BJ163</f>
        <v>88.7261178145012</v>
      </c>
      <c r="BJ140" s="51" t="n">
        <f aca="false">'Quarterly data'!BK163</f>
        <v>88.8692977180667</v>
      </c>
      <c r="BK140" s="51" t="n">
        <f aca="false">'Quarterly data'!BL163</f>
        <v>88.6610772197671</v>
      </c>
      <c r="BL140" s="51" t="n">
        <f aca="false">'Quarterly data'!BM163</f>
        <v>88.583824743015</v>
      </c>
      <c r="BM140" s="51" t="n">
        <f aca="false">'Quarterly data'!BN163</f>
        <v>89.7328218569406</v>
      </c>
      <c r="BN140" s="51" t="n">
        <f aca="false">'Quarterly data'!BO163</f>
        <v>90.8668664036553</v>
      </c>
      <c r="BO140" s="51" t="n">
        <f aca="false">'Quarterly data'!BP163</f>
        <v>94.8268157331234</v>
      </c>
      <c r="BP140" s="51" t="n">
        <f aca="false">'Quarterly data'!BQ163</f>
        <v>99.9316419121775</v>
      </c>
      <c r="BQ140" s="51" t="n">
        <f aca="false">'Quarterly data'!BR163</f>
        <v>100.206773344244</v>
      </c>
      <c r="BR140" s="51" t="n">
        <f aca="false">'Quarterly data'!BS163</f>
        <v>98.7133738651192</v>
      </c>
      <c r="BS140" s="51" t="n">
        <f aca="false">'Quarterly data'!BT163</f>
        <v>98.576456432078</v>
      </c>
      <c r="BT140" s="51" t="n">
        <f aca="false">'Quarterly data'!BU163</f>
        <v>98.8147441188182</v>
      </c>
      <c r="BU140" s="51" t="n">
        <f aca="false">'Quarterly data'!BV163</f>
        <v>99.0128163222201</v>
      </c>
      <c r="BV140" s="51" t="n">
        <f aca="false">'Quarterly data'!BW163</f>
        <v>99.4586604505122</v>
      </c>
      <c r="BW140" s="51" t="n">
        <f aca="false">'Quarterly data'!BX163</f>
        <v>99.7364376454569</v>
      </c>
      <c r="BX140" s="51" t="n">
        <f aca="false">'Quarterly data'!BY163</f>
        <v>99.6945104533885</v>
      </c>
      <c r="BY140" s="51" t="n">
        <f aca="false">'Quarterly data'!BZ163</f>
        <v>100.112628258843</v>
      </c>
      <c r="BZ140" s="51" t="n">
        <f aca="false">'Quarterly data'!CA163</f>
        <v>99.9618097952127</v>
      </c>
      <c r="CA140" s="51" t="n">
        <f aca="false">'Quarterly data'!CB163</f>
        <v>99.8057581139109</v>
      </c>
      <c r="CB140" s="51" t="n">
        <f aca="false">'Quarterly data'!CC163</f>
        <v>99.7010487617255</v>
      </c>
      <c r="CC140" s="51" t="n">
        <f aca="false">'Quarterly data'!CD163</f>
        <v>99.8502624617407</v>
      </c>
      <c r="CD140" s="51" t="n">
        <f aca="false">'Quarterly data'!CE163</f>
        <v>98.8434761849381</v>
      </c>
      <c r="CE140" s="51" t="n">
        <f aca="false">'Quarterly data'!CF163</f>
        <v>99.0629988533024</v>
      </c>
      <c r="CF140" s="51" t="n">
        <f aca="false">'Quarterly data'!CG163</f>
        <v>99.6264305747975</v>
      </c>
      <c r="CG140" s="51" t="n">
        <f aca="false">'Quarterly data'!CH163</f>
        <v>103.804821056265</v>
      </c>
      <c r="CH140" s="51" t="n">
        <f aca="false">'Quarterly data'!CI163</f>
        <v>105.876568044828</v>
      </c>
      <c r="CI140" s="51" t="n">
        <f aca="false">'Quarterly data'!CJ163</f>
        <v>105.907942928336</v>
      </c>
      <c r="CJ140" s="51" t="n">
        <f aca="false">'Quarterly data'!CK163</f>
        <v>105.82394839588</v>
      </c>
      <c r="CK140" s="51" t="n">
        <f aca="false">'Quarterly data'!CL163</f>
        <v>105.912378819463</v>
      </c>
      <c r="CL140" s="51" t="n">
        <f aca="false">'Quarterly data'!CM163</f>
        <v>106.228629050226</v>
      </c>
      <c r="CM140" s="51" t="n">
        <f aca="false">'Quarterly data'!CN163</f>
        <v>106.03521998547</v>
      </c>
      <c r="CN140" s="51" t="n">
        <f aca="false">'Quarterly data'!CO163</f>
        <v>105.837975998422</v>
      </c>
      <c r="CO140" s="51" t="n">
        <f aca="false">'Quarterly data'!CP163</f>
        <v>106.24563798251</v>
      </c>
      <c r="CP140" s="51" t="n">
        <f aca="false">'Quarterly data'!CQ163</f>
        <v>106.522493808348</v>
      </c>
      <c r="CQ140" s="51" t="n">
        <f aca="false">'Quarterly data'!CR163</f>
        <v>114.035790779267</v>
      </c>
      <c r="CR140" s="51" t="n">
        <f aca="false">'Quarterly data'!CS163</f>
        <v>115.746276179882</v>
      </c>
      <c r="CS140" s="51" t="n">
        <f aca="false">'Quarterly data'!CT163</f>
        <v>117.520932411553</v>
      </c>
      <c r="CT140" s="51" t="n">
        <f aca="false">'Quarterly data'!CU163</f>
        <v>118.111562307123</v>
      </c>
      <c r="CU140" s="51" t="e">
        <f aca="false">'quarterly data'!#ref!</f>
        <v>#VALUE!</v>
      </c>
      <c r="CV140" s="51" t="e">
        <f aca="false">'quarterly data'!#ref!</f>
        <v>#VALUE!</v>
      </c>
      <c r="CW140" s="51" t="e">
        <f aca="false">'quarterly data'!#ref!</f>
        <v>#VALUE!</v>
      </c>
      <c r="CX140" s="51" t="e">
        <f aca="false">'quarterly data'!#ref!</f>
        <v>#VALUE!</v>
      </c>
      <c r="CY140" s="51" t="e">
        <f aca="false">'quarterly data'!#ref!</f>
        <v>#VALUE!</v>
      </c>
      <c r="CZ140" s="51" t="e">
        <f aca="false">'quarterly data'!#ref!</f>
        <v>#VALUE!</v>
      </c>
      <c r="DA140" s="51" t="e">
        <f aca="false">'quarterly data'!#ref!</f>
        <v>#VALUE!</v>
      </c>
      <c r="DB140" s="51" t="e">
        <f aca="false">'quarterly data'!#ref!</f>
        <v>#VALUE!</v>
      </c>
      <c r="DC140" s="51" t="e">
        <f aca="false">'quarterly data'!#ref!</f>
        <v>#VALUE!</v>
      </c>
      <c r="DD140" s="51" t="e">
        <f aca="false">'quarterly data'!#ref!</f>
        <v>#VALUE!</v>
      </c>
      <c r="DE140" s="51" t="e">
        <f aca="false">'quarterly data'!#ref!</f>
        <v>#VALUE!</v>
      </c>
      <c r="DF140" s="51" t="e">
        <f aca="false">'quarterly data'!#ref!</f>
        <v>#VALUE!</v>
      </c>
      <c r="DG140" s="51" t="e">
        <f aca="false">'quarterly data'!#ref!</f>
        <v>#VALUE!</v>
      </c>
      <c r="DH140" s="51" t="e">
        <f aca="false">'quarterly data'!#ref!</f>
        <v>#VALUE!</v>
      </c>
      <c r="DI140" s="51" t="e">
        <f aca="false">'quarterly data'!#ref!</f>
        <v>#VALUE!</v>
      </c>
      <c r="DJ140" s="51" t="e">
        <f aca="false">'quarterly data'!#ref!</f>
        <v>#VALUE!</v>
      </c>
      <c r="DK140" s="51" t="e">
        <f aca="false">'quarterly data'!#ref!</f>
        <v>#VALUE!</v>
      </c>
      <c r="DL140" s="51" t="e">
        <f aca="false">'quarterly data'!#ref!</f>
        <v>#VALUE!</v>
      </c>
      <c r="DM140" s="51" t="e">
        <f aca="false">'quarterly data'!#ref!</f>
        <v>#VALUE!</v>
      </c>
      <c r="DN140" s="51" t="e">
        <f aca="false">'quarterly data'!#ref!</f>
        <v>#VALUE!</v>
      </c>
    </row>
    <row r="141" customFormat="false" ht="15" hidden="false" customHeight="false" outlineLevel="0" collapsed="false">
      <c r="A141" s="52" t="s">
        <v>199</v>
      </c>
      <c r="B141" s="51" t="n">
        <f aca="false">'Quarterly data'!C164</f>
        <v>0</v>
      </c>
      <c r="C141" s="51" t="e">
        <f aca="false">'Quarterly data'!D164</f>
        <v>#DIV/0!</v>
      </c>
      <c r="D141" s="51" t="e">
        <f aca="false">'Quarterly data'!E164</f>
        <v>#DIV/0!</v>
      </c>
      <c r="E141" s="51" t="e">
        <f aca="false">'Quarterly data'!F164</f>
        <v>#DIV/0!</v>
      </c>
      <c r="F141" s="51" t="e">
        <f aca="false">'Quarterly data'!G164</f>
        <v>#DIV/0!</v>
      </c>
      <c r="G141" s="51" t="e">
        <f aca="false">'Quarterly data'!H164</f>
        <v>#DIV/0!</v>
      </c>
      <c r="H141" s="51" t="e">
        <f aca="false">'Quarterly data'!I164</f>
        <v>#DIV/0!</v>
      </c>
      <c r="I141" s="51" t="e">
        <f aca="false">'Quarterly data'!J164</f>
        <v>#DIV/0!</v>
      </c>
      <c r="J141" s="51" t="e">
        <f aca="false">'Quarterly data'!K164</f>
        <v>#DIV/0!</v>
      </c>
      <c r="K141" s="51" t="e">
        <f aca="false">'Quarterly data'!L164</f>
        <v>#DIV/0!</v>
      </c>
      <c r="L141" s="51" t="e">
        <f aca="false">'Quarterly data'!M164</f>
        <v>#DIV/0!</v>
      </c>
      <c r="M141" s="51" t="e">
        <f aca="false">'Quarterly data'!N164</f>
        <v>#DIV/0!</v>
      </c>
      <c r="N141" s="51" t="e">
        <f aca="false">'Quarterly data'!O164</f>
        <v>#DIV/0!</v>
      </c>
      <c r="O141" s="51" t="e">
        <f aca="false">'Quarterly data'!P164</f>
        <v>#DIV/0!</v>
      </c>
      <c r="P141" s="51" t="e">
        <f aca="false">'Quarterly data'!Q164</f>
        <v>#DIV/0!</v>
      </c>
      <c r="Q141" s="51" t="e">
        <f aca="false">'Quarterly data'!R164</f>
        <v>#DIV/0!</v>
      </c>
      <c r="R141" s="51" t="e">
        <f aca="false">'Quarterly data'!S164</f>
        <v>#DIV/0!</v>
      </c>
      <c r="S141" s="51" t="e">
        <f aca="false">'Quarterly data'!T164</f>
        <v>#DIV/0!</v>
      </c>
      <c r="T141" s="51" t="e">
        <f aca="false">'Quarterly data'!U164</f>
        <v>#DIV/0!</v>
      </c>
      <c r="U141" s="51" t="e">
        <f aca="false">'Quarterly data'!V164</f>
        <v>#DIV/0!</v>
      </c>
      <c r="V141" s="51" t="e">
        <f aca="false">'Quarterly data'!W164</f>
        <v>#DIV/0!</v>
      </c>
      <c r="W141" s="51" t="e">
        <f aca="false">'Quarterly data'!X164</f>
        <v>#DIV/0!</v>
      </c>
      <c r="X141" s="51" t="e">
        <f aca="false">'Quarterly data'!Y164</f>
        <v>#DIV/0!</v>
      </c>
      <c r="Y141" s="51" t="e">
        <f aca="false">'Quarterly data'!Z164</f>
        <v>#DIV/0!</v>
      </c>
      <c r="Z141" s="51" t="e">
        <f aca="false">'Quarterly data'!AA164</f>
        <v>#DIV/0!</v>
      </c>
      <c r="AA141" s="51" t="e">
        <f aca="false">'Quarterly data'!AB164</f>
        <v>#DIV/0!</v>
      </c>
      <c r="AB141" s="51" t="e">
        <f aca="false">'Quarterly data'!AC164</f>
        <v>#DIV/0!</v>
      </c>
      <c r="AC141" s="51" t="e">
        <f aca="false">'Quarterly data'!AD164</f>
        <v>#DIV/0!</v>
      </c>
      <c r="AD141" s="51" t="e">
        <f aca="false">'Quarterly data'!AE164</f>
        <v>#DIV/0!</v>
      </c>
      <c r="AE141" s="51" t="e">
        <f aca="false">'Quarterly data'!AF164</f>
        <v>#DIV/0!</v>
      </c>
      <c r="AF141" s="51" t="e">
        <f aca="false">'Quarterly data'!AG164</f>
        <v>#DIV/0!</v>
      </c>
      <c r="AG141" s="51" t="e">
        <f aca="false">'Quarterly data'!AH164</f>
        <v>#DIV/0!</v>
      </c>
      <c r="AH141" s="51" t="e">
        <f aca="false">'Quarterly data'!AI164</f>
        <v>#DIV/0!</v>
      </c>
      <c r="AI141" s="51" t="e">
        <f aca="false">'Quarterly data'!AJ164</f>
        <v>#DIV/0!</v>
      </c>
      <c r="AJ141" s="51" t="e">
        <f aca="false">'Quarterly data'!AK164</f>
        <v>#DIV/0!</v>
      </c>
      <c r="AK141" s="51" t="e">
        <f aca="false">'Quarterly data'!AL164</f>
        <v>#DIV/0!</v>
      </c>
      <c r="AL141" s="51" t="e">
        <f aca="false">'Quarterly data'!AM164</f>
        <v>#DIV/0!</v>
      </c>
      <c r="AM141" s="51" t="e">
        <f aca="false">'Quarterly data'!AN164</f>
        <v>#DIV/0!</v>
      </c>
      <c r="AN141" s="51" t="e">
        <f aca="false">'Quarterly data'!AO164</f>
        <v>#DIV/0!</v>
      </c>
      <c r="AO141" s="51" t="e">
        <f aca="false">'Quarterly data'!AP164</f>
        <v>#DIV/0!</v>
      </c>
      <c r="AP141" s="51" t="e">
        <f aca="false">'Quarterly data'!AQ164</f>
        <v>#DIV/0!</v>
      </c>
      <c r="AQ141" s="51" t="e">
        <f aca="false">'Quarterly data'!AR164</f>
        <v>#DIV/0!</v>
      </c>
      <c r="AR141" s="51" t="e">
        <f aca="false">'Quarterly data'!AS164</f>
        <v>#DIV/0!</v>
      </c>
      <c r="AS141" s="51" t="e">
        <f aca="false">'Quarterly data'!AT164</f>
        <v>#DIV/0!</v>
      </c>
      <c r="AT141" s="51" t="e">
        <f aca="false">'Quarterly data'!AU164</f>
        <v>#DIV/0!</v>
      </c>
      <c r="AU141" s="51" t="e">
        <f aca="false">'Quarterly data'!AV164</f>
        <v>#DIV/0!</v>
      </c>
      <c r="AV141" s="51" t="e">
        <f aca="false">'Quarterly data'!AW164</f>
        <v>#DIV/0!</v>
      </c>
      <c r="AW141" s="51" t="e">
        <f aca="false">'Quarterly data'!AX164</f>
        <v>#DIV/0!</v>
      </c>
      <c r="AX141" s="51" t="e">
        <f aca="false">'Quarterly data'!AY164</f>
        <v>#DIV/0!</v>
      </c>
      <c r="AY141" s="51" t="e">
        <f aca="false">'Quarterly data'!AZ164</f>
        <v>#DIV/0!</v>
      </c>
      <c r="AZ141" s="51" t="e">
        <f aca="false">'Quarterly data'!BA164</f>
        <v>#DIV/0!</v>
      </c>
      <c r="BA141" s="51" t="e">
        <f aca="false">'Quarterly data'!BB164</f>
        <v>#DIV/0!</v>
      </c>
      <c r="BB141" s="51" t="e">
        <f aca="false">'Quarterly data'!BC164</f>
        <v>#DIV/0!</v>
      </c>
      <c r="BC141" s="51" t="e">
        <f aca="false">'Quarterly data'!BD164</f>
        <v>#DIV/0!</v>
      </c>
      <c r="BD141" s="51" t="e">
        <f aca="false">'Quarterly data'!BE164</f>
        <v>#DIV/0!</v>
      </c>
      <c r="BE141" s="51" t="e">
        <f aca="false">'Quarterly data'!BF164</f>
        <v>#DIV/0!</v>
      </c>
      <c r="BF141" s="51" t="n">
        <f aca="false">'Quarterly data'!BG164</f>
        <v>81.4671101482253</v>
      </c>
      <c r="BG141" s="51" t="n">
        <f aca="false">'Quarterly data'!BH164</f>
        <v>82.5584722231288</v>
      </c>
      <c r="BH141" s="51" t="n">
        <f aca="false">'Quarterly data'!BI164</f>
        <v>83.1052105106278</v>
      </c>
      <c r="BI141" s="51" t="n">
        <f aca="false">'Quarterly data'!BJ164</f>
        <v>84.6224663841497</v>
      </c>
      <c r="BJ141" s="51" t="n">
        <f aca="false">'Quarterly data'!BK164</f>
        <v>83.2502689071501</v>
      </c>
      <c r="BK141" s="51" t="n">
        <f aca="false">'Quarterly data'!BL164</f>
        <v>87.2068079201566</v>
      </c>
      <c r="BL141" s="51" t="n">
        <f aca="false">'Quarterly data'!BM164</f>
        <v>86.8050974023657</v>
      </c>
      <c r="BM141" s="51" t="n">
        <f aca="false">'Quarterly data'!BN164</f>
        <v>87.6976038239256</v>
      </c>
      <c r="BN141" s="51" t="n">
        <f aca="false">'Quarterly data'!BO164</f>
        <v>86.3154515489694</v>
      </c>
      <c r="BO141" s="51" t="n">
        <f aca="false">'Quarterly data'!BP164</f>
        <v>91.3743299305032</v>
      </c>
      <c r="BP141" s="51" t="n">
        <f aca="false">'Quarterly data'!BQ164</f>
        <v>92.7341571286076</v>
      </c>
      <c r="BQ141" s="51" t="n">
        <f aca="false">'Quarterly data'!BR164</f>
        <v>94.4854031190192</v>
      </c>
      <c r="BR141" s="51" t="n">
        <f aca="false">'Quarterly data'!BS164</f>
        <v>92.7885203368272</v>
      </c>
      <c r="BS141" s="51" t="n">
        <f aca="false">'Quarterly data'!BT164</f>
        <v>98.7963474892595</v>
      </c>
      <c r="BT141" s="51" t="n">
        <f aca="false">'Quarterly data'!BU164</f>
        <v>97.9475008596602</v>
      </c>
      <c r="BU141" s="51" t="n">
        <f aca="false">'Quarterly data'!BV164</f>
        <v>99.8740170503223</v>
      </c>
      <c r="BV141" s="51" t="n">
        <f aca="false">'Quarterly data'!BW164</f>
        <v>98.5356428547494</v>
      </c>
      <c r="BW141" s="51" t="n">
        <f aca="false">'Quarterly data'!BX164</f>
        <v>101.986683624302</v>
      </c>
      <c r="BX141" s="51" t="n">
        <f aca="false">'Quarterly data'!BY164</f>
        <v>99.2294567050724</v>
      </c>
      <c r="BY141" s="51" t="n">
        <f aca="false">'Quarterly data'!BZ164</f>
        <v>100.05366099924</v>
      </c>
      <c r="BZ141" s="51" t="n">
        <f aca="false">'Quarterly data'!CA164</f>
        <v>99.815866582365</v>
      </c>
      <c r="CA141" s="51" t="n">
        <f aca="false">'Quarterly data'!CB164</f>
        <v>100.435200815064</v>
      </c>
      <c r="CB141" s="51" t="n">
        <f aca="false">'Quarterly data'!CC164</f>
        <v>100.618161276541</v>
      </c>
      <c r="CC141" s="51" t="n">
        <f aca="false">'Quarterly data'!CD164</f>
        <v>101.208386101769</v>
      </c>
      <c r="CD141" s="51" t="n">
        <f aca="false">'Quarterly data'!CE164</f>
        <v>99.5088404561324</v>
      </c>
      <c r="CE141" s="51" t="n">
        <f aca="false">'Quarterly data'!CF164</f>
        <v>99.8314734378144</v>
      </c>
      <c r="CF141" s="51" t="n">
        <f aca="false">'Quarterly data'!CG164</f>
        <v>102.848368268739</v>
      </c>
      <c r="CG141" s="51" t="n">
        <f aca="false">'Quarterly data'!CH164</f>
        <v>104.154409199763</v>
      </c>
      <c r="CH141" s="51" t="n">
        <f aca="false">'Quarterly data'!CI164</f>
        <v>103.669127648715</v>
      </c>
      <c r="CI141" s="51" t="n">
        <f aca="false">'Quarterly data'!CJ164</f>
        <v>106.005925591413</v>
      </c>
      <c r="CJ141" s="51" t="n">
        <f aca="false">'Quarterly data'!CK164</f>
        <v>106.824554890953</v>
      </c>
      <c r="CK141" s="51" t="n">
        <f aca="false">'Quarterly data'!CL164</f>
        <v>105.898501519867</v>
      </c>
      <c r="CL141" s="51" t="n">
        <f aca="false">'Quarterly data'!CM164</f>
        <v>108.080121501517</v>
      </c>
      <c r="CM141" s="51" t="n">
        <f aca="false">'Quarterly data'!CN164</f>
        <v>111.560743413891</v>
      </c>
      <c r="CN141" s="51" t="n">
        <f aca="false">'Quarterly data'!CO164</f>
        <v>110.585558119739</v>
      </c>
      <c r="CO141" s="51" t="n">
        <f aca="false">'Quarterly data'!CP164</f>
        <v>112.605986944649</v>
      </c>
      <c r="CP141" s="51" t="n">
        <f aca="false">'Quarterly data'!CQ164</f>
        <v>115.929664607185</v>
      </c>
      <c r="CQ141" s="51" t="n">
        <f aca="false">'Quarterly data'!CR164</f>
        <v>125.698900196255</v>
      </c>
      <c r="CR141" s="51" t="n">
        <f aca="false">'Quarterly data'!CS164</f>
        <v>122.712079241443</v>
      </c>
      <c r="CS141" s="51" t="n">
        <f aca="false">'Quarterly data'!CT164</f>
        <v>121.999767571438</v>
      </c>
      <c r="CT141" s="51" t="n">
        <f aca="false">'Quarterly data'!CU164</f>
        <v>118.198670511126</v>
      </c>
      <c r="CU141" s="51" t="e">
        <f aca="false">'quarterly data'!#ref!</f>
        <v>#VALUE!</v>
      </c>
      <c r="CV141" s="51" t="e">
        <f aca="false">'quarterly data'!#ref!</f>
        <v>#VALUE!</v>
      </c>
      <c r="CW141" s="51" t="e">
        <f aca="false">'quarterly data'!#ref!</f>
        <v>#VALUE!</v>
      </c>
      <c r="CX141" s="51" t="e">
        <f aca="false">'quarterly data'!#ref!</f>
        <v>#VALUE!</v>
      </c>
      <c r="CY141" s="51" t="e">
        <f aca="false">'quarterly data'!#ref!</f>
        <v>#VALUE!</v>
      </c>
      <c r="CZ141" s="51" t="e">
        <f aca="false">'quarterly data'!#ref!</f>
        <v>#VALUE!</v>
      </c>
      <c r="DA141" s="51" t="e">
        <f aca="false">'quarterly data'!#ref!</f>
        <v>#VALUE!</v>
      </c>
      <c r="DB141" s="51" t="e">
        <f aca="false">'quarterly data'!#ref!</f>
        <v>#VALUE!</v>
      </c>
      <c r="DC141" s="51" t="e">
        <f aca="false">'quarterly data'!#ref!</f>
        <v>#VALUE!</v>
      </c>
      <c r="DD141" s="51" t="e">
        <f aca="false">'quarterly data'!#ref!</f>
        <v>#VALUE!</v>
      </c>
      <c r="DE141" s="51" t="e">
        <f aca="false">'quarterly data'!#ref!</f>
        <v>#VALUE!</v>
      </c>
      <c r="DF141" s="51" t="e">
        <f aca="false">'quarterly data'!#ref!</f>
        <v>#VALUE!</v>
      </c>
      <c r="DG141" s="51" t="e">
        <f aca="false">'quarterly data'!#ref!</f>
        <v>#VALUE!</v>
      </c>
      <c r="DH141" s="51" t="e">
        <f aca="false">'quarterly data'!#ref!</f>
        <v>#VALUE!</v>
      </c>
      <c r="DI141" s="51" t="e">
        <f aca="false">'quarterly data'!#ref!</f>
        <v>#VALUE!</v>
      </c>
      <c r="DJ141" s="51" t="e">
        <f aca="false">'quarterly data'!#ref!</f>
        <v>#VALUE!</v>
      </c>
      <c r="DK141" s="51" t="e">
        <f aca="false">'quarterly data'!#ref!</f>
        <v>#VALUE!</v>
      </c>
      <c r="DL141" s="51" t="e">
        <f aca="false">'quarterly data'!#ref!</f>
        <v>#VALUE!</v>
      </c>
      <c r="DM141" s="51" t="e">
        <f aca="false">'quarterly data'!#ref!</f>
        <v>#VALUE!</v>
      </c>
      <c r="DN141" s="51" t="e">
        <f aca="false">'quarterly data'!#ref!</f>
        <v>#VALUE!</v>
      </c>
    </row>
    <row r="142" customFormat="false" ht="15" hidden="false" customHeight="false" outlineLevel="0" collapsed="false">
      <c r="A142" s="48" t="s">
        <v>203</v>
      </c>
      <c r="B142" s="49" t="n">
        <f aca="false">'Quarterly data'!C166</f>
        <v>2268.90175719966</v>
      </c>
      <c r="C142" s="49" t="e">
        <f aca="false">'Quarterly data'!D166</f>
        <v>#DIV/0!</v>
      </c>
      <c r="D142" s="49" t="e">
        <f aca="false">'Quarterly data'!E166</f>
        <v>#DIV/0!</v>
      </c>
      <c r="E142" s="49" t="e">
        <f aca="false">'Quarterly data'!F166</f>
        <v>#DIV/0!</v>
      </c>
      <c r="F142" s="49" t="e">
        <f aca="false">'Quarterly data'!G166</f>
        <v>#DIV/0!</v>
      </c>
      <c r="G142" s="49" t="e">
        <f aca="false">'Quarterly data'!H166</f>
        <v>#DIV/0!</v>
      </c>
      <c r="H142" s="49" t="e">
        <f aca="false">'Quarterly data'!I166</f>
        <v>#DIV/0!</v>
      </c>
      <c r="I142" s="49" t="e">
        <f aca="false">'Quarterly data'!J166</f>
        <v>#DIV/0!</v>
      </c>
      <c r="J142" s="49" t="e">
        <f aca="false">'Quarterly data'!K166</f>
        <v>#DIV/0!</v>
      </c>
      <c r="K142" s="49" t="e">
        <f aca="false">'Quarterly data'!L166</f>
        <v>#DIV/0!</v>
      </c>
      <c r="L142" s="49" t="e">
        <f aca="false">'Quarterly data'!M166</f>
        <v>#DIV/0!</v>
      </c>
      <c r="M142" s="49" t="e">
        <f aca="false">'Quarterly data'!N166</f>
        <v>#DIV/0!</v>
      </c>
      <c r="N142" s="49" t="e">
        <f aca="false">'Quarterly data'!O166</f>
        <v>#DIV/0!</v>
      </c>
      <c r="O142" s="49" t="e">
        <f aca="false">'Quarterly data'!P166</f>
        <v>#DIV/0!</v>
      </c>
      <c r="P142" s="49" t="e">
        <f aca="false">'Quarterly data'!Q166</f>
        <v>#DIV/0!</v>
      </c>
      <c r="Q142" s="49" t="e">
        <f aca="false">'Quarterly data'!R166</f>
        <v>#DIV/0!</v>
      </c>
      <c r="R142" s="49" t="e">
        <f aca="false">'Quarterly data'!S166</f>
        <v>#DIV/0!</v>
      </c>
      <c r="S142" s="49" t="e">
        <f aca="false">'Quarterly data'!T166</f>
        <v>#DIV/0!</v>
      </c>
      <c r="T142" s="49" t="e">
        <f aca="false">'Quarterly data'!U166</f>
        <v>#DIV/0!</v>
      </c>
      <c r="U142" s="49" t="e">
        <f aca="false">'Quarterly data'!V166</f>
        <v>#DIV/0!</v>
      </c>
      <c r="V142" s="49" t="e">
        <f aca="false">'Quarterly data'!W166</f>
        <v>#DIV/0!</v>
      </c>
      <c r="W142" s="49" t="e">
        <f aca="false">'Quarterly data'!X166</f>
        <v>#DIV/0!</v>
      </c>
      <c r="X142" s="49" t="e">
        <f aca="false">'Quarterly data'!Y166</f>
        <v>#DIV/0!</v>
      </c>
      <c r="Y142" s="49" t="e">
        <f aca="false">'Quarterly data'!Z166</f>
        <v>#DIV/0!</v>
      </c>
      <c r="Z142" s="49" t="e">
        <f aca="false">'Quarterly data'!AA166</f>
        <v>#DIV/0!</v>
      </c>
      <c r="AA142" s="49" t="e">
        <f aca="false">'Quarterly data'!AB166</f>
        <v>#DIV/0!</v>
      </c>
      <c r="AB142" s="49" t="e">
        <f aca="false">'Quarterly data'!AC166</f>
        <v>#DIV/0!</v>
      </c>
      <c r="AC142" s="49" t="e">
        <f aca="false">'Quarterly data'!AD166</f>
        <v>#DIV/0!</v>
      </c>
      <c r="AD142" s="49" t="e">
        <f aca="false">'Quarterly data'!AE166</f>
        <v>#DIV/0!</v>
      </c>
      <c r="AE142" s="49" t="e">
        <f aca="false">'Quarterly data'!AF166</f>
        <v>#DIV/0!</v>
      </c>
      <c r="AF142" s="49" t="e">
        <f aca="false">'Quarterly data'!AG166</f>
        <v>#DIV/0!</v>
      </c>
      <c r="AG142" s="49" t="e">
        <f aca="false">'Quarterly data'!AH166</f>
        <v>#DIV/0!</v>
      </c>
      <c r="AH142" s="49" t="e">
        <f aca="false">'Quarterly data'!AI166</f>
        <v>#DIV/0!</v>
      </c>
      <c r="AI142" s="49" t="e">
        <f aca="false">'Quarterly data'!AJ166</f>
        <v>#DIV/0!</v>
      </c>
      <c r="AJ142" s="49" t="e">
        <f aca="false">'Quarterly data'!AK166</f>
        <v>#DIV/0!</v>
      </c>
      <c r="AK142" s="49" t="e">
        <f aca="false">'Quarterly data'!AL166</f>
        <v>#DIV/0!</v>
      </c>
      <c r="AL142" s="49" t="n">
        <f aca="false">'Quarterly data'!AM166</f>
        <v>57.7702276730456</v>
      </c>
      <c r="AM142" s="49" t="n">
        <f aca="false">'Quarterly data'!AN166</f>
        <v>58.8531240388435</v>
      </c>
      <c r="AN142" s="49" t="n">
        <f aca="false">'Quarterly data'!AO166</f>
        <v>60.4948563127625</v>
      </c>
      <c r="AO142" s="49" t="n">
        <f aca="false">'Quarterly data'!AP166</f>
        <v>62.5773039007428</v>
      </c>
      <c r="AP142" s="49" t="n">
        <f aca="false">'Quarterly data'!AQ166</f>
        <v>63.7458256844022</v>
      </c>
      <c r="AQ142" s="49" t="n">
        <f aca="false">'Quarterly data'!AR166</f>
        <v>64.9016524814856</v>
      </c>
      <c r="AR142" s="49" t="n">
        <f aca="false">'Quarterly data'!AS166</f>
        <v>64.7717792006949</v>
      </c>
      <c r="AS142" s="49" t="n">
        <f aca="false">'Quarterly data'!AT166</f>
        <v>64.231016782242</v>
      </c>
      <c r="AT142" s="49" t="n">
        <f aca="false">'Quarterly data'!AU166</f>
        <v>64.6543834178066</v>
      </c>
      <c r="AU142" s="49" t="n">
        <f aca="false">'Quarterly data'!AV166</f>
        <v>66.3982756781286</v>
      </c>
      <c r="AV142" s="49" t="n">
        <f aca="false">'Quarterly data'!AW166</f>
        <v>66.9870463983824</v>
      </c>
      <c r="AW142" s="49" t="n">
        <f aca="false">'Quarterly data'!AX166</f>
        <v>66.8930294599264</v>
      </c>
      <c r="AX142" s="49" t="n">
        <f aca="false">'Quarterly data'!AY166</f>
        <v>67.666433288654</v>
      </c>
      <c r="AY142" s="49" t="n">
        <f aca="false">'Quarterly data'!AZ166</f>
        <v>66.5448000201119</v>
      </c>
      <c r="AZ142" s="49" t="n">
        <f aca="false">'Quarterly data'!BA166</f>
        <v>67.3558305540876</v>
      </c>
      <c r="BA142" s="49" t="n">
        <f aca="false">'Quarterly data'!BB166</f>
        <v>68.8636708957993</v>
      </c>
      <c r="BB142" s="49" t="n">
        <f aca="false">'Quarterly data'!BC166</f>
        <v>72.791347364384</v>
      </c>
      <c r="BC142" s="49" t="n">
        <f aca="false">'Quarterly data'!BD166</f>
        <v>79.1381791194495</v>
      </c>
      <c r="BD142" s="49" t="n">
        <f aca="false">'Quarterly data'!BE166</f>
        <v>83.8870584762849</v>
      </c>
      <c r="BE142" s="49" t="n">
        <f aca="false">'Quarterly data'!BF166</f>
        <v>84.6005439506838</v>
      </c>
      <c r="BF142" s="49" t="n">
        <f aca="false">'Quarterly data'!BG166</f>
        <v>86.6729835855502</v>
      </c>
      <c r="BG142" s="49" t="n">
        <f aca="false">'Quarterly data'!BH166</f>
        <v>86.8319672402509</v>
      </c>
      <c r="BH142" s="49" t="n">
        <f aca="false">'Quarterly data'!BI166</f>
        <v>85.8369246870892</v>
      </c>
      <c r="BI142" s="49" t="n">
        <f aca="false">'Quarterly data'!BJ166</f>
        <v>85.0957648933345</v>
      </c>
      <c r="BJ142" s="49" t="n">
        <f aca="false">'Quarterly data'!BK166</f>
        <v>85.8444192517496</v>
      </c>
      <c r="BK142" s="49" t="n">
        <f aca="false">'Quarterly data'!BL166</f>
        <v>86.315301075926</v>
      </c>
      <c r="BL142" s="49" t="n">
        <f aca="false">'Quarterly data'!BM166</f>
        <v>85.1684757792479</v>
      </c>
      <c r="BM142" s="49" t="n">
        <f aca="false">'Quarterly data'!BN166</f>
        <v>85.7754781248162</v>
      </c>
      <c r="BN142" s="49" t="n">
        <f aca="false">'Quarterly data'!BO166</f>
        <v>88.6780158768728</v>
      </c>
      <c r="BO142" s="49" t="n">
        <f aca="false">'Quarterly data'!BP166</f>
        <v>94.0831058539145</v>
      </c>
      <c r="BP142" s="49" t="n">
        <f aca="false">'Quarterly data'!BQ166</f>
        <v>96.6331259270842</v>
      </c>
      <c r="BQ142" s="49" t="n">
        <f aca="false">'Quarterly data'!BR166</f>
        <v>96.4840081688895</v>
      </c>
      <c r="BR142" s="49" t="n">
        <f aca="false">'Quarterly data'!BS166</f>
        <v>96.1954390491626</v>
      </c>
      <c r="BS142" s="49" t="n">
        <f aca="false">'Quarterly data'!BT166</f>
        <v>98.5596285746</v>
      </c>
      <c r="BT142" s="49" t="n">
        <f aca="false">'Quarterly data'!BU166</f>
        <v>99.4894011370076</v>
      </c>
      <c r="BU142" s="49" t="n">
        <f aca="false">'Quarterly data'!BV166</f>
        <v>100.666213740738</v>
      </c>
      <c r="BV142" s="49" t="n">
        <f aca="false">'Quarterly data'!BW166</f>
        <v>101.055721894547</v>
      </c>
      <c r="BW142" s="49" t="n">
        <f aca="false">'Quarterly data'!BX166</f>
        <v>102.172346095279</v>
      </c>
      <c r="BX142" s="49" t="n">
        <f aca="false">'Quarterly data'!BY166</f>
        <v>102.286706585455</v>
      </c>
      <c r="BY142" s="49" t="n">
        <f aca="false">'Quarterly data'!BZ166</f>
        <v>103.290180330166</v>
      </c>
      <c r="BZ142" s="49" t="n">
        <f aca="false">'Quarterly data'!CA166</f>
        <v>103.690488665331</v>
      </c>
      <c r="CA142" s="49" t="n">
        <f aca="false">'Quarterly data'!CB166</f>
        <v>103.853842644629</v>
      </c>
      <c r="CB142" s="49" t="n">
        <f aca="false">'Quarterly data'!CC166</f>
        <v>105.197325955037</v>
      </c>
      <c r="CC142" s="49" t="n">
        <f aca="false">'Quarterly data'!CD166</f>
        <v>106.563732382176</v>
      </c>
      <c r="CD142" s="49" t="n">
        <f aca="false">'Quarterly data'!CE166</f>
        <v>106.436543349438</v>
      </c>
      <c r="CE142" s="49" t="n">
        <f aca="false">'Quarterly data'!CF166</f>
        <v>107.020896536773</v>
      </c>
      <c r="CF142" s="49" t="n">
        <f aca="false">'Quarterly data'!CG166</f>
        <v>108.034086911031</v>
      </c>
      <c r="CG142" s="49" t="n">
        <f aca="false">'Quarterly data'!CH166</f>
        <v>107.980582047153</v>
      </c>
      <c r="CH142" s="49" t="n">
        <f aca="false">'Quarterly data'!CI166</f>
        <v>107.921205413318</v>
      </c>
      <c r="CI142" s="49" t="n">
        <f aca="false">'Quarterly data'!CJ166</f>
        <v>110.456391707794</v>
      </c>
      <c r="CJ142" s="49" t="n">
        <f aca="false">'Quarterly data'!CK166</f>
        <v>113.112629653859</v>
      </c>
      <c r="CK142" s="49" t="n">
        <f aca="false">'Quarterly data'!CL166</f>
        <v>115.602305998198</v>
      </c>
      <c r="CL142" s="49" t="n">
        <f aca="false">'Quarterly data'!CM166</f>
        <v>116.467440000524</v>
      </c>
      <c r="CM142" s="49" t="n">
        <f aca="false">'Quarterly data'!CN166</f>
        <v>117.725295187858</v>
      </c>
      <c r="CN142" s="49" t="n">
        <f aca="false">'Quarterly data'!CO166</f>
        <v>117.95126070349</v>
      </c>
      <c r="CO142" s="49" t="n">
        <f aca="false">'Quarterly data'!CP166</f>
        <v>120.319007013897</v>
      </c>
      <c r="CP142" s="49" t="n">
        <f aca="false">'Quarterly data'!CQ166</f>
        <v>120.920813496308</v>
      </c>
      <c r="CQ142" s="49" t="n">
        <f aca="false">'Quarterly data'!CR166</f>
        <v>122.448708416241</v>
      </c>
      <c r="CR142" s="49" t="n">
        <f aca="false">'Quarterly data'!CS166</f>
        <v>122.802936045034</v>
      </c>
      <c r="CS142" s="49" t="n">
        <f aca="false">'Quarterly data'!CT166</f>
        <v>123.070854661213</v>
      </c>
      <c r="CT142" s="49" t="n">
        <f aca="false">'Quarterly data'!CU166</f>
        <v>122.850541795486</v>
      </c>
      <c r="CU142" s="49" t="e">
        <f aca="false">'quarterly data'!#ref!</f>
        <v>#VALUE!</v>
      </c>
      <c r="CV142" s="49" t="e">
        <f aca="false">'quarterly data'!#ref!</f>
        <v>#VALUE!</v>
      </c>
      <c r="CW142" s="49" t="e">
        <f aca="false">'quarterly data'!#ref!</f>
        <v>#VALUE!</v>
      </c>
      <c r="CX142" s="49" t="e">
        <f aca="false">'quarterly data'!#ref!</f>
        <v>#VALUE!</v>
      </c>
      <c r="CY142" s="49" t="e">
        <f aca="false">'quarterly data'!#ref!</f>
        <v>#VALUE!</v>
      </c>
      <c r="CZ142" s="49" t="e">
        <f aca="false">'quarterly data'!#ref!</f>
        <v>#VALUE!</v>
      </c>
      <c r="DA142" s="49" t="e">
        <f aca="false">'quarterly data'!#ref!</f>
        <v>#VALUE!</v>
      </c>
      <c r="DB142" s="49" t="e">
        <f aca="false">'quarterly data'!#ref!</f>
        <v>#VALUE!</v>
      </c>
      <c r="DC142" s="49" t="e">
        <f aca="false">'quarterly data'!#ref!</f>
        <v>#VALUE!</v>
      </c>
      <c r="DD142" s="49" t="e">
        <f aca="false">'quarterly data'!#ref!</f>
        <v>#VALUE!</v>
      </c>
      <c r="DE142" s="49" t="e">
        <f aca="false">'quarterly data'!#ref!</f>
        <v>#VALUE!</v>
      </c>
      <c r="DF142" s="49" t="e">
        <f aca="false">'quarterly data'!#ref!</f>
        <v>#VALUE!</v>
      </c>
      <c r="DG142" s="49" t="e">
        <f aca="false">'quarterly data'!#ref!</f>
        <v>#VALUE!</v>
      </c>
      <c r="DH142" s="49" t="e">
        <f aca="false">'quarterly data'!#ref!</f>
        <v>#VALUE!</v>
      </c>
      <c r="DI142" s="49" t="e">
        <f aca="false">'quarterly data'!#ref!</f>
        <v>#VALUE!</v>
      </c>
      <c r="DJ142" s="49" t="e">
        <f aca="false">'quarterly data'!#ref!</f>
        <v>#VALUE!</v>
      </c>
      <c r="DK142" s="49" t="e">
        <f aca="false">'quarterly data'!#ref!</f>
        <v>#VALUE!</v>
      </c>
      <c r="DL142" s="49" t="e">
        <f aca="false">'quarterly data'!#ref!</f>
        <v>#VALUE!</v>
      </c>
      <c r="DM142" s="49" t="e">
        <f aca="false">'quarterly data'!#ref!</f>
        <v>#VALUE!</v>
      </c>
      <c r="DN142" s="49" t="e">
        <f aca="false">'quarterly data'!#ref!</f>
        <v>#VALUE!</v>
      </c>
    </row>
    <row r="143" customFormat="false" ht="15" hidden="false" customHeight="false" outlineLevel="0" collapsed="false">
      <c r="A143" s="50" t="s">
        <v>196</v>
      </c>
      <c r="B143" s="51" t="n">
        <f aca="false">'Quarterly data'!C167</f>
        <v>655.673769670017</v>
      </c>
      <c r="C143" s="51" t="e">
        <f aca="false">'Quarterly data'!D167</f>
        <v>#DIV/0!</v>
      </c>
      <c r="D143" s="51" t="e">
        <f aca="false">'Quarterly data'!E167</f>
        <v>#DIV/0!</v>
      </c>
      <c r="E143" s="51" t="e">
        <f aca="false">'Quarterly data'!F167</f>
        <v>#DIV/0!</v>
      </c>
      <c r="F143" s="51" t="e">
        <f aca="false">'Quarterly data'!G167</f>
        <v>#DIV/0!</v>
      </c>
      <c r="G143" s="51" t="e">
        <f aca="false">'Quarterly data'!H167</f>
        <v>#DIV/0!</v>
      </c>
      <c r="H143" s="51" t="e">
        <f aca="false">'Quarterly data'!I167</f>
        <v>#DIV/0!</v>
      </c>
      <c r="I143" s="51" t="e">
        <f aca="false">'Quarterly data'!J167</f>
        <v>#DIV/0!</v>
      </c>
      <c r="J143" s="51" t="e">
        <f aca="false">'Quarterly data'!K167</f>
        <v>#DIV/0!</v>
      </c>
      <c r="K143" s="51" t="e">
        <f aca="false">'Quarterly data'!L167</f>
        <v>#DIV/0!</v>
      </c>
      <c r="L143" s="51" t="e">
        <f aca="false">'Quarterly data'!M167</f>
        <v>#DIV/0!</v>
      </c>
      <c r="M143" s="51" t="e">
        <f aca="false">'Quarterly data'!N167</f>
        <v>#DIV/0!</v>
      </c>
      <c r="N143" s="51" t="e">
        <f aca="false">'Quarterly data'!O167</f>
        <v>#DIV/0!</v>
      </c>
      <c r="O143" s="51" t="e">
        <f aca="false">'Quarterly data'!P167</f>
        <v>#DIV/0!</v>
      </c>
      <c r="P143" s="51" t="e">
        <f aca="false">'Quarterly data'!Q167</f>
        <v>#DIV/0!</v>
      </c>
      <c r="Q143" s="51" t="e">
        <f aca="false">'Quarterly data'!R167</f>
        <v>#DIV/0!</v>
      </c>
      <c r="R143" s="51" t="e">
        <f aca="false">'Quarterly data'!S167</f>
        <v>#DIV/0!</v>
      </c>
      <c r="S143" s="51" t="e">
        <f aca="false">'Quarterly data'!T167</f>
        <v>#DIV/0!</v>
      </c>
      <c r="T143" s="51" t="e">
        <f aca="false">'Quarterly data'!U167</f>
        <v>#DIV/0!</v>
      </c>
      <c r="U143" s="51" t="e">
        <f aca="false">'Quarterly data'!V167</f>
        <v>#DIV/0!</v>
      </c>
      <c r="V143" s="51" t="e">
        <f aca="false">'Quarterly data'!W167</f>
        <v>#DIV/0!</v>
      </c>
      <c r="W143" s="51" t="e">
        <f aca="false">'Quarterly data'!X167</f>
        <v>#DIV/0!</v>
      </c>
      <c r="X143" s="51" t="e">
        <f aca="false">'Quarterly data'!Y167</f>
        <v>#DIV/0!</v>
      </c>
      <c r="Y143" s="51" t="e">
        <f aca="false">'Quarterly data'!Z167</f>
        <v>#DIV/0!</v>
      </c>
      <c r="Z143" s="51" t="e">
        <f aca="false">'Quarterly data'!AA167</f>
        <v>#DIV/0!</v>
      </c>
      <c r="AA143" s="51" t="e">
        <f aca="false">'Quarterly data'!AB167</f>
        <v>#DIV/0!</v>
      </c>
      <c r="AB143" s="51" t="e">
        <f aca="false">'Quarterly data'!AC167</f>
        <v>#DIV/0!</v>
      </c>
      <c r="AC143" s="51" t="e">
        <f aca="false">'Quarterly data'!AD167</f>
        <v>#DIV/0!</v>
      </c>
      <c r="AD143" s="51" t="e">
        <f aca="false">'Quarterly data'!AE167</f>
        <v>#DIV/0!</v>
      </c>
      <c r="AE143" s="51" t="e">
        <f aca="false">'Quarterly data'!AF167</f>
        <v>#DIV/0!</v>
      </c>
      <c r="AF143" s="51" t="e">
        <f aca="false">'Quarterly data'!AG167</f>
        <v>#DIV/0!</v>
      </c>
      <c r="AG143" s="51" t="e">
        <f aca="false">'Quarterly data'!AH167</f>
        <v>#DIV/0!</v>
      </c>
      <c r="AH143" s="51" t="e">
        <f aca="false">'Quarterly data'!AI167</f>
        <v>#DIV/0!</v>
      </c>
      <c r="AI143" s="51" t="e">
        <f aca="false">'Quarterly data'!AJ167</f>
        <v>#DIV/0!</v>
      </c>
      <c r="AJ143" s="51" t="e">
        <f aca="false">'Quarterly data'!AK167</f>
        <v>#DIV/0!</v>
      </c>
      <c r="AK143" s="51" t="e">
        <f aca="false">'Quarterly data'!AL167</f>
        <v>#DIV/0!</v>
      </c>
      <c r="AL143" s="51" t="e">
        <f aca="false">'Quarterly data'!AM167</f>
        <v>#DIV/0!</v>
      </c>
      <c r="AM143" s="51" t="e">
        <f aca="false">'Quarterly data'!AN167</f>
        <v>#DIV/0!</v>
      </c>
      <c r="AN143" s="51" t="e">
        <f aca="false">'Quarterly data'!AO167</f>
        <v>#DIV/0!</v>
      </c>
      <c r="AO143" s="51" t="e">
        <f aca="false">'Quarterly data'!AP167</f>
        <v>#DIV/0!</v>
      </c>
      <c r="AP143" s="51" t="e">
        <f aca="false">'Quarterly data'!AQ167</f>
        <v>#DIV/0!</v>
      </c>
      <c r="AQ143" s="51" t="e">
        <f aca="false">'Quarterly data'!AR167</f>
        <v>#DIV/0!</v>
      </c>
      <c r="AR143" s="51" t="e">
        <f aca="false">'Quarterly data'!AS167</f>
        <v>#DIV/0!</v>
      </c>
      <c r="AS143" s="51" t="e">
        <f aca="false">'Quarterly data'!AT167</f>
        <v>#DIV/0!</v>
      </c>
      <c r="AT143" s="51" t="e">
        <f aca="false">'Quarterly data'!AU167</f>
        <v>#DIV/0!</v>
      </c>
      <c r="AU143" s="51" t="e">
        <f aca="false">'Quarterly data'!AV167</f>
        <v>#DIV/0!</v>
      </c>
      <c r="AV143" s="51" t="e">
        <f aca="false">'Quarterly data'!AW167</f>
        <v>#DIV/0!</v>
      </c>
      <c r="AW143" s="51" t="e">
        <f aca="false">'Quarterly data'!AX167</f>
        <v>#DIV/0!</v>
      </c>
      <c r="AX143" s="51" t="e">
        <f aca="false">'Quarterly data'!AY167</f>
        <v>#DIV/0!</v>
      </c>
      <c r="AY143" s="51" t="e">
        <f aca="false">'Quarterly data'!AZ167</f>
        <v>#DIV/0!</v>
      </c>
      <c r="AZ143" s="51" t="e">
        <f aca="false">'Quarterly data'!BA167</f>
        <v>#DIV/0!</v>
      </c>
      <c r="BA143" s="51" t="e">
        <f aca="false">'Quarterly data'!BB167</f>
        <v>#DIV/0!</v>
      </c>
      <c r="BB143" s="51" t="e">
        <f aca="false">'Quarterly data'!BC167</f>
        <v>#DIV/0!</v>
      </c>
      <c r="BC143" s="51" t="e">
        <f aca="false">'Quarterly data'!BD167</f>
        <v>#DIV/0!</v>
      </c>
      <c r="BD143" s="51" t="e">
        <f aca="false">'Quarterly data'!BE167</f>
        <v>#DIV/0!</v>
      </c>
      <c r="BE143" s="51" t="e">
        <f aca="false">'Quarterly data'!BF167</f>
        <v>#DIV/0!</v>
      </c>
      <c r="BF143" s="51" t="n">
        <f aca="false">'Quarterly data'!BG167</f>
        <v>83.8596771297243</v>
      </c>
      <c r="BG143" s="51" t="n">
        <f aca="false">'Quarterly data'!BH167</f>
        <v>82.7648702058565</v>
      </c>
      <c r="BH143" s="51" t="n">
        <f aca="false">'Quarterly data'!BI167</f>
        <v>79.9001974580544</v>
      </c>
      <c r="BI143" s="51" t="n">
        <f aca="false">'Quarterly data'!BJ167</f>
        <v>78.2968436833205</v>
      </c>
      <c r="BJ143" s="51" t="n">
        <f aca="false">'Quarterly data'!BK167</f>
        <v>78.932329998238</v>
      </c>
      <c r="BK143" s="51" t="n">
        <f aca="false">'Quarterly data'!BL167</f>
        <v>78.9306560652841</v>
      </c>
      <c r="BL143" s="51" t="n">
        <f aca="false">'Quarterly data'!BM167</f>
        <v>77.0578351927722</v>
      </c>
      <c r="BM143" s="51" t="n">
        <f aca="false">'Quarterly data'!BN167</f>
        <v>77.1699364326196</v>
      </c>
      <c r="BN143" s="51" t="n">
        <f aca="false">'Quarterly data'!BO167</f>
        <v>80.8267038951761</v>
      </c>
      <c r="BO143" s="51" t="n">
        <f aca="false">'Quarterly data'!BP167</f>
        <v>86.5742472077912</v>
      </c>
      <c r="BP143" s="51" t="n">
        <f aca="false">'Quarterly data'!BQ167</f>
        <v>90.3144269705624</v>
      </c>
      <c r="BQ143" s="51" t="n">
        <f aca="false">'Quarterly data'!BR167</f>
        <v>90.4299195443568</v>
      </c>
      <c r="BR143" s="51" t="n">
        <f aca="false">'Quarterly data'!BS167</f>
        <v>91.0765864762383</v>
      </c>
      <c r="BS143" s="51" t="n">
        <f aca="false">'Quarterly data'!BT167</f>
        <v>93.54605333627</v>
      </c>
      <c r="BT143" s="51" t="n">
        <f aca="false">'Quarterly data'!BU167</f>
        <v>95.200583052605</v>
      </c>
      <c r="BU143" s="51" t="n">
        <f aca="false">'Quarterly data'!BV167</f>
        <v>95.7275933789337</v>
      </c>
      <c r="BV143" s="51" t="n">
        <f aca="false">'Quarterly data'!BW167</f>
        <v>96.7929319105732</v>
      </c>
      <c r="BW143" s="51" t="n">
        <f aca="false">'Quarterly data'!BX167</f>
        <v>97.7477267403111</v>
      </c>
      <c r="BX143" s="51" t="n">
        <f aca="false">'Quarterly data'!BY167</f>
        <v>98.6054938171962</v>
      </c>
      <c r="BY143" s="51" t="n">
        <f aca="false">'Quarterly data'!BZ167</f>
        <v>99.5222379477453</v>
      </c>
      <c r="BZ143" s="51" t="n">
        <f aca="false">'Quarterly data'!CA167</f>
        <v>99.8543525977393</v>
      </c>
      <c r="CA143" s="51" t="n">
        <f aca="false">'Quarterly data'!CB167</f>
        <v>101.233470135491</v>
      </c>
      <c r="CB143" s="51" t="n">
        <f aca="false">'Quarterly data'!CC167</f>
        <v>103.699508124765</v>
      </c>
      <c r="CC143" s="51" t="n">
        <f aca="false">'Quarterly data'!CD167</f>
        <v>104.775197193515</v>
      </c>
      <c r="CD143" s="51" t="n">
        <f aca="false">'Quarterly data'!CE167</f>
        <v>106.384214011545</v>
      </c>
      <c r="CE143" s="51" t="n">
        <f aca="false">'Quarterly data'!CF167</f>
        <v>106.955357413098</v>
      </c>
      <c r="CF143" s="51" t="n">
        <f aca="false">'Quarterly data'!CG167</f>
        <v>107.068362019635</v>
      </c>
      <c r="CG143" s="51" t="n">
        <f aca="false">'Quarterly data'!CH167</f>
        <v>107.356976439819</v>
      </c>
      <c r="CH143" s="51" t="n">
        <f aca="false">'Quarterly data'!CI167</f>
        <v>107.516105950553</v>
      </c>
      <c r="CI143" s="51" t="n">
        <f aca="false">'Quarterly data'!CJ167</f>
        <v>109.445702372693</v>
      </c>
      <c r="CJ143" s="51" t="n">
        <f aca="false">'Quarterly data'!CK167</f>
        <v>110.946406784405</v>
      </c>
      <c r="CK143" s="51" t="n">
        <f aca="false">'Quarterly data'!CL167</f>
        <v>114.461085709894</v>
      </c>
      <c r="CL143" s="51" t="n">
        <f aca="false">'Quarterly data'!CM167</f>
        <v>115.035492388006</v>
      </c>
      <c r="CM143" s="51" t="n">
        <f aca="false">'Quarterly data'!CN167</f>
        <v>116.74788279212</v>
      </c>
      <c r="CN143" s="51" t="n">
        <f aca="false">'Quarterly data'!CO167</f>
        <v>117.343866855996</v>
      </c>
      <c r="CO143" s="51" t="n">
        <f aca="false">'Quarterly data'!CP167</f>
        <v>119.46762685142</v>
      </c>
      <c r="CP143" s="51" t="n">
        <f aca="false">'Quarterly data'!CQ167</f>
        <v>119.324986249637</v>
      </c>
      <c r="CQ143" s="51" t="n">
        <f aca="false">'Quarterly data'!CR167</f>
        <v>119.789954089884</v>
      </c>
      <c r="CR143" s="51" t="n">
        <f aca="false">'Quarterly data'!CS167</f>
        <v>119.466382795296</v>
      </c>
      <c r="CS143" s="51" t="n">
        <f aca="false">'Quarterly data'!CT167</f>
        <v>119.139547937037</v>
      </c>
      <c r="CT143" s="51" t="n">
        <f aca="false">'Quarterly data'!CU167</f>
        <v>119.643741425689</v>
      </c>
      <c r="CU143" s="51" t="e">
        <f aca="false">'quarterly data'!#ref!</f>
        <v>#VALUE!</v>
      </c>
      <c r="CV143" s="51" t="e">
        <f aca="false">'quarterly data'!#ref!</f>
        <v>#VALUE!</v>
      </c>
      <c r="CW143" s="51" t="e">
        <f aca="false">'quarterly data'!#ref!</f>
        <v>#VALUE!</v>
      </c>
      <c r="CX143" s="51" t="e">
        <f aca="false">'quarterly data'!#ref!</f>
        <v>#VALUE!</v>
      </c>
      <c r="CY143" s="51" t="e">
        <f aca="false">'quarterly data'!#ref!</f>
        <v>#VALUE!</v>
      </c>
      <c r="CZ143" s="51" t="e">
        <f aca="false">'quarterly data'!#ref!</f>
        <v>#VALUE!</v>
      </c>
      <c r="DA143" s="51" t="e">
        <f aca="false">'quarterly data'!#ref!</f>
        <v>#VALUE!</v>
      </c>
      <c r="DB143" s="51" t="e">
        <f aca="false">'quarterly data'!#ref!</f>
        <v>#VALUE!</v>
      </c>
      <c r="DC143" s="51" t="e">
        <f aca="false">'quarterly data'!#ref!</f>
        <v>#VALUE!</v>
      </c>
      <c r="DD143" s="51" t="e">
        <f aca="false">'quarterly data'!#ref!</f>
        <v>#VALUE!</v>
      </c>
      <c r="DE143" s="51" t="e">
        <f aca="false">'quarterly data'!#ref!</f>
        <v>#VALUE!</v>
      </c>
      <c r="DF143" s="51" t="e">
        <f aca="false">'quarterly data'!#ref!</f>
        <v>#VALUE!</v>
      </c>
      <c r="DG143" s="51" t="e">
        <f aca="false">'quarterly data'!#ref!</f>
        <v>#VALUE!</v>
      </c>
      <c r="DH143" s="51" t="e">
        <f aca="false">'quarterly data'!#ref!</f>
        <v>#VALUE!</v>
      </c>
      <c r="DI143" s="51" t="e">
        <f aca="false">'quarterly data'!#ref!</f>
        <v>#VALUE!</v>
      </c>
      <c r="DJ143" s="51" t="e">
        <f aca="false">'quarterly data'!#ref!</f>
        <v>#VALUE!</v>
      </c>
      <c r="DK143" s="51" t="e">
        <f aca="false">'quarterly data'!#ref!</f>
        <v>#VALUE!</v>
      </c>
      <c r="DL143" s="51" t="e">
        <f aca="false">'quarterly data'!#ref!</f>
        <v>#VALUE!</v>
      </c>
      <c r="DM143" s="51" t="e">
        <f aca="false">'quarterly data'!#ref!</f>
        <v>#VALUE!</v>
      </c>
      <c r="DN143" s="51" t="e">
        <f aca="false">'quarterly data'!#ref!</f>
        <v>#VALUE!</v>
      </c>
    </row>
    <row r="144" customFormat="false" ht="15" hidden="false" customHeight="false" outlineLevel="0" collapsed="false">
      <c r="A144" s="52" t="s">
        <v>197</v>
      </c>
      <c r="B144" s="51" t="n">
        <f aca="false">'Quarterly data'!C168</f>
        <v>157.653740036727</v>
      </c>
      <c r="C144" s="51" t="e">
        <f aca="false">'Quarterly data'!D168</f>
        <v>#DIV/0!</v>
      </c>
      <c r="D144" s="51" t="e">
        <f aca="false">'Quarterly data'!E168</f>
        <v>#DIV/0!</v>
      </c>
      <c r="E144" s="51" t="e">
        <f aca="false">'Quarterly data'!F168</f>
        <v>#DIV/0!</v>
      </c>
      <c r="F144" s="51" t="e">
        <f aca="false">'Quarterly data'!G168</f>
        <v>#DIV/0!</v>
      </c>
      <c r="G144" s="51" t="e">
        <f aca="false">'Quarterly data'!H168</f>
        <v>#DIV/0!</v>
      </c>
      <c r="H144" s="51" t="e">
        <f aca="false">'Quarterly data'!I168</f>
        <v>#DIV/0!</v>
      </c>
      <c r="I144" s="51" t="e">
        <f aca="false">'Quarterly data'!J168</f>
        <v>#DIV/0!</v>
      </c>
      <c r="J144" s="51" t="e">
        <f aca="false">'Quarterly data'!K168</f>
        <v>#DIV/0!</v>
      </c>
      <c r="K144" s="51" t="e">
        <f aca="false">'Quarterly data'!L168</f>
        <v>#DIV/0!</v>
      </c>
      <c r="L144" s="51" t="e">
        <f aca="false">'Quarterly data'!M168</f>
        <v>#DIV/0!</v>
      </c>
      <c r="M144" s="51" t="e">
        <f aca="false">'Quarterly data'!N168</f>
        <v>#DIV/0!</v>
      </c>
      <c r="N144" s="51" t="e">
        <f aca="false">'Quarterly data'!O168</f>
        <v>#DIV/0!</v>
      </c>
      <c r="O144" s="51" t="e">
        <f aca="false">'Quarterly data'!P168</f>
        <v>#DIV/0!</v>
      </c>
      <c r="P144" s="51" t="e">
        <f aca="false">'Quarterly data'!Q168</f>
        <v>#DIV/0!</v>
      </c>
      <c r="Q144" s="51" t="e">
        <f aca="false">'Quarterly data'!R168</f>
        <v>#DIV/0!</v>
      </c>
      <c r="R144" s="51" t="e">
        <f aca="false">'Quarterly data'!S168</f>
        <v>#DIV/0!</v>
      </c>
      <c r="S144" s="51" t="e">
        <f aca="false">'Quarterly data'!T168</f>
        <v>#DIV/0!</v>
      </c>
      <c r="T144" s="51" t="e">
        <f aca="false">'Quarterly data'!U168</f>
        <v>#DIV/0!</v>
      </c>
      <c r="U144" s="51" t="e">
        <f aca="false">'Quarterly data'!V168</f>
        <v>#DIV/0!</v>
      </c>
      <c r="V144" s="51" t="e">
        <f aca="false">'Quarterly data'!W168</f>
        <v>#DIV/0!</v>
      </c>
      <c r="W144" s="51" t="e">
        <f aca="false">'Quarterly data'!X168</f>
        <v>#DIV/0!</v>
      </c>
      <c r="X144" s="51" t="e">
        <f aca="false">'Quarterly data'!Y168</f>
        <v>#DIV/0!</v>
      </c>
      <c r="Y144" s="51" t="e">
        <f aca="false">'Quarterly data'!Z168</f>
        <v>#DIV/0!</v>
      </c>
      <c r="Z144" s="51" t="e">
        <f aca="false">'Quarterly data'!AA168</f>
        <v>#DIV/0!</v>
      </c>
      <c r="AA144" s="51" t="e">
        <f aca="false">'Quarterly data'!AB168</f>
        <v>#DIV/0!</v>
      </c>
      <c r="AB144" s="51" t="e">
        <f aca="false">'Quarterly data'!AC168</f>
        <v>#DIV/0!</v>
      </c>
      <c r="AC144" s="51" t="e">
        <f aca="false">'Quarterly data'!AD168</f>
        <v>#DIV/0!</v>
      </c>
      <c r="AD144" s="51" t="e">
        <f aca="false">'Quarterly data'!AE168</f>
        <v>#DIV/0!</v>
      </c>
      <c r="AE144" s="51" t="e">
        <f aca="false">'Quarterly data'!AF168</f>
        <v>#DIV/0!</v>
      </c>
      <c r="AF144" s="51" t="e">
        <f aca="false">'Quarterly data'!AG168</f>
        <v>#DIV/0!</v>
      </c>
      <c r="AG144" s="51" t="e">
        <f aca="false">'Quarterly data'!AH168</f>
        <v>#DIV/0!</v>
      </c>
      <c r="AH144" s="51" t="e">
        <f aca="false">'Quarterly data'!AI168</f>
        <v>#DIV/0!</v>
      </c>
      <c r="AI144" s="51" t="e">
        <f aca="false">'Quarterly data'!AJ168</f>
        <v>#DIV/0!</v>
      </c>
      <c r="AJ144" s="51" t="e">
        <f aca="false">'Quarterly data'!AK168</f>
        <v>#DIV/0!</v>
      </c>
      <c r="AK144" s="51" t="e">
        <f aca="false">'Quarterly data'!AL168</f>
        <v>#DIV/0!</v>
      </c>
      <c r="AL144" s="51" t="e">
        <f aca="false">'Quarterly data'!AM168</f>
        <v>#DIV/0!</v>
      </c>
      <c r="AM144" s="51" t="e">
        <f aca="false">'Quarterly data'!AN168</f>
        <v>#DIV/0!</v>
      </c>
      <c r="AN144" s="51" t="e">
        <f aca="false">'Quarterly data'!AO168</f>
        <v>#DIV/0!</v>
      </c>
      <c r="AO144" s="51" t="e">
        <f aca="false">'Quarterly data'!AP168</f>
        <v>#DIV/0!</v>
      </c>
      <c r="AP144" s="51" t="e">
        <f aca="false">'Quarterly data'!AQ168</f>
        <v>#DIV/0!</v>
      </c>
      <c r="AQ144" s="51" t="e">
        <f aca="false">'Quarterly data'!AR168</f>
        <v>#DIV/0!</v>
      </c>
      <c r="AR144" s="51" t="e">
        <f aca="false">'Quarterly data'!AS168</f>
        <v>#DIV/0!</v>
      </c>
      <c r="AS144" s="51" t="e">
        <f aca="false">'Quarterly data'!AT168</f>
        <v>#DIV/0!</v>
      </c>
      <c r="AT144" s="51" t="e">
        <f aca="false">'Quarterly data'!AU168</f>
        <v>#DIV/0!</v>
      </c>
      <c r="AU144" s="51" t="e">
        <f aca="false">'Quarterly data'!AV168</f>
        <v>#DIV/0!</v>
      </c>
      <c r="AV144" s="51" t="e">
        <f aca="false">'Quarterly data'!AW168</f>
        <v>#DIV/0!</v>
      </c>
      <c r="AW144" s="51" t="e">
        <f aca="false">'Quarterly data'!AX168</f>
        <v>#DIV/0!</v>
      </c>
      <c r="AX144" s="51" t="e">
        <f aca="false">'Quarterly data'!AY168</f>
        <v>#DIV/0!</v>
      </c>
      <c r="AY144" s="51" t="e">
        <f aca="false">'Quarterly data'!AZ168</f>
        <v>#DIV/0!</v>
      </c>
      <c r="AZ144" s="51" t="e">
        <f aca="false">'Quarterly data'!BA168</f>
        <v>#DIV/0!</v>
      </c>
      <c r="BA144" s="51" t="e">
        <f aca="false">'Quarterly data'!BB168</f>
        <v>#DIV/0!</v>
      </c>
      <c r="BB144" s="51" t="e">
        <f aca="false">'Quarterly data'!BC168</f>
        <v>#DIV/0!</v>
      </c>
      <c r="BC144" s="51" t="e">
        <f aca="false">'Quarterly data'!BD168</f>
        <v>#DIV/0!</v>
      </c>
      <c r="BD144" s="51" t="e">
        <f aca="false">'Quarterly data'!BE168</f>
        <v>#DIV/0!</v>
      </c>
      <c r="BE144" s="51" t="e">
        <f aca="false">'Quarterly data'!BF168</f>
        <v>#DIV/0!</v>
      </c>
      <c r="BF144" s="51" t="n">
        <f aca="false">'Quarterly data'!BG168</f>
        <v>83.8596771297243</v>
      </c>
      <c r="BG144" s="51" t="n">
        <f aca="false">'Quarterly data'!BH168</f>
        <v>82.7648702058565</v>
      </c>
      <c r="BH144" s="51" t="n">
        <f aca="false">'Quarterly data'!BI168</f>
        <v>79.9001974580544</v>
      </c>
      <c r="BI144" s="51" t="n">
        <f aca="false">'Quarterly data'!BJ168</f>
        <v>78.2968436833205</v>
      </c>
      <c r="BJ144" s="51" t="n">
        <f aca="false">'Quarterly data'!BK168</f>
        <v>78.932329998238</v>
      </c>
      <c r="BK144" s="51" t="n">
        <f aca="false">'Quarterly data'!BL168</f>
        <v>78.9306560652841</v>
      </c>
      <c r="BL144" s="51" t="n">
        <f aca="false">'Quarterly data'!BM168</f>
        <v>77.0578351927722</v>
      </c>
      <c r="BM144" s="51" t="n">
        <f aca="false">'Quarterly data'!BN168</f>
        <v>77.1699364326196</v>
      </c>
      <c r="BN144" s="51" t="n">
        <f aca="false">'Quarterly data'!BO168</f>
        <v>80.8267038951761</v>
      </c>
      <c r="BO144" s="51" t="n">
        <f aca="false">'Quarterly data'!BP168</f>
        <v>86.5742472077912</v>
      </c>
      <c r="BP144" s="51" t="n">
        <f aca="false">'Quarterly data'!BQ168</f>
        <v>90.3144269705624</v>
      </c>
      <c r="BQ144" s="51" t="n">
        <f aca="false">'Quarterly data'!BR168</f>
        <v>90.4299195443568</v>
      </c>
      <c r="BR144" s="51" t="n">
        <f aca="false">'Quarterly data'!BS168</f>
        <v>91.0765864762383</v>
      </c>
      <c r="BS144" s="51" t="n">
        <f aca="false">'Quarterly data'!BT168</f>
        <v>93.54605333627</v>
      </c>
      <c r="BT144" s="51" t="n">
        <f aca="false">'Quarterly data'!BU168</f>
        <v>95.200583052605</v>
      </c>
      <c r="BU144" s="51" t="n">
        <f aca="false">'Quarterly data'!BV168</f>
        <v>95.7275933789337</v>
      </c>
      <c r="BV144" s="51" t="n">
        <f aca="false">'Quarterly data'!BW168</f>
        <v>96.7929319105732</v>
      </c>
      <c r="BW144" s="51" t="n">
        <f aca="false">'Quarterly data'!BX168</f>
        <v>97.7477267403111</v>
      </c>
      <c r="BX144" s="51" t="n">
        <f aca="false">'Quarterly data'!BY168</f>
        <v>98.6054938171962</v>
      </c>
      <c r="BY144" s="51" t="n">
        <f aca="false">'Quarterly data'!BZ168</f>
        <v>99.5222379477453</v>
      </c>
      <c r="BZ144" s="51" t="n">
        <f aca="false">'Quarterly data'!CA168</f>
        <v>99.8543525977393</v>
      </c>
      <c r="CA144" s="51" t="n">
        <f aca="false">'Quarterly data'!CB168</f>
        <v>101.233470135491</v>
      </c>
      <c r="CB144" s="51" t="n">
        <f aca="false">'Quarterly data'!CC168</f>
        <v>103.699508124765</v>
      </c>
      <c r="CC144" s="51" t="n">
        <f aca="false">'Quarterly data'!CD168</f>
        <v>104.775197193515</v>
      </c>
      <c r="CD144" s="51" t="n">
        <f aca="false">'Quarterly data'!CE168</f>
        <v>106.384214011545</v>
      </c>
      <c r="CE144" s="51" t="n">
        <f aca="false">'Quarterly data'!CF168</f>
        <v>106.955357413098</v>
      </c>
      <c r="CF144" s="51" t="n">
        <f aca="false">'Quarterly data'!CG168</f>
        <v>107.068362019635</v>
      </c>
      <c r="CG144" s="51" t="n">
        <f aca="false">'Quarterly data'!CH168</f>
        <v>107.356976439819</v>
      </c>
      <c r="CH144" s="51" t="n">
        <f aca="false">'Quarterly data'!CI168</f>
        <v>107.516105950553</v>
      </c>
      <c r="CI144" s="51" t="n">
        <f aca="false">'Quarterly data'!CJ168</f>
        <v>109.445702372693</v>
      </c>
      <c r="CJ144" s="51" t="n">
        <f aca="false">'Quarterly data'!CK168</f>
        <v>110.946406784405</v>
      </c>
      <c r="CK144" s="51" t="n">
        <f aca="false">'Quarterly data'!CL168</f>
        <v>114.461085709894</v>
      </c>
      <c r="CL144" s="51" t="n">
        <f aca="false">'Quarterly data'!CM168</f>
        <v>115.035492388006</v>
      </c>
      <c r="CM144" s="51" t="n">
        <f aca="false">'Quarterly data'!CN168</f>
        <v>116.74788279212</v>
      </c>
      <c r="CN144" s="51" t="n">
        <f aca="false">'Quarterly data'!CO168</f>
        <v>117.343866855996</v>
      </c>
      <c r="CO144" s="51" t="n">
        <f aca="false">'Quarterly data'!CP168</f>
        <v>119.46762685142</v>
      </c>
      <c r="CP144" s="51" t="n">
        <f aca="false">'Quarterly data'!CQ168</f>
        <v>119.324986249637</v>
      </c>
      <c r="CQ144" s="51" t="n">
        <f aca="false">'Quarterly data'!CR168</f>
        <v>119.789954089884</v>
      </c>
      <c r="CR144" s="51" t="n">
        <f aca="false">'Quarterly data'!CS168</f>
        <v>119.466382795296</v>
      </c>
      <c r="CS144" s="51" t="n">
        <f aca="false">'Quarterly data'!CT168</f>
        <v>119.139547937037</v>
      </c>
      <c r="CT144" s="51" t="n">
        <f aca="false">'Quarterly data'!CU168</f>
        <v>119.643741425689</v>
      </c>
      <c r="CU144" s="51" t="e">
        <f aca="false">'quarterly data'!#ref!</f>
        <v>#VALUE!</v>
      </c>
      <c r="CV144" s="51" t="e">
        <f aca="false">'quarterly data'!#ref!</f>
        <v>#VALUE!</v>
      </c>
      <c r="CW144" s="51" t="e">
        <f aca="false">'quarterly data'!#ref!</f>
        <v>#VALUE!</v>
      </c>
      <c r="CX144" s="51" t="e">
        <f aca="false">'quarterly data'!#ref!</f>
        <v>#VALUE!</v>
      </c>
      <c r="CY144" s="51" t="e">
        <f aca="false">'quarterly data'!#ref!</f>
        <v>#VALUE!</v>
      </c>
      <c r="CZ144" s="51" t="e">
        <f aca="false">'quarterly data'!#ref!</f>
        <v>#VALUE!</v>
      </c>
      <c r="DA144" s="51" t="e">
        <f aca="false">'quarterly data'!#ref!</f>
        <v>#VALUE!</v>
      </c>
      <c r="DB144" s="51" t="e">
        <f aca="false">'quarterly data'!#ref!</f>
        <v>#VALUE!</v>
      </c>
      <c r="DC144" s="51" t="e">
        <f aca="false">'quarterly data'!#ref!</f>
        <v>#VALUE!</v>
      </c>
      <c r="DD144" s="51" t="e">
        <f aca="false">'quarterly data'!#ref!</f>
        <v>#VALUE!</v>
      </c>
      <c r="DE144" s="51" t="e">
        <f aca="false">'quarterly data'!#ref!</f>
        <v>#VALUE!</v>
      </c>
      <c r="DF144" s="51" t="e">
        <f aca="false">'quarterly data'!#ref!</f>
        <v>#VALUE!</v>
      </c>
      <c r="DG144" s="51" t="e">
        <f aca="false">'quarterly data'!#ref!</f>
        <v>#VALUE!</v>
      </c>
      <c r="DH144" s="51" t="e">
        <f aca="false">'quarterly data'!#ref!</f>
        <v>#VALUE!</v>
      </c>
      <c r="DI144" s="51" t="e">
        <f aca="false">'quarterly data'!#ref!</f>
        <v>#VALUE!</v>
      </c>
      <c r="DJ144" s="51" t="e">
        <f aca="false">'quarterly data'!#ref!</f>
        <v>#VALUE!</v>
      </c>
      <c r="DK144" s="51" t="e">
        <f aca="false">'quarterly data'!#ref!</f>
        <v>#VALUE!</v>
      </c>
      <c r="DL144" s="51" t="e">
        <f aca="false">'quarterly data'!#ref!</f>
        <v>#VALUE!</v>
      </c>
      <c r="DM144" s="51" t="e">
        <f aca="false">'quarterly data'!#ref!</f>
        <v>#VALUE!</v>
      </c>
      <c r="DN144" s="51" t="e">
        <f aca="false">'quarterly data'!#ref!</f>
        <v>#VALUE!</v>
      </c>
    </row>
    <row r="145" customFormat="false" ht="15" hidden="false" customHeight="false" outlineLevel="0" collapsed="false">
      <c r="A145" s="50" t="s">
        <v>198</v>
      </c>
      <c r="B145" s="51" t="n">
        <f aca="false">'Quarterly data'!C170</f>
        <v>4.0001</v>
      </c>
      <c r="C145" s="51" t="e">
        <f aca="false">'Quarterly data'!D170</f>
        <v>#DIV/0!</v>
      </c>
      <c r="D145" s="51" t="e">
        <f aca="false">'Quarterly data'!E170</f>
        <v>#DIV/0!</v>
      </c>
      <c r="E145" s="51" t="e">
        <f aca="false">'Quarterly data'!F170</f>
        <v>#DIV/0!</v>
      </c>
      <c r="F145" s="51" t="e">
        <f aca="false">'Quarterly data'!G170</f>
        <v>#DIV/0!</v>
      </c>
      <c r="G145" s="51" t="e">
        <f aca="false">'Quarterly data'!H170</f>
        <v>#DIV/0!</v>
      </c>
      <c r="H145" s="51" t="e">
        <f aca="false">'Quarterly data'!I170</f>
        <v>#DIV/0!</v>
      </c>
      <c r="I145" s="51" t="e">
        <f aca="false">'Quarterly data'!J170</f>
        <v>#DIV/0!</v>
      </c>
      <c r="J145" s="51" t="e">
        <f aca="false">'Quarterly data'!K170</f>
        <v>#DIV/0!</v>
      </c>
      <c r="K145" s="51" t="e">
        <f aca="false">'Quarterly data'!L170</f>
        <v>#DIV/0!</v>
      </c>
      <c r="L145" s="51" t="e">
        <f aca="false">'Quarterly data'!M170</f>
        <v>#DIV/0!</v>
      </c>
      <c r="M145" s="51" t="e">
        <f aca="false">'Quarterly data'!N170</f>
        <v>#DIV/0!</v>
      </c>
      <c r="N145" s="51" t="e">
        <f aca="false">'Quarterly data'!O170</f>
        <v>#DIV/0!</v>
      </c>
      <c r="O145" s="51" t="e">
        <f aca="false">'Quarterly data'!P170</f>
        <v>#DIV/0!</v>
      </c>
      <c r="P145" s="51" t="e">
        <f aca="false">'Quarterly data'!Q170</f>
        <v>#DIV/0!</v>
      </c>
      <c r="Q145" s="51" t="e">
        <f aca="false">'Quarterly data'!R170</f>
        <v>#DIV/0!</v>
      </c>
      <c r="R145" s="51" t="e">
        <f aca="false">'Quarterly data'!S170</f>
        <v>#DIV/0!</v>
      </c>
      <c r="S145" s="51" t="e">
        <f aca="false">'Quarterly data'!T170</f>
        <v>#DIV/0!</v>
      </c>
      <c r="T145" s="51" t="e">
        <f aca="false">'Quarterly data'!U170</f>
        <v>#DIV/0!</v>
      </c>
      <c r="U145" s="51" t="e">
        <f aca="false">'Quarterly data'!V170</f>
        <v>#DIV/0!</v>
      </c>
      <c r="V145" s="51" t="e">
        <f aca="false">'Quarterly data'!W170</f>
        <v>#DIV/0!</v>
      </c>
      <c r="W145" s="51" t="e">
        <f aca="false">'Quarterly data'!X170</f>
        <v>#DIV/0!</v>
      </c>
      <c r="X145" s="51" t="e">
        <f aca="false">'Quarterly data'!Y170</f>
        <v>#DIV/0!</v>
      </c>
      <c r="Y145" s="51" t="e">
        <f aca="false">'Quarterly data'!Z170</f>
        <v>#DIV/0!</v>
      </c>
      <c r="Z145" s="51" t="e">
        <f aca="false">'Quarterly data'!AA170</f>
        <v>#DIV/0!</v>
      </c>
      <c r="AA145" s="51" t="e">
        <f aca="false">'Quarterly data'!AB170</f>
        <v>#DIV/0!</v>
      </c>
      <c r="AB145" s="51" t="e">
        <f aca="false">'Quarterly data'!AC170</f>
        <v>#DIV/0!</v>
      </c>
      <c r="AC145" s="51" t="e">
        <f aca="false">'Quarterly data'!AD170</f>
        <v>#DIV/0!</v>
      </c>
      <c r="AD145" s="51" t="e">
        <f aca="false">'Quarterly data'!AE170</f>
        <v>#DIV/0!</v>
      </c>
      <c r="AE145" s="51" t="e">
        <f aca="false">'Quarterly data'!AF170</f>
        <v>#DIV/0!</v>
      </c>
      <c r="AF145" s="51" t="e">
        <f aca="false">'Quarterly data'!AG170</f>
        <v>#DIV/0!</v>
      </c>
      <c r="AG145" s="51" t="e">
        <f aca="false">'Quarterly data'!AH170</f>
        <v>#DIV/0!</v>
      </c>
      <c r="AH145" s="51" t="e">
        <f aca="false">'Quarterly data'!AI170</f>
        <v>#DIV/0!</v>
      </c>
      <c r="AI145" s="51" t="e">
        <f aca="false">'Quarterly data'!AJ170</f>
        <v>#DIV/0!</v>
      </c>
      <c r="AJ145" s="51" t="e">
        <f aca="false">'Quarterly data'!AK170</f>
        <v>#DIV/0!</v>
      </c>
      <c r="AK145" s="51" t="e">
        <f aca="false">'Quarterly data'!AL170</f>
        <v>#DIV/0!</v>
      </c>
      <c r="AL145" s="51" t="e">
        <f aca="false">'Quarterly data'!AM170</f>
        <v>#DIV/0!</v>
      </c>
      <c r="AM145" s="51" t="e">
        <f aca="false">'Quarterly data'!AN170</f>
        <v>#DIV/0!</v>
      </c>
      <c r="AN145" s="51" t="e">
        <f aca="false">'Quarterly data'!AO170</f>
        <v>#DIV/0!</v>
      </c>
      <c r="AO145" s="51" t="e">
        <f aca="false">'Quarterly data'!AP170</f>
        <v>#DIV/0!</v>
      </c>
      <c r="AP145" s="51" t="e">
        <f aca="false">'Quarterly data'!AQ170</f>
        <v>#DIV/0!</v>
      </c>
      <c r="AQ145" s="51" t="e">
        <f aca="false">'Quarterly data'!AR170</f>
        <v>#DIV/0!</v>
      </c>
      <c r="AR145" s="51" t="e">
        <f aca="false">'Quarterly data'!AS170</f>
        <v>#DIV/0!</v>
      </c>
      <c r="AS145" s="51" t="e">
        <f aca="false">'Quarterly data'!AT170</f>
        <v>#DIV/0!</v>
      </c>
      <c r="AT145" s="51" t="e">
        <f aca="false">'Quarterly data'!AU170</f>
        <v>#DIV/0!</v>
      </c>
      <c r="AU145" s="51" t="e">
        <f aca="false">'Quarterly data'!AV170</f>
        <v>#DIV/0!</v>
      </c>
      <c r="AV145" s="51" t="e">
        <f aca="false">'Quarterly data'!AW170</f>
        <v>#DIV/0!</v>
      </c>
      <c r="AW145" s="51" t="e">
        <f aca="false">'Quarterly data'!AX170</f>
        <v>#DIV/0!</v>
      </c>
      <c r="AX145" s="51" t="e">
        <f aca="false">'Quarterly data'!AY170</f>
        <v>#DIV/0!</v>
      </c>
      <c r="AY145" s="51" t="e">
        <f aca="false">'Quarterly data'!AZ170</f>
        <v>#DIV/0!</v>
      </c>
      <c r="AZ145" s="51" t="e">
        <f aca="false">'Quarterly data'!BA170</f>
        <v>#DIV/0!</v>
      </c>
      <c r="BA145" s="51" t="e">
        <f aca="false">'Quarterly data'!BB170</f>
        <v>#DIV/0!</v>
      </c>
      <c r="BB145" s="51" t="e">
        <f aca="false">'Quarterly data'!BC170</f>
        <v>#DIV/0!</v>
      </c>
      <c r="BC145" s="51" t="e">
        <f aca="false">'Quarterly data'!BD170</f>
        <v>#DIV/0!</v>
      </c>
      <c r="BD145" s="51" t="e">
        <f aca="false">'Quarterly data'!BE170</f>
        <v>#DIV/0!</v>
      </c>
      <c r="BE145" s="51" t="e">
        <f aca="false">'Quarterly data'!BF170</f>
        <v>#DIV/0!</v>
      </c>
      <c r="BF145" s="51" t="n">
        <f aca="false">'Quarterly data'!BG170</f>
        <v>81.4671101482253</v>
      </c>
      <c r="BG145" s="51" t="n">
        <f aca="false">'Quarterly data'!BH170</f>
        <v>82.5584722231288</v>
      </c>
      <c r="BH145" s="51" t="n">
        <f aca="false">'Quarterly data'!BI170</f>
        <v>83.1052105106278</v>
      </c>
      <c r="BI145" s="51" t="n">
        <f aca="false">'Quarterly data'!BJ170</f>
        <v>84.6224663841497</v>
      </c>
      <c r="BJ145" s="51" t="n">
        <f aca="false">'Quarterly data'!BK170</f>
        <v>83.2502689071501</v>
      </c>
      <c r="BK145" s="51" t="n">
        <f aca="false">'Quarterly data'!BL170</f>
        <v>87.2068079201566</v>
      </c>
      <c r="BL145" s="51" t="n">
        <f aca="false">'Quarterly data'!BM170</f>
        <v>86.8050974023657</v>
      </c>
      <c r="BM145" s="51" t="n">
        <f aca="false">'Quarterly data'!BN170</f>
        <v>87.6976038239256</v>
      </c>
      <c r="BN145" s="51" t="n">
        <f aca="false">'Quarterly data'!BO170</f>
        <v>86.3154515489694</v>
      </c>
      <c r="BO145" s="51" t="n">
        <f aca="false">'Quarterly data'!BP170</f>
        <v>91.3743299305032</v>
      </c>
      <c r="BP145" s="51" t="n">
        <f aca="false">'Quarterly data'!BQ170</f>
        <v>92.7341571286076</v>
      </c>
      <c r="BQ145" s="51" t="n">
        <f aca="false">'Quarterly data'!BR170</f>
        <v>94.4854031190191</v>
      </c>
      <c r="BR145" s="51" t="n">
        <f aca="false">'Quarterly data'!BS170</f>
        <v>92.7885203368272</v>
      </c>
      <c r="BS145" s="51" t="n">
        <f aca="false">'Quarterly data'!BT170</f>
        <v>98.7963474892595</v>
      </c>
      <c r="BT145" s="51" t="n">
        <f aca="false">'Quarterly data'!BU170</f>
        <v>97.9475008596602</v>
      </c>
      <c r="BU145" s="51" t="n">
        <f aca="false">'Quarterly data'!BV170</f>
        <v>99.8740170503223</v>
      </c>
      <c r="BV145" s="51" t="n">
        <f aca="false">'Quarterly data'!BW170</f>
        <v>98.5356428547494</v>
      </c>
      <c r="BW145" s="51" t="n">
        <f aca="false">'Quarterly data'!BX170</f>
        <v>101.986683624302</v>
      </c>
      <c r="BX145" s="51" t="n">
        <f aca="false">'Quarterly data'!BY170</f>
        <v>99.2294567050724</v>
      </c>
      <c r="BY145" s="51" t="n">
        <f aca="false">'Quarterly data'!BZ170</f>
        <v>100.05366099924</v>
      </c>
      <c r="BZ145" s="51" t="n">
        <f aca="false">'Quarterly data'!CA170</f>
        <v>99.815866582365</v>
      </c>
      <c r="CA145" s="51" t="n">
        <f aca="false">'Quarterly data'!CB170</f>
        <v>100.435200815064</v>
      </c>
      <c r="CB145" s="51" t="n">
        <f aca="false">'Quarterly data'!CC170</f>
        <v>100.618161276541</v>
      </c>
      <c r="CC145" s="51" t="n">
        <f aca="false">'Quarterly data'!CD170</f>
        <v>101.208386101769</v>
      </c>
      <c r="CD145" s="51" t="n">
        <f aca="false">'Quarterly data'!CE170</f>
        <v>99.5088404561324</v>
      </c>
      <c r="CE145" s="51" t="n">
        <f aca="false">'Quarterly data'!CF170</f>
        <v>99.8314734378143</v>
      </c>
      <c r="CF145" s="51" t="n">
        <f aca="false">'Quarterly data'!CG170</f>
        <v>102.848368268739</v>
      </c>
      <c r="CG145" s="51" t="n">
        <f aca="false">'Quarterly data'!CH170</f>
        <v>104.154409199763</v>
      </c>
      <c r="CH145" s="51" t="n">
        <f aca="false">'Quarterly data'!CI170</f>
        <v>103.669127648715</v>
      </c>
      <c r="CI145" s="51" t="n">
        <f aca="false">'Quarterly data'!CJ170</f>
        <v>106.005925591413</v>
      </c>
      <c r="CJ145" s="51" t="n">
        <f aca="false">'Quarterly data'!CK170</f>
        <v>106.824554890953</v>
      </c>
      <c r="CK145" s="51" t="n">
        <f aca="false">'Quarterly data'!CL170</f>
        <v>105.898501519867</v>
      </c>
      <c r="CL145" s="51" t="n">
        <f aca="false">'Quarterly data'!CM170</f>
        <v>108.080121501517</v>
      </c>
      <c r="CM145" s="51" t="n">
        <f aca="false">'Quarterly data'!CN170</f>
        <v>111.560743413891</v>
      </c>
      <c r="CN145" s="51" t="n">
        <f aca="false">'Quarterly data'!CO170</f>
        <v>110.585558119739</v>
      </c>
      <c r="CO145" s="51" t="n">
        <f aca="false">'Quarterly data'!CP170</f>
        <v>112.605986944649</v>
      </c>
      <c r="CP145" s="51" t="n">
        <f aca="false">'Quarterly data'!CQ170</f>
        <v>115.929664607185</v>
      </c>
      <c r="CQ145" s="51" t="n">
        <f aca="false">'Quarterly data'!CR170</f>
        <v>125.698900196255</v>
      </c>
      <c r="CR145" s="51" t="n">
        <f aca="false">'Quarterly data'!CS170</f>
        <v>122.712079241443</v>
      </c>
      <c r="CS145" s="51" t="n">
        <f aca="false">'Quarterly data'!CT170</f>
        <v>121.999767571438</v>
      </c>
      <c r="CT145" s="51" t="n">
        <f aca="false">'Quarterly data'!CU170</f>
        <v>118.198670511126</v>
      </c>
      <c r="CU145" s="51" t="e">
        <f aca="false">'quarterly data'!#ref!</f>
        <v>#VALUE!</v>
      </c>
      <c r="CV145" s="51" t="e">
        <f aca="false">'quarterly data'!#ref!</f>
        <v>#VALUE!</v>
      </c>
      <c r="CW145" s="51" t="e">
        <f aca="false">'quarterly data'!#ref!</f>
        <v>#VALUE!</v>
      </c>
      <c r="CX145" s="51" t="e">
        <f aca="false">'quarterly data'!#ref!</f>
        <v>#VALUE!</v>
      </c>
      <c r="CY145" s="51" t="e">
        <f aca="false">'quarterly data'!#ref!</f>
        <v>#VALUE!</v>
      </c>
      <c r="CZ145" s="51" t="e">
        <f aca="false">'quarterly data'!#ref!</f>
        <v>#VALUE!</v>
      </c>
      <c r="DA145" s="51" t="e">
        <f aca="false">'quarterly data'!#ref!</f>
        <v>#VALUE!</v>
      </c>
      <c r="DB145" s="51" t="e">
        <f aca="false">'quarterly data'!#ref!</f>
        <v>#VALUE!</v>
      </c>
      <c r="DC145" s="51" t="e">
        <f aca="false">'quarterly data'!#ref!</f>
        <v>#VALUE!</v>
      </c>
      <c r="DD145" s="51" t="e">
        <f aca="false">'quarterly data'!#ref!</f>
        <v>#VALUE!</v>
      </c>
      <c r="DE145" s="51" t="e">
        <f aca="false">'quarterly data'!#ref!</f>
        <v>#VALUE!</v>
      </c>
      <c r="DF145" s="51" t="e">
        <f aca="false">'quarterly data'!#ref!</f>
        <v>#VALUE!</v>
      </c>
      <c r="DG145" s="51" t="e">
        <f aca="false">'quarterly data'!#ref!</f>
        <v>#VALUE!</v>
      </c>
      <c r="DH145" s="51" t="e">
        <f aca="false">'quarterly data'!#ref!</f>
        <v>#VALUE!</v>
      </c>
      <c r="DI145" s="51" t="e">
        <f aca="false">'quarterly data'!#ref!</f>
        <v>#VALUE!</v>
      </c>
      <c r="DJ145" s="51" t="e">
        <f aca="false">'quarterly data'!#ref!</f>
        <v>#VALUE!</v>
      </c>
      <c r="DK145" s="51" t="e">
        <f aca="false">'quarterly data'!#ref!</f>
        <v>#VALUE!</v>
      </c>
      <c r="DL145" s="51" t="e">
        <f aca="false">'quarterly data'!#ref!</f>
        <v>#VALUE!</v>
      </c>
      <c r="DM145" s="51" t="e">
        <f aca="false">'quarterly data'!#ref!</f>
        <v>#VALUE!</v>
      </c>
      <c r="DN145" s="51" t="e">
        <f aca="false">'quarterly data'!#ref!</f>
        <v>#VALUE!</v>
      </c>
    </row>
    <row r="146" customFormat="false" ht="15" hidden="false" customHeight="false" outlineLevel="0" collapsed="false">
      <c r="A146" s="52" t="s">
        <v>199</v>
      </c>
      <c r="B146" s="51" t="n">
        <f aca="false">'Quarterly data'!C171</f>
        <v>4</v>
      </c>
      <c r="C146" s="51" t="e">
        <f aca="false">'Quarterly data'!D171</f>
        <v>#DIV/0!</v>
      </c>
      <c r="D146" s="51" t="e">
        <f aca="false">'Quarterly data'!E171</f>
        <v>#DIV/0!</v>
      </c>
      <c r="E146" s="51" t="e">
        <f aca="false">'Quarterly data'!F171</f>
        <v>#DIV/0!</v>
      </c>
      <c r="F146" s="51" t="e">
        <f aca="false">'Quarterly data'!G171</f>
        <v>#DIV/0!</v>
      </c>
      <c r="G146" s="51" t="e">
        <f aca="false">'Quarterly data'!H171</f>
        <v>#DIV/0!</v>
      </c>
      <c r="H146" s="51" t="e">
        <f aca="false">'Quarterly data'!I171</f>
        <v>#DIV/0!</v>
      </c>
      <c r="I146" s="51" t="e">
        <f aca="false">'Quarterly data'!J171</f>
        <v>#DIV/0!</v>
      </c>
      <c r="J146" s="51" t="e">
        <f aca="false">'Quarterly data'!K171</f>
        <v>#DIV/0!</v>
      </c>
      <c r="K146" s="51" t="e">
        <f aca="false">'Quarterly data'!L171</f>
        <v>#DIV/0!</v>
      </c>
      <c r="L146" s="51" t="e">
        <f aca="false">'Quarterly data'!M171</f>
        <v>#DIV/0!</v>
      </c>
      <c r="M146" s="51" t="e">
        <f aca="false">'Quarterly data'!N171</f>
        <v>#DIV/0!</v>
      </c>
      <c r="N146" s="51" t="e">
        <f aca="false">'Quarterly data'!O171</f>
        <v>#DIV/0!</v>
      </c>
      <c r="O146" s="51" t="e">
        <f aca="false">'Quarterly data'!P171</f>
        <v>#DIV/0!</v>
      </c>
      <c r="P146" s="51" t="e">
        <f aca="false">'Quarterly data'!Q171</f>
        <v>#DIV/0!</v>
      </c>
      <c r="Q146" s="51" t="e">
        <f aca="false">'Quarterly data'!R171</f>
        <v>#DIV/0!</v>
      </c>
      <c r="R146" s="51" t="e">
        <f aca="false">'Quarterly data'!S171</f>
        <v>#DIV/0!</v>
      </c>
      <c r="S146" s="51" t="e">
        <f aca="false">'Quarterly data'!T171</f>
        <v>#DIV/0!</v>
      </c>
      <c r="T146" s="51" t="e">
        <f aca="false">'Quarterly data'!U171</f>
        <v>#DIV/0!</v>
      </c>
      <c r="U146" s="51" t="e">
        <f aca="false">'Quarterly data'!V171</f>
        <v>#DIV/0!</v>
      </c>
      <c r="V146" s="51" t="e">
        <f aca="false">'Quarterly data'!W171</f>
        <v>#DIV/0!</v>
      </c>
      <c r="W146" s="51" t="e">
        <f aca="false">'Quarterly data'!X171</f>
        <v>#DIV/0!</v>
      </c>
      <c r="X146" s="51" t="e">
        <f aca="false">'Quarterly data'!Y171</f>
        <v>#DIV/0!</v>
      </c>
      <c r="Y146" s="51" t="e">
        <f aca="false">'Quarterly data'!Z171</f>
        <v>#DIV/0!</v>
      </c>
      <c r="Z146" s="51" t="e">
        <f aca="false">'Quarterly data'!AA171</f>
        <v>#DIV/0!</v>
      </c>
      <c r="AA146" s="51" t="e">
        <f aca="false">'Quarterly data'!AB171</f>
        <v>#DIV/0!</v>
      </c>
      <c r="AB146" s="51" t="e">
        <f aca="false">'Quarterly data'!AC171</f>
        <v>#DIV/0!</v>
      </c>
      <c r="AC146" s="51" t="e">
        <f aca="false">'Quarterly data'!AD171</f>
        <v>#DIV/0!</v>
      </c>
      <c r="AD146" s="51" t="e">
        <f aca="false">'Quarterly data'!AE171</f>
        <v>#DIV/0!</v>
      </c>
      <c r="AE146" s="51" t="e">
        <f aca="false">'Quarterly data'!AF171</f>
        <v>#DIV/0!</v>
      </c>
      <c r="AF146" s="51" t="e">
        <f aca="false">'Quarterly data'!AG171</f>
        <v>#DIV/0!</v>
      </c>
      <c r="AG146" s="51" t="e">
        <f aca="false">'Quarterly data'!AH171</f>
        <v>#DIV/0!</v>
      </c>
      <c r="AH146" s="51" t="e">
        <f aca="false">'Quarterly data'!AI171</f>
        <v>#DIV/0!</v>
      </c>
      <c r="AI146" s="51" t="e">
        <f aca="false">'Quarterly data'!AJ171</f>
        <v>#DIV/0!</v>
      </c>
      <c r="AJ146" s="51" t="e">
        <f aca="false">'Quarterly data'!AK171</f>
        <v>#DIV/0!</v>
      </c>
      <c r="AK146" s="51" t="e">
        <f aca="false">'Quarterly data'!AL171</f>
        <v>#DIV/0!</v>
      </c>
      <c r="AL146" s="51" t="e">
        <f aca="false">'Quarterly data'!AM171</f>
        <v>#DIV/0!</v>
      </c>
      <c r="AM146" s="51" t="e">
        <f aca="false">'Quarterly data'!AN171</f>
        <v>#DIV/0!</v>
      </c>
      <c r="AN146" s="51" t="e">
        <f aca="false">'Quarterly data'!AO171</f>
        <v>#DIV/0!</v>
      </c>
      <c r="AO146" s="51" t="e">
        <f aca="false">'Quarterly data'!AP171</f>
        <v>#DIV/0!</v>
      </c>
      <c r="AP146" s="51" t="e">
        <f aca="false">'Quarterly data'!AQ171</f>
        <v>#DIV/0!</v>
      </c>
      <c r="AQ146" s="51" t="e">
        <f aca="false">'Quarterly data'!AR171</f>
        <v>#DIV/0!</v>
      </c>
      <c r="AR146" s="51" t="e">
        <f aca="false">'Quarterly data'!AS171</f>
        <v>#DIV/0!</v>
      </c>
      <c r="AS146" s="51" t="e">
        <f aca="false">'Quarterly data'!AT171</f>
        <v>#DIV/0!</v>
      </c>
      <c r="AT146" s="51" t="e">
        <f aca="false">'Quarterly data'!AU171</f>
        <v>#DIV/0!</v>
      </c>
      <c r="AU146" s="51" t="e">
        <f aca="false">'Quarterly data'!AV171</f>
        <v>#DIV/0!</v>
      </c>
      <c r="AV146" s="51" t="e">
        <f aca="false">'Quarterly data'!AW171</f>
        <v>#DIV/0!</v>
      </c>
      <c r="AW146" s="51" t="e">
        <f aca="false">'Quarterly data'!AX171</f>
        <v>#DIV/0!</v>
      </c>
      <c r="AX146" s="51" t="e">
        <f aca="false">'Quarterly data'!AY171</f>
        <v>#DIV/0!</v>
      </c>
      <c r="AY146" s="51" t="e">
        <f aca="false">'Quarterly data'!AZ171</f>
        <v>#DIV/0!</v>
      </c>
      <c r="AZ146" s="51" t="e">
        <f aca="false">'Quarterly data'!BA171</f>
        <v>#DIV/0!</v>
      </c>
      <c r="BA146" s="51" t="e">
        <f aca="false">'Quarterly data'!BB171</f>
        <v>#DIV/0!</v>
      </c>
      <c r="BB146" s="51" t="e">
        <f aca="false">'Quarterly data'!BC171</f>
        <v>#DIV/0!</v>
      </c>
      <c r="BC146" s="51" t="e">
        <f aca="false">'Quarterly data'!BD171</f>
        <v>#DIV/0!</v>
      </c>
      <c r="BD146" s="51" t="e">
        <f aca="false">'Quarterly data'!BE171</f>
        <v>#DIV/0!</v>
      </c>
      <c r="BE146" s="51" t="e">
        <f aca="false">'Quarterly data'!BF171</f>
        <v>#DIV/0!</v>
      </c>
      <c r="BF146" s="51" t="n">
        <f aca="false">'Quarterly data'!BG171</f>
        <v>81.4671101482253</v>
      </c>
      <c r="BG146" s="51" t="n">
        <f aca="false">'Quarterly data'!BH171</f>
        <v>82.5584722231288</v>
      </c>
      <c r="BH146" s="51" t="n">
        <f aca="false">'Quarterly data'!BI171</f>
        <v>83.1052105106278</v>
      </c>
      <c r="BI146" s="51" t="n">
        <f aca="false">'Quarterly data'!BJ171</f>
        <v>84.6224663841497</v>
      </c>
      <c r="BJ146" s="51" t="n">
        <f aca="false">'Quarterly data'!BK171</f>
        <v>83.2502689071501</v>
      </c>
      <c r="BK146" s="51" t="n">
        <f aca="false">'Quarterly data'!BL171</f>
        <v>87.2068079201566</v>
      </c>
      <c r="BL146" s="51" t="n">
        <f aca="false">'Quarterly data'!BM171</f>
        <v>86.8050974023657</v>
      </c>
      <c r="BM146" s="51" t="n">
        <f aca="false">'Quarterly data'!BN171</f>
        <v>87.6976038239256</v>
      </c>
      <c r="BN146" s="51" t="n">
        <f aca="false">'Quarterly data'!BO171</f>
        <v>86.3154515489694</v>
      </c>
      <c r="BO146" s="51" t="n">
        <f aca="false">'Quarterly data'!BP171</f>
        <v>91.3743299305032</v>
      </c>
      <c r="BP146" s="51" t="n">
        <f aca="false">'Quarterly data'!BQ171</f>
        <v>92.7341571286076</v>
      </c>
      <c r="BQ146" s="51" t="n">
        <f aca="false">'Quarterly data'!BR171</f>
        <v>94.4854031190191</v>
      </c>
      <c r="BR146" s="51" t="n">
        <f aca="false">'Quarterly data'!BS171</f>
        <v>92.7885203368272</v>
      </c>
      <c r="BS146" s="51" t="n">
        <f aca="false">'Quarterly data'!BT171</f>
        <v>98.7963474892595</v>
      </c>
      <c r="BT146" s="51" t="n">
        <f aca="false">'Quarterly data'!BU171</f>
        <v>97.9475008596602</v>
      </c>
      <c r="BU146" s="51" t="n">
        <f aca="false">'Quarterly data'!BV171</f>
        <v>99.8740170503223</v>
      </c>
      <c r="BV146" s="51" t="n">
        <f aca="false">'Quarterly data'!BW171</f>
        <v>98.5356428547494</v>
      </c>
      <c r="BW146" s="51" t="n">
        <f aca="false">'Quarterly data'!BX171</f>
        <v>101.986683624302</v>
      </c>
      <c r="BX146" s="51" t="n">
        <f aca="false">'Quarterly data'!BY171</f>
        <v>99.2294567050724</v>
      </c>
      <c r="BY146" s="51" t="n">
        <f aca="false">'Quarterly data'!BZ171</f>
        <v>100.05366099924</v>
      </c>
      <c r="BZ146" s="51" t="n">
        <f aca="false">'Quarterly data'!CA171</f>
        <v>99.815866582365</v>
      </c>
      <c r="CA146" s="51" t="n">
        <f aca="false">'Quarterly data'!CB171</f>
        <v>100.435200815064</v>
      </c>
      <c r="CB146" s="51" t="n">
        <f aca="false">'Quarterly data'!CC171</f>
        <v>100.618161276541</v>
      </c>
      <c r="CC146" s="51" t="n">
        <f aca="false">'Quarterly data'!CD171</f>
        <v>101.208386101769</v>
      </c>
      <c r="CD146" s="51" t="n">
        <f aca="false">'Quarterly data'!CE171</f>
        <v>99.5088404561324</v>
      </c>
      <c r="CE146" s="51" t="n">
        <f aca="false">'Quarterly data'!CF171</f>
        <v>99.8314734378143</v>
      </c>
      <c r="CF146" s="51" t="n">
        <f aca="false">'Quarterly data'!CG171</f>
        <v>102.848368268739</v>
      </c>
      <c r="CG146" s="51" t="n">
        <f aca="false">'Quarterly data'!CH171</f>
        <v>104.154409199763</v>
      </c>
      <c r="CH146" s="51" t="n">
        <f aca="false">'Quarterly data'!CI171</f>
        <v>103.669127648715</v>
      </c>
      <c r="CI146" s="51" t="n">
        <f aca="false">'Quarterly data'!CJ171</f>
        <v>106.005925591413</v>
      </c>
      <c r="CJ146" s="51" t="n">
        <f aca="false">'Quarterly data'!CK171</f>
        <v>106.824554890953</v>
      </c>
      <c r="CK146" s="51" t="n">
        <f aca="false">'Quarterly data'!CL171</f>
        <v>105.898501519867</v>
      </c>
      <c r="CL146" s="51" t="n">
        <f aca="false">'Quarterly data'!CM171</f>
        <v>108.080121501517</v>
      </c>
      <c r="CM146" s="51" t="n">
        <f aca="false">'Quarterly data'!CN171</f>
        <v>111.560743413891</v>
      </c>
      <c r="CN146" s="51" t="n">
        <f aca="false">'Quarterly data'!CO171</f>
        <v>110.585558119739</v>
      </c>
      <c r="CO146" s="51" t="n">
        <f aca="false">'Quarterly data'!CP171</f>
        <v>112.605986944649</v>
      </c>
      <c r="CP146" s="51" t="n">
        <f aca="false">'Quarterly data'!CQ171</f>
        <v>115.929664607185</v>
      </c>
      <c r="CQ146" s="51" t="n">
        <f aca="false">'Quarterly data'!CR171</f>
        <v>125.698900196255</v>
      </c>
      <c r="CR146" s="51" t="n">
        <f aca="false">'Quarterly data'!CS171</f>
        <v>122.712079241443</v>
      </c>
      <c r="CS146" s="51" t="n">
        <f aca="false">'Quarterly data'!CT171</f>
        <v>121.999767571438</v>
      </c>
      <c r="CT146" s="51" t="n">
        <f aca="false">'Quarterly data'!CU171</f>
        <v>118.198670511126</v>
      </c>
      <c r="CU146" s="51" t="e">
        <f aca="false">'quarterly data'!#ref!</f>
        <v>#VALUE!</v>
      </c>
      <c r="CV146" s="51" t="e">
        <f aca="false">'quarterly data'!#ref!</f>
        <v>#VALUE!</v>
      </c>
      <c r="CW146" s="51" t="e">
        <f aca="false">'quarterly data'!#ref!</f>
        <v>#VALUE!</v>
      </c>
      <c r="CX146" s="51" t="e">
        <f aca="false">'quarterly data'!#ref!</f>
        <v>#VALUE!</v>
      </c>
      <c r="CY146" s="51" t="e">
        <f aca="false">'quarterly data'!#ref!</f>
        <v>#VALUE!</v>
      </c>
      <c r="CZ146" s="51" t="e">
        <f aca="false">'quarterly data'!#ref!</f>
        <v>#VALUE!</v>
      </c>
      <c r="DA146" s="51" t="e">
        <f aca="false">'quarterly data'!#ref!</f>
        <v>#VALUE!</v>
      </c>
      <c r="DB146" s="51" t="e">
        <f aca="false">'quarterly data'!#ref!</f>
        <v>#VALUE!</v>
      </c>
      <c r="DC146" s="51" t="e">
        <f aca="false">'quarterly data'!#ref!</f>
        <v>#VALUE!</v>
      </c>
      <c r="DD146" s="51" t="e">
        <f aca="false">'quarterly data'!#ref!</f>
        <v>#VALUE!</v>
      </c>
      <c r="DE146" s="51" t="e">
        <f aca="false">'quarterly data'!#ref!</f>
        <v>#VALUE!</v>
      </c>
      <c r="DF146" s="51" t="e">
        <f aca="false">'quarterly data'!#ref!</f>
        <v>#VALUE!</v>
      </c>
      <c r="DG146" s="51" t="e">
        <f aca="false">'quarterly data'!#ref!</f>
        <v>#VALUE!</v>
      </c>
      <c r="DH146" s="51" t="e">
        <f aca="false">'quarterly data'!#ref!</f>
        <v>#VALUE!</v>
      </c>
      <c r="DI146" s="51" t="e">
        <f aca="false">'quarterly data'!#ref!</f>
        <v>#VALUE!</v>
      </c>
      <c r="DJ146" s="51" t="e">
        <f aca="false">'quarterly data'!#ref!</f>
        <v>#VALUE!</v>
      </c>
      <c r="DK146" s="51" t="e">
        <f aca="false">'quarterly data'!#ref!</f>
        <v>#VALUE!</v>
      </c>
      <c r="DL146" s="51" t="e">
        <f aca="false">'quarterly data'!#ref!</f>
        <v>#VALUE!</v>
      </c>
      <c r="DM146" s="51" t="e">
        <f aca="false">'quarterly data'!#ref!</f>
        <v>#VALUE!</v>
      </c>
      <c r="DN146" s="51" t="e">
        <f aca="false">'quarterly data'!#ref!</f>
        <v>#VALUE!</v>
      </c>
    </row>
    <row r="147" customFormat="false" ht="15" hidden="false" customHeight="false" outlineLevel="0" collapsed="false">
      <c r="A147" s="50" t="s">
        <v>200</v>
      </c>
      <c r="B147" s="51" t="n">
        <f aca="false">'Quarterly data'!C173</f>
        <v>217.138949334406</v>
      </c>
      <c r="C147" s="51" t="e">
        <f aca="false">'Quarterly data'!D173</f>
        <v>#DIV/0!</v>
      </c>
      <c r="D147" s="51" t="e">
        <f aca="false">'Quarterly data'!E173</f>
        <v>#DIV/0!</v>
      </c>
      <c r="E147" s="51" t="e">
        <f aca="false">'Quarterly data'!F173</f>
        <v>#DIV/0!</v>
      </c>
      <c r="F147" s="51" t="e">
        <f aca="false">'Quarterly data'!G173</f>
        <v>#DIV/0!</v>
      </c>
      <c r="G147" s="51" t="e">
        <f aca="false">'Quarterly data'!H173</f>
        <v>#DIV/0!</v>
      </c>
      <c r="H147" s="51" t="e">
        <f aca="false">'Quarterly data'!I173</f>
        <v>#DIV/0!</v>
      </c>
      <c r="I147" s="51" t="e">
        <f aca="false">'Quarterly data'!J173</f>
        <v>#DIV/0!</v>
      </c>
      <c r="J147" s="51" t="e">
        <f aca="false">'Quarterly data'!K173</f>
        <v>#DIV/0!</v>
      </c>
      <c r="K147" s="51" t="e">
        <f aca="false">'Quarterly data'!L173</f>
        <v>#DIV/0!</v>
      </c>
      <c r="L147" s="51" t="e">
        <f aca="false">'Quarterly data'!M173</f>
        <v>#DIV/0!</v>
      </c>
      <c r="M147" s="51" t="e">
        <f aca="false">'Quarterly data'!N173</f>
        <v>#DIV/0!</v>
      </c>
      <c r="N147" s="51" t="e">
        <f aca="false">'Quarterly data'!O173</f>
        <v>#DIV/0!</v>
      </c>
      <c r="O147" s="51" t="e">
        <f aca="false">'Quarterly data'!P173</f>
        <v>#DIV/0!</v>
      </c>
      <c r="P147" s="51" t="e">
        <f aca="false">'Quarterly data'!Q173</f>
        <v>#DIV/0!</v>
      </c>
      <c r="Q147" s="51" t="e">
        <f aca="false">'Quarterly data'!R173</f>
        <v>#DIV/0!</v>
      </c>
      <c r="R147" s="51" t="e">
        <f aca="false">'Quarterly data'!S173</f>
        <v>#DIV/0!</v>
      </c>
      <c r="S147" s="51" t="e">
        <f aca="false">'Quarterly data'!T173</f>
        <v>#DIV/0!</v>
      </c>
      <c r="T147" s="51" t="e">
        <f aca="false">'Quarterly data'!U173</f>
        <v>#DIV/0!</v>
      </c>
      <c r="U147" s="51" t="e">
        <f aca="false">'Quarterly data'!V173</f>
        <v>#DIV/0!</v>
      </c>
      <c r="V147" s="51" t="e">
        <f aca="false">'Quarterly data'!W173</f>
        <v>#DIV/0!</v>
      </c>
      <c r="W147" s="51" t="e">
        <f aca="false">'Quarterly data'!X173</f>
        <v>#DIV/0!</v>
      </c>
      <c r="X147" s="51" t="e">
        <f aca="false">'Quarterly data'!Y173</f>
        <v>#DIV/0!</v>
      </c>
      <c r="Y147" s="51" t="e">
        <f aca="false">'Quarterly data'!Z173</f>
        <v>#DIV/0!</v>
      </c>
      <c r="Z147" s="51" t="e">
        <f aca="false">'Quarterly data'!AA173</f>
        <v>#DIV/0!</v>
      </c>
      <c r="AA147" s="51" t="e">
        <f aca="false">'Quarterly data'!AB173</f>
        <v>#DIV/0!</v>
      </c>
      <c r="AB147" s="51" t="e">
        <f aca="false">'Quarterly data'!AC173</f>
        <v>#DIV/0!</v>
      </c>
      <c r="AC147" s="51" t="e">
        <f aca="false">'Quarterly data'!AD173</f>
        <v>#DIV/0!</v>
      </c>
      <c r="AD147" s="51" t="e">
        <f aca="false">'Quarterly data'!AE173</f>
        <v>#DIV/0!</v>
      </c>
      <c r="AE147" s="51" t="e">
        <f aca="false">'Quarterly data'!AF173</f>
        <v>#DIV/0!</v>
      </c>
      <c r="AF147" s="51" t="e">
        <f aca="false">'Quarterly data'!AG173</f>
        <v>#DIV/0!</v>
      </c>
      <c r="AG147" s="51" t="e">
        <f aca="false">'Quarterly data'!AH173</f>
        <v>#DIV/0!</v>
      </c>
      <c r="AH147" s="51" t="e">
        <f aca="false">'Quarterly data'!AI173</f>
        <v>#DIV/0!</v>
      </c>
      <c r="AI147" s="51" t="e">
        <f aca="false">'Quarterly data'!AJ173</f>
        <v>#DIV/0!</v>
      </c>
      <c r="AJ147" s="51" t="e">
        <f aca="false">'Quarterly data'!AK173</f>
        <v>#DIV/0!</v>
      </c>
      <c r="AK147" s="51" t="e">
        <f aca="false">'Quarterly data'!AL173</f>
        <v>#DIV/0!</v>
      </c>
      <c r="AL147" s="51" t="e">
        <f aca="false">'Quarterly data'!AM173</f>
        <v>#DIV/0!</v>
      </c>
      <c r="AM147" s="51" t="e">
        <f aca="false">'Quarterly data'!AN173</f>
        <v>#DIV/0!</v>
      </c>
      <c r="AN147" s="51" t="e">
        <f aca="false">'Quarterly data'!AO173</f>
        <v>#DIV/0!</v>
      </c>
      <c r="AO147" s="51" t="e">
        <f aca="false">'Quarterly data'!AP173</f>
        <v>#DIV/0!</v>
      </c>
      <c r="AP147" s="51" t="e">
        <f aca="false">'Quarterly data'!AQ173</f>
        <v>#DIV/0!</v>
      </c>
      <c r="AQ147" s="51" t="e">
        <f aca="false">'Quarterly data'!AR173</f>
        <v>#DIV/0!</v>
      </c>
      <c r="AR147" s="51" t="e">
        <f aca="false">'Quarterly data'!AS173</f>
        <v>#DIV/0!</v>
      </c>
      <c r="AS147" s="51" t="e">
        <f aca="false">'Quarterly data'!AT173</f>
        <v>#DIV/0!</v>
      </c>
      <c r="AT147" s="51" t="e">
        <f aca="false">'Quarterly data'!AU173</f>
        <v>#DIV/0!</v>
      </c>
      <c r="AU147" s="51" t="e">
        <f aca="false">'Quarterly data'!AV173</f>
        <v>#DIV/0!</v>
      </c>
      <c r="AV147" s="51" t="e">
        <f aca="false">'Quarterly data'!AW173</f>
        <v>#DIV/0!</v>
      </c>
      <c r="AW147" s="51" t="e">
        <f aca="false">'Quarterly data'!AX173</f>
        <v>#DIV/0!</v>
      </c>
      <c r="AX147" s="51" t="e">
        <f aca="false">'Quarterly data'!AY173</f>
        <v>#DIV/0!</v>
      </c>
      <c r="AY147" s="51" t="e">
        <f aca="false">'Quarterly data'!AZ173</f>
        <v>#DIV/0!</v>
      </c>
      <c r="AZ147" s="51" t="e">
        <f aca="false">'Quarterly data'!BA173</f>
        <v>#DIV/0!</v>
      </c>
      <c r="BA147" s="51" t="e">
        <f aca="false">'Quarterly data'!BB173</f>
        <v>#DIV/0!</v>
      </c>
      <c r="BB147" s="51" t="e">
        <f aca="false">'Quarterly data'!BC173</f>
        <v>#DIV/0!</v>
      </c>
      <c r="BC147" s="51" t="e">
        <f aca="false">'Quarterly data'!BD173</f>
        <v>#DIV/0!</v>
      </c>
      <c r="BD147" s="51" t="e">
        <f aca="false">'Quarterly data'!BE173</f>
        <v>#DIV/0!</v>
      </c>
      <c r="BE147" s="51" t="e">
        <f aca="false">'Quarterly data'!BF173</f>
        <v>#DIV/0!</v>
      </c>
      <c r="BF147" s="51" t="n">
        <f aca="false">'Quarterly data'!BG173</f>
        <v>100.133811381471</v>
      </c>
      <c r="BG147" s="51" t="n">
        <f aca="false">'Quarterly data'!BH173</f>
        <v>100.044989889193</v>
      </c>
      <c r="BH147" s="51" t="n">
        <f aca="false">'Quarterly data'!BI173</f>
        <v>99.064984369212</v>
      </c>
      <c r="BI147" s="51" t="n">
        <f aca="false">'Quarterly data'!BJ173</f>
        <v>96.8714899800528</v>
      </c>
      <c r="BJ147" s="51" t="n">
        <f aca="false">'Quarterly data'!BK173</f>
        <v>95.5110711722111</v>
      </c>
      <c r="BK147" s="51" t="n">
        <f aca="false">'Quarterly data'!BL173</f>
        <v>94.9158834004293</v>
      </c>
      <c r="BL147" s="51" t="n">
        <f aca="false">'Quarterly data'!BM173</f>
        <v>93.9769983056415</v>
      </c>
      <c r="BM147" s="51" t="n">
        <f aca="false">'Quarterly data'!BN173</f>
        <v>92.9800114811173</v>
      </c>
      <c r="BN147" s="51" t="n">
        <f aca="false">'Quarterly data'!BO173</f>
        <v>93.3809575185956</v>
      </c>
      <c r="BO147" s="51" t="n">
        <f aca="false">'Quarterly data'!BP173</f>
        <v>95.387098828689</v>
      </c>
      <c r="BP147" s="51" t="n">
        <f aca="false">'Quarterly data'!BQ173</f>
        <v>96.7405082260986</v>
      </c>
      <c r="BQ147" s="51" t="n">
        <f aca="false">'Quarterly data'!BR173</f>
        <v>97.1604623789987</v>
      </c>
      <c r="BR147" s="51" t="n">
        <f aca="false">'Quarterly data'!BS173</f>
        <v>96.7067467054798</v>
      </c>
      <c r="BS147" s="51" t="n">
        <f aca="false">'Quarterly data'!BT173</f>
        <v>97.4676490161309</v>
      </c>
      <c r="BT147" s="51" t="n">
        <f aca="false">'Quarterly data'!BU173</f>
        <v>97.9726853713896</v>
      </c>
      <c r="BU147" s="51" t="n">
        <f aca="false">'Quarterly data'!BV173</f>
        <v>99.2905312049902</v>
      </c>
      <c r="BV147" s="51" t="n">
        <f aca="false">'Quarterly data'!BW173</f>
        <v>100.262741264976</v>
      </c>
      <c r="BW147" s="51" t="n">
        <f aca="false">'Quarterly data'!BX173</f>
        <v>100.971103837577</v>
      </c>
      <c r="BX147" s="51" t="n">
        <f aca="false">'Quarterly data'!BY173</f>
        <v>100.474088346237</v>
      </c>
      <c r="BY147" s="51" t="n">
        <f aca="false">'Quarterly data'!BZ173</f>
        <v>99.5493737601625</v>
      </c>
      <c r="BZ147" s="51" t="n">
        <f aca="false">'Quarterly data'!CA173</f>
        <v>100.824148553097</v>
      </c>
      <c r="CA147" s="51" t="n">
        <f aca="false">'Quarterly data'!CB173</f>
        <v>101.346837639539</v>
      </c>
      <c r="CB147" s="51" t="n">
        <f aca="false">'Quarterly data'!CC173</f>
        <v>102.39572038829</v>
      </c>
      <c r="CC147" s="51" t="n">
        <f aca="false">'Quarterly data'!CD173</f>
        <v>102.15759211719</v>
      </c>
      <c r="CD147" s="51" t="n">
        <f aca="false">'Quarterly data'!CE173</f>
        <v>101.577091564821</v>
      </c>
      <c r="CE147" s="51" t="n">
        <f aca="false">'Quarterly data'!CF173</f>
        <v>101.598023303803</v>
      </c>
      <c r="CF147" s="51" t="n">
        <f aca="false">'Quarterly data'!CG173</f>
        <v>102.113305520892</v>
      </c>
      <c r="CG147" s="51" t="n">
        <f aca="false">'Quarterly data'!CH173</f>
        <v>101.942076676286</v>
      </c>
      <c r="CH147" s="51" t="n">
        <f aca="false">'Quarterly data'!CI173</f>
        <v>101.617376145225</v>
      </c>
      <c r="CI147" s="51" t="n">
        <f aca="false">'Quarterly data'!CJ173</f>
        <v>100.895284980355</v>
      </c>
      <c r="CJ147" s="51" t="n">
        <f aca="false">'Quarterly data'!CK173</f>
        <v>101.446386022888</v>
      </c>
      <c r="CK147" s="51" t="n">
        <f aca="false">'Quarterly data'!CL173</f>
        <v>103.533406989858</v>
      </c>
      <c r="CL147" s="51" t="n">
        <f aca="false">'Quarterly data'!CM173</f>
        <v>103.521259917163</v>
      </c>
      <c r="CM147" s="51" t="n">
        <f aca="false">'Quarterly data'!CN173</f>
        <v>103.459368346716</v>
      </c>
      <c r="CN147" s="51" t="n">
        <f aca="false">'Quarterly data'!CO173</f>
        <v>103.411382492558</v>
      </c>
      <c r="CO147" s="51" t="n">
        <f aca="false">'Quarterly data'!CP173</f>
        <v>103.722827127996</v>
      </c>
      <c r="CP147" s="51" t="n">
        <f aca="false">'Quarterly data'!CQ173</f>
        <v>104.513588850529</v>
      </c>
      <c r="CQ147" s="51" t="n">
        <f aca="false">'Quarterly data'!CR173</f>
        <v>105.168406391841</v>
      </c>
      <c r="CR147" s="51" t="n">
        <f aca="false">'Quarterly data'!CS173</f>
        <v>105.312938081807</v>
      </c>
      <c r="CS147" s="51" t="n">
        <f aca="false">'Quarterly data'!CT173</f>
        <v>106.336776468764</v>
      </c>
      <c r="CT147" s="51" t="n">
        <f aca="false">'Quarterly data'!CU173</f>
        <v>107.205190170235</v>
      </c>
      <c r="CU147" s="51" t="e">
        <f aca="false">'quarterly data'!#ref!</f>
        <v>#VALUE!</v>
      </c>
      <c r="CV147" s="51" t="e">
        <f aca="false">'quarterly data'!#ref!</f>
        <v>#VALUE!</v>
      </c>
      <c r="CW147" s="51" t="e">
        <f aca="false">'quarterly data'!#ref!</f>
        <v>#VALUE!</v>
      </c>
      <c r="CX147" s="51" t="e">
        <f aca="false">'quarterly data'!#ref!</f>
        <v>#VALUE!</v>
      </c>
      <c r="CY147" s="51" t="e">
        <f aca="false">'quarterly data'!#ref!</f>
        <v>#VALUE!</v>
      </c>
      <c r="CZ147" s="51" t="e">
        <f aca="false">'quarterly data'!#ref!</f>
        <v>#VALUE!</v>
      </c>
      <c r="DA147" s="51" t="e">
        <f aca="false">'quarterly data'!#ref!</f>
        <v>#VALUE!</v>
      </c>
      <c r="DB147" s="51" t="e">
        <f aca="false">'quarterly data'!#ref!</f>
        <v>#VALUE!</v>
      </c>
      <c r="DC147" s="51" t="e">
        <f aca="false">'quarterly data'!#ref!</f>
        <v>#VALUE!</v>
      </c>
      <c r="DD147" s="51" t="e">
        <f aca="false">'quarterly data'!#ref!</f>
        <v>#VALUE!</v>
      </c>
      <c r="DE147" s="51" t="e">
        <f aca="false">'quarterly data'!#ref!</f>
        <v>#VALUE!</v>
      </c>
      <c r="DF147" s="51" t="e">
        <f aca="false">'quarterly data'!#ref!</f>
        <v>#VALUE!</v>
      </c>
      <c r="DG147" s="51" t="e">
        <f aca="false">'quarterly data'!#ref!</f>
        <v>#VALUE!</v>
      </c>
      <c r="DH147" s="51" t="e">
        <f aca="false">'quarterly data'!#ref!</f>
        <v>#VALUE!</v>
      </c>
      <c r="DI147" s="51" t="e">
        <f aca="false">'quarterly data'!#ref!</f>
        <v>#VALUE!</v>
      </c>
      <c r="DJ147" s="51" t="e">
        <f aca="false">'quarterly data'!#ref!</f>
        <v>#VALUE!</v>
      </c>
      <c r="DK147" s="51" t="e">
        <f aca="false">'quarterly data'!#ref!</f>
        <v>#VALUE!</v>
      </c>
      <c r="DL147" s="51" t="e">
        <f aca="false">'quarterly data'!#ref!</f>
        <v>#VALUE!</v>
      </c>
      <c r="DM147" s="51" t="e">
        <f aca="false">'quarterly data'!#ref!</f>
        <v>#VALUE!</v>
      </c>
      <c r="DN147" s="51" t="e">
        <f aca="false">'quarterly data'!#ref!</f>
        <v>#VALUE!</v>
      </c>
    </row>
    <row r="148" customFormat="false" ht="15" hidden="false" customHeight="false" outlineLevel="0" collapsed="false">
      <c r="A148" s="52" t="s">
        <v>201</v>
      </c>
      <c r="B148" s="51" t="n">
        <f aca="false">'Quarterly data'!C174</f>
        <v>789.471785548962</v>
      </c>
      <c r="C148" s="51" t="e">
        <f aca="false">'Quarterly data'!D174</f>
        <v>#DIV/0!</v>
      </c>
      <c r="D148" s="51" t="e">
        <f aca="false">'Quarterly data'!E174</f>
        <v>#DIV/0!</v>
      </c>
      <c r="E148" s="51" t="e">
        <f aca="false">'Quarterly data'!F174</f>
        <v>#DIV/0!</v>
      </c>
      <c r="F148" s="51" t="e">
        <f aca="false">'Quarterly data'!G174</f>
        <v>#DIV/0!</v>
      </c>
      <c r="G148" s="51" t="e">
        <f aca="false">'Quarterly data'!H174</f>
        <v>#DIV/0!</v>
      </c>
      <c r="H148" s="51" t="e">
        <f aca="false">'Quarterly data'!I174</f>
        <v>#DIV/0!</v>
      </c>
      <c r="I148" s="51" t="e">
        <f aca="false">'Quarterly data'!J174</f>
        <v>#DIV/0!</v>
      </c>
      <c r="J148" s="51" t="e">
        <f aca="false">'Quarterly data'!K174</f>
        <v>#DIV/0!</v>
      </c>
      <c r="K148" s="51" t="e">
        <f aca="false">'Quarterly data'!L174</f>
        <v>#DIV/0!</v>
      </c>
      <c r="L148" s="51" t="e">
        <f aca="false">'Quarterly data'!M174</f>
        <v>#DIV/0!</v>
      </c>
      <c r="M148" s="51" t="e">
        <f aca="false">'Quarterly data'!N174</f>
        <v>#DIV/0!</v>
      </c>
      <c r="N148" s="51" t="e">
        <f aca="false">'Quarterly data'!O174</f>
        <v>#DIV/0!</v>
      </c>
      <c r="O148" s="51" t="e">
        <f aca="false">'Quarterly data'!P174</f>
        <v>#DIV/0!</v>
      </c>
      <c r="P148" s="51" t="e">
        <f aca="false">'Quarterly data'!Q174</f>
        <v>#DIV/0!</v>
      </c>
      <c r="Q148" s="51" t="e">
        <f aca="false">'Quarterly data'!R174</f>
        <v>#DIV/0!</v>
      </c>
      <c r="R148" s="51" t="e">
        <f aca="false">'Quarterly data'!S174</f>
        <v>#DIV/0!</v>
      </c>
      <c r="S148" s="51" t="e">
        <f aca="false">'Quarterly data'!T174</f>
        <v>#DIV/0!</v>
      </c>
      <c r="T148" s="51" t="e">
        <f aca="false">'Quarterly data'!U174</f>
        <v>#DIV/0!</v>
      </c>
      <c r="U148" s="51" t="e">
        <f aca="false">'Quarterly data'!V174</f>
        <v>#DIV/0!</v>
      </c>
      <c r="V148" s="51" t="e">
        <f aca="false">'Quarterly data'!W174</f>
        <v>#DIV/0!</v>
      </c>
      <c r="W148" s="51" t="e">
        <f aca="false">'Quarterly data'!X174</f>
        <v>#DIV/0!</v>
      </c>
      <c r="X148" s="51" t="e">
        <f aca="false">'Quarterly data'!Y174</f>
        <v>#DIV/0!</v>
      </c>
      <c r="Y148" s="51" t="e">
        <f aca="false">'Quarterly data'!Z174</f>
        <v>#DIV/0!</v>
      </c>
      <c r="Z148" s="51" t="e">
        <f aca="false">'Quarterly data'!AA174</f>
        <v>#DIV/0!</v>
      </c>
      <c r="AA148" s="51" t="e">
        <f aca="false">'Quarterly data'!AB174</f>
        <v>#DIV/0!</v>
      </c>
      <c r="AB148" s="51" t="e">
        <f aca="false">'Quarterly data'!AC174</f>
        <v>#DIV/0!</v>
      </c>
      <c r="AC148" s="51" t="e">
        <f aca="false">'Quarterly data'!AD174</f>
        <v>#DIV/0!</v>
      </c>
      <c r="AD148" s="51" t="e">
        <f aca="false">'Quarterly data'!AE174</f>
        <v>#DIV/0!</v>
      </c>
      <c r="AE148" s="51" t="e">
        <f aca="false">'Quarterly data'!AF174</f>
        <v>#DIV/0!</v>
      </c>
      <c r="AF148" s="51" t="e">
        <f aca="false">'Quarterly data'!AG174</f>
        <v>#DIV/0!</v>
      </c>
      <c r="AG148" s="51" t="e">
        <f aca="false">'Quarterly data'!AH174</f>
        <v>#DIV/0!</v>
      </c>
      <c r="AH148" s="51" t="e">
        <f aca="false">'Quarterly data'!AI174</f>
        <v>#DIV/0!</v>
      </c>
      <c r="AI148" s="51" t="e">
        <f aca="false">'Quarterly data'!AJ174</f>
        <v>#DIV/0!</v>
      </c>
      <c r="AJ148" s="51" t="e">
        <f aca="false">'Quarterly data'!AK174</f>
        <v>#DIV/0!</v>
      </c>
      <c r="AK148" s="51" t="e">
        <f aca="false">'Quarterly data'!AL174</f>
        <v>#DIV/0!</v>
      </c>
      <c r="AL148" s="51" t="e">
        <f aca="false">'Quarterly data'!AM174</f>
        <v>#DIV/0!</v>
      </c>
      <c r="AM148" s="51" t="e">
        <f aca="false">'Quarterly data'!AN174</f>
        <v>#DIV/0!</v>
      </c>
      <c r="AN148" s="51" t="e">
        <f aca="false">'Quarterly data'!AO174</f>
        <v>#DIV/0!</v>
      </c>
      <c r="AO148" s="51" t="e">
        <f aca="false">'Quarterly data'!AP174</f>
        <v>#DIV/0!</v>
      </c>
      <c r="AP148" s="51" t="e">
        <f aca="false">'Quarterly data'!AQ174</f>
        <v>#DIV/0!</v>
      </c>
      <c r="AQ148" s="51" t="e">
        <f aca="false">'Quarterly data'!AR174</f>
        <v>#DIV/0!</v>
      </c>
      <c r="AR148" s="51" t="e">
        <f aca="false">'Quarterly data'!AS174</f>
        <v>#DIV/0!</v>
      </c>
      <c r="AS148" s="51" t="e">
        <f aca="false">'Quarterly data'!AT174</f>
        <v>#DIV/0!</v>
      </c>
      <c r="AT148" s="51" t="e">
        <f aca="false">'Quarterly data'!AU174</f>
        <v>#DIV/0!</v>
      </c>
      <c r="AU148" s="51" t="e">
        <f aca="false">'Quarterly data'!AV174</f>
        <v>#DIV/0!</v>
      </c>
      <c r="AV148" s="51" t="e">
        <f aca="false">'Quarterly data'!AW174</f>
        <v>#DIV/0!</v>
      </c>
      <c r="AW148" s="51" t="e">
        <f aca="false">'Quarterly data'!AX174</f>
        <v>#DIV/0!</v>
      </c>
      <c r="AX148" s="51" t="e">
        <f aca="false">'Quarterly data'!AY174</f>
        <v>#DIV/0!</v>
      </c>
      <c r="AY148" s="51" t="e">
        <f aca="false">'Quarterly data'!AZ174</f>
        <v>#DIV/0!</v>
      </c>
      <c r="AZ148" s="51" t="e">
        <f aca="false">'Quarterly data'!BA174</f>
        <v>#DIV/0!</v>
      </c>
      <c r="BA148" s="51" t="e">
        <f aca="false">'Quarterly data'!BB174</f>
        <v>#DIV/0!</v>
      </c>
      <c r="BB148" s="51" t="e">
        <f aca="false">'Quarterly data'!BC174</f>
        <v>#DIV/0!</v>
      </c>
      <c r="BC148" s="51" t="e">
        <f aca="false">'Quarterly data'!BD174</f>
        <v>#DIV/0!</v>
      </c>
      <c r="BD148" s="51" t="e">
        <f aca="false">'Quarterly data'!BE174</f>
        <v>#DIV/0!</v>
      </c>
      <c r="BE148" s="51" t="e">
        <f aca="false">'Quarterly data'!BF174</f>
        <v>#DIV/0!</v>
      </c>
      <c r="BF148" s="51" t="n">
        <f aca="false">'Quarterly data'!BG174</f>
        <v>94.8596771297243</v>
      </c>
      <c r="BG148" s="51" t="n">
        <f aca="false">'Quarterly data'!BH174</f>
        <v>93.7648702058565</v>
      </c>
      <c r="BH148" s="51" t="n">
        <f aca="false">'Quarterly data'!BI174</f>
        <v>90.9001974580544</v>
      </c>
      <c r="BI148" s="51" t="n">
        <f aca="false">'Quarterly data'!BJ174</f>
        <v>89.2968436833205</v>
      </c>
      <c r="BJ148" s="51" t="n">
        <f aca="false">'Quarterly data'!BK174</f>
        <v>89.932329998238</v>
      </c>
      <c r="BK148" s="51" t="n">
        <f aca="false">'Quarterly data'!BL174</f>
        <v>89.9306560652841</v>
      </c>
      <c r="BL148" s="51" t="n">
        <f aca="false">'Quarterly data'!BM174</f>
        <v>88.0578351927722</v>
      </c>
      <c r="BM148" s="51" t="n">
        <f aca="false">'Quarterly data'!BN174</f>
        <v>88.1699364326196</v>
      </c>
      <c r="BN148" s="51" t="n">
        <f aca="false">'Quarterly data'!BO174</f>
        <v>91.8267038951761</v>
      </c>
      <c r="BO148" s="51" t="n">
        <f aca="false">'Quarterly data'!BP174</f>
        <v>97.5742472077912</v>
      </c>
      <c r="BP148" s="51" t="n">
        <f aca="false">'Quarterly data'!BQ174</f>
        <v>101.314426970562</v>
      </c>
      <c r="BQ148" s="51" t="n">
        <f aca="false">'Quarterly data'!BR174</f>
        <v>101.429919544357</v>
      </c>
      <c r="BR148" s="51" t="n">
        <f aca="false">'Quarterly data'!BS174</f>
        <v>102.076586476238</v>
      </c>
      <c r="BS148" s="51" t="n">
        <f aca="false">'Quarterly data'!BT174</f>
        <v>104.54605333627</v>
      </c>
      <c r="BT148" s="51" t="n">
        <f aca="false">'Quarterly data'!BU174</f>
        <v>106.200583052605</v>
      </c>
      <c r="BU148" s="51" t="n">
        <f aca="false">'Quarterly data'!BV174</f>
        <v>106.727593378934</v>
      </c>
      <c r="BV148" s="51" t="n">
        <f aca="false">'Quarterly data'!BW174</f>
        <v>107.792931910573</v>
      </c>
      <c r="BW148" s="51" t="n">
        <f aca="false">'Quarterly data'!BX174</f>
        <v>108.747726740311</v>
      </c>
      <c r="BX148" s="51" t="n">
        <f aca="false">'Quarterly data'!BY174</f>
        <v>109.605493817196</v>
      </c>
      <c r="BY148" s="51" t="n">
        <f aca="false">'Quarterly data'!BZ174</f>
        <v>110.522237947745</v>
      </c>
      <c r="BZ148" s="51" t="n">
        <f aca="false">'Quarterly data'!CA174</f>
        <v>110.854352597739</v>
      </c>
      <c r="CA148" s="51" t="n">
        <f aca="false">'Quarterly data'!CB174</f>
        <v>112.233470135491</v>
      </c>
      <c r="CB148" s="51" t="n">
        <f aca="false">'Quarterly data'!CC174</f>
        <v>114.699508124765</v>
      </c>
      <c r="CC148" s="51" t="n">
        <f aca="false">'Quarterly data'!CD174</f>
        <v>115.775197193515</v>
      </c>
      <c r="CD148" s="51" t="n">
        <f aca="false">'Quarterly data'!CE174</f>
        <v>117.384214011545</v>
      </c>
      <c r="CE148" s="51" t="n">
        <f aca="false">'Quarterly data'!CF174</f>
        <v>117.955357413098</v>
      </c>
      <c r="CF148" s="51" t="n">
        <f aca="false">'Quarterly data'!CG174</f>
        <v>118.068362019635</v>
      </c>
      <c r="CG148" s="51" t="n">
        <f aca="false">'Quarterly data'!CH174</f>
        <v>118.356976439819</v>
      </c>
      <c r="CH148" s="51" t="n">
        <f aca="false">'Quarterly data'!CI174</f>
        <v>118.516105950553</v>
      </c>
      <c r="CI148" s="51" t="n">
        <f aca="false">'Quarterly data'!CJ174</f>
        <v>120.445702372693</v>
      </c>
      <c r="CJ148" s="51" t="n">
        <f aca="false">'Quarterly data'!CK174</f>
        <v>121.946406784405</v>
      </c>
      <c r="CK148" s="51" t="n">
        <f aca="false">'Quarterly data'!CL174</f>
        <v>125.461085709894</v>
      </c>
      <c r="CL148" s="51" t="n">
        <f aca="false">'Quarterly data'!CM174</f>
        <v>126.035492388006</v>
      </c>
      <c r="CM148" s="51" t="n">
        <f aca="false">'Quarterly data'!CN174</f>
        <v>127.74788279212</v>
      </c>
      <c r="CN148" s="51" t="n">
        <f aca="false">'Quarterly data'!CO174</f>
        <v>128.343866855996</v>
      </c>
      <c r="CO148" s="51" t="n">
        <f aca="false">'Quarterly data'!CP174</f>
        <v>130.46762685142</v>
      </c>
      <c r="CP148" s="51" t="n">
        <f aca="false">'Quarterly data'!CQ174</f>
        <v>130.324986249637</v>
      </c>
      <c r="CQ148" s="51" t="n">
        <f aca="false">'Quarterly data'!CR174</f>
        <v>130.789954089884</v>
      </c>
      <c r="CR148" s="51" t="n">
        <f aca="false">'Quarterly data'!CS174</f>
        <v>130.466382795296</v>
      </c>
      <c r="CS148" s="51" t="n">
        <f aca="false">'Quarterly data'!CT174</f>
        <v>130.139547937037</v>
      </c>
      <c r="CT148" s="51" t="n">
        <f aca="false">'Quarterly data'!CU174</f>
        <v>130.643741425689</v>
      </c>
      <c r="CU148" s="51" t="e">
        <f aca="false">'quarterly data'!#ref!</f>
        <v>#VALUE!</v>
      </c>
      <c r="CV148" s="51" t="e">
        <f aca="false">'quarterly data'!#ref!</f>
        <v>#VALUE!</v>
      </c>
      <c r="CW148" s="51" t="e">
        <f aca="false">'quarterly data'!#ref!</f>
        <v>#VALUE!</v>
      </c>
      <c r="CX148" s="51" t="e">
        <f aca="false">'quarterly data'!#ref!</f>
        <v>#VALUE!</v>
      </c>
      <c r="CY148" s="51" t="e">
        <f aca="false">'quarterly data'!#ref!</f>
        <v>#VALUE!</v>
      </c>
      <c r="CZ148" s="51" t="e">
        <f aca="false">'quarterly data'!#ref!</f>
        <v>#VALUE!</v>
      </c>
      <c r="DA148" s="51" t="e">
        <f aca="false">'quarterly data'!#ref!</f>
        <v>#VALUE!</v>
      </c>
      <c r="DB148" s="51" t="e">
        <f aca="false">'quarterly data'!#ref!</f>
        <v>#VALUE!</v>
      </c>
      <c r="DC148" s="51" t="e">
        <f aca="false">'quarterly data'!#ref!</f>
        <v>#VALUE!</v>
      </c>
      <c r="DD148" s="51" t="e">
        <f aca="false">'quarterly data'!#ref!</f>
        <v>#VALUE!</v>
      </c>
      <c r="DE148" s="51" t="e">
        <f aca="false">'quarterly data'!#ref!</f>
        <v>#VALUE!</v>
      </c>
      <c r="DF148" s="51" t="e">
        <f aca="false">'quarterly data'!#ref!</f>
        <v>#VALUE!</v>
      </c>
      <c r="DG148" s="51" t="e">
        <f aca="false">'quarterly data'!#ref!</f>
        <v>#VALUE!</v>
      </c>
      <c r="DH148" s="51" t="e">
        <f aca="false">'quarterly data'!#ref!</f>
        <v>#VALUE!</v>
      </c>
      <c r="DI148" s="51" t="e">
        <f aca="false">'quarterly data'!#ref!</f>
        <v>#VALUE!</v>
      </c>
      <c r="DJ148" s="51" t="e">
        <f aca="false">'quarterly data'!#ref!</f>
        <v>#VALUE!</v>
      </c>
      <c r="DK148" s="51" t="e">
        <f aca="false">'quarterly data'!#ref!</f>
        <v>#VALUE!</v>
      </c>
      <c r="DL148" s="51" t="e">
        <f aca="false">'quarterly data'!#ref!</f>
        <v>#VALUE!</v>
      </c>
      <c r="DM148" s="51" t="e">
        <f aca="false">'quarterly data'!#ref!</f>
        <v>#VALUE!</v>
      </c>
      <c r="DN148" s="51" t="e">
        <f aca="false">'quarterly data'!#ref!</f>
        <v>#VALUE!</v>
      </c>
    </row>
    <row r="149" customFormat="false" ht="15" hidden="false" customHeight="false" outlineLevel="0" collapsed="false">
      <c r="A149" s="50" t="s">
        <v>202</v>
      </c>
      <c r="B149" s="51" t="n">
        <f aca="false">'Quarterly data'!C175</f>
        <v>602.617152646275</v>
      </c>
      <c r="C149" s="51" t="e">
        <f aca="false">'Quarterly data'!D175</f>
        <v>#DIV/0!</v>
      </c>
      <c r="D149" s="51" t="e">
        <f aca="false">'Quarterly data'!E175</f>
        <v>#DIV/0!</v>
      </c>
      <c r="E149" s="51" t="e">
        <f aca="false">'Quarterly data'!F175</f>
        <v>#DIV/0!</v>
      </c>
      <c r="F149" s="51" t="e">
        <f aca="false">'Quarterly data'!G175</f>
        <v>#DIV/0!</v>
      </c>
      <c r="G149" s="51" t="e">
        <f aca="false">'Quarterly data'!H175</f>
        <v>#DIV/0!</v>
      </c>
      <c r="H149" s="51" t="e">
        <f aca="false">'Quarterly data'!I175</f>
        <v>#DIV/0!</v>
      </c>
      <c r="I149" s="51" t="e">
        <f aca="false">'Quarterly data'!J175</f>
        <v>#DIV/0!</v>
      </c>
      <c r="J149" s="51" t="e">
        <f aca="false">'Quarterly data'!K175</f>
        <v>#DIV/0!</v>
      </c>
      <c r="K149" s="51" t="e">
        <f aca="false">'Quarterly data'!L175</f>
        <v>#DIV/0!</v>
      </c>
      <c r="L149" s="51" t="e">
        <f aca="false">'Quarterly data'!M175</f>
        <v>#DIV/0!</v>
      </c>
      <c r="M149" s="51" t="e">
        <f aca="false">'Quarterly data'!N175</f>
        <v>#DIV/0!</v>
      </c>
      <c r="N149" s="51" t="e">
        <f aca="false">'Quarterly data'!O175</f>
        <v>#DIV/0!</v>
      </c>
      <c r="O149" s="51" t="e">
        <f aca="false">'Quarterly data'!P175</f>
        <v>#DIV/0!</v>
      </c>
      <c r="P149" s="51" t="e">
        <f aca="false">'Quarterly data'!Q175</f>
        <v>#DIV/0!</v>
      </c>
      <c r="Q149" s="51" t="e">
        <f aca="false">'Quarterly data'!R175</f>
        <v>#DIV/0!</v>
      </c>
      <c r="R149" s="51" t="e">
        <f aca="false">'Quarterly data'!S175</f>
        <v>#DIV/0!</v>
      </c>
      <c r="S149" s="51" t="e">
        <f aca="false">'Quarterly data'!T175</f>
        <v>#DIV/0!</v>
      </c>
      <c r="T149" s="51" t="e">
        <f aca="false">'Quarterly data'!U175</f>
        <v>#DIV/0!</v>
      </c>
      <c r="U149" s="51" t="e">
        <f aca="false">'Quarterly data'!V175</f>
        <v>#DIV/0!</v>
      </c>
      <c r="V149" s="51" t="e">
        <f aca="false">'Quarterly data'!W175</f>
        <v>#DIV/0!</v>
      </c>
      <c r="W149" s="51" t="e">
        <f aca="false">'Quarterly data'!X175</f>
        <v>#DIV/0!</v>
      </c>
      <c r="X149" s="51" t="e">
        <f aca="false">'Quarterly data'!Y175</f>
        <v>#DIV/0!</v>
      </c>
      <c r="Y149" s="51" t="e">
        <f aca="false">'Quarterly data'!Z175</f>
        <v>#DIV/0!</v>
      </c>
      <c r="Z149" s="51" t="e">
        <f aca="false">'Quarterly data'!AA175</f>
        <v>#DIV/0!</v>
      </c>
      <c r="AA149" s="51" t="e">
        <f aca="false">'Quarterly data'!AB175</f>
        <v>#DIV/0!</v>
      </c>
      <c r="AB149" s="51" t="e">
        <f aca="false">'Quarterly data'!AC175</f>
        <v>#DIV/0!</v>
      </c>
      <c r="AC149" s="51" t="e">
        <f aca="false">'Quarterly data'!AD175</f>
        <v>#DIV/0!</v>
      </c>
      <c r="AD149" s="51" t="e">
        <f aca="false">'Quarterly data'!AE175</f>
        <v>#DIV/0!</v>
      </c>
      <c r="AE149" s="51" t="e">
        <f aca="false">'Quarterly data'!AF175</f>
        <v>#DIV/0!</v>
      </c>
      <c r="AF149" s="51" t="e">
        <f aca="false">'Quarterly data'!AG175</f>
        <v>#DIV/0!</v>
      </c>
      <c r="AG149" s="51" t="e">
        <f aca="false">'Quarterly data'!AH175</f>
        <v>#DIV/0!</v>
      </c>
      <c r="AH149" s="51" t="e">
        <f aca="false">'Quarterly data'!AI175</f>
        <v>#DIV/0!</v>
      </c>
      <c r="AI149" s="51" t="e">
        <f aca="false">'Quarterly data'!AJ175</f>
        <v>#DIV/0!</v>
      </c>
      <c r="AJ149" s="51" t="e">
        <f aca="false">'Quarterly data'!AK175</f>
        <v>#DIV/0!</v>
      </c>
      <c r="AK149" s="51" t="e">
        <f aca="false">'Quarterly data'!AL175</f>
        <v>#DIV/0!</v>
      </c>
      <c r="AL149" s="51" t="e">
        <f aca="false">'Quarterly data'!AM175</f>
        <v>#DIV/0!</v>
      </c>
      <c r="AM149" s="51" t="e">
        <f aca="false">'Quarterly data'!AN175</f>
        <v>#DIV/0!</v>
      </c>
      <c r="AN149" s="51" t="e">
        <f aca="false">'Quarterly data'!AO175</f>
        <v>#DIV/0!</v>
      </c>
      <c r="AO149" s="51" t="e">
        <f aca="false">'Quarterly data'!AP175</f>
        <v>#DIV/0!</v>
      </c>
      <c r="AP149" s="51" t="e">
        <f aca="false">'Quarterly data'!AQ175</f>
        <v>#DIV/0!</v>
      </c>
      <c r="AQ149" s="51" t="e">
        <f aca="false">'Quarterly data'!AR175</f>
        <v>#DIV/0!</v>
      </c>
      <c r="AR149" s="51" t="e">
        <f aca="false">'Quarterly data'!AS175</f>
        <v>#DIV/0!</v>
      </c>
      <c r="AS149" s="51" t="e">
        <f aca="false">'Quarterly data'!AT175</f>
        <v>#DIV/0!</v>
      </c>
      <c r="AT149" s="51" t="e">
        <f aca="false">'Quarterly data'!AU175</f>
        <v>#DIV/0!</v>
      </c>
      <c r="AU149" s="51" t="e">
        <f aca="false">'Quarterly data'!AV175</f>
        <v>#DIV/0!</v>
      </c>
      <c r="AV149" s="51" t="e">
        <f aca="false">'Quarterly data'!AW175</f>
        <v>#DIV/0!</v>
      </c>
      <c r="AW149" s="51" t="e">
        <f aca="false">'Quarterly data'!AX175</f>
        <v>#DIV/0!</v>
      </c>
      <c r="AX149" s="51" t="e">
        <f aca="false">'Quarterly data'!AY175</f>
        <v>#DIV/0!</v>
      </c>
      <c r="AY149" s="51" t="e">
        <f aca="false">'Quarterly data'!AZ175</f>
        <v>#DIV/0!</v>
      </c>
      <c r="AZ149" s="51" t="e">
        <f aca="false">'Quarterly data'!BA175</f>
        <v>#DIV/0!</v>
      </c>
      <c r="BA149" s="51" t="e">
        <f aca="false">'Quarterly data'!BB175</f>
        <v>#DIV/0!</v>
      </c>
      <c r="BB149" s="51" t="e">
        <f aca="false">'Quarterly data'!BC175</f>
        <v>#DIV/0!</v>
      </c>
      <c r="BC149" s="51" t="e">
        <f aca="false">'Quarterly data'!BD175</f>
        <v>#DIV/0!</v>
      </c>
      <c r="BD149" s="51" t="e">
        <f aca="false">'Quarterly data'!BE175</f>
        <v>#DIV/0!</v>
      </c>
      <c r="BE149" s="51" t="e">
        <f aca="false">'Quarterly data'!BF175</f>
        <v>#DIV/0!</v>
      </c>
      <c r="BF149" s="51" t="n">
        <f aca="false">'Quarterly data'!BG175</f>
        <v>77.286112985335</v>
      </c>
      <c r="BG149" s="51" t="n">
        <f aca="false">'Quarterly data'!BH175</f>
        <v>77.4419094524899</v>
      </c>
      <c r="BH149" s="51" t="n">
        <f aca="false">'Quarterly data'!BI175</f>
        <v>80.9148037158259</v>
      </c>
      <c r="BI149" s="51" t="n">
        <f aca="false">'Quarterly data'!BJ175</f>
        <v>82.7496083003657</v>
      </c>
      <c r="BJ149" s="51" t="n">
        <f aca="false">'Quarterly data'!BK175</f>
        <v>84.5436856825103</v>
      </c>
      <c r="BK149" s="51" t="n">
        <f aca="false">'Quarterly data'!BL175</f>
        <v>86.5088065981536</v>
      </c>
      <c r="BL149" s="51" t="n">
        <f aca="false">'Quarterly data'!BM175</f>
        <v>87.0231302159054</v>
      </c>
      <c r="BM149" s="51" t="n">
        <f aca="false">'Quarterly data'!BN175</f>
        <v>89.3930273062109</v>
      </c>
      <c r="BN149" s="51" t="n">
        <f aca="false">'Quarterly data'!BO175</f>
        <v>91.4166661980658</v>
      </c>
      <c r="BO149" s="51" t="n">
        <f aca="false">'Quarterly data'!BP175</f>
        <v>97.2275430109758</v>
      </c>
      <c r="BP149" s="51" t="n">
        <f aca="false">'Quarterly data'!BQ175</f>
        <v>97.3624935767125</v>
      </c>
      <c r="BQ149" s="51" t="n">
        <f aca="false">'Quarterly data'!BR175</f>
        <v>96.3611435765622</v>
      </c>
      <c r="BR149" s="51" t="n">
        <f aca="false">'Quarterly data'!BS175</f>
        <v>93.8986252543414</v>
      </c>
      <c r="BS149" s="51" t="n">
        <f aca="false">'Quarterly data'!BT175</f>
        <v>96.5638684644892</v>
      </c>
      <c r="BT149" s="51" t="n">
        <f aca="false">'Quarterly data'!BU175</f>
        <v>95.9204396219024</v>
      </c>
      <c r="BU149" s="51" t="n">
        <f aca="false">'Quarterly data'!BV175</f>
        <v>98.5997587047596</v>
      </c>
      <c r="BV149" s="51" t="n">
        <f aca="false">'Quarterly data'!BW175</f>
        <v>97.1700540477739</v>
      </c>
      <c r="BW149" s="51" t="n">
        <f aca="false">'Quarterly data'!BX175</f>
        <v>98.8063756983541</v>
      </c>
      <c r="BX149" s="51" t="n">
        <f aca="false">'Quarterly data'!BY175</f>
        <v>97.3773175431297</v>
      </c>
      <c r="BY149" s="51" t="n">
        <f aca="false">'Quarterly data'!BZ175</f>
        <v>99.2847463080627</v>
      </c>
      <c r="BZ149" s="51" t="n">
        <f aca="false">'Quarterly data'!CA175</f>
        <v>99.5377331611859</v>
      </c>
      <c r="CA149" s="51" t="n">
        <f aca="false">'Quarterly data'!CB175</f>
        <v>96.6530409491902</v>
      </c>
      <c r="CB149" s="51" t="n">
        <f aca="false">'Quarterly data'!CC175</f>
        <v>95.4183642554361</v>
      </c>
      <c r="CC149" s="51" t="n">
        <f aca="false">'Quarterly data'!CD175</f>
        <v>98.0652531206958</v>
      </c>
      <c r="CD149" s="51" t="n">
        <f aca="false">'Quarterly data'!CE175</f>
        <v>93.9482191476928</v>
      </c>
      <c r="CE149" s="51" t="n">
        <f aca="false">'Quarterly data'!CF175</f>
        <v>94.7690038917879</v>
      </c>
      <c r="CF149" s="51" t="n">
        <f aca="false">'Quarterly data'!CG175</f>
        <v>98.1070529111367</v>
      </c>
      <c r="CG149" s="51" t="n">
        <f aca="false">'Quarterly data'!CH175</f>
        <v>97.2665010502043</v>
      </c>
      <c r="CH149" s="51" t="n">
        <f aca="false">'Quarterly data'!CI175</f>
        <v>96.7815517821512</v>
      </c>
      <c r="CI149" s="51" t="n">
        <f aca="false">'Quarterly data'!CJ175</f>
        <v>101.944012928993</v>
      </c>
      <c r="CJ149" s="51" t="n">
        <f aca="false">'Quarterly data'!CK175</f>
        <v>108.142088301174</v>
      </c>
      <c r="CK149" s="51" t="n">
        <f aca="false">'Quarterly data'!CL175</f>
        <v>108.341450650706</v>
      </c>
      <c r="CL149" s="51" t="n">
        <f aca="false">'Quarterly data'!CM175</f>
        <v>110.211151338606</v>
      </c>
      <c r="CM149" s="51" t="n">
        <f aca="false">'Quarterly data'!CN175</f>
        <v>110.839763877671</v>
      </c>
      <c r="CN149" s="51" t="n">
        <f aca="false">'Quarterly data'!CO175</f>
        <v>110.285067206176</v>
      </c>
      <c r="CO149" s="51" t="n">
        <f aca="false">'Quarterly data'!CP175</f>
        <v>113.981166393708</v>
      </c>
      <c r="CP149" s="51" t="n">
        <f aca="false">'Quarterly data'!CQ175</f>
        <v>116.282089954189</v>
      </c>
      <c r="CQ149" s="51" t="n">
        <f aca="false">'Quarterly data'!CR175</f>
        <v>120.618894735329</v>
      </c>
      <c r="CR149" s="51" t="n">
        <f aca="false">'Quarterly data'!CS175</f>
        <v>122.696298979943</v>
      </c>
      <c r="CS149" s="51" t="n">
        <f aca="false">'Quarterly data'!CT175</f>
        <v>124.124633842697</v>
      </c>
      <c r="CT149" s="51" t="n">
        <f aca="false">'Quarterly data'!CU175</f>
        <v>121.798342777969</v>
      </c>
      <c r="CU149" s="51" t="e">
        <f aca="false">'quarterly data'!#ref!</f>
        <v>#VALUE!</v>
      </c>
      <c r="CV149" s="51" t="e">
        <f aca="false">'quarterly data'!#ref!</f>
        <v>#VALUE!</v>
      </c>
      <c r="CW149" s="51" t="e">
        <f aca="false">'quarterly data'!#ref!</f>
        <v>#VALUE!</v>
      </c>
      <c r="CX149" s="51" t="e">
        <f aca="false">'quarterly data'!#ref!</f>
        <v>#VALUE!</v>
      </c>
      <c r="CY149" s="51" t="e">
        <f aca="false">'quarterly data'!#ref!</f>
        <v>#VALUE!</v>
      </c>
      <c r="CZ149" s="51" t="e">
        <f aca="false">'quarterly data'!#ref!</f>
        <v>#VALUE!</v>
      </c>
      <c r="DA149" s="51" t="e">
        <f aca="false">'quarterly data'!#ref!</f>
        <v>#VALUE!</v>
      </c>
      <c r="DB149" s="51" t="e">
        <f aca="false">'quarterly data'!#ref!</f>
        <v>#VALUE!</v>
      </c>
      <c r="DC149" s="51" t="e">
        <f aca="false">'quarterly data'!#ref!</f>
        <v>#VALUE!</v>
      </c>
      <c r="DD149" s="51" t="e">
        <f aca="false">'quarterly data'!#ref!</f>
        <v>#VALUE!</v>
      </c>
      <c r="DE149" s="51" t="e">
        <f aca="false">'quarterly data'!#ref!</f>
        <v>#VALUE!</v>
      </c>
      <c r="DF149" s="51" t="e">
        <f aca="false">'quarterly data'!#ref!</f>
        <v>#VALUE!</v>
      </c>
      <c r="DG149" s="51" t="e">
        <f aca="false">'quarterly data'!#ref!</f>
        <v>#VALUE!</v>
      </c>
      <c r="DH149" s="51" t="e">
        <f aca="false">'quarterly data'!#ref!</f>
        <v>#VALUE!</v>
      </c>
      <c r="DI149" s="51" t="e">
        <f aca="false">'quarterly data'!#ref!</f>
        <v>#VALUE!</v>
      </c>
      <c r="DJ149" s="51" t="e">
        <f aca="false">'quarterly data'!#ref!</f>
        <v>#VALUE!</v>
      </c>
      <c r="DK149" s="51" t="e">
        <f aca="false">'quarterly data'!#ref!</f>
        <v>#VALUE!</v>
      </c>
      <c r="DL149" s="51" t="e">
        <f aca="false">'quarterly data'!#ref!</f>
        <v>#VALUE!</v>
      </c>
      <c r="DM149" s="51" t="e">
        <f aca="false">'quarterly data'!#ref!</f>
        <v>#VALUE!</v>
      </c>
      <c r="DN149" s="51" t="e">
        <f aca="false">'quarterly data'!#ref!</f>
        <v>#VALUE!</v>
      </c>
    </row>
    <row r="150" customFormat="false" ht="15" hidden="false" customHeight="false" outlineLevel="0" collapsed="false">
      <c r="A150" s="52" t="s">
        <v>199</v>
      </c>
      <c r="B150" s="51" t="n">
        <f aca="false">'Quarterly data'!C176</f>
        <v>160.987539017171</v>
      </c>
      <c r="C150" s="51" t="e">
        <f aca="false">'Quarterly data'!D176</f>
        <v>#DIV/0!</v>
      </c>
      <c r="D150" s="51" t="e">
        <f aca="false">'Quarterly data'!E176</f>
        <v>#DIV/0!</v>
      </c>
      <c r="E150" s="51" t="e">
        <f aca="false">'Quarterly data'!F176</f>
        <v>#DIV/0!</v>
      </c>
      <c r="F150" s="51" t="e">
        <f aca="false">'Quarterly data'!G176</f>
        <v>#DIV/0!</v>
      </c>
      <c r="G150" s="51" t="e">
        <f aca="false">'Quarterly data'!H176</f>
        <v>#DIV/0!</v>
      </c>
      <c r="H150" s="51" t="e">
        <f aca="false">'Quarterly data'!I176</f>
        <v>#DIV/0!</v>
      </c>
      <c r="I150" s="51" t="e">
        <f aca="false">'Quarterly data'!J176</f>
        <v>#DIV/0!</v>
      </c>
      <c r="J150" s="51" t="e">
        <f aca="false">'Quarterly data'!K176</f>
        <v>#DIV/0!</v>
      </c>
      <c r="K150" s="51" t="e">
        <f aca="false">'Quarterly data'!L176</f>
        <v>#DIV/0!</v>
      </c>
      <c r="L150" s="51" t="e">
        <f aca="false">'Quarterly data'!M176</f>
        <v>#DIV/0!</v>
      </c>
      <c r="M150" s="51" t="e">
        <f aca="false">'Quarterly data'!N176</f>
        <v>#DIV/0!</v>
      </c>
      <c r="N150" s="51" t="e">
        <f aca="false">'Quarterly data'!O176</f>
        <v>#DIV/0!</v>
      </c>
      <c r="O150" s="51" t="e">
        <f aca="false">'Quarterly data'!P176</f>
        <v>#DIV/0!</v>
      </c>
      <c r="P150" s="51" t="e">
        <f aca="false">'Quarterly data'!Q176</f>
        <v>#DIV/0!</v>
      </c>
      <c r="Q150" s="51" t="e">
        <f aca="false">'Quarterly data'!R176</f>
        <v>#DIV/0!</v>
      </c>
      <c r="R150" s="51" t="e">
        <f aca="false">'Quarterly data'!S176</f>
        <v>#DIV/0!</v>
      </c>
      <c r="S150" s="51" t="e">
        <f aca="false">'Quarterly data'!T176</f>
        <v>#DIV/0!</v>
      </c>
      <c r="T150" s="51" t="e">
        <f aca="false">'Quarterly data'!U176</f>
        <v>#DIV/0!</v>
      </c>
      <c r="U150" s="51" t="e">
        <f aca="false">'Quarterly data'!V176</f>
        <v>#DIV/0!</v>
      </c>
      <c r="V150" s="51" t="e">
        <f aca="false">'Quarterly data'!W176</f>
        <v>#DIV/0!</v>
      </c>
      <c r="W150" s="51" t="e">
        <f aca="false">'Quarterly data'!X176</f>
        <v>#DIV/0!</v>
      </c>
      <c r="X150" s="51" t="e">
        <f aca="false">'Quarterly data'!Y176</f>
        <v>#DIV/0!</v>
      </c>
      <c r="Y150" s="51" t="e">
        <f aca="false">'Quarterly data'!Z176</f>
        <v>#DIV/0!</v>
      </c>
      <c r="Z150" s="51" t="e">
        <f aca="false">'Quarterly data'!AA176</f>
        <v>#DIV/0!</v>
      </c>
      <c r="AA150" s="51" t="e">
        <f aca="false">'Quarterly data'!AB176</f>
        <v>#DIV/0!</v>
      </c>
      <c r="AB150" s="51" t="e">
        <f aca="false">'Quarterly data'!AC176</f>
        <v>#DIV/0!</v>
      </c>
      <c r="AC150" s="51" t="e">
        <f aca="false">'Quarterly data'!AD176</f>
        <v>#DIV/0!</v>
      </c>
      <c r="AD150" s="51" t="e">
        <f aca="false">'Quarterly data'!AE176</f>
        <v>#DIV/0!</v>
      </c>
      <c r="AE150" s="51" t="e">
        <f aca="false">'Quarterly data'!AF176</f>
        <v>#DIV/0!</v>
      </c>
      <c r="AF150" s="51" t="e">
        <f aca="false">'Quarterly data'!AG176</f>
        <v>#DIV/0!</v>
      </c>
      <c r="AG150" s="51" t="e">
        <f aca="false">'Quarterly data'!AH176</f>
        <v>#DIV/0!</v>
      </c>
      <c r="AH150" s="51" t="e">
        <f aca="false">'Quarterly data'!AI176</f>
        <v>#DIV/0!</v>
      </c>
      <c r="AI150" s="51" t="e">
        <f aca="false">'Quarterly data'!AJ176</f>
        <v>#DIV/0!</v>
      </c>
      <c r="AJ150" s="51" t="e">
        <f aca="false">'Quarterly data'!AK176</f>
        <v>#DIV/0!</v>
      </c>
      <c r="AK150" s="51" t="e">
        <f aca="false">'Quarterly data'!AL176</f>
        <v>#DIV/0!</v>
      </c>
      <c r="AL150" s="51" t="e">
        <f aca="false">'Quarterly data'!AM176</f>
        <v>#DIV/0!</v>
      </c>
      <c r="AM150" s="51" t="e">
        <f aca="false">'Quarterly data'!AN176</f>
        <v>#DIV/0!</v>
      </c>
      <c r="AN150" s="51" t="e">
        <f aca="false">'Quarterly data'!AO176</f>
        <v>#DIV/0!</v>
      </c>
      <c r="AO150" s="51" t="e">
        <f aca="false">'Quarterly data'!AP176</f>
        <v>#DIV/0!</v>
      </c>
      <c r="AP150" s="51" t="e">
        <f aca="false">'Quarterly data'!AQ176</f>
        <v>#DIV/0!</v>
      </c>
      <c r="AQ150" s="51" t="e">
        <f aca="false">'Quarterly data'!AR176</f>
        <v>#DIV/0!</v>
      </c>
      <c r="AR150" s="51" t="e">
        <f aca="false">'Quarterly data'!AS176</f>
        <v>#DIV/0!</v>
      </c>
      <c r="AS150" s="51" t="e">
        <f aca="false">'Quarterly data'!AT176</f>
        <v>#DIV/0!</v>
      </c>
      <c r="AT150" s="51" t="e">
        <f aca="false">'Quarterly data'!AU176</f>
        <v>#DIV/0!</v>
      </c>
      <c r="AU150" s="51" t="e">
        <f aca="false">'Quarterly data'!AV176</f>
        <v>#DIV/0!</v>
      </c>
      <c r="AV150" s="51" t="e">
        <f aca="false">'Quarterly data'!AW176</f>
        <v>#DIV/0!</v>
      </c>
      <c r="AW150" s="51" t="e">
        <f aca="false">'Quarterly data'!AX176</f>
        <v>#DIV/0!</v>
      </c>
      <c r="AX150" s="51" t="e">
        <f aca="false">'Quarterly data'!AY176</f>
        <v>#DIV/0!</v>
      </c>
      <c r="AY150" s="51" t="e">
        <f aca="false">'Quarterly data'!AZ176</f>
        <v>#DIV/0!</v>
      </c>
      <c r="AZ150" s="51" t="e">
        <f aca="false">'Quarterly data'!BA176</f>
        <v>#DIV/0!</v>
      </c>
      <c r="BA150" s="51" t="e">
        <f aca="false">'Quarterly data'!BB176</f>
        <v>#DIV/0!</v>
      </c>
      <c r="BB150" s="51" t="e">
        <f aca="false">'Quarterly data'!BC176</f>
        <v>#DIV/0!</v>
      </c>
      <c r="BC150" s="51" t="e">
        <f aca="false">'Quarterly data'!BD176</f>
        <v>#DIV/0!</v>
      </c>
      <c r="BD150" s="51" t="e">
        <f aca="false">'Quarterly data'!BE176</f>
        <v>#DIV/0!</v>
      </c>
      <c r="BE150" s="51" t="e">
        <f aca="false">'Quarterly data'!BF176</f>
        <v>#DIV/0!</v>
      </c>
      <c r="BF150" s="51" t="n">
        <f aca="false">'Quarterly data'!BG176</f>
        <v>81.4671101482253</v>
      </c>
      <c r="BG150" s="51" t="n">
        <f aca="false">'Quarterly data'!BH176</f>
        <v>82.5584722231288</v>
      </c>
      <c r="BH150" s="51" t="n">
        <f aca="false">'Quarterly data'!BI176</f>
        <v>83.1052105106278</v>
      </c>
      <c r="BI150" s="51" t="n">
        <f aca="false">'Quarterly data'!BJ176</f>
        <v>84.6224663841497</v>
      </c>
      <c r="BJ150" s="51" t="n">
        <f aca="false">'Quarterly data'!BK176</f>
        <v>83.2502689071501</v>
      </c>
      <c r="BK150" s="51" t="n">
        <f aca="false">'Quarterly data'!BL176</f>
        <v>87.2068079201566</v>
      </c>
      <c r="BL150" s="51" t="n">
        <f aca="false">'Quarterly data'!BM176</f>
        <v>86.8050974023657</v>
      </c>
      <c r="BM150" s="51" t="n">
        <f aca="false">'Quarterly data'!BN176</f>
        <v>87.6976038239256</v>
      </c>
      <c r="BN150" s="51" t="n">
        <f aca="false">'Quarterly data'!BO176</f>
        <v>86.3154515489694</v>
      </c>
      <c r="BO150" s="51" t="n">
        <f aca="false">'Quarterly data'!BP176</f>
        <v>91.3743299305032</v>
      </c>
      <c r="BP150" s="51" t="n">
        <f aca="false">'Quarterly data'!BQ176</f>
        <v>92.7341571286076</v>
      </c>
      <c r="BQ150" s="51" t="n">
        <f aca="false">'Quarterly data'!BR176</f>
        <v>94.4854031190191</v>
      </c>
      <c r="BR150" s="51" t="n">
        <f aca="false">'Quarterly data'!BS176</f>
        <v>92.7885203368272</v>
      </c>
      <c r="BS150" s="51" t="n">
        <f aca="false">'Quarterly data'!BT176</f>
        <v>98.7963474892595</v>
      </c>
      <c r="BT150" s="51" t="n">
        <f aca="false">'Quarterly data'!BU176</f>
        <v>97.9475008596602</v>
      </c>
      <c r="BU150" s="51" t="n">
        <f aca="false">'Quarterly data'!BV176</f>
        <v>99.8740170503223</v>
      </c>
      <c r="BV150" s="51" t="n">
        <f aca="false">'Quarterly data'!BW176</f>
        <v>98.5356428547494</v>
      </c>
      <c r="BW150" s="51" t="n">
        <f aca="false">'Quarterly data'!BX176</f>
        <v>101.986683624302</v>
      </c>
      <c r="BX150" s="51" t="n">
        <f aca="false">'Quarterly data'!BY176</f>
        <v>99.2294567050724</v>
      </c>
      <c r="BY150" s="51" t="n">
        <f aca="false">'Quarterly data'!BZ176</f>
        <v>100.05366099924</v>
      </c>
      <c r="BZ150" s="51" t="n">
        <f aca="false">'Quarterly data'!CA176</f>
        <v>99.815866582365</v>
      </c>
      <c r="CA150" s="51" t="n">
        <f aca="false">'Quarterly data'!CB176</f>
        <v>100.435200815064</v>
      </c>
      <c r="CB150" s="51" t="n">
        <f aca="false">'Quarterly data'!CC176</f>
        <v>100.618161276541</v>
      </c>
      <c r="CC150" s="51" t="n">
        <f aca="false">'Quarterly data'!CD176</f>
        <v>101.208386101769</v>
      </c>
      <c r="CD150" s="51" t="n">
        <f aca="false">'Quarterly data'!CE176</f>
        <v>99.5088404561324</v>
      </c>
      <c r="CE150" s="51" t="n">
        <f aca="false">'Quarterly data'!CF176</f>
        <v>99.8314734378143</v>
      </c>
      <c r="CF150" s="51" t="n">
        <f aca="false">'Quarterly data'!CG176</f>
        <v>102.848368268739</v>
      </c>
      <c r="CG150" s="51" t="n">
        <f aca="false">'Quarterly data'!CH176</f>
        <v>104.154409199763</v>
      </c>
      <c r="CH150" s="51" t="n">
        <f aca="false">'Quarterly data'!CI176</f>
        <v>103.669127648715</v>
      </c>
      <c r="CI150" s="51" t="n">
        <f aca="false">'Quarterly data'!CJ176</f>
        <v>106.005925591413</v>
      </c>
      <c r="CJ150" s="51" t="n">
        <f aca="false">'Quarterly data'!CK176</f>
        <v>106.824554890953</v>
      </c>
      <c r="CK150" s="51" t="n">
        <f aca="false">'Quarterly data'!CL176</f>
        <v>105.898501519867</v>
      </c>
      <c r="CL150" s="51" t="n">
        <f aca="false">'Quarterly data'!CM176</f>
        <v>108.080121501517</v>
      </c>
      <c r="CM150" s="51" t="n">
        <f aca="false">'Quarterly data'!CN176</f>
        <v>111.560743413891</v>
      </c>
      <c r="CN150" s="51" t="n">
        <f aca="false">'Quarterly data'!CO176</f>
        <v>110.585558119739</v>
      </c>
      <c r="CO150" s="51" t="n">
        <f aca="false">'Quarterly data'!CP176</f>
        <v>112.605986944649</v>
      </c>
      <c r="CP150" s="51" t="n">
        <f aca="false">'Quarterly data'!CQ176</f>
        <v>115.929664607185</v>
      </c>
      <c r="CQ150" s="51" t="n">
        <f aca="false">'Quarterly data'!CR176</f>
        <v>125.698900196255</v>
      </c>
      <c r="CR150" s="51" t="n">
        <f aca="false">'Quarterly data'!CS176</f>
        <v>122.712079241443</v>
      </c>
      <c r="CS150" s="51" t="n">
        <f aca="false">'Quarterly data'!CT176</f>
        <v>121.999767571438</v>
      </c>
      <c r="CT150" s="51" t="n">
        <f aca="false">'Quarterly data'!CU176</f>
        <v>118.198670511126</v>
      </c>
      <c r="CU150" s="51" t="e">
        <f aca="false">'quarterly data'!#ref!</f>
        <v>#VALUE!</v>
      </c>
      <c r="CV150" s="51" t="e">
        <f aca="false">'quarterly data'!#ref!</f>
        <v>#VALUE!</v>
      </c>
      <c r="CW150" s="51" t="e">
        <f aca="false">'quarterly data'!#ref!</f>
        <v>#VALUE!</v>
      </c>
      <c r="CX150" s="51" t="e">
        <f aca="false">'quarterly data'!#ref!</f>
        <v>#VALUE!</v>
      </c>
      <c r="CY150" s="51" t="e">
        <f aca="false">'quarterly data'!#ref!</f>
        <v>#VALUE!</v>
      </c>
      <c r="CZ150" s="51" t="e">
        <f aca="false">'quarterly data'!#ref!</f>
        <v>#VALUE!</v>
      </c>
      <c r="DA150" s="51" t="e">
        <f aca="false">'quarterly data'!#ref!</f>
        <v>#VALUE!</v>
      </c>
      <c r="DB150" s="51" t="e">
        <f aca="false">'quarterly data'!#ref!</f>
        <v>#VALUE!</v>
      </c>
      <c r="DC150" s="51" t="e">
        <f aca="false">'quarterly data'!#ref!</f>
        <v>#VALUE!</v>
      </c>
      <c r="DD150" s="51" t="e">
        <f aca="false">'quarterly data'!#ref!</f>
        <v>#VALUE!</v>
      </c>
      <c r="DE150" s="51" t="e">
        <f aca="false">'quarterly data'!#ref!</f>
        <v>#VALUE!</v>
      </c>
      <c r="DF150" s="51" t="e">
        <f aca="false">'quarterly data'!#ref!</f>
        <v>#VALUE!</v>
      </c>
      <c r="DG150" s="51" t="e">
        <f aca="false">'quarterly data'!#ref!</f>
        <v>#VALUE!</v>
      </c>
      <c r="DH150" s="51" t="e">
        <f aca="false">'quarterly data'!#ref!</f>
        <v>#VALUE!</v>
      </c>
      <c r="DI150" s="51" t="e">
        <f aca="false">'quarterly data'!#ref!</f>
        <v>#VALUE!</v>
      </c>
      <c r="DJ150" s="51" t="e">
        <f aca="false">'quarterly data'!#ref!</f>
        <v>#VALUE!</v>
      </c>
      <c r="DK150" s="51" t="e">
        <f aca="false">'quarterly data'!#ref!</f>
        <v>#VALUE!</v>
      </c>
      <c r="DL150" s="51" t="e">
        <f aca="false">'quarterly data'!#ref!</f>
        <v>#VALUE!</v>
      </c>
      <c r="DM150" s="51" t="e">
        <f aca="false">'quarterly data'!#ref!</f>
        <v>#VALUE!</v>
      </c>
      <c r="DN150" s="51" t="e">
        <f aca="false">'quarterly data'!#ref!</f>
        <v>#VALUE!</v>
      </c>
    </row>
    <row r="151" customFormat="false" ht="15" hidden="false" customHeight="false" outlineLevel="0" collapsed="false">
      <c r="A151" s="48" t="s">
        <v>204</v>
      </c>
      <c r="B151" s="49" t="n">
        <f aca="false">'Quarterly data'!C178</f>
        <v>1576.53740036727</v>
      </c>
      <c r="C151" s="49" t="n">
        <f aca="false">'Quarterly data'!D178</f>
        <v>0</v>
      </c>
      <c r="D151" s="49" t="n">
        <f aca="false">'Quarterly data'!E178</f>
        <v>0</v>
      </c>
      <c r="E151" s="49" t="n">
        <f aca="false">'Quarterly data'!F178</f>
        <v>0</v>
      </c>
      <c r="F151" s="49" t="n">
        <f aca="false">'Quarterly data'!G178</f>
        <v>0</v>
      </c>
      <c r="G151" s="49" t="n">
        <f aca="false">'Quarterly data'!H178</f>
        <v>0</v>
      </c>
      <c r="H151" s="49" t="n">
        <f aca="false">'Quarterly data'!I178</f>
        <v>0</v>
      </c>
      <c r="I151" s="49" t="n">
        <f aca="false">'Quarterly data'!J178</f>
        <v>0</v>
      </c>
      <c r="J151" s="49" t="n">
        <f aca="false">'Quarterly data'!K178</f>
        <v>0</v>
      </c>
      <c r="K151" s="49" t="n">
        <f aca="false">'Quarterly data'!L178</f>
        <v>0</v>
      </c>
      <c r="L151" s="49" t="n">
        <f aca="false">'Quarterly data'!M178</f>
        <v>0</v>
      </c>
      <c r="M151" s="49" t="n">
        <f aca="false">'Quarterly data'!N178</f>
        <v>0</v>
      </c>
      <c r="N151" s="49" t="n">
        <f aca="false">'Quarterly data'!O178</f>
        <v>0</v>
      </c>
      <c r="O151" s="49" t="n">
        <f aca="false">'Quarterly data'!P178</f>
        <v>0</v>
      </c>
      <c r="P151" s="49" t="n">
        <f aca="false">'Quarterly data'!Q178</f>
        <v>0</v>
      </c>
      <c r="Q151" s="49" t="n">
        <f aca="false">'Quarterly data'!R178</f>
        <v>0</v>
      </c>
      <c r="R151" s="49" t="n">
        <f aca="false">'Quarterly data'!S178</f>
        <v>0</v>
      </c>
      <c r="S151" s="49" t="n">
        <f aca="false">'Quarterly data'!T178</f>
        <v>0</v>
      </c>
      <c r="T151" s="49" t="n">
        <f aca="false">'Quarterly data'!U178</f>
        <v>0</v>
      </c>
      <c r="U151" s="49" t="n">
        <f aca="false">'Quarterly data'!V178</f>
        <v>0</v>
      </c>
      <c r="V151" s="49" t="n">
        <f aca="false">'Quarterly data'!W178</f>
        <v>0</v>
      </c>
      <c r="W151" s="49" t="n">
        <f aca="false">'Quarterly data'!X178</f>
        <v>0</v>
      </c>
      <c r="X151" s="49" t="n">
        <f aca="false">'Quarterly data'!Y178</f>
        <v>0</v>
      </c>
      <c r="Y151" s="49" t="n">
        <f aca="false">'Quarterly data'!Z178</f>
        <v>0</v>
      </c>
      <c r="Z151" s="49" t="n">
        <f aca="false">'Quarterly data'!AA178</f>
        <v>0</v>
      </c>
      <c r="AA151" s="49" t="n">
        <f aca="false">'Quarterly data'!AB178</f>
        <v>0</v>
      </c>
      <c r="AB151" s="49" t="n">
        <f aca="false">'Quarterly data'!AC178</f>
        <v>0</v>
      </c>
      <c r="AC151" s="49" t="n">
        <f aca="false">'Quarterly data'!AD178</f>
        <v>0</v>
      </c>
      <c r="AD151" s="49" t="n">
        <f aca="false">'Quarterly data'!AE178</f>
        <v>0</v>
      </c>
      <c r="AE151" s="49" t="n">
        <f aca="false">'Quarterly data'!AF178</f>
        <v>0</v>
      </c>
      <c r="AF151" s="49" t="n">
        <f aca="false">'Quarterly data'!AG178</f>
        <v>0</v>
      </c>
      <c r="AG151" s="49" t="n">
        <f aca="false">'Quarterly data'!AH178</f>
        <v>0</v>
      </c>
      <c r="AH151" s="49" t="n">
        <f aca="false">'Quarterly data'!AI178</f>
        <v>0</v>
      </c>
      <c r="AI151" s="49" t="n">
        <f aca="false">'Quarterly data'!AJ178</f>
        <v>0</v>
      </c>
      <c r="AJ151" s="49" t="n">
        <f aca="false">'Quarterly data'!AK178</f>
        <v>0</v>
      </c>
      <c r="AK151" s="49" t="n">
        <f aca="false">'Quarterly data'!AL178</f>
        <v>0</v>
      </c>
      <c r="AL151" s="49" t="n">
        <f aca="false">'Quarterly data'!AM178</f>
        <v>35.4403060300313</v>
      </c>
      <c r="AM151" s="49" t="n">
        <f aca="false">'Quarterly data'!AN178</f>
        <v>36.85920818228</v>
      </c>
      <c r="AN151" s="49" t="n">
        <f aca="false">'Quarterly data'!AO178</f>
        <v>40.5569531851101</v>
      </c>
      <c r="AO151" s="49" t="n">
        <f aca="false">'Quarterly data'!AP178</f>
        <v>43.9322204260655</v>
      </c>
      <c r="AP151" s="49" t="n">
        <f aca="false">'Quarterly data'!AQ178</f>
        <v>42.889507745687</v>
      </c>
      <c r="AQ151" s="49" t="n">
        <f aca="false">'Quarterly data'!AR178</f>
        <v>44.1883443593881</v>
      </c>
      <c r="AR151" s="49" t="n">
        <f aca="false">'Quarterly data'!AS178</f>
        <v>44.035543919586</v>
      </c>
      <c r="AS151" s="49" t="n">
        <f aca="false">'Quarterly data'!AT178</f>
        <v>41.4936942029316</v>
      </c>
      <c r="AT151" s="49" t="n">
        <f aca="false">'Quarterly data'!AU178</f>
        <v>44.5650829565233</v>
      </c>
      <c r="AU151" s="49" t="n">
        <f aca="false">'Quarterly data'!AV178</f>
        <v>48.9486968000054</v>
      </c>
      <c r="AV151" s="49" t="n">
        <f aca="false">'Quarterly data'!AW178</f>
        <v>52.4792607650431</v>
      </c>
      <c r="AW151" s="49" t="n">
        <f aca="false">'Quarterly data'!AX178</f>
        <v>53.2357348077201</v>
      </c>
      <c r="AX151" s="49" t="n">
        <f aca="false">'Quarterly data'!AY178</f>
        <v>57.6916335471501</v>
      </c>
      <c r="AY151" s="49" t="n">
        <f aca="false">'Quarterly data'!AZ178</f>
        <v>54.6506996715542</v>
      </c>
      <c r="AZ151" s="49" t="n">
        <f aca="false">'Quarterly data'!BA178</f>
        <v>55.2378086764719</v>
      </c>
      <c r="BA151" s="49" t="n">
        <f aca="false">'Quarterly data'!BB178</f>
        <v>54.9568622858756</v>
      </c>
      <c r="BB151" s="49" t="n">
        <f aca="false">'Quarterly data'!BC178</f>
        <v>53.5807436065214</v>
      </c>
      <c r="BC151" s="49" t="n">
        <f aca="false">'Quarterly data'!BD178</f>
        <v>54.6187954885667</v>
      </c>
      <c r="BD151" s="49" t="n">
        <f aca="false">'Quarterly data'!BE178</f>
        <v>62.5429607269134</v>
      </c>
      <c r="BE151" s="49" t="n">
        <f aca="false">'Quarterly data'!BF178</f>
        <v>66.7791165451681</v>
      </c>
      <c r="BF151" s="49" t="n">
        <f aca="false">'Quarterly data'!BG178</f>
        <v>68.3916746042229</v>
      </c>
      <c r="BG151" s="49" t="n">
        <f aca="false">'Quarterly data'!BH178</f>
        <v>69.0502847963416</v>
      </c>
      <c r="BH151" s="49" t="n">
        <f aca="false">'Quarterly data'!BI178</f>
        <v>74.6303135269742</v>
      </c>
      <c r="BI151" s="49" t="n">
        <f aca="false">'Quarterly data'!BJ178</f>
        <v>82.6083931134523</v>
      </c>
      <c r="BJ151" s="49" t="n">
        <f aca="false">'Quarterly data'!BK178</f>
        <v>73.1168910471461</v>
      </c>
      <c r="BK151" s="49" t="n">
        <f aca="false">'Quarterly data'!BL178</f>
        <v>76.8393880522569</v>
      </c>
      <c r="BL151" s="49" t="n">
        <f aca="false">'Quarterly data'!BM178</f>
        <v>79.9163570982455</v>
      </c>
      <c r="BM151" s="49" t="n">
        <f aca="false">'Quarterly data'!BN178</f>
        <v>80.7030601508468</v>
      </c>
      <c r="BN151" s="49" t="n">
        <f aca="false">'Quarterly data'!BO178</f>
        <v>78.0442054373692</v>
      </c>
      <c r="BO151" s="49" t="n">
        <f aca="false">'Quarterly data'!BP178</f>
        <v>82.9858712782418</v>
      </c>
      <c r="BP151" s="49" t="n">
        <f aca="false">'Quarterly data'!BQ178</f>
        <v>82.0286151285192</v>
      </c>
      <c r="BQ151" s="49" t="n">
        <f aca="false">'Quarterly data'!BR178</f>
        <v>84.8491701151774</v>
      </c>
      <c r="BR151" s="49" t="n">
        <f aca="false">'Quarterly data'!BS178</f>
        <v>91.7660382999874</v>
      </c>
      <c r="BS151" s="49" t="n">
        <f aca="false">'Quarterly data'!BT178</f>
        <v>98.3065317804423</v>
      </c>
      <c r="BT151" s="49" t="n">
        <f aca="false">'Quarterly data'!BU178</f>
        <v>99.9177233656572</v>
      </c>
      <c r="BU151" s="49" t="n">
        <f aca="false">'Quarterly data'!BV178</f>
        <v>96.60385665879</v>
      </c>
      <c r="BV151" s="49" t="n">
        <f aca="false">'Quarterly data'!BW178</f>
        <v>94.0386664865998</v>
      </c>
      <c r="BW151" s="49" t="n">
        <f aca="false">'Quarterly data'!BX178</f>
        <v>100.464407487232</v>
      </c>
      <c r="BX151" s="49" t="n">
        <f aca="false">'Quarterly data'!BY178</f>
        <v>108.510876665949</v>
      </c>
      <c r="BY151" s="49" t="n">
        <f aca="false">'Quarterly data'!BZ178</f>
        <v>107.020437077664</v>
      </c>
      <c r="BZ151" s="49" t="n">
        <f aca="false">'Quarterly data'!CA178</f>
        <v>99.5392963599834</v>
      </c>
      <c r="CA151" s="49" t="n">
        <f aca="false">'Quarterly data'!CB178</f>
        <v>103.33609993722</v>
      </c>
      <c r="CB151" s="49" t="n">
        <f aca="false">'Quarterly data'!CC178</f>
        <v>102.051808438948</v>
      </c>
      <c r="CC151" s="49" t="n">
        <f aca="false">'Quarterly data'!CD178</f>
        <v>99.2202771391627</v>
      </c>
      <c r="CD151" s="49" t="n">
        <f aca="false">'Quarterly data'!CE178</f>
        <v>97.8961131008567</v>
      </c>
      <c r="CE151" s="49" t="n">
        <f aca="false">'Quarterly data'!CF178</f>
        <v>105.532510566375</v>
      </c>
      <c r="CF151" s="49" t="n">
        <f aca="false">'Quarterly data'!CG178</f>
        <v>106.859989758872</v>
      </c>
      <c r="CG151" s="49" t="n">
        <f aca="false">'Quarterly data'!CH178</f>
        <v>113.026456320722</v>
      </c>
      <c r="CH151" s="49" t="n">
        <f aca="false">'Quarterly data'!CI178</f>
        <v>109.971625042555</v>
      </c>
      <c r="CI151" s="49" t="n">
        <f aca="false">'Quarterly data'!CJ178</f>
        <v>115.037904671586</v>
      </c>
      <c r="CJ151" s="49" t="n">
        <f aca="false">'Quarterly data'!CK178</f>
        <v>123.162777723845</v>
      </c>
      <c r="CK151" s="49" t="n">
        <f aca="false">'Quarterly data'!CL178</f>
        <v>131.7319308297</v>
      </c>
      <c r="CL151" s="49" t="n">
        <f aca="false">'Quarterly data'!CM178</f>
        <v>130.195515955283</v>
      </c>
      <c r="CM151" s="49" t="n">
        <f aca="false">'Quarterly data'!CN178</f>
        <v>129.655578586732</v>
      </c>
      <c r="CN151" s="49" t="n">
        <f aca="false">'Quarterly data'!CO178</f>
        <v>128.803310577699</v>
      </c>
      <c r="CO151" s="49" t="n">
        <f aca="false">'Quarterly data'!CP178</f>
        <v>131.013870998356</v>
      </c>
      <c r="CP151" s="49" t="n">
        <f aca="false">'Quarterly data'!CQ178</f>
        <v>124.354708886732</v>
      </c>
      <c r="CQ151" s="49" t="n">
        <f aca="false">'Quarterly data'!CR178</f>
        <v>132.234497184574</v>
      </c>
      <c r="CR151" s="49" t="n">
        <f aca="false">'Quarterly data'!CS178</f>
        <v>128.101814798206</v>
      </c>
      <c r="CS151" s="49" t="n">
        <f aca="false">'Quarterly data'!CT178</f>
        <v>120.872506590897</v>
      </c>
      <c r="CT151" s="49" t="n">
        <f aca="false">'Quarterly data'!CU178</f>
        <v>121.329270517911</v>
      </c>
      <c r="CU151" s="49" t="e">
        <f aca="false">'quarterly data'!#ref!</f>
        <v>#VALUE!</v>
      </c>
      <c r="CV151" s="49" t="e">
        <f aca="false">'quarterly data'!#ref!</f>
        <v>#VALUE!</v>
      </c>
      <c r="CW151" s="49" t="e">
        <f aca="false">'quarterly data'!#ref!</f>
        <v>#VALUE!</v>
      </c>
      <c r="CX151" s="49" t="e">
        <f aca="false">'quarterly data'!#ref!</f>
        <v>#VALUE!</v>
      </c>
      <c r="CY151" s="49" t="e">
        <f aca="false">'quarterly data'!#ref!</f>
        <v>#VALUE!</v>
      </c>
      <c r="CZ151" s="49" t="e">
        <f aca="false">'quarterly data'!#ref!</f>
        <v>#VALUE!</v>
      </c>
      <c r="DA151" s="49" t="e">
        <f aca="false">'quarterly data'!#ref!</f>
        <v>#VALUE!</v>
      </c>
      <c r="DB151" s="49" t="e">
        <f aca="false">'quarterly data'!#ref!</f>
        <v>#VALUE!</v>
      </c>
      <c r="DC151" s="49" t="e">
        <f aca="false">'quarterly data'!#ref!</f>
        <v>#VALUE!</v>
      </c>
      <c r="DD151" s="49" t="e">
        <f aca="false">'quarterly data'!#ref!</f>
        <v>#VALUE!</v>
      </c>
      <c r="DE151" s="49" t="e">
        <f aca="false">'quarterly data'!#ref!</f>
        <v>#VALUE!</v>
      </c>
      <c r="DF151" s="49" t="e">
        <f aca="false">'quarterly data'!#ref!</f>
        <v>#VALUE!</v>
      </c>
      <c r="DG151" s="49" t="e">
        <f aca="false">'quarterly data'!#ref!</f>
        <v>#VALUE!</v>
      </c>
      <c r="DH151" s="49" t="e">
        <f aca="false">'quarterly data'!#ref!</f>
        <v>#VALUE!</v>
      </c>
      <c r="DI151" s="49" t="e">
        <f aca="false">'quarterly data'!#ref!</f>
        <v>#VALUE!</v>
      </c>
      <c r="DJ151" s="49" t="e">
        <f aca="false">'quarterly data'!#ref!</f>
        <v>#VALUE!</v>
      </c>
      <c r="DK151" s="49" t="e">
        <f aca="false">'quarterly data'!#ref!</f>
        <v>#VALUE!</v>
      </c>
      <c r="DL151" s="49" t="e">
        <f aca="false">'quarterly data'!#ref!</f>
        <v>#VALUE!</v>
      </c>
      <c r="DM151" s="49" t="e">
        <f aca="false">'quarterly data'!#ref!</f>
        <v>#VALUE!</v>
      </c>
      <c r="DN151" s="49" t="e">
        <f aca="false">'quarterly data'!#ref!</f>
        <v>#VALUE!</v>
      </c>
    </row>
    <row r="152" customFormat="false" ht="15" hidden="false" customHeight="false" outlineLevel="0" collapsed="false">
      <c r="A152" s="48" t="s">
        <v>205</v>
      </c>
      <c r="B152" s="49" t="n">
        <f aca="false">'Quarterly data'!C181</f>
        <v>675.984508612983</v>
      </c>
      <c r="C152" s="49" t="n">
        <f aca="false">'Quarterly data'!D181</f>
        <v>0</v>
      </c>
      <c r="D152" s="49" t="n">
        <f aca="false">'Quarterly data'!E181</f>
        <v>0</v>
      </c>
      <c r="E152" s="49" t="n">
        <f aca="false">'Quarterly data'!F181</f>
        <v>0</v>
      </c>
      <c r="F152" s="49" t="n">
        <f aca="false">'Quarterly data'!G181</f>
        <v>0</v>
      </c>
      <c r="G152" s="49" t="n">
        <f aca="false">'Quarterly data'!H181</f>
        <v>0</v>
      </c>
      <c r="H152" s="49" t="n">
        <f aca="false">'Quarterly data'!I181</f>
        <v>0</v>
      </c>
      <c r="I152" s="49" t="n">
        <f aca="false">'Quarterly data'!J181</f>
        <v>0</v>
      </c>
      <c r="J152" s="49" t="n">
        <f aca="false">'Quarterly data'!K181</f>
        <v>0</v>
      </c>
      <c r="K152" s="49" t="n">
        <f aca="false">'Quarterly data'!L181</f>
        <v>0</v>
      </c>
      <c r="L152" s="49" t="n">
        <f aca="false">'Quarterly data'!M181</f>
        <v>0</v>
      </c>
      <c r="M152" s="49" t="n">
        <f aca="false">'Quarterly data'!N181</f>
        <v>0</v>
      </c>
      <c r="N152" s="49" t="n">
        <f aca="false">'Quarterly data'!O181</f>
        <v>0</v>
      </c>
      <c r="O152" s="49" t="n">
        <f aca="false">'Quarterly data'!P181</f>
        <v>0</v>
      </c>
      <c r="P152" s="49" t="n">
        <f aca="false">'Quarterly data'!Q181</f>
        <v>0</v>
      </c>
      <c r="Q152" s="49" t="n">
        <f aca="false">'Quarterly data'!R181</f>
        <v>0</v>
      </c>
      <c r="R152" s="49" t="n">
        <f aca="false">'Quarterly data'!S181</f>
        <v>0</v>
      </c>
      <c r="S152" s="49" t="n">
        <f aca="false">'Quarterly data'!T181</f>
        <v>0</v>
      </c>
      <c r="T152" s="49" t="n">
        <f aca="false">'Quarterly data'!U181</f>
        <v>0</v>
      </c>
      <c r="U152" s="49" t="n">
        <f aca="false">'Quarterly data'!V181</f>
        <v>0</v>
      </c>
      <c r="V152" s="49" t="n">
        <f aca="false">'Quarterly data'!W181</f>
        <v>0</v>
      </c>
      <c r="W152" s="49" t="n">
        <f aca="false">'Quarterly data'!X181</f>
        <v>0</v>
      </c>
      <c r="X152" s="49" t="n">
        <f aca="false">'Quarterly data'!Y181</f>
        <v>0</v>
      </c>
      <c r="Y152" s="49" t="n">
        <f aca="false">'Quarterly data'!Z181</f>
        <v>0</v>
      </c>
      <c r="Z152" s="49" t="n">
        <f aca="false">'Quarterly data'!AA181</f>
        <v>0</v>
      </c>
      <c r="AA152" s="49" t="n">
        <f aca="false">'Quarterly data'!AB181</f>
        <v>0</v>
      </c>
      <c r="AB152" s="49" t="n">
        <f aca="false">'Quarterly data'!AC181</f>
        <v>0</v>
      </c>
      <c r="AC152" s="49" t="n">
        <f aca="false">'Quarterly data'!AD181</f>
        <v>0</v>
      </c>
      <c r="AD152" s="49" t="n">
        <f aca="false">'Quarterly data'!AE181</f>
        <v>0</v>
      </c>
      <c r="AE152" s="49" t="n">
        <f aca="false">'Quarterly data'!AF181</f>
        <v>0</v>
      </c>
      <c r="AF152" s="49" t="n">
        <f aca="false">'Quarterly data'!AG181</f>
        <v>0</v>
      </c>
      <c r="AG152" s="49" t="n">
        <f aca="false">'Quarterly data'!AH181</f>
        <v>0</v>
      </c>
      <c r="AH152" s="49" t="n">
        <f aca="false">'Quarterly data'!AI181</f>
        <v>0</v>
      </c>
      <c r="AI152" s="49" t="n">
        <f aca="false">'Quarterly data'!AJ181</f>
        <v>0</v>
      </c>
      <c r="AJ152" s="49" t="n">
        <f aca="false">'Quarterly data'!AK181</f>
        <v>0</v>
      </c>
      <c r="AK152" s="49" t="n">
        <f aca="false">'Quarterly data'!AL181</f>
        <v>0</v>
      </c>
      <c r="AL152" s="49" t="n">
        <f aca="false">'Quarterly data'!AM181</f>
        <v>36.1406629883067</v>
      </c>
      <c r="AM152" s="49" t="n">
        <f aca="false">'Quarterly data'!AN181</f>
        <v>38.0240217287835</v>
      </c>
      <c r="AN152" s="49" t="n">
        <f aca="false">'Quarterly data'!AO181</f>
        <v>38.8368397115156</v>
      </c>
      <c r="AO152" s="49" t="n">
        <f aca="false">'Quarterly data'!AP181</f>
        <v>39.6397452798241</v>
      </c>
      <c r="AP152" s="49" t="n">
        <f aca="false">'Quarterly data'!AQ181</f>
        <v>46.8585914140317</v>
      </c>
      <c r="AQ152" s="49" t="n">
        <f aca="false">'Quarterly data'!AR181</f>
        <v>49.8608834255731</v>
      </c>
      <c r="AR152" s="49" t="n">
        <f aca="false">'Quarterly data'!AS181</f>
        <v>52.4178579627985</v>
      </c>
      <c r="AS152" s="49" t="n">
        <f aca="false">'Quarterly data'!AT181</f>
        <v>55.7940575521287</v>
      </c>
      <c r="AT152" s="49" t="n">
        <f aca="false">'Quarterly data'!AU181</f>
        <v>63.602616611742</v>
      </c>
      <c r="AU152" s="49" t="n">
        <f aca="false">'Quarterly data'!AV181</f>
        <v>69.232822854679</v>
      </c>
      <c r="AV152" s="49" t="n">
        <f aca="false">'Quarterly data'!AW181</f>
        <v>66.2419180663277</v>
      </c>
      <c r="AW152" s="49" t="n">
        <f aca="false">'Quarterly data'!AX181</f>
        <v>67.4614435847066</v>
      </c>
      <c r="AX152" s="49" t="n">
        <f aca="false">'Quarterly data'!AY181</f>
        <v>66.4375583353261</v>
      </c>
      <c r="AY152" s="49" t="n">
        <f aca="false">'Quarterly data'!AZ181</f>
        <v>67.6084629197785</v>
      </c>
      <c r="AZ152" s="49" t="n">
        <f aca="false">'Quarterly data'!BA181</f>
        <v>68.3760312292393</v>
      </c>
      <c r="BA152" s="49" t="n">
        <f aca="false">'Quarterly data'!BB181</f>
        <v>68.805327278264</v>
      </c>
      <c r="BB152" s="49" t="n">
        <f aca="false">'Quarterly data'!BC181</f>
        <v>73.5962268087501</v>
      </c>
      <c r="BC152" s="49" t="n">
        <f aca="false">'Quarterly data'!BD181</f>
        <v>80.3095168052196</v>
      </c>
      <c r="BD152" s="49" t="n">
        <f aca="false">'Quarterly data'!BE181</f>
        <v>85.7980180550283</v>
      </c>
      <c r="BE152" s="49" t="n">
        <f aca="false">'Quarterly data'!BF181</f>
        <v>84.2406064015838</v>
      </c>
      <c r="BF152" s="49" t="n">
        <f aca="false">'Quarterly data'!BG181</f>
        <v>81.6610933586665</v>
      </c>
      <c r="BG152" s="49" t="n">
        <f aca="false">'Quarterly data'!BH181</f>
        <v>82.5584722231288</v>
      </c>
      <c r="BH152" s="49" t="n">
        <f aca="false">'Quarterly data'!BI181</f>
        <v>83.1052105106278</v>
      </c>
      <c r="BI152" s="49" t="n">
        <f aca="false">'Quarterly data'!BJ181</f>
        <v>84.6224663841497</v>
      </c>
      <c r="BJ152" s="49" t="n">
        <f aca="false">'Quarterly data'!BK181</f>
        <v>83.2502689071501</v>
      </c>
      <c r="BK152" s="49" t="n">
        <f aca="false">'Quarterly data'!BL181</f>
        <v>87.2068079201566</v>
      </c>
      <c r="BL152" s="49" t="n">
        <f aca="false">'Quarterly data'!BM181</f>
        <v>86.8050974023657</v>
      </c>
      <c r="BM152" s="49" t="n">
        <f aca="false">'Quarterly data'!BN181</f>
        <v>87.6976038239256</v>
      </c>
      <c r="BN152" s="49" t="n">
        <f aca="false">'Quarterly data'!BO181</f>
        <v>86.3154515489694</v>
      </c>
      <c r="BO152" s="49" t="n">
        <f aca="false">'Quarterly data'!BP181</f>
        <v>91.3743299305032</v>
      </c>
      <c r="BP152" s="49" t="n">
        <f aca="false">'Quarterly data'!BQ181</f>
        <v>92.7341571286076</v>
      </c>
      <c r="BQ152" s="49" t="n">
        <f aca="false">'Quarterly data'!BR181</f>
        <v>94.4854031190191</v>
      </c>
      <c r="BR152" s="49" t="n">
        <f aca="false">'Quarterly data'!BS181</f>
        <v>92.7885203368272</v>
      </c>
      <c r="BS152" s="49" t="n">
        <f aca="false">'Quarterly data'!BT181</f>
        <v>98.7963474892595</v>
      </c>
      <c r="BT152" s="49" t="n">
        <f aca="false">'Quarterly data'!BU181</f>
        <v>97.9475008596602</v>
      </c>
      <c r="BU152" s="49" t="n">
        <f aca="false">'Quarterly data'!BV181</f>
        <v>99.8740170503223</v>
      </c>
      <c r="BV152" s="49" t="n">
        <f aca="false">'Quarterly data'!BW181</f>
        <v>98.5356428547494</v>
      </c>
      <c r="BW152" s="49" t="n">
        <f aca="false">'Quarterly data'!BX181</f>
        <v>101.986683624302</v>
      </c>
      <c r="BX152" s="49" t="n">
        <f aca="false">'Quarterly data'!BY181</f>
        <v>99.2294567050724</v>
      </c>
      <c r="BY152" s="49" t="n">
        <f aca="false">'Quarterly data'!BZ181</f>
        <v>100.05366099924</v>
      </c>
      <c r="BZ152" s="49" t="n">
        <f aca="false">'Quarterly data'!CA181</f>
        <v>99.815866582365</v>
      </c>
      <c r="CA152" s="49" t="n">
        <f aca="false">'Quarterly data'!CB181</f>
        <v>100.435200815064</v>
      </c>
      <c r="CB152" s="49" t="n">
        <f aca="false">'Quarterly data'!CC181</f>
        <v>100.618161276541</v>
      </c>
      <c r="CC152" s="49" t="n">
        <f aca="false">'Quarterly data'!CD181</f>
        <v>101.208386101769</v>
      </c>
      <c r="CD152" s="49" t="n">
        <f aca="false">'Quarterly data'!CE181</f>
        <v>99.5088404561324</v>
      </c>
      <c r="CE152" s="49" t="n">
        <f aca="false">'Quarterly data'!CF181</f>
        <v>99.8314734378143</v>
      </c>
      <c r="CF152" s="49" t="n">
        <f aca="false">'Quarterly data'!CG181</f>
        <v>102.848368268739</v>
      </c>
      <c r="CG152" s="49" t="n">
        <f aca="false">'Quarterly data'!CH181</f>
        <v>104.154409199763</v>
      </c>
      <c r="CH152" s="49" t="n">
        <f aca="false">'Quarterly data'!CI181</f>
        <v>103.669127648715</v>
      </c>
      <c r="CI152" s="49" t="n">
        <f aca="false">'Quarterly data'!CJ181</f>
        <v>106.005925591413</v>
      </c>
      <c r="CJ152" s="49" t="n">
        <f aca="false">'Quarterly data'!CK181</f>
        <v>106.824554890953</v>
      </c>
      <c r="CK152" s="49" t="n">
        <f aca="false">'Quarterly data'!CL181</f>
        <v>105.898501519867</v>
      </c>
      <c r="CL152" s="49" t="n">
        <f aca="false">'Quarterly data'!CM181</f>
        <v>108.080121501517</v>
      </c>
      <c r="CM152" s="49" t="n">
        <f aca="false">'Quarterly data'!CN181</f>
        <v>111.560743413891</v>
      </c>
      <c r="CN152" s="49" t="n">
        <f aca="false">'Quarterly data'!CO181</f>
        <v>110.585558119739</v>
      </c>
      <c r="CO152" s="49" t="n">
        <f aca="false">'Quarterly data'!CP181</f>
        <v>112.605986944649</v>
      </c>
      <c r="CP152" s="49" t="n">
        <f aca="false">'Quarterly data'!CQ181</f>
        <v>115.929664607185</v>
      </c>
      <c r="CQ152" s="49" t="n">
        <f aca="false">'Quarterly data'!CR181</f>
        <v>125.698900196255</v>
      </c>
      <c r="CR152" s="49" t="n">
        <f aca="false">'Quarterly data'!CS181</f>
        <v>122.712079241443</v>
      </c>
      <c r="CS152" s="49" t="n">
        <f aca="false">'Quarterly data'!CT181</f>
        <v>121.999767571438</v>
      </c>
      <c r="CT152" s="49" t="n">
        <f aca="false">'Quarterly data'!CU181</f>
        <v>118.198670511126</v>
      </c>
      <c r="CU152" s="49" t="e">
        <f aca="false">'quarterly data'!#ref!</f>
        <v>#VALUE!</v>
      </c>
      <c r="CV152" s="49" t="e">
        <f aca="false">'quarterly data'!#ref!</f>
        <v>#VALUE!</v>
      </c>
      <c r="CW152" s="49" t="e">
        <f aca="false">'quarterly data'!#ref!</f>
        <v>#VALUE!</v>
      </c>
      <c r="CX152" s="49" t="e">
        <f aca="false">'quarterly data'!#ref!</f>
        <v>#VALUE!</v>
      </c>
      <c r="CY152" s="49" t="e">
        <f aca="false">'quarterly data'!#ref!</f>
        <v>#VALUE!</v>
      </c>
      <c r="CZ152" s="49" t="e">
        <f aca="false">'quarterly data'!#ref!</f>
        <v>#VALUE!</v>
      </c>
      <c r="DA152" s="49" t="e">
        <f aca="false">'quarterly data'!#ref!</f>
        <v>#VALUE!</v>
      </c>
      <c r="DB152" s="49" t="e">
        <f aca="false">'quarterly data'!#ref!</f>
        <v>#VALUE!</v>
      </c>
      <c r="DC152" s="49" t="e">
        <f aca="false">'quarterly data'!#ref!</f>
        <v>#VALUE!</v>
      </c>
      <c r="DD152" s="49" t="e">
        <f aca="false">'quarterly data'!#ref!</f>
        <v>#VALUE!</v>
      </c>
      <c r="DE152" s="49" t="e">
        <f aca="false">'quarterly data'!#ref!</f>
        <v>#VALUE!</v>
      </c>
      <c r="DF152" s="49" t="e">
        <f aca="false">'quarterly data'!#ref!</f>
        <v>#VALUE!</v>
      </c>
      <c r="DG152" s="49" t="e">
        <f aca="false">'quarterly data'!#ref!</f>
        <v>#VALUE!</v>
      </c>
      <c r="DH152" s="49" t="e">
        <f aca="false">'quarterly data'!#ref!</f>
        <v>#VALUE!</v>
      </c>
      <c r="DI152" s="49" t="e">
        <f aca="false">'quarterly data'!#ref!</f>
        <v>#VALUE!</v>
      </c>
      <c r="DJ152" s="49" t="e">
        <f aca="false">'quarterly data'!#ref!</f>
        <v>#VALUE!</v>
      </c>
      <c r="DK152" s="49" t="e">
        <f aca="false">'quarterly data'!#ref!</f>
        <v>#VALUE!</v>
      </c>
      <c r="DL152" s="49" t="e">
        <f aca="false">'quarterly data'!#ref!</f>
        <v>#VALUE!</v>
      </c>
      <c r="DM152" s="49" t="e">
        <f aca="false">'quarterly data'!#ref!</f>
        <v>#VALUE!</v>
      </c>
      <c r="DN152" s="49" t="e">
        <f aca="false">'quarterly data'!#ref!</f>
        <v>#VALUE!</v>
      </c>
    </row>
    <row r="153" customFormat="false" ht="15.75" hidden="false" customHeight="false" outlineLevel="0" collapsed="false">
      <c r="A153" s="53" t="s">
        <v>206</v>
      </c>
      <c r="B153" s="54" t="n">
        <f aca="false">'Quarterly data'!C184</f>
        <v>7747.47809101974</v>
      </c>
      <c r="C153" s="54" t="n">
        <f aca="false">'Quarterly data'!D184</f>
        <v>0</v>
      </c>
      <c r="D153" s="54" t="n">
        <f aca="false">'Quarterly data'!E184</f>
        <v>0</v>
      </c>
      <c r="E153" s="54" t="n">
        <f aca="false">'Quarterly data'!F184</f>
        <v>0</v>
      </c>
      <c r="F153" s="54" t="n">
        <f aca="false">'Quarterly data'!G184</f>
        <v>0</v>
      </c>
      <c r="G153" s="54" t="n">
        <f aca="false">'Quarterly data'!H184</f>
        <v>0</v>
      </c>
      <c r="H153" s="54" t="n">
        <f aca="false">'Quarterly data'!I184</f>
        <v>0</v>
      </c>
      <c r="I153" s="54" t="n">
        <f aca="false">'Quarterly data'!J184</f>
        <v>0</v>
      </c>
      <c r="J153" s="54" t="n">
        <f aca="false">'Quarterly data'!K184</f>
        <v>0</v>
      </c>
      <c r="K153" s="54" t="n">
        <f aca="false">'Quarterly data'!L184</f>
        <v>0</v>
      </c>
      <c r="L153" s="54" t="n">
        <f aca="false">'Quarterly data'!M184</f>
        <v>0</v>
      </c>
      <c r="M153" s="54" t="n">
        <f aca="false">'Quarterly data'!N184</f>
        <v>0</v>
      </c>
      <c r="N153" s="54" t="n">
        <f aca="false">'Quarterly data'!O184</f>
        <v>0</v>
      </c>
      <c r="O153" s="54" t="n">
        <f aca="false">'Quarterly data'!P184</f>
        <v>0</v>
      </c>
      <c r="P153" s="54" t="n">
        <f aca="false">'Quarterly data'!Q184</f>
        <v>0</v>
      </c>
      <c r="Q153" s="54" t="n">
        <f aca="false">'Quarterly data'!R184</f>
        <v>0</v>
      </c>
      <c r="R153" s="54" t="n">
        <f aca="false">'Quarterly data'!S184</f>
        <v>0</v>
      </c>
      <c r="S153" s="54" t="n">
        <f aca="false">'Quarterly data'!T184</f>
        <v>0</v>
      </c>
      <c r="T153" s="54" t="n">
        <f aca="false">'Quarterly data'!U184</f>
        <v>0</v>
      </c>
      <c r="U153" s="54" t="n">
        <f aca="false">'Quarterly data'!V184</f>
        <v>0</v>
      </c>
      <c r="V153" s="54" t="n">
        <f aca="false">'Quarterly data'!W184</f>
        <v>0</v>
      </c>
      <c r="W153" s="54" t="n">
        <f aca="false">'Quarterly data'!X184</f>
        <v>0</v>
      </c>
      <c r="X153" s="54" t="n">
        <f aca="false">'Quarterly data'!Y184</f>
        <v>0</v>
      </c>
      <c r="Y153" s="54" t="n">
        <f aca="false">'Quarterly data'!Z184</f>
        <v>0</v>
      </c>
      <c r="Z153" s="54" t="n">
        <f aca="false">'Quarterly data'!AA184</f>
        <v>0</v>
      </c>
      <c r="AA153" s="54" t="n">
        <f aca="false">'Quarterly data'!AB184</f>
        <v>0</v>
      </c>
      <c r="AB153" s="54" t="n">
        <f aca="false">'Quarterly data'!AC184</f>
        <v>0</v>
      </c>
      <c r="AC153" s="54" t="n">
        <f aca="false">'Quarterly data'!AD184</f>
        <v>0</v>
      </c>
      <c r="AD153" s="54" t="n">
        <f aca="false">'Quarterly data'!AE184</f>
        <v>0</v>
      </c>
      <c r="AE153" s="54" t="n">
        <f aca="false">'Quarterly data'!AF184</f>
        <v>0</v>
      </c>
      <c r="AF153" s="54" t="n">
        <f aca="false">'Quarterly data'!AG184</f>
        <v>0</v>
      </c>
      <c r="AG153" s="54" t="n">
        <f aca="false">'Quarterly data'!AH184</f>
        <v>0</v>
      </c>
      <c r="AH153" s="54" t="n">
        <f aca="false">'Quarterly data'!AI184</f>
        <v>0</v>
      </c>
      <c r="AI153" s="54" t="n">
        <f aca="false">'Quarterly data'!AJ184</f>
        <v>0</v>
      </c>
      <c r="AJ153" s="54" t="n">
        <f aca="false">'Quarterly data'!AK184</f>
        <v>0</v>
      </c>
      <c r="AK153" s="54" t="n">
        <f aca="false">'Quarterly data'!AL184</f>
        <v>0</v>
      </c>
      <c r="AL153" s="54" t="n">
        <f aca="false">'Quarterly data'!AM184</f>
        <v>0</v>
      </c>
      <c r="AM153" s="54" t="n">
        <f aca="false">'Quarterly data'!AN184</f>
        <v>0</v>
      </c>
      <c r="AN153" s="54" t="n">
        <f aca="false">'Quarterly data'!AO184</f>
        <v>0</v>
      </c>
      <c r="AO153" s="54" t="n">
        <f aca="false">'Quarterly data'!AP184</f>
        <v>0</v>
      </c>
      <c r="AP153" s="54" t="n">
        <f aca="false">'Quarterly data'!AQ184</f>
        <v>0</v>
      </c>
      <c r="AQ153" s="54" t="n">
        <f aca="false">'Quarterly data'!AR184</f>
        <v>0</v>
      </c>
      <c r="AR153" s="54" t="n">
        <f aca="false">'Quarterly data'!AS184</f>
        <v>0</v>
      </c>
      <c r="AS153" s="54" t="n">
        <f aca="false">'Quarterly data'!AT184</f>
        <v>0</v>
      </c>
      <c r="AT153" s="54" t="n">
        <f aca="false">'Quarterly data'!AU184</f>
        <v>0</v>
      </c>
      <c r="AU153" s="54" t="n">
        <f aca="false">'Quarterly data'!AV184</f>
        <v>0</v>
      </c>
      <c r="AV153" s="54" t="n">
        <f aca="false">'Quarterly data'!AW184</f>
        <v>0</v>
      </c>
      <c r="AW153" s="54" t="n">
        <f aca="false">'Quarterly data'!AX184</f>
        <v>0</v>
      </c>
      <c r="AX153" s="54" t="n">
        <f aca="false">'Quarterly data'!AY184</f>
        <v>0</v>
      </c>
      <c r="AY153" s="54" t="n">
        <f aca="false">'Quarterly data'!AZ184</f>
        <v>0</v>
      </c>
      <c r="AZ153" s="54" t="n">
        <f aca="false">'Quarterly data'!BA184</f>
        <v>0</v>
      </c>
      <c r="BA153" s="54" t="n">
        <f aca="false">'Quarterly data'!BB184</f>
        <v>0</v>
      </c>
      <c r="BB153" s="54" t="n">
        <f aca="false">'Quarterly data'!BC184</f>
        <v>0</v>
      </c>
      <c r="BC153" s="54" t="n">
        <f aca="false">'Quarterly data'!BD184</f>
        <v>0</v>
      </c>
      <c r="BD153" s="54" t="n">
        <f aca="false">'Quarterly data'!BE184</f>
        <v>0</v>
      </c>
      <c r="BE153" s="54" t="n">
        <f aca="false">'Quarterly data'!BF184</f>
        <v>0</v>
      </c>
      <c r="BF153" s="54" t="n">
        <f aca="false">'Quarterly data'!BG184</f>
        <v>84.5856132824667</v>
      </c>
      <c r="BG153" s="54" t="n">
        <f aca="false">'Quarterly data'!BH184</f>
        <v>84.059182792019</v>
      </c>
      <c r="BH153" s="54" t="n">
        <f aca="false">'Quarterly data'!BI184</f>
        <v>84.603957231965</v>
      </c>
      <c r="BI153" s="54" t="n">
        <f aca="false">'Quarterly data'!BJ184</f>
        <v>85.2861027093818</v>
      </c>
      <c r="BJ153" s="54" t="n">
        <f aca="false">'Quarterly data'!BK184</f>
        <v>85.9338442295342</v>
      </c>
      <c r="BK153" s="54" t="n">
        <f aca="false">'Quarterly data'!BL184</f>
        <v>85.9161289007042</v>
      </c>
      <c r="BL153" s="54" t="n">
        <f aca="false">'Quarterly data'!BM184</f>
        <v>85.32468349095</v>
      </c>
      <c r="BM153" s="54" t="n">
        <f aca="false">'Quarterly data'!BN184</f>
        <v>85.6600535115859</v>
      </c>
      <c r="BN153" s="54" t="n">
        <f aca="false">'Quarterly data'!BO184</f>
        <v>87.417142521368</v>
      </c>
      <c r="BO153" s="54" t="n">
        <f aca="false">'Quarterly data'!BP184</f>
        <v>89.997271741316</v>
      </c>
      <c r="BP153" s="54" t="n">
        <f aca="false">'Quarterly data'!BQ184</f>
        <v>92.2916783901369</v>
      </c>
      <c r="BQ153" s="54" t="n">
        <f aca="false">'Quarterly data'!BR184</f>
        <v>92.8053172696521</v>
      </c>
      <c r="BR153" s="54" t="n">
        <f aca="false">'Quarterly data'!BS184</f>
        <v>92.6901768705447</v>
      </c>
      <c r="BS153" s="54" t="n">
        <f aca="false">'Quarterly data'!BT184</f>
        <v>94.0304612118935</v>
      </c>
      <c r="BT153" s="54" t="n">
        <f aca="false">'Quarterly data'!BU184</f>
        <v>94.4802684161723</v>
      </c>
      <c r="BU153" s="54" t="n">
        <f aca="false">'Quarterly data'!BV184</f>
        <v>95.1315783353634</v>
      </c>
      <c r="BV153" s="54" t="n">
        <f aca="false">'Quarterly data'!BW184</f>
        <v>97.1955483978649</v>
      </c>
      <c r="BW153" s="54" t="n">
        <f aca="false">'Quarterly data'!BX184</f>
        <v>97.8488765120626</v>
      </c>
      <c r="BX153" s="54" t="n">
        <f aca="false">'Quarterly data'!BY184</f>
        <v>97.7998393799143</v>
      </c>
      <c r="BY153" s="54" t="n">
        <f aca="false">'Quarterly data'!BZ184</f>
        <v>97.8675610179284</v>
      </c>
      <c r="BZ153" s="54" t="n">
        <f aca="false">'Quarterly data'!CA184</f>
        <v>99.8373958027284</v>
      </c>
      <c r="CA153" s="54" t="n">
        <f aca="false">'Quarterly data'!CB184</f>
        <v>100.044158864001</v>
      </c>
      <c r="CB153" s="54" t="n">
        <f aca="false">'Quarterly data'!CC184</f>
        <v>100.448538395468</v>
      </c>
      <c r="CC153" s="54" t="n">
        <f aca="false">'Quarterly data'!CD184</f>
        <v>101.636655627816</v>
      </c>
      <c r="CD153" s="54" t="n">
        <f aca="false">'Quarterly data'!CE184</f>
        <v>101.601009906735</v>
      </c>
      <c r="CE153" s="54" t="n">
        <f aca="false">'Quarterly data'!CF184</f>
        <v>102.206494782813</v>
      </c>
      <c r="CF153" s="54" t="n">
        <f aca="false">'Quarterly data'!CG184</f>
        <v>102.965186112058</v>
      </c>
      <c r="CG153" s="54" t="n">
        <f aca="false">'Quarterly data'!CH184</f>
        <v>103.4874996724</v>
      </c>
      <c r="CH153" s="54" t="n">
        <f aca="false">'Quarterly data'!CI184</f>
        <v>104.361659570231</v>
      </c>
      <c r="CI153" s="54" t="n">
        <f aca="false">'Quarterly data'!CJ184</f>
        <v>106.091817162021</v>
      </c>
      <c r="CJ153" s="54" t="n">
        <f aca="false">'Quarterly data'!CK184</f>
        <v>107.672802010715</v>
      </c>
      <c r="CK153" s="54" t="n">
        <f aca="false">'Quarterly data'!CL184</f>
        <v>108.889029972568</v>
      </c>
      <c r="CL153" s="54" t="n">
        <f aca="false">'Quarterly data'!CM184</f>
        <v>110.176753209684</v>
      </c>
      <c r="CM153" s="54" t="n">
        <f aca="false">'Quarterly data'!CN184</f>
        <v>111.005492826671</v>
      </c>
      <c r="CN153" s="54" t="n">
        <f aca="false">'Quarterly data'!CO184</f>
        <v>111.219524786041</v>
      </c>
      <c r="CO153" s="54" t="n">
        <f aca="false">'Quarterly data'!CP184</f>
        <v>111.586672709771</v>
      </c>
      <c r="CP153" s="54" t="n">
        <f aca="false">'Quarterly data'!CQ184</f>
        <v>111.949022151806</v>
      </c>
      <c r="CQ153" s="54" t="n">
        <f aca="false">'Quarterly data'!CR184</f>
        <v>113.117579251736</v>
      </c>
      <c r="CR153" s="54" t="n">
        <f aca="false">'Quarterly data'!CS184</f>
        <v>112.706877045779</v>
      </c>
      <c r="CS153" s="54" t="n">
        <f aca="false">'Quarterly data'!CT184</f>
        <v>113.068410714658</v>
      </c>
      <c r="CT153" s="54" t="n">
        <f aca="false">'Quarterly data'!CU184</f>
        <v>113.776466642807</v>
      </c>
      <c r="CU153" s="54" t="e">
        <f aca="false">'quarterly data'!#ref!</f>
        <v>#VALUE!</v>
      </c>
      <c r="CV153" s="54" t="e">
        <f aca="false">'quarterly data'!#ref!</f>
        <v>#VALUE!</v>
      </c>
      <c r="CW153" s="54" t="e">
        <f aca="false">'quarterly data'!#ref!</f>
        <v>#VALUE!</v>
      </c>
      <c r="CX153" s="54" t="e">
        <f aca="false">'quarterly data'!#ref!</f>
        <v>#VALUE!</v>
      </c>
      <c r="CY153" s="54" t="e">
        <f aca="false">'quarterly data'!#ref!</f>
        <v>#VALUE!</v>
      </c>
      <c r="CZ153" s="54" t="e">
        <f aca="false">'quarterly data'!#ref!</f>
        <v>#VALUE!</v>
      </c>
      <c r="DA153" s="54" t="e">
        <f aca="false">'quarterly data'!#ref!</f>
        <v>#VALUE!</v>
      </c>
      <c r="DB153" s="54" t="e">
        <f aca="false">'quarterly data'!#ref!</f>
        <v>#VALUE!</v>
      </c>
      <c r="DC153" s="54" t="e">
        <f aca="false">'quarterly data'!#ref!</f>
        <v>#VALUE!</v>
      </c>
      <c r="DD153" s="54" t="e">
        <f aca="false">'quarterly data'!#ref!</f>
        <v>#VALUE!</v>
      </c>
      <c r="DE153" s="54" t="e">
        <f aca="false">'quarterly data'!#ref!</f>
        <v>#VALUE!</v>
      </c>
      <c r="DF153" s="54" t="e">
        <f aca="false">'quarterly data'!#ref!</f>
        <v>#VALUE!</v>
      </c>
      <c r="DG153" s="54" t="e">
        <f aca="false">'quarterly data'!#ref!</f>
        <v>#VALUE!</v>
      </c>
      <c r="DH153" s="54" t="e">
        <f aca="false">'quarterly data'!#ref!</f>
        <v>#VALUE!</v>
      </c>
      <c r="DI153" s="54" t="e">
        <f aca="false">'quarterly data'!#ref!</f>
        <v>#VALUE!</v>
      </c>
      <c r="DJ153" s="54" t="e">
        <f aca="false">'quarterly data'!#ref!</f>
        <v>#VALUE!</v>
      </c>
      <c r="DK153" s="54" t="e">
        <f aca="false">'quarterly data'!#ref!</f>
        <v>#VALUE!</v>
      </c>
      <c r="DL153" s="54" t="e">
        <f aca="false">'quarterly data'!#ref!</f>
        <v>#VALUE!</v>
      </c>
      <c r="DM153" s="54" t="e">
        <f aca="false">'quarterly data'!#ref!</f>
        <v>#VALUE!</v>
      </c>
      <c r="DN153" s="54" t="e">
        <f aca="false">'quarterly data'!#ref!</f>
        <v>#VALUE!</v>
      </c>
    </row>
    <row r="154" customFormat="false" ht="15.75" hidden="false" customHeight="false" outlineLevel="0" collapsed="false">
      <c r="A154" s="43"/>
    </row>
    <row r="155" customFormat="false" ht="15" hidden="false" customHeight="false" outlineLevel="0" collapsed="false">
      <c r="A155" s="9"/>
      <c r="B155" s="817"/>
      <c r="C155" s="817"/>
      <c r="D155" s="817"/>
      <c r="E155" s="817"/>
      <c r="F155" s="817"/>
      <c r="G155" s="817"/>
      <c r="H155" s="817"/>
      <c r="I155" s="817"/>
      <c r="J155" s="817"/>
      <c r="K155" s="817"/>
      <c r="L155" s="817"/>
      <c r="M155" s="817"/>
      <c r="N155" s="817"/>
      <c r="O155" s="817"/>
      <c r="P155" s="817"/>
      <c r="Q155" s="817"/>
      <c r="R155" s="817"/>
      <c r="S155" s="817"/>
      <c r="T155" s="817"/>
      <c r="U155" s="817"/>
      <c r="V155" s="817"/>
      <c r="W155" s="817"/>
      <c r="X155" s="817"/>
      <c r="Y155" s="817"/>
      <c r="Z155" s="817"/>
      <c r="AA155" s="817"/>
      <c r="AB155" s="817"/>
      <c r="AC155" s="817"/>
      <c r="AD155" s="817"/>
      <c r="AE155" s="817"/>
      <c r="AF155" s="817"/>
      <c r="AG155" s="817"/>
      <c r="AH155" s="817"/>
      <c r="AI155" s="817"/>
      <c r="AJ155" s="817"/>
      <c r="AK155" s="817"/>
      <c r="AL155" s="817"/>
      <c r="AM155" s="817"/>
      <c r="AN155" s="817"/>
      <c r="AO155" s="817"/>
      <c r="AP155" s="817"/>
      <c r="AQ155" s="817"/>
      <c r="AR155" s="817"/>
      <c r="AS155" s="817"/>
      <c r="AT155" s="817"/>
      <c r="AU155" s="817"/>
      <c r="AV155" s="817"/>
      <c r="AW155" s="817"/>
      <c r="AX155" s="817"/>
      <c r="AY155" s="817"/>
      <c r="AZ155" s="817"/>
      <c r="BA155" s="817"/>
      <c r="BB155" s="817"/>
      <c r="BC155" s="817"/>
      <c r="BD155" s="817"/>
      <c r="BE155" s="817"/>
      <c r="BF155" s="817"/>
      <c r="BG155" s="817"/>
      <c r="BH155" s="817"/>
      <c r="BI155" s="817"/>
      <c r="BJ155" s="817"/>
      <c r="BK155" s="817"/>
      <c r="BL155" s="817"/>
      <c r="BM155" s="817"/>
      <c r="BN155" s="817"/>
      <c r="BO155" s="817"/>
      <c r="BP155" s="817"/>
      <c r="BQ155" s="817"/>
      <c r="BR155" s="817"/>
      <c r="BS155" s="817"/>
      <c r="BT155" s="817"/>
      <c r="BU155" s="817"/>
      <c r="BV155" s="817"/>
      <c r="BW155" s="817"/>
      <c r="BX155" s="817"/>
      <c r="BY155" s="817"/>
      <c r="BZ155" s="817"/>
      <c r="CA155" s="817"/>
      <c r="CB155" s="817"/>
      <c r="CC155" s="817"/>
      <c r="CD155" s="817"/>
      <c r="CE155" s="817"/>
      <c r="CF155" s="817"/>
      <c r="CG155" s="817"/>
      <c r="CH155" s="817"/>
      <c r="CI155" s="817"/>
      <c r="CJ155" s="817"/>
      <c r="CK155" s="817"/>
      <c r="CL155" s="817"/>
      <c r="CM155" s="817"/>
      <c r="CN155" s="817"/>
      <c r="CO155" s="817"/>
      <c r="CP155" s="817"/>
      <c r="CQ155" s="817"/>
      <c r="CR155" s="817"/>
      <c r="CS155" s="817"/>
      <c r="CT155" s="817"/>
      <c r="CU155" s="817"/>
      <c r="CV155" s="817"/>
      <c r="CW155" s="817"/>
      <c r="CX155" s="817"/>
      <c r="CY155" s="817"/>
      <c r="CZ155" s="817"/>
      <c r="DA155" s="817"/>
      <c r="DB155" s="817"/>
      <c r="DC155" s="817"/>
      <c r="DD155" s="817"/>
      <c r="DE155" s="817"/>
      <c r="DF155" s="817"/>
      <c r="DG155" s="817"/>
      <c r="DH155" s="817"/>
      <c r="DI155" s="817"/>
      <c r="DJ155" s="817"/>
      <c r="DK155" s="817"/>
      <c r="DL155" s="817"/>
      <c r="DM155" s="817"/>
      <c r="DN155" s="817"/>
    </row>
    <row r="156" customFormat="false" ht="15" hidden="false" customHeight="false" outlineLevel="0" collapsed="false">
      <c r="B156" s="337"/>
      <c r="C156" s="337"/>
      <c r="D156" s="337"/>
      <c r="E156" s="337"/>
      <c r="F156" s="337"/>
      <c r="G156" s="337"/>
      <c r="H156" s="337"/>
      <c r="I156" s="337"/>
      <c r="J156" s="337"/>
      <c r="K156" s="337"/>
      <c r="L156" s="337"/>
      <c r="M156" s="337"/>
      <c r="N156" s="337"/>
      <c r="O156" s="337"/>
      <c r="P156" s="337"/>
      <c r="Q156" s="337"/>
      <c r="R156" s="337"/>
      <c r="S156" s="337"/>
      <c r="T156" s="337"/>
      <c r="U156" s="337"/>
      <c r="V156" s="337"/>
      <c r="W156" s="337"/>
      <c r="X156" s="337"/>
      <c r="Y156" s="337"/>
      <c r="Z156" s="337"/>
      <c r="AA156" s="337"/>
      <c r="AB156" s="337"/>
      <c r="AC156" s="337"/>
      <c r="AD156" s="337"/>
      <c r="AE156" s="337"/>
      <c r="AF156" s="337"/>
      <c r="AG156" s="337"/>
      <c r="AH156" s="337"/>
      <c r="AI156" s="337"/>
      <c r="AJ156" s="337"/>
      <c r="AK156" s="337"/>
      <c r="AL156" s="337"/>
      <c r="AM156" s="337"/>
      <c r="AN156" s="337"/>
      <c r="AO156" s="337"/>
      <c r="AP156" s="337"/>
      <c r="AQ156" s="337"/>
      <c r="AR156" s="337"/>
      <c r="AS156" s="337"/>
      <c r="AT156" s="337"/>
      <c r="AU156" s="337"/>
      <c r="AV156" s="337"/>
      <c r="AW156" s="337"/>
      <c r="AX156" s="337"/>
      <c r="AY156" s="337"/>
      <c r="AZ156" s="337"/>
      <c r="BA156" s="337"/>
      <c r="BB156" s="337"/>
      <c r="BC156" s="337"/>
      <c r="BD156" s="337"/>
      <c r="BE156" s="337"/>
      <c r="BF156" s="337"/>
      <c r="BG156" s="337"/>
      <c r="BH156" s="337"/>
      <c r="BI156" s="337"/>
      <c r="BJ156" s="337"/>
      <c r="BK156" s="337"/>
      <c r="BL156" s="337"/>
      <c r="BM156" s="337"/>
      <c r="BN156" s="337"/>
      <c r="BO156" s="337"/>
      <c r="BP156" s="337"/>
      <c r="BQ156" s="337"/>
      <c r="BR156" s="337"/>
      <c r="BS156" s="337"/>
      <c r="BT156" s="337"/>
      <c r="BU156" s="337"/>
      <c r="BV156" s="337"/>
      <c r="BW156" s="337"/>
      <c r="BX156" s="337"/>
      <c r="BY156" s="337"/>
      <c r="BZ156" s="337"/>
      <c r="CA156" s="337"/>
      <c r="CB156" s="337"/>
      <c r="CC156" s="337"/>
      <c r="CD156" s="337"/>
      <c r="CE156" s="337"/>
      <c r="CF156" s="337"/>
      <c r="CG156" s="337"/>
      <c r="CH156" s="337"/>
      <c r="CI156" s="337"/>
      <c r="CJ156" s="337"/>
      <c r="CK156" s="337"/>
      <c r="CL156" s="337"/>
      <c r="CM156" s="337"/>
      <c r="CN156" s="337"/>
      <c r="CO156" s="337"/>
      <c r="CP156" s="337"/>
      <c r="CQ156" s="337"/>
      <c r="CR156" s="337"/>
      <c r="CS156" s="337"/>
      <c r="CT156" s="337"/>
      <c r="CU156" s="337"/>
      <c r="CV156" s="337"/>
      <c r="CW156" s="337"/>
      <c r="CX156" s="337"/>
      <c r="CY156" s="337"/>
      <c r="CZ156" s="337"/>
      <c r="DA156" s="337"/>
      <c r="DB156" s="337"/>
      <c r="DC156" s="337"/>
      <c r="DD156" s="337"/>
      <c r="DE156" s="337"/>
      <c r="DF156" s="337"/>
      <c r="DG156" s="337"/>
      <c r="DH156" s="337"/>
      <c r="DI156" s="337"/>
      <c r="DJ156" s="337"/>
      <c r="DK156" s="337"/>
      <c r="DL156" s="337"/>
      <c r="DM156" s="337"/>
      <c r="DN156" s="337"/>
    </row>
    <row r="157" customFormat="false" ht="15.75" hidden="false" customHeight="false" outlineLevel="0" collapsed="false">
      <c r="A157" s="59" t="s">
        <v>207</v>
      </c>
      <c r="B157" s="818" t="s">
        <v>0</v>
      </c>
      <c r="C157" s="818" t="s">
        <v>1</v>
      </c>
      <c r="D157" s="818" t="s">
        <v>2</v>
      </c>
      <c r="E157" s="818" t="s">
        <v>3</v>
      </c>
      <c r="F157" s="818" t="s">
        <v>4</v>
      </c>
      <c r="G157" s="818" t="s">
        <v>5</v>
      </c>
      <c r="H157" s="818" t="s">
        <v>6</v>
      </c>
      <c r="I157" s="818" t="s">
        <v>7</v>
      </c>
      <c r="J157" s="818" t="s">
        <v>8</v>
      </c>
      <c r="K157" s="818" t="s">
        <v>9</v>
      </c>
      <c r="L157" s="818" t="s">
        <v>10</v>
      </c>
      <c r="M157" s="818" t="s">
        <v>11</v>
      </c>
      <c r="N157" s="818" t="s">
        <v>12</v>
      </c>
      <c r="O157" s="818" t="s">
        <v>13</v>
      </c>
      <c r="P157" s="818" t="s">
        <v>14</v>
      </c>
      <c r="Q157" s="818" t="s">
        <v>15</v>
      </c>
      <c r="R157" s="818" t="s">
        <v>16</v>
      </c>
      <c r="S157" s="818" t="s">
        <v>17</v>
      </c>
      <c r="T157" s="818" t="s">
        <v>18</v>
      </c>
      <c r="U157" s="818" t="s">
        <v>19</v>
      </c>
      <c r="V157" s="818" t="s">
        <v>20</v>
      </c>
      <c r="W157" s="818" t="s">
        <v>21</v>
      </c>
      <c r="X157" s="818" t="s">
        <v>22</v>
      </c>
      <c r="Y157" s="818" t="s">
        <v>23</v>
      </c>
      <c r="Z157" s="818" t="s">
        <v>24</v>
      </c>
      <c r="AA157" s="818" t="s">
        <v>25</v>
      </c>
      <c r="AB157" s="818" t="s">
        <v>26</v>
      </c>
      <c r="AC157" s="818" t="s">
        <v>27</v>
      </c>
      <c r="AD157" s="818" t="s">
        <v>28</v>
      </c>
      <c r="AE157" s="818" t="s">
        <v>29</v>
      </c>
      <c r="AF157" s="818" t="s">
        <v>30</v>
      </c>
      <c r="AG157" s="818" t="s">
        <v>31</v>
      </c>
      <c r="AH157" s="818" t="s">
        <v>32</v>
      </c>
      <c r="AI157" s="818" t="s">
        <v>33</v>
      </c>
      <c r="AJ157" s="818" t="s">
        <v>34</v>
      </c>
      <c r="AK157" s="818" t="s">
        <v>35</v>
      </c>
      <c r="AL157" s="818" t="s">
        <v>36</v>
      </c>
      <c r="AM157" s="818" t="s">
        <v>37</v>
      </c>
      <c r="AN157" s="818" t="s">
        <v>38</v>
      </c>
      <c r="AO157" s="818" t="s">
        <v>39</v>
      </c>
      <c r="AP157" s="818" t="s">
        <v>40</v>
      </c>
      <c r="AQ157" s="818" t="s">
        <v>41</v>
      </c>
      <c r="AR157" s="818" t="s">
        <v>42</v>
      </c>
      <c r="AS157" s="818" t="s">
        <v>43</v>
      </c>
      <c r="AT157" s="818" t="s">
        <v>44</v>
      </c>
      <c r="AU157" s="818" t="s">
        <v>45</v>
      </c>
      <c r="AV157" s="818" t="s">
        <v>46</v>
      </c>
      <c r="AW157" s="818" t="s">
        <v>47</v>
      </c>
      <c r="AX157" s="818" t="s">
        <v>48</v>
      </c>
      <c r="AY157" s="818" t="s">
        <v>49</v>
      </c>
      <c r="AZ157" s="818" t="s">
        <v>50</v>
      </c>
      <c r="BA157" s="818" t="s">
        <v>51</v>
      </c>
      <c r="BB157" s="818" t="s">
        <v>52</v>
      </c>
      <c r="BC157" s="818" t="s">
        <v>53</v>
      </c>
      <c r="BD157" s="818" t="s">
        <v>54</v>
      </c>
      <c r="BE157" s="818" t="s">
        <v>55</v>
      </c>
      <c r="BF157" s="818" t="s">
        <v>56</v>
      </c>
      <c r="BG157" s="818" t="s">
        <v>57</v>
      </c>
      <c r="BH157" s="818" t="s">
        <v>58</v>
      </c>
      <c r="BI157" s="818" t="s">
        <v>59</v>
      </c>
      <c r="BJ157" s="818" t="s">
        <v>60</v>
      </c>
      <c r="BK157" s="818" t="s">
        <v>61</v>
      </c>
      <c r="BL157" s="818" t="s">
        <v>62</v>
      </c>
      <c r="BM157" s="818" t="s">
        <v>63</v>
      </c>
      <c r="BN157" s="818" t="s">
        <v>64</v>
      </c>
      <c r="BO157" s="818" t="s">
        <v>65</v>
      </c>
      <c r="BP157" s="818" t="s">
        <v>66</v>
      </c>
      <c r="BQ157" s="818" t="s">
        <v>67</v>
      </c>
      <c r="BR157" s="818" t="s">
        <v>68</v>
      </c>
      <c r="BS157" s="818" t="s">
        <v>69</v>
      </c>
      <c r="BT157" s="818" t="s">
        <v>70</v>
      </c>
      <c r="BU157" s="818" t="s">
        <v>71</v>
      </c>
      <c r="BV157" s="818" t="s">
        <v>72</v>
      </c>
      <c r="BW157" s="818" t="s">
        <v>73</v>
      </c>
      <c r="BX157" s="818" t="s">
        <v>74</v>
      </c>
      <c r="BY157" s="818" t="s">
        <v>75</v>
      </c>
      <c r="BZ157" s="818" t="s">
        <v>76</v>
      </c>
      <c r="CA157" s="818" t="s">
        <v>77</v>
      </c>
      <c r="CB157" s="818" t="s">
        <v>78</v>
      </c>
      <c r="CC157" s="818" t="s">
        <v>79</v>
      </c>
      <c r="CD157" s="818" t="s">
        <v>80</v>
      </c>
      <c r="CE157" s="818" t="s">
        <v>81</v>
      </c>
      <c r="CF157" s="818" t="s">
        <v>82</v>
      </c>
      <c r="CG157" s="818" t="s">
        <v>83</v>
      </c>
      <c r="CH157" s="818" t="s">
        <v>84</v>
      </c>
      <c r="CI157" s="818" t="s">
        <v>85</v>
      </c>
      <c r="CJ157" s="818" t="s">
        <v>86</v>
      </c>
      <c r="CK157" s="818" t="s">
        <v>87</v>
      </c>
      <c r="CL157" s="818" t="s">
        <v>88</v>
      </c>
      <c r="CM157" s="818" t="s">
        <v>89</v>
      </c>
      <c r="CN157" s="818" t="s">
        <v>90</v>
      </c>
      <c r="CO157" s="818" t="s">
        <v>91</v>
      </c>
      <c r="CP157" s="818" t="s">
        <v>92</v>
      </c>
      <c r="CQ157" s="818" t="s">
        <v>93</v>
      </c>
      <c r="CR157" s="818" t="s">
        <v>94</v>
      </c>
      <c r="CS157" s="818" t="s">
        <v>95</v>
      </c>
      <c r="CT157" s="818" t="s">
        <v>96</v>
      </c>
      <c r="CU157" s="818" t="s">
        <v>97</v>
      </c>
      <c r="CV157" s="818" t="s">
        <v>98</v>
      </c>
      <c r="CW157" s="818" t="s">
        <v>99</v>
      </c>
      <c r="CX157" s="818" t="s">
        <v>100</v>
      </c>
      <c r="CY157" s="818" t="s">
        <v>101</v>
      </c>
      <c r="CZ157" s="818" t="s">
        <v>102</v>
      </c>
      <c r="DA157" s="818" t="s">
        <v>103</v>
      </c>
      <c r="DB157" s="818" t="s">
        <v>104</v>
      </c>
      <c r="DC157" s="818" t="s">
        <v>105</v>
      </c>
      <c r="DD157" s="818" t="s">
        <v>106</v>
      </c>
      <c r="DE157" s="818" t="s">
        <v>107</v>
      </c>
      <c r="DF157" s="818" t="s">
        <v>108</v>
      </c>
      <c r="DG157" s="818" t="s">
        <v>109</v>
      </c>
      <c r="DH157" s="818" t="s">
        <v>110</v>
      </c>
      <c r="DI157" s="818" t="s">
        <v>111</v>
      </c>
      <c r="DJ157" s="818" t="s">
        <v>112</v>
      </c>
      <c r="DK157" s="818" t="s">
        <v>113</v>
      </c>
      <c r="DL157" s="818" t="s">
        <v>114</v>
      </c>
      <c r="DM157" s="818" t="s">
        <v>115</v>
      </c>
      <c r="DN157" s="818" t="s">
        <v>116</v>
      </c>
    </row>
    <row r="158" customFormat="false" ht="15" hidden="false" customHeight="false" outlineLevel="0" collapsed="false">
      <c r="A158" s="819" t="s">
        <v>825</v>
      </c>
      <c r="B158" s="820" t="n">
        <f aca="false">'Quarterly data'!C188</f>
        <v>0</v>
      </c>
      <c r="C158" s="820" t="n">
        <f aca="false">'Quarterly data'!D188</f>
        <v>0</v>
      </c>
      <c r="D158" s="820" t="n">
        <f aca="false">'Quarterly data'!E188</f>
        <v>0</v>
      </c>
      <c r="E158" s="820" t="n">
        <f aca="false">'Quarterly data'!F188</f>
        <v>0</v>
      </c>
      <c r="F158" s="820" t="n">
        <f aca="false">'Quarterly data'!G188</f>
        <v>0</v>
      </c>
      <c r="G158" s="820" t="n">
        <f aca="false">'Quarterly data'!H188</f>
        <v>0</v>
      </c>
      <c r="H158" s="820" t="n">
        <f aca="false">'Quarterly data'!I188</f>
        <v>0</v>
      </c>
      <c r="I158" s="820" t="n">
        <f aca="false">'Quarterly data'!J188</f>
        <v>0</v>
      </c>
      <c r="J158" s="820" t="n">
        <f aca="false">'Quarterly data'!K188</f>
        <v>0</v>
      </c>
      <c r="K158" s="820" t="n">
        <f aca="false">'Quarterly data'!L188</f>
        <v>0</v>
      </c>
      <c r="L158" s="820" t="n">
        <f aca="false">'Quarterly data'!M188</f>
        <v>0</v>
      </c>
      <c r="M158" s="820" t="n">
        <f aca="false">'Quarterly data'!N188</f>
        <v>0</v>
      </c>
      <c r="N158" s="820" t="n">
        <f aca="false">'Quarterly data'!O188</f>
        <v>15.6200602225</v>
      </c>
      <c r="O158" s="820" t="n">
        <f aca="false">'Quarterly data'!P188</f>
        <v>15.6200602225</v>
      </c>
      <c r="P158" s="820" t="n">
        <f aca="false">'Quarterly data'!Q188</f>
        <v>15.6200602225</v>
      </c>
      <c r="Q158" s="820" t="n">
        <f aca="false">'Quarterly data'!R188</f>
        <v>15.6200602225</v>
      </c>
      <c r="R158" s="820" t="n">
        <f aca="false">'Quarterly data'!S188</f>
        <v>15.23075456</v>
      </c>
      <c r="S158" s="820" t="n">
        <f aca="false">'Quarterly data'!T188</f>
        <v>15.23075456</v>
      </c>
      <c r="T158" s="820" t="n">
        <f aca="false">'Quarterly data'!U188</f>
        <v>15.23075456</v>
      </c>
      <c r="U158" s="820" t="n">
        <f aca="false">'Quarterly data'!V188</f>
        <v>15.23075456</v>
      </c>
      <c r="V158" s="820" t="n">
        <f aca="false">'Quarterly data'!W188</f>
        <v>17.2447068115</v>
      </c>
      <c r="W158" s="820" t="n">
        <f aca="false">'Quarterly data'!X188</f>
        <v>17.2447068115</v>
      </c>
      <c r="X158" s="820" t="n">
        <f aca="false">'Quarterly data'!Y188</f>
        <v>17.2447068115</v>
      </c>
      <c r="Y158" s="820" t="n">
        <f aca="false">'Quarterly data'!Z188</f>
        <v>17.2447068115</v>
      </c>
      <c r="Z158" s="820" t="n">
        <f aca="false">'Quarterly data'!AA188</f>
        <v>23.1004225612723</v>
      </c>
      <c r="AA158" s="820" t="n">
        <f aca="false">'Quarterly data'!AB188</f>
        <v>23.1004225612723</v>
      </c>
      <c r="AB158" s="820" t="n">
        <f aca="false">'Quarterly data'!AC188</f>
        <v>23.1004225612723</v>
      </c>
      <c r="AC158" s="820" t="n">
        <f aca="false">'Quarterly data'!AD188</f>
        <v>23.1004225612723</v>
      </c>
      <c r="AD158" s="820" t="n">
        <f aca="false">'Quarterly data'!AE188</f>
        <v>16.190926227695</v>
      </c>
      <c r="AE158" s="820" t="n">
        <f aca="false">'Quarterly data'!AF188</f>
        <v>16.190926227695</v>
      </c>
      <c r="AF158" s="820" t="n">
        <f aca="false">'Quarterly data'!AG188</f>
        <v>16.190926227695</v>
      </c>
      <c r="AG158" s="820" t="n">
        <f aca="false">'Quarterly data'!AH188</f>
        <v>16.190926227695</v>
      </c>
      <c r="AH158" s="820" t="n">
        <f aca="false">'Quarterly data'!AI188</f>
        <v>15.6950275</v>
      </c>
      <c r="AI158" s="820" t="n">
        <f aca="false">'Quarterly data'!AJ188</f>
        <v>15.6950275</v>
      </c>
      <c r="AJ158" s="820" t="n">
        <f aca="false">'Quarterly data'!AK188</f>
        <v>15.6950275</v>
      </c>
      <c r="AK158" s="820" t="n">
        <f aca="false">'Quarterly data'!AL188</f>
        <v>15.6950275</v>
      </c>
      <c r="AL158" s="820" t="n">
        <f aca="false">'Quarterly data'!AM188</f>
        <v>24.4838132581435</v>
      </c>
      <c r="AM158" s="820" t="n">
        <f aca="false">'Quarterly data'!AN188</f>
        <v>24.4838132581435</v>
      </c>
      <c r="AN158" s="820" t="n">
        <f aca="false">'Quarterly data'!AO188</f>
        <v>24.4838132581435</v>
      </c>
      <c r="AO158" s="820" t="n">
        <f aca="false">'Quarterly data'!AP188</f>
        <v>24.4838132581435</v>
      </c>
      <c r="AP158" s="820" t="n">
        <f aca="false">'Quarterly data'!AQ188</f>
        <v>31.2243640161008</v>
      </c>
      <c r="AQ158" s="820" t="n">
        <f aca="false">'Quarterly data'!AR188</f>
        <v>31.2243640161008</v>
      </c>
      <c r="AR158" s="820" t="n">
        <f aca="false">'Quarterly data'!AS188</f>
        <v>31.2243640161008</v>
      </c>
      <c r="AS158" s="820" t="n">
        <f aca="false">'Quarterly data'!AT188</f>
        <v>31.2243640161008</v>
      </c>
      <c r="AT158" s="820" t="n">
        <f aca="false">'Quarterly data'!AU188</f>
        <v>36.8257499506239</v>
      </c>
      <c r="AU158" s="820" t="n">
        <f aca="false">'Quarterly data'!AV188</f>
        <v>36.8257499506239</v>
      </c>
      <c r="AV158" s="820" t="n">
        <f aca="false">'Quarterly data'!AW188</f>
        <v>36.8257499506239</v>
      </c>
      <c r="AW158" s="820" t="n">
        <f aca="false">'Quarterly data'!AX188</f>
        <v>36.8257499506239</v>
      </c>
      <c r="AX158" s="820" t="n">
        <f aca="false">'Quarterly data'!AY188</f>
        <v>44.1734234374047</v>
      </c>
      <c r="AY158" s="820" t="n">
        <f aca="false">'Quarterly data'!AZ188</f>
        <v>44.1734234374047</v>
      </c>
      <c r="AZ158" s="820" t="n">
        <f aca="false">'Quarterly data'!BA188</f>
        <v>44.1734234374047</v>
      </c>
      <c r="BA158" s="820" t="n">
        <f aca="false">'Quarterly data'!BB188</f>
        <v>44.1734234374047</v>
      </c>
      <c r="BB158" s="820" t="n">
        <f aca="false">'Quarterly data'!BC188</f>
        <v>65.9288885311393</v>
      </c>
      <c r="BC158" s="820" t="n">
        <f aca="false">'Quarterly data'!BD188</f>
        <v>65.9288885311393</v>
      </c>
      <c r="BD158" s="820" t="n">
        <f aca="false">'Quarterly data'!BE188</f>
        <v>65.9288885311393</v>
      </c>
      <c r="BE158" s="820" t="n">
        <f aca="false">'Quarterly data'!BF188</f>
        <v>65.9288885311393</v>
      </c>
      <c r="BF158" s="820" t="n">
        <f aca="false">'Quarterly data'!BG188</f>
        <v>58.5273455088321</v>
      </c>
      <c r="BG158" s="820" t="n">
        <f aca="false">'Quarterly data'!BH188</f>
        <v>58.5273455088321</v>
      </c>
      <c r="BH158" s="820" t="n">
        <f aca="false">'Quarterly data'!BI188</f>
        <v>58.5273455088321</v>
      </c>
      <c r="BI158" s="820" t="n">
        <f aca="false">'Quarterly data'!BJ188</f>
        <v>58.5273455088321</v>
      </c>
      <c r="BJ158" s="820" t="n">
        <f aca="false">'Quarterly data'!BK188</f>
        <v>57.2297636206909</v>
      </c>
      <c r="BK158" s="820" t="n">
        <f aca="false">'Quarterly data'!BL188</f>
        <v>67.7400612061726</v>
      </c>
      <c r="BL158" s="820" t="n">
        <f aca="false">'Quarterly data'!BM188</f>
        <v>92.8491434289571</v>
      </c>
      <c r="BM158" s="820" t="n">
        <f aca="false">'Quarterly data'!BN188</f>
        <v>79.4562881273652</v>
      </c>
      <c r="BN158" s="820" t="n">
        <f aca="false">'Quarterly data'!BO188</f>
        <v>97.2992788843246</v>
      </c>
      <c r="BO158" s="820" t="n">
        <f aca="false">'Quarterly data'!BP188</f>
        <v>92.6334651328356</v>
      </c>
      <c r="BP158" s="820" t="n">
        <f aca="false">'Quarterly data'!BQ188</f>
        <v>145.354828324467</v>
      </c>
      <c r="BQ158" s="820" t="n">
        <f aca="false">'Quarterly data'!BR188</f>
        <v>129.703816963371</v>
      </c>
      <c r="BR158" s="820" t="n">
        <f aca="false">'Quarterly data'!BS188</f>
        <v>132.874644108965</v>
      </c>
      <c r="BS158" s="820" t="n">
        <f aca="false">'Quarterly data'!BT188</f>
        <v>119.347708672929</v>
      </c>
      <c r="BT158" s="820" t="n">
        <f aca="false">'Quarterly data'!BU188</f>
        <v>168.734022166473</v>
      </c>
      <c r="BU158" s="820" t="n">
        <f aca="false">'Quarterly data'!BV188</f>
        <v>169.794100188216</v>
      </c>
      <c r="BV158" s="820" t="n">
        <f aca="false">'Quarterly data'!BW188</f>
        <v>163.617045118743</v>
      </c>
      <c r="BW158" s="820" t="n">
        <f aca="false">'Quarterly data'!BX188</f>
        <v>192.480494182679</v>
      </c>
      <c r="BX158" s="820" t="n">
        <f aca="false">'Quarterly data'!BY188</f>
        <v>186.840463336143</v>
      </c>
      <c r="BY158" s="820" t="n">
        <f aca="false">'Quarterly data'!BZ188</f>
        <v>160.072077781421</v>
      </c>
      <c r="BZ158" s="820" t="n">
        <f aca="false">'Quarterly data'!CA188</f>
        <v>160.805096521511</v>
      </c>
      <c r="CA158" s="820" t="n">
        <f aca="false">'Quarterly data'!CB188</f>
        <v>196.368471473362</v>
      </c>
      <c r="CB158" s="820" t="n">
        <f aca="false">'Quarterly data'!CC188</f>
        <v>187.862099296809</v>
      </c>
      <c r="CC158" s="820" t="n">
        <f aca="false">'Quarterly data'!CD188</f>
        <v>178.03609262818</v>
      </c>
      <c r="CD158" s="820" t="n">
        <f aca="false">'Quarterly data'!CE188</f>
        <v>170.511217938849</v>
      </c>
      <c r="CE158" s="820" t="n">
        <f aca="false">'Quarterly data'!CF188</f>
        <v>170.511217938849</v>
      </c>
      <c r="CF158" s="820" t="n">
        <f aca="false">'Quarterly data'!CG188</f>
        <v>170.511217938849</v>
      </c>
      <c r="CG158" s="820" t="n">
        <f aca="false">'Quarterly data'!CH188</f>
        <v>170.511217938849</v>
      </c>
      <c r="CH158" s="820" t="n">
        <f aca="false">'Quarterly data'!CI188</f>
        <v>181.652724720315</v>
      </c>
      <c r="CI158" s="820" t="n">
        <f aca="false">'Quarterly data'!CJ188</f>
        <v>181.652724720315</v>
      </c>
      <c r="CJ158" s="820" t="n">
        <f aca="false">'Quarterly data'!CK188</f>
        <v>181.652724720315</v>
      </c>
      <c r="CK158" s="820" t="n">
        <f aca="false">'Quarterly data'!CL188</f>
        <v>181.652724720315</v>
      </c>
      <c r="CL158" s="820" t="n">
        <f aca="false">'Quarterly data'!CM188</f>
        <v>223.622017819383</v>
      </c>
      <c r="CM158" s="820" t="n">
        <f aca="false">'Quarterly data'!CN188</f>
        <v>255.205772123149</v>
      </c>
      <c r="CN158" s="820" t="n">
        <f aca="false">'Quarterly data'!CO188</f>
        <v>277.628134395359</v>
      </c>
      <c r="CO158" s="820" t="n">
        <f aca="false">'Quarterly data'!CP188</f>
        <v>284.007117715972</v>
      </c>
      <c r="CP158" s="820" t="n">
        <f aca="false">'Quarterly data'!CQ188</f>
        <v>280.828842525444</v>
      </c>
      <c r="CQ158" s="820" t="n">
        <f aca="false">'Quarterly data'!CR188</f>
        <v>290.333569727172</v>
      </c>
      <c r="CR158" s="820" t="n">
        <f aca="false">'Quarterly data'!CS188</f>
        <v>285.832511297635</v>
      </c>
      <c r="CS158" s="820" t="n">
        <f aca="false">'Quarterly data'!CT188</f>
        <v>272.631062140947</v>
      </c>
      <c r="CT158" s="820" t="n">
        <f aca="false">'Quarterly data'!CU188</f>
        <v>260.974478939933</v>
      </c>
      <c r="CU158" s="820" t="n">
        <f aca="false">'Quarterly data'!CV188</f>
        <v>281.602220807193</v>
      </c>
      <c r="CV158" s="821"/>
      <c r="CW158" s="821"/>
      <c r="CX158" s="821"/>
      <c r="CY158" s="821"/>
      <c r="CZ158" s="821"/>
      <c r="DA158" s="821"/>
      <c r="DB158" s="821"/>
      <c r="DC158" s="821"/>
      <c r="DD158" s="821"/>
      <c r="DE158" s="821"/>
      <c r="DF158" s="821"/>
      <c r="DG158" s="821"/>
      <c r="DH158" s="821"/>
      <c r="DI158" s="821"/>
      <c r="DJ158" s="821"/>
      <c r="DK158" s="821"/>
      <c r="DL158" s="821"/>
      <c r="DM158" s="821"/>
      <c r="DN158" s="821"/>
    </row>
    <row r="159" customFormat="false" ht="15" hidden="false" customHeight="false" outlineLevel="0" collapsed="false">
      <c r="A159" s="822" t="s">
        <v>826</v>
      </c>
      <c r="B159" s="820" t="n">
        <f aca="false">'Quarterly data'!C189</f>
        <v>0</v>
      </c>
      <c r="C159" s="820" t="n">
        <f aca="false">'Quarterly data'!D189</f>
        <v>0</v>
      </c>
      <c r="D159" s="820" t="n">
        <f aca="false">'Quarterly data'!E189</f>
        <v>0</v>
      </c>
      <c r="E159" s="820" t="n">
        <f aca="false">'Quarterly data'!F189</f>
        <v>0</v>
      </c>
      <c r="F159" s="820" t="n">
        <f aca="false">'Quarterly data'!G189</f>
        <v>0</v>
      </c>
      <c r="G159" s="820" t="n">
        <f aca="false">'Quarterly data'!H189</f>
        <v>0</v>
      </c>
      <c r="H159" s="820" t="n">
        <f aca="false">'Quarterly data'!I189</f>
        <v>0</v>
      </c>
      <c r="I159" s="820" t="n">
        <f aca="false">'Quarterly data'!J189</f>
        <v>0</v>
      </c>
      <c r="J159" s="820" t="n">
        <f aca="false">'Quarterly data'!K189</f>
        <v>0</v>
      </c>
      <c r="K159" s="820" t="n">
        <f aca="false">'Quarterly data'!L189</f>
        <v>0</v>
      </c>
      <c r="L159" s="820" t="n">
        <f aca="false">'Quarterly data'!M189</f>
        <v>0</v>
      </c>
      <c r="M159" s="820" t="n">
        <f aca="false">'Quarterly data'!N189</f>
        <v>0</v>
      </c>
      <c r="N159" s="820" t="n">
        <f aca="false">'Quarterly data'!O189</f>
        <v>7.035</v>
      </c>
      <c r="O159" s="820" t="n">
        <f aca="false">'Quarterly data'!P189</f>
        <v>7.035</v>
      </c>
      <c r="P159" s="820" t="n">
        <f aca="false">'Quarterly data'!Q189</f>
        <v>7.035</v>
      </c>
      <c r="Q159" s="820" t="n">
        <f aca="false">'Quarterly data'!R189</f>
        <v>7.035</v>
      </c>
      <c r="R159" s="820" t="n">
        <f aca="false">'Quarterly data'!S189</f>
        <v>6.61812636</v>
      </c>
      <c r="S159" s="820" t="n">
        <f aca="false">'Quarterly data'!T189</f>
        <v>6.61812636</v>
      </c>
      <c r="T159" s="820" t="n">
        <f aca="false">'Quarterly data'!U189</f>
        <v>6.61812636</v>
      </c>
      <c r="U159" s="820" t="n">
        <f aca="false">'Quarterly data'!V189</f>
        <v>6.61812636</v>
      </c>
      <c r="V159" s="820" t="n">
        <f aca="false">'Quarterly data'!W189</f>
        <v>5.631192</v>
      </c>
      <c r="W159" s="820" t="n">
        <f aca="false">'Quarterly data'!X189</f>
        <v>5.631192</v>
      </c>
      <c r="X159" s="820" t="n">
        <f aca="false">'Quarterly data'!Y189</f>
        <v>5.631192</v>
      </c>
      <c r="Y159" s="820" t="n">
        <f aca="false">'Quarterly data'!Z189</f>
        <v>5.631192</v>
      </c>
      <c r="Z159" s="820" t="n">
        <f aca="false">'Quarterly data'!AA189</f>
        <v>4.84082903127228</v>
      </c>
      <c r="AA159" s="820" t="n">
        <f aca="false">'Quarterly data'!AB189</f>
        <v>4.84082903127228</v>
      </c>
      <c r="AB159" s="820" t="n">
        <f aca="false">'Quarterly data'!AC189</f>
        <v>4.84082903127228</v>
      </c>
      <c r="AC159" s="820" t="n">
        <f aca="false">'Quarterly data'!AD189</f>
        <v>4.84082903127228</v>
      </c>
      <c r="AD159" s="820" t="n">
        <f aca="false">'Quarterly data'!AE189</f>
        <v>3.6624339</v>
      </c>
      <c r="AE159" s="820" t="n">
        <f aca="false">'Quarterly data'!AF189</f>
        <v>3.6624339</v>
      </c>
      <c r="AF159" s="820" t="n">
        <f aca="false">'Quarterly data'!AG189</f>
        <v>3.6624339</v>
      </c>
      <c r="AG159" s="820" t="n">
        <f aca="false">'Quarterly data'!AH189</f>
        <v>3.6624339</v>
      </c>
      <c r="AH159" s="820" t="n">
        <f aca="false">'Quarterly data'!AI189</f>
        <v>3.7525</v>
      </c>
      <c r="AI159" s="820" t="n">
        <f aca="false">'Quarterly data'!AJ189</f>
        <v>3.7525</v>
      </c>
      <c r="AJ159" s="820" t="n">
        <f aca="false">'Quarterly data'!AK189</f>
        <v>3.7525</v>
      </c>
      <c r="AK159" s="820" t="n">
        <f aca="false">'Quarterly data'!AL189</f>
        <v>3.7525</v>
      </c>
      <c r="AL159" s="820" t="n">
        <f aca="false">'Quarterly data'!AM189</f>
        <v>8.057582488</v>
      </c>
      <c r="AM159" s="820" t="n">
        <f aca="false">'Quarterly data'!AN189</f>
        <v>8.057582488</v>
      </c>
      <c r="AN159" s="820" t="n">
        <f aca="false">'Quarterly data'!AO189</f>
        <v>8.057582488</v>
      </c>
      <c r="AO159" s="820" t="n">
        <f aca="false">'Quarterly data'!AP189</f>
        <v>8.057582488</v>
      </c>
      <c r="AP159" s="820" t="n">
        <f aca="false">'Quarterly data'!AQ189</f>
        <v>9.566445555</v>
      </c>
      <c r="AQ159" s="820" t="n">
        <f aca="false">'Quarterly data'!AR189</f>
        <v>9.566445555</v>
      </c>
      <c r="AR159" s="820" t="n">
        <f aca="false">'Quarterly data'!AS189</f>
        <v>9.566445555</v>
      </c>
      <c r="AS159" s="820" t="n">
        <f aca="false">'Quarterly data'!AT189</f>
        <v>9.566445555</v>
      </c>
      <c r="AT159" s="820" t="n">
        <f aca="false">'Quarterly data'!AU189</f>
        <v>13.51019875</v>
      </c>
      <c r="AU159" s="820" t="n">
        <f aca="false">'Quarterly data'!AV189</f>
        <v>13.51019875</v>
      </c>
      <c r="AV159" s="820" t="n">
        <f aca="false">'Quarterly data'!AW189</f>
        <v>13.51019875</v>
      </c>
      <c r="AW159" s="820" t="n">
        <f aca="false">'Quarterly data'!AX189</f>
        <v>13.51019875</v>
      </c>
      <c r="AX159" s="820" t="n">
        <f aca="false">'Quarterly data'!AY189</f>
        <v>8.91743603118222</v>
      </c>
      <c r="AY159" s="820" t="n">
        <f aca="false">'Quarterly data'!AZ189</f>
        <v>8.91743603118222</v>
      </c>
      <c r="AZ159" s="820" t="n">
        <f aca="false">'Quarterly data'!BA189</f>
        <v>8.91743603118222</v>
      </c>
      <c r="BA159" s="820" t="n">
        <f aca="false">'Quarterly data'!BB189</f>
        <v>8.91743603118222</v>
      </c>
      <c r="BB159" s="820" t="n">
        <f aca="false">'Quarterly data'!BC189</f>
        <v>11.7275</v>
      </c>
      <c r="BC159" s="820" t="n">
        <f aca="false">'Quarterly data'!BD189</f>
        <v>11.7275</v>
      </c>
      <c r="BD159" s="820" t="n">
        <f aca="false">'Quarterly data'!BE189</f>
        <v>11.7275</v>
      </c>
      <c r="BE159" s="820" t="n">
        <f aca="false">'Quarterly data'!BF189</f>
        <v>11.7275</v>
      </c>
      <c r="BF159" s="820" t="n">
        <f aca="false">'Quarterly data'!BG189</f>
        <v>9.3218154</v>
      </c>
      <c r="BG159" s="820" t="n">
        <f aca="false">'Quarterly data'!BH189</f>
        <v>9.3218154</v>
      </c>
      <c r="BH159" s="820" t="n">
        <f aca="false">'Quarterly data'!BI189</f>
        <v>9.3218154</v>
      </c>
      <c r="BI159" s="820" t="n">
        <f aca="false">'Quarterly data'!BJ189</f>
        <v>9.3218154</v>
      </c>
      <c r="BJ159" s="820" t="n">
        <f aca="false">'Quarterly data'!BK189</f>
        <v>1.429231</v>
      </c>
      <c r="BK159" s="820" t="n">
        <f aca="false">'Quarterly data'!BL189</f>
        <v>7.767072</v>
      </c>
      <c r="BL159" s="820" t="n">
        <f aca="false">'Quarterly data'!BM189</f>
        <v>28.8788856</v>
      </c>
      <c r="BM159" s="820" t="n">
        <f aca="false">'Quarterly data'!BN189</f>
        <v>18.0059667</v>
      </c>
      <c r="BN159" s="820" t="n">
        <f aca="false">'Quarterly data'!BO189</f>
        <v>3.340314</v>
      </c>
      <c r="BO159" s="820" t="n">
        <f aca="false">'Quarterly data'!BP189</f>
        <v>4.857959</v>
      </c>
      <c r="BP159" s="820" t="n">
        <f aca="false">'Quarterly data'!BQ189</f>
        <v>42.3027</v>
      </c>
      <c r="BQ159" s="820" t="n">
        <f aca="false">'Quarterly data'!BR189</f>
        <v>24.10342</v>
      </c>
      <c r="BR159" s="820" t="n">
        <f aca="false">'Quarterly data'!BS189</f>
        <v>4.97447</v>
      </c>
      <c r="BS159" s="820" t="n">
        <f aca="false">'Quarterly data'!BT189</f>
        <v>7.033102</v>
      </c>
      <c r="BT159" s="820" t="n">
        <f aca="false">'Quarterly data'!BU189</f>
        <v>24.389862</v>
      </c>
      <c r="BU159" s="820" t="n">
        <f aca="false">'Quarterly data'!BV189</f>
        <v>24.488826</v>
      </c>
      <c r="BV159" s="820" t="n">
        <f aca="false">'Quarterly data'!BW189</f>
        <v>11.565804</v>
      </c>
      <c r="BW159" s="820" t="n">
        <f aca="false">'Quarterly data'!BX189</f>
        <v>8.641819</v>
      </c>
      <c r="BX159" s="820" t="n">
        <f aca="false">'Quarterly data'!BY189</f>
        <v>17.279652</v>
      </c>
      <c r="BY159" s="820" t="n">
        <f aca="false">'Quarterly data'!BZ189</f>
        <v>17.413954</v>
      </c>
      <c r="BZ159" s="820" t="n">
        <f aca="false">'Quarterly data'!CA189</f>
        <v>5.045108</v>
      </c>
      <c r="CA159" s="820" t="n">
        <f aca="false">'Quarterly data'!CB189</f>
        <v>7.749367</v>
      </c>
      <c r="CB159" s="820" t="n">
        <f aca="false">'Quarterly data'!CC189</f>
        <v>28.184902</v>
      </c>
      <c r="CC159" s="820" t="n">
        <f aca="false">'Quarterly data'!CD189</f>
        <v>18.698621</v>
      </c>
      <c r="CD159" s="820" t="n">
        <f aca="false">'Quarterly data'!CE189</f>
        <v>15.5094225</v>
      </c>
      <c r="CE159" s="820" t="n">
        <f aca="false">'Quarterly data'!CF189</f>
        <v>15.5094225</v>
      </c>
      <c r="CF159" s="820" t="n">
        <f aca="false">'Quarterly data'!CG189</f>
        <v>15.5094225</v>
      </c>
      <c r="CG159" s="820" t="n">
        <f aca="false">'Quarterly data'!CH189</f>
        <v>15.5094225</v>
      </c>
      <c r="CH159" s="820" t="n">
        <f aca="false">'Quarterly data'!CI189</f>
        <v>14.6225215</v>
      </c>
      <c r="CI159" s="820" t="n">
        <f aca="false">'Quarterly data'!CJ189</f>
        <v>14.6225215</v>
      </c>
      <c r="CJ159" s="820" t="n">
        <f aca="false">'Quarterly data'!CK189</f>
        <v>14.6225215</v>
      </c>
      <c r="CK159" s="820" t="n">
        <f aca="false">'Quarterly data'!CL189</f>
        <v>14.6225215</v>
      </c>
      <c r="CL159" s="820" t="n">
        <f aca="false">'Quarterly data'!CM189</f>
        <v>7.34986399984233</v>
      </c>
      <c r="CM159" s="820" t="n">
        <f aca="false">'Quarterly data'!CN189</f>
        <v>8.51209318751889</v>
      </c>
      <c r="CN159" s="820" t="n">
        <f aca="false">'Quarterly data'!CO189</f>
        <v>24.8616179997671</v>
      </c>
      <c r="CO159" s="820" t="n">
        <f aca="false">'Quarterly data'!CP189</f>
        <v>23.3923779996965</v>
      </c>
      <c r="CP159" s="820" t="n">
        <f aca="false">'Quarterly data'!CQ189</f>
        <v>11.3435179958561</v>
      </c>
      <c r="CQ159" s="820" t="n">
        <f aca="false">'Quarterly data'!CR189</f>
        <v>9.76164498787746</v>
      </c>
      <c r="CR159" s="820" t="n">
        <f aca="false">'Quarterly data'!CS189</f>
        <v>24.3791489997655</v>
      </c>
      <c r="CS159" s="820" t="n">
        <f aca="false">'Quarterly data'!CT189</f>
        <v>24.1007049997347</v>
      </c>
      <c r="CT159" s="820" t="n">
        <f aca="false">'Quarterly data'!CU189</f>
        <v>10.3479235302378</v>
      </c>
      <c r="CU159" s="820" t="n">
        <f aca="false">'Quarterly data'!CV189</f>
        <v>10.1658618367909</v>
      </c>
      <c r="CV159" s="821"/>
      <c r="CW159" s="821"/>
      <c r="CX159" s="821"/>
      <c r="CY159" s="821"/>
      <c r="CZ159" s="821"/>
      <c r="DA159" s="821"/>
      <c r="DB159" s="821"/>
      <c r="DC159" s="821"/>
      <c r="DD159" s="821"/>
      <c r="DE159" s="821"/>
      <c r="DF159" s="821"/>
      <c r="DG159" s="821"/>
      <c r="DH159" s="821"/>
      <c r="DI159" s="821"/>
      <c r="DJ159" s="821"/>
      <c r="DK159" s="821"/>
      <c r="DL159" s="821"/>
      <c r="DM159" s="821"/>
      <c r="DN159" s="821"/>
    </row>
    <row r="160" customFormat="false" ht="15" hidden="false" customHeight="false" outlineLevel="0" collapsed="false">
      <c r="A160" s="822" t="s">
        <v>827</v>
      </c>
      <c r="B160" s="820" t="n">
        <f aca="false">'Quarterly data'!C190</f>
        <v>0</v>
      </c>
      <c r="C160" s="820" t="n">
        <f aca="false">'Quarterly data'!D190</f>
        <v>0</v>
      </c>
      <c r="D160" s="820" t="n">
        <f aca="false">'Quarterly data'!E190</f>
        <v>0</v>
      </c>
      <c r="E160" s="820" t="n">
        <f aca="false">'Quarterly data'!F190</f>
        <v>0</v>
      </c>
      <c r="F160" s="820" t="n">
        <f aca="false">'Quarterly data'!G190</f>
        <v>0</v>
      </c>
      <c r="G160" s="820" t="n">
        <f aca="false">'Quarterly data'!H190</f>
        <v>0</v>
      </c>
      <c r="H160" s="820" t="n">
        <f aca="false">'Quarterly data'!I190</f>
        <v>0</v>
      </c>
      <c r="I160" s="820" t="n">
        <f aca="false">'Quarterly data'!J190</f>
        <v>0</v>
      </c>
      <c r="J160" s="820" t="n">
        <f aca="false">'Quarterly data'!K190</f>
        <v>0</v>
      </c>
      <c r="K160" s="820" t="n">
        <f aca="false">'Quarterly data'!L190</f>
        <v>0</v>
      </c>
      <c r="L160" s="820" t="n">
        <f aca="false">'Quarterly data'!M190</f>
        <v>0</v>
      </c>
      <c r="M160" s="820" t="n">
        <f aca="false">'Quarterly data'!N190</f>
        <v>0</v>
      </c>
      <c r="N160" s="820" t="n">
        <f aca="false">'Quarterly data'!O190</f>
        <v>3749.415</v>
      </c>
      <c r="O160" s="820" t="n">
        <f aca="false">'Quarterly data'!P190</f>
        <v>3749.415</v>
      </c>
      <c r="P160" s="820" t="n">
        <f aca="false">'Quarterly data'!Q190</f>
        <v>3749.415</v>
      </c>
      <c r="Q160" s="820" t="n">
        <f aca="false">'Quarterly data'!R190</f>
        <v>3749.415</v>
      </c>
      <c r="R160" s="820" t="n">
        <f aca="false">'Quarterly data'!S190</f>
        <v>4583.19</v>
      </c>
      <c r="S160" s="820" t="n">
        <f aca="false">'Quarterly data'!T190</f>
        <v>4583.19</v>
      </c>
      <c r="T160" s="820" t="n">
        <f aca="false">'Quarterly data'!U190</f>
        <v>4583.19</v>
      </c>
      <c r="U160" s="820" t="n">
        <f aca="false">'Quarterly data'!V190</f>
        <v>4583.19</v>
      </c>
      <c r="V160" s="820" t="n">
        <f aca="false">'Quarterly data'!W190</f>
        <v>4022.28</v>
      </c>
      <c r="W160" s="820" t="n">
        <f aca="false">'Quarterly data'!X190</f>
        <v>4022.28</v>
      </c>
      <c r="X160" s="820" t="n">
        <f aca="false">'Quarterly data'!Y190</f>
        <v>4022.28</v>
      </c>
      <c r="Y160" s="820" t="n">
        <f aca="false">'Quarterly data'!Z190</f>
        <v>4022.28</v>
      </c>
      <c r="Z160" s="820" t="n">
        <f aca="false">'Quarterly data'!AA190</f>
        <v>4447.02</v>
      </c>
      <c r="AA160" s="820" t="n">
        <f aca="false">'Quarterly data'!AB190</f>
        <v>4447.02</v>
      </c>
      <c r="AB160" s="820" t="n">
        <f aca="false">'Quarterly data'!AC190</f>
        <v>4447.02</v>
      </c>
      <c r="AC160" s="820" t="n">
        <f aca="false">'Quarterly data'!AD190</f>
        <v>4447.02</v>
      </c>
      <c r="AD160" s="820" t="n">
        <f aca="false">'Quarterly data'!AE190</f>
        <v>4949.235</v>
      </c>
      <c r="AE160" s="820" t="n">
        <f aca="false">'Quarterly data'!AF190</f>
        <v>4949.235</v>
      </c>
      <c r="AF160" s="820" t="n">
        <f aca="false">'Quarterly data'!AG190</f>
        <v>4949.235</v>
      </c>
      <c r="AG160" s="820" t="n">
        <f aca="false">'Quarterly data'!AH190</f>
        <v>4949.235</v>
      </c>
      <c r="AH160" s="820" t="n">
        <f aca="false">'Quarterly data'!AI190</f>
        <v>3675</v>
      </c>
      <c r="AI160" s="820" t="n">
        <f aca="false">'Quarterly data'!AJ190</f>
        <v>3675</v>
      </c>
      <c r="AJ160" s="820" t="n">
        <f aca="false">'Quarterly data'!AK190</f>
        <v>3675</v>
      </c>
      <c r="AK160" s="820" t="n">
        <f aca="false">'Quarterly data'!AL190</f>
        <v>3675</v>
      </c>
      <c r="AL160" s="820" t="n">
        <f aca="false">'Quarterly data'!AM190</f>
        <v>6771.285</v>
      </c>
      <c r="AM160" s="820" t="n">
        <f aca="false">'Quarterly data'!AN190</f>
        <v>6771.285</v>
      </c>
      <c r="AN160" s="820" t="n">
        <f aca="false">'Quarterly data'!AO190</f>
        <v>6771.285</v>
      </c>
      <c r="AO160" s="820" t="n">
        <f aca="false">'Quarterly data'!AP190</f>
        <v>6771.285</v>
      </c>
      <c r="AP160" s="820" t="n">
        <f aca="false">'Quarterly data'!AQ190</f>
        <v>4599.66</v>
      </c>
      <c r="AQ160" s="820" t="n">
        <f aca="false">'Quarterly data'!AR190</f>
        <v>4599.66</v>
      </c>
      <c r="AR160" s="820" t="n">
        <f aca="false">'Quarterly data'!AS190</f>
        <v>4599.66</v>
      </c>
      <c r="AS160" s="820" t="n">
        <f aca="false">'Quarterly data'!AT190</f>
        <v>4599.66</v>
      </c>
      <c r="AT160" s="820" t="n">
        <f aca="false">'Quarterly data'!AU190</f>
        <v>6633.53</v>
      </c>
      <c r="AU160" s="820" t="n">
        <f aca="false">'Quarterly data'!AV190</f>
        <v>6633.53</v>
      </c>
      <c r="AV160" s="820" t="n">
        <f aca="false">'Quarterly data'!AW190</f>
        <v>6633.53</v>
      </c>
      <c r="AW160" s="820" t="n">
        <f aca="false">'Quarterly data'!AX190</f>
        <v>6633.53</v>
      </c>
      <c r="AX160" s="820" t="n">
        <f aca="false">'Quarterly data'!AY190</f>
        <v>3418.466</v>
      </c>
      <c r="AY160" s="820" t="n">
        <f aca="false">'Quarterly data'!AZ190</f>
        <v>3418.466</v>
      </c>
      <c r="AZ160" s="820" t="n">
        <f aca="false">'Quarterly data'!BA190</f>
        <v>3418.466</v>
      </c>
      <c r="BA160" s="820" t="n">
        <f aca="false">'Quarterly data'!BB190</f>
        <v>3418.466</v>
      </c>
      <c r="BB160" s="820" t="n">
        <f aca="false">'Quarterly data'!BC190</f>
        <v>4547.82325</v>
      </c>
      <c r="BC160" s="820" t="n">
        <f aca="false">'Quarterly data'!BD190</f>
        <v>4547.82325</v>
      </c>
      <c r="BD160" s="820" t="n">
        <f aca="false">'Quarterly data'!BE190</f>
        <v>4547.82325</v>
      </c>
      <c r="BE160" s="820" t="n">
        <f aca="false">'Quarterly data'!BF190</f>
        <v>4547.82325</v>
      </c>
      <c r="BF160" s="820" t="n">
        <f aca="false">'Quarterly data'!BG190</f>
        <v>3748.0905</v>
      </c>
      <c r="BG160" s="820" t="n">
        <f aca="false">'Quarterly data'!BH190</f>
        <v>3748.0905</v>
      </c>
      <c r="BH160" s="820" t="n">
        <f aca="false">'Quarterly data'!BI190</f>
        <v>3748.0905</v>
      </c>
      <c r="BI160" s="820" t="n">
        <f aca="false">'Quarterly data'!BJ190</f>
        <v>3748.0905</v>
      </c>
      <c r="BJ160" s="820" t="n">
        <f aca="false">'Quarterly data'!BK190</f>
        <v>576.3</v>
      </c>
      <c r="BK160" s="820" t="n">
        <f aca="false">'Quarterly data'!BL190</f>
        <v>2974.94</v>
      </c>
      <c r="BL160" s="820" t="n">
        <f aca="false">'Quarterly data'!BM190</f>
        <v>9089.4</v>
      </c>
      <c r="BM160" s="820" t="n">
        <f aca="false">'Quarterly data'!BN190</f>
        <v>5595.209</v>
      </c>
      <c r="BN160" s="820" t="n">
        <f aca="false">'Quarterly data'!BO190</f>
        <v>1286.76</v>
      </c>
      <c r="BO160" s="820" t="n">
        <f aca="false">'Quarterly data'!BP190</f>
        <v>977.72</v>
      </c>
      <c r="BP160" s="820" t="n">
        <f aca="false">'Quarterly data'!BQ190</f>
        <v>8037.18</v>
      </c>
      <c r="BQ160" s="820" t="n">
        <f aca="false">'Quarterly data'!BR190</f>
        <v>5294.958</v>
      </c>
      <c r="BR160" s="820" t="n">
        <f aca="false">'Quarterly data'!BS190</f>
        <v>1293.784</v>
      </c>
      <c r="BS160" s="820" t="n">
        <f aca="false">'Quarterly data'!BT190</f>
        <v>2099.1</v>
      </c>
      <c r="BT160" s="820" t="n">
        <f aca="false">'Quarterly data'!BU190</f>
        <v>6470.04</v>
      </c>
      <c r="BU160" s="820" t="n">
        <f aca="false">'Quarterly data'!BV190</f>
        <v>7126.806</v>
      </c>
      <c r="BV160" s="820" t="n">
        <f aca="false">'Quarterly data'!BW190</f>
        <v>3698.561</v>
      </c>
      <c r="BW160" s="820" t="n">
        <f aca="false">'Quarterly data'!BX190</f>
        <v>3230.73</v>
      </c>
      <c r="BX160" s="820" t="n">
        <f aca="false">'Quarterly data'!BY190</f>
        <v>6312.283</v>
      </c>
      <c r="BY160" s="820" t="n">
        <f aca="false">'Quarterly data'!BZ190</f>
        <v>6747.339</v>
      </c>
      <c r="BZ160" s="820" t="n">
        <f aca="false">'Quarterly data'!CA190</f>
        <v>2200.95</v>
      </c>
      <c r="CA160" s="820" t="n">
        <f aca="false">'Quarterly data'!CB190</f>
        <v>2566.404</v>
      </c>
      <c r="CB160" s="820" t="n">
        <f aca="false">'Quarterly data'!CC190</f>
        <v>6784.85</v>
      </c>
      <c r="CC160" s="820" t="n">
        <f aca="false">'Quarterly data'!CD190</f>
        <v>4421.173</v>
      </c>
      <c r="CD160" s="820" t="n">
        <f aca="false">'Quarterly data'!CE190</f>
        <v>4698.327</v>
      </c>
      <c r="CE160" s="820" t="n">
        <f aca="false">'Quarterly data'!CF190</f>
        <v>4698.327</v>
      </c>
      <c r="CF160" s="820" t="n">
        <f aca="false">'Quarterly data'!CG190</f>
        <v>4698.327</v>
      </c>
      <c r="CG160" s="820" t="n">
        <f aca="false">'Quarterly data'!CH190</f>
        <v>4698.327</v>
      </c>
      <c r="CH160" s="820" t="n">
        <f aca="false">'Quarterly data'!CI190</f>
        <v>4660.25875</v>
      </c>
      <c r="CI160" s="820" t="n">
        <f aca="false">'Quarterly data'!CJ190</f>
        <v>4660.25875</v>
      </c>
      <c r="CJ160" s="820" t="n">
        <f aca="false">'Quarterly data'!CK190</f>
        <v>4660.25875</v>
      </c>
      <c r="CK160" s="820" t="n">
        <f aca="false">'Quarterly data'!CL190</f>
        <v>4660.25875</v>
      </c>
      <c r="CL160" s="820" t="n">
        <f aca="false">'Quarterly data'!CM190</f>
        <v>2868.5869</v>
      </c>
      <c r="CM160" s="820" t="n">
        <f aca="false">'Quarterly data'!CN190</f>
        <v>3083.81489</v>
      </c>
      <c r="CN160" s="820" t="n">
        <f aca="false">'Quarterly data'!CO190</f>
        <v>6402.2538</v>
      </c>
      <c r="CO160" s="820" t="n">
        <f aca="false">'Quarterly data'!CP190</f>
        <v>6316.06175</v>
      </c>
      <c r="CP160" s="820" t="n">
        <f aca="false">'Quarterly data'!CQ190</f>
        <v>4312.317</v>
      </c>
      <c r="CQ160" s="820" t="n">
        <f aca="false">'Quarterly data'!CR190</f>
        <v>3322.78952</v>
      </c>
      <c r="CR160" s="820" t="n">
        <f aca="false">'Quarterly data'!CS190</f>
        <v>6376.162</v>
      </c>
      <c r="CS160" s="820" t="n">
        <f aca="false">'Quarterly data'!CT190</f>
        <v>7282.872</v>
      </c>
      <c r="CT160" s="820" t="n">
        <f aca="false">'Quarterly data'!CU190</f>
        <v>3890.8148</v>
      </c>
      <c r="CU160" s="820" t="n">
        <f aca="false">'Quarterly data'!CV190</f>
        <v>4012.208</v>
      </c>
      <c r="CV160" s="821"/>
      <c r="CW160" s="821"/>
      <c r="CX160" s="821"/>
      <c r="CY160" s="821"/>
      <c r="CZ160" s="821"/>
      <c r="DA160" s="821"/>
      <c r="DB160" s="821"/>
      <c r="DC160" s="821"/>
      <c r="DD160" s="821"/>
      <c r="DE160" s="821"/>
      <c r="DF160" s="821"/>
      <c r="DG160" s="821"/>
      <c r="DH160" s="821"/>
      <c r="DI160" s="821"/>
      <c r="DJ160" s="821"/>
      <c r="DK160" s="821"/>
      <c r="DL160" s="821"/>
      <c r="DM160" s="821"/>
      <c r="DN160" s="821"/>
    </row>
    <row r="161" customFormat="false" ht="15" hidden="false" customHeight="false" outlineLevel="0" collapsed="false">
      <c r="A161" s="822" t="s">
        <v>828</v>
      </c>
      <c r="B161" s="820" t="n">
        <f aca="false">'Quarterly data'!C191</f>
        <v>0</v>
      </c>
      <c r="C161" s="820" t="n">
        <f aca="false">'Quarterly data'!D191</f>
        <v>0</v>
      </c>
      <c r="D161" s="820" t="n">
        <f aca="false">'Quarterly data'!E191</f>
        <v>0</v>
      </c>
      <c r="E161" s="820" t="n">
        <f aca="false">'Quarterly data'!F191</f>
        <v>0</v>
      </c>
      <c r="F161" s="820" t="n">
        <f aca="false">'Quarterly data'!G191</f>
        <v>0</v>
      </c>
      <c r="G161" s="820" t="n">
        <f aca="false">'Quarterly data'!H191</f>
        <v>0</v>
      </c>
      <c r="H161" s="820" t="n">
        <f aca="false">'Quarterly data'!I191</f>
        <v>0</v>
      </c>
      <c r="I161" s="820" t="n">
        <f aca="false">'Quarterly data'!J191</f>
        <v>0</v>
      </c>
      <c r="J161" s="820" t="n">
        <f aca="false">'Quarterly data'!K191</f>
        <v>0</v>
      </c>
      <c r="K161" s="820" t="n">
        <f aca="false">'Quarterly data'!L191</f>
        <v>0</v>
      </c>
      <c r="L161" s="820" t="n">
        <f aca="false">'Quarterly data'!M191</f>
        <v>0</v>
      </c>
      <c r="M161" s="820" t="n">
        <f aca="false">'Quarterly data'!N191</f>
        <v>0</v>
      </c>
      <c r="N161" s="820" t="n">
        <f aca="false">'Quarterly data'!O191</f>
        <v>5.7165871125</v>
      </c>
      <c r="O161" s="820" t="n">
        <f aca="false">'Quarterly data'!P191</f>
        <v>5.7165871125</v>
      </c>
      <c r="P161" s="820" t="n">
        <f aca="false">'Quarterly data'!Q191</f>
        <v>5.7165871125</v>
      </c>
      <c r="Q161" s="820" t="n">
        <f aca="false">'Quarterly data'!R191</f>
        <v>5.7165871125</v>
      </c>
      <c r="R161" s="820" t="n">
        <f aca="false">'Quarterly data'!S191</f>
        <v>4.3848327</v>
      </c>
      <c r="S161" s="820" t="n">
        <f aca="false">'Quarterly data'!T191</f>
        <v>4.3848327</v>
      </c>
      <c r="T161" s="820" t="n">
        <f aca="false">'Quarterly data'!U191</f>
        <v>4.3848327</v>
      </c>
      <c r="U161" s="820" t="n">
        <f aca="false">'Quarterly data'!V191</f>
        <v>4.3848327</v>
      </c>
      <c r="V161" s="820" t="n">
        <f aca="false">'Quarterly data'!W191</f>
        <v>6.0697725</v>
      </c>
      <c r="W161" s="820" t="n">
        <f aca="false">'Quarterly data'!X191</f>
        <v>6.0697725</v>
      </c>
      <c r="X161" s="820" t="n">
        <f aca="false">'Quarterly data'!Y191</f>
        <v>6.0697725</v>
      </c>
      <c r="Y161" s="820" t="n">
        <f aca="false">'Quarterly data'!Z191</f>
        <v>6.0697725</v>
      </c>
      <c r="Z161" s="820" t="n">
        <f aca="false">'Quarterly data'!AA191</f>
        <v>5.6776888875</v>
      </c>
      <c r="AA161" s="820" t="n">
        <f aca="false">'Quarterly data'!AB191</f>
        <v>5.6776888875</v>
      </c>
      <c r="AB161" s="820" t="n">
        <f aca="false">'Quarterly data'!AC191</f>
        <v>5.6776888875</v>
      </c>
      <c r="AC161" s="820" t="n">
        <f aca="false">'Quarterly data'!AD191</f>
        <v>5.6776888875</v>
      </c>
      <c r="AD161" s="820" t="n">
        <f aca="false">'Quarterly data'!AE191</f>
        <v>5.505374200195</v>
      </c>
      <c r="AE161" s="820" t="n">
        <f aca="false">'Quarterly data'!AF191</f>
        <v>5.505374200195</v>
      </c>
      <c r="AF161" s="820" t="n">
        <f aca="false">'Quarterly data'!AG191</f>
        <v>5.505374200195</v>
      </c>
      <c r="AG161" s="820" t="n">
        <f aca="false">'Quarterly data'!AH191</f>
        <v>5.505374200195</v>
      </c>
      <c r="AH161" s="820" t="n">
        <f aca="false">'Quarterly data'!AI191</f>
        <v>5.6249175</v>
      </c>
      <c r="AI161" s="820" t="n">
        <f aca="false">'Quarterly data'!AJ191</f>
        <v>5.6249175</v>
      </c>
      <c r="AJ161" s="820" t="n">
        <f aca="false">'Quarterly data'!AK191</f>
        <v>5.6249175</v>
      </c>
      <c r="AK161" s="820" t="n">
        <f aca="false">'Quarterly data'!AL191</f>
        <v>5.6249175</v>
      </c>
      <c r="AL161" s="820" t="n">
        <f aca="false">'Quarterly data'!AM191</f>
        <v>5.40125977264352</v>
      </c>
      <c r="AM161" s="820" t="n">
        <f aca="false">'Quarterly data'!AN191</f>
        <v>5.40125977264352</v>
      </c>
      <c r="AN161" s="820" t="n">
        <f aca="false">'Quarterly data'!AO191</f>
        <v>5.40125977264352</v>
      </c>
      <c r="AO161" s="820" t="n">
        <f aca="false">'Quarterly data'!AP191</f>
        <v>5.40125977264352</v>
      </c>
      <c r="AP161" s="820" t="n">
        <f aca="false">'Quarterly data'!AQ191</f>
        <v>6.095705695</v>
      </c>
      <c r="AQ161" s="820" t="n">
        <f aca="false">'Quarterly data'!AR191</f>
        <v>6.095705695</v>
      </c>
      <c r="AR161" s="820" t="n">
        <f aca="false">'Quarterly data'!AS191</f>
        <v>6.095705695</v>
      </c>
      <c r="AS161" s="820" t="n">
        <f aca="false">'Quarterly data'!AT191</f>
        <v>6.095705695</v>
      </c>
      <c r="AT161" s="820" t="n">
        <f aca="false">'Quarterly data'!AU191</f>
        <v>7.96593093160707</v>
      </c>
      <c r="AU161" s="820" t="n">
        <f aca="false">'Quarterly data'!AV191</f>
        <v>7.96593093160707</v>
      </c>
      <c r="AV161" s="820" t="n">
        <f aca="false">'Quarterly data'!AW191</f>
        <v>7.96593093160707</v>
      </c>
      <c r="AW161" s="820" t="n">
        <f aca="false">'Quarterly data'!AX191</f>
        <v>7.96593093160707</v>
      </c>
      <c r="AX161" s="820" t="n">
        <f aca="false">'Quarterly data'!AY191</f>
        <v>7.87906365980288</v>
      </c>
      <c r="AY161" s="820" t="n">
        <f aca="false">'Quarterly data'!AZ191</f>
        <v>7.87906365980288</v>
      </c>
      <c r="AZ161" s="820" t="n">
        <f aca="false">'Quarterly data'!BA191</f>
        <v>7.87906365980288</v>
      </c>
      <c r="BA161" s="820" t="n">
        <f aca="false">'Quarterly data'!BB191</f>
        <v>7.87906365980288</v>
      </c>
      <c r="BB161" s="820" t="n">
        <f aca="false">'Quarterly data'!BC191</f>
        <v>10.3962557180485</v>
      </c>
      <c r="BC161" s="820" t="n">
        <f aca="false">'Quarterly data'!BD191</f>
        <v>10.3962557180485</v>
      </c>
      <c r="BD161" s="820" t="n">
        <f aca="false">'Quarterly data'!BE191</f>
        <v>10.3962557180485</v>
      </c>
      <c r="BE161" s="820" t="n">
        <f aca="false">'Quarterly data'!BF191</f>
        <v>10.3962557180485</v>
      </c>
      <c r="BF161" s="820" t="n">
        <f aca="false">'Quarterly data'!BG191</f>
        <v>12.0673931787459</v>
      </c>
      <c r="BG161" s="820" t="n">
        <f aca="false">'Quarterly data'!BH191</f>
        <v>12.0673931787459</v>
      </c>
      <c r="BH161" s="820" t="n">
        <f aca="false">'Quarterly data'!BI191</f>
        <v>12.0673931787459</v>
      </c>
      <c r="BI161" s="820" t="n">
        <f aca="false">'Quarterly data'!BJ191</f>
        <v>12.0673931787459</v>
      </c>
      <c r="BJ161" s="820" t="n">
        <f aca="false">'Quarterly data'!BK191</f>
        <v>17.38778079</v>
      </c>
      <c r="BK161" s="820" t="n">
        <f aca="false">'Quarterly data'!BL191</f>
        <v>15.607629764</v>
      </c>
      <c r="BL161" s="820" t="n">
        <f aca="false">'Quarterly data'!BM191</f>
        <v>11.06858692</v>
      </c>
      <c r="BM161" s="820" t="n">
        <f aca="false">'Quarterly data'!BN191</f>
        <v>11.6452253</v>
      </c>
      <c r="BN161" s="820" t="n">
        <f aca="false">'Quarterly data'!BO191</f>
        <v>19.52750335</v>
      </c>
      <c r="BO161" s="820" t="n">
        <f aca="false">'Quarterly data'!BP191</f>
        <v>16.80625492</v>
      </c>
      <c r="BP161" s="820" t="n">
        <f aca="false">'Quarterly data'!BQ191</f>
        <v>14.00829342</v>
      </c>
      <c r="BQ161" s="820" t="n">
        <f aca="false">'Quarterly data'!BR191</f>
        <v>13.5531747</v>
      </c>
      <c r="BR161" s="820" t="n">
        <f aca="false">'Quarterly data'!BS191</f>
        <v>18.21688962</v>
      </c>
      <c r="BS161" s="820" t="n">
        <f aca="false">'Quarterly data'!BT191</f>
        <v>15.31428873</v>
      </c>
      <c r="BT161" s="820" t="n">
        <f aca="false">'Quarterly data'!BU191</f>
        <v>16.42741552</v>
      </c>
      <c r="BU161" s="820" t="n">
        <f aca="false">'Quarterly data'!BV191</f>
        <v>15.75933141</v>
      </c>
      <c r="BV161" s="820" t="n">
        <f aca="false">'Quarterly data'!BW191</f>
        <v>16.771867</v>
      </c>
      <c r="BW161" s="820" t="n">
        <f aca="false">'Quarterly data'!BX191</f>
        <v>14.931248</v>
      </c>
      <c r="BX161" s="820" t="n">
        <f aca="false">'Quarterly data'!BY191</f>
        <v>12.376909</v>
      </c>
      <c r="BY161" s="820" t="n">
        <f aca="false">'Quarterly data'!BZ191</f>
        <v>11.39843191</v>
      </c>
      <c r="BZ161" s="820" t="n">
        <f aca="false">'Quarterly data'!CA191</f>
        <v>14.35552627</v>
      </c>
      <c r="CA161" s="820" t="n">
        <f aca="false">'Quarterly data'!CB191</f>
        <v>14.20627899</v>
      </c>
      <c r="CB161" s="820" t="n">
        <f aca="false">'Quarterly data'!CC191</f>
        <v>11.86891754</v>
      </c>
      <c r="CC161" s="820" t="n">
        <f aca="false">'Quarterly data'!CD191</f>
        <v>11.32761846</v>
      </c>
      <c r="CD161" s="820" t="n">
        <f aca="false">'Quarterly data'!CE191</f>
        <v>18.1142480575</v>
      </c>
      <c r="CE161" s="820" t="n">
        <f aca="false">'Quarterly data'!CF191</f>
        <v>18.1142480575</v>
      </c>
      <c r="CF161" s="820" t="n">
        <f aca="false">'Quarterly data'!CG191</f>
        <v>18.1142480575</v>
      </c>
      <c r="CG161" s="820" t="n">
        <f aca="false">'Quarterly data'!CH191</f>
        <v>18.1142480575</v>
      </c>
      <c r="CH161" s="820" t="n">
        <f aca="false">'Quarterly data'!CI191</f>
        <v>15.855276435</v>
      </c>
      <c r="CI161" s="820" t="n">
        <f aca="false">'Quarterly data'!CJ191</f>
        <v>15.855276435</v>
      </c>
      <c r="CJ161" s="820" t="n">
        <f aca="false">'Quarterly data'!CK191</f>
        <v>15.855276435</v>
      </c>
      <c r="CK161" s="820" t="n">
        <f aca="false">'Quarterly data'!CL191</f>
        <v>15.855276435</v>
      </c>
      <c r="CL161" s="820" t="n">
        <f aca="false">'Quarterly data'!CM191</f>
        <v>23.8309357946557</v>
      </c>
      <c r="CM161" s="820" t="n">
        <f aca="false">'Quarterly data'!CN191</f>
        <v>23.6162880461483</v>
      </c>
      <c r="CN161" s="820" t="n">
        <f aca="false">'Quarterly data'!CO191</f>
        <v>18.2027951495858</v>
      </c>
      <c r="CO161" s="820" t="n">
        <f aca="false">'Quarterly data'!CP191</f>
        <v>18.6159476295672</v>
      </c>
      <c r="CP161" s="820" t="n">
        <f aca="false">'Quarterly data'!CQ191</f>
        <v>27.0690273377509</v>
      </c>
      <c r="CQ161" s="820" t="n">
        <f aca="false">'Quarterly data'!CR191</f>
        <v>24.6651202095974</v>
      </c>
      <c r="CR161" s="820" t="n">
        <f aca="false">'Quarterly data'!CS191</f>
        <v>19.9816026492594</v>
      </c>
      <c r="CS161" s="820" t="n">
        <f aca="false">'Quarterly data'!CT191</f>
        <v>19.2383846245832</v>
      </c>
      <c r="CT161" s="820" t="n">
        <f aca="false">'Quarterly data'!CU191</f>
        <v>21.8097959746027</v>
      </c>
      <c r="CU161" s="820" t="n">
        <f aca="false">'Quarterly data'!CV191</f>
        <v>22.5267624095697</v>
      </c>
      <c r="CV161" s="821"/>
      <c r="CW161" s="821"/>
      <c r="CX161" s="821"/>
      <c r="CY161" s="821"/>
      <c r="CZ161" s="821"/>
      <c r="DA161" s="821"/>
      <c r="DB161" s="821"/>
      <c r="DC161" s="821"/>
      <c r="DD161" s="821"/>
      <c r="DE161" s="821"/>
      <c r="DF161" s="821"/>
      <c r="DG161" s="821"/>
      <c r="DH161" s="821"/>
      <c r="DI161" s="821"/>
      <c r="DJ161" s="821"/>
      <c r="DK161" s="821"/>
      <c r="DL161" s="821"/>
      <c r="DM161" s="821"/>
      <c r="DN161" s="821"/>
    </row>
    <row r="162" customFormat="false" ht="15" hidden="false" customHeight="false" outlineLevel="0" collapsed="false">
      <c r="A162" s="822" t="s">
        <v>829</v>
      </c>
      <c r="B162" s="820" t="n">
        <f aca="false">'Quarterly data'!C192</f>
        <v>0</v>
      </c>
      <c r="C162" s="820" t="n">
        <f aca="false">'Quarterly data'!D192</f>
        <v>0</v>
      </c>
      <c r="D162" s="820" t="n">
        <f aca="false">'Quarterly data'!E192</f>
        <v>0</v>
      </c>
      <c r="E162" s="820" t="n">
        <f aca="false">'Quarterly data'!F192</f>
        <v>0</v>
      </c>
      <c r="F162" s="820" t="n">
        <f aca="false">'Quarterly data'!G192</f>
        <v>0</v>
      </c>
      <c r="G162" s="820" t="n">
        <f aca="false">'Quarterly data'!H192</f>
        <v>0</v>
      </c>
      <c r="H162" s="820" t="n">
        <f aca="false">'Quarterly data'!I192</f>
        <v>0</v>
      </c>
      <c r="I162" s="820" t="n">
        <f aca="false">'Quarterly data'!J192</f>
        <v>0</v>
      </c>
      <c r="J162" s="820" t="n">
        <f aca="false">'Quarterly data'!K192</f>
        <v>0</v>
      </c>
      <c r="K162" s="820" t="n">
        <f aca="false">'Quarterly data'!L192</f>
        <v>0</v>
      </c>
      <c r="L162" s="820" t="n">
        <f aca="false">'Quarterly data'!M192</f>
        <v>0</v>
      </c>
      <c r="M162" s="820" t="n">
        <f aca="false">'Quarterly data'!N192</f>
        <v>0</v>
      </c>
      <c r="N162" s="820" t="n">
        <f aca="false">'Quarterly data'!O192</f>
        <v>3782.3125</v>
      </c>
      <c r="O162" s="820" t="n">
        <f aca="false">'Quarterly data'!P192</f>
        <v>3782.3125</v>
      </c>
      <c r="P162" s="820" t="n">
        <f aca="false">'Quarterly data'!Q192</f>
        <v>3782.3125</v>
      </c>
      <c r="Q162" s="820" t="n">
        <f aca="false">'Quarterly data'!R192</f>
        <v>3782.3125</v>
      </c>
      <c r="R162" s="820" t="n">
        <f aca="false">'Quarterly data'!S192</f>
        <v>3177.415</v>
      </c>
      <c r="S162" s="820" t="n">
        <f aca="false">'Quarterly data'!T192</f>
        <v>3177.415</v>
      </c>
      <c r="T162" s="820" t="n">
        <f aca="false">'Quarterly data'!U192</f>
        <v>3177.415</v>
      </c>
      <c r="U162" s="820" t="n">
        <f aca="false">'Quarterly data'!V192</f>
        <v>3177.415</v>
      </c>
      <c r="V162" s="820" t="n">
        <f aca="false">'Quarterly data'!W192</f>
        <v>3429.25</v>
      </c>
      <c r="W162" s="820" t="n">
        <f aca="false">'Quarterly data'!X192</f>
        <v>3429.25</v>
      </c>
      <c r="X162" s="820" t="n">
        <f aca="false">'Quarterly data'!Y192</f>
        <v>3429.25</v>
      </c>
      <c r="Y162" s="820" t="n">
        <f aca="false">'Quarterly data'!Z192</f>
        <v>3429.25</v>
      </c>
      <c r="Z162" s="820" t="n">
        <f aca="false">'Quarterly data'!AA192</f>
        <v>3791.445</v>
      </c>
      <c r="AA162" s="820" t="n">
        <f aca="false">'Quarterly data'!AB192</f>
        <v>3791.445</v>
      </c>
      <c r="AB162" s="820" t="n">
        <f aca="false">'Quarterly data'!AC192</f>
        <v>3791.445</v>
      </c>
      <c r="AC162" s="820" t="n">
        <f aca="false">'Quarterly data'!AD192</f>
        <v>3791.445</v>
      </c>
      <c r="AD162" s="820" t="n">
        <f aca="false">'Quarterly data'!AE192</f>
        <v>3643.530245</v>
      </c>
      <c r="AE162" s="820" t="n">
        <f aca="false">'Quarterly data'!AF192</f>
        <v>3643.530245</v>
      </c>
      <c r="AF162" s="820" t="n">
        <f aca="false">'Quarterly data'!AG192</f>
        <v>3643.530245</v>
      </c>
      <c r="AG162" s="820" t="n">
        <f aca="false">'Quarterly data'!AH192</f>
        <v>3643.530245</v>
      </c>
      <c r="AH162" s="820" t="n">
        <f aca="false">'Quarterly data'!AI192</f>
        <v>3582.75</v>
      </c>
      <c r="AI162" s="820" t="n">
        <f aca="false">'Quarterly data'!AJ192</f>
        <v>3582.75</v>
      </c>
      <c r="AJ162" s="820" t="n">
        <f aca="false">'Quarterly data'!AK192</f>
        <v>3582.75</v>
      </c>
      <c r="AK162" s="820" t="n">
        <f aca="false">'Quarterly data'!AL192</f>
        <v>3582.75</v>
      </c>
      <c r="AL162" s="820" t="n">
        <f aca="false">'Quarterly data'!AM192</f>
        <v>3266.09475</v>
      </c>
      <c r="AM162" s="820" t="n">
        <f aca="false">'Quarterly data'!AN192</f>
        <v>3266.09475</v>
      </c>
      <c r="AN162" s="820" t="n">
        <f aca="false">'Quarterly data'!AO192</f>
        <v>3266.09475</v>
      </c>
      <c r="AO162" s="820" t="n">
        <f aca="false">'Quarterly data'!AP192</f>
        <v>3266.09475</v>
      </c>
      <c r="AP162" s="820" t="n">
        <f aca="false">'Quarterly data'!AQ192</f>
        <v>3870.2895</v>
      </c>
      <c r="AQ162" s="820" t="n">
        <f aca="false">'Quarterly data'!AR192</f>
        <v>3870.2895</v>
      </c>
      <c r="AR162" s="820" t="n">
        <f aca="false">'Quarterly data'!AS192</f>
        <v>3870.2895</v>
      </c>
      <c r="AS162" s="820" t="n">
        <f aca="false">'Quarterly data'!AT192</f>
        <v>3870.2895</v>
      </c>
      <c r="AT162" s="820" t="n">
        <f aca="false">'Quarterly data'!AU192</f>
        <v>4130.912525</v>
      </c>
      <c r="AU162" s="820" t="n">
        <f aca="false">'Quarterly data'!AV192</f>
        <v>4130.912525</v>
      </c>
      <c r="AV162" s="820" t="n">
        <f aca="false">'Quarterly data'!AW192</f>
        <v>4130.912525</v>
      </c>
      <c r="AW162" s="820" t="n">
        <f aca="false">'Quarterly data'!AX192</f>
        <v>4130.912525</v>
      </c>
      <c r="AX162" s="820" t="n">
        <f aca="false">'Quarterly data'!AY192</f>
        <v>4593.90575</v>
      </c>
      <c r="AY162" s="820" t="n">
        <f aca="false">'Quarterly data'!AZ192</f>
        <v>4593.90575</v>
      </c>
      <c r="AZ162" s="820" t="n">
        <f aca="false">'Quarterly data'!BA192</f>
        <v>4593.90575</v>
      </c>
      <c r="BA162" s="820" t="n">
        <f aca="false">'Quarterly data'!BB192</f>
        <v>4593.90575</v>
      </c>
      <c r="BB162" s="820" t="n">
        <f aca="false">'Quarterly data'!BC192</f>
        <v>4957.0046825</v>
      </c>
      <c r="BC162" s="820" t="n">
        <f aca="false">'Quarterly data'!BD192</f>
        <v>4957.0046825</v>
      </c>
      <c r="BD162" s="820" t="n">
        <f aca="false">'Quarterly data'!BE192</f>
        <v>4957.0046825</v>
      </c>
      <c r="BE162" s="820" t="n">
        <f aca="false">'Quarterly data'!BF192</f>
        <v>4957.0046825</v>
      </c>
      <c r="BF162" s="820" t="n">
        <f aca="false">'Quarterly data'!BG192</f>
        <v>4672.325365</v>
      </c>
      <c r="BG162" s="820" t="n">
        <f aca="false">'Quarterly data'!BH192</f>
        <v>4672.325365</v>
      </c>
      <c r="BH162" s="820" t="n">
        <f aca="false">'Quarterly data'!BI192</f>
        <v>4672.325365</v>
      </c>
      <c r="BI162" s="820" t="n">
        <f aca="false">'Quarterly data'!BJ192</f>
        <v>4672.325365</v>
      </c>
      <c r="BJ162" s="820" t="n">
        <f aca="false">'Quarterly data'!BK192</f>
        <v>6241.97089</v>
      </c>
      <c r="BK162" s="820" t="n">
        <f aca="false">'Quarterly data'!BL192</f>
        <v>6569.4603</v>
      </c>
      <c r="BL162" s="820" t="n">
        <f aca="false">'Quarterly data'!BM192</f>
        <v>4418.642</v>
      </c>
      <c r="BM162" s="820" t="n">
        <f aca="false">'Quarterly data'!BN192</f>
        <v>4298.4021</v>
      </c>
      <c r="BN162" s="820" t="n">
        <f aca="false">'Quarterly data'!BO192</f>
        <v>6850.7377</v>
      </c>
      <c r="BO162" s="820" t="n">
        <f aca="false">'Quarterly data'!BP192</f>
        <v>6480.59373</v>
      </c>
      <c r="BP162" s="820" t="n">
        <f aca="false">'Quarterly data'!BQ192</f>
        <v>5089.3337</v>
      </c>
      <c r="BQ162" s="820" t="n">
        <f aca="false">'Quarterly data'!BR192</f>
        <v>5311.5297</v>
      </c>
      <c r="BR162" s="820" t="n">
        <f aca="false">'Quarterly data'!BS192</f>
        <v>6682.7478</v>
      </c>
      <c r="BS162" s="820" t="n">
        <f aca="false">'Quarterly data'!BT192</f>
        <v>5226.175</v>
      </c>
      <c r="BT162" s="820" t="n">
        <f aca="false">'Quarterly data'!BU192</f>
        <v>5431.992</v>
      </c>
      <c r="BU162" s="820" t="n">
        <f aca="false">'Quarterly data'!BV192</f>
        <v>5112.4775</v>
      </c>
      <c r="BV162" s="820" t="n">
        <f aca="false">'Quarterly data'!BW192</f>
        <v>5556.058</v>
      </c>
      <c r="BW162" s="820" t="n">
        <f aca="false">'Quarterly data'!BX192</f>
        <v>5961.863</v>
      </c>
      <c r="BX162" s="820" t="n">
        <f aca="false">'Quarterly data'!BY192</f>
        <v>5031.352</v>
      </c>
      <c r="BY162" s="820" t="n">
        <f aca="false">'Quarterly data'!BZ192</f>
        <v>4461.064</v>
      </c>
      <c r="BZ162" s="820" t="n">
        <f aca="false">'Quarterly data'!CA192</f>
        <v>5739.36063</v>
      </c>
      <c r="CA162" s="820" t="n">
        <f aca="false">'Quarterly data'!CB192</f>
        <v>6499.52224</v>
      </c>
      <c r="CB162" s="820" t="n">
        <f aca="false">'Quarterly data'!CC192</f>
        <v>5285.2125</v>
      </c>
      <c r="CC162" s="820" t="n">
        <f aca="false">'Quarterly data'!CD192</f>
        <v>5142.929</v>
      </c>
      <c r="CD162" s="820" t="n">
        <f aca="false">'Quarterly data'!CE192</f>
        <v>6169.2707275</v>
      </c>
      <c r="CE162" s="820" t="n">
        <f aca="false">'Quarterly data'!CF192</f>
        <v>6169.2707275</v>
      </c>
      <c r="CF162" s="820" t="n">
        <f aca="false">'Quarterly data'!CG192</f>
        <v>6169.2707275</v>
      </c>
      <c r="CG162" s="820" t="n">
        <f aca="false">'Quarterly data'!CH192</f>
        <v>6169.2707275</v>
      </c>
      <c r="CH162" s="820" t="n">
        <f aca="false">'Quarterly data'!CI192</f>
        <v>6103.73005</v>
      </c>
      <c r="CI162" s="820" t="n">
        <f aca="false">'Quarterly data'!CJ192</f>
        <v>6103.73005</v>
      </c>
      <c r="CJ162" s="820" t="n">
        <f aca="false">'Quarterly data'!CK192</f>
        <v>6103.73005</v>
      </c>
      <c r="CK162" s="820" t="n">
        <f aca="false">'Quarterly data'!CL192</f>
        <v>6103.73005</v>
      </c>
      <c r="CL162" s="820" t="n">
        <f aca="false">'Quarterly data'!CM192</f>
        <v>7775.64589</v>
      </c>
      <c r="CM162" s="820" t="n">
        <f aca="false">'Quarterly data'!CN192</f>
        <v>7336.37179</v>
      </c>
      <c r="CN162" s="820" t="n">
        <f aca="false">'Quarterly data'!CO192</f>
        <v>5539.60419</v>
      </c>
      <c r="CO162" s="820" t="n">
        <f aca="false">'Quarterly data'!CP192</f>
        <v>5591.08591</v>
      </c>
      <c r="CP162" s="820" t="n">
        <f aca="false">'Quarterly data'!CQ192</f>
        <v>8314.69871</v>
      </c>
      <c r="CQ162" s="820" t="n">
        <f aca="false">'Quarterly data'!CR192</f>
        <v>8546.20266</v>
      </c>
      <c r="CR162" s="820" t="n">
        <f aca="false">'Quarterly data'!CS192</f>
        <v>7236.02228</v>
      </c>
      <c r="CS162" s="820" t="n">
        <f aca="false">'Quarterly data'!CT192</f>
        <v>6843.35035</v>
      </c>
      <c r="CT162" s="820" t="n">
        <f aca="false">'Quarterly data'!CU192</f>
        <v>8068.83685</v>
      </c>
      <c r="CU162" s="820" t="n">
        <f aca="false">'Quarterly data'!CV192</f>
        <v>8302.67427</v>
      </c>
      <c r="CV162" s="821"/>
      <c r="CW162" s="821"/>
      <c r="CX162" s="821"/>
      <c r="CY162" s="821"/>
      <c r="CZ162" s="821"/>
      <c r="DA162" s="821"/>
      <c r="DB162" s="821"/>
      <c r="DC162" s="821"/>
      <c r="DD162" s="821"/>
      <c r="DE162" s="821"/>
      <c r="DF162" s="821"/>
      <c r="DG162" s="821"/>
      <c r="DH162" s="821"/>
      <c r="DI162" s="821"/>
      <c r="DJ162" s="821"/>
      <c r="DK162" s="821"/>
      <c r="DL162" s="821"/>
      <c r="DM162" s="821"/>
      <c r="DN162" s="821"/>
    </row>
    <row r="163" customFormat="false" ht="15" hidden="false" customHeight="false" outlineLevel="0" collapsed="false">
      <c r="A163" s="822" t="s">
        <v>830</v>
      </c>
      <c r="B163" s="820" t="n">
        <f aca="false">'Quarterly data'!C193</f>
        <v>0</v>
      </c>
      <c r="C163" s="820" t="n">
        <f aca="false">'Quarterly data'!D193</f>
        <v>0</v>
      </c>
      <c r="D163" s="820" t="n">
        <f aca="false">'Quarterly data'!E193</f>
        <v>0</v>
      </c>
      <c r="E163" s="820" t="n">
        <f aca="false">'Quarterly data'!F193</f>
        <v>0</v>
      </c>
      <c r="F163" s="820" t="n">
        <f aca="false">'Quarterly data'!G193</f>
        <v>0</v>
      </c>
      <c r="G163" s="820" t="n">
        <f aca="false">'Quarterly data'!H193</f>
        <v>0</v>
      </c>
      <c r="H163" s="820" t="n">
        <f aca="false">'Quarterly data'!I193</f>
        <v>0</v>
      </c>
      <c r="I163" s="820" t="n">
        <f aca="false">'Quarterly data'!J193</f>
        <v>0</v>
      </c>
      <c r="J163" s="820" t="n">
        <f aca="false">'Quarterly data'!K193</f>
        <v>0</v>
      </c>
      <c r="K163" s="820" t="n">
        <f aca="false">'Quarterly data'!L193</f>
        <v>0</v>
      </c>
      <c r="L163" s="820" t="n">
        <f aca="false">'Quarterly data'!M193</f>
        <v>0</v>
      </c>
      <c r="M163" s="820" t="n">
        <f aca="false">'Quarterly data'!N193</f>
        <v>0</v>
      </c>
      <c r="N163" s="820" t="n">
        <f aca="false">'Quarterly data'!O193</f>
        <v>0.77494195</v>
      </c>
      <c r="O163" s="820" t="n">
        <f aca="false">'Quarterly data'!P193</f>
        <v>0.77494195</v>
      </c>
      <c r="P163" s="820" t="n">
        <f aca="false">'Quarterly data'!Q193</f>
        <v>0.77494195</v>
      </c>
      <c r="Q163" s="820" t="n">
        <f aca="false">'Quarterly data'!R193</f>
        <v>0.77494195</v>
      </c>
      <c r="R163" s="820" t="n">
        <f aca="false">'Quarterly data'!S193</f>
        <v>1.4774675</v>
      </c>
      <c r="S163" s="820" t="n">
        <f aca="false">'Quarterly data'!T193</f>
        <v>1.4774675</v>
      </c>
      <c r="T163" s="820" t="n">
        <f aca="false">'Quarterly data'!U193</f>
        <v>1.4774675</v>
      </c>
      <c r="U163" s="820" t="n">
        <f aca="false">'Quarterly data'!V193</f>
        <v>1.4774675</v>
      </c>
      <c r="V163" s="820" t="n">
        <f aca="false">'Quarterly data'!W193</f>
        <v>3.14461750175</v>
      </c>
      <c r="W163" s="820" t="n">
        <f aca="false">'Quarterly data'!X193</f>
        <v>3.14461750175</v>
      </c>
      <c r="X163" s="820" t="n">
        <f aca="false">'Quarterly data'!Y193</f>
        <v>3.14461750175</v>
      </c>
      <c r="Y163" s="820" t="n">
        <f aca="false">'Quarterly data'!Z193</f>
        <v>3.14461750175</v>
      </c>
      <c r="Z163" s="820" t="n">
        <f aca="false">'Quarterly data'!AA193</f>
        <v>10.658685775</v>
      </c>
      <c r="AA163" s="820" t="n">
        <f aca="false">'Quarterly data'!AB193</f>
        <v>10.658685775</v>
      </c>
      <c r="AB163" s="820" t="n">
        <f aca="false">'Quarterly data'!AC193</f>
        <v>10.658685775</v>
      </c>
      <c r="AC163" s="820" t="n">
        <f aca="false">'Quarterly data'!AD193</f>
        <v>10.658685775</v>
      </c>
      <c r="AD163" s="820" t="n">
        <f aca="false">'Quarterly data'!AE193</f>
        <v>3.9686238275</v>
      </c>
      <c r="AE163" s="820" t="n">
        <f aca="false">'Quarterly data'!AF193</f>
        <v>3.9686238275</v>
      </c>
      <c r="AF163" s="820" t="n">
        <f aca="false">'Quarterly data'!AG193</f>
        <v>3.9686238275</v>
      </c>
      <c r="AG163" s="820" t="n">
        <f aca="false">'Quarterly data'!AH193</f>
        <v>3.9686238275</v>
      </c>
      <c r="AH163" s="820" t="n">
        <f aca="false">'Quarterly data'!AI193</f>
        <v>2.76963</v>
      </c>
      <c r="AI163" s="820" t="n">
        <f aca="false">'Quarterly data'!AJ193</f>
        <v>2.76963</v>
      </c>
      <c r="AJ163" s="820" t="n">
        <f aca="false">'Quarterly data'!AK193</f>
        <v>2.76963</v>
      </c>
      <c r="AK163" s="820" t="n">
        <f aca="false">'Quarterly data'!AL193</f>
        <v>2.76963</v>
      </c>
      <c r="AL163" s="820" t="n">
        <f aca="false">'Quarterly data'!AM193</f>
        <v>7.3201824325</v>
      </c>
      <c r="AM163" s="820" t="n">
        <f aca="false">'Quarterly data'!AN193</f>
        <v>7.3201824325</v>
      </c>
      <c r="AN163" s="820" t="n">
        <f aca="false">'Quarterly data'!AO193</f>
        <v>7.3201824325</v>
      </c>
      <c r="AO163" s="820" t="n">
        <f aca="false">'Quarterly data'!AP193</f>
        <v>7.3201824325</v>
      </c>
      <c r="AP163" s="820" t="n">
        <f aca="false">'Quarterly data'!AQ193</f>
        <v>9.32505314481281</v>
      </c>
      <c r="AQ163" s="820" t="n">
        <f aca="false">'Quarterly data'!AR193</f>
        <v>9.32505314481281</v>
      </c>
      <c r="AR163" s="820" t="n">
        <f aca="false">'Quarterly data'!AS193</f>
        <v>9.32505314481281</v>
      </c>
      <c r="AS163" s="820" t="n">
        <f aca="false">'Quarterly data'!AT193</f>
        <v>9.32505314481281</v>
      </c>
      <c r="AT163" s="820" t="n">
        <f aca="false">'Quarterly data'!AU193</f>
        <v>9.14333352452465</v>
      </c>
      <c r="AU163" s="820" t="n">
        <f aca="false">'Quarterly data'!AV193</f>
        <v>9.14333352452465</v>
      </c>
      <c r="AV163" s="820" t="n">
        <f aca="false">'Quarterly data'!AW193</f>
        <v>9.14333352452465</v>
      </c>
      <c r="AW163" s="820" t="n">
        <f aca="false">'Quarterly data'!AX193</f>
        <v>9.14333352452465</v>
      </c>
      <c r="AX163" s="820" t="n">
        <f aca="false">'Quarterly data'!AY193</f>
        <v>17.6549767747684</v>
      </c>
      <c r="AY163" s="820" t="n">
        <f aca="false">'Quarterly data'!AZ193</f>
        <v>17.6549767747684</v>
      </c>
      <c r="AZ163" s="820" t="n">
        <f aca="false">'Quarterly data'!BA193</f>
        <v>17.6549767747684</v>
      </c>
      <c r="BA163" s="820" t="n">
        <f aca="false">'Quarterly data'!BB193</f>
        <v>17.6549767747684</v>
      </c>
      <c r="BB163" s="820" t="n">
        <f aca="false">'Quarterly data'!BC193</f>
        <v>22.8337532072467</v>
      </c>
      <c r="BC163" s="820" t="n">
        <f aca="false">'Quarterly data'!BD193</f>
        <v>22.8337532072467</v>
      </c>
      <c r="BD163" s="820" t="n">
        <f aca="false">'Quarterly data'!BE193</f>
        <v>22.8337532072467</v>
      </c>
      <c r="BE163" s="820" t="n">
        <f aca="false">'Quarterly data'!BF193</f>
        <v>22.8337532072467</v>
      </c>
      <c r="BF163" s="820" t="n">
        <f aca="false">'Quarterly data'!BG193</f>
        <v>13.6435508705394</v>
      </c>
      <c r="BG163" s="820" t="n">
        <f aca="false">'Quarterly data'!BH193</f>
        <v>13.6435508705394</v>
      </c>
      <c r="BH163" s="820" t="n">
        <f aca="false">'Quarterly data'!BI193</f>
        <v>13.6435508705394</v>
      </c>
      <c r="BI163" s="820" t="n">
        <f aca="false">'Quarterly data'!BJ193</f>
        <v>13.6435508705394</v>
      </c>
      <c r="BJ163" s="820" t="n">
        <f aca="false">'Quarterly data'!BK193</f>
        <v>10.4597166996003</v>
      </c>
      <c r="BK163" s="820" t="n">
        <f aca="false">'Quarterly data'!BL193</f>
        <v>15.256504398624</v>
      </c>
      <c r="BL163" s="820" t="n">
        <f aca="false">'Quarterly data'!BM193</f>
        <v>18.4829888256519</v>
      </c>
      <c r="BM163" s="820" t="n">
        <f aca="false">'Quarterly data'!BN193</f>
        <v>23.5909319355257</v>
      </c>
      <c r="BN163" s="820" t="n">
        <f aca="false">'Quarterly data'!BO193</f>
        <v>35.3708776135184</v>
      </c>
      <c r="BO163" s="820" t="n">
        <f aca="false">'Quarterly data'!BP193</f>
        <v>32.336435480054</v>
      </c>
      <c r="BP163" s="820" t="n">
        <f aca="false">'Quarterly data'!BQ193</f>
        <v>42.3099202277789</v>
      </c>
      <c r="BQ163" s="820" t="n">
        <f aca="false">'Quarterly data'!BR193</f>
        <v>41.409538577098</v>
      </c>
      <c r="BR163" s="820" t="n">
        <f aca="false">'Quarterly data'!BS193</f>
        <v>34.1772483228941</v>
      </c>
      <c r="BS163" s="820" t="n">
        <f aca="false">'Quarterly data'!BT193</f>
        <v>30.4591209565192</v>
      </c>
      <c r="BT163" s="820" t="n">
        <f aca="false">'Quarterly data'!BU193</f>
        <v>37.1281070397597</v>
      </c>
      <c r="BU163" s="820" t="n">
        <f aca="false">'Quarterly data'!BV193</f>
        <v>34.3064968180127</v>
      </c>
      <c r="BV163" s="820" t="n">
        <f aca="false">'Quarterly data'!BW193</f>
        <v>46.7076046117645</v>
      </c>
      <c r="BW163" s="820" t="n">
        <f aca="false">'Quarterly data'!BX193</f>
        <v>68.1646134179704</v>
      </c>
      <c r="BX163" s="820" t="n">
        <f aca="false">'Quarterly data'!BY193</f>
        <v>64.6712316214489</v>
      </c>
      <c r="BY163" s="820" t="n">
        <f aca="false">'Quarterly data'!BZ193</f>
        <v>46.1564252985474</v>
      </c>
      <c r="BZ163" s="820" t="n">
        <f aca="false">'Quarterly data'!CA193</f>
        <v>43.5015945083392</v>
      </c>
      <c r="CA163" s="820" t="n">
        <f aca="false">'Quarterly data'!CB193</f>
        <v>49.9523715880817</v>
      </c>
      <c r="CB163" s="820" t="n">
        <f aca="false">'Quarterly data'!CC193</f>
        <v>60.3786911761183</v>
      </c>
      <c r="CC163" s="820" t="n">
        <f aca="false">'Quarterly data'!CD193</f>
        <v>49.4856083083481</v>
      </c>
      <c r="CD163" s="820" t="n">
        <f aca="false">'Quarterly data'!CE193</f>
        <v>29.4516738986584</v>
      </c>
      <c r="CE163" s="820" t="n">
        <f aca="false">'Quarterly data'!CF193</f>
        <v>29.4516738986584</v>
      </c>
      <c r="CF163" s="820" t="n">
        <f aca="false">'Quarterly data'!CG193</f>
        <v>29.4516738986584</v>
      </c>
      <c r="CG163" s="820" t="n">
        <f aca="false">'Quarterly data'!CH193</f>
        <v>29.4516738986584</v>
      </c>
      <c r="CH163" s="820" t="n">
        <f aca="false">'Quarterly data'!CI193</f>
        <v>21.6060233193986</v>
      </c>
      <c r="CI163" s="820" t="n">
        <f aca="false">'Quarterly data'!CJ193</f>
        <v>21.6060233193986</v>
      </c>
      <c r="CJ163" s="820" t="n">
        <f aca="false">'Quarterly data'!CK193</f>
        <v>21.6060233193986</v>
      </c>
      <c r="CK163" s="820" t="n">
        <f aca="false">'Quarterly data'!CL193</f>
        <v>21.6060233193986</v>
      </c>
      <c r="CL163" s="820" t="n">
        <f aca="false">'Quarterly data'!CM193</f>
        <v>23.2082833695148</v>
      </c>
      <c r="CM163" s="820" t="n">
        <f aca="false">'Quarterly data'!CN193</f>
        <v>24.940831837372</v>
      </c>
      <c r="CN163" s="820" t="n">
        <f aca="false">'Quarterly data'!CO193</f>
        <v>33.5082886455694</v>
      </c>
      <c r="CO163" s="820" t="n">
        <f aca="false">'Quarterly data'!CP193</f>
        <v>42.023533443537</v>
      </c>
      <c r="CP163" s="820" t="n">
        <f aca="false">'Quarterly data'!CQ193</f>
        <v>32.7912815474697</v>
      </c>
      <c r="CQ163" s="820" t="n">
        <f aca="false">'Quarterly data'!CR193</f>
        <v>40.6368809615232</v>
      </c>
      <c r="CR163" s="820" t="n">
        <f aca="false">'Quarterly data'!CS193</f>
        <v>36.4863819078785</v>
      </c>
      <c r="CS163" s="820" t="n">
        <f aca="false">'Quarterly data'!CT193</f>
        <v>33.0772863876743</v>
      </c>
      <c r="CT163" s="820" t="n">
        <f aca="false">'Quarterly data'!CU193</f>
        <v>31.3373172914483</v>
      </c>
      <c r="CU163" s="820" t="n">
        <f aca="false">'Quarterly data'!CV193</f>
        <v>25.6142928723685</v>
      </c>
      <c r="CV163" s="821"/>
      <c r="CW163" s="821"/>
      <c r="CX163" s="821"/>
      <c r="CY163" s="821"/>
      <c r="CZ163" s="821"/>
      <c r="DA163" s="821"/>
      <c r="DB163" s="821"/>
      <c r="DC163" s="821"/>
      <c r="DD163" s="821"/>
      <c r="DE163" s="821"/>
      <c r="DF163" s="821"/>
      <c r="DG163" s="821"/>
      <c r="DH163" s="821"/>
      <c r="DI163" s="821"/>
      <c r="DJ163" s="821"/>
      <c r="DK163" s="821"/>
      <c r="DL163" s="821"/>
      <c r="DM163" s="821"/>
      <c r="DN163" s="821"/>
    </row>
    <row r="164" customFormat="false" ht="15" hidden="false" customHeight="false" outlineLevel="0" collapsed="false">
      <c r="A164" s="822" t="s">
        <v>831</v>
      </c>
      <c r="B164" s="820" t="n">
        <f aca="false">'Quarterly data'!C194</f>
        <v>0</v>
      </c>
      <c r="C164" s="820" t="n">
        <f aca="false">'Quarterly data'!D194</f>
        <v>0</v>
      </c>
      <c r="D164" s="820" t="n">
        <f aca="false">'Quarterly data'!E194</f>
        <v>0</v>
      </c>
      <c r="E164" s="820" t="n">
        <f aca="false">'Quarterly data'!F194</f>
        <v>0</v>
      </c>
      <c r="F164" s="820" t="n">
        <f aca="false">'Quarterly data'!G194</f>
        <v>0</v>
      </c>
      <c r="G164" s="820" t="n">
        <f aca="false">'Quarterly data'!H194</f>
        <v>0</v>
      </c>
      <c r="H164" s="820" t="n">
        <f aca="false">'Quarterly data'!I194</f>
        <v>0</v>
      </c>
      <c r="I164" s="820" t="n">
        <f aca="false">'Quarterly data'!J194</f>
        <v>0</v>
      </c>
      <c r="J164" s="820" t="n">
        <f aca="false">'Quarterly data'!K194</f>
        <v>0</v>
      </c>
      <c r="K164" s="820" t="n">
        <f aca="false">'Quarterly data'!L194</f>
        <v>0</v>
      </c>
      <c r="L164" s="820" t="n">
        <f aca="false">'Quarterly data'!M194</f>
        <v>0</v>
      </c>
      <c r="M164" s="820" t="n">
        <f aca="false">'Quarterly data'!N194</f>
        <v>0</v>
      </c>
      <c r="N164" s="820" t="n">
        <f aca="false">'Quarterly data'!O194</f>
        <v>127.425</v>
      </c>
      <c r="O164" s="820" t="n">
        <f aca="false">'Quarterly data'!P194</f>
        <v>127.425</v>
      </c>
      <c r="P164" s="820" t="n">
        <f aca="false">'Quarterly data'!Q194</f>
        <v>127.425</v>
      </c>
      <c r="Q164" s="820" t="n">
        <f aca="false">'Quarterly data'!R194</f>
        <v>127.425</v>
      </c>
      <c r="R164" s="820" t="n">
        <f aca="false">'Quarterly data'!S194</f>
        <v>235.75</v>
      </c>
      <c r="S164" s="820" t="n">
        <f aca="false">'Quarterly data'!T194</f>
        <v>235.75</v>
      </c>
      <c r="T164" s="820" t="n">
        <f aca="false">'Quarterly data'!U194</f>
        <v>235.75</v>
      </c>
      <c r="U164" s="820" t="n">
        <f aca="false">'Quarterly data'!V194</f>
        <v>235.75</v>
      </c>
      <c r="V164" s="820" t="n">
        <f aca="false">'Quarterly data'!W194</f>
        <v>277.95225</v>
      </c>
      <c r="W164" s="820" t="n">
        <f aca="false">'Quarterly data'!X194</f>
        <v>277.95225</v>
      </c>
      <c r="X164" s="820" t="n">
        <f aca="false">'Quarterly data'!Y194</f>
        <v>277.95225</v>
      </c>
      <c r="Y164" s="820" t="n">
        <f aca="false">'Quarterly data'!Z194</f>
        <v>277.95225</v>
      </c>
      <c r="Z164" s="820" t="n">
        <f aca="false">'Quarterly data'!AA194</f>
        <v>564.1535</v>
      </c>
      <c r="AA164" s="820" t="n">
        <f aca="false">'Quarterly data'!AB194</f>
        <v>564.1535</v>
      </c>
      <c r="AB164" s="820" t="n">
        <f aca="false">'Quarterly data'!AC194</f>
        <v>564.1535</v>
      </c>
      <c r="AC164" s="820" t="n">
        <f aca="false">'Quarterly data'!AD194</f>
        <v>564.1535</v>
      </c>
      <c r="AD164" s="820" t="n">
        <f aca="false">'Quarterly data'!AE194</f>
        <v>520.77</v>
      </c>
      <c r="AE164" s="820" t="n">
        <f aca="false">'Quarterly data'!AF194</f>
        <v>520.77</v>
      </c>
      <c r="AF164" s="820" t="n">
        <f aca="false">'Quarterly data'!AG194</f>
        <v>520.77</v>
      </c>
      <c r="AG164" s="820" t="n">
        <f aca="false">'Quarterly data'!AH194</f>
        <v>520.77</v>
      </c>
      <c r="AH164" s="820" t="n">
        <f aca="false">'Quarterly data'!AI194</f>
        <v>577.5</v>
      </c>
      <c r="AI164" s="820" t="n">
        <f aca="false">'Quarterly data'!AJ194</f>
        <v>577.5</v>
      </c>
      <c r="AJ164" s="820" t="n">
        <f aca="false">'Quarterly data'!AK194</f>
        <v>577.5</v>
      </c>
      <c r="AK164" s="820" t="n">
        <f aca="false">'Quarterly data'!AL194</f>
        <v>577.5</v>
      </c>
      <c r="AL164" s="820" t="n">
        <f aca="false">'Quarterly data'!AM194</f>
        <v>1142.93525</v>
      </c>
      <c r="AM164" s="820" t="n">
        <f aca="false">'Quarterly data'!AN194</f>
        <v>1142.93525</v>
      </c>
      <c r="AN164" s="820" t="n">
        <f aca="false">'Quarterly data'!AO194</f>
        <v>1142.93525</v>
      </c>
      <c r="AO164" s="820" t="n">
        <f aca="false">'Quarterly data'!AP194</f>
        <v>1142.93525</v>
      </c>
      <c r="AP164" s="820" t="n">
        <f aca="false">'Quarterly data'!AQ194</f>
        <v>1537.62175</v>
      </c>
      <c r="AQ164" s="820" t="n">
        <f aca="false">'Quarterly data'!AR194</f>
        <v>1537.62175</v>
      </c>
      <c r="AR164" s="820" t="n">
        <f aca="false">'Quarterly data'!AS194</f>
        <v>1537.62175</v>
      </c>
      <c r="AS164" s="820" t="n">
        <f aca="false">'Quarterly data'!AT194</f>
        <v>1537.62175</v>
      </c>
      <c r="AT164" s="820" t="n">
        <f aca="false">'Quarterly data'!AU194</f>
        <v>1498.7875</v>
      </c>
      <c r="AU164" s="820" t="n">
        <f aca="false">'Quarterly data'!AV194</f>
        <v>1498.7875</v>
      </c>
      <c r="AV164" s="820" t="n">
        <f aca="false">'Quarterly data'!AW194</f>
        <v>1498.7875</v>
      </c>
      <c r="AW164" s="820" t="n">
        <f aca="false">'Quarterly data'!AX194</f>
        <v>1498.7875</v>
      </c>
      <c r="AX164" s="820" t="n">
        <f aca="false">'Quarterly data'!AY194</f>
        <v>2055.244</v>
      </c>
      <c r="AY164" s="820" t="n">
        <f aca="false">'Quarterly data'!AZ194</f>
        <v>2055.244</v>
      </c>
      <c r="AZ164" s="820" t="n">
        <f aca="false">'Quarterly data'!BA194</f>
        <v>2055.244</v>
      </c>
      <c r="BA164" s="820" t="n">
        <f aca="false">'Quarterly data'!BB194</f>
        <v>2055.244</v>
      </c>
      <c r="BB164" s="820" t="n">
        <f aca="false">'Quarterly data'!BC194</f>
        <v>1772.914</v>
      </c>
      <c r="BC164" s="820" t="n">
        <f aca="false">'Quarterly data'!BD194</f>
        <v>1772.914</v>
      </c>
      <c r="BD164" s="820" t="n">
        <f aca="false">'Quarterly data'!BE194</f>
        <v>1772.914</v>
      </c>
      <c r="BE164" s="820" t="n">
        <f aca="false">'Quarterly data'!BF194</f>
        <v>1772.914</v>
      </c>
      <c r="BF164" s="820" t="n">
        <f aca="false">'Quarterly data'!BG194</f>
        <v>1523.38575</v>
      </c>
      <c r="BG164" s="820" t="n">
        <f aca="false">'Quarterly data'!BH194</f>
        <v>1523.38575</v>
      </c>
      <c r="BH164" s="820" t="n">
        <f aca="false">'Quarterly data'!BI194</f>
        <v>1523.38575</v>
      </c>
      <c r="BI164" s="820" t="n">
        <f aca="false">'Quarterly data'!BJ194</f>
        <v>1523.38575</v>
      </c>
      <c r="BJ164" s="820" t="n">
        <f aca="false">'Quarterly data'!BK194</f>
        <v>901.234</v>
      </c>
      <c r="BK164" s="820" t="n">
        <f aca="false">'Quarterly data'!BL194</f>
        <v>1509.227</v>
      </c>
      <c r="BL164" s="820" t="n">
        <f aca="false">'Quarterly data'!BM194</f>
        <v>1537.751</v>
      </c>
      <c r="BM164" s="820" t="n">
        <f aca="false">'Quarterly data'!BN194</f>
        <v>1518.138</v>
      </c>
      <c r="BN164" s="820" t="n">
        <f aca="false">'Quarterly data'!BO194</f>
        <v>1900.155</v>
      </c>
      <c r="BO164" s="820" t="n">
        <f aca="false">'Quarterly data'!BP194</f>
        <v>1812.127</v>
      </c>
      <c r="BP164" s="820" t="n">
        <f aca="false">'Quarterly data'!BQ194</f>
        <v>2486.67</v>
      </c>
      <c r="BQ164" s="820" t="n">
        <f aca="false">'Quarterly data'!BR194</f>
        <v>2649.431</v>
      </c>
      <c r="BR164" s="820" t="n">
        <f aca="false">'Quarterly data'!BS194</f>
        <v>2013.653</v>
      </c>
      <c r="BS164" s="820" t="n">
        <f aca="false">'Quarterly data'!BT194</f>
        <v>1676.7315</v>
      </c>
      <c r="BT164" s="820" t="n">
        <f aca="false">'Quarterly data'!BU194</f>
        <v>1904.192</v>
      </c>
      <c r="BU164" s="820" t="n">
        <f aca="false">'Quarterly data'!BV194</f>
        <v>1937.315</v>
      </c>
      <c r="BV164" s="820" t="n">
        <f aca="false">'Quarterly data'!BW194</f>
        <v>2036.86015</v>
      </c>
      <c r="BW164" s="820" t="n">
        <f aca="false">'Quarterly data'!BX194</f>
        <v>2534.16251</v>
      </c>
      <c r="BX164" s="820" t="n">
        <f aca="false">'Quarterly data'!BY194</f>
        <v>2470.0524</v>
      </c>
      <c r="BY164" s="820" t="n">
        <f aca="false">'Quarterly data'!BZ194</f>
        <v>2538.14415</v>
      </c>
      <c r="BZ164" s="820" t="n">
        <f aca="false">'Quarterly data'!CA194</f>
        <v>2557.5535</v>
      </c>
      <c r="CA164" s="820" t="n">
        <f aca="false">'Quarterly data'!CB194</f>
        <v>2664.69501</v>
      </c>
      <c r="CB164" s="820" t="n">
        <f aca="false">'Quarterly data'!CC194</f>
        <v>2895.97242</v>
      </c>
      <c r="CC164" s="820" t="n">
        <f aca="false">'Quarterly data'!CD194</f>
        <v>2352.58791</v>
      </c>
      <c r="CD164" s="820" t="n">
        <f aca="false">'Quarterly data'!CE194</f>
        <v>1820.44212</v>
      </c>
      <c r="CE164" s="820" t="n">
        <f aca="false">'Quarterly data'!CF194</f>
        <v>1820.44212</v>
      </c>
      <c r="CF164" s="820" t="n">
        <f aca="false">'Quarterly data'!CG194</f>
        <v>1820.44212</v>
      </c>
      <c r="CG164" s="820" t="n">
        <f aca="false">'Quarterly data'!CH194</f>
        <v>1820.44212</v>
      </c>
      <c r="CH164" s="820" t="n">
        <f aca="false">'Quarterly data'!CI194</f>
        <v>1633.95355</v>
      </c>
      <c r="CI164" s="820" t="n">
        <f aca="false">'Quarterly data'!CJ194</f>
        <v>1633.95355</v>
      </c>
      <c r="CJ164" s="820" t="n">
        <f aca="false">'Quarterly data'!CK194</f>
        <v>1633.95355</v>
      </c>
      <c r="CK164" s="820" t="n">
        <f aca="false">'Quarterly data'!CL194</f>
        <v>1633.95355</v>
      </c>
      <c r="CL164" s="820" t="n">
        <f aca="false">'Quarterly data'!CM194</f>
        <v>1760.57449</v>
      </c>
      <c r="CM164" s="820" t="n">
        <f aca="false">'Quarterly data'!CN194</f>
        <v>1806.58889</v>
      </c>
      <c r="CN164" s="820" t="n">
        <f aca="false">'Quarterly data'!CO194</f>
        <v>2118.8724</v>
      </c>
      <c r="CO164" s="820" t="n">
        <f aca="false">'Quarterly data'!CP194</f>
        <v>2294.30455</v>
      </c>
      <c r="CP164" s="820" t="n">
        <f aca="false">'Quarterly data'!CQ194</f>
        <v>1981.5075</v>
      </c>
      <c r="CQ164" s="820" t="n">
        <f aca="false">'Quarterly data'!CR194</f>
        <v>2245.3732</v>
      </c>
      <c r="CR164" s="820" t="n">
        <f aca="false">'Quarterly data'!CS194</f>
        <v>2130.59433</v>
      </c>
      <c r="CS164" s="820" t="n">
        <f aca="false">'Quarterly data'!CT194</f>
        <v>2031.9097</v>
      </c>
      <c r="CT164" s="820" t="n">
        <f aca="false">'Quarterly data'!CU194</f>
        <v>1920.4786</v>
      </c>
      <c r="CU164" s="820" t="n">
        <f aca="false">'Quarterly data'!CV194</f>
        <v>1885.9165</v>
      </c>
      <c r="CV164" s="821"/>
      <c r="CW164" s="821"/>
      <c r="CX164" s="821"/>
      <c r="CY164" s="821"/>
      <c r="CZ164" s="821"/>
      <c r="DA164" s="821"/>
      <c r="DB164" s="821"/>
      <c r="DC164" s="821"/>
      <c r="DD164" s="821"/>
      <c r="DE164" s="821"/>
      <c r="DF164" s="821"/>
      <c r="DG164" s="821"/>
      <c r="DH164" s="821"/>
      <c r="DI164" s="821"/>
      <c r="DJ164" s="821"/>
      <c r="DK164" s="821"/>
      <c r="DL164" s="821"/>
      <c r="DM164" s="821"/>
      <c r="DN164" s="821"/>
    </row>
    <row r="165" customFormat="false" ht="15" hidden="false" customHeight="false" outlineLevel="0" collapsed="false">
      <c r="A165" s="822" t="s">
        <v>832</v>
      </c>
      <c r="B165" s="820" t="n">
        <f aca="false">'Quarterly data'!C195</f>
        <v>0</v>
      </c>
      <c r="C165" s="820" t="n">
        <f aca="false">'Quarterly data'!D195</f>
        <v>0</v>
      </c>
      <c r="D165" s="820" t="n">
        <f aca="false">'Quarterly data'!E195</f>
        <v>0</v>
      </c>
      <c r="E165" s="820" t="n">
        <f aca="false">'Quarterly data'!F195</f>
        <v>0</v>
      </c>
      <c r="F165" s="820" t="n">
        <f aca="false">'Quarterly data'!G195</f>
        <v>0</v>
      </c>
      <c r="G165" s="820" t="n">
        <f aca="false">'Quarterly data'!H195</f>
        <v>0</v>
      </c>
      <c r="H165" s="820" t="n">
        <f aca="false">'Quarterly data'!I195</f>
        <v>0</v>
      </c>
      <c r="I165" s="820" t="n">
        <f aca="false">'Quarterly data'!J195</f>
        <v>0</v>
      </c>
      <c r="J165" s="820" t="n">
        <f aca="false">'Quarterly data'!K195</f>
        <v>0</v>
      </c>
      <c r="K165" s="820" t="n">
        <f aca="false">'Quarterly data'!L195</f>
        <v>0</v>
      </c>
      <c r="L165" s="820" t="n">
        <f aca="false">'Quarterly data'!M195</f>
        <v>0</v>
      </c>
      <c r="M165" s="820" t="n">
        <f aca="false">'Quarterly data'!N195</f>
        <v>0</v>
      </c>
      <c r="N165" s="820" t="n">
        <f aca="false">'Quarterly data'!O195</f>
        <v>0</v>
      </c>
      <c r="O165" s="820" t="n">
        <f aca="false">'Quarterly data'!P195</f>
        <v>0</v>
      </c>
      <c r="P165" s="820" t="n">
        <f aca="false">'Quarterly data'!Q195</f>
        <v>0</v>
      </c>
      <c r="Q165" s="820" t="n">
        <f aca="false">'Quarterly data'!R195</f>
        <v>0</v>
      </c>
      <c r="R165" s="820" t="n">
        <f aca="false">'Quarterly data'!S195</f>
        <v>0</v>
      </c>
      <c r="S165" s="820" t="n">
        <f aca="false">'Quarterly data'!T195</f>
        <v>0</v>
      </c>
      <c r="T165" s="820" t="n">
        <f aca="false">'Quarterly data'!U195</f>
        <v>0</v>
      </c>
      <c r="U165" s="820" t="n">
        <f aca="false">'Quarterly data'!V195</f>
        <v>0</v>
      </c>
      <c r="V165" s="820" t="n">
        <f aca="false">'Quarterly data'!W195</f>
        <v>0</v>
      </c>
      <c r="W165" s="820" t="n">
        <f aca="false">'Quarterly data'!X195</f>
        <v>0</v>
      </c>
      <c r="X165" s="820" t="n">
        <f aca="false">'Quarterly data'!Y195</f>
        <v>0</v>
      </c>
      <c r="Y165" s="820" t="n">
        <f aca="false">'Quarterly data'!Z195</f>
        <v>0</v>
      </c>
      <c r="Z165" s="820" t="n">
        <f aca="false">'Quarterly data'!AA195</f>
        <v>0.66</v>
      </c>
      <c r="AA165" s="820" t="n">
        <f aca="false">'Quarterly data'!AB195</f>
        <v>0.66</v>
      </c>
      <c r="AB165" s="820" t="n">
        <f aca="false">'Quarterly data'!AC195</f>
        <v>0.66</v>
      </c>
      <c r="AC165" s="820" t="n">
        <f aca="false">'Quarterly data'!AD195</f>
        <v>0.66</v>
      </c>
      <c r="AD165" s="820" t="n">
        <f aca="false">'Quarterly data'!AE195</f>
        <v>0.68421975</v>
      </c>
      <c r="AE165" s="820" t="n">
        <f aca="false">'Quarterly data'!AF195</f>
        <v>0.68421975</v>
      </c>
      <c r="AF165" s="820" t="n">
        <f aca="false">'Quarterly data'!AG195</f>
        <v>0.68421975</v>
      </c>
      <c r="AG165" s="820" t="n">
        <f aca="false">'Quarterly data'!AH195</f>
        <v>0.68421975</v>
      </c>
      <c r="AH165" s="820" t="n">
        <f aca="false">'Quarterly data'!AI195</f>
        <v>0.5925</v>
      </c>
      <c r="AI165" s="820" t="n">
        <f aca="false">'Quarterly data'!AJ195</f>
        <v>0.5925</v>
      </c>
      <c r="AJ165" s="820" t="n">
        <f aca="false">'Quarterly data'!AK195</f>
        <v>0.5925</v>
      </c>
      <c r="AK165" s="820" t="n">
        <f aca="false">'Quarterly data'!AL195</f>
        <v>0.5925</v>
      </c>
      <c r="AL165" s="820" t="n">
        <f aca="false">'Quarterly data'!AM195</f>
        <v>0.9525</v>
      </c>
      <c r="AM165" s="820" t="n">
        <f aca="false">'Quarterly data'!AN195</f>
        <v>0.9525</v>
      </c>
      <c r="AN165" s="820" t="n">
        <f aca="false">'Quarterly data'!AO195</f>
        <v>0.9525</v>
      </c>
      <c r="AO165" s="820" t="n">
        <f aca="false">'Quarterly data'!AP195</f>
        <v>0.9525</v>
      </c>
      <c r="AP165" s="820" t="n">
        <f aca="false">'Quarterly data'!AQ195</f>
        <v>0.796972228610083</v>
      </c>
      <c r="AQ165" s="820" t="n">
        <f aca="false">'Quarterly data'!AR195</f>
        <v>0.796972228610083</v>
      </c>
      <c r="AR165" s="820" t="n">
        <f aca="false">'Quarterly data'!AS195</f>
        <v>0.796972228610083</v>
      </c>
      <c r="AS165" s="820" t="n">
        <f aca="false">'Quarterly data'!AT195</f>
        <v>0.796972228610083</v>
      </c>
      <c r="AT165" s="820" t="n">
        <f aca="false">'Quarterly data'!AU195</f>
        <v>1.10374477788091</v>
      </c>
      <c r="AU165" s="820" t="n">
        <f aca="false">'Quarterly data'!AV195</f>
        <v>1.10374477788091</v>
      </c>
      <c r="AV165" s="820" t="n">
        <f aca="false">'Quarterly data'!AW195</f>
        <v>1.10374477788091</v>
      </c>
      <c r="AW165" s="820" t="n">
        <f aca="false">'Quarterly data'!AX195</f>
        <v>1.10374477788091</v>
      </c>
      <c r="AX165" s="820" t="n">
        <f aca="false">'Quarterly data'!AY195</f>
        <v>3.59337005994686</v>
      </c>
      <c r="AY165" s="820" t="n">
        <f aca="false">'Quarterly data'!AZ195</f>
        <v>3.59337005994686</v>
      </c>
      <c r="AZ165" s="820" t="n">
        <f aca="false">'Quarterly data'!BA195</f>
        <v>3.59337005994686</v>
      </c>
      <c r="BA165" s="820" t="n">
        <f aca="false">'Quarterly data'!BB195</f>
        <v>3.59337005994686</v>
      </c>
      <c r="BB165" s="820" t="n">
        <f aca="false">'Quarterly data'!BC195</f>
        <v>8.24910194012721</v>
      </c>
      <c r="BC165" s="820" t="n">
        <f aca="false">'Quarterly data'!BD195</f>
        <v>8.24910194012721</v>
      </c>
      <c r="BD165" s="820" t="n">
        <f aca="false">'Quarterly data'!BE195</f>
        <v>8.24910194012721</v>
      </c>
      <c r="BE165" s="820" t="n">
        <f aca="false">'Quarterly data'!BF195</f>
        <v>8.24910194012721</v>
      </c>
      <c r="BF165" s="820" t="n">
        <f aca="false">'Quarterly data'!BG195</f>
        <v>6.7194850856258</v>
      </c>
      <c r="BG165" s="820" t="n">
        <f aca="false">'Quarterly data'!BH195</f>
        <v>6.7194850856258</v>
      </c>
      <c r="BH165" s="820" t="n">
        <f aca="false">'Quarterly data'!BI195</f>
        <v>6.7194850856258</v>
      </c>
      <c r="BI165" s="820" t="n">
        <f aca="false">'Quarterly data'!BJ195</f>
        <v>6.7194850856258</v>
      </c>
      <c r="BJ165" s="820" t="n">
        <f aca="false">'Quarterly data'!BK195</f>
        <v>9.24994331372105</v>
      </c>
      <c r="BK165" s="820" t="n">
        <f aca="false">'Quarterly data'!BL195</f>
        <v>7.11892921381649</v>
      </c>
      <c r="BL165" s="820" t="n">
        <f aca="false">'Quarterly data'!BM195</f>
        <v>7.25895167342456</v>
      </c>
      <c r="BM165" s="820" t="n">
        <f aca="false">'Quarterly data'!BN195</f>
        <v>10.1340288487026</v>
      </c>
      <c r="BN165" s="820" t="n">
        <f aca="false">'Quarterly data'!BO195</f>
        <v>10.75994050302</v>
      </c>
      <c r="BO165" s="820" t="n">
        <f aca="false">'Quarterly data'!BP195</f>
        <v>11.0907221729064</v>
      </c>
      <c r="BP165" s="820" t="n">
        <f aca="false">'Quarterly data'!BQ195</f>
        <v>12.0744948517375</v>
      </c>
      <c r="BQ165" s="820" t="n">
        <f aca="false">'Quarterly data'!BR195</f>
        <v>14.4284695282734</v>
      </c>
      <c r="BR165" s="820" t="n">
        <f aca="false">'Quarterly data'!BS195</f>
        <v>18.0146322851978</v>
      </c>
      <c r="BS165" s="820" t="n">
        <f aca="false">'Quarterly data'!BT195</f>
        <v>18.5134187616731</v>
      </c>
      <c r="BT165" s="820" t="n">
        <f aca="false">'Quarterly data'!BU195</f>
        <v>31.4294754776734</v>
      </c>
      <c r="BU165" s="820" t="n">
        <f aca="false">'Quarterly data'!BV195</f>
        <v>20.0409635156011</v>
      </c>
      <c r="BV165" s="820" t="n">
        <f aca="false">'Quarterly data'!BW195</f>
        <v>18.1661994157707</v>
      </c>
      <c r="BW165" s="820" t="n">
        <f aca="false">'Quarterly data'!BX195</f>
        <v>26.0621765643382</v>
      </c>
      <c r="BX165" s="820" t="n">
        <f aca="false">'Quarterly data'!BY195</f>
        <v>20.4265762113512</v>
      </c>
      <c r="BY165" s="820" t="n">
        <f aca="false">'Quarterly data'!BZ195</f>
        <v>17.2576813137853</v>
      </c>
      <c r="BZ165" s="820" t="n">
        <f aca="false">'Quarterly data'!CA195</f>
        <v>22.690698989593</v>
      </c>
      <c r="CA165" s="820" t="n">
        <f aca="false">'Quarterly data'!CB195</f>
        <v>26.3540514327059</v>
      </c>
      <c r="CB165" s="820" t="n">
        <f aca="false">'Quarterly data'!CC195</f>
        <v>23.8953924063844</v>
      </c>
      <c r="CC165" s="820" t="n">
        <f aca="false">'Quarterly data'!CD195</f>
        <v>30.6643304329214</v>
      </c>
      <c r="CD165" s="820" t="n">
        <f aca="false">'Quarterly data'!CE195</f>
        <v>28.9317558596019</v>
      </c>
      <c r="CE165" s="820" t="n">
        <f aca="false">'Quarterly data'!CF195</f>
        <v>28.9317558596019</v>
      </c>
      <c r="CF165" s="820" t="n">
        <f aca="false">'Quarterly data'!CG195</f>
        <v>28.9317558596019</v>
      </c>
      <c r="CG165" s="820" t="n">
        <f aca="false">'Quarterly data'!CH195</f>
        <v>28.9317558596019</v>
      </c>
      <c r="CH165" s="820" t="n">
        <f aca="false">'Quarterly data'!CI195</f>
        <v>38.8185705080132</v>
      </c>
      <c r="CI165" s="820" t="n">
        <f aca="false">'Quarterly data'!CJ195</f>
        <v>38.8185705080132</v>
      </c>
      <c r="CJ165" s="820" t="n">
        <f aca="false">'Quarterly data'!CK195</f>
        <v>38.8185705080132</v>
      </c>
      <c r="CK165" s="820" t="n">
        <f aca="false">'Quarterly data'!CL195</f>
        <v>38.8185705080132</v>
      </c>
      <c r="CL165" s="820" t="n">
        <f aca="false">'Quarterly data'!CM195</f>
        <v>64.5356382969625</v>
      </c>
      <c r="CM165" s="820" t="n">
        <f aca="false">'Quarterly data'!CN195</f>
        <v>78.4217734094407</v>
      </c>
      <c r="CN165" s="820" t="n">
        <f aca="false">'Quarterly data'!CO195</f>
        <v>81.913341266451</v>
      </c>
      <c r="CO165" s="820" t="n">
        <f aca="false">'Quarterly data'!CP195</f>
        <v>76.5974800265795</v>
      </c>
      <c r="CP165" s="820" t="n">
        <f aca="false">'Quarterly data'!CQ195</f>
        <v>78.6911205413636</v>
      </c>
      <c r="CQ165" s="820" t="n">
        <f aca="false">'Quarterly data'!CR195</f>
        <v>83.6251680176012</v>
      </c>
      <c r="CR165" s="820" t="n">
        <f aca="false">'Quarterly data'!CS195</f>
        <v>76.2132541904741</v>
      </c>
      <c r="CS165" s="820" t="n">
        <f aca="false">'Quarterly data'!CT195</f>
        <v>67.4419201800721</v>
      </c>
      <c r="CT165" s="820" t="n">
        <f aca="false">'Quarterly data'!CU195</f>
        <v>68.1970041713505</v>
      </c>
      <c r="CU165" s="820" t="n">
        <f aca="false">'Quarterly data'!CV195</f>
        <v>93.1822711433553</v>
      </c>
      <c r="CV165" s="821"/>
      <c r="CW165" s="821"/>
      <c r="CX165" s="821"/>
      <c r="CY165" s="821"/>
      <c r="CZ165" s="821"/>
      <c r="DA165" s="821"/>
      <c r="DB165" s="821"/>
      <c r="DC165" s="821"/>
      <c r="DD165" s="821"/>
      <c r="DE165" s="821"/>
      <c r="DF165" s="821"/>
      <c r="DG165" s="821"/>
      <c r="DH165" s="821"/>
      <c r="DI165" s="821"/>
      <c r="DJ165" s="821"/>
      <c r="DK165" s="821"/>
      <c r="DL165" s="821"/>
      <c r="DM165" s="821"/>
      <c r="DN165" s="821"/>
    </row>
    <row r="166" customFormat="false" ht="15" hidden="false" customHeight="false" outlineLevel="0" collapsed="false">
      <c r="A166" s="822" t="s">
        <v>833</v>
      </c>
      <c r="B166" s="820" t="n">
        <f aca="false">'Quarterly data'!C196</f>
        <v>0</v>
      </c>
      <c r="C166" s="820" t="n">
        <f aca="false">'Quarterly data'!D196</f>
        <v>0</v>
      </c>
      <c r="D166" s="820" t="n">
        <f aca="false">'Quarterly data'!E196</f>
        <v>0</v>
      </c>
      <c r="E166" s="820" t="n">
        <f aca="false">'Quarterly data'!F196</f>
        <v>0</v>
      </c>
      <c r="F166" s="820" t="n">
        <f aca="false">'Quarterly data'!G196</f>
        <v>0</v>
      </c>
      <c r="G166" s="820" t="n">
        <f aca="false">'Quarterly data'!H196</f>
        <v>0</v>
      </c>
      <c r="H166" s="820" t="n">
        <f aca="false">'Quarterly data'!I196</f>
        <v>0</v>
      </c>
      <c r="I166" s="820" t="n">
        <f aca="false">'Quarterly data'!J196</f>
        <v>0</v>
      </c>
      <c r="J166" s="820" t="n">
        <f aca="false">'Quarterly data'!K196</f>
        <v>0</v>
      </c>
      <c r="K166" s="820" t="n">
        <f aca="false">'Quarterly data'!L196</f>
        <v>0</v>
      </c>
      <c r="L166" s="820" t="n">
        <f aca="false">'Quarterly data'!M196</f>
        <v>0</v>
      </c>
      <c r="M166" s="820" t="n">
        <f aca="false">'Quarterly data'!N196</f>
        <v>0</v>
      </c>
      <c r="N166" s="820" t="n">
        <f aca="false">'Quarterly data'!O196</f>
        <v>0</v>
      </c>
      <c r="O166" s="820" t="n">
        <f aca="false">'Quarterly data'!P196</f>
        <v>0</v>
      </c>
      <c r="P166" s="820" t="n">
        <f aca="false">'Quarterly data'!Q196</f>
        <v>0</v>
      </c>
      <c r="Q166" s="820" t="n">
        <f aca="false">'Quarterly data'!R196</f>
        <v>0</v>
      </c>
      <c r="R166" s="820" t="n">
        <f aca="false">'Quarterly data'!S196</f>
        <v>0</v>
      </c>
      <c r="S166" s="820" t="n">
        <f aca="false">'Quarterly data'!T196</f>
        <v>0</v>
      </c>
      <c r="T166" s="820" t="n">
        <f aca="false">'Quarterly data'!U196</f>
        <v>0</v>
      </c>
      <c r="U166" s="820" t="n">
        <f aca="false">'Quarterly data'!V196</f>
        <v>0</v>
      </c>
      <c r="V166" s="820" t="n">
        <f aca="false">'Quarterly data'!W196</f>
        <v>0</v>
      </c>
      <c r="W166" s="820" t="n">
        <f aca="false">'Quarterly data'!X196</f>
        <v>0</v>
      </c>
      <c r="X166" s="820" t="n">
        <f aca="false">'Quarterly data'!Y196</f>
        <v>0</v>
      </c>
      <c r="Y166" s="820" t="n">
        <f aca="false">'Quarterly data'!Z196</f>
        <v>0</v>
      </c>
      <c r="Z166" s="820" t="n">
        <f aca="false">'Quarterly data'!AA196</f>
        <v>0</v>
      </c>
      <c r="AA166" s="820" t="n">
        <f aca="false">'Quarterly data'!AB196</f>
        <v>0</v>
      </c>
      <c r="AB166" s="820" t="n">
        <f aca="false">'Quarterly data'!AC196</f>
        <v>0</v>
      </c>
      <c r="AC166" s="820" t="n">
        <f aca="false">'Quarterly data'!AD196</f>
        <v>0</v>
      </c>
      <c r="AD166" s="820" t="n">
        <f aca="false">'Quarterly data'!AE196</f>
        <v>0</v>
      </c>
      <c r="AE166" s="820" t="n">
        <f aca="false">'Quarterly data'!AF196</f>
        <v>0</v>
      </c>
      <c r="AF166" s="820" t="n">
        <f aca="false">'Quarterly data'!AG196</f>
        <v>0</v>
      </c>
      <c r="AG166" s="820" t="n">
        <f aca="false">'Quarterly data'!AH196</f>
        <v>0</v>
      </c>
      <c r="AH166" s="820" t="n">
        <f aca="false">'Quarterly data'!AI196</f>
        <v>0</v>
      </c>
      <c r="AI166" s="820" t="n">
        <f aca="false">'Quarterly data'!AJ196</f>
        <v>0</v>
      </c>
      <c r="AJ166" s="820" t="n">
        <f aca="false">'Quarterly data'!AK196</f>
        <v>0</v>
      </c>
      <c r="AK166" s="820" t="n">
        <f aca="false">'Quarterly data'!AL196</f>
        <v>0</v>
      </c>
      <c r="AL166" s="820" t="n">
        <f aca="false">'Quarterly data'!AM196</f>
        <v>752.85825</v>
      </c>
      <c r="AM166" s="820" t="n">
        <f aca="false">'Quarterly data'!AN196</f>
        <v>752.85825</v>
      </c>
      <c r="AN166" s="820" t="n">
        <f aca="false">'Quarterly data'!AO196</f>
        <v>752.85825</v>
      </c>
      <c r="AO166" s="820" t="n">
        <f aca="false">'Quarterly data'!AP196</f>
        <v>752.85825</v>
      </c>
      <c r="AP166" s="820" t="n">
        <f aca="false">'Quarterly data'!AQ196</f>
        <v>1525.40225</v>
      </c>
      <c r="AQ166" s="820" t="n">
        <f aca="false">'Quarterly data'!AR196</f>
        <v>1525.40225</v>
      </c>
      <c r="AR166" s="820" t="n">
        <f aca="false">'Quarterly data'!AS196</f>
        <v>1525.40225</v>
      </c>
      <c r="AS166" s="820" t="n">
        <f aca="false">'Quarterly data'!AT196</f>
        <v>1525.40225</v>
      </c>
      <c r="AT166" s="820" t="n">
        <f aca="false">'Quarterly data'!AU196</f>
        <v>25843.55275</v>
      </c>
      <c r="AU166" s="820" t="n">
        <f aca="false">'Quarterly data'!AV196</f>
        <v>25843.55275</v>
      </c>
      <c r="AV166" s="820" t="n">
        <f aca="false">'Quarterly data'!AW196</f>
        <v>25843.55275</v>
      </c>
      <c r="AW166" s="820" t="n">
        <f aca="false">'Quarterly data'!AX196</f>
        <v>25843.55275</v>
      </c>
      <c r="AX166" s="820" t="n">
        <f aca="false">'Quarterly data'!AY196</f>
        <v>5474.693</v>
      </c>
      <c r="AY166" s="820" t="n">
        <f aca="false">'Quarterly data'!AZ196</f>
        <v>5474.693</v>
      </c>
      <c r="AZ166" s="820" t="n">
        <f aca="false">'Quarterly data'!BA196</f>
        <v>5474.693</v>
      </c>
      <c r="BA166" s="820" t="n">
        <f aca="false">'Quarterly data'!BB196</f>
        <v>5474.693</v>
      </c>
      <c r="BB166" s="820" t="n">
        <f aca="false">'Quarterly data'!BC196</f>
        <v>15245.7395</v>
      </c>
      <c r="BC166" s="820" t="n">
        <f aca="false">'Quarterly data'!BD196</f>
        <v>15245.7395</v>
      </c>
      <c r="BD166" s="820" t="n">
        <f aca="false">'Quarterly data'!BE196</f>
        <v>15245.7395</v>
      </c>
      <c r="BE166" s="820" t="n">
        <f aca="false">'Quarterly data'!BF196</f>
        <v>15245.7395</v>
      </c>
      <c r="BF166" s="820" t="n">
        <f aca="false">'Quarterly data'!BG196</f>
        <v>14371.129</v>
      </c>
      <c r="BG166" s="820" t="n">
        <f aca="false">'Quarterly data'!BH196</f>
        <v>14371.129</v>
      </c>
      <c r="BH166" s="820" t="n">
        <f aca="false">'Quarterly data'!BI196</f>
        <v>14371.129</v>
      </c>
      <c r="BI166" s="820" t="n">
        <f aca="false">'Quarterly data'!BJ196</f>
        <v>14371.129</v>
      </c>
      <c r="BJ166" s="820" t="n">
        <f aca="false">'Quarterly data'!BK196</f>
        <v>11985.069</v>
      </c>
      <c r="BK166" s="820" t="n">
        <f aca="false">'Quarterly data'!BL196</f>
        <v>11775.279</v>
      </c>
      <c r="BL166" s="820" t="n">
        <f aca="false">'Quarterly data'!BM196</f>
        <v>15519.5016826702</v>
      </c>
      <c r="BM166" s="820" t="n">
        <f aca="false">'Quarterly data'!BN196</f>
        <v>17114.112</v>
      </c>
      <c r="BN166" s="820" t="n">
        <f aca="false">'Quarterly data'!BO196</f>
        <v>16936.25</v>
      </c>
      <c r="BO166" s="820" t="n">
        <f aca="false">'Quarterly data'!BP196</f>
        <v>28419.016</v>
      </c>
      <c r="BP166" s="820" t="n">
        <f aca="false">'Quarterly data'!BQ196</f>
        <v>19793.963</v>
      </c>
      <c r="BQ166" s="820" t="n">
        <f aca="false">'Quarterly data'!BR196</f>
        <v>27912.956</v>
      </c>
      <c r="BR166" s="820" t="n">
        <f aca="false">'Quarterly data'!BS196</f>
        <v>37186.476</v>
      </c>
      <c r="BS166" s="820" t="n">
        <f aca="false">'Quarterly data'!BT196</f>
        <v>36953.0819</v>
      </c>
      <c r="BT166" s="820" t="n">
        <f aca="false">'Quarterly data'!BU196</f>
        <v>52033.37955</v>
      </c>
      <c r="BU166" s="820" t="n">
        <f aca="false">'Quarterly data'!BV196</f>
        <v>48412.20162</v>
      </c>
      <c r="BV166" s="820" t="n">
        <f aca="false">'Quarterly data'!BW196</f>
        <v>41237.87235</v>
      </c>
      <c r="BW166" s="820" t="n">
        <f aca="false">'Quarterly data'!BX196</f>
        <v>39468.40144</v>
      </c>
      <c r="BX166" s="820" t="n">
        <f aca="false">'Quarterly data'!BY196</f>
        <v>34697.86972</v>
      </c>
      <c r="BY166" s="820" t="n">
        <f aca="false">'Quarterly data'!BZ196</f>
        <v>34483.19942</v>
      </c>
      <c r="BZ166" s="820" t="n">
        <f aca="false">'Quarterly data'!CA196</f>
        <v>32191.72226</v>
      </c>
      <c r="CA166" s="820" t="n">
        <f aca="false">'Quarterly data'!CB196</f>
        <v>38294.81879</v>
      </c>
      <c r="CB166" s="820" t="n">
        <f aca="false">'Quarterly data'!CC196</f>
        <v>42598.52967</v>
      </c>
      <c r="CC166" s="820" t="n">
        <f aca="false">'Quarterly data'!CD196</f>
        <v>46546.67692</v>
      </c>
      <c r="CD166" s="820" t="n">
        <f aca="false">'Quarterly data'!CE196</f>
        <v>43104.7387525</v>
      </c>
      <c r="CE166" s="820" t="n">
        <f aca="false">'Quarterly data'!CF196</f>
        <v>43104.7387525</v>
      </c>
      <c r="CF166" s="820" t="n">
        <f aca="false">'Quarterly data'!CG196</f>
        <v>43104.7387525</v>
      </c>
      <c r="CG166" s="820" t="n">
        <f aca="false">'Quarterly data'!CH196</f>
        <v>43104.7387525</v>
      </c>
      <c r="CH166" s="820" t="n">
        <f aca="false">'Quarterly data'!CI196</f>
        <v>44963.9926</v>
      </c>
      <c r="CI166" s="820" t="n">
        <f aca="false">'Quarterly data'!CJ196</f>
        <v>44963.9926</v>
      </c>
      <c r="CJ166" s="820" t="n">
        <f aca="false">'Quarterly data'!CK196</f>
        <v>44963.9926</v>
      </c>
      <c r="CK166" s="820" t="n">
        <f aca="false">'Quarterly data'!CL196</f>
        <v>44963.9926</v>
      </c>
      <c r="CL166" s="820" t="n">
        <f aca="false">'Quarterly data'!CM196</f>
        <v>53843.70213</v>
      </c>
      <c r="CM166" s="820" t="n">
        <f aca="false">'Quarterly data'!CN196</f>
        <v>66739.45217</v>
      </c>
      <c r="CN166" s="820" t="n">
        <f aca="false">'Quarterly data'!CO196</f>
        <v>76282.89396</v>
      </c>
      <c r="CO166" s="820" t="n">
        <f aca="false">'Quarterly data'!CP196</f>
        <v>68978.20314</v>
      </c>
      <c r="CP166" s="820" t="n">
        <f aca="false">'Quarterly data'!CQ196</f>
        <v>71702.62222</v>
      </c>
      <c r="CQ166" s="820" t="n">
        <f aca="false">'Quarterly data'!CR196</f>
        <v>79266.09764</v>
      </c>
      <c r="CR166" s="820" t="n">
        <f aca="false">'Quarterly data'!CS196</f>
        <v>84203.47086</v>
      </c>
      <c r="CS166" s="820" t="n">
        <f aca="false">'Quarterly data'!CT196</f>
        <v>66971.71696</v>
      </c>
      <c r="CT166" s="820" t="n">
        <f aca="false">'Quarterly data'!CU196</f>
        <v>80220.0562218837</v>
      </c>
      <c r="CU166" s="820" t="n">
        <f aca="false">'Quarterly data'!CV196</f>
        <v>139669.574126059</v>
      </c>
      <c r="CV166" s="821"/>
      <c r="CW166" s="821"/>
      <c r="CX166" s="821"/>
      <c r="CY166" s="821"/>
      <c r="CZ166" s="821"/>
      <c r="DA166" s="821"/>
      <c r="DB166" s="821"/>
      <c r="DC166" s="821"/>
      <c r="DD166" s="821"/>
      <c r="DE166" s="821"/>
      <c r="DF166" s="821"/>
      <c r="DG166" s="821"/>
      <c r="DH166" s="821"/>
      <c r="DI166" s="821"/>
      <c r="DJ166" s="821"/>
      <c r="DK166" s="821"/>
      <c r="DL166" s="821"/>
      <c r="DM166" s="821"/>
      <c r="DN166" s="821"/>
    </row>
    <row r="167" customFormat="false" ht="15" hidden="false" customHeight="false" outlineLevel="0" collapsed="false">
      <c r="A167" s="822" t="s">
        <v>834</v>
      </c>
      <c r="B167" s="820" t="n">
        <f aca="false">'Quarterly data'!C197</f>
        <v>0</v>
      </c>
      <c r="C167" s="820" t="n">
        <f aca="false">'Quarterly data'!D197</f>
        <v>0</v>
      </c>
      <c r="D167" s="820" t="n">
        <f aca="false">'Quarterly data'!E197</f>
        <v>0</v>
      </c>
      <c r="E167" s="820" t="n">
        <f aca="false">'Quarterly data'!F197</f>
        <v>0</v>
      </c>
      <c r="F167" s="820" t="n">
        <f aca="false">'Quarterly data'!G197</f>
        <v>0</v>
      </c>
      <c r="G167" s="820" t="n">
        <f aca="false">'Quarterly data'!H197</f>
        <v>0</v>
      </c>
      <c r="H167" s="820" t="n">
        <f aca="false">'Quarterly data'!I197</f>
        <v>0</v>
      </c>
      <c r="I167" s="820" t="n">
        <f aca="false">'Quarterly data'!J197</f>
        <v>0</v>
      </c>
      <c r="J167" s="820" t="n">
        <f aca="false">'Quarterly data'!K197</f>
        <v>0</v>
      </c>
      <c r="K167" s="820" t="n">
        <f aca="false">'Quarterly data'!L197</f>
        <v>0</v>
      </c>
      <c r="L167" s="820" t="n">
        <f aca="false">'Quarterly data'!M197</f>
        <v>0</v>
      </c>
      <c r="M167" s="820" t="n">
        <f aca="false">'Quarterly data'!N197</f>
        <v>0</v>
      </c>
      <c r="N167" s="820" t="n">
        <f aca="false">'Quarterly data'!O197</f>
        <v>0</v>
      </c>
      <c r="O167" s="820" t="n">
        <f aca="false">'Quarterly data'!P197</f>
        <v>0</v>
      </c>
      <c r="P167" s="820" t="n">
        <f aca="false">'Quarterly data'!Q197</f>
        <v>0</v>
      </c>
      <c r="Q167" s="820" t="n">
        <f aca="false">'Quarterly data'!R197</f>
        <v>0</v>
      </c>
      <c r="R167" s="820" t="n">
        <f aca="false">'Quarterly data'!S197</f>
        <v>0</v>
      </c>
      <c r="S167" s="820" t="n">
        <f aca="false">'Quarterly data'!T197</f>
        <v>0</v>
      </c>
      <c r="T167" s="820" t="n">
        <f aca="false">'Quarterly data'!U197</f>
        <v>0</v>
      </c>
      <c r="U167" s="820" t="n">
        <f aca="false">'Quarterly data'!V197</f>
        <v>0</v>
      </c>
      <c r="V167" s="820" t="n">
        <f aca="false">'Quarterly data'!W197</f>
        <v>0</v>
      </c>
      <c r="W167" s="820" t="n">
        <f aca="false">'Quarterly data'!X197</f>
        <v>0</v>
      </c>
      <c r="X167" s="820" t="n">
        <f aca="false">'Quarterly data'!Y197</f>
        <v>0</v>
      </c>
      <c r="Y167" s="820" t="n">
        <f aca="false">'Quarterly data'!Z197</f>
        <v>0</v>
      </c>
      <c r="Z167" s="820" t="n">
        <f aca="false">'Quarterly data'!AA197</f>
        <v>0</v>
      </c>
      <c r="AA167" s="820" t="n">
        <f aca="false">'Quarterly data'!AB197</f>
        <v>0</v>
      </c>
      <c r="AB167" s="820" t="n">
        <f aca="false">'Quarterly data'!AC197</f>
        <v>0</v>
      </c>
      <c r="AC167" s="820" t="n">
        <f aca="false">'Quarterly data'!AD197</f>
        <v>0</v>
      </c>
      <c r="AD167" s="820" t="n">
        <f aca="false">'Quarterly data'!AE197</f>
        <v>0</v>
      </c>
      <c r="AE167" s="820" t="n">
        <f aca="false">'Quarterly data'!AF197</f>
        <v>0</v>
      </c>
      <c r="AF167" s="820" t="n">
        <f aca="false">'Quarterly data'!AG197</f>
        <v>0</v>
      </c>
      <c r="AG167" s="820" t="n">
        <f aca="false">'Quarterly data'!AH197</f>
        <v>0</v>
      </c>
      <c r="AH167" s="820" t="n">
        <f aca="false">'Quarterly data'!AI197</f>
        <v>0</v>
      </c>
      <c r="AI167" s="820" t="n">
        <f aca="false">'Quarterly data'!AJ197</f>
        <v>0</v>
      </c>
      <c r="AJ167" s="820" t="n">
        <f aca="false">'Quarterly data'!AK197</f>
        <v>0</v>
      </c>
      <c r="AK167" s="820" t="n">
        <f aca="false">'Quarterly data'!AL197</f>
        <v>0</v>
      </c>
      <c r="AL167" s="820" t="n">
        <f aca="false">'Quarterly data'!AM197</f>
        <v>0</v>
      </c>
      <c r="AM167" s="820" t="n">
        <f aca="false">'Quarterly data'!AN197</f>
        <v>0</v>
      </c>
      <c r="AN167" s="820" t="n">
        <f aca="false">'Quarterly data'!AO197</f>
        <v>0</v>
      </c>
      <c r="AO167" s="820" t="n">
        <f aca="false">'Quarterly data'!AP197</f>
        <v>0</v>
      </c>
      <c r="AP167" s="820" t="n">
        <f aca="false">'Quarterly data'!AQ197</f>
        <v>0</v>
      </c>
      <c r="AQ167" s="820" t="n">
        <f aca="false">'Quarterly data'!AR197</f>
        <v>0</v>
      </c>
      <c r="AR167" s="820" t="n">
        <f aca="false">'Quarterly data'!AS197</f>
        <v>0</v>
      </c>
      <c r="AS167" s="820" t="n">
        <f aca="false">'Quarterly data'!AT197</f>
        <v>0</v>
      </c>
      <c r="AT167" s="820" t="n">
        <f aca="false">'Quarterly data'!AU197</f>
        <v>0</v>
      </c>
      <c r="AU167" s="820" t="n">
        <f aca="false">'Quarterly data'!AV197</f>
        <v>0</v>
      </c>
      <c r="AV167" s="820" t="n">
        <f aca="false">'Quarterly data'!AW197</f>
        <v>0</v>
      </c>
      <c r="AW167" s="820" t="n">
        <f aca="false">'Quarterly data'!AX197</f>
        <v>0</v>
      </c>
      <c r="AX167" s="820" t="n">
        <f aca="false">'Quarterly data'!AY197</f>
        <v>0</v>
      </c>
      <c r="AY167" s="820" t="n">
        <f aca="false">'Quarterly data'!AZ197</f>
        <v>0</v>
      </c>
      <c r="AZ167" s="820" t="n">
        <f aca="false">'Quarterly data'!BA197</f>
        <v>0</v>
      </c>
      <c r="BA167" s="820" t="n">
        <f aca="false">'Quarterly data'!BB197</f>
        <v>0</v>
      </c>
      <c r="BB167" s="820" t="n">
        <f aca="false">'Quarterly data'!BC197</f>
        <v>0.082535417872116</v>
      </c>
      <c r="BC167" s="820" t="n">
        <f aca="false">'Quarterly data'!BD197</f>
        <v>0.082535417872116</v>
      </c>
      <c r="BD167" s="820" t="n">
        <f aca="false">'Quarterly data'!BE197</f>
        <v>0.082535417872116</v>
      </c>
      <c r="BE167" s="820" t="n">
        <f aca="false">'Quarterly data'!BF197</f>
        <v>0.082535417872116</v>
      </c>
      <c r="BF167" s="820" t="n">
        <f aca="false">'Quarterly data'!BG197</f>
        <v>0.0995204913792632</v>
      </c>
      <c r="BG167" s="820" t="n">
        <f aca="false">'Quarterly data'!BH197</f>
        <v>0.0995204913792632</v>
      </c>
      <c r="BH167" s="820" t="n">
        <f aca="false">'Quarterly data'!BI197</f>
        <v>0.0995204913792632</v>
      </c>
      <c r="BI167" s="820" t="n">
        <f aca="false">'Quarterly data'!BJ197</f>
        <v>0.0995204913792632</v>
      </c>
      <c r="BJ167" s="820" t="n">
        <f aca="false">'Quarterly data'!BK197</f>
        <v>0.0116426080174104</v>
      </c>
      <c r="BK167" s="820" t="n">
        <f aca="false">'Quarterly data'!BL197</f>
        <v>0.398701922493983</v>
      </c>
      <c r="BL167" s="820" t="n">
        <f aca="false">'Quarterly data'!BM197</f>
        <v>0.286713491514373</v>
      </c>
      <c r="BM167" s="820" t="n">
        <f aca="false">'Quarterly data'!BN197</f>
        <v>0.839936724002086</v>
      </c>
      <c r="BN167" s="820" t="n">
        <f aca="false">'Quarterly data'!BO197</f>
        <v>2.12451501683146</v>
      </c>
      <c r="BO167" s="820" t="n">
        <f aca="false">'Quarterly data'!BP197</f>
        <v>3.96949212628658</v>
      </c>
      <c r="BP167" s="820" t="n">
        <f aca="false">'Quarterly data'!BQ197</f>
        <v>7.33717816386591</v>
      </c>
      <c r="BQ167" s="820" t="n">
        <f aca="false">'Quarterly data'!BR197</f>
        <v>6.7800671742083</v>
      </c>
      <c r="BR167" s="820" t="n">
        <f aca="false">'Quarterly data'!BS197</f>
        <v>17.9091689254625</v>
      </c>
      <c r="BS167" s="820" t="n">
        <f aca="false">'Quarterly data'!BT197</f>
        <v>11.416045130253</v>
      </c>
      <c r="BT167" s="820" t="n">
        <f aca="false">'Quarterly data'!BU197</f>
        <v>16.5488463035278</v>
      </c>
      <c r="BU167" s="820" t="n">
        <f aca="false">'Quarterly data'!BV197</f>
        <v>23.2569188737799</v>
      </c>
      <c r="BV167" s="820" t="n">
        <f aca="false">'Quarterly data'!BW197</f>
        <v>12.1386271588471</v>
      </c>
      <c r="BW167" s="820" t="n">
        <f aca="false">'Quarterly data'!BX197</f>
        <v>18.6238572803863</v>
      </c>
      <c r="BX167" s="820" t="n">
        <f aca="false">'Quarterly data'!BY197</f>
        <v>16.3575806547897</v>
      </c>
      <c r="BY167" s="820" t="n">
        <f aca="false">'Quarterly data'!BZ197</f>
        <v>17.9238640218168</v>
      </c>
      <c r="BZ167" s="820" t="n">
        <f aca="false">'Quarterly data'!CA197</f>
        <v>20.6754671437763</v>
      </c>
      <c r="CA167" s="820" t="n">
        <f aca="false">'Quarterly data'!CB197</f>
        <v>17.2131740438043</v>
      </c>
      <c r="CB167" s="820" t="n">
        <f aca="false">'Quarterly data'!CC197</f>
        <v>14.0605344812711</v>
      </c>
      <c r="CC167" s="820" t="n">
        <f aca="false">'Quarterly data'!CD197</f>
        <v>16.5260811501886</v>
      </c>
      <c r="CD167" s="820" t="n">
        <f aca="false">'Quarterly data'!CE197</f>
        <v>22.3353247504459</v>
      </c>
      <c r="CE167" s="820" t="n">
        <f aca="false">'Quarterly data'!CF197</f>
        <v>22.3353247504459</v>
      </c>
      <c r="CF167" s="820" t="n">
        <f aca="false">'Quarterly data'!CG197</f>
        <v>22.3353247504459</v>
      </c>
      <c r="CG167" s="820" t="n">
        <f aca="false">'Quarterly data'!CH197</f>
        <v>22.3353247504459</v>
      </c>
      <c r="CH167" s="820" t="n">
        <f aca="false">'Quarterly data'!CI197</f>
        <v>28.0923938754356</v>
      </c>
      <c r="CI167" s="820" t="n">
        <f aca="false">'Quarterly data'!CJ197</f>
        <v>28.0923938754356</v>
      </c>
      <c r="CJ167" s="820" t="n">
        <f aca="false">'Quarterly data'!CK197</f>
        <v>28.0923938754356</v>
      </c>
      <c r="CK167" s="820" t="n">
        <f aca="false">'Quarterly data'!CL197</f>
        <v>28.0923938754356</v>
      </c>
      <c r="CL167" s="820" t="n">
        <f aca="false">'Quarterly data'!CM197</f>
        <v>30.5899164484947</v>
      </c>
      <c r="CM167" s="820" t="n">
        <f aca="false">'Quarterly data'!CN197</f>
        <v>36.7563711958877</v>
      </c>
      <c r="CN167" s="820" t="n">
        <f aca="false">'Quarterly data'!CO197</f>
        <v>35.5560036313925</v>
      </c>
      <c r="CO167" s="820" t="n">
        <f aca="false">'Quarterly data'!CP197</f>
        <v>33.3479061260296</v>
      </c>
      <c r="CP167" s="820" t="n">
        <f aca="false">'Quarterly data'!CQ197</f>
        <v>33.6139057447003</v>
      </c>
      <c r="CQ167" s="820" t="n">
        <f aca="false">'Quarterly data'!CR197</f>
        <v>32.1960305990161</v>
      </c>
      <c r="CR167" s="820" t="n">
        <f aca="false">'Quarterly data'!CS197</f>
        <v>32.2664453440655</v>
      </c>
      <c r="CS167" s="820" t="n">
        <f aca="false">'Quarterly data'!CT197</f>
        <v>31.473175290529</v>
      </c>
      <c r="CT167" s="820" t="n">
        <f aca="false">'Quarterly data'!CU197</f>
        <v>32.4676848677351</v>
      </c>
      <c r="CU167" s="820" t="n">
        <f aca="false">'Quarterly data'!CV197</f>
        <v>35.759740811543</v>
      </c>
      <c r="CV167" s="821"/>
      <c r="CW167" s="821"/>
      <c r="CX167" s="821"/>
      <c r="CY167" s="821"/>
      <c r="CZ167" s="821"/>
      <c r="DA167" s="821"/>
      <c r="DB167" s="821"/>
      <c r="DC167" s="821"/>
      <c r="DD167" s="821"/>
      <c r="DE167" s="821"/>
      <c r="DF167" s="821"/>
      <c r="DG167" s="821"/>
      <c r="DH167" s="821"/>
      <c r="DI167" s="821"/>
      <c r="DJ167" s="821"/>
      <c r="DK167" s="821"/>
      <c r="DL167" s="821"/>
      <c r="DM167" s="821"/>
      <c r="DN167" s="821"/>
    </row>
    <row r="168" customFormat="false" ht="15" hidden="false" customHeight="false" outlineLevel="0" collapsed="false">
      <c r="A168" s="822" t="s">
        <v>835</v>
      </c>
      <c r="B168" s="820" t="n">
        <f aca="false">'Quarterly data'!C198</f>
        <v>0</v>
      </c>
      <c r="C168" s="820" t="n">
        <f aca="false">'Quarterly data'!D198</f>
        <v>0</v>
      </c>
      <c r="D168" s="820" t="n">
        <f aca="false">'Quarterly data'!E198</f>
        <v>0</v>
      </c>
      <c r="E168" s="820" t="n">
        <f aca="false">'Quarterly data'!F198</f>
        <v>0</v>
      </c>
      <c r="F168" s="820" t="n">
        <f aca="false">'Quarterly data'!G198</f>
        <v>0</v>
      </c>
      <c r="G168" s="820" t="n">
        <f aca="false">'Quarterly data'!H198</f>
        <v>0</v>
      </c>
      <c r="H168" s="820" t="n">
        <f aca="false">'Quarterly data'!I198</f>
        <v>0</v>
      </c>
      <c r="I168" s="820" t="n">
        <f aca="false">'Quarterly data'!J198</f>
        <v>0</v>
      </c>
      <c r="J168" s="820" t="n">
        <f aca="false">'Quarterly data'!K198</f>
        <v>0</v>
      </c>
      <c r="K168" s="820" t="n">
        <f aca="false">'Quarterly data'!L198</f>
        <v>0</v>
      </c>
      <c r="L168" s="820" t="n">
        <f aca="false">'Quarterly data'!M198</f>
        <v>0</v>
      </c>
      <c r="M168" s="820" t="n">
        <f aca="false">'Quarterly data'!N198</f>
        <v>0</v>
      </c>
      <c r="N168" s="820" t="n">
        <f aca="false">'Quarterly data'!O198</f>
        <v>0</v>
      </c>
      <c r="O168" s="820" t="n">
        <f aca="false">'Quarterly data'!P198</f>
        <v>0</v>
      </c>
      <c r="P168" s="820" t="n">
        <f aca="false">'Quarterly data'!Q198</f>
        <v>0</v>
      </c>
      <c r="Q168" s="820" t="n">
        <f aca="false">'Quarterly data'!R198</f>
        <v>0</v>
      </c>
      <c r="R168" s="820" t="n">
        <f aca="false">'Quarterly data'!S198</f>
        <v>0</v>
      </c>
      <c r="S168" s="820" t="n">
        <f aca="false">'Quarterly data'!T198</f>
        <v>0</v>
      </c>
      <c r="T168" s="820" t="n">
        <f aca="false">'Quarterly data'!U198</f>
        <v>0</v>
      </c>
      <c r="U168" s="820" t="n">
        <f aca="false">'Quarterly data'!V198</f>
        <v>0</v>
      </c>
      <c r="V168" s="820" t="n">
        <f aca="false">'Quarterly data'!W198</f>
        <v>0</v>
      </c>
      <c r="W168" s="820" t="n">
        <f aca="false">'Quarterly data'!X198</f>
        <v>0</v>
      </c>
      <c r="X168" s="820" t="n">
        <f aca="false">'Quarterly data'!Y198</f>
        <v>0</v>
      </c>
      <c r="Y168" s="820" t="n">
        <f aca="false">'Quarterly data'!Z198</f>
        <v>0</v>
      </c>
      <c r="Z168" s="820" t="n">
        <f aca="false">'Quarterly data'!AA198</f>
        <v>0</v>
      </c>
      <c r="AA168" s="820" t="n">
        <f aca="false">'Quarterly data'!AB198</f>
        <v>0</v>
      </c>
      <c r="AB168" s="820" t="n">
        <f aca="false">'Quarterly data'!AC198</f>
        <v>0</v>
      </c>
      <c r="AC168" s="820" t="n">
        <f aca="false">'Quarterly data'!AD198</f>
        <v>0</v>
      </c>
      <c r="AD168" s="820" t="n">
        <f aca="false">'Quarterly data'!AE198</f>
        <v>0</v>
      </c>
      <c r="AE168" s="820" t="n">
        <f aca="false">'Quarterly data'!AF198</f>
        <v>0</v>
      </c>
      <c r="AF168" s="820" t="n">
        <f aca="false">'Quarterly data'!AG198</f>
        <v>0</v>
      </c>
      <c r="AG168" s="820" t="n">
        <f aca="false">'Quarterly data'!AH198</f>
        <v>0</v>
      </c>
      <c r="AH168" s="820" t="n">
        <f aca="false">'Quarterly data'!AI198</f>
        <v>0</v>
      </c>
      <c r="AI168" s="820" t="n">
        <f aca="false">'Quarterly data'!AJ198</f>
        <v>0</v>
      </c>
      <c r="AJ168" s="820" t="n">
        <f aca="false">'Quarterly data'!AK198</f>
        <v>0</v>
      </c>
      <c r="AK168" s="820" t="n">
        <f aca="false">'Quarterly data'!AL198</f>
        <v>0</v>
      </c>
      <c r="AL168" s="820" t="n">
        <f aca="false">'Quarterly data'!AM198</f>
        <v>0</v>
      </c>
      <c r="AM168" s="820" t="n">
        <f aca="false">'Quarterly data'!AN198</f>
        <v>0</v>
      </c>
      <c r="AN168" s="820" t="n">
        <f aca="false">'Quarterly data'!AO198</f>
        <v>0</v>
      </c>
      <c r="AO168" s="820" t="n">
        <f aca="false">'Quarterly data'!AP198</f>
        <v>0</v>
      </c>
      <c r="AP168" s="820" t="n">
        <f aca="false">'Quarterly data'!AQ198</f>
        <v>0</v>
      </c>
      <c r="AQ168" s="820" t="n">
        <f aca="false">'Quarterly data'!AR198</f>
        <v>0</v>
      </c>
      <c r="AR168" s="820" t="n">
        <f aca="false">'Quarterly data'!AS198</f>
        <v>0</v>
      </c>
      <c r="AS168" s="820" t="n">
        <f aca="false">'Quarterly data'!AT198</f>
        <v>0</v>
      </c>
      <c r="AT168" s="820" t="n">
        <f aca="false">'Quarterly data'!AU198</f>
        <v>0</v>
      </c>
      <c r="AU168" s="820" t="n">
        <f aca="false">'Quarterly data'!AV198</f>
        <v>0</v>
      </c>
      <c r="AV168" s="820" t="n">
        <f aca="false">'Quarterly data'!AW198</f>
        <v>0</v>
      </c>
      <c r="AW168" s="820" t="n">
        <f aca="false">'Quarterly data'!AX198</f>
        <v>0</v>
      </c>
      <c r="AX168" s="820" t="n">
        <f aca="false">'Quarterly data'!AY198</f>
        <v>0</v>
      </c>
      <c r="AY168" s="820" t="n">
        <f aca="false">'Quarterly data'!AZ198</f>
        <v>0</v>
      </c>
      <c r="AZ168" s="820" t="n">
        <f aca="false">'Quarterly data'!BA198</f>
        <v>0</v>
      </c>
      <c r="BA168" s="820" t="n">
        <f aca="false">'Quarterly data'!BB198</f>
        <v>0</v>
      </c>
      <c r="BB168" s="820" t="n">
        <f aca="false">'Quarterly data'!BC198</f>
        <v>217.64725</v>
      </c>
      <c r="BC168" s="820" t="n">
        <f aca="false">'Quarterly data'!BD198</f>
        <v>217.64725</v>
      </c>
      <c r="BD168" s="820" t="n">
        <f aca="false">'Quarterly data'!BE198</f>
        <v>217.64725</v>
      </c>
      <c r="BE168" s="820" t="n">
        <f aca="false">'Quarterly data'!BF198</f>
        <v>217.64725</v>
      </c>
      <c r="BF168" s="820" t="n">
        <f aca="false">'Quarterly data'!BG198</f>
        <v>151.90175</v>
      </c>
      <c r="BG168" s="820" t="n">
        <f aca="false">'Quarterly data'!BH198</f>
        <v>151.90175</v>
      </c>
      <c r="BH168" s="820" t="n">
        <f aca="false">'Quarterly data'!BI198</f>
        <v>151.90175</v>
      </c>
      <c r="BI168" s="820" t="n">
        <f aca="false">'Quarterly data'!BJ198</f>
        <v>151.90175</v>
      </c>
      <c r="BJ168" s="820" t="n">
        <f aca="false">'Quarterly data'!BK198</f>
        <v>29.587</v>
      </c>
      <c r="BK168" s="820" t="n">
        <f aca="false">'Quarterly data'!BL198</f>
        <v>839.788</v>
      </c>
      <c r="BL168" s="820" t="n">
        <f aca="false">'Quarterly data'!BM198</f>
        <v>589.417</v>
      </c>
      <c r="BM168" s="820" t="n">
        <f aca="false">'Quarterly data'!BN198</f>
        <v>984.768</v>
      </c>
      <c r="BN168" s="820" t="n">
        <f aca="false">'Quarterly data'!BO198</f>
        <v>2109.788</v>
      </c>
      <c r="BO168" s="820" t="n">
        <f aca="false">'Quarterly data'!BP198</f>
        <v>3744.878</v>
      </c>
      <c r="BP168" s="820" t="n">
        <f aca="false">'Quarterly data'!BQ198</f>
        <v>5573.729</v>
      </c>
      <c r="BQ168" s="820" t="n">
        <f aca="false">'Quarterly data'!BR198</f>
        <v>5805.573</v>
      </c>
      <c r="BR168" s="820" t="n">
        <f aca="false">'Quarterly data'!BS198</f>
        <v>13097.52</v>
      </c>
      <c r="BS168" s="820" t="n">
        <f aca="false">'Quarterly data'!BT198</f>
        <v>8111.806</v>
      </c>
      <c r="BT168" s="820" t="n">
        <f aca="false">'Quarterly data'!BU198</f>
        <v>10908.991</v>
      </c>
      <c r="BU168" s="820" t="n">
        <f aca="false">'Quarterly data'!BV198</f>
        <v>11809.64632</v>
      </c>
      <c r="BV168" s="820" t="n">
        <f aca="false">'Quarterly data'!BW198</f>
        <v>9431.66316</v>
      </c>
      <c r="BW168" s="820" t="n">
        <f aca="false">'Quarterly data'!BX198</f>
        <v>13250.66274</v>
      </c>
      <c r="BX168" s="820" t="n">
        <f aca="false">'Quarterly data'!BY198</f>
        <v>12842.0965</v>
      </c>
      <c r="BY168" s="820" t="n">
        <f aca="false">'Quarterly data'!BZ198</f>
        <v>14365.9104</v>
      </c>
      <c r="BZ168" s="820" t="n">
        <f aca="false">'Quarterly data'!CA198</f>
        <v>13662.328</v>
      </c>
      <c r="CA168" s="820" t="n">
        <f aca="false">'Quarterly data'!CB198</f>
        <v>11448.13587</v>
      </c>
      <c r="CB168" s="820" t="n">
        <f aca="false">'Quarterly data'!CC198</f>
        <v>11343.70182</v>
      </c>
      <c r="CC168" s="820" t="n">
        <f aca="false">'Quarterly data'!CD198</f>
        <v>13378.34195</v>
      </c>
      <c r="CD168" s="820" t="n">
        <f aca="false">'Quarterly data'!CE198</f>
        <v>19500.26871</v>
      </c>
      <c r="CE168" s="820" t="n">
        <f aca="false">'Quarterly data'!CF198</f>
        <v>19500.26871</v>
      </c>
      <c r="CF168" s="820" t="n">
        <f aca="false">'Quarterly data'!CG198</f>
        <v>19500.26871</v>
      </c>
      <c r="CG168" s="820" t="n">
        <f aca="false">'Quarterly data'!CH198</f>
        <v>19500.26871</v>
      </c>
      <c r="CH168" s="820" t="n">
        <f aca="false">'Quarterly data'!CI198</f>
        <v>30783.752295</v>
      </c>
      <c r="CI168" s="820" t="n">
        <f aca="false">'Quarterly data'!CJ198</f>
        <v>30783.752295</v>
      </c>
      <c r="CJ168" s="820" t="n">
        <f aca="false">'Quarterly data'!CK198</f>
        <v>30783.752295</v>
      </c>
      <c r="CK168" s="820" t="n">
        <f aca="false">'Quarterly data'!CL198</f>
        <v>30783.752295</v>
      </c>
      <c r="CL168" s="820" t="n">
        <f aca="false">'Quarterly data'!CM198</f>
        <v>34461.13363</v>
      </c>
      <c r="CM168" s="820" t="n">
        <f aca="false">'Quarterly data'!CN198</f>
        <v>40369.08642</v>
      </c>
      <c r="CN168" s="820" t="n">
        <f aca="false">'Quarterly data'!CO198</f>
        <v>40690.509</v>
      </c>
      <c r="CO168" s="820" t="n">
        <f aca="false">'Quarterly data'!CP198</f>
        <v>36512.892</v>
      </c>
      <c r="CP168" s="820" t="n">
        <f aca="false">'Quarterly data'!CQ198</f>
        <v>34654.40336</v>
      </c>
      <c r="CQ168" s="820" t="n">
        <f aca="false">'Quarterly data'!CR198</f>
        <v>33724.20763</v>
      </c>
      <c r="CR168" s="820" t="n">
        <f aca="false">'Quarterly data'!CS198</f>
        <v>35047.32429</v>
      </c>
      <c r="CS168" s="820" t="n">
        <f aca="false">'Quarterly data'!CT198</f>
        <v>34822.66351</v>
      </c>
      <c r="CT168" s="820" t="n">
        <f aca="false">'Quarterly data'!CU198</f>
        <v>38375.56563</v>
      </c>
      <c r="CU168" s="820" t="n">
        <f aca="false">'Quarterly data'!CV198</f>
        <v>42057.93275</v>
      </c>
      <c r="CV168" s="821"/>
      <c r="CW168" s="821"/>
      <c r="CX168" s="821"/>
      <c r="CY168" s="821"/>
      <c r="CZ168" s="821"/>
      <c r="DA168" s="821"/>
      <c r="DB168" s="821"/>
      <c r="DC168" s="821"/>
      <c r="DD168" s="821"/>
      <c r="DE168" s="821"/>
      <c r="DF168" s="821"/>
      <c r="DG168" s="821"/>
      <c r="DH168" s="821"/>
      <c r="DI168" s="821"/>
      <c r="DJ168" s="821"/>
      <c r="DK168" s="821"/>
      <c r="DL168" s="821"/>
      <c r="DM168" s="821"/>
      <c r="DN168" s="821"/>
    </row>
    <row r="169" customFormat="false" ht="15" hidden="false" customHeight="false" outlineLevel="0" collapsed="false">
      <c r="A169" s="822" t="s">
        <v>836</v>
      </c>
      <c r="B169" s="820" t="n">
        <f aca="false">'Quarterly data'!C199</f>
        <v>0</v>
      </c>
      <c r="C169" s="820" t="n">
        <f aca="false">'Quarterly data'!D199</f>
        <v>0</v>
      </c>
      <c r="D169" s="820" t="n">
        <f aca="false">'Quarterly data'!E199</f>
        <v>0</v>
      </c>
      <c r="E169" s="820" t="n">
        <f aca="false">'Quarterly data'!F199</f>
        <v>0</v>
      </c>
      <c r="F169" s="820" t="n">
        <f aca="false">'Quarterly data'!G199</f>
        <v>0</v>
      </c>
      <c r="G169" s="820" t="n">
        <f aca="false">'Quarterly data'!H199</f>
        <v>0</v>
      </c>
      <c r="H169" s="820" t="n">
        <f aca="false">'Quarterly data'!I199</f>
        <v>0</v>
      </c>
      <c r="I169" s="820" t="n">
        <f aca="false">'Quarterly data'!J199</f>
        <v>0</v>
      </c>
      <c r="J169" s="820" t="n">
        <f aca="false">'Quarterly data'!K199</f>
        <v>0</v>
      </c>
      <c r="K169" s="820" t="n">
        <f aca="false">'Quarterly data'!L199</f>
        <v>0</v>
      </c>
      <c r="L169" s="820" t="n">
        <f aca="false">'Quarterly data'!M199</f>
        <v>0</v>
      </c>
      <c r="M169" s="820" t="n">
        <f aca="false">'Quarterly data'!N199</f>
        <v>0</v>
      </c>
      <c r="N169" s="820" t="n">
        <f aca="false">'Quarterly data'!O199</f>
        <v>0</v>
      </c>
      <c r="O169" s="820" t="n">
        <f aca="false">'Quarterly data'!P199</f>
        <v>0</v>
      </c>
      <c r="P169" s="820" t="n">
        <f aca="false">'Quarterly data'!Q199</f>
        <v>0</v>
      </c>
      <c r="Q169" s="820" t="n">
        <f aca="false">'Quarterly data'!R199</f>
        <v>0</v>
      </c>
      <c r="R169" s="820" t="n">
        <f aca="false">'Quarterly data'!S199</f>
        <v>0</v>
      </c>
      <c r="S169" s="820" t="n">
        <f aca="false">'Quarterly data'!T199</f>
        <v>0</v>
      </c>
      <c r="T169" s="820" t="n">
        <f aca="false">'Quarterly data'!U199</f>
        <v>0</v>
      </c>
      <c r="U169" s="820" t="n">
        <f aca="false">'Quarterly data'!V199</f>
        <v>0</v>
      </c>
      <c r="V169" s="820" t="n">
        <f aca="false">'Quarterly data'!W199</f>
        <v>0</v>
      </c>
      <c r="W169" s="820" t="n">
        <f aca="false">'Quarterly data'!X199</f>
        <v>0</v>
      </c>
      <c r="X169" s="820" t="n">
        <f aca="false">'Quarterly data'!Y199</f>
        <v>0</v>
      </c>
      <c r="Y169" s="820" t="n">
        <f aca="false">'Quarterly data'!Z199</f>
        <v>0</v>
      </c>
      <c r="Z169" s="820" t="n">
        <f aca="false">'Quarterly data'!AA199</f>
        <v>0</v>
      </c>
      <c r="AA169" s="820" t="n">
        <f aca="false">'Quarterly data'!AB199</f>
        <v>0</v>
      </c>
      <c r="AB169" s="820" t="n">
        <f aca="false">'Quarterly data'!AC199</f>
        <v>0</v>
      </c>
      <c r="AC169" s="820" t="n">
        <f aca="false">'Quarterly data'!AD199</f>
        <v>0</v>
      </c>
      <c r="AD169" s="820" t="n">
        <f aca="false">'Quarterly data'!AE199</f>
        <v>0</v>
      </c>
      <c r="AE169" s="820" t="n">
        <f aca="false">'Quarterly data'!AF199</f>
        <v>0</v>
      </c>
      <c r="AF169" s="820" t="n">
        <f aca="false">'Quarterly data'!AG199</f>
        <v>0</v>
      </c>
      <c r="AG169" s="820" t="n">
        <f aca="false">'Quarterly data'!AH199</f>
        <v>0</v>
      </c>
      <c r="AH169" s="820" t="n">
        <f aca="false">'Quarterly data'!AI199</f>
        <v>0</v>
      </c>
      <c r="AI169" s="820" t="n">
        <f aca="false">'Quarterly data'!AJ199</f>
        <v>0</v>
      </c>
      <c r="AJ169" s="820" t="n">
        <f aca="false">'Quarterly data'!AK199</f>
        <v>0</v>
      </c>
      <c r="AK169" s="820" t="n">
        <f aca="false">'Quarterly data'!AL199</f>
        <v>0</v>
      </c>
      <c r="AL169" s="820" t="n">
        <f aca="false">'Quarterly data'!AM199</f>
        <v>0</v>
      </c>
      <c r="AM169" s="820" t="n">
        <f aca="false">'Quarterly data'!AN199</f>
        <v>0</v>
      </c>
      <c r="AN169" s="820" t="n">
        <f aca="false">'Quarterly data'!AO199</f>
        <v>0</v>
      </c>
      <c r="AO169" s="820" t="n">
        <f aca="false">'Quarterly data'!AP199</f>
        <v>0</v>
      </c>
      <c r="AP169" s="820" t="n">
        <f aca="false">'Quarterly data'!AQ199</f>
        <v>0</v>
      </c>
      <c r="AQ169" s="820" t="n">
        <f aca="false">'Quarterly data'!AR199</f>
        <v>0</v>
      </c>
      <c r="AR169" s="820" t="n">
        <f aca="false">'Quarterly data'!AS199</f>
        <v>0</v>
      </c>
      <c r="AS169" s="820" t="n">
        <f aca="false">'Quarterly data'!AT199</f>
        <v>0</v>
      </c>
      <c r="AT169" s="820" t="n">
        <f aca="false">'Quarterly data'!AU199</f>
        <v>0</v>
      </c>
      <c r="AU169" s="820" t="n">
        <f aca="false">'Quarterly data'!AV199</f>
        <v>0</v>
      </c>
      <c r="AV169" s="820" t="n">
        <f aca="false">'Quarterly data'!AW199</f>
        <v>0</v>
      </c>
      <c r="AW169" s="820" t="n">
        <f aca="false">'Quarterly data'!AX199</f>
        <v>0</v>
      </c>
      <c r="AX169" s="820" t="n">
        <f aca="false">'Quarterly data'!AY199</f>
        <v>0</v>
      </c>
      <c r="AY169" s="820" t="n">
        <f aca="false">'Quarterly data'!AZ199</f>
        <v>0</v>
      </c>
      <c r="AZ169" s="820" t="n">
        <f aca="false">'Quarterly data'!BA199</f>
        <v>0</v>
      </c>
      <c r="BA169" s="820" t="n">
        <f aca="false">'Quarterly data'!BB199</f>
        <v>0</v>
      </c>
      <c r="BB169" s="820" t="n">
        <f aca="false">'Quarterly data'!BC199</f>
        <v>13.1192049420439</v>
      </c>
      <c r="BC169" s="820" t="n">
        <f aca="false">'Quarterly data'!BD199</f>
        <v>13.1192049420439</v>
      </c>
      <c r="BD169" s="820" t="n">
        <f aca="false">'Quarterly data'!BE199</f>
        <v>13.1192049420439</v>
      </c>
      <c r="BE169" s="820" t="n">
        <f aca="false">'Quarterly data'!BF199</f>
        <v>13.1192049420439</v>
      </c>
      <c r="BF169" s="820" t="n">
        <f aca="false">'Quarterly data'!BG199</f>
        <v>5.49600757169863</v>
      </c>
      <c r="BG169" s="820" t="n">
        <f aca="false">'Quarterly data'!BH199</f>
        <v>5.49600757169863</v>
      </c>
      <c r="BH169" s="820" t="n">
        <f aca="false">'Quarterly data'!BI199</f>
        <v>5.49600757169863</v>
      </c>
      <c r="BI169" s="820" t="n">
        <f aca="false">'Quarterly data'!BJ199</f>
        <v>5.49600757169863</v>
      </c>
      <c r="BJ169" s="820" t="n">
        <f aca="false">'Quarterly data'!BK199</f>
        <v>8.40330513777079</v>
      </c>
      <c r="BK169" s="820" t="n">
        <f aca="false">'Quarterly data'!BL199</f>
        <v>10.1521277252588</v>
      </c>
      <c r="BL169" s="820" t="n">
        <f aca="false">'Quarterly data'!BM199</f>
        <v>12.5590873419991</v>
      </c>
      <c r="BM169" s="820" t="n">
        <f aca="false">'Quarterly data'!BN199</f>
        <v>3.25069615473981</v>
      </c>
      <c r="BN169" s="820" t="n">
        <f aca="false">'Quarterly data'!BO199</f>
        <v>7.13110526239168</v>
      </c>
      <c r="BO169" s="820" t="n">
        <f aca="false">'Quarterly data'!BP199</f>
        <v>2.98207660739811</v>
      </c>
      <c r="BP169" s="820" t="n">
        <f aca="false">'Quarterly data'!BQ199</f>
        <v>2.92559015906516</v>
      </c>
      <c r="BQ169" s="820" t="n">
        <f aca="false">'Quarterly data'!BR199</f>
        <v>4.00921238080726</v>
      </c>
      <c r="BR169" s="820" t="n">
        <f aca="false">'Quarterly data'!BS199</f>
        <v>7.20928069984731</v>
      </c>
      <c r="BS169" s="820" t="n">
        <f aca="false">'Quarterly data'!BT199</f>
        <v>5.46464218148855</v>
      </c>
      <c r="BT169" s="820" t="n">
        <f aca="false">'Quarterly data'!BU199</f>
        <v>8.94176424761028</v>
      </c>
      <c r="BU169" s="820" t="n">
        <f aca="false">'Quarterly data'!BV199</f>
        <v>17.2404840508561</v>
      </c>
      <c r="BV169" s="820" t="n">
        <f aca="false">'Quarterly data'!BW199</f>
        <v>18.9937123669757</v>
      </c>
      <c r="BW169" s="820" t="n">
        <f aca="false">'Quarterly data'!BX199</f>
        <v>18.0888121569223</v>
      </c>
      <c r="BX169" s="820" t="n">
        <f aca="false">'Quarterly data'!BY199</f>
        <v>16.7988928041065</v>
      </c>
      <c r="BY169" s="820" t="n">
        <f aca="false">'Quarterly data'!BZ199</f>
        <v>16.1102384316211</v>
      </c>
      <c r="BZ169" s="820" t="n">
        <f aca="false">'Quarterly data'!CA199</f>
        <v>18.2386925580832</v>
      </c>
      <c r="CA169" s="820" t="n">
        <f aca="false">'Quarterly data'!CB199</f>
        <v>43.8637485386739</v>
      </c>
      <c r="CB169" s="820" t="n">
        <f aca="false">'Quarterly data'!CC199</f>
        <v>15.0418188237624</v>
      </c>
      <c r="CC169" s="820" t="n">
        <f aca="false">'Quarterly data'!CD199</f>
        <v>19.7324622385895</v>
      </c>
      <c r="CD169" s="820" t="n">
        <f aca="false">'Quarterly data'!CE199</f>
        <v>22.131278284117</v>
      </c>
      <c r="CE169" s="820" t="n">
        <f aca="false">'Quarterly data'!CF199</f>
        <v>22.131278284117</v>
      </c>
      <c r="CF169" s="820" t="n">
        <f aca="false">'Quarterly data'!CG199</f>
        <v>22.131278284117</v>
      </c>
      <c r="CG169" s="820" t="n">
        <f aca="false">'Quarterly data'!CH199</f>
        <v>22.131278284117</v>
      </c>
      <c r="CH169" s="820" t="n">
        <f aca="false">'Quarterly data'!CI199</f>
        <v>27.9769989780346</v>
      </c>
      <c r="CI169" s="820" t="n">
        <f aca="false">'Quarterly data'!CJ199</f>
        <v>27.9769989780346</v>
      </c>
      <c r="CJ169" s="820" t="n">
        <f aca="false">'Quarterly data'!CK199</f>
        <v>27.9769989780346</v>
      </c>
      <c r="CK169" s="820" t="n">
        <f aca="false">'Quarterly data'!CL199</f>
        <v>27.9769989780346</v>
      </c>
      <c r="CL169" s="820" t="n">
        <f aca="false">'Quarterly data'!CM199</f>
        <v>26.7946935147167</v>
      </c>
      <c r="CM169" s="820" t="n">
        <f aca="false">'Quarterly data'!CN199</f>
        <v>33.1921313975192</v>
      </c>
      <c r="CN169" s="820" t="n">
        <f aca="false">'Quarterly data'!CO199</f>
        <v>32.3278846253025</v>
      </c>
      <c r="CO169" s="820" t="n">
        <f aca="false">'Quarterly data'!CP199</f>
        <v>38.7817060235583</v>
      </c>
      <c r="CP169" s="820" t="n">
        <f aca="false">'Quarterly data'!CQ199</f>
        <v>45.0012714583297</v>
      </c>
      <c r="CQ169" s="820" t="n">
        <f aca="false">'Quarterly data'!CR199</f>
        <v>47.0436412109082</v>
      </c>
      <c r="CR169" s="820" t="n">
        <f aca="false">'Quarterly data'!CS199</f>
        <v>44.9924573669614</v>
      </c>
      <c r="CS169" s="820" t="n">
        <f aca="false">'Quarterly data'!CT199</f>
        <v>46.8392048803196</v>
      </c>
      <c r="CT169" s="820" t="n">
        <f aca="false">'Quarterly data'!CU199</f>
        <v>52.1954386424512</v>
      </c>
      <c r="CU169" s="820" t="n">
        <f aca="false">'Quarterly data'!CV199</f>
        <v>53.4848890966531</v>
      </c>
      <c r="CV169" s="821"/>
      <c r="CW169" s="821"/>
      <c r="CX169" s="821"/>
      <c r="CY169" s="821"/>
      <c r="CZ169" s="821"/>
      <c r="DA169" s="821"/>
      <c r="DB169" s="821"/>
      <c r="DC169" s="821"/>
      <c r="DD169" s="821"/>
      <c r="DE169" s="821"/>
      <c r="DF169" s="821"/>
      <c r="DG169" s="821"/>
      <c r="DH169" s="821"/>
      <c r="DI169" s="821"/>
      <c r="DJ169" s="821"/>
      <c r="DK169" s="821"/>
      <c r="DL169" s="821"/>
      <c r="DM169" s="821"/>
      <c r="DN169" s="821"/>
    </row>
    <row r="170" customFormat="false" ht="15" hidden="false" customHeight="false" outlineLevel="0" collapsed="false">
      <c r="A170" s="822" t="s">
        <v>837</v>
      </c>
      <c r="B170" s="820" t="n">
        <f aca="false">'Quarterly data'!C200</f>
        <v>0</v>
      </c>
      <c r="C170" s="820" t="n">
        <f aca="false">'Quarterly data'!D200</f>
        <v>0</v>
      </c>
      <c r="D170" s="820" t="n">
        <f aca="false">'Quarterly data'!E200</f>
        <v>0</v>
      </c>
      <c r="E170" s="820" t="n">
        <f aca="false">'Quarterly data'!F200</f>
        <v>0</v>
      </c>
      <c r="F170" s="820" t="n">
        <f aca="false">'Quarterly data'!G200</f>
        <v>0</v>
      </c>
      <c r="G170" s="820" t="n">
        <f aca="false">'Quarterly data'!H200</f>
        <v>0</v>
      </c>
      <c r="H170" s="820" t="n">
        <f aca="false">'Quarterly data'!I200</f>
        <v>0</v>
      </c>
      <c r="I170" s="820" t="n">
        <f aca="false">'Quarterly data'!J200</f>
        <v>0</v>
      </c>
      <c r="J170" s="820" t="n">
        <f aca="false">'Quarterly data'!K200</f>
        <v>0</v>
      </c>
      <c r="K170" s="820" t="n">
        <f aca="false">'Quarterly data'!L200</f>
        <v>0</v>
      </c>
      <c r="L170" s="820" t="n">
        <f aca="false">'Quarterly data'!M200</f>
        <v>0</v>
      </c>
      <c r="M170" s="820" t="n">
        <f aca="false">'Quarterly data'!N200</f>
        <v>0</v>
      </c>
      <c r="N170" s="820" t="n">
        <f aca="false">'Quarterly data'!O200</f>
        <v>0</v>
      </c>
      <c r="O170" s="820" t="n">
        <f aca="false">'Quarterly data'!P200</f>
        <v>0</v>
      </c>
      <c r="P170" s="820" t="n">
        <f aca="false">'Quarterly data'!Q200</f>
        <v>0</v>
      </c>
      <c r="Q170" s="820" t="n">
        <f aca="false">'Quarterly data'!R200</f>
        <v>0</v>
      </c>
      <c r="R170" s="820" t="n">
        <f aca="false">'Quarterly data'!S200</f>
        <v>0</v>
      </c>
      <c r="S170" s="820" t="n">
        <f aca="false">'Quarterly data'!T200</f>
        <v>0</v>
      </c>
      <c r="T170" s="820" t="n">
        <f aca="false">'Quarterly data'!U200</f>
        <v>0</v>
      </c>
      <c r="U170" s="820" t="n">
        <f aca="false">'Quarterly data'!V200</f>
        <v>0</v>
      </c>
      <c r="V170" s="820" t="n">
        <f aca="false">'Quarterly data'!W200</f>
        <v>0</v>
      </c>
      <c r="W170" s="820" t="n">
        <f aca="false">'Quarterly data'!X200</f>
        <v>0</v>
      </c>
      <c r="X170" s="820" t="n">
        <f aca="false">'Quarterly data'!Y200</f>
        <v>0</v>
      </c>
      <c r="Y170" s="820" t="n">
        <f aca="false">'Quarterly data'!Z200</f>
        <v>0</v>
      </c>
      <c r="Z170" s="820" t="n">
        <f aca="false">'Quarterly data'!AA200</f>
        <v>0</v>
      </c>
      <c r="AA170" s="820" t="n">
        <f aca="false">'Quarterly data'!AB200</f>
        <v>0</v>
      </c>
      <c r="AB170" s="820" t="n">
        <f aca="false">'Quarterly data'!AC200</f>
        <v>0</v>
      </c>
      <c r="AC170" s="820" t="n">
        <f aca="false">'Quarterly data'!AD200</f>
        <v>0</v>
      </c>
      <c r="AD170" s="820" t="n">
        <f aca="false">'Quarterly data'!AE200</f>
        <v>0</v>
      </c>
      <c r="AE170" s="820" t="n">
        <f aca="false">'Quarterly data'!AF200</f>
        <v>0</v>
      </c>
      <c r="AF170" s="820" t="n">
        <f aca="false">'Quarterly data'!AG200</f>
        <v>0</v>
      </c>
      <c r="AG170" s="820" t="n">
        <f aca="false">'Quarterly data'!AH200</f>
        <v>0</v>
      </c>
      <c r="AH170" s="820" t="n">
        <f aca="false">'Quarterly data'!AI200</f>
        <v>0</v>
      </c>
      <c r="AI170" s="820" t="n">
        <f aca="false">'Quarterly data'!AJ200</f>
        <v>0</v>
      </c>
      <c r="AJ170" s="820" t="n">
        <f aca="false">'Quarterly data'!AK200</f>
        <v>0</v>
      </c>
      <c r="AK170" s="820" t="n">
        <f aca="false">'Quarterly data'!AL200</f>
        <v>0</v>
      </c>
      <c r="AL170" s="820" t="n">
        <f aca="false">'Quarterly data'!AM200</f>
        <v>0</v>
      </c>
      <c r="AM170" s="820" t="n">
        <f aca="false">'Quarterly data'!AN200</f>
        <v>0</v>
      </c>
      <c r="AN170" s="820" t="n">
        <f aca="false">'Quarterly data'!AO200</f>
        <v>0</v>
      </c>
      <c r="AO170" s="820" t="n">
        <f aca="false">'Quarterly data'!AP200</f>
        <v>0</v>
      </c>
      <c r="AP170" s="820" t="n">
        <f aca="false">'Quarterly data'!AQ200</f>
        <v>0</v>
      </c>
      <c r="AQ170" s="820" t="n">
        <f aca="false">'Quarterly data'!AR200</f>
        <v>0</v>
      </c>
      <c r="AR170" s="820" t="n">
        <f aca="false">'Quarterly data'!AS200</f>
        <v>0</v>
      </c>
      <c r="AS170" s="820" t="n">
        <f aca="false">'Quarterly data'!AT200</f>
        <v>0</v>
      </c>
      <c r="AT170" s="820" t="n">
        <f aca="false">'Quarterly data'!AU200</f>
        <v>0</v>
      </c>
      <c r="AU170" s="820" t="n">
        <f aca="false">'Quarterly data'!AV200</f>
        <v>0</v>
      </c>
      <c r="AV170" s="820" t="n">
        <f aca="false">'Quarterly data'!AW200</f>
        <v>0</v>
      </c>
      <c r="AW170" s="820" t="n">
        <f aca="false">'Quarterly data'!AX200</f>
        <v>0</v>
      </c>
      <c r="AX170" s="820" t="n">
        <f aca="false">'Quarterly data'!AY200</f>
        <v>0</v>
      </c>
      <c r="AY170" s="820" t="n">
        <f aca="false">'Quarterly data'!AZ200</f>
        <v>0</v>
      </c>
      <c r="AZ170" s="820" t="n">
        <f aca="false">'Quarterly data'!BA200</f>
        <v>0</v>
      </c>
      <c r="BA170" s="820" t="n">
        <f aca="false">'Quarterly data'!BB200</f>
        <v>0</v>
      </c>
      <c r="BB170" s="820" t="n">
        <f aca="false">'Quarterly data'!BC200</f>
        <v>3168.51975</v>
      </c>
      <c r="BC170" s="820" t="n">
        <f aca="false">'Quarterly data'!BD200</f>
        <v>3168.51975</v>
      </c>
      <c r="BD170" s="820" t="n">
        <f aca="false">'Quarterly data'!BE200</f>
        <v>3168.51975</v>
      </c>
      <c r="BE170" s="820" t="n">
        <f aca="false">'Quarterly data'!BF200</f>
        <v>3168.51975</v>
      </c>
      <c r="BF170" s="820" t="n">
        <f aca="false">'Quarterly data'!BG200</f>
        <v>892.61275</v>
      </c>
      <c r="BG170" s="820" t="n">
        <f aca="false">'Quarterly data'!BH200</f>
        <v>892.61275</v>
      </c>
      <c r="BH170" s="820" t="n">
        <f aca="false">'Quarterly data'!BI200</f>
        <v>892.61275</v>
      </c>
      <c r="BI170" s="820" t="n">
        <f aca="false">'Quarterly data'!BJ200</f>
        <v>892.61275</v>
      </c>
      <c r="BJ170" s="820" t="n">
        <f aca="false">'Quarterly data'!BK200</f>
        <v>1763.451</v>
      </c>
      <c r="BK170" s="820" t="n">
        <f aca="false">'Quarterly data'!BL200</f>
        <v>1347.403</v>
      </c>
      <c r="BL170" s="820" t="n">
        <f aca="false">'Quarterly data'!BM200</f>
        <v>1412.464</v>
      </c>
      <c r="BM170" s="820" t="n">
        <f aca="false">'Quarterly data'!BN200</f>
        <v>430.8</v>
      </c>
      <c r="BN170" s="820" t="n">
        <f aca="false">'Quarterly data'!BO200</f>
        <v>782.439</v>
      </c>
      <c r="BO170" s="820" t="n">
        <f aca="false">'Quarterly data'!BP200</f>
        <v>602.013</v>
      </c>
      <c r="BP170" s="820" t="n">
        <f aca="false">'Quarterly data'!BQ200</f>
        <v>612.771</v>
      </c>
      <c r="BQ170" s="820" t="n">
        <f aca="false">'Quarterly data'!BR200</f>
        <v>1135.118</v>
      </c>
      <c r="BR170" s="820" t="n">
        <f aca="false">'Quarterly data'!BS200</f>
        <v>1218.318</v>
      </c>
      <c r="BS170" s="820" t="n">
        <f aca="false">'Quarterly data'!BT200</f>
        <v>1570.019</v>
      </c>
      <c r="BT170" s="820" t="n">
        <f aca="false">'Quarterly data'!BU200</f>
        <v>1826.7225</v>
      </c>
      <c r="BU170" s="820" t="n">
        <f aca="false">'Quarterly data'!BV200</f>
        <v>8506.617</v>
      </c>
      <c r="BV170" s="820" t="n">
        <f aca="false">'Quarterly data'!BW200</f>
        <v>9443.2732</v>
      </c>
      <c r="BW170" s="820" t="n">
        <f aca="false">'Quarterly data'!BX200</f>
        <v>13110.7935</v>
      </c>
      <c r="BX170" s="820" t="n">
        <f aca="false">'Quarterly data'!BY200</f>
        <v>13294.80104</v>
      </c>
      <c r="BY170" s="820" t="n">
        <f aca="false">'Quarterly data'!BZ200</f>
        <v>11848.32837</v>
      </c>
      <c r="BZ170" s="820" t="n">
        <f aca="false">'Quarterly data'!CA200</f>
        <v>14260.7573</v>
      </c>
      <c r="CA170" s="820" t="n">
        <f aca="false">'Quarterly data'!CB200</f>
        <v>13630.795</v>
      </c>
      <c r="CB170" s="820" t="n">
        <f aca="false">'Quarterly data'!CC200</f>
        <v>12898.6931</v>
      </c>
      <c r="CC170" s="820" t="n">
        <f aca="false">'Quarterly data'!CD200</f>
        <v>15110.23852</v>
      </c>
      <c r="CD170" s="820" t="n">
        <f aca="false">'Quarterly data'!CE200</f>
        <v>20288.7869775</v>
      </c>
      <c r="CE170" s="820" t="n">
        <f aca="false">'Quarterly data'!CF200</f>
        <v>20288.7869775</v>
      </c>
      <c r="CF170" s="820" t="n">
        <f aca="false">'Quarterly data'!CG200</f>
        <v>20288.7869775</v>
      </c>
      <c r="CG170" s="820" t="n">
        <f aca="false">'Quarterly data'!CH200</f>
        <v>20288.7869775</v>
      </c>
      <c r="CH170" s="820" t="n">
        <f aca="false">'Quarterly data'!CI200</f>
        <v>26807.906305</v>
      </c>
      <c r="CI170" s="820" t="n">
        <f aca="false">'Quarterly data'!CJ200</f>
        <v>26807.906305</v>
      </c>
      <c r="CJ170" s="820" t="n">
        <f aca="false">'Quarterly data'!CK200</f>
        <v>26807.906305</v>
      </c>
      <c r="CK170" s="820" t="n">
        <f aca="false">'Quarterly data'!CL200</f>
        <v>26807.906305</v>
      </c>
      <c r="CL170" s="820" t="n">
        <f aca="false">'Quarterly data'!CM200</f>
        <v>30526.52763</v>
      </c>
      <c r="CM170" s="820" t="n">
        <f aca="false">'Quarterly data'!CN200</f>
        <v>36397.1826</v>
      </c>
      <c r="CN170" s="820" t="n">
        <f aca="false">'Quarterly data'!CO200</f>
        <v>36664.55068</v>
      </c>
      <c r="CO170" s="820" t="n">
        <f aca="false">'Quarterly data'!CP200</f>
        <v>43833.61892</v>
      </c>
      <c r="CP170" s="820" t="n">
        <f aca="false">'Quarterly data'!CQ200</f>
        <v>52275.90296</v>
      </c>
      <c r="CQ170" s="820" t="n">
        <f aca="false">'Quarterly data'!CR200</f>
        <v>54355.60492</v>
      </c>
      <c r="CR170" s="820" t="n">
        <f aca="false">'Quarterly data'!CS200</f>
        <v>50891.44563</v>
      </c>
      <c r="CS170" s="820" t="n">
        <f aca="false">'Quarterly data'!CT200</f>
        <v>54992.69359</v>
      </c>
      <c r="CT170" s="820" t="n">
        <f aca="false">'Quarterly data'!CU200</f>
        <v>59537.53738</v>
      </c>
      <c r="CU170" s="820" t="n">
        <f aca="false">'Quarterly data'!CV200</f>
        <v>62041.00819</v>
      </c>
      <c r="CV170" s="821"/>
      <c r="CW170" s="821"/>
      <c r="CX170" s="821"/>
      <c r="CY170" s="821"/>
      <c r="CZ170" s="821"/>
      <c r="DA170" s="821"/>
      <c r="DB170" s="821"/>
      <c r="DC170" s="821"/>
      <c r="DD170" s="821"/>
      <c r="DE170" s="821"/>
      <c r="DF170" s="821"/>
      <c r="DG170" s="821"/>
      <c r="DH170" s="821"/>
      <c r="DI170" s="821"/>
      <c r="DJ170" s="821"/>
      <c r="DK170" s="821"/>
      <c r="DL170" s="821"/>
      <c r="DM170" s="821"/>
      <c r="DN170" s="821"/>
    </row>
    <row r="171" customFormat="false" ht="15" hidden="false" customHeight="false" outlineLevel="0" collapsed="false">
      <c r="A171" s="819" t="s">
        <v>838</v>
      </c>
      <c r="B171" s="820" t="n">
        <f aca="false">'Quarterly data'!C201</f>
        <v>0</v>
      </c>
      <c r="C171" s="820" t="n">
        <f aca="false">'Quarterly data'!D201</f>
        <v>0</v>
      </c>
      <c r="D171" s="820" t="n">
        <f aca="false">'Quarterly data'!E201</f>
        <v>0</v>
      </c>
      <c r="E171" s="820" t="n">
        <f aca="false">'Quarterly data'!F201</f>
        <v>0</v>
      </c>
      <c r="F171" s="820" t="n">
        <f aca="false">'Quarterly data'!G201</f>
        <v>0</v>
      </c>
      <c r="G171" s="820" t="n">
        <f aca="false">'Quarterly data'!H201</f>
        <v>0</v>
      </c>
      <c r="H171" s="820" t="n">
        <f aca="false">'Quarterly data'!I201</f>
        <v>0</v>
      </c>
      <c r="I171" s="820" t="n">
        <f aca="false">'Quarterly data'!J201</f>
        <v>0</v>
      </c>
      <c r="J171" s="820" t="n">
        <f aca="false">'Quarterly data'!K201</f>
        <v>0</v>
      </c>
      <c r="K171" s="820" t="n">
        <f aca="false">'Quarterly data'!L201</f>
        <v>0</v>
      </c>
      <c r="L171" s="820" t="n">
        <f aca="false">'Quarterly data'!M201</f>
        <v>0</v>
      </c>
      <c r="M171" s="820" t="n">
        <f aca="false">'Quarterly data'!N201</f>
        <v>0</v>
      </c>
      <c r="N171" s="820" t="n">
        <f aca="false">'Quarterly data'!O201</f>
        <v>31.199283</v>
      </c>
      <c r="O171" s="820" t="n">
        <f aca="false">'Quarterly data'!P201</f>
        <v>31.199283</v>
      </c>
      <c r="P171" s="820" t="n">
        <f aca="false">'Quarterly data'!Q201</f>
        <v>31.199283</v>
      </c>
      <c r="Q171" s="820" t="n">
        <f aca="false">'Quarterly data'!R201</f>
        <v>31.199283</v>
      </c>
      <c r="R171" s="820" t="n">
        <f aca="false">'Quarterly data'!S201</f>
        <v>28.379712</v>
      </c>
      <c r="S171" s="820" t="n">
        <f aca="false">'Quarterly data'!T201</f>
        <v>28.379712</v>
      </c>
      <c r="T171" s="820" t="n">
        <f aca="false">'Quarterly data'!U201</f>
        <v>28.379712</v>
      </c>
      <c r="U171" s="820" t="n">
        <f aca="false">'Quarterly data'!V201</f>
        <v>28.379712</v>
      </c>
      <c r="V171" s="820" t="n">
        <f aca="false">'Quarterly data'!W201</f>
        <v>24.3749799896152</v>
      </c>
      <c r="W171" s="820" t="n">
        <f aca="false">'Quarterly data'!X201</f>
        <v>24.3749799896152</v>
      </c>
      <c r="X171" s="820" t="n">
        <f aca="false">'Quarterly data'!Y201</f>
        <v>24.3749799896152</v>
      </c>
      <c r="Y171" s="820" t="n">
        <f aca="false">'Quarterly data'!Z201</f>
        <v>24.3749799896152</v>
      </c>
      <c r="Z171" s="820" t="n">
        <f aca="false">'Quarterly data'!AA201</f>
        <v>51.5115849354079</v>
      </c>
      <c r="AA171" s="820" t="n">
        <f aca="false">'Quarterly data'!AB201</f>
        <v>51.5115849354079</v>
      </c>
      <c r="AB171" s="820" t="n">
        <f aca="false">'Quarterly data'!AC201</f>
        <v>51.5115849354079</v>
      </c>
      <c r="AC171" s="820" t="n">
        <f aca="false">'Quarterly data'!AD201</f>
        <v>51.5115849354079</v>
      </c>
      <c r="AD171" s="820" t="n">
        <f aca="false">'Quarterly data'!AE201</f>
        <v>49.7691416884359</v>
      </c>
      <c r="AE171" s="820" t="n">
        <f aca="false">'Quarterly data'!AF201</f>
        <v>49.7691416884359</v>
      </c>
      <c r="AF171" s="820" t="n">
        <f aca="false">'Quarterly data'!AG201</f>
        <v>49.7691416884359</v>
      </c>
      <c r="AG171" s="820" t="n">
        <f aca="false">'Quarterly data'!AH201</f>
        <v>49.7691416884359</v>
      </c>
      <c r="AH171" s="820" t="n">
        <f aca="false">'Quarterly data'!AI201</f>
        <v>53.4297777440948</v>
      </c>
      <c r="AI171" s="820" t="n">
        <f aca="false">'Quarterly data'!AJ201</f>
        <v>53.4297777440948</v>
      </c>
      <c r="AJ171" s="820" t="n">
        <f aca="false">'Quarterly data'!AK201</f>
        <v>53.4297777440948</v>
      </c>
      <c r="AK171" s="820" t="n">
        <f aca="false">'Quarterly data'!AL201</f>
        <v>53.4297777440948</v>
      </c>
      <c r="AL171" s="820" t="n">
        <f aca="false">'Quarterly data'!AM201</f>
        <v>64.4437449595887</v>
      </c>
      <c r="AM171" s="820" t="n">
        <f aca="false">'Quarterly data'!AN201</f>
        <v>64.4437449595887</v>
      </c>
      <c r="AN171" s="820" t="n">
        <f aca="false">'Quarterly data'!AO201</f>
        <v>64.4437449595887</v>
      </c>
      <c r="AO171" s="820" t="n">
        <f aca="false">'Quarterly data'!AP201</f>
        <v>64.4437449595887</v>
      </c>
      <c r="AP171" s="820" t="n">
        <f aca="false">'Quarterly data'!AQ201</f>
        <v>82.1086210297886</v>
      </c>
      <c r="AQ171" s="820" t="n">
        <f aca="false">'Quarterly data'!AR201</f>
        <v>82.1086210297886</v>
      </c>
      <c r="AR171" s="820" t="n">
        <f aca="false">'Quarterly data'!AS201</f>
        <v>82.1086210297886</v>
      </c>
      <c r="AS171" s="820" t="n">
        <f aca="false">'Quarterly data'!AT201</f>
        <v>82.1086210297886</v>
      </c>
      <c r="AT171" s="820" t="n">
        <f aca="false">'Quarterly data'!AU201</f>
        <v>105.538788226805</v>
      </c>
      <c r="AU171" s="820" t="n">
        <f aca="false">'Quarterly data'!AV201</f>
        <v>105.538788226805</v>
      </c>
      <c r="AV171" s="820" t="n">
        <f aca="false">'Quarterly data'!AW201</f>
        <v>105.538788226805</v>
      </c>
      <c r="AW171" s="820" t="n">
        <f aca="false">'Quarterly data'!AX201</f>
        <v>105.538788226805</v>
      </c>
      <c r="AX171" s="820" t="n">
        <f aca="false">'Quarterly data'!AY201</f>
        <v>141.284472980327</v>
      </c>
      <c r="AY171" s="820" t="n">
        <f aca="false">'Quarterly data'!AZ201</f>
        <v>141.284472980327</v>
      </c>
      <c r="AZ171" s="820" t="n">
        <f aca="false">'Quarterly data'!BA201</f>
        <v>141.284472980327</v>
      </c>
      <c r="BA171" s="820" t="n">
        <f aca="false">'Quarterly data'!BB201</f>
        <v>141.284472980327</v>
      </c>
      <c r="BB171" s="820" t="n">
        <f aca="false">'Quarterly data'!BC201</f>
        <v>213.765919163975</v>
      </c>
      <c r="BC171" s="820" t="n">
        <f aca="false">'Quarterly data'!BD201</f>
        <v>213.765919163975</v>
      </c>
      <c r="BD171" s="820" t="n">
        <f aca="false">'Quarterly data'!BE201</f>
        <v>213.765919163975</v>
      </c>
      <c r="BE171" s="820" t="n">
        <f aca="false">'Quarterly data'!BF201</f>
        <v>213.765919163975</v>
      </c>
      <c r="BF171" s="820" t="n">
        <f aca="false">'Quarterly data'!BG201</f>
        <v>238.639650959567</v>
      </c>
      <c r="BG171" s="820" t="n">
        <f aca="false">'Quarterly data'!BH201</f>
        <v>238.639650959567</v>
      </c>
      <c r="BH171" s="820" t="n">
        <f aca="false">'Quarterly data'!BI201</f>
        <v>238.639650959567</v>
      </c>
      <c r="BI171" s="820" t="n">
        <f aca="false">'Quarterly data'!BJ201</f>
        <v>238.639650959567</v>
      </c>
      <c r="BJ171" s="820" t="n">
        <f aca="false">'Quarterly data'!BK201</f>
        <v>242.731568435205</v>
      </c>
      <c r="BK171" s="820" t="n">
        <f aca="false">'Quarterly data'!BL201</f>
        <v>252.887477683069</v>
      </c>
      <c r="BL171" s="820" t="n">
        <f aca="false">'Quarterly data'!BM201</f>
        <v>280.714548759858</v>
      </c>
      <c r="BM171" s="820" t="n">
        <f aca="false">'Quarterly data'!BN201</f>
        <v>307.639252429274</v>
      </c>
      <c r="BN171" s="820" t="n">
        <f aca="false">'Quarterly data'!BO201</f>
        <v>368.197469559363</v>
      </c>
      <c r="BO171" s="820" t="n">
        <f aca="false">'Quarterly data'!BP201</f>
        <v>392.435285468238</v>
      </c>
      <c r="BP171" s="820" t="n">
        <f aca="false">'Quarterly data'!BQ201</f>
        <v>474.828890585044</v>
      </c>
      <c r="BQ171" s="820" t="n">
        <f aca="false">'Quarterly data'!BR201</f>
        <v>424.534079750856</v>
      </c>
      <c r="BR171" s="820" t="n">
        <f aca="false">'Quarterly data'!BS201</f>
        <v>429.345150114051</v>
      </c>
      <c r="BS171" s="820" t="n">
        <f aca="false">'Quarterly data'!BT201</f>
        <v>454.438202237384</v>
      </c>
      <c r="BT171" s="820" t="n">
        <f aca="false">'Quarterly data'!BU201</f>
        <v>519.183045187745</v>
      </c>
      <c r="BU171" s="820" t="n">
        <f aca="false">'Quarterly data'!BV201</f>
        <v>453.978430396666</v>
      </c>
      <c r="BV171" s="820" t="n">
        <f aca="false">'Quarterly data'!BW201</f>
        <v>426.708344693942</v>
      </c>
      <c r="BW171" s="820" t="n">
        <f aca="false">'Quarterly data'!BX201</f>
        <v>445.21864156999</v>
      </c>
      <c r="BX171" s="820" t="n">
        <f aca="false">'Quarterly data'!BY201</f>
        <v>487.883590328542</v>
      </c>
      <c r="BY171" s="820" t="n">
        <f aca="false">'Quarterly data'!BZ201</f>
        <v>492.346242810868</v>
      </c>
      <c r="BZ171" s="820" t="n">
        <f aca="false">'Quarterly data'!CA201</f>
        <v>470.738843488734</v>
      </c>
      <c r="CA171" s="820" t="n">
        <f aca="false">'Quarterly data'!CB201</f>
        <v>522.429348182862</v>
      </c>
      <c r="CB171" s="820" t="n">
        <f aca="false">'Quarterly data'!CC201</f>
        <v>499.909872494639</v>
      </c>
      <c r="CC171" s="820" t="n">
        <f aca="false">'Quarterly data'!CD201</f>
        <v>492.14187896025</v>
      </c>
      <c r="CD171" s="820" t="n">
        <f aca="false">'Quarterly data'!CE201</f>
        <v>479.662616550443</v>
      </c>
      <c r="CE171" s="820" t="n">
        <f aca="false">'Quarterly data'!CF201</f>
        <v>479.662616550443</v>
      </c>
      <c r="CF171" s="820" t="n">
        <f aca="false">'Quarterly data'!CG201</f>
        <v>479.662616550443</v>
      </c>
      <c r="CG171" s="820" t="n">
        <f aca="false">'Quarterly data'!CH201</f>
        <v>479.662616550443</v>
      </c>
      <c r="CH171" s="820" t="n">
        <f aca="false">'Quarterly data'!CI201</f>
        <v>505.188532461449</v>
      </c>
      <c r="CI171" s="820" t="n">
        <f aca="false">'Quarterly data'!CJ201</f>
        <v>505.188532461449</v>
      </c>
      <c r="CJ171" s="820" t="n">
        <f aca="false">'Quarterly data'!CK201</f>
        <v>505.188532461449</v>
      </c>
      <c r="CK171" s="820" t="n">
        <f aca="false">'Quarterly data'!CL201</f>
        <v>505.188532461449</v>
      </c>
      <c r="CL171" s="820" t="n">
        <f aca="false">'Quarterly data'!CM201</f>
        <v>467.549586415136</v>
      </c>
      <c r="CM171" s="820" t="n">
        <f aca="false">'Quarterly data'!CN201</f>
        <v>496.135086660102</v>
      </c>
      <c r="CN171" s="820" t="n">
        <f aca="false">'Quarterly data'!CO201</f>
        <v>525.447685084336</v>
      </c>
      <c r="CO171" s="820" t="n">
        <f aca="false">'Quarterly data'!CP201</f>
        <v>525.232213365774</v>
      </c>
      <c r="CP171" s="820" t="n">
        <f aca="false">'Quarterly data'!CQ201</f>
        <v>549.086426504609</v>
      </c>
      <c r="CQ171" s="820" t="n">
        <f aca="false">'Quarterly data'!CR201</f>
        <v>533.033386200436</v>
      </c>
      <c r="CR171" s="820" t="n">
        <f aca="false">'Quarterly data'!CS201</f>
        <v>589.040958937894</v>
      </c>
      <c r="CS171" s="820" t="n">
        <f aca="false">'Quarterly data'!CT201</f>
        <v>612.983151374076</v>
      </c>
      <c r="CT171" s="820" t="n">
        <f aca="false">'Quarterly data'!CU201</f>
        <v>558.80737098939</v>
      </c>
      <c r="CU171" s="820" t="n">
        <f aca="false">'Quarterly data'!CV201</f>
        <v>665.852473610178</v>
      </c>
      <c r="CV171" s="821"/>
      <c r="CW171" s="821"/>
      <c r="CX171" s="821"/>
      <c r="CY171" s="821"/>
      <c r="CZ171" s="821"/>
      <c r="DA171" s="821"/>
      <c r="DB171" s="821"/>
      <c r="DC171" s="821"/>
      <c r="DD171" s="821"/>
      <c r="DE171" s="821"/>
      <c r="DF171" s="821"/>
      <c r="DG171" s="821"/>
      <c r="DH171" s="821"/>
      <c r="DI171" s="821"/>
      <c r="DJ171" s="821"/>
      <c r="DK171" s="821"/>
      <c r="DL171" s="821"/>
      <c r="DM171" s="821"/>
      <c r="DN171" s="821"/>
    </row>
    <row r="172" customFormat="false" ht="15" hidden="false" customHeight="false" outlineLevel="0" collapsed="false">
      <c r="A172" s="822" t="s">
        <v>839</v>
      </c>
      <c r="B172" s="820" t="n">
        <f aca="false">'Quarterly data'!C202</f>
        <v>0</v>
      </c>
      <c r="C172" s="820" t="n">
        <f aca="false">'Quarterly data'!D202</f>
        <v>0</v>
      </c>
      <c r="D172" s="820" t="n">
        <f aca="false">'Quarterly data'!E202</f>
        <v>0</v>
      </c>
      <c r="E172" s="820" t="n">
        <f aca="false">'Quarterly data'!F202</f>
        <v>0</v>
      </c>
      <c r="F172" s="820" t="n">
        <f aca="false">'Quarterly data'!G202</f>
        <v>0</v>
      </c>
      <c r="G172" s="820" t="n">
        <f aca="false">'Quarterly data'!H202</f>
        <v>0</v>
      </c>
      <c r="H172" s="820" t="n">
        <f aca="false">'Quarterly data'!I202</f>
        <v>0</v>
      </c>
      <c r="I172" s="820" t="n">
        <f aca="false">'Quarterly data'!J202</f>
        <v>0</v>
      </c>
      <c r="J172" s="820" t="n">
        <f aca="false">'Quarterly data'!K202</f>
        <v>0</v>
      </c>
      <c r="K172" s="820" t="n">
        <f aca="false">'Quarterly data'!L202</f>
        <v>0</v>
      </c>
      <c r="L172" s="820" t="n">
        <f aca="false">'Quarterly data'!M202</f>
        <v>0</v>
      </c>
      <c r="M172" s="820" t="n">
        <f aca="false">'Quarterly data'!N202</f>
        <v>0</v>
      </c>
      <c r="N172" s="820" t="n">
        <f aca="false">'Quarterly data'!O202</f>
        <v>15.0425</v>
      </c>
      <c r="O172" s="820" t="n">
        <f aca="false">'Quarterly data'!P202</f>
        <v>15.0425</v>
      </c>
      <c r="P172" s="820" t="n">
        <f aca="false">'Quarterly data'!Q202</f>
        <v>15.0425</v>
      </c>
      <c r="Q172" s="820" t="n">
        <f aca="false">'Quarterly data'!R202</f>
        <v>15.0425</v>
      </c>
      <c r="R172" s="820" t="n">
        <f aca="false">'Quarterly data'!S202</f>
        <v>13.8425</v>
      </c>
      <c r="S172" s="820" t="n">
        <f aca="false">'Quarterly data'!T202</f>
        <v>13.8425</v>
      </c>
      <c r="T172" s="820" t="n">
        <f aca="false">'Quarterly data'!U202</f>
        <v>13.8425</v>
      </c>
      <c r="U172" s="820" t="n">
        <f aca="false">'Quarterly data'!V202</f>
        <v>13.8425</v>
      </c>
      <c r="V172" s="820" t="n">
        <f aca="false">'Quarterly data'!W202</f>
        <v>8.2575</v>
      </c>
      <c r="W172" s="820" t="n">
        <f aca="false">'Quarterly data'!X202</f>
        <v>8.2575</v>
      </c>
      <c r="X172" s="820" t="n">
        <f aca="false">'Quarterly data'!Y202</f>
        <v>8.2575</v>
      </c>
      <c r="Y172" s="820" t="n">
        <f aca="false">'Quarterly data'!Z202</f>
        <v>8.2575</v>
      </c>
      <c r="Z172" s="820" t="n">
        <f aca="false">'Quarterly data'!AA202</f>
        <v>13.9526041291917</v>
      </c>
      <c r="AA172" s="820" t="n">
        <f aca="false">'Quarterly data'!AB202</f>
        <v>13.9526041291917</v>
      </c>
      <c r="AB172" s="820" t="n">
        <f aca="false">'Quarterly data'!AC202</f>
        <v>13.9526041291917</v>
      </c>
      <c r="AC172" s="820" t="n">
        <f aca="false">'Quarterly data'!AD202</f>
        <v>13.9526041291917</v>
      </c>
      <c r="AD172" s="820" t="n">
        <f aca="false">'Quarterly data'!AE202</f>
        <v>17.0028526019508</v>
      </c>
      <c r="AE172" s="820" t="n">
        <f aca="false">'Quarterly data'!AF202</f>
        <v>17.0028526019508</v>
      </c>
      <c r="AF172" s="820" t="n">
        <f aca="false">'Quarterly data'!AG202</f>
        <v>17.0028526019508</v>
      </c>
      <c r="AG172" s="820" t="n">
        <f aca="false">'Quarterly data'!AH202</f>
        <v>17.0028526019508</v>
      </c>
      <c r="AH172" s="820" t="n">
        <f aca="false">'Quarterly data'!AI202</f>
        <v>18.987925</v>
      </c>
      <c r="AI172" s="820" t="n">
        <f aca="false">'Quarterly data'!AJ202</f>
        <v>18.987925</v>
      </c>
      <c r="AJ172" s="820" t="n">
        <f aca="false">'Quarterly data'!AK202</f>
        <v>18.987925</v>
      </c>
      <c r="AK172" s="820" t="n">
        <f aca="false">'Quarterly data'!AL202</f>
        <v>18.987925</v>
      </c>
      <c r="AL172" s="820" t="n">
        <f aca="false">'Quarterly data'!AM202</f>
        <v>19.9945326290233</v>
      </c>
      <c r="AM172" s="820" t="n">
        <f aca="false">'Quarterly data'!AN202</f>
        <v>19.9945326290233</v>
      </c>
      <c r="AN172" s="820" t="n">
        <f aca="false">'Quarterly data'!AO202</f>
        <v>19.9945326290233</v>
      </c>
      <c r="AO172" s="820" t="n">
        <f aca="false">'Quarterly data'!AP202</f>
        <v>19.9945326290233</v>
      </c>
      <c r="AP172" s="820" t="n">
        <f aca="false">'Quarterly data'!AQ202</f>
        <v>27.4696163287421</v>
      </c>
      <c r="AQ172" s="820" t="n">
        <f aca="false">'Quarterly data'!AR202</f>
        <v>27.4696163287421</v>
      </c>
      <c r="AR172" s="820" t="n">
        <f aca="false">'Quarterly data'!AS202</f>
        <v>27.4696163287421</v>
      </c>
      <c r="AS172" s="820" t="n">
        <f aca="false">'Quarterly data'!AT202</f>
        <v>27.4696163287421</v>
      </c>
      <c r="AT172" s="820" t="n">
        <f aca="false">'Quarterly data'!AU202</f>
        <v>31.7001991878201</v>
      </c>
      <c r="AU172" s="820" t="n">
        <f aca="false">'Quarterly data'!AV202</f>
        <v>31.7001991878201</v>
      </c>
      <c r="AV172" s="820" t="n">
        <f aca="false">'Quarterly data'!AW202</f>
        <v>31.7001991878201</v>
      </c>
      <c r="AW172" s="820" t="n">
        <f aca="false">'Quarterly data'!AX202</f>
        <v>31.7001991878201</v>
      </c>
      <c r="AX172" s="820" t="n">
        <f aca="false">'Quarterly data'!AY202</f>
        <v>50.6324819190877</v>
      </c>
      <c r="AY172" s="820" t="n">
        <f aca="false">'Quarterly data'!AZ202</f>
        <v>50.6324819190877</v>
      </c>
      <c r="AZ172" s="820" t="n">
        <f aca="false">'Quarterly data'!BA202</f>
        <v>50.6324819190877</v>
      </c>
      <c r="BA172" s="820" t="n">
        <f aca="false">'Quarterly data'!BB202</f>
        <v>50.6324819190877</v>
      </c>
      <c r="BB172" s="820" t="n">
        <f aca="false">'Quarterly data'!BC202</f>
        <v>91.8232493332143</v>
      </c>
      <c r="BC172" s="820" t="n">
        <f aca="false">'Quarterly data'!BD202</f>
        <v>91.8232493332143</v>
      </c>
      <c r="BD172" s="820" t="n">
        <f aca="false">'Quarterly data'!BE202</f>
        <v>91.8232493332143</v>
      </c>
      <c r="BE172" s="820" t="n">
        <f aca="false">'Quarterly data'!BF202</f>
        <v>91.8232493332143</v>
      </c>
      <c r="BF172" s="820" t="n">
        <f aca="false">'Quarterly data'!BG202</f>
        <v>93.1003256328012</v>
      </c>
      <c r="BG172" s="820" t="n">
        <f aca="false">'Quarterly data'!BH202</f>
        <v>93.1003256328012</v>
      </c>
      <c r="BH172" s="820" t="n">
        <f aca="false">'Quarterly data'!BI202</f>
        <v>93.1003256328012</v>
      </c>
      <c r="BI172" s="820" t="n">
        <f aca="false">'Quarterly data'!BJ202</f>
        <v>93.1003256328012</v>
      </c>
      <c r="BJ172" s="820" t="n">
        <f aca="false">'Quarterly data'!BK202</f>
        <v>86.0019887953404</v>
      </c>
      <c r="BK172" s="820" t="n">
        <f aca="false">'Quarterly data'!BL202</f>
        <v>81.175873101292</v>
      </c>
      <c r="BL172" s="820" t="n">
        <f aca="false">'Quarterly data'!BM202</f>
        <v>94.1787987078133</v>
      </c>
      <c r="BM172" s="820" t="n">
        <f aca="false">'Quarterly data'!BN202</f>
        <v>96.2076876972489</v>
      </c>
      <c r="BN172" s="820" t="n">
        <f aca="false">'Quarterly data'!BO202</f>
        <v>99.280288710837</v>
      </c>
      <c r="BO172" s="820" t="n">
        <f aca="false">'Quarterly data'!BP202</f>
        <v>107.124416222043</v>
      </c>
      <c r="BP172" s="820" t="n">
        <f aca="false">'Quarterly data'!BQ202</f>
        <v>140.613023577054</v>
      </c>
      <c r="BQ172" s="820" t="n">
        <f aca="false">'Quarterly data'!BR202</f>
        <v>118.32959097744</v>
      </c>
      <c r="BR172" s="820" t="n">
        <f aca="false">'Quarterly data'!BS202</f>
        <v>163.033878958895</v>
      </c>
      <c r="BS172" s="820" t="n">
        <f aca="false">'Quarterly data'!BT202</f>
        <v>130.542425334271</v>
      </c>
      <c r="BT172" s="820" t="n">
        <f aca="false">'Quarterly data'!BU202</f>
        <v>165.219595796244</v>
      </c>
      <c r="BU172" s="820" t="n">
        <f aca="false">'Quarterly data'!BV202</f>
        <v>130.449011558296</v>
      </c>
      <c r="BV172" s="820" t="n">
        <f aca="false">'Quarterly data'!BW202</f>
        <v>138.509901858661</v>
      </c>
      <c r="BW172" s="820" t="n">
        <f aca="false">'Quarterly data'!BX202</f>
        <v>138.498053815753</v>
      </c>
      <c r="BX172" s="820" t="n">
        <f aca="false">'Quarterly data'!BY202</f>
        <v>159.62826813062</v>
      </c>
      <c r="BY172" s="820" t="n">
        <f aca="false">'Quarterly data'!BZ202</f>
        <v>159.682964847202</v>
      </c>
      <c r="BZ172" s="820" t="n">
        <f aca="false">'Quarterly data'!CA202</f>
        <v>150.274585727436</v>
      </c>
      <c r="CA172" s="820" t="n">
        <f aca="false">'Quarterly data'!CB202</f>
        <v>165.722658931888</v>
      </c>
      <c r="CB172" s="820" t="n">
        <f aca="false">'Quarterly data'!CC202</f>
        <v>157.865322720162</v>
      </c>
      <c r="CC172" s="820" t="n">
        <f aca="false">'Quarterly data'!CD202</f>
        <v>168.382689739732</v>
      </c>
      <c r="CD172" s="820" t="n">
        <f aca="false">'Quarterly data'!CE202</f>
        <v>163.144273918457</v>
      </c>
      <c r="CE172" s="820" t="n">
        <f aca="false">'Quarterly data'!CF202</f>
        <v>163.144273918457</v>
      </c>
      <c r="CF172" s="820" t="n">
        <f aca="false">'Quarterly data'!CG202</f>
        <v>163.144273918457</v>
      </c>
      <c r="CG172" s="820" t="n">
        <f aca="false">'Quarterly data'!CH202</f>
        <v>163.144273918457</v>
      </c>
      <c r="CH172" s="820" t="n">
        <f aca="false">'Quarterly data'!CI202</f>
        <v>176.980713010235</v>
      </c>
      <c r="CI172" s="820" t="n">
        <f aca="false">'Quarterly data'!CJ202</f>
        <v>176.980713010235</v>
      </c>
      <c r="CJ172" s="820" t="n">
        <f aca="false">'Quarterly data'!CK202</f>
        <v>176.980713010235</v>
      </c>
      <c r="CK172" s="820" t="n">
        <f aca="false">'Quarterly data'!CL202</f>
        <v>176.980713010235</v>
      </c>
      <c r="CL172" s="820" t="n">
        <f aca="false">'Quarterly data'!CM202</f>
        <v>122.209669420687</v>
      </c>
      <c r="CM172" s="820" t="n">
        <f aca="false">'Quarterly data'!CN202</f>
        <v>117.165569361668</v>
      </c>
      <c r="CN172" s="820" t="n">
        <f aca="false">'Quarterly data'!CO202</f>
        <v>136.409081379788</v>
      </c>
      <c r="CO172" s="820" t="n">
        <f aca="false">'Quarterly data'!CP202</f>
        <v>128.345014381276</v>
      </c>
      <c r="CP172" s="820" t="n">
        <f aca="false">'Quarterly data'!CQ202</f>
        <v>148.86155014</v>
      </c>
      <c r="CQ172" s="820" t="n">
        <f aca="false">'Quarterly data'!CR202</f>
        <v>124.61418663</v>
      </c>
      <c r="CR172" s="820" t="n">
        <f aca="false">'Quarterly data'!CS202</f>
        <v>146.33727453</v>
      </c>
      <c r="CS172" s="820" t="n">
        <f aca="false">'Quarterly data'!CT202</f>
        <v>163.85027732</v>
      </c>
      <c r="CT172" s="820" t="n">
        <f aca="false">'Quarterly data'!CU202</f>
        <v>151.638504211878</v>
      </c>
      <c r="CU172" s="820" t="n">
        <f aca="false">'Quarterly data'!CV202</f>
        <v>218.656394737408</v>
      </c>
      <c r="CV172" s="821"/>
      <c r="CW172" s="821"/>
      <c r="CX172" s="821"/>
      <c r="CY172" s="821"/>
      <c r="CZ172" s="821"/>
      <c r="DA172" s="821"/>
      <c r="DB172" s="821"/>
      <c r="DC172" s="821"/>
      <c r="DD172" s="821"/>
      <c r="DE172" s="821"/>
      <c r="DF172" s="821"/>
      <c r="DG172" s="821"/>
      <c r="DH172" s="821"/>
      <c r="DI172" s="821"/>
      <c r="DJ172" s="821"/>
      <c r="DK172" s="821"/>
      <c r="DL172" s="821"/>
      <c r="DM172" s="821"/>
      <c r="DN172" s="821"/>
    </row>
    <row r="173" customFormat="false" ht="15" hidden="false" customHeight="false" outlineLevel="0" collapsed="false">
      <c r="A173" s="822" t="s">
        <v>840</v>
      </c>
      <c r="B173" s="820" t="n">
        <f aca="false">'Quarterly data'!C203</f>
        <v>0</v>
      </c>
      <c r="C173" s="820" t="n">
        <f aca="false">'Quarterly data'!D203</f>
        <v>0</v>
      </c>
      <c r="D173" s="820" t="n">
        <f aca="false">'Quarterly data'!E203</f>
        <v>0</v>
      </c>
      <c r="E173" s="820" t="n">
        <f aca="false">'Quarterly data'!F203</f>
        <v>0</v>
      </c>
      <c r="F173" s="820" t="n">
        <f aca="false">'Quarterly data'!G203</f>
        <v>0</v>
      </c>
      <c r="G173" s="820" t="n">
        <f aca="false">'Quarterly data'!H203</f>
        <v>0</v>
      </c>
      <c r="H173" s="820" t="n">
        <f aca="false">'Quarterly data'!I203</f>
        <v>0</v>
      </c>
      <c r="I173" s="820" t="n">
        <f aca="false">'Quarterly data'!J203</f>
        <v>0</v>
      </c>
      <c r="J173" s="820" t="n">
        <f aca="false">'Quarterly data'!K203</f>
        <v>0</v>
      </c>
      <c r="K173" s="820" t="n">
        <f aca="false">'Quarterly data'!L203</f>
        <v>0</v>
      </c>
      <c r="L173" s="820" t="n">
        <f aca="false">'Quarterly data'!M203</f>
        <v>0</v>
      </c>
      <c r="M173" s="820" t="n">
        <f aca="false">'Quarterly data'!N203</f>
        <v>0</v>
      </c>
      <c r="N173" s="820" t="n">
        <f aca="false">'Quarterly data'!O203</f>
        <v>0</v>
      </c>
      <c r="O173" s="820" t="n">
        <f aca="false">'Quarterly data'!P203</f>
        <v>0</v>
      </c>
      <c r="P173" s="820" t="n">
        <f aca="false">'Quarterly data'!Q203</f>
        <v>0</v>
      </c>
      <c r="Q173" s="820" t="n">
        <f aca="false">'Quarterly data'!R203</f>
        <v>0</v>
      </c>
      <c r="R173" s="820" t="n">
        <f aca="false">'Quarterly data'!S203</f>
        <v>0</v>
      </c>
      <c r="S173" s="820" t="n">
        <f aca="false">'Quarterly data'!T203</f>
        <v>0</v>
      </c>
      <c r="T173" s="820" t="n">
        <f aca="false">'Quarterly data'!U203</f>
        <v>0</v>
      </c>
      <c r="U173" s="820" t="n">
        <f aca="false">'Quarterly data'!V203</f>
        <v>0</v>
      </c>
      <c r="V173" s="820" t="n">
        <f aca="false">'Quarterly data'!W203</f>
        <v>0</v>
      </c>
      <c r="W173" s="820" t="n">
        <f aca="false">'Quarterly data'!X203</f>
        <v>0</v>
      </c>
      <c r="X173" s="820" t="n">
        <f aca="false">'Quarterly data'!Y203</f>
        <v>0</v>
      </c>
      <c r="Y173" s="820" t="n">
        <f aca="false">'Quarterly data'!Z203</f>
        <v>0</v>
      </c>
      <c r="Z173" s="820" t="n">
        <f aca="false">'Quarterly data'!AA203</f>
        <v>2375.24</v>
      </c>
      <c r="AA173" s="820" t="n">
        <f aca="false">'Quarterly data'!AB203</f>
        <v>2375.24</v>
      </c>
      <c r="AB173" s="820" t="n">
        <f aca="false">'Quarterly data'!AC203</f>
        <v>2375.24</v>
      </c>
      <c r="AC173" s="820" t="n">
        <f aca="false">'Quarterly data'!AD203</f>
        <v>2375.24</v>
      </c>
      <c r="AD173" s="820" t="n">
        <f aca="false">'Quarterly data'!AE203</f>
        <v>3029.68725</v>
      </c>
      <c r="AE173" s="820" t="n">
        <f aca="false">'Quarterly data'!AF203</f>
        <v>3029.68725</v>
      </c>
      <c r="AF173" s="820" t="n">
        <f aca="false">'Quarterly data'!AG203</f>
        <v>3029.68725</v>
      </c>
      <c r="AG173" s="820" t="n">
        <f aca="false">'Quarterly data'!AH203</f>
        <v>3029.68725</v>
      </c>
      <c r="AH173" s="820" t="n">
        <f aca="false">'Quarterly data'!AI203</f>
        <v>3069.87475</v>
      </c>
      <c r="AI173" s="820" t="n">
        <f aca="false">'Quarterly data'!AJ203</f>
        <v>3069.87475</v>
      </c>
      <c r="AJ173" s="820" t="n">
        <f aca="false">'Quarterly data'!AK203</f>
        <v>3069.87475</v>
      </c>
      <c r="AK173" s="820" t="n">
        <f aca="false">'Quarterly data'!AL203</f>
        <v>3069.87475</v>
      </c>
      <c r="AL173" s="820" t="n">
        <f aca="false">'Quarterly data'!AM203</f>
        <v>3123.2325</v>
      </c>
      <c r="AM173" s="820" t="n">
        <f aca="false">'Quarterly data'!AN203</f>
        <v>3123.2325</v>
      </c>
      <c r="AN173" s="820" t="n">
        <f aca="false">'Quarterly data'!AO203</f>
        <v>3123.2325</v>
      </c>
      <c r="AO173" s="820" t="n">
        <f aca="false">'Quarterly data'!AP203</f>
        <v>3123.2325</v>
      </c>
      <c r="AP173" s="820" t="n">
        <f aca="false">'Quarterly data'!AQ203</f>
        <v>4376.57725</v>
      </c>
      <c r="AQ173" s="820" t="n">
        <f aca="false">'Quarterly data'!AR203</f>
        <v>4376.57725</v>
      </c>
      <c r="AR173" s="820" t="n">
        <f aca="false">'Quarterly data'!AS203</f>
        <v>4376.57725</v>
      </c>
      <c r="AS173" s="820" t="n">
        <f aca="false">'Quarterly data'!AT203</f>
        <v>4376.57725</v>
      </c>
      <c r="AT173" s="820" t="n">
        <f aca="false">'Quarterly data'!AU203</f>
        <v>5200.73025</v>
      </c>
      <c r="AU173" s="820" t="n">
        <f aca="false">'Quarterly data'!AV203</f>
        <v>5200.73025</v>
      </c>
      <c r="AV173" s="820" t="n">
        <f aca="false">'Quarterly data'!AW203</f>
        <v>5200.73025</v>
      </c>
      <c r="AW173" s="820" t="n">
        <f aca="false">'Quarterly data'!AX203</f>
        <v>5200.73025</v>
      </c>
      <c r="AX173" s="820" t="n">
        <f aca="false">'Quarterly data'!AY203</f>
        <v>7887.80925</v>
      </c>
      <c r="AY173" s="820" t="n">
        <f aca="false">'Quarterly data'!AZ203</f>
        <v>7887.80925</v>
      </c>
      <c r="AZ173" s="820" t="n">
        <f aca="false">'Quarterly data'!BA203</f>
        <v>7887.80925</v>
      </c>
      <c r="BA173" s="820" t="n">
        <f aca="false">'Quarterly data'!BB203</f>
        <v>7887.80925</v>
      </c>
      <c r="BB173" s="820" t="n">
        <f aca="false">'Quarterly data'!BC203</f>
        <v>9964.931</v>
      </c>
      <c r="BC173" s="820" t="n">
        <f aca="false">'Quarterly data'!BD203</f>
        <v>9964.931</v>
      </c>
      <c r="BD173" s="820" t="n">
        <f aca="false">'Quarterly data'!BE203</f>
        <v>9964.931</v>
      </c>
      <c r="BE173" s="820" t="n">
        <f aca="false">'Quarterly data'!BF203</f>
        <v>9964.931</v>
      </c>
      <c r="BF173" s="820" t="n">
        <f aca="false">'Quarterly data'!BG203</f>
        <v>13284.01325</v>
      </c>
      <c r="BG173" s="820" t="n">
        <f aca="false">'Quarterly data'!BH203</f>
        <v>13284.01325</v>
      </c>
      <c r="BH173" s="820" t="n">
        <f aca="false">'Quarterly data'!BI203</f>
        <v>13284.01325</v>
      </c>
      <c r="BI173" s="820" t="n">
        <f aca="false">'Quarterly data'!BJ203</f>
        <v>13284.01325</v>
      </c>
      <c r="BJ173" s="820" t="n">
        <f aca="false">'Quarterly data'!BK203</f>
        <v>10142.214</v>
      </c>
      <c r="BK173" s="820" t="n">
        <f aca="false">'Quarterly data'!BL203</f>
        <v>9038.492</v>
      </c>
      <c r="BL173" s="820" t="n">
        <f aca="false">'Quarterly data'!BM203</f>
        <v>11343.115</v>
      </c>
      <c r="BM173" s="820" t="n">
        <f aca="false">'Quarterly data'!BN203</f>
        <v>8676.697</v>
      </c>
      <c r="BN173" s="820" t="n">
        <f aca="false">'Quarterly data'!BO203</f>
        <v>11966.827</v>
      </c>
      <c r="BO173" s="820" t="n">
        <f aca="false">'Quarterly data'!BP203</f>
        <v>11773.008</v>
      </c>
      <c r="BP173" s="820" t="n">
        <f aca="false">'Quarterly data'!BQ203</f>
        <v>13873.045</v>
      </c>
      <c r="BQ173" s="820" t="n">
        <f aca="false">'Quarterly data'!BR203</f>
        <v>12910.828</v>
      </c>
      <c r="BR173" s="820" t="n">
        <f aca="false">'Quarterly data'!BS203</f>
        <v>16698.098</v>
      </c>
      <c r="BS173" s="820" t="n">
        <f aca="false">'Quarterly data'!BT203</f>
        <v>15474.13649</v>
      </c>
      <c r="BT173" s="820" t="n">
        <f aca="false">'Quarterly data'!BU203</f>
        <v>18967.80267</v>
      </c>
      <c r="BU173" s="820" t="n">
        <f aca="false">'Quarterly data'!BV203</f>
        <v>16945.51904</v>
      </c>
      <c r="BV173" s="820" t="n">
        <f aca="false">'Quarterly data'!BW203</f>
        <v>12400.78615</v>
      </c>
      <c r="BW173" s="820" t="n">
        <f aca="false">'Quarterly data'!BX203</f>
        <v>13157.12035</v>
      </c>
      <c r="BX173" s="820" t="n">
        <f aca="false">'Quarterly data'!BY203</f>
        <v>16240.13886</v>
      </c>
      <c r="BY173" s="820" t="n">
        <f aca="false">'Quarterly data'!BZ203</f>
        <v>17198.70511</v>
      </c>
      <c r="BZ173" s="820" t="n">
        <f aca="false">'Quarterly data'!CA203</f>
        <v>14855.77712</v>
      </c>
      <c r="CA173" s="820" t="n">
        <f aca="false">'Quarterly data'!CB203</f>
        <v>14992.5221</v>
      </c>
      <c r="CB173" s="820" t="n">
        <f aca="false">'Quarterly data'!CC203</f>
        <v>14860.76081</v>
      </c>
      <c r="CC173" s="820" t="n">
        <f aca="false">'Quarterly data'!CD203</f>
        <v>15908.16939</v>
      </c>
      <c r="CD173" s="820" t="n">
        <f aca="false">'Quarterly data'!CE203</f>
        <v>17551.361695</v>
      </c>
      <c r="CE173" s="820" t="n">
        <f aca="false">'Quarterly data'!CF203</f>
        <v>17551.361695</v>
      </c>
      <c r="CF173" s="820" t="n">
        <f aca="false">'Quarterly data'!CG203</f>
        <v>17551.361695</v>
      </c>
      <c r="CG173" s="820" t="n">
        <f aca="false">'Quarterly data'!CH203</f>
        <v>17551.361695</v>
      </c>
      <c r="CH173" s="820" t="n">
        <f aca="false">'Quarterly data'!CI203</f>
        <v>17277.7348275</v>
      </c>
      <c r="CI173" s="820" t="n">
        <f aca="false">'Quarterly data'!CJ203</f>
        <v>17277.7348275</v>
      </c>
      <c r="CJ173" s="820" t="n">
        <f aca="false">'Quarterly data'!CK203</f>
        <v>17277.7348275</v>
      </c>
      <c r="CK173" s="820" t="n">
        <f aca="false">'Quarterly data'!CL203</f>
        <v>17277.7348275</v>
      </c>
      <c r="CL173" s="820" t="n">
        <f aca="false">'Quarterly data'!CM203</f>
        <v>15215.67325</v>
      </c>
      <c r="CM173" s="820" t="n">
        <f aca="false">'Quarterly data'!CN203</f>
        <v>13534.09243</v>
      </c>
      <c r="CN173" s="820" t="n">
        <f aca="false">'Quarterly data'!CO203</f>
        <v>16547.36293</v>
      </c>
      <c r="CO173" s="820" t="n">
        <f aca="false">'Quarterly data'!CP203</f>
        <v>14910.91807</v>
      </c>
      <c r="CP173" s="820" t="n">
        <f aca="false">'Quarterly data'!CQ203</f>
        <v>15722.55525</v>
      </c>
      <c r="CQ173" s="820" t="n">
        <f aca="false">'Quarterly data'!CR203</f>
        <v>16671.19959</v>
      </c>
      <c r="CR173" s="820" t="n">
        <f aca="false">'Quarterly data'!CS203</f>
        <v>17260.28866</v>
      </c>
      <c r="CS173" s="820" t="n">
        <f aca="false">'Quarterly data'!CT203</f>
        <v>18225.3871</v>
      </c>
      <c r="CT173" s="820" t="n">
        <f aca="false">'Quarterly data'!CU203</f>
        <v>18922.95946</v>
      </c>
      <c r="CU173" s="820" t="n">
        <f aca="false">'Quarterly data'!CV203</f>
        <v>22842.21922</v>
      </c>
      <c r="CV173" s="821"/>
      <c r="CW173" s="821"/>
      <c r="CX173" s="821"/>
      <c r="CY173" s="821"/>
      <c r="CZ173" s="821"/>
      <c r="DA173" s="821"/>
      <c r="DB173" s="821"/>
      <c r="DC173" s="821"/>
      <c r="DD173" s="821"/>
      <c r="DE173" s="821"/>
      <c r="DF173" s="821"/>
      <c r="DG173" s="821"/>
      <c r="DH173" s="821"/>
      <c r="DI173" s="821"/>
      <c r="DJ173" s="821"/>
      <c r="DK173" s="821"/>
      <c r="DL173" s="821"/>
      <c r="DM173" s="821"/>
      <c r="DN173" s="821"/>
    </row>
    <row r="174" customFormat="false" ht="15" hidden="false" customHeight="false" outlineLevel="0" collapsed="false">
      <c r="A174" s="822" t="s">
        <v>841</v>
      </c>
      <c r="B174" s="820" t="n">
        <f aca="false">'Quarterly data'!C204</f>
        <v>0</v>
      </c>
      <c r="C174" s="820" t="n">
        <f aca="false">'Quarterly data'!D204</f>
        <v>0</v>
      </c>
      <c r="D174" s="820" t="n">
        <f aca="false">'Quarterly data'!E204</f>
        <v>0</v>
      </c>
      <c r="E174" s="820" t="n">
        <f aca="false">'Quarterly data'!F204</f>
        <v>0</v>
      </c>
      <c r="F174" s="820" t="n">
        <f aca="false">'Quarterly data'!G204</f>
        <v>0</v>
      </c>
      <c r="G174" s="820" t="n">
        <f aca="false">'Quarterly data'!H204</f>
        <v>0</v>
      </c>
      <c r="H174" s="820" t="n">
        <f aca="false">'Quarterly data'!I204</f>
        <v>0</v>
      </c>
      <c r="I174" s="820" t="n">
        <f aca="false">'Quarterly data'!J204</f>
        <v>0</v>
      </c>
      <c r="J174" s="820" t="n">
        <f aca="false">'Quarterly data'!K204</f>
        <v>0</v>
      </c>
      <c r="K174" s="820" t="n">
        <f aca="false">'Quarterly data'!L204</f>
        <v>0</v>
      </c>
      <c r="L174" s="820" t="n">
        <f aca="false">'Quarterly data'!M204</f>
        <v>0</v>
      </c>
      <c r="M174" s="820" t="n">
        <f aca="false">'Quarterly data'!N204</f>
        <v>0</v>
      </c>
      <c r="N174" s="820" t="n">
        <f aca="false">'Quarterly data'!O204</f>
        <v>16.4175</v>
      </c>
      <c r="O174" s="820" t="n">
        <f aca="false">'Quarterly data'!P204</f>
        <v>16.4175</v>
      </c>
      <c r="P174" s="820" t="n">
        <f aca="false">'Quarterly data'!Q204</f>
        <v>16.4175</v>
      </c>
      <c r="Q174" s="820" t="n">
        <f aca="false">'Quarterly data'!R204</f>
        <v>16.4175</v>
      </c>
      <c r="R174" s="820" t="n">
        <f aca="false">'Quarterly data'!S204</f>
        <v>11.9875</v>
      </c>
      <c r="S174" s="820" t="n">
        <f aca="false">'Quarterly data'!T204</f>
        <v>11.9875</v>
      </c>
      <c r="T174" s="820" t="n">
        <f aca="false">'Quarterly data'!U204</f>
        <v>11.9875</v>
      </c>
      <c r="U174" s="820" t="n">
        <f aca="false">'Quarterly data'!V204</f>
        <v>11.9875</v>
      </c>
      <c r="V174" s="820" t="n">
        <f aca="false">'Quarterly data'!W204</f>
        <v>10.83</v>
      </c>
      <c r="W174" s="820" t="n">
        <f aca="false">'Quarterly data'!X204</f>
        <v>10.83</v>
      </c>
      <c r="X174" s="820" t="n">
        <f aca="false">'Quarterly data'!Y204</f>
        <v>10.83</v>
      </c>
      <c r="Y174" s="820" t="n">
        <f aca="false">'Quarterly data'!Z204</f>
        <v>10.83</v>
      </c>
      <c r="Z174" s="820" t="n">
        <f aca="false">'Quarterly data'!AA204</f>
        <v>13.869757776382</v>
      </c>
      <c r="AA174" s="820" t="n">
        <f aca="false">'Quarterly data'!AB204</f>
        <v>13.869757776382</v>
      </c>
      <c r="AB174" s="820" t="n">
        <f aca="false">'Quarterly data'!AC204</f>
        <v>13.869757776382</v>
      </c>
      <c r="AC174" s="820" t="n">
        <f aca="false">'Quarterly data'!AD204</f>
        <v>13.869757776382</v>
      </c>
      <c r="AD174" s="820" t="n">
        <f aca="false">'Quarterly data'!AE204</f>
        <v>15.4392424861133</v>
      </c>
      <c r="AE174" s="820" t="n">
        <f aca="false">'Quarterly data'!AF204</f>
        <v>15.4392424861133</v>
      </c>
      <c r="AF174" s="820" t="n">
        <f aca="false">'Quarterly data'!AG204</f>
        <v>15.4392424861133</v>
      </c>
      <c r="AG174" s="820" t="n">
        <f aca="false">'Quarterly data'!AH204</f>
        <v>15.4392424861133</v>
      </c>
      <c r="AH174" s="820" t="n">
        <f aca="false">'Quarterly data'!AI204</f>
        <v>16.20195</v>
      </c>
      <c r="AI174" s="820" t="n">
        <f aca="false">'Quarterly data'!AJ204</f>
        <v>16.20195</v>
      </c>
      <c r="AJ174" s="820" t="n">
        <f aca="false">'Quarterly data'!AK204</f>
        <v>16.20195</v>
      </c>
      <c r="AK174" s="820" t="n">
        <f aca="false">'Quarterly data'!AL204</f>
        <v>16.20195</v>
      </c>
      <c r="AL174" s="820" t="n">
        <f aca="false">'Quarterly data'!AM204</f>
        <v>19.8011721340195</v>
      </c>
      <c r="AM174" s="820" t="n">
        <f aca="false">'Quarterly data'!AN204</f>
        <v>19.8011721340195</v>
      </c>
      <c r="AN174" s="820" t="n">
        <f aca="false">'Quarterly data'!AO204</f>
        <v>19.8011721340195</v>
      </c>
      <c r="AO174" s="820" t="n">
        <f aca="false">'Quarterly data'!AP204</f>
        <v>19.8011721340195</v>
      </c>
      <c r="AP174" s="820" t="n">
        <f aca="false">'Quarterly data'!AQ204</f>
        <v>27.7904402982369</v>
      </c>
      <c r="AQ174" s="820" t="n">
        <f aca="false">'Quarterly data'!AR204</f>
        <v>27.7904402982369</v>
      </c>
      <c r="AR174" s="820" t="n">
        <f aca="false">'Quarterly data'!AS204</f>
        <v>27.7904402982369</v>
      </c>
      <c r="AS174" s="820" t="n">
        <f aca="false">'Quarterly data'!AT204</f>
        <v>27.7904402982369</v>
      </c>
      <c r="AT174" s="820" t="n">
        <f aca="false">'Quarterly data'!AU204</f>
        <v>36.537870431723</v>
      </c>
      <c r="AU174" s="820" t="n">
        <f aca="false">'Quarterly data'!AV204</f>
        <v>36.537870431723</v>
      </c>
      <c r="AV174" s="820" t="n">
        <f aca="false">'Quarterly data'!AW204</f>
        <v>36.537870431723</v>
      </c>
      <c r="AW174" s="820" t="n">
        <f aca="false">'Quarterly data'!AX204</f>
        <v>36.537870431723</v>
      </c>
      <c r="AX174" s="820" t="n">
        <f aca="false">'Quarterly data'!AY204</f>
        <v>47.477514605895</v>
      </c>
      <c r="AY174" s="820" t="n">
        <f aca="false">'Quarterly data'!AZ204</f>
        <v>47.477514605895</v>
      </c>
      <c r="AZ174" s="820" t="n">
        <f aca="false">'Quarterly data'!BA204</f>
        <v>47.477514605895</v>
      </c>
      <c r="BA174" s="820" t="n">
        <f aca="false">'Quarterly data'!BB204</f>
        <v>47.477514605895</v>
      </c>
      <c r="BB174" s="820" t="n">
        <f aca="false">'Quarterly data'!BC204</f>
        <v>80.9679141189542</v>
      </c>
      <c r="BC174" s="820" t="n">
        <f aca="false">'Quarterly data'!BD204</f>
        <v>80.9679141189542</v>
      </c>
      <c r="BD174" s="820" t="n">
        <f aca="false">'Quarterly data'!BE204</f>
        <v>80.9679141189542</v>
      </c>
      <c r="BE174" s="820" t="n">
        <f aca="false">'Quarterly data'!BF204</f>
        <v>80.9679141189542</v>
      </c>
      <c r="BF174" s="820" t="n">
        <f aca="false">'Quarterly data'!BG204</f>
        <v>83.1138604597703</v>
      </c>
      <c r="BG174" s="820" t="n">
        <f aca="false">'Quarterly data'!BH204</f>
        <v>83.1138604597703</v>
      </c>
      <c r="BH174" s="820" t="n">
        <f aca="false">'Quarterly data'!BI204</f>
        <v>83.1138604597703</v>
      </c>
      <c r="BI174" s="820" t="n">
        <f aca="false">'Quarterly data'!BJ204</f>
        <v>83.1138604597703</v>
      </c>
      <c r="BJ174" s="820" t="n">
        <f aca="false">'Quarterly data'!BK204</f>
        <v>79.5833361546414</v>
      </c>
      <c r="BK174" s="820" t="n">
        <f aca="false">'Quarterly data'!BL204</f>
        <v>98.5885129956778</v>
      </c>
      <c r="BL174" s="820" t="n">
        <f aca="false">'Quarterly data'!BM204</f>
        <v>102.783868903889</v>
      </c>
      <c r="BM174" s="820" t="n">
        <f aca="false">'Quarterly data'!BN204</f>
        <v>101.013068510321</v>
      </c>
      <c r="BN174" s="820" t="n">
        <f aca="false">'Quarterly data'!BO204</f>
        <v>114.864570310875</v>
      </c>
      <c r="BO174" s="820" t="n">
        <f aca="false">'Quarterly data'!BP204</f>
        <v>125.615321314392</v>
      </c>
      <c r="BP174" s="820" t="n">
        <f aca="false">'Quarterly data'!BQ204</f>
        <v>149.452849832266</v>
      </c>
      <c r="BQ174" s="820" t="n">
        <f aca="false">'Quarterly data'!BR204</f>
        <v>136.622060729043</v>
      </c>
      <c r="BR174" s="820" t="n">
        <f aca="false">'Quarterly data'!BS204</f>
        <v>142.243243859156</v>
      </c>
      <c r="BS174" s="820" t="n">
        <f aca="false">'Quarterly data'!BT204</f>
        <v>155.172759472882</v>
      </c>
      <c r="BT174" s="820" t="n">
        <f aca="false">'Quarterly data'!BU204</f>
        <v>181.414221743789</v>
      </c>
      <c r="BU174" s="820" t="n">
        <f aca="false">'Quarterly data'!BV204</f>
        <v>143.61115341209</v>
      </c>
      <c r="BV174" s="820" t="n">
        <f aca="false">'Quarterly data'!BW204</f>
        <v>147.020350181717</v>
      </c>
      <c r="BW174" s="820" t="n">
        <f aca="false">'Quarterly data'!BX204</f>
        <v>144.060606695515</v>
      </c>
      <c r="BX174" s="820" t="n">
        <f aca="false">'Quarterly data'!BY204</f>
        <v>184.37788805781</v>
      </c>
      <c r="BY174" s="820" t="n">
        <f aca="false">'Quarterly data'!BZ204</f>
        <v>157.417403879257</v>
      </c>
      <c r="BZ174" s="820" t="n">
        <f aca="false">'Quarterly data'!CA204</f>
        <v>162.463442236291</v>
      </c>
      <c r="CA174" s="820" t="n">
        <f aca="false">'Quarterly data'!CB204</f>
        <v>211.343608750158</v>
      </c>
      <c r="CB174" s="820" t="n">
        <f aca="false">'Quarterly data'!CC204</f>
        <v>178.621453406639</v>
      </c>
      <c r="CC174" s="820" t="n">
        <f aca="false">'Quarterly data'!CD204</f>
        <v>167.570553749497</v>
      </c>
      <c r="CD174" s="820" t="n">
        <f aca="false">'Quarterly data'!CE204</f>
        <v>170.613348315453</v>
      </c>
      <c r="CE174" s="820" t="n">
        <f aca="false">'Quarterly data'!CF204</f>
        <v>170.613348315453</v>
      </c>
      <c r="CF174" s="820" t="n">
        <f aca="false">'Quarterly data'!CG204</f>
        <v>170.613348315453</v>
      </c>
      <c r="CG174" s="820" t="n">
        <f aca="false">'Quarterly data'!CH204</f>
        <v>170.613348315453</v>
      </c>
      <c r="CH174" s="820" t="n">
        <f aca="false">'Quarterly data'!CI204</f>
        <v>141.489107850094</v>
      </c>
      <c r="CI174" s="820" t="n">
        <f aca="false">'Quarterly data'!CJ204</f>
        <v>141.489107850094</v>
      </c>
      <c r="CJ174" s="820" t="n">
        <f aca="false">'Quarterly data'!CK204</f>
        <v>141.489107850094</v>
      </c>
      <c r="CK174" s="820" t="n">
        <f aca="false">'Quarterly data'!CL204</f>
        <v>141.489107850094</v>
      </c>
      <c r="CL174" s="820" t="n">
        <f aca="false">'Quarterly data'!CM204</f>
        <v>132.198234210336</v>
      </c>
      <c r="CM174" s="820" t="n">
        <f aca="false">'Quarterly data'!CN204</f>
        <v>130.364947767393</v>
      </c>
      <c r="CN174" s="820" t="n">
        <f aca="false">'Quarterly data'!CO204</f>
        <v>159.828003200884</v>
      </c>
      <c r="CO174" s="820" t="n">
        <f aca="false">'Quarterly data'!CP204</f>
        <v>141.246660010403</v>
      </c>
      <c r="CP174" s="820" t="n">
        <f aca="false">'Quarterly data'!CQ204</f>
        <v>145.21186427</v>
      </c>
      <c r="CQ174" s="820" t="n">
        <f aca="false">'Quarterly data'!CR204</f>
        <v>149.36105116</v>
      </c>
      <c r="CR174" s="820" t="n">
        <f aca="false">'Quarterly data'!CS204</f>
        <v>156.10957247</v>
      </c>
      <c r="CS174" s="820" t="n">
        <f aca="false">'Quarterly data'!CT204</f>
        <v>179.65621036</v>
      </c>
      <c r="CT174" s="820" t="n">
        <f aca="false">'Quarterly data'!CU204</f>
        <v>157.119936132647</v>
      </c>
      <c r="CU174" s="820" t="n">
        <f aca="false">'Quarterly data'!CV204</f>
        <v>192.582225221636</v>
      </c>
      <c r="CV174" s="821"/>
      <c r="CW174" s="821"/>
      <c r="CX174" s="821"/>
      <c r="CY174" s="821"/>
      <c r="CZ174" s="821"/>
      <c r="DA174" s="821"/>
      <c r="DB174" s="821"/>
      <c r="DC174" s="821"/>
      <c r="DD174" s="821"/>
      <c r="DE174" s="821"/>
      <c r="DF174" s="821"/>
      <c r="DG174" s="821"/>
      <c r="DH174" s="821"/>
      <c r="DI174" s="821"/>
      <c r="DJ174" s="821"/>
      <c r="DK174" s="821"/>
      <c r="DL174" s="821"/>
      <c r="DM174" s="821"/>
      <c r="DN174" s="821"/>
    </row>
    <row r="175" customFormat="false" ht="15" hidden="false" customHeight="false" outlineLevel="0" collapsed="false">
      <c r="A175" s="822" t="s">
        <v>842</v>
      </c>
      <c r="B175" s="820" t="n">
        <f aca="false">'Quarterly data'!C205</f>
        <v>0</v>
      </c>
      <c r="C175" s="820" t="n">
        <f aca="false">'Quarterly data'!D205</f>
        <v>0</v>
      </c>
      <c r="D175" s="820" t="n">
        <f aca="false">'Quarterly data'!E205</f>
        <v>0</v>
      </c>
      <c r="E175" s="820" t="n">
        <f aca="false">'Quarterly data'!F205</f>
        <v>0</v>
      </c>
      <c r="F175" s="820" t="n">
        <f aca="false">'Quarterly data'!G205</f>
        <v>0</v>
      </c>
      <c r="G175" s="820" t="n">
        <f aca="false">'Quarterly data'!H205</f>
        <v>0</v>
      </c>
      <c r="H175" s="820" t="n">
        <f aca="false">'Quarterly data'!I205</f>
        <v>0</v>
      </c>
      <c r="I175" s="820" t="n">
        <f aca="false">'Quarterly data'!J205</f>
        <v>0</v>
      </c>
      <c r="J175" s="820" t="n">
        <f aca="false">'Quarterly data'!K205</f>
        <v>0</v>
      </c>
      <c r="K175" s="820" t="n">
        <f aca="false">'Quarterly data'!L205</f>
        <v>0</v>
      </c>
      <c r="L175" s="820" t="n">
        <f aca="false">'Quarterly data'!M205</f>
        <v>0</v>
      </c>
      <c r="M175" s="820" t="n">
        <f aca="false">'Quarterly data'!N205</f>
        <v>0</v>
      </c>
      <c r="N175" s="820" t="n">
        <f aca="false">'Quarterly data'!O205</f>
        <v>0</v>
      </c>
      <c r="O175" s="820" t="n">
        <f aca="false">'Quarterly data'!P205</f>
        <v>0</v>
      </c>
      <c r="P175" s="820" t="n">
        <f aca="false">'Quarterly data'!Q205</f>
        <v>0</v>
      </c>
      <c r="Q175" s="820" t="n">
        <f aca="false">'Quarterly data'!R205</f>
        <v>0</v>
      </c>
      <c r="R175" s="820" t="n">
        <f aca="false">'Quarterly data'!S205</f>
        <v>0</v>
      </c>
      <c r="S175" s="820" t="n">
        <f aca="false">'Quarterly data'!T205</f>
        <v>0</v>
      </c>
      <c r="T175" s="820" t="n">
        <f aca="false">'Quarterly data'!U205</f>
        <v>0</v>
      </c>
      <c r="U175" s="820" t="n">
        <f aca="false">'Quarterly data'!V205</f>
        <v>0</v>
      </c>
      <c r="V175" s="820" t="n">
        <f aca="false">'Quarterly data'!W205</f>
        <v>0</v>
      </c>
      <c r="W175" s="820" t="n">
        <f aca="false">'Quarterly data'!X205</f>
        <v>0</v>
      </c>
      <c r="X175" s="820" t="n">
        <f aca="false">'Quarterly data'!Y205</f>
        <v>0</v>
      </c>
      <c r="Y175" s="820" t="n">
        <f aca="false">'Quarterly data'!Z205</f>
        <v>0</v>
      </c>
      <c r="Z175" s="820" t="n">
        <f aca="false">'Quarterly data'!AA205</f>
        <v>20041.3585</v>
      </c>
      <c r="AA175" s="820" t="n">
        <f aca="false">'Quarterly data'!AB205</f>
        <v>20041.3585</v>
      </c>
      <c r="AB175" s="820" t="n">
        <f aca="false">'Quarterly data'!AC205</f>
        <v>20041.3585</v>
      </c>
      <c r="AC175" s="820" t="n">
        <f aca="false">'Quarterly data'!AD205</f>
        <v>20041.3585</v>
      </c>
      <c r="AD175" s="820" t="n">
        <f aca="false">'Quarterly data'!AE205</f>
        <v>22909.15</v>
      </c>
      <c r="AE175" s="820" t="n">
        <f aca="false">'Quarterly data'!AF205</f>
        <v>22909.15</v>
      </c>
      <c r="AF175" s="820" t="n">
        <f aca="false">'Quarterly data'!AG205</f>
        <v>22909.15</v>
      </c>
      <c r="AG175" s="820" t="n">
        <f aca="false">'Quarterly data'!AH205</f>
        <v>22909.15</v>
      </c>
      <c r="AH175" s="820" t="n">
        <f aca="false">'Quarterly data'!AI205</f>
        <v>23274.19175</v>
      </c>
      <c r="AI175" s="820" t="n">
        <f aca="false">'Quarterly data'!AJ205</f>
        <v>23274.19175</v>
      </c>
      <c r="AJ175" s="820" t="n">
        <f aca="false">'Quarterly data'!AK205</f>
        <v>23274.19175</v>
      </c>
      <c r="AK175" s="820" t="n">
        <f aca="false">'Quarterly data'!AL205</f>
        <v>23274.19175</v>
      </c>
      <c r="AL175" s="820" t="n">
        <f aca="false">'Quarterly data'!AM205</f>
        <v>26928.94725</v>
      </c>
      <c r="AM175" s="820" t="n">
        <f aca="false">'Quarterly data'!AN205</f>
        <v>26928.94725</v>
      </c>
      <c r="AN175" s="820" t="n">
        <f aca="false">'Quarterly data'!AO205</f>
        <v>26928.94725</v>
      </c>
      <c r="AO175" s="820" t="n">
        <f aca="false">'Quarterly data'!AP205</f>
        <v>26928.94725</v>
      </c>
      <c r="AP175" s="820" t="n">
        <f aca="false">'Quarterly data'!AQ205</f>
        <v>38590.70175</v>
      </c>
      <c r="AQ175" s="820" t="n">
        <f aca="false">'Quarterly data'!AR205</f>
        <v>38590.70175</v>
      </c>
      <c r="AR175" s="820" t="n">
        <f aca="false">'Quarterly data'!AS205</f>
        <v>38590.70175</v>
      </c>
      <c r="AS175" s="820" t="n">
        <f aca="false">'Quarterly data'!AT205</f>
        <v>38590.70175</v>
      </c>
      <c r="AT175" s="820" t="n">
        <f aca="false">'Quarterly data'!AU205</f>
        <v>51707.8</v>
      </c>
      <c r="AU175" s="820" t="n">
        <f aca="false">'Quarterly data'!AV205</f>
        <v>51707.8</v>
      </c>
      <c r="AV175" s="820" t="n">
        <f aca="false">'Quarterly data'!AW205</f>
        <v>51707.8</v>
      </c>
      <c r="AW175" s="820" t="n">
        <f aca="false">'Quarterly data'!AX205</f>
        <v>51707.8</v>
      </c>
      <c r="AX175" s="820" t="n">
        <f aca="false">'Quarterly data'!AY205</f>
        <v>68643.3925</v>
      </c>
      <c r="AY175" s="820" t="n">
        <f aca="false">'Quarterly data'!AZ205</f>
        <v>68643.3925</v>
      </c>
      <c r="AZ175" s="820" t="n">
        <f aca="false">'Quarterly data'!BA205</f>
        <v>68643.3925</v>
      </c>
      <c r="BA175" s="820" t="n">
        <f aca="false">'Quarterly data'!BB205</f>
        <v>68643.3925</v>
      </c>
      <c r="BB175" s="820" t="n">
        <f aca="false">'Quarterly data'!BC205</f>
        <v>91984.5745</v>
      </c>
      <c r="BC175" s="820" t="n">
        <f aca="false">'Quarterly data'!BD205</f>
        <v>91984.5745</v>
      </c>
      <c r="BD175" s="820" t="n">
        <f aca="false">'Quarterly data'!BE205</f>
        <v>91984.5745</v>
      </c>
      <c r="BE175" s="820" t="n">
        <f aca="false">'Quarterly data'!BF205</f>
        <v>91984.5745</v>
      </c>
      <c r="BF175" s="820" t="n">
        <f aca="false">'Quarterly data'!BG205</f>
        <v>102169.239</v>
      </c>
      <c r="BG175" s="820" t="n">
        <f aca="false">'Quarterly data'!BH205</f>
        <v>102169.239</v>
      </c>
      <c r="BH175" s="820" t="n">
        <f aca="false">'Quarterly data'!BI205</f>
        <v>102169.239</v>
      </c>
      <c r="BI175" s="820" t="n">
        <f aca="false">'Quarterly data'!BJ205</f>
        <v>102169.239</v>
      </c>
      <c r="BJ175" s="820" t="n">
        <f aca="false">'Quarterly data'!BK205</f>
        <v>98279.32</v>
      </c>
      <c r="BK175" s="820" t="n">
        <f aca="false">'Quarterly data'!BL205</f>
        <v>101359.954</v>
      </c>
      <c r="BL175" s="820" t="n">
        <f aca="false">'Quarterly data'!BM205</f>
        <v>128879.424</v>
      </c>
      <c r="BM175" s="820" t="n">
        <f aca="false">'Quarterly data'!BN205</f>
        <v>153086.668</v>
      </c>
      <c r="BN175" s="820" t="n">
        <f aca="false">'Quarterly data'!BO205</f>
        <v>126441.491</v>
      </c>
      <c r="BO175" s="820" t="n">
        <f aca="false">'Quarterly data'!BP205</f>
        <v>158742.336</v>
      </c>
      <c r="BP175" s="820" t="n">
        <f aca="false">'Quarterly data'!BQ205</f>
        <v>169002.904</v>
      </c>
      <c r="BQ175" s="820" t="n">
        <f aca="false">'Quarterly data'!BR205</f>
        <v>154988.935</v>
      </c>
      <c r="BR175" s="820" t="n">
        <f aca="false">'Quarterly data'!BS205</f>
        <v>174770.788</v>
      </c>
      <c r="BS175" s="820" t="n">
        <f aca="false">'Quarterly data'!BT205</f>
        <v>188553.22567</v>
      </c>
      <c r="BT175" s="820" t="n">
        <f aca="false">'Quarterly data'!BU205</f>
        <v>235676.02982</v>
      </c>
      <c r="BU175" s="820" t="n">
        <f aca="false">'Quarterly data'!BV205</f>
        <v>211265.41169</v>
      </c>
      <c r="BV175" s="820" t="n">
        <f aca="false">'Quarterly data'!BW205</f>
        <v>208329.7646</v>
      </c>
      <c r="BW175" s="820" t="n">
        <f aca="false">'Quarterly data'!BX205</f>
        <v>199528.90928</v>
      </c>
      <c r="BX175" s="820" t="n">
        <f aca="false">'Quarterly data'!BY205</f>
        <v>247594.78067</v>
      </c>
      <c r="BY175" s="820" t="n">
        <f aca="false">'Quarterly data'!BZ205</f>
        <v>223400.82136</v>
      </c>
      <c r="BZ175" s="820" t="n">
        <f aca="false">'Quarterly data'!CA205</f>
        <v>194990.65989</v>
      </c>
      <c r="CA175" s="820" t="n">
        <f aca="false">'Quarterly data'!CB205</f>
        <v>212613.16394</v>
      </c>
      <c r="CB175" s="820" t="n">
        <f aca="false">'Quarterly data'!CC205</f>
        <v>267217.17959</v>
      </c>
      <c r="CC175" s="820" t="n">
        <f aca="false">'Quarterly data'!CD205</f>
        <v>239872.24543</v>
      </c>
      <c r="CD175" s="820" t="n">
        <f aca="false">'Quarterly data'!CE205</f>
        <v>248045.4731</v>
      </c>
      <c r="CE175" s="820" t="n">
        <f aca="false">'Quarterly data'!CF205</f>
        <v>248045.4731</v>
      </c>
      <c r="CF175" s="820" t="n">
        <f aca="false">'Quarterly data'!CG205</f>
        <v>248045.4731</v>
      </c>
      <c r="CG175" s="820" t="n">
        <f aca="false">'Quarterly data'!CH205</f>
        <v>248045.4731</v>
      </c>
      <c r="CH175" s="820" t="n">
        <f aca="false">'Quarterly data'!CI205</f>
        <v>205464.130525</v>
      </c>
      <c r="CI175" s="820" t="n">
        <f aca="false">'Quarterly data'!CJ205</f>
        <v>205464.130525</v>
      </c>
      <c r="CJ175" s="820" t="n">
        <f aca="false">'Quarterly data'!CK205</f>
        <v>205464.130525</v>
      </c>
      <c r="CK175" s="820" t="n">
        <f aca="false">'Quarterly data'!CL205</f>
        <v>205464.130525</v>
      </c>
      <c r="CL175" s="820" t="n">
        <f aca="false">'Quarterly data'!CM205</f>
        <v>214711.78093</v>
      </c>
      <c r="CM175" s="820" t="n">
        <f aca="false">'Quarterly data'!CN205</f>
        <v>206081.36746</v>
      </c>
      <c r="CN175" s="820" t="n">
        <f aca="false">'Quarterly data'!CO205</f>
        <v>263503.2109</v>
      </c>
      <c r="CO175" s="820" t="n">
        <f aca="false">'Quarterly data'!CP205</f>
        <v>230032.65489</v>
      </c>
      <c r="CP175" s="820" t="n">
        <f aca="false">'Quarterly data'!CQ205</f>
        <v>224786.90461</v>
      </c>
      <c r="CQ175" s="820" t="n">
        <f aca="false">'Quarterly data'!CR205</f>
        <v>275442.81974</v>
      </c>
      <c r="CR175" s="820" t="n">
        <f aca="false">'Quarterly data'!CS205</f>
        <v>241592.08698</v>
      </c>
      <c r="CS175" s="820" t="n">
        <f aca="false">'Quarterly data'!CT205</f>
        <v>282064.1287</v>
      </c>
      <c r="CT175" s="820" t="n">
        <f aca="false">'Quarterly data'!CU205</f>
        <v>227800.84449</v>
      </c>
      <c r="CU175" s="820" t="n">
        <f aca="false">'Quarterly data'!CV205</f>
        <v>295081.292950001</v>
      </c>
      <c r="CV175" s="821"/>
      <c r="CW175" s="821"/>
      <c r="CX175" s="821"/>
      <c r="CY175" s="821"/>
      <c r="CZ175" s="821"/>
      <c r="DA175" s="821"/>
      <c r="DB175" s="821"/>
      <c r="DC175" s="821"/>
      <c r="DD175" s="821"/>
      <c r="DE175" s="821"/>
      <c r="DF175" s="821"/>
      <c r="DG175" s="821"/>
      <c r="DH175" s="821"/>
      <c r="DI175" s="821"/>
      <c r="DJ175" s="821"/>
      <c r="DK175" s="821"/>
      <c r="DL175" s="821"/>
      <c r="DM175" s="821"/>
      <c r="DN175" s="821"/>
    </row>
    <row r="176" customFormat="false" ht="15" hidden="false" customHeight="false" outlineLevel="0" collapsed="false">
      <c r="A176" s="822" t="s">
        <v>843</v>
      </c>
      <c r="B176" s="820" t="n">
        <f aca="false">'Quarterly data'!C206</f>
        <v>0</v>
      </c>
      <c r="C176" s="820" t="n">
        <f aca="false">'Quarterly data'!D206</f>
        <v>0</v>
      </c>
      <c r="D176" s="820" t="n">
        <f aca="false">'Quarterly data'!E206</f>
        <v>0</v>
      </c>
      <c r="E176" s="820" t="n">
        <f aca="false">'Quarterly data'!F206</f>
        <v>0</v>
      </c>
      <c r="F176" s="820" t="n">
        <f aca="false">'Quarterly data'!G206</f>
        <v>0</v>
      </c>
      <c r="G176" s="820" t="n">
        <f aca="false">'Quarterly data'!H206</f>
        <v>0</v>
      </c>
      <c r="H176" s="820" t="n">
        <f aca="false">'Quarterly data'!I206</f>
        <v>0</v>
      </c>
      <c r="I176" s="820" t="n">
        <f aca="false">'Quarterly data'!J206</f>
        <v>0</v>
      </c>
      <c r="J176" s="820" t="n">
        <f aca="false">'Quarterly data'!K206</f>
        <v>0</v>
      </c>
      <c r="K176" s="820" t="n">
        <f aca="false">'Quarterly data'!L206</f>
        <v>0</v>
      </c>
      <c r="L176" s="820" t="n">
        <f aca="false">'Quarterly data'!M206</f>
        <v>0</v>
      </c>
      <c r="M176" s="820" t="n">
        <f aca="false">'Quarterly data'!N206</f>
        <v>0</v>
      </c>
      <c r="N176" s="820" t="n">
        <f aca="false">'Quarterly data'!O206</f>
        <v>8.705</v>
      </c>
      <c r="O176" s="820" t="n">
        <f aca="false">'Quarterly data'!P206</f>
        <v>8.705</v>
      </c>
      <c r="P176" s="820" t="n">
        <f aca="false">'Quarterly data'!Q206</f>
        <v>8.705</v>
      </c>
      <c r="Q176" s="820" t="n">
        <f aca="false">'Quarterly data'!R206</f>
        <v>8.705</v>
      </c>
      <c r="R176" s="820" t="n">
        <f aca="false">'Quarterly data'!S206</f>
        <v>10.23</v>
      </c>
      <c r="S176" s="820" t="n">
        <f aca="false">'Quarterly data'!T206</f>
        <v>10.23</v>
      </c>
      <c r="T176" s="820" t="n">
        <f aca="false">'Quarterly data'!U206</f>
        <v>10.23</v>
      </c>
      <c r="U176" s="820" t="n">
        <f aca="false">'Quarterly data'!V206</f>
        <v>10.23</v>
      </c>
      <c r="V176" s="820" t="n">
        <f aca="false">'Quarterly data'!W206</f>
        <v>11.231175</v>
      </c>
      <c r="W176" s="820" t="n">
        <f aca="false">'Quarterly data'!X206</f>
        <v>11.231175</v>
      </c>
      <c r="X176" s="820" t="n">
        <f aca="false">'Quarterly data'!Y206</f>
        <v>11.231175</v>
      </c>
      <c r="Y176" s="820" t="n">
        <f aca="false">'Quarterly data'!Z206</f>
        <v>11.231175</v>
      </c>
      <c r="Z176" s="820" t="n">
        <f aca="false">'Quarterly data'!AA206</f>
        <v>9.87802739968992</v>
      </c>
      <c r="AA176" s="820" t="n">
        <f aca="false">'Quarterly data'!AB206</f>
        <v>9.87802739968992</v>
      </c>
      <c r="AB176" s="820" t="n">
        <f aca="false">'Quarterly data'!AC206</f>
        <v>9.87802739968992</v>
      </c>
      <c r="AC176" s="820" t="n">
        <f aca="false">'Quarterly data'!AD206</f>
        <v>9.87802739968992</v>
      </c>
      <c r="AD176" s="820" t="n">
        <f aca="false">'Quarterly data'!AE206</f>
        <v>10.5506333527514</v>
      </c>
      <c r="AE176" s="820" t="n">
        <f aca="false">'Quarterly data'!AF206</f>
        <v>10.5506333527514</v>
      </c>
      <c r="AF176" s="820" t="n">
        <f aca="false">'Quarterly data'!AG206</f>
        <v>10.5506333527514</v>
      </c>
      <c r="AG176" s="820" t="n">
        <f aca="false">'Quarterly data'!AH206</f>
        <v>10.5506333527514</v>
      </c>
      <c r="AH176" s="820" t="n">
        <f aca="false">'Quarterly data'!AI206</f>
        <v>13.3472016190352</v>
      </c>
      <c r="AI176" s="820" t="n">
        <f aca="false">'Quarterly data'!AJ206</f>
        <v>13.3472016190352</v>
      </c>
      <c r="AJ176" s="820" t="n">
        <f aca="false">'Quarterly data'!AK206</f>
        <v>13.3472016190352</v>
      </c>
      <c r="AK176" s="820" t="n">
        <f aca="false">'Quarterly data'!AL206</f>
        <v>13.3472016190352</v>
      </c>
      <c r="AL176" s="820" t="n">
        <f aca="false">'Quarterly data'!AM206</f>
        <v>17.1587521566481</v>
      </c>
      <c r="AM176" s="820" t="n">
        <f aca="false">'Quarterly data'!AN206</f>
        <v>17.1587521566481</v>
      </c>
      <c r="AN176" s="820" t="n">
        <f aca="false">'Quarterly data'!AO206</f>
        <v>17.1587521566481</v>
      </c>
      <c r="AO176" s="820" t="n">
        <f aca="false">'Quarterly data'!AP206</f>
        <v>17.1587521566481</v>
      </c>
      <c r="AP176" s="820" t="n">
        <f aca="false">'Quarterly data'!AQ206</f>
        <v>19.5407554963421</v>
      </c>
      <c r="AQ176" s="820" t="n">
        <f aca="false">'Quarterly data'!AR206</f>
        <v>19.5407554963421</v>
      </c>
      <c r="AR176" s="820" t="n">
        <f aca="false">'Quarterly data'!AS206</f>
        <v>19.5407554963421</v>
      </c>
      <c r="AS176" s="820" t="n">
        <f aca="false">'Quarterly data'!AT206</f>
        <v>19.5407554963421</v>
      </c>
      <c r="AT176" s="820" t="n">
        <f aca="false">'Quarterly data'!AU206</f>
        <v>27.141212695814</v>
      </c>
      <c r="AU176" s="820" t="n">
        <f aca="false">'Quarterly data'!AV206</f>
        <v>27.141212695814</v>
      </c>
      <c r="AV176" s="820" t="n">
        <f aca="false">'Quarterly data'!AW206</f>
        <v>27.141212695814</v>
      </c>
      <c r="AW176" s="820" t="n">
        <f aca="false">'Quarterly data'!AX206</f>
        <v>27.141212695814</v>
      </c>
      <c r="AX176" s="820" t="n">
        <f aca="false">'Quarterly data'!AY206</f>
        <v>28.9124752280342</v>
      </c>
      <c r="AY176" s="820" t="n">
        <f aca="false">'Quarterly data'!AZ206</f>
        <v>28.9124752280342</v>
      </c>
      <c r="AZ176" s="820" t="n">
        <f aca="false">'Quarterly data'!BA206</f>
        <v>28.9124752280342</v>
      </c>
      <c r="BA176" s="820" t="n">
        <f aca="false">'Quarterly data'!BB206</f>
        <v>28.9124752280342</v>
      </c>
      <c r="BB176" s="820" t="n">
        <f aca="false">'Quarterly data'!BC206</f>
        <v>40.371821371085</v>
      </c>
      <c r="BC176" s="820" t="n">
        <f aca="false">'Quarterly data'!BD206</f>
        <v>40.371821371085</v>
      </c>
      <c r="BD176" s="820" t="n">
        <f aca="false">'Quarterly data'!BE206</f>
        <v>40.371821371085</v>
      </c>
      <c r="BE176" s="820" t="n">
        <f aca="false">'Quarterly data'!BF206</f>
        <v>40.371821371085</v>
      </c>
      <c r="BF176" s="820" t="n">
        <f aca="false">'Quarterly data'!BG206</f>
        <v>43.6178489724334</v>
      </c>
      <c r="BG176" s="820" t="n">
        <f aca="false">'Quarterly data'!BH206</f>
        <v>43.6178489724334</v>
      </c>
      <c r="BH176" s="820" t="n">
        <f aca="false">'Quarterly data'!BI206</f>
        <v>43.6178489724334</v>
      </c>
      <c r="BI176" s="820" t="n">
        <f aca="false">'Quarterly data'!BJ206</f>
        <v>43.6178489724334</v>
      </c>
      <c r="BJ176" s="820" t="n">
        <f aca="false">'Quarterly data'!BK206</f>
        <v>48.0234559287793</v>
      </c>
      <c r="BK176" s="820" t="n">
        <f aca="false">'Quarterly data'!BL206</f>
        <v>53.7821763843088</v>
      </c>
      <c r="BL176" s="820" t="n">
        <f aca="false">'Quarterly data'!BM206</f>
        <v>51.6807586662494</v>
      </c>
      <c r="BM176" s="820" t="n">
        <f aca="false">'Quarterly data'!BN206</f>
        <v>57.3527480549334</v>
      </c>
      <c r="BN176" s="820" t="n">
        <f aca="false">'Quarterly data'!BO206</f>
        <v>67.9039161356861</v>
      </c>
      <c r="BO176" s="820" t="n">
        <f aca="false">'Quarterly data'!BP206</f>
        <v>79.6658886638516</v>
      </c>
      <c r="BP176" s="820" t="n">
        <f aca="false">'Quarterly data'!BQ206</f>
        <v>111.672981124317</v>
      </c>
      <c r="BQ176" s="820" t="n">
        <f aca="false">'Quarterly data'!BR206</f>
        <v>86.3260355341564</v>
      </c>
      <c r="BR176" s="820" t="n">
        <f aca="false">'Quarterly data'!BS206</f>
        <v>87.4413874689043</v>
      </c>
      <c r="BS176" s="820" t="n">
        <f aca="false">'Quarterly data'!BT206</f>
        <v>87.469305033754</v>
      </c>
      <c r="BT176" s="820" t="n">
        <f aca="false">'Quarterly data'!BU206</f>
        <v>91.513750139071</v>
      </c>
      <c r="BU176" s="820" t="n">
        <f aca="false">'Quarterly data'!BV206</f>
        <v>94.9969131756357</v>
      </c>
      <c r="BV176" s="820" t="n">
        <f aca="false">'Quarterly data'!BW206</f>
        <v>91.1891164969448</v>
      </c>
      <c r="BW176" s="820" t="n">
        <f aca="false">'Quarterly data'!BX206</f>
        <v>93.9603067273276</v>
      </c>
      <c r="BX176" s="820" t="n">
        <f aca="false">'Quarterly data'!BY206</f>
        <v>91.3043830872212</v>
      </c>
      <c r="BY176" s="820" t="n">
        <f aca="false">'Quarterly data'!BZ206</f>
        <v>108.144157365667</v>
      </c>
      <c r="BZ176" s="820" t="n">
        <f aca="false">'Quarterly data'!CA206</f>
        <v>91.8737849903315</v>
      </c>
      <c r="CA176" s="820" t="n">
        <f aca="false">'Quarterly data'!CB206</f>
        <v>91.5575472770868</v>
      </c>
      <c r="CB176" s="820" t="n">
        <f aca="false">'Quarterly data'!CC206</f>
        <v>97.6992237038601</v>
      </c>
      <c r="CC176" s="820" t="n">
        <f aca="false">'Quarterly data'!CD206</f>
        <v>87.3655962113451</v>
      </c>
      <c r="CD176" s="820" t="n">
        <f aca="false">'Quarterly data'!CE206</f>
        <v>70.5198852691732</v>
      </c>
      <c r="CE176" s="820" t="n">
        <f aca="false">'Quarterly data'!CF206</f>
        <v>70.5198852691732</v>
      </c>
      <c r="CF176" s="820" t="n">
        <f aca="false">'Quarterly data'!CG206</f>
        <v>70.5198852691732</v>
      </c>
      <c r="CG176" s="820" t="n">
        <f aca="false">'Quarterly data'!CH206</f>
        <v>70.5198852691732</v>
      </c>
      <c r="CH176" s="820" t="n">
        <f aca="false">'Quarterly data'!CI206</f>
        <v>56.5991484527423</v>
      </c>
      <c r="CI176" s="820" t="n">
        <f aca="false">'Quarterly data'!CJ206</f>
        <v>56.5991484527423</v>
      </c>
      <c r="CJ176" s="820" t="n">
        <f aca="false">'Quarterly data'!CK206</f>
        <v>56.5991484527423</v>
      </c>
      <c r="CK176" s="820" t="n">
        <f aca="false">'Quarterly data'!CL206</f>
        <v>56.5991484527423</v>
      </c>
      <c r="CL176" s="820" t="n">
        <f aca="false">'Quarterly data'!CM206</f>
        <v>126.342456467626</v>
      </c>
      <c r="CM176" s="820" t="n">
        <f aca="false">'Quarterly data'!CN206</f>
        <v>125.029968182809</v>
      </c>
      <c r="CN176" s="820" t="n">
        <f aca="false">'Quarterly data'!CO206</f>
        <v>109.749999203427</v>
      </c>
      <c r="CO176" s="820" t="n">
        <f aca="false">'Quarterly data'!CP206</f>
        <v>126.011442179043</v>
      </c>
      <c r="CP176" s="820" t="n">
        <f aca="false">'Quarterly data'!CQ206</f>
        <v>134.22293387</v>
      </c>
      <c r="CQ176" s="820" t="n">
        <f aca="false">'Quarterly data'!CR206</f>
        <v>138.75262322</v>
      </c>
      <c r="CR176" s="820" t="n">
        <f aca="false">'Quarterly data'!CS206</f>
        <v>157.35407123</v>
      </c>
      <c r="CS176" s="820" t="n">
        <f aca="false">'Quarterly data'!CT206</f>
        <v>131.93855961</v>
      </c>
      <c r="CT176" s="820" t="n">
        <f aca="false">'Quarterly data'!CU206</f>
        <v>122.389556203113</v>
      </c>
      <c r="CU176" s="820" t="n">
        <f aca="false">'Quarterly data'!CV206</f>
        <v>131.834421465779</v>
      </c>
      <c r="CV176" s="821"/>
      <c r="CW176" s="821"/>
      <c r="CX176" s="821"/>
      <c r="CY176" s="821"/>
      <c r="CZ176" s="821"/>
      <c r="DA176" s="821"/>
      <c r="DB176" s="821"/>
      <c r="DC176" s="821"/>
      <c r="DD176" s="821"/>
      <c r="DE176" s="821"/>
      <c r="DF176" s="821"/>
      <c r="DG176" s="821"/>
      <c r="DH176" s="821"/>
      <c r="DI176" s="821"/>
      <c r="DJ176" s="821"/>
      <c r="DK176" s="821"/>
      <c r="DL176" s="821"/>
      <c r="DM176" s="821"/>
      <c r="DN176" s="821"/>
    </row>
    <row r="177" customFormat="false" ht="15" hidden="false" customHeight="false" outlineLevel="0" collapsed="false">
      <c r="A177" s="822" t="s">
        <v>844</v>
      </c>
      <c r="B177" s="820" t="n">
        <f aca="false">'Quarterly data'!C207</f>
        <v>0</v>
      </c>
      <c r="C177" s="820" t="n">
        <f aca="false">'Quarterly data'!D207</f>
        <v>0</v>
      </c>
      <c r="D177" s="820" t="n">
        <f aca="false">'Quarterly data'!E207</f>
        <v>0</v>
      </c>
      <c r="E177" s="820" t="n">
        <f aca="false">'Quarterly data'!F207</f>
        <v>0</v>
      </c>
      <c r="F177" s="820" t="n">
        <f aca="false">'Quarterly data'!G207</f>
        <v>0</v>
      </c>
      <c r="G177" s="820" t="n">
        <f aca="false">'Quarterly data'!H207</f>
        <v>0</v>
      </c>
      <c r="H177" s="820" t="n">
        <f aca="false">'Quarterly data'!I207</f>
        <v>0</v>
      </c>
      <c r="I177" s="820" t="n">
        <f aca="false">'Quarterly data'!J207</f>
        <v>0</v>
      </c>
      <c r="J177" s="820" t="n">
        <f aca="false">'Quarterly data'!K207</f>
        <v>0</v>
      </c>
      <c r="K177" s="820" t="n">
        <f aca="false">'Quarterly data'!L207</f>
        <v>0</v>
      </c>
      <c r="L177" s="820" t="n">
        <f aca="false">'Quarterly data'!M207</f>
        <v>0</v>
      </c>
      <c r="M177" s="820" t="n">
        <f aca="false">'Quarterly data'!N207</f>
        <v>0</v>
      </c>
      <c r="N177" s="820" t="n">
        <f aca="false">'Quarterly data'!O207</f>
        <v>0</v>
      </c>
      <c r="O177" s="820" t="n">
        <f aca="false">'Quarterly data'!P207</f>
        <v>0</v>
      </c>
      <c r="P177" s="820" t="n">
        <f aca="false">'Quarterly data'!Q207</f>
        <v>0</v>
      </c>
      <c r="Q177" s="820" t="n">
        <f aca="false">'Quarterly data'!R207</f>
        <v>0</v>
      </c>
      <c r="R177" s="820" t="n">
        <f aca="false">'Quarterly data'!S207</f>
        <v>0</v>
      </c>
      <c r="S177" s="820" t="n">
        <f aca="false">'Quarterly data'!T207</f>
        <v>0</v>
      </c>
      <c r="T177" s="820" t="n">
        <f aca="false">'Quarterly data'!U207</f>
        <v>0</v>
      </c>
      <c r="U177" s="820" t="n">
        <f aca="false">'Quarterly data'!V207</f>
        <v>0</v>
      </c>
      <c r="V177" s="820" t="n">
        <f aca="false">'Quarterly data'!W207</f>
        <v>0</v>
      </c>
      <c r="W177" s="820" t="n">
        <f aca="false">'Quarterly data'!X207</f>
        <v>0</v>
      </c>
      <c r="X177" s="820" t="n">
        <f aca="false">'Quarterly data'!Y207</f>
        <v>0</v>
      </c>
      <c r="Y177" s="820" t="n">
        <f aca="false">'Quarterly data'!Z207</f>
        <v>0</v>
      </c>
      <c r="Z177" s="820" t="n">
        <f aca="false">'Quarterly data'!AA207</f>
        <v>25685.0205</v>
      </c>
      <c r="AA177" s="820" t="n">
        <f aca="false">'Quarterly data'!AB207</f>
        <v>25685.0205</v>
      </c>
      <c r="AB177" s="820" t="n">
        <f aca="false">'Quarterly data'!AC207</f>
        <v>25685.0205</v>
      </c>
      <c r="AC177" s="820" t="n">
        <f aca="false">'Quarterly data'!AD207</f>
        <v>25685.0205</v>
      </c>
      <c r="AD177" s="820" t="n">
        <f aca="false">'Quarterly data'!AE207</f>
        <v>25512.561</v>
      </c>
      <c r="AE177" s="820" t="n">
        <f aca="false">'Quarterly data'!AF207</f>
        <v>25512.561</v>
      </c>
      <c r="AF177" s="820" t="n">
        <f aca="false">'Quarterly data'!AG207</f>
        <v>25512.561</v>
      </c>
      <c r="AG177" s="820" t="n">
        <f aca="false">'Quarterly data'!AH207</f>
        <v>25512.561</v>
      </c>
      <c r="AH177" s="820" t="n">
        <f aca="false">'Quarterly data'!AI207</f>
        <v>26130.015</v>
      </c>
      <c r="AI177" s="820" t="n">
        <f aca="false">'Quarterly data'!AJ207</f>
        <v>26130.015</v>
      </c>
      <c r="AJ177" s="820" t="n">
        <f aca="false">'Quarterly data'!AK207</f>
        <v>26130.015</v>
      </c>
      <c r="AK177" s="820" t="n">
        <f aca="false">'Quarterly data'!AL207</f>
        <v>26130.015</v>
      </c>
      <c r="AL177" s="820" t="n">
        <f aca="false">'Quarterly data'!AM207</f>
        <v>30820.60875</v>
      </c>
      <c r="AM177" s="820" t="n">
        <f aca="false">'Quarterly data'!AN207</f>
        <v>30820.60875</v>
      </c>
      <c r="AN177" s="820" t="n">
        <f aca="false">'Quarterly data'!AO207</f>
        <v>30820.60875</v>
      </c>
      <c r="AO177" s="820" t="n">
        <f aca="false">'Quarterly data'!AP207</f>
        <v>30820.60875</v>
      </c>
      <c r="AP177" s="820" t="n">
        <f aca="false">'Quarterly data'!AQ207</f>
        <v>32204.69225</v>
      </c>
      <c r="AQ177" s="820" t="n">
        <f aca="false">'Quarterly data'!AR207</f>
        <v>32204.69225</v>
      </c>
      <c r="AR177" s="820" t="n">
        <f aca="false">'Quarterly data'!AS207</f>
        <v>32204.69225</v>
      </c>
      <c r="AS177" s="820" t="n">
        <f aca="false">'Quarterly data'!AT207</f>
        <v>32204.69225</v>
      </c>
      <c r="AT177" s="820" t="n">
        <f aca="false">'Quarterly data'!AU207</f>
        <v>43204.60575</v>
      </c>
      <c r="AU177" s="820" t="n">
        <f aca="false">'Quarterly data'!AV207</f>
        <v>43204.60575</v>
      </c>
      <c r="AV177" s="820" t="n">
        <f aca="false">'Quarterly data'!AW207</f>
        <v>43204.60575</v>
      </c>
      <c r="AW177" s="820" t="n">
        <f aca="false">'Quarterly data'!AX207</f>
        <v>43204.60575</v>
      </c>
      <c r="AX177" s="820" t="n">
        <f aca="false">'Quarterly data'!AY207</f>
        <v>45813.08075</v>
      </c>
      <c r="AY177" s="820" t="n">
        <f aca="false">'Quarterly data'!AZ207</f>
        <v>45813.08075</v>
      </c>
      <c r="AZ177" s="820" t="n">
        <f aca="false">'Quarterly data'!BA207</f>
        <v>45813.08075</v>
      </c>
      <c r="BA177" s="820" t="n">
        <f aca="false">'Quarterly data'!BB207</f>
        <v>45813.08075</v>
      </c>
      <c r="BB177" s="820" t="n">
        <f aca="false">'Quarterly data'!BC207</f>
        <v>46680.51325</v>
      </c>
      <c r="BC177" s="820" t="n">
        <f aca="false">'Quarterly data'!BD207</f>
        <v>46680.51325</v>
      </c>
      <c r="BD177" s="820" t="n">
        <f aca="false">'Quarterly data'!BE207</f>
        <v>46680.51325</v>
      </c>
      <c r="BE177" s="820" t="n">
        <f aca="false">'Quarterly data'!BF207</f>
        <v>46680.51325</v>
      </c>
      <c r="BF177" s="820" t="n">
        <f aca="false">'Quarterly data'!BG207</f>
        <v>46861.4035</v>
      </c>
      <c r="BG177" s="820" t="n">
        <f aca="false">'Quarterly data'!BH207</f>
        <v>46861.4035</v>
      </c>
      <c r="BH177" s="820" t="n">
        <f aca="false">'Quarterly data'!BI207</f>
        <v>46861.4035</v>
      </c>
      <c r="BI177" s="820" t="n">
        <f aca="false">'Quarterly data'!BJ207</f>
        <v>46861.4035</v>
      </c>
      <c r="BJ177" s="820" t="n">
        <f aca="false">'Quarterly data'!BK207</f>
        <v>46362.086</v>
      </c>
      <c r="BK177" s="820" t="n">
        <f aca="false">'Quarterly data'!BL207</f>
        <v>49564.229</v>
      </c>
      <c r="BL177" s="820" t="n">
        <f aca="false">'Quarterly data'!BM207</f>
        <v>48147.927</v>
      </c>
      <c r="BM177" s="820" t="n">
        <f aca="false">'Quarterly data'!BN207</f>
        <v>51654.574</v>
      </c>
      <c r="BN177" s="820" t="n">
        <f aca="false">'Quarterly data'!BO207</f>
        <v>52643.783</v>
      </c>
      <c r="BO177" s="820" t="n">
        <f aca="false">'Quarterly data'!BP207</f>
        <v>54315.321</v>
      </c>
      <c r="BP177" s="820" t="n">
        <f aca="false">'Quarterly data'!BQ207</f>
        <v>54981.123</v>
      </c>
      <c r="BQ177" s="820" t="n">
        <f aca="false">'Quarterly data'!BR207</f>
        <v>58553.086</v>
      </c>
      <c r="BR177" s="820" t="n">
        <f aca="false">'Quarterly data'!BS207</f>
        <v>62290.202</v>
      </c>
      <c r="BS177" s="820" t="n">
        <f aca="false">'Quarterly data'!BT207</f>
        <v>59397.3944</v>
      </c>
      <c r="BT177" s="820" t="n">
        <f aca="false">'Quarterly data'!BU207</f>
        <v>66320.0526</v>
      </c>
      <c r="BU177" s="820" t="n">
        <f aca="false">'Quarterly data'!BV207</f>
        <v>65230.72665</v>
      </c>
      <c r="BV177" s="820" t="n">
        <f aca="false">'Quarterly data'!BW207</f>
        <v>63816.15424</v>
      </c>
      <c r="BW177" s="820" t="n">
        <f aca="false">'Quarterly data'!BX207</f>
        <v>64154.26532</v>
      </c>
      <c r="BX177" s="820" t="n">
        <f aca="false">'Quarterly data'!BY207</f>
        <v>69230.37637</v>
      </c>
      <c r="BY177" s="820" t="n">
        <f aca="false">'Quarterly data'!BZ207</f>
        <v>72517.44715</v>
      </c>
      <c r="BZ177" s="820" t="n">
        <f aca="false">'Quarterly data'!CA207</f>
        <v>67262.812</v>
      </c>
      <c r="CA177" s="820" t="n">
        <f aca="false">'Quarterly data'!CB207</f>
        <v>66340.17166</v>
      </c>
      <c r="CB177" s="820" t="n">
        <f aca="false">'Quarterly data'!CC207</f>
        <v>72959.13983</v>
      </c>
      <c r="CC177" s="820" t="n">
        <f aca="false">'Quarterly data'!CD207</f>
        <v>72380.85518</v>
      </c>
      <c r="CD177" s="820" t="n">
        <f aca="false">'Quarterly data'!CE207</f>
        <v>77450.853205</v>
      </c>
      <c r="CE177" s="820" t="n">
        <f aca="false">'Quarterly data'!CF207</f>
        <v>77450.853205</v>
      </c>
      <c r="CF177" s="820" t="n">
        <f aca="false">'Quarterly data'!CG207</f>
        <v>77450.853205</v>
      </c>
      <c r="CG177" s="820" t="n">
        <f aca="false">'Quarterly data'!CH207</f>
        <v>77450.853205</v>
      </c>
      <c r="CH177" s="820" t="n">
        <f aca="false">'Quarterly data'!CI207</f>
        <v>77739.554415</v>
      </c>
      <c r="CI177" s="820" t="n">
        <f aca="false">'Quarterly data'!CJ207</f>
        <v>77739.554415</v>
      </c>
      <c r="CJ177" s="820" t="n">
        <f aca="false">'Quarterly data'!CK207</f>
        <v>77739.554415</v>
      </c>
      <c r="CK177" s="820" t="n">
        <f aca="false">'Quarterly data'!CL207</f>
        <v>77739.554415</v>
      </c>
      <c r="CL177" s="820" t="n">
        <f aca="false">'Quarterly data'!CM207</f>
        <v>198645.38736</v>
      </c>
      <c r="CM177" s="820" t="n">
        <f aca="false">'Quarterly data'!CN207</f>
        <v>193463.40807</v>
      </c>
      <c r="CN177" s="820" t="n">
        <f aca="false">'Quarterly data'!CO207</f>
        <v>185616.23826</v>
      </c>
      <c r="CO177" s="820" t="n">
        <f aca="false">'Quarterly data'!CP207</f>
        <v>204701.26474</v>
      </c>
      <c r="CP177" s="820" t="n">
        <f aca="false">'Quarterly data'!CQ207</f>
        <v>207619.84785</v>
      </c>
      <c r="CQ177" s="820" t="n">
        <f aca="false">'Quarterly data'!CR207</f>
        <v>225721.0706</v>
      </c>
      <c r="CR177" s="820" t="n">
        <f aca="false">'Quarterly data'!CS207</f>
        <v>230734.71454</v>
      </c>
      <c r="CS177" s="820" t="n">
        <f aca="false">'Quarterly data'!CT207</f>
        <v>217707.7073</v>
      </c>
      <c r="CT177" s="820" t="n">
        <f aca="false">'Quarterly data'!CU207</f>
        <v>214326.64566</v>
      </c>
      <c r="CU177" s="820" t="n">
        <f aca="false">'Quarterly data'!CV207</f>
        <v>223126.96479</v>
      </c>
      <c r="CV177" s="821"/>
      <c r="CW177" s="821"/>
      <c r="CX177" s="821"/>
      <c r="CY177" s="821"/>
      <c r="CZ177" s="821"/>
      <c r="DA177" s="821"/>
      <c r="DB177" s="821"/>
      <c r="DC177" s="821"/>
      <c r="DD177" s="821"/>
      <c r="DE177" s="821"/>
      <c r="DF177" s="821"/>
      <c r="DG177" s="821"/>
      <c r="DH177" s="821"/>
      <c r="DI177" s="821"/>
      <c r="DJ177" s="821"/>
      <c r="DK177" s="821"/>
      <c r="DL177" s="821"/>
      <c r="DM177" s="821"/>
      <c r="DN177" s="821"/>
    </row>
    <row r="178" customFormat="false" ht="15" hidden="false" customHeight="false" outlineLevel="0" collapsed="false">
      <c r="A178" s="822" t="s">
        <v>282</v>
      </c>
      <c r="B178" s="820" t="n">
        <f aca="false">'Quarterly data'!C208</f>
        <v>0</v>
      </c>
      <c r="C178" s="820" t="n">
        <f aca="false">'Quarterly data'!D208</f>
        <v>0</v>
      </c>
      <c r="D178" s="820" t="n">
        <f aca="false">'Quarterly data'!E208</f>
        <v>0</v>
      </c>
      <c r="E178" s="820" t="n">
        <f aca="false">'Quarterly data'!F208</f>
        <v>0</v>
      </c>
      <c r="F178" s="820" t="n">
        <f aca="false">'Quarterly data'!G208</f>
        <v>0</v>
      </c>
      <c r="G178" s="820" t="n">
        <f aca="false">'Quarterly data'!H208</f>
        <v>0</v>
      </c>
      <c r="H178" s="820" t="n">
        <f aca="false">'Quarterly data'!I208</f>
        <v>0</v>
      </c>
      <c r="I178" s="820" t="n">
        <f aca="false">'Quarterly data'!J208</f>
        <v>0</v>
      </c>
      <c r="J178" s="820" t="n">
        <f aca="false">'Quarterly data'!K208</f>
        <v>0</v>
      </c>
      <c r="K178" s="820" t="n">
        <f aca="false">'Quarterly data'!L208</f>
        <v>0</v>
      </c>
      <c r="L178" s="820" t="n">
        <f aca="false">'Quarterly data'!M208</f>
        <v>0</v>
      </c>
      <c r="M178" s="820" t="n">
        <f aca="false">'Quarterly data'!N208</f>
        <v>0</v>
      </c>
      <c r="N178" s="820" t="n">
        <f aca="false">'Quarterly data'!O208</f>
        <v>0</v>
      </c>
      <c r="O178" s="820" t="n">
        <f aca="false">'Quarterly data'!P208</f>
        <v>0</v>
      </c>
      <c r="P178" s="820" t="n">
        <f aca="false">'Quarterly data'!Q208</f>
        <v>0</v>
      </c>
      <c r="Q178" s="820" t="n">
        <f aca="false">'Quarterly data'!R208</f>
        <v>0</v>
      </c>
      <c r="R178" s="820" t="n">
        <f aca="false">'Quarterly data'!S208</f>
        <v>0</v>
      </c>
      <c r="S178" s="820" t="n">
        <f aca="false">'Quarterly data'!T208</f>
        <v>0</v>
      </c>
      <c r="T178" s="820" t="n">
        <f aca="false">'Quarterly data'!U208</f>
        <v>0</v>
      </c>
      <c r="U178" s="820" t="n">
        <f aca="false">'Quarterly data'!V208</f>
        <v>0</v>
      </c>
      <c r="V178" s="820" t="n">
        <f aca="false">'Quarterly data'!W208</f>
        <v>0</v>
      </c>
      <c r="W178" s="820" t="n">
        <f aca="false">'Quarterly data'!X208</f>
        <v>0</v>
      </c>
      <c r="X178" s="820" t="n">
        <f aca="false">'Quarterly data'!Y208</f>
        <v>0</v>
      </c>
      <c r="Y178" s="820" t="n">
        <f aca="false">'Quarterly data'!Z208</f>
        <v>0</v>
      </c>
      <c r="Z178" s="820" t="n">
        <f aca="false">'Quarterly data'!AA208</f>
        <v>0</v>
      </c>
      <c r="AA178" s="820" t="n">
        <f aca="false">'Quarterly data'!AB208</f>
        <v>0</v>
      </c>
      <c r="AB178" s="820" t="n">
        <f aca="false">'Quarterly data'!AC208</f>
        <v>0</v>
      </c>
      <c r="AC178" s="820" t="n">
        <f aca="false">'Quarterly data'!AD208</f>
        <v>0</v>
      </c>
      <c r="AD178" s="820" t="n">
        <f aca="false">'Quarterly data'!AE208</f>
        <v>0</v>
      </c>
      <c r="AE178" s="820" t="n">
        <f aca="false">'Quarterly data'!AF208</f>
        <v>0</v>
      </c>
      <c r="AF178" s="820" t="n">
        <f aca="false">'Quarterly data'!AG208</f>
        <v>0</v>
      </c>
      <c r="AG178" s="820" t="n">
        <f aca="false">'Quarterly data'!AH208</f>
        <v>0</v>
      </c>
      <c r="AH178" s="820" t="n">
        <f aca="false">'Quarterly data'!AI208</f>
        <v>0</v>
      </c>
      <c r="AI178" s="820" t="n">
        <f aca="false">'Quarterly data'!AJ208</f>
        <v>0</v>
      </c>
      <c r="AJ178" s="820" t="n">
        <f aca="false">'Quarterly data'!AK208</f>
        <v>0</v>
      </c>
      <c r="AK178" s="820" t="n">
        <f aca="false">'Quarterly data'!AL208</f>
        <v>0</v>
      </c>
      <c r="AL178" s="820" t="n">
        <f aca="false">'Quarterly data'!AM208</f>
        <v>0</v>
      </c>
      <c r="AM178" s="820" t="n">
        <f aca="false">'Quarterly data'!AN208</f>
        <v>0</v>
      </c>
      <c r="AN178" s="820" t="n">
        <f aca="false">'Quarterly data'!AO208</f>
        <v>0</v>
      </c>
      <c r="AO178" s="820" t="n">
        <f aca="false">'Quarterly data'!AP208</f>
        <v>0</v>
      </c>
      <c r="AP178" s="820" t="n">
        <f aca="false">'Quarterly data'!AQ208</f>
        <v>0</v>
      </c>
      <c r="AQ178" s="820" t="n">
        <f aca="false">'Quarterly data'!AR208</f>
        <v>0</v>
      </c>
      <c r="AR178" s="820" t="n">
        <f aca="false">'Quarterly data'!AS208</f>
        <v>0</v>
      </c>
      <c r="AS178" s="820" t="n">
        <f aca="false">'Quarterly data'!AT208</f>
        <v>0</v>
      </c>
      <c r="AT178" s="820" t="n">
        <f aca="false">'Quarterly data'!AU208</f>
        <v>0</v>
      </c>
      <c r="AU178" s="820" t="n">
        <f aca="false">'Quarterly data'!AV208</f>
        <v>0</v>
      </c>
      <c r="AV178" s="820" t="n">
        <f aca="false">'Quarterly data'!AW208</f>
        <v>0</v>
      </c>
      <c r="AW178" s="820" t="n">
        <f aca="false">'Quarterly data'!AX208</f>
        <v>0</v>
      </c>
      <c r="AX178" s="820" t="n">
        <f aca="false">'Quarterly data'!AY208</f>
        <v>0</v>
      </c>
      <c r="AY178" s="820" t="n">
        <f aca="false">'Quarterly data'!AZ208</f>
        <v>0</v>
      </c>
      <c r="AZ178" s="820" t="n">
        <f aca="false">'Quarterly data'!BA208</f>
        <v>0</v>
      </c>
      <c r="BA178" s="820" t="n">
        <f aca="false">'Quarterly data'!BB208</f>
        <v>0</v>
      </c>
      <c r="BB178" s="820" t="n">
        <f aca="false">'Quarterly data'!BC208</f>
        <v>0</v>
      </c>
      <c r="BC178" s="820" t="n">
        <f aca="false">'Quarterly data'!BD208</f>
        <v>0</v>
      </c>
      <c r="BD178" s="820" t="n">
        <f aca="false">'Quarterly data'!BE208</f>
        <v>0</v>
      </c>
      <c r="BE178" s="820" t="n">
        <f aca="false">'Quarterly data'!BF208</f>
        <v>0</v>
      </c>
      <c r="BF178" s="820" t="n">
        <f aca="false">'Quarterly data'!BG208</f>
        <v>0</v>
      </c>
      <c r="BG178" s="820" t="n">
        <f aca="false">'Quarterly data'!BH208</f>
        <v>0</v>
      </c>
      <c r="BH178" s="820" t="n">
        <f aca="false">'Quarterly data'!BI208</f>
        <v>0</v>
      </c>
      <c r="BI178" s="820" t="n">
        <f aca="false">'Quarterly data'!BJ208</f>
        <v>0</v>
      </c>
      <c r="BJ178" s="820" t="n">
        <f aca="false">'Quarterly data'!BK208</f>
        <v>0</v>
      </c>
      <c r="BK178" s="820" t="n">
        <f aca="false">'Quarterly data'!BL208</f>
        <v>0</v>
      </c>
      <c r="BL178" s="820" t="n">
        <f aca="false">'Quarterly data'!BM208</f>
        <v>0</v>
      </c>
      <c r="BM178" s="820" t="n">
        <f aca="false">'Quarterly data'!BN208</f>
        <v>0</v>
      </c>
      <c r="BN178" s="820" t="n">
        <f aca="false">'Quarterly data'!BO208</f>
        <v>0</v>
      </c>
      <c r="BO178" s="820" t="n">
        <f aca="false">'Quarterly data'!BP208</f>
        <v>0</v>
      </c>
      <c r="BP178" s="820" t="n">
        <f aca="false">'Quarterly data'!BQ208</f>
        <v>0</v>
      </c>
      <c r="BQ178" s="820" t="n">
        <f aca="false">'Quarterly data'!BR208</f>
        <v>0</v>
      </c>
      <c r="BR178" s="820" t="n">
        <f aca="false">'Quarterly data'!BS208</f>
        <v>17602.729</v>
      </c>
      <c r="BS178" s="820" t="n">
        <f aca="false">'Quarterly data'!BT208</f>
        <v>18134.117</v>
      </c>
      <c r="BT178" s="820" t="n">
        <f aca="false">'Quarterly data'!BU208</f>
        <v>19217.447</v>
      </c>
      <c r="BU178" s="820" t="n">
        <f aca="false">'Quarterly data'!BV208</f>
        <v>19243.885</v>
      </c>
      <c r="BV178" s="820" t="n">
        <f aca="false">'Quarterly data'!BW208</f>
        <v>18371.642</v>
      </c>
      <c r="BW178" s="820" t="n">
        <f aca="false">'Quarterly data'!BX208</f>
        <v>18669.07457</v>
      </c>
      <c r="BX178" s="820" t="n">
        <f aca="false">'Quarterly data'!BY208</f>
        <v>19875.919</v>
      </c>
      <c r="BY178" s="820" t="n">
        <f aca="false">'Quarterly data'!BZ208</f>
        <v>19646.3519</v>
      </c>
      <c r="BZ178" s="820" t="n">
        <f aca="false">'Quarterly data'!CA208</f>
        <v>18128.256</v>
      </c>
      <c r="CA178" s="820" t="n">
        <f aca="false">'Quarterly data'!CB208</f>
        <v>19162.91182</v>
      </c>
      <c r="CB178" s="820" t="n">
        <f aca="false">'Quarterly data'!CC208</f>
        <v>19736.737</v>
      </c>
      <c r="CC178" s="820" t="n">
        <f aca="false">'Quarterly data'!CD208</f>
        <v>20732.719</v>
      </c>
      <c r="CD178" s="820" t="n">
        <f aca="false">'Quarterly data'!CE208</f>
        <v>21989.0642275</v>
      </c>
      <c r="CE178" s="820" t="n">
        <f aca="false">'Quarterly data'!CF208</f>
        <v>21989.0642275</v>
      </c>
      <c r="CF178" s="820" t="n">
        <f aca="false">'Quarterly data'!CG208</f>
        <v>21989.0642275</v>
      </c>
      <c r="CG178" s="820" t="n">
        <f aca="false">'Quarterly data'!CH208</f>
        <v>21989.0642275</v>
      </c>
      <c r="CH178" s="820" t="n">
        <f aca="false">'Quarterly data'!CI208</f>
        <v>24041.075</v>
      </c>
      <c r="CI178" s="820" t="n">
        <f aca="false">'Quarterly data'!CJ208</f>
        <v>24041.075</v>
      </c>
      <c r="CJ178" s="820" t="n">
        <f aca="false">'Quarterly data'!CK208</f>
        <v>24041.075</v>
      </c>
      <c r="CK178" s="820" t="n">
        <f aca="false">'Quarterly data'!CL208</f>
        <v>24041.075</v>
      </c>
      <c r="CL178" s="820" t="n">
        <f aca="false">'Quarterly data'!CM208</f>
        <v>62364.38823</v>
      </c>
      <c r="CM178" s="820" t="n">
        <f aca="false">'Quarterly data'!CN208</f>
        <v>61413.95218</v>
      </c>
      <c r="CN178" s="820" t="n">
        <f aca="false">'Quarterly data'!CO208</f>
        <v>40722.54</v>
      </c>
      <c r="CO178" s="820" t="n">
        <f aca="false">'Quarterly data'!CP208</f>
        <v>48117.16768</v>
      </c>
      <c r="CP178" s="820" t="n">
        <f aca="false">'Quarterly data'!CQ208</f>
        <v>61863.53345</v>
      </c>
      <c r="CQ178" s="820" t="n">
        <f aca="false">'Quarterly data'!CR208</f>
        <v>60920.95809</v>
      </c>
      <c r="CR178" s="820" t="n">
        <f aca="false">'Quarterly data'!CS208</f>
        <v>54906.3288</v>
      </c>
      <c r="CS178" s="820" t="n">
        <f aca="false">'Quarterly data'!CT208</f>
        <v>58287.23889</v>
      </c>
      <c r="CT178" s="820" t="n">
        <f aca="false">'Quarterly data'!CU208</f>
        <v>59880.28481</v>
      </c>
      <c r="CU178" s="820" t="n">
        <f aca="false">'Quarterly data'!CV208</f>
        <v>59896.83808</v>
      </c>
      <c r="CV178" s="821"/>
      <c r="CW178" s="821"/>
      <c r="CX178" s="821"/>
      <c r="CY178" s="821"/>
      <c r="CZ178" s="821"/>
      <c r="DA178" s="821"/>
      <c r="DB178" s="821"/>
      <c r="DC178" s="821"/>
      <c r="DD178" s="821"/>
      <c r="DE178" s="821"/>
      <c r="DF178" s="821"/>
      <c r="DG178" s="821"/>
      <c r="DH178" s="821"/>
      <c r="DI178" s="821"/>
      <c r="DJ178" s="821"/>
      <c r="DK178" s="821"/>
      <c r="DL178" s="821"/>
      <c r="DM178" s="821"/>
      <c r="DN178" s="821"/>
    </row>
    <row r="179" customFormat="false" ht="15" hidden="false" customHeight="false" outlineLevel="0" collapsed="false">
      <c r="A179" s="822" t="s">
        <v>283</v>
      </c>
      <c r="B179" s="820" t="n">
        <f aca="false">'Quarterly data'!C209</f>
        <v>0</v>
      </c>
      <c r="C179" s="820" t="n">
        <f aca="false">'Quarterly data'!D209</f>
        <v>0</v>
      </c>
      <c r="D179" s="820" t="n">
        <f aca="false">'Quarterly data'!E209</f>
        <v>0</v>
      </c>
      <c r="E179" s="820" t="n">
        <f aca="false">'Quarterly data'!F209</f>
        <v>0</v>
      </c>
      <c r="F179" s="820" t="n">
        <f aca="false">'Quarterly data'!G209</f>
        <v>0</v>
      </c>
      <c r="G179" s="820" t="n">
        <f aca="false">'Quarterly data'!H209</f>
        <v>0</v>
      </c>
      <c r="H179" s="820" t="n">
        <f aca="false">'Quarterly data'!I209</f>
        <v>0</v>
      </c>
      <c r="I179" s="820" t="n">
        <f aca="false">'Quarterly data'!J209</f>
        <v>0</v>
      </c>
      <c r="J179" s="820" t="n">
        <f aca="false">'Quarterly data'!K209</f>
        <v>0</v>
      </c>
      <c r="K179" s="820" t="n">
        <f aca="false">'Quarterly data'!L209</f>
        <v>0</v>
      </c>
      <c r="L179" s="820" t="n">
        <f aca="false">'Quarterly data'!M209</f>
        <v>0</v>
      </c>
      <c r="M179" s="820" t="n">
        <f aca="false">'Quarterly data'!N209</f>
        <v>0</v>
      </c>
      <c r="N179" s="820" t="n">
        <f aca="false">'Quarterly data'!O209</f>
        <v>0</v>
      </c>
      <c r="O179" s="820" t="n">
        <f aca="false">'Quarterly data'!P209</f>
        <v>0</v>
      </c>
      <c r="P179" s="820" t="n">
        <f aca="false">'Quarterly data'!Q209</f>
        <v>0</v>
      </c>
      <c r="Q179" s="820" t="n">
        <f aca="false">'Quarterly data'!R209</f>
        <v>0</v>
      </c>
      <c r="R179" s="820" t="n">
        <f aca="false">'Quarterly data'!S209</f>
        <v>0</v>
      </c>
      <c r="S179" s="820" t="n">
        <f aca="false">'Quarterly data'!T209</f>
        <v>0</v>
      </c>
      <c r="T179" s="820" t="n">
        <f aca="false">'Quarterly data'!U209</f>
        <v>0</v>
      </c>
      <c r="U179" s="820" t="n">
        <f aca="false">'Quarterly data'!V209</f>
        <v>0</v>
      </c>
      <c r="V179" s="820" t="n">
        <f aca="false">'Quarterly data'!W209</f>
        <v>0</v>
      </c>
      <c r="W179" s="820" t="n">
        <f aca="false">'Quarterly data'!X209</f>
        <v>0</v>
      </c>
      <c r="X179" s="820" t="n">
        <f aca="false">'Quarterly data'!Y209</f>
        <v>0</v>
      </c>
      <c r="Y179" s="820" t="n">
        <f aca="false">'Quarterly data'!Z209</f>
        <v>0</v>
      </c>
      <c r="Z179" s="820" t="n">
        <f aca="false">'Quarterly data'!AA209</f>
        <v>0</v>
      </c>
      <c r="AA179" s="820" t="n">
        <f aca="false">'Quarterly data'!AB209</f>
        <v>0</v>
      </c>
      <c r="AB179" s="820" t="n">
        <f aca="false">'Quarterly data'!AC209</f>
        <v>0</v>
      </c>
      <c r="AC179" s="820" t="n">
        <f aca="false">'Quarterly data'!AD209</f>
        <v>0</v>
      </c>
      <c r="AD179" s="820" t="n">
        <f aca="false">'Quarterly data'!AE209</f>
        <v>0</v>
      </c>
      <c r="AE179" s="820" t="n">
        <f aca="false">'Quarterly data'!AF209</f>
        <v>0</v>
      </c>
      <c r="AF179" s="820" t="n">
        <f aca="false">'Quarterly data'!AG209</f>
        <v>0</v>
      </c>
      <c r="AG179" s="820" t="n">
        <f aca="false">'Quarterly data'!AH209</f>
        <v>0</v>
      </c>
      <c r="AH179" s="820" t="n">
        <f aca="false">'Quarterly data'!AI209</f>
        <v>0</v>
      </c>
      <c r="AI179" s="820" t="n">
        <f aca="false">'Quarterly data'!AJ209</f>
        <v>0</v>
      </c>
      <c r="AJ179" s="820" t="n">
        <f aca="false">'Quarterly data'!AK209</f>
        <v>0</v>
      </c>
      <c r="AK179" s="820" t="n">
        <f aca="false">'Quarterly data'!AL209</f>
        <v>0</v>
      </c>
      <c r="AL179" s="820" t="n">
        <f aca="false">'Quarterly data'!AM209</f>
        <v>0</v>
      </c>
      <c r="AM179" s="820" t="n">
        <f aca="false">'Quarterly data'!AN209</f>
        <v>0</v>
      </c>
      <c r="AN179" s="820" t="n">
        <f aca="false">'Quarterly data'!AO209</f>
        <v>0</v>
      </c>
      <c r="AO179" s="820" t="n">
        <f aca="false">'Quarterly data'!AP209</f>
        <v>0</v>
      </c>
      <c r="AP179" s="820" t="n">
        <f aca="false">'Quarterly data'!AQ209</f>
        <v>0</v>
      </c>
      <c r="AQ179" s="820" t="n">
        <f aca="false">'Quarterly data'!AR209</f>
        <v>0</v>
      </c>
      <c r="AR179" s="820" t="n">
        <f aca="false">'Quarterly data'!AS209</f>
        <v>0</v>
      </c>
      <c r="AS179" s="820" t="n">
        <f aca="false">'Quarterly data'!AT209</f>
        <v>0</v>
      </c>
      <c r="AT179" s="820" t="n">
        <f aca="false">'Quarterly data'!AU209</f>
        <v>0</v>
      </c>
      <c r="AU179" s="820" t="n">
        <f aca="false">'Quarterly data'!AV209</f>
        <v>0</v>
      </c>
      <c r="AV179" s="820" t="n">
        <f aca="false">'Quarterly data'!AW209</f>
        <v>0</v>
      </c>
      <c r="AW179" s="820" t="n">
        <f aca="false">'Quarterly data'!AX209</f>
        <v>0</v>
      </c>
      <c r="AX179" s="820" t="n">
        <f aca="false">'Quarterly data'!AY209</f>
        <v>0</v>
      </c>
      <c r="AY179" s="820" t="n">
        <f aca="false">'Quarterly data'!AZ209</f>
        <v>0</v>
      </c>
      <c r="AZ179" s="820" t="n">
        <f aca="false">'Quarterly data'!BA209</f>
        <v>0</v>
      </c>
      <c r="BA179" s="820" t="n">
        <f aca="false">'Quarterly data'!BB209</f>
        <v>0</v>
      </c>
      <c r="BB179" s="820" t="n">
        <f aca="false">'Quarterly data'!BC209</f>
        <v>0</v>
      </c>
      <c r="BC179" s="820" t="n">
        <f aca="false">'Quarterly data'!BD209</f>
        <v>0</v>
      </c>
      <c r="BD179" s="820" t="n">
        <f aca="false">'Quarterly data'!BE209</f>
        <v>0</v>
      </c>
      <c r="BE179" s="820" t="n">
        <f aca="false">'Quarterly data'!BF209</f>
        <v>0</v>
      </c>
      <c r="BF179" s="820" t="n">
        <f aca="false">'Quarterly data'!BG209</f>
        <v>0</v>
      </c>
      <c r="BG179" s="820" t="n">
        <f aca="false">'Quarterly data'!BH209</f>
        <v>0</v>
      </c>
      <c r="BH179" s="820" t="n">
        <f aca="false">'Quarterly data'!BI209</f>
        <v>0</v>
      </c>
      <c r="BI179" s="820" t="n">
        <f aca="false">'Quarterly data'!BJ209</f>
        <v>0</v>
      </c>
      <c r="BJ179" s="820" t="n">
        <f aca="false">'Quarterly data'!BK209</f>
        <v>0</v>
      </c>
      <c r="BK179" s="820" t="n">
        <f aca="false">'Quarterly data'!BL209</f>
        <v>0</v>
      </c>
      <c r="BL179" s="820" t="n">
        <f aca="false">'Quarterly data'!BM209</f>
        <v>0</v>
      </c>
      <c r="BM179" s="820" t="n">
        <f aca="false">'Quarterly data'!BN209</f>
        <v>0</v>
      </c>
      <c r="BN179" s="820" t="n">
        <f aca="false">'Quarterly data'!BO209</f>
        <v>0</v>
      </c>
      <c r="BO179" s="820" t="n">
        <f aca="false">'Quarterly data'!BP209</f>
        <v>0</v>
      </c>
      <c r="BP179" s="820" t="n">
        <f aca="false">'Quarterly data'!BQ209</f>
        <v>0</v>
      </c>
      <c r="BQ179" s="820" t="n">
        <f aca="false">'Quarterly data'!BR209</f>
        <v>0</v>
      </c>
      <c r="BR179" s="820" t="n">
        <f aca="false">'Quarterly data'!BS209</f>
        <v>27552.938</v>
      </c>
      <c r="BS179" s="820" t="n">
        <f aca="false">'Quarterly data'!BT209</f>
        <v>25435.665</v>
      </c>
      <c r="BT179" s="820" t="n">
        <f aca="false">'Quarterly data'!BU209</f>
        <v>28858.986</v>
      </c>
      <c r="BU179" s="820" t="n">
        <f aca="false">'Quarterly data'!BV209</f>
        <v>31964.09848</v>
      </c>
      <c r="BV179" s="820" t="n">
        <f aca="false">'Quarterly data'!BW209</f>
        <v>29799.71774</v>
      </c>
      <c r="BW179" s="820" t="n">
        <f aca="false">'Quarterly data'!BX209</f>
        <v>32010.0044</v>
      </c>
      <c r="BX179" s="820" t="n">
        <f aca="false">'Quarterly data'!BY209</f>
        <v>33426.691</v>
      </c>
      <c r="BY179" s="820" t="n">
        <f aca="false">'Quarterly data'!BZ209</f>
        <v>36929.659</v>
      </c>
      <c r="BZ179" s="820" t="n">
        <f aca="false">'Quarterly data'!CA209</f>
        <v>32600.219</v>
      </c>
      <c r="CA179" s="820" t="n">
        <f aca="false">'Quarterly data'!CB209</f>
        <v>35911.337</v>
      </c>
      <c r="CB179" s="820" t="n">
        <f aca="false">'Quarterly data'!CC209</f>
        <v>36973.69463</v>
      </c>
      <c r="CC179" s="820" t="n">
        <f aca="false">'Quarterly data'!CD209</f>
        <v>33406.52005</v>
      </c>
      <c r="CD179" s="820" t="n">
        <f aca="false">'Quarterly data'!CE209</f>
        <v>35558.4234575</v>
      </c>
      <c r="CE179" s="820" t="n">
        <f aca="false">'Quarterly data'!CF209</f>
        <v>35558.4234575</v>
      </c>
      <c r="CF179" s="820" t="n">
        <f aca="false">'Quarterly data'!CG209</f>
        <v>35558.4234575</v>
      </c>
      <c r="CG179" s="820" t="n">
        <f aca="false">'Quarterly data'!CH209</f>
        <v>35558.4234575</v>
      </c>
      <c r="CH179" s="820" t="n">
        <f aca="false">'Quarterly data'!CI209</f>
        <v>34813.325</v>
      </c>
      <c r="CI179" s="820" t="n">
        <f aca="false">'Quarterly data'!CJ209</f>
        <v>34813.325</v>
      </c>
      <c r="CJ179" s="820" t="n">
        <f aca="false">'Quarterly data'!CK209</f>
        <v>34813.325</v>
      </c>
      <c r="CK179" s="820" t="n">
        <f aca="false">'Quarterly data'!CL209</f>
        <v>34813.325</v>
      </c>
      <c r="CL179" s="820" t="n">
        <f aca="false">'Quarterly data'!CM209</f>
        <v>64382.49154</v>
      </c>
      <c r="CM179" s="820" t="n">
        <f aca="false">'Quarterly data'!CN209</f>
        <v>59394.56625</v>
      </c>
      <c r="CN179" s="820" t="n">
        <f aca="false">'Quarterly data'!CO209</f>
        <v>56311.01702</v>
      </c>
      <c r="CO179" s="820" t="n">
        <f aca="false">'Quarterly data'!CP209</f>
        <v>68664.55955</v>
      </c>
      <c r="CP179" s="820" t="n">
        <f aca="false">'Quarterly data'!CQ209</f>
        <v>59031.18719</v>
      </c>
      <c r="CQ179" s="820" t="n">
        <f aca="false">'Quarterly data'!CR209</f>
        <v>67073.85868</v>
      </c>
      <c r="CR179" s="820" t="n">
        <f aca="false">'Quarterly data'!CS209</f>
        <v>79148.9855</v>
      </c>
      <c r="CS179" s="820" t="n">
        <f aca="false">'Quarterly data'!CT209</f>
        <v>53194.84425</v>
      </c>
      <c r="CT179" s="820" t="n">
        <f aca="false">'Quarterly data'!CU209</f>
        <v>71270.26641</v>
      </c>
      <c r="CU179" s="820" t="n">
        <f aca="false">'Quarterly data'!CV209</f>
        <v>68386.41349</v>
      </c>
      <c r="CV179" s="821"/>
      <c r="CW179" s="821"/>
      <c r="CX179" s="821"/>
      <c r="CY179" s="821"/>
      <c r="CZ179" s="821"/>
      <c r="DA179" s="821"/>
      <c r="DB179" s="821"/>
      <c r="DC179" s="821"/>
      <c r="DD179" s="821"/>
      <c r="DE179" s="821"/>
      <c r="DF179" s="821"/>
      <c r="DG179" s="821"/>
      <c r="DH179" s="821"/>
      <c r="DI179" s="821"/>
      <c r="DJ179" s="821"/>
      <c r="DK179" s="821"/>
      <c r="DL179" s="821"/>
      <c r="DM179" s="821"/>
      <c r="DN179" s="821"/>
    </row>
    <row r="180" customFormat="false" ht="15" hidden="false" customHeight="false" outlineLevel="0" collapsed="false">
      <c r="A180" s="822" t="s">
        <v>284</v>
      </c>
      <c r="B180" s="820" t="n">
        <f aca="false">'Quarterly data'!C210</f>
        <v>0</v>
      </c>
      <c r="C180" s="820" t="n">
        <f aca="false">'Quarterly data'!D210</f>
        <v>0</v>
      </c>
      <c r="D180" s="820" t="n">
        <f aca="false">'Quarterly data'!E210</f>
        <v>0</v>
      </c>
      <c r="E180" s="820" t="n">
        <f aca="false">'Quarterly data'!F210</f>
        <v>0</v>
      </c>
      <c r="F180" s="820" t="n">
        <f aca="false">'Quarterly data'!G210</f>
        <v>0</v>
      </c>
      <c r="G180" s="820" t="n">
        <f aca="false">'Quarterly data'!H210</f>
        <v>0</v>
      </c>
      <c r="H180" s="820" t="n">
        <f aca="false">'Quarterly data'!I210</f>
        <v>0</v>
      </c>
      <c r="I180" s="820" t="n">
        <f aca="false">'Quarterly data'!J210</f>
        <v>0</v>
      </c>
      <c r="J180" s="820" t="n">
        <f aca="false">'Quarterly data'!K210</f>
        <v>0</v>
      </c>
      <c r="K180" s="820" t="n">
        <f aca="false">'Quarterly data'!L210</f>
        <v>0</v>
      </c>
      <c r="L180" s="820" t="n">
        <f aca="false">'Quarterly data'!M210</f>
        <v>0</v>
      </c>
      <c r="M180" s="820" t="n">
        <f aca="false">'Quarterly data'!N210</f>
        <v>0</v>
      </c>
      <c r="N180" s="820" t="n">
        <f aca="false">'Quarterly data'!O210</f>
        <v>0</v>
      </c>
      <c r="O180" s="820" t="n">
        <f aca="false">'Quarterly data'!P210</f>
        <v>0</v>
      </c>
      <c r="P180" s="820" t="n">
        <f aca="false">'Quarterly data'!Q210</f>
        <v>0</v>
      </c>
      <c r="Q180" s="820" t="n">
        <f aca="false">'Quarterly data'!R210</f>
        <v>0</v>
      </c>
      <c r="R180" s="820" t="n">
        <f aca="false">'Quarterly data'!S210</f>
        <v>0</v>
      </c>
      <c r="S180" s="820" t="n">
        <f aca="false">'Quarterly data'!T210</f>
        <v>0</v>
      </c>
      <c r="T180" s="820" t="n">
        <f aca="false">'Quarterly data'!U210</f>
        <v>0</v>
      </c>
      <c r="U180" s="820" t="n">
        <f aca="false">'Quarterly data'!V210</f>
        <v>0</v>
      </c>
      <c r="V180" s="820" t="n">
        <f aca="false">'Quarterly data'!W210</f>
        <v>0</v>
      </c>
      <c r="W180" s="820" t="n">
        <f aca="false">'Quarterly data'!X210</f>
        <v>0</v>
      </c>
      <c r="X180" s="820" t="n">
        <f aca="false">'Quarterly data'!Y210</f>
        <v>0</v>
      </c>
      <c r="Y180" s="820" t="n">
        <f aca="false">'Quarterly data'!Z210</f>
        <v>0</v>
      </c>
      <c r="Z180" s="820" t="n">
        <f aca="false">'Quarterly data'!AA210</f>
        <v>0</v>
      </c>
      <c r="AA180" s="820" t="n">
        <f aca="false">'Quarterly data'!AB210</f>
        <v>0</v>
      </c>
      <c r="AB180" s="820" t="n">
        <f aca="false">'Quarterly data'!AC210</f>
        <v>0</v>
      </c>
      <c r="AC180" s="820" t="n">
        <f aca="false">'Quarterly data'!AD210</f>
        <v>0</v>
      </c>
      <c r="AD180" s="820" t="n">
        <f aca="false">'Quarterly data'!AE210</f>
        <v>0</v>
      </c>
      <c r="AE180" s="820" t="n">
        <f aca="false">'Quarterly data'!AF210</f>
        <v>0</v>
      </c>
      <c r="AF180" s="820" t="n">
        <f aca="false">'Quarterly data'!AG210</f>
        <v>0</v>
      </c>
      <c r="AG180" s="820" t="n">
        <f aca="false">'Quarterly data'!AH210</f>
        <v>0</v>
      </c>
      <c r="AH180" s="820" t="n">
        <f aca="false">'Quarterly data'!AI210</f>
        <v>0</v>
      </c>
      <c r="AI180" s="820" t="n">
        <f aca="false">'Quarterly data'!AJ210</f>
        <v>0</v>
      </c>
      <c r="AJ180" s="820" t="n">
        <f aca="false">'Quarterly data'!AK210</f>
        <v>0</v>
      </c>
      <c r="AK180" s="820" t="n">
        <f aca="false">'Quarterly data'!AL210</f>
        <v>0</v>
      </c>
      <c r="AL180" s="820" t="n">
        <f aca="false">'Quarterly data'!AM210</f>
        <v>0</v>
      </c>
      <c r="AM180" s="820" t="n">
        <f aca="false">'Quarterly data'!AN210</f>
        <v>0</v>
      </c>
      <c r="AN180" s="820" t="n">
        <f aca="false">'Quarterly data'!AO210</f>
        <v>0</v>
      </c>
      <c r="AO180" s="820" t="n">
        <f aca="false">'Quarterly data'!AP210</f>
        <v>0</v>
      </c>
      <c r="AP180" s="820" t="n">
        <f aca="false">'Quarterly data'!AQ210</f>
        <v>0</v>
      </c>
      <c r="AQ180" s="820" t="n">
        <f aca="false">'Quarterly data'!AR210</f>
        <v>0</v>
      </c>
      <c r="AR180" s="820" t="n">
        <f aca="false">'Quarterly data'!AS210</f>
        <v>0</v>
      </c>
      <c r="AS180" s="820" t="n">
        <f aca="false">'Quarterly data'!AT210</f>
        <v>0</v>
      </c>
      <c r="AT180" s="820" t="n">
        <f aca="false">'Quarterly data'!AU210</f>
        <v>0</v>
      </c>
      <c r="AU180" s="820" t="n">
        <f aca="false">'Quarterly data'!AV210</f>
        <v>0</v>
      </c>
      <c r="AV180" s="820" t="n">
        <f aca="false">'Quarterly data'!AW210</f>
        <v>0</v>
      </c>
      <c r="AW180" s="820" t="n">
        <f aca="false">'Quarterly data'!AX210</f>
        <v>0</v>
      </c>
      <c r="AX180" s="820" t="n">
        <f aca="false">'Quarterly data'!AY210</f>
        <v>0</v>
      </c>
      <c r="AY180" s="820" t="n">
        <f aca="false">'Quarterly data'!AZ210</f>
        <v>0</v>
      </c>
      <c r="AZ180" s="820" t="n">
        <f aca="false">'Quarterly data'!BA210</f>
        <v>0</v>
      </c>
      <c r="BA180" s="820" t="n">
        <f aca="false">'Quarterly data'!BB210</f>
        <v>0</v>
      </c>
      <c r="BB180" s="820" t="n">
        <f aca="false">'Quarterly data'!BC210</f>
        <v>0</v>
      </c>
      <c r="BC180" s="820" t="n">
        <f aca="false">'Quarterly data'!BD210</f>
        <v>0</v>
      </c>
      <c r="BD180" s="820" t="n">
        <f aca="false">'Quarterly data'!BE210</f>
        <v>0</v>
      </c>
      <c r="BE180" s="820" t="n">
        <f aca="false">'Quarterly data'!BF210</f>
        <v>0</v>
      </c>
      <c r="BF180" s="820" t="n">
        <f aca="false">'Quarterly data'!BG210</f>
        <v>0</v>
      </c>
      <c r="BG180" s="820" t="n">
        <f aca="false">'Quarterly data'!BH210</f>
        <v>0</v>
      </c>
      <c r="BH180" s="820" t="n">
        <f aca="false">'Quarterly data'!BI210</f>
        <v>0</v>
      </c>
      <c r="BI180" s="820" t="n">
        <f aca="false">'Quarterly data'!BJ210</f>
        <v>0</v>
      </c>
      <c r="BJ180" s="820" t="n">
        <f aca="false">'Quarterly data'!BK210</f>
        <v>0</v>
      </c>
      <c r="BK180" s="820" t="n">
        <f aca="false">'Quarterly data'!BL210</f>
        <v>0</v>
      </c>
      <c r="BL180" s="820" t="n">
        <f aca="false">'Quarterly data'!BM210</f>
        <v>0</v>
      </c>
      <c r="BM180" s="820" t="n">
        <f aca="false">'Quarterly data'!BN210</f>
        <v>0</v>
      </c>
      <c r="BN180" s="820" t="n">
        <f aca="false">'Quarterly data'!BO210</f>
        <v>0</v>
      </c>
      <c r="BO180" s="820" t="n">
        <f aca="false">'Quarterly data'!BP210</f>
        <v>0</v>
      </c>
      <c r="BP180" s="820" t="n">
        <f aca="false">'Quarterly data'!BQ210</f>
        <v>0</v>
      </c>
      <c r="BQ180" s="820" t="n">
        <f aca="false">'Quarterly data'!BR210</f>
        <v>0</v>
      </c>
      <c r="BR180" s="820" t="n">
        <f aca="false">'Quarterly data'!BS210</f>
        <v>14277.992</v>
      </c>
      <c r="BS180" s="820" t="n">
        <f aca="false">'Quarterly data'!BT210</f>
        <v>13121.323</v>
      </c>
      <c r="BT180" s="820" t="n">
        <f aca="false">'Quarterly data'!BU210</f>
        <v>15641.324</v>
      </c>
      <c r="BU180" s="820" t="n">
        <f aca="false">'Quarterly data'!BV210</f>
        <v>11308.137</v>
      </c>
      <c r="BV180" s="820" t="n">
        <f aca="false">'Quarterly data'!BW210</f>
        <v>13485.573</v>
      </c>
      <c r="BW180" s="820" t="n">
        <f aca="false">'Quarterly data'!BX210</f>
        <v>11551.17</v>
      </c>
      <c r="BX180" s="820" t="n">
        <f aca="false">'Quarterly data'!BY210</f>
        <v>13549.22145</v>
      </c>
      <c r="BY180" s="820" t="n">
        <f aca="false">'Quarterly data'!BZ210</f>
        <v>13914.459</v>
      </c>
      <c r="BZ180" s="820" t="n">
        <f aca="false">'Quarterly data'!CA210</f>
        <v>14315.58</v>
      </c>
      <c r="CA180" s="820" t="n">
        <f aca="false">'Quarterly data'!CB210</f>
        <v>8940.32907</v>
      </c>
      <c r="CB180" s="820" t="n">
        <f aca="false">'Quarterly data'!CC210</f>
        <v>14307.1752</v>
      </c>
      <c r="CC180" s="820" t="n">
        <f aca="false">'Quarterly data'!CD210</f>
        <v>16196.46603</v>
      </c>
      <c r="CD180" s="820" t="n">
        <f aca="false">'Quarterly data'!CE210</f>
        <v>11691.6102375</v>
      </c>
      <c r="CE180" s="820" t="n">
        <f aca="false">'Quarterly data'!CF210</f>
        <v>11691.6102375</v>
      </c>
      <c r="CF180" s="820" t="n">
        <f aca="false">'Quarterly data'!CG210</f>
        <v>11691.6102375</v>
      </c>
      <c r="CG180" s="820" t="n">
        <f aca="false">'Quarterly data'!CH210</f>
        <v>11691.6102375</v>
      </c>
      <c r="CH180" s="820" t="n">
        <f aca="false">'Quarterly data'!CI210</f>
        <v>7941.35</v>
      </c>
      <c r="CI180" s="820" t="n">
        <f aca="false">'Quarterly data'!CJ210</f>
        <v>7941.35</v>
      </c>
      <c r="CJ180" s="820" t="n">
        <f aca="false">'Quarterly data'!CK210</f>
        <v>7941.35</v>
      </c>
      <c r="CK180" s="820" t="n">
        <f aca="false">'Quarterly data'!CL210</f>
        <v>7941.35</v>
      </c>
      <c r="CL180" s="820" t="n">
        <f aca="false">'Quarterly data'!CM210</f>
        <v>40084.75547</v>
      </c>
      <c r="CM180" s="820" t="n">
        <f aca="false">'Quarterly data'!CN210</f>
        <v>47326.89833</v>
      </c>
      <c r="CN180" s="820" t="n">
        <f aca="false">'Quarterly data'!CO210</f>
        <v>55351.92708</v>
      </c>
      <c r="CO180" s="820" t="n">
        <f aca="false">'Quarterly data'!CP210</f>
        <v>58784.08593</v>
      </c>
      <c r="CP180" s="820" t="n">
        <f aca="false">'Quarterly data'!CQ210</f>
        <v>51126.95273</v>
      </c>
      <c r="CQ180" s="820" t="n">
        <f aca="false">'Quarterly data'!CR210</f>
        <v>55816.01404</v>
      </c>
      <c r="CR180" s="820" t="n">
        <f aca="false">'Quarterly data'!CS210</f>
        <v>61300.50222</v>
      </c>
      <c r="CS180" s="820" t="n">
        <f aca="false">'Quarterly data'!CT210</f>
        <v>62669.10928</v>
      </c>
      <c r="CT180" s="820" t="n">
        <f aca="false">'Quarterly data'!CU210</f>
        <v>37712.71027</v>
      </c>
      <c r="CU180" s="820" t="n">
        <f aca="false">'Quarterly data'!CV210</f>
        <v>55520.13295</v>
      </c>
      <c r="CV180" s="821"/>
      <c r="CW180" s="821"/>
      <c r="CX180" s="821"/>
      <c r="CY180" s="821"/>
      <c r="CZ180" s="821"/>
      <c r="DA180" s="821"/>
      <c r="DB180" s="821"/>
      <c r="DC180" s="821"/>
      <c r="DD180" s="821"/>
      <c r="DE180" s="821"/>
      <c r="DF180" s="821"/>
      <c r="DG180" s="821"/>
      <c r="DH180" s="821"/>
      <c r="DI180" s="821"/>
      <c r="DJ180" s="821"/>
      <c r="DK180" s="821"/>
      <c r="DL180" s="821"/>
      <c r="DM180" s="821"/>
      <c r="DN180" s="821"/>
    </row>
    <row r="181" customFormat="false" ht="15" hidden="false" customHeight="false" outlineLevel="0" collapsed="false">
      <c r="A181" s="822" t="s">
        <v>845</v>
      </c>
      <c r="B181" s="820" t="n">
        <f aca="false">'Quarterly data'!C211</f>
        <v>0</v>
      </c>
      <c r="C181" s="820" t="n">
        <f aca="false">'Quarterly data'!D211</f>
        <v>0</v>
      </c>
      <c r="D181" s="820" t="n">
        <f aca="false">'Quarterly data'!E211</f>
        <v>0</v>
      </c>
      <c r="E181" s="820" t="n">
        <f aca="false">'Quarterly data'!F211</f>
        <v>0</v>
      </c>
      <c r="F181" s="820" t="n">
        <f aca="false">'Quarterly data'!G211</f>
        <v>0</v>
      </c>
      <c r="G181" s="820" t="n">
        <f aca="false">'Quarterly data'!H211</f>
        <v>0</v>
      </c>
      <c r="H181" s="820" t="n">
        <f aca="false">'Quarterly data'!I211</f>
        <v>0</v>
      </c>
      <c r="I181" s="820" t="n">
        <f aca="false">'Quarterly data'!J211</f>
        <v>0</v>
      </c>
      <c r="J181" s="820" t="n">
        <f aca="false">'Quarterly data'!K211</f>
        <v>0</v>
      </c>
      <c r="K181" s="820" t="n">
        <f aca="false">'Quarterly data'!L211</f>
        <v>0</v>
      </c>
      <c r="L181" s="820" t="n">
        <f aca="false">'Quarterly data'!M211</f>
        <v>0</v>
      </c>
      <c r="M181" s="820" t="n">
        <f aca="false">'Quarterly data'!N211</f>
        <v>0</v>
      </c>
      <c r="N181" s="820" t="n">
        <f aca="false">'Quarterly data'!O211</f>
        <v>0</v>
      </c>
      <c r="O181" s="820" t="n">
        <f aca="false">'Quarterly data'!P211</f>
        <v>0</v>
      </c>
      <c r="P181" s="820" t="n">
        <f aca="false">'Quarterly data'!Q211</f>
        <v>0</v>
      </c>
      <c r="Q181" s="820" t="n">
        <f aca="false">'Quarterly data'!R211</f>
        <v>0</v>
      </c>
      <c r="R181" s="820" t="n">
        <f aca="false">'Quarterly data'!S211</f>
        <v>0</v>
      </c>
      <c r="S181" s="820" t="n">
        <f aca="false">'Quarterly data'!T211</f>
        <v>0</v>
      </c>
      <c r="T181" s="820" t="n">
        <f aca="false">'Quarterly data'!U211</f>
        <v>0</v>
      </c>
      <c r="U181" s="820" t="n">
        <f aca="false">'Quarterly data'!V211</f>
        <v>0</v>
      </c>
      <c r="V181" s="820" t="n">
        <f aca="false">'Quarterly data'!W211</f>
        <v>0</v>
      </c>
      <c r="W181" s="820" t="n">
        <f aca="false">'Quarterly data'!X211</f>
        <v>0</v>
      </c>
      <c r="X181" s="820" t="n">
        <f aca="false">'Quarterly data'!Y211</f>
        <v>0</v>
      </c>
      <c r="Y181" s="820" t="n">
        <f aca="false">'Quarterly data'!Z211</f>
        <v>0</v>
      </c>
      <c r="Z181" s="820" t="n">
        <f aca="false">'Quarterly data'!AA211</f>
        <v>11.0430933699778</v>
      </c>
      <c r="AA181" s="820" t="n">
        <f aca="false">'Quarterly data'!AB211</f>
        <v>11.0430933699778</v>
      </c>
      <c r="AB181" s="820" t="n">
        <f aca="false">'Quarterly data'!AC211</f>
        <v>11.0430933699778</v>
      </c>
      <c r="AC181" s="820" t="n">
        <f aca="false">'Quarterly data'!AD211</f>
        <v>11.0430933699778</v>
      </c>
      <c r="AD181" s="820" t="n">
        <f aca="false">'Quarterly data'!AE211</f>
        <v>7.40799260839682</v>
      </c>
      <c r="AE181" s="820" t="n">
        <f aca="false">'Quarterly data'!AF211</f>
        <v>7.40799260839682</v>
      </c>
      <c r="AF181" s="820" t="n">
        <f aca="false">'Quarterly data'!AG211</f>
        <v>7.40799260839682</v>
      </c>
      <c r="AG181" s="820" t="n">
        <f aca="false">'Quarterly data'!AH211</f>
        <v>7.40799260839682</v>
      </c>
      <c r="AH181" s="820" t="n">
        <f aca="false">'Quarterly data'!AI211</f>
        <v>6.181925</v>
      </c>
      <c r="AI181" s="820" t="n">
        <f aca="false">'Quarterly data'!AJ211</f>
        <v>6.181925</v>
      </c>
      <c r="AJ181" s="820" t="n">
        <f aca="false">'Quarterly data'!AK211</f>
        <v>6.181925</v>
      </c>
      <c r="AK181" s="820" t="n">
        <f aca="false">'Quarterly data'!AL211</f>
        <v>6.181925</v>
      </c>
      <c r="AL181" s="820" t="n">
        <f aca="false">'Quarterly data'!AM211</f>
        <v>8.29113810756313</v>
      </c>
      <c r="AM181" s="820" t="n">
        <f aca="false">'Quarterly data'!AN211</f>
        <v>8.29113810756313</v>
      </c>
      <c r="AN181" s="820" t="n">
        <f aca="false">'Quarterly data'!AO211</f>
        <v>8.29113810756313</v>
      </c>
      <c r="AO181" s="820" t="n">
        <f aca="false">'Quarterly data'!AP211</f>
        <v>8.29113810756313</v>
      </c>
      <c r="AP181" s="820" t="n">
        <f aca="false">'Quarterly data'!AQ211</f>
        <v>8.81587914387773</v>
      </c>
      <c r="AQ181" s="820" t="n">
        <f aca="false">'Quarterly data'!AR211</f>
        <v>8.81587914387773</v>
      </c>
      <c r="AR181" s="820" t="n">
        <f aca="false">'Quarterly data'!AS211</f>
        <v>8.81587914387773</v>
      </c>
      <c r="AS181" s="820" t="n">
        <f aca="false">'Quarterly data'!AT211</f>
        <v>8.81587914387773</v>
      </c>
      <c r="AT181" s="820" t="n">
        <f aca="false">'Quarterly data'!AU211</f>
        <v>11.9812519364664</v>
      </c>
      <c r="AU181" s="820" t="n">
        <f aca="false">'Quarterly data'!AV211</f>
        <v>11.9812519364664</v>
      </c>
      <c r="AV181" s="820" t="n">
        <f aca="false">'Quarterly data'!AW211</f>
        <v>11.9812519364664</v>
      </c>
      <c r="AW181" s="820" t="n">
        <f aca="false">'Quarterly data'!AX211</f>
        <v>11.9812519364664</v>
      </c>
      <c r="AX181" s="820" t="n">
        <f aca="false">'Quarterly data'!AY211</f>
        <v>17.9404300396466</v>
      </c>
      <c r="AY181" s="820" t="n">
        <f aca="false">'Quarterly data'!AZ211</f>
        <v>17.9404300396466</v>
      </c>
      <c r="AZ181" s="820" t="n">
        <f aca="false">'Quarterly data'!BA211</f>
        <v>17.9404300396466</v>
      </c>
      <c r="BA181" s="820" t="n">
        <f aca="false">'Quarterly data'!BB211</f>
        <v>17.9404300396466</v>
      </c>
      <c r="BB181" s="820" t="n">
        <f aca="false">'Quarterly data'!BC211</f>
        <v>21.7677726923358</v>
      </c>
      <c r="BC181" s="820" t="n">
        <f aca="false">'Quarterly data'!BD211</f>
        <v>21.7677726923358</v>
      </c>
      <c r="BD181" s="820" t="n">
        <f aca="false">'Quarterly data'!BE211</f>
        <v>21.7677726923358</v>
      </c>
      <c r="BE181" s="820" t="n">
        <f aca="false">'Quarterly data'!BF211</f>
        <v>21.7677726923358</v>
      </c>
      <c r="BF181" s="820" t="n">
        <f aca="false">'Quarterly data'!BG211</f>
        <v>30.6808826234559</v>
      </c>
      <c r="BG181" s="820" t="n">
        <f aca="false">'Quarterly data'!BH211</f>
        <v>30.6808826234559</v>
      </c>
      <c r="BH181" s="820" t="n">
        <f aca="false">'Quarterly data'!BI211</f>
        <v>30.6808826234559</v>
      </c>
      <c r="BI181" s="820" t="n">
        <f aca="false">'Quarterly data'!BJ211</f>
        <v>30.6808826234559</v>
      </c>
      <c r="BJ181" s="820" t="n">
        <f aca="false">'Quarterly data'!BK211</f>
        <v>41.7923129439715</v>
      </c>
      <c r="BK181" s="820" t="n">
        <f aca="false">'Quarterly data'!BL211</f>
        <v>35.7485387835314</v>
      </c>
      <c r="BL181" s="820" t="n">
        <f aca="false">'Quarterly data'!BM211</f>
        <v>37.3404730917439</v>
      </c>
      <c r="BM181" s="820" t="n">
        <f aca="false">'Quarterly data'!BN211</f>
        <v>35.8352942196493</v>
      </c>
      <c r="BN181" s="820" t="n">
        <f aca="false">'Quarterly data'!BO211</f>
        <v>41.0770977123947</v>
      </c>
      <c r="BO181" s="820" t="n">
        <f aca="false">'Quarterly data'!BP211</f>
        <v>52.2373742385905</v>
      </c>
      <c r="BP181" s="820" t="n">
        <f aca="false">'Quarterly data'!BQ211</f>
        <v>62.0035469935327</v>
      </c>
      <c r="BQ181" s="820" t="n">
        <f aca="false">'Quarterly data'!BR211</f>
        <v>52.3082837735333</v>
      </c>
      <c r="BR181" s="820" t="n">
        <f aca="false">'Quarterly data'!BS211</f>
        <v>46.9726045655295</v>
      </c>
      <c r="BS181" s="820" t="n">
        <f aca="false">'Quarterly data'!BT211</f>
        <v>65.2390444234311</v>
      </c>
      <c r="BT181" s="820" t="n">
        <f aca="false">'Quarterly data'!BU211</f>
        <v>67.6084465284319</v>
      </c>
      <c r="BU181" s="820" t="n">
        <f aca="false">'Quarterly data'!BV211</f>
        <v>47.9858238297396</v>
      </c>
      <c r="BV181" s="820" t="n">
        <f aca="false">'Quarterly data'!BW211</f>
        <v>49.089475232066</v>
      </c>
      <c r="BW181" s="820" t="n">
        <f aca="false">'Quarterly data'!BX211</f>
        <v>61.2306153411146</v>
      </c>
      <c r="BX181" s="820" t="n">
        <f aca="false">'Quarterly data'!BY211</f>
        <v>63.5189908788255</v>
      </c>
      <c r="BY181" s="820" t="n">
        <f aca="false">'Quarterly data'!BZ211</f>
        <v>56.3458082455769</v>
      </c>
      <c r="BZ181" s="820" t="n">
        <f aca="false">'Quarterly data'!CA211</f>
        <v>50.1848163322503</v>
      </c>
      <c r="CA181" s="820" t="n">
        <f aca="false">'Quarterly data'!CB211</f>
        <v>61.3621691038233</v>
      </c>
      <c r="CB181" s="820" t="n">
        <f aca="false">'Quarterly data'!CC211</f>
        <v>65.2374286187776</v>
      </c>
      <c r="CC181" s="820" t="n">
        <f aca="false">'Quarterly data'!CD211</f>
        <v>53.7491074893194</v>
      </c>
      <c r="CD181" s="820" t="n">
        <f aca="false">'Quarterly data'!CE211</f>
        <v>63.0231790125398</v>
      </c>
      <c r="CE181" s="820" t="n">
        <f aca="false">'Quarterly data'!CF211</f>
        <v>63.0231790125398</v>
      </c>
      <c r="CF181" s="820" t="n">
        <f aca="false">'Quarterly data'!CG211</f>
        <v>63.0231790125398</v>
      </c>
      <c r="CG181" s="820" t="n">
        <f aca="false">'Quarterly data'!CH211</f>
        <v>63.0231790125398</v>
      </c>
      <c r="CH181" s="820" t="n">
        <f aca="false">'Quarterly data'!CI211</f>
        <v>70.7297572204384</v>
      </c>
      <c r="CI181" s="820" t="n">
        <f aca="false">'Quarterly data'!CJ211</f>
        <v>70.7297572204384</v>
      </c>
      <c r="CJ181" s="820" t="n">
        <f aca="false">'Quarterly data'!CK211</f>
        <v>70.7297572204384</v>
      </c>
      <c r="CK181" s="820" t="n">
        <f aca="false">'Quarterly data'!CL211</f>
        <v>70.7297572204384</v>
      </c>
      <c r="CL181" s="820" t="n">
        <f aca="false">'Quarterly data'!CM211</f>
        <v>71.0982326304322</v>
      </c>
      <c r="CM181" s="820" t="n">
        <f aca="false">'Quarterly data'!CN211</f>
        <v>78.598124947887</v>
      </c>
      <c r="CN181" s="820" t="n">
        <f aca="false">'Quarterly data'!CO211</f>
        <v>86.0399155703712</v>
      </c>
      <c r="CO181" s="820" t="n">
        <f aca="false">'Quarterly data'!CP211</f>
        <v>87.9045119126123</v>
      </c>
      <c r="CP181" s="820" t="n">
        <f aca="false">'Quarterly data'!CQ211</f>
        <v>67.56211048</v>
      </c>
      <c r="CQ181" s="820" t="n">
        <f aca="false">'Quarterly data'!CR211</f>
        <v>80.81026328</v>
      </c>
      <c r="CR181" s="820" t="n">
        <f aca="false">'Quarterly data'!CS211</f>
        <v>83.34696011</v>
      </c>
      <c r="CS181" s="820" t="n">
        <f aca="false">'Quarterly data'!CT211</f>
        <v>91.34669465</v>
      </c>
      <c r="CT181" s="820" t="n">
        <f aca="false">'Quarterly data'!CU211</f>
        <v>68.4291845032533</v>
      </c>
      <c r="CU181" s="820" t="n">
        <f aca="false">'Quarterly data'!CV211</f>
        <v>69.5767072584915</v>
      </c>
      <c r="CV181" s="821"/>
      <c r="CW181" s="821"/>
      <c r="CX181" s="821"/>
      <c r="CY181" s="821"/>
      <c r="CZ181" s="821"/>
      <c r="DA181" s="821"/>
      <c r="DB181" s="821"/>
      <c r="DC181" s="821"/>
      <c r="DD181" s="821"/>
      <c r="DE181" s="821"/>
      <c r="DF181" s="821"/>
      <c r="DG181" s="821"/>
      <c r="DH181" s="821"/>
      <c r="DI181" s="821"/>
      <c r="DJ181" s="821"/>
      <c r="DK181" s="821"/>
      <c r="DL181" s="821"/>
      <c r="DM181" s="821"/>
      <c r="DN181" s="821"/>
    </row>
    <row r="182" customFormat="false" ht="15" hidden="false" customHeight="false" outlineLevel="0" collapsed="false">
      <c r="A182" s="822" t="s">
        <v>846</v>
      </c>
      <c r="B182" s="820" t="n">
        <f aca="false">'Quarterly data'!C212</f>
        <v>0</v>
      </c>
      <c r="C182" s="820" t="n">
        <f aca="false">'Quarterly data'!D212</f>
        <v>0</v>
      </c>
      <c r="D182" s="820" t="n">
        <f aca="false">'Quarterly data'!E212</f>
        <v>0</v>
      </c>
      <c r="E182" s="820" t="n">
        <f aca="false">'Quarterly data'!F212</f>
        <v>0</v>
      </c>
      <c r="F182" s="820" t="n">
        <f aca="false">'Quarterly data'!G212</f>
        <v>0</v>
      </c>
      <c r="G182" s="820" t="n">
        <f aca="false">'Quarterly data'!H212</f>
        <v>0</v>
      </c>
      <c r="H182" s="820" t="n">
        <f aca="false">'Quarterly data'!I212</f>
        <v>0</v>
      </c>
      <c r="I182" s="820" t="n">
        <f aca="false">'Quarterly data'!J212</f>
        <v>0</v>
      </c>
      <c r="J182" s="820" t="n">
        <f aca="false">'Quarterly data'!K212</f>
        <v>0</v>
      </c>
      <c r="K182" s="820" t="n">
        <f aca="false">'Quarterly data'!L212</f>
        <v>0</v>
      </c>
      <c r="L182" s="820" t="n">
        <f aca="false">'Quarterly data'!M212</f>
        <v>0</v>
      </c>
      <c r="M182" s="820" t="n">
        <f aca="false">'Quarterly data'!N212</f>
        <v>0</v>
      </c>
      <c r="N182" s="820" t="n">
        <f aca="false">'Quarterly data'!O212</f>
        <v>0</v>
      </c>
      <c r="O182" s="820" t="n">
        <f aca="false">'Quarterly data'!P212</f>
        <v>0</v>
      </c>
      <c r="P182" s="820" t="n">
        <f aca="false">'Quarterly data'!Q212</f>
        <v>0</v>
      </c>
      <c r="Q182" s="820" t="n">
        <f aca="false">'Quarterly data'!R212</f>
        <v>0</v>
      </c>
      <c r="R182" s="820" t="n">
        <f aca="false">'Quarterly data'!S212</f>
        <v>0</v>
      </c>
      <c r="S182" s="820" t="n">
        <f aca="false">'Quarterly data'!T212</f>
        <v>0</v>
      </c>
      <c r="T182" s="820" t="n">
        <f aca="false">'Quarterly data'!U212</f>
        <v>0</v>
      </c>
      <c r="U182" s="820" t="n">
        <f aca="false">'Quarterly data'!V212</f>
        <v>0</v>
      </c>
      <c r="V182" s="820" t="n">
        <f aca="false">'Quarterly data'!W212</f>
        <v>0</v>
      </c>
      <c r="W182" s="820" t="n">
        <f aca="false">'Quarterly data'!X212</f>
        <v>0</v>
      </c>
      <c r="X182" s="820" t="n">
        <f aca="false">'Quarterly data'!Y212</f>
        <v>0</v>
      </c>
      <c r="Y182" s="820" t="n">
        <f aca="false">'Quarterly data'!Z212</f>
        <v>0</v>
      </c>
      <c r="Z182" s="820" t="n">
        <f aca="false">'Quarterly data'!AA212</f>
        <v>23570.7625</v>
      </c>
      <c r="AA182" s="820" t="n">
        <f aca="false">'Quarterly data'!AB212</f>
        <v>23570.7625</v>
      </c>
      <c r="AB182" s="820" t="n">
        <f aca="false">'Quarterly data'!AC212</f>
        <v>23570.7625</v>
      </c>
      <c r="AC182" s="820" t="n">
        <f aca="false">'Quarterly data'!AD212</f>
        <v>23570.7625</v>
      </c>
      <c r="AD182" s="820" t="n">
        <f aca="false">'Quarterly data'!AE212</f>
        <v>17638.61275</v>
      </c>
      <c r="AE182" s="820" t="n">
        <f aca="false">'Quarterly data'!AF212</f>
        <v>17638.61275</v>
      </c>
      <c r="AF182" s="820" t="n">
        <f aca="false">'Quarterly data'!AG212</f>
        <v>17638.61275</v>
      </c>
      <c r="AG182" s="820" t="n">
        <f aca="false">'Quarterly data'!AH212</f>
        <v>17638.61275</v>
      </c>
      <c r="AH182" s="820" t="n">
        <f aca="false">'Quarterly data'!AI212</f>
        <v>16472.396</v>
      </c>
      <c r="AI182" s="820" t="n">
        <f aca="false">'Quarterly data'!AJ212</f>
        <v>16472.396</v>
      </c>
      <c r="AJ182" s="820" t="n">
        <f aca="false">'Quarterly data'!AK212</f>
        <v>16472.396</v>
      </c>
      <c r="AK182" s="820" t="n">
        <f aca="false">'Quarterly data'!AL212</f>
        <v>16472.396</v>
      </c>
      <c r="AL182" s="820" t="n">
        <f aca="false">'Quarterly data'!AM212</f>
        <v>18936.06275</v>
      </c>
      <c r="AM182" s="820" t="n">
        <f aca="false">'Quarterly data'!AN212</f>
        <v>18936.06275</v>
      </c>
      <c r="AN182" s="820" t="n">
        <f aca="false">'Quarterly data'!AO212</f>
        <v>18936.06275</v>
      </c>
      <c r="AO182" s="820" t="n">
        <f aca="false">'Quarterly data'!AP212</f>
        <v>18936.06275</v>
      </c>
      <c r="AP182" s="820" t="n">
        <f aca="false">'Quarterly data'!AQ212</f>
        <v>19963.473</v>
      </c>
      <c r="AQ182" s="820" t="n">
        <f aca="false">'Quarterly data'!AR212</f>
        <v>19963.473</v>
      </c>
      <c r="AR182" s="820" t="n">
        <f aca="false">'Quarterly data'!AS212</f>
        <v>19963.473</v>
      </c>
      <c r="AS182" s="820" t="n">
        <f aca="false">'Quarterly data'!AT212</f>
        <v>19963.473</v>
      </c>
      <c r="AT182" s="820" t="n">
        <f aca="false">'Quarterly data'!AU212</f>
        <v>30708.05975</v>
      </c>
      <c r="AU182" s="820" t="n">
        <f aca="false">'Quarterly data'!AV212</f>
        <v>30708.05975</v>
      </c>
      <c r="AV182" s="820" t="n">
        <f aca="false">'Quarterly data'!AW212</f>
        <v>30708.05975</v>
      </c>
      <c r="AW182" s="820" t="n">
        <f aca="false">'Quarterly data'!AX212</f>
        <v>30708.05975</v>
      </c>
      <c r="AX182" s="820" t="n">
        <f aca="false">'Quarterly data'!AY212</f>
        <v>55994.799</v>
      </c>
      <c r="AY182" s="820" t="n">
        <f aca="false">'Quarterly data'!AZ212</f>
        <v>55994.799</v>
      </c>
      <c r="AZ182" s="820" t="n">
        <f aca="false">'Quarterly data'!BA212</f>
        <v>55994.799</v>
      </c>
      <c r="BA182" s="820" t="n">
        <f aca="false">'Quarterly data'!BB212</f>
        <v>55994.799</v>
      </c>
      <c r="BB182" s="820" t="n">
        <f aca="false">'Quarterly data'!BC212</f>
        <v>43018.3285</v>
      </c>
      <c r="BC182" s="820" t="n">
        <f aca="false">'Quarterly data'!BD212</f>
        <v>43018.3285</v>
      </c>
      <c r="BD182" s="820" t="n">
        <f aca="false">'Quarterly data'!BE212</f>
        <v>43018.3285</v>
      </c>
      <c r="BE182" s="820" t="n">
        <f aca="false">'Quarterly data'!BF212</f>
        <v>43018.3285</v>
      </c>
      <c r="BF182" s="820" t="n">
        <f aca="false">'Quarterly data'!BG212</f>
        <v>66399.7215</v>
      </c>
      <c r="BG182" s="820" t="n">
        <f aca="false">'Quarterly data'!BH212</f>
        <v>66399.7215</v>
      </c>
      <c r="BH182" s="820" t="n">
        <f aca="false">'Quarterly data'!BI212</f>
        <v>66399.7215</v>
      </c>
      <c r="BI182" s="820" t="n">
        <f aca="false">'Quarterly data'!BJ212</f>
        <v>66399.7215</v>
      </c>
      <c r="BJ182" s="820" t="n">
        <f aca="false">'Quarterly data'!BK212</f>
        <v>65739.184</v>
      </c>
      <c r="BK182" s="820" t="n">
        <f aca="false">'Quarterly data'!BL212</f>
        <v>88540.337</v>
      </c>
      <c r="BL182" s="820" t="n">
        <f aca="false">'Quarterly data'!BM212</f>
        <v>93252.127</v>
      </c>
      <c r="BM182" s="820" t="n">
        <f aca="false">'Quarterly data'!BN212</f>
        <v>89540.867</v>
      </c>
      <c r="BN182" s="820" t="n">
        <f aca="false">'Quarterly data'!BO212</f>
        <v>73538.502</v>
      </c>
      <c r="BO182" s="820" t="n">
        <f aca="false">'Quarterly data'!BP212</f>
        <v>77876.768</v>
      </c>
      <c r="BP182" s="820" t="n">
        <f aca="false">'Quarterly data'!BQ212</f>
        <v>106097.269</v>
      </c>
      <c r="BQ182" s="820" t="n">
        <f aca="false">'Quarterly data'!BR212</f>
        <v>86423.33</v>
      </c>
      <c r="BR182" s="820" t="n">
        <f aca="false">'Quarterly data'!BS212</f>
        <v>81473.045</v>
      </c>
      <c r="BS182" s="820" t="n">
        <f aca="false">'Quarterly data'!BT212</f>
        <v>104543.45385</v>
      </c>
      <c r="BT182" s="820" t="n">
        <f aca="false">'Quarterly data'!BU212</f>
        <v>133501.51952</v>
      </c>
      <c r="BU182" s="820" t="n">
        <f aca="false">'Quarterly data'!BV212</f>
        <v>113390.0508</v>
      </c>
      <c r="BV182" s="820" t="n">
        <f aca="false">'Quarterly data'!BW212</f>
        <v>100937.5794</v>
      </c>
      <c r="BW182" s="820" t="n">
        <f aca="false">'Quarterly data'!BX212</f>
        <v>104658.64231</v>
      </c>
      <c r="BX182" s="820" t="n">
        <f aca="false">'Quarterly data'!BY212</f>
        <v>113316.81205</v>
      </c>
      <c r="BY182" s="820" t="n">
        <f aca="false">'Quarterly data'!BZ212</f>
        <v>117616.07959</v>
      </c>
      <c r="BZ182" s="820" t="n">
        <f aca="false">'Quarterly data'!CA212</f>
        <v>88030.34123</v>
      </c>
      <c r="CA182" s="820" t="n">
        <f aca="false">'Quarterly data'!CB212</f>
        <v>101586.13236</v>
      </c>
      <c r="CB182" s="820" t="n">
        <f aca="false">'Quarterly data'!CC212</f>
        <v>130900.79085</v>
      </c>
      <c r="CC182" s="820" t="n">
        <f aca="false">'Quarterly data'!CD212</f>
        <v>119005.28687</v>
      </c>
      <c r="CD182" s="820" t="n">
        <f aca="false">'Quarterly data'!CE212</f>
        <v>131542.5646325</v>
      </c>
      <c r="CE182" s="820" t="n">
        <f aca="false">'Quarterly data'!CF212</f>
        <v>131542.5646325</v>
      </c>
      <c r="CF182" s="820" t="n">
        <f aca="false">'Quarterly data'!CG212</f>
        <v>131542.5646325</v>
      </c>
      <c r="CG182" s="820" t="n">
        <f aca="false">'Quarterly data'!CH212</f>
        <v>131542.5646325</v>
      </c>
      <c r="CH182" s="820" t="n">
        <f aca="false">'Quarterly data'!CI212</f>
        <v>151741.8605025</v>
      </c>
      <c r="CI182" s="820" t="n">
        <f aca="false">'Quarterly data'!CJ212</f>
        <v>151741.8605025</v>
      </c>
      <c r="CJ182" s="820" t="n">
        <f aca="false">'Quarterly data'!CK212</f>
        <v>151741.8605025</v>
      </c>
      <c r="CK182" s="820" t="n">
        <f aca="false">'Quarterly data'!CL212</f>
        <v>151741.8605025</v>
      </c>
      <c r="CL182" s="820" t="n">
        <f aca="false">'Quarterly data'!CM212</f>
        <v>134229.96743</v>
      </c>
      <c r="CM182" s="820" t="n">
        <f aca="false">'Quarterly data'!CN212</f>
        <v>133660.30887</v>
      </c>
      <c r="CN182" s="820" t="n">
        <f aca="false">'Quarterly data'!CO212</f>
        <v>179312.21551</v>
      </c>
      <c r="CO182" s="820" t="n">
        <f aca="false">'Quarterly data'!CP212</f>
        <v>211444.30027</v>
      </c>
      <c r="CP182" s="820" t="n">
        <f aca="false">'Quarterly data'!CQ212</f>
        <v>159870.55509</v>
      </c>
      <c r="CQ182" s="820" t="n">
        <f aca="false">'Quarterly data'!CR212</f>
        <v>157144.17793</v>
      </c>
      <c r="CR182" s="820" t="n">
        <f aca="false">'Quarterly data'!CS212</f>
        <v>191409.74762</v>
      </c>
      <c r="CS182" s="820" t="n">
        <f aca="false">'Quarterly data'!CT212</f>
        <v>184822.42798</v>
      </c>
      <c r="CT182" s="820" t="n">
        <f aca="false">'Quarterly data'!CU212</f>
        <v>132138.5169</v>
      </c>
      <c r="CU182" s="820" t="n">
        <f aca="false">'Quarterly data'!CV212</f>
        <v>114568.7556</v>
      </c>
      <c r="CV182" s="821"/>
      <c r="CW182" s="821"/>
      <c r="CX182" s="821"/>
      <c r="CY182" s="821"/>
      <c r="CZ182" s="821"/>
      <c r="DA182" s="821"/>
      <c r="DB182" s="821"/>
      <c r="DC182" s="821"/>
      <c r="DD182" s="821"/>
      <c r="DE182" s="821"/>
      <c r="DF182" s="821"/>
      <c r="DG182" s="821"/>
      <c r="DH182" s="821"/>
      <c r="DI182" s="821"/>
      <c r="DJ182" s="821"/>
      <c r="DK182" s="821"/>
      <c r="DL182" s="821"/>
      <c r="DM182" s="821"/>
      <c r="DN182" s="821"/>
    </row>
    <row r="183" customFormat="false" ht="15" hidden="false" customHeight="false" outlineLevel="0" collapsed="false">
      <c r="A183" s="822" t="s">
        <v>847</v>
      </c>
      <c r="B183" s="820" t="n">
        <f aca="false">'Quarterly data'!C213</f>
        <v>0</v>
      </c>
      <c r="C183" s="820" t="n">
        <f aca="false">'Quarterly data'!D213</f>
        <v>0</v>
      </c>
      <c r="D183" s="820" t="n">
        <f aca="false">'Quarterly data'!E213</f>
        <v>0</v>
      </c>
      <c r="E183" s="820" t="n">
        <f aca="false">'Quarterly data'!F213</f>
        <v>0</v>
      </c>
      <c r="F183" s="820" t="n">
        <f aca="false">'Quarterly data'!G213</f>
        <v>0</v>
      </c>
      <c r="G183" s="820" t="n">
        <f aca="false">'Quarterly data'!H213</f>
        <v>0</v>
      </c>
      <c r="H183" s="820" t="n">
        <f aca="false">'Quarterly data'!I213</f>
        <v>0</v>
      </c>
      <c r="I183" s="820" t="n">
        <f aca="false">'Quarterly data'!J213</f>
        <v>0</v>
      </c>
      <c r="J183" s="820" t="n">
        <f aca="false">'Quarterly data'!K213</f>
        <v>0</v>
      </c>
      <c r="K183" s="820" t="n">
        <f aca="false">'Quarterly data'!L213</f>
        <v>0</v>
      </c>
      <c r="L183" s="820" t="n">
        <f aca="false">'Quarterly data'!M213</f>
        <v>0</v>
      </c>
      <c r="M183" s="820" t="n">
        <f aca="false">'Quarterly data'!N213</f>
        <v>0</v>
      </c>
      <c r="N183" s="820" t="n">
        <f aca="false">'Quarterly data'!O213</f>
        <v>0</v>
      </c>
      <c r="O183" s="820" t="n">
        <f aca="false">'Quarterly data'!P213</f>
        <v>0</v>
      </c>
      <c r="P183" s="820" t="n">
        <f aca="false">'Quarterly data'!Q213</f>
        <v>0</v>
      </c>
      <c r="Q183" s="820" t="n">
        <f aca="false">'Quarterly data'!R213</f>
        <v>0</v>
      </c>
      <c r="R183" s="820" t="n">
        <f aca="false">'Quarterly data'!S213</f>
        <v>0</v>
      </c>
      <c r="S183" s="820" t="n">
        <f aca="false">'Quarterly data'!T213</f>
        <v>0</v>
      </c>
      <c r="T183" s="820" t="n">
        <f aca="false">'Quarterly data'!U213</f>
        <v>0</v>
      </c>
      <c r="U183" s="820" t="n">
        <f aca="false">'Quarterly data'!V213</f>
        <v>0</v>
      </c>
      <c r="V183" s="820" t="n">
        <f aca="false">'Quarterly data'!W213</f>
        <v>0</v>
      </c>
      <c r="W183" s="820" t="n">
        <f aca="false">'Quarterly data'!X213</f>
        <v>0</v>
      </c>
      <c r="X183" s="820" t="n">
        <f aca="false">'Quarterly data'!Y213</f>
        <v>0</v>
      </c>
      <c r="Y183" s="820" t="n">
        <f aca="false">'Quarterly data'!Z213</f>
        <v>0</v>
      </c>
      <c r="Z183" s="820" t="n">
        <f aca="false">'Quarterly data'!AA213</f>
        <v>16.4045910856328</v>
      </c>
      <c r="AA183" s="820" t="n">
        <f aca="false">'Quarterly data'!AB213</f>
        <v>16.4045910856328</v>
      </c>
      <c r="AB183" s="820" t="n">
        <f aca="false">'Quarterly data'!AC213</f>
        <v>16.4045910856328</v>
      </c>
      <c r="AC183" s="820" t="n">
        <f aca="false">'Quarterly data'!AD213</f>
        <v>16.4045910856328</v>
      </c>
      <c r="AD183" s="820" t="n">
        <f aca="false">'Quarterly data'!AE213</f>
        <v>12.8948452317012</v>
      </c>
      <c r="AE183" s="820" t="n">
        <f aca="false">'Quarterly data'!AF213</f>
        <v>12.8948452317012</v>
      </c>
      <c r="AF183" s="820" t="n">
        <f aca="false">'Quarterly data'!AG213</f>
        <v>12.8948452317012</v>
      </c>
      <c r="AG183" s="820" t="n">
        <f aca="false">'Quarterly data'!AH213</f>
        <v>12.8948452317012</v>
      </c>
      <c r="AH183" s="820" t="n">
        <f aca="false">'Quarterly data'!AI213</f>
        <v>13.593075</v>
      </c>
      <c r="AI183" s="820" t="n">
        <f aca="false">'Quarterly data'!AJ213</f>
        <v>13.593075</v>
      </c>
      <c r="AJ183" s="820" t="n">
        <f aca="false">'Quarterly data'!AK213</f>
        <v>13.593075</v>
      </c>
      <c r="AK183" s="820" t="n">
        <f aca="false">'Quarterly data'!AL213</f>
        <v>13.593075</v>
      </c>
      <c r="AL183" s="820" t="n">
        <f aca="false">'Quarterly data'!AM213</f>
        <v>17.3240463478309</v>
      </c>
      <c r="AM183" s="820" t="n">
        <f aca="false">'Quarterly data'!AN213</f>
        <v>17.3240463478309</v>
      </c>
      <c r="AN183" s="820" t="n">
        <f aca="false">'Quarterly data'!AO213</f>
        <v>17.3240463478309</v>
      </c>
      <c r="AO183" s="820" t="n">
        <f aca="false">'Quarterly data'!AP213</f>
        <v>17.3240463478309</v>
      </c>
      <c r="AP183" s="820" t="n">
        <f aca="false">'Quarterly data'!AQ213</f>
        <v>23.9765772610885</v>
      </c>
      <c r="AQ183" s="820" t="n">
        <f aca="false">'Quarterly data'!AR213</f>
        <v>23.9765772610885</v>
      </c>
      <c r="AR183" s="820" t="n">
        <f aca="false">'Quarterly data'!AS213</f>
        <v>23.9765772610885</v>
      </c>
      <c r="AS183" s="820" t="n">
        <f aca="false">'Quarterly data'!AT213</f>
        <v>23.9765772610885</v>
      </c>
      <c r="AT183" s="820" t="n">
        <f aca="false">'Quarterly data'!AU213</f>
        <v>29.6546460025157</v>
      </c>
      <c r="AU183" s="820" t="n">
        <f aca="false">'Quarterly data'!AV213</f>
        <v>29.6546460025157</v>
      </c>
      <c r="AV183" s="820" t="n">
        <f aca="false">'Quarterly data'!AW213</f>
        <v>29.6546460025157</v>
      </c>
      <c r="AW183" s="820" t="n">
        <f aca="false">'Quarterly data'!AX213</f>
        <v>29.6546460025157</v>
      </c>
      <c r="AX183" s="820" t="n">
        <f aca="false">'Quarterly data'!AY213</f>
        <v>39.3339163629315</v>
      </c>
      <c r="AY183" s="820" t="n">
        <f aca="false">'Quarterly data'!AZ213</f>
        <v>39.3339163629315</v>
      </c>
      <c r="AZ183" s="820" t="n">
        <f aca="false">'Quarterly data'!BA213</f>
        <v>39.3339163629315</v>
      </c>
      <c r="BA183" s="820" t="n">
        <f aca="false">'Quarterly data'!BB213</f>
        <v>39.3339163629315</v>
      </c>
      <c r="BB183" s="820" t="n">
        <f aca="false">'Quarterly data'!BC213</f>
        <v>49.2523549082049</v>
      </c>
      <c r="BC183" s="820" t="n">
        <f aca="false">'Quarterly data'!BD213</f>
        <v>49.2523549082049</v>
      </c>
      <c r="BD183" s="820" t="n">
        <f aca="false">'Quarterly data'!BE213</f>
        <v>49.2523549082049</v>
      </c>
      <c r="BE183" s="820" t="n">
        <f aca="false">'Quarterly data'!BF213</f>
        <v>49.2523549082049</v>
      </c>
      <c r="BF183" s="820" t="n">
        <f aca="false">'Quarterly data'!BG213</f>
        <v>60.3170009474473</v>
      </c>
      <c r="BG183" s="820" t="n">
        <f aca="false">'Quarterly data'!BH213</f>
        <v>60.3170009474473</v>
      </c>
      <c r="BH183" s="820" t="n">
        <f aca="false">'Quarterly data'!BI213</f>
        <v>60.3170009474473</v>
      </c>
      <c r="BI183" s="820" t="n">
        <f aca="false">'Quarterly data'!BJ213</f>
        <v>60.3170009474473</v>
      </c>
      <c r="BJ183" s="820" t="n">
        <f aca="false">'Quarterly data'!BK213</f>
        <v>64.7658581258089</v>
      </c>
      <c r="BK183" s="820" t="n">
        <f aca="false">'Quarterly data'!BL213</f>
        <v>59.7126082858961</v>
      </c>
      <c r="BL183" s="820" t="n">
        <f aca="false">'Quarterly data'!BM213</f>
        <v>69.8642986525984</v>
      </c>
      <c r="BM183" s="820" t="n">
        <f aca="false">'Quarterly data'!BN213</f>
        <v>93.9506457761525</v>
      </c>
      <c r="BN183" s="820" t="n">
        <f aca="false">'Quarterly data'!BO213</f>
        <v>91.8249159545863</v>
      </c>
      <c r="BO183" s="820" t="n">
        <f aca="false">'Quarterly data'!BP213</f>
        <v>77.4935261726851</v>
      </c>
      <c r="BP183" s="820" t="n">
        <f aca="false">'Quarterly data'!BQ213</f>
        <v>84.2204544175617</v>
      </c>
      <c r="BQ183" s="820" t="n">
        <f aca="false">'Quarterly data'!BR213</f>
        <v>91.9451281784492</v>
      </c>
      <c r="BR183" s="820" t="n">
        <f aca="false">'Quarterly data'!BS213</f>
        <v>67.6909646503955</v>
      </c>
      <c r="BS183" s="820" t="n">
        <f aca="false">'Quarterly data'!BT213</f>
        <v>98.9578011751115</v>
      </c>
      <c r="BT183" s="820" t="n">
        <f aca="false">'Quarterly data'!BU213</f>
        <v>111.378010353415</v>
      </c>
      <c r="BU183" s="820" t="n">
        <f aca="false">'Quarterly data'!BV213</f>
        <v>120.230588826466</v>
      </c>
      <c r="BV183" s="820" t="n">
        <f aca="false">'Quarterly data'!BW213</f>
        <v>90.3191147129103</v>
      </c>
      <c r="BW183" s="820" t="n">
        <f aca="false">'Quarterly data'!BX213</f>
        <v>101.417505440233</v>
      </c>
      <c r="BX183" s="820" t="n">
        <f aca="false">'Quarterly data'!BY213</f>
        <v>94.0426089215241</v>
      </c>
      <c r="BY183" s="820" t="n">
        <f aca="false">'Quarterly data'!BZ213</f>
        <v>117.652060623444</v>
      </c>
      <c r="BZ183" s="820" t="n">
        <f aca="false">'Quarterly data'!CA213</f>
        <v>111.312604486339</v>
      </c>
      <c r="CA183" s="820" t="n">
        <f aca="false">'Quarterly data'!CB213</f>
        <v>98.9473137470986</v>
      </c>
      <c r="CB183" s="820" t="n">
        <f aca="false">'Quarterly data'!CC213</f>
        <v>101.487703490258</v>
      </c>
      <c r="CC183" s="820" t="n">
        <f aca="false">'Quarterly data'!CD213</f>
        <v>113.894283289375</v>
      </c>
      <c r="CD183" s="820" t="n">
        <f aca="false">'Quarterly data'!CE213</f>
        <v>110.510127486283</v>
      </c>
      <c r="CE183" s="820" t="n">
        <f aca="false">'Quarterly data'!CF213</f>
        <v>110.510127486283</v>
      </c>
      <c r="CF183" s="820" t="n">
        <f aca="false">'Quarterly data'!CG213</f>
        <v>110.510127486283</v>
      </c>
      <c r="CG183" s="820" t="n">
        <f aca="false">'Quarterly data'!CH213</f>
        <v>110.510127486283</v>
      </c>
      <c r="CH183" s="820" t="n">
        <f aca="false">'Quarterly data'!CI213</f>
        <v>110.02522099785</v>
      </c>
      <c r="CI183" s="820" t="n">
        <f aca="false">'Quarterly data'!CJ213</f>
        <v>110.02522099785</v>
      </c>
      <c r="CJ183" s="820" t="n">
        <f aca="false">'Quarterly data'!CK213</f>
        <v>110.02522099785</v>
      </c>
      <c r="CK183" s="820" t="n">
        <f aca="false">'Quarterly data'!CL213</f>
        <v>110.02522099785</v>
      </c>
      <c r="CL183" s="820" t="n">
        <f aca="false">'Quarterly data'!CM213</f>
        <v>65.7101277941185</v>
      </c>
      <c r="CM183" s="820" t="n">
        <f aca="false">'Quarterly data'!CN213</f>
        <v>90.9441659971251</v>
      </c>
      <c r="CN183" s="820" t="n">
        <f aca="false">'Quarterly data'!CO213</f>
        <v>87.7645296145695</v>
      </c>
      <c r="CO183" s="820" t="n">
        <f aca="false">'Quarterly data'!CP213</f>
        <v>88.8673846816344</v>
      </c>
      <c r="CP183" s="820" t="n">
        <f aca="false">'Quarterly data'!CQ213</f>
        <v>95.06151131</v>
      </c>
      <c r="CQ183" s="820" t="n">
        <f aca="false">'Quarterly data'!CR213</f>
        <v>82.75137907</v>
      </c>
      <c r="CR183" s="820" t="n">
        <f aca="false">'Quarterly data'!CS213</f>
        <v>94.3845262</v>
      </c>
      <c r="CS183" s="820" t="n">
        <f aca="false">'Quarterly data'!CT213</f>
        <v>94.7381574</v>
      </c>
      <c r="CT183" s="820" t="n">
        <f aca="false">'Quarterly data'!CU213</f>
        <v>99.2252825224436</v>
      </c>
      <c r="CU183" s="820" t="n">
        <f aca="false">'Quarterly data'!CV213</f>
        <v>98.9911113723036</v>
      </c>
      <c r="CV183" s="821"/>
      <c r="CW183" s="821"/>
      <c r="CX183" s="821"/>
      <c r="CY183" s="821"/>
      <c r="CZ183" s="821"/>
      <c r="DA183" s="821"/>
      <c r="DB183" s="821"/>
      <c r="DC183" s="821"/>
      <c r="DD183" s="821"/>
      <c r="DE183" s="821"/>
      <c r="DF183" s="821"/>
      <c r="DG183" s="821"/>
      <c r="DH183" s="821"/>
      <c r="DI183" s="821"/>
      <c r="DJ183" s="821"/>
      <c r="DK183" s="821"/>
      <c r="DL183" s="821"/>
      <c r="DM183" s="821"/>
      <c r="DN183" s="821"/>
    </row>
    <row r="184" customFormat="false" ht="15" hidden="false" customHeight="false" outlineLevel="0" collapsed="false">
      <c r="A184" s="822" t="s">
        <v>848</v>
      </c>
      <c r="B184" s="820" t="n">
        <f aca="false">'Quarterly data'!C214</f>
        <v>0</v>
      </c>
      <c r="C184" s="820" t="n">
        <f aca="false">'Quarterly data'!D214</f>
        <v>0</v>
      </c>
      <c r="D184" s="820" t="n">
        <f aca="false">'Quarterly data'!E214</f>
        <v>0</v>
      </c>
      <c r="E184" s="820" t="n">
        <f aca="false">'Quarterly data'!F214</f>
        <v>0</v>
      </c>
      <c r="F184" s="820" t="n">
        <f aca="false">'Quarterly data'!G214</f>
        <v>0</v>
      </c>
      <c r="G184" s="820" t="n">
        <f aca="false">'Quarterly data'!H214</f>
        <v>0</v>
      </c>
      <c r="H184" s="820" t="n">
        <f aca="false">'Quarterly data'!I214</f>
        <v>0</v>
      </c>
      <c r="I184" s="820" t="n">
        <f aca="false">'Quarterly data'!J214</f>
        <v>0</v>
      </c>
      <c r="J184" s="820" t="n">
        <f aca="false">'Quarterly data'!K214</f>
        <v>0</v>
      </c>
      <c r="K184" s="820" t="n">
        <f aca="false">'Quarterly data'!L214</f>
        <v>0</v>
      </c>
      <c r="L184" s="820" t="n">
        <f aca="false">'Quarterly data'!M214</f>
        <v>0</v>
      </c>
      <c r="M184" s="820" t="n">
        <f aca="false">'Quarterly data'!N214</f>
        <v>0</v>
      </c>
      <c r="N184" s="820" t="n">
        <f aca="false">'Quarterly data'!O214</f>
        <v>0</v>
      </c>
      <c r="O184" s="820" t="n">
        <f aca="false">'Quarterly data'!P214</f>
        <v>0</v>
      </c>
      <c r="P184" s="820" t="n">
        <f aca="false">'Quarterly data'!Q214</f>
        <v>0</v>
      </c>
      <c r="Q184" s="820" t="n">
        <f aca="false">'Quarterly data'!R214</f>
        <v>0</v>
      </c>
      <c r="R184" s="820" t="n">
        <f aca="false">'Quarterly data'!S214</f>
        <v>0</v>
      </c>
      <c r="S184" s="820" t="n">
        <f aca="false">'Quarterly data'!T214</f>
        <v>0</v>
      </c>
      <c r="T184" s="820" t="n">
        <f aca="false">'Quarterly data'!U214</f>
        <v>0</v>
      </c>
      <c r="U184" s="820" t="n">
        <f aca="false">'Quarterly data'!V214</f>
        <v>0</v>
      </c>
      <c r="V184" s="820" t="n">
        <f aca="false">'Quarterly data'!W214</f>
        <v>0</v>
      </c>
      <c r="W184" s="820" t="n">
        <f aca="false">'Quarterly data'!X214</f>
        <v>0</v>
      </c>
      <c r="X184" s="820" t="n">
        <f aca="false">'Quarterly data'!Y214</f>
        <v>0</v>
      </c>
      <c r="Y184" s="820" t="n">
        <f aca="false">'Quarterly data'!Z214</f>
        <v>0</v>
      </c>
      <c r="Z184" s="820" t="n">
        <f aca="false">'Quarterly data'!AA214</f>
        <v>5107.854</v>
      </c>
      <c r="AA184" s="820" t="n">
        <f aca="false">'Quarterly data'!AB214</f>
        <v>5107.854</v>
      </c>
      <c r="AB184" s="820" t="n">
        <f aca="false">'Quarterly data'!AC214</f>
        <v>5107.854</v>
      </c>
      <c r="AC184" s="820" t="n">
        <f aca="false">'Quarterly data'!AD214</f>
        <v>5107.854</v>
      </c>
      <c r="AD184" s="820" t="n">
        <f aca="false">'Quarterly data'!AE214</f>
        <v>5982.4385</v>
      </c>
      <c r="AE184" s="820" t="n">
        <f aca="false">'Quarterly data'!AF214</f>
        <v>5982.4385</v>
      </c>
      <c r="AF184" s="820" t="n">
        <f aca="false">'Quarterly data'!AG214</f>
        <v>5982.4385</v>
      </c>
      <c r="AG184" s="820" t="n">
        <f aca="false">'Quarterly data'!AH214</f>
        <v>5982.4385</v>
      </c>
      <c r="AH184" s="820" t="n">
        <f aca="false">'Quarterly data'!AI214</f>
        <v>6152.39075</v>
      </c>
      <c r="AI184" s="820" t="n">
        <f aca="false">'Quarterly data'!AJ214</f>
        <v>6152.39075</v>
      </c>
      <c r="AJ184" s="820" t="n">
        <f aca="false">'Quarterly data'!AK214</f>
        <v>6152.39075</v>
      </c>
      <c r="AK184" s="820" t="n">
        <f aca="false">'Quarterly data'!AL214</f>
        <v>6152.39075</v>
      </c>
      <c r="AL184" s="820" t="n">
        <f aca="false">'Quarterly data'!AM214</f>
        <v>8366.37225</v>
      </c>
      <c r="AM184" s="820" t="n">
        <f aca="false">'Quarterly data'!AN214</f>
        <v>8366.37225</v>
      </c>
      <c r="AN184" s="820" t="n">
        <f aca="false">'Quarterly data'!AO214</f>
        <v>8366.37225</v>
      </c>
      <c r="AO184" s="820" t="n">
        <f aca="false">'Quarterly data'!AP214</f>
        <v>8366.37225</v>
      </c>
      <c r="AP184" s="820" t="n">
        <f aca="false">'Quarterly data'!AQ214</f>
        <v>10250.34425</v>
      </c>
      <c r="AQ184" s="820" t="n">
        <f aca="false">'Quarterly data'!AR214</f>
        <v>10250.34425</v>
      </c>
      <c r="AR184" s="820" t="n">
        <f aca="false">'Quarterly data'!AS214</f>
        <v>10250.34425</v>
      </c>
      <c r="AS184" s="820" t="n">
        <f aca="false">'Quarterly data'!AT214</f>
        <v>10250.34425</v>
      </c>
      <c r="AT184" s="820" t="n">
        <f aca="false">'Quarterly data'!AU214</f>
        <v>12727.74125</v>
      </c>
      <c r="AU184" s="820" t="n">
        <f aca="false">'Quarterly data'!AV214</f>
        <v>12727.74125</v>
      </c>
      <c r="AV184" s="820" t="n">
        <f aca="false">'Quarterly data'!AW214</f>
        <v>12727.74125</v>
      </c>
      <c r="AW184" s="820" t="n">
        <f aca="false">'Quarterly data'!AX214</f>
        <v>12727.74125</v>
      </c>
      <c r="AX184" s="820" t="n">
        <f aca="false">'Quarterly data'!AY214</f>
        <v>15320.05325</v>
      </c>
      <c r="AY184" s="820" t="n">
        <f aca="false">'Quarterly data'!AZ214</f>
        <v>15320.05325</v>
      </c>
      <c r="AZ184" s="820" t="n">
        <f aca="false">'Quarterly data'!BA214</f>
        <v>15320.05325</v>
      </c>
      <c r="BA184" s="820" t="n">
        <f aca="false">'Quarterly data'!BB214</f>
        <v>15320.05325</v>
      </c>
      <c r="BB184" s="820" t="n">
        <f aca="false">'Quarterly data'!BC214</f>
        <v>20397.2645</v>
      </c>
      <c r="BC184" s="820" t="n">
        <f aca="false">'Quarterly data'!BD214</f>
        <v>20397.2645</v>
      </c>
      <c r="BD184" s="820" t="n">
        <f aca="false">'Quarterly data'!BE214</f>
        <v>20397.2645</v>
      </c>
      <c r="BE184" s="820" t="n">
        <f aca="false">'Quarterly data'!BF214</f>
        <v>20397.2645</v>
      </c>
      <c r="BF184" s="820" t="n">
        <f aca="false">'Quarterly data'!BG214</f>
        <v>23428.80125</v>
      </c>
      <c r="BG184" s="820" t="n">
        <f aca="false">'Quarterly data'!BH214</f>
        <v>23428.80125</v>
      </c>
      <c r="BH184" s="820" t="n">
        <f aca="false">'Quarterly data'!BI214</f>
        <v>23428.80125</v>
      </c>
      <c r="BI184" s="820" t="n">
        <f aca="false">'Quarterly data'!BJ214</f>
        <v>23428.80125</v>
      </c>
      <c r="BJ184" s="820" t="n">
        <f aca="false">'Quarterly data'!BK214</f>
        <v>56785.567</v>
      </c>
      <c r="BK184" s="820" t="n">
        <f aca="false">'Quarterly data'!BL214</f>
        <v>20337.932</v>
      </c>
      <c r="BL184" s="820" t="n">
        <f aca="false">'Quarterly data'!BM214</f>
        <v>23415.284</v>
      </c>
      <c r="BM184" s="820" t="n">
        <f aca="false">'Quarterly data'!BN214</f>
        <v>30911.316</v>
      </c>
      <c r="BN184" s="820" t="n">
        <f aca="false">'Quarterly data'!BO214</f>
        <v>24163.832</v>
      </c>
      <c r="BO184" s="820" t="n">
        <f aca="false">'Quarterly data'!BP214</f>
        <v>25994.348</v>
      </c>
      <c r="BP184" s="820" t="n">
        <f aca="false">'Quarterly data'!BQ214</f>
        <v>29222.277</v>
      </c>
      <c r="BQ184" s="820" t="n">
        <f aca="false">'Quarterly data'!BR214</f>
        <v>29879.236</v>
      </c>
      <c r="BR184" s="820" t="n">
        <f aca="false">'Quarterly data'!BS214</f>
        <v>29341.935</v>
      </c>
      <c r="BS184" s="820" t="n">
        <f aca="false">'Quarterly data'!BT214</f>
        <v>32546.8005</v>
      </c>
      <c r="BT184" s="820" t="n">
        <f aca="false">'Quarterly data'!BU214</f>
        <v>43266.26</v>
      </c>
      <c r="BU184" s="820" t="n">
        <f aca="false">'Quarterly data'!BV214</f>
        <v>38892.15769</v>
      </c>
      <c r="BV184" s="820" t="n">
        <f aca="false">'Quarterly data'!BW214</f>
        <v>30942.55231</v>
      </c>
      <c r="BW184" s="820" t="n">
        <f aca="false">'Quarterly data'!BX214</f>
        <v>33419.84582</v>
      </c>
      <c r="BX184" s="820" t="n">
        <f aca="false">'Quarterly data'!BY214</f>
        <v>37204.60993</v>
      </c>
      <c r="BY184" s="820" t="n">
        <f aca="false">'Quarterly data'!BZ214</f>
        <v>36279.39466</v>
      </c>
      <c r="BZ184" s="820" t="n">
        <f aca="false">'Quarterly data'!CA214</f>
        <v>40228.39985</v>
      </c>
      <c r="CA184" s="820" t="n">
        <f aca="false">'Quarterly data'!CB214</f>
        <v>36821.94845</v>
      </c>
      <c r="CB184" s="820" t="n">
        <f aca="false">'Quarterly data'!CC214</f>
        <v>38467.83042</v>
      </c>
      <c r="CC184" s="820" t="n">
        <f aca="false">'Quarterly data'!CD214</f>
        <v>37323.86882</v>
      </c>
      <c r="CD184" s="820" t="n">
        <f aca="false">'Quarterly data'!CE214</f>
        <v>42435.6863025</v>
      </c>
      <c r="CE184" s="820" t="n">
        <f aca="false">'Quarterly data'!CF214</f>
        <v>42435.6863025</v>
      </c>
      <c r="CF184" s="820" t="n">
        <f aca="false">'Quarterly data'!CG214</f>
        <v>42435.6863025</v>
      </c>
      <c r="CG184" s="820" t="n">
        <f aca="false">'Quarterly data'!CH214</f>
        <v>42435.6863025</v>
      </c>
      <c r="CH184" s="820" t="n">
        <f aca="false">'Quarterly data'!CI214</f>
        <v>39067.7937374999</v>
      </c>
      <c r="CI184" s="820" t="n">
        <f aca="false">'Quarterly data'!CJ214</f>
        <v>39067.7937374999</v>
      </c>
      <c r="CJ184" s="820" t="n">
        <f aca="false">'Quarterly data'!CK214</f>
        <v>39067.7937374999</v>
      </c>
      <c r="CK184" s="820" t="n">
        <f aca="false">'Quarterly data'!CL214</f>
        <v>39067.7937374999</v>
      </c>
      <c r="CL184" s="820" t="n">
        <f aca="false">'Quarterly data'!CM214</f>
        <v>32220.06877</v>
      </c>
      <c r="CM184" s="820" t="n">
        <f aca="false">'Quarterly data'!CN214</f>
        <v>33080.17529</v>
      </c>
      <c r="CN184" s="820" t="n">
        <f aca="false">'Quarterly data'!CO214</f>
        <v>34934.98585</v>
      </c>
      <c r="CO184" s="820" t="n">
        <f aca="false">'Quarterly data'!CP214</f>
        <v>35011.61977</v>
      </c>
      <c r="CP184" s="820" t="n">
        <f aca="false">'Quarterly data'!CQ214</f>
        <v>35875.0246399999</v>
      </c>
      <c r="CQ184" s="820" t="n">
        <f aca="false">'Quarterly data'!CR214</f>
        <v>36640.68</v>
      </c>
      <c r="CR184" s="820" t="n">
        <f aca="false">'Quarterly data'!CS214</f>
        <v>37921.6903</v>
      </c>
      <c r="CS184" s="820" t="n">
        <f aca="false">'Quarterly data'!CT214</f>
        <v>39901.76351</v>
      </c>
      <c r="CT184" s="820" t="n">
        <f aca="false">'Quarterly data'!CU214</f>
        <v>35667.07167</v>
      </c>
      <c r="CU184" s="820" t="n">
        <f aca="false">'Quarterly data'!CV214</f>
        <v>33558.48357</v>
      </c>
      <c r="CV184" s="821"/>
      <c r="CW184" s="821"/>
      <c r="CX184" s="821"/>
      <c r="CY184" s="821"/>
      <c r="CZ184" s="821"/>
      <c r="DA184" s="821"/>
      <c r="DB184" s="821"/>
      <c r="DC184" s="821"/>
      <c r="DD184" s="821"/>
      <c r="DE184" s="821"/>
      <c r="DF184" s="821"/>
      <c r="DG184" s="821"/>
      <c r="DH184" s="821"/>
      <c r="DI184" s="821"/>
      <c r="DJ184" s="821"/>
      <c r="DK184" s="821"/>
      <c r="DL184" s="821"/>
      <c r="DM184" s="821"/>
      <c r="DN184" s="821"/>
    </row>
    <row r="185" customFormat="false" ht="15" hidden="false" customHeight="false" outlineLevel="0" collapsed="false">
      <c r="A185" s="819" t="s">
        <v>849</v>
      </c>
      <c r="B185" s="820" t="n">
        <f aca="false">'Quarterly data'!C215</f>
        <v>0</v>
      </c>
      <c r="C185" s="820" t="n">
        <f aca="false">'Quarterly data'!D215</f>
        <v>0</v>
      </c>
      <c r="D185" s="820" t="n">
        <f aca="false">'Quarterly data'!E215</f>
        <v>0</v>
      </c>
      <c r="E185" s="820" t="n">
        <f aca="false">'Quarterly data'!F215</f>
        <v>0</v>
      </c>
      <c r="F185" s="820" t="n">
        <f aca="false">'Quarterly data'!G215</f>
        <v>0</v>
      </c>
      <c r="G185" s="820" t="n">
        <f aca="false">'Quarterly data'!H215</f>
        <v>0</v>
      </c>
      <c r="H185" s="820" t="n">
        <f aca="false">'Quarterly data'!I215</f>
        <v>0</v>
      </c>
      <c r="I185" s="820" t="n">
        <f aca="false">'Quarterly data'!J215</f>
        <v>0</v>
      </c>
      <c r="J185" s="820" t="n">
        <f aca="false">'Quarterly data'!K215</f>
        <v>0</v>
      </c>
      <c r="K185" s="820" t="n">
        <f aca="false">'Quarterly data'!L215</f>
        <v>0</v>
      </c>
      <c r="L185" s="820" t="n">
        <f aca="false">'Quarterly data'!M215</f>
        <v>0</v>
      </c>
      <c r="M185" s="820" t="n">
        <f aca="false">'Quarterly data'!N215</f>
        <v>0</v>
      </c>
      <c r="N185" s="820" t="n">
        <f aca="false">'Quarterly data'!O215</f>
        <v>11.0625</v>
      </c>
      <c r="O185" s="820" t="n">
        <f aca="false">'Quarterly data'!P215</f>
        <v>11.0625</v>
      </c>
      <c r="P185" s="820" t="n">
        <f aca="false">'Quarterly data'!Q215</f>
        <v>11.0625</v>
      </c>
      <c r="Q185" s="820" t="n">
        <f aca="false">'Quarterly data'!R215</f>
        <v>11.0625</v>
      </c>
      <c r="R185" s="820" t="n">
        <f aca="false">'Quarterly data'!S215</f>
        <v>11.6900189399588</v>
      </c>
      <c r="S185" s="820" t="n">
        <f aca="false">'Quarterly data'!T215</f>
        <v>11.6900189399588</v>
      </c>
      <c r="T185" s="820" t="n">
        <f aca="false">'Quarterly data'!U215</f>
        <v>11.6900189399588</v>
      </c>
      <c r="U185" s="820" t="n">
        <f aca="false">'Quarterly data'!V215</f>
        <v>11.6900189399588</v>
      </c>
      <c r="V185" s="820" t="n">
        <f aca="false">'Quarterly data'!W215</f>
        <v>9.29</v>
      </c>
      <c r="W185" s="820" t="n">
        <f aca="false">'Quarterly data'!X215</f>
        <v>9.29</v>
      </c>
      <c r="X185" s="820" t="n">
        <f aca="false">'Quarterly data'!Y215</f>
        <v>9.29</v>
      </c>
      <c r="Y185" s="820" t="n">
        <f aca="false">'Quarterly data'!Z215</f>
        <v>9.29</v>
      </c>
      <c r="Z185" s="820" t="n">
        <f aca="false">'Quarterly data'!AA215</f>
        <v>10.955</v>
      </c>
      <c r="AA185" s="820" t="n">
        <f aca="false">'Quarterly data'!AB215</f>
        <v>10.955</v>
      </c>
      <c r="AB185" s="820" t="n">
        <f aca="false">'Quarterly data'!AC215</f>
        <v>10.955</v>
      </c>
      <c r="AC185" s="820" t="n">
        <f aca="false">'Quarterly data'!AD215</f>
        <v>10.955</v>
      </c>
      <c r="AD185" s="820" t="n">
        <f aca="false">'Quarterly data'!AE215</f>
        <v>10.4425</v>
      </c>
      <c r="AE185" s="820" t="n">
        <f aca="false">'Quarterly data'!AF215</f>
        <v>10.4425</v>
      </c>
      <c r="AF185" s="820" t="n">
        <f aca="false">'Quarterly data'!AG215</f>
        <v>10.4425</v>
      </c>
      <c r="AG185" s="820" t="n">
        <f aca="false">'Quarterly data'!AH215</f>
        <v>10.4425</v>
      </c>
      <c r="AH185" s="820" t="n">
        <f aca="false">'Quarterly data'!AI215</f>
        <v>17.787892251822</v>
      </c>
      <c r="AI185" s="820" t="n">
        <f aca="false">'Quarterly data'!AJ215</f>
        <v>17.787892251822</v>
      </c>
      <c r="AJ185" s="820" t="n">
        <f aca="false">'Quarterly data'!AK215</f>
        <v>17.787892251822</v>
      </c>
      <c r="AK185" s="820" t="n">
        <f aca="false">'Quarterly data'!AL215</f>
        <v>17.787892251822</v>
      </c>
      <c r="AL185" s="820" t="n">
        <f aca="false">'Quarterly data'!AM215</f>
        <v>23.8806078383439</v>
      </c>
      <c r="AM185" s="820" t="n">
        <f aca="false">'Quarterly data'!AN215</f>
        <v>23.8806078383439</v>
      </c>
      <c r="AN185" s="820" t="n">
        <f aca="false">'Quarterly data'!AO215</f>
        <v>23.8806078383439</v>
      </c>
      <c r="AO185" s="820" t="n">
        <f aca="false">'Quarterly data'!AP215</f>
        <v>23.8806078383439</v>
      </c>
      <c r="AP185" s="820" t="n">
        <f aca="false">'Quarterly data'!AQ215</f>
        <v>27.7944036005082</v>
      </c>
      <c r="AQ185" s="820" t="n">
        <f aca="false">'Quarterly data'!AR215</f>
        <v>27.7944036005082</v>
      </c>
      <c r="AR185" s="820" t="n">
        <f aca="false">'Quarterly data'!AS215</f>
        <v>27.7944036005082</v>
      </c>
      <c r="AS185" s="820" t="n">
        <f aca="false">'Quarterly data'!AT215</f>
        <v>27.7944036005082</v>
      </c>
      <c r="AT185" s="820" t="n">
        <f aca="false">'Quarterly data'!AU215</f>
        <v>47.4132256483588</v>
      </c>
      <c r="AU185" s="820" t="n">
        <f aca="false">'Quarterly data'!AV215</f>
        <v>47.4132256483588</v>
      </c>
      <c r="AV185" s="820" t="n">
        <f aca="false">'Quarterly data'!AW215</f>
        <v>47.4132256483588</v>
      </c>
      <c r="AW185" s="820" t="n">
        <f aca="false">'Quarterly data'!AX215</f>
        <v>47.4132256483588</v>
      </c>
      <c r="AX185" s="820" t="n">
        <f aca="false">'Quarterly data'!AY215</f>
        <v>55.3584860849104</v>
      </c>
      <c r="AY185" s="820" t="n">
        <f aca="false">'Quarterly data'!AZ215</f>
        <v>55.3584860849104</v>
      </c>
      <c r="AZ185" s="820" t="n">
        <f aca="false">'Quarterly data'!BA215</f>
        <v>55.3584860849104</v>
      </c>
      <c r="BA185" s="820" t="n">
        <f aca="false">'Quarterly data'!BB215</f>
        <v>55.3584860849104</v>
      </c>
      <c r="BB185" s="820" t="n">
        <f aca="false">'Quarterly data'!BC215</f>
        <v>77.6900286242282</v>
      </c>
      <c r="BC185" s="820" t="n">
        <f aca="false">'Quarterly data'!BD215</f>
        <v>77.6900286242282</v>
      </c>
      <c r="BD185" s="820" t="n">
        <f aca="false">'Quarterly data'!BE215</f>
        <v>77.6900286242282</v>
      </c>
      <c r="BE185" s="820" t="n">
        <f aca="false">'Quarterly data'!BF215</f>
        <v>77.6900286242282</v>
      </c>
      <c r="BF185" s="820" t="n">
        <f aca="false">'Quarterly data'!BG215</f>
        <v>87.3582413179335</v>
      </c>
      <c r="BG185" s="820" t="n">
        <f aca="false">'Quarterly data'!BH215</f>
        <v>87.3582413179335</v>
      </c>
      <c r="BH185" s="820" t="n">
        <f aca="false">'Quarterly data'!BI215</f>
        <v>87.3582413179335</v>
      </c>
      <c r="BI185" s="820" t="n">
        <f aca="false">'Quarterly data'!BJ215</f>
        <v>87.3582413179335</v>
      </c>
      <c r="BJ185" s="820" t="n">
        <f aca="false">'Quarterly data'!BK215</f>
        <v>101.363289916141</v>
      </c>
      <c r="BK185" s="820" t="n">
        <f aca="false">'Quarterly data'!BL215</f>
        <v>101.363289916141</v>
      </c>
      <c r="BL185" s="820" t="n">
        <f aca="false">'Quarterly data'!BM215</f>
        <v>101.363289916141</v>
      </c>
      <c r="BM185" s="820" t="n">
        <f aca="false">'Quarterly data'!BN215</f>
        <v>101.363289916141</v>
      </c>
      <c r="BN185" s="820" t="n">
        <f aca="false">'Quarterly data'!BO215</f>
        <v>122.26322385676</v>
      </c>
      <c r="BO185" s="820" t="n">
        <f aca="false">'Quarterly data'!BP215</f>
        <v>122.26322385676</v>
      </c>
      <c r="BP185" s="820" t="n">
        <f aca="false">'Quarterly data'!BQ215</f>
        <v>122.26322385676</v>
      </c>
      <c r="BQ185" s="820" t="n">
        <f aca="false">'Quarterly data'!BR215</f>
        <v>122.26322385676</v>
      </c>
      <c r="BR185" s="820" t="n">
        <f aca="false">'Quarterly data'!BS215</f>
        <v>134.749679494825</v>
      </c>
      <c r="BS185" s="820" t="n">
        <f aca="false">'Quarterly data'!BT215</f>
        <v>134.749679494825</v>
      </c>
      <c r="BT185" s="820" t="n">
        <f aca="false">'Quarterly data'!BU215</f>
        <v>132.407594088546</v>
      </c>
      <c r="BU185" s="820" t="n">
        <f aca="false">'Quarterly data'!BV215</f>
        <v>132.407594088546</v>
      </c>
      <c r="BV185" s="820" t="n">
        <f aca="false">'Quarterly data'!BW215</f>
        <v>145.160451007768</v>
      </c>
      <c r="BW185" s="820" t="n">
        <f aca="false">'Quarterly data'!BX215</f>
        <v>145.160451007768</v>
      </c>
      <c r="BX185" s="820" t="n">
        <f aca="false">'Quarterly data'!BY215</f>
        <v>148.95547654641</v>
      </c>
      <c r="BY185" s="820" t="n">
        <f aca="false">'Quarterly data'!BZ215</f>
        <v>148.95547654641</v>
      </c>
      <c r="BZ185" s="820" t="n">
        <f aca="false">'Quarterly data'!CA215</f>
        <v>150.074386813</v>
      </c>
      <c r="CA185" s="820" t="n">
        <f aca="false">'Quarterly data'!CB215</f>
        <v>150.074386813</v>
      </c>
      <c r="CB185" s="820" t="n">
        <f aca="false">'Quarterly data'!CC215</f>
        <v>151.296763220942</v>
      </c>
      <c r="CC185" s="820" t="n">
        <f aca="false">'Quarterly data'!CD215</f>
        <v>151.296763220942</v>
      </c>
      <c r="CD185" s="820" t="n">
        <f aca="false">'Quarterly data'!CE215</f>
        <v>189.846103056686</v>
      </c>
      <c r="CE185" s="820" t="n">
        <f aca="false">'Quarterly data'!CF215</f>
        <v>190.005480583309</v>
      </c>
      <c r="CF185" s="820" t="n">
        <f aca="false">'Quarterly data'!CG215</f>
        <v>191.448263851473</v>
      </c>
      <c r="CG185" s="820" t="n">
        <f aca="false">'Quarterly data'!CH215</f>
        <v>191.338844303312</v>
      </c>
      <c r="CH185" s="820" t="n">
        <f aca="false">'Quarterly data'!CI215</f>
        <v>197.995505287137</v>
      </c>
      <c r="CI185" s="820" t="n">
        <f aca="false">'Quarterly data'!CJ215</f>
        <v>197.988920444219</v>
      </c>
      <c r="CJ185" s="820" t="n">
        <f aca="false">'Quarterly data'!CK215</f>
        <v>197.433601098054</v>
      </c>
      <c r="CK185" s="820" t="n">
        <f aca="false">'Quarterly data'!CL215</f>
        <v>197.419220897833</v>
      </c>
      <c r="CL185" s="820" t="n">
        <f aca="false">'Quarterly data'!CM215</f>
        <v>201.479282662668</v>
      </c>
      <c r="CM185" s="820" t="n">
        <f aca="false">'Quarterly data'!CN215</f>
        <v>211.435639449923</v>
      </c>
      <c r="CN185" s="820" t="n">
        <f aca="false">'Quarterly data'!CO215</f>
        <v>213.502409422959</v>
      </c>
      <c r="CO185" s="820" t="n">
        <f aca="false">'Quarterly data'!CP215</f>
        <v>237.022865786833</v>
      </c>
      <c r="CP185" s="820" t="n">
        <f aca="false">'Quarterly data'!CQ215</f>
        <v>187.661262986332</v>
      </c>
      <c r="CQ185" s="820" t="n">
        <f aca="false">'Quarterly data'!CR215</f>
        <v>204.987335156057</v>
      </c>
      <c r="CR185" s="820" t="n">
        <f aca="false">'Quarterly data'!CS215</f>
        <v>288.527276715734</v>
      </c>
      <c r="CS185" s="820" t="n">
        <f aca="false">'Quarterly data'!CT215</f>
        <v>232.454593710253</v>
      </c>
      <c r="CT185" s="820" t="n">
        <f aca="false">'Quarterly data'!CU215</f>
        <v>225.380079490202</v>
      </c>
      <c r="CU185" s="820" t="n">
        <f aca="false">'Quarterly data'!CV215</f>
        <v>224.845151829178</v>
      </c>
      <c r="CV185" s="821"/>
      <c r="CW185" s="821"/>
      <c r="CX185" s="821"/>
      <c r="CY185" s="821"/>
      <c r="CZ185" s="821"/>
      <c r="DA185" s="821"/>
      <c r="DB185" s="821"/>
      <c r="DC185" s="821"/>
      <c r="DD185" s="821"/>
      <c r="DE185" s="821"/>
      <c r="DF185" s="821"/>
      <c r="DG185" s="821"/>
      <c r="DH185" s="821"/>
      <c r="DI185" s="821"/>
      <c r="DJ185" s="821"/>
      <c r="DK185" s="821"/>
      <c r="DL185" s="821"/>
      <c r="DM185" s="821"/>
      <c r="DN185" s="821"/>
    </row>
    <row r="186" customFormat="false" ht="15" hidden="false" customHeight="false" outlineLevel="0" collapsed="false">
      <c r="A186" s="823" t="s">
        <v>850</v>
      </c>
      <c r="B186" s="820" t="n">
        <f aca="false">'Quarterly data'!C216</f>
        <v>0</v>
      </c>
      <c r="C186" s="820" t="n">
        <f aca="false">'Quarterly data'!D216</f>
        <v>0</v>
      </c>
      <c r="D186" s="820" t="n">
        <f aca="false">'Quarterly data'!E216</f>
        <v>0</v>
      </c>
      <c r="E186" s="820" t="n">
        <f aca="false">'Quarterly data'!F216</f>
        <v>0</v>
      </c>
      <c r="F186" s="820" t="n">
        <f aca="false">'Quarterly data'!G216</f>
        <v>0</v>
      </c>
      <c r="G186" s="820" t="n">
        <f aca="false">'Quarterly data'!H216</f>
        <v>0</v>
      </c>
      <c r="H186" s="820" t="n">
        <f aca="false">'Quarterly data'!I216</f>
        <v>0</v>
      </c>
      <c r="I186" s="820" t="n">
        <f aca="false">'Quarterly data'!J216</f>
        <v>0</v>
      </c>
      <c r="J186" s="820" t="n">
        <f aca="false">'Quarterly data'!K216</f>
        <v>0</v>
      </c>
      <c r="K186" s="820" t="n">
        <f aca="false">'Quarterly data'!L216</f>
        <v>0</v>
      </c>
      <c r="L186" s="820" t="n">
        <f aca="false">'Quarterly data'!M216</f>
        <v>0</v>
      </c>
      <c r="M186" s="820" t="n">
        <f aca="false">'Quarterly data'!N216</f>
        <v>0</v>
      </c>
      <c r="N186" s="820" t="n">
        <f aca="false">'Quarterly data'!O216</f>
        <v>2.2425</v>
      </c>
      <c r="O186" s="820" t="n">
        <f aca="false">'Quarterly data'!P216</f>
        <v>2.2425</v>
      </c>
      <c r="P186" s="820" t="n">
        <f aca="false">'Quarterly data'!Q216</f>
        <v>2.2425</v>
      </c>
      <c r="Q186" s="820" t="n">
        <f aca="false">'Quarterly data'!R216</f>
        <v>2.2425</v>
      </c>
      <c r="R186" s="820" t="n">
        <f aca="false">'Quarterly data'!S216</f>
        <v>3.77709801055866</v>
      </c>
      <c r="S186" s="820" t="n">
        <f aca="false">'Quarterly data'!T216</f>
        <v>3.77709801055866</v>
      </c>
      <c r="T186" s="820" t="n">
        <f aca="false">'Quarterly data'!U216</f>
        <v>3.77709801055866</v>
      </c>
      <c r="U186" s="820" t="n">
        <f aca="false">'Quarterly data'!V216</f>
        <v>3.77709801055866</v>
      </c>
      <c r="V186" s="820" t="n">
        <f aca="false">'Quarterly data'!W216</f>
        <v>3.5425</v>
      </c>
      <c r="W186" s="820" t="n">
        <f aca="false">'Quarterly data'!X216</f>
        <v>3.5425</v>
      </c>
      <c r="X186" s="820" t="n">
        <f aca="false">'Quarterly data'!Y216</f>
        <v>3.5425</v>
      </c>
      <c r="Y186" s="820" t="n">
        <f aca="false">'Quarterly data'!Z216</f>
        <v>3.5425</v>
      </c>
      <c r="Z186" s="820" t="n">
        <f aca="false">'Quarterly data'!AA216</f>
        <v>3.5125</v>
      </c>
      <c r="AA186" s="820" t="n">
        <f aca="false">'Quarterly data'!AB216</f>
        <v>3.5125</v>
      </c>
      <c r="AB186" s="820" t="n">
        <f aca="false">'Quarterly data'!AC216</f>
        <v>3.5125</v>
      </c>
      <c r="AC186" s="820" t="n">
        <f aca="false">'Quarterly data'!AD216</f>
        <v>3.5125</v>
      </c>
      <c r="AD186" s="820" t="n">
        <f aca="false">'Quarterly data'!AE216</f>
        <v>3.0625</v>
      </c>
      <c r="AE186" s="820" t="n">
        <f aca="false">'Quarterly data'!AF216</f>
        <v>3.0625</v>
      </c>
      <c r="AF186" s="820" t="n">
        <f aca="false">'Quarterly data'!AG216</f>
        <v>3.0625</v>
      </c>
      <c r="AG186" s="820" t="n">
        <f aca="false">'Quarterly data'!AH216</f>
        <v>3.0625</v>
      </c>
      <c r="AH186" s="820" t="n">
        <f aca="false">'Quarterly data'!AI216</f>
        <v>4.59668624068236</v>
      </c>
      <c r="AI186" s="820" t="n">
        <f aca="false">'Quarterly data'!AJ216</f>
        <v>4.59668624068236</v>
      </c>
      <c r="AJ186" s="820" t="n">
        <f aca="false">'Quarterly data'!AK216</f>
        <v>4.59668624068236</v>
      </c>
      <c r="AK186" s="820" t="n">
        <f aca="false">'Quarterly data'!AL216</f>
        <v>4.59668624068236</v>
      </c>
      <c r="AL186" s="820" t="n">
        <f aca="false">'Quarterly data'!AM216</f>
        <v>5.36078085053036</v>
      </c>
      <c r="AM186" s="820" t="n">
        <f aca="false">'Quarterly data'!AN216</f>
        <v>5.36078085053036</v>
      </c>
      <c r="AN186" s="820" t="n">
        <f aca="false">'Quarterly data'!AO216</f>
        <v>5.36078085053036</v>
      </c>
      <c r="AO186" s="820" t="n">
        <f aca="false">'Quarterly data'!AP216</f>
        <v>5.36078085053036</v>
      </c>
      <c r="AP186" s="820" t="n">
        <f aca="false">'Quarterly data'!AQ216</f>
        <v>6.19372853171306</v>
      </c>
      <c r="AQ186" s="820" t="n">
        <f aca="false">'Quarterly data'!AR216</f>
        <v>6.19372853171306</v>
      </c>
      <c r="AR186" s="820" t="n">
        <f aca="false">'Quarterly data'!AS216</f>
        <v>6.19372853171306</v>
      </c>
      <c r="AS186" s="820" t="n">
        <f aca="false">'Quarterly data'!AT216</f>
        <v>6.19372853171306</v>
      </c>
      <c r="AT186" s="820" t="n">
        <f aca="false">'Quarterly data'!AU216</f>
        <v>5.1559555445588</v>
      </c>
      <c r="AU186" s="820" t="n">
        <f aca="false">'Quarterly data'!AV216</f>
        <v>5.1559555445588</v>
      </c>
      <c r="AV186" s="820" t="n">
        <f aca="false">'Quarterly data'!AW216</f>
        <v>5.1559555445588</v>
      </c>
      <c r="AW186" s="820" t="n">
        <f aca="false">'Quarterly data'!AX216</f>
        <v>5.1559555445588</v>
      </c>
      <c r="AX186" s="820" t="n">
        <f aca="false">'Quarterly data'!AY216</f>
        <v>7.4525152438282</v>
      </c>
      <c r="AY186" s="820" t="n">
        <f aca="false">'Quarterly data'!AZ216</f>
        <v>7.4525152438282</v>
      </c>
      <c r="AZ186" s="820" t="n">
        <f aca="false">'Quarterly data'!BA216</f>
        <v>7.4525152438282</v>
      </c>
      <c r="BA186" s="820" t="n">
        <f aca="false">'Quarterly data'!BB216</f>
        <v>7.4525152438282</v>
      </c>
      <c r="BB186" s="820" t="n">
        <f aca="false">'Quarterly data'!BC216</f>
        <v>10.7220194198164</v>
      </c>
      <c r="BC186" s="820" t="n">
        <f aca="false">'Quarterly data'!BD216</f>
        <v>10.7220194198164</v>
      </c>
      <c r="BD186" s="820" t="n">
        <f aca="false">'Quarterly data'!BE216</f>
        <v>10.7220194198164</v>
      </c>
      <c r="BE186" s="820" t="n">
        <f aca="false">'Quarterly data'!BF216</f>
        <v>10.7220194198164</v>
      </c>
      <c r="BF186" s="820" t="n">
        <f aca="false">'Quarterly data'!BG216</f>
        <v>18.6132430577542</v>
      </c>
      <c r="BG186" s="820" t="n">
        <f aca="false">'Quarterly data'!BH216</f>
        <v>18.6132430577542</v>
      </c>
      <c r="BH186" s="820" t="n">
        <f aca="false">'Quarterly data'!BI216</f>
        <v>18.6132430577542</v>
      </c>
      <c r="BI186" s="820" t="n">
        <f aca="false">'Quarterly data'!BJ216</f>
        <v>18.6132430577542</v>
      </c>
      <c r="BJ186" s="820" t="n">
        <f aca="false">'Quarterly data'!BK216</f>
        <v>7.3589622013163</v>
      </c>
      <c r="BK186" s="820" t="n">
        <f aca="false">'Quarterly data'!BL216</f>
        <v>7.3589622013163</v>
      </c>
      <c r="BL186" s="820" t="n">
        <f aca="false">'Quarterly data'!BM216</f>
        <v>7.3589622013163</v>
      </c>
      <c r="BM186" s="820" t="n">
        <f aca="false">'Quarterly data'!BN216</f>
        <v>7.3589622013163</v>
      </c>
      <c r="BN186" s="820" t="n">
        <f aca="false">'Quarterly data'!BO216</f>
        <v>12.6796683090613</v>
      </c>
      <c r="BO186" s="820" t="n">
        <f aca="false">'Quarterly data'!BP216</f>
        <v>12.6796683090613</v>
      </c>
      <c r="BP186" s="820" t="n">
        <f aca="false">'Quarterly data'!BQ216</f>
        <v>12.6796683090613</v>
      </c>
      <c r="BQ186" s="820" t="n">
        <f aca="false">'Quarterly data'!BR216</f>
        <v>12.6796683090613</v>
      </c>
      <c r="BR186" s="820" t="n">
        <f aca="false">'Quarterly data'!BS216</f>
        <v>14.9741605911716</v>
      </c>
      <c r="BS186" s="820" t="n">
        <f aca="false">'Quarterly data'!BT216</f>
        <v>14.9741605911716</v>
      </c>
      <c r="BT186" s="820" t="n">
        <f aca="false">'Quarterly data'!BU216</f>
        <v>14.9741605911716</v>
      </c>
      <c r="BU186" s="820" t="n">
        <f aca="false">'Quarterly data'!BV216</f>
        <v>14.9741605911716</v>
      </c>
      <c r="BV186" s="820" t="n">
        <f aca="false">'Quarterly data'!BW216</f>
        <v>18.810594591545</v>
      </c>
      <c r="BW186" s="820" t="n">
        <f aca="false">'Quarterly data'!BX216</f>
        <v>18.810594591545</v>
      </c>
      <c r="BX186" s="820" t="n">
        <f aca="false">'Quarterly data'!BY216</f>
        <v>18.810594591545</v>
      </c>
      <c r="BY186" s="820" t="n">
        <f aca="false">'Quarterly data'!BZ216</f>
        <v>18.810594591545</v>
      </c>
      <c r="BZ186" s="820" t="n">
        <f aca="false">'Quarterly data'!CA216</f>
        <v>19.5196248308791</v>
      </c>
      <c r="CA186" s="820" t="n">
        <f aca="false">'Quarterly data'!CB216</f>
        <v>19.5196248308791</v>
      </c>
      <c r="CB186" s="820" t="n">
        <f aca="false">'Quarterly data'!CC216</f>
        <v>19.5196248308791</v>
      </c>
      <c r="CC186" s="820" t="n">
        <f aca="false">'Quarterly data'!CD216</f>
        <v>19.5196248308791</v>
      </c>
      <c r="CD186" s="820" t="n">
        <f aca="false">'Quarterly data'!CE216</f>
        <v>25.4049707806073</v>
      </c>
      <c r="CE186" s="820" t="n">
        <f aca="false">'Quarterly data'!CF216</f>
        <v>25.56434830723</v>
      </c>
      <c r="CF186" s="820" t="n">
        <f aca="false">'Quarterly data'!CG216</f>
        <v>25.712168951364</v>
      </c>
      <c r="CG186" s="820" t="n">
        <f aca="false">'Quarterly data'!CH216</f>
        <v>25.6027494032031</v>
      </c>
      <c r="CH186" s="820" t="n">
        <f aca="false">'Quarterly data'!CI216</f>
        <v>24.6702359930594</v>
      </c>
      <c r="CI186" s="820" t="n">
        <f aca="false">'Quarterly data'!CJ216</f>
        <v>24.6636511501413</v>
      </c>
      <c r="CJ186" s="820" t="n">
        <f aca="false">'Quarterly data'!CK216</f>
        <v>24.5504536973441</v>
      </c>
      <c r="CK186" s="820" t="n">
        <f aca="false">'Quarterly data'!CL216</f>
        <v>24.5360734971222</v>
      </c>
      <c r="CL186" s="820" t="n">
        <f aca="false">'Quarterly data'!CM216</f>
        <v>29.1878400013766</v>
      </c>
      <c r="CM186" s="820" t="n">
        <f aca="false">'Quarterly data'!CN216</f>
        <v>33.6099281704909</v>
      </c>
      <c r="CN186" s="820" t="n">
        <f aca="false">'Quarterly data'!CO216</f>
        <v>40.2983094837158</v>
      </c>
      <c r="CO186" s="820" t="n">
        <f aca="false">'Quarterly data'!CP216</f>
        <v>38.2961985095684</v>
      </c>
      <c r="CP186" s="820" t="n">
        <f aca="false">'Quarterly data'!CQ216</f>
        <v>37.5412963924399</v>
      </c>
      <c r="CQ186" s="820" t="n">
        <f aca="false">'Quarterly data'!CR216</f>
        <v>40.4895558755787</v>
      </c>
      <c r="CR186" s="820" t="n">
        <f aca="false">'Quarterly data'!CS216</f>
        <v>53.2606939333928</v>
      </c>
      <c r="CS186" s="820" t="n">
        <f aca="false">'Quarterly data'!CT216</f>
        <v>52.9623915725186</v>
      </c>
      <c r="CT186" s="820" t="n">
        <f aca="false">'Quarterly data'!CU216</f>
        <v>42.8667687430944</v>
      </c>
      <c r="CU186" s="820" t="n">
        <f aca="false">'Quarterly data'!CV216</f>
        <v>46.4216734711644</v>
      </c>
      <c r="CV186" s="821"/>
      <c r="CW186" s="821"/>
      <c r="CX186" s="821"/>
      <c r="CY186" s="821"/>
      <c r="CZ186" s="821"/>
      <c r="DA186" s="821"/>
      <c r="DB186" s="821"/>
      <c r="DC186" s="821"/>
      <c r="DD186" s="821"/>
      <c r="DE186" s="821"/>
      <c r="DF186" s="821"/>
      <c r="DG186" s="821"/>
      <c r="DH186" s="821"/>
      <c r="DI186" s="821"/>
      <c r="DJ186" s="821"/>
      <c r="DK186" s="821"/>
      <c r="DL186" s="821"/>
      <c r="DM186" s="821"/>
      <c r="DN186" s="821"/>
    </row>
    <row r="187" customFormat="false" ht="15" hidden="false" customHeight="false" outlineLevel="0" collapsed="false">
      <c r="A187" s="824" t="s">
        <v>851</v>
      </c>
      <c r="B187" s="820" t="n">
        <f aca="false">'Quarterly data'!C217</f>
        <v>0</v>
      </c>
      <c r="C187" s="820" t="n">
        <f aca="false">'Quarterly data'!D217</f>
        <v>0</v>
      </c>
      <c r="D187" s="820" t="n">
        <f aca="false">'Quarterly data'!E217</f>
        <v>0</v>
      </c>
      <c r="E187" s="820" t="n">
        <f aca="false">'Quarterly data'!F217</f>
        <v>0</v>
      </c>
      <c r="F187" s="820" t="n">
        <f aca="false">'Quarterly data'!G217</f>
        <v>0</v>
      </c>
      <c r="G187" s="820" t="n">
        <f aca="false">'Quarterly data'!H217</f>
        <v>0</v>
      </c>
      <c r="H187" s="820" t="n">
        <f aca="false">'Quarterly data'!I217</f>
        <v>0</v>
      </c>
      <c r="I187" s="820" t="n">
        <f aca="false">'Quarterly data'!J217</f>
        <v>0</v>
      </c>
      <c r="J187" s="820" t="n">
        <f aca="false">'Quarterly data'!K217</f>
        <v>0</v>
      </c>
      <c r="K187" s="820" t="n">
        <f aca="false">'Quarterly data'!L217</f>
        <v>0</v>
      </c>
      <c r="L187" s="820" t="n">
        <f aca="false">'Quarterly data'!M217</f>
        <v>0</v>
      </c>
      <c r="M187" s="820" t="n">
        <f aca="false">'Quarterly data'!N217</f>
        <v>0</v>
      </c>
      <c r="N187" s="820" t="n">
        <f aca="false">'Quarterly data'!O217</f>
        <v>4.7425</v>
      </c>
      <c r="O187" s="820" t="n">
        <f aca="false">'Quarterly data'!P217</f>
        <v>4.7425</v>
      </c>
      <c r="P187" s="820" t="n">
        <f aca="false">'Quarterly data'!Q217</f>
        <v>4.7425</v>
      </c>
      <c r="Q187" s="820" t="n">
        <f aca="false">'Quarterly data'!R217</f>
        <v>4.7425</v>
      </c>
      <c r="R187" s="820" t="n">
        <f aca="false">'Quarterly data'!S217</f>
        <v>4.24880693172667</v>
      </c>
      <c r="S187" s="820" t="n">
        <f aca="false">'Quarterly data'!T217</f>
        <v>4.24880693172667</v>
      </c>
      <c r="T187" s="820" t="n">
        <f aca="false">'Quarterly data'!U217</f>
        <v>4.24880693172667</v>
      </c>
      <c r="U187" s="820" t="n">
        <f aca="false">'Quarterly data'!V217</f>
        <v>4.24880693172667</v>
      </c>
      <c r="V187" s="820" t="n">
        <f aca="false">'Quarterly data'!W217</f>
        <v>1.0675</v>
      </c>
      <c r="W187" s="820" t="n">
        <f aca="false">'Quarterly data'!X217</f>
        <v>1.0675</v>
      </c>
      <c r="X187" s="820" t="n">
        <f aca="false">'Quarterly data'!Y217</f>
        <v>1.0675</v>
      </c>
      <c r="Y187" s="820" t="n">
        <f aca="false">'Quarterly data'!Z217</f>
        <v>1.0675</v>
      </c>
      <c r="Z187" s="820" t="n">
        <f aca="false">'Quarterly data'!AA217</f>
        <v>2.34</v>
      </c>
      <c r="AA187" s="820" t="n">
        <f aca="false">'Quarterly data'!AB217</f>
        <v>2.34</v>
      </c>
      <c r="AB187" s="820" t="n">
        <f aca="false">'Quarterly data'!AC217</f>
        <v>2.34</v>
      </c>
      <c r="AC187" s="820" t="n">
        <f aca="false">'Quarterly data'!AD217</f>
        <v>2.34</v>
      </c>
      <c r="AD187" s="820" t="n">
        <f aca="false">'Quarterly data'!AE217</f>
        <v>2.95</v>
      </c>
      <c r="AE187" s="820" t="n">
        <f aca="false">'Quarterly data'!AF217</f>
        <v>2.95</v>
      </c>
      <c r="AF187" s="820" t="n">
        <f aca="false">'Quarterly data'!AG217</f>
        <v>2.95</v>
      </c>
      <c r="AG187" s="820" t="n">
        <f aca="false">'Quarterly data'!AH217</f>
        <v>2.95</v>
      </c>
      <c r="AH187" s="820" t="n">
        <f aca="false">'Quarterly data'!AI217</f>
        <v>7.52058608576453</v>
      </c>
      <c r="AI187" s="820" t="n">
        <f aca="false">'Quarterly data'!AJ217</f>
        <v>7.52058608576453</v>
      </c>
      <c r="AJ187" s="820" t="n">
        <f aca="false">'Quarterly data'!AK217</f>
        <v>7.52058608576453</v>
      </c>
      <c r="AK187" s="820" t="n">
        <f aca="false">'Quarterly data'!AL217</f>
        <v>7.52058608576453</v>
      </c>
      <c r="AL187" s="820" t="n">
        <f aca="false">'Quarterly data'!AM217</f>
        <v>10.875774340042</v>
      </c>
      <c r="AM187" s="820" t="n">
        <f aca="false">'Quarterly data'!AN217</f>
        <v>10.875774340042</v>
      </c>
      <c r="AN187" s="820" t="n">
        <f aca="false">'Quarterly data'!AO217</f>
        <v>10.875774340042</v>
      </c>
      <c r="AO187" s="820" t="n">
        <f aca="false">'Quarterly data'!AP217</f>
        <v>10.875774340042</v>
      </c>
      <c r="AP187" s="820" t="n">
        <f aca="false">'Quarterly data'!AQ217</f>
        <v>12.1898727931262</v>
      </c>
      <c r="AQ187" s="820" t="n">
        <f aca="false">'Quarterly data'!AR217</f>
        <v>12.1898727931262</v>
      </c>
      <c r="AR187" s="820" t="n">
        <f aca="false">'Quarterly data'!AS217</f>
        <v>12.1898727931262</v>
      </c>
      <c r="AS187" s="820" t="n">
        <f aca="false">'Quarterly data'!AT217</f>
        <v>12.1898727931262</v>
      </c>
      <c r="AT187" s="820" t="n">
        <f aca="false">'Quarterly data'!AU217</f>
        <v>32.96</v>
      </c>
      <c r="AU187" s="820" t="n">
        <f aca="false">'Quarterly data'!AV217</f>
        <v>32.96</v>
      </c>
      <c r="AV187" s="820" t="n">
        <f aca="false">'Quarterly data'!AW217</f>
        <v>32.96</v>
      </c>
      <c r="AW187" s="820" t="n">
        <f aca="false">'Quarterly data'!AX217</f>
        <v>32.96</v>
      </c>
      <c r="AX187" s="820" t="n">
        <f aca="false">'Quarterly data'!AY217</f>
        <v>37.9075</v>
      </c>
      <c r="AY187" s="820" t="n">
        <f aca="false">'Quarterly data'!AZ217</f>
        <v>37.9075</v>
      </c>
      <c r="AZ187" s="820" t="n">
        <f aca="false">'Quarterly data'!BA217</f>
        <v>37.9075</v>
      </c>
      <c r="BA187" s="820" t="n">
        <f aca="false">'Quarterly data'!BB217</f>
        <v>37.9075</v>
      </c>
      <c r="BB187" s="820" t="n">
        <f aca="false">'Quarterly data'!BC217</f>
        <v>46.5</v>
      </c>
      <c r="BC187" s="820" t="n">
        <f aca="false">'Quarterly data'!BD217</f>
        <v>46.5</v>
      </c>
      <c r="BD187" s="820" t="n">
        <f aca="false">'Quarterly data'!BE217</f>
        <v>46.5</v>
      </c>
      <c r="BE187" s="820" t="n">
        <f aca="false">'Quarterly data'!BF217</f>
        <v>46.5</v>
      </c>
      <c r="BF187" s="820" t="n">
        <f aca="false">'Quarterly data'!BG217</f>
        <v>43.6144092223951</v>
      </c>
      <c r="BG187" s="820" t="n">
        <f aca="false">'Quarterly data'!BH217</f>
        <v>43.6144092223951</v>
      </c>
      <c r="BH187" s="820" t="n">
        <f aca="false">'Quarterly data'!BI217</f>
        <v>43.6144092223951</v>
      </c>
      <c r="BI187" s="820" t="n">
        <f aca="false">'Quarterly data'!BJ217</f>
        <v>43.6144092223951</v>
      </c>
      <c r="BJ187" s="820" t="n">
        <f aca="false">'Quarterly data'!BK217</f>
        <v>50.4121687153678</v>
      </c>
      <c r="BK187" s="820" t="n">
        <f aca="false">'Quarterly data'!BL217</f>
        <v>50.4121687153678</v>
      </c>
      <c r="BL187" s="820" t="n">
        <f aca="false">'Quarterly data'!BM217</f>
        <v>50.4121687153678</v>
      </c>
      <c r="BM187" s="820" t="n">
        <f aca="false">'Quarterly data'!BN217</f>
        <v>50.4121687153678</v>
      </c>
      <c r="BN187" s="820" t="n">
        <f aca="false">'Quarterly data'!BO217</f>
        <v>62.95</v>
      </c>
      <c r="BO187" s="820" t="n">
        <f aca="false">'Quarterly data'!BP217</f>
        <v>62.95</v>
      </c>
      <c r="BP187" s="820" t="n">
        <f aca="false">'Quarterly data'!BQ217</f>
        <v>62.95</v>
      </c>
      <c r="BQ187" s="820" t="n">
        <f aca="false">'Quarterly data'!BR217</f>
        <v>62.95</v>
      </c>
      <c r="BR187" s="820" t="n">
        <f aca="false">'Quarterly data'!BS217</f>
        <v>70.45</v>
      </c>
      <c r="BS187" s="820" t="n">
        <f aca="false">'Quarterly data'!BT217</f>
        <v>70.45</v>
      </c>
      <c r="BT187" s="820" t="n">
        <f aca="false">'Quarterly data'!BU217</f>
        <v>70.45</v>
      </c>
      <c r="BU187" s="820" t="n">
        <f aca="false">'Quarterly data'!BV217</f>
        <v>70.45</v>
      </c>
      <c r="BV187" s="820" t="n">
        <f aca="false">'Quarterly data'!BW217</f>
        <v>73.4</v>
      </c>
      <c r="BW187" s="820" t="n">
        <f aca="false">'Quarterly data'!BX217</f>
        <v>73.4</v>
      </c>
      <c r="BX187" s="820" t="n">
        <f aca="false">'Quarterly data'!BY217</f>
        <v>73.4</v>
      </c>
      <c r="BY187" s="820" t="n">
        <f aca="false">'Quarterly data'!BZ217</f>
        <v>73.4</v>
      </c>
      <c r="BZ187" s="820" t="n">
        <f aca="false">'Quarterly data'!CA217</f>
        <v>75.925</v>
      </c>
      <c r="CA187" s="820" t="n">
        <f aca="false">'Quarterly data'!CB217</f>
        <v>75.925</v>
      </c>
      <c r="CB187" s="820" t="n">
        <f aca="false">'Quarterly data'!CC217</f>
        <v>75.925</v>
      </c>
      <c r="CC187" s="820" t="n">
        <f aca="false">'Quarterly data'!CD217</f>
        <v>75.925</v>
      </c>
      <c r="CD187" s="820" t="n">
        <f aca="false">'Quarterly data'!CE217</f>
        <v>84.5167915101023</v>
      </c>
      <c r="CE187" s="820" t="n">
        <f aca="false">'Quarterly data'!CF217</f>
        <v>84.5167915101023</v>
      </c>
      <c r="CF187" s="820" t="n">
        <f aca="false">'Quarterly data'!CG217</f>
        <v>84.5167915101023</v>
      </c>
      <c r="CG187" s="820" t="n">
        <f aca="false">'Quarterly data'!CH217</f>
        <v>84.5167915101023</v>
      </c>
      <c r="CH187" s="820" t="n">
        <f aca="false">'Quarterly data'!CI217</f>
        <v>90.7621113045396</v>
      </c>
      <c r="CI187" s="820" t="n">
        <f aca="false">'Quarterly data'!CJ217</f>
        <v>90.7621113045396</v>
      </c>
      <c r="CJ187" s="820" t="n">
        <f aca="false">'Quarterly data'!CK217</f>
        <v>90.7621113045396</v>
      </c>
      <c r="CK187" s="820" t="n">
        <f aca="false">'Quarterly data'!CL217</f>
        <v>90.7621113045396</v>
      </c>
      <c r="CL187" s="820" t="n">
        <f aca="false">'Quarterly data'!CM217</f>
        <v>92.6250421653713</v>
      </c>
      <c r="CM187" s="820" t="n">
        <f aca="false">'Quarterly data'!CN217</f>
        <v>99.7275208221244</v>
      </c>
      <c r="CN187" s="820" t="n">
        <f aca="false">'Quarterly data'!CO217</f>
        <v>109.56028630636</v>
      </c>
      <c r="CO187" s="820" t="n">
        <f aca="false">'Quarterly data'!CP217</f>
        <v>79.1609841008297</v>
      </c>
      <c r="CP187" s="820" t="n">
        <f aca="false">'Quarterly data'!CQ217</f>
        <v>88.919854983716</v>
      </c>
      <c r="CQ187" s="820" t="n">
        <f aca="false">'Quarterly data'!CR217</f>
        <v>89.950887252531</v>
      </c>
      <c r="CR187" s="820" t="n">
        <f aca="false">'Quarterly data'!CS217</f>
        <v>112.88700275752</v>
      </c>
      <c r="CS187" s="820" t="n">
        <f aca="false">'Quarterly data'!CT217</f>
        <v>100.242255006233</v>
      </c>
      <c r="CT187" s="820" t="n">
        <f aca="false">'Quarterly data'!CU217</f>
        <v>98.7499693552275</v>
      </c>
      <c r="CU187" s="820" t="n">
        <f aca="false">'Quarterly data'!CV217</f>
        <v>113.551460196087</v>
      </c>
      <c r="CV187" s="821"/>
      <c r="CW187" s="821"/>
      <c r="CX187" s="821"/>
      <c r="CY187" s="821"/>
      <c r="CZ187" s="821"/>
      <c r="DA187" s="821"/>
      <c r="DB187" s="821"/>
      <c r="DC187" s="821"/>
      <c r="DD187" s="821"/>
      <c r="DE187" s="821"/>
      <c r="DF187" s="821"/>
      <c r="DG187" s="821"/>
      <c r="DH187" s="821"/>
      <c r="DI187" s="821"/>
      <c r="DJ187" s="821"/>
      <c r="DK187" s="821"/>
      <c r="DL187" s="821"/>
      <c r="DM187" s="821"/>
      <c r="DN187" s="821"/>
    </row>
    <row r="188" customFormat="false" ht="15" hidden="false" customHeight="false" outlineLevel="0" collapsed="false">
      <c r="A188" s="825" t="s">
        <v>852</v>
      </c>
      <c r="B188" s="820" t="n">
        <f aca="false">'Quarterly data'!C218</f>
        <v>0</v>
      </c>
      <c r="C188" s="820" t="n">
        <f aca="false">'Quarterly data'!D218</f>
        <v>0</v>
      </c>
      <c r="D188" s="820" t="n">
        <f aca="false">'Quarterly data'!E218</f>
        <v>0</v>
      </c>
      <c r="E188" s="820" t="n">
        <f aca="false">'Quarterly data'!F218</f>
        <v>0</v>
      </c>
      <c r="F188" s="820" t="n">
        <f aca="false">'Quarterly data'!G218</f>
        <v>0</v>
      </c>
      <c r="G188" s="820" t="n">
        <f aca="false">'Quarterly data'!H218</f>
        <v>0</v>
      </c>
      <c r="H188" s="820" t="n">
        <f aca="false">'Quarterly data'!I218</f>
        <v>0</v>
      </c>
      <c r="I188" s="820" t="n">
        <f aca="false">'Quarterly data'!J218</f>
        <v>0</v>
      </c>
      <c r="J188" s="820" t="n">
        <f aca="false">'Quarterly data'!K218</f>
        <v>0</v>
      </c>
      <c r="K188" s="820" t="n">
        <f aca="false">'Quarterly data'!L218</f>
        <v>0</v>
      </c>
      <c r="L188" s="820" t="n">
        <f aca="false">'Quarterly data'!M218</f>
        <v>0</v>
      </c>
      <c r="M188" s="820" t="n">
        <f aca="false">'Quarterly data'!N218</f>
        <v>0</v>
      </c>
      <c r="N188" s="820" t="n">
        <f aca="false">'Quarterly data'!O218</f>
        <v>4.0775</v>
      </c>
      <c r="O188" s="820" t="n">
        <f aca="false">'Quarterly data'!P218</f>
        <v>4.0775</v>
      </c>
      <c r="P188" s="820" t="n">
        <f aca="false">'Quarterly data'!Q218</f>
        <v>4.0775</v>
      </c>
      <c r="Q188" s="820" t="n">
        <f aca="false">'Quarterly data'!R218</f>
        <v>4.0775</v>
      </c>
      <c r="R188" s="820" t="n">
        <f aca="false">'Quarterly data'!S218</f>
        <v>3.66411399767352</v>
      </c>
      <c r="S188" s="820" t="n">
        <f aca="false">'Quarterly data'!T218</f>
        <v>3.66411399767352</v>
      </c>
      <c r="T188" s="820" t="n">
        <f aca="false">'Quarterly data'!U218</f>
        <v>3.66411399767352</v>
      </c>
      <c r="U188" s="820" t="n">
        <f aca="false">'Quarterly data'!V218</f>
        <v>3.66411399767352</v>
      </c>
      <c r="V188" s="820" t="n">
        <f aca="false">'Quarterly data'!W218</f>
        <v>4.68</v>
      </c>
      <c r="W188" s="820" t="n">
        <f aca="false">'Quarterly data'!X218</f>
        <v>4.68</v>
      </c>
      <c r="X188" s="820" t="n">
        <f aca="false">'Quarterly data'!Y218</f>
        <v>4.68</v>
      </c>
      <c r="Y188" s="820" t="n">
        <f aca="false">'Quarterly data'!Z218</f>
        <v>4.68</v>
      </c>
      <c r="Z188" s="820" t="n">
        <f aca="false">'Quarterly data'!AA218</f>
        <v>5.1025</v>
      </c>
      <c r="AA188" s="820" t="n">
        <f aca="false">'Quarterly data'!AB218</f>
        <v>5.1025</v>
      </c>
      <c r="AB188" s="820" t="n">
        <f aca="false">'Quarterly data'!AC218</f>
        <v>5.1025</v>
      </c>
      <c r="AC188" s="820" t="n">
        <f aca="false">'Quarterly data'!AD218</f>
        <v>5.1025</v>
      </c>
      <c r="AD188" s="820" t="n">
        <f aca="false">'Quarterly data'!AE218</f>
        <v>4.43</v>
      </c>
      <c r="AE188" s="820" t="n">
        <f aca="false">'Quarterly data'!AF218</f>
        <v>4.43</v>
      </c>
      <c r="AF188" s="820" t="n">
        <f aca="false">'Quarterly data'!AG218</f>
        <v>4.43</v>
      </c>
      <c r="AG188" s="820" t="n">
        <f aca="false">'Quarterly data'!AH218</f>
        <v>4.43</v>
      </c>
      <c r="AH188" s="820" t="n">
        <f aca="false">'Quarterly data'!AI218</f>
        <v>5.67061992537516</v>
      </c>
      <c r="AI188" s="820" t="n">
        <f aca="false">'Quarterly data'!AJ218</f>
        <v>5.67061992537516</v>
      </c>
      <c r="AJ188" s="820" t="n">
        <f aca="false">'Quarterly data'!AK218</f>
        <v>5.67061992537516</v>
      </c>
      <c r="AK188" s="820" t="n">
        <f aca="false">'Quarterly data'!AL218</f>
        <v>5.67061992537516</v>
      </c>
      <c r="AL188" s="820" t="n">
        <f aca="false">'Quarterly data'!AM218</f>
        <v>7.64405264777151</v>
      </c>
      <c r="AM188" s="820" t="n">
        <f aca="false">'Quarterly data'!AN218</f>
        <v>7.64405264777151</v>
      </c>
      <c r="AN188" s="820" t="n">
        <f aca="false">'Quarterly data'!AO218</f>
        <v>7.64405264777151</v>
      </c>
      <c r="AO188" s="820" t="n">
        <f aca="false">'Quarterly data'!AP218</f>
        <v>7.64405264777151</v>
      </c>
      <c r="AP188" s="820" t="n">
        <f aca="false">'Quarterly data'!AQ218</f>
        <v>9.41080227566895</v>
      </c>
      <c r="AQ188" s="820" t="n">
        <f aca="false">'Quarterly data'!AR218</f>
        <v>9.41080227566895</v>
      </c>
      <c r="AR188" s="820" t="n">
        <f aca="false">'Quarterly data'!AS218</f>
        <v>9.41080227566895</v>
      </c>
      <c r="AS188" s="820" t="n">
        <f aca="false">'Quarterly data'!AT218</f>
        <v>9.41080227566895</v>
      </c>
      <c r="AT188" s="820" t="n">
        <f aca="false">'Quarterly data'!AU218</f>
        <v>9.29727010379996</v>
      </c>
      <c r="AU188" s="820" t="n">
        <f aca="false">'Quarterly data'!AV218</f>
        <v>9.29727010379996</v>
      </c>
      <c r="AV188" s="820" t="n">
        <f aca="false">'Quarterly data'!AW218</f>
        <v>9.29727010379996</v>
      </c>
      <c r="AW188" s="820" t="n">
        <f aca="false">'Quarterly data'!AX218</f>
        <v>9.29727010379996</v>
      </c>
      <c r="AX188" s="820" t="n">
        <f aca="false">'Quarterly data'!AY218</f>
        <v>9.9984708410822</v>
      </c>
      <c r="AY188" s="820" t="n">
        <f aca="false">'Quarterly data'!AZ218</f>
        <v>9.9984708410822</v>
      </c>
      <c r="AZ188" s="820" t="n">
        <f aca="false">'Quarterly data'!BA218</f>
        <v>9.9984708410822</v>
      </c>
      <c r="BA188" s="820" t="n">
        <f aca="false">'Quarterly data'!BB218</f>
        <v>9.9984708410822</v>
      </c>
      <c r="BB188" s="820" t="n">
        <f aca="false">'Quarterly data'!BC218</f>
        <v>20.4680092044118</v>
      </c>
      <c r="BC188" s="820" t="n">
        <f aca="false">'Quarterly data'!BD218</f>
        <v>20.4680092044118</v>
      </c>
      <c r="BD188" s="820" t="n">
        <f aca="false">'Quarterly data'!BE218</f>
        <v>20.4680092044118</v>
      </c>
      <c r="BE188" s="820" t="n">
        <f aca="false">'Quarterly data'!BF218</f>
        <v>20.4680092044118</v>
      </c>
      <c r="BF188" s="820" t="n">
        <f aca="false">'Quarterly data'!BG218</f>
        <v>25.1305890377842</v>
      </c>
      <c r="BG188" s="820" t="n">
        <f aca="false">'Quarterly data'!BH218</f>
        <v>25.1305890377842</v>
      </c>
      <c r="BH188" s="820" t="n">
        <f aca="false">'Quarterly data'!BI218</f>
        <v>25.1305890377842</v>
      </c>
      <c r="BI188" s="820" t="n">
        <f aca="false">'Quarterly data'!BJ218</f>
        <v>25.1305890377842</v>
      </c>
      <c r="BJ188" s="820" t="n">
        <f aca="false">'Quarterly data'!BK218</f>
        <v>43.5921589994568</v>
      </c>
      <c r="BK188" s="820" t="n">
        <f aca="false">'Quarterly data'!BL218</f>
        <v>43.5921589994568</v>
      </c>
      <c r="BL188" s="820" t="n">
        <f aca="false">'Quarterly data'!BM218</f>
        <v>43.5921589994568</v>
      </c>
      <c r="BM188" s="820" t="n">
        <f aca="false">'Quarterly data'!BN218</f>
        <v>43.5921589994568</v>
      </c>
      <c r="BN188" s="820" t="n">
        <f aca="false">'Quarterly data'!BO218</f>
        <v>46.6335555476987</v>
      </c>
      <c r="BO188" s="820" t="n">
        <f aca="false">'Quarterly data'!BP218</f>
        <v>46.6335555476987</v>
      </c>
      <c r="BP188" s="820" t="n">
        <f aca="false">'Quarterly data'!BQ218</f>
        <v>46.6335555476987</v>
      </c>
      <c r="BQ188" s="820" t="n">
        <f aca="false">'Quarterly data'!BR218</f>
        <v>46.6335555476987</v>
      </c>
      <c r="BR188" s="820" t="n">
        <f aca="false">'Quarterly data'!BS218</f>
        <v>49.3255189036537</v>
      </c>
      <c r="BS188" s="820" t="n">
        <f aca="false">'Quarterly data'!BT218</f>
        <v>49.3255189036537</v>
      </c>
      <c r="BT188" s="820" t="n">
        <f aca="false">'Quarterly data'!BU218</f>
        <v>46.9834334973748</v>
      </c>
      <c r="BU188" s="820" t="n">
        <f aca="false">'Quarterly data'!BV218</f>
        <v>46.9834334973748</v>
      </c>
      <c r="BV188" s="820" t="n">
        <f aca="false">'Quarterly data'!BW218</f>
        <v>52.9498564162225</v>
      </c>
      <c r="BW188" s="820" t="n">
        <f aca="false">'Quarterly data'!BX218</f>
        <v>52.9498564162225</v>
      </c>
      <c r="BX188" s="820" t="n">
        <f aca="false">'Quarterly data'!BY218</f>
        <v>56.7448819548652</v>
      </c>
      <c r="BY188" s="820" t="n">
        <f aca="false">'Quarterly data'!BZ218</f>
        <v>56.7448819548652</v>
      </c>
      <c r="BZ188" s="820" t="n">
        <f aca="false">'Quarterly data'!CA218</f>
        <v>54.6297619821211</v>
      </c>
      <c r="CA188" s="820" t="n">
        <f aca="false">'Quarterly data'!CB218</f>
        <v>54.6297619821211</v>
      </c>
      <c r="CB188" s="820" t="n">
        <f aca="false">'Quarterly data'!CC218</f>
        <v>55.8521383900629</v>
      </c>
      <c r="CC188" s="820" t="n">
        <f aca="false">'Quarterly data'!CD218</f>
        <v>55.8521383900629</v>
      </c>
      <c r="CD188" s="820" t="n">
        <f aca="false">'Quarterly data'!CE218</f>
        <v>79.9243407659767</v>
      </c>
      <c r="CE188" s="820" t="n">
        <f aca="false">'Quarterly data'!CF218</f>
        <v>79.9243407659767</v>
      </c>
      <c r="CF188" s="820" t="n">
        <f aca="false">'Quarterly data'!CG218</f>
        <v>81.2193033900064</v>
      </c>
      <c r="CG188" s="820" t="n">
        <f aca="false">'Quarterly data'!CH218</f>
        <v>81.2193033900064</v>
      </c>
      <c r="CH188" s="820" t="n">
        <f aca="false">'Quarterly data'!CI218</f>
        <v>82.5631579895376</v>
      </c>
      <c r="CI188" s="820" t="n">
        <f aca="false">'Quarterly data'!CJ218</f>
        <v>82.5631579895376</v>
      </c>
      <c r="CJ188" s="820" t="n">
        <f aca="false">'Quarterly data'!CK218</f>
        <v>82.1210360961707</v>
      </c>
      <c r="CK188" s="820" t="n">
        <f aca="false">'Quarterly data'!CL218</f>
        <v>82.1210360961707</v>
      </c>
      <c r="CL188" s="820" t="n">
        <f aca="false">'Quarterly data'!CM218</f>
        <v>79.5545380970624</v>
      </c>
      <c r="CM188" s="820" t="n">
        <f aca="false">'Quarterly data'!CN218</f>
        <v>77.9555813749325</v>
      </c>
      <c r="CN188" s="820" t="n">
        <f aca="false">'Quarterly data'!CO218</f>
        <v>63.4795838081258</v>
      </c>
      <c r="CO188" s="820" t="n">
        <f aca="false">'Quarterly data'!CP218</f>
        <v>119.400728969476</v>
      </c>
      <c r="CP188" s="820" t="n">
        <f aca="false">'Quarterly data'!CQ218</f>
        <v>61.1754392677529</v>
      </c>
      <c r="CQ188" s="820" t="n">
        <f aca="false">'Quarterly data'!CR218</f>
        <v>74.5244711285915</v>
      </c>
      <c r="CR188" s="820" t="n">
        <f aca="false">'Quarterly data'!CS218</f>
        <v>122.363139828821</v>
      </c>
      <c r="CS188" s="820" t="n">
        <f aca="false">'Quarterly data'!CT218</f>
        <v>79.2361677326193</v>
      </c>
      <c r="CT188" s="820" t="n">
        <f aca="false">'Quarterly data'!CU218</f>
        <v>83.7402285282903</v>
      </c>
      <c r="CU188" s="820" t="n">
        <f aca="false">'Quarterly data'!CV218</f>
        <v>64.8530798224697</v>
      </c>
      <c r="CV188" s="821"/>
      <c r="CW188" s="821"/>
      <c r="CX188" s="821"/>
      <c r="CY188" s="821"/>
      <c r="CZ188" s="821"/>
      <c r="DA188" s="821"/>
      <c r="DB188" s="821"/>
      <c r="DC188" s="821"/>
      <c r="DD188" s="821"/>
      <c r="DE188" s="821"/>
      <c r="DF188" s="821"/>
      <c r="DG188" s="821"/>
      <c r="DH188" s="821"/>
      <c r="DI188" s="821"/>
      <c r="DJ188" s="821"/>
      <c r="DK188" s="821"/>
      <c r="DL188" s="821"/>
      <c r="DM188" s="821"/>
      <c r="DN188" s="821"/>
    </row>
    <row r="189" customFormat="false" ht="15" hidden="false" customHeight="false" outlineLevel="0" collapsed="false">
      <c r="A189" s="819" t="s">
        <v>853</v>
      </c>
      <c r="B189" s="820" t="n">
        <f aca="false">'Quarterly data'!C219</f>
        <v>0</v>
      </c>
      <c r="C189" s="820" t="n">
        <f aca="false">'Quarterly data'!D219</f>
        <v>0</v>
      </c>
      <c r="D189" s="820" t="n">
        <f aca="false">'Quarterly data'!E219</f>
        <v>0</v>
      </c>
      <c r="E189" s="820" t="n">
        <f aca="false">'Quarterly data'!F219</f>
        <v>0</v>
      </c>
      <c r="F189" s="820" t="n">
        <f aca="false">'Quarterly data'!G219</f>
        <v>0</v>
      </c>
      <c r="G189" s="820" t="n">
        <f aca="false">'Quarterly data'!H219</f>
        <v>0</v>
      </c>
      <c r="H189" s="820" t="n">
        <f aca="false">'Quarterly data'!I219</f>
        <v>0</v>
      </c>
      <c r="I189" s="820" t="n">
        <f aca="false">'Quarterly data'!J219</f>
        <v>0</v>
      </c>
      <c r="J189" s="820" t="n">
        <f aca="false">'Quarterly data'!K219</f>
        <v>0</v>
      </c>
      <c r="K189" s="820" t="n">
        <f aca="false">'Quarterly data'!L219</f>
        <v>0</v>
      </c>
      <c r="L189" s="820" t="n">
        <f aca="false">'Quarterly data'!M219</f>
        <v>0</v>
      </c>
      <c r="M189" s="820" t="n">
        <f aca="false">'Quarterly data'!N219</f>
        <v>0</v>
      </c>
      <c r="N189" s="820" t="n">
        <f aca="false">'Quarterly data'!O219</f>
        <v>30.3252691825</v>
      </c>
      <c r="O189" s="820" t="n">
        <f aca="false">'Quarterly data'!P219</f>
        <v>30.3252691825</v>
      </c>
      <c r="P189" s="820" t="n">
        <f aca="false">'Quarterly data'!Q219</f>
        <v>30.3252691825</v>
      </c>
      <c r="Q189" s="820" t="n">
        <f aca="false">'Quarterly data'!R219</f>
        <v>30.3252691825</v>
      </c>
      <c r="R189" s="820" t="n">
        <f aca="false">'Quarterly data'!S219</f>
        <v>33.7981089230795</v>
      </c>
      <c r="S189" s="820" t="n">
        <f aca="false">'Quarterly data'!T219</f>
        <v>33.7981089230795</v>
      </c>
      <c r="T189" s="820" t="n">
        <f aca="false">'Quarterly data'!U219</f>
        <v>33.7981089230795</v>
      </c>
      <c r="U189" s="820" t="n">
        <f aca="false">'Quarterly data'!V219</f>
        <v>33.7981089230795</v>
      </c>
      <c r="V189" s="820" t="n">
        <f aca="false">'Quarterly data'!W219</f>
        <v>38.177552137326</v>
      </c>
      <c r="W189" s="820" t="n">
        <f aca="false">'Quarterly data'!X219</f>
        <v>38.177552137326</v>
      </c>
      <c r="X189" s="820" t="n">
        <f aca="false">'Quarterly data'!Y219</f>
        <v>38.177552137326</v>
      </c>
      <c r="Y189" s="820" t="n">
        <f aca="false">'Quarterly data'!Z219</f>
        <v>38.177552137326</v>
      </c>
      <c r="Z189" s="820" t="n">
        <f aca="false">'Quarterly data'!AA219</f>
        <v>34.1305094364828</v>
      </c>
      <c r="AA189" s="820" t="n">
        <f aca="false">'Quarterly data'!AB219</f>
        <v>34.1305094364828</v>
      </c>
      <c r="AB189" s="820" t="n">
        <f aca="false">'Quarterly data'!AC219</f>
        <v>34.1305094364828</v>
      </c>
      <c r="AC189" s="820" t="n">
        <f aca="false">'Quarterly data'!AD219</f>
        <v>34.1305094364828</v>
      </c>
      <c r="AD189" s="820" t="n">
        <f aca="false">'Quarterly data'!AE219</f>
        <v>36.9272138998728</v>
      </c>
      <c r="AE189" s="820" t="n">
        <f aca="false">'Quarterly data'!AF219</f>
        <v>36.9272138998728</v>
      </c>
      <c r="AF189" s="820" t="n">
        <f aca="false">'Quarterly data'!AG219</f>
        <v>36.9272138998728</v>
      </c>
      <c r="AG189" s="820" t="n">
        <f aca="false">'Quarterly data'!AH219</f>
        <v>36.9272138998728</v>
      </c>
      <c r="AH189" s="820" t="n">
        <f aca="false">'Quarterly data'!AI219</f>
        <v>39.9265547415032</v>
      </c>
      <c r="AI189" s="820" t="n">
        <f aca="false">'Quarterly data'!AJ219</f>
        <v>39.9265547415032</v>
      </c>
      <c r="AJ189" s="820" t="n">
        <f aca="false">'Quarterly data'!AK219</f>
        <v>39.9265547415032</v>
      </c>
      <c r="AK189" s="820" t="n">
        <f aca="false">'Quarterly data'!AL219</f>
        <v>39.9265547415032</v>
      </c>
      <c r="AL189" s="820" t="n">
        <f aca="false">'Quarterly data'!AM219</f>
        <v>45.203977473888</v>
      </c>
      <c r="AM189" s="820" t="n">
        <f aca="false">'Quarterly data'!AN219</f>
        <v>45.203977473888</v>
      </c>
      <c r="AN189" s="820" t="n">
        <f aca="false">'Quarterly data'!AO219</f>
        <v>45.203977473888</v>
      </c>
      <c r="AO189" s="820" t="n">
        <f aca="false">'Quarterly data'!AP219</f>
        <v>45.203977473888</v>
      </c>
      <c r="AP189" s="820" t="n">
        <f aca="false">'Quarterly data'!AQ219</f>
        <v>67.3078606111566</v>
      </c>
      <c r="AQ189" s="820" t="n">
        <f aca="false">'Quarterly data'!AR219</f>
        <v>67.3078606111566</v>
      </c>
      <c r="AR189" s="820" t="n">
        <f aca="false">'Quarterly data'!AS219</f>
        <v>67.3078606111566</v>
      </c>
      <c r="AS189" s="820" t="n">
        <f aca="false">'Quarterly data'!AT219</f>
        <v>67.3078606111566</v>
      </c>
      <c r="AT189" s="820" t="n">
        <f aca="false">'Quarterly data'!AU219</f>
        <v>77.2910917524338</v>
      </c>
      <c r="AU189" s="820" t="n">
        <f aca="false">'Quarterly data'!AV219</f>
        <v>77.2910917524338</v>
      </c>
      <c r="AV189" s="820" t="n">
        <f aca="false">'Quarterly data'!AW219</f>
        <v>77.2910917524338</v>
      </c>
      <c r="AW189" s="820" t="n">
        <f aca="false">'Quarterly data'!AX219</f>
        <v>77.2910917524338</v>
      </c>
      <c r="AX189" s="820" t="n">
        <f aca="false">'Quarterly data'!AY219</f>
        <v>83.3097214408818</v>
      </c>
      <c r="AY189" s="820" t="n">
        <f aca="false">'Quarterly data'!AZ219</f>
        <v>83.3097214408818</v>
      </c>
      <c r="AZ189" s="820" t="n">
        <f aca="false">'Quarterly data'!BA219</f>
        <v>83.3097214408818</v>
      </c>
      <c r="BA189" s="820" t="n">
        <f aca="false">'Quarterly data'!BB219</f>
        <v>83.3097214408818</v>
      </c>
      <c r="BB189" s="820" t="n">
        <f aca="false">'Quarterly data'!BC219</f>
        <v>119.638016226956</v>
      </c>
      <c r="BC189" s="820" t="n">
        <f aca="false">'Quarterly data'!BD219</f>
        <v>119.638016226956</v>
      </c>
      <c r="BD189" s="820" t="n">
        <f aca="false">'Quarterly data'!BE219</f>
        <v>119.638016226956</v>
      </c>
      <c r="BE189" s="820" t="n">
        <f aca="false">'Quarterly data'!BF219</f>
        <v>119.638016226956</v>
      </c>
      <c r="BF189" s="820" t="n">
        <f aca="false">'Quarterly data'!BG219</f>
        <v>133.024905472779</v>
      </c>
      <c r="BG189" s="820" t="n">
        <f aca="false">'Quarterly data'!BH219</f>
        <v>133.024905472779</v>
      </c>
      <c r="BH189" s="820" t="n">
        <f aca="false">'Quarterly data'!BI219</f>
        <v>133.024905472779</v>
      </c>
      <c r="BI189" s="820" t="n">
        <f aca="false">'Quarterly data'!BJ219</f>
        <v>133.024905472779</v>
      </c>
      <c r="BJ189" s="820" t="n">
        <f aca="false">'Quarterly data'!BK219</f>
        <v>139.964542685769</v>
      </c>
      <c r="BK189" s="820" t="n">
        <f aca="false">'Quarterly data'!BL219</f>
        <v>139.964542685769</v>
      </c>
      <c r="BL189" s="820" t="n">
        <f aca="false">'Quarterly data'!BM219</f>
        <v>139.964542685769</v>
      </c>
      <c r="BM189" s="820" t="n">
        <f aca="false">'Quarterly data'!BN219</f>
        <v>139.964542685769</v>
      </c>
      <c r="BN189" s="820" t="n">
        <f aca="false">'Quarterly data'!BO219</f>
        <v>150.507473963502</v>
      </c>
      <c r="BO189" s="820" t="n">
        <f aca="false">'Quarterly data'!BP219</f>
        <v>150.507473963502</v>
      </c>
      <c r="BP189" s="820" t="n">
        <f aca="false">'Quarterly data'!BQ219</f>
        <v>150.507473963502</v>
      </c>
      <c r="BQ189" s="820" t="n">
        <f aca="false">'Quarterly data'!BR219</f>
        <v>150.507473963502</v>
      </c>
      <c r="BR189" s="820" t="n">
        <f aca="false">'Quarterly data'!BS219</f>
        <v>124.750763955248</v>
      </c>
      <c r="BS189" s="820" t="n">
        <f aca="false">'Quarterly data'!BT219</f>
        <v>124.750763955248</v>
      </c>
      <c r="BT189" s="820" t="n">
        <f aca="false">'Quarterly data'!BU219</f>
        <v>125.575618442748</v>
      </c>
      <c r="BU189" s="820" t="n">
        <f aca="false">'Quarterly data'!BV219</f>
        <v>125.575618442748</v>
      </c>
      <c r="BV189" s="820" t="n">
        <f aca="false">'Quarterly data'!BW219</f>
        <v>162.566905760128</v>
      </c>
      <c r="BW189" s="820" t="n">
        <f aca="false">'Quarterly data'!BX219</f>
        <v>162.566905760128</v>
      </c>
      <c r="BX189" s="820" t="n">
        <f aca="false">'Quarterly data'!BY219</f>
        <v>165.239646567819</v>
      </c>
      <c r="BY189" s="820" t="n">
        <f aca="false">'Quarterly data'!BZ219</f>
        <v>165.239646567819</v>
      </c>
      <c r="BZ189" s="820" t="n">
        <f aca="false">'Quarterly data'!CA219</f>
        <v>181.186417668385</v>
      </c>
      <c r="CA189" s="820" t="n">
        <f aca="false">'Quarterly data'!CB219</f>
        <v>181.186417668385</v>
      </c>
      <c r="CB189" s="820" t="n">
        <f aca="false">'Quarterly data'!CC219</f>
        <v>181.623223004915</v>
      </c>
      <c r="CC189" s="820" t="n">
        <f aca="false">'Quarterly data'!CD219</f>
        <v>181.623223004915</v>
      </c>
      <c r="CD189" s="820" t="n">
        <f aca="false">'Quarterly data'!CE219</f>
        <v>257.507994768951</v>
      </c>
      <c r="CE189" s="820" t="n">
        <f aca="false">'Quarterly data'!CF219</f>
        <v>257.602557656532</v>
      </c>
      <c r="CF189" s="820" t="n">
        <f aca="false">'Quarterly data'!CG219</f>
        <v>256.175786853369</v>
      </c>
      <c r="CG189" s="820" t="n">
        <f aca="false">'Quarterly data'!CH219</f>
        <v>256.007586504307</v>
      </c>
      <c r="CH189" s="820" t="n">
        <f aca="false">'Quarterly data'!CI219</f>
        <v>258.766519227729</v>
      </c>
      <c r="CI189" s="820" t="n">
        <f aca="false">'Quarterly data'!CJ219</f>
        <v>258.73388607293</v>
      </c>
      <c r="CJ189" s="820" t="n">
        <f aca="false">'Quarterly data'!CK219</f>
        <v>260.221611217658</v>
      </c>
      <c r="CK189" s="820" t="n">
        <f aca="false">'Quarterly data'!CL219</f>
        <v>260.150345842655</v>
      </c>
      <c r="CL189" s="820" t="n">
        <f aca="false">'Quarterly data'!CM219</f>
        <v>239.227717385175</v>
      </c>
      <c r="CM189" s="820" t="n">
        <f aca="false">'Quarterly data'!CN219</f>
        <v>244.563593497723</v>
      </c>
      <c r="CN189" s="820" t="n">
        <f aca="false">'Quarterly data'!CO219</f>
        <v>290.016875941766</v>
      </c>
      <c r="CO189" s="820" t="n">
        <f aca="false">'Quarterly data'!CP219</f>
        <v>282.419772398415</v>
      </c>
      <c r="CP189" s="820" t="n">
        <f aca="false">'Quarterly data'!CQ219</f>
        <v>266.321565693259</v>
      </c>
      <c r="CQ189" s="820" t="n">
        <f aca="false">'Quarterly data'!CR219</f>
        <v>237.917345608782</v>
      </c>
      <c r="CR189" s="820" t="n">
        <f aca="false">'Quarterly data'!CS219</f>
        <v>283.820637349569</v>
      </c>
      <c r="CS189" s="820" t="n">
        <f aca="false">'Quarterly data'!CT219</f>
        <v>269.174005135872</v>
      </c>
      <c r="CT189" s="820" t="n">
        <f aca="false">'Quarterly data'!CU219</f>
        <v>257.710739932758</v>
      </c>
      <c r="CU189" s="820" t="n">
        <f aca="false">'Quarterly data'!CV219</f>
        <v>227.487650831501</v>
      </c>
      <c r="CV189" s="821"/>
      <c r="CW189" s="821"/>
      <c r="CX189" s="821"/>
      <c r="CY189" s="821"/>
      <c r="CZ189" s="821"/>
      <c r="DA189" s="821"/>
      <c r="DB189" s="821"/>
      <c r="DC189" s="821"/>
      <c r="DD189" s="821"/>
      <c r="DE189" s="821"/>
      <c r="DF189" s="821"/>
      <c r="DG189" s="821"/>
      <c r="DH189" s="821"/>
      <c r="DI189" s="821"/>
      <c r="DJ189" s="821"/>
      <c r="DK189" s="821"/>
      <c r="DL189" s="821"/>
      <c r="DM189" s="821"/>
      <c r="DN189" s="821"/>
    </row>
    <row r="190" customFormat="false" ht="15" hidden="false" customHeight="false" outlineLevel="0" collapsed="false">
      <c r="A190" s="823" t="s">
        <v>202</v>
      </c>
      <c r="B190" s="820" t="n">
        <f aca="false">'Quarterly data'!C220</f>
        <v>0</v>
      </c>
      <c r="C190" s="820" t="n">
        <f aca="false">'Quarterly data'!D220</f>
        <v>0</v>
      </c>
      <c r="D190" s="820" t="n">
        <f aca="false">'Quarterly data'!E220</f>
        <v>0</v>
      </c>
      <c r="E190" s="820" t="n">
        <f aca="false">'Quarterly data'!F220</f>
        <v>0</v>
      </c>
      <c r="F190" s="820" t="n">
        <f aca="false">'Quarterly data'!G220</f>
        <v>0</v>
      </c>
      <c r="G190" s="820" t="n">
        <f aca="false">'Quarterly data'!H220</f>
        <v>0</v>
      </c>
      <c r="H190" s="820" t="n">
        <f aca="false">'Quarterly data'!I220</f>
        <v>0</v>
      </c>
      <c r="I190" s="820" t="n">
        <f aca="false">'Quarterly data'!J220</f>
        <v>0</v>
      </c>
      <c r="J190" s="820" t="n">
        <f aca="false">'Quarterly data'!K220</f>
        <v>0</v>
      </c>
      <c r="K190" s="820" t="n">
        <f aca="false">'Quarterly data'!L220</f>
        <v>0</v>
      </c>
      <c r="L190" s="820" t="n">
        <f aca="false">'Quarterly data'!M220</f>
        <v>0</v>
      </c>
      <c r="M190" s="820" t="n">
        <f aca="false">'Quarterly data'!N220</f>
        <v>0</v>
      </c>
      <c r="N190" s="820" t="n">
        <f aca="false">'Quarterly data'!O220</f>
        <v>15.1608941825</v>
      </c>
      <c r="O190" s="820" t="n">
        <f aca="false">'Quarterly data'!P220</f>
        <v>15.1608941825</v>
      </c>
      <c r="P190" s="820" t="n">
        <f aca="false">'Quarterly data'!Q220</f>
        <v>15.1608941825</v>
      </c>
      <c r="Q190" s="820" t="n">
        <f aca="false">'Quarterly data'!R220</f>
        <v>15.1608941825</v>
      </c>
      <c r="R190" s="820" t="n">
        <f aca="false">'Quarterly data'!S220</f>
        <v>18.1118622040173</v>
      </c>
      <c r="S190" s="820" t="n">
        <f aca="false">'Quarterly data'!T220</f>
        <v>18.1118622040173</v>
      </c>
      <c r="T190" s="820" t="n">
        <f aca="false">'Quarterly data'!U220</f>
        <v>18.1118622040173</v>
      </c>
      <c r="U190" s="820" t="n">
        <f aca="false">'Quarterly data'!V220</f>
        <v>18.1118622040173</v>
      </c>
      <c r="V190" s="820" t="n">
        <f aca="false">'Quarterly data'!W220</f>
        <v>20.574427137326</v>
      </c>
      <c r="W190" s="820" t="n">
        <f aca="false">'Quarterly data'!X220</f>
        <v>20.574427137326</v>
      </c>
      <c r="X190" s="820" t="n">
        <f aca="false">'Quarterly data'!Y220</f>
        <v>20.574427137326</v>
      </c>
      <c r="Y190" s="820" t="n">
        <f aca="false">'Quarterly data'!Z220</f>
        <v>20.574427137326</v>
      </c>
      <c r="Z190" s="820" t="n">
        <f aca="false">'Quarterly data'!AA220</f>
        <v>18.3361344364828</v>
      </c>
      <c r="AA190" s="820" t="n">
        <f aca="false">'Quarterly data'!AB220</f>
        <v>18.3361344364828</v>
      </c>
      <c r="AB190" s="820" t="n">
        <f aca="false">'Quarterly data'!AC220</f>
        <v>18.3361344364828</v>
      </c>
      <c r="AC190" s="820" t="n">
        <f aca="false">'Quarterly data'!AD220</f>
        <v>18.3361344364828</v>
      </c>
      <c r="AD190" s="820" t="n">
        <f aca="false">'Quarterly data'!AE220</f>
        <v>20.6634638998728</v>
      </c>
      <c r="AE190" s="820" t="n">
        <f aca="false">'Quarterly data'!AF220</f>
        <v>20.6634638998728</v>
      </c>
      <c r="AF190" s="820" t="n">
        <f aca="false">'Quarterly data'!AG220</f>
        <v>20.6634638998728</v>
      </c>
      <c r="AG190" s="820" t="n">
        <f aca="false">'Quarterly data'!AH220</f>
        <v>20.6634638998728</v>
      </c>
      <c r="AH190" s="820" t="n">
        <f aca="false">'Quarterly data'!AI220</f>
        <v>19.5537168806722</v>
      </c>
      <c r="AI190" s="820" t="n">
        <f aca="false">'Quarterly data'!AJ220</f>
        <v>19.5537168806722</v>
      </c>
      <c r="AJ190" s="820" t="n">
        <f aca="false">'Quarterly data'!AK220</f>
        <v>19.5537168806722</v>
      </c>
      <c r="AK190" s="820" t="n">
        <f aca="false">'Quarterly data'!AL220</f>
        <v>19.5537168806722</v>
      </c>
      <c r="AL190" s="820" t="n">
        <f aca="false">'Quarterly data'!AM220</f>
        <v>22.9369301158954</v>
      </c>
      <c r="AM190" s="820" t="n">
        <f aca="false">'Quarterly data'!AN220</f>
        <v>22.9369301158954</v>
      </c>
      <c r="AN190" s="820" t="n">
        <f aca="false">'Quarterly data'!AO220</f>
        <v>22.9369301158954</v>
      </c>
      <c r="AO190" s="820" t="n">
        <f aca="false">'Quarterly data'!AP220</f>
        <v>22.9369301158954</v>
      </c>
      <c r="AP190" s="820" t="n">
        <f aca="false">'Quarterly data'!AQ220</f>
        <v>30.4532302868982</v>
      </c>
      <c r="AQ190" s="820" t="n">
        <f aca="false">'Quarterly data'!AR220</f>
        <v>30.4532302868982</v>
      </c>
      <c r="AR190" s="820" t="n">
        <f aca="false">'Quarterly data'!AS220</f>
        <v>30.4532302868982</v>
      </c>
      <c r="AS190" s="820" t="n">
        <f aca="false">'Quarterly data'!AT220</f>
        <v>30.4532302868982</v>
      </c>
      <c r="AT190" s="820" t="n">
        <f aca="false">'Quarterly data'!AU220</f>
        <v>35.991575657806</v>
      </c>
      <c r="AU190" s="820" t="n">
        <f aca="false">'Quarterly data'!AV220</f>
        <v>35.991575657806</v>
      </c>
      <c r="AV190" s="820" t="n">
        <f aca="false">'Quarterly data'!AW220</f>
        <v>35.991575657806</v>
      </c>
      <c r="AW190" s="820" t="n">
        <f aca="false">'Quarterly data'!AX220</f>
        <v>35.991575657806</v>
      </c>
      <c r="AX190" s="820" t="n">
        <f aca="false">'Quarterly data'!AY220</f>
        <v>46.25860679444</v>
      </c>
      <c r="AY190" s="820" t="n">
        <f aca="false">'Quarterly data'!AZ220</f>
        <v>46.25860679444</v>
      </c>
      <c r="AZ190" s="820" t="n">
        <f aca="false">'Quarterly data'!BA220</f>
        <v>46.25860679444</v>
      </c>
      <c r="BA190" s="820" t="n">
        <f aca="false">'Quarterly data'!BB220</f>
        <v>46.25860679444</v>
      </c>
      <c r="BB190" s="820" t="n">
        <f aca="false">'Quarterly data'!BC220</f>
        <v>70.9910532380697</v>
      </c>
      <c r="BC190" s="820" t="n">
        <f aca="false">'Quarterly data'!BD220</f>
        <v>70.9910532380697</v>
      </c>
      <c r="BD190" s="820" t="n">
        <f aca="false">'Quarterly data'!BE220</f>
        <v>70.9910532380697</v>
      </c>
      <c r="BE190" s="820" t="n">
        <f aca="false">'Quarterly data'!BF220</f>
        <v>70.9910532380697</v>
      </c>
      <c r="BF190" s="820" t="n">
        <f aca="false">'Quarterly data'!BG220</f>
        <v>89.1061406585653</v>
      </c>
      <c r="BG190" s="820" t="n">
        <f aca="false">'Quarterly data'!BH220</f>
        <v>89.1061406585653</v>
      </c>
      <c r="BH190" s="820" t="n">
        <f aca="false">'Quarterly data'!BI220</f>
        <v>89.1061406585653</v>
      </c>
      <c r="BI190" s="820" t="n">
        <f aca="false">'Quarterly data'!BJ220</f>
        <v>89.1061406585653</v>
      </c>
      <c r="BJ190" s="820" t="n">
        <f aca="false">'Quarterly data'!BK220</f>
        <v>87.7000073932991</v>
      </c>
      <c r="BK190" s="820" t="n">
        <f aca="false">'Quarterly data'!BL220</f>
        <v>87.7000073932991</v>
      </c>
      <c r="BL190" s="820" t="n">
        <f aca="false">'Quarterly data'!BM220</f>
        <v>87.7000073932991</v>
      </c>
      <c r="BM190" s="820" t="n">
        <f aca="false">'Quarterly data'!BN220</f>
        <v>87.7000073932991</v>
      </c>
      <c r="BN190" s="820" t="n">
        <f aca="false">'Quarterly data'!BO220</f>
        <v>99.7092654373386</v>
      </c>
      <c r="BO190" s="820" t="n">
        <f aca="false">'Quarterly data'!BP220</f>
        <v>99.7092654373386</v>
      </c>
      <c r="BP190" s="820" t="n">
        <f aca="false">'Quarterly data'!BQ220</f>
        <v>99.7092654373386</v>
      </c>
      <c r="BQ190" s="820" t="n">
        <f aca="false">'Quarterly data'!BR220</f>
        <v>99.7092654373386</v>
      </c>
      <c r="BR190" s="820" t="n">
        <f aca="false">'Quarterly data'!BS220</f>
        <v>79.3724473423417</v>
      </c>
      <c r="BS190" s="820" t="n">
        <f aca="false">'Quarterly data'!BT220</f>
        <v>79.3724473423417</v>
      </c>
      <c r="BT190" s="820" t="n">
        <f aca="false">'Quarterly data'!BU220</f>
        <v>79.3724473423417</v>
      </c>
      <c r="BU190" s="820" t="n">
        <f aca="false">'Quarterly data'!BV220</f>
        <v>79.3724473423417</v>
      </c>
      <c r="BV190" s="820" t="n">
        <f aca="false">'Quarterly data'!BW220</f>
        <v>111.427810345017</v>
      </c>
      <c r="BW190" s="820" t="n">
        <f aca="false">'Quarterly data'!BX220</f>
        <v>111.427810345017</v>
      </c>
      <c r="BX190" s="820" t="n">
        <f aca="false">'Quarterly data'!BY220</f>
        <v>111.427810345017</v>
      </c>
      <c r="BY190" s="820" t="n">
        <f aca="false">'Quarterly data'!BZ220</f>
        <v>111.427810345017</v>
      </c>
      <c r="BZ190" s="820" t="n">
        <f aca="false">'Quarterly data'!CA220</f>
        <v>118.552214567562</v>
      </c>
      <c r="CA190" s="820" t="n">
        <f aca="false">'Quarterly data'!CB220</f>
        <v>118.552214567562</v>
      </c>
      <c r="CB190" s="820" t="n">
        <f aca="false">'Quarterly data'!CC220</f>
        <v>118.552214567562</v>
      </c>
      <c r="CC190" s="820" t="n">
        <f aca="false">'Quarterly data'!CD220</f>
        <v>118.552214567562</v>
      </c>
      <c r="CD190" s="820" t="n">
        <f aca="false">'Quarterly data'!CE220</f>
        <v>110.890488853276</v>
      </c>
      <c r="CE190" s="820" t="n">
        <f aca="false">'Quarterly data'!CF220</f>
        <v>110.985051740857</v>
      </c>
      <c r="CF190" s="820" t="n">
        <f aca="false">'Quarterly data'!CG220</f>
        <v>111.186979968018</v>
      </c>
      <c r="CG190" s="820" t="n">
        <f aca="false">'Quarterly data'!CH220</f>
        <v>111.018779618956</v>
      </c>
      <c r="CH190" s="820" t="n">
        <f aca="false">'Quarterly data'!CI220</f>
        <v>112.238935735121</v>
      </c>
      <c r="CI190" s="820" t="n">
        <f aca="false">'Quarterly data'!CJ220</f>
        <v>112.206302580321</v>
      </c>
      <c r="CJ190" s="820" t="n">
        <f aca="false">'Quarterly data'!CK220</f>
        <v>112.270621267315</v>
      </c>
      <c r="CK190" s="820" t="n">
        <f aca="false">'Quarterly data'!CL220</f>
        <v>112.199355892312</v>
      </c>
      <c r="CL190" s="820" t="n">
        <f aca="false">'Quarterly data'!CM220</f>
        <v>104.612048874442</v>
      </c>
      <c r="CM190" s="820" t="n">
        <f aca="false">'Quarterly data'!CN220</f>
        <v>113.320164478422</v>
      </c>
      <c r="CN190" s="820" t="n">
        <f aca="false">'Quarterly data'!CO220</f>
        <v>125.069143608625</v>
      </c>
      <c r="CO190" s="820" t="n">
        <f aca="false">'Quarterly data'!CP220</f>
        <v>122.016619902813</v>
      </c>
      <c r="CP190" s="820" t="n">
        <f aca="false">'Quarterly data'!CQ220</f>
        <v>113.776558683029</v>
      </c>
      <c r="CQ190" s="820" t="n">
        <f aca="false">'Quarterly data'!CR220</f>
        <v>124.16072184629</v>
      </c>
      <c r="CR190" s="820" t="n">
        <f aca="false">'Quarterly data'!CS220</f>
        <v>121.821854236365</v>
      </c>
      <c r="CS190" s="820" t="n">
        <f aca="false">'Quarterly data'!CT220</f>
        <v>131.475039862471</v>
      </c>
      <c r="CT190" s="820" t="n">
        <f aca="false">'Quarterly data'!CU220</f>
        <v>103.31333584321</v>
      </c>
      <c r="CU190" s="820" t="n">
        <f aca="false">'Quarterly data'!CV220</f>
        <v>116.011681292408</v>
      </c>
      <c r="CV190" s="821"/>
      <c r="CW190" s="821"/>
      <c r="CX190" s="821"/>
      <c r="CY190" s="821"/>
      <c r="CZ190" s="821"/>
      <c r="DA190" s="821"/>
      <c r="DB190" s="821"/>
      <c r="DC190" s="821"/>
      <c r="DD190" s="821"/>
      <c r="DE190" s="821"/>
      <c r="DF190" s="821"/>
      <c r="DG190" s="821"/>
      <c r="DH190" s="821"/>
      <c r="DI190" s="821"/>
      <c r="DJ190" s="821"/>
      <c r="DK190" s="821"/>
      <c r="DL190" s="821"/>
      <c r="DM190" s="821"/>
      <c r="DN190" s="821"/>
    </row>
    <row r="191" customFormat="false" ht="15" hidden="false" customHeight="false" outlineLevel="0" collapsed="false">
      <c r="A191" s="824" t="s">
        <v>384</v>
      </c>
      <c r="B191" s="820" t="n">
        <f aca="false">'Quarterly data'!C221</f>
        <v>0</v>
      </c>
      <c r="C191" s="820" t="n">
        <f aca="false">'Quarterly data'!D221</f>
        <v>0</v>
      </c>
      <c r="D191" s="820" t="n">
        <f aca="false">'Quarterly data'!E221</f>
        <v>0</v>
      </c>
      <c r="E191" s="820" t="n">
        <f aca="false">'Quarterly data'!F221</f>
        <v>0</v>
      </c>
      <c r="F191" s="820" t="n">
        <f aca="false">'Quarterly data'!G221</f>
        <v>0</v>
      </c>
      <c r="G191" s="820" t="n">
        <f aca="false">'Quarterly data'!H221</f>
        <v>0</v>
      </c>
      <c r="H191" s="820" t="n">
        <f aca="false">'Quarterly data'!I221</f>
        <v>0</v>
      </c>
      <c r="I191" s="820" t="n">
        <f aca="false">'Quarterly data'!J221</f>
        <v>0</v>
      </c>
      <c r="J191" s="820" t="n">
        <f aca="false">'Quarterly data'!K221</f>
        <v>0</v>
      </c>
      <c r="K191" s="820" t="n">
        <f aca="false">'Quarterly data'!L221</f>
        <v>0</v>
      </c>
      <c r="L191" s="820" t="n">
        <f aca="false">'Quarterly data'!M221</f>
        <v>0</v>
      </c>
      <c r="M191" s="820" t="n">
        <f aca="false">'Quarterly data'!N221</f>
        <v>0</v>
      </c>
      <c r="N191" s="820" t="n">
        <f aca="false">'Quarterly data'!O221</f>
        <v>4.105</v>
      </c>
      <c r="O191" s="820" t="n">
        <f aca="false">'Quarterly data'!P221</f>
        <v>4.105</v>
      </c>
      <c r="P191" s="820" t="n">
        <f aca="false">'Quarterly data'!Q221</f>
        <v>4.105</v>
      </c>
      <c r="Q191" s="820" t="n">
        <f aca="false">'Quarterly data'!R221</f>
        <v>4.105</v>
      </c>
      <c r="R191" s="820" t="n">
        <f aca="false">'Quarterly data'!S221</f>
        <v>4.56823530289021</v>
      </c>
      <c r="S191" s="820" t="n">
        <f aca="false">'Quarterly data'!T221</f>
        <v>4.56823530289021</v>
      </c>
      <c r="T191" s="820" t="n">
        <f aca="false">'Quarterly data'!U221</f>
        <v>4.56823530289021</v>
      </c>
      <c r="U191" s="820" t="n">
        <f aca="false">'Quarterly data'!V221</f>
        <v>4.56823530289021</v>
      </c>
      <c r="V191" s="820" t="n">
        <f aca="false">'Quarterly data'!W221</f>
        <v>5.4775</v>
      </c>
      <c r="W191" s="820" t="n">
        <f aca="false">'Quarterly data'!X221</f>
        <v>5.4775</v>
      </c>
      <c r="X191" s="820" t="n">
        <f aca="false">'Quarterly data'!Y221</f>
        <v>5.4775</v>
      </c>
      <c r="Y191" s="820" t="n">
        <f aca="false">'Quarterly data'!Z221</f>
        <v>5.4775</v>
      </c>
      <c r="Z191" s="820" t="n">
        <f aca="false">'Quarterly data'!AA221</f>
        <v>5.7925</v>
      </c>
      <c r="AA191" s="820" t="n">
        <f aca="false">'Quarterly data'!AB221</f>
        <v>5.7925</v>
      </c>
      <c r="AB191" s="820" t="n">
        <f aca="false">'Quarterly data'!AC221</f>
        <v>5.7925</v>
      </c>
      <c r="AC191" s="820" t="n">
        <f aca="false">'Quarterly data'!AD221</f>
        <v>5.7925</v>
      </c>
      <c r="AD191" s="820" t="n">
        <f aca="false">'Quarterly data'!AE221</f>
        <v>5.965</v>
      </c>
      <c r="AE191" s="820" t="n">
        <f aca="false">'Quarterly data'!AF221</f>
        <v>5.965</v>
      </c>
      <c r="AF191" s="820" t="n">
        <f aca="false">'Quarterly data'!AG221</f>
        <v>5.965</v>
      </c>
      <c r="AG191" s="820" t="n">
        <f aca="false">'Quarterly data'!AH221</f>
        <v>5.965</v>
      </c>
      <c r="AH191" s="820" t="n">
        <f aca="false">'Quarterly data'!AI221</f>
        <v>6.51555741402054</v>
      </c>
      <c r="AI191" s="820" t="n">
        <f aca="false">'Quarterly data'!AJ221</f>
        <v>6.51555741402054</v>
      </c>
      <c r="AJ191" s="820" t="n">
        <f aca="false">'Quarterly data'!AK221</f>
        <v>6.51555741402054</v>
      </c>
      <c r="AK191" s="820" t="n">
        <f aca="false">'Quarterly data'!AL221</f>
        <v>6.51555741402054</v>
      </c>
      <c r="AL191" s="820" t="n">
        <f aca="false">'Quarterly data'!AM221</f>
        <v>7.86886241419719</v>
      </c>
      <c r="AM191" s="820" t="n">
        <f aca="false">'Quarterly data'!AN221</f>
        <v>7.86886241419719</v>
      </c>
      <c r="AN191" s="820" t="n">
        <f aca="false">'Quarterly data'!AO221</f>
        <v>7.86886241419719</v>
      </c>
      <c r="AO191" s="820" t="n">
        <f aca="false">'Quarterly data'!AP221</f>
        <v>7.86886241419719</v>
      </c>
      <c r="AP191" s="820" t="n">
        <f aca="false">'Quarterly data'!AQ221</f>
        <v>9.18766969633271</v>
      </c>
      <c r="AQ191" s="820" t="n">
        <f aca="false">'Quarterly data'!AR221</f>
        <v>9.18766969633271</v>
      </c>
      <c r="AR191" s="820" t="n">
        <f aca="false">'Quarterly data'!AS221</f>
        <v>9.18766969633271</v>
      </c>
      <c r="AS191" s="820" t="n">
        <f aca="false">'Quarterly data'!AT221</f>
        <v>9.18766969633271</v>
      </c>
      <c r="AT191" s="820" t="n">
        <f aca="false">'Quarterly data'!AU221</f>
        <v>10.3234433361274</v>
      </c>
      <c r="AU191" s="820" t="n">
        <f aca="false">'Quarterly data'!AV221</f>
        <v>10.3234433361274</v>
      </c>
      <c r="AV191" s="820" t="n">
        <f aca="false">'Quarterly data'!AW221</f>
        <v>10.3234433361274</v>
      </c>
      <c r="AW191" s="820" t="n">
        <f aca="false">'Quarterly data'!AX221</f>
        <v>10.3234433361274</v>
      </c>
      <c r="AX191" s="820" t="n">
        <f aca="false">'Quarterly data'!AY221</f>
        <v>11.6654909698239</v>
      </c>
      <c r="AY191" s="820" t="n">
        <f aca="false">'Quarterly data'!AZ221</f>
        <v>11.6654909698239</v>
      </c>
      <c r="AZ191" s="820" t="n">
        <f aca="false">'Quarterly data'!BA221</f>
        <v>11.6654909698239</v>
      </c>
      <c r="BA191" s="820" t="n">
        <f aca="false">'Quarterly data'!BB221</f>
        <v>11.6654909698239</v>
      </c>
      <c r="BB191" s="820" t="n">
        <f aca="false">'Quarterly data'!BC221</f>
        <v>17.4982364547359</v>
      </c>
      <c r="BC191" s="820" t="n">
        <f aca="false">'Quarterly data'!BD221</f>
        <v>17.4982364547359</v>
      </c>
      <c r="BD191" s="820" t="n">
        <f aca="false">'Quarterly data'!BE221</f>
        <v>17.4982364547359</v>
      </c>
      <c r="BE191" s="820" t="n">
        <f aca="false">'Quarterly data'!BF221</f>
        <v>17.4982364547359</v>
      </c>
      <c r="BF191" s="820" t="n">
        <f aca="false">'Quarterly data'!BG221</f>
        <v>17.9576674829677</v>
      </c>
      <c r="BG191" s="820" t="n">
        <f aca="false">'Quarterly data'!BH221</f>
        <v>17.9576674829677</v>
      </c>
      <c r="BH191" s="820" t="n">
        <f aca="false">'Quarterly data'!BI221</f>
        <v>17.9576674829677</v>
      </c>
      <c r="BI191" s="820" t="n">
        <f aca="false">'Quarterly data'!BJ221</f>
        <v>17.9576674829677</v>
      </c>
      <c r="BJ191" s="820" t="n">
        <f aca="false">'Quarterly data'!BK221</f>
        <v>19.2524463463409</v>
      </c>
      <c r="BK191" s="820" t="n">
        <f aca="false">'Quarterly data'!BL221</f>
        <v>19.2524463463409</v>
      </c>
      <c r="BL191" s="820" t="n">
        <f aca="false">'Quarterly data'!BM221</f>
        <v>19.2524463463409</v>
      </c>
      <c r="BM191" s="820" t="n">
        <f aca="false">'Quarterly data'!BN221</f>
        <v>19.2524463463409</v>
      </c>
      <c r="BN191" s="820" t="n">
        <f aca="false">'Quarterly data'!BO221</f>
        <v>22.2975</v>
      </c>
      <c r="BO191" s="820" t="n">
        <f aca="false">'Quarterly data'!BP221</f>
        <v>22.2975</v>
      </c>
      <c r="BP191" s="820" t="n">
        <f aca="false">'Quarterly data'!BQ221</f>
        <v>22.2975</v>
      </c>
      <c r="BQ191" s="820" t="n">
        <f aca="false">'Quarterly data'!BR221</f>
        <v>22.2975</v>
      </c>
      <c r="BR191" s="820" t="n">
        <f aca="false">'Quarterly data'!BS221</f>
        <v>19.6432591632312</v>
      </c>
      <c r="BS191" s="820" t="n">
        <f aca="false">'Quarterly data'!BT221</f>
        <v>19.6432591632312</v>
      </c>
      <c r="BT191" s="820" t="n">
        <f aca="false">'Quarterly data'!BU221</f>
        <v>19.6432591632312</v>
      </c>
      <c r="BU191" s="820" t="n">
        <f aca="false">'Quarterly data'!BV221</f>
        <v>19.6432591632312</v>
      </c>
      <c r="BV191" s="820" t="n">
        <f aca="false">'Quarterly data'!BW221</f>
        <v>19.7658675255032</v>
      </c>
      <c r="BW191" s="820" t="n">
        <f aca="false">'Quarterly data'!BX221</f>
        <v>19.7658675255032</v>
      </c>
      <c r="BX191" s="820" t="n">
        <f aca="false">'Quarterly data'!BY221</f>
        <v>19.7658675255032</v>
      </c>
      <c r="BY191" s="820" t="n">
        <f aca="false">'Quarterly data'!BZ221</f>
        <v>19.7658675255032</v>
      </c>
      <c r="BZ191" s="820" t="n">
        <f aca="false">'Quarterly data'!CA221</f>
        <v>20.9563814939957</v>
      </c>
      <c r="CA191" s="820" t="n">
        <f aca="false">'Quarterly data'!CB221</f>
        <v>20.9563814939957</v>
      </c>
      <c r="CB191" s="820" t="n">
        <f aca="false">'Quarterly data'!CC221</f>
        <v>20.9563814939957</v>
      </c>
      <c r="CC191" s="820" t="n">
        <f aca="false">'Quarterly data'!CD221</f>
        <v>20.9563814939957</v>
      </c>
      <c r="CD191" s="820" t="n">
        <f aca="false">'Quarterly data'!CE221</f>
        <v>77.0538484309291</v>
      </c>
      <c r="CE191" s="820" t="n">
        <f aca="false">'Quarterly data'!CF221</f>
        <v>77.0538484309291</v>
      </c>
      <c r="CF191" s="820" t="n">
        <f aca="false">'Quarterly data'!CG221</f>
        <v>77.0538484309291</v>
      </c>
      <c r="CG191" s="820" t="n">
        <f aca="false">'Quarterly data'!CH221</f>
        <v>77.0538484309291</v>
      </c>
      <c r="CH191" s="820" t="n">
        <f aca="false">'Quarterly data'!CI221</f>
        <v>80.2855959542492</v>
      </c>
      <c r="CI191" s="820" t="n">
        <f aca="false">'Quarterly data'!CJ221</f>
        <v>80.2855959542492</v>
      </c>
      <c r="CJ191" s="820" t="n">
        <f aca="false">'Quarterly data'!CK221</f>
        <v>80.2855959542492</v>
      </c>
      <c r="CK191" s="820" t="n">
        <f aca="false">'Quarterly data'!CL221</f>
        <v>80.2855959542492</v>
      </c>
      <c r="CL191" s="820" t="n">
        <f aca="false">'Quarterly data'!CM221</f>
        <v>84.8411234722561</v>
      </c>
      <c r="CM191" s="820" t="n">
        <f aca="false">'Quarterly data'!CN221</f>
        <v>83.3116634845151</v>
      </c>
      <c r="CN191" s="820" t="n">
        <f aca="false">'Quarterly data'!CO221</f>
        <v>101.862315891416</v>
      </c>
      <c r="CO191" s="820" t="n">
        <f aca="false">'Quarterly data'!CP221</f>
        <v>100.766047931104</v>
      </c>
      <c r="CP191" s="820" t="n">
        <f aca="false">'Quarterly data'!CQ221</f>
        <v>99.2485148884591</v>
      </c>
      <c r="CQ191" s="820" t="n">
        <f aca="false">'Quarterly data'!CR221</f>
        <v>66.8636609785193</v>
      </c>
      <c r="CR191" s="820" t="n">
        <f aca="false">'Quarterly data'!CS221</f>
        <v>99.62825707695</v>
      </c>
      <c r="CS191" s="820" t="n">
        <f aca="false">'Quarterly data'!CT221</f>
        <v>79.4254380380563</v>
      </c>
      <c r="CT191" s="820" t="n">
        <f aca="false">'Quarterly data'!CU221</f>
        <v>89.9471125337234</v>
      </c>
      <c r="CU191" s="820" t="n">
        <f aca="false">'Quarterly data'!CV221</f>
        <v>62.3319689173583</v>
      </c>
      <c r="CV191" s="821"/>
      <c r="CW191" s="821"/>
      <c r="CX191" s="821"/>
      <c r="CY191" s="821"/>
      <c r="CZ191" s="821"/>
      <c r="DA191" s="821"/>
      <c r="DB191" s="821"/>
      <c r="DC191" s="821"/>
      <c r="DD191" s="821"/>
      <c r="DE191" s="821"/>
      <c r="DF191" s="821"/>
      <c r="DG191" s="821"/>
      <c r="DH191" s="821"/>
      <c r="DI191" s="821"/>
      <c r="DJ191" s="821"/>
      <c r="DK191" s="821"/>
      <c r="DL191" s="821"/>
      <c r="DM191" s="821"/>
      <c r="DN191" s="821"/>
    </row>
    <row r="192" customFormat="false" ht="15" hidden="false" customHeight="false" outlineLevel="0" collapsed="false">
      <c r="A192" s="825" t="s">
        <v>410</v>
      </c>
      <c r="B192" s="820" t="n">
        <f aca="false">'Quarterly data'!C222</f>
        <v>0</v>
      </c>
      <c r="C192" s="820" t="n">
        <f aca="false">'Quarterly data'!D222</f>
        <v>0</v>
      </c>
      <c r="D192" s="820" t="n">
        <f aca="false">'Quarterly data'!E222</f>
        <v>0</v>
      </c>
      <c r="E192" s="820" t="n">
        <f aca="false">'Quarterly data'!F222</f>
        <v>0</v>
      </c>
      <c r="F192" s="820" t="n">
        <f aca="false">'Quarterly data'!G222</f>
        <v>0</v>
      </c>
      <c r="G192" s="820" t="n">
        <f aca="false">'Quarterly data'!H222</f>
        <v>0</v>
      </c>
      <c r="H192" s="820" t="n">
        <f aca="false">'Quarterly data'!I222</f>
        <v>0</v>
      </c>
      <c r="I192" s="820" t="n">
        <f aca="false">'Quarterly data'!J222</f>
        <v>0</v>
      </c>
      <c r="J192" s="820" t="n">
        <f aca="false">'Quarterly data'!K222</f>
        <v>0</v>
      </c>
      <c r="K192" s="820" t="n">
        <f aca="false">'Quarterly data'!L222</f>
        <v>0</v>
      </c>
      <c r="L192" s="820" t="n">
        <f aca="false">'Quarterly data'!M222</f>
        <v>0</v>
      </c>
      <c r="M192" s="820" t="n">
        <f aca="false">'Quarterly data'!N222</f>
        <v>0</v>
      </c>
      <c r="N192" s="820" t="n">
        <f aca="false">'Quarterly data'!O222</f>
        <v>11.059375</v>
      </c>
      <c r="O192" s="820" t="n">
        <f aca="false">'Quarterly data'!P222</f>
        <v>11.059375</v>
      </c>
      <c r="P192" s="820" t="n">
        <f aca="false">'Quarterly data'!Q222</f>
        <v>11.059375</v>
      </c>
      <c r="Q192" s="820" t="n">
        <f aca="false">'Quarterly data'!R222</f>
        <v>11.059375</v>
      </c>
      <c r="R192" s="820" t="n">
        <f aca="false">'Quarterly data'!S222</f>
        <v>11.118011416172</v>
      </c>
      <c r="S192" s="820" t="n">
        <f aca="false">'Quarterly data'!T222</f>
        <v>11.118011416172</v>
      </c>
      <c r="T192" s="820" t="n">
        <f aca="false">'Quarterly data'!U222</f>
        <v>11.118011416172</v>
      </c>
      <c r="U192" s="820" t="n">
        <f aca="false">'Quarterly data'!V222</f>
        <v>11.118011416172</v>
      </c>
      <c r="V192" s="820" t="n">
        <f aca="false">'Quarterly data'!W222</f>
        <v>12.125625</v>
      </c>
      <c r="W192" s="820" t="n">
        <f aca="false">'Quarterly data'!X222</f>
        <v>12.125625</v>
      </c>
      <c r="X192" s="820" t="n">
        <f aca="false">'Quarterly data'!Y222</f>
        <v>12.125625</v>
      </c>
      <c r="Y192" s="820" t="n">
        <f aca="false">'Quarterly data'!Z222</f>
        <v>12.125625</v>
      </c>
      <c r="Z192" s="820" t="n">
        <f aca="false">'Quarterly data'!AA222</f>
        <v>10.001875</v>
      </c>
      <c r="AA192" s="820" t="n">
        <f aca="false">'Quarterly data'!AB222</f>
        <v>10.001875</v>
      </c>
      <c r="AB192" s="820" t="n">
        <f aca="false">'Quarterly data'!AC222</f>
        <v>10.001875</v>
      </c>
      <c r="AC192" s="820" t="n">
        <f aca="false">'Quarterly data'!AD222</f>
        <v>10.001875</v>
      </c>
      <c r="AD192" s="820" t="n">
        <f aca="false">'Quarterly data'!AE222</f>
        <v>10.29875</v>
      </c>
      <c r="AE192" s="820" t="n">
        <f aca="false">'Quarterly data'!AF222</f>
        <v>10.29875</v>
      </c>
      <c r="AF192" s="820" t="n">
        <f aca="false">'Quarterly data'!AG222</f>
        <v>10.29875</v>
      </c>
      <c r="AG192" s="820" t="n">
        <f aca="false">'Quarterly data'!AH222</f>
        <v>10.29875</v>
      </c>
      <c r="AH192" s="820" t="n">
        <f aca="false">'Quarterly data'!AI222</f>
        <v>13.8572804468105</v>
      </c>
      <c r="AI192" s="820" t="n">
        <f aca="false">'Quarterly data'!AJ222</f>
        <v>13.8572804468105</v>
      </c>
      <c r="AJ192" s="820" t="n">
        <f aca="false">'Quarterly data'!AK222</f>
        <v>13.8572804468105</v>
      </c>
      <c r="AK192" s="820" t="n">
        <f aca="false">'Quarterly data'!AL222</f>
        <v>13.8572804468105</v>
      </c>
      <c r="AL192" s="820" t="n">
        <f aca="false">'Quarterly data'!AM222</f>
        <v>14.3981849437954</v>
      </c>
      <c r="AM192" s="820" t="n">
        <f aca="false">'Quarterly data'!AN222</f>
        <v>14.3981849437954</v>
      </c>
      <c r="AN192" s="820" t="n">
        <f aca="false">'Quarterly data'!AO222</f>
        <v>14.3981849437954</v>
      </c>
      <c r="AO192" s="820" t="n">
        <f aca="false">'Quarterly data'!AP222</f>
        <v>14.3981849437954</v>
      </c>
      <c r="AP192" s="820" t="n">
        <f aca="false">'Quarterly data'!AQ222</f>
        <v>27.6669606279257</v>
      </c>
      <c r="AQ192" s="820" t="n">
        <f aca="false">'Quarterly data'!AR222</f>
        <v>27.6669606279257</v>
      </c>
      <c r="AR192" s="820" t="n">
        <f aca="false">'Quarterly data'!AS222</f>
        <v>27.6669606279257</v>
      </c>
      <c r="AS192" s="820" t="n">
        <f aca="false">'Quarterly data'!AT222</f>
        <v>27.6669606279257</v>
      </c>
      <c r="AT192" s="820" t="n">
        <f aca="false">'Quarterly data'!AU222</f>
        <v>30.9760727585004</v>
      </c>
      <c r="AU192" s="820" t="n">
        <f aca="false">'Quarterly data'!AV222</f>
        <v>30.9760727585004</v>
      </c>
      <c r="AV192" s="820" t="n">
        <f aca="false">'Quarterly data'!AW222</f>
        <v>30.9760727585004</v>
      </c>
      <c r="AW192" s="820" t="n">
        <f aca="false">'Quarterly data'!AX222</f>
        <v>30.9760727585004</v>
      </c>
      <c r="AX192" s="820" t="n">
        <f aca="false">'Quarterly data'!AY222</f>
        <v>25.3856236766179</v>
      </c>
      <c r="AY192" s="820" t="n">
        <f aca="false">'Quarterly data'!AZ222</f>
        <v>25.3856236766179</v>
      </c>
      <c r="AZ192" s="820" t="n">
        <f aca="false">'Quarterly data'!BA222</f>
        <v>25.3856236766179</v>
      </c>
      <c r="BA192" s="820" t="n">
        <f aca="false">'Quarterly data'!BB222</f>
        <v>25.3856236766179</v>
      </c>
      <c r="BB192" s="820" t="n">
        <f aca="false">'Quarterly data'!BC222</f>
        <v>31.1487265341504</v>
      </c>
      <c r="BC192" s="820" t="n">
        <f aca="false">'Quarterly data'!BD222</f>
        <v>31.1487265341504</v>
      </c>
      <c r="BD192" s="820" t="n">
        <f aca="false">'Quarterly data'!BE222</f>
        <v>31.1487265341504</v>
      </c>
      <c r="BE192" s="820" t="n">
        <f aca="false">'Quarterly data'!BF222</f>
        <v>31.1487265341504</v>
      </c>
      <c r="BF192" s="820" t="n">
        <f aca="false">'Quarterly data'!BG222</f>
        <v>25.9610973312464</v>
      </c>
      <c r="BG192" s="820" t="n">
        <f aca="false">'Quarterly data'!BH222</f>
        <v>25.9610973312464</v>
      </c>
      <c r="BH192" s="820" t="n">
        <f aca="false">'Quarterly data'!BI222</f>
        <v>25.9610973312464</v>
      </c>
      <c r="BI192" s="820" t="n">
        <f aca="false">'Quarterly data'!BJ222</f>
        <v>25.9610973312464</v>
      </c>
      <c r="BJ192" s="820" t="n">
        <f aca="false">'Quarterly data'!BK222</f>
        <v>33.0120889461288</v>
      </c>
      <c r="BK192" s="820" t="n">
        <f aca="false">'Quarterly data'!BL222</f>
        <v>33.0120889461288</v>
      </c>
      <c r="BL192" s="820" t="n">
        <f aca="false">'Quarterly data'!BM222</f>
        <v>33.0120889461288</v>
      </c>
      <c r="BM192" s="820" t="n">
        <f aca="false">'Quarterly data'!BN222</f>
        <v>33.0120889461288</v>
      </c>
      <c r="BN192" s="820" t="n">
        <f aca="false">'Quarterly data'!BO222</f>
        <v>28.5007085261639</v>
      </c>
      <c r="BO192" s="820" t="n">
        <f aca="false">'Quarterly data'!BP222</f>
        <v>28.5007085261639</v>
      </c>
      <c r="BP192" s="820" t="n">
        <f aca="false">'Quarterly data'!BQ222</f>
        <v>28.5007085261639</v>
      </c>
      <c r="BQ192" s="820" t="n">
        <f aca="false">'Quarterly data'!BR222</f>
        <v>28.5007085261639</v>
      </c>
      <c r="BR192" s="820" t="n">
        <f aca="false">'Quarterly data'!BS222</f>
        <v>25.7350574496748</v>
      </c>
      <c r="BS192" s="820" t="n">
        <f aca="false">'Quarterly data'!BT222</f>
        <v>25.7350574496748</v>
      </c>
      <c r="BT192" s="820" t="n">
        <f aca="false">'Quarterly data'!BU222</f>
        <v>26.5599119371748</v>
      </c>
      <c r="BU192" s="820" t="n">
        <f aca="false">'Quarterly data'!BV222</f>
        <v>26.5599119371748</v>
      </c>
      <c r="BV192" s="820" t="n">
        <f aca="false">'Quarterly data'!BW222</f>
        <v>31.3732278896071</v>
      </c>
      <c r="BW192" s="820" t="n">
        <f aca="false">'Quarterly data'!BX222</f>
        <v>31.3732278896071</v>
      </c>
      <c r="BX192" s="820" t="n">
        <f aca="false">'Quarterly data'!BY222</f>
        <v>34.0459686972981</v>
      </c>
      <c r="BY192" s="820" t="n">
        <f aca="false">'Quarterly data'!BZ222</f>
        <v>34.0459686972981</v>
      </c>
      <c r="BZ192" s="820" t="n">
        <f aca="false">'Quarterly data'!CA222</f>
        <v>41.6778216068272</v>
      </c>
      <c r="CA192" s="820" t="n">
        <f aca="false">'Quarterly data'!CB222</f>
        <v>41.6778216068272</v>
      </c>
      <c r="CB192" s="820" t="n">
        <f aca="false">'Quarterly data'!CC222</f>
        <v>42.1146269433579</v>
      </c>
      <c r="CC192" s="820" t="n">
        <f aca="false">'Quarterly data'!CD222</f>
        <v>42.1146269433579</v>
      </c>
      <c r="CD192" s="820" t="n">
        <f aca="false">'Quarterly data'!CE222</f>
        <v>66.3377591162948</v>
      </c>
      <c r="CE192" s="820" t="n">
        <f aca="false">'Quarterly data'!CF222</f>
        <v>66.3377591162948</v>
      </c>
      <c r="CF192" s="820" t="n">
        <f aca="false">'Quarterly data'!CG222</f>
        <v>64.7090600859702</v>
      </c>
      <c r="CG192" s="820" t="n">
        <f aca="false">'Quarterly data'!CH222</f>
        <v>64.7090600859702</v>
      </c>
      <c r="CH192" s="820" t="n">
        <f aca="false">'Quarterly data'!CI222</f>
        <v>60.0627145858597</v>
      </c>
      <c r="CI192" s="820" t="n">
        <f aca="false">'Quarterly data'!CJ222</f>
        <v>60.0627145858597</v>
      </c>
      <c r="CJ192" s="820" t="n">
        <f aca="false">'Quarterly data'!CK222</f>
        <v>61.4861210435939</v>
      </c>
      <c r="CK192" s="820" t="n">
        <f aca="false">'Quarterly data'!CL222</f>
        <v>61.4861210435939</v>
      </c>
      <c r="CL192" s="820" t="n">
        <f aca="false">'Quarterly data'!CM222</f>
        <v>40.5182386269339</v>
      </c>
      <c r="CM192" s="820" t="n">
        <f aca="false">'Quarterly data'!CN222</f>
        <v>38.5140910125172</v>
      </c>
      <c r="CN192" s="820" t="n">
        <f aca="false">'Quarterly data'!CO222</f>
        <v>53.4131147581399</v>
      </c>
      <c r="CO192" s="820" t="n">
        <f aca="false">'Quarterly data'!CP222</f>
        <v>50.9833871818933</v>
      </c>
      <c r="CP192" s="820" t="n">
        <f aca="false">'Quarterly data'!CQ222</f>
        <v>44.8635011217709</v>
      </c>
      <c r="CQ192" s="820" t="n">
        <f aca="false">'Quarterly data'!CR222</f>
        <v>39.335849139338</v>
      </c>
      <c r="CR192" s="820" t="n">
        <f aca="false">'Quarterly data'!CS222</f>
        <v>54.1680350461268</v>
      </c>
      <c r="CS192" s="820" t="n">
        <f aca="false">'Quarterly data'!CT222</f>
        <v>49.6879920553445</v>
      </c>
      <c r="CT192" s="820" t="n">
        <f aca="false">'Quarterly data'!CU222</f>
        <v>52.9080526458245</v>
      </c>
      <c r="CU192" s="820" t="n">
        <f aca="false">'Quarterly data'!CV222</f>
        <v>39.3435358217341</v>
      </c>
      <c r="CV192" s="821"/>
      <c r="CW192" s="821"/>
      <c r="CX192" s="821"/>
      <c r="CY192" s="821"/>
      <c r="CZ192" s="821"/>
      <c r="DA192" s="821"/>
      <c r="DB192" s="821"/>
      <c r="DC192" s="821"/>
      <c r="DD192" s="821"/>
      <c r="DE192" s="821"/>
      <c r="DF192" s="821"/>
      <c r="DG192" s="821"/>
      <c r="DH192" s="821"/>
      <c r="DI192" s="821"/>
      <c r="DJ192" s="821"/>
      <c r="DK192" s="821"/>
      <c r="DL192" s="821"/>
      <c r="DM192" s="821"/>
      <c r="DN192" s="821"/>
    </row>
    <row r="193" customFormat="false" ht="15" hidden="false" customHeight="false" outlineLevel="0" collapsed="false">
      <c r="A193" s="819" t="s">
        <v>854</v>
      </c>
      <c r="B193" s="820" t="n">
        <f aca="false">'Quarterly data'!C223</f>
        <v>0</v>
      </c>
      <c r="C193" s="820" t="n">
        <f aca="false">'Quarterly data'!D223</f>
        <v>0</v>
      </c>
      <c r="D193" s="820" t="n">
        <f aca="false">'Quarterly data'!E223</f>
        <v>0</v>
      </c>
      <c r="E193" s="820" t="n">
        <f aca="false">'Quarterly data'!F223</f>
        <v>0</v>
      </c>
      <c r="F193" s="820" t="n">
        <f aca="false">'Quarterly data'!G223</f>
        <v>0</v>
      </c>
      <c r="G193" s="820" t="n">
        <f aca="false">'Quarterly data'!H223</f>
        <v>0</v>
      </c>
      <c r="H193" s="820" t="n">
        <f aca="false">'Quarterly data'!I223</f>
        <v>0</v>
      </c>
      <c r="I193" s="820" t="n">
        <f aca="false">'Quarterly data'!J223</f>
        <v>0</v>
      </c>
      <c r="J193" s="820" t="n">
        <f aca="false">'Quarterly data'!K223</f>
        <v>0</v>
      </c>
      <c r="K193" s="820" t="n">
        <f aca="false">'Quarterly data'!L223</f>
        <v>0</v>
      </c>
      <c r="L193" s="820" t="n">
        <f aca="false">'Quarterly data'!M223</f>
        <v>0</v>
      </c>
      <c r="M193" s="820" t="n">
        <f aca="false">'Quarterly data'!N223</f>
        <v>0</v>
      </c>
      <c r="N193" s="820" t="n">
        <f aca="false">'Quarterly data'!O223</f>
        <v>-4.815</v>
      </c>
      <c r="O193" s="820" t="n">
        <f aca="false">'Quarterly data'!P223</f>
        <v>-4.815</v>
      </c>
      <c r="P193" s="820" t="n">
        <f aca="false">'Quarterly data'!Q223</f>
        <v>-4.815</v>
      </c>
      <c r="Q193" s="820" t="n">
        <f aca="false">'Quarterly data'!R223</f>
        <v>-4.815</v>
      </c>
      <c r="R193" s="820" t="n">
        <f aca="false">'Quarterly data'!S223</f>
        <v>-2.84300481701315</v>
      </c>
      <c r="S193" s="820" t="n">
        <f aca="false">'Quarterly data'!T223</f>
        <v>-2.84300481701315</v>
      </c>
      <c r="T193" s="820" t="n">
        <f aca="false">'Quarterly data'!U223</f>
        <v>-2.84300481701315</v>
      </c>
      <c r="U193" s="820" t="n">
        <f aca="false">'Quarterly data'!V223</f>
        <v>-2.84300481701315</v>
      </c>
      <c r="V193" s="820" t="n">
        <f aca="false">'Quarterly data'!W223</f>
        <v>-4.901</v>
      </c>
      <c r="W193" s="820" t="n">
        <f aca="false">'Quarterly data'!X223</f>
        <v>-4.901</v>
      </c>
      <c r="X193" s="820" t="n">
        <f aca="false">'Quarterly data'!Y223</f>
        <v>-4.901</v>
      </c>
      <c r="Y193" s="820" t="n">
        <f aca="false">'Quarterly data'!Z223</f>
        <v>-4.901</v>
      </c>
      <c r="Z193" s="820" t="n">
        <f aca="false">'Quarterly data'!AA223</f>
        <v>-5.62125</v>
      </c>
      <c r="AA193" s="820" t="n">
        <f aca="false">'Quarterly data'!AB223</f>
        <v>-5.62125</v>
      </c>
      <c r="AB193" s="820" t="n">
        <f aca="false">'Quarterly data'!AC223</f>
        <v>-5.62125</v>
      </c>
      <c r="AC193" s="820" t="n">
        <f aca="false">'Quarterly data'!AD223</f>
        <v>-5.62125</v>
      </c>
      <c r="AD193" s="820" t="n">
        <f aca="false">'Quarterly data'!AE223</f>
        <v>-4.7625</v>
      </c>
      <c r="AE193" s="820" t="n">
        <f aca="false">'Quarterly data'!AF223</f>
        <v>-4.7625</v>
      </c>
      <c r="AF193" s="820" t="n">
        <f aca="false">'Quarterly data'!AG223</f>
        <v>-4.7625</v>
      </c>
      <c r="AG193" s="820" t="n">
        <f aca="false">'Quarterly data'!AH223</f>
        <v>-4.7625</v>
      </c>
      <c r="AH193" s="820" t="n">
        <f aca="false">'Quarterly data'!AI223</f>
        <v>-7.63314804030488</v>
      </c>
      <c r="AI193" s="820" t="n">
        <f aca="false">'Quarterly data'!AJ223</f>
        <v>-7.63314804030488</v>
      </c>
      <c r="AJ193" s="820" t="n">
        <f aca="false">'Quarterly data'!AK223</f>
        <v>-7.63314804030488</v>
      </c>
      <c r="AK193" s="820" t="n">
        <f aca="false">'Quarterly data'!AL223</f>
        <v>-7.63314804030488</v>
      </c>
      <c r="AL193" s="820" t="n">
        <f aca="false">'Quarterly data'!AM223</f>
        <v>-8.41369297420417</v>
      </c>
      <c r="AM193" s="820" t="n">
        <f aca="false">'Quarterly data'!AN223</f>
        <v>-8.41369297420417</v>
      </c>
      <c r="AN193" s="820" t="n">
        <f aca="false">'Quarterly data'!AO223</f>
        <v>-8.41369297420417</v>
      </c>
      <c r="AO193" s="820" t="n">
        <f aca="false">'Quarterly data'!AP223</f>
        <v>-8.41369297420417</v>
      </c>
      <c r="AP193" s="820" t="n">
        <f aca="false">'Quarterly data'!AQ223</f>
        <v>-7.2931508484274</v>
      </c>
      <c r="AQ193" s="820" t="n">
        <f aca="false">'Quarterly data'!AR223</f>
        <v>-7.2931508484274</v>
      </c>
      <c r="AR193" s="820" t="n">
        <f aca="false">'Quarterly data'!AS223</f>
        <v>-7.2931508484274</v>
      </c>
      <c r="AS193" s="820" t="n">
        <f aca="false">'Quarterly data'!AT223</f>
        <v>-7.2931508484274</v>
      </c>
      <c r="AT193" s="820" t="n">
        <f aca="false">'Quarterly data'!AU223</f>
        <v>-7.36083295406887</v>
      </c>
      <c r="AU193" s="820" t="n">
        <f aca="false">'Quarterly data'!AV223</f>
        <v>-7.36083295406887</v>
      </c>
      <c r="AV193" s="820" t="n">
        <f aca="false">'Quarterly data'!AW223</f>
        <v>-7.36083295406887</v>
      </c>
      <c r="AW193" s="820" t="n">
        <f aca="false">'Quarterly data'!AX223</f>
        <v>-7.36083295406887</v>
      </c>
      <c r="AX193" s="820" t="n">
        <f aca="false">'Quarterly data'!AY223</f>
        <v>-4.30453827493891</v>
      </c>
      <c r="AY193" s="820" t="n">
        <f aca="false">'Quarterly data'!AZ223</f>
        <v>-4.30453827493891</v>
      </c>
      <c r="AZ193" s="820" t="n">
        <f aca="false">'Quarterly data'!BA223</f>
        <v>-4.30453827493891</v>
      </c>
      <c r="BA193" s="820" t="n">
        <f aca="false">'Quarterly data'!BB223</f>
        <v>-4.30453827493891</v>
      </c>
      <c r="BB193" s="820" t="n">
        <f aca="false">'Quarterly data'!BC223</f>
        <v>-9.25164057941419</v>
      </c>
      <c r="BC193" s="820" t="n">
        <f aca="false">'Quarterly data'!BD223</f>
        <v>-9.25164057941419</v>
      </c>
      <c r="BD193" s="820" t="n">
        <f aca="false">'Quarterly data'!BE223</f>
        <v>-9.25164057941419</v>
      </c>
      <c r="BE193" s="820" t="n">
        <f aca="false">'Quarterly data'!BF223</f>
        <v>-9.25164057941419</v>
      </c>
      <c r="BF193" s="820" t="n">
        <f aca="false">'Quarterly data'!BG223</f>
        <v>-9.19825116399377</v>
      </c>
      <c r="BG193" s="820" t="n">
        <f aca="false">'Quarterly data'!BH223</f>
        <v>-9.19825116399377</v>
      </c>
      <c r="BH193" s="820" t="n">
        <f aca="false">'Quarterly data'!BI223</f>
        <v>-9.19825116399377</v>
      </c>
      <c r="BI193" s="820" t="n">
        <f aca="false">'Quarterly data'!BJ223</f>
        <v>-9.19825116399377</v>
      </c>
      <c r="BJ193" s="820" t="n">
        <f aca="false">'Quarterly data'!BK223</f>
        <v>-9.69875174483804</v>
      </c>
      <c r="BK193" s="820" t="n">
        <f aca="false">'Quarterly data'!BL223</f>
        <v>-9.69875174483804</v>
      </c>
      <c r="BL193" s="820" t="n">
        <f aca="false">'Quarterly data'!BM223</f>
        <v>-9.69875174483804</v>
      </c>
      <c r="BM193" s="820" t="n">
        <f aca="false">'Quarterly data'!BN223</f>
        <v>-9.69875174483804</v>
      </c>
      <c r="BN193" s="820" t="n">
        <f aca="false">'Quarterly data'!BO223</f>
        <v>-12.5333861774672</v>
      </c>
      <c r="BO193" s="820" t="n">
        <f aca="false">'Quarterly data'!BP223</f>
        <v>-12.5333861774672</v>
      </c>
      <c r="BP193" s="820" t="n">
        <f aca="false">'Quarterly data'!BQ223</f>
        <v>-12.5333861774672</v>
      </c>
      <c r="BQ193" s="820" t="n">
        <f aca="false">'Quarterly data'!BR223</f>
        <v>-12.5333861774672</v>
      </c>
      <c r="BR193" s="820" t="n">
        <f aca="false">'Quarterly data'!BS223</f>
        <v>-29.8217648763831</v>
      </c>
      <c r="BS193" s="820" t="n">
        <f aca="false">'Quarterly data'!BT223</f>
        <v>-29.8217648763831</v>
      </c>
      <c r="BT193" s="820" t="n">
        <f aca="false">'Quarterly data'!BU223</f>
        <v>-29.8217648763831</v>
      </c>
      <c r="BU193" s="820" t="n">
        <f aca="false">'Quarterly data'!BV223</f>
        <v>-29.8217648763831</v>
      </c>
      <c r="BV193" s="820" t="n">
        <f aca="false">'Quarterly data'!BW223</f>
        <v>-42.2400455332408</v>
      </c>
      <c r="BW193" s="820" t="n">
        <f aca="false">'Quarterly data'!BX223</f>
        <v>-42.2400455332408</v>
      </c>
      <c r="BX193" s="820" t="n">
        <f aca="false">'Quarterly data'!BY223</f>
        <v>-42.2400455332408</v>
      </c>
      <c r="BY193" s="820" t="n">
        <f aca="false">'Quarterly data'!BZ223</f>
        <v>-42.2400455332408</v>
      </c>
      <c r="BZ193" s="820" t="n">
        <f aca="false">'Quarterly data'!CA223</f>
        <v>-45.2308786746863</v>
      </c>
      <c r="CA193" s="820" t="n">
        <f aca="false">'Quarterly data'!CB223</f>
        <v>-45.2308786746863</v>
      </c>
      <c r="CB193" s="820" t="n">
        <f aca="false">'Quarterly data'!CC223</f>
        <v>-45.2308786746863</v>
      </c>
      <c r="CC193" s="820" t="n">
        <f aca="false">'Quarterly data'!CD223</f>
        <v>-45.2308786746863</v>
      </c>
      <c r="CD193" s="820" t="n">
        <f aca="false">'Quarterly data'!CE223</f>
        <v>-32.5790459817402</v>
      </c>
      <c r="CE193" s="820" t="n">
        <f aca="false">'Quarterly data'!CF223</f>
        <v>-32.5790459817402</v>
      </c>
      <c r="CF193" s="820" t="n">
        <f aca="false">'Quarterly data'!CG223</f>
        <v>-32.5790459817402</v>
      </c>
      <c r="CG193" s="820" t="n">
        <f aca="false">'Quarterly data'!CH223</f>
        <v>-32.5790459817402</v>
      </c>
      <c r="CH193" s="820" t="n">
        <f aca="false">'Quarterly data'!CI223</f>
        <v>-78.861662897235</v>
      </c>
      <c r="CI193" s="820" t="n">
        <f aca="false">'Quarterly data'!CJ223</f>
        <v>-78.861662897235</v>
      </c>
      <c r="CJ193" s="820" t="n">
        <f aca="false">'Quarterly data'!CK223</f>
        <v>-78.861662897235</v>
      </c>
      <c r="CK193" s="820" t="n">
        <f aca="false">'Quarterly data'!CL223</f>
        <v>-78.861662897235</v>
      </c>
      <c r="CL193" s="820" t="n">
        <f aca="false">'Quarterly data'!CM223</f>
        <v>-57.5165017153429</v>
      </c>
      <c r="CM193" s="820" t="n">
        <f aca="false">'Quarterly data'!CN223</f>
        <v>-73.5059413984638</v>
      </c>
      <c r="CN193" s="820" t="n">
        <f aca="false">'Quarterly data'!CO223</f>
        <v>-80.5691744409777</v>
      </c>
      <c r="CO193" s="820" t="n">
        <f aca="false">'Quarterly data'!CP223</f>
        <v>-79.5497172581992</v>
      </c>
      <c r="CP193" s="820" t="n">
        <f aca="false">'Quarterly data'!CQ223</f>
        <v>-85.4115631113259</v>
      </c>
      <c r="CQ193" s="820" t="n">
        <f aca="false">'Quarterly data'!CR223</f>
        <v>-93.2161985391223</v>
      </c>
      <c r="CR193" s="820" t="n">
        <f aca="false">'Quarterly data'!CS223</f>
        <v>-83.4402952414125</v>
      </c>
      <c r="CS193" s="820" t="n">
        <f aca="false">'Quarterly data'!CT223</f>
        <v>-82.1432424194452</v>
      </c>
      <c r="CT193" s="820" t="n">
        <f aca="false">'Quarterly data'!CU223</f>
        <v>-89.5286931672708</v>
      </c>
      <c r="CU193" s="820" t="n">
        <f aca="false">'Quarterly data'!CV223</f>
        <v>-85.0773460169253</v>
      </c>
      <c r="CV193" s="821"/>
      <c r="CW193" s="821"/>
      <c r="CX193" s="821"/>
      <c r="CY193" s="821"/>
      <c r="CZ193" s="821"/>
      <c r="DA193" s="821"/>
      <c r="DB193" s="821"/>
      <c r="DC193" s="821"/>
      <c r="DD193" s="821"/>
      <c r="DE193" s="821"/>
      <c r="DF193" s="821"/>
      <c r="DG193" s="821"/>
      <c r="DH193" s="821"/>
      <c r="DI193" s="821"/>
      <c r="DJ193" s="821"/>
      <c r="DK193" s="821"/>
      <c r="DL193" s="821"/>
      <c r="DM193" s="821"/>
      <c r="DN193" s="821"/>
    </row>
    <row r="194" customFormat="false" ht="15" hidden="false" customHeight="false" outlineLevel="0" collapsed="false">
      <c r="A194" s="825" t="s">
        <v>855</v>
      </c>
      <c r="B194" s="820" t="n">
        <f aca="false">'Quarterly data'!C224</f>
        <v>0</v>
      </c>
      <c r="C194" s="820" t="n">
        <f aca="false">'Quarterly data'!D224</f>
        <v>0</v>
      </c>
      <c r="D194" s="820" t="n">
        <f aca="false">'Quarterly data'!E224</f>
        <v>0</v>
      </c>
      <c r="E194" s="820" t="n">
        <f aca="false">'Quarterly data'!F224</f>
        <v>0</v>
      </c>
      <c r="F194" s="820" t="n">
        <f aca="false">'Quarterly data'!G224</f>
        <v>0</v>
      </c>
      <c r="G194" s="820" t="n">
        <f aca="false">'Quarterly data'!H224</f>
        <v>0</v>
      </c>
      <c r="H194" s="820" t="n">
        <f aca="false">'Quarterly data'!I224</f>
        <v>0</v>
      </c>
      <c r="I194" s="820" t="n">
        <f aca="false">'Quarterly data'!J224</f>
        <v>0</v>
      </c>
      <c r="J194" s="820" t="n">
        <f aca="false">'Quarterly data'!K224</f>
        <v>0</v>
      </c>
      <c r="K194" s="820" t="n">
        <f aca="false">'Quarterly data'!L224</f>
        <v>0</v>
      </c>
      <c r="L194" s="820" t="n">
        <f aca="false">'Quarterly data'!M224</f>
        <v>0</v>
      </c>
      <c r="M194" s="820" t="n">
        <f aca="false">'Quarterly data'!N224</f>
        <v>0</v>
      </c>
      <c r="N194" s="820" t="n">
        <f aca="false">'Quarterly data'!O224</f>
        <v>-0.695</v>
      </c>
      <c r="O194" s="820" t="n">
        <f aca="false">'Quarterly data'!P224</f>
        <v>-0.695</v>
      </c>
      <c r="P194" s="820" t="n">
        <f aca="false">'Quarterly data'!Q224</f>
        <v>-0.695</v>
      </c>
      <c r="Q194" s="820" t="n">
        <f aca="false">'Quarterly data'!R224</f>
        <v>-0.695</v>
      </c>
      <c r="R194" s="820" t="n">
        <f aca="false">'Quarterly data'!S224</f>
        <v>-1.01266143705074</v>
      </c>
      <c r="S194" s="820" t="n">
        <f aca="false">'Quarterly data'!T224</f>
        <v>-1.01266143705074</v>
      </c>
      <c r="T194" s="820" t="n">
        <f aca="false">'Quarterly data'!U224</f>
        <v>-1.01266143705074</v>
      </c>
      <c r="U194" s="820" t="n">
        <f aca="false">'Quarterly data'!V224</f>
        <v>-1.01266143705074</v>
      </c>
      <c r="V194" s="820" t="n">
        <f aca="false">'Quarterly data'!W224</f>
        <v>-2.2825</v>
      </c>
      <c r="W194" s="820" t="n">
        <f aca="false">'Quarterly data'!X224</f>
        <v>-2.2825</v>
      </c>
      <c r="X194" s="820" t="n">
        <f aca="false">'Quarterly data'!Y224</f>
        <v>-2.2825</v>
      </c>
      <c r="Y194" s="820" t="n">
        <f aca="false">'Quarterly data'!Z224</f>
        <v>-2.2825</v>
      </c>
      <c r="Z194" s="820" t="n">
        <f aca="false">'Quarterly data'!AA224</f>
        <v>-3.8475</v>
      </c>
      <c r="AA194" s="820" t="n">
        <f aca="false">'Quarterly data'!AB224</f>
        <v>-3.8475</v>
      </c>
      <c r="AB194" s="820" t="n">
        <f aca="false">'Quarterly data'!AC224</f>
        <v>-3.8475</v>
      </c>
      <c r="AC194" s="820" t="n">
        <f aca="false">'Quarterly data'!AD224</f>
        <v>-3.8475</v>
      </c>
      <c r="AD194" s="820" t="n">
        <f aca="false">'Quarterly data'!AE224</f>
        <v>-3.4</v>
      </c>
      <c r="AE194" s="820" t="n">
        <f aca="false">'Quarterly data'!AF224</f>
        <v>-3.4</v>
      </c>
      <c r="AF194" s="820" t="n">
        <f aca="false">'Quarterly data'!AG224</f>
        <v>-3.4</v>
      </c>
      <c r="AG194" s="820" t="n">
        <f aca="false">'Quarterly data'!AH224</f>
        <v>-3.4</v>
      </c>
      <c r="AH194" s="820" t="n">
        <f aca="false">'Quarterly data'!AI224</f>
        <v>-3.57503648031919</v>
      </c>
      <c r="AI194" s="820" t="n">
        <f aca="false">'Quarterly data'!AJ224</f>
        <v>-3.57503648031919</v>
      </c>
      <c r="AJ194" s="820" t="n">
        <f aca="false">'Quarterly data'!AK224</f>
        <v>-3.57503648031919</v>
      </c>
      <c r="AK194" s="820" t="n">
        <f aca="false">'Quarterly data'!AL224</f>
        <v>-3.57503648031919</v>
      </c>
      <c r="AL194" s="820" t="n">
        <f aca="false">'Quarterly data'!AM224</f>
        <v>-3.88227111763841</v>
      </c>
      <c r="AM194" s="820" t="n">
        <f aca="false">'Quarterly data'!AN224</f>
        <v>-3.88227111763841</v>
      </c>
      <c r="AN194" s="820" t="n">
        <f aca="false">'Quarterly data'!AO224</f>
        <v>-3.88227111763841</v>
      </c>
      <c r="AO194" s="820" t="n">
        <f aca="false">'Quarterly data'!AP224</f>
        <v>-3.88227111763841</v>
      </c>
      <c r="AP194" s="820" t="n">
        <f aca="false">'Quarterly data'!AQ224</f>
        <v>-5.10958799344063</v>
      </c>
      <c r="AQ194" s="820" t="n">
        <f aca="false">'Quarterly data'!AR224</f>
        <v>-5.10958799344063</v>
      </c>
      <c r="AR194" s="820" t="n">
        <f aca="false">'Quarterly data'!AS224</f>
        <v>-5.10958799344063</v>
      </c>
      <c r="AS194" s="820" t="n">
        <f aca="false">'Quarterly data'!AT224</f>
        <v>-5.10958799344063</v>
      </c>
      <c r="AT194" s="820" t="n">
        <f aca="false">'Quarterly data'!AU224</f>
        <v>-6.52195394861638</v>
      </c>
      <c r="AU194" s="820" t="n">
        <f aca="false">'Quarterly data'!AV224</f>
        <v>-6.52195394861638</v>
      </c>
      <c r="AV194" s="820" t="n">
        <f aca="false">'Quarterly data'!AW224</f>
        <v>-6.52195394861638</v>
      </c>
      <c r="AW194" s="820" t="n">
        <f aca="false">'Quarterly data'!AX224</f>
        <v>-6.52195394861638</v>
      </c>
      <c r="AX194" s="820" t="n">
        <f aca="false">'Quarterly data'!AY224</f>
        <v>-5.35371376811594</v>
      </c>
      <c r="AY194" s="820" t="n">
        <f aca="false">'Quarterly data'!AZ224</f>
        <v>-5.35371376811594</v>
      </c>
      <c r="AZ194" s="820" t="n">
        <f aca="false">'Quarterly data'!BA224</f>
        <v>-5.35371376811594</v>
      </c>
      <c r="BA194" s="820" t="n">
        <f aca="false">'Quarterly data'!BB224</f>
        <v>-5.35371376811594</v>
      </c>
      <c r="BB194" s="820" t="n">
        <f aca="false">'Quarterly data'!BC224</f>
        <v>-8.36327863120166</v>
      </c>
      <c r="BC194" s="820" t="n">
        <f aca="false">'Quarterly data'!BD224</f>
        <v>-8.36327863120166</v>
      </c>
      <c r="BD194" s="820" t="n">
        <f aca="false">'Quarterly data'!BE224</f>
        <v>-8.36327863120166</v>
      </c>
      <c r="BE194" s="820" t="n">
        <f aca="false">'Quarterly data'!BF224</f>
        <v>-8.36327863120166</v>
      </c>
      <c r="BF194" s="820" t="n">
        <f aca="false">'Quarterly data'!BG224</f>
        <v>-7.97747136396252</v>
      </c>
      <c r="BG194" s="820" t="n">
        <f aca="false">'Quarterly data'!BH224</f>
        <v>-7.97747136396252</v>
      </c>
      <c r="BH194" s="820" t="n">
        <f aca="false">'Quarterly data'!BI224</f>
        <v>-7.97747136396252</v>
      </c>
      <c r="BI194" s="820" t="n">
        <f aca="false">'Quarterly data'!BJ224</f>
        <v>-7.97747136396252</v>
      </c>
      <c r="BJ194" s="820" t="n">
        <f aca="false">'Quarterly data'!BK224</f>
        <v>-5.55047810881966</v>
      </c>
      <c r="BK194" s="820" t="n">
        <f aca="false">'Quarterly data'!BL224</f>
        <v>-5.55047810881966</v>
      </c>
      <c r="BL194" s="820" t="n">
        <f aca="false">'Quarterly data'!BM224</f>
        <v>-5.55047810881966</v>
      </c>
      <c r="BM194" s="820" t="n">
        <f aca="false">'Quarterly data'!BN224</f>
        <v>-5.55047810881966</v>
      </c>
      <c r="BN194" s="820" t="n">
        <f aca="false">'Quarterly data'!BO224</f>
        <v>-7.44701429416016</v>
      </c>
      <c r="BO194" s="820" t="n">
        <f aca="false">'Quarterly data'!BP224</f>
        <v>-7.44701429416016</v>
      </c>
      <c r="BP194" s="820" t="n">
        <f aca="false">'Quarterly data'!BQ224</f>
        <v>-7.44701429416016</v>
      </c>
      <c r="BQ194" s="820" t="n">
        <f aca="false">'Quarterly data'!BR224</f>
        <v>-7.44701429416016</v>
      </c>
      <c r="BR194" s="820" t="n">
        <f aca="false">'Quarterly data'!BS224</f>
        <v>-7.14491814586218</v>
      </c>
      <c r="BS194" s="820" t="n">
        <f aca="false">'Quarterly data'!BT224</f>
        <v>-7.14491814586218</v>
      </c>
      <c r="BT194" s="820" t="n">
        <f aca="false">'Quarterly data'!BU224</f>
        <v>-7.14491814586218</v>
      </c>
      <c r="BU194" s="820" t="n">
        <f aca="false">'Quarterly data'!BV224</f>
        <v>-7.14491814586218</v>
      </c>
      <c r="BV194" s="820" t="n">
        <f aca="false">'Quarterly data'!BW224</f>
        <v>-6.87963988083375</v>
      </c>
      <c r="BW194" s="820" t="n">
        <f aca="false">'Quarterly data'!BX224</f>
        <v>-6.87963988083375</v>
      </c>
      <c r="BX194" s="820" t="n">
        <f aca="false">'Quarterly data'!BY224</f>
        <v>-6.87963988083375</v>
      </c>
      <c r="BY194" s="820" t="n">
        <f aca="false">'Quarterly data'!BZ224</f>
        <v>-6.87963988083375</v>
      </c>
      <c r="BZ194" s="820" t="n">
        <f aca="false">'Quarterly data'!CA224</f>
        <v>-8.7345904569411</v>
      </c>
      <c r="CA194" s="820" t="n">
        <f aca="false">'Quarterly data'!CB224</f>
        <v>-8.7345904569411</v>
      </c>
      <c r="CB194" s="820" t="n">
        <f aca="false">'Quarterly data'!CC224</f>
        <v>-8.7345904569411</v>
      </c>
      <c r="CC194" s="820" t="n">
        <f aca="false">'Quarterly data'!CD224</f>
        <v>-8.7345904569411</v>
      </c>
      <c r="CD194" s="820" t="n">
        <f aca="false">'Quarterly data'!CE224</f>
        <v>-11.2826882945839</v>
      </c>
      <c r="CE194" s="820" t="n">
        <f aca="false">'Quarterly data'!CF224</f>
        <v>-11.2826882945839</v>
      </c>
      <c r="CF194" s="820" t="n">
        <f aca="false">'Quarterly data'!CG224</f>
        <v>-11.2826882945839</v>
      </c>
      <c r="CG194" s="820" t="n">
        <f aca="false">'Quarterly data'!CH224</f>
        <v>-11.2826882945839</v>
      </c>
      <c r="CH194" s="820" t="n">
        <f aca="false">'Quarterly data'!CI224</f>
        <v>-9.34269746355085</v>
      </c>
      <c r="CI194" s="820" t="n">
        <f aca="false">'Quarterly data'!CJ224</f>
        <v>-9.34269746355085</v>
      </c>
      <c r="CJ194" s="820" t="n">
        <f aca="false">'Quarterly data'!CK224</f>
        <v>-9.34269746355085</v>
      </c>
      <c r="CK194" s="820" t="n">
        <f aca="false">'Quarterly data'!CL224</f>
        <v>-9.34269746355085</v>
      </c>
      <c r="CL194" s="820" t="n">
        <f aca="false">'Quarterly data'!CM224</f>
        <v>-5.11212014018671</v>
      </c>
      <c r="CM194" s="820" t="n">
        <f aca="false">'Quarterly data'!CN224</f>
        <v>-6.67253784101842</v>
      </c>
      <c r="CN194" s="820" t="n">
        <f aca="false">'Quarterly data'!CO224</f>
        <v>-8.62922760668402</v>
      </c>
      <c r="CO194" s="820" t="n">
        <f aca="false">'Quarterly data'!CP224</f>
        <v>-8.21457351982584</v>
      </c>
      <c r="CP194" s="820" t="n">
        <f aca="false">'Quarterly data'!CQ224</f>
        <v>-6.48193049222066</v>
      </c>
      <c r="CQ194" s="820" t="n">
        <f aca="false">'Quarterly data'!CR224</f>
        <v>-5.63945035350393</v>
      </c>
      <c r="CR194" s="820" t="n">
        <f aca="false">'Quarterly data'!CS224</f>
        <v>-8.08051053778292</v>
      </c>
      <c r="CS194" s="820" t="n">
        <f aca="false">'Quarterly data'!CT224</f>
        <v>-8.43337620210687</v>
      </c>
      <c r="CT194" s="820" t="n">
        <f aca="false">'Quarterly data'!CU224</f>
        <v>-5.77707569210947</v>
      </c>
      <c r="CU194" s="820" t="n">
        <f aca="false">'Quarterly data'!CV224</f>
        <v>-3.80131957776369</v>
      </c>
      <c r="CV194" s="821"/>
      <c r="CW194" s="821"/>
      <c r="CX194" s="821"/>
      <c r="CY194" s="821"/>
      <c r="CZ194" s="821"/>
      <c r="DA194" s="821"/>
      <c r="DB194" s="821"/>
      <c r="DC194" s="821"/>
      <c r="DD194" s="821"/>
      <c r="DE194" s="821"/>
      <c r="DF194" s="821"/>
      <c r="DG194" s="821"/>
      <c r="DH194" s="821"/>
      <c r="DI194" s="821"/>
      <c r="DJ194" s="821"/>
      <c r="DK194" s="821"/>
      <c r="DL194" s="821"/>
      <c r="DM194" s="821"/>
      <c r="DN194" s="821"/>
    </row>
    <row r="195" customFormat="false" ht="15" hidden="false" customHeight="false" outlineLevel="0" collapsed="false">
      <c r="A195" s="825" t="s">
        <v>856</v>
      </c>
      <c r="B195" s="820" t="n">
        <f aca="false">'Quarterly data'!C225</f>
        <v>0</v>
      </c>
      <c r="C195" s="820" t="n">
        <f aca="false">'Quarterly data'!D225</f>
        <v>0</v>
      </c>
      <c r="D195" s="820" t="n">
        <f aca="false">'Quarterly data'!E225</f>
        <v>0</v>
      </c>
      <c r="E195" s="820" t="n">
        <f aca="false">'Quarterly data'!F225</f>
        <v>0</v>
      </c>
      <c r="F195" s="820" t="n">
        <f aca="false">'Quarterly data'!G225</f>
        <v>0</v>
      </c>
      <c r="G195" s="820" t="n">
        <f aca="false">'Quarterly data'!H225</f>
        <v>0</v>
      </c>
      <c r="H195" s="820" t="n">
        <f aca="false">'Quarterly data'!I225</f>
        <v>0</v>
      </c>
      <c r="I195" s="820" t="n">
        <f aca="false">'Quarterly data'!J225</f>
        <v>0</v>
      </c>
      <c r="J195" s="820" t="n">
        <f aca="false">'Quarterly data'!K225</f>
        <v>0</v>
      </c>
      <c r="K195" s="820" t="n">
        <f aca="false">'Quarterly data'!L225</f>
        <v>0</v>
      </c>
      <c r="L195" s="820" t="n">
        <f aca="false">'Quarterly data'!M225</f>
        <v>0</v>
      </c>
      <c r="M195" s="820" t="n">
        <f aca="false">'Quarterly data'!N225</f>
        <v>0</v>
      </c>
      <c r="N195" s="820" t="n">
        <f aca="false">'Quarterly data'!O225</f>
        <v>-4.12</v>
      </c>
      <c r="O195" s="820" t="n">
        <f aca="false">'Quarterly data'!P225</f>
        <v>-4.12</v>
      </c>
      <c r="P195" s="820" t="n">
        <f aca="false">'Quarterly data'!Q225</f>
        <v>-4.12</v>
      </c>
      <c r="Q195" s="820" t="n">
        <f aca="false">'Quarterly data'!R225</f>
        <v>-4.12</v>
      </c>
      <c r="R195" s="820" t="n">
        <f aca="false">'Quarterly data'!S225</f>
        <v>-1.83034337996242</v>
      </c>
      <c r="S195" s="820" t="n">
        <f aca="false">'Quarterly data'!T225</f>
        <v>-1.83034337996242</v>
      </c>
      <c r="T195" s="820" t="n">
        <f aca="false">'Quarterly data'!U225</f>
        <v>-1.83034337996242</v>
      </c>
      <c r="U195" s="820" t="n">
        <f aca="false">'Quarterly data'!V225</f>
        <v>-1.83034337996242</v>
      </c>
      <c r="V195" s="820" t="n">
        <f aca="false">'Quarterly data'!W225</f>
        <v>-2.6185</v>
      </c>
      <c r="W195" s="820" t="n">
        <f aca="false">'Quarterly data'!X225</f>
        <v>-2.6185</v>
      </c>
      <c r="X195" s="820" t="n">
        <f aca="false">'Quarterly data'!Y225</f>
        <v>-2.6185</v>
      </c>
      <c r="Y195" s="820" t="n">
        <f aca="false">'Quarterly data'!Z225</f>
        <v>-2.6185</v>
      </c>
      <c r="Z195" s="820" t="n">
        <f aca="false">'Quarterly data'!AA225</f>
        <v>-1.77375</v>
      </c>
      <c r="AA195" s="820" t="n">
        <f aca="false">'Quarterly data'!AB225</f>
        <v>-1.77375</v>
      </c>
      <c r="AB195" s="820" t="n">
        <f aca="false">'Quarterly data'!AC225</f>
        <v>-1.77375</v>
      </c>
      <c r="AC195" s="820" t="n">
        <f aca="false">'Quarterly data'!AD225</f>
        <v>-1.77375</v>
      </c>
      <c r="AD195" s="820" t="n">
        <f aca="false">'Quarterly data'!AE225</f>
        <v>-1.3625</v>
      </c>
      <c r="AE195" s="820" t="n">
        <f aca="false">'Quarterly data'!AF225</f>
        <v>-1.3625</v>
      </c>
      <c r="AF195" s="820" t="n">
        <f aca="false">'Quarterly data'!AG225</f>
        <v>-1.3625</v>
      </c>
      <c r="AG195" s="820" t="n">
        <f aca="false">'Quarterly data'!AH225</f>
        <v>-1.3625</v>
      </c>
      <c r="AH195" s="820" t="n">
        <f aca="false">'Quarterly data'!AI225</f>
        <v>-4.05811155998569</v>
      </c>
      <c r="AI195" s="820" t="n">
        <f aca="false">'Quarterly data'!AJ225</f>
        <v>-4.05811155998569</v>
      </c>
      <c r="AJ195" s="820" t="n">
        <f aca="false">'Quarterly data'!AK225</f>
        <v>-4.05811155998569</v>
      </c>
      <c r="AK195" s="820" t="n">
        <f aca="false">'Quarterly data'!AL225</f>
        <v>-4.05811155998569</v>
      </c>
      <c r="AL195" s="820" t="n">
        <f aca="false">'Quarterly data'!AM225</f>
        <v>-4.53142185656576</v>
      </c>
      <c r="AM195" s="820" t="n">
        <f aca="false">'Quarterly data'!AN225</f>
        <v>-4.53142185656576</v>
      </c>
      <c r="AN195" s="820" t="n">
        <f aca="false">'Quarterly data'!AO225</f>
        <v>-4.53142185656576</v>
      </c>
      <c r="AO195" s="820" t="n">
        <f aca="false">'Quarterly data'!AP225</f>
        <v>-4.53142185656576</v>
      </c>
      <c r="AP195" s="820" t="n">
        <f aca="false">'Quarterly data'!AQ225</f>
        <v>-2.18356285498677</v>
      </c>
      <c r="AQ195" s="820" t="n">
        <f aca="false">'Quarterly data'!AR225</f>
        <v>-2.18356285498677</v>
      </c>
      <c r="AR195" s="820" t="n">
        <f aca="false">'Quarterly data'!AS225</f>
        <v>-2.18356285498677</v>
      </c>
      <c r="AS195" s="820" t="n">
        <f aca="false">'Quarterly data'!AT225</f>
        <v>-2.18356285498677</v>
      </c>
      <c r="AT195" s="820" t="n">
        <f aca="false">'Quarterly data'!AU225</f>
        <v>-0.83887900545249</v>
      </c>
      <c r="AU195" s="820" t="n">
        <f aca="false">'Quarterly data'!AV225</f>
        <v>-0.83887900545249</v>
      </c>
      <c r="AV195" s="820" t="n">
        <f aca="false">'Quarterly data'!AW225</f>
        <v>-0.83887900545249</v>
      </c>
      <c r="AW195" s="820" t="n">
        <f aca="false">'Quarterly data'!AX225</f>
        <v>-0.83887900545249</v>
      </c>
      <c r="AX195" s="820" t="n">
        <f aca="false">'Quarterly data'!AY225</f>
        <v>1.04917549317703</v>
      </c>
      <c r="AY195" s="820" t="n">
        <f aca="false">'Quarterly data'!AZ225</f>
        <v>1.04917549317703</v>
      </c>
      <c r="AZ195" s="820" t="n">
        <f aca="false">'Quarterly data'!BA225</f>
        <v>1.04917549317703</v>
      </c>
      <c r="BA195" s="820" t="n">
        <f aca="false">'Quarterly data'!BB225</f>
        <v>1.04917549317703</v>
      </c>
      <c r="BB195" s="820" t="n">
        <f aca="false">'Quarterly data'!BC225</f>
        <v>-0.888361948212538</v>
      </c>
      <c r="BC195" s="820" t="n">
        <f aca="false">'Quarterly data'!BD225</f>
        <v>-0.888361948212538</v>
      </c>
      <c r="BD195" s="820" t="n">
        <f aca="false">'Quarterly data'!BE225</f>
        <v>-0.888361948212538</v>
      </c>
      <c r="BE195" s="820" t="n">
        <f aca="false">'Quarterly data'!BF225</f>
        <v>-0.888361948212538</v>
      </c>
      <c r="BF195" s="820" t="n">
        <f aca="false">'Quarterly data'!BG225</f>
        <v>-1.22077980003125</v>
      </c>
      <c r="BG195" s="820" t="n">
        <f aca="false">'Quarterly data'!BH225</f>
        <v>-1.22077980003125</v>
      </c>
      <c r="BH195" s="820" t="n">
        <f aca="false">'Quarterly data'!BI225</f>
        <v>-1.22077980003125</v>
      </c>
      <c r="BI195" s="820" t="n">
        <f aca="false">'Quarterly data'!BJ225</f>
        <v>-1.22077980003125</v>
      </c>
      <c r="BJ195" s="820" t="n">
        <f aca="false">'Quarterly data'!BK225</f>
        <v>-4.14827363601838</v>
      </c>
      <c r="BK195" s="820" t="n">
        <f aca="false">'Quarterly data'!BL225</f>
        <v>-4.14827363601838</v>
      </c>
      <c r="BL195" s="820" t="n">
        <f aca="false">'Quarterly data'!BM225</f>
        <v>-4.14827363601838</v>
      </c>
      <c r="BM195" s="820" t="n">
        <f aca="false">'Quarterly data'!BN225</f>
        <v>-4.14827363601838</v>
      </c>
      <c r="BN195" s="820" t="n">
        <f aca="false">'Quarterly data'!BO225</f>
        <v>-5.08637188330705</v>
      </c>
      <c r="BO195" s="820" t="n">
        <f aca="false">'Quarterly data'!BP225</f>
        <v>-5.08637188330705</v>
      </c>
      <c r="BP195" s="820" t="n">
        <f aca="false">'Quarterly data'!BQ225</f>
        <v>-5.08637188330705</v>
      </c>
      <c r="BQ195" s="820" t="n">
        <f aca="false">'Quarterly data'!BR225</f>
        <v>-5.08637188330705</v>
      </c>
      <c r="BR195" s="820" t="n">
        <f aca="false">'Quarterly data'!BS225</f>
        <v>-22.6768467305209</v>
      </c>
      <c r="BS195" s="820" t="n">
        <f aca="false">'Quarterly data'!BT225</f>
        <v>-22.6768467305209</v>
      </c>
      <c r="BT195" s="820" t="n">
        <f aca="false">'Quarterly data'!BU225</f>
        <v>-22.6768467305209</v>
      </c>
      <c r="BU195" s="820" t="n">
        <f aca="false">'Quarterly data'!BV225</f>
        <v>-22.6768467305209</v>
      </c>
      <c r="BV195" s="820" t="n">
        <f aca="false">'Quarterly data'!BW225</f>
        <v>-35.360405652407</v>
      </c>
      <c r="BW195" s="820" t="n">
        <f aca="false">'Quarterly data'!BX225</f>
        <v>-35.360405652407</v>
      </c>
      <c r="BX195" s="820" t="n">
        <f aca="false">'Quarterly data'!BY225</f>
        <v>-35.360405652407</v>
      </c>
      <c r="BY195" s="820" t="n">
        <f aca="false">'Quarterly data'!BZ225</f>
        <v>-35.360405652407</v>
      </c>
      <c r="BZ195" s="820" t="n">
        <f aca="false">'Quarterly data'!CA225</f>
        <v>-36.4962882177452</v>
      </c>
      <c r="CA195" s="820" t="n">
        <f aca="false">'Quarterly data'!CB225</f>
        <v>-36.4962882177452</v>
      </c>
      <c r="CB195" s="820" t="n">
        <f aca="false">'Quarterly data'!CC225</f>
        <v>-36.4962882177452</v>
      </c>
      <c r="CC195" s="820" t="n">
        <f aca="false">'Quarterly data'!CD225</f>
        <v>-36.4962882177452</v>
      </c>
      <c r="CD195" s="820" t="n">
        <f aca="false">'Quarterly data'!CE225</f>
        <v>-21.2963576871563</v>
      </c>
      <c r="CE195" s="820" t="n">
        <f aca="false">'Quarterly data'!CF225</f>
        <v>-21.2963576871563</v>
      </c>
      <c r="CF195" s="820" t="n">
        <f aca="false">'Quarterly data'!CG225</f>
        <v>-21.2963576871563</v>
      </c>
      <c r="CG195" s="820" t="n">
        <f aca="false">'Quarterly data'!CH225</f>
        <v>-21.2963576871563</v>
      </c>
      <c r="CH195" s="820" t="n">
        <f aca="false">'Quarterly data'!CI225</f>
        <v>-69.5189654336841</v>
      </c>
      <c r="CI195" s="820" t="n">
        <f aca="false">'Quarterly data'!CJ225</f>
        <v>-69.5189654336841</v>
      </c>
      <c r="CJ195" s="820" t="n">
        <f aca="false">'Quarterly data'!CK225</f>
        <v>-69.5189654336841</v>
      </c>
      <c r="CK195" s="820" t="n">
        <f aca="false">'Quarterly data'!CL225</f>
        <v>-69.5189654336841</v>
      </c>
      <c r="CL195" s="820" t="n">
        <f aca="false">'Quarterly data'!CM225</f>
        <v>-52.4043815751561</v>
      </c>
      <c r="CM195" s="820" t="n">
        <f aca="false">'Quarterly data'!CN225</f>
        <v>-66.8334035574454</v>
      </c>
      <c r="CN195" s="820" t="n">
        <f aca="false">'Quarterly data'!CO225</f>
        <v>-71.9399468342937</v>
      </c>
      <c r="CO195" s="820" t="n">
        <f aca="false">'Quarterly data'!CP225</f>
        <v>-71.3351437383733</v>
      </c>
      <c r="CP195" s="820" t="n">
        <f aca="false">'Quarterly data'!CQ225</f>
        <v>-78.9296326191053</v>
      </c>
      <c r="CQ195" s="820" t="n">
        <f aca="false">'Quarterly data'!CR225</f>
        <v>-87.5767481856184</v>
      </c>
      <c r="CR195" s="820" t="n">
        <f aca="false">'Quarterly data'!CS225</f>
        <v>-75.3597847036296</v>
      </c>
      <c r="CS195" s="820" t="n">
        <f aca="false">'Quarterly data'!CT225</f>
        <v>-73.7098662173383</v>
      </c>
      <c r="CT195" s="820" t="n">
        <f aca="false">'Quarterly data'!CU225</f>
        <v>-83.7516174751613</v>
      </c>
      <c r="CU195" s="820" t="n">
        <f aca="false">'Quarterly data'!CV225</f>
        <v>-81.2760264391616</v>
      </c>
      <c r="CV195" s="821"/>
      <c r="CW195" s="821"/>
      <c r="CX195" s="821"/>
      <c r="CY195" s="821"/>
      <c r="CZ195" s="821"/>
      <c r="DA195" s="821"/>
      <c r="DB195" s="821"/>
      <c r="DC195" s="821"/>
      <c r="DD195" s="821"/>
      <c r="DE195" s="821"/>
      <c r="DF195" s="821"/>
      <c r="DG195" s="821"/>
      <c r="DH195" s="821"/>
      <c r="DI195" s="821"/>
      <c r="DJ195" s="821"/>
      <c r="DK195" s="821"/>
      <c r="DL195" s="821"/>
      <c r="DM195" s="821"/>
      <c r="DN195" s="821"/>
    </row>
    <row r="196" customFormat="false" ht="15" hidden="false" customHeight="false" outlineLevel="0" collapsed="false">
      <c r="A196" s="825" t="s">
        <v>857</v>
      </c>
      <c r="B196" s="820" t="n">
        <f aca="false">'Quarterly data'!C226</f>
        <v>0</v>
      </c>
      <c r="C196" s="820" t="n">
        <f aca="false">'Quarterly data'!D226</f>
        <v>0</v>
      </c>
      <c r="D196" s="820" t="n">
        <f aca="false">'Quarterly data'!E226</f>
        <v>0</v>
      </c>
      <c r="E196" s="820" t="n">
        <f aca="false">'Quarterly data'!F226</f>
        <v>0</v>
      </c>
      <c r="F196" s="820" t="n">
        <f aca="false">'Quarterly data'!G226</f>
        <v>0</v>
      </c>
      <c r="G196" s="820" t="n">
        <f aca="false">'Quarterly data'!H226</f>
        <v>0</v>
      </c>
      <c r="H196" s="820" t="n">
        <f aca="false">'Quarterly data'!I226</f>
        <v>0</v>
      </c>
      <c r="I196" s="820" t="n">
        <f aca="false">'Quarterly data'!J226</f>
        <v>0</v>
      </c>
      <c r="J196" s="820" t="n">
        <f aca="false">'Quarterly data'!K226</f>
        <v>0</v>
      </c>
      <c r="K196" s="820" t="n">
        <f aca="false">'Quarterly data'!L226</f>
        <v>0</v>
      </c>
      <c r="L196" s="820" t="n">
        <f aca="false">'Quarterly data'!M226</f>
        <v>0</v>
      </c>
      <c r="M196" s="820" t="n">
        <f aca="false">'Quarterly data'!N226</f>
        <v>0</v>
      </c>
      <c r="N196" s="820" t="n">
        <f aca="false">'Quarterly data'!O226</f>
        <v>-5.9025</v>
      </c>
      <c r="O196" s="820" t="n">
        <f aca="false">'Quarterly data'!P226</f>
        <v>-5.9025</v>
      </c>
      <c r="P196" s="820" t="n">
        <f aca="false">'Quarterly data'!Q226</f>
        <v>-5.9025</v>
      </c>
      <c r="Q196" s="820" t="n">
        <f aca="false">'Quarterly data'!R226</f>
        <v>-5.9025</v>
      </c>
      <c r="R196" s="820" t="n">
        <f aca="false">'Quarterly data'!S226</f>
        <v>-3.325</v>
      </c>
      <c r="S196" s="820" t="n">
        <f aca="false">'Quarterly data'!T226</f>
        <v>-3.325</v>
      </c>
      <c r="T196" s="820" t="n">
        <f aca="false">'Quarterly data'!U226</f>
        <v>-3.325</v>
      </c>
      <c r="U196" s="820" t="n">
        <f aca="false">'Quarterly data'!V226</f>
        <v>-3.325</v>
      </c>
      <c r="V196" s="820" t="n">
        <f aca="false">'Quarterly data'!W226</f>
        <v>-4.356</v>
      </c>
      <c r="W196" s="820" t="n">
        <f aca="false">'Quarterly data'!X226</f>
        <v>-4.356</v>
      </c>
      <c r="X196" s="820" t="n">
        <f aca="false">'Quarterly data'!Y226</f>
        <v>-4.356</v>
      </c>
      <c r="Y196" s="820" t="n">
        <f aca="false">'Quarterly data'!Z226</f>
        <v>-4.356</v>
      </c>
      <c r="Z196" s="820" t="n">
        <f aca="false">'Quarterly data'!AA226</f>
        <v>-3.49375</v>
      </c>
      <c r="AA196" s="820" t="n">
        <f aca="false">'Quarterly data'!AB226</f>
        <v>-3.49375</v>
      </c>
      <c r="AB196" s="820" t="n">
        <f aca="false">'Quarterly data'!AC226</f>
        <v>-3.49375</v>
      </c>
      <c r="AC196" s="820" t="n">
        <f aca="false">'Quarterly data'!AD226</f>
        <v>-3.49375</v>
      </c>
      <c r="AD196" s="820" t="n">
        <f aca="false">'Quarterly data'!AE226</f>
        <v>-3.3</v>
      </c>
      <c r="AE196" s="820" t="n">
        <f aca="false">'Quarterly data'!AF226</f>
        <v>-3.3</v>
      </c>
      <c r="AF196" s="820" t="n">
        <f aca="false">'Quarterly data'!AG226</f>
        <v>-3.3</v>
      </c>
      <c r="AG196" s="820" t="n">
        <f aca="false">'Quarterly data'!AH226</f>
        <v>-3.3</v>
      </c>
      <c r="AH196" s="820" t="n">
        <f aca="false">'Quarterly data'!AI226</f>
        <v>-3.8389</v>
      </c>
      <c r="AI196" s="820" t="n">
        <f aca="false">'Quarterly data'!AJ226</f>
        <v>-3.8389</v>
      </c>
      <c r="AJ196" s="820" t="n">
        <f aca="false">'Quarterly data'!AK226</f>
        <v>-3.8389</v>
      </c>
      <c r="AK196" s="820" t="n">
        <f aca="false">'Quarterly data'!AL226</f>
        <v>-3.8389</v>
      </c>
      <c r="AL196" s="820" t="n">
        <f aca="false">'Quarterly data'!AM226</f>
        <v>-5.071075</v>
      </c>
      <c r="AM196" s="820" t="n">
        <f aca="false">'Quarterly data'!AN226</f>
        <v>-5.071075</v>
      </c>
      <c r="AN196" s="820" t="n">
        <f aca="false">'Quarterly data'!AO226</f>
        <v>-5.071075</v>
      </c>
      <c r="AO196" s="820" t="n">
        <f aca="false">'Quarterly data'!AP226</f>
        <v>-5.071075</v>
      </c>
      <c r="AP196" s="820" t="n">
        <f aca="false">'Quarterly data'!AQ226</f>
        <v>-4.25404435483871</v>
      </c>
      <c r="AQ196" s="820" t="n">
        <f aca="false">'Quarterly data'!AR226</f>
        <v>-4.25404435483871</v>
      </c>
      <c r="AR196" s="820" t="n">
        <f aca="false">'Quarterly data'!AS226</f>
        <v>-4.25404435483871</v>
      </c>
      <c r="AS196" s="820" t="n">
        <f aca="false">'Quarterly data'!AT226</f>
        <v>-4.25404435483871</v>
      </c>
      <c r="AT196" s="820" t="n">
        <f aca="false">'Quarterly data'!AU226</f>
        <v>-3.03613911727243</v>
      </c>
      <c r="AU196" s="820" t="n">
        <f aca="false">'Quarterly data'!AV226</f>
        <v>-3.03613911727243</v>
      </c>
      <c r="AV196" s="820" t="n">
        <f aca="false">'Quarterly data'!AW226</f>
        <v>-3.03613911727243</v>
      </c>
      <c r="AW196" s="820" t="n">
        <f aca="false">'Quarterly data'!AX226</f>
        <v>-3.03613911727243</v>
      </c>
      <c r="AX196" s="820" t="n">
        <f aca="false">'Quarterly data'!AY226</f>
        <v>-1.54479464589407</v>
      </c>
      <c r="AY196" s="820" t="n">
        <f aca="false">'Quarterly data'!AZ226</f>
        <v>-1.54479464589407</v>
      </c>
      <c r="AZ196" s="820" t="n">
        <f aca="false">'Quarterly data'!BA226</f>
        <v>-1.54479464589407</v>
      </c>
      <c r="BA196" s="820" t="n">
        <f aca="false">'Quarterly data'!BB226</f>
        <v>-1.54479464589407</v>
      </c>
      <c r="BB196" s="820" t="n">
        <f aca="false">'Quarterly data'!BC226</f>
        <v>-1.7325</v>
      </c>
      <c r="BC196" s="820" t="n">
        <f aca="false">'Quarterly data'!BD226</f>
        <v>-1.7325</v>
      </c>
      <c r="BD196" s="820" t="n">
        <f aca="false">'Quarterly data'!BE226</f>
        <v>-1.7325</v>
      </c>
      <c r="BE196" s="820" t="n">
        <f aca="false">'Quarterly data'!BF226</f>
        <v>-1.7325</v>
      </c>
      <c r="BF196" s="820" t="n">
        <f aca="false">'Quarterly data'!BG226</f>
        <v>-1.81706654634722</v>
      </c>
      <c r="BG196" s="820" t="n">
        <f aca="false">'Quarterly data'!BH226</f>
        <v>-1.81706654634722</v>
      </c>
      <c r="BH196" s="820" t="n">
        <f aca="false">'Quarterly data'!BI226</f>
        <v>-1.81706654634722</v>
      </c>
      <c r="BI196" s="820" t="n">
        <f aca="false">'Quarterly data'!BJ226</f>
        <v>-1.81706654634722</v>
      </c>
      <c r="BJ196" s="820" t="n">
        <f aca="false">'Quarterly data'!BK226</f>
        <v>-1.9575</v>
      </c>
      <c r="BK196" s="820" t="n">
        <f aca="false">'Quarterly data'!BL226</f>
        <v>-1.9575</v>
      </c>
      <c r="BL196" s="820" t="n">
        <f aca="false">'Quarterly data'!BM226</f>
        <v>-1.9575</v>
      </c>
      <c r="BM196" s="820" t="n">
        <f aca="false">'Quarterly data'!BN226</f>
        <v>-1.9575</v>
      </c>
      <c r="BN196" s="820" t="n">
        <f aca="false">'Quarterly data'!BO226</f>
        <v>-2.02853222008992</v>
      </c>
      <c r="BO196" s="820" t="n">
        <f aca="false">'Quarterly data'!BP226</f>
        <v>-2.02853222008992</v>
      </c>
      <c r="BP196" s="820" t="n">
        <f aca="false">'Quarterly data'!BQ226</f>
        <v>-2.02853222008992</v>
      </c>
      <c r="BQ196" s="820" t="n">
        <f aca="false">'Quarterly data'!BR226</f>
        <v>-2.02853222008992</v>
      </c>
      <c r="BR196" s="820" t="n">
        <f aca="false">'Quarterly data'!BS226</f>
        <v>-2.3</v>
      </c>
      <c r="BS196" s="820" t="n">
        <f aca="false">'Quarterly data'!BT226</f>
        <v>-2.3</v>
      </c>
      <c r="BT196" s="820" t="n">
        <f aca="false">'Quarterly data'!BU226</f>
        <v>-2.3</v>
      </c>
      <c r="BU196" s="820" t="n">
        <f aca="false">'Quarterly data'!BV226</f>
        <v>-2.3</v>
      </c>
      <c r="BV196" s="820" t="n">
        <f aca="false">'Quarterly data'!BW226</f>
        <v>-8.08373512210265</v>
      </c>
      <c r="BW196" s="820" t="n">
        <f aca="false">'Quarterly data'!BX226</f>
        <v>-8.08373512210265</v>
      </c>
      <c r="BX196" s="820" t="n">
        <f aca="false">'Quarterly data'!BY226</f>
        <v>-8.08373512210265</v>
      </c>
      <c r="BY196" s="820" t="n">
        <f aca="false">'Quarterly data'!BZ226</f>
        <v>-8.08373512210265</v>
      </c>
      <c r="BZ196" s="820" t="n">
        <f aca="false">'Quarterly data'!CA226</f>
        <v>-9.73807872842007</v>
      </c>
      <c r="CA196" s="820" t="n">
        <f aca="false">'Quarterly data'!CB226</f>
        <v>-9.73807872842007</v>
      </c>
      <c r="CB196" s="820" t="n">
        <f aca="false">'Quarterly data'!CC226</f>
        <v>-9.73807872842007</v>
      </c>
      <c r="CC196" s="820" t="n">
        <f aca="false">'Quarterly data'!CD226</f>
        <v>-9.73807872842007</v>
      </c>
      <c r="CD196" s="820" t="n">
        <f aca="false">'Quarterly data'!CE226</f>
        <v>-10.6483036690585</v>
      </c>
      <c r="CE196" s="820" t="n">
        <f aca="false">'Quarterly data'!CF226</f>
        <v>-10.6483036690585</v>
      </c>
      <c r="CF196" s="820" t="n">
        <f aca="false">'Quarterly data'!CG226</f>
        <v>-10.6483036690585</v>
      </c>
      <c r="CG196" s="820" t="n">
        <f aca="false">'Quarterly data'!CH226</f>
        <v>-10.6483036690585</v>
      </c>
      <c r="CH196" s="820" t="n">
        <f aca="false">'Quarterly data'!CI226</f>
        <v>-10.8710032888356</v>
      </c>
      <c r="CI196" s="820" t="n">
        <f aca="false">'Quarterly data'!CJ226</f>
        <v>-10.8710032888356</v>
      </c>
      <c r="CJ196" s="820" t="n">
        <f aca="false">'Quarterly data'!CK226</f>
        <v>-10.8710032888356</v>
      </c>
      <c r="CK196" s="820" t="n">
        <f aca="false">'Quarterly data'!CL226</f>
        <v>-10.8710032888356</v>
      </c>
      <c r="CL196" s="820" t="n">
        <f aca="false">'Quarterly data'!CM226</f>
        <v>-4.21472038969172</v>
      </c>
      <c r="CM196" s="820" t="n">
        <f aca="false">'Quarterly data'!CN226</f>
        <v>-13.8903480776917</v>
      </c>
      <c r="CN196" s="820" t="n">
        <f aca="false">'Quarterly data'!CO226</f>
        <v>-4.67126337569172</v>
      </c>
      <c r="CO196" s="820" t="n">
        <f aca="false">'Quarterly data'!CP226</f>
        <v>-13.8267341346917</v>
      </c>
      <c r="CP196" s="820" t="n">
        <f aca="false">'Quarterly data'!CQ226</f>
        <v>-9.18897573558204</v>
      </c>
      <c r="CQ196" s="820" t="n">
        <f aca="false">'Quarterly data'!CR226</f>
        <v>-22.438975735582</v>
      </c>
      <c r="CR196" s="820" t="n">
        <f aca="false">'Quarterly data'!CS226</f>
        <v>-9.7934753052891</v>
      </c>
      <c r="CS196" s="820" t="n">
        <f aca="false">'Quarterly data'!CT226</f>
        <v>-20.8622578190619</v>
      </c>
      <c r="CT196" s="820" t="n">
        <f aca="false">'Quarterly data'!CU226</f>
        <v>-15.5421119618453</v>
      </c>
      <c r="CU196" s="820" t="n">
        <f aca="false">'Quarterly data'!CV226</f>
        <v>-15.5421119618453</v>
      </c>
      <c r="CV196" s="821"/>
      <c r="CW196" s="821"/>
      <c r="CX196" s="821"/>
      <c r="CY196" s="821"/>
      <c r="CZ196" s="821"/>
      <c r="DA196" s="821"/>
      <c r="DB196" s="821"/>
      <c r="DC196" s="821"/>
      <c r="DD196" s="821"/>
      <c r="DE196" s="821"/>
      <c r="DF196" s="821"/>
      <c r="DG196" s="821"/>
      <c r="DH196" s="821"/>
      <c r="DI196" s="821"/>
      <c r="DJ196" s="821"/>
      <c r="DK196" s="821"/>
      <c r="DL196" s="821"/>
      <c r="DM196" s="821"/>
      <c r="DN196" s="821"/>
    </row>
    <row r="197" customFormat="false" ht="15" hidden="false" customHeight="false" outlineLevel="0" collapsed="false">
      <c r="A197" s="819" t="s">
        <v>858</v>
      </c>
      <c r="B197" s="820" t="n">
        <f aca="false">'Quarterly data'!C227</f>
        <v>0</v>
      </c>
      <c r="C197" s="820" t="n">
        <f aca="false">'Quarterly data'!D227</f>
        <v>0</v>
      </c>
      <c r="D197" s="820" t="n">
        <f aca="false">'Quarterly data'!E227</f>
        <v>0</v>
      </c>
      <c r="E197" s="820" t="n">
        <f aca="false">'Quarterly data'!F227</f>
        <v>0</v>
      </c>
      <c r="F197" s="820" t="n">
        <f aca="false">'Quarterly data'!G227</f>
        <v>0</v>
      </c>
      <c r="G197" s="820" t="n">
        <f aca="false">'Quarterly data'!H227</f>
        <v>0</v>
      </c>
      <c r="H197" s="820" t="n">
        <f aca="false">'Quarterly data'!I227</f>
        <v>0</v>
      </c>
      <c r="I197" s="820" t="n">
        <f aca="false">'Quarterly data'!J227</f>
        <v>0</v>
      </c>
      <c r="J197" s="820" t="n">
        <f aca="false">'Quarterly data'!K227</f>
        <v>0</v>
      </c>
      <c r="K197" s="820" t="n">
        <f aca="false">'Quarterly data'!L227</f>
        <v>0</v>
      </c>
      <c r="L197" s="820" t="n">
        <f aca="false">'Quarterly data'!M227</f>
        <v>0</v>
      </c>
      <c r="M197" s="820" t="n">
        <f aca="false">'Quarterly data'!N227</f>
        <v>0</v>
      </c>
      <c r="N197" s="820" t="n">
        <f aca="false">'Quarterly data'!O227</f>
        <v>50.7025</v>
      </c>
      <c r="O197" s="820" t="n">
        <f aca="false">'Quarterly data'!P227</f>
        <v>50.7025</v>
      </c>
      <c r="P197" s="820" t="n">
        <f aca="false">'Quarterly data'!Q227</f>
        <v>50.7025</v>
      </c>
      <c r="Q197" s="820" t="n">
        <f aca="false">'Quarterly data'!R227</f>
        <v>50.7025</v>
      </c>
      <c r="R197" s="820" t="n">
        <f aca="false">'Quarterly data'!S227</f>
        <v>49.675</v>
      </c>
      <c r="S197" s="820" t="n">
        <f aca="false">'Quarterly data'!T227</f>
        <v>49.675</v>
      </c>
      <c r="T197" s="820" t="n">
        <f aca="false">'Quarterly data'!U227</f>
        <v>49.675</v>
      </c>
      <c r="U197" s="820" t="n">
        <f aca="false">'Quarterly data'!V227</f>
        <v>49.675</v>
      </c>
      <c r="V197" s="820" t="n">
        <f aca="false">'Quarterly data'!W227</f>
        <v>59.085</v>
      </c>
      <c r="W197" s="820" t="n">
        <f aca="false">'Quarterly data'!X227</f>
        <v>59.085</v>
      </c>
      <c r="X197" s="820" t="n">
        <f aca="false">'Quarterly data'!Y227</f>
        <v>59.085</v>
      </c>
      <c r="Y197" s="820" t="n">
        <f aca="false">'Quarterly data'!Z227</f>
        <v>59.085</v>
      </c>
      <c r="Z197" s="820" t="n">
        <f aca="false">'Quarterly data'!AA227</f>
        <v>48.5975</v>
      </c>
      <c r="AA197" s="820" t="n">
        <f aca="false">'Quarterly data'!AB227</f>
        <v>48.5975</v>
      </c>
      <c r="AB197" s="820" t="n">
        <f aca="false">'Quarterly data'!AC227</f>
        <v>48.5975</v>
      </c>
      <c r="AC197" s="820" t="n">
        <f aca="false">'Quarterly data'!AD227</f>
        <v>48.5975</v>
      </c>
      <c r="AD197" s="820" t="n">
        <f aca="false">'Quarterly data'!AE227</f>
        <v>48.83</v>
      </c>
      <c r="AE197" s="820" t="n">
        <f aca="false">'Quarterly data'!AF227</f>
        <v>48.83</v>
      </c>
      <c r="AF197" s="820" t="n">
        <f aca="false">'Quarterly data'!AG227</f>
        <v>48.83</v>
      </c>
      <c r="AG197" s="820" t="n">
        <f aca="false">'Quarterly data'!AH227</f>
        <v>48.83</v>
      </c>
      <c r="AH197" s="820" t="n">
        <f aca="false">'Quarterly data'!AI227</f>
        <v>56.5955971912628</v>
      </c>
      <c r="AI197" s="820" t="n">
        <f aca="false">'Quarterly data'!AJ227</f>
        <v>56.5955971912628</v>
      </c>
      <c r="AJ197" s="820" t="n">
        <f aca="false">'Quarterly data'!AK227</f>
        <v>56.5955971912628</v>
      </c>
      <c r="AK197" s="820" t="n">
        <f aca="false">'Quarterly data'!AL227</f>
        <v>56.5955971912628</v>
      </c>
      <c r="AL197" s="820" t="n">
        <f aca="false">'Quarterly data'!AM227</f>
        <v>78.4813667423152</v>
      </c>
      <c r="AM197" s="820" t="n">
        <f aca="false">'Quarterly data'!AN227</f>
        <v>78.4813667423152</v>
      </c>
      <c r="AN197" s="820" t="n">
        <f aca="false">'Quarterly data'!AO227</f>
        <v>78.4813667423152</v>
      </c>
      <c r="AO197" s="820" t="n">
        <f aca="false">'Quarterly data'!AP227</f>
        <v>78.4813667423152</v>
      </c>
      <c r="AP197" s="820" t="n">
        <f aca="false">'Quarterly data'!AQ227</f>
        <v>92.1563452480796</v>
      </c>
      <c r="AQ197" s="820" t="n">
        <f aca="false">'Quarterly data'!AR227</f>
        <v>92.1563452480796</v>
      </c>
      <c r="AR197" s="820" t="n">
        <f aca="false">'Quarterly data'!AS227</f>
        <v>92.1563452480796</v>
      </c>
      <c r="AS197" s="820" t="n">
        <f aca="false">'Quarterly data'!AT227</f>
        <v>92.1563452480796</v>
      </c>
      <c r="AT197" s="820" t="n">
        <f aca="false">'Quarterly data'!AU227</f>
        <v>81.3855108917225</v>
      </c>
      <c r="AU197" s="820" t="n">
        <f aca="false">'Quarterly data'!AV227</f>
        <v>81.3855108917225</v>
      </c>
      <c r="AV197" s="820" t="n">
        <f aca="false">'Quarterly data'!AW227</f>
        <v>81.3855108917225</v>
      </c>
      <c r="AW197" s="820" t="n">
        <f aca="false">'Quarterly data'!AX227</f>
        <v>81.3855108917225</v>
      </c>
      <c r="AX197" s="820" t="n">
        <f aca="false">'Quarterly data'!AY227</f>
        <v>115.329750859773</v>
      </c>
      <c r="AY197" s="820" t="n">
        <f aca="false">'Quarterly data'!AZ227</f>
        <v>115.329750859773</v>
      </c>
      <c r="AZ197" s="820" t="n">
        <f aca="false">'Quarterly data'!BA227</f>
        <v>115.329750859773</v>
      </c>
      <c r="BA197" s="820" t="n">
        <f aca="false">'Quarterly data'!BB227</f>
        <v>115.329750859773</v>
      </c>
      <c r="BB197" s="820" t="n">
        <f aca="false">'Quarterly data'!BC227</f>
        <v>129.641456809172</v>
      </c>
      <c r="BC197" s="820" t="n">
        <f aca="false">'Quarterly data'!BD227</f>
        <v>129.641456809172</v>
      </c>
      <c r="BD197" s="820" t="n">
        <f aca="false">'Quarterly data'!BE227</f>
        <v>129.641456809172</v>
      </c>
      <c r="BE197" s="820" t="n">
        <f aca="false">'Quarterly data'!BF227</f>
        <v>129.641456809172</v>
      </c>
      <c r="BF197" s="820" t="n">
        <f aca="false">'Quarterly data'!BG227</f>
        <v>149.999096504322</v>
      </c>
      <c r="BG197" s="820" t="n">
        <f aca="false">'Quarterly data'!BH227</f>
        <v>149.999096504322</v>
      </c>
      <c r="BH197" s="820" t="n">
        <f aca="false">'Quarterly data'!BI227</f>
        <v>149.999096504322</v>
      </c>
      <c r="BI197" s="820" t="n">
        <f aca="false">'Quarterly data'!BJ227</f>
        <v>149.999096504322</v>
      </c>
      <c r="BJ197" s="820" t="n">
        <f aca="false">'Quarterly data'!BK227</f>
        <v>145.188953076323</v>
      </c>
      <c r="BK197" s="820" t="n">
        <f aca="false">'Quarterly data'!BL227</f>
        <v>145.188953076323</v>
      </c>
      <c r="BL197" s="820" t="n">
        <f aca="false">'Quarterly data'!BM227</f>
        <v>145.188953076323</v>
      </c>
      <c r="BM197" s="820" t="n">
        <f aca="false">'Quarterly data'!BN227</f>
        <v>145.188953076323</v>
      </c>
      <c r="BN197" s="820" t="n">
        <f aca="false">'Quarterly data'!BO227</f>
        <v>199.46147221699</v>
      </c>
      <c r="BO197" s="820" t="n">
        <f aca="false">'Quarterly data'!BP227</f>
        <v>199.46147221699</v>
      </c>
      <c r="BP197" s="820" t="n">
        <f aca="false">'Quarterly data'!BQ227</f>
        <v>199.46147221699</v>
      </c>
      <c r="BQ197" s="820" t="n">
        <f aca="false">'Quarterly data'!BR227</f>
        <v>199.46147221699</v>
      </c>
      <c r="BR197" s="820" t="n">
        <f aca="false">'Quarterly data'!BS227</f>
        <v>158.021595433898</v>
      </c>
      <c r="BS197" s="820" t="n">
        <f aca="false">'Quarterly data'!BT227</f>
        <v>158.021595433898</v>
      </c>
      <c r="BT197" s="820" t="n">
        <f aca="false">'Quarterly data'!BU227</f>
        <v>158.021595433898</v>
      </c>
      <c r="BU197" s="820" t="n">
        <f aca="false">'Quarterly data'!BV227</f>
        <v>158.021595433898</v>
      </c>
      <c r="BV197" s="820" t="n">
        <f aca="false">'Quarterly data'!BW227</f>
        <v>185.243228997448</v>
      </c>
      <c r="BW197" s="820" t="n">
        <f aca="false">'Quarterly data'!BX227</f>
        <v>185.243228997448</v>
      </c>
      <c r="BX197" s="820" t="n">
        <f aca="false">'Quarterly data'!BY227</f>
        <v>185.243228997448</v>
      </c>
      <c r="BY197" s="820" t="n">
        <f aca="false">'Quarterly data'!BZ227</f>
        <v>185.243228997448</v>
      </c>
      <c r="BZ197" s="820" t="n">
        <f aca="false">'Quarterly data'!CA227</f>
        <v>144.509377075219</v>
      </c>
      <c r="CA197" s="820" t="n">
        <f aca="false">'Quarterly data'!CB227</f>
        <v>144.509377075219</v>
      </c>
      <c r="CB197" s="820" t="n">
        <f aca="false">'Quarterly data'!CC227</f>
        <v>144.509377075219</v>
      </c>
      <c r="CC197" s="820" t="n">
        <f aca="false">'Quarterly data'!CD227</f>
        <v>144.509377075219</v>
      </c>
      <c r="CD197" s="820" t="n">
        <f aca="false">'Quarterly data'!CE227</f>
        <v>134.089384914931</v>
      </c>
      <c r="CE197" s="820" t="n">
        <f aca="false">'Quarterly data'!CF227</f>
        <v>134.089384914931</v>
      </c>
      <c r="CF197" s="820" t="n">
        <f aca="false">'Quarterly data'!CG227</f>
        <v>134.089384914931</v>
      </c>
      <c r="CG197" s="820" t="n">
        <f aca="false">'Quarterly data'!CH227</f>
        <v>134.089384914931</v>
      </c>
      <c r="CH197" s="820" t="n">
        <f aca="false">'Quarterly data'!CI227</f>
        <v>131.055888074028</v>
      </c>
      <c r="CI197" s="820" t="n">
        <f aca="false">'Quarterly data'!CJ227</f>
        <v>131.055888074028</v>
      </c>
      <c r="CJ197" s="820" t="n">
        <f aca="false">'Quarterly data'!CK227</f>
        <v>131.055888074028</v>
      </c>
      <c r="CK197" s="820" t="n">
        <f aca="false">'Quarterly data'!CL227</f>
        <v>131.055888074028</v>
      </c>
      <c r="CL197" s="820" t="n">
        <f aca="false">'Quarterly data'!CM227</f>
        <v>110.779484016983</v>
      </c>
      <c r="CM197" s="820" t="n">
        <f aca="false">'Quarterly data'!CN227</f>
        <v>155.973224046532</v>
      </c>
      <c r="CN197" s="820" t="n">
        <f aca="false">'Quarterly data'!CO227</f>
        <v>148.436980379122</v>
      </c>
      <c r="CO197" s="820" t="n">
        <f aca="false">'Quarterly data'!CP227</f>
        <v>167.278274321784</v>
      </c>
      <c r="CP197" s="820" t="n">
        <f aca="false">'Quarterly data'!CQ227</f>
        <v>153.271926534021</v>
      </c>
      <c r="CQ197" s="820" t="n">
        <f aca="false">'Quarterly data'!CR227</f>
        <v>144.854792548927</v>
      </c>
      <c r="CR197" s="820" t="n">
        <f aca="false">'Quarterly data'!CS227</f>
        <v>179.806526041408</v>
      </c>
      <c r="CS197" s="820" t="n">
        <f aca="false">'Quarterly data'!CT227</f>
        <v>189.597213725739</v>
      </c>
      <c r="CT197" s="820" t="n">
        <f aca="false">'Quarterly data'!CU227</f>
        <v>153.520368618693</v>
      </c>
      <c r="CU197" s="820" t="n">
        <f aca="false">'Quarterly data'!CV227</f>
        <v>110.149583186594</v>
      </c>
      <c r="CV197" s="821"/>
      <c r="CW197" s="821"/>
      <c r="CX197" s="821"/>
      <c r="CY197" s="821"/>
      <c r="CZ197" s="821"/>
      <c r="DA197" s="821"/>
      <c r="DB197" s="821"/>
      <c r="DC197" s="821"/>
      <c r="DD197" s="821"/>
      <c r="DE197" s="821"/>
      <c r="DF197" s="821"/>
      <c r="DG197" s="821"/>
      <c r="DH197" s="821"/>
      <c r="DI197" s="821"/>
      <c r="DJ197" s="821"/>
      <c r="DK197" s="821"/>
      <c r="DL197" s="821"/>
      <c r="DM197" s="821"/>
      <c r="DN197" s="821"/>
    </row>
    <row r="198" customFormat="false" ht="15" hidden="false" customHeight="false" outlineLevel="0" collapsed="false">
      <c r="A198" s="822" t="s">
        <v>859</v>
      </c>
      <c r="B198" s="820" t="n">
        <f aca="false">'Quarterly data'!C228</f>
        <v>0</v>
      </c>
      <c r="C198" s="820" t="n">
        <f aca="false">'Quarterly data'!D228</f>
        <v>0</v>
      </c>
      <c r="D198" s="820" t="n">
        <f aca="false">'Quarterly data'!E228</f>
        <v>0</v>
      </c>
      <c r="E198" s="820" t="n">
        <f aca="false">'Quarterly data'!F228</f>
        <v>0</v>
      </c>
      <c r="F198" s="820" t="n">
        <f aca="false">'Quarterly data'!G228</f>
        <v>0</v>
      </c>
      <c r="G198" s="820" t="n">
        <f aca="false">'Quarterly data'!H228</f>
        <v>0</v>
      </c>
      <c r="H198" s="820" t="n">
        <f aca="false">'Quarterly data'!I228</f>
        <v>0</v>
      </c>
      <c r="I198" s="820" t="n">
        <f aca="false">'Quarterly data'!J228</f>
        <v>0</v>
      </c>
      <c r="J198" s="820" t="n">
        <f aca="false">'Quarterly data'!K228</f>
        <v>0</v>
      </c>
      <c r="K198" s="820" t="n">
        <f aca="false">'Quarterly data'!L228</f>
        <v>0</v>
      </c>
      <c r="L198" s="820" t="n">
        <f aca="false">'Quarterly data'!M228</f>
        <v>0</v>
      </c>
      <c r="M198" s="820" t="n">
        <f aca="false">'Quarterly data'!N228</f>
        <v>0</v>
      </c>
      <c r="N198" s="820" t="n">
        <f aca="false">'Quarterly data'!O228</f>
        <v>45.865</v>
      </c>
      <c r="O198" s="820" t="n">
        <f aca="false">'Quarterly data'!P228</f>
        <v>45.865</v>
      </c>
      <c r="P198" s="820" t="n">
        <f aca="false">'Quarterly data'!Q228</f>
        <v>45.865</v>
      </c>
      <c r="Q198" s="820" t="n">
        <f aca="false">'Quarterly data'!R228</f>
        <v>45.865</v>
      </c>
      <c r="R198" s="820" t="n">
        <f aca="false">'Quarterly data'!S228</f>
        <v>45.1375</v>
      </c>
      <c r="S198" s="820" t="n">
        <f aca="false">'Quarterly data'!T228</f>
        <v>45.1375</v>
      </c>
      <c r="T198" s="820" t="n">
        <f aca="false">'Quarterly data'!U228</f>
        <v>45.1375</v>
      </c>
      <c r="U198" s="820" t="n">
        <f aca="false">'Quarterly data'!V228</f>
        <v>45.1375</v>
      </c>
      <c r="V198" s="820" t="n">
        <f aca="false">'Quarterly data'!W228</f>
        <v>56.3275</v>
      </c>
      <c r="W198" s="820" t="n">
        <f aca="false">'Quarterly data'!X228</f>
        <v>56.3275</v>
      </c>
      <c r="X198" s="820" t="n">
        <f aca="false">'Quarterly data'!Y228</f>
        <v>56.3275</v>
      </c>
      <c r="Y198" s="820" t="n">
        <f aca="false">'Quarterly data'!Z228</f>
        <v>56.3275</v>
      </c>
      <c r="Z198" s="820" t="n">
        <f aca="false">'Quarterly data'!AA228</f>
        <v>43.1625</v>
      </c>
      <c r="AA198" s="820" t="n">
        <f aca="false">'Quarterly data'!AB228</f>
        <v>43.1625</v>
      </c>
      <c r="AB198" s="820" t="n">
        <f aca="false">'Quarterly data'!AC228</f>
        <v>43.1625</v>
      </c>
      <c r="AC198" s="820" t="n">
        <f aca="false">'Quarterly data'!AD228</f>
        <v>43.1625</v>
      </c>
      <c r="AD198" s="820" t="n">
        <f aca="false">'Quarterly data'!AE228</f>
        <v>42.7</v>
      </c>
      <c r="AE198" s="820" t="n">
        <f aca="false">'Quarterly data'!AF228</f>
        <v>42.7</v>
      </c>
      <c r="AF198" s="820" t="n">
        <f aca="false">'Quarterly data'!AG228</f>
        <v>42.7</v>
      </c>
      <c r="AG198" s="820" t="n">
        <f aca="false">'Quarterly data'!AH228</f>
        <v>42.7</v>
      </c>
      <c r="AH198" s="820" t="n">
        <f aca="false">'Quarterly data'!AI228</f>
        <v>48.762037037037</v>
      </c>
      <c r="AI198" s="820" t="n">
        <f aca="false">'Quarterly data'!AJ228</f>
        <v>48.762037037037</v>
      </c>
      <c r="AJ198" s="820" t="n">
        <f aca="false">'Quarterly data'!AK228</f>
        <v>48.762037037037</v>
      </c>
      <c r="AK198" s="820" t="n">
        <f aca="false">'Quarterly data'!AL228</f>
        <v>48.762037037037</v>
      </c>
      <c r="AL198" s="820" t="n">
        <f aca="false">'Quarterly data'!AM228</f>
        <v>69.7182407407407</v>
      </c>
      <c r="AM198" s="820" t="n">
        <f aca="false">'Quarterly data'!AN228</f>
        <v>69.7182407407407</v>
      </c>
      <c r="AN198" s="820" t="n">
        <f aca="false">'Quarterly data'!AO228</f>
        <v>69.7182407407407</v>
      </c>
      <c r="AO198" s="820" t="n">
        <f aca="false">'Quarterly data'!AP228</f>
        <v>69.7182407407407</v>
      </c>
      <c r="AP198" s="820" t="n">
        <f aca="false">'Quarterly data'!AQ228</f>
        <v>80.4742100651941</v>
      </c>
      <c r="AQ198" s="820" t="n">
        <f aca="false">'Quarterly data'!AR228</f>
        <v>80.4742100651941</v>
      </c>
      <c r="AR198" s="820" t="n">
        <f aca="false">'Quarterly data'!AS228</f>
        <v>80.4742100651941</v>
      </c>
      <c r="AS198" s="820" t="n">
        <f aca="false">'Quarterly data'!AT228</f>
        <v>80.4742100651941</v>
      </c>
      <c r="AT198" s="820" t="n">
        <f aca="false">'Quarterly data'!AU228</f>
        <v>62.0971479643266</v>
      </c>
      <c r="AU198" s="820" t="n">
        <f aca="false">'Quarterly data'!AV228</f>
        <v>62.0971479643266</v>
      </c>
      <c r="AV198" s="820" t="n">
        <f aca="false">'Quarterly data'!AW228</f>
        <v>62.0971479643266</v>
      </c>
      <c r="AW198" s="820" t="n">
        <f aca="false">'Quarterly data'!AX228</f>
        <v>62.0971479643266</v>
      </c>
      <c r="AX198" s="820" t="n">
        <f aca="false">'Quarterly data'!AY228</f>
        <v>90.625</v>
      </c>
      <c r="AY198" s="820" t="n">
        <f aca="false">'Quarterly data'!AZ228</f>
        <v>90.625</v>
      </c>
      <c r="AZ198" s="820" t="n">
        <f aca="false">'Quarterly data'!BA228</f>
        <v>90.625</v>
      </c>
      <c r="BA198" s="820" t="n">
        <f aca="false">'Quarterly data'!BB228</f>
        <v>90.625</v>
      </c>
      <c r="BB198" s="820" t="n">
        <f aca="false">'Quarterly data'!BC228</f>
        <v>111.489177608247</v>
      </c>
      <c r="BC198" s="820" t="n">
        <f aca="false">'Quarterly data'!BD228</f>
        <v>111.489177608247</v>
      </c>
      <c r="BD198" s="820" t="n">
        <f aca="false">'Quarterly data'!BE228</f>
        <v>111.489177608247</v>
      </c>
      <c r="BE198" s="820" t="n">
        <f aca="false">'Quarterly data'!BF228</f>
        <v>111.489177608247</v>
      </c>
      <c r="BF198" s="820" t="n">
        <f aca="false">'Quarterly data'!BG228</f>
        <v>130.071598322843</v>
      </c>
      <c r="BG198" s="820" t="n">
        <f aca="false">'Quarterly data'!BH228</f>
        <v>130.071598322843</v>
      </c>
      <c r="BH198" s="820" t="n">
        <f aca="false">'Quarterly data'!BI228</f>
        <v>130.071598322843</v>
      </c>
      <c r="BI198" s="820" t="n">
        <f aca="false">'Quarterly data'!BJ228</f>
        <v>130.071598322843</v>
      </c>
      <c r="BJ198" s="820" t="n">
        <f aca="false">'Quarterly data'!BK228</f>
        <v>122.519327028735</v>
      </c>
      <c r="BK198" s="820" t="n">
        <f aca="false">'Quarterly data'!BL228</f>
        <v>122.519327028735</v>
      </c>
      <c r="BL198" s="820" t="n">
        <f aca="false">'Quarterly data'!BM228</f>
        <v>122.519327028735</v>
      </c>
      <c r="BM198" s="820" t="n">
        <f aca="false">'Quarterly data'!BN228</f>
        <v>122.519327028735</v>
      </c>
      <c r="BN198" s="820" t="n">
        <f aca="false">'Quarterly data'!BO228</f>
        <v>166.132931732436</v>
      </c>
      <c r="BO198" s="820" t="n">
        <f aca="false">'Quarterly data'!BP228</f>
        <v>166.132931732436</v>
      </c>
      <c r="BP198" s="820" t="n">
        <f aca="false">'Quarterly data'!BQ228</f>
        <v>166.132931732436</v>
      </c>
      <c r="BQ198" s="820" t="n">
        <f aca="false">'Quarterly data'!BR228</f>
        <v>166.132931732436</v>
      </c>
      <c r="BR198" s="820" t="n">
        <f aca="false">'Quarterly data'!BS228</f>
        <v>112.282994967656</v>
      </c>
      <c r="BS198" s="820" t="n">
        <f aca="false">'Quarterly data'!BT228</f>
        <v>112.282994967656</v>
      </c>
      <c r="BT198" s="820" t="n">
        <f aca="false">'Quarterly data'!BU228</f>
        <v>112.282994967656</v>
      </c>
      <c r="BU198" s="820" t="n">
        <f aca="false">'Quarterly data'!BV228</f>
        <v>112.282994967656</v>
      </c>
      <c r="BV198" s="820" t="n">
        <f aca="false">'Quarterly data'!BW228</f>
        <v>139.896679707656</v>
      </c>
      <c r="BW198" s="820" t="n">
        <f aca="false">'Quarterly data'!BX228</f>
        <v>139.896679707656</v>
      </c>
      <c r="BX198" s="820" t="n">
        <f aca="false">'Quarterly data'!BY228</f>
        <v>139.896679707656</v>
      </c>
      <c r="BY198" s="820" t="n">
        <f aca="false">'Quarterly data'!BZ228</f>
        <v>139.896679707656</v>
      </c>
      <c r="BZ198" s="820" t="n">
        <f aca="false">'Quarterly data'!CA228</f>
        <v>99.5364873055607</v>
      </c>
      <c r="CA198" s="820" t="n">
        <f aca="false">'Quarterly data'!CB228</f>
        <v>99.5364873055607</v>
      </c>
      <c r="CB198" s="820" t="n">
        <f aca="false">'Quarterly data'!CC228</f>
        <v>99.5364873055607</v>
      </c>
      <c r="CC198" s="820" t="n">
        <f aca="false">'Quarterly data'!CD228</f>
        <v>99.5364873055607</v>
      </c>
      <c r="CD198" s="820" t="n">
        <f aca="false">'Quarterly data'!CE228</f>
        <v>92.6087751522448</v>
      </c>
      <c r="CE198" s="820" t="n">
        <f aca="false">'Quarterly data'!CF228</f>
        <v>92.6087751522448</v>
      </c>
      <c r="CF198" s="820" t="n">
        <f aca="false">'Quarterly data'!CG228</f>
        <v>92.6087751522448</v>
      </c>
      <c r="CG198" s="820" t="n">
        <f aca="false">'Quarterly data'!CH228</f>
        <v>92.6087751522448</v>
      </c>
      <c r="CH198" s="820" t="n">
        <f aca="false">'Quarterly data'!CI228</f>
        <v>85.9775129712477</v>
      </c>
      <c r="CI198" s="820" t="n">
        <f aca="false">'Quarterly data'!CJ228</f>
        <v>85.9775129712477</v>
      </c>
      <c r="CJ198" s="820" t="n">
        <f aca="false">'Quarterly data'!CK228</f>
        <v>85.9775129712477</v>
      </c>
      <c r="CK198" s="820" t="n">
        <f aca="false">'Quarterly data'!CL228</f>
        <v>85.9775129712477</v>
      </c>
      <c r="CL198" s="820" t="n">
        <f aca="false">'Quarterly data'!CM228</f>
        <v>59.0967378812521</v>
      </c>
      <c r="CM198" s="820" t="n">
        <f aca="false">'Quarterly data'!CN228</f>
        <v>103.602526459611</v>
      </c>
      <c r="CN198" s="820" t="n">
        <f aca="false">'Quarterly data'!CO228</f>
        <v>92.6885290204594</v>
      </c>
      <c r="CO198" s="820" t="n">
        <f aca="false">'Quarterly data'!CP228</f>
        <v>106.358486750427</v>
      </c>
      <c r="CP198" s="820" t="n">
        <f aca="false">'Quarterly data'!CQ228</f>
        <v>82.2808797682867</v>
      </c>
      <c r="CQ198" s="820" t="n">
        <f aca="false">'Quarterly data'!CR228</f>
        <v>72.6457177195926</v>
      </c>
      <c r="CR198" s="820" t="n">
        <f aca="false">'Quarterly data'!CS228</f>
        <v>102.724755670179</v>
      </c>
      <c r="CS198" s="820" t="n">
        <f aca="false">'Quarterly data'!CT228</f>
        <v>98.8143335671033</v>
      </c>
      <c r="CT198" s="820" t="n">
        <f aca="false">'Quarterly data'!CU228</f>
        <v>72.9494898147612</v>
      </c>
      <c r="CU198" s="820" t="n">
        <f aca="false">'Quarterly data'!CV228</f>
        <v>35.6121754189318</v>
      </c>
      <c r="CV198" s="821"/>
      <c r="CW198" s="821"/>
      <c r="CX198" s="821"/>
      <c r="CY198" s="821"/>
      <c r="CZ198" s="821"/>
      <c r="DA198" s="821"/>
      <c r="DB198" s="821"/>
      <c r="DC198" s="821"/>
      <c r="DD198" s="821"/>
      <c r="DE198" s="821"/>
      <c r="DF198" s="821"/>
      <c r="DG198" s="821"/>
      <c r="DH198" s="821"/>
      <c r="DI198" s="821"/>
      <c r="DJ198" s="821"/>
      <c r="DK198" s="821"/>
      <c r="DL198" s="821"/>
      <c r="DM198" s="821"/>
      <c r="DN198" s="821"/>
    </row>
    <row r="199" customFormat="false" ht="15" hidden="false" customHeight="false" outlineLevel="0" collapsed="false">
      <c r="A199" s="822" t="s">
        <v>860</v>
      </c>
      <c r="B199" s="820" t="n">
        <f aca="false">'Quarterly data'!C229</f>
        <v>0</v>
      </c>
      <c r="C199" s="820" t="n">
        <f aca="false">'Quarterly data'!D229</f>
        <v>0</v>
      </c>
      <c r="D199" s="820" t="n">
        <f aca="false">'Quarterly data'!E229</f>
        <v>0</v>
      </c>
      <c r="E199" s="820" t="n">
        <f aca="false">'Quarterly data'!F229</f>
        <v>0</v>
      </c>
      <c r="F199" s="820" t="n">
        <f aca="false">'Quarterly data'!G229</f>
        <v>0</v>
      </c>
      <c r="G199" s="820" t="n">
        <f aca="false">'Quarterly data'!H229</f>
        <v>0</v>
      </c>
      <c r="H199" s="820" t="n">
        <f aca="false">'Quarterly data'!I229</f>
        <v>0</v>
      </c>
      <c r="I199" s="820" t="n">
        <f aca="false">'Quarterly data'!J229</f>
        <v>0</v>
      </c>
      <c r="J199" s="820" t="n">
        <f aca="false">'Quarterly data'!K229</f>
        <v>0</v>
      </c>
      <c r="K199" s="820" t="n">
        <f aca="false">'Quarterly data'!L229</f>
        <v>0</v>
      </c>
      <c r="L199" s="820" t="n">
        <f aca="false">'Quarterly data'!M229</f>
        <v>0</v>
      </c>
      <c r="M199" s="820" t="n">
        <f aca="false">'Quarterly data'!N229</f>
        <v>0</v>
      </c>
      <c r="N199" s="820" t="n">
        <f aca="false">'Quarterly data'!O229</f>
        <v>4.8375</v>
      </c>
      <c r="O199" s="820" t="n">
        <f aca="false">'Quarterly data'!P229</f>
        <v>4.8375</v>
      </c>
      <c r="P199" s="820" t="n">
        <f aca="false">'Quarterly data'!Q229</f>
        <v>4.8375</v>
      </c>
      <c r="Q199" s="820" t="n">
        <f aca="false">'Quarterly data'!R229</f>
        <v>4.8375</v>
      </c>
      <c r="R199" s="820" t="n">
        <f aca="false">'Quarterly data'!S229</f>
        <v>4.5375</v>
      </c>
      <c r="S199" s="820" t="n">
        <f aca="false">'Quarterly data'!T229</f>
        <v>4.5375</v>
      </c>
      <c r="T199" s="820" t="n">
        <f aca="false">'Quarterly data'!U229</f>
        <v>4.5375</v>
      </c>
      <c r="U199" s="820" t="n">
        <f aca="false">'Quarterly data'!V229</f>
        <v>4.5375</v>
      </c>
      <c r="V199" s="820" t="n">
        <f aca="false">'Quarterly data'!W229</f>
        <v>2.7575</v>
      </c>
      <c r="W199" s="820" t="n">
        <f aca="false">'Quarterly data'!X229</f>
        <v>2.7575</v>
      </c>
      <c r="X199" s="820" t="n">
        <f aca="false">'Quarterly data'!Y229</f>
        <v>2.7575</v>
      </c>
      <c r="Y199" s="820" t="n">
        <f aca="false">'Quarterly data'!Z229</f>
        <v>2.7575</v>
      </c>
      <c r="Z199" s="820" t="n">
        <f aca="false">'Quarterly data'!AA229</f>
        <v>5.435</v>
      </c>
      <c r="AA199" s="820" t="n">
        <f aca="false">'Quarterly data'!AB229</f>
        <v>5.435</v>
      </c>
      <c r="AB199" s="820" t="n">
        <f aca="false">'Quarterly data'!AC229</f>
        <v>5.435</v>
      </c>
      <c r="AC199" s="820" t="n">
        <f aca="false">'Quarterly data'!AD229</f>
        <v>5.435</v>
      </c>
      <c r="AD199" s="820" t="n">
        <f aca="false">'Quarterly data'!AE229</f>
        <v>6.13</v>
      </c>
      <c r="AE199" s="820" t="n">
        <f aca="false">'Quarterly data'!AF229</f>
        <v>6.13</v>
      </c>
      <c r="AF199" s="820" t="n">
        <f aca="false">'Quarterly data'!AG229</f>
        <v>6.13</v>
      </c>
      <c r="AG199" s="820" t="n">
        <f aca="false">'Quarterly data'!AH229</f>
        <v>6.13</v>
      </c>
      <c r="AH199" s="820" t="n">
        <f aca="false">'Quarterly data'!AI229</f>
        <v>7.83356015422573</v>
      </c>
      <c r="AI199" s="820" t="n">
        <f aca="false">'Quarterly data'!AJ229</f>
        <v>7.83356015422573</v>
      </c>
      <c r="AJ199" s="820" t="n">
        <f aca="false">'Quarterly data'!AK229</f>
        <v>7.83356015422573</v>
      </c>
      <c r="AK199" s="820" t="n">
        <f aca="false">'Quarterly data'!AL229</f>
        <v>7.83356015422573</v>
      </c>
      <c r="AL199" s="820" t="n">
        <f aca="false">'Quarterly data'!AM229</f>
        <v>8.76312600157449</v>
      </c>
      <c r="AM199" s="820" t="n">
        <f aca="false">'Quarterly data'!AN229</f>
        <v>8.76312600157449</v>
      </c>
      <c r="AN199" s="820" t="n">
        <f aca="false">'Quarterly data'!AO229</f>
        <v>8.76312600157449</v>
      </c>
      <c r="AO199" s="820" t="n">
        <f aca="false">'Quarterly data'!AP229</f>
        <v>8.76312600157449</v>
      </c>
      <c r="AP199" s="820" t="n">
        <f aca="false">'Quarterly data'!AQ229</f>
        <v>11.6821351828854</v>
      </c>
      <c r="AQ199" s="820" t="n">
        <f aca="false">'Quarterly data'!AR229</f>
        <v>11.6821351828854</v>
      </c>
      <c r="AR199" s="820" t="n">
        <f aca="false">'Quarterly data'!AS229</f>
        <v>11.6821351828854</v>
      </c>
      <c r="AS199" s="820" t="n">
        <f aca="false">'Quarterly data'!AT229</f>
        <v>11.6821351828854</v>
      </c>
      <c r="AT199" s="820" t="n">
        <f aca="false">'Quarterly data'!AU229</f>
        <v>19.2883629273959</v>
      </c>
      <c r="AU199" s="820" t="n">
        <f aca="false">'Quarterly data'!AV229</f>
        <v>19.2883629273959</v>
      </c>
      <c r="AV199" s="820" t="n">
        <f aca="false">'Quarterly data'!AW229</f>
        <v>19.2883629273959</v>
      </c>
      <c r="AW199" s="820" t="n">
        <f aca="false">'Quarterly data'!AX229</f>
        <v>19.2883629273959</v>
      </c>
      <c r="AX199" s="820" t="n">
        <f aca="false">'Quarterly data'!AY229</f>
        <v>24.7047508597727</v>
      </c>
      <c r="AY199" s="820" t="n">
        <f aca="false">'Quarterly data'!AZ229</f>
        <v>24.7047508597727</v>
      </c>
      <c r="AZ199" s="820" t="n">
        <f aca="false">'Quarterly data'!BA229</f>
        <v>24.7047508597727</v>
      </c>
      <c r="BA199" s="820" t="n">
        <f aca="false">'Quarterly data'!BB229</f>
        <v>24.7047508597727</v>
      </c>
      <c r="BB199" s="820" t="n">
        <f aca="false">'Quarterly data'!BC229</f>
        <v>18.1522792009259</v>
      </c>
      <c r="BC199" s="820" t="n">
        <f aca="false">'Quarterly data'!BD229</f>
        <v>18.1522792009259</v>
      </c>
      <c r="BD199" s="820" t="n">
        <f aca="false">'Quarterly data'!BE229</f>
        <v>18.1522792009259</v>
      </c>
      <c r="BE199" s="820" t="n">
        <f aca="false">'Quarterly data'!BF229</f>
        <v>18.1522792009259</v>
      </c>
      <c r="BF199" s="820" t="n">
        <f aca="false">'Quarterly data'!BG229</f>
        <v>19.9274981814793</v>
      </c>
      <c r="BG199" s="820" t="n">
        <f aca="false">'Quarterly data'!BH229</f>
        <v>19.9274981814793</v>
      </c>
      <c r="BH199" s="820" t="n">
        <f aca="false">'Quarterly data'!BI229</f>
        <v>19.9274981814793</v>
      </c>
      <c r="BI199" s="820" t="n">
        <f aca="false">'Quarterly data'!BJ229</f>
        <v>19.9274981814793</v>
      </c>
      <c r="BJ199" s="820" t="n">
        <f aca="false">'Quarterly data'!BK229</f>
        <v>22.669626047588</v>
      </c>
      <c r="BK199" s="820" t="n">
        <f aca="false">'Quarterly data'!BL229</f>
        <v>22.669626047588</v>
      </c>
      <c r="BL199" s="820" t="n">
        <f aca="false">'Quarterly data'!BM229</f>
        <v>22.669626047588</v>
      </c>
      <c r="BM199" s="820" t="n">
        <f aca="false">'Quarterly data'!BN229</f>
        <v>22.669626047588</v>
      </c>
      <c r="BN199" s="820" t="n">
        <f aca="false">'Quarterly data'!BO229</f>
        <v>33.3285404845539</v>
      </c>
      <c r="BO199" s="820" t="n">
        <f aca="false">'Quarterly data'!BP229</f>
        <v>33.3285404845539</v>
      </c>
      <c r="BP199" s="820" t="n">
        <f aca="false">'Quarterly data'!BQ229</f>
        <v>33.3285404845539</v>
      </c>
      <c r="BQ199" s="820" t="n">
        <f aca="false">'Quarterly data'!BR229</f>
        <v>33.3285404845539</v>
      </c>
      <c r="BR199" s="820" t="n">
        <f aca="false">'Quarterly data'!BS229</f>
        <v>45.7386004662429</v>
      </c>
      <c r="BS199" s="820" t="n">
        <f aca="false">'Quarterly data'!BT229</f>
        <v>45.7386004662429</v>
      </c>
      <c r="BT199" s="820" t="n">
        <f aca="false">'Quarterly data'!BU229</f>
        <v>45.7386004662429</v>
      </c>
      <c r="BU199" s="820" t="n">
        <f aca="false">'Quarterly data'!BV229</f>
        <v>45.7386004662429</v>
      </c>
      <c r="BV199" s="820" t="n">
        <f aca="false">'Quarterly data'!BW229</f>
        <v>45.3465492897914</v>
      </c>
      <c r="BW199" s="820" t="n">
        <f aca="false">'Quarterly data'!BX229</f>
        <v>45.3465492897914</v>
      </c>
      <c r="BX199" s="820" t="n">
        <f aca="false">'Quarterly data'!BY229</f>
        <v>45.3465492897914</v>
      </c>
      <c r="BY199" s="820" t="n">
        <f aca="false">'Quarterly data'!BZ229</f>
        <v>45.3465492897914</v>
      </c>
      <c r="BZ199" s="820" t="n">
        <f aca="false">'Quarterly data'!CA229</f>
        <v>44.9728897696582</v>
      </c>
      <c r="CA199" s="820" t="n">
        <f aca="false">'Quarterly data'!CB229</f>
        <v>44.9728897696582</v>
      </c>
      <c r="CB199" s="820" t="n">
        <f aca="false">'Quarterly data'!CC229</f>
        <v>44.9728897696582</v>
      </c>
      <c r="CC199" s="820" t="n">
        <f aca="false">'Quarterly data'!CD229</f>
        <v>44.9728897696582</v>
      </c>
      <c r="CD199" s="820" t="n">
        <f aca="false">'Quarterly data'!CE229</f>
        <v>41.4806097626866</v>
      </c>
      <c r="CE199" s="820" t="n">
        <f aca="false">'Quarterly data'!CF229</f>
        <v>41.4806097626866</v>
      </c>
      <c r="CF199" s="820" t="n">
        <f aca="false">'Quarterly data'!CG229</f>
        <v>41.4806097626866</v>
      </c>
      <c r="CG199" s="820" t="n">
        <f aca="false">'Quarterly data'!CH229</f>
        <v>41.4806097626866</v>
      </c>
      <c r="CH199" s="820" t="n">
        <f aca="false">'Quarterly data'!CI229</f>
        <v>45.0783751027805</v>
      </c>
      <c r="CI199" s="820" t="n">
        <f aca="false">'Quarterly data'!CJ229</f>
        <v>45.0783751027805</v>
      </c>
      <c r="CJ199" s="820" t="n">
        <f aca="false">'Quarterly data'!CK229</f>
        <v>45.0783751027805</v>
      </c>
      <c r="CK199" s="820" t="n">
        <f aca="false">'Quarterly data'!CL229</f>
        <v>45.0783751027805</v>
      </c>
      <c r="CL199" s="820" t="n">
        <f aca="false">'Quarterly data'!CM229</f>
        <v>51.6827461357306</v>
      </c>
      <c r="CM199" s="820" t="n">
        <f aca="false">'Quarterly data'!CN229</f>
        <v>52.3706975869206</v>
      </c>
      <c r="CN199" s="820" t="n">
        <f aca="false">'Quarterly data'!CO229</f>
        <v>55.7484513586621</v>
      </c>
      <c r="CO199" s="820" t="n">
        <f aca="false">'Quarterly data'!CP229</f>
        <v>60.9197875713569</v>
      </c>
      <c r="CP199" s="820" t="n">
        <f aca="false">'Quarterly data'!CQ229</f>
        <v>70.9910467657347</v>
      </c>
      <c r="CQ199" s="820" t="n">
        <f aca="false">'Quarterly data'!CR229</f>
        <v>72.2090748293346</v>
      </c>
      <c r="CR199" s="820" t="n">
        <f aca="false">'Quarterly data'!CS229</f>
        <v>77.0817703712288</v>
      </c>
      <c r="CS199" s="820" t="n">
        <f aca="false">'Quarterly data'!CT229</f>
        <v>90.7828801586358</v>
      </c>
      <c r="CT199" s="820" t="n">
        <f aca="false">'Quarterly data'!CU229</f>
        <v>80.5708788039321</v>
      </c>
      <c r="CU199" s="820" t="n">
        <f aca="false">'Quarterly data'!CV229</f>
        <v>74.5374077676624</v>
      </c>
      <c r="CV199" s="821"/>
      <c r="CW199" s="821"/>
      <c r="CX199" s="821"/>
      <c r="CY199" s="821"/>
      <c r="CZ199" s="821"/>
      <c r="DA199" s="821"/>
      <c r="DB199" s="821"/>
      <c r="DC199" s="821"/>
      <c r="DD199" s="821"/>
      <c r="DE199" s="821"/>
      <c r="DF199" s="821"/>
      <c r="DG199" s="821"/>
      <c r="DH199" s="821"/>
      <c r="DI199" s="821"/>
      <c r="DJ199" s="821"/>
      <c r="DK199" s="821"/>
      <c r="DL199" s="821"/>
      <c r="DM199" s="821"/>
      <c r="DN199" s="821"/>
    </row>
    <row r="200" customFormat="false" ht="15" hidden="false" customHeight="false" outlineLevel="0" collapsed="false">
      <c r="A200" s="822" t="s">
        <v>861</v>
      </c>
      <c r="B200" s="820" t="n">
        <f aca="false">'Quarterly data'!C230</f>
        <v>0</v>
      </c>
      <c r="C200" s="820" t="n">
        <f aca="false">'Quarterly data'!D230</f>
        <v>0</v>
      </c>
      <c r="D200" s="820" t="n">
        <f aca="false">'Quarterly data'!E230</f>
        <v>0</v>
      </c>
      <c r="E200" s="820" t="n">
        <f aca="false">'Quarterly data'!F230</f>
        <v>0</v>
      </c>
      <c r="F200" s="820" t="n">
        <f aca="false">'Quarterly data'!G230</f>
        <v>0</v>
      </c>
      <c r="G200" s="820" t="n">
        <f aca="false">'Quarterly data'!H230</f>
        <v>0</v>
      </c>
      <c r="H200" s="820" t="n">
        <f aca="false">'Quarterly data'!I230</f>
        <v>0</v>
      </c>
      <c r="I200" s="820" t="n">
        <f aca="false">'Quarterly data'!J230</f>
        <v>0</v>
      </c>
      <c r="J200" s="820" t="n">
        <f aca="false">'Quarterly data'!K230</f>
        <v>0</v>
      </c>
      <c r="K200" s="820" t="n">
        <f aca="false">'Quarterly data'!L230</f>
        <v>0</v>
      </c>
      <c r="L200" s="820" t="n">
        <f aca="false">'Quarterly data'!M230</f>
        <v>0</v>
      </c>
      <c r="M200" s="820" t="n">
        <f aca="false">'Quarterly data'!N230</f>
        <v>0</v>
      </c>
      <c r="N200" s="820" t="n">
        <f aca="false">'Quarterly data'!O230</f>
        <v>-2.94</v>
      </c>
      <c r="O200" s="820" t="n">
        <f aca="false">'Quarterly data'!P230</f>
        <v>-2.94</v>
      </c>
      <c r="P200" s="820" t="n">
        <f aca="false">'Quarterly data'!Q230</f>
        <v>-2.94</v>
      </c>
      <c r="Q200" s="820" t="n">
        <f aca="false">'Quarterly data'!R230</f>
        <v>-2.94</v>
      </c>
      <c r="R200" s="820" t="n">
        <f aca="false">'Quarterly data'!S230</f>
        <v>-1.95</v>
      </c>
      <c r="S200" s="820" t="n">
        <f aca="false">'Quarterly data'!T230</f>
        <v>-1.95</v>
      </c>
      <c r="T200" s="820" t="n">
        <f aca="false">'Quarterly data'!U230</f>
        <v>-1.95</v>
      </c>
      <c r="U200" s="820" t="n">
        <f aca="false">'Quarterly data'!V230</f>
        <v>-1.95</v>
      </c>
      <c r="V200" s="820" t="n">
        <f aca="false">'Quarterly data'!W230</f>
        <v>-3.115</v>
      </c>
      <c r="W200" s="820" t="n">
        <f aca="false">'Quarterly data'!X230</f>
        <v>-3.115</v>
      </c>
      <c r="X200" s="820" t="n">
        <f aca="false">'Quarterly data'!Y230</f>
        <v>-3.115</v>
      </c>
      <c r="Y200" s="820" t="n">
        <f aca="false">'Quarterly data'!Z230</f>
        <v>-3.115</v>
      </c>
      <c r="Z200" s="820" t="n">
        <f aca="false">'Quarterly data'!AA230</f>
        <v>-2.62</v>
      </c>
      <c r="AA200" s="820" t="n">
        <f aca="false">'Quarterly data'!AB230</f>
        <v>-2.62</v>
      </c>
      <c r="AB200" s="820" t="n">
        <f aca="false">'Quarterly data'!AC230</f>
        <v>-2.62</v>
      </c>
      <c r="AC200" s="820" t="n">
        <f aca="false">'Quarterly data'!AD230</f>
        <v>-2.62</v>
      </c>
      <c r="AD200" s="820" t="n">
        <f aca="false">'Quarterly data'!AE230</f>
        <v>-2.8375</v>
      </c>
      <c r="AE200" s="820" t="n">
        <f aca="false">'Quarterly data'!AF230</f>
        <v>-2.8375</v>
      </c>
      <c r="AF200" s="820" t="n">
        <f aca="false">'Quarterly data'!AG230</f>
        <v>-2.8375</v>
      </c>
      <c r="AG200" s="820" t="n">
        <f aca="false">'Quarterly data'!AH230</f>
        <v>-2.8375</v>
      </c>
      <c r="AH200" s="820" t="n">
        <f aca="false">'Quarterly data'!AI230</f>
        <v>-1.43863136918541</v>
      </c>
      <c r="AI200" s="820" t="n">
        <f aca="false">'Quarterly data'!AJ230</f>
        <v>-1.43863136918541</v>
      </c>
      <c r="AJ200" s="820" t="n">
        <f aca="false">'Quarterly data'!AK230</f>
        <v>-1.43863136918541</v>
      </c>
      <c r="AK200" s="820" t="n">
        <f aca="false">'Quarterly data'!AL230</f>
        <v>-1.43863136918541</v>
      </c>
      <c r="AL200" s="820" t="n">
        <f aca="false">'Quarterly data'!AM230</f>
        <v>-1.32020433599232</v>
      </c>
      <c r="AM200" s="820" t="n">
        <f aca="false">'Quarterly data'!AN230</f>
        <v>-1.32020433599232</v>
      </c>
      <c r="AN200" s="820" t="n">
        <f aca="false">'Quarterly data'!AO230</f>
        <v>-1.32020433599232</v>
      </c>
      <c r="AO200" s="820" t="n">
        <f aca="false">'Quarterly data'!AP230</f>
        <v>-1.32020433599232</v>
      </c>
      <c r="AP200" s="820" t="n">
        <f aca="false">'Quarterly data'!AQ230</f>
        <v>-1.30032150944448</v>
      </c>
      <c r="AQ200" s="820" t="n">
        <f aca="false">'Quarterly data'!AR230</f>
        <v>-1.30032150944448</v>
      </c>
      <c r="AR200" s="820" t="n">
        <f aca="false">'Quarterly data'!AS230</f>
        <v>-1.30032150944448</v>
      </c>
      <c r="AS200" s="820" t="n">
        <f aca="false">'Quarterly data'!AT230</f>
        <v>-1.30032150944448</v>
      </c>
      <c r="AT200" s="820" t="n">
        <f aca="false">'Quarterly data'!AU230</f>
        <v>2.05611590446951</v>
      </c>
      <c r="AU200" s="820" t="n">
        <f aca="false">'Quarterly data'!AV230</f>
        <v>2.05611590446951</v>
      </c>
      <c r="AV200" s="820" t="n">
        <f aca="false">'Quarterly data'!AW230</f>
        <v>2.05611590446951</v>
      </c>
      <c r="AW200" s="820" t="n">
        <f aca="false">'Quarterly data'!AX230</f>
        <v>2.05611590446951</v>
      </c>
      <c r="AX200" s="820" t="n">
        <f aca="false">'Quarterly data'!AY230</f>
        <v>17.3704566007569</v>
      </c>
      <c r="AY200" s="820" t="n">
        <f aca="false">'Quarterly data'!AZ230</f>
        <v>17.3704566007569</v>
      </c>
      <c r="AZ200" s="820" t="n">
        <f aca="false">'Quarterly data'!BA230</f>
        <v>17.3704566007569</v>
      </c>
      <c r="BA200" s="820" t="n">
        <f aca="false">'Quarterly data'!BB230</f>
        <v>17.3704566007569</v>
      </c>
      <c r="BB200" s="820" t="n">
        <f aca="false">'Quarterly data'!BC230</f>
        <v>7.76802718633243</v>
      </c>
      <c r="BC200" s="820" t="n">
        <f aca="false">'Quarterly data'!BD230</f>
        <v>7.76802718633243</v>
      </c>
      <c r="BD200" s="820" t="n">
        <f aca="false">'Quarterly data'!BE230</f>
        <v>7.76802718633243</v>
      </c>
      <c r="BE200" s="820" t="n">
        <f aca="false">'Quarterly data'!BF230</f>
        <v>7.76802718633243</v>
      </c>
      <c r="BF200" s="820" t="n">
        <f aca="false">'Quarterly data'!BG230</f>
        <v>13.2720038774505</v>
      </c>
      <c r="BG200" s="820" t="n">
        <f aca="false">'Quarterly data'!BH230</f>
        <v>13.2720038774505</v>
      </c>
      <c r="BH200" s="820" t="n">
        <f aca="false">'Quarterly data'!BI230</f>
        <v>13.2720038774505</v>
      </c>
      <c r="BI200" s="820" t="n">
        <f aca="false">'Quarterly data'!BJ230</f>
        <v>13.2720038774505</v>
      </c>
      <c r="BJ200" s="820" t="n">
        <f aca="false">'Quarterly data'!BK230</f>
        <v>16.2675231311324</v>
      </c>
      <c r="BK200" s="820" t="n">
        <f aca="false">'Quarterly data'!BL230</f>
        <v>16.2675231311324</v>
      </c>
      <c r="BL200" s="820" t="n">
        <f aca="false">'Quarterly data'!BM230</f>
        <v>16.2675231311324</v>
      </c>
      <c r="BM200" s="820" t="n">
        <f aca="false">'Quarterly data'!BN230</f>
        <v>16.2675231311324</v>
      </c>
      <c r="BN200" s="820" t="n">
        <f aca="false">'Quarterly data'!BO230</f>
        <v>27.5435904845539</v>
      </c>
      <c r="BO200" s="820" t="n">
        <f aca="false">'Quarterly data'!BP230</f>
        <v>27.5435904845539</v>
      </c>
      <c r="BP200" s="820" t="n">
        <f aca="false">'Quarterly data'!BQ230</f>
        <v>27.5435904845539</v>
      </c>
      <c r="BQ200" s="820" t="n">
        <f aca="false">'Quarterly data'!BR230</f>
        <v>27.5435904845539</v>
      </c>
      <c r="BR200" s="820" t="n">
        <f aca="false">'Quarterly data'!BS230</f>
        <v>29.5629594617857</v>
      </c>
      <c r="BS200" s="820" t="n">
        <f aca="false">'Quarterly data'!BT230</f>
        <v>29.5629594617857</v>
      </c>
      <c r="BT200" s="820" t="n">
        <f aca="false">'Quarterly data'!BU230</f>
        <v>29.5629594617857</v>
      </c>
      <c r="BU200" s="820" t="n">
        <f aca="false">'Quarterly data'!BV230</f>
        <v>29.5629594617857</v>
      </c>
      <c r="BV200" s="820" t="n">
        <f aca="false">'Quarterly data'!BW230</f>
        <v>28.7113411556558</v>
      </c>
      <c r="BW200" s="820" t="n">
        <f aca="false">'Quarterly data'!BX230</f>
        <v>28.7113411556558</v>
      </c>
      <c r="BX200" s="820" t="n">
        <f aca="false">'Quarterly data'!BY230</f>
        <v>28.7113411556558</v>
      </c>
      <c r="BY200" s="820" t="n">
        <f aca="false">'Quarterly data'!BZ230</f>
        <v>28.7113411556558</v>
      </c>
      <c r="BZ200" s="820" t="n">
        <f aca="false">'Quarterly data'!CA230</f>
        <v>29.8654389431456</v>
      </c>
      <c r="CA200" s="820" t="n">
        <f aca="false">'Quarterly data'!CB230</f>
        <v>29.8654389431456</v>
      </c>
      <c r="CB200" s="820" t="n">
        <f aca="false">'Quarterly data'!CC230</f>
        <v>29.8654389431456</v>
      </c>
      <c r="CC200" s="820" t="n">
        <f aca="false">'Quarterly data'!CD230</f>
        <v>29.8654389431456</v>
      </c>
      <c r="CD200" s="820" t="n">
        <f aca="false">'Quarterly data'!CE230</f>
        <v>25.6017426674552</v>
      </c>
      <c r="CE200" s="820" t="n">
        <f aca="false">'Quarterly data'!CF230</f>
        <v>25.6017426674552</v>
      </c>
      <c r="CF200" s="820" t="n">
        <f aca="false">'Quarterly data'!CG230</f>
        <v>25.6017426674552</v>
      </c>
      <c r="CG200" s="820" t="n">
        <f aca="false">'Quarterly data'!CH230</f>
        <v>25.6017426674552</v>
      </c>
      <c r="CH200" s="820" t="n">
        <f aca="false">'Quarterly data'!CI230</f>
        <v>26.8559750072347</v>
      </c>
      <c r="CI200" s="820" t="n">
        <f aca="false">'Quarterly data'!CJ230</f>
        <v>26.8559750072347</v>
      </c>
      <c r="CJ200" s="820" t="n">
        <f aca="false">'Quarterly data'!CK230</f>
        <v>26.8559750072347</v>
      </c>
      <c r="CK200" s="820" t="n">
        <f aca="false">'Quarterly data'!CL230</f>
        <v>26.8559750072347</v>
      </c>
      <c r="CL200" s="820" t="n">
        <f aca="false">'Quarterly data'!CM230</f>
        <v>34.2242103714435</v>
      </c>
      <c r="CM200" s="820" t="n">
        <f aca="false">'Quarterly data'!CN230</f>
        <v>35.354047112055</v>
      </c>
      <c r="CN200" s="820" t="n">
        <f aca="false">'Quarterly data'!CO230</f>
        <v>37.9999150330317</v>
      </c>
      <c r="CO200" s="820" t="n">
        <f aca="false">'Quarterly data'!CP230</f>
        <v>42.0559335765739</v>
      </c>
      <c r="CP200" s="820" t="n">
        <f aca="false">'Quarterly data'!CQ230</f>
        <v>47.66</v>
      </c>
      <c r="CQ200" s="820" t="n">
        <f aca="false">'Quarterly data'!CR230</f>
        <v>48.9489786235772</v>
      </c>
      <c r="CR200" s="820" t="n">
        <f aca="false">'Quarterly data'!CS230</f>
        <v>49.6186799000262</v>
      </c>
      <c r="CS200" s="820" t="n">
        <f aca="false">'Quarterly data'!CT230</f>
        <v>55.6686834393556</v>
      </c>
      <c r="CT200" s="820" t="n">
        <f aca="false">'Quarterly data'!CU230</f>
        <v>51.5981699315497</v>
      </c>
      <c r="CU200" s="820" t="n">
        <f aca="false">'Quarterly data'!CV230</f>
        <v>51.7835596573803</v>
      </c>
      <c r="CV200" s="821"/>
      <c r="CW200" s="821"/>
      <c r="CX200" s="821"/>
      <c r="CY200" s="821"/>
      <c r="CZ200" s="821"/>
      <c r="DA200" s="821"/>
      <c r="DB200" s="821"/>
      <c r="DC200" s="821"/>
      <c r="DD200" s="821"/>
      <c r="DE200" s="821"/>
      <c r="DF200" s="821"/>
      <c r="DG200" s="821"/>
      <c r="DH200" s="821"/>
      <c r="DI200" s="821"/>
      <c r="DJ200" s="821"/>
      <c r="DK200" s="821"/>
      <c r="DL200" s="821"/>
      <c r="DM200" s="821"/>
      <c r="DN200" s="821"/>
    </row>
    <row r="201" customFormat="false" ht="15" hidden="false" customHeight="false" outlineLevel="0" collapsed="false">
      <c r="A201" s="819" t="s">
        <v>862</v>
      </c>
      <c r="B201" s="820" t="n">
        <f aca="false">'Quarterly data'!C231</f>
        <v>0</v>
      </c>
      <c r="C201" s="820" t="n">
        <f aca="false">'Quarterly data'!D231</f>
        <v>0</v>
      </c>
      <c r="D201" s="820" t="n">
        <f aca="false">'Quarterly data'!E231</f>
        <v>0</v>
      </c>
      <c r="E201" s="820" t="n">
        <f aca="false">'Quarterly data'!F231</f>
        <v>0</v>
      </c>
      <c r="F201" s="820" t="n">
        <f aca="false">'Quarterly data'!G231</f>
        <v>0</v>
      </c>
      <c r="G201" s="820" t="n">
        <f aca="false">'Quarterly data'!H231</f>
        <v>0</v>
      </c>
      <c r="H201" s="820" t="n">
        <f aca="false">'Quarterly data'!I231</f>
        <v>0</v>
      </c>
      <c r="I201" s="820" t="n">
        <f aca="false">'Quarterly data'!J231</f>
        <v>0</v>
      </c>
      <c r="J201" s="820" t="n">
        <f aca="false">'Quarterly data'!K231</f>
        <v>0</v>
      </c>
      <c r="K201" s="820" t="n">
        <f aca="false">'Quarterly data'!L231</f>
        <v>0</v>
      </c>
      <c r="L201" s="820" t="n">
        <f aca="false">'Quarterly data'!M231</f>
        <v>0</v>
      </c>
      <c r="M201" s="820" t="n">
        <f aca="false">'Quarterly data'!N231</f>
        <v>0</v>
      </c>
      <c r="N201" s="820" t="n">
        <f aca="false">'Quarterly data'!O231</f>
        <v>16.8225</v>
      </c>
      <c r="O201" s="820" t="n">
        <f aca="false">'Quarterly data'!P231</f>
        <v>16.8225</v>
      </c>
      <c r="P201" s="820" t="n">
        <f aca="false">'Quarterly data'!Q231</f>
        <v>16.8225</v>
      </c>
      <c r="Q201" s="820" t="n">
        <f aca="false">'Quarterly data'!R231</f>
        <v>16.8225</v>
      </c>
      <c r="R201" s="820" t="n">
        <f aca="false">'Quarterly data'!S231</f>
        <v>17.675</v>
      </c>
      <c r="S201" s="820" t="n">
        <f aca="false">'Quarterly data'!T231</f>
        <v>17.675</v>
      </c>
      <c r="T201" s="820" t="n">
        <f aca="false">'Quarterly data'!U231</f>
        <v>17.675</v>
      </c>
      <c r="U201" s="820" t="n">
        <f aca="false">'Quarterly data'!V231</f>
        <v>17.675</v>
      </c>
      <c r="V201" s="820" t="n">
        <f aca="false">'Quarterly data'!W231</f>
        <v>15.6675</v>
      </c>
      <c r="W201" s="820" t="n">
        <f aca="false">'Quarterly data'!X231</f>
        <v>15.6675</v>
      </c>
      <c r="X201" s="820" t="n">
        <f aca="false">'Quarterly data'!Y231</f>
        <v>15.6675</v>
      </c>
      <c r="Y201" s="820" t="n">
        <f aca="false">'Quarterly data'!Z231</f>
        <v>15.6675</v>
      </c>
      <c r="Z201" s="820" t="n">
        <f aca="false">'Quarterly data'!AA231</f>
        <v>12.1625</v>
      </c>
      <c r="AA201" s="820" t="n">
        <f aca="false">'Quarterly data'!AB231</f>
        <v>12.1625</v>
      </c>
      <c r="AB201" s="820" t="n">
        <f aca="false">'Quarterly data'!AC231</f>
        <v>12.1625</v>
      </c>
      <c r="AC201" s="820" t="n">
        <f aca="false">'Quarterly data'!AD231</f>
        <v>12.1625</v>
      </c>
      <c r="AD201" s="820" t="n">
        <f aca="false">'Quarterly data'!AE231</f>
        <v>10.425</v>
      </c>
      <c r="AE201" s="820" t="n">
        <f aca="false">'Quarterly data'!AF231</f>
        <v>10.425</v>
      </c>
      <c r="AF201" s="820" t="n">
        <f aca="false">'Quarterly data'!AG231</f>
        <v>10.425</v>
      </c>
      <c r="AG201" s="820" t="n">
        <f aca="false">'Quarterly data'!AH231</f>
        <v>10.425</v>
      </c>
      <c r="AH201" s="820" t="n">
        <f aca="false">'Quarterly data'!AI231</f>
        <v>10.2712597881388</v>
      </c>
      <c r="AI201" s="820" t="n">
        <f aca="false">'Quarterly data'!AJ231</f>
        <v>10.2712597881388</v>
      </c>
      <c r="AJ201" s="820" t="n">
        <f aca="false">'Quarterly data'!AK231</f>
        <v>10.2712597881388</v>
      </c>
      <c r="AK201" s="820" t="n">
        <f aca="false">'Quarterly data'!AL231</f>
        <v>10.2712597881388</v>
      </c>
      <c r="AL201" s="820" t="n">
        <f aca="false">'Quarterly data'!AM231</f>
        <v>15.1402417096082</v>
      </c>
      <c r="AM201" s="820" t="n">
        <f aca="false">'Quarterly data'!AN231</f>
        <v>15.1402417096082</v>
      </c>
      <c r="AN201" s="820" t="n">
        <f aca="false">'Quarterly data'!AO231</f>
        <v>15.1402417096082</v>
      </c>
      <c r="AO201" s="820" t="n">
        <f aca="false">'Quarterly data'!AP231</f>
        <v>15.1402417096082</v>
      </c>
      <c r="AP201" s="820" t="n">
        <f aca="false">'Quarterly data'!AQ231</f>
        <v>23.3681133085484</v>
      </c>
      <c r="AQ201" s="820" t="n">
        <f aca="false">'Quarterly data'!AR231</f>
        <v>23.3681133085484</v>
      </c>
      <c r="AR201" s="820" t="n">
        <f aca="false">'Quarterly data'!AS231</f>
        <v>23.3681133085484</v>
      </c>
      <c r="AS201" s="820" t="n">
        <f aca="false">'Quarterly data'!AT231</f>
        <v>23.3681133085484</v>
      </c>
      <c r="AT201" s="820" t="n">
        <f aca="false">'Quarterly data'!AU231</f>
        <v>43.3688632738872</v>
      </c>
      <c r="AU201" s="820" t="n">
        <f aca="false">'Quarterly data'!AV231</f>
        <v>43.3688632738872</v>
      </c>
      <c r="AV201" s="820" t="n">
        <f aca="false">'Quarterly data'!AW231</f>
        <v>43.3688632738872</v>
      </c>
      <c r="AW201" s="820" t="n">
        <f aca="false">'Quarterly data'!AX231</f>
        <v>43.3688632738872</v>
      </c>
      <c r="AX201" s="820" t="n">
        <f aca="false">'Quarterly data'!AY231</f>
        <v>23.0088331697561</v>
      </c>
      <c r="AY201" s="820" t="n">
        <f aca="false">'Quarterly data'!AZ231</f>
        <v>23.0088331697561</v>
      </c>
      <c r="AZ201" s="820" t="n">
        <f aca="false">'Quarterly data'!BA231</f>
        <v>23.0088331697561</v>
      </c>
      <c r="BA201" s="820" t="n">
        <f aca="false">'Quarterly data'!BB231</f>
        <v>23.0088331697561</v>
      </c>
      <c r="BB201" s="820" t="n">
        <f aca="false">'Quarterly data'!BC231</f>
        <v>52.515</v>
      </c>
      <c r="BC201" s="820" t="n">
        <f aca="false">'Quarterly data'!BD231</f>
        <v>52.515</v>
      </c>
      <c r="BD201" s="820" t="n">
        <f aca="false">'Quarterly data'!BE231</f>
        <v>52.515</v>
      </c>
      <c r="BE201" s="820" t="n">
        <f aca="false">'Quarterly data'!BF231</f>
        <v>52.515</v>
      </c>
      <c r="BF201" s="820" t="n">
        <f aca="false">'Quarterly data'!BG231</f>
        <v>50</v>
      </c>
      <c r="BG201" s="820" t="n">
        <f aca="false">'Quarterly data'!BH231</f>
        <v>50</v>
      </c>
      <c r="BH201" s="820" t="n">
        <f aca="false">'Quarterly data'!BI231</f>
        <v>50</v>
      </c>
      <c r="BI201" s="820" t="n">
        <f aca="false">'Quarterly data'!BJ231</f>
        <v>50</v>
      </c>
      <c r="BJ201" s="820" t="n">
        <f aca="false">'Quarterly data'!BK231</f>
        <v>71.4088462809425</v>
      </c>
      <c r="BK201" s="820" t="n">
        <f aca="false">'Quarterly data'!BL231</f>
        <v>71.4088462809425</v>
      </c>
      <c r="BL201" s="820" t="n">
        <f aca="false">'Quarterly data'!BM231</f>
        <v>71.4088462809425</v>
      </c>
      <c r="BM201" s="820" t="n">
        <f aca="false">'Quarterly data'!BN231</f>
        <v>71.4088462809425</v>
      </c>
      <c r="BN201" s="820" t="n">
        <f aca="false">'Quarterly data'!BO231</f>
        <v>49.1661759419376</v>
      </c>
      <c r="BO201" s="820" t="n">
        <f aca="false">'Quarterly data'!BP231</f>
        <v>49.1661759419376</v>
      </c>
      <c r="BP201" s="820" t="n">
        <f aca="false">'Quarterly data'!BQ231</f>
        <v>49.1661759419376</v>
      </c>
      <c r="BQ201" s="820" t="n">
        <f aca="false">'Quarterly data'!BR231</f>
        <v>49.1661759419376</v>
      </c>
      <c r="BR201" s="820" t="n">
        <f aca="false">'Quarterly data'!BS231</f>
        <v>42.80625</v>
      </c>
      <c r="BS201" s="820" t="n">
        <f aca="false">'Quarterly data'!BT231</f>
        <v>42.80625</v>
      </c>
      <c r="BT201" s="820" t="n">
        <f aca="false">'Quarterly data'!BU231</f>
        <v>42.80625</v>
      </c>
      <c r="BU201" s="820" t="n">
        <f aca="false">'Quarterly data'!BV231</f>
        <v>42.80625</v>
      </c>
      <c r="BV201" s="820" t="n">
        <f aca="false">'Quarterly data'!BW231</f>
        <v>58.6293260473588</v>
      </c>
      <c r="BW201" s="820" t="n">
        <f aca="false">'Quarterly data'!BX231</f>
        <v>58.6293260473588</v>
      </c>
      <c r="BX201" s="820" t="n">
        <f aca="false">'Quarterly data'!BY231</f>
        <v>58.6293260473588</v>
      </c>
      <c r="BY201" s="820" t="n">
        <f aca="false">'Quarterly data'!BZ231</f>
        <v>58.6293260473588</v>
      </c>
      <c r="BZ201" s="820" t="n">
        <f aca="false">'Quarterly data'!CA231</f>
        <v>84.2626069867866</v>
      </c>
      <c r="CA201" s="820" t="n">
        <f aca="false">'Quarterly data'!CB231</f>
        <v>84.2626069867866</v>
      </c>
      <c r="CB201" s="820" t="n">
        <f aca="false">'Quarterly data'!CC231</f>
        <v>84.2626069867866</v>
      </c>
      <c r="CC201" s="820" t="n">
        <f aca="false">'Quarterly data'!CD231</f>
        <v>84.2626069867866</v>
      </c>
      <c r="CD201" s="820" t="n">
        <f aca="false">'Quarterly data'!CE231</f>
        <v>74.975</v>
      </c>
      <c r="CE201" s="820" t="n">
        <f aca="false">'Quarterly data'!CF231</f>
        <v>74.975</v>
      </c>
      <c r="CF201" s="820" t="n">
        <f aca="false">'Quarterly data'!CG231</f>
        <v>74.975</v>
      </c>
      <c r="CG201" s="820" t="n">
        <f aca="false">'Quarterly data'!CH231</f>
        <v>74.975</v>
      </c>
      <c r="CH201" s="820" t="n">
        <f aca="false">'Quarterly data'!CI231</f>
        <v>47.5</v>
      </c>
      <c r="CI201" s="820" t="n">
        <f aca="false">'Quarterly data'!CJ231</f>
        <v>47.5</v>
      </c>
      <c r="CJ201" s="820" t="n">
        <f aca="false">'Quarterly data'!CK231</f>
        <v>47.5</v>
      </c>
      <c r="CK201" s="820" t="n">
        <f aca="false">'Quarterly data'!CL231</f>
        <v>47.5</v>
      </c>
      <c r="CL201" s="820" t="n">
        <f aca="false">'Quarterly data'!CM231</f>
        <v>45.1</v>
      </c>
      <c r="CM201" s="820" t="n">
        <f aca="false">'Quarterly data'!CN231</f>
        <v>45.1</v>
      </c>
      <c r="CN201" s="820" t="n">
        <f aca="false">'Quarterly data'!CO231</f>
        <v>49.7532504464226</v>
      </c>
      <c r="CO201" s="820" t="n">
        <f aca="false">'Quarterly data'!CP231</f>
        <v>49.7532504464226</v>
      </c>
      <c r="CP201" s="820" t="n">
        <f aca="false">'Quarterly data'!CQ231</f>
        <v>49.7532504464226</v>
      </c>
      <c r="CQ201" s="820" t="n">
        <f aca="false">'Quarterly data'!CR231</f>
        <v>49.7532504464226</v>
      </c>
      <c r="CR201" s="820" t="n">
        <f aca="false">'Quarterly data'!CS231</f>
        <v>72.5</v>
      </c>
      <c r="CS201" s="820" t="n">
        <f aca="false">'Quarterly data'!CT231</f>
        <v>72.5</v>
      </c>
      <c r="CT201" s="820" t="n">
        <f aca="false">'Quarterly data'!CU231</f>
        <v>59.7</v>
      </c>
      <c r="CU201" s="820" t="n">
        <f aca="false">'Quarterly data'!CV231</f>
        <v>59.7</v>
      </c>
      <c r="CV201" s="821"/>
      <c r="CW201" s="821"/>
      <c r="CX201" s="821"/>
      <c r="CY201" s="821"/>
      <c r="CZ201" s="821"/>
      <c r="DA201" s="821"/>
      <c r="DB201" s="821"/>
      <c r="DC201" s="821"/>
      <c r="DD201" s="821"/>
      <c r="DE201" s="821"/>
      <c r="DF201" s="821"/>
      <c r="DG201" s="821"/>
      <c r="DH201" s="821"/>
      <c r="DI201" s="821"/>
      <c r="DJ201" s="821"/>
      <c r="DK201" s="821"/>
      <c r="DL201" s="821"/>
      <c r="DM201" s="821"/>
      <c r="DN201" s="821"/>
    </row>
    <row r="202" customFormat="false" ht="15" hidden="false" customHeight="false" outlineLevel="0" collapsed="false">
      <c r="A202" s="822" t="s">
        <v>863</v>
      </c>
      <c r="B202" s="820" t="n">
        <f aca="false">'Quarterly data'!C232</f>
        <v>0</v>
      </c>
      <c r="C202" s="820" t="n">
        <f aca="false">'Quarterly data'!D232</f>
        <v>0</v>
      </c>
      <c r="D202" s="820" t="n">
        <f aca="false">'Quarterly data'!E232</f>
        <v>0</v>
      </c>
      <c r="E202" s="820" t="n">
        <f aca="false">'Quarterly data'!F232</f>
        <v>0</v>
      </c>
      <c r="F202" s="820" t="n">
        <f aca="false">'Quarterly data'!G232</f>
        <v>0</v>
      </c>
      <c r="G202" s="820" t="n">
        <f aca="false">'Quarterly data'!H232</f>
        <v>0</v>
      </c>
      <c r="H202" s="820" t="n">
        <f aca="false">'Quarterly data'!I232</f>
        <v>0</v>
      </c>
      <c r="I202" s="820" t="n">
        <f aca="false">'Quarterly data'!J232</f>
        <v>0</v>
      </c>
      <c r="J202" s="820" t="n">
        <f aca="false">'Quarterly data'!K232</f>
        <v>0</v>
      </c>
      <c r="K202" s="820" t="n">
        <f aca="false">'Quarterly data'!L232</f>
        <v>0</v>
      </c>
      <c r="L202" s="820" t="n">
        <f aca="false">'Quarterly data'!M232</f>
        <v>0</v>
      </c>
      <c r="M202" s="820" t="n">
        <f aca="false">'Quarterly data'!N232</f>
        <v>0</v>
      </c>
      <c r="N202" s="820" t="n">
        <f aca="false">'Quarterly data'!O232</f>
        <v>16.8225</v>
      </c>
      <c r="O202" s="820" t="n">
        <f aca="false">'Quarterly data'!P232</f>
        <v>16.8225</v>
      </c>
      <c r="P202" s="820" t="n">
        <f aca="false">'Quarterly data'!Q232</f>
        <v>16.8225</v>
      </c>
      <c r="Q202" s="820" t="n">
        <f aca="false">'Quarterly data'!R232</f>
        <v>16.8225</v>
      </c>
      <c r="R202" s="820" t="n">
        <f aca="false">'Quarterly data'!S232</f>
        <v>17.675</v>
      </c>
      <c r="S202" s="820" t="n">
        <f aca="false">'Quarterly data'!T232</f>
        <v>17.675</v>
      </c>
      <c r="T202" s="820" t="n">
        <f aca="false">'Quarterly data'!U232</f>
        <v>17.675</v>
      </c>
      <c r="U202" s="820" t="n">
        <f aca="false">'Quarterly data'!V232</f>
        <v>17.675</v>
      </c>
      <c r="V202" s="820" t="n">
        <f aca="false">'Quarterly data'!W232</f>
        <v>15.6675</v>
      </c>
      <c r="W202" s="820" t="n">
        <f aca="false">'Quarterly data'!X232</f>
        <v>15.6675</v>
      </c>
      <c r="X202" s="820" t="n">
        <f aca="false">'Quarterly data'!Y232</f>
        <v>15.6675</v>
      </c>
      <c r="Y202" s="820" t="n">
        <f aca="false">'Quarterly data'!Z232</f>
        <v>15.6675</v>
      </c>
      <c r="Z202" s="820" t="n">
        <f aca="false">'Quarterly data'!AA232</f>
        <v>12.1625</v>
      </c>
      <c r="AA202" s="820" t="n">
        <f aca="false">'Quarterly data'!AB232</f>
        <v>12.1625</v>
      </c>
      <c r="AB202" s="820" t="n">
        <f aca="false">'Quarterly data'!AC232</f>
        <v>12.1625</v>
      </c>
      <c r="AC202" s="820" t="n">
        <f aca="false">'Quarterly data'!AD232</f>
        <v>12.1625</v>
      </c>
      <c r="AD202" s="820" t="n">
        <f aca="false">'Quarterly data'!AE232</f>
        <v>10.425</v>
      </c>
      <c r="AE202" s="820" t="n">
        <f aca="false">'Quarterly data'!AF232</f>
        <v>10.425</v>
      </c>
      <c r="AF202" s="820" t="n">
        <f aca="false">'Quarterly data'!AG232</f>
        <v>10.425</v>
      </c>
      <c r="AG202" s="820" t="n">
        <f aca="false">'Quarterly data'!AH232</f>
        <v>10.425</v>
      </c>
      <c r="AH202" s="820" t="n">
        <f aca="false">'Quarterly data'!AI232</f>
        <v>10.2712597881388</v>
      </c>
      <c r="AI202" s="820" t="n">
        <f aca="false">'Quarterly data'!AJ232</f>
        <v>10.2712597881388</v>
      </c>
      <c r="AJ202" s="820" t="n">
        <f aca="false">'Quarterly data'!AK232</f>
        <v>10.2712597881388</v>
      </c>
      <c r="AK202" s="820" t="n">
        <f aca="false">'Quarterly data'!AL232</f>
        <v>10.2712597881388</v>
      </c>
      <c r="AL202" s="820" t="n">
        <f aca="false">'Quarterly data'!AM232</f>
        <v>15.1402417096082</v>
      </c>
      <c r="AM202" s="820" t="n">
        <f aca="false">'Quarterly data'!AN232</f>
        <v>15.1402417096082</v>
      </c>
      <c r="AN202" s="820" t="n">
        <f aca="false">'Quarterly data'!AO232</f>
        <v>15.1402417096082</v>
      </c>
      <c r="AO202" s="820" t="n">
        <f aca="false">'Quarterly data'!AP232</f>
        <v>15.1402417096082</v>
      </c>
      <c r="AP202" s="820" t="n">
        <f aca="false">'Quarterly data'!AQ232</f>
        <v>23.3681133085484</v>
      </c>
      <c r="AQ202" s="820" t="n">
        <f aca="false">'Quarterly data'!AR232</f>
        <v>23.3681133085484</v>
      </c>
      <c r="AR202" s="820" t="n">
        <f aca="false">'Quarterly data'!AS232</f>
        <v>23.3681133085484</v>
      </c>
      <c r="AS202" s="820" t="n">
        <f aca="false">'Quarterly data'!AT232</f>
        <v>23.3681133085484</v>
      </c>
      <c r="AT202" s="820" t="n">
        <f aca="false">'Quarterly data'!AU232</f>
        <v>43.3688632738872</v>
      </c>
      <c r="AU202" s="820" t="n">
        <f aca="false">'Quarterly data'!AV232</f>
        <v>43.3688632738872</v>
      </c>
      <c r="AV202" s="820" t="n">
        <f aca="false">'Quarterly data'!AW232</f>
        <v>43.3688632738872</v>
      </c>
      <c r="AW202" s="820" t="n">
        <f aca="false">'Quarterly data'!AX232</f>
        <v>43.3688632738872</v>
      </c>
      <c r="AX202" s="820" t="n">
        <f aca="false">'Quarterly data'!AY232</f>
        <v>23.0088331697561</v>
      </c>
      <c r="AY202" s="820" t="n">
        <f aca="false">'Quarterly data'!AZ232</f>
        <v>23.0088331697561</v>
      </c>
      <c r="AZ202" s="820" t="n">
        <f aca="false">'Quarterly data'!BA232</f>
        <v>23.0088331697561</v>
      </c>
      <c r="BA202" s="820" t="n">
        <f aca="false">'Quarterly data'!BB232</f>
        <v>23.0088331697561</v>
      </c>
      <c r="BB202" s="820" t="n">
        <f aca="false">'Quarterly data'!BC232</f>
        <v>52.515</v>
      </c>
      <c r="BC202" s="820" t="n">
        <f aca="false">'Quarterly data'!BD232</f>
        <v>52.515</v>
      </c>
      <c r="BD202" s="820" t="n">
        <f aca="false">'Quarterly data'!BE232</f>
        <v>52.515</v>
      </c>
      <c r="BE202" s="820" t="n">
        <f aca="false">'Quarterly data'!BF232</f>
        <v>52.515</v>
      </c>
      <c r="BF202" s="820" t="n">
        <f aca="false">'Quarterly data'!BG232</f>
        <v>50</v>
      </c>
      <c r="BG202" s="820" t="n">
        <f aca="false">'Quarterly data'!BH232</f>
        <v>50</v>
      </c>
      <c r="BH202" s="820" t="n">
        <f aca="false">'Quarterly data'!BI232</f>
        <v>50</v>
      </c>
      <c r="BI202" s="820" t="n">
        <f aca="false">'Quarterly data'!BJ232</f>
        <v>50</v>
      </c>
      <c r="BJ202" s="820" t="n">
        <f aca="false">'Quarterly data'!BK232</f>
        <v>71.4088462809425</v>
      </c>
      <c r="BK202" s="820" t="n">
        <f aca="false">'Quarterly data'!BL232</f>
        <v>71.4088462809425</v>
      </c>
      <c r="BL202" s="820" t="n">
        <f aca="false">'Quarterly data'!BM232</f>
        <v>71.4088462809425</v>
      </c>
      <c r="BM202" s="820" t="n">
        <f aca="false">'Quarterly data'!BN232</f>
        <v>71.4088462809425</v>
      </c>
      <c r="BN202" s="820" t="n">
        <f aca="false">'Quarterly data'!BO232</f>
        <v>49.1661759419376</v>
      </c>
      <c r="BO202" s="820" t="n">
        <f aca="false">'Quarterly data'!BP232</f>
        <v>49.1661759419376</v>
      </c>
      <c r="BP202" s="820" t="n">
        <f aca="false">'Quarterly data'!BQ232</f>
        <v>49.1661759419376</v>
      </c>
      <c r="BQ202" s="820" t="n">
        <f aca="false">'Quarterly data'!BR232</f>
        <v>49.1661759419376</v>
      </c>
      <c r="BR202" s="820" t="n">
        <f aca="false">'Quarterly data'!BS232</f>
        <v>42.80625</v>
      </c>
      <c r="BS202" s="820" t="n">
        <f aca="false">'Quarterly data'!BT232</f>
        <v>42.80625</v>
      </c>
      <c r="BT202" s="820" t="n">
        <f aca="false">'Quarterly data'!BU232</f>
        <v>42.80625</v>
      </c>
      <c r="BU202" s="820" t="n">
        <f aca="false">'Quarterly data'!BV232</f>
        <v>42.80625</v>
      </c>
      <c r="BV202" s="820" t="n">
        <f aca="false">'Quarterly data'!BW232</f>
        <v>58.6293260473588</v>
      </c>
      <c r="BW202" s="820" t="n">
        <f aca="false">'Quarterly data'!BX232</f>
        <v>58.6293260473588</v>
      </c>
      <c r="BX202" s="820" t="n">
        <f aca="false">'Quarterly data'!BY232</f>
        <v>58.6293260473588</v>
      </c>
      <c r="BY202" s="820" t="n">
        <f aca="false">'Quarterly data'!BZ232</f>
        <v>58.6293260473588</v>
      </c>
      <c r="BZ202" s="820" t="n">
        <f aca="false">'Quarterly data'!CA232</f>
        <v>84.2626069867866</v>
      </c>
      <c r="CA202" s="820" t="n">
        <f aca="false">'Quarterly data'!CB232</f>
        <v>84.2626069867866</v>
      </c>
      <c r="CB202" s="820" t="n">
        <f aca="false">'Quarterly data'!CC232</f>
        <v>84.2626069867866</v>
      </c>
      <c r="CC202" s="820" t="n">
        <f aca="false">'Quarterly data'!CD232</f>
        <v>84.2626069867866</v>
      </c>
      <c r="CD202" s="820" t="n">
        <f aca="false">'Quarterly data'!CE232</f>
        <v>74.975</v>
      </c>
      <c r="CE202" s="820" t="n">
        <f aca="false">'Quarterly data'!CF232</f>
        <v>74.975</v>
      </c>
      <c r="CF202" s="820" t="n">
        <f aca="false">'Quarterly data'!CG232</f>
        <v>74.975</v>
      </c>
      <c r="CG202" s="820" t="n">
        <f aca="false">'Quarterly data'!CH232</f>
        <v>74.975</v>
      </c>
      <c r="CH202" s="820" t="n">
        <f aca="false">'Quarterly data'!CI232</f>
        <v>47.5</v>
      </c>
      <c r="CI202" s="820" t="n">
        <f aca="false">'Quarterly data'!CJ232</f>
        <v>47.5</v>
      </c>
      <c r="CJ202" s="820" t="n">
        <f aca="false">'Quarterly data'!CK232</f>
        <v>47.5</v>
      </c>
      <c r="CK202" s="820" t="n">
        <f aca="false">'Quarterly data'!CL232</f>
        <v>47.5</v>
      </c>
      <c r="CL202" s="820" t="n">
        <f aca="false">'Quarterly data'!CM232</f>
        <v>45.1</v>
      </c>
      <c r="CM202" s="820" t="n">
        <f aca="false">'Quarterly data'!CN232</f>
        <v>45.1</v>
      </c>
      <c r="CN202" s="820" t="n">
        <f aca="false">'Quarterly data'!CO232</f>
        <v>49.7532504464226</v>
      </c>
      <c r="CO202" s="820" t="n">
        <f aca="false">'Quarterly data'!CP232</f>
        <v>49.7532504464226</v>
      </c>
      <c r="CP202" s="820" t="n">
        <f aca="false">'Quarterly data'!CQ232</f>
        <v>49.7532504464226</v>
      </c>
      <c r="CQ202" s="820" t="n">
        <f aca="false">'Quarterly data'!CR232</f>
        <v>49.7532504464226</v>
      </c>
      <c r="CR202" s="820" t="n">
        <f aca="false">'Quarterly data'!CS232</f>
        <v>72.5</v>
      </c>
      <c r="CS202" s="820" t="n">
        <f aca="false">'Quarterly data'!CT232</f>
        <v>72.5</v>
      </c>
      <c r="CT202" s="820" t="n">
        <f aca="false">'Quarterly data'!CU232</f>
        <v>59.7</v>
      </c>
      <c r="CU202" s="820" t="n">
        <f aca="false">'Quarterly data'!CV232</f>
        <v>59.7</v>
      </c>
      <c r="CV202" s="821"/>
      <c r="CW202" s="821"/>
      <c r="CX202" s="821"/>
      <c r="CY202" s="821"/>
      <c r="CZ202" s="821"/>
      <c r="DA202" s="821"/>
      <c r="DB202" s="821"/>
      <c r="DC202" s="821"/>
      <c r="DD202" s="821"/>
      <c r="DE202" s="821"/>
      <c r="DF202" s="821"/>
      <c r="DG202" s="821"/>
      <c r="DH202" s="821"/>
      <c r="DI202" s="821"/>
      <c r="DJ202" s="821"/>
      <c r="DK202" s="821"/>
      <c r="DL202" s="821"/>
      <c r="DM202" s="821"/>
      <c r="DN202" s="821"/>
    </row>
    <row r="203" customFormat="false" ht="15" hidden="false" customHeight="false" outlineLevel="0" collapsed="false">
      <c r="A203" s="822" t="s">
        <v>864</v>
      </c>
      <c r="B203" s="820" t="n">
        <f aca="false">'Quarterly data'!C233</f>
        <v>0</v>
      </c>
      <c r="C203" s="820" t="n">
        <f aca="false">'Quarterly data'!D233</f>
        <v>0</v>
      </c>
      <c r="D203" s="820" t="n">
        <f aca="false">'Quarterly data'!E233</f>
        <v>0</v>
      </c>
      <c r="E203" s="820" t="n">
        <f aca="false">'Quarterly data'!F233</f>
        <v>0</v>
      </c>
      <c r="F203" s="820" t="n">
        <f aca="false">'Quarterly data'!G233</f>
        <v>0</v>
      </c>
      <c r="G203" s="820" t="n">
        <f aca="false">'Quarterly data'!H233</f>
        <v>0</v>
      </c>
      <c r="H203" s="820" t="n">
        <f aca="false">'Quarterly data'!I233</f>
        <v>0</v>
      </c>
      <c r="I203" s="820" t="n">
        <f aca="false">'Quarterly data'!J233</f>
        <v>0</v>
      </c>
      <c r="J203" s="820" t="n">
        <f aca="false">'Quarterly data'!K233</f>
        <v>0</v>
      </c>
      <c r="K203" s="820" t="n">
        <f aca="false">'Quarterly data'!L233</f>
        <v>0</v>
      </c>
      <c r="L203" s="820" t="n">
        <f aca="false">'Quarterly data'!M233</f>
        <v>0</v>
      </c>
      <c r="M203" s="820" t="n">
        <f aca="false">'Quarterly data'!N233</f>
        <v>0</v>
      </c>
      <c r="N203" s="820" t="n">
        <f aca="false">'Quarterly data'!O233</f>
        <v>18.315</v>
      </c>
      <c r="O203" s="820" t="n">
        <f aca="false">'Quarterly data'!P233</f>
        <v>18.315</v>
      </c>
      <c r="P203" s="820" t="n">
        <f aca="false">'Quarterly data'!Q233</f>
        <v>18.315</v>
      </c>
      <c r="Q203" s="820" t="n">
        <f aca="false">'Quarterly data'!R233</f>
        <v>18.315</v>
      </c>
      <c r="R203" s="820" t="n">
        <f aca="false">'Quarterly data'!S233</f>
        <v>12.486</v>
      </c>
      <c r="S203" s="820" t="n">
        <f aca="false">'Quarterly data'!T233</f>
        <v>12.486</v>
      </c>
      <c r="T203" s="820" t="n">
        <f aca="false">'Quarterly data'!U233</f>
        <v>12.486</v>
      </c>
      <c r="U203" s="820" t="n">
        <f aca="false">'Quarterly data'!V233</f>
        <v>12.486</v>
      </c>
      <c r="V203" s="820" t="n">
        <f aca="false">'Quarterly data'!W233</f>
        <v>15.391</v>
      </c>
      <c r="W203" s="820" t="n">
        <f aca="false">'Quarterly data'!X233</f>
        <v>15.391</v>
      </c>
      <c r="X203" s="820" t="n">
        <f aca="false">'Quarterly data'!Y233</f>
        <v>15.391</v>
      </c>
      <c r="Y203" s="820" t="n">
        <f aca="false">'Quarterly data'!Z233</f>
        <v>15.391</v>
      </c>
      <c r="Z203" s="820" t="n">
        <f aca="false">'Quarterly data'!AA233</f>
        <v>16.98325</v>
      </c>
      <c r="AA203" s="820" t="n">
        <f aca="false">'Quarterly data'!AB233</f>
        <v>16.98325</v>
      </c>
      <c r="AB203" s="820" t="n">
        <f aca="false">'Quarterly data'!AC233</f>
        <v>16.98325</v>
      </c>
      <c r="AC203" s="820" t="n">
        <f aca="false">'Quarterly data'!AD233</f>
        <v>16.98325</v>
      </c>
      <c r="AD203" s="820" t="n">
        <f aca="false">'Quarterly data'!AE233</f>
        <v>14.76</v>
      </c>
      <c r="AE203" s="820" t="n">
        <f aca="false">'Quarterly data'!AF233</f>
        <v>14.76</v>
      </c>
      <c r="AF203" s="820" t="n">
        <f aca="false">'Quarterly data'!AG233</f>
        <v>14.76</v>
      </c>
      <c r="AG203" s="820" t="n">
        <f aca="false">'Quarterly data'!AH233</f>
        <v>14.76</v>
      </c>
      <c r="AH203" s="820" t="n">
        <f aca="false">'Quarterly data'!AI233</f>
        <v>3.38975360418971</v>
      </c>
      <c r="AI203" s="820" t="n">
        <f aca="false">'Quarterly data'!AJ233</f>
        <v>3.38975360418971</v>
      </c>
      <c r="AJ203" s="820" t="n">
        <f aca="false">'Quarterly data'!AK233</f>
        <v>3.38975360418971</v>
      </c>
      <c r="AK203" s="820" t="n">
        <f aca="false">'Quarterly data'!AL233</f>
        <v>3.38975360418971</v>
      </c>
      <c r="AL203" s="820" t="n">
        <f aca="false">'Quarterly data'!AM233</f>
        <v>22.9464679925392</v>
      </c>
      <c r="AM203" s="820" t="n">
        <f aca="false">'Quarterly data'!AN233</f>
        <v>22.9464679925392</v>
      </c>
      <c r="AN203" s="820" t="n">
        <f aca="false">'Quarterly data'!AO233</f>
        <v>22.9464679925392</v>
      </c>
      <c r="AO203" s="820" t="n">
        <f aca="false">'Quarterly data'!AP233</f>
        <v>22.9464679925392</v>
      </c>
      <c r="AP203" s="820" t="n">
        <f aca="false">'Quarterly data'!AQ233</f>
        <v>13.9398112728708</v>
      </c>
      <c r="AQ203" s="820" t="n">
        <f aca="false">'Quarterly data'!AR233</f>
        <v>13.9398112728708</v>
      </c>
      <c r="AR203" s="820" t="n">
        <f aca="false">'Quarterly data'!AS233</f>
        <v>13.9398112728708</v>
      </c>
      <c r="AS203" s="820" t="n">
        <f aca="false">'Quarterly data'!AT233</f>
        <v>13.9398112728708</v>
      </c>
      <c r="AT203" s="820" t="n">
        <f aca="false">'Quarterly data'!AU233</f>
        <v>29.218113738662</v>
      </c>
      <c r="AU203" s="820" t="n">
        <f aca="false">'Quarterly data'!AV233</f>
        <v>29.218113738662</v>
      </c>
      <c r="AV203" s="820" t="n">
        <f aca="false">'Quarterly data'!AW233</f>
        <v>29.218113738662</v>
      </c>
      <c r="AW203" s="820" t="n">
        <f aca="false">'Quarterly data'!AX233</f>
        <v>29.218113738662</v>
      </c>
      <c r="AX203" s="820" t="n">
        <f aca="false">'Quarterly data'!AY233</f>
        <v>44.9270761452358</v>
      </c>
      <c r="AY203" s="820" t="n">
        <f aca="false">'Quarterly data'!AZ233</f>
        <v>44.9270761452358</v>
      </c>
      <c r="AZ203" s="820" t="n">
        <f aca="false">'Quarterly data'!BA233</f>
        <v>44.9270761452358</v>
      </c>
      <c r="BA203" s="820" t="n">
        <f aca="false">'Quarterly data'!BB233</f>
        <v>44.9270761452358</v>
      </c>
      <c r="BB203" s="820" t="n">
        <f aca="false">'Quarterly data'!BC233</f>
        <v>54.6285361334103</v>
      </c>
      <c r="BC203" s="820" t="n">
        <f aca="false">'Quarterly data'!BD233</f>
        <v>54.6285361334103</v>
      </c>
      <c r="BD203" s="820" t="n">
        <f aca="false">'Quarterly data'!BE233</f>
        <v>54.6285361334103</v>
      </c>
      <c r="BE203" s="820" t="n">
        <f aca="false">'Quarterly data'!BF233</f>
        <v>54.6285361334103</v>
      </c>
      <c r="BF203" s="820" t="n">
        <f aca="false">'Quarterly data'!BG233</f>
        <v>64.9260357907125</v>
      </c>
      <c r="BG203" s="820" t="n">
        <f aca="false">'Quarterly data'!BH233</f>
        <v>64.9260357907125</v>
      </c>
      <c r="BH203" s="820" t="n">
        <f aca="false">'Quarterly data'!BI233</f>
        <v>64.9260357907125</v>
      </c>
      <c r="BI203" s="820" t="n">
        <f aca="false">'Quarterly data'!BJ233</f>
        <v>64.9260357907125</v>
      </c>
      <c r="BJ203" s="820" t="n">
        <f aca="false">'Quarterly data'!BK233</f>
        <v>53.6981636463084</v>
      </c>
      <c r="BK203" s="820" t="n">
        <f aca="false">'Quarterly data'!BL233</f>
        <v>53.6981636463084</v>
      </c>
      <c r="BL203" s="820" t="n">
        <f aca="false">'Quarterly data'!BM233</f>
        <v>53.6981636463084</v>
      </c>
      <c r="BM203" s="820" t="n">
        <f aca="false">'Quarterly data'!BN233</f>
        <v>53.6981636463084</v>
      </c>
      <c r="BN203" s="820" t="n">
        <f aca="false">'Quarterly data'!BO233</f>
        <v>83.6834976478627</v>
      </c>
      <c r="BO203" s="820" t="n">
        <f aca="false">'Quarterly data'!BP233</f>
        <v>83.6834976478627</v>
      </c>
      <c r="BP203" s="820" t="n">
        <f aca="false">'Quarterly data'!BQ233</f>
        <v>83.6834976478627</v>
      </c>
      <c r="BQ203" s="820" t="n">
        <f aca="false">'Quarterly data'!BR233</f>
        <v>83.6834976478627</v>
      </c>
      <c r="BR203" s="820" t="n">
        <f aca="false">'Quarterly data'!BS233</f>
        <v>107.678177972819</v>
      </c>
      <c r="BS203" s="820" t="n">
        <f aca="false">'Quarterly data'!BT233</f>
        <v>107.678177972819</v>
      </c>
      <c r="BT203" s="820" t="n">
        <f aca="false">'Quarterly data'!BU233</f>
        <v>107.678177972819</v>
      </c>
      <c r="BU203" s="820" t="n">
        <f aca="false">'Quarterly data'!BV233</f>
        <v>107.678177972819</v>
      </c>
      <c r="BV203" s="820" t="n">
        <f aca="false">'Quarterly data'!BW233</f>
        <v>176.977297312482</v>
      </c>
      <c r="BW203" s="820" t="n">
        <f aca="false">'Quarterly data'!BX233</f>
        <v>176.977297312482</v>
      </c>
      <c r="BX203" s="820" t="n">
        <f aca="false">'Quarterly data'!BY233</f>
        <v>176.977297312482</v>
      </c>
      <c r="BY203" s="820" t="n">
        <f aca="false">'Quarterly data'!BZ233</f>
        <v>176.107468126022</v>
      </c>
      <c r="BZ203" s="820" t="n">
        <f aca="false">'Quarterly data'!CA233</f>
        <v>101.871629676932</v>
      </c>
      <c r="CA203" s="820" t="n">
        <f aca="false">'Quarterly data'!CB233</f>
        <v>101.871629676932</v>
      </c>
      <c r="CB203" s="820" t="n">
        <f aca="false">'Quarterly data'!CC233</f>
        <v>101.871629676932</v>
      </c>
      <c r="CC203" s="820" t="n">
        <f aca="false">'Quarterly data'!CD233</f>
        <v>102.741458863391</v>
      </c>
      <c r="CD203" s="820" t="n">
        <f aca="false">'Quarterly data'!CE233</f>
        <v>118.859695361433</v>
      </c>
      <c r="CE203" s="820" t="n">
        <f aca="false">'Quarterly data'!CF233</f>
        <v>118.859695361433</v>
      </c>
      <c r="CF203" s="820" t="n">
        <f aca="false">'Quarterly data'!CG233</f>
        <v>118.859695361433</v>
      </c>
      <c r="CG203" s="820" t="n">
        <f aca="false">'Quarterly data'!CH233</f>
        <v>118.859695361433</v>
      </c>
      <c r="CH203" s="820" t="n">
        <f aca="false">'Quarterly data'!CI233</f>
        <v>198.131733250506</v>
      </c>
      <c r="CI203" s="820" t="n">
        <f aca="false">'Quarterly data'!CJ233</f>
        <v>198.131733250506</v>
      </c>
      <c r="CJ203" s="820" t="n">
        <f aca="false">'Quarterly data'!CK233</f>
        <v>198.131733250506</v>
      </c>
      <c r="CK203" s="820" t="n">
        <f aca="false">'Quarterly data'!CL233</f>
        <v>198.131733250506</v>
      </c>
      <c r="CL203" s="820" t="n">
        <f aca="false">'Quarterly data'!CM233</f>
        <v>171.655118219355</v>
      </c>
      <c r="CM203" s="820" t="n">
        <f aca="false">'Quarterly data'!CN233</f>
        <v>87.6314769062426</v>
      </c>
      <c r="CN203" s="820" t="n">
        <f aca="false">'Quarterly data'!CO233</f>
        <v>217.207719460392</v>
      </c>
      <c r="CO203" s="820" t="n">
        <f aca="false">'Quarterly data'!CP233</f>
        <v>210.476737339818</v>
      </c>
      <c r="CP203" s="820" t="n">
        <f aca="false">'Quarterly data'!CQ233</f>
        <v>184.992463106165</v>
      </c>
      <c r="CQ203" s="820" t="n">
        <f aca="false">'Quarterly data'!CR233</f>
        <v>187.781626451863</v>
      </c>
      <c r="CR203" s="820" t="n">
        <f aca="false">'Quarterly data'!CS233</f>
        <v>213.468297952022</v>
      </c>
      <c r="CS203" s="820" t="n">
        <f aca="false">'Quarterly data'!CT233</f>
        <v>224.377386354027</v>
      </c>
      <c r="CT203" s="820" t="n">
        <f aca="false">'Quarterly data'!CU233</f>
        <v>168.367922228499</v>
      </c>
      <c r="CU203" s="820" t="n">
        <f aca="false">'Quarterly data'!CV233</f>
        <v>286.578600518281</v>
      </c>
      <c r="CV203" s="821"/>
      <c r="CW203" s="821"/>
      <c r="CX203" s="821"/>
      <c r="CY203" s="821"/>
      <c r="CZ203" s="821"/>
      <c r="DA203" s="821"/>
      <c r="DB203" s="821"/>
      <c r="DC203" s="821"/>
      <c r="DD203" s="821"/>
      <c r="DE203" s="821"/>
      <c r="DF203" s="821"/>
      <c r="DG203" s="821"/>
      <c r="DH203" s="821"/>
      <c r="DI203" s="821"/>
      <c r="DJ203" s="821"/>
      <c r="DK203" s="821"/>
      <c r="DL203" s="821"/>
      <c r="DM203" s="821"/>
      <c r="DN203" s="821"/>
    </row>
    <row r="204" customFormat="false" ht="15" hidden="false" customHeight="false" outlineLevel="0" collapsed="false">
      <c r="A204" s="822" t="s">
        <v>1561</v>
      </c>
      <c r="B204" s="820" t="n">
        <f aca="false">'Quarterly data'!C239</f>
        <v>0</v>
      </c>
      <c r="C204" s="820" t="n">
        <f aca="false">'Quarterly data'!D239</f>
        <v>0</v>
      </c>
      <c r="D204" s="820" t="n">
        <f aca="false">'Quarterly data'!E239</f>
        <v>0</v>
      </c>
      <c r="E204" s="820" t="n">
        <f aca="false">'Quarterly data'!F239</f>
        <v>0</v>
      </c>
      <c r="F204" s="820" t="n">
        <f aca="false">'Quarterly data'!G239</f>
        <v>0</v>
      </c>
      <c r="G204" s="820" t="n">
        <f aca="false">'Quarterly data'!H239</f>
        <v>0</v>
      </c>
      <c r="H204" s="820" t="n">
        <f aca="false">'Quarterly data'!I239</f>
        <v>0</v>
      </c>
      <c r="I204" s="820" t="n">
        <f aca="false">'Quarterly data'!J239</f>
        <v>0</v>
      </c>
      <c r="J204" s="820" t="n">
        <f aca="false">'Quarterly data'!K239</f>
        <v>0</v>
      </c>
      <c r="K204" s="820" t="n">
        <f aca="false">'Quarterly data'!L239</f>
        <v>0</v>
      </c>
      <c r="L204" s="820" t="n">
        <f aca="false">'Quarterly data'!M239</f>
        <v>0</v>
      </c>
      <c r="M204" s="820" t="n">
        <f aca="false">'Quarterly data'!N239</f>
        <v>0</v>
      </c>
      <c r="N204" s="820" t="n">
        <f aca="false">'Quarterly data'!O239</f>
        <v>4.315</v>
      </c>
      <c r="O204" s="820" t="n">
        <f aca="false">'Quarterly data'!P239</f>
        <v>4.315</v>
      </c>
      <c r="P204" s="820" t="n">
        <f aca="false">'Quarterly data'!Q239</f>
        <v>4.315</v>
      </c>
      <c r="Q204" s="820" t="n">
        <f aca="false">'Quarterly data'!R239</f>
        <v>4.315</v>
      </c>
      <c r="R204" s="820" t="n">
        <f aca="false">'Quarterly data'!S239</f>
        <v>3.50965</v>
      </c>
      <c r="S204" s="820" t="n">
        <f aca="false">'Quarterly data'!T239</f>
        <v>3.50965</v>
      </c>
      <c r="T204" s="820" t="n">
        <f aca="false">'Quarterly data'!U239</f>
        <v>3.50965</v>
      </c>
      <c r="U204" s="820" t="n">
        <f aca="false">'Quarterly data'!V239</f>
        <v>3.50965</v>
      </c>
      <c r="V204" s="820" t="n">
        <f aca="false">'Quarterly data'!W239</f>
        <v>-0.455500000000001</v>
      </c>
      <c r="W204" s="820" t="n">
        <f aca="false">'Quarterly data'!X239</f>
        <v>-0.455500000000001</v>
      </c>
      <c r="X204" s="820" t="n">
        <f aca="false">'Quarterly data'!Y239</f>
        <v>-0.455500000000001</v>
      </c>
      <c r="Y204" s="820" t="n">
        <f aca="false">'Quarterly data'!Z239</f>
        <v>-0.455500000000001</v>
      </c>
      <c r="Z204" s="820" t="n">
        <f aca="false">'Quarterly data'!AA239</f>
        <v>-3.315</v>
      </c>
      <c r="AA204" s="820" t="n">
        <f aca="false">'Quarterly data'!AB239</f>
        <v>-3.315</v>
      </c>
      <c r="AB204" s="820" t="n">
        <f aca="false">'Quarterly data'!AC239</f>
        <v>-3.315</v>
      </c>
      <c r="AC204" s="820" t="n">
        <f aca="false">'Quarterly data'!AD239</f>
        <v>-3.315</v>
      </c>
      <c r="AD204" s="820" t="n">
        <f aca="false">'Quarterly data'!AE239</f>
        <v>-3.205</v>
      </c>
      <c r="AE204" s="820" t="n">
        <f aca="false">'Quarterly data'!AF239</f>
        <v>-3.205</v>
      </c>
      <c r="AF204" s="820" t="n">
        <f aca="false">'Quarterly data'!AG239</f>
        <v>-3.205</v>
      </c>
      <c r="AG204" s="820" t="n">
        <f aca="false">'Quarterly data'!AH239</f>
        <v>-3.205</v>
      </c>
      <c r="AH204" s="820" t="n">
        <f aca="false">'Quarterly data'!AI239</f>
        <v>8.92375</v>
      </c>
      <c r="AI204" s="820" t="n">
        <f aca="false">'Quarterly data'!AJ239</f>
        <v>8.92375</v>
      </c>
      <c r="AJ204" s="820" t="n">
        <f aca="false">'Quarterly data'!AK239</f>
        <v>8.92375</v>
      </c>
      <c r="AK204" s="820" t="n">
        <f aca="false">'Quarterly data'!AL239</f>
        <v>8.92375</v>
      </c>
      <c r="AL204" s="820" t="n">
        <f aca="false">'Quarterly data'!AM239</f>
        <v>-26.9844828571429</v>
      </c>
      <c r="AM204" s="820" t="n">
        <f aca="false">'Quarterly data'!AN239</f>
        <v>-26.9844828571429</v>
      </c>
      <c r="AN204" s="820" t="n">
        <f aca="false">'Quarterly data'!AO239</f>
        <v>-26.9844828571429</v>
      </c>
      <c r="AO204" s="820" t="n">
        <f aca="false">'Quarterly data'!AP239</f>
        <v>-26.9844828571429</v>
      </c>
      <c r="AP204" s="820" t="n">
        <f aca="false">'Quarterly data'!AQ239</f>
        <v>-29.78975</v>
      </c>
      <c r="AQ204" s="820" t="n">
        <f aca="false">'Quarterly data'!AR239</f>
        <v>-29.78975</v>
      </c>
      <c r="AR204" s="820" t="n">
        <f aca="false">'Quarterly data'!AS239</f>
        <v>-29.78975</v>
      </c>
      <c r="AS204" s="820" t="n">
        <f aca="false">'Quarterly data'!AT239</f>
        <v>-29.78975</v>
      </c>
      <c r="AT204" s="820" t="n">
        <f aca="false">'Quarterly data'!AU239</f>
        <v>-20.380161627439</v>
      </c>
      <c r="AU204" s="820" t="n">
        <f aca="false">'Quarterly data'!AV239</f>
        <v>-20.380161627439</v>
      </c>
      <c r="AV204" s="820" t="n">
        <f aca="false">'Quarterly data'!AW239</f>
        <v>-20.380161627439</v>
      </c>
      <c r="AW204" s="820" t="n">
        <f aca="false">'Quarterly data'!AX239</f>
        <v>-20.380161627439</v>
      </c>
      <c r="AX204" s="820" t="n">
        <f aca="false">'Quarterly data'!AY239</f>
        <v>-27.6675870379389</v>
      </c>
      <c r="AY204" s="820" t="n">
        <f aca="false">'Quarterly data'!AZ239</f>
        <v>-27.6675870379389</v>
      </c>
      <c r="AZ204" s="820" t="n">
        <f aca="false">'Quarterly data'!BA239</f>
        <v>-27.6675870379389</v>
      </c>
      <c r="BA204" s="820" t="n">
        <f aca="false">'Quarterly data'!BB239</f>
        <v>-27.6675870379389</v>
      </c>
      <c r="BB204" s="820" t="n">
        <f aca="false">'Quarterly data'!BC239</f>
        <v>-13.5763170425</v>
      </c>
      <c r="BC204" s="820" t="n">
        <f aca="false">'Quarterly data'!BD239</f>
        <v>-13.5763170425</v>
      </c>
      <c r="BD204" s="820" t="n">
        <f aca="false">'Quarterly data'!BE239</f>
        <v>-13.5763170425</v>
      </c>
      <c r="BE204" s="820" t="n">
        <f aca="false">'Quarterly data'!BF239</f>
        <v>-13.5763170425</v>
      </c>
      <c r="BF204" s="820" t="n">
        <f aca="false">'Quarterly data'!BG239</f>
        <v>-13.3716625118751</v>
      </c>
      <c r="BG204" s="820" t="n">
        <f aca="false">'Quarterly data'!BH239</f>
        <v>-13.3716625118751</v>
      </c>
      <c r="BH204" s="820" t="n">
        <f aca="false">'Quarterly data'!BI239</f>
        <v>-13.3716625118751</v>
      </c>
      <c r="BI204" s="820" t="n">
        <f aca="false">'Quarterly data'!BJ239</f>
        <v>-13.3716625118751</v>
      </c>
      <c r="BJ204" s="820" t="n">
        <f aca="false">'Quarterly data'!BK239</f>
        <v>-88.6128562526566</v>
      </c>
      <c r="BK204" s="820" t="n">
        <f aca="false">'Quarterly data'!BL239</f>
        <v>18.0174067007959</v>
      </c>
      <c r="BL204" s="820" t="n">
        <f aca="false">'Quarterly data'!BM239</f>
        <v>18.0174067007959</v>
      </c>
      <c r="BM204" s="820" t="n">
        <f aca="false">'Quarterly data'!BN239</f>
        <v>18.0174067007959</v>
      </c>
      <c r="BN204" s="820" t="n">
        <f aca="false">'Quarterly data'!BO239</f>
        <v>58.634605873899</v>
      </c>
      <c r="BO204" s="820" t="n">
        <f aca="false">'Quarterly data'!BP239</f>
        <v>58.634605873899</v>
      </c>
      <c r="BP204" s="820" t="n">
        <f aca="false">'Quarterly data'!BQ239</f>
        <v>58.634605873899</v>
      </c>
      <c r="BQ204" s="820" t="n">
        <f aca="false">'Quarterly data'!BR239</f>
        <v>58.634605873899</v>
      </c>
      <c r="BR204" s="820" t="n">
        <f aca="false">'Quarterly data'!BS239</f>
        <v>-53.110340859733</v>
      </c>
      <c r="BS204" s="820" t="n">
        <f aca="false">'Quarterly data'!BT239</f>
        <v>-53.110340859733</v>
      </c>
      <c r="BT204" s="820" t="n">
        <f aca="false">'Quarterly data'!BU239</f>
        <v>-53.110340859733</v>
      </c>
      <c r="BU204" s="820" t="n">
        <f aca="false">'Quarterly data'!BV239</f>
        <v>-53.110340859733</v>
      </c>
      <c r="BV204" s="820" t="n">
        <f aca="false">'Quarterly data'!BW239</f>
        <v>57.1233903821645</v>
      </c>
      <c r="BW204" s="820" t="n">
        <f aca="false">'Quarterly data'!BX239</f>
        <v>57.1233903821645</v>
      </c>
      <c r="BX204" s="820" t="n">
        <f aca="false">'Quarterly data'!BY239</f>
        <v>57.1233903821645</v>
      </c>
      <c r="BY204" s="820" t="n">
        <f aca="false">'Quarterly data'!BZ239</f>
        <v>57.1233903821645</v>
      </c>
      <c r="BZ204" s="820" t="n">
        <f aca="false">'Quarterly data'!CA239</f>
        <v>-22.6072764663108</v>
      </c>
      <c r="CA204" s="820" t="n">
        <f aca="false">'Quarterly data'!CB239</f>
        <v>-22.6072764663108</v>
      </c>
      <c r="CB204" s="820" t="n">
        <f aca="false">'Quarterly data'!CC239</f>
        <v>-22.6072764663108</v>
      </c>
      <c r="CC204" s="820" t="n">
        <f aca="false">'Quarterly data'!CD239</f>
        <v>-22.6072764663108</v>
      </c>
      <c r="CD204" s="820" t="n">
        <f aca="false">'Quarterly data'!CE239</f>
        <v>-7.13361688616706</v>
      </c>
      <c r="CE204" s="820" t="n">
        <f aca="false">'Quarterly data'!CF239</f>
        <v>-7.13361688616706</v>
      </c>
      <c r="CF204" s="820" t="n">
        <f aca="false">'Quarterly data'!CG239</f>
        <v>-7.13361688616706</v>
      </c>
      <c r="CG204" s="820" t="n">
        <f aca="false">'Quarterly data'!CH239</f>
        <v>-7.13361688616706</v>
      </c>
      <c r="CH204" s="820" t="n">
        <f aca="false">'Quarterly data'!CI239</f>
        <v>19.8057033732291</v>
      </c>
      <c r="CI204" s="820" t="n">
        <f aca="false">'Quarterly data'!CJ239</f>
        <v>19.8057033732291</v>
      </c>
      <c r="CJ204" s="820" t="n">
        <f aca="false">'Quarterly data'!CK239</f>
        <v>19.8057033732291</v>
      </c>
      <c r="CK204" s="820" t="n">
        <f aca="false">'Quarterly data'!CL239</f>
        <v>19.8057033732291</v>
      </c>
      <c r="CL204" s="820" t="n">
        <f aca="false">'Quarterly data'!CM239</f>
        <v>-35.6270379951909</v>
      </c>
      <c r="CM204" s="820" t="n">
        <f aca="false">'Quarterly data'!CN239</f>
        <v>18.9505838859654</v>
      </c>
      <c r="CN204" s="820" t="n">
        <f aca="false">'Quarterly data'!CO239</f>
        <v>-16.0689553393224</v>
      </c>
      <c r="CO204" s="820" t="n">
        <f aca="false">'Quarterly data'!CP239</f>
        <v>190.08245503633</v>
      </c>
      <c r="CP204" s="820" t="n">
        <f aca="false">'Quarterly data'!CQ239</f>
        <v>-69.3384147552581</v>
      </c>
      <c r="CQ204" s="820" t="n">
        <f aca="false">'Quarterly data'!CR239</f>
        <v>-25.6307493172367</v>
      </c>
      <c r="CR204" s="820" t="n">
        <f aca="false">'Quarterly data'!CS239</f>
        <v>-2.80973694173805</v>
      </c>
      <c r="CS204" s="820" t="n">
        <f aca="false">'Quarterly data'!CT239</f>
        <v>193.297249339932</v>
      </c>
      <c r="CT204" s="820" t="n">
        <f aca="false">'Quarterly data'!CU239</f>
        <v>-66.7821628700355</v>
      </c>
      <c r="CU204" s="820" t="n">
        <f aca="false">'Quarterly data'!CV239</f>
        <v>-10.2539609713442</v>
      </c>
      <c r="CV204" s="821"/>
      <c r="CW204" s="821"/>
      <c r="CX204" s="821"/>
      <c r="CY204" s="821"/>
      <c r="CZ204" s="821"/>
      <c r="DA204" s="821"/>
      <c r="DB204" s="821"/>
      <c r="DC204" s="821"/>
      <c r="DD204" s="821"/>
      <c r="DE204" s="821"/>
      <c r="DF204" s="821"/>
      <c r="DG204" s="821"/>
      <c r="DH204" s="821"/>
      <c r="DI204" s="821"/>
      <c r="DJ204" s="821"/>
      <c r="DK204" s="821"/>
      <c r="DL204" s="821"/>
      <c r="DM204" s="821"/>
      <c r="DN204" s="821"/>
    </row>
    <row r="205" customFormat="false" ht="15" hidden="false" customHeight="false" outlineLevel="0" collapsed="false">
      <c r="A205" s="822" t="s">
        <v>869</v>
      </c>
      <c r="B205" s="820" t="n">
        <f aca="false">'Quarterly data'!C240</f>
        <v>0</v>
      </c>
      <c r="C205" s="820" t="n">
        <f aca="false">'Quarterly data'!D240</f>
        <v>0</v>
      </c>
      <c r="D205" s="820" t="n">
        <f aca="false">'Quarterly data'!E240</f>
        <v>0</v>
      </c>
      <c r="E205" s="820" t="n">
        <f aca="false">'Quarterly data'!F240</f>
        <v>0</v>
      </c>
      <c r="F205" s="820" t="n">
        <f aca="false">'Quarterly data'!G240</f>
        <v>0</v>
      </c>
      <c r="G205" s="820" t="n">
        <f aca="false">'Quarterly data'!H240</f>
        <v>0</v>
      </c>
      <c r="H205" s="820" t="n">
        <f aca="false">'Quarterly data'!I240</f>
        <v>0</v>
      </c>
      <c r="I205" s="820" t="n">
        <f aca="false">'Quarterly data'!J240</f>
        <v>0</v>
      </c>
      <c r="J205" s="820" t="n">
        <f aca="false">'Quarterly data'!K240</f>
        <v>0</v>
      </c>
      <c r="K205" s="820" t="n">
        <f aca="false">'Quarterly data'!L240</f>
        <v>0</v>
      </c>
      <c r="L205" s="820" t="n">
        <f aca="false">'Quarterly data'!M240</f>
        <v>0</v>
      </c>
      <c r="M205" s="820" t="n">
        <f aca="false">'Quarterly data'!N240</f>
        <v>0</v>
      </c>
      <c r="N205" s="820" t="n">
        <f aca="false">'Quarterly data'!O240</f>
        <v>4.315</v>
      </c>
      <c r="O205" s="820" t="n">
        <f aca="false">'Quarterly data'!P240</f>
        <v>4.315</v>
      </c>
      <c r="P205" s="820" t="n">
        <f aca="false">'Quarterly data'!Q240</f>
        <v>4.315</v>
      </c>
      <c r="Q205" s="820" t="n">
        <f aca="false">'Quarterly data'!R240</f>
        <v>4.315</v>
      </c>
      <c r="R205" s="820" t="n">
        <f aca="false">'Quarterly data'!S240</f>
        <v>3.50965</v>
      </c>
      <c r="S205" s="820" t="n">
        <f aca="false">'Quarterly data'!T240</f>
        <v>3.50965</v>
      </c>
      <c r="T205" s="820" t="n">
        <f aca="false">'Quarterly data'!U240</f>
        <v>3.50965</v>
      </c>
      <c r="U205" s="820" t="n">
        <f aca="false">'Quarterly data'!V240</f>
        <v>3.50965</v>
      </c>
      <c r="V205" s="820" t="n">
        <f aca="false">'Quarterly data'!W240</f>
        <v>-0.455500000000001</v>
      </c>
      <c r="W205" s="820" t="n">
        <f aca="false">'Quarterly data'!X240</f>
        <v>-0.455500000000001</v>
      </c>
      <c r="X205" s="820" t="n">
        <f aca="false">'Quarterly data'!Y240</f>
        <v>-0.455500000000001</v>
      </c>
      <c r="Y205" s="820" t="n">
        <f aca="false">'Quarterly data'!Z240</f>
        <v>-0.455500000000001</v>
      </c>
      <c r="Z205" s="820" t="n">
        <f aca="false">'Quarterly data'!AA240</f>
        <v>-3.315</v>
      </c>
      <c r="AA205" s="820" t="n">
        <f aca="false">'Quarterly data'!AB240</f>
        <v>-3.315</v>
      </c>
      <c r="AB205" s="820" t="n">
        <f aca="false">'Quarterly data'!AC240</f>
        <v>-3.315</v>
      </c>
      <c r="AC205" s="820" t="n">
        <f aca="false">'Quarterly data'!AD240</f>
        <v>-3.315</v>
      </c>
      <c r="AD205" s="820" t="n">
        <f aca="false">'Quarterly data'!AE240</f>
        <v>-3.205</v>
      </c>
      <c r="AE205" s="820" t="n">
        <f aca="false">'Quarterly data'!AF240</f>
        <v>-3.205</v>
      </c>
      <c r="AF205" s="820" t="n">
        <f aca="false">'Quarterly data'!AG240</f>
        <v>-3.205</v>
      </c>
      <c r="AG205" s="820" t="n">
        <f aca="false">'Quarterly data'!AH240</f>
        <v>-3.205</v>
      </c>
      <c r="AH205" s="820" t="n">
        <f aca="false">'Quarterly data'!AI240</f>
        <v>8.92375</v>
      </c>
      <c r="AI205" s="820" t="n">
        <f aca="false">'Quarterly data'!AJ240</f>
        <v>8.92375</v>
      </c>
      <c r="AJ205" s="820" t="n">
        <f aca="false">'Quarterly data'!AK240</f>
        <v>8.92375</v>
      </c>
      <c r="AK205" s="820" t="n">
        <f aca="false">'Quarterly data'!AL240</f>
        <v>8.92375</v>
      </c>
      <c r="AL205" s="820" t="n">
        <f aca="false">'Quarterly data'!AM240</f>
        <v>-26.9844828571429</v>
      </c>
      <c r="AM205" s="820" t="n">
        <f aca="false">'Quarterly data'!AN240</f>
        <v>-26.9844828571429</v>
      </c>
      <c r="AN205" s="820" t="n">
        <f aca="false">'Quarterly data'!AO240</f>
        <v>-26.9844828571429</v>
      </c>
      <c r="AO205" s="820" t="n">
        <f aca="false">'Quarterly data'!AP240</f>
        <v>-26.9844828571429</v>
      </c>
      <c r="AP205" s="820" t="n">
        <f aca="false">'Quarterly data'!AQ240</f>
        <v>-29.78975</v>
      </c>
      <c r="AQ205" s="820" t="n">
        <f aca="false">'Quarterly data'!AR240</f>
        <v>-29.78975</v>
      </c>
      <c r="AR205" s="820" t="n">
        <f aca="false">'Quarterly data'!AS240</f>
        <v>-29.78975</v>
      </c>
      <c r="AS205" s="820" t="n">
        <f aca="false">'Quarterly data'!AT240</f>
        <v>-29.78975</v>
      </c>
      <c r="AT205" s="820" t="n">
        <f aca="false">'Quarterly data'!AU240</f>
        <v>-20.380161627439</v>
      </c>
      <c r="AU205" s="820" t="n">
        <f aca="false">'Quarterly data'!AV240</f>
        <v>-20.380161627439</v>
      </c>
      <c r="AV205" s="820" t="n">
        <f aca="false">'Quarterly data'!AW240</f>
        <v>-20.380161627439</v>
      </c>
      <c r="AW205" s="820" t="n">
        <f aca="false">'Quarterly data'!AX240</f>
        <v>-20.380161627439</v>
      </c>
      <c r="AX205" s="820" t="n">
        <f aca="false">'Quarterly data'!AY240</f>
        <v>-27.6675870379389</v>
      </c>
      <c r="AY205" s="820" t="n">
        <f aca="false">'Quarterly data'!AZ240</f>
        <v>-27.6675870379389</v>
      </c>
      <c r="AZ205" s="820" t="n">
        <f aca="false">'Quarterly data'!BA240</f>
        <v>-27.6675870379389</v>
      </c>
      <c r="BA205" s="820" t="n">
        <f aca="false">'Quarterly data'!BB240</f>
        <v>-27.6675870379389</v>
      </c>
      <c r="BB205" s="820" t="n">
        <f aca="false">'Quarterly data'!BC240</f>
        <v>-13.5763170425</v>
      </c>
      <c r="BC205" s="820" t="n">
        <f aca="false">'Quarterly data'!BD240</f>
        <v>-13.5763170425</v>
      </c>
      <c r="BD205" s="820" t="n">
        <f aca="false">'Quarterly data'!BE240</f>
        <v>-13.5763170425</v>
      </c>
      <c r="BE205" s="820" t="n">
        <f aca="false">'Quarterly data'!BF240</f>
        <v>-13.5763170425</v>
      </c>
      <c r="BF205" s="820" t="n">
        <f aca="false">'Quarterly data'!BG240</f>
        <v>-13.3716625118751</v>
      </c>
      <c r="BG205" s="820" t="n">
        <f aca="false">'Quarterly data'!BH240</f>
        <v>-13.3716625118751</v>
      </c>
      <c r="BH205" s="820" t="n">
        <f aca="false">'Quarterly data'!BI240</f>
        <v>-13.3716625118751</v>
      </c>
      <c r="BI205" s="820" t="n">
        <f aca="false">'Quarterly data'!BJ240</f>
        <v>-13.3716625118751</v>
      </c>
      <c r="BJ205" s="820" t="n">
        <f aca="false">'Quarterly data'!BK240</f>
        <v>18.0174067007959</v>
      </c>
      <c r="BK205" s="820" t="n">
        <f aca="false">'Quarterly data'!BL240</f>
        <v>18.0174067007959</v>
      </c>
      <c r="BL205" s="820" t="n">
        <f aca="false">'Quarterly data'!BM240</f>
        <v>18.0174067007959</v>
      </c>
      <c r="BM205" s="820" t="n">
        <f aca="false">'Quarterly data'!BN240</f>
        <v>18.0174067007959</v>
      </c>
      <c r="BN205" s="820" t="n">
        <f aca="false">'Quarterly data'!BO240</f>
        <v>58.634605873899</v>
      </c>
      <c r="BO205" s="820" t="n">
        <f aca="false">'Quarterly data'!BP240</f>
        <v>58.634605873899</v>
      </c>
      <c r="BP205" s="820" t="n">
        <f aca="false">'Quarterly data'!BQ240</f>
        <v>58.634605873899</v>
      </c>
      <c r="BQ205" s="820" t="n">
        <f aca="false">'Quarterly data'!BR240</f>
        <v>58.634605873899</v>
      </c>
      <c r="BR205" s="820" t="n">
        <f aca="false">'Quarterly data'!BS240</f>
        <v>-53.110340859733</v>
      </c>
      <c r="BS205" s="820" t="n">
        <f aca="false">'Quarterly data'!BT240</f>
        <v>-53.110340859733</v>
      </c>
      <c r="BT205" s="820" t="n">
        <f aca="false">'Quarterly data'!BU240</f>
        <v>-53.110340859733</v>
      </c>
      <c r="BU205" s="820" t="n">
        <f aca="false">'Quarterly data'!BV240</f>
        <v>-53.110340859733</v>
      </c>
      <c r="BV205" s="820" t="n">
        <f aca="false">'Quarterly data'!BW240</f>
        <v>57.1233903821645</v>
      </c>
      <c r="BW205" s="820" t="n">
        <f aca="false">'Quarterly data'!BX240</f>
        <v>57.1233903821645</v>
      </c>
      <c r="BX205" s="820" t="n">
        <f aca="false">'Quarterly data'!BY240</f>
        <v>57.1233903821645</v>
      </c>
      <c r="BY205" s="820" t="n">
        <f aca="false">'Quarterly data'!BZ240</f>
        <v>57.1233903821645</v>
      </c>
      <c r="BZ205" s="820" t="n">
        <f aca="false">'Quarterly data'!CA240</f>
        <v>-22.6072764663108</v>
      </c>
      <c r="CA205" s="820" t="n">
        <f aca="false">'Quarterly data'!CB240</f>
        <v>-22.6072764663108</v>
      </c>
      <c r="CB205" s="820" t="n">
        <f aca="false">'Quarterly data'!CC240</f>
        <v>-22.6072764663108</v>
      </c>
      <c r="CC205" s="820" t="n">
        <f aca="false">'Quarterly data'!CD240</f>
        <v>-22.6072764663108</v>
      </c>
      <c r="CD205" s="820" t="n">
        <f aca="false">'Quarterly data'!CE240</f>
        <v>-7.13361688616706</v>
      </c>
      <c r="CE205" s="820" t="n">
        <f aca="false">'Quarterly data'!CF240</f>
        <v>-7.13361688616706</v>
      </c>
      <c r="CF205" s="820" t="n">
        <f aca="false">'Quarterly data'!CG240</f>
        <v>-7.13361688616706</v>
      </c>
      <c r="CG205" s="820" t="n">
        <f aca="false">'Quarterly data'!CH240</f>
        <v>-7.13361688616706</v>
      </c>
      <c r="CH205" s="820" t="n">
        <f aca="false">'Quarterly data'!CI240</f>
        <v>19.8057033732291</v>
      </c>
      <c r="CI205" s="820" t="n">
        <f aca="false">'Quarterly data'!CJ240</f>
        <v>19.8057033732291</v>
      </c>
      <c r="CJ205" s="820" t="n">
        <f aca="false">'Quarterly data'!CK240</f>
        <v>19.8057033732291</v>
      </c>
      <c r="CK205" s="820" t="n">
        <f aca="false">'Quarterly data'!CL240</f>
        <v>19.8057033732291</v>
      </c>
      <c r="CL205" s="820" t="n">
        <f aca="false">'Quarterly data'!CM240</f>
        <v>-35.6270379951909</v>
      </c>
      <c r="CM205" s="820" t="n">
        <f aca="false">'Quarterly data'!CN240</f>
        <v>18.9505838859654</v>
      </c>
      <c r="CN205" s="820" t="n">
        <f aca="false">'Quarterly data'!CO240</f>
        <v>-16.0689553393224</v>
      </c>
      <c r="CO205" s="820" t="n">
        <f aca="false">'Quarterly data'!CP240</f>
        <v>190.08245503633</v>
      </c>
      <c r="CP205" s="820" t="n">
        <f aca="false">'Quarterly data'!CQ240</f>
        <v>-69.3384147552581</v>
      </c>
      <c r="CQ205" s="820" t="n">
        <f aca="false">'Quarterly data'!CR240</f>
        <v>-25.6307493172367</v>
      </c>
      <c r="CR205" s="820" t="n">
        <f aca="false">'Quarterly data'!CS240</f>
        <v>-2.80973694173805</v>
      </c>
      <c r="CS205" s="820" t="n">
        <f aca="false">'Quarterly data'!CT240</f>
        <v>193.297249339932</v>
      </c>
      <c r="CT205" s="820" t="n">
        <f aca="false">'Quarterly data'!CU240</f>
        <v>-66.7821628700355</v>
      </c>
      <c r="CU205" s="820" t="n">
        <f aca="false">'Quarterly data'!CV240</f>
        <v>-10.2539609713442</v>
      </c>
      <c r="CV205" s="821"/>
      <c r="CW205" s="821"/>
      <c r="CX205" s="821"/>
      <c r="CY205" s="821"/>
      <c r="CZ205" s="821"/>
      <c r="DA205" s="821"/>
      <c r="DB205" s="821"/>
      <c r="DC205" s="821"/>
      <c r="DD205" s="821"/>
      <c r="DE205" s="821"/>
      <c r="DF205" s="821"/>
      <c r="DG205" s="821"/>
      <c r="DH205" s="821"/>
      <c r="DI205" s="821"/>
      <c r="DJ205" s="821"/>
      <c r="DK205" s="821"/>
      <c r="DL205" s="821"/>
      <c r="DM205" s="821"/>
      <c r="DN205" s="821"/>
    </row>
    <row r="206" customFormat="false" ht="15" hidden="false" customHeight="false" outlineLevel="0" collapsed="false">
      <c r="A206" s="9"/>
      <c r="B206" s="817"/>
      <c r="C206" s="817"/>
      <c r="D206" s="817"/>
      <c r="E206" s="817"/>
      <c r="F206" s="817"/>
      <c r="G206" s="817"/>
      <c r="H206" s="817"/>
      <c r="I206" s="817"/>
      <c r="J206" s="817"/>
      <c r="K206" s="817"/>
      <c r="L206" s="817"/>
      <c r="M206" s="817"/>
      <c r="N206" s="817"/>
      <c r="O206" s="817"/>
      <c r="P206" s="817"/>
      <c r="Q206" s="817"/>
      <c r="R206" s="817"/>
      <c r="S206" s="817"/>
      <c r="T206" s="817"/>
      <c r="U206" s="817"/>
      <c r="V206" s="817"/>
      <c r="W206" s="817"/>
      <c r="X206" s="817"/>
      <c r="Y206" s="817"/>
      <c r="Z206" s="817"/>
      <c r="AA206" s="817"/>
      <c r="AB206" s="817"/>
      <c r="AC206" s="817"/>
      <c r="AD206" s="817"/>
      <c r="AE206" s="817"/>
      <c r="AF206" s="817"/>
      <c r="AG206" s="817"/>
      <c r="AH206" s="817"/>
      <c r="AI206" s="817"/>
      <c r="AJ206" s="817"/>
      <c r="AK206" s="817"/>
      <c r="AL206" s="817"/>
      <c r="AM206" s="817"/>
      <c r="AN206" s="817"/>
      <c r="AO206" s="817"/>
      <c r="AP206" s="817"/>
      <c r="AQ206" s="817"/>
      <c r="AR206" s="817"/>
      <c r="AS206" s="817"/>
      <c r="AT206" s="817"/>
      <c r="AU206" s="817"/>
      <c r="AV206" s="817"/>
      <c r="AW206" s="817"/>
      <c r="AX206" s="817"/>
      <c r="AY206" s="817"/>
      <c r="AZ206" s="817"/>
      <c r="BA206" s="817"/>
      <c r="BB206" s="817"/>
      <c r="BC206" s="817"/>
      <c r="BD206" s="817"/>
      <c r="BE206" s="817"/>
      <c r="BF206" s="817"/>
      <c r="BG206" s="817"/>
      <c r="BH206" s="817"/>
      <c r="BI206" s="817"/>
      <c r="BJ206" s="817"/>
      <c r="BK206" s="817"/>
      <c r="BL206" s="817"/>
      <c r="BM206" s="817"/>
      <c r="BN206" s="817"/>
      <c r="BO206" s="817"/>
      <c r="BP206" s="817"/>
      <c r="BQ206" s="817"/>
      <c r="BR206" s="817"/>
      <c r="BS206" s="817"/>
      <c r="BT206" s="817"/>
      <c r="BU206" s="817"/>
      <c r="BV206" s="817"/>
      <c r="BW206" s="817"/>
      <c r="BX206" s="817"/>
      <c r="BY206" s="817"/>
      <c r="BZ206" s="817"/>
      <c r="CA206" s="817"/>
      <c r="CB206" s="817"/>
      <c r="CC206" s="817"/>
      <c r="CD206" s="817"/>
      <c r="CE206" s="817"/>
      <c r="CF206" s="817"/>
      <c r="CG206" s="817"/>
      <c r="CH206" s="817"/>
      <c r="CI206" s="817"/>
      <c r="CJ206" s="817"/>
      <c r="CK206" s="817"/>
      <c r="CL206" s="817"/>
      <c r="CM206" s="817"/>
      <c r="CN206" s="817"/>
      <c r="CO206" s="817"/>
      <c r="CP206" s="817"/>
      <c r="CQ206" s="817"/>
      <c r="CR206" s="817"/>
      <c r="CS206" s="817"/>
      <c r="CT206" s="817"/>
      <c r="CU206" s="817"/>
      <c r="CV206" s="817"/>
      <c r="CW206" s="817"/>
      <c r="CX206" s="817"/>
      <c r="CY206" s="817"/>
      <c r="CZ206" s="817"/>
      <c r="DA206" s="817"/>
      <c r="DB206" s="817"/>
      <c r="DC206" s="817"/>
      <c r="DD206" s="817"/>
      <c r="DE206" s="817"/>
      <c r="DF206" s="817"/>
      <c r="DG206" s="817"/>
      <c r="DH206" s="817"/>
      <c r="DI206" s="817"/>
      <c r="DJ206" s="817"/>
      <c r="DK206" s="817"/>
      <c r="DL206" s="817"/>
      <c r="DM206" s="817"/>
      <c r="DN206" s="817"/>
    </row>
    <row r="207" customFormat="false" ht="15.75" hidden="false" customHeight="false" outlineLevel="0" collapsed="false">
      <c r="A207" s="826" t="s">
        <v>1562</v>
      </c>
      <c r="B207" s="818" t="s">
        <v>0</v>
      </c>
      <c r="C207" s="818" t="s">
        <v>1</v>
      </c>
      <c r="D207" s="818" t="s">
        <v>2</v>
      </c>
      <c r="E207" s="818" t="s">
        <v>3</v>
      </c>
      <c r="F207" s="818" t="s">
        <v>4</v>
      </c>
      <c r="G207" s="818" t="s">
        <v>5</v>
      </c>
      <c r="H207" s="818" t="s">
        <v>6</v>
      </c>
      <c r="I207" s="818" t="s">
        <v>7</v>
      </c>
      <c r="J207" s="818" t="s">
        <v>8</v>
      </c>
      <c r="K207" s="818" t="s">
        <v>9</v>
      </c>
      <c r="L207" s="818" t="s">
        <v>10</v>
      </c>
      <c r="M207" s="818" t="s">
        <v>11</v>
      </c>
      <c r="N207" s="818" t="s">
        <v>12</v>
      </c>
      <c r="O207" s="818" t="s">
        <v>13</v>
      </c>
      <c r="P207" s="818" t="s">
        <v>14</v>
      </c>
      <c r="Q207" s="818" t="s">
        <v>15</v>
      </c>
      <c r="R207" s="818" t="s">
        <v>16</v>
      </c>
      <c r="S207" s="818" t="s">
        <v>17</v>
      </c>
      <c r="T207" s="818" t="s">
        <v>18</v>
      </c>
      <c r="U207" s="818" t="s">
        <v>19</v>
      </c>
      <c r="V207" s="818" t="s">
        <v>20</v>
      </c>
      <c r="W207" s="818" t="s">
        <v>21</v>
      </c>
      <c r="X207" s="818" t="s">
        <v>22</v>
      </c>
      <c r="Y207" s="818" t="s">
        <v>23</v>
      </c>
      <c r="Z207" s="818" t="s">
        <v>24</v>
      </c>
      <c r="AA207" s="818" t="s">
        <v>25</v>
      </c>
      <c r="AB207" s="818" t="s">
        <v>26</v>
      </c>
      <c r="AC207" s="818" t="s">
        <v>27</v>
      </c>
      <c r="AD207" s="818" t="s">
        <v>28</v>
      </c>
      <c r="AE207" s="818" t="s">
        <v>29</v>
      </c>
      <c r="AF207" s="818" t="s">
        <v>30</v>
      </c>
      <c r="AG207" s="818" t="s">
        <v>31</v>
      </c>
      <c r="AH207" s="818" t="s">
        <v>32</v>
      </c>
      <c r="AI207" s="818" t="s">
        <v>33</v>
      </c>
      <c r="AJ207" s="818" t="s">
        <v>34</v>
      </c>
      <c r="AK207" s="818" t="s">
        <v>35</v>
      </c>
      <c r="AL207" s="818" t="s">
        <v>36</v>
      </c>
      <c r="AM207" s="818" t="s">
        <v>37</v>
      </c>
      <c r="AN207" s="818" t="s">
        <v>38</v>
      </c>
      <c r="AO207" s="818" t="s">
        <v>39</v>
      </c>
      <c r="AP207" s="818" t="s">
        <v>40</v>
      </c>
      <c r="AQ207" s="818" t="s">
        <v>41</v>
      </c>
      <c r="AR207" s="818" t="s">
        <v>42</v>
      </c>
      <c r="AS207" s="818" t="s">
        <v>43</v>
      </c>
      <c r="AT207" s="818" t="s">
        <v>44</v>
      </c>
      <c r="AU207" s="818" t="s">
        <v>45</v>
      </c>
      <c r="AV207" s="818" t="s">
        <v>46</v>
      </c>
      <c r="AW207" s="818" t="s">
        <v>47</v>
      </c>
      <c r="AX207" s="818" t="s">
        <v>48</v>
      </c>
      <c r="AY207" s="818" t="s">
        <v>49</v>
      </c>
      <c r="AZ207" s="818" t="s">
        <v>50</v>
      </c>
      <c r="BA207" s="818" t="s">
        <v>51</v>
      </c>
      <c r="BB207" s="818" t="s">
        <v>52</v>
      </c>
      <c r="BC207" s="818" t="s">
        <v>53</v>
      </c>
      <c r="BD207" s="818" t="s">
        <v>54</v>
      </c>
      <c r="BE207" s="818" t="s">
        <v>55</v>
      </c>
      <c r="BF207" s="818" t="s">
        <v>56</v>
      </c>
      <c r="BG207" s="818" t="s">
        <v>57</v>
      </c>
      <c r="BH207" s="818" t="s">
        <v>58</v>
      </c>
      <c r="BI207" s="818" t="s">
        <v>59</v>
      </c>
      <c r="BJ207" s="818" t="s">
        <v>60</v>
      </c>
      <c r="BK207" s="818" t="s">
        <v>61</v>
      </c>
      <c r="BL207" s="818" t="s">
        <v>62</v>
      </c>
      <c r="BM207" s="818" t="s">
        <v>63</v>
      </c>
      <c r="BN207" s="818" t="s">
        <v>64</v>
      </c>
      <c r="BO207" s="818" t="s">
        <v>65</v>
      </c>
      <c r="BP207" s="818" t="s">
        <v>66</v>
      </c>
      <c r="BQ207" s="818" t="s">
        <v>67</v>
      </c>
      <c r="BR207" s="818" t="s">
        <v>68</v>
      </c>
      <c r="BS207" s="818" t="s">
        <v>69</v>
      </c>
      <c r="BT207" s="818" t="s">
        <v>70</v>
      </c>
      <c r="BU207" s="818" t="s">
        <v>71</v>
      </c>
      <c r="BV207" s="818" t="s">
        <v>72</v>
      </c>
      <c r="BW207" s="818" t="s">
        <v>73</v>
      </c>
      <c r="BX207" s="818" t="s">
        <v>74</v>
      </c>
      <c r="BY207" s="818" t="s">
        <v>75</v>
      </c>
      <c r="BZ207" s="818" t="s">
        <v>76</v>
      </c>
      <c r="CA207" s="818" t="s">
        <v>77</v>
      </c>
      <c r="CB207" s="818" t="s">
        <v>78</v>
      </c>
      <c r="CC207" s="818" t="s">
        <v>79</v>
      </c>
      <c r="CD207" s="818" t="s">
        <v>80</v>
      </c>
      <c r="CE207" s="818" t="s">
        <v>81</v>
      </c>
      <c r="CF207" s="818" t="s">
        <v>82</v>
      </c>
      <c r="CG207" s="818" t="s">
        <v>83</v>
      </c>
      <c r="CH207" s="818" t="s">
        <v>84</v>
      </c>
      <c r="CI207" s="818" t="s">
        <v>85</v>
      </c>
      <c r="CJ207" s="818" t="s">
        <v>86</v>
      </c>
      <c r="CK207" s="818" t="s">
        <v>87</v>
      </c>
      <c r="CL207" s="818" t="s">
        <v>88</v>
      </c>
      <c r="CM207" s="818" t="s">
        <v>89</v>
      </c>
      <c r="CN207" s="818" t="s">
        <v>90</v>
      </c>
      <c r="CO207" s="818" t="s">
        <v>91</v>
      </c>
      <c r="CP207" s="818" t="s">
        <v>92</v>
      </c>
      <c r="CQ207" s="818" t="s">
        <v>93</v>
      </c>
      <c r="CR207" s="818" t="s">
        <v>94</v>
      </c>
      <c r="CS207" s="818" t="s">
        <v>95</v>
      </c>
      <c r="CT207" s="818" t="s">
        <v>96</v>
      </c>
      <c r="CU207" s="818" t="s">
        <v>97</v>
      </c>
      <c r="CV207" s="818" t="s">
        <v>98</v>
      </c>
      <c r="CW207" s="818" t="s">
        <v>99</v>
      </c>
      <c r="CX207" s="818" t="s">
        <v>100</v>
      </c>
      <c r="CY207" s="818" t="s">
        <v>101</v>
      </c>
      <c r="CZ207" s="818" t="s">
        <v>102</v>
      </c>
      <c r="DA207" s="818" t="s">
        <v>103</v>
      </c>
      <c r="DB207" s="818" t="s">
        <v>104</v>
      </c>
      <c r="DC207" s="818" t="s">
        <v>105</v>
      </c>
      <c r="DD207" s="818" t="s">
        <v>106</v>
      </c>
      <c r="DE207" s="818" t="s">
        <v>107</v>
      </c>
      <c r="DF207" s="818" t="s">
        <v>108</v>
      </c>
      <c r="DG207" s="818" t="s">
        <v>109</v>
      </c>
      <c r="DH207" s="818" t="s">
        <v>110</v>
      </c>
      <c r="DI207" s="818" t="s">
        <v>111</v>
      </c>
      <c r="DJ207" s="818" t="s">
        <v>112</v>
      </c>
      <c r="DK207" s="818" t="s">
        <v>113</v>
      </c>
      <c r="DL207" s="818" t="s">
        <v>114</v>
      </c>
      <c r="DM207" s="818" t="s">
        <v>115</v>
      </c>
      <c r="DN207" s="818" t="s">
        <v>116</v>
      </c>
    </row>
    <row r="208" customFormat="false" ht="15" hidden="false" customHeight="false" outlineLevel="0" collapsed="false">
      <c r="A208" s="827" t="s">
        <v>680</v>
      </c>
      <c r="B208" s="821" t="n">
        <f aca="false">'Quarterly data'!C244</f>
        <v>2.1627</v>
      </c>
      <c r="C208" s="821" t="n">
        <f aca="false">'Quarterly data'!D244</f>
        <v>4.21166666666667</v>
      </c>
      <c r="D208" s="821" t="n">
        <f aca="false">'Quarterly data'!E244</f>
        <v>13.181</v>
      </c>
      <c r="E208" s="821" t="n">
        <f aca="false">'Quarterly data'!F244</f>
        <v>24.5761</v>
      </c>
      <c r="F208" s="821" t="n">
        <f aca="false">'Quarterly data'!G244</f>
        <v>32.8548333333333</v>
      </c>
      <c r="G208" s="821" t="n">
        <f aca="false">'Quarterly data'!H244</f>
        <v>33.7413333333333</v>
      </c>
      <c r="H208" s="821" t="n">
        <f aca="false">'Quarterly data'!I244</f>
        <v>36.161</v>
      </c>
      <c r="I208" s="821" t="n">
        <f aca="false">'Quarterly data'!J244</f>
        <v>39.0313333333333</v>
      </c>
      <c r="J208" s="821" t="n">
        <f aca="false">'Quarterly data'!K244</f>
        <v>43.5806666666667</v>
      </c>
      <c r="K208" s="821" t="n">
        <f aca="false">'Quarterly data'!L244</f>
        <v>49.681</v>
      </c>
      <c r="L208" s="821" t="n">
        <f aca="false">'Quarterly data'!M244</f>
        <v>49.2273333333333</v>
      </c>
      <c r="M208" s="821" t="n">
        <f aca="false">'Quarterly data'!N244</f>
        <v>54.2751</v>
      </c>
      <c r="N208" s="821" t="n">
        <f aca="false">'Quarterly data'!O244</f>
        <v>47.2487793333333</v>
      </c>
      <c r="O208" s="821" t="n">
        <f aca="false">'Quarterly data'!P244</f>
        <v>44.6935096666667</v>
      </c>
      <c r="P208" s="821" t="n">
        <f aca="false">'Quarterly data'!Q244</f>
        <v>43.70334</v>
      </c>
      <c r="Q208" s="821" t="n">
        <f aca="false">'Quarterly data'!R244</f>
        <v>43.508649</v>
      </c>
      <c r="R208" s="821" t="n">
        <f aca="false">'Quarterly data'!S244</f>
        <v>39.658156</v>
      </c>
      <c r="S208" s="821" t="n">
        <f aca="false">'Quarterly data'!T244</f>
        <v>36.375971</v>
      </c>
      <c r="T208" s="821" t="n">
        <f aca="false">'Quarterly data'!U244</f>
        <v>43.1305793333333</v>
      </c>
      <c r="U208" s="821" t="n">
        <f aca="false">'Quarterly data'!V244</f>
        <v>41.5402066666667</v>
      </c>
      <c r="V208" s="821" t="n">
        <f aca="false">'Quarterly data'!W244</f>
        <v>42.5774703333333</v>
      </c>
      <c r="W208" s="821" t="n">
        <f aca="false">'Quarterly data'!X244</f>
        <v>38.242027</v>
      </c>
      <c r="X208" s="821" t="n">
        <f aca="false">'Quarterly data'!Y244</f>
        <v>42.3494216666667</v>
      </c>
      <c r="Y208" s="821" t="n">
        <f aca="false">'Quarterly data'!Z244</f>
        <v>51.5301306666667</v>
      </c>
      <c r="Z208" s="821" t="n">
        <f aca="false">'Quarterly data'!AA244</f>
        <v>72.963576</v>
      </c>
      <c r="AA208" s="821" t="n">
        <f aca="false">'Quarterly data'!AB244</f>
        <v>78.5729516666667</v>
      </c>
      <c r="AB208" s="821" t="n">
        <f aca="false">'Quarterly data'!AC244</f>
        <v>74.6105366666667</v>
      </c>
      <c r="AC208" s="821" t="n">
        <f aca="false">'Quarterly data'!AD244</f>
        <v>78.4339966666667</v>
      </c>
      <c r="AD208" s="821" t="n">
        <f aca="false">'Quarterly data'!AE244</f>
        <v>69.80977</v>
      </c>
      <c r="AE208" s="821" t="n">
        <f aca="false">'Quarterly data'!AF244</f>
        <v>66.2020066666667</v>
      </c>
      <c r="AF208" s="821" t="n">
        <f aca="false">'Quarterly data'!AG244</f>
        <v>74.5920566666667</v>
      </c>
      <c r="AG208" s="821" t="n">
        <f aca="false">'Quarterly data'!AH244</f>
        <v>84.76988</v>
      </c>
      <c r="AH208" s="821" t="n">
        <f aca="false">'Quarterly data'!AI244</f>
        <v>98.5833933333333</v>
      </c>
      <c r="AI208" s="821" t="n">
        <f aca="false">'Quarterly data'!AJ244</f>
        <v>95.9589933333333</v>
      </c>
      <c r="AJ208" s="821" t="n">
        <f aca="false">'Quarterly data'!AK244</f>
        <v>91.0693233333333</v>
      </c>
      <c r="AK208" s="821" t="n">
        <f aca="false">'Quarterly data'!AL244</f>
        <v>93.4960933333334</v>
      </c>
      <c r="AL208" s="821" t="n">
        <f aca="false">'Quarterly data'!AM244</f>
        <v>108.0200442</v>
      </c>
      <c r="AM208" s="821" t="n">
        <f aca="false">'Quarterly data'!AN244</f>
        <v>104.509728591</v>
      </c>
      <c r="AN208" s="821" t="n">
        <f aca="false">'Quarterly data'!AO244</f>
        <v>108.176834595</v>
      </c>
      <c r="AO208" s="821" t="n">
        <f aca="false">'Quarterly data'!AP244</f>
        <v>142.411532666667</v>
      </c>
      <c r="AP208" s="821" t="n">
        <f aca="false">'Quarterly data'!AQ244</f>
        <v>170.440472666667</v>
      </c>
      <c r="AQ208" s="821" t="n">
        <f aca="false">'Quarterly data'!AR244</f>
        <v>177.362982333333</v>
      </c>
      <c r="AR208" s="821" t="n">
        <f aca="false">'Quarterly data'!AS244</f>
        <v>178.353224666667</v>
      </c>
      <c r="AS208" s="821" t="n">
        <f aca="false">'Quarterly data'!AT244</f>
        <v>203.345053</v>
      </c>
      <c r="AT208" s="821" t="n">
        <f aca="false">'Quarterly data'!AU244</f>
        <v>260.662898666667</v>
      </c>
      <c r="AU208" s="821" t="n">
        <f aca="false">'Quarterly data'!AV244</f>
        <v>281.989236333333</v>
      </c>
      <c r="AV208" s="821" t="n">
        <f aca="false">'Quarterly data'!AW244</f>
        <v>281.650998333333</v>
      </c>
      <c r="AW208" s="821" t="n">
        <f aca="false">'Quarterly data'!AX244</f>
        <v>280.137002</v>
      </c>
      <c r="AX208" s="821" t="n">
        <f aca="false">'Quarterly data'!AY244</f>
        <v>268.464375666667</v>
      </c>
      <c r="AY208" s="821" t="n">
        <f aca="false">'Quarterly data'!AZ244</f>
        <v>296.032277</v>
      </c>
      <c r="AZ208" s="821" t="n">
        <f aca="false">'Quarterly data'!BA244</f>
        <v>330.832888333333</v>
      </c>
      <c r="BA208" s="821" t="n">
        <f aca="false">'Quarterly data'!BB244</f>
        <v>330.451582</v>
      </c>
      <c r="BB208" s="821" t="n">
        <f aca="false">'Quarterly data'!BC244</f>
        <v>347.996711666667</v>
      </c>
      <c r="BC208" s="821" t="n">
        <f aca="false">'Quarterly data'!BD244</f>
        <v>377.799582333333</v>
      </c>
      <c r="BD208" s="821" t="n">
        <f aca="false">'Quarterly data'!BE244</f>
        <v>394.945582666667</v>
      </c>
      <c r="BE208" s="821" t="n">
        <f aca="false">'Quarterly data'!BF244</f>
        <v>378.116428333333</v>
      </c>
      <c r="BF208" s="821" t="n">
        <f aca="false">'Quarterly data'!BG244</f>
        <v>367.255851666667</v>
      </c>
      <c r="BG208" s="821" t="n">
        <f aca="false">'Quarterly data'!BH244</f>
        <v>379.169774664187</v>
      </c>
      <c r="BH208" s="821" t="n">
        <f aca="false">'Quarterly data'!BI244</f>
        <v>414.634219108667</v>
      </c>
      <c r="BI208" s="821" t="n">
        <f aca="false">'Quarterly data'!BJ244</f>
        <v>449.151974617363</v>
      </c>
      <c r="BJ208" s="821" t="n">
        <f aca="false">'Quarterly data'!BK244</f>
        <v>423.094278751614</v>
      </c>
      <c r="BK208" s="821" t="n">
        <f aca="false">'Quarterly data'!BL244</f>
        <v>427.296570522121</v>
      </c>
      <c r="BL208" s="821" t="n">
        <f aca="false">'Quarterly data'!BM244</f>
        <v>458.384971333333</v>
      </c>
      <c r="BM208" s="821" t="n">
        <f aca="false">'Quarterly data'!BN244</f>
        <v>484.7764083008</v>
      </c>
      <c r="BN208" s="821" t="n">
        <f aca="false">'Quarterly data'!BO244</f>
        <v>485.2020543948</v>
      </c>
      <c r="BO208" s="821" t="n">
        <f aca="false">'Quarterly data'!BP244</f>
        <v>496.45485558814</v>
      </c>
      <c r="BP208" s="821" t="n">
        <f aca="false">'Quarterly data'!BQ244</f>
        <v>493.185397491787</v>
      </c>
      <c r="BQ208" s="821" t="n">
        <f aca="false">'Quarterly data'!BR244</f>
        <v>599.43671388899</v>
      </c>
      <c r="BR208" s="821" t="n">
        <f aca="false">'Quarterly data'!BS244</f>
        <v>602.68934001184</v>
      </c>
      <c r="BS208" s="821" t="n">
        <f aca="false">'Quarterly data'!BT244</f>
        <v>515.700749725387</v>
      </c>
      <c r="BT208" s="821" t="n">
        <f aca="false">'Quarterly data'!BU244</f>
        <v>480.31081918144</v>
      </c>
      <c r="BU208" s="821" t="n">
        <f aca="false">'Quarterly data'!BV244</f>
        <v>511.12926585824</v>
      </c>
      <c r="BV208" s="821" t="n">
        <f aca="false">'Quarterly data'!BW244</f>
        <v>478.349131966453</v>
      </c>
      <c r="BW208" s="821" t="n">
        <f aca="false">'Quarterly data'!BX244</f>
        <v>579.056058354453</v>
      </c>
      <c r="BX208" s="821" t="n">
        <f aca="false">'Quarterly data'!BY244</f>
        <v>675.131975372267</v>
      </c>
      <c r="BY208" s="821" t="n">
        <f aca="false">'Quarterly data'!BZ244</f>
        <v>705.887487549563</v>
      </c>
      <c r="BZ208" s="821" t="n">
        <f aca="false">'Quarterly data'!CA244</f>
        <v>684.473208094736</v>
      </c>
      <c r="CA208" s="821" t="n">
        <f aca="false">'Quarterly data'!CB244</f>
        <v>734.097476765369</v>
      </c>
      <c r="CB208" s="821" t="n">
        <f aca="false">'Quarterly data'!CC244</f>
        <v>684.174316487394</v>
      </c>
      <c r="CC208" s="821" t="n">
        <f aca="false">'Quarterly data'!CD244</f>
        <v>629.773912590821</v>
      </c>
      <c r="CD208" s="821" t="n">
        <f aca="false">'Quarterly data'!CE244</f>
        <v>660.871783097924</v>
      </c>
      <c r="CE208" s="821" t="n">
        <f aca="false">'Quarterly data'!CF244</f>
        <v>619.910162138986</v>
      </c>
      <c r="CF208" s="821" t="n">
        <f aca="false">'Quarterly data'!CG244</f>
        <v>548.159757553132</v>
      </c>
      <c r="CG208" s="821" t="n">
        <f aca="false">'Quarterly data'!CH244</f>
        <v>563.782503779096</v>
      </c>
      <c r="CH208" s="821" t="n">
        <f aca="false">'Quarterly data'!CI244</f>
        <v>571.966287342774</v>
      </c>
      <c r="CI208" s="821" t="n">
        <f aca="false">'Quarterly data'!CJ244</f>
        <v>556.007662271053</v>
      </c>
      <c r="CJ208" s="821" t="n">
        <f aca="false">'Quarterly data'!CK244</f>
        <v>546.065016755019</v>
      </c>
      <c r="CK208" s="821" t="n">
        <f aca="false">'Quarterly data'!CL244</f>
        <v>640.050301367076</v>
      </c>
      <c r="CL208" s="821" t="n">
        <f aca="false">'Quarterly data'!CM244</f>
        <v>694.68106370289</v>
      </c>
      <c r="CM208" s="821" t="n">
        <f aca="false">'Quarterly data'!CN244</f>
        <v>691.272341856331</v>
      </c>
      <c r="CN208" s="821" t="n">
        <f aca="false">'Quarterly data'!CO244</f>
        <v>667.521994572425</v>
      </c>
      <c r="CO208" s="821" t="n">
        <f aca="false">'Quarterly data'!CP244</f>
        <v>706.03897109534</v>
      </c>
      <c r="CP208" s="821" t="n">
        <f aca="false">'Quarterly data'!CQ244</f>
        <v>752.70949640738</v>
      </c>
      <c r="CQ208" s="821" t="n">
        <f aca="false">'Quarterly data'!CR244</f>
        <v>733.331729062869</v>
      </c>
      <c r="CR208" s="821" t="n">
        <f aca="false">'Quarterly data'!CS244</f>
        <v>763.016725602589</v>
      </c>
      <c r="CS208" s="821"/>
      <c r="CT208" s="821"/>
      <c r="CU208" s="821"/>
      <c r="CV208" s="821"/>
      <c r="CW208" s="821"/>
      <c r="CX208" s="821"/>
      <c r="CY208" s="821"/>
      <c r="CZ208" s="821"/>
      <c r="DA208" s="821"/>
      <c r="DB208" s="821"/>
      <c r="DC208" s="821"/>
      <c r="DD208" s="821"/>
      <c r="DE208" s="821"/>
      <c r="DF208" s="821"/>
      <c r="DG208" s="821"/>
      <c r="DH208" s="821"/>
      <c r="DI208" s="821"/>
      <c r="DJ208" s="821"/>
      <c r="DK208" s="821"/>
      <c r="DL208" s="821"/>
      <c r="DM208" s="821"/>
      <c r="DN208" s="821"/>
    </row>
    <row r="209" customFormat="false" ht="15" hidden="false" customHeight="false" outlineLevel="0" collapsed="false">
      <c r="A209" s="827" t="s">
        <v>683</v>
      </c>
      <c r="B209" s="821" t="n">
        <f aca="false">'Quarterly data'!C247</f>
        <v>36.0778166666667</v>
      </c>
      <c r="C209" s="821" t="n">
        <f aca="false">'Quarterly data'!D247</f>
        <v>40.8685666666667</v>
      </c>
      <c r="D209" s="821" t="n">
        <f aca="false">'Quarterly data'!E247</f>
        <v>43.3999333333333</v>
      </c>
      <c r="E209" s="821" t="n">
        <f aca="false">'Quarterly data'!F247</f>
        <v>35.9705</v>
      </c>
      <c r="F209" s="821" t="n">
        <f aca="false">'Quarterly data'!G247</f>
        <v>28.5403666666667</v>
      </c>
      <c r="G209" s="821" t="n">
        <f aca="false">'Quarterly data'!H247</f>
        <v>27.4592333333333</v>
      </c>
      <c r="H209" s="821" t="n">
        <f aca="false">'Quarterly data'!I247</f>
        <v>29.2555666666667</v>
      </c>
      <c r="I209" s="821" t="n">
        <f aca="false">'Quarterly data'!J247</f>
        <v>26.9344</v>
      </c>
      <c r="J209" s="821" t="n">
        <f aca="false">'Quarterly data'!K247</f>
        <v>27.5350566666667</v>
      </c>
      <c r="K209" s="821" t="n">
        <f aca="false">'Quarterly data'!L247</f>
        <v>33.5378033333333</v>
      </c>
      <c r="L209" s="821" t="n">
        <f aca="false">'Quarterly data'!M247</f>
        <v>32.5613333333333</v>
      </c>
      <c r="M209" s="821" t="n">
        <f aca="false">'Quarterly data'!N247</f>
        <v>30.9674333333333</v>
      </c>
      <c r="N209" s="821" t="n">
        <f aca="false">'Quarterly data'!O247</f>
        <v>38.811544</v>
      </c>
      <c r="O209" s="821" t="n">
        <f aca="false">'Quarterly data'!P247</f>
        <v>36.4107203333333</v>
      </c>
      <c r="P209" s="821" t="n">
        <f aca="false">'Quarterly data'!Q247</f>
        <v>39.1351203333333</v>
      </c>
      <c r="Q209" s="821" t="n">
        <f aca="false">'Quarterly data'!R247</f>
        <v>42.2530643333333</v>
      </c>
      <c r="R209" s="821" t="n">
        <f aca="false">'Quarterly data'!S247</f>
        <v>51.106347</v>
      </c>
      <c r="S209" s="821" t="n">
        <f aca="false">'Quarterly data'!T247</f>
        <v>55.7479686666667</v>
      </c>
      <c r="T209" s="821" t="n">
        <f aca="false">'Quarterly data'!U247</f>
        <v>52.5120583333333</v>
      </c>
      <c r="U209" s="821" t="n">
        <f aca="false">'Quarterly data'!V247</f>
        <v>54.089733</v>
      </c>
      <c r="V209" s="821" t="n">
        <f aca="false">'Quarterly data'!W247</f>
        <v>52.9989766666667</v>
      </c>
      <c r="W209" s="821" t="n">
        <f aca="false">'Quarterly data'!X247</f>
        <v>62.2955563333333</v>
      </c>
      <c r="X209" s="821" t="n">
        <f aca="false">'Quarterly data'!Y247</f>
        <v>59.8156446666667</v>
      </c>
      <c r="Y209" s="821" t="n">
        <f aca="false">'Quarterly data'!Z247</f>
        <v>54.5769083333333</v>
      </c>
      <c r="Z209" s="821" t="n">
        <f aca="false">'Quarterly data'!AA247</f>
        <v>50.6799513333333</v>
      </c>
      <c r="AA209" s="821" t="n">
        <f aca="false">'Quarterly data'!AB247</f>
        <v>47.7204263333333</v>
      </c>
      <c r="AB209" s="821" t="n">
        <f aca="false">'Quarterly data'!AC247</f>
        <v>51.9445216666667</v>
      </c>
      <c r="AC209" s="821" t="n">
        <f aca="false">'Quarterly data'!AD247</f>
        <v>46.3270736666667</v>
      </c>
      <c r="AD209" s="821" t="n">
        <f aca="false">'Quarterly data'!AE247</f>
        <v>58.99652</v>
      </c>
      <c r="AE209" s="821" t="n">
        <f aca="false">'Quarterly data'!AF247</f>
        <v>66.70057</v>
      </c>
      <c r="AF209" s="821" t="n">
        <f aca="false">'Quarterly data'!AG247</f>
        <v>66.14768</v>
      </c>
      <c r="AG209" s="821" t="n">
        <f aca="false">'Quarterly data'!AH247</f>
        <v>59.23964</v>
      </c>
      <c r="AH209" s="821" t="n">
        <f aca="false">'Quarterly data'!AI247</f>
        <v>51.4081566666667</v>
      </c>
      <c r="AI209" s="821" t="n">
        <f aca="false">'Quarterly data'!AJ247</f>
        <v>59.6704166666667</v>
      </c>
      <c r="AJ209" s="821" t="n">
        <f aca="false">'Quarterly data'!AK247</f>
        <v>77.38157</v>
      </c>
      <c r="AK209" s="821" t="n">
        <f aca="false">'Quarterly data'!AL247</f>
        <v>81.6853</v>
      </c>
      <c r="AL209" s="821" t="n">
        <f aca="false">'Quarterly data'!AM247</f>
        <v>63.2611346264</v>
      </c>
      <c r="AM209" s="821" t="n">
        <f aca="false">'Quarterly data'!AN247</f>
        <v>68.5295361935667</v>
      </c>
      <c r="AN209" s="821" t="n">
        <f aca="false">'Quarterly data'!AO247</f>
        <v>73.107776481</v>
      </c>
      <c r="AO209" s="821" t="n">
        <f aca="false">'Quarterly data'!AP247</f>
        <v>49.470558471</v>
      </c>
      <c r="AP209" s="821" t="n">
        <f aca="false">'Quarterly data'!AQ247</f>
        <v>34.6717400613333</v>
      </c>
      <c r="AQ209" s="821" t="n">
        <f aca="false">'Quarterly data'!AR247</f>
        <v>41.7556790236666</v>
      </c>
      <c r="AR209" s="821" t="n">
        <f aca="false">'Quarterly data'!AS247</f>
        <v>51.6423950597</v>
      </c>
      <c r="AS209" s="821" t="n">
        <f aca="false">'Quarterly data'!AT247</f>
        <v>35.3994115889967</v>
      </c>
      <c r="AT209" s="821" t="n">
        <f aca="false">'Quarterly data'!AU247</f>
        <v>-19.7732795033333</v>
      </c>
      <c r="AU209" s="821" t="n">
        <f aca="false">'Quarterly data'!AV247</f>
        <v>-14.9616820082334</v>
      </c>
      <c r="AV209" s="821" t="n">
        <f aca="false">'Quarterly data'!AW247</f>
        <v>5.83980054633333</v>
      </c>
      <c r="AW209" s="821" t="n">
        <f aca="false">'Quarterly data'!AX247</f>
        <v>28.7980487086667</v>
      </c>
      <c r="AX209" s="821" t="n">
        <f aca="false">'Quarterly data'!AY247</f>
        <v>36.7353952203333</v>
      </c>
      <c r="AY209" s="821" t="n">
        <f aca="false">'Quarterly data'!AZ247</f>
        <v>41.3740329209999</v>
      </c>
      <c r="AZ209" s="821" t="n">
        <f aca="false">'Quarterly data'!BA247</f>
        <v>33.3353892486667</v>
      </c>
      <c r="BA209" s="821" t="n">
        <f aca="false">'Quarterly data'!BB247</f>
        <v>76.2759596683333</v>
      </c>
      <c r="BB209" s="821" t="n">
        <f aca="false">'Quarterly data'!BC247</f>
        <v>73.2042437943333</v>
      </c>
      <c r="BC209" s="821" t="n">
        <f aca="false">'Quarterly data'!BD247</f>
        <v>66.1461013073333</v>
      </c>
      <c r="BD209" s="821" t="n">
        <f aca="false">'Quarterly data'!BE247</f>
        <v>70.819926956</v>
      </c>
      <c r="BE209" s="821" t="n">
        <f aca="false">'Quarterly data'!BF247</f>
        <v>90.7152585366667</v>
      </c>
      <c r="BF209" s="821" t="n">
        <f aca="false">'Quarterly data'!BG247</f>
        <v>65.9083895704127</v>
      </c>
      <c r="BG209" s="821" t="n">
        <f aca="false">'Quarterly data'!BH247</f>
        <v>59.414207063146</v>
      </c>
      <c r="BH209" s="821" t="n">
        <f aca="false">'Quarterly data'!BI247</f>
        <v>50.1015344943334</v>
      </c>
      <c r="BI209" s="821" t="n">
        <f aca="false">'Quarterly data'!BJ247</f>
        <v>44.18814654797</v>
      </c>
      <c r="BJ209" s="821" t="n">
        <f aca="false">'Quarterly data'!BK247</f>
        <v>84.9981736382667</v>
      </c>
      <c r="BK209" s="821" t="n">
        <f aca="false">'Quarterly data'!BL247</f>
        <v>107.144770371021</v>
      </c>
      <c r="BL209" s="821" t="n">
        <f aca="false">'Quarterly data'!BM247</f>
        <v>112.2486854012</v>
      </c>
      <c r="BM209" s="821" t="n">
        <f aca="false">'Quarterly data'!BN247</f>
        <v>110.543258999467</v>
      </c>
      <c r="BN209" s="821" t="n">
        <f aca="false">'Quarterly data'!BO247</f>
        <v>133.5041500522</v>
      </c>
      <c r="BO209" s="821" t="n">
        <f aca="false">'Quarterly data'!BP247</f>
        <v>182.927688571617</v>
      </c>
      <c r="BP209" s="821" t="n">
        <f aca="false">'Quarterly data'!BQ247</f>
        <v>230.50183182388</v>
      </c>
      <c r="BQ209" s="821" t="n">
        <f aca="false">'Quarterly data'!BR247</f>
        <v>150.411473738353</v>
      </c>
      <c r="BR209" s="821" t="n">
        <f aca="false">'Quarterly data'!BS247</f>
        <v>188.58471966416</v>
      </c>
      <c r="BS209" s="821" t="n">
        <f aca="false">'Quarterly data'!BT247</f>
        <v>344.07585924428</v>
      </c>
      <c r="BT209" s="821" t="n">
        <f aca="false">'Quarterly data'!BU247</f>
        <v>367.31400150556</v>
      </c>
      <c r="BU209" s="821" t="n">
        <f aca="false">'Quarterly data'!BV247</f>
        <v>342.92482402376</v>
      </c>
      <c r="BV209" s="821" t="n">
        <f aca="false">'Quarterly data'!BW247</f>
        <v>402.01043953288</v>
      </c>
      <c r="BW209" s="821" t="n">
        <f aca="false">'Quarterly data'!BX247</f>
        <v>338.851934203547</v>
      </c>
      <c r="BX209" s="821" t="n">
        <f aca="false">'Quarterly data'!BY247</f>
        <v>296.6551974534</v>
      </c>
      <c r="BY209" s="821" t="n">
        <f aca="false">'Quarterly data'!BZ247</f>
        <v>296.635312172902</v>
      </c>
      <c r="BZ209" s="821" t="n">
        <f aca="false">'Quarterly data'!CA247</f>
        <v>346.777241676314</v>
      </c>
      <c r="CA209" s="821" t="n">
        <f aca="false">'Quarterly data'!CB247</f>
        <v>438.311363962609</v>
      </c>
      <c r="CB209" s="821" t="n">
        <f aca="false">'Quarterly data'!CC247</f>
        <v>530.471489259022</v>
      </c>
      <c r="CC209" s="821" t="n">
        <f aca="false">'Quarterly data'!CD247</f>
        <v>586.047364734907</v>
      </c>
      <c r="CD209" s="821" t="n">
        <f aca="false">'Quarterly data'!CE247</f>
        <v>589.118481883649</v>
      </c>
      <c r="CE209" s="821" t="n">
        <f aca="false">'Quarterly data'!CF247</f>
        <v>751.682555024273</v>
      </c>
      <c r="CF209" s="821" t="n">
        <f aca="false">'Quarterly data'!CG247</f>
        <v>872.754291349797</v>
      </c>
      <c r="CG209" s="821" t="n">
        <f aca="false">'Quarterly data'!CH247</f>
        <v>898.047279067288</v>
      </c>
      <c r="CH209" s="821" t="n">
        <f aca="false">'Quarterly data'!CI247</f>
        <v>917.721294766925</v>
      </c>
      <c r="CI209" s="821" t="n">
        <f aca="false">'Quarterly data'!CJ247</f>
        <v>961.417967740218</v>
      </c>
      <c r="CJ209" s="821" t="n">
        <f aca="false">'Quarterly data'!CK247</f>
        <v>984.031785465462</v>
      </c>
      <c r="CK209" s="821" t="n">
        <f aca="false">'Quarterly data'!CL247</f>
        <v>912.043958662225</v>
      </c>
      <c r="CL209" s="821" t="n">
        <f aca="false">'Quarterly data'!CM247</f>
        <v>913.265925446579</v>
      </c>
      <c r="CM209" s="821" t="n">
        <f aca="false">'Quarterly data'!CN247</f>
        <v>1012.43081634358</v>
      </c>
      <c r="CN209" s="821" t="n">
        <f aca="false">'Quarterly data'!CO247</f>
        <v>1086.38597922349</v>
      </c>
      <c r="CO209" s="821" t="n">
        <f aca="false">'Quarterly data'!CP247</f>
        <v>1061.59752777475</v>
      </c>
      <c r="CP209" s="821" t="n">
        <f aca="false">'Quarterly data'!CQ247</f>
        <v>1100.72022452827</v>
      </c>
      <c r="CQ209" s="821" t="n">
        <f aca="false">'Quarterly data'!CR247</f>
        <v>1171.26121022012</v>
      </c>
      <c r="CR209" s="821" t="n">
        <f aca="false">'Quarterly data'!CS247</f>
        <v>1184.2927767738</v>
      </c>
      <c r="CS209" s="821"/>
      <c r="CT209" s="821"/>
      <c r="CU209" s="821"/>
      <c r="CV209" s="821"/>
      <c r="CW209" s="821"/>
      <c r="CX209" s="821"/>
      <c r="CY209" s="821"/>
      <c r="CZ209" s="821"/>
      <c r="DA209" s="821"/>
      <c r="DB209" s="821"/>
      <c r="DC209" s="821"/>
      <c r="DD209" s="821"/>
      <c r="DE209" s="821"/>
      <c r="DF209" s="821"/>
      <c r="DG209" s="821"/>
      <c r="DH209" s="821"/>
      <c r="DI209" s="821"/>
      <c r="DJ209" s="821"/>
      <c r="DK209" s="821"/>
      <c r="DL209" s="821"/>
      <c r="DM209" s="821"/>
      <c r="DN209" s="821"/>
    </row>
    <row r="210" customFormat="false" ht="15" hidden="false" customHeight="false" outlineLevel="0" collapsed="false">
      <c r="A210" s="827" t="s">
        <v>695</v>
      </c>
      <c r="B210" s="821" t="n">
        <f aca="false">'Quarterly data'!C260</f>
        <v>38.2326333333333</v>
      </c>
      <c r="C210" s="821" t="n">
        <f aca="false">'Quarterly data'!D260</f>
        <v>45.0773333333333</v>
      </c>
      <c r="D210" s="821" t="n">
        <f aca="false">'Quarterly data'!E260</f>
        <v>56.5769</v>
      </c>
      <c r="E210" s="821" t="n">
        <f aca="false">'Quarterly data'!F260</f>
        <v>60.4737</v>
      </c>
      <c r="F210" s="821" t="n">
        <f aca="false">'Quarterly data'!G260</f>
        <v>61.3028666666667</v>
      </c>
      <c r="G210" s="821" t="n">
        <f aca="false">'Quarterly data'!H260</f>
        <v>61.2642</v>
      </c>
      <c r="H210" s="821" t="n">
        <f aca="false">'Quarterly data'!I260</f>
        <v>65.3982666666667</v>
      </c>
      <c r="I210" s="821" t="n">
        <f aca="false">'Quarterly data'!J260</f>
        <v>65.9699666666667</v>
      </c>
      <c r="J210" s="821" t="n">
        <f aca="false">'Quarterly data'!K260</f>
        <v>71.1072666666667</v>
      </c>
      <c r="K210" s="821" t="n">
        <f aca="false">'Quarterly data'!L260</f>
        <v>83.3197</v>
      </c>
      <c r="L210" s="821" t="n">
        <f aca="false">'Quarterly data'!M260</f>
        <v>81.7263333333333</v>
      </c>
      <c r="M210" s="821" t="n">
        <f aca="false">'Quarterly data'!N260</f>
        <v>85.2935333333333</v>
      </c>
      <c r="N210" s="821" t="n">
        <f aca="false">'Quarterly data'!O260</f>
        <v>86.5196333333333</v>
      </c>
      <c r="O210" s="821" t="n">
        <f aca="false">'Quarterly data'!P260</f>
        <v>81.9105333333333</v>
      </c>
      <c r="P210" s="821" t="n">
        <f aca="false">'Quarterly data'!Q260</f>
        <v>82.1763936666667</v>
      </c>
      <c r="Q210" s="821" t="n">
        <f aca="false">'Quarterly data'!R260</f>
        <v>85.4118366666667</v>
      </c>
      <c r="R210" s="821" t="n">
        <f aca="false">'Quarterly data'!S260</f>
        <v>90.9633463333333</v>
      </c>
      <c r="S210" s="821" t="n">
        <f aca="false">'Quarterly data'!T260</f>
        <v>91.533776</v>
      </c>
      <c r="T210" s="821" t="n">
        <f aca="false">'Quarterly data'!U260</f>
        <v>95.4904743333333</v>
      </c>
      <c r="U210" s="821" t="n">
        <f aca="false">'Quarterly data'!V260</f>
        <v>95.4441796666667</v>
      </c>
      <c r="V210" s="821" t="n">
        <f aca="false">'Quarterly data'!W260</f>
        <v>94.43049</v>
      </c>
      <c r="W210" s="821" t="n">
        <f aca="false">'Quarterly data'!X260</f>
        <v>99.5790613333333</v>
      </c>
      <c r="X210" s="821" t="n">
        <f aca="false">'Quarterly data'!Y260</f>
        <v>101.736296333333</v>
      </c>
      <c r="Y210" s="821" t="n">
        <f aca="false">'Quarterly data'!Z260</f>
        <v>105.803597333333</v>
      </c>
      <c r="Z210" s="821" t="n">
        <f aca="false">'Quarterly data'!AA260</f>
        <v>123.289761</v>
      </c>
      <c r="AA210" s="821" t="n">
        <f aca="false">'Quarterly data'!AB260</f>
        <v>126.227821</v>
      </c>
      <c r="AB210" s="821" t="n">
        <f aca="false">'Quarterly data'!AC260</f>
        <v>124.85733</v>
      </c>
      <c r="AC210" s="821" t="n">
        <f aca="false">'Quarterly data'!AD260</f>
        <v>125.920546666667</v>
      </c>
      <c r="AD210" s="821" t="n">
        <f aca="false">'Quarterly data'!AE260</f>
        <v>128.336883333333</v>
      </c>
      <c r="AE210" s="821" t="n">
        <f aca="false">'Quarterly data'!AF260</f>
        <v>132.970006666667</v>
      </c>
      <c r="AF210" s="821" t="n">
        <f aca="false">'Quarterly data'!AG260</f>
        <v>140.724563333333</v>
      </c>
      <c r="AG210" s="821" t="n">
        <f aca="false">'Quarterly data'!AH260</f>
        <v>144.00733</v>
      </c>
      <c r="AH210" s="821" t="n">
        <f aca="false">'Quarterly data'!AI260</f>
        <v>149.56111</v>
      </c>
      <c r="AI210" s="821" t="n">
        <f aca="false">'Quarterly data'!AJ260</f>
        <v>154.92244</v>
      </c>
      <c r="AJ210" s="821" t="n">
        <f aca="false">'Quarterly data'!AK260</f>
        <v>166.013813333333</v>
      </c>
      <c r="AK210" s="821" t="n">
        <f aca="false">'Quarterly data'!AL260</f>
        <v>171.805236666667</v>
      </c>
      <c r="AL210" s="821" t="n">
        <f aca="false">'Quarterly data'!AM260</f>
        <v>171.340383685667</v>
      </c>
      <c r="AM210" s="821" t="n">
        <f aca="false">'Quarterly data'!AN260</f>
        <v>173.481573952567</v>
      </c>
      <c r="AN210" s="821" t="n">
        <f aca="false">'Quarterly data'!AO260</f>
        <v>182.132783166</v>
      </c>
      <c r="AO210" s="821" t="n">
        <f aca="false">'Quarterly data'!AP260</f>
        <v>192.719006626</v>
      </c>
      <c r="AP210" s="821" t="n">
        <f aca="false">'Quarterly data'!AQ260</f>
        <v>205.098872728</v>
      </c>
      <c r="AQ210" s="821" t="n">
        <f aca="false">'Quarterly data'!AR260</f>
        <v>219.117584690333</v>
      </c>
      <c r="AR210" s="821" t="n">
        <f aca="false">'Quarterly data'!AS260</f>
        <v>229.995416393033</v>
      </c>
      <c r="AS210" s="821" t="n">
        <f aca="false">'Quarterly data'!AT260</f>
        <v>238.74425792233</v>
      </c>
      <c r="AT210" s="821" t="n">
        <f aca="false">'Quarterly data'!AU260</f>
        <v>240.99955583</v>
      </c>
      <c r="AU210" s="821" t="n">
        <f aca="false">'Quarterly data'!AV260</f>
        <v>267.027527658433</v>
      </c>
      <c r="AV210" s="821" t="n">
        <f aca="false">'Quarterly data'!AW260</f>
        <v>287.489128879667</v>
      </c>
      <c r="AW210" s="821" t="n">
        <f aca="false">'Quarterly data'!AX260</f>
        <v>308.935150708667</v>
      </c>
      <c r="AX210" s="821" t="n">
        <f aca="false">'Quarterly data'!AY260</f>
        <v>305.199920887</v>
      </c>
      <c r="AY210" s="821" t="n">
        <f aca="false">'Quarterly data'!AZ260</f>
        <v>337.406326587667</v>
      </c>
      <c r="AZ210" s="821" t="n">
        <f aca="false">'Quarterly data'!BA260</f>
        <v>364.168270915333</v>
      </c>
      <c r="BA210" s="821" t="n">
        <f aca="false">'Quarterly data'!BB260</f>
        <v>406.728191668333</v>
      </c>
      <c r="BB210" s="821" t="n">
        <f aca="false">'Quarterly data'!BC260</f>
        <v>420.530898794333</v>
      </c>
      <c r="BC210" s="821" t="n">
        <f aca="false">'Quarterly data'!BD260</f>
        <v>443.281256974</v>
      </c>
      <c r="BD210" s="821" t="n">
        <f aca="false">'Quarterly data'!BE260</f>
        <v>465.066102956</v>
      </c>
      <c r="BE210" s="821" t="n">
        <f aca="false">'Quarterly data'!BF260</f>
        <v>468.144560203333</v>
      </c>
      <c r="BF210" s="821" t="n">
        <f aca="false">'Quarterly data'!BG260</f>
        <v>433.165466237079</v>
      </c>
      <c r="BG210" s="821" t="n">
        <f aca="false">'Quarterly data'!BH260</f>
        <v>438.545701727333</v>
      </c>
      <c r="BH210" s="821" t="n">
        <f aca="false">'Quarterly data'!BI260</f>
        <v>464.727440269667</v>
      </c>
      <c r="BI210" s="821" t="n">
        <f aca="false">'Quarterly data'!BJ260</f>
        <v>494.038983627333</v>
      </c>
      <c r="BJ210" s="821" t="n">
        <f aca="false">'Quarterly data'!BK260</f>
        <v>508.143813062667</v>
      </c>
      <c r="BK210" s="821" t="n">
        <f aca="false">'Quarterly data'!BL260</f>
        <v>534.452950119333</v>
      </c>
      <c r="BL210" s="821" t="n">
        <f aca="false">'Quarterly data'!BM260</f>
        <v>570.738963228</v>
      </c>
      <c r="BM210" s="821" t="n">
        <f aca="false">'Quarterly data'!BN260</f>
        <v>595.389468404667</v>
      </c>
      <c r="BN210" s="821" t="n">
        <f aca="false">'Quarterly data'!BO260</f>
        <v>618.781557780333</v>
      </c>
      <c r="BO210" s="821" t="n">
        <f aca="false">'Quarterly data'!BP260</f>
        <v>679.428883238284</v>
      </c>
      <c r="BP210" s="821" t="n">
        <f aca="false">'Quarterly data'!BQ260</f>
        <v>723.654137222333</v>
      </c>
      <c r="BQ210" s="821" t="n">
        <f aca="false">'Quarterly data'!BR260</f>
        <v>749.83461429401</v>
      </c>
      <c r="BR210" s="821" t="n">
        <f aca="false">'Quarterly data'!BS260</f>
        <v>791.274059676</v>
      </c>
      <c r="BS210" s="821" t="n">
        <f aca="false">'Quarterly data'!BT260</f>
        <v>859.776608969667</v>
      </c>
      <c r="BT210" s="821" t="n">
        <f aca="false">'Quarterly data'!BU260</f>
        <v>847.624820687</v>
      </c>
      <c r="BU210" s="821" t="n">
        <f aca="false">'Quarterly data'!BV260</f>
        <v>854.054089882</v>
      </c>
      <c r="BV210" s="821" t="n">
        <f aca="false">'Quarterly data'!BW260</f>
        <v>880.359571499334</v>
      </c>
      <c r="BW210" s="821" t="n">
        <f aca="false">'Quarterly data'!BX260</f>
        <v>917.907992558</v>
      </c>
      <c r="BX210" s="821" t="n">
        <f aca="false">'Quarterly data'!BY260</f>
        <v>971.787172825667</v>
      </c>
      <c r="BY210" s="821" t="n">
        <f aca="false">'Quarterly data'!BZ260</f>
        <v>1002.534147573</v>
      </c>
      <c r="BZ210" s="821" t="n">
        <f aca="false">'Quarterly data'!CA260</f>
        <v>1031.25044977105</v>
      </c>
      <c r="CA210" s="821" t="n">
        <f aca="false">'Quarterly data'!CB260</f>
        <v>1172.40884072798</v>
      </c>
      <c r="CB210" s="821" t="n">
        <f aca="false">'Quarterly data'!CC260</f>
        <v>1214.64580574642</v>
      </c>
      <c r="CC210" s="821" t="n">
        <f aca="false">'Quarterly data'!CD260</f>
        <v>1215.82127732573</v>
      </c>
      <c r="CD210" s="821" t="n">
        <f aca="false">'Quarterly data'!CE260</f>
        <v>1249.99026498157</v>
      </c>
      <c r="CE210" s="821" t="n">
        <f aca="false">'Quarterly data'!CF260</f>
        <v>1371.59271716326</v>
      </c>
      <c r="CF210" s="821" t="n">
        <f aca="false">'Quarterly data'!CG260</f>
        <v>1420.91404890293</v>
      </c>
      <c r="CG210" s="821" t="n">
        <f aca="false">'Quarterly data'!CH260</f>
        <v>1461.82978284638</v>
      </c>
      <c r="CH210" s="821" t="n">
        <f aca="false">'Quarterly data'!CI260</f>
        <v>1489.6875821097</v>
      </c>
      <c r="CI210" s="821" t="n">
        <f aca="false">'Quarterly data'!CJ260</f>
        <v>1517.42563001127</v>
      </c>
      <c r="CJ210" s="821" t="n">
        <f aca="false">'Quarterly data'!CK260</f>
        <v>1530.09680222048</v>
      </c>
      <c r="CK210" s="821" t="n">
        <f aca="false">'Quarterly data'!CL260</f>
        <v>1552.0942600293</v>
      </c>
      <c r="CL210" s="821" t="n">
        <f aca="false">'Quarterly data'!CM260</f>
        <v>1607.94698914947</v>
      </c>
      <c r="CM210" s="821" t="n">
        <f aca="false">'Quarterly data'!CN260</f>
        <v>1703.70315819991</v>
      </c>
      <c r="CN210" s="821" t="n">
        <f aca="false">'Quarterly data'!CO260</f>
        <v>1753.90797379592</v>
      </c>
      <c r="CO210" s="821" t="n">
        <f aca="false">'Quarterly data'!CP260</f>
        <v>1767.63649887009</v>
      </c>
      <c r="CP210" s="821" t="n">
        <f aca="false">'Quarterly data'!CQ260</f>
        <v>1853.42972093565</v>
      </c>
      <c r="CQ210" s="821" t="n">
        <f aca="false">'Quarterly data'!CR260</f>
        <v>1904.59293928299</v>
      </c>
      <c r="CR210" s="821" t="n">
        <f aca="false">'Quarterly data'!CS260</f>
        <v>1947.30950237639</v>
      </c>
      <c r="CS210" s="821"/>
      <c r="CT210" s="821"/>
      <c r="CU210" s="821"/>
      <c r="CV210" s="821"/>
      <c r="CW210" s="821"/>
      <c r="CX210" s="821"/>
      <c r="CY210" s="821"/>
      <c r="CZ210" s="821"/>
      <c r="DA210" s="821"/>
      <c r="DB210" s="821"/>
      <c r="DC210" s="821"/>
      <c r="DD210" s="821"/>
      <c r="DE210" s="821"/>
      <c r="DF210" s="821"/>
      <c r="DG210" s="821"/>
      <c r="DH210" s="821"/>
      <c r="DI210" s="821"/>
      <c r="DJ210" s="821"/>
      <c r="DK210" s="821"/>
      <c r="DL210" s="821"/>
      <c r="DM210" s="821"/>
      <c r="DN210" s="821"/>
    </row>
    <row r="211" customFormat="false" ht="15" hidden="false" customHeight="false" outlineLevel="0" collapsed="false">
      <c r="A211" s="827" t="s">
        <v>703</v>
      </c>
      <c r="B211" s="821" t="n">
        <f aca="false">'Quarterly data'!C268</f>
        <v>172.966666666667</v>
      </c>
      <c r="C211" s="821" t="n">
        <f aca="false">'Quarterly data'!D268</f>
        <v>273.406666666667</v>
      </c>
      <c r="D211" s="821" t="n">
        <f aca="false">'Quarterly data'!E268</f>
        <v>312.943333333333</v>
      </c>
      <c r="E211" s="821" t="n">
        <f aca="false">'Quarterly data'!F268</f>
        <v>304.426666666667</v>
      </c>
      <c r="F211" s="821" t="n">
        <f aca="false">'Quarterly data'!G268</f>
        <v>305.156666666667</v>
      </c>
      <c r="G211" s="821" t="n">
        <f aca="false">'Quarterly data'!H268</f>
        <v>307.136666666667</v>
      </c>
      <c r="H211" s="821" t="n">
        <f aca="false">'Quarterly data'!I268</f>
        <v>306.94</v>
      </c>
      <c r="I211" s="821" t="n">
        <f aca="false">'Quarterly data'!J268</f>
        <v>308.156666666667</v>
      </c>
      <c r="J211" s="821" t="n">
        <f aca="false">'Quarterly data'!K268</f>
        <v>305.073333333333</v>
      </c>
      <c r="K211" s="821" t="n">
        <f aca="false">'Quarterly data'!L268</f>
        <v>301.67</v>
      </c>
      <c r="L211" s="821" t="n">
        <f aca="false">'Quarterly data'!M268</f>
        <v>299.65</v>
      </c>
      <c r="M211" s="821" t="n">
        <f aca="false">'Quarterly data'!N268</f>
        <v>304.134066666667</v>
      </c>
      <c r="N211" s="821" t="n">
        <f aca="false">'Quarterly data'!O268</f>
        <v>307.245266666667</v>
      </c>
      <c r="O211" s="821" t="n">
        <f aca="false">'Quarterly data'!P268</f>
        <v>309.300233333333</v>
      </c>
      <c r="P211" s="821" t="n">
        <f aca="false">'Quarterly data'!Q268</f>
        <v>315.4356</v>
      </c>
      <c r="Q211" s="821" t="n">
        <f aca="false">'Quarterly data'!R268</f>
        <v>325.170633333333</v>
      </c>
      <c r="R211" s="821" t="n">
        <f aca="false">'Quarterly data'!S268</f>
        <v>332.726833333333</v>
      </c>
      <c r="S211" s="821" t="n">
        <f aca="false">'Quarterly data'!T268</f>
        <v>335.242633333333</v>
      </c>
      <c r="T211" s="821" t="n">
        <f aca="false">'Quarterly data'!U268</f>
        <v>334.175933333333</v>
      </c>
      <c r="U211" s="821" t="n">
        <f aca="false">'Quarterly data'!V268</f>
        <v>342.673333333333</v>
      </c>
      <c r="V211" s="821" t="n">
        <f aca="false">'Quarterly data'!W268</f>
        <v>362.865233333333</v>
      </c>
      <c r="W211" s="821" t="n">
        <f aca="false">'Quarterly data'!X268</f>
        <v>379.3862</v>
      </c>
      <c r="X211" s="821" t="n">
        <f aca="false">'Quarterly data'!Y268</f>
        <v>405.448466666667</v>
      </c>
      <c r="Y211" s="821" t="n">
        <f aca="false">'Quarterly data'!Z268</f>
        <v>425.222</v>
      </c>
      <c r="Z211" s="821" t="n">
        <f aca="false">'Quarterly data'!AA268</f>
        <v>433.6537</v>
      </c>
      <c r="AA211" s="821" t="n">
        <f aca="false">'Quarterly data'!AB268</f>
        <v>439.914766666667</v>
      </c>
      <c r="AB211" s="821" t="n">
        <f aca="false">'Quarterly data'!AC268</f>
        <v>444.857</v>
      </c>
      <c r="AC211" s="821" t="n">
        <f aca="false">'Quarterly data'!AD268</f>
        <v>456.519733333333</v>
      </c>
      <c r="AD211" s="821" t="n">
        <f aca="false">'Quarterly data'!AE268</f>
        <v>460.7818</v>
      </c>
      <c r="AE211" s="821" t="n">
        <f aca="false">'Quarterly data'!AF268</f>
        <v>466.8979</v>
      </c>
      <c r="AF211" s="821" t="n">
        <f aca="false">'Quarterly data'!AG268</f>
        <v>482.013633333333</v>
      </c>
      <c r="AG211" s="821" t="n">
        <f aca="false">'Quarterly data'!AH268</f>
        <v>502.0076</v>
      </c>
      <c r="AH211" s="821" t="n">
        <f aca="false">'Quarterly data'!AI268</f>
        <v>513.795666666667</v>
      </c>
      <c r="AI211" s="821" t="n">
        <f aca="false">'Quarterly data'!AJ268</f>
        <v>529.1525</v>
      </c>
      <c r="AJ211" s="821" t="n">
        <f aca="false">'Quarterly data'!AK268</f>
        <v>550.978066666667</v>
      </c>
      <c r="AK211" s="821" t="n">
        <f aca="false">'Quarterly data'!AL268</f>
        <v>570.2427</v>
      </c>
      <c r="AL211" s="821" t="n">
        <f aca="false">'Quarterly data'!AM268</f>
        <v>582.597033333333</v>
      </c>
      <c r="AM211" s="821" t="n">
        <f aca="false">'Quarterly data'!AN268</f>
        <v>579.7272</v>
      </c>
      <c r="AN211" s="821" t="n">
        <f aca="false">'Quarterly data'!AO268</f>
        <v>576.2313</v>
      </c>
      <c r="AO211" s="821" t="n">
        <f aca="false">'Quarterly data'!AP268</f>
        <v>568.835</v>
      </c>
      <c r="AP211" s="821" t="n">
        <f aca="false">'Quarterly data'!AQ268</f>
        <v>562.919333333333</v>
      </c>
      <c r="AQ211" s="821" t="n">
        <f aca="false">'Quarterly data'!AR268</f>
        <v>558.010666666667</v>
      </c>
      <c r="AR211" s="821" t="n">
        <f aca="false">'Quarterly data'!AS268</f>
        <v>554.437733333333</v>
      </c>
      <c r="AS211" s="821" t="n">
        <f aca="false">'Quarterly data'!AT268</f>
        <v>553.728966666667</v>
      </c>
      <c r="AT211" s="821" t="n">
        <f aca="false">'Quarterly data'!AU268</f>
        <v>553.861566666667</v>
      </c>
      <c r="AU211" s="821" t="n">
        <f aca="false">'Quarterly data'!AV268</f>
        <v>552.044566666667</v>
      </c>
      <c r="AV211" s="821" t="n">
        <f aca="false">'Quarterly data'!AW268</f>
        <v>551.29</v>
      </c>
      <c r="AW211" s="821" t="n">
        <f aca="false">'Quarterly data'!AX268</f>
        <v>550.010066666667</v>
      </c>
      <c r="AX211" s="821" t="n">
        <f aca="false">'Quarterly data'!AY268</f>
        <v>547.870695333333</v>
      </c>
      <c r="AY211" s="821" t="n">
        <f aca="false">'Quarterly data'!AZ268</f>
        <v>546.367966666667</v>
      </c>
      <c r="AZ211" s="821" t="n">
        <f aca="false">'Quarterly data'!BA268</f>
        <v>547.930033333333</v>
      </c>
      <c r="BA211" s="821" t="n">
        <f aca="false">'Quarterly data'!BB268</f>
        <v>545.122466666667</v>
      </c>
      <c r="BB211" s="821" t="n">
        <f aca="false">'Quarterly data'!BC268</f>
        <v>543.750166666667</v>
      </c>
      <c r="BC211" s="821" t="n">
        <f aca="false">'Quarterly data'!BD268</f>
        <v>543.3506</v>
      </c>
      <c r="BD211" s="821" t="n">
        <f aca="false">'Quarterly data'!BE268</f>
        <v>548.450266666667</v>
      </c>
      <c r="BE211" s="821" t="n">
        <f aca="false">'Quarterly data'!BF268</f>
        <v>554.875633333333</v>
      </c>
      <c r="BF211" s="821" t="n">
        <f aca="false">'Quarterly data'!BG268</f>
        <v>567.513566666667</v>
      </c>
      <c r="BG211" s="821" t="n">
        <f aca="false">'Quarterly data'!BH268</f>
        <v>567.945166666667</v>
      </c>
      <c r="BH211" s="821" t="n">
        <f aca="false">'Quarterly data'!BI268</f>
        <v>568.615433333333</v>
      </c>
      <c r="BI211" s="821" t="n">
        <f aca="false">'Quarterly data'!BJ268</f>
        <v>570.350066666667</v>
      </c>
      <c r="BJ211" s="821" t="n">
        <f aca="false">'Quarterly data'!BK268</f>
        <v>572.977733333333</v>
      </c>
      <c r="BK211" s="821" t="n">
        <f aca="false">'Quarterly data'!BL268</f>
        <v>581.909066666667</v>
      </c>
      <c r="BL211" s="821" t="n">
        <f aca="false">'Quarterly data'!BM268</f>
        <v>588.658966666667</v>
      </c>
      <c r="BM211" s="821" t="n">
        <f aca="false">'Quarterly data'!BN268</f>
        <v>592.927466666667</v>
      </c>
      <c r="BN211" s="821" t="n">
        <f aca="false">'Quarterly data'!BO268</f>
        <v>598.7923</v>
      </c>
      <c r="BO211" s="821" t="n">
        <f aca="false">'Quarterly data'!BP268</f>
        <v>600.8223</v>
      </c>
      <c r="BP211" s="821" t="n">
        <f aca="false">'Quarterly data'!BQ268</f>
        <v>599.702833333333</v>
      </c>
      <c r="BQ211" s="821" t="n">
        <f aca="false">'Quarterly data'!BR268</f>
        <v>602.888233333333</v>
      </c>
      <c r="BR211" s="821" t="n">
        <f aca="false">'Quarterly data'!BS268</f>
        <v>605.759633333333</v>
      </c>
      <c r="BS211" s="821" t="n">
        <f aca="false">'Quarterly data'!BT268</f>
        <v>609.952133333333</v>
      </c>
      <c r="BT211" s="821" t="n">
        <f aca="false">'Quarterly data'!BU268</f>
        <v>616.778233333333</v>
      </c>
      <c r="BU211" s="821" t="n">
        <f aca="false">'Quarterly data'!BV268</f>
        <v>628.8798</v>
      </c>
      <c r="BV211" s="821" t="n">
        <f aca="false">'Quarterly data'!BW268</f>
        <v>634.051266666667</v>
      </c>
      <c r="BW211" s="821" t="n">
        <f aca="false">'Quarterly data'!BX268</f>
        <v>640.905133333333</v>
      </c>
      <c r="BX211" s="821" t="n">
        <f aca="false">'Quarterly data'!BY268</f>
        <v>651.7169</v>
      </c>
      <c r="BY211" s="821" t="n">
        <f aca="false">'Quarterly data'!BZ268</f>
        <v>666.1193</v>
      </c>
      <c r="BZ211" s="821" t="n">
        <f aca="false">'Quarterly data'!CA268</f>
        <v>675.8102</v>
      </c>
      <c r="CA211" s="821" t="n">
        <f aca="false">'Quarterly data'!CB268</f>
        <v>680.243984</v>
      </c>
      <c r="CB211" s="821" t="n">
        <f aca="false">'Quarterly data'!CC268</f>
        <v>685.106003666667</v>
      </c>
      <c r="CC211" s="821" t="n">
        <f aca="false">'Quarterly data'!CD268</f>
        <v>691.735679333333</v>
      </c>
      <c r="CD211" s="821" t="n">
        <f aca="false">'Quarterly data'!CE268</f>
        <v>704.042571333333</v>
      </c>
      <c r="CE211" s="821" t="n">
        <f aca="false">'Quarterly data'!CF268</f>
        <v>714.774474666667</v>
      </c>
      <c r="CF211" s="821" t="n">
        <f aca="false">'Quarterly data'!CG268</f>
        <v>726.756225333333</v>
      </c>
      <c r="CG211" s="821" t="n">
        <f aca="false">'Quarterly data'!CH268</f>
        <v>741.725151485486</v>
      </c>
      <c r="CH211" s="821" t="n">
        <f aca="false">'Quarterly data'!CI268</f>
        <v>761.688833333333</v>
      </c>
      <c r="CI211" s="821" t="n">
        <f aca="false">'Quarterly data'!CJ268</f>
        <v>778.349714666667</v>
      </c>
      <c r="CJ211" s="821" t="n">
        <f aca="false">'Quarterly data'!CK268</f>
        <v>803.563216666667</v>
      </c>
      <c r="CK211" s="821" t="n">
        <f aca="false">'Quarterly data'!CL268</f>
        <v>815.904678</v>
      </c>
      <c r="CL211" s="821" t="n">
        <f aca="false">'Quarterly data'!CM268</f>
        <v>823.892862</v>
      </c>
      <c r="CM211" s="821" t="n">
        <f aca="false">'Quarterly data'!CN268</f>
        <v>828.469289</v>
      </c>
      <c r="CN211" s="821" t="n">
        <f aca="false">'Quarterly data'!CO268</f>
        <v>834.840301333333</v>
      </c>
      <c r="CO211" s="821" t="n">
        <f aca="false">'Quarterly data'!CP268</f>
        <v>842.863464333333</v>
      </c>
      <c r="CP211" s="821" t="n">
        <f aca="false">'Quarterly data'!CQ268</f>
        <v>850.090212</v>
      </c>
      <c r="CQ211" s="821" t="n">
        <f aca="false">'Quarterly data'!CR268</f>
        <v>857.337689333333</v>
      </c>
      <c r="CR211" s="821" t="n">
        <f aca="false">'Quarterly data'!CS268</f>
        <v>865.962844333334</v>
      </c>
      <c r="CS211" s="821"/>
      <c r="CT211" s="821"/>
      <c r="CU211" s="821"/>
      <c r="CV211" s="821"/>
      <c r="CW211" s="821"/>
      <c r="CX211" s="821"/>
      <c r="CY211" s="821"/>
      <c r="CZ211" s="821"/>
      <c r="DA211" s="821"/>
      <c r="DB211" s="821"/>
      <c r="DC211" s="821"/>
      <c r="DD211" s="821"/>
      <c r="DE211" s="821"/>
      <c r="DF211" s="821"/>
      <c r="DG211" s="821"/>
      <c r="DH211" s="821"/>
      <c r="DI211" s="821"/>
      <c r="DJ211" s="821"/>
      <c r="DK211" s="821"/>
      <c r="DL211" s="821"/>
      <c r="DM211" s="821"/>
      <c r="DN211" s="821"/>
    </row>
    <row r="212" customFormat="false" ht="15" hidden="false" customHeight="false" outlineLevel="0" collapsed="false">
      <c r="A212" s="828"/>
      <c r="B212" s="821"/>
      <c r="C212" s="821"/>
      <c r="D212" s="821"/>
      <c r="E212" s="821"/>
      <c r="F212" s="821"/>
      <c r="G212" s="821"/>
      <c r="H212" s="821"/>
      <c r="I212" s="821"/>
      <c r="J212" s="821"/>
      <c r="K212" s="821"/>
      <c r="L212" s="821"/>
      <c r="M212" s="821"/>
      <c r="N212" s="821"/>
      <c r="O212" s="821"/>
      <c r="P212" s="821"/>
      <c r="Q212" s="821"/>
      <c r="R212" s="821"/>
      <c r="S212" s="821"/>
      <c r="T212" s="821"/>
      <c r="U212" s="821"/>
      <c r="V212" s="821"/>
      <c r="W212" s="821"/>
      <c r="X212" s="821"/>
      <c r="Y212" s="821"/>
      <c r="Z212" s="821"/>
      <c r="AA212" s="821"/>
      <c r="AB212" s="821"/>
      <c r="AC212" s="821"/>
      <c r="AD212" s="821"/>
      <c r="AE212" s="821"/>
      <c r="AF212" s="821"/>
      <c r="AG212" s="821"/>
      <c r="AH212" s="821"/>
      <c r="AI212" s="821"/>
      <c r="AJ212" s="821"/>
      <c r="AK212" s="821"/>
      <c r="AL212" s="821"/>
      <c r="AM212" s="821"/>
      <c r="AN212" s="821"/>
      <c r="AO212" s="821"/>
      <c r="AP212" s="821"/>
      <c r="AQ212" s="821"/>
      <c r="AR212" s="821"/>
      <c r="AS212" s="821"/>
      <c r="AT212" s="821"/>
      <c r="AU212" s="821"/>
      <c r="AV212" s="821"/>
      <c r="AW212" s="821"/>
      <c r="AX212" s="821"/>
      <c r="AY212" s="821"/>
      <c r="AZ212" s="821"/>
      <c r="BA212" s="821"/>
      <c r="BB212" s="821"/>
      <c r="BC212" s="821"/>
      <c r="BD212" s="821"/>
      <c r="BE212" s="821"/>
      <c r="BF212" s="821"/>
      <c r="BG212" s="821"/>
      <c r="BH212" s="821"/>
      <c r="BI212" s="821"/>
      <c r="BJ212" s="821"/>
      <c r="BK212" s="821"/>
      <c r="BL212" s="821"/>
      <c r="BM212" s="821"/>
      <c r="BN212" s="821"/>
      <c r="BO212" s="821"/>
      <c r="BP212" s="821"/>
      <c r="BQ212" s="821"/>
      <c r="BR212" s="821"/>
      <c r="BS212" s="821"/>
      <c r="BT212" s="821"/>
      <c r="BU212" s="821"/>
      <c r="BV212" s="821"/>
      <c r="BW212" s="821"/>
      <c r="BX212" s="821"/>
      <c r="BY212" s="821"/>
      <c r="BZ212" s="821"/>
      <c r="CA212" s="821"/>
      <c r="CB212" s="821"/>
      <c r="CC212" s="821"/>
      <c r="CD212" s="821"/>
      <c r="CE212" s="821"/>
      <c r="CF212" s="821"/>
      <c r="CG212" s="821"/>
      <c r="CH212" s="821"/>
      <c r="CI212" s="821"/>
      <c r="CJ212" s="821"/>
      <c r="CK212" s="821"/>
      <c r="CL212" s="821"/>
      <c r="CM212" s="821"/>
      <c r="CN212" s="821"/>
      <c r="CO212" s="821"/>
      <c r="CP212" s="821"/>
      <c r="CQ212" s="821"/>
      <c r="CR212" s="821"/>
      <c r="CS212" s="821"/>
      <c r="CT212" s="821"/>
      <c r="CU212" s="821"/>
      <c r="CV212" s="821"/>
      <c r="CW212" s="821"/>
      <c r="CX212" s="821"/>
      <c r="CY212" s="821"/>
      <c r="CZ212" s="821"/>
      <c r="DA212" s="821"/>
      <c r="DB212" s="821"/>
      <c r="DC212" s="821"/>
      <c r="DD212" s="821"/>
      <c r="DE212" s="821"/>
      <c r="DF212" s="821"/>
      <c r="DG212" s="821"/>
      <c r="DH212" s="821"/>
      <c r="DI212" s="821"/>
      <c r="DJ212" s="821"/>
      <c r="DK212" s="821"/>
      <c r="DL212" s="821"/>
      <c r="DM212" s="821"/>
      <c r="DN212" s="821"/>
    </row>
    <row r="213" customFormat="false" ht="15" hidden="false" customHeight="false" outlineLevel="0" collapsed="false">
      <c r="A213" s="9"/>
      <c r="B213" s="817"/>
      <c r="C213" s="817"/>
      <c r="D213" s="817"/>
      <c r="E213" s="817"/>
      <c r="F213" s="817"/>
      <c r="G213" s="817"/>
      <c r="H213" s="817"/>
      <c r="I213" s="817"/>
      <c r="J213" s="817"/>
      <c r="K213" s="817"/>
      <c r="L213" s="817"/>
      <c r="M213" s="817"/>
      <c r="N213" s="817"/>
      <c r="O213" s="817"/>
      <c r="P213" s="817"/>
      <c r="Q213" s="817"/>
      <c r="R213" s="817"/>
      <c r="S213" s="817"/>
      <c r="T213" s="817"/>
      <c r="U213" s="817"/>
      <c r="V213" s="817"/>
      <c r="W213" s="817"/>
      <c r="X213" s="817"/>
      <c r="Y213" s="817"/>
      <c r="Z213" s="817"/>
      <c r="AA213" s="817"/>
      <c r="AB213" s="817"/>
      <c r="AC213" s="817"/>
      <c r="AD213" s="817"/>
      <c r="AE213" s="817"/>
      <c r="AF213" s="817"/>
      <c r="AG213" s="817"/>
      <c r="AH213" s="817"/>
      <c r="AI213" s="817"/>
      <c r="AJ213" s="817"/>
      <c r="AK213" s="817"/>
      <c r="AL213" s="817"/>
      <c r="AM213" s="817"/>
      <c r="AN213" s="817"/>
      <c r="AO213" s="817"/>
      <c r="AP213" s="817"/>
      <c r="AQ213" s="817"/>
      <c r="AR213" s="817"/>
      <c r="AS213" s="817"/>
      <c r="AT213" s="817"/>
      <c r="AU213" s="817"/>
      <c r="AV213" s="817"/>
      <c r="AW213" s="817"/>
      <c r="AX213" s="817"/>
      <c r="AY213" s="817"/>
      <c r="AZ213" s="817"/>
      <c r="BA213" s="817"/>
      <c r="BB213" s="817"/>
      <c r="BC213" s="817"/>
      <c r="BD213" s="817"/>
      <c r="BE213" s="817"/>
      <c r="BF213" s="817"/>
      <c r="BG213" s="817"/>
      <c r="BH213" s="817"/>
      <c r="BI213" s="817"/>
      <c r="BJ213" s="817"/>
      <c r="BK213" s="817"/>
      <c r="BL213" s="817"/>
      <c r="BM213" s="817"/>
      <c r="BN213" s="817"/>
      <c r="BO213" s="817"/>
      <c r="BP213" s="817"/>
      <c r="BQ213" s="817"/>
      <c r="BR213" s="817"/>
      <c r="BS213" s="817"/>
      <c r="BT213" s="817"/>
      <c r="BU213" s="817"/>
      <c r="BV213" s="817"/>
      <c r="BW213" s="817"/>
      <c r="BX213" s="817"/>
      <c r="BY213" s="817"/>
      <c r="BZ213" s="817"/>
      <c r="CA213" s="817"/>
      <c r="CB213" s="817"/>
      <c r="CC213" s="817"/>
      <c r="CD213" s="817"/>
      <c r="CE213" s="817"/>
      <c r="CF213" s="817"/>
      <c r="CG213" s="817"/>
      <c r="CH213" s="817"/>
      <c r="CI213" s="817"/>
      <c r="CJ213" s="817"/>
      <c r="CK213" s="817"/>
      <c r="CL213" s="817"/>
      <c r="CM213" s="817"/>
      <c r="CN213" s="817"/>
      <c r="CO213" s="817"/>
      <c r="CP213" s="817"/>
      <c r="CQ213" s="817"/>
      <c r="CR213" s="817"/>
      <c r="CS213" s="817"/>
      <c r="CT213" s="817"/>
      <c r="CU213" s="817"/>
      <c r="CV213" s="817"/>
      <c r="CW213" s="817"/>
      <c r="CX213" s="817"/>
      <c r="CY213" s="817"/>
      <c r="CZ213" s="817"/>
      <c r="DA213" s="817"/>
      <c r="DB213" s="817"/>
      <c r="DC213" s="817"/>
      <c r="DD213" s="817"/>
      <c r="DE213" s="817"/>
      <c r="DF213" s="817"/>
      <c r="DG213" s="817"/>
      <c r="DH213" s="817"/>
      <c r="DI213" s="817"/>
      <c r="DJ213" s="817"/>
      <c r="DK213" s="817"/>
      <c r="DL213" s="817"/>
      <c r="DM213" s="817"/>
      <c r="DN213" s="817"/>
    </row>
    <row r="214" customFormat="false" ht="15.75" hidden="false" customHeight="false" outlineLevel="0" collapsed="false">
      <c r="A214" s="417" t="s">
        <v>1563</v>
      </c>
      <c r="B214" s="818" t="s">
        <v>0</v>
      </c>
      <c r="C214" s="818" t="s">
        <v>1</v>
      </c>
      <c r="D214" s="818" t="s">
        <v>2</v>
      </c>
      <c r="E214" s="818" t="s">
        <v>3</v>
      </c>
      <c r="F214" s="818" t="s">
        <v>4</v>
      </c>
      <c r="G214" s="818" t="s">
        <v>5</v>
      </c>
      <c r="H214" s="818" t="s">
        <v>6</v>
      </c>
      <c r="I214" s="818" t="s">
        <v>7</v>
      </c>
      <c r="J214" s="818" t="s">
        <v>8</v>
      </c>
      <c r="K214" s="818" t="s">
        <v>9</v>
      </c>
      <c r="L214" s="818" t="s">
        <v>10</v>
      </c>
      <c r="M214" s="818" t="s">
        <v>11</v>
      </c>
      <c r="N214" s="818" t="s">
        <v>12</v>
      </c>
      <c r="O214" s="818" t="s">
        <v>13</v>
      </c>
      <c r="P214" s="818" t="s">
        <v>14</v>
      </c>
      <c r="Q214" s="818" t="s">
        <v>15</v>
      </c>
      <c r="R214" s="818" t="s">
        <v>16</v>
      </c>
      <c r="S214" s="818" t="s">
        <v>17</v>
      </c>
      <c r="T214" s="818" t="s">
        <v>18</v>
      </c>
      <c r="U214" s="818" t="s">
        <v>19</v>
      </c>
      <c r="V214" s="818" t="s">
        <v>20</v>
      </c>
      <c r="W214" s="818" t="s">
        <v>21</v>
      </c>
      <c r="X214" s="818" t="s">
        <v>22</v>
      </c>
      <c r="Y214" s="818" t="s">
        <v>23</v>
      </c>
      <c r="Z214" s="818" t="s">
        <v>24</v>
      </c>
      <c r="AA214" s="818" t="s">
        <v>25</v>
      </c>
      <c r="AB214" s="818" t="s">
        <v>26</v>
      </c>
      <c r="AC214" s="818" t="s">
        <v>27</v>
      </c>
      <c r="AD214" s="818" t="s">
        <v>28</v>
      </c>
      <c r="AE214" s="818" t="s">
        <v>29</v>
      </c>
      <c r="AF214" s="818" t="s">
        <v>30</v>
      </c>
      <c r="AG214" s="818" t="s">
        <v>31</v>
      </c>
      <c r="AH214" s="818" t="s">
        <v>32</v>
      </c>
      <c r="AI214" s="818" t="s">
        <v>33</v>
      </c>
      <c r="AJ214" s="818" t="s">
        <v>34</v>
      </c>
      <c r="AK214" s="818" t="s">
        <v>35</v>
      </c>
      <c r="AL214" s="818" t="s">
        <v>36</v>
      </c>
      <c r="AM214" s="818" t="s">
        <v>37</v>
      </c>
      <c r="AN214" s="818" t="s">
        <v>38</v>
      </c>
      <c r="AO214" s="818" t="s">
        <v>39</v>
      </c>
      <c r="AP214" s="818" t="s">
        <v>40</v>
      </c>
      <c r="AQ214" s="818" t="s">
        <v>41</v>
      </c>
      <c r="AR214" s="818" t="s">
        <v>42</v>
      </c>
      <c r="AS214" s="818" t="s">
        <v>43</v>
      </c>
      <c r="AT214" s="818" t="s">
        <v>44</v>
      </c>
      <c r="AU214" s="818" t="s">
        <v>45</v>
      </c>
      <c r="AV214" s="818" t="s">
        <v>46</v>
      </c>
      <c r="AW214" s="818" t="s">
        <v>47</v>
      </c>
      <c r="AX214" s="818" t="s">
        <v>48</v>
      </c>
      <c r="AY214" s="818" t="s">
        <v>49</v>
      </c>
      <c r="AZ214" s="818" t="s">
        <v>50</v>
      </c>
      <c r="BA214" s="818" t="s">
        <v>51</v>
      </c>
      <c r="BB214" s="818" t="s">
        <v>52</v>
      </c>
      <c r="BC214" s="818" t="s">
        <v>53</v>
      </c>
      <c r="BD214" s="818" t="s">
        <v>54</v>
      </c>
      <c r="BE214" s="818" t="s">
        <v>55</v>
      </c>
      <c r="BF214" s="818" t="s">
        <v>56</v>
      </c>
      <c r="BG214" s="818" t="s">
        <v>57</v>
      </c>
      <c r="BH214" s="818" t="s">
        <v>58</v>
      </c>
      <c r="BI214" s="818" t="s">
        <v>59</v>
      </c>
      <c r="BJ214" s="818" t="s">
        <v>60</v>
      </c>
      <c r="BK214" s="818" t="s">
        <v>61</v>
      </c>
      <c r="BL214" s="818" t="s">
        <v>62</v>
      </c>
      <c r="BM214" s="818" t="s">
        <v>63</v>
      </c>
      <c r="BN214" s="818" t="s">
        <v>64</v>
      </c>
      <c r="BO214" s="818" t="s">
        <v>65</v>
      </c>
      <c r="BP214" s="818" t="s">
        <v>66</v>
      </c>
      <c r="BQ214" s="818" t="s">
        <v>67</v>
      </c>
      <c r="BR214" s="818" t="s">
        <v>68</v>
      </c>
      <c r="BS214" s="818" t="s">
        <v>69</v>
      </c>
      <c r="BT214" s="818" t="s">
        <v>70</v>
      </c>
      <c r="BU214" s="818" t="s">
        <v>71</v>
      </c>
      <c r="BV214" s="818" t="s">
        <v>72</v>
      </c>
      <c r="BW214" s="818" t="s">
        <v>73</v>
      </c>
      <c r="BX214" s="818" t="s">
        <v>74</v>
      </c>
      <c r="BY214" s="818" t="s">
        <v>75</v>
      </c>
      <c r="BZ214" s="818" t="s">
        <v>76</v>
      </c>
      <c r="CA214" s="818" t="s">
        <v>77</v>
      </c>
      <c r="CB214" s="818" t="s">
        <v>78</v>
      </c>
      <c r="CC214" s="818" t="s">
        <v>79</v>
      </c>
      <c r="CD214" s="818" t="s">
        <v>80</v>
      </c>
      <c r="CE214" s="818" t="s">
        <v>81</v>
      </c>
      <c r="CF214" s="818" t="s">
        <v>82</v>
      </c>
      <c r="CG214" s="818" t="s">
        <v>83</v>
      </c>
      <c r="CH214" s="818" t="s">
        <v>84</v>
      </c>
      <c r="CI214" s="818" t="s">
        <v>85</v>
      </c>
      <c r="CJ214" s="818" t="s">
        <v>86</v>
      </c>
      <c r="CK214" s="818" t="s">
        <v>87</v>
      </c>
      <c r="CL214" s="818" t="s">
        <v>88</v>
      </c>
      <c r="CM214" s="818" t="s">
        <v>89</v>
      </c>
      <c r="CN214" s="818" t="s">
        <v>90</v>
      </c>
      <c r="CO214" s="818" t="s">
        <v>91</v>
      </c>
      <c r="CP214" s="818" t="s">
        <v>92</v>
      </c>
      <c r="CQ214" s="818" t="s">
        <v>93</v>
      </c>
      <c r="CR214" s="818" t="s">
        <v>94</v>
      </c>
      <c r="CS214" s="818" t="s">
        <v>95</v>
      </c>
      <c r="CT214" s="818" t="s">
        <v>96</v>
      </c>
      <c r="CU214" s="818" t="s">
        <v>97</v>
      </c>
      <c r="CV214" s="818" t="s">
        <v>98</v>
      </c>
      <c r="CW214" s="818" t="s">
        <v>99</v>
      </c>
      <c r="CX214" s="818" t="s">
        <v>100</v>
      </c>
      <c r="CY214" s="818" t="s">
        <v>101</v>
      </c>
      <c r="CZ214" s="818" t="s">
        <v>102</v>
      </c>
      <c r="DA214" s="818" t="s">
        <v>103</v>
      </c>
      <c r="DB214" s="818" t="s">
        <v>104</v>
      </c>
      <c r="DC214" s="818" t="s">
        <v>105</v>
      </c>
      <c r="DD214" s="818" t="s">
        <v>106</v>
      </c>
      <c r="DE214" s="818" t="s">
        <v>107</v>
      </c>
      <c r="DF214" s="818" t="s">
        <v>108</v>
      </c>
      <c r="DG214" s="818" t="s">
        <v>109</v>
      </c>
      <c r="DH214" s="818" t="s">
        <v>110</v>
      </c>
      <c r="DI214" s="818" t="s">
        <v>111</v>
      </c>
      <c r="DJ214" s="818" t="s">
        <v>112</v>
      </c>
      <c r="DK214" s="818" t="s">
        <v>113</v>
      </c>
      <c r="DL214" s="818" t="s">
        <v>114</v>
      </c>
      <c r="DM214" s="818" t="s">
        <v>115</v>
      </c>
      <c r="DN214" s="818" t="s">
        <v>116</v>
      </c>
    </row>
    <row r="215" customFormat="false" ht="15.75" hidden="false" customHeight="false" outlineLevel="0" collapsed="false">
      <c r="A215" s="347" t="s">
        <v>707</v>
      </c>
      <c r="B215" s="348" t="n">
        <f aca="false">'Quarterly data'!C282</f>
        <v>0</v>
      </c>
      <c r="C215" s="348" t="n">
        <f aca="false">'Quarterly data'!D282</f>
        <v>0</v>
      </c>
      <c r="D215" s="348" t="n">
        <f aca="false">'Quarterly data'!E282</f>
        <v>0</v>
      </c>
      <c r="E215" s="348" t="n">
        <f aca="false">'Quarterly data'!F282</f>
        <v>0</v>
      </c>
      <c r="F215" s="348" t="n">
        <f aca="false">'Quarterly data'!G282</f>
        <v>0</v>
      </c>
      <c r="G215" s="348" t="n">
        <f aca="false">'Quarterly data'!H282</f>
        <v>0</v>
      </c>
      <c r="H215" s="348" t="n">
        <f aca="false">'Quarterly data'!I282</f>
        <v>0</v>
      </c>
      <c r="I215" s="348" t="n">
        <f aca="false">'Quarterly data'!J282</f>
        <v>0</v>
      </c>
      <c r="J215" s="348" t="n">
        <f aca="false">'Quarterly data'!K282</f>
        <v>0</v>
      </c>
      <c r="K215" s="348" t="n">
        <f aca="false">'Quarterly data'!L282</f>
        <v>0</v>
      </c>
      <c r="L215" s="348" t="n">
        <f aca="false">'Quarterly data'!M282</f>
        <v>0</v>
      </c>
      <c r="M215" s="348" t="n">
        <f aca="false">'Quarterly data'!N282</f>
        <v>0</v>
      </c>
      <c r="N215" s="348" t="n">
        <f aca="false">'Quarterly data'!O282</f>
        <v>0</v>
      </c>
      <c r="O215" s="348" t="n">
        <f aca="false">'Quarterly data'!P282</f>
        <v>0</v>
      </c>
      <c r="P215" s="348" t="n">
        <f aca="false">'Quarterly data'!Q282</f>
        <v>0</v>
      </c>
      <c r="Q215" s="348" t="n">
        <f aca="false">'Quarterly data'!R282</f>
        <v>0</v>
      </c>
      <c r="R215" s="348" t="n">
        <f aca="false">'Quarterly data'!S282</f>
        <v>16.49454375</v>
      </c>
      <c r="S215" s="348" t="n">
        <f aca="false">'Quarterly data'!T282</f>
        <v>16.49454375</v>
      </c>
      <c r="T215" s="348" t="n">
        <f aca="false">'Quarterly data'!U282</f>
        <v>16.49454375</v>
      </c>
      <c r="U215" s="348" t="n">
        <f aca="false">'Quarterly data'!V282</f>
        <v>16.49454375</v>
      </c>
      <c r="V215" s="348" t="n">
        <f aca="false">'Quarterly data'!W282</f>
        <v>17.91479375</v>
      </c>
      <c r="W215" s="348" t="n">
        <f aca="false">'Quarterly data'!X282</f>
        <v>17.91479375</v>
      </c>
      <c r="X215" s="348" t="n">
        <f aca="false">'Quarterly data'!Y282</f>
        <v>17.91479375</v>
      </c>
      <c r="Y215" s="348" t="n">
        <f aca="false">'Quarterly data'!Z282</f>
        <v>17.91479375</v>
      </c>
      <c r="Z215" s="348" t="n">
        <f aca="false">'Quarterly data'!AA282</f>
        <v>21.2194625</v>
      </c>
      <c r="AA215" s="348" t="n">
        <f aca="false">'Quarterly data'!AB282</f>
        <v>21.2194625</v>
      </c>
      <c r="AB215" s="348" t="n">
        <f aca="false">'Quarterly data'!AC282</f>
        <v>21.2194625</v>
      </c>
      <c r="AC215" s="348" t="n">
        <f aca="false">'Quarterly data'!AD282</f>
        <v>21.2194625</v>
      </c>
      <c r="AD215" s="348" t="n">
        <f aca="false">'Quarterly data'!AE282</f>
        <v>25.50788125</v>
      </c>
      <c r="AE215" s="348" t="n">
        <f aca="false">'Quarterly data'!AF282</f>
        <v>25.50788125</v>
      </c>
      <c r="AF215" s="348" t="n">
        <f aca="false">'Quarterly data'!AG282</f>
        <v>25.50788125</v>
      </c>
      <c r="AG215" s="348" t="n">
        <f aca="false">'Quarterly data'!AH282</f>
        <v>25.50788125</v>
      </c>
      <c r="AH215" s="348" t="n">
        <f aca="false">'Quarterly data'!AI282</f>
        <v>30.63240625</v>
      </c>
      <c r="AI215" s="348" t="n">
        <f aca="false">'Quarterly data'!AJ282</f>
        <v>30.63240625</v>
      </c>
      <c r="AJ215" s="348" t="n">
        <f aca="false">'Quarterly data'!AK282</f>
        <v>30.63240625</v>
      </c>
      <c r="AK215" s="348" t="n">
        <f aca="false">'Quarterly data'!AL282</f>
        <v>30.63240625</v>
      </c>
      <c r="AL215" s="348" t="n">
        <f aca="false">'Quarterly data'!AM282</f>
        <v>37.122482739625</v>
      </c>
      <c r="AM215" s="348" t="n">
        <f aca="false">'Quarterly data'!AN282</f>
        <v>37.122482739625</v>
      </c>
      <c r="AN215" s="348" t="n">
        <f aca="false">'Quarterly data'!AO282</f>
        <v>37.122482739625</v>
      </c>
      <c r="AO215" s="348" t="n">
        <f aca="false">'Quarterly data'!AP282</f>
        <v>37.122482739625</v>
      </c>
      <c r="AP215" s="348" t="n">
        <f aca="false">'Quarterly data'!AQ282</f>
        <v>44.55864672925</v>
      </c>
      <c r="AQ215" s="348" t="n">
        <f aca="false">'Quarterly data'!AR282</f>
        <v>44.55864672925</v>
      </c>
      <c r="AR215" s="348" t="n">
        <f aca="false">'Quarterly data'!AS282</f>
        <v>44.55864672925</v>
      </c>
      <c r="AS215" s="348" t="n">
        <f aca="false">'Quarterly data'!AT282</f>
        <v>44.55864672925</v>
      </c>
      <c r="AT215" s="348" t="n">
        <f aca="false">'Quarterly data'!AU282</f>
        <v>53.349332739625</v>
      </c>
      <c r="AU215" s="348" t="n">
        <f aca="false">'Quarterly data'!AV282</f>
        <v>53.349332739625</v>
      </c>
      <c r="AV215" s="348" t="n">
        <f aca="false">'Quarterly data'!AW282</f>
        <v>53.349332739625</v>
      </c>
      <c r="AW215" s="348" t="n">
        <f aca="false">'Quarterly data'!AX282</f>
        <v>53.349332739625</v>
      </c>
      <c r="AX215" s="348" t="n">
        <f aca="false">'Quarterly data'!AY282</f>
        <v>56.6267</v>
      </c>
      <c r="AY215" s="348" t="n">
        <f aca="false">'Quarterly data'!AZ282</f>
        <v>67.694502116</v>
      </c>
      <c r="AZ215" s="348" t="n">
        <f aca="false">'Quarterly data'!BA282</f>
        <v>62.03363591</v>
      </c>
      <c r="BA215" s="348" t="n">
        <f aca="false">'Quarterly data'!BB282</f>
        <v>66.582168556</v>
      </c>
      <c r="BB215" s="348" t="n">
        <f aca="false">'Quarterly data'!BC282</f>
        <v>70.578250809</v>
      </c>
      <c r="BC215" s="348" t="n">
        <f aca="false">'Quarterly data'!BD282</f>
        <v>91.066500184</v>
      </c>
      <c r="BD215" s="348" t="n">
        <f aca="false">'Quarterly data'!BE282</f>
        <v>87.867468117</v>
      </c>
      <c r="BE215" s="348" t="n">
        <f aca="false">'Quarterly data'!BF282</f>
        <v>131.46667801</v>
      </c>
      <c r="BF215" s="348" t="n">
        <f aca="false">'Quarterly data'!BG282</f>
        <v>94.077004313</v>
      </c>
      <c r="BG215" s="348" t="n">
        <f aca="false">'Quarterly data'!BH282</f>
        <v>99.622917963</v>
      </c>
      <c r="BH215" s="348" t="n">
        <f aca="false">'Quarterly data'!BI282</f>
        <v>89.576460534</v>
      </c>
      <c r="BI215" s="348" t="n">
        <f aca="false">'Quarterly data'!BJ282</f>
        <v>96.085076262</v>
      </c>
      <c r="BJ215" s="348" t="n">
        <f aca="false">'Quarterly data'!BK282</f>
        <v>104.575702718</v>
      </c>
      <c r="BK215" s="348" t="n">
        <f aca="false">'Quarterly data'!BL282</f>
        <v>99.734615116</v>
      </c>
      <c r="BL215" s="348" t="n">
        <f aca="false">'Quarterly data'!BM282</f>
        <v>108.42124874</v>
      </c>
      <c r="BM215" s="348" t="n">
        <f aca="false">'Quarterly data'!BN282</f>
        <v>118.18001899</v>
      </c>
      <c r="BN215" s="348" t="n">
        <f aca="false">'Quarterly data'!BO282</f>
        <v>124.5272568</v>
      </c>
      <c r="BO215" s="348" t="n">
        <f aca="false">'Quarterly data'!BP282</f>
        <v>132.970078211</v>
      </c>
      <c r="BP215" s="348" t="n">
        <f aca="false">'Quarterly data'!BQ282</f>
        <v>144.9975852719</v>
      </c>
      <c r="BQ215" s="348" t="n">
        <f aca="false">'Quarterly data'!BR282</f>
        <v>139.205876699</v>
      </c>
      <c r="BR215" s="348" t="n">
        <f aca="false">'Quarterly data'!BS282</f>
        <v>148.461403982</v>
      </c>
      <c r="BS215" s="348" t="n">
        <f aca="false">'Quarterly data'!BT282</f>
        <v>159.16336864</v>
      </c>
      <c r="BT215" s="348" t="n">
        <f aca="false">'Quarterly data'!BU282</f>
        <v>159.3651</v>
      </c>
      <c r="BU215" s="348" t="n">
        <f aca="false">'Quarterly data'!BV282</f>
        <v>186.836337638796</v>
      </c>
      <c r="BV215" s="348" t="n">
        <f aca="false">'Quarterly data'!BW282</f>
        <v>193.87556876731</v>
      </c>
      <c r="BW215" s="348" t="n">
        <f aca="false">'Quarterly data'!BX282</f>
        <v>194.930750947984</v>
      </c>
      <c r="BX215" s="348" t="n">
        <f aca="false">'Quarterly data'!BY282</f>
        <v>190.708948616563</v>
      </c>
      <c r="BY215" s="348" t="n">
        <f aca="false">'Quarterly data'!BZ282</f>
        <v>227.160396642508</v>
      </c>
      <c r="BZ215" s="348" t="n">
        <f aca="false">'Quarterly data'!CA282</f>
        <v>214.813308009364</v>
      </c>
      <c r="CA215" s="348" t="n">
        <f aca="false">'Quarterly data'!CB282</f>
        <v>241.186986386237</v>
      </c>
      <c r="CB215" s="348" t="n">
        <f aca="false">'Quarterly data'!CC282</f>
        <v>213.423360311857</v>
      </c>
      <c r="CC215" s="348" t="n">
        <f aca="false">'Quarterly data'!CD282</f>
        <v>233.732014764069</v>
      </c>
      <c r="CD215" s="348" t="n">
        <f aca="false">'Quarterly data'!CE282</f>
        <v>275.007338889802</v>
      </c>
      <c r="CE215" s="348" t="n">
        <f aca="false">'Quarterly data'!CF282</f>
        <v>267.25984252293</v>
      </c>
      <c r="CF215" s="348" t="n">
        <f aca="false">'Quarterly data'!CG282</f>
        <v>240.852291600071</v>
      </c>
      <c r="CG215" s="348" t="n">
        <f aca="false">'Quarterly data'!CH282</f>
        <v>300.288379156833</v>
      </c>
      <c r="CH215" s="348" t="n">
        <f aca="false">'Quarterly data'!CI282</f>
        <v>312.930989102625</v>
      </c>
      <c r="CI215" s="348" t="n">
        <f aca="false">'Quarterly data'!CJ282</f>
        <v>313.838538239027</v>
      </c>
      <c r="CJ215" s="348" t="n">
        <f aca="false">'Quarterly data'!CK282</f>
        <v>290.479802440153</v>
      </c>
      <c r="CK215" s="348" t="n">
        <f aca="false">'Quarterly data'!CL282</f>
        <v>308.575547254097</v>
      </c>
      <c r="CL215" s="348" t="n">
        <f aca="false">'Quarterly data'!CM282</f>
        <v>342.57036047671</v>
      </c>
      <c r="CM215" s="348" t="n">
        <f aca="false">'Quarterly data'!CN282</f>
        <v>343.954135374478</v>
      </c>
      <c r="CN215" s="348" t="n">
        <f aca="false">'Quarterly data'!CO282</f>
        <v>308.61506207086</v>
      </c>
      <c r="CO215" s="348" t="n">
        <f aca="false">'Quarterly data'!CP282</f>
        <v>382.07234636281</v>
      </c>
      <c r="CP215" s="348" t="n">
        <f aca="false">'Quarterly data'!CQ282</f>
        <v>359.262551606096</v>
      </c>
      <c r="CQ215" s="348" t="n">
        <f aca="false">'Quarterly data'!CR282</f>
        <v>411.55379588257</v>
      </c>
      <c r="CR215" s="348" t="n">
        <f aca="false">'Quarterly data'!CS282</f>
        <v>403.368829645113</v>
      </c>
      <c r="CS215" s="348" t="n">
        <f aca="false">'Quarterly data'!CT282</f>
        <v>402.505541678928</v>
      </c>
      <c r="CT215" s="348" t="n">
        <f aca="false">'Quarterly data'!CU282</f>
        <v>411.910816820443</v>
      </c>
      <c r="CU215" s="348" t="n">
        <f aca="false">'Quarterly data'!CV282</f>
        <v>452.41785263344</v>
      </c>
      <c r="CV215" s="348" t="n">
        <f aca="false">'Quarterly data'!CW282</f>
        <v>431.730681393643</v>
      </c>
      <c r="CW215" s="348" t="n">
        <f aca="false">'Quarterly data'!CX282</f>
        <v>475.540898856399</v>
      </c>
      <c r="CX215" s="348" t="n">
        <f aca="false">'Quarterly data'!CY282</f>
        <v>406.017490624234</v>
      </c>
      <c r="CY215" s="348" t="n">
        <f aca="false">'Quarterly data'!CZ282</f>
        <v>442.114188321148</v>
      </c>
      <c r="CZ215" s="348" t="n">
        <f aca="false">'Quarterly data'!DA282</f>
        <v>465.557338463443</v>
      </c>
      <c r="DA215" s="348" t="n">
        <f aca="false">'Quarterly data'!DB282</f>
        <v>506.042058067652</v>
      </c>
      <c r="DB215" s="348" t="n">
        <f aca="false">'Quarterly data'!DC282</f>
        <v>445.934716021515</v>
      </c>
      <c r="DC215" s="348" t="n">
        <f aca="false">'Quarterly data'!DD282</f>
        <v>589.568916734395</v>
      </c>
      <c r="DD215" s="348" t="n">
        <f aca="false">'Quarterly data'!DE282</f>
        <v>483.783643975978</v>
      </c>
      <c r="DE215" s="348" t="n">
        <f aca="false">'Quarterly data'!DF282</f>
        <v>567.379499631503</v>
      </c>
      <c r="DF215" s="348" t="n">
        <f aca="false">'Quarterly data'!DG282</f>
        <v>609.024719929668</v>
      </c>
      <c r="DG215" s="348" t="n">
        <f aca="false">'Quarterly data'!DH282</f>
        <v>617.810782372673</v>
      </c>
      <c r="DH215" s="348" t="n">
        <f aca="false">'Quarterly data'!DI282</f>
        <v>614.082185804881</v>
      </c>
      <c r="DI215" s="348" t="n">
        <f aca="false">'Quarterly data'!DJ282</f>
        <v>640.508848657801</v>
      </c>
      <c r="DJ215" s="348" t="n">
        <f aca="false">'Quarterly data'!DK282</f>
        <v>0</v>
      </c>
      <c r="DK215" s="348" t="n">
        <f aca="false">'Quarterly data'!DL282</f>
        <v>0</v>
      </c>
      <c r="DL215" s="348" t="n">
        <f aca="false">'Quarterly data'!DM282</f>
        <v>0</v>
      </c>
      <c r="DM215" s="348" t="n">
        <f aca="false">'Quarterly data'!DN282</f>
        <v>0</v>
      </c>
      <c r="DN215" s="348" t="n">
        <f aca="false">'Quarterly data'!DO282</f>
        <v>0</v>
      </c>
    </row>
    <row r="216" customFormat="false" ht="15.75" hidden="false" customHeight="false" outlineLevel="0" collapsed="false">
      <c r="A216" s="349" t="s">
        <v>708</v>
      </c>
      <c r="B216" s="348" t="n">
        <f aca="false">'Quarterly data'!C283</f>
        <v>0</v>
      </c>
      <c r="C216" s="348" t="n">
        <f aca="false">'Quarterly data'!D283</f>
        <v>0</v>
      </c>
      <c r="D216" s="348" t="n">
        <f aca="false">'Quarterly data'!E283</f>
        <v>0</v>
      </c>
      <c r="E216" s="348" t="n">
        <f aca="false">'Quarterly data'!F283</f>
        <v>0</v>
      </c>
      <c r="F216" s="348" t="n">
        <f aca="false">'Quarterly data'!G283</f>
        <v>0</v>
      </c>
      <c r="G216" s="348" t="n">
        <f aca="false">'Quarterly data'!H283</f>
        <v>0</v>
      </c>
      <c r="H216" s="348" t="n">
        <f aca="false">'Quarterly data'!I283</f>
        <v>0</v>
      </c>
      <c r="I216" s="348" t="n">
        <f aca="false">'Quarterly data'!J283</f>
        <v>0</v>
      </c>
      <c r="J216" s="348" t="n">
        <f aca="false">'Quarterly data'!K283</f>
        <v>0</v>
      </c>
      <c r="K216" s="348" t="n">
        <f aca="false">'Quarterly data'!L283</f>
        <v>0</v>
      </c>
      <c r="L216" s="348" t="n">
        <f aca="false">'Quarterly data'!M283</f>
        <v>0</v>
      </c>
      <c r="M216" s="348" t="n">
        <f aca="false">'Quarterly data'!N283</f>
        <v>0</v>
      </c>
      <c r="N216" s="348" t="n">
        <f aca="false">'Quarterly data'!O283</f>
        <v>0</v>
      </c>
      <c r="O216" s="348" t="n">
        <f aca="false">'Quarterly data'!P283</f>
        <v>0</v>
      </c>
      <c r="P216" s="348" t="n">
        <f aca="false">'Quarterly data'!Q283</f>
        <v>0</v>
      </c>
      <c r="Q216" s="348" t="n">
        <f aca="false">'Quarterly data'!R283</f>
        <v>0</v>
      </c>
      <c r="R216" s="348" t="n">
        <f aca="false">'Quarterly data'!S283</f>
        <v>15.62113125</v>
      </c>
      <c r="S216" s="348" t="n">
        <f aca="false">'Quarterly data'!T283</f>
        <v>15.62113125</v>
      </c>
      <c r="T216" s="348" t="n">
        <f aca="false">'Quarterly data'!U283</f>
        <v>15.62113125</v>
      </c>
      <c r="U216" s="348" t="n">
        <f aca="false">'Quarterly data'!V283</f>
        <v>15.62113125</v>
      </c>
      <c r="V216" s="348" t="n">
        <f aca="false">'Quarterly data'!W283</f>
        <v>16.86834375</v>
      </c>
      <c r="W216" s="348" t="n">
        <f aca="false">'Quarterly data'!X283</f>
        <v>16.86834375</v>
      </c>
      <c r="X216" s="348" t="n">
        <f aca="false">'Quarterly data'!Y283</f>
        <v>16.86834375</v>
      </c>
      <c r="Y216" s="348" t="n">
        <f aca="false">'Quarterly data'!Z283</f>
        <v>16.86834375</v>
      </c>
      <c r="Z216" s="348" t="n">
        <f aca="false">'Quarterly data'!AA283</f>
        <v>19.77225</v>
      </c>
      <c r="AA216" s="348" t="n">
        <f aca="false">'Quarterly data'!AB283</f>
        <v>19.77225</v>
      </c>
      <c r="AB216" s="348" t="n">
        <f aca="false">'Quarterly data'!AC283</f>
        <v>19.77225</v>
      </c>
      <c r="AC216" s="348" t="n">
        <f aca="false">'Quarterly data'!AD283</f>
        <v>19.77225</v>
      </c>
      <c r="AD216" s="348" t="n">
        <f aca="false">'Quarterly data'!AE283</f>
        <v>23.7846</v>
      </c>
      <c r="AE216" s="348" t="n">
        <f aca="false">'Quarterly data'!AF283</f>
        <v>23.7846</v>
      </c>
      <c r="AF216" s="348" t="n">
        <f aca="false">'Quarterly data'!AG283</f>
        <v>23.7846</v>
      </c>
      <c r="AG216" s="348" t="n">
        <f aca="false">'Quarterly data'!AH283</f>
        <v>23.7846</v>
      </c>
      <c r="AH216" s="348" t="n">
        <f aca="false">'Quarterly data'!AI283</f>
        <v>28.48394375</v>
      </c>
      <c r="AI216" s="348" t="n">
        <f aca="false">'Quarterly data'!AJ283</f>
        <v>28.48394375</v>
      </c>
      <c r="AJ216" s="348" t="n">
        <f aca="false">'Quarterly data'!AK283</f>
        <v>28.48394375</v>
      </c>
      <c r="AK216" s="348" t="n">
        <f aca="false">'Quarterly data'!AL283</f>
        <v>28.48394375</v>
      </c>
      <c r="AL216" s="348" t="n">
        <f aca="false">'Quarterly data'!AM283</f>
        <v>33.9755983058125</v>
      </c>
      <c r="AM216" s="348" t="n">
        <f aca="false">'Quarterly data'!AN283</f>
        <v>33.9755983058125</v>
      </c>
      <c r="AN216" s="348" t="n">
        <f aca="false">'Quarterly data'!AO283</f>
        <v>33.9755983058125</v>
      </c>
      <c r="AO216" s="348" t="n">
        <f aca="false">'Quarterly data'!AP283</f>
        <v>33.9755983058125</v>
      </c>
      <c r="AP216" s="348" t="n">
        <f aca="false">'Quarterly data'!AQ283</f>
        <v>40.640634111625</v>
      </c>
      <c r="AQ216" s="348" t="n">
        <f aca="false">'Quarterly data'!AR283</f>
        <v>40.640634111625</v>
      </c>
      <c r="AR216" s="348" t="n">
        <f aca="false">'Quarterly data'!AS283</f>
        <v>40.640634111625</v>
      </c>
      <c r="AS216" s="348" t="n">
        <f aca="false">'Quarterly data'!AT283</f>
        <v>40.640634111625</v>
      </c>
      <c r="AT216" s="348" t="n">
        <f aca="false">'Quarterly data'!AU283</f>
        <v>49.3601233058125</v>
      </c>
      <c r="AU216" s="348" t="n">
        <f aca="false">'Quarterly data'!AV283</f>
        <v>49.3601233058125</v>
      </c>
      <c r="AV216" s="348" t="n">
        <f aca="false">'Quarterly data'!AW283</f>
        <v>49.3601233058125</v>
      </c>
      <c r="AW216" s="348" t="n">
        <f aca="false">'Quarterly data'!AX283</f>
        <v>49.3601233058125</v>
      </c>
      <c r="AX216" s="348" t="n">
        <f aca="false">'Quarterly data'!AY283</f>
        <v>53.5267</v>
      </c>
      <c r="AY216" s="348" t="n">
        <f aca="false">'Quarterly data'!AZ283</f>
        <v>62.7326</v>
      </c>
      <c r="AZ216" s="348" t="n">
        <f aca="false">'Quarterly data'!BA283</f>
        <v>58.538</v>
      </c>
      <c r="BA216" s="348" t="n">
        <f aca="false">'Quarterly data'!BB283</f>
        <v>63.0113</v>
      </c>
      <c r="BB216" s="348" t="n">
        <f aca="false">'Quarterly data'!BC283</f>
        <v>68.4411</v>
      </c>
      <c r="BC216" s="348" t="n">
        <f aca="false">'Quarterly data'!BD283</f>
        <v>82.43795</v>
      </c>
      <c r="BD216" s="348" t="n">
        <f aca="false">'Quarterly data'!BE283</f>
        <v>84.1143</v>
      </c>
      <c r="BE216" s="348" t="n">
        <f aca="false">'Quarterly data'!BF283</f>
        <v>93.7011</v>
      </c>
      <c r="BF216" s="348" t="n">
        <f aca="false">'Quarterly data'!BG283</f>
        <v>91.1285</v>
      </c>
      <c r="BG216" s="348" t="n">
        <f aca="false">'Quarterly data'!BH283</f>
        <v>92.4276</v>
      </c>
      <c r="BH216" s="348" t="n">
        <f aca="false">'Quarterly data'!BI283</f>
        <v>86.22249</v>
      </c>
      <c r="BI216" s="348" t="n">
        <f aca="false">'Quarterly data'!BJ283</f>
        <v>93.0384</v>
      </c>
      <c r="BJ216" s="348" t="n">
        <f aca="false">'Quarterly data'!BK283</f>
        <v>101.2783</v>
      </c>
      <c r="BK216" s="348" t="n">
        <f aca="false">'Quarterly data'!BL283</f>
        <v>94.4154</v>
      </c>
      <c r="BL216" s="348" t="n">
        <f aca="false">'Quarterly data'!BM283</f>
        <v>103.76764</v>
      </c>
      <c r="BM216" s="348" t="n">
        <f aca="false">'Quarterly data'!BN283</f>
        <v>113.3274</v>
      </c>
      <c r="BN216" s="348" t="n">
        <f aca="false">'Quarterly data'!BO283</f>
        <v>120.46912</v>
      </c>
      <c r="BO216" s="348" t="n">
        <f aca="false">'Quarterly data'!BP283</f>
        <v>125.91171</v>
      </c>
      <c r="BP216" s="348" t="n">
        <f aca="false">'Quarterly data'!BQ283</f>
        <v>123.8564560209</v>
      </c>
      <c r="BQ216" s="348" t="n">
        <f aca="false">'Quarterly data'!BR283</f>
        <v>134.792375</v>
      </c>
      <c r="BR216" s="348" t="n">
        <f aca="false">'Quarterly data'!BS283</f>
        <v>145.1322</v>
      </c>
      <c r="BS216" s="348" t="n">
        <f aca="false">'Quarterly data'!BT283</f>
        <v>153.2983</v>
      </c>
      <c r="BT216" s="348" t="n">
        <f aca="false">'Quarterly data'!BU283</f>
        <v>150.2071</v>
      </c>
      <c r="BU216" s="348" t="n">
        <f aca="false">'Quarterly data'!BV283</f>
        <v>153.933754389061</v>
      </c>
      <c r="BV216" s="348" t="n">
        <f aca="false">'Quarterly data'!BW283</f>
        <v>172.035070558095</v>
      </c>
      <c r="BW216" s="348" t="n">
        <f aca="false">'Quarterly data'!BX283</f>
        <v>175.349359198048</v>
      </c>
      <c r="BX216" s="348" t="n">
        <f aca="false">'Quarterly data'!BY283</f>
        <v>174.521877652292</v>
      </c>
      <c r="BY216" s="348" t="n">
        <f aca="false">'Quarterly data'!BZ283</f>
        <v>185.128254262864</v>
      </c>
      <c r="BZ216" s="348" t="n">
        <f aca="false">'Quarterly data'!CA283</f>
        <v>188.683904738052</v>
      </c>
      <c r="CA216" s="348" t="n">
        <f aca="false">'Quarterly data'!CB283</f>
        <v>215.091239250117</v>
      </c>
      <c r="CB216" s="348" t="n">
        <f aca="false">'Quarterly data'!CC283</f>
        <v>204.991998759901</v>
      </c>
      <c r="CC216" s="348" t="n">
        <f aca="false">'Quarterly data'!CD283</f>
        <v>201.156224715292</v>
      </c>
      <c r="CD216" s="348" t="n">
        <f aca="false">'Quarterly data'!CE283</f>
        <v>212.187581048862</v>
      </c>
      <c r="CE216" s="348" t="n">
        <f aca="false">'Quarterly data'!CF283</f>
        <v>240.013726221544</v>
      </c>
      <c r="CF216" s="348" t="n">
        <f aca="false">'Quarterly data'!CG283</f>
        <v>221.803885298351</v>
      </c>
      <c r="CG216" s="348" t="n">
        <f aca="false">'Quarterly data'!CH283</f>
        <v>242.496749876949</v>
      </c>
      <c r="CH216" s="348" t="n">
        <f aca="false">'Quarterly data'!CI283</f>
        <v>263.477026711113</v>
      </c>
      <c r="CI216" s="348" t="n">
        <f aca="false">'Quarterly data'!CJ283</f>
        <v>272.536287945697</v>
      </c>
      <c r="CJ216" s="348" t="n">
        <f aca="false">'Quarterly data'!CK283</f>
        <v>248.8917487922</v>
      </c>
      <c r="CK216" s="348" t="n">
        <f aca="false">'Quarterly data'!CL283</f>
        <v>259.714493750446</v>
      </c>
      <c r="CL216" s="348" t="n">
        <f aca="false">'Quarterly data'!CM283</f>
        <v>298.48911785671</v>
      </c>
      <c r="CM216" s="348" t="n">
        <f aca="false">'Quarterly data'!CN283</f>
        <v>297.0477846755</v>
      </c>
      <c r="CN216" s="348" t="n">
        <f aca="false">'Quarterly data'!CO283</f>
        <v>277.044857222516</v>
      </c>
      <c r="CO216" s="348" t="n">
        <f aca="false">'Quarterly data'!CP283</f>
        <v>307.368726966136</v>
      </c>
      <c r="CP216" s="348" t="n">
        <f aca="false">'Quarterly data'!CQ283</f>
        <v>328.58990079187</v>
      </c>
      <c r="CQ216" s="348" t="n">
        <f aca="false">'Quarterly data'!CR283</f>
        <v>339.880146109322</v>
      </c>
      <c r="CR216" s="348" t="n">
        <f aca="false">'Quarterly data'!CS283</f>
        <v>312.72964746637</v>
      </c>
      <c r="CS216" s="348" t="n">
        <f aca="false">'Quarterly data'!CT283</f>
        <v>343.45304838396</v>
      </c>
      <c r="CT216" s="348" t="n">
        <f aca="false">'Quarterly data'!CU283</f>
        <v>355.821842565343</v>
      </c>
      <c r="CU216" s="348" t="n">
        <f aca="false">'Quarterly data'!CV283</f>
        <v>406.786244063603</v>
      </c>
      <c r="CV216" s="348" t="n">
        <f aca="false">'Quarterly data'!CW283</f>
        <v>352.767725660563</v>
      </c>
      <c r="CW216" s="348" t="n">
        <f aca="false">'Quarterly data'!CX283</f>
        <v>380.779273143166</v>
      </c>
      <c r="CX216" s="348" t="n">
        <f aca="false">'Quarterly data'!CY283</f>
        <v>369.358533244491</v>
      </c>
      <c r="CY216" s="348" t="n">
        <f aca="false">'Quarterly data'!CZ283</f>
        <v>372.703182240116</v>
      </c>
      <c r="CZ216" s="348" t="n">
        <f aca="false">'Quarterly data'!DA283</f>
        <v>361.93847327449</v>
      </c>
      <c r="DA216" s="348" t="n">
        <f aca="false">'Quarterly data'!DB283</f>
        <v>400.099456438605</v>
      </c>
      <c r="DB216" s="348" t="n">
        <f aca="false">'Quarterly data'!DC283</f>
        <v>409.509068660371</v>
      </c>
      <c r="DC216" s="348" t="n">
        <f aca="false">'Quarterly data'!DD283</f>
        <v>450.142284123369</v>
      </c>
      <c r="DD216" s="348" t="n">
        <f aca="false">'Quarterly data'!DE283</f>
        <v>401.389815280856</v>
      </c>
      <c r="DE216" s="348" t="n">
        <f aca="false">'Quarterly data'!DF283</f>
        <v>451.375907967598</v>
      </c>
      <c r="DF216" s="348" t="n">
        <f aca="false">'Quarterly data'!DG283</f>
        <v>513.323547345839</v>
      </c>
      <c r="DG216" s="348" t="n">
        <f aca="false">'Quarterly data'!DH283</f>
        <v>510.684320554568</v>
      </c>
      <c r="DH216" s="348" t="n">
        <f aca="false">'Quarterly data'!DI283</f>
        <v>529.731597902413</v>
      </c>
      <c r="DI216" s="348" t="n">
        <f aca="false">'Quarterly data'!DJ283</f>
        <v>539.694275794359</v>
      </c>
      <c r="DJ216" s="348" t="n">
        <f aca="false">'Quarterly data'!DK283</f>
        <v>0</v>
      </c>
      <c r="DK216" s="348" t="n">
        <f aca="false">'Quarterly data'!DL283</f>
        <v>0</v>
      </c>
      <c r="DL216" s="348" t="n">
        <f aca="false">'Quarterly data'!DM283</f>
        <v>0</v>
      </c>
      <c r="DM216" s="348" t="n">
        <f aca="false">'Quarterly data'!DN283</f>
        <v>0</v>
      </c>
      <c r="DN216" s="348" t="n">
        <f aca="false">'Quarterly data'!DO283</f>
        <v>0</v>
      </c>
    </row>
    <row r="217" customFormat="false" ht="15.75" hidden="false" customHeight="false" outlineLevel="0" collapsed="false">
      <c r="A217" s="349" t="s">
        <v>709</v>
      </c>
      <c r="B217" s="348" t="n">
        <f aca="false">'Quarterly data'!C284</f>
        <v>0</v>
      </c>
      <c r="C217" s="348" t="n">
        <f aca="false">'Quarterly data'!D284</f>
        <v>0</v>
      </c>
      <c r="D217" s="348" t="n">
        <f aca="false">'Quarterly data'!E284</f>
        <v>0</v>
      </c>
      <c r="E217" s="348" t="n">
        <f aca="false">'Quarterly data'!F284</f>
        <v>0</v>
      </c>
      <c r="F217" s="348" t="n">
        <f aca="false">'Quarterly data'!G284</f>
        <v>0</v>
      </c>
      <c r="G217" s="348" t="n">
        <f aca="false">'Quarterly data'!H284</f>
        <v>0</v>
      </c>
      <c r="H217" s="348" t="n">
        <f aca="false">'Quarterly data'!I284</f>
        <v>0</v>
      </c>
      <c r="I217" s="348" t="n">
        <f aca="false">'Quarterly data'!J284</f>
        <v>0</v>
      </c>
      <c r="J217" s="348" t="n">
        <f aca="false">'Quarterly data'!K284</f>
        <v>0</v>
      </c>
      <c r="K217" s="348" t="n">
        <f aca="false">'Quarterly data'!L284</f>
        <v>0</v>
      </c>
      <c r="L217" s="348" t="n">
        <f aca="false">'Quarterly data'!M284</f>
        <v>0</v>
      </c>
      <c r="M217" s="348" t="n">
        <f aca="false">'Quarterly data'!N284</f>
        <v>0</v>
      </c>
      <c r="N217" s="348" t="n">
        <f aca="false">'Quarterly data'!O284</f>
        <v>0</v>
      </c>
      <c r="O217" s="348" t="n">
        <f aca="false">'Quarterly data'!P284</f>
        <v>0</v>
      </c>
      <c r="P217" s="348" t="n">
        <f aca="false">'Quarterly data'!Q284</f>
        <v>0</v>
      </c>
      <c r="Q217" s="348" t="n">
        <f aca="false">'Quarterly data'!R284</f>
        <v>0</v>
      </c>
      <c r="R217" s="348" t="n">
        <f aca="false">'Quarterly data'!S284</f>
        <v>4.3201875</v>
      </c>
      <c r="S217" s="348" t="n">
        <f aca="false">'Quarterly data'!T284</f>
        <v>4.3201875</v>
      </c>
      <c r="T217" s="348" t="n">
        <f aca="false">'Quarterly data'!U284</f>
        <v>4.3201875</v>
      </c>
      <c r="U217" s="348" t="n">
        <f aca="false">'Quarterly data'!V284</f>
        <v>4.3201875</v>
      </c>
      <c r="V217" s="348" t="n">
        <f aca="false">'Quarterly data'!W284</f>
        <v>4.77976875</v>
      </c>
      <c r="W217" s="348" t="n">
        <f aca="false">'Quarterly data'!X284</f>
        <v>4.77976875</v>
      </c>
      <c r="X217" s="348" t="n">
        <f aca="false">'Quarterly data'!Y284</f>
        <v>4.77976875</v>
      </c>
      <c r="Y217" s="348" t="n">
        <f aca="false">'Quarterly data'!Z284</f>
        <v>4.77976875</v>
      </c>
      <c r="Z217" s="348" t="n">
        <f aca="false">'Quarterly data'!AA284</f>
        <v>5.9536875</v>
      </c>
      <c r="AA217" s="348" t="n">
        <f aca="false">'Quarterly data'!AB284</f>
        <v>5.9536875</v>
      </c>
      <c r="AB217" s="348" t="n">
        <f aca="false">'Quarterly data'!AC284</f>
        <v>5.9536875</v>
      </c>
      <c r="AC217" s="348" t="n">
        <f aca="false">'Quarterly data'!AD284</f>
        <v>5.9536875</v>
      </c>
      <c r="AD217" s="348" t="n">
        <f aca="false">'Quarterly data'!AE284</f>
        <v>7.33370625</v>
      </c>
      <c r="AE217" s="348" t="n">
        <f aca="false">'Quarterly data'!AF284</f>
        <v>7.33370625</v>
      </c>
      <c r="AF217" s="348" t="n">
        <f aca="false">'Quarterly data'!AG284</f>
        <v>7.33370625</v>
      </c>
      <c r="AG217" s="348" t="n">
        <f aca="false">'Quarterly data'!AH284</f>
        <v>7.33370625</v>
      </c>
      <c r="AH217" s="348" t="n">
        <f aca="false">'Quarterly data'!AI284</f>
        <v>8.48628125</v>
      </c>
      <c r="AI217" s="348" t="n">
        <f aca="false">'Quarterly data'!AJ284</f>
        <v>8.48628125</v>
      </c>
      <c r="AJ217" s="348" t="n">
        <f aca="false">'Quarterly data'!AK284</f>
        <v>8.48628125</v>
      </c>
      <c r="AK217" s="348" t="n">
        <f aca="false">'Quarterly data'!AL284</f>
        <v>8.48628125</v>
      </c>
      <c r="AL217" s="348" t="n">
        <f aca="false">'Quarterly data'!AM284</f>
        <v>9.9500519266875</v>
      </c>
      <c r="AM217" s="348" t="n">
        <f aca="false">'Quarterly data'!AN284</f>
        <v>9.9500519266875</v>
      </c>
      <c r="AN217" s="348" t="n">
        <f aca="false">'Quarterly data'!AO284</f>
        <v>9.9500519266875</v>
      </c>
      <c r="AO217" s="348" t="n">
        <f aca="false">'Quarterly data'!AP284</f>
        <v>9.9500519266875</v>
      </c>
      <c r="AP217" s="348" t="n">
        <f aca="false">'Quarterly data'!AQ284</f>
        <v>12.559597603375</v>
      </c>
      <c r="AQ217" s="348" t="n">
        <f aca="false">'Quarterly data'!AR284</f>
        <v>12.559597603375</v>
      </c>
      <c r="AR217" s="348" t="n">
        <f aca="false">'Quarterly data'!AS284</f>
        <v>12.559597603375</v>
      </c>
      <c r="AS217" s="348" t="n">
        <f aca="false">'Quarterly data'!AT284</f>
        <v>12.559597603375</v>
      </c>
      <c r="AT217" s="348" t="n">
        <f aca="false">'Quarterly data'!AU284</f>
        <v>16.3003644266875</v>
      </c>
      <c r="AU217" s="348" t="n">
        <f aca="false">'Quarterly data'!AV284</f>
        <v>16.3003644266875</v>
      </c>
      <c r="AV217" s="348" t="n">
        <f aca="false">'Quarterly data'!AW284</f>
        <v>16.3003644266875</v>
      </c>
      <c r="AW217" s="348" t="n">
        <f aca="false">'Quarterly data'!AX284</f>
        <v>16.3003644266875</v>
      </c>
      <c r="AX217" s="348" t="n">
        <f aca="false">'Quarterly data'!AY284</f>
        <v>18.869</v>
      </c>
      <c r="AY217" s="348" t="n">
        <f aca="false">'Quarterly data'!AZ284</f>
        <v>24.5831</v>
      </c>
      <c r="AZ217" s="348" t="n">
        <f aca="false">'Quarterly data'!BA284</f>
        <v>20.6767</v>
      </c>
      <c r="BA217" s="348" t="n">
        <f aca="false">'Quarterly data'!BB284</f>
        <v>21.6779</v>
      </c>
      <c r="BB217" s="348" t="n">
        <f aca="false">'Quarterly data'!BC284</f>
        <v>24.7308</v>
      </c>
      <c r="BC217" s="348" t="n">
        <f aca="false">'Quarterly data'!BD284</f>
        <v>36.19055</v>
      </c>
      <c r="BD217" s="348" t="n">
        <f aca="false">'Quarterly data'!BE284</f>
        <v>29.8515</v>
      </c>
      <c r="BE217" s="348" t="n">
        <f aca="false">'Quarterly data'!BF284</f>
        <v>32.3004</v>
      </c>
      <c r="BF217" s="348" t="n">
        <f aca="false">'Quarterly data'!BG284</f>
        <v>31.4314</v>
      </c>
      <c r="BG217" s="348" t="n">
        <f aca="false">'Quarterly data'!BH284</f>
        <v>36.5347</v>
      </c>
      <c r="BH217" s="348" t="n">
        <f aca="false">'Quarterly data'!BI284</f>
        <v>32.31009</v>
      </c>
      <c r="BI217" s="348" t="n">
        <f aca="false">'Quarterly data'!BJ284</f>
        <v>36.1807</v>
      </c>
      <c r="BJ217" s="348" t="n">
        <f aca="false">'Quarterly data'!BK284</f>
        <v>43.081</v>
      </c>
      <c r="BK217" s="348" t="n">
        <f aca="false">'Quarterly data'!BL284</f>
        <v>37.1821</v>
      </c>
      <c r="BL217" s="348" t="n">
        <f aca="false">'Quarterly data'!BM284</f>
        <v>39.35744</v>
      </c>
      <c r="BM217" s="348" t="n">
        <f aca="false">'Quarterly data'!BN284</f>
        <v>42.4069</v>
      </c>
      <c r="BN217" s="348" t="n">
        <f aca="false">'Quarterly data'!BO284</f>
        <v>48.9345</v>
      </c>
      <c r="BO217" s="348" t="n">
        <f aca="false">'Quarterly data'!BP284</f>
        <v>50.00451</v>
      </c>
      <c r="BP217" s="348" t="n">
        <f aca="false">'Quarterly data'!BQ284</f>
        <v>45.198031051</v>
      </c>
      <c r="BQ217" s="348" t="n">
        <f aca="false">'Quarterly data'!BR284</f>
        <v>54.48761</v>
      </c>
      <c r="BR217" s="348" t="n">
        <f aca="false">'Quarterly data'!BS284</f>
        <v>61.072</v>
      </c>
      <c r="BS217" s="348" t="n">
        <f aca="false">'Quarterly data'!BT284</f>
        <v>67.7143</v>
      </c>
      <c r="BT217" s="348" t="n">
        <f aca="false">'Quarterly data'!BU284</f>
        <v>56.0672</v>
      </c>
      <c r="BU217" s="348" t="n">
        <f aca="false">'Quarterly data'!BV284</f>
        <v>64.961964494</v>
      </c>
      <c r="BV217" s="348" t="n">
        <f aca="false">'Quarterly data'!BW284</f>
        <v>82.347602128</v>
      </c>
      <c r="BW217" s="348" t="n">
        <f aca="false">'Quarterly data'!BX284</f>
        <v>78.766523662</v>
      </c>
      <c r="BX217" s="348" t="n">
        <f aca="false">'Quarterly data'!BY284</f>
        <v>71.067417922</v>
      </c>
      <c r="BY217" s="348" t="n">
        <f aca="false">'Quarterly data'!BZ284</f>
        <v>78.249601838</v>
      </c>
      <c r="BZ217" s="348" t="n">
        <f aca="false">'Quarterly data'!CA284</f>
        <v>76.514846908</v>
      </c>
      <c r="CA217" s="348" t="n">
        <f aca="false">'Quarterly data'!CB284</f>
        <v>85.800371776</v>
      </c>
      <c r="CB217" s="348" t="n">
        <f aca="false">'Quarterly data'!CC284</f>
        <v>82.31563177</v>
      </c>
      <c r="CC217" s="348" t="n">
        <f aca="false">'Quarterly data'!CD284</f>
        <v>84.037146747</v>
      </c>
      <c r="CD217" s="348" t="n">
        <f aca="false">'Quarterly data'!CE284</f>
        <v>94.658575905</v>
      </c>
      <c r="CE217" s="348" t="n">
        <f aca="false">'Quarterly data'!CF284</f>
        <v>101.660331833</v>
      </c>
      <c r="CF217" s="348" t="n">
        <f aca="false">'Quarterly data'!CG284</f>
        <v>85.8570997143256</v>
      </c>
      <c r="CG217" s="348" t="n">
        <f aca="false">'Quarterly data'!CH284</f>
        <v>91.8730922502852</v>
      </c>
      <c r="CH217" s="348" t="n">
        <f aca="false">'Quarterly data'!CI284</f>
        <v>119.49123234023</v>
      </c>
      <c r="CI217" s="348" t="n">
        <f aca="false">'Quarterly data'!CJ284</f>
        <v>108.937480386412</v>
      </c>
      <c r="CJ217" s="348" t="n">
        <f aca="false">'Quarterly data'!CK284</f>
        <v>98.576318574</v>
      </c>
      <c r="CK217" s="348" t="n">
        <f aca="false">'Quarterly data'!CL284</f>
        <v>109.155085239026</v>
      </c>
      <c r="CL217" s="348" t="n">
        <f aca="false">'Quarterly data'!CM284</f>
        <v>137.29334651051</v>
      </c>
      <c r="CM217" s="348" t="n">
        <f aca="false">'Quarterly data'!CN284</f>
        <v>123.358744676</v>
      </c>
      <c r="CN217" s="348" t="n">
        <f aca="false">'Quarterly data'!CO284</f>
        <v>110.150700445726</v>
      </c>
      <c r="CO217" s="348" t="n">
        <f aca="false">'Quarterly data'!CP284</f>
        <v>126.588580077646</v>
      </c>
      <c r="CP217" s="348" t="n">
        <f aca="false">'Quarterly data'!CQ284</f>
        <v>151.98496144719</v>
      </c>
      <c r="CQ217" s="348" t="n">
        <f aca="false">'Quarterly data'!CR284</f>
        <v>149.970659423143</v>
      </c>
      <c r="CR217" s="348" t="n">
        <f aca="false">'Quarterly data'!CS284</f>
        <v>126.27051135829</v>
      </c>
      <c r="CS217" s="348" t="n">
        <f aca="false">'Quarterly data'!CT284</f>
        <v>147.45185578155</v>
      </c>
      <c r="CT217" s="348" t="n">
        <f aca="false">'Quarterly data'!CU284</f>
        <v>157.2430197376</v>
      </c>
      <c r="CU217" s="348" t="n">
        <f aca="false">'Quarterly data'!CV284</f>
        <v>186.1180185905</v>
      </c>
      <c r="CV217" s="348" t="n">
        <f aca="false">'Quarterly data'!CW284</f>
        <v>144.071978293882</v>
      </c>
      <c r="CW217" s="348" t="n">
        <f aca="false">'Quarterly data'!CX284</f>
        <v>150.426453775118</v>
      </c>
      <c r="CX217" s="348" t="n">
        <f aca="false">'Quarterly data'!CY284</f>
        <v>153.801878220935</v>
      </c>
      <c r="CY217" s="348" t="n">
        <f aca="false">'Quarterly data'!CZ284</f>
        <v>197.818111695941</v>
      </c>
      <c r="CZ217" s="348" t="n">
        <f aca="false">'Quarterly data'!DA284</f>
        <v>145.31355795899</v>
      </c>
      <c r="DA217" s="348" t="n">
        <f aca="false">'Quarterly data'!DB284</f>
        <v>171.348990338955</v>
      </c>
      <c r="DB217" s="348" t="n">
        <f aca="false">'Quarterly data'!DC284</f>
        <v>198.3809696202</v>
      </c>
      <c r="DC217" s="348" t="n">
        <f aca="false">'Quarterly data'!DD284</f>
        <v>206.95276467163</v>
      </c>
      <c r="DD217" s="348" t="n">
        <f aca="false">'Quarterly data'!DE284</f>
        <v>181.593699115045</v>
      </c>
      <c r="DE217" s="348" t="n">
        <f aca="false">'Quarterly data'!DF284</f>
        <v>199.100168438159</v>
      </c>
      <c r="DF217" s="348" t="n">
        <f aca="false">'Quarterly data'!DG284</f>
        <v>258.285327100852</v>
      </c>
      <c r="DG217" s="348" t="n">
        <f aca="false">'Quarterly data'!DH284</f>
        <v>231.684765238825</v>
      </c>
      <c r="DH217" s="348" t="n">
        <f aca="false">'Quarterly data'!DI284</f>
        <v>221.889143419895</v>
      </c>
      <c r="DI217" s="348" t="n">
        <f aca="false">'Quarterly data'!DJ284</f>
        <v>241.662035706198</v>
      </c>
      <c r="DJ217" s="348" t="n">
        <f aca="false">'Quarterly data'!DK284</f>
        <v>0</v>
      </c>
      <c r="DK217" s="348" t="n">
        <f aca="false">'Quarterly data'!DL284</f>
        <v>0</v>
      </c>
      <c r="DL217" s="348" t="n">
        <f aca="false">'Quarterly data'!DM284</f>
        <v>0</v>
      </c>
      <c r="DM217" s="348" t="n">
        <f aca="false">'Quarterly data'!DN284</f>
        <v>0</v>
      </c>
      <c r="DN217" s="348" t="n">
        <f aca="false">'Quarterly data'!DO284</f>
        <v>0</v>
      </c>
    </row>
    <row r="218" customFormat="false" ht="15.75" hidden="false" customHeight="false" outlineLevel="0" collapsed="false">
      <c r="A218" s="347" t="s">
        <v>710</v>
      </c>
      <c r="B218" s="348" t="n">
        <f aca="false">'Quarterly data'!C285</f>
        <v>0</v>
      </c>
      <c r="C218" s="348" t="n">
        <f aca="false">'Quarterly data'!D285</f>
        <v>0</v>
      </c>
      <c r="D218" s="348" t="n">
        <f aca="false">'Quarterly data'!E285</f>
        <v>0</v>
      </c>
      <c r="E218" s="348" t="n">
        <f aca="false">'Quarterly data'!F285</f>
        <v>0</v>
      </c>
      <c r="F218" s="348" t="n">
        <f aca="false">'Quarterly data'!G285</f>
        <v>0</v>
      </c>
      <c r="G218" s="348" t="n">
        <f aca="false">'Quarterly data'!H285</f>
        <v>0</v>
      </c>
      <c r="H218" s="348" t="n">
        <f aca="false">'Quarterly data'!I285</f>
        <v>0</v>
      </c>
      <c r="I218" s="348" t="n">
        <f aca="false">'Quarterly data'!J285</f>
        <v>0</v>
      </c>
      <c r="J218" s="348" t="n">
        <f aca="false">'Quarterly data'!K285</f>
        <v>0</v>
      </c>
      <c r="K218" s="348" t="n">
        <f aca="false">'Quarterly data'!L285</f>
        <v>0</v>
      </c>
      <c r="L218" s="348" t="n">
        <f aca="false">'Quarterly data'!M285</f>
        <v>0</v>
      </c>
      <c r="M218" s="348" t="n">
        <f aca="false">'Quarterly data'!N285</f>
        <v>0</v>
      </c>
      <c r="N218" s="348" t="n">
        <f aca="false">'Quarterly data'!O285</f>
        <v>0</v>
      </c>
      <c r="O218" s="348" t="n">
        <f aca="false">'Quarterly data'!P285</f>
        <v>0</v>
      </c>
      <c r="P218" s="348" t="n">
        <f aca="false">'Quarterly data'!Q285</f>
        <v>0</v>
      </c>
      <c r="Q218" s="348" t="n">
        <f aca="false">'Quarterly data'!R285</f>
        <v>0</v>
      </c>
      <c r="R218" s="348" t="n">
        <f aca="false">'Quarterly data'!S285</f>
        <v>8.17861875</v>
      </c>
      <c r="S218" s="348" t="n">
        <f aca="false">'Quarterly data'!T285</f>
        <v>8.17861875</v>
      </c>
      <c r="T218" s="348" t="n">
        <f aca="false">'Quarterly data'!U285</f>
        <v>8.17861875</v>
      </c>
      <c r="U218" s="348" t="n">
        <f aca="false">'Quarterly data'!V285</f>
        <v>8.17861875</v>
      </c>
      <c r="V218" s="348" t="n">
        <f aca="false">'Quarterly data'!W285</f>
        <v>9.05950625</v>
      </c>
      <c r="W218" s="348" t="n">
        <f aca="false">'Quarterly data'!X285</f>
        <v>9.05950625</v>
      </c>
      <c r="X218" s="348" t="n">
        <f aca="false">'Quarterly data'!Y285</f>
        <v>9.05950625</v>
      </c>
      <c r="Y218" s="348" t="n">
        <f aca="false">'Quarterly data'!Z285</f>
        <v>9.05950625</v>
      </c>
      <c r="Z218" s="348" t="n">
        <f aca="false">'Quarterly data'!AA285</f>
        <v>10.3033375</v>
      </c>
      <c r="AA218" s="348" t="n">
        <f aca="false">'Quarterly data'!AB285</f>
        <v>10.3033375</v>
      </c>
      <c r="AB218" s="348" t="n">
        <f aca="false">'Quarterly data'!AC285</f>
        <v>10.3033375</v>
      </c>
      <c r="AC218" s="348" t="n">
        <f aca="false">'Quarterly data'!AD285</f>
        <v>10.3033375</v>
      </c>
      <c r="AD218" s="348" t="n">
        <f aca="false">'Quarterly data'!AE285</f>
        <v>12.10750625</v>
      </c>
      <c r="AE218" s="348" t="n">
        <f aca="false">'Quarterly data'!AF285</f>
        <v>12.10750625</v>
      </c>
      <c r="AF218" s="348" t="n">
        <f aca="false">'Quarterly data'!AG285</f>
        <v>12.10750625</v>
      </c>
      <c r="AG218" s="348" t="n">
        <f aca="false">'Quarterly data'!AH285</f>
        <v>12.10750625</v>
      </c>
      <c r="AH218" s="348" t="n">
        <f aca="false">'Quarterly data'!AI285</f>
        <v>14.5449625</v>
      </c>
      <c r="AI218" s="348" t="n">
        <f aca="false">'Quarterly data'!AJ285</f>
        <v>14.5449625</v>
      </c>
      <c r="AJ218" s="348" t="n">
        <f aca="false">'Quarterly data'!AK285</f>
        <v>14.5449625</v>
      </c>
      <c r="AK218" s="348" t="n">
        <f aca="false">'Quarterly data'!AL285</f>
        <v>14.5449625</v>
      </c>
      <c r="AL218" s="348" t="n">
        <f aca="false">'Quarterly data'!AM285</f>
        <v>17.54612383525</v>
      </c>
      <c r="AM218" s="348" t="n">
        <f aca="false">'Quarterly data'!AN285</f>
        <v>17.54612383525</v>
      </c>
      <c r="AN218" s="348" t="n">
        <f aca="false">'Quarterly data'!AO285</f>
        <v>17.54612383525</v>
      </c>
      <c r="AO218" s="348" t="n">
        <f aca="false">'Quarterly data'!AP285</f>
        <v>17.54612383525</v>
      </c>
      <c r="AP218" s="348" t="n">
        <f aca="false">'Quarterly data'!AQ285</f>
        <v>20.7199664205</v>
      </c>
      <c r="AQ218" s="348" t="n">
        <f aca="false">'Quarterly data'!AR285</f>
        <v>20.7199664205</v>
      </c>
      <c r="AR218" s="348" t="n">
        <f aca="false">'Quarterly data'!AS285</f>
        <v>20.7199664205</v>
      </c>
      <c r="AS218" s="348" t="n">
        <f aca="false">'Quarterly data'!AT285</f>
        <v>20.7199664205</v>
      </c>
      <c r="AT218" s="348" t="n">
        <f aca="false">'Quarterly data'!AU285</f>
        <v>24.87706133525</v>
      </c>
      <c r="AU218" s="348" t="n">
        <f aca="false">'Quarterly data'!AV285</f>
        <v>24.87706133525</v>
      </c>
      <c r="AV218" s="348" t="n">
        <f aca="false">'Quarterly data'!AW285</f>
        <v>24.87706133525</v>
      </c>
      <c r="AW218" s="348" t="n">
        <f aca="false">'Quarterly data'!AX285</f>
        <v>24.87706133525</v>
      </c>
      <c r="AX218" s="348" t="n">
        <f aca="false">'Quarterly data'!AY285</f>
        <v>27.6879</v>
      </c>
      <c r="AY218" s="348" t="n">
        <f aca="false">'Quarterly data'!AZ285</f>
        <v>29.7093</v>
      </c>
      <c r="AZ218" s="348" t="n">
        <f aca="false">'Quarterly data'!BA285</f>
        <v>29.9104</v>
      </c>
      <c r="BA218" s="348" t="n">
        <f aca="false">'Quarterly data'!BB285</f>
        <v>33.6743</v>
      </c>
      <c r="BB218" s="348" t="n">
        <f aca="false">'Quarterly data'!BC285</f>
        <v>34.9527</v>
      </c>
      <c r="BC218" s="348" t="n">
        <f aca="false">'Quarterly data'!BD285</f>
        <v>36.4434</v>
      </c>
      <c r="BD218" s="348" t="n">
        <f aca="false">'Quarterly data'!BE285</f>
        <v>43.0471</v>
      </c>
      <c r="BE218" s="348" t="n">
        <f aca="false">'Quarterly data'!BF285</f>
        <v>47.2544</v>
      </c>
      <c r="BF218" s="348" t="n">
        <f aca="false">'Quarterly data'!BG285</f>
        <v>46.1632</v>
      </c>
      <c r="BG218" s="348" t="n">
        <f aca="false">'Quarterly data'!BH285</f>
        <v>42.808</v>
      </c>
      <c r="BH218" s="348" t="n">
        <f aca="false">'Quarterly data'!BI285</f>
        <v>46.2863</v>
      </c>
      <c r="BI218" s="348" t="n">
        <f aca="false">'Quarterly data'!BJ285</f>
        <v>48.4402</v>
      </c>
      <c r="BJ218" s="348" t="n">
        <f aca="false">'Quarterly data'!BK285</f>
        <v>49.5802</v>
      </c>
      <c r="BK218" s="348" t="n">
        <f aca="false">'Quarterly data'!BL285</f>
        <v>49.7569</v>
      </c>
      <c r="BL218" s="348" t="n">
        <f aca="false">'Quarterly data'!BM285</f>
        <v>55.6544</v>
      </c>
      <c r="BM218" s="348" t="n">
        <f aca="false">'Quarterly data'!BN285</f>
        <v>61.811</v>
      </c>
      <c r="BN218" s="348" t="n">
        <f aca="false">'Quarterly data'!BO285</f>
        <v>60.54232</v>
      </c>
      <c r="BO218" s="348" t="n">
        <f aca="false">'Quarterly data'!BP285</f>
        <v>67.0046</v>
      </c>
      <c r="BP218" s="348" t="n">
        <f aca="false">'Quarterly data'!BQ285</f>
        <v>68.5866803189</v>
      </c>
      <c r="BQ218" s="348" t="n">
        <f aca="false">'Quarterly data'!BR285</f>
        <v>69.614185</v>
      </c>
      <c r="BR218" s="348" t="n">
        <f aca="false">'Quarterly data'!BS285</f>
        <v>71.9767</v>
      </c>
      <c r="BS218" s="348" t="n">
        <f aca="false">'Quarterly data'!BT285</f>
        <v>72.4763</v>
      </c>
      <c r="BT218" s="348" t="n">
        <f aca="false">'Quarterly data'!BU285</f>
        <v>77.4754</v>
      </c>
      <c r="BU218" s="348" t="n">
        <f aca="false">'Quarterly data'!BV285</f>
        <v>77.6423131590614</v>
      </c>
      <c r="BV218" s="348" t="n">
        <f aca="false">'Quarterly data'!BW285</f>
        <v>79.1397345530951</v>
      </c>
      <c r="BW218" s="348" t="n">
        <f aca="false">'Quarterly data'!BX285</f>
        <v>85.2451140130482</v>
      </c>
      <c r="BX218" s="348" t="n">
        <f aca="false">'Quarterly data'!BY285</f>
        <v>91.3197714392915</v>
      </c>
      <c r="BY218" s="348" t="n">
        <f aca="false">'Quarterly data'!BZ285</f>
        <v>92.4841252808638</v>
      </c>
      <c r="BZ218" s="348" t="n">
        <f aca="false">'Quarterly data'!CA285</f>
        <v>97.3692460360523</v>
      </c>
      <c r="CA218" s="348" t="n">
        <f aca="false">'Quarterly data'!CB285</f>
        <v>112.763518706117</v>
      </c>
      <c r="CB218" s="348" t="n">
        <f aca="false">'Quarterly data'!CC285</f>
        <v>108.747367605901</v>
      </c>
      <c r="CC218" s="348" t="n">
        <f aca="false">'Quarterly data'!CD285</f>
        <v>102.276138644292</v>
      </c>
      <c r="CD218" s="348" t="n">
        <f aca="false">'Quarterly data'!CE285</f>
        <v>101.233403535862</v>
      </c>
      <c r="CE218" s="348" t="n">
        <f aca="false">'Quarterly data'!CF285</f>
        <v>119.968991037544</v>
      </c>
      <c r="CF218" s="348" t="n">
        <f aca="false">'Quarterly data'!CG285</f>
        <v>117.805633115875</v>
      </c>
      <c r="CG218" s="348" t="n">
        <f aca="false">'Quarterly data'!CH285</f>
        <v>127.590843698972</v>
      </c>
      <c r="CH218" s="348" t="n">
        <f aca="false">'Quarterly data'!CI285</f>
        <v>123.637356881702</v>
      </c>
      <c r="CI218" s="348" t="n">
        <f aca="false">'Quarterly data'!CJ285</f>
        <v>141.236124404671</v>
      </c>
      <c r="CJ218" s="348" t="n">
        <f aca="false">'Quarterly data'!CK285</f>
        <v>129.1365418082</v>
      </c>
      <c r="CK218" s="348" t="n">
        <f aca="false">'Quarterly data'!CL285</f>
        <v>128.93001699842</v>
      </c>
      <c r="CL218" s="348" t="n">
        <f aca="false">'Quarterly data'!CM285</f>
        <v>138.4226264402</v>
      </c>
      <c r="CM218" s="348" t="n">
        <f aca="false">'Quarterly data'!CN285</f>
        <v>148.0665915395</v>
      </c>
      <c r="CN218" s="348" t="n">
        <f aca="false">'Quarterly data'!CO285</f>
        <v>144.12100207279</v>
      </c>
      <c r="CO218" s="348" t="n">
        <f aca="false">'Quarterly data'!CP285</f>
        <v>155.15820161749</v>
      </c>
      <c r="CP218" s="348" t="n">
        <f aca="false">'Quarterly data'!CQ285</f>
        <v>151.50493886168</v>
      </c>
      <c r="CQ218" s="348" t="n">
        <f aca="false">'Quarterly data'!CR285</f>
        <v>165.273307009179</v>
      </c>
      <c r="CR218" s="348" t="n">
        <f aca="false">'Quarterly data'!CS285</f>
        <v>161.18113841208</v>
      </c>
      <c r="CS218" s="348" t="n">
        <f aca="false">'Quarterly data'!CT285</f>
        <v>167.66498700741</v>
      </c>
      <c r="CT218" s="348" t="n">
        <f aca="false">'Quarterly data'!CU285</f>
        <v>170.161665279891</v>
      </c>
      <c r="CU218" s="348" t="n">
        <f aca="false">'Quarterly data'!CV285</f>
        <v>190.971766193009</v>
      </c>
      <c r="CV218" s="348" t="n">
        <f aca="false">'Quarterly data'!CW285</f>
        <v>177.616261898681</v>
      </c>
      <c r="CW218" s="348" t="n">
        <f aca="false">'Quarterly data'!CX285</f>
        <v>197.514634085958</v>
      </c>
      <c r="CX218" s="348" t="n">
        <f aca="false">'Quarterly data'!CY285</f>
        <v>184.989325334837</v>
      </c>
      <c r="CY218" s="348" t="n">
        <f aca="false">'Quarterly data'!CZ285</f>
        <v>152.088586861604</v>
      </c>
      <c r="CZ218" s="348" t="n">
        <f aca="false">'Quarterly data'!DA285</f>
        <v>185.699750131959</v>
      </c>
      <c r="DA218" s="348" t="n">
        <f aca="false">'Quarterly data'!DB285</f>
        <v>194.711485549824</v>
      </c>
      <c r="DB218" s="348" t="n">
        <f aca="false">'Quarterly data'!DC285</f>
        <v>183.464300767163</v>
      </c>
      <c r="DC218" s="348" t="n">
        <f aca="false">'Quarterly data'!DD285</f>
        <v>212.074683572202</v>
      </c>
      <c r="DD218" s="348" t="n">
        <f aca="false">'Quarterly data'!DE285</f>
        <v>189.844662741982</v>
      </c>
      <c r="DE218" s="348" t="n">
        <f aca="false">'Quarterly data'!DF285</f>
        <v>219.121328545636</v>
      </c>
      <c r="DF218" s="348" t="n">
        <f aca="false">'Quarterly data'!DG285</f>
        <v>224.10725922392</v>
      </c>
      <c r="DG218" s="348" t="n">
        <f aca="false">'Quarterly data'!DH285</f>
        <v>240.01644160491</v>
      </c>
      <c r="DH218" s="348" t="n">
        <f aca="false">'Quarterly data'!DI285</f>
        <v>256.866155249101</v>
      </c>
      <c r="DI218" s="348" t="n">
        <f aca="false">'Quarterly data'!DJ285</f>
        <v>246.585127410099</v>
      </c>
      <c r="DJ218" s="348" t="n">
        <f aca="false">'Quarterly data'!DK285</f>
        <v>0</v>
      </c>
      <c r="DK218" s="348" t="n">
        <f aca="false">'Quarterly data'!DL285</f>
        <v>0</v>
      </c>
      <c r="DL218" s="348" t="n">
        <f aca="false">'Quarterly data'!DM285</f>
        <v>0</v>
      </c>
      <c r="DM218" s="348" t="n">
        <f aca="false">'Quarterly data'!DN285</f>
        <v>0</v>
      </c>
      <c r="DN218" s="348" t="n">
        <f aca="false">'Quarterly data'!DO285</f>
        <v>0</v>
      </c>
    </row>
    <row r="219" customFormat="false" ht="15.75" hidden="false" customHeight="false" outlineLevel="0" collapsed="false">
      <c r="A219" s="349" t="s">
        <v>711</v>
      </c>
      <c r="B219" s="348" t="n">
        <f aca="false">'Quarterly data'!C286</f>
        <v>0</v>
      </c>
      <c r="C219" s="348" t="n">
        <f aca="false">'Quarterly data'!D286</f>
        <v>0</v>
      </c>
      <c r="D219" s="348" t="n">
        <f aca="false">'Quarterly data'!E286</f>
        <v>0</v>
      </c>
      <c r="E219" s="348" t="n">
        <f aca="false">'Quarterly data'!F286</f>
        <v>0</v>
      </c>
      <c r="F219" s="348" t="n">
        <f aca="false">'Quarterly data'!G286</f>
        <v>0</v>
      </c>
      <c r="G219" s="348" t="n">
        <f aca="false">'Quarterly data'!H286</f>
        <v>0</v>
      </c>
      <c r="H219" s="348" t="n">
        <f aca="false">'Quarterly data'!I286</f>
        <v>0</v>
      </c>
      <c r="I219" s="348" t="n">
        <f aca="false">'Quarterly data'!J286</f>
        <v>0</v>
      </c>
      <c r="J219" s="348" t="n">
        <f aca="false">'Quarterly data'!K286</f>
        <v>0</v>
      </c>
      <c r="K219" s="348" t="n">
        <f aca="false">'Quarterly data'!L286</f>
        <v>0</v>
      </c>
      <c r="L219" s="348" t="n">
        <f aca="false">'Quarterly data'!M286</f>
        <v>0</v>
      </c>
      <c r="M219" s="348" t="n">
        <f aca="false">'Quarterly data'!N286</f>
        <v>0</v>
      </c>
      <c r="N219" s="348" t="n">
        <f aca="false">'Quarterly data'!O286</f>
        <v>0</v>
      </c>
      <c r="O219" s="348" t="n">
        <f aca="false">'Quarterly data'!P286</f>
        <v>0</v>
      </c>
      <c r="P219" s="348" t="n">
        <f aca="false">'Quarterly data'!Q286</f>
        <v>0</v>
      </c>
      <c r="Q219" s="348" t="n">
        <f aca="false">'Quarterly data'!R286</f>
        <v>0</v>
      </c>
      <c r="R219" s="348" t="n">
        <f aca="false">'Quarterly data'!S286</f>
        <v>3.122325</v>
      </c>
      <c r="S219" s="348" t="n">
        <f aca="false">'Quarterly data'!T286</f>
        <v>3.122325</v>
      </c>
      <c r="T219" s="348" t="n">
        <f aca="false">'Quarterly data'!U286</f>
        <v>3.122325</v>
      </c>
      <c r="U219" s="348" t="n">
        <f aca="false">'Quarterly data'!V286</f>
        <v>3.122325</v>
      </c>
      <c r="V219" s="348" t="n">
        <f aca="false">'Quarterly data'!W286</f>
        <v>3.02906875</v>
      </c>
      <c r="W219" s="348" t="n">
        <f aca="false">'Quarterly data'!X286</f>
        <v>3.02906875</v>
      </c>
      <c r="X219" s="348" t="n">
        <f aca="false">'Quarterly data'!Y286</f>
        <v>3.02906875</v>
      </c>
      <c r="Y219" s="348" t="n">
        <f aca="false">'Quarterly data'!Z286</f>
        <v>3.02906875</v>
      </c>
      <c r="Z219" s="348" t="n">
        <f aca="false">'Quarterly data'!AA286</f>
        <v>3.515225</v>
      </c>
      <c r="AA219" s="348" t="n">
        <f aca="false">'Quarterly data'!AB286</f>
        <v>3.515225</v>
      </c>
      <c r="AB219" s="348" t="n">
        <f aca="false">'Quarterly data'!AC286</f>
        <v>3.515225</v>
      </c>
      <c r="AC219" s="348" t="n">
        <f aca="false">'Quarterly data'!AD286</f>
        <v>3.515225</v>
      </c>
      <c r="AD219" s="348" t="n">
        <f aca="false">'Quarterly data'!AE286</f>
        <v>4.3433875</v>
      </c>
      <c r="AE219" s="348" t="n">
        <f aca="false">'Quarterly data'!AF286</f>
        <v>4.3433875</v>
      </c>
      <c r="AF219" s="348" t="n">
        <f aca="false">'Quarterly data'!AG286</f>
        <v>4.3433875</v>
      </c>
      <c r="AG219" s="348" t="n">
        <f aca="false">'Quarterly data'!AH286</f>
        <v>4.3433875</v>
      </c>
      <c r="AH219" s="348" t="n">
        <f aca="false">'Quarterly data'!AI286</f>
        <v>5.4527</v>
      </c>
      <c r="AI219" s="348" t="n">
        <f aca="false">'Quarterly data'!AJ286</f>
        <v>5.4527</v>
      </c>
      <c r="AJ219" s="348" t="n">
        <f aca="false">'Quarterly data'!AK286</f>
        <v>5.4527</v>
      </c>
      <c r="AK219" s="348" t="n">
        <f aca="false">'Quarterly data'!AL286</f>
        <v>5.4527</v>
      </c>
      <c r="AL219" s="348" t="n">
        <f aca="false">'Quarterly data'!AM286</f>
        <v>6.479422543875</v>
      </c>
      <c r="AM219" s="348" t="n">
        <f aca="false">'Quarterly data'!AN286</f>
        <v>6.479422543875</v>
      </c>
      <c r="AN219" s="348" t="n">
        <f aca="false">'Quarterly data'!AO286</f>
        <v>6.479422543875</v>
      </c>
      <c r="AO219" s="348" t="n">
        <f aca="false">'Quarterly data'!AP286</f>
        <v>6.479422543875</v>
      </c>
      <c r="AP219" s="348" t="n">
        <f aca="false">'Quarterly data'!AQ286</f>
        <v>7.36107008775</v>
      </c>
      <c r="AQ219" s="348" t="n">
        <f aca="false">'Quarterly data'!AR286</f>
        <v>7.36107008775</v>
      </c>
      <c r="AR219" s="348" t="n">
        <f aca="false">'Quarterly data'!AS286</f>
        <v>7.36107008775</v>
      </c>
      <c r="AS219" s="348" t="n">
        <f aca="false">'Quarterly data'!AT286</f>
        <v>7.36107008775</v>
      </c>
      <c r="AT219" s="348" t="n">
        <f aca="false">'Quarterly data'!AU286</f>
        <v>8.182697543875</v>
      </c>
      <c r="AU219" s="348" t="n">
        <f aca="false">'Quarterly data'!AV286</f>
        <v>8.182697543875</v>
      </c>
      <c r="AV219" s="348" t="n">
        <f aca="false">'Quarterly data'!AW286</f>
        <v>8.182697543875</v>
      </c>
      <c r="AW219" s="348" t="n">
        <f aca="false">'Quarterly data'!AX286</f>
        <v>8.182697543875</v>
      </c>
      <c r="AX219" s="348" t="n">
        <f aca="false">'Quarterly data'!AY286</f>
        <v>6.9698</v>
      </c>
      <c r="AY219" s="348" t="n">
        <f aca="false">'Quarterly data'!AZ286</f>
        <v>8.4402</v>
      </c>
      <c r="AZ219" s="348" t="n">
        <f aca="false">'Quarterly data'!BA286</f>
        <v>7.9509</v>
      </c>
      <c r="BA219" s="348" t="n">
        <f aca="false">'Quarterly data'!BB286</f>
        <v>7.6591</v>
      </c>
      <c r="BB219" s="348" t="n">
        <f aca="false">'Quarterly data'!BC286</f>
        <v>8.7576</v>
      </c>
      <c r="BC219" s="348" t="n">
        <f aca="false">'Quarterly data'!BD286</f>
        <v>9.804</v>
      </c>
      <c r="BD219" s="348" t="n">
        <f aca="false">'Quarterly data'!BE286</f>
        <v>11.2157</v>
      </c>
      <c r="BE219" s="348" t="n">
        <f aca="false">'Quarterly data'!BF286</f>
        <v>14.1463</v>
      </c>
      <c r="BF219" s="348" t="n">
        <f aca="false">'Quarterly data'!BG286</f>
        <v>13.5339</v>
      </c>
      <c r="BG219" s="348" t="n">
        <f aca="false">'Quarterly data'!BH286</f>
        <v>13.0849</v>
      </c>
      <c r="BH219" s="348" t="n">
        <f aca="false">'Quarterly data'!BI286</f>
        <v>7.6261</v>
      </c>
      <c r="BI219" s="348" t="n">
        <f aca="false">'Quarterly data'!BJ286</f>
        <v>8.4175</v>
      </c>
      <c r="BJ219" s="348" t="n">
        <f aca="false">'Quarterly data'!BK286</f>
        <v>8.6171</v>
      </c>
      <c r="BK219" s="348" t="n">
        <f aca="false">'Quarterly data'!BL286</f>
        <v>7.4764</v>
      </c>
      <c r="BL219" s="348" t="n">
        <f aca="false">'Quarterly data'!BM286</f>
        <v>8.7558</v>
      </c>
      <c r="BM219" s="348" t="n">
        <f aca="false">'Quarterly data'!BN286</f>
        <v>9.1095</v>
      </c>
      <c r="BN219" s="348" t="n">
        <f aca="false">'Quarterly data'!BO286</f>
        <v>10.9923</v>
      </c>
      <c r="BO219" s="348" t="n">
        <f aca="false">'Quarterly data'!BP286</f>
        <v>8.9026</v>
      </c>
      <c r="BP219" s="348" t="n">
        <f aca="false">'Quarterly data'!BQ286</f>
        <v>10.071744651</v>
      </c>
      <c r="BQ219" s="348" t="n">
        <f aca="false">'Quarterly data'!BR286</f>
        <v>10.69058</v>
      </c>
      <c r="BR219" s="348" t="n">
        <f aca="false">'Quarterly data'!BS286</f>
        <v>12.0835</v>
      </c>
      <c r="BS219" s="348" t="n">
        <f aca="false">'Quarterly data'!BT286</f>
        <v>13.1077</v>
      </c>
      <c r="BT219" s="348" t="n">
        <f aca="false">'Quarterly data'!BU286</f>
        <v>16.6645</v>
      </c>
      <c r="BU219" s="348" t="n">
        <f aca="false">'Quarterly data'!BV286</f>
        <v>11.329476736</v>
      </c>
      <c r="BV219" s="348" t="n">
        <f aca="false">'Quarterly data'!BW286</f>
        <v>10.547733877</v>
      </c>
      <c r="BW219" s="348" t="n">
        <f aca="false">'Quarterly data'!BX286</f>
        <v>11.337721523</v>
      </c>
      <c r="BX219" s="348" t="n">
        <f aca="false">'Quarterly data'!BY286</f>
        <v>12.134688291</v>
      </c>
      <c r="BY219" s="348" t="n">
        <f aca="false">'Quarterly data'!BZ286</f>
        <v>14.394527144</v>
      </c>
      <c r="BZ219" s="348" t="n">
        <f aca="false">'Quarterly data'!CA286</f>
        <v>14.799811794</v>
      </c>
      <c r="CA219" s="348" t="n">
        <f aca="false">'Quarterly data'!CB286</f>
        <v>16.527348768</v>
      </c>
      <c r="CB219" s="348" t="n">
        <f aca="false">'Quarterly data'!CC286</f>
        <v>13.928999384</v>
      </c>
      <c r="CC219" s="348" t="n">
        <f aca="false">'Quarterly data'!CD286</f>
        <v>14.842939324</v>
      </c>
      <c r="CD219" s="348" t="n">
        <f aca="false">'Quarterly data'!CE286</f>
        <v>16.295601608</v>
      </c>
      <c r="CE219" s="348" t="n">
        <f aca="false">'Quarterly data'!CF286</f>
        <v>18.384403351</v>
      </c>
      <c r="CF219" s="348" t="n">
        <f aca="false">'Quarterly data'!CG286</f>
        <v>18.14115246815</v>
      </c>
      <c r="CG219" s="348" t="n">
        <f aca="false">'Quarterly data'!CH286</f>
        <v>23.0328139276921</v>
      </c>
      <c r="CH219" s="348" t="n">
        <f aca="false">'Quarterly data'!CI286</f>
        <v>20.3484374891814</v>
      </c>
      <c r="CI219" s="348" t="n">
        <f aca="false">'Quarterly data'!CJ286</f>
        <v>22.3626831546131</v>
      </c>
      <c r="CJ219" s="348" t="n">
        <f aca="false">'Quarterly data'!CK286</f>
        <v>21.17888841</v>
      </c>
      <c r="CK219" s="348" t="n">
        <f aca="false">'Quarterly data'!CL286</f>
        <v>21.629391513</v>
      </c>
      <c r="CL219" s="348" t="n">
        <f aca="false">'Quarterly data'!CM286</f>
        <v>22.773144906</v>
      </c>
      <c r="CM219" s="348" t="n">
        <f aca="false">'Quarterly data'!CN286</f>
        <v>25.62244846</v>
      </c>
      <c r="CN219" s="348" t="n">
        <f aca="false">'Quarterly data'!CO286</f>
        <v>22.773154704</v>
      </c>
      <c r="CO219" s="348" t="n">
        <f aca="false">'Quarterly data'!CP286</f>
        <v>25.621945271</v>
      </c>
      <c r="CP219" s="348" t="n">
        <f aca="false">'Quarterly data'!CQ286</f>
        <v>25.100000483</v>
      </c>
      <c r="CQ219" s="348" t="n">
        <f aca="false">'Quarterly data'!CR286</f>
        <v>24.636179677</v>
      </c>
      <c r="CR219" s="348" t="n">
        <f aca="false">'Quarterly data'!CS286</f>
        <v>25.277997696</v>
      </c>
      <c r="CS219" s="348" t="n">
        <f aca="false">'Quarterly data'!CT286</f>
        <v>28.336205595</v>
      </c>
      <c r="CT219" s="348" t="n">
        <f aca="false">'Quarterly data'!CU286</f>
        <v>28.4171575478516</v>
      </c>
      <c r="CU219" s="348" t="n">
        <f aca="false">'Quarterly data'!CV286</f>
        <v>29.6964592800936</v>
      </c>
      <c r="CV219" s="348" t="n">
        <f aca="false">'Quarterly data'!CW286</f>
        <v>31.079485468</v>
      </c>
      <c r="CW219" s="348" t="n">
        <f aca="false">'Quarterly data'!CX286</f>
        <v>32.83818528209</v>
      </c>
      <c r="CX219" s="348" t="n">
        <f aca="false">'Quarterly data'!CY286</f>
        <v>30.56732968872</v>
      </c>
      <c r="CY219" s="348" t="n">
        <f aca="false">'Quarterly data'!CZ286</f>
        <v>22.79648368257</v>
      </c>
      <c r="CZ219" s="348" t="n">
        <f aca="false">'Quarterly data'!DA286</f>
        <v>30.9251651835409</v>
      </c>
      <c r="DA219" s="348" t="n">
        <f aca="false">'Quarterly data'!DB286</f>
        <v>34.0389805498256</v>
      </c>
      <c r="DB219" s="348" t="n">
        <f aca="false">'Quarterly data'!DC286</f>
        <v>27.6637982730079</v>
      </c>
      <c r="DC219" s="348" t="n">
        <f aca="false">'Quarterly data'!DD286</f>
        <v>31.1148358795368</v>
      </c>
      <c r="DD219" s="348" t="n">
        <f aca="false">'Quarterly data'!DE286</f>
        <v>29.951453423829</v>
      </c>
      <c r="DE219" s="348" t="n">
        <f aca="false">'Quarterly data'!DF286</f>
        <v>33.154410983803</v>
      </c>
      <c r="DF219" s="348" t="n">
        <f aca="false">'Quarterly data'!DG286</f>
        <v>30.9309610210662</v>
      </c>
      <c r="DG219" s="348" t="n">
        <f aca="false">'Quarterly data'!DH286</f>
        <v>38.9831137108332</v>
      </c>
      <c r="DH219" s="348" t="n">
        <f aca="false">'Quarterly data'!DI286</f>
        <v>50.9762992334165</v>
      </c>
      <c r="DI219" s="348" t="n">
        <f aca="false">'Quarterly data'!DJ286</f>
        <v>51.447112678062</v>
      </c>
      <c r="DJ219" s="348" t="n">
        <f aca="false">'Quarterly data'!DK286</f>
        <v>0</v>
      </c>
      <c r="DK219" s="348" t="n">
        <f aca="false">'Quarterly data'!DL286</f>
        <v>0</v>
      </c>
      <c r="DL219" s="348" t="n">
        <f aca="false">'Quarterly data'!DM286</f>
        <v>0</v>
      </c>
      <c r="DM219" s="348" t="n">
        <f aca="false">'Quarterly data'!DN286</f>
        <v>0</v>
      </c>
      <c r="DN219" s="348" t="n">
        <f aca="false">'Quarterly data'!DO286</f>
        <v>0</v>
      </c>
    </row>
    <row r="220" customFormat="false" ht="15.75" hidden="false" customHeight="false" outlineLevel="0" collapsed="false">
      <c r="A220" s="347" t="s">
        <v>712</v>
      </c>
      <c r="B220" s="348" t="n">
        <f aca="false">'Quarterly data'!C287</f>
        <v>0</v>
      </c>
      <c r="C220" s="348" t="n">
        <f aca="false">'Quarterly data'!D287</f>
        <v>0</v>
      </c>
      <c r="D220" s="348" t="n">
        <f aca="false">'Quarterly data'!E287</f>
        <v>0</v>
      </c>
      <c r="E220" s="348" t="n">
        <f aca="false">'Quarterly data'!F287</f>
        <v>0</v>
      </c>
      <c r="F220" s="348" t="n">
        <f aca="false">'Quarterly data'!G287</f>
        <v>0</v>
      </c>
      <c r="G220" s="348" t="n">
        <f aca="false">'Quarterly data'!H287</f>
        <v>0</v>
      </c>
      <c r="H220" s="348" t="n">
        <f aca="false">'Quarterly data'!I287</f>
        <v>0</v>
      </c>
      <c r="I220" s="348" t="n">
        <f aca="false">'Quarterly data'!J287</f>
        <v>0</v>
      </c>
      <c r="J220" s="348" t="n">
        <f aca="false">'Quarterly data'!K287</f>
        <v>0</v>
      </c>
      <c r="K220" s="348" t="n">
        <f aca="false">'Quarterly data'!L287</f>
        <v>0</v>
      </c>
      <c r="L220" s="348" t="n">
        <f aca="false">'Quarterly data'!M287</f>
        <v>0</v>
      </c>
      <c r="M220" s="348" t="n">
        <f aca="false">'Quarterly data'!N287</f>
        <v>0</v>
      </c>
      <c r="N220" s="348" t="n">
        <f aca="false">'Quarterly data'!O287</f>
        <v>0</v>
      </c>
      <c r="O220" s="348" t="n">
        <f aca="false">'Quarterly data'!P287</f>
        <v>0</v>
      </c>
      <c r="P220" s="348" t="n">
        <f aca="false">'Quarterly data'!Q287</f>
        <v>0</v>
      </c>
      <c r="Q220" s="348" t="n">
        <f aca="false">'Quarterly data'!R287</f>
        <v>0</v>
      </c>
      <c r="R220" s="348" t="n">
        <f aca="false">'Quarterly data'!S287</f>
        <v>0.8734125</v>
      </c>
      <c r="S220" s="348" t="n">
        <f aca="false">'Quarterly data'!T287</f>
        <v>0.8734125</v>
      </c>
      <c r="T220" s="348" t="n">
        <f aca="false">'Quarterly data'!U287</f>
        <v>0.8734125</v>
      </c>
      <c r="U220" s="348" t="n">
        <f aca="false">'Quarterly data'!V287</f>
        <v>0.8734125</v>
      </c>
      <c r="V220" s="348" t="n">
        <f aca="false">'Quarterly data'!W287</f>
        <v>1.04645</v>
      </c>
      <c r="W220" s="348" t="n">
        <f aca="false">'Quarterly data'!X287</f>
        <v>1.04645</v>
      </c>
      <c r="X220" s="348" t="n">
        <f aca="false">'Quarterly data'!Y287</f>
        <v>1.04645</v>
      </c>
      <c r="Y220" s="348" t="n">
        <f aca="false">'Quarterly data'!Z287</f>
        <v>1.04645</v>
      </c>
      <c r="Z220" s="348" t="n">
        <f aca="false">'Quarterly data'!AA287</f>
        <v>1.4472125</v>
      </c>
      <c r="AA220" s="348" t="n">
        <f aca="false">'Quarterly data'!AB287</f>
        <v>1.4472125</v>
      </c>
      <c r="AB220" s="348" t="n">
        <f aca="false">'Quarterly data'!AC287</f>
        <v>1.4472125</v>
      </c>
      <c r="AC220" s="348" t="n">
        <f aca="false">'Quarterly data'!AD287</f>
        <v>1.4472125</v>
      </c>
      <c r="AD220" s="348" t="n">
        <f aca="false">'Quarterly data'!AE287</f>
        <v>1.72328125</v>
      </c>
      <c r="AE220" s="348" t="n">
        <f aca="false">'Quarterly data'!AF287</f>
        <v>1.72328125</v>
      </c>
      <c r="AF220" s="348" t="n">
        <f aca="false">'Quarterly data'!AG287</f>
        <v>1.72328125</v>
      </c>
      <c r="AG220" s="348" t="n">
        <f aca="false">'Quarterly data'!AH287</f>
        <v>1.72328125</v>
      </c>
      <c r="AH220" s="348" t="n">
        <f aca="false">'Quarterly data'!AI287</f>
        <v>2.1484625</v>
      </c>
      <c r="AI220" s="348" t="n">
        <f aca="false">'Quarterly data'!AJ287</f>
        <v>2.1484625</v>
      </c>
      <c r="AJ220" s="348" t="n">
        <f aca="false">'Quarterly data'!AK287</f>
        <v>2.1484625</v>
      </c>
      <c r="AK220" s="348" t="n">
        <f aca="false">'Quarterly data'!AL287</f>
        <v>2.1484625</v>
      </c>
      <c r="AL220" s="348" t="n">
        <f aca="false">'Quarterly data'!AM287</f>
        <v>3.1468844338125</v>
      </c>
      <c r="AM220" s="348" t="n">
        <f aca="false">'Quarterly data'!AN287</f>
        <v>3.1468844338125</v>
      </c>
      <c r="AN220" s="348" t="n">
        <f aca="false">'Quarterly data'!AO287</f>
        <v>3.1468844338125</v>
      </c>
      <c r="AO220" s="348" t="n">
        <f aca="false">'Quarterly data'!AP287</f>
        <v>3.1468844338125</v>
      </c>
      <c r="AP220" s="348" t="n">
        <f aca="false">'Quarterly data'!AQ287</f>
        <v>3.918012617625</v>
      </c>
      <c r="AQ220" s="348" t="n">
        <f aca="false">'Quarterly data'!AR287</f>
        <v>3.918012617625</v>
      </c>
      <c r="AR220" s="348" t="n">
        <f aca="false">'Quarterly data'!AS287</f>
        <v>3.918012617625</v>
      </c>
      <c r="AS220" s="348" t="n">
        <f aca="false">'Quarterly data'!AT287</f>
        <v>3.918012617625</v>
      </c>
      <c r="AT220" s="348" t="n">
        <f aca="false">'Quarterly data'!AU287</f>
        <v>3.9892094338125</v>
      </c>
      <c r="AU220" s="348" t="n">
        <f aca="false">'Quarterly data'!AV287</f>
        <v>3.9892094338125</v>
      </c>
      <c r="AV220" s="348" t="n">
        <f aca="false">'Quarterly data'!AW287</f>
        <v>3.9892094338125</v>
      </c>
      <c r="AW220" s="348" t="n">
        <f aca="false">'Quarterly data'!AX287</f>
        <v>3.9892094338125</v>
      </c>
      <c r="AX220" s="348" t="n">
        <f aca="false">'Quarterly data'!AY287</f>
        <v>3.1</v>
      </c>
      <c r="AY220" s="348" t="n">
        <f aca="false">'Quarterly data'!AZ287</f>
        <v>4.961902116</v>
      </c>
      <c r="AZ220" s="348" t="n">
        <f aca="false">'Quarterly data'!BA287</f>
        <v>3.49563591</v>
      </c>
      <c r="BA220" s="348" t="n">
        <f aca="false">'Quarterly data'!BB287</f>
        <v>3.570868556</v>
      </c>
      <c r="BB220" s="348" t="n">
        <f aca="false">'Quarterly data'!BC287</f>
        <v>2.137150809</v>
      </c>
      <c r="BC220" s="348" t="n">
        <f aca="false">'Quarterly data'!BD287</f>
        <v>8.628550184</v>
      </c>
      <c r="BD220" s="348" t="n">
        <f aca="false">'Quarterly data'!BE287</f>
        <v>3.753168117</v>
      </c>
      <c r="BE220" s="348" t="n">
        <f aca="false">'Quarterly data'!BF287</f>
        <v>37.76557801</v>
      </c>
      <c r="BF220" s="348" t="n">
        <f aca="false">'Quarterly data'!BG287</f>
        <v>2.948504313</v>
      </c>
      <c r="BG220" s="348" t="n">
        <f aca="false">'Quarterly data'!BH287</f>
        <v>7.195317963</v>
      </c>
      <c r="BH220" s="348" t="n">
        <f aca="false">'Quarterly data'!BI287</f>
        <v>3.353970534</v>
      </c>
      <c r="BI220" s="348" t="n">
        <f aca="false">'Quarterly data'!BJ287</f>
        <v>3.046676262</v>
      </c>
      <c r="BJ220" s="348" t="n">
        <f aca="false">'Quarterly data'!BK287</f>
        <v>3.297402718</v>
      </c>
      <c r="BK220" s="348" t="n">
        <f aca="false">'Quarterly data'!BL287</f>
        <v>5.319215116</v>
      </c>
      <c r="BL220" s="348" t="n">
        <f aca="false">'Quarterly data'!BM287</f>
        <v>4.65360874</v>
      </c>
      <c r="BM220" s="348" t="n">
        <f aca="false">'Quarterly data'!BN287</f>
        <v>4.85261899</v>
      </c>
      <c r="BN220" s="348" t="n">
        <f aca="false">'Quarterly data'!BO287</f>
        <v>4.0581368</v>
      </c>
      <c r="BO220" s="348" t="n">
        <f aca="false">'Quarterly data'!BP287</f>
        <v>7.058368211</v>
      </c>
      <c r="BP220" s="348" t="n">
        <f aca="false">'Quarterly data'!BQ287</f>
        <v>21.141129251</v>
      </c>
      <c r="BQ220" s="348" t="n">
        <f aca="false">'Quarterly data'!BR287</f>
        <v>4.413501699</v>
      </c>
      <c r="BR220" s="348" t="n">
        <f aca="false">'Quarterly data'!BS287</f>
        <v>3.329203982</v>
      </c>
      <c r="BS220" s="348" t="n">
        <f aca="false">'Quarterly data'!BT287</f>
        <v>5.86506864</v>
      </c>
      <c r="BT220" s="348" t="n">
        <f aca="false">'Quarterly data'!BU287</f>
        <v>9.158</v>
      </c>
      <c r="BU220" s="348" t="n">
        <f aca="false">'Quarterly data'!BV287</f>
        <v>32.902583249735</v>
      </c>
      <c r="BV220" s="348" t="n">
        <f aca="false">'Quarterly data'!BW287</f>
        <v>21.840498209215</v>
      </c>
      <c r="BW220" s="348" t="n">
        <f aca="false">'Quarterly data'!BX287</f>
        <v>19.581391749936</v>
      </c>
      <c r="BX220" s="348" t="n">
        <f aca="false">'Quarterly data'!BY287</f>
        <v>16.187070964272</v>
      </c>
      <c r="BY220" s="348" t="n">
        <f aca="false">'Quarterly data'!BZ287</f>
        <v>42.032142379644</v>
      </c>
      <c r="BZ220" s="348" t="n">
        <f aca="false">'Quarterly data'!CA287</f>
        <v>26.129403271312</v>
      </c>
      <c r="CA220" s="348" t="n">
        <f aca="false">'Quarterly data'!CB287</f>
        <v>26.0957471361202</v>
      </c>
      <c r="CB220" s="348" t="n">
        <f aca="false">'Quarterly data'!CC287</f>
        <v>8.43136155195625</v>
      </c>
      <c r="CC220" s="348" t="n">
        <f aca="false">'Quarterly data'!CD287</f>
        <v>32.5757900487774</v>
      </c>
      <c r="CD220" s="348" t="n">
        <f aca="false">'Quarterly data'!CE287</f>
        <v>62.8197578409391</v>
      </c>
      <c r="CE220" s="348" t="n">
        <f aca="false">'Quarterly data'!CF287</f>
        <v>27.2461163013861</v>
      </c>
      <c r="CF220" s="348" t="n">
        <f aca="false">'Quarterly data'!CG287</f>
        <v>19.0484063017202</v>
      </c>
      <c r="CG220" s="348" t="n">
        <f aca="false">'Quarterly data'!CH287</f>
        <v>57.7916292798839</v>
      </c>
      <c r="CH220" s="348" t="n">
        <f aca="false">'Quarterly data'!CI287</f>
        <v>49.4539623915122</v>
      </c>
      <c r="CI220" s="348" t="n">
        <f aca="false">'Quarterly data'!CJ287</f>
        <v>41.3022502933304</v>
      </c>
      <c r="CJ220" s="348" t="n">
        <f aca="false">'Quarterly data'!CK287</f>
        <v>41.5880536479528</v>
      </c>
      <c r="CK220" s="348" t="n">
        <f aca="false">'Quarterly data'!CL287</f>
        <v>48.861053503651</v>
      </c>
      <c r="CL220" s="348" t="n">
        <f aca="false">'Quarterly data'!CM287</f>
        <v>44.08124262</v>
      </c>
      <c r="CM220" s="348" t="n">
        <f aca="false">'Quarterly data'!CN287</f>
        <v>46.9063506989776</v>
      </c>
      <c r="CN220" s="348" t="n">
        <f aca="false">'Quarterly data'!CO287</f>
        <v>31.5702048483442</v>
      </c>
      <c r="CO220" s="348" t="n">
        <f aca="false">'Quarterly data'!CP287</f>
        <v>74.7036193966742</v>
      </c>
      <c r="CP220" s="348" t="n">
        <f aca="false">'Quarterly data'!CQ287</f>
        <v>30.6726508142264</v>
      </c>
      <c r="CQ220" s="348" t="n">
        <f aca="false">'Quarterly data'!CR287</f>
        <v>71.6736497732486</v>
      </c>
      <c r="CR220" s="348" t="n">
        <f aca="false">'Quarterly data'!CS287</f>
        <v>90.639182178743</v>
      </c>
      <c r="CS220" s="348" t="n">
        <f aca="false">'Quarterly data'!CT287</f>
        <v>59.0524932949684</v>
      </c>
      <c r="CT220" s="348" t="n">
        <f aca="false">'Quarterly data'!CU287</f>
        <v>56.0889742551</v>
      </c>
      <c r="CU220" s="348" t="n">
        <f aca="false">'Quarterly data'!CV287</f>
        <v>45.6316085698369</v>
      </c>
      <c r="CV220" s="348" t="n">
        <f aca="false">'Quarterly data'!CW287</f>
        <v>78.9629557330803</v>
      </c>
      <c r="CW220" s="348" t="n">
        <f aca="false">'Quarterly data'!CX287</f>
        <v>94.7616257132329</v>
      </c>
      <c r="CX220" s="348" t="n">
        <f aca="false">'Quarterly data'!CY287</f>
        <v>36.6589573797432</v>
      </c>
      <c r="CY220" s="348" t="n">
        <f aca="false">'Quarterly data'!CZ287</f>
        <v>69.4110060810326</v>
      </c>
      <c r="CZ220" s="348" t="n">
        <f aca="false">'Quarterly data'!DA287</f>
        <v>103.618865188954</v>
      </c>
      <c r="DA220" s="348" t="n">
        <f aca="false">'Quarterly data'!DB287</f>
        <v>105.942601629047</v>
      </c>
      <c r="DB220" s="348" t="n">
        <f aca="false">'Quarterly data'!DC287</f>
        <v>36.4256473611438</v>
      </c>
      <c r="DC220" s="348" t="n">
        <f aca="false">'Quarterly data'!DD287</f>
        <v>139.426632611026</v>
      </c>
      <c r="DD220" s="348" t="n">
        <f aca="false">'Quarterly data'!DE287</f>
        <v>82.3938286951223</v>
      </c>
      <c r="DE220" s="348" t="n">
        <f aca="false">'Quarterly data'!DF287</f>
        <v>116.003591663904</v>
      </c>
      <c r="DF220" s="348" t="n">
        <f aca="false">'Quarterly data'!DG287</f>
        <v>95.7011725838287</v>
      </c>
      <c r="DG220" s="348" t="n">
        <f aca="false">'Quarterly data'!DH287</f>
        <v>107.126461818105</v>
      </c>
      <c r="DH220" s="348" t="n">
        <f aca="false">'Quarterly data'!DI287</f>
        <v>84.3505879024688</v>
      </c>
      <c r="DI220" s="348" t="n">
        <f aca="false">'Quarterly data'!DJ287</f>
        <v>100.814572863442</v>
      </c>
      <c r="DJ220" s="348" t="n">
        <f aca="false">'Quarterly data'!DK287</f>
        <v>0</v>
      </c>
      <c r="DK220" s="348" t="n">
        <f aca="false">'Quarterly data'!DL287</f>
        <v>0</v>
      </c>
      <c r="DL220" s="348" t="n">
        <f aca="false">'Quarterly data'!DM287</f>
        <v>0</v>
      </c>
      <c r="DM220" s="348" t="n">
        <f aca="false">'Quarterly data'!DN287</f>
        <v>0</v>
      </c>
      <c r="DN220" s="348" t="n">
        <f aca="false">'Quarterly data'!DO287</f>
        <v>0</v>
      </c>
    </row>
    <row r="221" customFormat="false" ht="15.75" hidden="false" customHeight="false" outlineLevel="0" collapsed="false">
      <c r="A221" s="349" t="s">
        <v>713</v>
      </c>
      <c r="B221" s="348" t="n">
        <f aca="false">'Quarterly data'!C288</f>
        <v>0</v>
      </c>
      <c r="C221" s="348" t="n">
        <f aca="false">'Quarterly data'!D288</f>
        <v>0</v>
      </c>
      <c r="D221" s="348" t="n">
        <f aca="false">'Quarterly data'!E288</f>
        <v>0</v>
      </c>
      <c r="E221" s="348" t="n">
        <f aca="false">'Quarterly data'!F288</f>
        <v>0</v>
      </c>
      <c r="F221" s="348" t="n">
        <f aca="false">'Quarterly data'!G288</f>
        <v>0</v>
      </c>
      <c r="G221" s="348" t="n">
        <f aca="false">'Quarterly data'!H288</f>
        <v>0</v>
      </c>
      <c r="H221" s="348" t="n">
        <f aca="false">'Quarterly data'!I288</f>
        <v>0</v>
      </c>
      <c r="I221" s="348" t="n">
        <f aca="false">'Quarterly data'!J288</f>
        <v>0</v>
      </c>
      <c r="J221" s="348" t="n">
        <f aca="false">'Quarterly data'!K288</f>
        <v>0</v>
      </c>
      <c r="K221" s="348" t="n">
        <f aca="false">'Quarterly data'!L288</f>
        <v>0</v>
      </c>
      <c r="L221" s="348" t="n">
        <f aca="false">'Quarterly data'!M288</f>
        <v>0</v>
      </c>
      <c r="M221" s="348" t="n">
        <f aca="false">'Quarterly data'!N288</f>
        <v>0</v>
      </c>
      <c r="N221" s="348" t="n">
        <f aca="false">'Quarterly data'!O288</f>
        <v>0</v>
      </c>
      <c r="O221" s="348" t="n">
        <f aca="false">'Quarterly data'!P288</f>
        <v>0</v>
      </c>
      <c r="P221" s="348" t="n">
        <f aca="false">'Quarterly data'!Q288</f>
        <v>0</v>
      </c>
      <c r="Q221" s="348" t="n">
        <f aca="false">'Quarterly data'!R288</f>
        <v>0</v>
      </c>
      <c r="R221" s="348" t="n">
        <f aca="false">'Quarterly data'!S288</f>
        <v>14.7872900625</v>
      </c>
      <c r="S221" s="348" t="n">
        <f aca="false">'Quarterly data'!T288</f>
        <v>14.7872900625</v>
      </c>
      <c r="T221" s="348" t="n">
        <f aca="false">'Quarterly data'!U288</f>
        <v>14.7872900625</v>
      </c>
      <c r="U221" s="348" t="n">
        <f aca="false">'Quarterly data'!V288</f>
        <v>14.7872900625</v>
      </c>
      <c r="V221" s="348" t="n">
        <f aca="false">'Quarterly data'!W288</f>
        <v>17.5652875</v>
      </c>
      <c r="W221" s="348" t="n">
        <f aca="false">'Quarterly data'!X288</f>
        <v>17.5652875</v>
      </c>
      <c r="X221" s="348" t="n">
        <f aca="false">'Quarterly data'!Y288</f>
        <v>17.5652875</v>
      </c>
      <c r="Y221" s="348" t="n">
        <f aca="false">'Quarterly data'!Z288</f>
        <v>17.5652875</v>
      </c>
      <c r="Z221" s="348" t="n">
        <f aca="false">'Quarterly data'!AA288</f>
        <v>17.24021875</v>
      </c>
      <c r="AA221" s="348" t="n">
        <f aca="false">'Quarterly data'!AB288</f>
        <v>17.24021875</v>
      </c>
      <c r="AB221" s="348" t="n">
        <f aca="false">'Quarterly data'!AC288</f>
        <v>17.24021875</v>
      </c>
      <c r="AC221" s="348" t="n">
        <f aca="false">'Quarterly data'!AD288</f>
        <v>17.24021875</v>
      </c>
      <c r="AD221" s="348" t="n">
        <f aca="false">'Quarterly data'!AE288</f>
        <v>17.62354375</v>
      </c>
      <c r="AE221" s="348" t="n">
        <f aca="false">'Quarterly data'!AF288</f>
        <v>17.62354375</v>
      </c>
      <c r="AF221" s="348" t="n">
        <f aca="false">'Quarterly data'!AG288</f>
        <v>17.62354375</v>
      </c>
      <c r="AG221" s="348" t="n">
        <f aca="false">'Quarterly data'!AH288</f>
        <v>17.62354375</v>
      </c>
      <c r="AH221" s="348" t="n">
        <f aca="false">'Quarterly data'!AI288</f>
        <v>21.99448125</v>
      </c>
      <c r="AI221" s="348" t="n">
        <f aca="false">'Quarterly data'!AJ288</f>
        <v>21.99448125</v>
      </c>
      <c r="AJ221" s="348" t="n">
        <f aca="false">'Quarterly data'!AK288</f>
        <v>21.99448125</v>
      </c>
      <c r="AK221" s="348" t="n">
        <f aca="false">'Quarterly data'!AL288</f>
        <v>21.99448125</v>
      </c>
      <c r="AL221" s="348" t="n">
        <f aca="false">'Quarterly data'!AM288</f>
        <v>31.1301055192419</v>
      </c>
      <c r="AM221" s="348" t="n">
        <f aca="false">'Quarterly data'!AN288</f>
        <v>31.1301055192419</v>
      </c>
      <c r="AN221" s="348" t="n">
        <f aca="false">'Quarterly data'!AO288</f>
        <v>31.1301055192419</v>
      </c>
      <c r="AO221" s="348" t="n">
        <f aca="false">'Quarterly data'!AP288</f>
        <v>31.1301055192419</v>
      </c>
      <c r="AP221" s="348" t="n">
        <f aca="false">'Quarterly data'!AQ288</f>
        <v>39.1697110384838</v>
      </c>
      <c r="AQ221" s="348" t="n">
        <f aca="false">'Quarterly data'!AR288</f>
        <v>39.1697110384838</v>
      </c>
      <c r="AR221" s="348" t="n">
        <f aca="false">'Quarterly data'!AS288</f>
        <v>39.1697110384838</v>
      </c>
      <c r="AS221" s="348" t="n">
        <f aca="false">'Quarterly data'!AT288</f>
        <v>39.1697110384838</v>
      </c>
      <c r="AT221" s="348" t="n">
        <f aca="false">'Quarterly data'!AU288</f>
        <v>40.1961055192419</v>
      </c>
      <c r="AU221" s="348" t="n">
        <f aca="false">'Quarterly data'!AV288</f>
        <v>40.1961055192419</v>
      </c>
      <c r="AV221" s="348" t="n">
        <f aca="false">'Quarterly data'!AW288</f>
        <v>40.1961055192419</v>
      </c>
      <c r="AW221" s="348" t="n">
        <f aca="false">'Quarterly data'!AX288</f>
        <v>40.1961055192419</v>
      </c>
      <c r="AX221" s="348" t="n">
        <f aca="false">'Quarterly data'!AY288</f>
        <v>24.218144608</v>
      </c>
      <c r="AY221" s="348" t="n">
        <f aca="false">'Quarterly data'!AZ288</f>
        <v>105.479912537</v>
      </c>
      <c r="AZ221" s="348" t="n">
        <f aca="false">'Quarterly data'!BA288</f>
        <v>30.933185349</v>
      </c>
      <c r="BA221" s="348" t="n">
        <f aca="false">'Quarterly data'!BB288</f>
        <v>46.661483601</v>
      </c>
      <c r="BB221" s="348" t="n">
        <f aca="false">'Quarterly data'!BC288</f>
        <v>68.65355642</v>
      </c>
      <c r="BC221" s="348" t="n">
        <f aca="false">'Quarterly data'!BD288</f>
        <v>88.523534364</v>
      </c>
      <c r="BD221" s="348" t="n">
        <f aca="false">'Quarterly data'!BE288</f>
        <v>41.914760849</v>
      </c>
      <c r="BE221" s="348" t="n">
        <f aca="false">'Quarterly data'!BF288</f>
        <v>80.683529054</v>
      </c>
      <c r="BF221" s="348" t="n">
        <f aca="false">'Quarterly data'!BG288</f>
        <v>38.621849543</v>
      </c>
      <c r="BG221" s="348" t="n">
        <f aca="false">'Quarterly data'!BH288</f>
        <v>104.848361109</v>
      </c>
      <c r="BH221" s="348" t="n">
        <f aca="false">'Quarterly data'!BI288</f>
        <v>93.032304295</v>
      </c>
      <c r="BI221" s="348" t="n">
        <f aca="false">'Quarterly data'!BJ288</f>
        <v>110.894622827</v>
      </c>
      <c r="BJ221" s="348" t="n">
        <f aca="false">'Quarterly data'!BK288</f>
        <v>56.970545867</v>
      </c>
      <c r="BK221" s="348" t="n">
        <f aca="false">'Quarterly data'!BL288</f>
        <v>146.203825784</v>
      </c>
      <c r="BL221" s="348" t="n">
        <f aca="false">'Quarterly data'!BM288</f>
        <v>103.859363482</v>
      </c>
      <c r="BM221" s="348" t="n">
        <f aca="false">'Quarterly data'!BN288</f>
        <v>137.518170094</v>
      </c>
      <c r="BN221" s="348" t="n">
        <f aca="false">'Quarterly data'!BO288</f>
        <v>32.225688151</v>
      </c>
      <c r="BO221" s="348" t="n">
        <f aca="false">'Quarterly data'!BP288</f>
        <v>106.78982555399</v>
      </c>
      <c r="BP221" s="348" t="n">
        <f aca="false">'Quarterly data'!BQ288</f>
        <v>136.847237916</v>
      </c>
      <c r="BQ221" s="348" t="n">
        <f aca="false">'Quarterly data'!BR288</f>
        <v>181.898802183</v>
      </c>
      <c r="BR221" s="348" t="n">
        <f aca="false">'Quarterly data'!BS288</f>
        <v>46.284844254</v>
      </c>
      <c r="BS221" s="348" t="n">
        <f aca="false">'Quarterly data'!BT288</f>
        <v>99.9277535206258</v>
      </c>
      <c r="BT221" s="348" t="n">
        <f aca="false">'Quarterly data'!BU288</f>
        <v>79.1485115881049</v>
      </c>
      <c r="BU221" s="348" t="n">
        <f aca="false">'Quarterly data'!BV288</f>
        <v>121.965541628218</v>
      </c>
      <c r="BV221" s="348" t="n">
        <f aca="false">'Quarterly data'!BW288</f>
        <v>25.960078432637</v>
      </c>
      <c r="BW221" s="348" t="n">
        <f aca="false">'Quarterly data'!BX288</f>
        <v>131.355991843982</v>
      </c>
      <c r="BX221" s="348" t="n">
        <f aca="false">'Quarterly data'!BY288</f>
        <v>146.989602500124</v>
      </c>
      <c r="BY221" s="348" t="n">
        <f aca="false">'Quarterly data'!BZ288</f>
        <v>148.068333062699</v>
      </c>
      <c r="BZ221" s="348" t="n">
        <f aca="false">'Quarterly data'!CA288</f>
        <v>53.8636730791965</v>
      </c>
      <c r="CA221" s="348" t="n">
        <f aca="false">'Quarterly data'!CB288</f>
        <v>129.165135695927</v>
      </c>
      <c r="CB221" s="348" t="n">
        <f aca="false">'Quarterly data'!CC288</f>
        <v>87.1717171952995</v>
      </c>
      <c r="CC221" s="348" t="n">
        <f aca="false">'Quarterly data'!CD288</f>
        <v>153.747662595172</v>
      </c>
      <c r="CD221" s="348" t="n">
        <f aca="false">'Quarterly data'!CE288</f>
        <v>83.7781291372248</v>
      </c>
      <c r="CE221" s="348" t="n">
        <f aca="false">'Quarterly data'!CF288</f>
        <v>91.1963193807654</v>
      </c>
      <c r="CF221" s="348" t="n">
        <f aca="false">'Quarterly data'!CG288</f>
        <v>94.8828511306832</v>
      </c>
      <c r="CG221" s="348" t="n">
        <f aca="false">'Quarterly data'!CH288</f>
        <v>104.744262660297</v>
      </c>
      <c r="CH221" s="348" t="n">
        <f aca="false">'Quarterly data'!CI288</f>
        <v>39.9476047920594</v>
      </c>
      <c r="CI221" s="348" t="n">
        <f aca="false">'Quarterly data'!CJ288</f>
        <v>134.172291694687</v>
      </c>
      <c r="CJ221" s="348" t="n">
        <f aca="false">'Quarterly data'!CK288</f>
        <v>54.2386446765431</v>
      </c>
      <c r="CK221" s="348" t="n">
        <f aca="false">'Quarterly data'!CL288</f>
        <v>67.6772150169381</v>
      </c>
      <c r="CL221" s="348" t="n">
        <f aca="false">'Quarterly data'!CM288</f>
        <v>42.3978378848945</v>
      </c>
      <c r="CM221" s="348" t="n">
        <f aca="false">'Quarterly data'!CN288</f>
        <v>77.3603709563482</v>
      </c>
      <c r="CN221" s="348" t="n">
        <f aca="false">'Quarterly data'!CO288</f>
        <v>79.651856514</v>
      </c>
      <c r="CO221" s="348" t="n">
        <f aca="false">'Quarterly data'!CP288</f>
        <v>115.135714555613</v>
      </c>
      <c r="CP221" s="348" t="n">
        <f aca="false">'Quarterly data'!CQ288</f>
        <v>100.603999787193</v>
      </c>
      <c r="CQ221" s="348" t="n">
        <f aca="false">'Quarterly data'!CR288</f>
        <v>63.5153818725013</v>
      </c>
      <c r="CR221" s="348" t="n">
        <f aca="false">'Quarterly data'!CS288</f>
        <v>89.0955490492239</v>
      </c>
      <c r="CS221" s="348" t="n">
        <f aca="false">'Quarterly data'!CT288</f>
        <v>145.456638467061</v>
      </c>
      <c r="CT221" s="348" t="n">
        <f aca="false">'Quarterly data'!CU288</f>
        <v>92.4831098615865</v>
      </c>
      <c r="CU221" s="348" t="n">
        <f aca="false">'Quarterly data'!CV288</f>
        <v>67.7383271264437</v>
      </c>
      <c r="CV221" s="348" t="n">
        <f aca="false">'Quarterly data'!CW288</f>
        <v>93.4469423237438</v>
      </c>
      <c r="CW221" s="348" t="n">
        <f aca="false">'Quarterly data'!CX288</f>
        <v>127.022827986173</v>
      </c>
      <c r="CX221" s="348" t="n">
        <f aca="false">'Quarterly data'!CY288</f>
        <v>82.8898022947023</v>
      </c>
      <c r="CY221" s="348" t="n">
        <f aca="false">'Quarterly data'!CZ288</f>
        <v>134.198832039249</v>
      </c>
      <c r="CZ221" s="348" t="n">
        <f aca="false">'Quarterly data'!DA288</f>
        <v>125.169469838742</v>
      </c>
      <c r="DA221" s="348" t="n">
        <f aca="false">'Quarterly data'!DB288</f>
        <v>133.336027390877</v>
      </c>
      <c r="DB221" s="348" t="n">
        <f aca="false">'Quarterly data'!DC288</f>
        <v>154.169828026879</v>
      </c>
      <c r="DC221" s="348" t="n">
        <f aca="false">'Quarterly data'!DD288</f>
        <v>148.412842544584</v>
      </c>
      <c r="DD221" s="348" t="n">
        <f aca="false">'Quarterly data'!DE288</f>
        <v>128.446943042929</v>
      </c>
      <c r="DE221" s="348" t="n">
        <f aca="false">'Quarterly data'!DF288</f>
        <v>170.265993408447</v>
      </c>
      <c r="DF221" s="348" t="n">
        <f aca="false">'Quarterly data'!DG288</f>
        <v>211.887737800237</v>
      </c>
      <c r="DG221" s="348" t="n">
        <f aca="false">'Quarterly data'!DH288</f>
        <v>313.583685174668</v>
      </c>
      <c r="DH221" s="348" t="n">
        <f aca="false">'Quarterly data'!DI288</f>
        <v>128.673177077679</v>
      </c>
      <c r="DI221" s="348" t="n">
        <f aca="false">'Quarterly data'!DJ288</f>
        <v>144.922920057216</v>
      </c>
      <c r="DJ221" s="348" t="n">
        <f aca="false">'Quarterly data'!DK288</f>
        <v>0</v>
      </c>
      <c r="DK221" s="348" t="n">
        <f aca="false">'Quarterly data'!DL288</f>
        <v>0</v>
      </c>
      <c r="DL221" s="348" t="n">
        <f aca="false">'Quarterly data'!DM288</f>
        <v>0</v>
      </c>
      <c r="DM221" s="348" t="n">
        <f aca="false">'Quarterly data'!DN288</f>
        <v>0</v>
      </c>
      <c r="DN221" s="348" t="n">
        <f aca="false">'Quarterly data'!DO288</f>
        <v>0</v>
      </c>
    </row>
    <row r="222" customFormat="false" ht="15.75" hidden="false" customHeight="false" outlineLevel="0" collapsed="false">
      <c r="A222" s="349" t="s">
        <v>714</v>
      </c>
      <c r="B222" s="348" t="n">
        <f aca="false">'Quarterly data'!C289</f>
        <v>0</v>
      </c>
      <c r="C222" s="348" t="n">
        <f aca="false">'Quarterly data'!D289</f>
        <v>0</v>
      </c>
      <c r="D222" s="348" t="n">
        <f aca="false">'Quarterly data'!E289</f>
        <v>0</v>
      </c>
      <c r="E222" s="348" t="n">
        <f aca="false">'Quarterly data'!F289</f>
        <v>0</v>
      </c>
      <c r="F222" s="348" t="n">
        <f aca="false">'Quarterly data'!G289</f>
        <v>0</v>
      </c>
      <c r="G222" s="348" t="n">
        <f aca="false">'Quarterly data'!H289</f>
        <v>0</v>
      </c>
      <c r="H222" s="348" t="n">
        <f aca="false">'Quarterly data'!I289</f>
        <v>0</v>
      </c>
      <c r="I222" s="348" t="n">
        <f aca="false">'Quarterly data'!J289</f>
        <v>0</v>
      </c>
      <c r="J222" s="348" t="n">
        <f aca="false">'Quarterly data'!K289</f>
        <v>0</v>
      </c>
      <c r="K222" s="348" t="n">
        <f aca="false">'Quarterly data'!L289</f>
        <v>0</v>
      </c>
      <c r="L222" s="348" t="n">
        <f aca="false">'Quarterly data'!M289</f>
        <v>0</v>
      </c>
      <c r="M222" s="348" t="n">
        <f aca="false">'Quarterly data'!N289</f>
        <v>0</v>
      </c>
      <c r="N222" s="348" t="n">
        <f aca="false">'Quarterly data'!O289</f>
        <v>0</v>
      </c>
      <c r="O222" s="348" t="n">
        <f aca="false">'Quarterly data'!P289</f>
        <v>0</v>
      </c>
      <c r="P222" s="348" t="n">
        <f aca="false">'Quarterly data'!Q289</f>
        <v>0</v>
      </c>
      <c r="Q222" s="348" t="n">
        <f aca="false">'Quarterly data'!R289</f>
        <v>0</v>
      </c>
      <c r="R222" s="348" t="n">
        <f aca="false">'Quarterly data'!S289</f>
        <v>5.0774588125</v>
      </c>
      <c r="S222" s="348" t="n">
        <f aca="false">'Quarterly data'!T289</f>
        <v>5.0774588125</v>
      </c>
      <c r="T222" s="348" t="n">
        <f aca="false">'Quarterly data'!U289</f>
        <v>5.0774588125</v>
      </c>
      <c r="U222" s="348" t="n">
        <f aca="false">'Quarterly data'!V289</f>
        <v>5.0774588125</v>
      </c>
      <c r="V222" s="348" t="n">
        <f aca="false">'Quarterly data'!W289</f>
        <v>7.958125</v>
      </c>
      <c r="W222" s="348" t="n">
        <f aca="false">'Quarterly data'!X289</f>
        <v>7.958125</v>
      </c>
      <c r="X222" s="348" t="n">
        <f aca="false">'Quarterly data'!Y289</f>
        <v>7.958125</v>
      </c>
      <c r="Y222" s="348" t="n">
        <f aca="false">'Quarterly data'!Z289</f>
        <v>7.958125</v>
      </c>
      <c r="Z222" s="348" t="n">
        <f aca="false">'Quarterly data'!AA289</f>
        <v>9.0303875</v>
      </c>
      <c r="AA222" s="348" t="n">
        <f aca="false">'Quarterly data'!AB289</f>
        <v>9.0303875</v>
      </c>
      <c r="AB222" s="348" t="n">
        <f aca="false">'Quarterly data'!AC289</f>
        <v>9.0303875</v>
      </c>
      <c r="AC222" s="348" t="n">
        <f aca="false">'Quarterly data'!AD289</f>
        <v>9.0303875</v>
      </c>
      <c r="AD222" s="348" t="n">
        <f aca="false">'Quarterly data'!AE289</f>
        <v>10.32673125</v>
      </c>
      <c r="AE222" s="348" t="n">
        <f aca="false">'Quarterly data'!AF289</f>
        <v>10.32673125</v>
      </c>
      <c r="AF222" s="348" t="n">
        <f aca="false">'Quarterly data'!AG289</f>
        <v>10.32673125</v>
      </c>
      <c r="AG222" s="348" t="n">
        <f aca="false">'Quarterly data'!AH289</f>
        <v>10.32673125</v>
      </c>
      <c r="AH222" s="348" t="n">
        <f aca="false">'Quarterly data'!AI289</f>
        <v>14.71730625</v>
      </c>
      <c r="AI222" s="348" t="n">
        <f aca="false">'Quarterly data'!AJ289</f>
        <v>14.71730625</v>
      </c>
      <c r="AJ222" s="348" t="n">
        <f aca="false">'Quarterly data'!AK289</f>
        <v>14.71730625</v>
      </c>
      <c r="AK222" s="348" t="n">
        <f aca="false">'Quarterly data'!AL289</f>
        <v>14.71730625</v>
      </c>
      <c r="AL222" s="348" t="n">
        <f aca="false">'Quarterly data'!AM289</f>
        <v>21.7105680192419</v>
      </c>
      <c r="AM222" s="348" t="n">
        <f aca="false">'Quarterly data'!AN289</f>
        <v>21.7105680192419</v>
      </c>
      <c r="AN222" s="348" t="n">
        <f aca="false">'Quarterly data'!AO289</f>
        <v>21.7105680192419</v>
      </c>
      <c r="AO222" s="348" t="n">
        <f aca="false">'Quarterly data'!AP289</f>
        <v>21.7105680192419</v>
      </c>
      <c r="AP222" s="348" t="n">
        <f aca="false">'Quarterly data'!AQ289</f>
        <v>24.2029110384837</v>
      </c>
      <c r="AQ222" s="348" t="n">
        <f aca="false">'Quarterly data'!AR289</f>
        <v>24.2029110384837</v>
      </c>
      <c r="AR222" s="348" t="n">
        <f aca="false">'Quarterly data'!AS289</f>
        <v>24.2029110384837</v>
      </c>
      <c r="AS222" s="348" t="n">
        <f aca="false">'Quarterly data'!AT289</f>
        <v>24.2029110384837</v>
      </c>
      <c r="AT222" s="348" t="n">
        <f aca="false">'Quarterly data'!AU289</f>
        <v>24.1809805192419</v>
      </c>
      <c r="AU222" s="348" t="n">
        <f aca="false">'Quarterly data'!AV289</f>
        <v>24.1809805192419</v>
      </c>
      <c r="AV222" s="348" t="n">
        <f aca="false">'Quarterly data'!AW289</f>
        <v>24.1809805192419</v>
      </c>
      <c r="AW222" s="348" t="n">
        <f aca="false">'Quarterly data'!AX289</f>
        <v>24.1809805192419</v>
      </c>
      <c r="AX222" s="348" t="n">
        <f aca="false">'Quarterly data'!AY289</f>
        <v>5.122144608</v>
      </c>
      <c r="AY222" s="348" t="n">
        <f aca="false">'Quarterly data'!AZ289</f>
        <v>86.559912537</v>
      </c>
      <c r="AZ222" s="348" t="n">
        <f aca="false">'Quarterly data'!BA289</f>
        <v>10.605185349</v>
      </c>
      <c r="BA222" s="348" t="n">
        <f aca="false">'Quarterly data'!BB289</f>
        <v>31.005483601</v>
      </c>
      <c r="BB222" s="348" t="n">
        <f aca="false">'Quarterly data'!BC289</f>
        <v>55.04348642</v>
      </c>
      <c r="BC222" s="348" t="n">
        <f aca="false">'Quarterly data'!BD289</f>
        <v>67.245114364</v>
      </c>
      <c r="BD222" s="348" t="n">
        <f aca="false">'Quarterly data'!BE289</f>
        <v>21.262460849</v>
      </c>
      <c r="BE222" s="348" t="n">
        <f aca="false">'Quarterly data'!BF289</f>
        <v>42.129329054</v>
      </c>
      <c r="BF222" s="348" t="n">
        <f aca="false">'Quarterly data'!BG289</f>
        <v>11.398849543</v>
      </c>
      <c r="BG222" s="348" t="n">
        <f aca="false">'Quarterly data'!BH289</f>
        <v>90.077464213</v>
      </c>
      <c r="BH222" s="348" t="n">
        <f aca="false">'Quarterly data'!BI289</f>
        <v>61.088462904</v>
      </c>
      <c r="BI222" s="348" t="n">
        <f aca="false">'Quarterly data'!BJ289</f>
        <v>71.039864631</v>
      </c>
      <c r="BJ222" s="348" t="n">
        <f aca="false">'Quarterly data'!BK289</f>
        <v>29.670545867</v>
      </c>
      <c r="BK222" s="348" t="n">
        <f aca="false">'Quarterly data'!BL289</f>
        <v>118.903825784</v>
      </c>
      <c r="BL222" s="348" t="n">
        <f aca="false">'Quarterly data'!BM289</f>
        <v>69.759363482</v>
      </c>
      <c r="BM222" s="348" t="n">
        <f aca="false">'Quarterly data'!BN289</f>
        <v>57.518170094</v>
      </c>
      <c r="BN222" s="348" t="n">
        <f aca="false">'Quarterly data'!BO289</f>
        <v>6.776688151</v>
      </c>
      <c r="BO222" s="348" t="n">
        <f aca="false">'Quarterly data'!BP289</f>
        <v>82.33882555399</v>
      </c>
      <c r="BP222" s="348" t="n">
        <f aca="false">'Quarterly data'!BQ289</f>
        <v>108.407237916</v>
      </c>
      <c r="BQ222" s="348" t="n">
        <f aca="false">'Quarterly data'!BR289</f>
        <v>102.538202183</v>
      </c>
      <c r="BR222" s="348" t="n">
        <f aca="false">'Quarterly data'!BS289</f>
        <v>17.884844254</v>
      </c>
      <c r="BS222" s="348" t="n">
        <f aca="false">'Quarterly data'!BT289</f>
        <v>36.855704193</v>
      </c>
      <c r="BT222" s="348" t="n">
        <f aca="false">'Quarterly data'!BU289</f>
        <v>45.5416</v>
      </c>
      <c r="BU222" s="348" t="n">
        <f aca="false">'Quarterly data'!BV289</f>
        <v>43.4589366842811</v>
      </c>
      <c r="BV222" s="348" t="n">
        <f aca="false">'Quarterly data'!BW289</f>
        <v>13.0750425881404</v>
      </c>
      <c r="BW222" s="348" t="n">
        <f aca="false">'Quarterly data'!BX289</f>
        <v>81.4545442205203</v>
      </c>
      <c r="BX222" s="348" t="n">
        <f aca="false">'Quarterly data'!BY289</f>
        <v>86.4832242383236</v>
      </c>
      <c r="BY222" s="348" t="n">
        <f aca="false">'Quarterly data'!BZ289</f>
        <v>51.2957445486128</v>
      </c>
      <c r="BZ222" s="348" t="n">
        <f aca="false">'Quarterly data'!CA289</f>
        <v>0.863673079196489</v>
      </c>
      <c r="CA222" s="348" t="n">
        <f aca="false">'Quarterly data'!CB289</f>
        <v>36.1823272252439</v>
      </c>
      <c r="CB222" s="348" t="n">
        <f aca="false">'Quarterly data'!CC289</f>
        <v>36.0467171952995</v>
      </c>
      <c r="CC222" s="348" t="n">
        <f aca="false">'Quarterly data'!CD289</f>
        <v>79.3946176381332</v>
      </c>
      <c r="CD222" s="348" t="n">
        <f aca="false">'Quarterly data'!CE289</f>
        <v>26.0003028585428</v>
      </c>
      <c r="CE222" s="348" t="n">
        <f aca="false">'Quarterly data'!CF289</f>
        <v>33.4184931020834</v>
      </c>
      <c r="CF222" s="348" t="n">
        <f aca="false">'Quarterly data'!CG289</f>
        <v>46.5128511306832</v>
      </c>
      <c r="CG222" s="348" t="n">
        <f aca="false">'Quarterly data'!CH289</f>
        <v>56.3742626602971</v>
      </c>
      <c r="CH222" s="348" t="n">
        <f aca="false">'Quarterly data'!CI289</f>
        <v>3.84760479205942</v>
      </c>
      <c r="CI222" s="348" t="n">
        <f aca="false">'Quarterly data'!CJ289</f>
        <v>98.0722916946874</v>
      </c>
      <c r="CJ222" s="348" t="n">
        <f aca="false">'Quarterly data'!CK289</f>
        <v>27.8141936018246</v>
      </c>
      <c r="CK222" s="348" t="n">
        <f aca="false">'Quarterly data'!CL289</f>
        <v>64.6517305636487</v>
      </c>
      <c r="CL222" s="348" t="n">
        <f aca="false">'Quarterly data'!CM289</f>
        <v>26.5245018928945</v>
      </c>
      <c r="CM222" s="348" t="n">
        <f aca="false">'Quarterly data'!CN289</f>
        <v>65.1916578881508</v>
      </c>
      <c r="CN222" s="348" t="n">
        <f aca="false">'Quarterly data'!CO289</f>
        <v>37.074356514</v>
      </c>
      <c r="CO222" s="348" t="n">
        <f aca="false">'Quarterly data'!CP289</f>
        <v>72.558214555613</v>
      </c>
      <c r="CP222" s="348" t="n">
        <f aca="false">'Quarterly data'!CQ289</f>
        <v>58.8264997871928</v>
      </c>
      <c r="CQ222" s="348" t="n">
        <f aca="false">'Quarterly data'!CR289</f>
        <v>21.7378818725013</v>
      </c>
      <c r="CR222" s="348" t="n">
        <f aca="false">'Quarterly data'!CS289</f>
        <v>25.1812417493539</v>
      </c>
      <c r="CS222" s="348" t="n">
        <f aca="false">'Quarterly data'!CT289</f>
        <v>81.5709172237845</v>
      </c>
      <c r="CT222" s="348" t="n">
        <f aca="false">'Quarterly data'!CU289</f>
        <v>39.8453581362158</v>
      </c>
      <c r="CU222" s="348" t="n">
        <f aca="false">'Quarterly data'!CV289</f>
        <v>15.1005754007913</v>
      </c>
      <c r="CV222" s="348" t="n">
        <f aca="false">'Quarterly data'!CW289</f>
        <v>28.494422424924</v>
      </c>
      <c r="CW222" s="348" t="n">
        <f aca="false">'Quarterly data'!CX289</f>
        <v>62.0750982931816</v>
      </c>
      <c r="CX222" s="348" t="n">
        <f aca="false">'Quarterly data'!CY289</f>
        <v>17.942072601711</v>
      </c>
      <c r="CY222" s="348" t="n">
        <f aca="false">'Quarterly data'!CZ289</f>
        <v>69.218968641801</v>
      </c>
      <c r="CZ222" s="348" t="n">
        <f aca="false">'Quarterly data'!DA289</f>
        <v>55.782065424182</v>
      </c>
      <c r="DA222" s="348" t="n">
        <f aca="false">'Quarterly data'!DB289</f>
        <v>63.9486229763176</v>
      </c>
      <c r="DB222" s="348" t="n">
        <f aca="false">'Quarterly data'!DC289</f>
        <v>74.4921962822387</v>
      </c>
      <c r="DC222" s="348" t="n">
        <f aca="false">'Quarterly data'!DD289</f>
        <v>72.1169603379439</v>
      </c>
      <c r="DD222" s="348" t="n">
        <f aca="false">'Quarterly data'!DE289</f>
        <v>51.873638891334</v>
      </c>
      <c r="DE222" s="348" t="n">
        <f aca="false">'Quarterly data'!DF289</f>
        <v>66.6942772817581</v>
      </c>
      <c r="DF222" s="348" t="n">
        <f aca="false">'Quarterly data'!DG289</f>
        <v>113.433515175559</v>
      </c>
      <c r="DG222" s="348" t="n">
        <f aca="false">'Quarterly data'!DH289</f>
        <v>215.12946254999</v>
      </c>
      <c r="DH222" s="348" t="n">
        <f aca="false">'Quarterly data'!DI289</f>
        <v>35.5752446052002</v>
      </c>
      <c r="DI222" s="348" t="n">
        <f aca="false">'Quarterly data'!DJ289</f>
        <v>51.8249875847372</v>
      </c>
      <c r="DJ222" s="348" t="n">
        <f aca="false">'Quarterly data'!DK289</f>
        <v>0</v>
      </c>
      <c r="DK222" s="348" t="n">
        <f aca="false">'Quarterly data'!DL289</f>
        <v>0</v>
      </c>
      <c r="DL222" s="348" t="n">
        <f aca="false">'Quarterly data'!DM289</f>
        <v>0</v>
      </c>
      <c r="DM222" s="348" t="n">
        <f aca="false">'Quarterly data'!DN289</f>
        <v>0</v>
      </c>
      <c r="DN222" s="348" t="n">
        <f aca="false">'Quarterly data'!DO289</f>
        <v>0</v>
      </c>
    </row>
    <row r="223" customFormat="false" ht="15.75" hidden="false" customHeight="false" outlineLevel="0" collapsed="false">
      <c r="A223" s="347" t="s">
        <v>715</v>
      </c>
      <c r="B223" s="348" t="n">
        <f aca="false">'Quarterly data'!C290</f>
        <v>0</v>
      </c>
      <c r="C223" s="348" t="n">
        <f aca="false">'Quarterly data'!D290</f>
        <v>0</v>
      </c>
      <c r="D223" s="348" t="n">
        <f aca="false">'Quarterly data'!E290</f>
        <v>0</v>
      </c>
      <c r="E223" s="348" t="n">
        <f aca="false">'Quarterly data'!F290</f>
        <v>0</v>
      </c>
      <c r="F223" s="348" t="n">
        <f aca="false">'Quarterly data'!G290</f>
        <v>0</v>
      </c>
      <c r="G223" s="348" t="n">
        <f aca="false">'Quarterly data'!H290</f>
        <v>0</v>
      </c>
      <c r="H223" s="348" t="n">
        <f aca="false">'Quarterly data'!I290</f>
        <v>0</v>
      </c>
      <c r="I223" s="348" t="n">
        <f aca="false">'Quarterly data'!J290</f>
        <v>0</v>
      </c>
      <c r="J223" s="348" t="n">
        <f aca="false">'Quarterly data'!K290</f>
        <v>0</v>
      </c>
      <c r="K223" s="348" t="n">
        <f aca="false">'Quarterly data'!L290</f>
        <v>0</v>
      </c>
      <c r="L223" s="348" t="n">
        <f aca="false">'Quarterly data'!M290</f>
        <v>0</v>
      </c>
      <c r="M223" s="348" t="n">
        <f aca="false">'Quarterly data'!N290</f>
        <v>0</v>
      </c>
      <c r="N223" s="348" t="n">
        <f aca="false">'Quarterly data'!O290</f>
        <v>0</v>
      </c>
      <c r="O223" s="348" t="n">
        <f aca="false">'Quarterly data'!P290</f>
        <v>0</v>
      </c>
      <c r="P223" s="348" t="n">
        <f aca="false">'Quarterly data'!Q290</f>
        <v>0</v>
      </c>
      <c r="Q223" s="348" t="n">
        <f aca="false">'Quarterly data'!R290</f>
        <v>0</v>
      </c>
      <c r="R223" s="348" t="n">
        <f aca="false">'Quarterly data'!S290</f>
        <v>9.70983125</v>
      </c>
      <c r="S223" s="348" t="n">
        <f aca="false">'Quarterly data'!T290</f>
        <v>9.70983125</v>
      </c>
      <c r="T223" s="348" t="n">
        <f aca="false">'Quarterly data'!U290</f>
        <v>9.70983125</v>
      </c>
      <c r="U223" s="348" t="n">
        <f aca="false">'Quarterly data'!V290</f>
        <v>9.70983125</v>
      </c>
      <c r="V223" s="348" t="n">
        <f aca="false">'Quarterly data'!W290</f>
        <v>9.6071625</v>
      </c>
      <c r="W223" s="348" t="n">
        <f aca="false">'Quarterly data'!X290</f>
        <v>9.6071625</v>
      </c>
      <c r="X223" s="348" t="n">
        <f aca="false">'Quarterly data'!Y290</f>
        <v>9.6071625</v>
      </c>
      <c r="Y223" s="348" t="n">
        <f aca="false">'Quarterly data'!Z290</f>
        <v>9.6071625</v>
      </c>
      <c r="Z223" s="348" t="n">
        <f aca="false">'Quarterly data'!AA290</f>
        <v>8.20983125</v>
      </c>
      <c r="AA223" s="348" t="n">
        <f aca="false">'Quarterly data'!AB290</f>
        <v>8.20983125</v>
      </c>
      <c r="AB223" s="348" t="n">
        <f aca="false">'Quarterly data'!AC290</f>
        <v>8.20983125</v>
      </c>
      <c r="AC223" s="348" t="n">
        <f aca="false">'Quarterly data'!AD290</f>
        <v>8.20983125</v>
      </c>
      <c r="AD223" s="348" t="n">
        <f aca="false">'Quarterly data'!AE290</f>
        <v>7.2968125</v>
      </c>
      <c r="AE223" s="348" t="n">
        <f aca="false">'Quarterly data'!AF290</f>
        <v>7.2968125</v>
      </c>
      <c r="AF223" s="348" t="n">
        <f aca="false">'Quarterly data'!AG290</f>
        <v>7.2968125</v>
      </c>
      <c r="AG223" s="348" t="n">
        <f aca="false">'Quarterly data'!AH290</f>
        <v>7.2968125</v>
      </c>
      <c r="AH223" s="348" t="n">
        <f aca="false">'Quarterly data'!AI290</f>
        <v>7.277175</v>
      </c>
      <c r="AI223" s="348" t="n">
        <f aca="false">'Quarterly data'!AJ290</f>
        <v>7.277175</v>
      </c>
      <c r="AJ223" s="348" t="n">
        <f aca="false">'Quarterly data'!AK290</f>
        <v>7.277175</v>
      </c>
      <c r="AK223" s="348" t="n">
        <f aca="false">'Quarterly data'!AL290</f>
        <v>7.277175</v>
      </c>
      <c r="AL223" s="348" t="n">
        <f aca="false">'Quarterly data'!AM290</f>
        <v>9.4195375</v>
      </c>
      <c r="AM223" s="348" t="n">
        <f aca="false">'Quarterly data'!AN290</f>
        <v>9.4195375</v>
      </c>
      <c r="AN223" s="348" t="n">
        <f aca="false">'Quarterly data'!AO290</f>
        <v>9.4195375</v>
      </c>
      <c r="AO223" s="348" t="n">
        <f aca="false">'Quarterly data'!AP290</f>
        <v>9.4195375</v>
      </c>
      <c r="AP223" s="348" t="n">
        <f aca="false">'Quarterly data'!AQ290</f>
        <v>14.9668</v>
      </c>
      <c r="AQ223" s="348" t="n">
        <f aca="false">'Quarterly data'!AR290</f>
        <v>14.9668</v>
      </c>
      <c r="AR223" s="348" t="n">
        <f aca="false">'Quarterly data'!AS290</f>
        <v>14.9668</v>
      </c>
      <c r="AS223" s="348" t="n">
        <f aca="false">'Quarterly data'!AT290</f>
        <v>14.9668</v>
      </c>
      <c r="AT223" s="348" t="n">
        <f aca="false">'Quarterly data'!AU290</f>
        <v>16.015125</v>
      </c>
      <c r="AU223" s="348" t="n">
        <f aca="false">'Quarterly data'!AV290</f>
        <v>16.015125</v>
      </c>
      <c r="AV223" s="348" t="n">
        <f aca="false">'Quarterly data'!AW290</f>
        <v>16.015125</v>
      </c>
      <c r="AW223" s="348" t="n">
        <f aca="false">'Quarterly data'!AX290</f>
        <v>16.015125</v>
      </c>
      <c r="AX223" s="348" t="n">
        <f aca="false">'Quarterly data'!AY290</f>
        <v>19.096</v>
      </c>
      <c r="AY223" s="348" t="n">
        <f aca="false">'Quarterly data'!AZ290</f>
        <v>18.92</v>
      </c>
      <c r="AZ223" s="348" t="n">
        <f aca="false">'Quarterly data'!BA290</f>
        <v>20.328</v>
      </c>
      <c r="BA223" s="348" t="n">
        <f aca="false">'Quarterly data'!BB290</f>
        <v>15.656</v>
      </c>
      <c r="BB223" s="348" t="n">
        <f aca="false">'Quarterly data'!BC290</f>
        <v>13.61007</v>
      </c>
      <c r="BC223" s="348" t="n">
        <f aca="false">'Quarterly data'!BD290</f>
        <v>21.27842</v>
      </c>
      <c r="BD223" s="348" t="n">
        <f aca="false">'Quarterly data'!BE290</f>
        <v>20.6523</v>
      </c>
      <c r="BE223" s="348" t="n">
        <f aca="false">'Quarterly data'!BF290</f>
        <v>38.5542</v>
      </c>
      <c r="BF223" s="348" t="n">
        <f aca="false">'Quarterly data'!BG290</f>
        <v>27.223</v>
      </c>
      <c r="BG223" s="348" t="n">
        <f aca="false">'Quarterly data'!BH290</f>
        <v>14.770896896</v>
      </c>
      <c r="BH223" s="348" t="n">
        <f aca="false">'Quarterly data'!BI290</f>
        <v>31.943841391</v>
      </c>
      <c r="BI223" s="348" t="n">
        <f aca="false">'Quarterly data'!BJ290</f>
        <v>39.854758196</v>
      </c>
      <c r="BJ223" s="348" t="n">
        <f aca="false">'Quarterly data'!BK290</f>
        <v>27.3</v>
      </c>
      <c r="BK223" s="348" t="n">
        <f aca="false">'Quarterly data'!BL290</f>
        <v>27.3</v>
      </c>
      <c r="BL223" s="348" t="n">
        <f aca="false">'Quarterly data'!BM290</f>
        <v>34.1</v>
      </c>
      <c r="BM223" s="348" t="n">
        <f aca="false">'Quarterly data'!BN290</f>
        <v>80</v>
      </c>
      <c r="BN223" s="348" t="n">
        <f aca="false">'Quarterly data'!BO290</f>
        <v>25.449</v>
      </c>
      <c r="BO223" s="348" t="n">
        <f aca="false">'Quarterly data'!BP290</f>
        <v>24.451</v>
      </c>
      <c r="BP223" s="348" t="n">
        <f aca="false">'Quarterly data'!BQ290</f>
        <v>28.44</v>
      </c>
      <c r="BQ223" s="348" t="n">
        <f aca="false">'Quarterly data'!BR290</f>
        <v>79.3606</v>
      </c>
      <c r="BR223" s="348" t="n">
        <f aca="false">'Quarterly data'!BS290</f>
        <v>28.4</v>
      </c>
      <c r="BS223" s="348" t="n">
        <f aca="false">'Quarterly data'!BT290</f>
        <v>63.0720493276258</v>
      </c>
      <c r="BT223" s="348" t="n">
        <f aca="false">'Quarterly data'!BU290</f>
        <v>33.6069115881049</v>
      </c>
      <c r="BU223" s="348" t="n">
        <f aca="false">'Quarterly data'!BV290</f>
        <v>78.5066049439371</v>
      </c>
      <c r="BV223" s="348" t="n">
        <f aca="false">'Quarterly data'!BW290</f>
        <v>12.8850358444967</v>
      </c>
      <c r="BW223" s="348" t="n">
        <f aca="false">'Quarterly data'!BX290</f>
        <v>49.9014476234614</v>
      </c>
      <c r="BX223" s="348" t="n">
        <f aca="false">'Quarterly data'!BY290</f>
        <v>60.5063782618</v>
      </c>
      <c r="BY223" s="348" t="n">
        <f aca="false">'Quarterly data'!BZ290</f>
        <v>96.772588514086</v>
      </c>
      <c r="BZ223" s="348" t="n">
        <f aca="false">'Quarterly data'!CA290</f>
        <v>53</v>
      </c>
      <c r="CA223" s="348" t="n">
        <f aca="false">'Quarterly data'!CB290</f>
        <v>92.982808470683</v>
      </c>
      <c r="CB223" s="348" t="n">
        <f aca="false">'Quarterly data'!CC290</f>
        <v>51.125</v>
      </c>
      <c r="CC223" s="348" t="n">
        <f aca="false">'Quarterly data'!CD290</f>
        <v>74.3530449570387</v>
      </c>
      <c r="CD223" s="348" t="n">
        <f aca="false">'Quarterly data'!CE290</f>
        <v>57.777826278682</v>
      </c>
      <c r="CE223" s="348" t="n">
        <f aca="false">'Quarterly data'!CF290</f>
        <v>57.777826278682</v>
      </c>
      <c r="CF223" s="348" t="n">
        <f aca="false">'Quarterly data'!CG290</f>
        <v>48.37</v>
      </c>
      <c r="CG223" s="348" t="n">
        <f aca="false">'Quarterly data'!CH290</f>
        <v>48.37</v>
      </c>
      <c r="CH223" s="348" t="n">
        <f aca="false">'Quarterly data'!CI290</f>
        <v>36.1</v>
      </c>
      <c r="CI223" s="348" t="n">
        <f aca="false">'Quarterly data'!CJ290</f>
        <v>36.1</v>
      </c>
      <c r="CJ223" s="348" t="n">
        <f aca="false">'Quarterly data'!CK290</f>
        <v>26.4244510747186</v>
      </c>
      <c r="CK223" s="348" t="n">
        <f aca="false">'Quarterly data'!CL290</f>
        <v>3.02548445328942</v>
      </c>
      <c r="CL223" s="348" t="n">
        <f aca="false">'Quarterly data'!CM290</f>
        <v>15.873335992</v>
      </c>
      <c r="CM223" s="348" t="n">
        <f aca="false">'Quarterly data'!CN290</f>
        <v>12.1687130681974</v>
      </c>
      <c r="CN223" s="348" t="n">
        <f aca="false">'Quarterly data'!CO290</f>
        <v>42.5775</v>
      </c>
      <c r="CO223" s="348" t="n">
        <f aca="false">'Quarterly data'!CP290</f>
        <v>42.5775</v>
      </c>
      <c r="CP223" s="348" t="n">
        <f aca="false">'Quarterly data'!CQ290</f>
        <v>41.7775</v>
      </c>
      <c r="CQ223" s="348" t="n">
        <f aca="false">'Quarterly data'!CR290</f>
        <v>41.7775</v>
      </c>
      <c r="CR223" s="348" t="n">
        <f aca="false">'Quarterly data'!CS290</f>
        <v>63.91430729987</v>
      </c>
      <c r="CS223" s="348" t="n">
        <f aca="false">'Quarterly data'!CT290</f>
        <v>63.8857212432767</v>
      </c>
      <c r="CT223" s="348" t="n">
        <f aca="false">'Quarterly data'!CU290</f>
        <v>52.6377517253706</v>
      </c>
      <c r="CU223" s="348" t="n">
        <f aca="false">'Quarterly data'!CV290</f>
        <v>52.6377517256524</v>
      </c>
      <c r="CV223" s="348" t="n">
        <f aca="false">'Quarterly data'!CW290</f>
        <v>64.9525198988198</v>
      </c>
      <c r="CW223" s="348" t="n">
        <f aca="false">'Quarterly data'!CX290</f>
        <v>64.9477296929913</v>
      </c>
      <c r="CX223" s="348" t="n">
        <f aca="false">'Quarterly data'!CY290</f>
        <v>64.9477296929913</v>
      </c>
      <c r="CY223" s="348" t="n">
        <f aca="false">'Quarterly data'!CZ290</f>
        <v>64.9798633974476</v>
      </c>
      <c r="CZ223" s="348" t="n">
        <f aca="false">'Quarterly data'!DA290</f>
        <v>69.3874044145598</v>
      </c>
      <c r="DA223" s="348" t="n">
        <f aca="false">'Quarterly data'!DB290</f>
        <v>69.3874044145598</v>
      </c>
      <c r="DB223" s="348" t="n">
        <f aca="false">'Quarterly data'!DC290</f>
        <v>79.6776317446401</v>
      </c>
      <c r="DC223" s="348" t="n">
        <f aca="false">'Quarterly data'!DD290</f>
        <v>76.2958822066402</v>
      </c>
      <c r="DD223" s="348" t="n">
        <f aca="false">'Quarterly data'!DE290</f>
        <v>76.5733041515954</v>
      </c>
      <c r="DE223" s="348" t="n">
        <f aca="false">'Quarterly data'!DF290</f>
        <v>103.571716126689</v>
      </c>
      <c r="DF223" s="348" t="n">
        <f aca="false">'Quarterly data'!DG290</f>
        <v>98.4542226246777</v>
      </c>
      <c r="DG223" s="348" t="n">
        <f aca="false">'Quarterly data'!DH290</f>
        <v>98.4542226246777</v>
      </c>
      <c r="DH223" s="348" t="n">
        <f aca="false">'Quarterly data'!DI290</f>
        <v>93.0979324724787</v>
      </c>
      <c r="DI223" s="348" t="n">
        <f aca="false">'Quarterly data'!DJ290</f>
        <v>93.0979324724787</v>
      </c>
      <c r="DJ223" s="348" t="n">
        <f aca="false">'Quarterly data'!DK290</f>
        <v>0</v>
      </c>
      <c r="DK223" s="348" t="n">
        <f aca="false">'Quarterly data'!DL290</f>
        <v>0</v>
      </c>
      <c r="DL223" s="348" t="n">
        <f aca="false">'Quarterly data'!DM290</f>
        <v>0</v>
      </c>
      <c r="DM223" s="348" t="n">
        <f aca="false">'Quarterly data'!DN290</f>
        <v>0</v>
      </c>
      <c r="DN223" s="348" t="n">
        <f aca="false">'Quarterly data'!DO290</f>
        <v>0</v>
      </c>
    </row>
    <row r="224" customFormat="false" ht="15.75" hidden="false" customHeight="false" outlineLevel="0" collapsed="false">
      <c r="A224" s="349" t="s">
        <v>716</v>
      </c>
      <c r="B224" s="348" t="n">
        <f aca="false">'Quarterly data'!C291</f>
        <v>0</v>
      </c>
      <c r="C224" s="348" t="n">
        <f aca="false">'Quarterly data'!D291</f>
        <v>0</v>
      </c>
      <c r="D224" s="348" t="n">
        <f aca="false">'Quarterly data'!E291</f>
        <v>0</v>
      </c>
      <c r="E224" s="348" t="n">
        <f aca="false">'Quarterly data'!F291</f>
        <v>0</v>
      </c>
      <c r="F224" s="348" t="n">
        <f aca="false">'Quarterly data'!G291</f>
        <v>0</v>
      </c>
      <c r="G224" s="348" t="n">
        <f aca="false">'Quarterly data'!H291</f>
        <v>0</v>
      </c>
      <c r="H224" s="348" t="n">
        <f aca="false">'Quarterly data'!I291</f>
        <v>0</v>
      </c>
      <c r="I224" s="348" t="n">
        <f aca="false">'Quarterly data'!J291</f>
        <v>0</v>
      </c>
      <c r="J224" s="348" t="n">
        <f aca="false">'Quarterly data'!K291</f>
        <v>0</v>
      </c>
      <c r="K224" s="348" t="n">
        <f aca="false">'Quarterly data'!L291</f>
        <v>0</v>
      </c>
      <c r="L224" s="348" t="n">
        <f aca="false">'Quarterly data'!M291</f>
        <v>0</v>
      </c>
      <c r="M224" s="348" t="n">
        <f aca="false">'Quarterly data'!N291</f>
        <v>0</v>
      </c>
      <c r="N224" s="348" t="n">
        <f aca="false">'Quarterly data'!O291</f>
        <v>0</v>
      </c>
      <c r="O224" s="348" t="n">
        <f aca="false">'Quarterly data'!P291</f>
        <v>0</v>
      </c>
      <c r="P224" s="348" t="n">
        <f aca="false">'Quarterly data'!Q291</f>
        <v>0</v>
      </c>
      <c r="Q224" s="348" t="n">
        <f aca="false">'Quarterly data'!R291</f>
        <v>0</v>
      </c>
      <c r="R224" s="348" t="n">
        <f aca="false">'Quarterly data'!S291</f>
        <v>36.756352257125</v>
      </c>
      <c r="S224" s="348" t="n">
        <f aca="false">'Quarterly data'!T291</f>
        <v>36.756352257125</v>
      </c>
      <c r="T224" s="348" t="n">
        <f aca="false">'Quarterly data'!U291</f>
        <v>36.756352257125</v>
      </c>
      <c r="U224" s="348" t="n">
        <f aca="false">'Quarterly data'!V291</f>
        <v>36.756352257125</v>
      </c>
      <c r="V224" s="348" t="n">
        <f aca="false">'Quarterly data'!W291</f>
        <v>38.9516667535625</v>
      </c>
      <c r="W224" s="348" t="n">
        <f aca="false">'Quarterly data'!X291</f>
        <v>38.9516667535625</v>
      </c>
      <c r="X224" s="348" t="n">
        <f aca="false">'Quarterly data'!Y291</f>
        <v>38.9516667535625</v>
      </c>
      <c r="Y224" s="348" t="n">
        <f aca="false">'Quarterly data'!Z291</f>
        <v>38.9516667535625</v>
      </c>
      <c r="Z224" s="348" t="n">
        <f aca="false">'Quarterly data'!AA291</f>
        <v>42.04085</v>
      </c>
      <c r="AA224" s="348" t="n">
        <f aca="false">'Quarterly data'!AB291</f>
        <v>42.04085</v>
      </c>
      <c r="AB224" s="348" t="n">
        <f aca="false">'Quarterly data'!AC291</f>
        <v>42.04085</v>
      </c>
      <c r="AC224" s="348" t="n">
        <f aca="false">'Quarterly data'!AD291</f>
        <v>42.04085</v>
      </c>
      <c r="AD224" s="348" t="n">
        <f aca="false">'Quarterly data'!AE291</f>
        <v>47.82976875</v>
      </c>
      <c r="AE224" s="348" t="n">
        <f aca="false">'Quarterly data'!AF291</f>
        <v>47.82976875</v>
      </c>
      <c r="AF224" s="348" t="n">
        <f aca="false">'Quarterly data'!AG291</f>
        <v>47.82976875</v>
      </c>
      <c r="AG224" s="348" t="n">
        <f aca="false">'Quarterly data'!AH291</f>
        <v>47.82976875</v>
      </c>
      <c r="AH224" s="348" t="n">
        <f aca="false">'Quarterly data'!AI291</f>
        <v>55.5367925</v>
      </c>
      <c r="AI224" s="348" t="n">
        <f aca="false">'Quarterly data'!AJ291</f>
        <v>55.5367925</v>
      </c>
      <c r="AJ224" s="348" t="n">
        <f aca="false">'Quarterly data'!AK291</f>
        <v>55.5367925</v>
      </c>
      <c r="AK224" s="348" t="n">
        <f aca="false">'Quarterly data'!AL291</f>
        <v>55.5367925</v>
      </c>
      <c r="AL224" s="348" t="n">
        <f aca="false">'Quarterly data'!AM291</f>
        <v>67.5945716796869</v>
      </c>
      <c r="AM224" s="348" t="n">
        <f aca="false">'Quarterly data'!AN291</f>
        <v>67.5945716796869</v>
      </c>
      <c r="AN224" s="348" t="n">
        <f aca="false">'Quarterly data'!AO291</f>
        <v>67.5945716796869</v>
      </c>
      <c r="AO224" s="348" t="n">
        <f aca="false">'Quarterly data'!AP291</f>
        <v>67.5945716796869</v>
      </c>
      <c r="AP224" s="348" t="n">
        <f aca="false">'Quarterly data'!AQ291</f>
        <v>82.4458422408113</v>
      </c>
      <c r="AQ224" s="348" t="n">
        <f aca="false">'Quarterly data'!AR291</f>
        <v>82.4458422408113</v>
      </c>
      <c r="AR224" s="348" t="n">
        <f aca="false">'Quarterly data'!AS291</f>
        <v>82.4458422408113</v>
      </c>
      <c r="AS224" s="348" t="n">
        <f aca="false">'Quarterly data'!AT291</f>
        <v>82.4458422408113</v>
      </c>
      <c r="AT224" s="348" t="n">
        <f aca="false">'Quarterly data'!AU291</f>
        <v>96.7518505611244</v>
      </c>
      <c r="AU224" s="348" t="n">
        <f aca="false">'Quarterly data'!AV291</f>
        <v>96.7518505611244</v>
      </c>
      <c r="AV224" s="348" t="n">
        <f aca="false">'Quarterly data'!AW291</f>
        <v>96.7518505611244</v>
      </c>
      <c r="AW224" s="348" t="n">
        <f aca="false">'Quarterly data'!AX291</f>
        <v>96.7518505611244</v>
      </c>
      <c r="AX224" s="348" t="n">
        <f aca="false">'Quarterly data'!AY291</f>
        <v>116.233548738657</v>
      </c>
      <c r="AY224" s="348" t="n">
        <f aca="false">'Quarterly data'!AZ291</f>
        <v>109.660905619752</v>
      </c>
      <c r="AZ224" s="348" t="n">
        <f aca="false">'Quarterly data'!BA291</f>
        <v>145.08331283306</v>
      </c>
      <c r="BA224" s="348" t="n">
        <f aca="false">'Quarterly data'!BB291</f>
        <v>119.76520446892</v>
      </c>
      <c r="BB224" s="348" t="n">
        <f aca="false">'Quarterly data'!BC291</f>
        <v>127.078865625459</v>
      </c>
      <c r="BC224" s="348" t="n">
        <f aca="false">'Quarterly data'!BD291</f>
        <v>143.610233246312</v>
      </c>
      <c r="BD224" s="348" t="n">
        <f aca="false">'Quarterly data'!BE291</f>
        <v>176.508071643363</v>
      </c>
      <c r="BE224" s="348" t="n">
        <f aca="false">'Quarterly data'!BF291</f>
        <v>202.54746485307</v>
      </c>
      <c r="BF224" s="348" t="n">
        <f aca="false">'Quarterly data'!BG291</f>
        <v>186.892517549</v>
      </c>
      <c r="BG224" s="348" t="n">
        <f aca="false">'Quarterly data'!BH291</f>
        <v>162.608832027</v>
      </c>
      <c r="BH224" s="348" t="n">
        <f aca="false">'Quarterly data'!BI291</f>
        <v>192.873470037</v>
      </c>
      <c r="BI224" s="348" t="n">
        <f aca="false">'Quarterly data'!BJ291</f>
        <v>211.913743965</v>
      </c>
      <c r="BJ224" s="348" t="n">
        <f aca="false">'Quarterly data'!BK291</f>
        <v>191.708710541647</v>
      </c>
      <c r="BK224" s="348" t="n">
        <f aca="false">'Quarterly data'!BL291</f>
        <v>209.684741440534</v>
      </c>
      <c r="BL224" s="348" t="n">
        <f aca="false">'Quarterly data'!BM291</f>
        <v>227.14742168767</v>
      </c>
      <c r="BM224" s="348" t="n">
        <f aca="false">'Quarterly data'!BN291</f>
        <v>250.826162141348</v>
      </c>
      <c r="BN224" s="348" t="n">
        <f aca="false">'Quarterly data'!BO291</f>
        <v>242.232600205</v>
      </c>
      <c r="BO224" s="348" t="n">
        <f aca="false">'Quarterly data'!BP291</f>
        <v>264.532777493</v>
      </c>
      <c r="BP224" s="348" t="n">
        <f aca="false">'Quarterly data'!BQ291</f>
        <v>216.552464777</v>
      </c>
      <c r="BQ224" s="348" t="n">
        <f aca="false">'Quarterly data'!BR291</f>
        <v>279.49219726282</v>
      </c>
      <c r="BR224" s="348" t="n">
        <f aca="false">'Quarterly data'!BS291</f>
        <v>276.59160449337</v>
      </c>
      <c r="BS224" s="348" t="n">
        <f aca="false">'Quarterly data'!BT291</f>
        <v>337.13331801043</v>
      </c>
      <c r="BT224" s="348" t="n">
        <f aca="false">'Quarterly data'!BU291</f>
        <v>278.7433</v>
      </c>
      <c r="BU224" s="348" t="n">
        <f aca="false">'Quarterly data'!BV291</f>
        <v>235.791012125</v>
      </c>
      <c r="BV224" s="348" t="n">
        <f aca="false">'Quarterly data'!BW291</f>
        <v>219.617663204927</v>
      </c>
      <c r="BW224" s="348" t="n">
        <f aca="false">'Quarterly data'!BX291</f>
        <v>392.559892847439</v>
      </c>
      <c r="BX224" s="348" t="n">
        <f aca="false">'Quarterly data'!BY291</f>
        <v>299.873855480489</v>
      </c>
      <c r="BY224" s="348" t="n">
        <f aca="false">'Quarterly data'!BZ291</f>
        <v>387.394440300329</v>
      </c>
      <c r="BZ224" s="348" t="n">
        <f aca="false">'Quarterly data'!CA291</f>
        <v>369.038998785921</v>
      </c>
      <c r="CA224" s="348" t="n">
        <f aca="false">'Quarterly data'!CB291</f>
        <v>485.1531273155</v>
      </c>
      <c r="CB224" s="348" t="n">
        <f aca="false">'Quarterly data'!CC291</f>
        <v>405.094735344325</v>
      </c>
      <c r="CC224" s="348" t="n">
        <f aca="false">'Quarterly data'!CD291</f>
        <v>383.701421602933</v>
      </c>
      <c r="CD224" s="348" t="n">
        <f aca="false">'Quarterly data'!CE291</f>
        <v>424.139414398568</v>
      </c>
      <c r="CE224" s="348" t="n">
        <f aca="false">'Quarterly data'!CF291</f>
        <v>461.186224898363</v>
      </c>
      <c r="CF224" s="348" t="n">
        <f aca="false">'Quarterly data'!CG291</f>
        <v>403.94371552624</v>
      </c>
      <c r="CG224" s="348" t="n">
        <f aca="false">'Quarterly data'!CH291</f>
        <v>439.620183133088</v>
      </c>
      <c r="CH224" s="348" t="n">
        <f aca="false">'Quarterly data'!CI291</f>
        <v>458.87066395039</v>
      </c>
      <c r="CI224" s="348" t="n">
        <f aca="false">'Quarterly data'!CJ291</f>
        <v>452.204920612656</v>
      </c>
      <c r="CJ224" s="348" t="n">
        <f aca="false">'Quarterly data'!CK291</f>
        <v>422.330425736061</v>
      </c>
      <c r="CK224" s="348" t="n">
        <f aca="false">'Quarterly data'!CL291</f>
        <v>437.4591364737</v>
      </c>
      <c r="CL224" s="348" t="n">
        <f aca="false">'Quarterly data'!CM291</f>
        <v>454.672052715117</v>
      </c>
      <c r="CM224" s="348" t="n">
        <f aca="false">'Quarterly data'!CN291</f>
        <v>553.621123933243</v>
      </c>
      <c r="CN224" s="348" t="n">
        <f aca="false">'Quarterly data'!CO291</f>
        <v>559.083301804817</v>
      </c>
      <c r="CO224" s="348" t="n">
        <f aca="false">'Quarterly data'!CP291</f>
        <v>533.28999990107</v>
      </c>
      <c r="CP224" s="348" t="n">
        <f aca="false">'Quarterly data'!CQ291</f>
        <v>556.246109574803</v>
      </c>
      <c r="CQ224" s="348" t="n">
        <f aca="false">'Quarterly data'!CR291</f>
        <v>513.353825344794</v>
      </c>
      <c r="CR224" s="348" t="n">
        <f aca="false">'Quarterly data'!CS291</f>
        <v>556.719675204654</v>
      </c>
      <c r="CS224" s="348" t="n">
        <f aca="false">'Quarterly data'!CT291</f>
        <v>667.641441959966</v>
      </c>
      <c r="CT224" s="348" t="n">
        <f aca="false">'Quarterly data'!CU291</f>
        <v>641.208204193893</v>
      </c>
      <c r="CU224" s="348" t="n">
        <f aca="false">'Quarterly data'!CV291</f>
        <v>746.068573087478</v>
      </c>
      <c r="CV224" s="348" t="n">
        <f aca="false">'Quarterly data'!CW291</f>
        <v>689.239205687055</v>
      </c>
      <c r="CW224" s="348" t="n">
        <f aca="false">'Quarterly data'!CX291</f>
        <v>818.13052135478</v>
      </c>
      <c r="CX224" s="348" t="n">
        <f aca="false">'Quarterly data'!CY291</f>
        <v>729.977623134215</v>
      </c>
      <c r="CY224" s="348" t="n">
        <f aca="false">'Quarterly data'!CZ291</f>
        <v>810.529688450376</v>
      </c>
      <c r="CZ224" s="348" t="n">
        <f aca="false">'Quarterly data'!DA291</f>
        <v>938.573919800333</v>
      </c>
      <c r="DA224" s="348" t="n">
        <f aca="false">'Quarterly data'!DB291</f>
        <v>798.919103788339</v>
      </c>
      <c r="DB224" s="348" t="n">
        <f aca="false">'Quarterly data'!DC291</f>
        <v>784.80399147498</v>
      </c>
      <c r="DC224" s="348" t="n">
        <f aca="false">'Quarterly data'!DD291</f>
        <v>888.43246719478</v>
      </c>
      <c r="DD224" s="348" t="n">
        <f aca="false">'Quarterly data'!DE291</f>
        <v>883.860350794186</v>
      </c>
      <c r="DE224" s="348" t="n">
        <f aca="false">'Quarterly data'!DF291</f>
        <v>964.71615512845</v>
      </c>
      <c r="DF224" s="348" t="n">
        <f aca="false">'Quarterly data'!DG291</f>
        <v>1051.74859813123</v>
      </c>
      <c r="DG224" s="348" t="n">
        <f aca="false">'Quarterly data'!DH291</f>
        <v>1117.47611369036</v>
      </c>
      <c r="DH224" s="348" t="n">
        <f aca="false">'Quarterly data'!DI291</f>
        <v>1239.93417936856</v>
      </c>
      <c r="DI224" s="348" t="n">
        <f aca="false">'Quarterly data'!DJ291</f>
        <v>886.196252831315</v>
      </c>
      <c r="DJ224" s="348" t="n">
        <f aca="false">'Quarterly data'!DK291</f>
        <v>0</v>
      </c>
      <c r="DK224" s="348" t="n">
        <f aca="false">'Quarterly data'!DL291</f>
        <v>0</v>
      </c>
      <c r="DL224" s="348" t="n">
        <f aca="false">'Quarterly data'!DM291</f>
        <v>0</v>
      </c>
      <c r="DM224" s="348" t="n">
        <f aca="false">'Quarterly data'!DN291</f>
        <v>0</v>
      </c>
      <c r="DN224" s="348" t="n">
        <f aca="false">'Quarterly data'!DO291</f>
        <v>0</v>
      </c>
    </row>
    <row r="225" customFormat="false" ht="15.75" hidden="false" customHeight="false" outlineLevel="0" collapsed="false">
      <c r="A225" s="349" t="s">
        <v>717</v>
      </c>
      <c r="B225" s="348" t="n">
        <f aca="false">'Quarterly data'!C292</f>
        <v>0</v>
      </c>
      <c r="C225" s="348" t="n">
        <f aca="false">'Quarterly data'!D292</f>
        <v>0</v>
      </c>
      <c r="D225" s="348" t="n">
        <f aca="false">'Quarterly data'!E292</f>
        <v>0</v>
      </c>
      <c r="E225" s="348" t="n">
        <f aca="false">'Quarterly data'!F292</f>
        <v>0</v>
      </c>
      <c r="F225" s="348" t="n">
        <f aca="false">'Quarterly data'!G292</f>
        <v>0</v>
      </c>
      <c r="G225" s="348" t="n">
        <f aca="false">'Quarterly data'!H292</f>
        <v>0</v>
      </c>
      <c r="H225" s="348" t="n">
        <f aca="false">'Quarterly data'!I292</f>
        <v>0</v>
      </c>
      <c r="I225" s="348" t="n">
        <f aca="false">'Quarterly data'!J292</f>
        <v>0</v>
      </c>
      <c r="J225" s="348" t="n">
        <f aca="false">'Quarterly data'!K292</f>
        <v>0</v>
      </c>
      <c r="K225" s="348" t="n">
        <f aca="false">'Quarterly data'!L292</f>
        <v>0</v>
      </c>
      <c r="L225" s="348" t="n">
        <f aca="false">'Quarterly data'!M292</f>
        <v>0</v>
      </c>
      <c r="M225" s="348" t="n">
        <f aca="false">'Quarterly data'!N292</f>
        <v>0</v>
      </c>
      <c r="N225" s="348" t="n">
        <f aca="false">'Quarterly data'!O292</f>
        <v>0</v>
      </c>
      <c r="O225" s="348" t="n">
        <f aca="false">'Quarterly data'!P292</f>
        <v>0</v>
      </c>
      <c r="P225" s="348" t="n">
        <f aca="false">'Quarterly data'!Q292</f>
        <v>0</v>
      </c>
      <c r="Q225" s="348" t="n">
        <f aca="false">'Quarterly data'!R292</f>
        <v>0</v>
      </c>
      <c r="R225" s="348" t="n">
        <f aca="false">'Quarterly data'!S292</f>
        <v>21.106794142375</v>
      </c>
      <c r="S225" s="348" t="n">
        <f aca="false">'Quarterly data'!T292</f>
        <v>21.106794142375</v>
      </c>
      <c r="T225" s="348" t="n">
        <f aca="false">'Quarterly data'!U292</f>
        <v>21.106794142375</v>
      </c>
      <c r="U225" s="348" t="n">
        <f aca="false">'Quarterly data'!V292</f>
        <v>21.106794142375</v>
      </c>
      <c r="V225" s="348" t="n">
        <f aca="false">'Quarterly data'!W292</f>
        <v>23.2626158211875</v>
      </c>
      <c r="W225" s="348" t="n">
        <f aca="false">'Quarterly data'!X292</f>
        <v>23.2626158211875</v>
      </c>
      <c r="X225" s="348" t="n">
        <f aca="false">'Quarterly data'!Y292</f>
        <v>23.2626158211875</v>
      </c>
      <c r="Y225" s="348" t="n">
        <f aca="false">'Quarterly data'!Z292</f>
        <v>23.2626158211875</v>
      </c>
      <c r="Z225" s="348" t="n">
        <f aca="false">'Quarterly data'!AA292</f>
        <v>27.43524375</v>
      </c>
      <c r="AA225" s="348" t="n">
        <f aca="false">'Quarterly data'!AB292</f>
        <v>27.43524375</v>
      </c>
      <c r="AB225" s="348" t="n">
        <f aca="false">'Quarterly data'!AC292</f>
        <v>27.43524375</v>
      </c>
      <c r="AC225" s="348" t="n">
        <f aca="false">'Quarterly data'!AD292</f>
        <v>27.43524375</v>
      </c>
      <c r="AD225" s="348" t="n">
        <f aca="false">'Quarterly data'!AE292</f>
        <v>33.56510625</v>
      </c>
      <c r="AE225" s="348" t="n">
        <f aca="false">'Quarterly data'!AF292</f>
        <v>33.56510625</v>
      </c>
      <c r="AF225" s="348" t="n">
        <f aca="false">'Quarterly data'!AG292</f>
        <v>33.56510625</v>
      </c>
      <c r="AG225" s="348" t="n">
        <f aca="false">'Quarterly data'!AH292</f>
        <v>33.56510625</v>
      </c>
      <c r="AH225" s="348" t="n">
        <f aca="false">'Quarterly data'!AI292</f>
        <v>38.78291125</v>
      </c>
      <c r="AI225" s="348" t="n">
        <f aca="false">'Quarterly data'!AJ292</f>
        <v>38.78291125</v>
      </c>
      <c r="AJ225" s="348" t="n">
        <f aca="false">'Quarterly data'!AK292</f>
        <v>38.78291125</v>
      </c>
      <c r="AK225" s="348" t="n">
        <f aca="false">'Quarterly data'!AL292</f>
        <v>38.78291125</v>
      </c>
      <c r="AL225" s="348" t="n">
        <f aca="false">'Quarterly data'!AM292</f>
        <v>44.0816120113744</v>
      </c>
      <c r="AM225" s="348" t="n">
        <f aca="false">'Quarterly data'!AN292</f>
        <v>44.0816120113744</v>
      </c>
      <c r="AN225" s="348" t="n">
        <f aca="false">'Quarterly data'!AO292</f>
        <v>44.0816120113744</v>
      </c>
      <c r="AO225" s="348" t="n">
        <f aca="false">'Quarterly data'!AP292</f>
        <v>44.0816120113744</v>
      </c>
      <c r="AP225" s="348" t="n">
        <f aca="false">'Quarterly data'!AQ292</f>
        <v>52.9125777727488</v>
      </c>
      <c r="AQ225" s="348" t="n">
        <f aca="false">'Quarterly data'!AR292</f>
        <v>52.9125777727488</v>
      </c>
      <c r="AR225" s="348" t="n">
        <f aca="false">'Quarterly data'!AS292</f>
        <v>52.9125777727488</v>
      </c>
      <c r="AS225" s="348" t="n">
        <f aca="false">'Quarterly data'!AT292</f>
        <v>52.9125777727488</v>
      </c>
      <c r="AT225" s="348" t="n">
        <f aca="false">'Quarterly data'!AU292</f>
        <v>62.5008957613744</v>
      </c>
      <c r="AU225" s="348" t="n">
        <f aca="false">'Quarterly data'!AV292</f>
        <v>62.5008957613744</v>
      </c>
      <c r="AV225" s="348" t="n">
        <f aca="false">'Quarterly data'!AW292</f>
        <v>62.5008957613744</v>
      </c>
      <c r="AW225" s="348" t="n">
        <f aca="false">'Quarterly data'!AX292</f>
        <v>62.5008957613744</v>
      </c>
      <c r="AX225" s="348" t="n">
        <f aca="false">'Quarterly data'!AY292</f>
        <v>70.3243087386566</v>
      </c>
      <c r="AY225" s="348" t="n">
        <f aca="false">'Quarterly data'!AZ292</f>
        <v>66.9432356197522</v>
      </c>
      <c r="AZ225" s="348" t="n">
        <f aca="false">'Quarterly data'!BA292</f>
        <v>90.6863628330599</v>
      </c>
      <c r="BA225" s="348" t="n">
        <f aca="false">'Quarterly data'!BB292</f>
        <v>84.68259446892</v>
      </c>
      <c r="BB225" s="348" t="n">
        <f aca="false">'Quarterly data'!BC292</f>
        <v>82.8555556254593</v>
      </c>
      <c r="BC225" s="348" t="n">
        <f aca="false">'Quarterly data'!BD292</f>
        <v>91.0881332463115</v>
      </c>
      <c r="BD225" s="348" t="n">
        <f aca="false">'Quarterly data'!BE292</f>
        <v>101.441371643363</v>
      </c>
      <c r="BE225" s="348" t="n">
        <f aca="false">'Quarterly data'!BF292</f>
        <v>93.1159248530698</v>
      </c>
      <c r="BF225" s="348" t="n">
        <f aca="false">'Quarterly data'!BG292</f>
        <v>108.943297549</v>
      </c>
      <c r="BG225" s="348" t="n">
        <f aca="false">'Quarterly data'!BH292</f>
        <v>97.963741015</v>
      </c>
      <c r="BH225" s="348" t="n">
        <f aca="false">'Quarterly data'!BI292</f>
        <v>107.372918092</v>
      </c>
      <c r="BI225" s="348" t="n">
        <f aca="false">'Quarterly data'!BJ292</f>
        <v>110.092946494</v>
      </c>
      <c r="BJ225" s="348" t="n">
        <f aca="false">'Quarterly data'!BK292</f>
        <v>119.153034939647</v>
      </c>
      <c r="BK225" s="348" t="n">
        <f aca="false">'Quarterly data'!BL292</f>
        <v>123.417622112534</v>
      </c>
      <c r="BL225" s="348" t="n">
        <f aca="false">'Quarterly data'!BM292</f>
        <v>124.71265512767</v>
      </c>
      <c r="BM225" s="348" t="n">
        <f aca="false">'Quarterly data'!BN292</f>
        <v>133.682410000348</v>
      </c>
      <c r="BN225" s="348" t="n">
        <f aca="false">'Quarterly data'!BO292</f>
        <v>121.87983285</v>
      </c>
      <c r="BO225" s="348" t="n">
        <f aca="false">'Quarterly data'!BP292</f>
        <v>148.119033864</v>
      </c>
      <c r="BP225" s="348" t="n">
        <f aca="false">'Quarterly data'!BQ292</f>
        <v>143.981765068</v>
      </c>
      <c r="BQ225" s="348" t="n">
        <f aca="false">'Quarterly data'!BR292</f>
        <v>154.49728283282</v>
      </c>
      <c r="BR225" s="348" t="n">
        <f aca="false">'Quarterly data'!BS292</f>
        <v>151.22466395237</v>
      </c>
      <c r="BS225" s="348" t="n">
        <f aca="false">'Quarterly data'!BT292</f>
        <v>165.00360318643</v>
      </c>
      <c r="BT225" s="348" t="n">
        <f aca="false">'Quarterly data'!BU292</f>
        <v>152.8333</v>
      </c>
      <c r="BU225" s="348" t="n">
        <f aca="false">'Quarterly data'!BV292</f>
        <v>166.756598643</v>
      </c>
      <c r="BV225" s="348" t="n">
        <f aca="false">'Quarterly data'!BW292</f>
        <v>163.053914256927</v>
      </c>
      <c r="BW225" s="348" t="n">
        <f aca="false">'Quarterly data'!BX292</f>
        <v>176.626100947439</v>
      </c>
      <c r="BX225" s="348" t="n">
        <f aca="false">'Quarterly data'!BY292</f>
        <v>173.562293174689</v>
      </c>
      <c r="BY225" s="348" t="n">
        <f aca="false">'Quarterly data'!BZ292</f>
        <v>190.978087510243</v>
      </c>
      <c r="BZ225" s="348" t="n">
        <f aca="false">'Quarterly data'!CA292</f>
        <v>194.680330503602</v>
      </c>
      <c r="CA225" s="348" t="n">
        <f aca="false">'Quarterly data'!CB292</f>
        <v>220.625944893029</v>
      </c>
      <c r="CB225" s="348" t="n">
        <f aca="false">'Quarterly data'!CC292</f>
        <v>214.018990355037</v>
      </c>
      <c r="CC225" s="348" t="n">
        <f aca="false">'Quarterly data'!CD292</f>
        <v>212.58781581276</v>
      </c>
      <c r="CD225" s="348" t="n">
        <f aca="false">'Quarterly data'!CE292</f>
        <v>223.59363701628</v>
      </c>
      <c r="CE225" s="348" t="n">
        <f aca="false">'Quarterly data'!CF292</f>
        <v>215.509799914006</v>
      </c>
      <c r="CF225" s="348" t="n">
        <f aca="false">'Quarterly data'!CG292</f>
        <v>224.74078010852</v>
      </c>
      <c r="CG225" s="348" t="n">
        <f aca="false">'Quarterly data'!CH292</f>
        <v>253.424186998581</v>
      </c>
      <c r="CH225" s="348" t="n">
        <f aca="false">'Quarterly data'!CI292</f>
        <v>242.772333008939</v>
      </c>
      <c r="CI225" s="348" t="n">
        <f aca="false">'Quarterly data'!CJ292</f>
        <v>226.594769435701</v>
      </c>
      <c r="CJ225" s="348" t="n">
        <f aca="false">'Quarterly data'!CK292</f>
        <v>270.39538393511</v>
      </c>
      <c r="CK225" s="348" t="n">
        <f aca="false">'Quarterly data'!CL292</f>
        <v>280.027530035864</v>
      </c>
      <c r="CL225" s="348" t="n">
        <f aca="false">'Quarterly data'!CM292</f>
        <v>257.478208985533</v>
      </c>
      <c r="CM225" s="348" t="n">
        <f aca="false">'Quarterly data'!CN292</f>
        <v>327.12643534958</v>
      </c>
      <c r="CN225" s="348" t="n">
        <f aca="false">'Quarterly data'!CO292</f>
        <v>327.457583984859</v>
      </c>
      <c r="CO225" s="348" t="n">
        <f aca="false">'Quarterly data'!CP292</f>
        <v>307.930177022838</v>
      </c>
      <c r="CP225" s="348" t="n">
        <f aca="false">'Quarterly data'!CQ292</f>
        <v>284.082400276222</v>
      </c>
      <c r="CQ225" s="348" t="n">
        <f aca="false">'Quarterly data'!CR292</f>
        <v>280.240558731405</v>
      </c>
      <c r="CR225" s="348" t="n">
        <f aca="false">'Quarterly data'!CS292</f>
        <v>311.454459342988</v>
      </c>
      <c r="CS225" s="348" t="n">
        <f aca="false">'Quarterly data'!CT292</f>
        <v>362.576625081782</v>
      </c>
      <c r="CT225" s="348" t="n">
        <f aca="false">'Quarterly data'!CU292</f>
        <v>315.62620582345</v>
      </c>
      <c r="CU225" s="348" t="n">
        <f aca="false">'Quarterly data'!CV292</f>
        <v>353.947801005988</v>
      </c>
      <c r="CV225" s="348" t="n">
        <f aca="false">'Quarterly data'!CW292</f>
        <v>436.8025320597</v>
      </c>
      <c r="CW225" s="348" t="n">
        <f aca="false">'Quarterly data'!CX292</f>
        <v>473.661615551588</v>
      </c>
      <c r="CX225" s="348" t="n">
        <f aca="false">'Quarterly data'!CY292</f>
        <v>477.178006156451</v>
      </c>
      <c r="CY225" s="348" t="n">
        <f aca="false">'Quarterly data'!CZ292</f>
        <v>513.489396427321</v>
      </c>
      <c r="CZ225" s="348" t="n">
        <f aca="false">'Quarterly data'!DA292</f>
        <v>452.653341306047</v>
      </c>
      <c r="DA225" s="348" t="n">
        <f aca="false">'Quarterly data'!DB292</f>
        <v>446.295157270779</v>
      </c>
      <c r="DB225" s="348" t="n">
        <f aca="false">'Quarterly data'!DC292</f>
        <v>420.29258100584</v>
      </c>
      <c r="DC225" s="348" t="n">
        <f aca="false">'Quarterly data'!DD292</f>
        <v>532.77246169364</v>
      </c>
      <c r="DD225" s="348" t="n">
        <f aca="false">'Quarterly data'!DE292</f>
        <v>576.925212451293</v>
      </c>
      <c r="DE225" s="348" t="n">
        <f aca="false">'Quarterly data'!DF292</f>
        <v>484.347308674209</v>
      </c>
      <c r="DF225" s="348" t="n">
        <f aca="false">'Quarterly data'!DG292</f>
        <v>622.017422607421</v>
      </c>
      <c r="DG225" s="348" t="n">
        <f aca="false">'Quarterly data'!DH292</f>
        <v>642.288012520366</v>
      </c>
      <c r="DH225" s="348" t="n">
        <f aca="false">'Quarterly data'!DI292</f>
        <v>722.373408497768</v>
      </c>
      <c r="DI225" s="348" t="n">
        <f aca="false">'Quarterly data'!DJ292</f>
        <v>531.010404472234</v>
      </c>
      <c r="DJ225" s="348" t="n">
        <f aca="false">'Quarterly data'!DK292</f>
        <v>0</v>
      </c>
      <c r="DK225" s="348" t="n">
        <f aca="false">'Quarterly data'!DL292</f>
        <v>0</v>
      </c>
      <c r="DL225" s="348" t="n">
        <f aca="false">'Quarterly data'!DM292</f>
        <v>0</v>
      </c>
      <c r="DM225" s="348" t="n">
        <f aca="false">'Quarterly data'!DN292</f>
        <v>0</v>
      </c>
      <c r="DN225" s="348" t="n">
        <f aca="false">'Quarterly data'!DO292</f>
        <v>0</v>
      </c>
    </row>
    <row r="226" customFormat="false" ht="15.75" hidden="false" customHeight="false" outlineLevel="0" collapsed="false">
      <c r="A226" s="347" t="s">
        <v>718</v>
      </c>
      <c r="B226" s="348" t="n">
        <f aca="false">'Quarterly data'!C293</f>
        <v>0</v>
      </c>
      <c r="C226" s="348" t="n">
        <f aca="false">'Quarterly data'!D293</f>
        <v>0</v>
      </c>
      <c r="D226" s="348" t="n">
        <f aca="false">'Quarterly data'!E293</f>
        <v>0</v>
      </c>
      <c r="E226" s="348" t="n">
        <f aca="false">'Quarterly data'!F293</f>
        <v>0</v>
      </c>
      <c r="F226" s="348" t="n">
        <f aca="false">'Quarterly data'!G293</f>
        <v>0</v>
      </c>
      <c r="G226" s="348" t="n">
        <f aca="false">'Quarterly data'!H293</f>
        <v>0</v>
      </c>
      <c r="H226" s="348" t="n">
        <f aca="false">'Quarterly data'!I293</f>
        <v>0</v>
      </c>
      <c r="I226" s="348" t="n">
        <f aca="false">'Quarterly data'!J293</f>
        <v>0</v>
      </c>
      <c r="J226" s="348" t="n">
        <f aca="false">'Quarterly data'!K293</f>
        <v>0</v>
      </c>
      <c r="K226" s="348" t="n">
        <f aca="false">'Quarterly data'!L293</f>
        <v>0</v>
      </c>
      <c r="L226" s="348" t="n">
        <f aca="false">'Quarterly data'!M293</f>
        <v>0</v>
      </c>
      <c r="M226" s="348" t="n">
        <f aca="false">'Quarterly data'!N293</f>
        <v>0</v>
      </c>
      <c r="N226" s="348" t="n">
        <f aca="false">'Quarterly data'!O293</f>
        <v>0</v>
      </c>
      <c r="O226" s="348" t="n">
        <f aca="false">'Quarterly data'!P293</f>
        <v>0</v>
      </c>
      <c r="P226" s="348" t="n">
        <f aca="false">'Quarterly data'!Q293</f>
        <v>0</v>
      </c>
      <c r="Q226" s="348" t="n">
        <f aca="false">'Quarterly data'!R293</f>
        <v>0</v>
      </c>
      <c r="R226" s="348" t="n">
        <f aca="false">'Quarterly data'!S293</f>
        <v>8.483259055</v>
      </c>
      <c r="S226" s="348" t="n">
        <f aca="false">'Quarterly data'!T293</f>
        <v>8.483259055</v>
      </c>
      <c r="T226" s="348" t="n">
        <f aca="false">'Quarterly data'!U293</f>
        <v>8.483259055</v>
      </c>
      <c r="U226" s="348" t="n">
        <f aca="false">'Quarterly data'!V293</f>
        <v>8.483259055</v>
      </c>
      <c r="V226" s="348" t="n">
        <f aca="false">'Quarterly data'!W293</f>
        <v>9.2317201525</v>
      </c>
      <c r="W226" s="348" t="n">
        <f aca="false">'Quarterly data'!X293</f>
        <v>9.2317201525</v>
      </c>
      <c r="X226" s="348" t="n">
        <f aca="false">'Quarterly data'!Y293</f>
        <v>9.2317201525</v>
      </c>
      <c r="Y226" s="348" t="n">
        <f aca="false">'Quarterly data'!Z293</f>
        <v>9.2317201525</v>
      </c>
      <c r="Z226" s="348" t="n">
        <f aca="false">'Quarterly data'!AA293</f>
        <v>9.73815</v>
      </c>
      <c r="AA226" s="348" t="n">
        <f aca="false">'Quarterly data'!AB293</f>
        <v>9.73815</v>
      </c>
      <c r="AB226" s="348" t="n">
        <f aca="false">'Quarterly data'!AC293</f>
        <v>9.73815</v>
      </c>
      <c r="AC226" s="348" t="n">
        <f aca="false">'Quarterly data'!AD293</f>
        <v>9.73815</v>
      </c>
      <c r="AD226" s="348" t="n">
        <f aca="false">'Quarterly data'!AE293</f>
        <v>10.27766875</v>
      </c>
      <c r="AE226" s="348" t="n">
        <f aca="false">'Quarterly data'!AF293</f>
        <v>10.27766875</v>
      </c>
      <c r="AF226" s="348" t="n">
        <f aca="false">'Quarterly data'!AG293</f>
        <v>10.27766875</v>
      </c>
      <c r="AG226" s="348" t="n">
        <f aca="false">'Quarterly data'!AH293</f>
        <v>10.27766875</v>
      </c>
      <c r="AH226" s="348" t="n">
        <f aca="false">'Quarterly data'!AI293</f>
        <v>11.0712875</v>
      </c>
      <c r="AI226" s="348" t="n">
        <f aca="false">'Quarterly data'!AJ293</f>
        <v>11.0712875</v>
      </c>
      <c r="AJ226" s="348" t="n">
        <f aca="false">'Quarterly data'!AK293</f>
        <v>11.0712875</v>
      </c>
      <c r="AK226" s="348" t="n">
        <f aca="false">'Quarterly data'!AL293</f>
        <v>11.0712875</v>
      </c>
      <c r="AL226" s="348" t="n">
        <f aca="false">'Quarterly data'!AM293</f>
        <v>12.018498349375</v>
      </c>
      <c r="AM226" s="348" t="n">
        <f aca="false">'Quarterly data'!AN293</f>
        <v>12.018498349375</v>
      </c>
      <c r="AN226" s="348" t="n">
        <f aca="false">'Quarterly data'!AO293</f>
        <v>12.018498349375</v>
      </c>
      <c r="AO226" s="348" t="n">
        <f aca="false">'Quarterly data'!AP293</f>
        <v>12.018498349375</v>
      </c>
      <c r="AP226" s="348" t="n">
        <f aca="false">'Quarterly data'!AQ293</f>
        <v>13.32213419875</v>
      </c>
      <c r="AQ226" s="348" t="n">
        <f aca="false">'Quarterly data'!AR293</f>
        <v>13.32213419875</v>
      </c>
      <c r="AR226" s="348" t="n">
        <f aca="false">'Quarterly data'!AS293</f>
        <v>13.32213419875</v>
      </c>
      <c r="AS226" s="348" t="n">
        <f aca="false">'Quarterly data'!AT293</f>
        <v>13.32213419875</v>
      </c>
      <c r="AT226" s="348" t="n">
        <f aca="false">'Quarterly data'!AU293</f>
        <v>16.025442099375</v>
      </c>
      <c r="AU226" s="348" t="n">
        <f aca="false">'Quarterly data'!AV293</f>
        <v>16.025442099375</v>
      </c>
      <c r="AV226" s="348" t="n">
        <f aca="false">'Quarterly data'!AW293</f>
        <v>16.025442099375</v>
      </c>
      <c r="AW226" s="348" t="n">
        <f aca="false">'Quarterly data'!AX293</f>
        <v>16.025442099375</v>
      </c>
      <c r="AX226" s="348" t="n">
        <f aca="false">'Quarterly data'!AY293</f>
        <v>18.66771</v>
      </c>
      <c r="AY226" s="348" t="n">
        <f aca="false">'Quarterly data'!AZ293</f>
        <v>18.4934</v>
      </c>
      <c r="AZ226" s="348" t="n">
        <f aca="false">'Quarterly data'!BA293</f>
        <v>17.95647</v>
      </c>
      <c r="BA226" s="348" t="n">
        <f aca="false">'Quarterly data'!BB293</f>
        <v>18.24334</v>
      </c>
      <c r="BB226" s="348" t="n">
        <f aca="false">'Quarterly data'!BC293</f>
        <v>19.63498</v>
      </c>
      <c r="BC226" s="348" t="n">
        <f aca="false">'Quarterly data'!BD293</f>
        <v>20.43547</v>
      </c>
      <c r="BD226" s="348" t="n">
        <f aca="false">'Quarterly data'!BE293</f>
        <v>22.32412</v>
      </c>
      <c r="BE226" s="348" t="n">
        <f aca="false">'Quarterly data'!BF293</f>
        <v>21.784</v>
      </c>
      <c r="BF226" s="348" t="n">
        <f aca="false">'Quarterly data'!BG293</f>
        <v>22.91812</v>
      </c>
      <c r="BG226" s="348" t="n">
        <f aca="false">'Quarterly data'!BH293</f>
        <v>23.8327</v>
      </c>
      <c r="BH226" s="348" t="n">
        <f aca="false">'Quarterly data'!BI293</f>
        <v>25.05175</v>
      </c>
      <c r="BI226" s="348" t="n">
        <f aca="false">'Quarterly data'!BJ293</f>
        <v>25.59971</v>
      </c>
      <c r="BJ226" s="348" t="n">
        <f aca="false">'Quarterly data'!BK293</f>
        <v>26.55836</v>
      </c>
      <c r="BK226" s="348" t="n">
        <f aca="false">'Quarterly data'!BL293</f>
        <v>29.63113</v>
      </c>
      <c r="BL226" s="348" t="n">
        <f aca="false">'Quarterly data'!BM293</f>
        <v>28.86916</v>
      </c>
      <c r="BM226" s="348" t="n">
        <f aca="false">'Quarterly data'!BN293</f>
        <v>31.31565</v>
      </c>
      <c r="BN226" s="348" t="n">
        <f aca="false">'Quarterly data'!BO293</f>
        <v>29.18824</v>
      </c>
      <c r="BO226" s="348" t="n">
        <f aca="false">'Quarterly data'!BP293</f>
        <v>32.47375</v>
      </c>
      <c r="BP226" s="348" t="n">
        <f aca="false">'Quarterly data'!BQ293</f>
        <v>34.00593</v>
      </c>
      <c r="BQ226" s="348" t="n">
        <f aca="false">'Quarterly data'!BR293</f>
        <v>34.71684</v>
      </c>
      <c r="BR226" s="348" t="n">
        <f aca="false">'Quarterly data'!BS293</f>
        <v>32.87626</v>
      </c>
      <c r="BS226" s="348" t="n">
        <f aca="false">'Quarterly data'!BT293</f>
        <v>43.09171</v>
      </c>
      <c r="BT226" s="348" t="n">
        <f aca="false">'Quarterly data'!BU293</f>
        <v>38.8775</v>
      </c>
      <c r="BU226" s="348" t="n">
        <f aca="false">'Quarterly data'!BV293</f>
        <v>43.874031373</v>
      </c>
      <c r="BV226" s="348" t="n">
        <f aca="false">'Quarterly data'!BW293</f>
        <v>41.692030862</v>
      </c>
      <c r="BW226" s="348" t="n">
        <f aca="false">'Quarterly data'!BX293</f>
        <v>44.455945222</v>
      </c>
      <c r="BX226" s="348" t="n">
        <f aca="false">'Quarterly data'!BY293</f>
        <v>45.076116946</v>
      </c>
      <c r="BY226" s="348" t="n">
        <f aca="false">'Quarterly data'!BZ293</f>
        <v>47.796742128</v>
      </c>
      <c r="BZ226" s="348" t="n">
        <f aca="false">'Quarterly data'!CA293</f>
        <v>46.793518441</v>
      </c>
      <c r="CA226" s="348" t="n">
        <f aca="false">'Quarterly data'!CB293</f>
        <v>48.205691949</v>
      </c>
      <c r="CB226" s="348" t="n">
        <f aca="false">'Quarterly data'!CC293</f>
        <v>52.335936163</v>
      </c>
      <c r="CC226" s="348" t="n">
        <f aca="false">'Quarterly data'!CD293</f>
        <v>49.451497187</v>
      </c>
      <c r="CD226" s="348" t="n">
        <f aca="false">'Quarterly data'!CE293</f>
        <v>52.243148181</v>
      </c>
      <c r="CE226" s="348" t="n">
        <f aca="false">'Quarterly data'!CF293</f>
        <v>49.736614716</v>
      </c>
      <c r="CF226" s="348" t="n">
        <f aca="false">'Quarterly data'!CG293</f>
        <v>58.120547227</v>
      </c>
      <c r="CG226" s="348" t="n">
        <f aca="false">'Quarterly data'!CH293</f>
        <v>57.189610015</v>
      </c>
      <c r="CH226" s="348" t="n">
        <f aca="false">'Quarterly data'!CI293</f>
        <v>61.931993865</v>
      </c>
      <c r="CI226" s="348" t="n">
        <f aca="false">'Quarterly data'!CJ293</f>
        <v>65.093086085</v>
      </c>
      <c r="CJ226" s="348" t="n">
        <f aca="false">'Quarterly data'!CK293</f>
        <v>73.921212894</v>
      </c>
      <c r="CK226" s="348" t="n">
        <f aca="false">'Quarterly data'!CL293</f>
        <v>74.163988673</v>
      </c>
      <c r="CL226" s="348" t="n">
        <f aca="false">'Quarterly data'!CM293</f>
        <v>68.093177329</v>
      </c>
      <c r="CM226" s="348" t="n">
        <f aca="false">'Quarterly data'!CN293</f>
        <v>101.913331651</v>
      </c>
      <c r="CN226" s="348" t="n">
        <f aca="false">'Quarterly data'!CO293</f>
        <v>84.88194493</v>
      </c>
      <c r="CO226" s="348" t="n">
        <f aca="false">'Quarterly data'!CP293</f>
        <v>74.176055554</v>
      </c>
      <c r="CP226" s="348" t="n">
        <f aca="false">'Quarterly data'!CQ293</f>
        <v>83.493336552</v>
      </c>
      <c r="CQ226" s="348" t="n">
        <f aca="false">'Quarterly data'!CR293</f>
        <v>81.739129983</v>
      </c>
      <c r="CR226" s="348" t="n">
        <f aca="false">'Quarterly data'!CS293</f>
        <v>86.05343392</v>
      </c>
      <c r="CS226" s="348" t="n">
        <f aca="false">'Quarterly data'!CT293</f>
        <v>82.531441987</v>
      </c>
      <c r="CT226" s="348" t="n">
        <f aca="false">'Quarterly data'!CU293</f>
        <v>87.671382161</v>
      </c>
      <c r="CU226" s="348" t="n">
        <f aca="false">'Quarterly data'!CV293</f>
        <v>109.895006384</v>
      </c>
      <c r="CV226" s="348" t="n">
        <f aca="false">'Quarterly data'!CW293</f>
        <v>71.112908336</v>
      </c>
      <c r="CW226" s="348" t="n">
        <f aca="false">'Quarterly data'!CX293</f>
        <v>62.819895345</v>
      </c>
      <c r="CX226" s="348" t="n">
        <f aca="false">'Quarterly data'!CY293</f>
        <v>70.766716122</v>
      </c>
      <c r="CY226" s="348" t="n">
        <f aca="false">'Quarterly data'!CZ293</f>
        <v>61.627545104</v>
      </c>
      <c r="CZ226" s="348" t="n">
        <f aca="false">'Quarterly data'!DA293</f>
        <v>135.973587981</v>
      </c>
      <c r="DA226" s="348" t="n">
        <f aca="false">'Quarterly data'!DB293</f>
        <v>133.87777658</v>
      </c>
      <c r="DB226" s="348" t="n">
        <f aca="false">'Quarterly data'!DC293</f>
        <v>136.267282936</v>
      </c>
      <c r="DC226" s="348" t="n">
        <f aca="false">'Quarterly data'!DD293</f>
        <v>145.352577272</v>
      </c>
      <c r="DD226" s="348" t="n">
        <f aca="false">'Quarterly data'!DE293</f>
        <v>155.763119558</v>
      </c>
      <c r="DE226" s="348" t="n">
        <f aca="false">'Quarterly data'!DF293</f>
        <v>147.132470233</v>
      </c>
      <c r="DF226" s="348" t="n">
        <f aca="false">'Quarterly data'!DG293</f>
        <v>164.812391443</v>
      </c>
      <c r="DG226" s="348" t="n">
        <f aca="false">'Quarterly data'!DH293</f>
        <v>181.275365024572</v>
      </c>
      <c r="DH226" s="348" t="n">
        <f aca="false">'Quarterly data'!DI293</f>
        <v>196.175307326</v>
      </c>
      <c r="DI226" s="348" t="n">
        <f aca="false">'Quarterly data'!DJ293</f>
        <v>191.822975172625</v>
      </c>
      <c r="DJ226" s="348" t="n">
        <f aca="false">'Quarterly data'!DK293</f>
        <v>0</v>
      </c>
      <c r="DK226" s="348" t="n">
        <f aca="false">'Quarterly data'!DL293</f>
        <v>0</v>
      </c>
      <c r="DL226" s="348" t="n">
        <f aca="false">'Quarterly data'!DM293</f>
        <v>0</v>
      </c>
      <c r="DM226" s="348" t="n">
        <f aca="false">'Quarterly data'!DN293</f>
        <v>0</v>
      </c>
      <c r="DN226" s="348" t="n">
        <f aca="false">'Quarterly data'!DO293</f>
        <v>0</v>
      </c>
    </row>
    <row r="227" customFormat="false" ht="15.75" hidden="false" customHeight="false" outlineLevel="0" collapsed="false">
      <c r="A227" s="349" t="s">
        <v>719</v>
      </c>
      <c r="B227" s="348" t="n">
        <f aca="false">'Quarterly data'!C294</f>
        <v>0</v>
      </c>
      <c r="C227" s="348" t="n">
        <f aca="false">'Quarterly data'!D294</f>
        <v>0</v>
      </c>
      <c r="D227" s="348" t="n">
        <f aca="false">'Quarterly data'!E294</f>
        <v>0</v>
      </c>
      <c r="E227" s="348" t="n">
        <f aca="false">'Quarterly data'!F294</f>
        <v>0</v>
      </c>
      <c r="F227" s="348" t="n">
        <f aca="false">'Quarterly data'!G294</f>
        <v>0</v>
      </c>
      <c r="G227" s="348" t="n">
        <f aca="false">'Quarterly data'!H294</f>
        <v>0</v>
      </c>
      <c r="H227" s="348" t="n">
        <f aca="false">'Quarterly data'!I294</f>
        <v>0</v>
      </c>
      <c r="I227" s="348" t="n">
        <f aca="false">'Quarterly data'!J294</f>
        <v>0</v>
      </c>
      <c r="J227" s="348" t="n">
        <f aca="false">'Quarterly data'!K294</f>
        <v>0</v>
      </c>
      <c r="K227" s="348" t="n">
        <f aca="false">'Quarterly data'!L294</f>
        <v>0</v>
      </c>
      <c r="L227" s="348" t="n">
        <f aca="false">'Quarterly data'!M294</f>
        <v>0</v>
      </c>
      <c r="M227" s="348" t="n">
        <f aca="false">'Quarterly data'!N294</f>
        <v>0</v>
      </c>
      <c r="N227" s="348" t="n">
        <f aca="false">'Quarterly data'!O294</f>
        <v>0</v>
      </c>
      <c r="O227" s="348" t="n">
        <f aca="false">'Quarterly data'!P294</f>
        <v>0</v>
      </c>
      <c r="P227" s="348" t="n">
        <f aca="false">'Quarterly data'!Q294</f>
        <v>0</v>
      </c>
      <c r="Q227" s="348" t="n">
        <f aca="false">'Quarterly data'!R294</f>
        <v>0</v>
      </c>
      <c r="R227" s="348" t="n">
        <f aca="false">'Quarterly data'!S294</f>
        <v>6.383686029</v>
      </c>
      <c r="S227" s="348" t="n">
        <f aca="false">'Quarterly data'!T294</f>
        <v>6.383686029</v>
      </c>
      <c r="T227" s="348" t="n">
        <f aca="false">'Quarterly data'!U294</f>
        <v>6.383686029</v>
      </c>
      <c r="U227" s="348" t="n">
        <f aca="false">'Quarterly data'!V294</f>
        <v>6.383686029</v>
      </c>
      <c r="V227" s="348" t="n">
        <f aca="false">'Quarterly data'!W294</f>
        <v>6.5616648895</v>
      </c>
      <c r="W227" s="348" t="n">
        <f aca="false">'Quarterly data'!X294</f>
        <v>6.5616648895</v>
      </c>
      <c r="X227" s="348" t="n">
        <f aca="false">'Quarterly data'!Y294</f>
        <v>6.5616648895</v>
      </c>
      <c r="Y227" s="348" t="n">
        <f aca="false">'Quarterly data'!Z294</f>
        <v>6.5616648895</v>
      </c>
      <c r="Z227" s="348" t="n">
        <f aca="false">'Quarterly data'!AA294</f>
        <v>7.50466875</v>
      </c>
      <c r="AA227" s="348" t="n">
        <f aca="false">'Quarterly data'!AB294</f>
        <v>7.50466875</v>
      </c>
      <c r="AB227" s="348" t="n">
        <f aca="false">'Quarterly data'!AC294</f>
        <v>7.50466875</v>
      </c>
      <c r="AC227" s="348" t="n">
        <f aca="false">'Quarterly data'!AD294</f>
        <v>7.50466875</v>
      </c>
      <c r="AD227" s="348" t="n">
        <f aca="false">'Quarterly data'!AE294</f>
        <v>9.11410625</v>
      </c>
      <c r="AE227" s="348" t="n">
        <f aca="false">'Quarterly data'!AF294</f>
        <v>9.11410625</v>
      </c>
      <c r="AF227" s="348" t="n">
        <f aca="false">'Quarterly data'!AG294</f>
        <v>9.11410625</v>
      </c>
      <c r="AG227" s="348" t="n">
        <f aca="false">'Quarterly data'!AH294</f>
        <v>9.11410625</v>
      </c>
      <c r="AH227" s="348" t="n">
        <f aca="false">'Quarterly data'!AI294</f>
        <v>10.8110375</v>
      </c>
      <c r="AI227" s="348" t="n">
        <f aca="false">'Quarterly data'!AJ294</f>
        <v>10.8110375</v>
      </c>
      <c r="AJ227" s="348" t="n">
        <f aca="false">'Quarterly data'!AK294</f>
        <v>10.8110375</v>
      </c>
      <c r="AK227" s="348" t="n">
        <f aca="false">'Quarterly data'!AL294</f>
        <v>10.8110375</v>
      </c>
      <c r="AL227" s="348" t="n">
        <f aca="false">'Quarterly data'!AM294</f>
        <v>12.7947849833744</v>
      </c>
      <c r="AM227" s="348" t="n">
        <f aca="false">'Quarterly data'!AN294</f>
        <v>12.7947849833744</v>
      </c>
      <c r="AN227" s="348" t="n">
        <f aca="false">'Quarterly data'!AO294</f>
        <v>12.7947849833744</v>
      </c>
      <c r="AO227" s="348" t="n">
        <f aca="false">'Quarterly data'!AP294</f>
        <v>12.7947849833744</v>
      </c>
      <c r="AP227" s="348" t="n">
        <f aca="false">'Quarterly data'!AQ294</f>
        <v>15.5036824667488</v>
      </c>
      <c r="AQ227" s="348" t="n">
        <f aca="false">'Quarterly data'!AR294</f>
        <v>15.5036824667488</v>
      </c>
      <c r="AR227" s="348" t="n">
        <f aca="false">'Quarterly data'!AS294</f>
        <v>15.5036824667488</v>
      </c>
      <c r="AS227" s="348" t="n">
        <f aca="false">'Quarterly data'!AT294</f>
        <v>15.5036824667488</v>
      </c>
      <c r="AT227" s="348" t="n">
        <f aca="false">'Quarterly data'!AU294</f>
        <v>16.8009224833744</v>
      </c>
      <c r="AU227" s="348" t="n">
        <f aca="false">'Quarterly data'!AV294</f>
        <v>16.8009224833744</v>
      </c>
      <c r="AV227" s="348" t="n">
        <f aca="false">'Quarterly data'!AW294</f>
        <v>16.8009224833744</v>
      </c>
      <c r="AW227" s="348" t="n">
        <f aca="false">'Quarterly data'!AX294</f>
        <v>16.8009224833744</v>
      </c>
      <c r="AX227" s="348" t="n">
        <f aca="false">'Quarterly data'!AY294</f>
        <v>16.96244</v>
      </c>
      <c r="AY227" s="348" t="n">
        <f aca="false">'Quarterly data'!AZ294</f>
        <v>13.75781</v>
      </c>
      <c r="AZ227" s="348" t="n">
        <f aca="false">'Quarterly data'!BA294</f>
        <v>22.04666</v>
      </c>
      <c r="BA227" s="348" t="n">
        <f aca="false">'Quarterly data'!BB294</f>
        <v>24.74535</v>
      </c>
      <c r="BB227" s="348" t="n">
        <f aca="false">'Quarterly data'!BC294</f>
        <v>17.68866</v>
      </c>
      <c r="BC227" s="348" t="n">
        <f aca="false">'Quarterly data'!BD294</f>
        <v>17.4354</v>
      </c>
      <c r="BD227" s="348" t="n">
        <f aca="false">'Quarterly data'!BE294</f>
        <v>21.79512</v>
      </c>
      <c r="BE227" s="348" t="n">
        <f aca="false">'Quarterly data'!BF294</f>
        <v>23.40767</v>
      </c>
      <c r="BF227" s="348" t="n">
        <f aca="false">'Quarterly data'!BG294</f>
        <v>27.44992</v>
      </c>
      <c r="BG227" s="348" t="n">
        <f aca="false">'Quarterly data'!BH294</f>
        <v>31.2361</v>
      </c>
      <c r="BH227" s="348" t="n">
        <f aca="false">'Quarterly data'!BI294</f>
        <v>22.47965</v>
      </c>
      <c r="BI227" s="348" t="n">
        <f aca="false">'Quarterly data'!BJ294</f>
        <v>23.64083</v>
      </c>
      <c r="BJ227" s="348" t="n">
        <f aca="false">'Quarterly data'!BK294</f>
        <v>30.35041</v>
      </c>
      <c r="BK227" s="348" t="n">
        <f aca="false">'Quarterly data'!BL294</f>
        <v>30.7288</v>
      </c>
      <c r="BL227" s="348" t="n">
        <f aca="false">'Quarterly data'!BM294</f>
        <v>24.62014</v>
      </c>
      <c r="BM227" s="348" t="n">
        <f aca="false">'Quarterly data'!BN294</f>
        <v>32.96079</v>
      </c>
      <c r="BN227" s="348" t="n">
        <f aca="false">'Quarterly data'!BO294</f>
        <v>25.43225</v>
      </c>
      <c r="BO227" s="348" t="n">
        <f aca="false">'Quarterly data'!BP294</f>
        <v>42.23395</v>
      </c>
      <c r="BP227" s="348" t="n">
        <f aca="false">'Quarterly data'!BQ294</f>
        <v>35.37675</v>
      </c>
      <c r="BQ227" s="348" t="n">
        <f aca="false">'Quarterly data'!BR294</f>
        <v>33.83537</v>
      </c>
      <c r="BR227" s="348" t="n">
        <f aca="false">'Quarterly data'!BS294</f>
        <v>32.18181</v>
      </c>
      <c r="BS227" s="348" t="n">
        <f aca="false">'Quarterly data'!BT294</f>
        <v>50.65427</v>
      </c>
      <c r="BT227" s="348" t="n">
        <f aca="false">'Quarterly data'!BU294</f>
        <v>26.7657</v>
      </c>
      <c r="BU227" s="348" t="n">
        <f aca="false">'Quarterly data'!BV294</f>
        <v>34.574451442</v>
      </c>
      <c r="BV227" s="348" t="n">
        <f aca="false">'Quarterly data'!BW294</f>
        <v>38.302198183</v>
      </c>
      <c r="BW227" s="348" t="n">
        <f aca="false">'Quarterly data'!BX294</f>
        <v>44.954485341</v>
      </c>
      <c r="BX227" s="348" t="n">
        <f aca="false">'Quarterly data'!BY294</f>
        <v>31.191243356</v>
      </c>
      <c r="BY227" s="348" t="n">
        <f aca="false">'Quarterly data'!BZ294</f>
        <v>33.185009474</v>
      </c>
      <c r="BZ227" s="348" t="n">
        <f aca="false">'Quarterly data'!CA294</f>
        <v>39.053348429</v>
      </c>
      <c r="CA227" s="348" t="n">
        <f aca="false">'Quarterly data'!CB294</f>
        <v>39.086483341</v>
      </c>
      <c r="CB227" s="348" t="n">
        <f aca="false">'Quarterly data'!CC294</f>
        <v>44.03402056</v>
      </c>
      <c r="CC227" s="348" t="n">
        <f aca="false">'Quarterly data'!CD294</f>
        <v>56.144786231</v>
      </c>
      <c r="CD227" s="348" t="n">
        <f aca="false">'Quarterly data'!CE294</f>
        <v>54.89190517</v>
      </c>
      <c r="CE227" s="348" t="n">
        <f aca="false">'Quarterly data'!CF294</f>
        <v>34.786726396</v>
      </c>
      <c r="CF227" s="348" t="n">
        <f aca="false">'Quarterly data'!CG294</f>
        <v>47.145300258</v>
      </c>
      <c r="CG227" s="348" t="n">
        <f aca="false">'Quarterly data'!CH294</f>
        <v>52.553532823</v>
      </c>
      <c r="CH227" s="348" t="n">
        <f aca="false">'Quarterly data'!CI294</f>
        <v>47.519319107</v>
      </c>
      <c r="CI227" s="348" t="n">
        <f aca="false">'Quarterly data'!CJ294</f>
        <v>33.403260622</v>
      </c>
      <c r="CJ227" s="348" t="n">
        <f aca="false">'Quarterly data'!CK294</f>
        <v>54.941276277</v>
      </c>
      <c r="CK227" s="348" t="n">
        <f aca="false">'Quarterly data'!CL294</f>
        <v>44.231961705</v>
      </c>
      <c r="CL227" s="348" t="n">
        <f aca="false">'Quarterly data'!CM294</f>
        <v>49.565859546</v>
      </c>
      <c r="CM227" s="348" t="n">
        <f aca="false">'Quarterly data'!CN294</f>
        <v>70.412775577</v>
      </c>
      <c r="CN227" s="348" t="n">
        <f aca="false">'Quarterly data'!CO294</f>
        <v>67.052111287</v>
      </c>
      <c r="CO227" s="348" t="n">
        <f aca="false">'Quarterly data'!CP294</f>
        <v>50.697837132</v>
      </c>
      <c r="CP227" s="348" t="n">
        <f aca="false">'Quarterly data'!CQ294</f>
        <v>47.4213762</v>
      </c>
      <c r="CQ227" s="348" t="n">
        <f aca="false">'Quarterly data'!CR294</f>
        <v>51.109336783</v>
      </c>
      <c r="CR227" s="348" t="n">
        <f aca="false">'Quarterly data'!CS294</f>
        <v>60.211425726</v>
      </c>
      <c r="CS227" s="348" t="n">
        <f aca="false">'Quarterly data'!CT294</f>
        <v>58.056732474</v>
      </c>
      <c r="CT227" s="348" t="n">
        <f aca="false">'Quarterly data'!CU294</f>
        <v>57.573456369</v>
      </c>
      <c r="CU227" s="348" t="n">
        <f aca="false">'Quarterly data'!CV294</f>
        <v>54.010569791</v>
      </c>
      <c r="CV227" s="348" t="n">
        <f aca="false">'Quarterly data'!CW294</f>
        <v>111.8675842535</v>
      </c>
      <c r="CW227" s="348" t="n">
        <f aca="false">'Quarterly data'!CX294</f>
        <v>111.3546183955</v>
      </c>
      <c r="CX227" s="348" t="n">
        <f aca="false">'Quarterly data'!CY294</f>
        <v>175.544954753</v>
      </c>
      <c r="CY227" s="348" t="n">
        <f aca="false">'Quarterly data'!CZ294</f>
        <v>173.579532009</v>
      </c>
      <c r="CZ227" s="348" t="n">
        <f aca="false">'Quarterly data'!DA294</f>
        <v>174.306259616</v>
      </c>
      <c r="DA227" s="348" t="n">
        <f aca="false">'Quarterly data'!DB294</f>
        <v>140.403157457</v>
      </c>
      <c r="DB227" s="348" t="n">
        <f aca="false">'Quarterly data'!DC294</f>
        <v>128.063116688</v>
      </c>
      <c r="DC227" s="348" t="n">
        <f aca="false">'Quarterly data'!DD294</f>
        <v>243.626061401</v>
      </c>
      <c r="DD227" s="348" t="n">
        <f aca="false">'Quarterly data'!DE294</f>
        <v>153.827228919</v>
      </c>
      <c r="DE227" s="348" t="n">
        <f aca="false">'Quarterly data'!DF294</f>
        <v>197.542898513</v>
      </c>
      <c r="DF227" s="348" t="n">
        <f aca="false">'Quarterly data'!DG294</f>
        <v>261.116453497</v>
      </c>
      <c r="DG227" s="348" t="n">
        <f aca="false">'Quarterly data'!DH294</f>
        <v>257.91469521066</v>
      </c>
      <c r="DH227" s="348" t="n">
        <f aca="false">'Quarterly data'!DI294</f>
        <v>279.239919245676</v>
      </c>
      <c r="DI227" s="348" t="n">
        <f aca="false">'Quarterly data'!DJ294</f>
        <v>211.308445149783</v>
      </c>
      <c r="DJ227" s="348" t="n">
        <f aca="false">'Quarterly data'!DK294</f>
        <v>0</v>
      </c>
      <c r="DK227" s="348" t="n">
        <f aca="false">'Quarterly data'!DL294</f>
        <v>0</v>
      </c>
      <c r="DL227" s="348" t="n">
        <f aca="false">'Quarterly data'!DM294</f>
        <v>0</v>
      </c>
      <c r="DM227" s="348" t="n">
        <f aca="false">'Quarterly data'!DN294</f>
        <v>0</v>
      </c>
      <c r="DN227" s="348" t="n">
        <f aca="false">'Quarterly data'!DO294</f>
        <v>0</v>
      </c>
    </row>
    <row r="228" customFormat="false" ht="15.75" hidden="false" customHeight="false" outlineLevel="0" collapsed="false">
      <c r="A228" s="349" t="s">
        <v>720</v>
      </c>
      <c r="B228" s="348" t="n">
        <f aca="false">'Quarterly data'!C296</f>
        <v>0</v>
      </c>
      <c r="C228" s="348" t="n">
        <f aca="false">'Quarterly data'!D296</f>
        <v>0</v>
      </c>
      <c r="D228" s="348" t="n">
        <f aca="false">'Quarterly data'!E296</f>
        <v>0</v>
      </c>
      <c r="E228" s="348" t="n">
        <f aca="false">'Quarterly data'!F296</f>
        <v>0</v>
      </c>
      <c r="F228" s="348" t="n">
        <f aca="false">'Quarterly data'!G296</f>
        <v>0</v>
      </c>
      <c r="G228" s="348" t="n">
        <f aca="false">'Quarterly data'!H296</f>
        <v>0</v>
      </c>
      <c r="H228" s="348" t="n">
        <f aca="false">'Quarterly data'!I296</f>
        <v>0</v>
      </c>
      <c r="I228" s="348" t="n">
        <f aca="false">'Quarterly data'!J296</f>
        <v>0</v>
      </c>
      <c r="J228" s="348" t="n">
        <f aca="false">'Quarterly data'!K296</f>
        <v>0</v>
      </c>
      <c r="K228" s="348" t="n">
        <f aca="false">'Quarterly data'!L296</f>
        <v>0</v>
      </c>
      <c r="L228" s="348" t="n">
        <f aca="false">'Quarterly data'!M296</f>
        <v>0</v>
      </c>
      <c r="M228" s="348" t="n">
        <f aca="false">'Quarterly data'!N296</f>
        <v>0</v>
      </c>
      <c r="N228" s="348" t="n">
        <f aca="false">'Quarterly data'!O296</f>
        <v>0</v>
      </c>
      <c r="O228" s="348" t="n">
        <f aca="false">'Quarterly data'!P296</f>
        <v>0</v>
      </c>
      <c r="P228" s="348" t="n">
        <f aca="false">'Quarterly data'!Q296</f>
        <v>0</v>
      </c>
      <c r="Q228" s="348" t="n">
        <f aca="false">'Quarterly data'!R296</f>
        <v>0</v>
      </c>
      <c r="R228" s="348" t="n">
        <f aca="false">'Quarterly data'!S296</f>
        <v>0</v>
      </c>
      <c r="S228" s="348" t="n">
        <f aca="false">'Quarterly data'!T296</f>
        <v>0</v>
      </c>
      <c r="T228" s="348" t="n">
        <f aca="false">'Quarterly data'!U296</f>
        <v>0</v>
      </c>
      <c r="U228" s="348" t="n">
        <f aca="false">'Quarterly data'!V296</f>
        <v>0</v>
      </c>
      <c r="V228" s="348" t="n">
        <f aca="false">'Quarterly data'!W296</f>
        <v>0</v>
      </c>
      <c r="W228" s="348" t="n">
        <f aca="false">'Quarterly data'!X296</f>
        <v>0</v>
      </c>
      <c r="X228" s="348" t="n">
        <f aca="false">'Quarterly data'!Y296</f>
        <v>0</v>
      </c>
      <c r="Y228" s="348" t="n">
        <f aca="false">'Quarterly data'!Z296</f>
        <v>0</v>
      </c>
      <c r="Z228" s="348" t="n">
        <f aca="false">'Quarterly data'!AA296</f>
        <v>0</v>
      </c>
      <c r="AA228" s="348" t="n">
        <f aca="false">'Quarterly data'!AB296</f>
        <v>0</v>
      </c>
      <c r="AB228" s="348" t="n">
        <f aca="false">'Quarterly data'!AC296</f>
        <v>0</v>
      </c>
      <c r="AC228" s="348" t="n">
        <f aca="false">'Quarterly data'!AD296</f>
        <v>0</v>
      </c>
      <c r="AD228" s="348" t="n">
        <f aca="false">'Quarterly data'!AE296</f>
        <v>0</v>
      </c>
      <c r="AE228" s="348" t="n">
        <f aca="false">'Quarterly data'!AF296</f>
        <v>0</v>
      </c>
      <c r="AF228" s="348" t="n">
        <f aca="false">'Quarterly data'!AG296</f>
        <v>0</v>
      </c>
      <c r="AG228" s="348" t="n">
        <f aca="false">'Quarterly data'!AH296</f>
        <v>0</v>
      </c>
      <c r="AH228" s="348" t="n">
        <f aca="false">'Quarterly data'!AI296</f>
        <v>0</v>
      </c>
      <c r="AI228" s="348" t="n">
        <f aca="false">'Quarterly data'!AJ296</f>
        <v>0</v>
      </c>
      <c r="AJ228" s="348" t="n">
        <f aca="false">'Quarterly data'!AK296</f>
        <v>0</v>
      </c>
      <c r="AK228" s="348" t="n">
        <f aca="false">'Quarterly data'!AL296</f>
        <v>0</v>
      </c>
      <c r="AL228" s="348" t="n">
        <f aca="false">'Quarterly data'!AM296</f>
        <v>0</v>
      </c>
      <c r="AM228" s="348" t="n">
        <f aca="false">'Quarterly data'!AN296</f>
        <v>0</v>
      </c>
      <c r="AN228" s="348" t="n">
        <f aca="false">'Quarterly data'!AO296</f>
        <v>0</v>
      </c>
      <c r="AO228" s="348" t="n">
        <f aca="false">'Quarterly data'!AP296</f>
        <v>0</v>
      </c>
      <c r="AP228" s="348" t="n">
        <f aca="false">'Quarterly data'!AQ296</f>
        <v>0</v>
      </c>
      <c r="AQ228" s="348" t="n">
        <f aca="false">'Quarterly data'!AR296</f>
        <v>0</v>
      </c>
      <c r="AR228" s="348" t="n">
        <f aca="false">'Quarterly data'!AS296</f>
        <v>0</v>
      </c>
      <c r="AS228" s="348" t="n">
        <f aca="false">'Quarterly data'!AT296</f>
        <v>0</v>
      </c>
      <c r="AT228" s="348" t="n">
        <f aca="false">'Quarterly data'!AU296</f>
        <v>0</v>
      </c>
      <c r="AU228" s="348" t="n">
        <f aca="false">'Quarterly data'!AV296</f>
        <v>0</v>
      </c>
      <c r="AV228" s="348" t="n">
        <f aca="false">'Quarterly data'!AW296</f>
        <v>0</v>
      </c>
      <c r="AW228" s="348" t="n">
        <f aca="false">'Quarterly data'!AX296</f>
        <v>0</v>
      </c>
      <c r="AX228" s="348" t="n">
        <f aca="false">'Quarterly data'!AY296</f>
        <v>0.530104336656628</v>
      </c>
      <c r="AY228" s="348" t="n">
        <f aca="false">'Quarterly data'!AZ296</f>
        <v>1.20224561975217</v>
      </c>
      <c r="AZ228" s="348" t="n">
        <f aca="false">'Quarterly data'!BA296</f>
        <v>0.4601528330599</v>
      </c>
      <c r="BA228" s="348" t="n">
        <f aca="false">'Quarterly data'!BB296</f>
        <v>0.07403062492</v>
      </c>
      <c r="BB228" s="348" t="n">
        <f aca="false">'Quarterly data'!BC296</f>
        <v>0.5493656254593</v>
      </c>
      <c r="BC228" s="348" t="n">
        <f aca="false">'Quarterly data'!BD296</f>
        <v>1.3877464493115</v>
      </c>
      <c r="BD228" s="348" t="n">
        <f aca="false">'Quarterly data'!BE296</f>
        <v>0.5434616433628</v>
      </c>
      <c r="BE228" s="348" t="n">
        <f aca="false">'Quarterly data'!BF296</f>
        <v>1.2769048530698</v>
      </c>
      <c r="BF228" s="348" t="n">
        <f aca="false">'Quarterly data'!BG296</f>
        <v>0.664567549</v>
      </c>
      <c r="BG228" s="348" t="n">
        <f aca="false">'Quarterly data'!BH296</f>
        <v>1.458761015</v>
      </c>
      <c r="BH228" s="348" t="n">
        <f aca="false">'Quarterly data'!BI296</f>
        <v>0.684268092</v>
      </c>
      <c r="BI228" s="348" t="n">
        <f aca="false">'Quarterly data'!BJ296</f>
        <v>1.255026494</v>
      </c>
      <c r="BJ228" s="348" t="n">
        <f aca="false">'Quarterly data'!BK296</f>
        <v>0.81353493964722</v>
      </c>
      <c r="BK228" s="348" t="n">
        <f aca="false">'Quarterly data'!BL296</f>
        <v>1.4912421125336</v>
      </c>
      <c r="BL228" s="348" t="n">
        <f aca="false">'Quarterly data'!BM296</f>
        <v>0.84343512767</v>
      </c>
      <c r="BM228" s="348" t="n">
        <f aca="false">'Quarterly data'!BN296</f>
        <v>1.4110300003483</v>
      </c>
      <c r="BN228" s="348" t="n">
        <f aca="false">'Quarterly data'!BO296</f>
        <v>1.37285285</v>
      </c>
      <c r="BO228" s="348" t="n">
        <f aca="false">'Quarterly data'!BP296</f>
        <v>0.960193864</v>
      </c>
      <c r="BP228" s="348" t="n">
        <f aca="false">'Quarterly data'!BQ296</f>
        <v>1.566834086</v>
      </c>
      <c r="BQ228" s="348" t="n">
        <f aca="false">'Quarterly data'!BR296</f>
        <v>0.99599109382</v>
      </c>
      <c r="BR228" s="348" t="n">
        <f aca="false">'Quarterly data'!BS296</f>
        <v>1.67312395237</v>
      </c>
      <c r="BS228" s="348" t="n">
        <f aca="false">'Quarterly data'!BT296</f>
        <v>0.97625318643</v>
      </c>
      <c r="BT228" s="348" t="n">
        <f aca="false">'Quarterly data'!BU296</f>
        <v>1.5017</v>
      </c>
      <c r="BU228" s="348" t="n">
        <f aca="false">'Quarterly data'!BV296</f>
        <v>0</v>
      </c>
      <c r="BV228" s="348" t="n">
        <f aca="false">'Quarterly data'!BW296</f>
        <v>2.3757611229268</v>
      </c>
      <c r="BW228" s="348" t="n">
        <f aca="false">'Quarterly data'!BX296</f>
        <v>2.10358071143899</v>
      </c>
      <c r="BX228" s="348" t="n">
        <f aca="false">'Quarterly data'!BY296</f>
        <v>1.87925759851369</v>
      </c>
      <c r="BY228" s="348" t="n">
        <f aca="false">'Quarterly data'!BZ296</f>
        <v>10.3693248278942</v>
      </c>
      <c r="BZ228" s="348" t="n">
        <f aca="false">'Quarterly data'!CA296</f>
        <v>2.10645459522833</v>
      </c>
      <c r="CA228" s="348" t="n">
        <f aca="false">'Quarterly data'!CB296</f>
        <v>11.1764151880615</v>
      </c>
      <c r="CB228" s="348" t="n">
        <f aca="false">'Quarterly data'!CC296</f>
        <v>2.37840372382139</v>
      </c>
      <c r="CC228" s="348" t="n">
        <f aca="false">'Quarterly data'!CD296</f>
        <v>11.2293819387602</v>
      </c>
      <c r="CD228" s="348" t="n">
        <f aca="false">'Quarterly data'!CE296</f>
        <v>2.10231493064426</v>
      </c>
      <c r="CE228" s="348" t="n">
        <f aca="false">'Quarterly data'!CF296</f>
        <v>11.9005516866425</v>
      </c>
      <c r="CF228" s="348" t="n">
        <f aca="false">'Quarterly data'!CG296</f>
        <v>3.338922375024</v>
      </c>
      <c r="CG228" s="348" t="n">
        <f aca="false">'Quarterly data'!CH296</f>
        <v>11.819294436</v>
      </c>
      <c r="CH228" s="348" t="n">
        <f aca="false">'Quarterly data'!CI296</f>
        <v>3.87240935393921</v>
      </c>
      <c r="CI228" s="348" t="n">
        <f aca="false">'Quarterly data'!CJ296</f>
        <v>12.316613399656</v>
      </c>
      <c r="CJ228" s="348" t="n">
        <f aca="false">'Quarterly data'!CK296</f>
        <v>5.32063028138562</v>
      </c>
      <c r="CK228" s="348" t="n">
        <f aca="false">'Quarterly data'!CL296</f>
        <v>13.1711140566676</v>
      </c>
      <c r="CL228" s="348" t="n">
        <f aca="false">'Quarterly data'!CM296</f>
        <v>5.746324836423</v>
      </c>
      <c r="CM228" s="348" t="n">
        <f aca="false">'Quarterly data'!CN296</f>
        <v>12.7005502287194</v>
      </c>
      <c r="CN228" s="348" t="n">
        <f aca="false">'Quarterly data'!CO296</f>
        <v>7.66997319505083</v>
      </c>
      <c r="CO228" s="348" t="n">
        <f aca="false">'Quarterly data'!CP296</f>
        <v>13.3399317414275</v>
      </c>
      <c r="CP228" s="348" t="n">
        <f aca="false">'Quarterly data'!CQ296</f>
        <v>6.18023980312188</v>
      </c>
      <c r="CQ228" s="348" t="n">
        <f aca="false">'Quarterly data'!CR296</f>
        <v>15.6368326978779</v>
      </c>
      <c r="CR228" s="348" t="n">
        <f aca="false">'Quarterly data'!CS296</f>
        <v>6.3695515060339</v>
      </c>
      <c r="CS228" s="348" t="n">
        <f aca="false">'Quarterly data'!CT296</f>
        <v>16.7152452834633</v>
      </c>
      <c r="CT228" s="348" t="n">
        <f aca="false">'Quarterly data'!CU296</f>
        <v>8.70753012295005</v>
      </c>
      <c r="CU228" s="348" t="n">
        <f aca="false">'Quarterly data'!CV296</f>
        <v>16.0958898004883</v>
      </c>
      <c r="CV228" s="348" t="n">
        <f aca="false">'Quarterly data'!CW296</f>
        <v>9.88970486320032</v>
      </c>
      <c r="CW228" s="348" t="n">
        <f aca="false">'Quarterly data'!CX296</f>
        <v>18.5497047090875</v>
      </c>
      <c r="CX228" s="348" t="n">
        <f aca="false">'Quarterly data'!CY296</f>
        <v>11.979854470451</v>
      </c>
      <c r="CY228" s="348" t="n">
        <f aca="false">'Quarterly data'!CZ296</f>
        <v>20.3977498793206</v>
      </c>
      <c r="CZ228" s="348" t="n">
        <f aca="false">'Quarterly data'!DA296</f>
        <v>12.4068313380468</v>
      </c>
      <c r="DA228" s="348" t="n">
        <f aca="false">'Quarterly data'!DB296</f>
        <v>20.374418571779</v>
      </c>
      <c r="DB228" s="348" t="n">
        <f aca="false">'Quarterly data'!DC296</f>
        <v>14.18502184684</v>
      </c>
      <c r="DC228" s="348" t="n">
        <f aca="false">'Quarterly data'!DD296</f>
        <v>20.210722743934</v>
      </c>
      <c r="DD228" s="348" t="n">
        <f aca="false">'Quarterly data'!DE296</f>
        <v>20.511334603293</v>
      </c>
      <c r="DE228" s="348" t="n">
        <f aca="false">'Quarterly data'!DF296</f>
        <v>7.28578158920865</v>
      </c>
      <c r="DF228" s="348" t="n">
        <f aca="false">'Quarterly data'!DG296</f>
        <v>33.5527304724205</v>
      </c>
      <c r="DG228" s="348" t="n">
        <f aca="false">'Quarterly data'!DH296</f>
        <v>8.61767436413324</v>
      </c>
      <c r="DH228" s="348" t="n">
        <f aca="false">'Quarterly data'!DI296</f>
        <v>33.4770539256166</v>
      </c>
      <c r="DI228" s="348" t="n">
        <f aca="false">'Quarterly data'!DJ296</f>
        <v>9.85837478030168</v>
      </c>
      <c r="DJ228" s="348" t="n">
        <f aca="false">'Quarterly data'!DK296</f>
        <v>0</v>
      </c>
      <c r="DK228" s="348" t="n">
        <f aca="false">'Quarterly data'!DL296</f>
        <v>0</v>
      </c>
      <c r="DL228" s="348" t="n">
        <f aca="false">'Quarterly data'!DM296</f>
        <v>0</v>
      </c>
      <c r="DM228" s="348" t="n">
        <f aca="false">'Quarterly data'!DN296</f>
        <v>0</v>
      </c>
      <c r="DN228" s="348" t="n">
        <f aca="false">'Quarterly data'!DO296</f>
        <v>0</v>
      </c>
    </row>
    <row r="229" customFormat="false" ht="15.75" hidden="false" customHeight="false" outlineLevel="0" collapsed="false">
      <c r="A229" s="349" t="s">
        <v>721</v>
      </c>
      <c r="B229" s="348" t="n">
        <f aca="false">'Quarterly data'!C297</f>
        <v>0</v>
      </c>
      <c r="C229" s="348" t="n">
        <f aca="false">'Quarterly data'!D297</f>
        <v>0</v>
      </c>
      <c r="D229" s="348" t="n">
        <f aca="false">'Quarterly data'!E297</f>
        <v>0</v>
      </c>
      <c r="E229" s="348" t="n">
        <f aca="false">'Quarterly data'!F297</f>
        <v>0</v>
      </c>
      <c r="F229" s="348" t="n">
        <f aca="false">'Quarterly data'!G297</f>
        <v>0</v>
      </c>
      <c r="G229" s="348" t="n">
        <f aca="false">'Quarterly data'!H297</f>
        <v>0</v>
      </c>
      <c r="H229" s="348" t="n">
        <f aca="false">'Quarterly data'!I297</f>
        <v>0</v>
      </c>
      <c r="I229" s="348" t="n">
        <f aca="false">'Quarterly data'!J297</f>
        <v>0</v>
      </c>
      <c r="J229" s="348" t="n">
        <f aca="false">'Quarterly data'!K297</f>
        <v>0</v>
      </c>
      <c r="K229" s="348" t="n">
        <f aca="false">'Quarterly data'!L297</f>
        <v>0</v>
      </c>
      <c r="L229" s="348" t="n">
        <f aca="false">'Quarterly data'!M297</f>
        <v>0</v>
      </c>
      <c r="M229" s="348" t="n">
        <f aca="false">'Quarterly data'!N297</f>
        <v>0</v>
      </c>
      <c r="N229" s="348" t="n">
        <f aca="false">'Quarterly data'!O297</f>
        <v>0</v>
      </c>
      <c r="O229" s="348" t="n">
        <f aca="false">'Quarterly data'!P297</f>
        <v>0</v>
      </c>
      <c r="P229" s="348" t="n">
        <f aca="false">'Quarterly data'!Q297</f>
        <v>0</v>
      </c>
      <c r="Q229" s="348" t="n">
        <f aca="false">'Quarterly data'!R297</f>
        <v>0</v>
      </c>
      <c r="R229" s="348" t="n">
        <f aca="false">'Quarterly data'!S297</f>
        <v>2.7079522075</v>
      </c>
      <c r="S229" s="348" t="n">
        <f aca="false">'Quarterly data'!T297</f>
        <v>2.7079522075</v>
      </c>
      <c r="T229" s="348" t="n">
        <f aca="false">'Quarterly data'!U297</f>
        <v>2.7079522075</v>
      </c>
      <c r="U229" s="348" t="n">
        <f aca="false">'Quarterly data'!V297</f>
        <v>2.7079522075</v>
      </c>
      <c r="V229" s="348" t="n">
        <f aca="false">'Quarterly data'!W297</f>
        <v>3.04311985375</v>
      </c>
      <c r="W229" s="348" t="n">
        <f aca="false">'Quarterly data'!X297</f>
        <v>3.04311985375</v>
      </c>
      <c r="X229" s="348" t="n">
        <f aca="false">'Quarterly data'!Y297</f>
        <v>3.04311985375</v>
      </c>
      <c r="Y229" s="348" t="n">
        <f aca="false">'Quarterly data'!Z297</f>
        <v>3.04311985375</v>
      </c>
      <c r="Z229" s="348" t="n">
        <f aca="false">'Quarterly data'!AA297</f>
        <v>3.86511875</v>
      </c>
      <c r="AA229" s="348" t="n">
        <f aca="false">'Quarterly data'!AB297</f>
        <v>3.86511875</v>
      </c>
      <c r="AB229" s="348" t="n">
        <f aca="false">'Quarterly data'!AC297</f>
        <v>3.86511875</v>
      </c>
      <c r="AC229" s="348" t="n">
        <f aca="false">'Quarterly data'!AD297</f>
        <v>3.86511875</v>
      </c>
      <c r="AD229" s="348" t="n">
        <f aca="false">'Quarterly data'!AE297</f>
        <v>4.891475</v>
      </c>
      <c r="AE229" s="348" t="n">
        <f aca="false">'Quarterly data'!AF297</f>
        <v>4.891475</v>
      </c>
      <c r="AF229" s="348" t="n">
        <f aca="false">'Quarterly data'!AG297</f>
        <v>4.891475</v>
      </c>
      <c r="AG229" s="348" t="n">
        <f aca="false">'Quarterly data'!AH297</f>
        <v>4.891475</v>
      </c>
      <c r="AH229" s="348" t="n">
        <f aca="false">'Quarterly data'!AI297</f>
        <v>6.3942375</v>
      </c>
      <c r="AI229" s="348" t="n">
        <f aca="false">'Quarterly data'!AJ297</f>
        <v>6.3942375</v>
      </c>
      <c r="AJ229" s="348" t="n">
        <f aca="false">'Quarterly data'!AK297</f>
        <v>6.3942375</v>
      </c>
      <c r="AK229" s="348" t="n">
        <f aca="false">'Quarterly data'!AL297</f>
        <v>6.3942375</v>
      </c>
      <c r="AL229" s="348" t="n">
        <f aca="false">'Quarterly data'!AM297</f>
        <v>9.42113125</v>
      </c>
      <c r="AM229" s="348" t="n">
        <f aca="false">'Quarterly data'!AN297</f>
        <v>9.42113125</v>
      </c>
      <c r="AN229" s="348" t="n">
        <f aca="false">'Quarterly data'!AO297</f>
        <v>9.42113125</v>
      </c>
      <c r="AO229" s="348" t="n">
        <f aca="false">'Quarterly data'!AP297</f>
        <v>9.42113125</v>
      </c>
      <c r="AP229" s="348" t="n">
        <f aca="false">'Quarterly data'!AQ297</f>
        <v>13.53253125</v>
      </c>
      <c r="AQ229" s="348" t="n">
        <f aca="false">'Quarterly data'!AR297</f>
        <v>13.53253125</v>
      </c>
      <c r="AR229" s="348" t="n">
        <f aca="false">'Quarterly data'!AS297</f>
        <v>13.53253125</v>
      </c>
      <c r="AS229" s="348" t="n">
        <f aca="false">'Quarterly data'!AT297</f>
        <v>13.53253125</v>
      </c>
      <c r="AT229" s="348" t="n">
        <f aca="false">'Quarterly data'!AU297</f>
        <v>18.14198125</v>
      </c>
      <c r="AU229" s="348" t="n">
        <f aca="false">'Quarterly data'!AV297</f>
        <v>18.14198125</v>
      </c>
      <c r="AV229" s="348" t="n">
        <f aca="false">'Quarterly data'!AW297</f>
        <v>18.14198125</v>
      </c>
      <c r="AW229" s="348" t="n">
        <f aca="false">'Quarterly data'!AX297</f>
        <v>18.14198125</v>
      </c>
      <c r="AX229" s="348" t="n">
        <f aca="false">'Quarterly data'!AY297</f>
        <v>22.05213</v>
      </c>
      <c r="AY229" s="348" t="n">
        <f aca="false">'Quarterly data'!AZ297</f>
        <v>24.20391</v>
      </c>
      <c r="AZ229" s="348" t="n">
        <f aca="false">'Quarterly data'!BA297</f>
        <v>31.02541</v>
      </c>
      <c r="BA229" s="348" t="n">
        <f aca="false">'Quarterly data'!BB297</f>
        <v>26.5525</v>
      </c>
      <c r="BB229" s="348" t="n">
        <f aca="false">'Quarterly data'!BC297</f>
        <v>30.68897</v>
      </c>
      <c r="BC229" s="348" t="n">
        <f aca="false">'Quarterly data'!BD297</f>
        <v>33.52764</v>
      </c>
      <c r="BD229" s="348" t="n">
        <f aca="false">'Quarterly data'!BE297</f>
        <v>36.50942</v>
      </c>
      <c r="BE229" s="348" t="n">
        <f aca="false">'Quarterly data'!BF297</f>
        <v>29.71977</v>
      </c>
      <c r="BF229" s="348" t="n">
        <f aca="false">'Quarterly data'!BG297</f>
        <v>41.85352</v>
      </c>
      <c r="BG229" s="348" t="n">
        <f aca="false">'Quarterly data'!BH297</f>
        <v>33.30034</v>
      </c>
      <c r="BH229" s="348" t="n">
        <f aca="false">'Quarterly data'!BI297</f>
        <v>41.19839</v>
      </c>
      <c r="BI229" s="348" t="n">
        <f aca="false">'Quarterly data'!BJ297</f>
        <v>46.0879</v>
      </c>
      <c r="BJ229" s="348" t="n">
        <f aca="false">'Quarterly data'!BK297</f>
        <v>44.96456</v>
      </c>
      <c r="BK229" s="348" t="n">
        <f aca="false">'Quarterly data'!BL297</f>
        <v>48.44314</v>
      </c>
      <c r="BL229" s="348" t="n">
        <f aca="false">'Quarterly data'!BM297</f>
        <v>49.37028</v>
      </c>
      <c r="BM229" s="348" t="n">
        <f aca="false">'Quarterly data'!BN297</f>
        <v>46.7481</v>
      </c>
      <c r="BN229" s="348" t="n">
        <f aca="false">'Quarterly data'!BO297</f>
        <v>49.94645</v>
      </c>
      <c r="BO229" s="348" t="n">
        <f aca="false">'Quarterly data'!BP297</f>
        <v>51.82128</v>
      </c>
      <c r="BP229" s="348" t="n">
        <f aca="false">'Quarterly data'!BQ297</f>
        <v>54.01107</v>
      </c>
      <c r="BQ229" s="348" t="n">
        <f aca="false">'Quarterly data'!BR297</f>
        <v>64.52311</v>
      </c>
      <c r="BR229" s="348" t="n">
        <f aca="false">'Quarterly data'!BS297</f>
        <v>53.80276</v>
      </c>
      <c r="BS229" s="348" t="n">
        <f aca="false">'Quarterly data'!BT297</f>
        <v>53.06392</v>
      </c>
      <c r="BT229" s="348" t="n">
        <f aca="false">'Quarterly data'!BU297</f>
        <v>65.0517</v>
      </c>
      <c r="BU229" s="348" t="n">
        <f aca="false">'Quarterly data'!BV297</f>
        <v>68.99310245</v>
      </c>
      <c r="BV229" s="348" t="n">
        <f aca="false">'Quarterly data'!BW297</f>
        <v>59.595829247</v>
      </c>
      <c r="BW229" s="348" t="n">
        <f aca="false">'Quarterly data'!BX297</f>
        <v>62.893578893</v>
      </c>
      <c r="BX229" s="348" t="n">
        <f aca="false">'Quarterly data'!BY297</f>
        <v>78.484113832</v>
      </c>
      <c r="BY229" s="348" t="n">
        <f aca="false">'Quarterly data'!BZ297</f>
        <v>72.65131355</v>
      </c>
      <c r="BZ229" s="348" t="n">
        <f aca="false">'Quarterly data'!CA297</f>
        <v>69.748415631</v>
      </c>
      <c r="CA229" s="348" t="n">
        <f aca="false">'Quarterly data'!CB297</f>
        <v>65.892369031</v>
      </c>
      <c r="CB229" s="348" t="n">
        <f aca="false">'Quarterly data'!CC297</f>
        <v>77.169546182</v>
      </c>
      <c r="CC229" s="348" t="n">
        <f aca="false">'Quarterly data'!CD297</f>
        <v>63.192865196</v>
      </c>
      <c r="CD229" s="348" t="n">
        <f aca="false">'Quarterly data'!CE297</f>
        <v>60.911340548</v>
      </c>
      <c r="CE229" s="348" t="n">
        <f aca="false">'Quarterly data'!CF297</f>
        <v>63.489486828</v>
      </c>
      <c r="CF229" s="348" t="n">
        <f aca="false">'Quarterly data'!CG297</f>
        <v>68.7358622972456</v>
      </c>
      <c r="CG229" s="348" t="n">
        <f aca="false">'Quarterly data'!CH297</f>
        <v>89.80655464</v>
      </c>
      <c r="CH229" s="348" t="n">
        <f aca="false">'Quarterly data'!CI297</f>
        <v>79.854059991</v>
      </c>
      <c r="CI229" s="348" t="n">
        <f aca="false">'Quarterly data'!CJ297</f>
        <v>70.268342538</v>
      </c>
      <c r="CJ229" s="348" t="n">
        <f aca="false">'Quarterly data'!CK297</f>
        <v>75.491676463</v>
      </c>
      <c r="CK229" s="348" t="n">
        <f aca="false">'Quarterly data'!CL297</f>
        <v>86.681211488</v>
      </c>
      <c r="CL229" s="348" t="n">
        <f aca="false">'Quarterly data'!CM297</f>
        <v>94.822763599</v>
      </c>
      <c r="CM229" s="348" t="n">
        <f aca="false">'Quarterly data'!CN297</f>
        <v>103.90776360982</v>
      </c>
      <c r="CN229" s="348" t="n">
        <f aca="false">'Quarterly data'!CO297</f>
        <v>90.811465596</v>
      </c>
      <c r="CO229" s="348" t="n">
        <f aca="false">'Quarterly data'!CP297</f>
        <v>98.151417471</v>
      </c>
      <c r="CP229" s="348" t="n">
        <f aca="false">'Quarterly data'!CQ297</f>
        <v>105.481707730031</v>
      </c>
      <c r="CQ229" s="348" t="n">
        <f aca="false">'Quarterly data'!CR297</f>
        <v>88.6528849708086</v>
      </c>
      <c r="CR229" s="348" t="n">
        <f aca="false">'Quarterly data'!CS297</f>
        <v>92.780830439</v>
      </c>
      <c r="CS229" s="348" t="n">
        <f aca="false">'Quarterly data'!CT297</f>
        <v>131.880814762</v>
      </c>
      <c r="CT229" s="348" t="n">
        <f aca="false">'Quarterly data'!CU297</f>
        <v>95.869497797</v>
      </c>
      <c r="CU229" s="348" t="n">
        <f aca="false">'Quarterly data'!CV297</f>
        <v>86.699854322</v>
      </c>
      <c r="CV229" s="348" t="n">
        <f aca="false">'Quarterly data'!CW297</f>
        <v>181.16766571</v>
      </c>
      <c r="CW229" s="348" t="n">
        <f aca="false">'Quarterly data'!CX297</f>
        <v>215.270950824</v>
      </c>
      <c r="CX229" s="348" t="n">
        <f aca="false">'Quarterly data'!CY297</f>
        <v>163.694267412</v>
      </c>
      <c r="CY229" s="348" t="n">
        <f aca="false">'Quarterly data'!CZ297</f>
        <v>218.856169586</v>
      </c>
      <c r="CZ229" s="348" t="n">
        <f aca="false">'Quarterly data'!DA297</f>
        <v>64.972850561</v>
      </c>
      <c r="DA229" s="348" t="n">
        <f aca="false">'Quarterly data'!DB297</f>
        <v>99.559247856</v>
      </c>
      <c r="DB229" s="348" t="n">
        <f aca="false">'Quarterly data'!DC297</f>
        <v>84.525548906</v>
      </c>
      <c r="DC229" s="348" t="n">
        <f aca="false">'Quarterly data'!DD297</f>
        <v>52.138696222</v>
      </c>
      <c r="DD229" s="348" t="n">
        <f aca="false">'Quarterly data'!DE297</f>
        <v>180.38497104</v>
      </c>
      <c r="DE229" s="348" t="n">
        <f aca="false">'Quarterly data'!DF297</f>
        <v>50.508701639</v>
      </c>
      <c r="DF229" s="348" t="n">
        <f aca="false">'Quarterly data'!DG297</f>
        <v>79.231272794</v>
      </c>
      <c r="DG229" s="348" t="n">
        <f aca="false">'Quarterly data'!DH297</f>
        <v>128.714879228</v>
      </c>
      <c r="DH229" s="348" t="n">
        <f aca="false">'Quarterly data'!DI297</f>
        <v>100.586141901</v>
      </c>
      <c r="DI229" s="348" t="n">
        <f aca="false">'Quarterly data'!DJ297</f>
        <v>71.709362593</v>
      </c>
      <c r="DJ229" s="348" t="n">
        <f aca="false">'Quarterly data'!DK297</f>
        <v>0</v>
      </c>
      <c r="DK229" s="348" t="n">
        <f aca="false">'Quarterly data'!DL297</f>
        <v>0</v>
      </c>
      <c r="DL229" s="348" t="n">
        <f aca="false">'Quarterly data'!DM297</f>
        <v>0</v>
      </c>
      <c r="DM229" s="348" t="n">
        <f aca="false">'Quarterly data'!DN297</f>
        <v>0</v>
      </c>
      <c r="DN229" s="348" t="n">
        <f aca="false">'Quarterly data'!DO297</f>
        <v>0</v>
      </c>
    </row>
    <row r="230" customFormat="false" ht="15.75" hidden="false" customHeight="false" outlineLevel="0" collapsed="false">
      <c r="A230" s="349" t="s">
        <v>722</v>
      </c>
      <c r="B230" s="348" t="n">
        <f aca="false">'Quarterly data'!C299</f>
        <v>0</v>
      </c>
      <c r="C230" s="348" t="n">
        <f aca="false">'Quarterly data'!D299</f>
        <v>0</v>
      </c>
      <c r="D230" s="348" t="n">
        <f aca="false">'Quarterly data'!E299</f>
        <v>0</v>
      </c>
      <c r="E230" s="348" t="n">
        <f aca="false">'Quarterly data'!F299</f>
        <v>0</v>
      </c>
      <c r="F230" s="348" t="n">
        <f aca="false">'Quarterly data'!G299</f>
        <v>0</v>
      </c>
      <c r="G230" s="348" t="n">
        <f aca="false">'Quarterly data'!H299</f>
        <v>0</v>
      </c>
      <c r="H230" s="348" t="n">
        <f aca="false">'Quarterly data'!I299</f>
        <v>0</v>
      </c>
      <c r="I230" s="348" t="n">
        <f aca="false">'Quarterly data'!J299</f>
        <v>0</v>
      </c>
      <c r="J230" s="348" t="n">
        <f aca="false">'Quarterly data'!K299</f>
        <v>0</v>
      </c>
      <c r="K230" s="348" t="n">
        <f aca="false">'Quarterly data'!L299</f>
        <v>0</v>
      </c>
      <c r="L230" s="348" t="n">
        <f aca="false">'Quarterly data'!M299</f>
        <v>0</v>
      </c>
      <c r="M230" s="348" t="n">
        <f aca="false">'Quarterly data'!N299</f>
        <v>0</v>
      </c>
      <c r="N230" s="348" t="n">
        <f aca="false">'Quarterly data'!O299</f>
        <v>0</v>
      </c>
      <c r="O230" s="348" t="n">
        <f aca="false">'Quarterly data'!P299</f>
        <v>0</v>
      </c>
      <c r="P230" s="348" t="n">
        <f aca="false">'Quarterly data'!Q299</f>
        <v>0</v>
      </c>
      <c r="Q230" s="348" t="n">
        <f aca="false">'Quarterly data'!R299</f>
        <v>0</v>
      </c>
      <c r="R230" s="348" t="n">
        <f aca="false">'Quarterly data'!S299</f>
        <v>15.56748311475</v>
      </c>
      <c r="S230" s="348" t="n">
        <f aca="false">'Quarterly data'!T299</f>
        <v>15.56748311475</v>
      </c>
      <c r="T230" s="348" t="n">
        <f aca="false">'Quarterly data'!U299</f>
        <v>15.56748311475</v>
      </c>
      <c r="U230" s="348" t="n">
        <f aca="false">'Quarterly data'!V299</f>
        <v>15.56748311475</v>
      </c>
      <c r="V230" s="348" t="n">
        <f aca="false">'Quarterly data'!W299</f>
        <v>15.559307182375</v>
      </c>
      <c r="W230" s="348" t="n">
        <f aca="false">'Quarterly data'!X299</f>
        <v>15.559307182375</v>
      </c>
      <c r="X230" s="348" t="n">
        <f aca="false">'Quarterly data'!Y299</f>
        <v>15.559307182375</v>
      </c>
      <c r="Y230" s="348" t="n">
        <f aca="false">'Quarterly data'!Z299</f>
        <v>15.559307182375</v>
      </c>
      <c r="Z230" s="348" t="n">
        <f aca="false">'Quarterly data'!AA299</f>
        <v>14.46170625</v>
      </c>
      <c r="AA230" s="348" t="n">
        <f aca="false">'Quarterly data'!AB299</f>
        <v>14.46170625</v>
      </c>
      <c r="AB230" s="348" t="n">
        <f aca="false">'Quarterly data'!AC299</f>
        <v>14.46170625</v>
      </c>
      <c r="AC230" s="348" t="n">
        <f aca="false">'Quarterly data'!AD299</f>
        <v>14.46170625</v>
      </c>
      <c r="AD230" s="348" t="n">
        <f aca="false">'Quarterly data'!AE299</f>
        <v>14.01301875</v>
      </c>
      <c r="AE230" s="348" t="n">
        <f aca="false">'Quarterly data'!AF299</f>
        <v>14.01301875</v>
      </c>
      <c r="AF230" s="348" t="n">
        <f aca="false">'Quarterly data'!AG299</f>
        <v>14.01301875</v>
      </c>
      <c r="AG230" s="348" t="n">
        <f aca="false">'Quarterly data'!AH299</f>
        <v>14.01301875</v>
      </c>
      <c r="AH230" s="348" t="n">
        <f aca="false">'Quarterly data'!AI299</f>
        <v>15.0871</v>
      </c>
      <c r="AI230" s="348" t="n">
        <f aca="false">'Quarterly data'!AJ299</f>
        <v>15.0871</v>
      </c>
      <c r="AJ230" s="348" t="n">
        <f aca="false">'Quarterly data'!AK299</f>
        <v>15.0871</v>
      </c>
      <c r="AK230" s="348" t="n">
        <f aca="false">'Quarterly data'!AL299</f>
        <v>15.0871</v>
      </c>
      <c r="AL230" s="348" t="n">
        <f aca="false">'Quarterly data'!AM299</f>
        <v>20.277954535</v>
      </c>
      <c r="AM230" s="348" t="n">
        <f aca="false">'Quarterly data'!AN299</f>
        <v>20.277954535</v>
      </c>
      <c r="AN230" s="348" t="n">
        <f aca="false">'Quarterly data'!AO299</f>
        <v>20.277954535</v>
      </c>
      <c r="AO230" s="348" t="n">
        <f aca="false">'Quarterly data'!AP299</f>
        <v>20.277954535</v>
      </c>
      <c r="AP230" s="348" t="n">
        <f aca="false">'Quarterly data'!AQ299</f>
        <v>26.7927104514375</v>
      </c>
      <c r="AQ230" s="348" t="n">
        <f aca="false">'Quarterly data'!AR299</f>
        <v>26.7927104514375</v>
      </c>
      <c r="AR230" s="348" t="n">
        <f aca="false">'Quarterly data'!AS299</f>
        <v>26.7927104514375</v>
      </c>
      <c r="AS230" s="348" t="n">
        <f aca="false">'Quarterly data'!AT299</f>
        <v>26.7927104514375</v>
      </c>
      <c r="AT230" s="348" t="n">
        <f aca="false">'Quarterly data'!AU299</f>
        <v>31.2677246664375</v>
      </c>
      <c r="AU230" s="348" t="n">
        <f aca="false">'Quarterly data'!AV299</f>
        <v>31.2677246664375</v>
      </c>
      <c r="AV230" s="348" t="n">
        <f aca="false">'Quarterly data'!AW299</f>
        <v>31.2677246664375</v>
      </c>
      <c r="AW230" s="348" t="n">
        <f aca="false">'Quarterly data'!AX299</f>
        <v>31.2677246664375</v>
      </c>
      <c r="AX230" s="348" t="n">
        <f aca="false">'Quarterly data'!AY299</f>
        <v>40.69824</v>
      </c>
      <c r="AY230" s="348" t="n">
        <f aca="false">'Quarterly data'!AZ299</f>
        <v>39.93077</v>
      </c>
      <c r="AZ230" s="348" t="n">
        <f aca="false">'Quarterly data'!BA299</f>
        <v>54.92235</v>
      </c>
      <c r="BA230" s="348" t="n">
        <f aca="false">'Quarterly data'!BB299</f>
        <v>50.62721</v>
      </c>
      <c r="BB230" s="348" t="n">
        <f aca="false">'Quarterly data'!BC299</f>
        <v>41.38031</v>
      </c>
      <c r="BC230" s="348" t="n">
        <f aca="false">'Quarterly data'!BD299</f>
        <v>54.6707</v>
      </c>
      <c r="BD230" s="348" t="n">
        <f aca="false">'Quarterly data'!BE299</f>
        <v>67.7288</v>
      </c>
      <c r="BE230" s="348" t="n">
        <f aca="false">'Quarterly data'!BF299</f>
        <v>103.97554</v>
      </c>
      <c r="BF230" s="348" t="n">
        <f aca="false">'Quarterly data'!BG299</f>
        <v>74.06367</v>
      </c>
      <c r="BG230" s="348" t="n">
        <f aca="false">'Quarterly data'!BH299</f>
        <v>60.140191012</v>
      </c>
      <c r="BH230" s="348" t="n">
        <f aca="false">'Quarterly data'!BI299</f>
        <v>63.486751945</v>
      </c>
      <c r="BI230" s="348" t="n">
        <f aca="false">'Quarterly data'!BJ299</f>
        <v>97.542347471</v>
      </c>
      <c r="BJ230" s="348" t="n">
        <f aca="false">'Quarterly data'!BK299</f>
        <v>67.728375602</v>
      </c>
      <c r="BK230" s="348" t="n">
        <f aca="false">'Quarterly data'!BL299</f>
        <v>86.873719328</v>
      </c>
      <c r="BL230" s="348" t="n">
        <f aca="false">'Quarterly data'!BM299</f>
        <v>82.99513656</v>
      </c>
      <c r="BM230" s="348" t="n">
        <f aca="false">'Quarterly data'!BN299</f>
        <v>112.498112141</v>
      </c>
      <c r="BN230" s="348" t="n">
        <f aca="false">'Quarterly data'!BO299</f>
        <v>129.528267355</v>
      </c>
      <c r="BO230" s="348" t="n">
        <f aca="false">'Quarterly data'!BP299</f>
        <v>112.861043629</v>
      </c>
      <c r="BP230" s="348" t="n">
        <f aca="false">'Quarterly data'!BQ299</f>
        <v>83.639184709</v>
      </c>
      <c r="BQ230" s="348" t="n">
        <f aca="false">'Quarterly data'!BR299</f>
        <v>130.554459401</v>
      </c>
      <c r="BR230" s="348" t="n">
        <f aca="false">'Quarterly data'!BS299</f>
        <v>116.852710237</v>
      </c>
      <c r="BS230" s="348" t="n">
        <f aca="false">'Quarterly data'!BT299</f>
        <v>164.246214824</v>
      </c>
      <c r="BT230" s="348" t="n">
        <f aca="false">'Quarterly data'!BU299</f>
        <v>119.4433</v>
      </c>
      <c r="BU230" s="348" t="n">
        <f aca="false">'Quarterly data'!BV299</f>
        <v>60.991217982</v>
      </c>
      <c r="BV230" s="348" t="n">
        <f aca="false">'Quarterly data'!BW299</f>
        <v>48.074055747</v>
      </c>
      <c r="BW230" s="348" t="n">
        <f aca="false">'Quarterly data'!BX299</f>
        <v>96.67913344</v>
      </c>
      <c r="BX230" s="348" t="n">
        <f aca="false">'Quarterly data'!BY299</f>
        <v>131.8830832798</v>
      </c>
      <c r="BY230" s="348" t="n">
        <f aca="false">'Quarterly data'!BZ299</f>
        <v>185.886297364086</v>
      </c>
      <c r="BZ230" s="348" t="n">
        <f aca="false">'Quarterly data'!CA299</f>
        <v>149.418079687322</v>
      </c>
      <c r="CA230" s="348" t="n">
        <f aca="false">'Quarterly data'!CB299</f>
        <v>245.343620486471</v>
      </c>
      <c r="CB230" s="348" t="n">
        <f aca="false">'Quarterly data'!CC299</f>
        <v>152.018354837357</v>
      </c>
      <c r="CC230" s="348" t="n">
        <f aca="false">'Quarterly data'!CD299</f>
        <v>162.504086158173</v>
      </c>
      <c r="CD230" s="348" t="n">
        <f aca="false">'Quarterly data'!CE299</f>
        <v>183.417476923288</v>
      </c>
      <c r="CE230" s="348" t="n">
        <f aca="false">'Quarterly data'!CF299</f>
        <v>238.976424984357</v>
      </c>
      <c r="CF230" s="348" t="n">
        <f aca="false">'Quarterly data'!CG299</f>
        <v>151.63615041972</v>
      </c>
      <c r="CG230" s="348" t="n">
        <f aca="false">'Quarterly data'!CH299</f>
        <v>174.772635552507</v>
      </c>
      <c r="CH230" s="348" t="n">
        <f aca="false">'Quarterly data'!CI299</f>
        <v>180.895372317451</v>
      </c>
      <c r="CI230" s="348" t="n">
        <f aca="false">'Quarterly data'!CJ299</f>
        <v>211.381374356955</v>
      </c>
      <c r="CJ230" s="348" t="n">
        <f aca="false">'Quarterly data'!CK299</f>
        <v>133.310856913952</v>
      </c>
      <c r="CK230" s="348" t="n">
        <f aca="false">'Quarterly data'!CL299</f>
        <v>132.339620746835</v>
      </c>
      <c r="CL230" s="348" t="n">
        <f aca="false">'Quarterly data'!CM299</f>
        <v>161.973471170584</v>
      </c>
      <c r="CM230" s="348" t="n">
        <f aca="false">'Quarterly data'!CN299</f>
        <v>191.594310508663</v>
      </c>
      <c r="CN230" s="348" t="n">
        <f aca="false">'Quarterly data'!CO299</f>
        <v>179.176006265958</v>
      </c>
      <c r="CO230" s="348" t="n">
        <f aca="false">'Quarterly data'!CP299</f>
        <v>185.211814629232</v>
      </c>
      <c r="CP230" s="348" t="n">
        <f aca="false">'Quarterly data'!CQ299</f>
        <v>233.332075695581</v>
      </c>
      <c r="CQ230" s="348" t="n">
        <f aca="false">'Quarterly data'!CR299</f>
        <v>204.500003796389</v>
      </c>
      <c r="CR230" s="348" t="n">
        <f aca="false">'Quarterly data'!CS299</f>
        <v>186.192573253666</v>
      </c>
      <c r="CS230" s="348" t="n">
        <f aca="false">'Quarterly data'!CT299</f>
        <v>267.896198466184</v>
      </c>
      <c r="CT230" s="348" t="n">
        <f aca="false">'Quarterly data'!CU299</f>
        <v>271.384527416443</v>
      </c>
      <c r="CU230" s="348" t="n">
        <f aca="false">'Quarterly data'!CV299</f>
        <v>346.235946375489</v>
      </c>
      <c r="CV230" s="348" t="n">
        <f aca="false">'Quarterly data'!CW299</f>
        <v>248.009526193355</v>
      </c>
      <c r="CW230" s="348" t="n">
        <f aca="false">'Quarterly data'!CX299</f>
        <v>260.014328390192</v>
      </c>
      <c r="CX230" s="348" t="n">
        <f aca="false">'Quarterly data'!CY299</f>
        <v>239.071996942764</v>
      </c>
      <c r="CY230" s="348" t="n">
        <f aca="false">'Quarterly data'!CZ299</f>
        <v>286.002072973055</v>
      </c>
      <c r="CZ230" s="348" t="n">
        <f aca="false">'Quarterly data'!DA299</f>
        <v>438.205083729286</v>
      </c>
      <c r="DA230" s="348" t="n">
        <f aca="false">'Quarterly data'!DB299</f>
        <v>340.29224781456</v>
      </c>
      <c r="DB230" s="348" t="n">
        <f aca="false">'Quarterly data'!DC299</f>
        <v>350.02094417014</v>
      </c>
      <c r="DC230" s="348" t="n">
        <f aca="false">'Quarterly data'!DD299</f>
        <v>316.43091032914</v>
      </c>
      <c r="DD230" s="348" t="n">
        <f aca="false">'Quarterly data'!DE299</f>
        <v>291.675043681892</v>
      </c>
      <c r="DE230" s="348" t="n">
        <f aca="false">'Quarterly data'!DF299</f>
        <v>455.125554728241</v>
      </c>
      <c r="DF230" s="348" t="n">
        <f aca="false">'Quarterly data'!DG299</f>
        <v>410.033951813811</v>
      </c>
      <c r="DG230" s="348" t="n">
        <f aca="false">'Quarterly data'!DH299</f>
        <v>378.458176299997</v>
      </c>
      <c r="DH230" s="348" t="n">
        <f aca="false">'Quarterly data'!DI299</f>
        <v>436.168188224823</v>
      </c>
      <c r="DI230" s="348" t="n">
        <f aca="false">'Quarterly data'!DJ299</f>
        <v>328.947098536081</v>
      </c>
      <c r="DJ230" s="348" t="n">
        <f aca="false">'Quarterly data'!DK299</f>
        <v>0</v>
      </c>
      <c r="DK230" s="348" t="n">
        <f aca="false">'Quarterly data'!DL299</f>
        <v>0</v>
      </c>
      <c r="DL230" s="348" t="n">
        <f aca="false">'Quarterly data'!DM299</f>
        <v>0</v>
      </c>
      <c r="DM230" s="348" t="n">
        <f aca="false">'Quarterly data'!DN299</f>
        <v>0</v>
      </c>
      <c r="DN230" s="348" t="n">
        <f aca="false">'Quarterly data'!DO299</f>
        <v>0</v>
      </c>
    </row>
    <row r="231" customFormat="false" ht="15.75" hidden="false" customHeight="false" outlineLevel="0" collapsed="false">
      <c r="A231" s="349" t="s">
        <v>723</v>
      </c>
      <c r="B231" s="348" t="n">
        <f aca="false">'Quarterly data'!C300</f>
        <v>0</v>
      </c>
      <c r="C231" s="348" t="n">
        <f aca="false">'Quarterly data'!D300</f>
        <v>0</v>
      </c>
      <c r="D231" s="348" t="n">
        <f aca="false">'Quarterly data'!E300</f>
        <v>0</v>
      </c>
      <c r="E231" s="348" t="n">
        <f aca="false">'Quarterly data'!F300</f>
        <v>0</v>
      </c>
      <c r="F231" s="348" t="n">
        <f aca="false">'Quarterly data'!G300</f>
        <v>0</v>
      </c>
      <c r="G231" s="348" t="n">
        <f aca="false">'Quarterly data'!H300</f>
        <v>0</v>
      </c>
      <c r="H231" s="348" t="n">
        <f aca="false">'Quarterly data'!I300</f>
        <v>0</v>
      </c>
      <c r="I231" s="348" t="n">
        <f aca="false">'Quarterly data'!J300</f>
        <v>0</v>
      </c>
      <c r="J231" s="348" t="n">
        <f aca="false">'Quarterly data'!K300</f>
        <v>0</v>
      </c>
      <c r="K231" s="348" t="n">
        <f aca="false">'Quarterly data'!L300</f>
        <v>0</v>
      </c>
      <c r="L231" s="348" t="n">
        <f aca="false">'Quarterly data'!M300</f>
        <v>0</v>
      </c>
      <c r="M231" s="348" t="n">
        <f aca="false">'Quarterly data'!N300</f>
        <v>0</v>
      </c>
      <c r="N231" s="348" t="n">
        <f aca="false">'Quarterly data'!O300</f>
        <v>0</v>
      </c>
      <c r="O231" s="348" t="n">
        <f aca="false">'Quarterly data'!P300</f>
        <v>0</v>
      </c>
      <c r="P231" s="348" t="n">
        <f aca="false">'Quarterly data'!Q300</f>
        <v>0</v>
      </c>
      <c r="Q231" s="348" t="n">
        <f aca="false">'Quarterly data'!R300</f>
        <v>0</v>
      </c>
      <c r="R231" s="348" t="n">
        <f aca="false">'Quarterly data'!S300</f>
        <v>1.24721436475</v>
      </c>
      <c r="S231" s="348" t="n">
        <f aca="false">'Quarterly data'!T300</f>
        <v>1.24721436475</v>
      </c>
      <c r="T231" s="348" t="n">
        <f aca="false">'Quarterly data'!U300</f>
        <v>1.24721436475</v>
      </c>
      <c r="U231" s="348" t="n">
        <f aca="false">'Quarterly data'!V300</f>
        <v>1.24721436475</v>
      </c>
      <c r="V231" s="348" t="n">
        <f aca="false">'Quarterly data'!W300</f>
        <v>0.914019682375</v>
      </c>
      <c r="W231" s="348" t="n">
        <f aca="false">'Quarterly data'!X300</f>
        <v>0.914019682375</v>
      </c>
      <c r="X231" s="348" t="n">
        <f aca="false">'Quarterly data'!Y300</f>
        <v>0.914019682375</v>
      </c>
      <c r="Y231" s="348" t="n">
        <f aca="false">'Quarterly data'!Z300</f>
        <v>0.914019682375</v>
      </c>
      <c r="Z231" s="348" t="n">
        <f aca="false">'Quarterly data'!AA300</f>
        <v>0.989375</v>
      </c>
      <c r="AA231" s="348" t="n">
        <f aca="false">'Quarterly data'!AB300</f>
        <v>0.989375</v>
      </c>
      <c r="AB231" s="348" t="n">
        <f aca="false">'Quarterly data'!AC300</f>
        <v>0.989375</v>
      </c>
      <c r="AC231" s="348" t="n">
        <f aca="false">'Quarterly data'!AD300</f>
        <v>0.989375</v>
      </c>
      <c r="AD231" s="348" t="n">
        <f aca="false">'Quarterly data'!AE300</f>
        <v>1.74920625</v>
      </c>
      <c r="AE231" s="348" t="n">
        <f aca="false">'Quarterly data'!AF300</f>
        <v>1.74920625</v>
      </c>
      <c r="AF231" s="348" t="n">
        <f aca="false">'Quarterly data'!AG300</f>
        <v>1.74920625</v>
      </c>
      <c r="AG231" s="348" t="n">
        <f aca="false">'Quarterly data'!AH300</f>
        <v>1.74920625</v>
      </c>
      <c r="AH231" s="348" t="n">
        <f aca="false">'Quarterly data'!AI300</f>
        <v>3.43125</v>
      </c>
      <c r="AI231" s="348" t="n">
        <f aca="false">'Quarterly data'!AJ300</f>
        <v>3.43125</v>
      </c>
      <c r="AJ231" s="348" t="n">
        <f aca="false">'Quarterly data'!AK300</f>
        <v>3.43125</v>
      </c>
      <c r="AK231" s="348" t="n">
        <f aca="false">'Quarterly data'!AL300</f>
        <v>3.43125</v>
      </c>
      <c r="AL231" s="348" t="n">
        <f aca="false">'Quarterly data'!AM300</f>
        <v>6.21910625</v>
      </c>
      <c r="AM231" s="348" t="n">
        <f aca="false">'Quarterly data'!AN300</f>
        <v>6.21910625</v>
      </c>
      <c r="AN231" s="348" t="n">
        <f aca="false">'Quarterly data'!AO300</f>
        <v>6.21910625</v>
      </c>
      <c r="AO231" s="348" t="n">
        <f aca="false">'Quarterly data'!AP300</f>
        <v>6.21910625</v>
      </c>
      <c r="AP231" s="348" t="n">
        <f aca="false">'Quarterly data'!AQ300</f>
        <v>8.2264076314375</v>
      </c>
      <c r="AQ231" s="348" t="n">
        <f aca="false">'Quarterly data'!AR300</f>
        <v>8.2264076314375</v>
      </c>
      <c r="AR231" s="348" t="n">
        <f aca="false">'Quarterly data'!AS300</f>
        <v>8.2264076314375</v>
      </c>
      <c r="AS231" s="348" t="n">
        <f aca="false">'Quarterly data'!AT300</f>
        <v>8.2264076314375</v>
      </c>
      <c r="AT231" s="348" t="n">
        <f aca="false">'Quarterly data'!AU300</f>
        <v>9.6682326314375</v>
      </c>
      <c r="AU231" s="348" t="n">
        <f aca="false">'Quarterly data'!AV300</f>
        <v>9.6682326314375</v>
      </c>
      <c r="AV231" s="348" t="n">
        <f aca="false">'Quarterly data'!AW300</f>
        <v>9.6682326314375</v>
      </c>
      <c r="AW231" s="348" t="n">
        <f aca="false">'Quarterly data'!AX300</f>
        <v>9.6682326314375</v>
      </c>
      <c r="AX231" s="348" t="n">
        <f aca="false">'Quarterly data'!AY300</f>
        <v>11.29824</v>
      </c>
      <c r="AY231" s="348" t="n">
        <f aca="false">'Quarterly data'!AZ300</f>
        <v>10.63077</v>
      </c>
      <c r="AZ231" s="348" t="n">
        <f aca="false">'Quarterly data'!BA300</f>
        <v>23.52235</v>
      </c>
      <c r="BA231" s="348" t="n">
        <f aca="false">'Quarterly data'!BB300</f>
        <v>18.22721</v>
      </c>
      <c r="BB231" s="348" t="n">
        <f aca="false">'Quarterly data'!BC300</f>
        <v>20.13824</v>
      </c>
      <c r="BC231" s="348" t="n">
        <f aca="false">'Quarterly data'!BD300</f>
        <v>25.44228</v>
      </c>
      <c r="BD231" s="348" t="n">
        <f aca="false">'Quarterly data'!BE300</f>
        <v>37.3435</v>
      </c>
      <c r="BE231" s="348" t="n">
        <f aca="false">'Quarterly data'!BF300</f>
        <v>36.28864</v>
      </c>
      <c r="BF231" s="348" t="n">
        <f aca="false">'Quarterly data'!BG300</f>
        <v>34.62237</v>
      </c>
      <c r="BG231" s="348" t="n">
        <f aca="false">'Quarterly data'!BH300</f>
        <v>31.34862</v>
      </c>
      <c r="BH231" s="348" t="n">
        <f aca="false">'Quarterly data'!BI300</f>
        <v>24.17247</v>
      </c>
      <c r="BI231" s="348" t="n">
        <f aca="false">'Quarterly data'!BJ300</f>
        <v>49.22211</v>
      </c>
      <c r="BJ231" s="348" t="n">
        <f aca="false">'Quarterly data'!BK300</f>
        <v>35.09335</v>
      </c>
      <c r="BK231" s="348" t="n">
        <f aca="false">'Quarterly data'!BL300</f>
        <v>50.27217</v>
      </c>
      <c r="BL231" s="348" t="n">
        <f aca="false">'Quarterly data'!BM300</f>
        <v>42.43068</v>
      </c>
      <c r="BM231" s="348" t="n">
        <f aca="false">'Quarterly data'!BN300</f>
        <v>64.62165</v>
      </c>
      <c r="BN231" s="348" t="n">
        <f aca="false">'Quarterly data'!BO300</f>
        <v>50.5425</v>
      </c>
      <c r="BO231" s="348" t="n">
        <f aca="false">'Quarterly data'!BP300</f>
        <v>60.5556</v>
      </c>
      <c r="BP231" s="348" t="n">
        <f aca="false">'Quarterly data'!BQ300</f>
        <v>45.84319</v>
      </c>
      <c r="BQ231" s="348" t="n">
        <f aca="false">'Quarterly data'!BR300</f>
        <v>57.674076</v>
      </c>
      <c r="BR231" s="348" t="n">
        <f aca="false">'Quarterly data'!BS300</f>
        <v>42.40955</v>
      </c>
      <c r="BS231" s="348" t="n">
        <f aca="false">'Quarterly data'!BT300</f>
        <v>84.66063</v>
      </c>
      <c r="BT231" s="348" t="n">
        <f aca="false">'Quarterly data'!BU300</f>
        <v>33.9087</v>
      </c>
      <c r="BU231" s="348" t="n">
        <f aca="false">'Quarterly data'!BV300</f>
        <v>60.991217982</v>
      </c>
      <c r="BV231" s="348" t="n">
        <f aca="false">'Quarterly data'!BW300</f>
        <v>48.074055747</v>
      </c>
      <c r="BW231" s="348" t="n">
        <f aca="false">'Quarterly data'!BX300</f>
        <v>96.67913344</v>
      </c>
      <c r="BX231" s="348" t="n">
        <f aca="false">'Quarterly data'!BY300</f>
        <v>48.299836554</v>
      </c>
      <c r="BY231" s="348" t="n">
        <f aca="false">'Quarterly data'!BZ300</f>
        <v>66.601764133</v>
      </c>
      <c r="BZ231" s="348" t="n">
        <f aca="false">'Quarterly data'!CA300</f>
        <v>77.681466844</v>
      </c>
      <c r="CA231" s="348" t="n">
        <f aca="false">'Quarterly data'!CB300</f>
        <v>127.570071728</v>
      </c>
      <c r="CB231" s="348" t="n">
        <f aca="false">'Quarterly data'!CC300</f>
        <v>78.194250012</v>
      </c>
      <c r="CC231" s="348" t="n">
        <f aca="false">'Quarterly data'!CD300</f>
        <v>57.32997186</v>
      </c>
      <c r="CD231" s="348" t="n">
        <f aca="false">'Quarterly data'!CE300</f>
        <v>104.209227343</v>
      </c>
      <c r="CE231" s="348" t="n">
        <f aca="false">'Quarterly data'!CF300</f>
        <v>156.915995106</v>
      </c>
      <c r="CF231" s="348" t="n">
        <f aca="false">'Quarterly data'!CG300</f>
        <v>87.430784951</v>
      </c>
      <c r="CG231" s="348" t="n">
        <f aca="false">'Quarterly data'!CH300</f>
        <v>90.674166516</v>
      </c>
      <c r="CH231" s="348" t="n">
        <f aca="false">'Quarterly data'!CI300</f>
        <v>118.75083924</v>
      </c>
      <c r="CI231" s="348" t="n">
        <f aca="false">'Quarterly data'!CJ300</f>
        <v>150.021726598</v>
      </c>
      <c r="CJ231" s="348" t="n">
        <f aca="false">'Quarterly data'!CK300</f>
        <v>75.48334845</v>
      </c>
      <c r="CK231" s="348" t="n">
        <f aca="false">'Quarterly data'!CL300</f>
        <v>91.394704108</v>
      </c>
      <c r="CL231" s="348" t="n">
        <f aca="false">'Quarterly data'!CM300</f>
        <v>110.144379657</v>
      </c>
      <c r="CM231" s="348" t="n">
        <f aca="false">'Quarterly data'!CN300</f>
        <v>123.954665367</v>
      </c>
      <c r="CN231" s="348" t="n">
        <f aca="false">'Quarterly data'!CO300</f>
        <v>108.608303877</v>
      </c>
      <c r="CO231" s="348" t="n">
        <f aca="false">'Quarterly data'!CP300</f>
        <v>103.382507583</v>
      </c>
      <c r="CP231" s="348" t="n">
        <f aca="false">'Quarterly data'!CQ300</f>
        <v>148.396956273</v>
      </c>
      <c r="CQ231" s="348" t="n">
        <f aca="false">'Quarterly data'!CR300</f>
        <v>102.771717148</v>
      </c>
      <c r="CR231" s="348" t="n">
        <f aca="false">'Quarterly data'!CS300</f>
        <v>94.577733759</v>
      </c>
      <c r="CS231" s="348" t="n">
        <f aca="false">'Quarterly data'!CT300</f>
        <v>158.24957485</v>
      </c>
      <c r="CT231" s="348" t="n">
        <f aca="false">'Quarterly data'!CU300</f>
        <v>161.442123879</v>
      </c>
      <c r="CU231" s="348" t="n">
        <f aca="false">'Quarterly data'!CV300</f>
        <v>209.43581679</v>
      </c>
      <c r="CV231" s="348" t="n">
        <f aca="false">'Quarterly data'!CW300</f>
        <v>125.353073295</v>
      </c>
      <c r="CW231" s="348" t="n">
        <f aca="false">'Quarterly data'!CX300</f>
        <v>115.829688488</v>
      </c>
      <c r="CX231" s="348" t="n">
        <f aca="false">'Quarterly data'!CY300</f>
        <v>104.99745246</v>
      </c>
      <c r="CY231" s="348" t="n">
        <f aca="false">'Quarterly data'!CZ300</f>
        <v>139.118816878</v>
      </c>
      <c r="CZ231" s="348" t="n">
        <f aca="false">'Quarterly data'!DA300</f>
        <v>188.213861424</v>
      </c>
      <c r="DA231" s="348" t="n">
        <f aca="false">'Quarterly data'!DB300</f>
        <v>204.759939357</v>
      </c>
      <c r="DB231" s="348" t="n">
        <f aca="false">'Quarterly data'!DC300</f>
        <v>204.8173751785</v>
      </c>
      <c r="DC231" s="348" t="n">
        <f aca="false">'Quarterly data'!DD300</f>
        <v>161.8396494565</v>
      </c>
      <c r="DD231" s="348" t="n">
        <f aca="false">'Quarterly data'!DE300</f>
        <v>154.29299308</v>
      </c>
      <c r="DE231" s="348" t="n">
        <f aca="false">'Quarterly data'!DF300</f>
        <v>286.935059999</v>
      </c>
      <c r="DF231" s="348" t="n">
        <f aca="false">'Quarterly data'!DG300</f>
        <v>293.931229321</v>
      </c>
      <c r="DG231" s="348" t="n">
        <f aca="false">'Quarterly data'!DH300</f>
        <v>211.633083779</v>
      </c>
      <c r="DH231" s="348" t="n">
        <f aca="false">'Quarterly data'!DI300</f>
        <v>280.484773428324</v>
      </c>
      <c r="DI231" s="348" t="n">
        <f aca="false">'Quarterly data'!DJ300</f>
        <v>146.514103553473</v>
      </c>
      <c r="DJ231" s="348" t="n">
        <f aca="false">'Quarterly data'!DK300</f>
        <v>0</v>
      </c>
      <c r="DK231" s="348" t="n">
        <f aca="false">'Quarterly data'!DL300</f>
        <v>0</v>
      </c>
      <c r="DL231" s="348" t="n">
        <f aca="false">'Quarterly data'!DM300</f>
        <v>0</v>
      </c>
      <c r="DM231" s="348" t="n">
        <f aca="false">'Quarterly data'!DN300</f>
        <v>0</v>
      </c>
      <c r="DN231" s="348" t="n">
        <f aca="false">'Quarterly data'!DO300</f>
        <v>0</v>
      </c>
    </row>
    <row r="232" customFormat="false" ht="15.75" hidden="false" customHeight="false" outlineLevel="0" collapsed="false">
      <c r="A232" s="349" t="s">
        <v>724</v>
      </c>
      <c r="B232" s="348" t="n">
        <f aca="false">'Quarterly data'!C301</f>
        <v>0</v>
      </c>
      <c r="C232" s="348" t="n">
        <f aca="false">'Quarterly data'!D301</f>
        <v>0</v>
      </c>
      <c r="D232" s="348" t="n">
        <f aca="false">'Quarterly data'!E301</f>
        <v>0</v>
      </c>
      <c r="E232" s="348" t="n">
        <f aca="false">'Quarterly data'!F301</f>
        <v>0</v>
      </c>
      <c r="F232" s="348" t="n">
        <f aca="false">'Quarterly data'!G301</f>
        <v>0</v>
      </c>
      <c r="G232" s="348" t="n">
        <f aca="false">'Quarterly data'!H301</f>
        <v>0</v>
      </c>
      <c r="H232" s="348" t="n">
        <f aca="false">'Quarterly data'!I301</f>
        <v>0</v>
      </c>
      <c r="I232" s="348" t="n">
        <f aca="false">'Quarterly data'!J301</f>
        <v>0</v>
      </c>
      <c r="J232" s="348" t="n">
        <f aca="false">'Quarterly data'!K301</f>
        <v>0</v>
      </c>
      <c r="K232" s="348" t="n">
        <f aca="false">'Quarterly data'!L301</f>
        <v>0</v>
      </c>
      <c r="L232" s="348" t="n">
        <f aca="false">'Quarterly data'!M301</f>
        <v>0</v>
      </c>
      <c r="M232" s="348" t="n">
        <f aca="false">'Quarterly data'!N301</f>
        <v>0</v>
      </c>
      <c r="N232" s="348" t="n">
        <f aca="false">'Quarterly data'!O301</f>
        <v>0</v>
      </c>
      <c r="O232" s="348" t="n">
        <f aca="false">'Quarterly data'!P301</f>
        <v>0</v>
      </c>
      <c r="P232" s="348" t="n">
        <f aca="false">'Quarterly data'!Q301</f>
        <v>0</v>
      </c>
      <c r="Q232" s="348" t="n">
        <f aca="false">'Quarterly data'!R301</f>
        <v>0</v>
      </c>
      <c r="R232" s="348" t="n">
        <f aca="false">'Quarterly data'!S301</f>
        <v>14.32026875</v>
      </c>
      <c r="S232" s="348" t="n">
        <f aca="false">'Quarterly data'!T301</f>
        <v>14.32026875</v>
      </c>
      <c r="T232" s="348" t="n">
        <f aca="false">'Quarterly data'!U301</f>
        <v>14.32026875</v>
      </c>
      <c r="U232" s="348" t="n">
        <f aca="false">'Quarterly data'!V301</f>
        <v>14.32026875</v>
      </c>
      <c r="V232" s="348" t="n">
        <f aca="false">'Quarterly data'!W301</f>
        <v>14.6452875</v>
      </c>
      <c r="W232" s="348" t="n">
        <f aca="false">'Quarterly data'!X301</f>
        <v>14.6452875</v>
      </c>
      <c r="X232" s="348" t="n">
        <f aca="false">'Quarterly data'!Y301</f>
        <v>14.6452875</v>
      </c>
      <c r="Y232" s="348" t="n">
        <f aca="false">'Quarterly data'!Z301</f>
        <v>14.6452875</v>
      </c>
      <c r="Z232" s="348" t="n">
        <f aca="false">'Quarterly data'!AA301</f>
        <v>13.47233125</v>
      </c>
      <c r="AA232" s="348" t="n">
        <f aca="false">'Quarterly data'!AB301</f>
        <v>13.47233125</v>
      </c>
      <c r="AB232" s="348" t="n">
        <f aca="false">'Quarterly data'!AC301</f>
        <v>13.47233125</v>
      </c>
      <c r="AC232" s="348" t="n">
        <f aca="false">'Quarterly data'!AD301</f>
        <v>13.47233125</v>
      </c>
      <c r="AD232" s="348" t="n">
        <f aca="false">'Quarterly data'!AE301</f>
        <v>12.2638125</v>
      </c>
      <c r="AE232" s="348" t="n">
        <f aca="false">'Quarterly data'!AF301</f>
        <v>12.2638125</v>
      </c>
      <c r="AF232" s="348" t="n">
        <f aca="false">'Quarterly data'!AG301</f>
        <v>12.2638125</v>
      </c>
      <c r="AG232" s="348" t="n">
        <f aca="false">'Quarterly data'!AH301</f>
        <v>12.2638125</v>
      </c>
      <c r="AH232" s="348" t="n">
        <f aca="false">'Quarterly data'!AI301</f>
        <v>11.65585</v>
      </c>
      <c r="AI232" s="348" t="n">
        <f aca="false">'Quarterly data'!AJ301</f>
        <v>11.65585</v>
      </c>
      <c r="AJ232" s="348" t="n">
        <f aca="false">'Quarterly data'!AK301</f>
        <v>11.65585</v>
      </c>
      <c r="AK232" s="348" t="n">
        <f aca="false">'Quarterly data'!AL301</f>
        <v>11.65585</v>
      </c>
      <c r="AL232" s="348" t="n">
        <f aca="false">'Quarterly data'!AM301</f>
        <v>14.058848285</v>
      </c>
      <c r="AM232" s="348" t="n">
        <f aca="false">'Quarterly data'!AN301</f>
        <v>14.058848285</v>
      </c>
      <c r="AN232" s="348" t="n">
        <f aca="false">'Quarterly data'!AO301</f>
        <v>14.058848285</v>
      </c>
      <c r="AO232" s="348" t="n">
        <f aca="false">'Quarterly data'!AP301</f>
        <v>14.058848285</v>
      </c>
      <c r="AP232" s="348" t="n">
        <f aca="false">'Quarterly data'!AQ301</f>
        <v>18.56630282</v>
      </c>
      <c r="AQ232" s="348" t="n">
        <f aca="false">'Quarterly data'!AR301</f>
        <v>18.56630282</v>
      </c>
      <c r="AR232" s="348" t="n">
        <f aca="false">'Quarterly data'!AS301</f>
        <v>18.56630282</v>
      </c>
      <c r="AS232" s="348" t="n">
        <f aca="false">'Quarterly data'!AT301</f>
        <v>18.56630282</v>
      </c>
      <c r="AT232" s="348" t="n">
        <f aca="false">'Quarterly data'!AU301</f>
        <v>21.599492035</v>
      </c>
      <c r="AU232" s="348" t="n">
        <f aca="false">'Quarterly data'!AV301</f>
        <v>21.599492035</v>
      </c>
      <c r="AV232" s="348" t="n">
        <f aca="false">'Quarterly data'!AW301</f>
        <v>21.599492035</v>
      </c>
      <c r="AW232" s="348" t="n">
        <f aca="false">'Quarterly data'!AX301</f>
        <v>21.599492035</v>
      </c>
      <c r="AX232" s="348" t="n">
        <f aca="false">'Quarterly data'!AY301</f>
        <v>29.4</v>
      </c>
      <c r="AY232" s="348" t="n">
        <f aca="false">'Quarterly data'!AZ301</f>
        <v>29.3</v>
      </c>
      <c r="AZ232" s="348" t="n">
        <f aca="false">'Quarterly data'!BA301</f>
        <v>31.4</v>
      </c>
      <c r="BA232" s="348" t="n">
        <f aca="false">'Quarterly data'!BB301</f>
        <v>32.4</v>
      </c>
      <c r="BB232" s="348" t="n">
        <f aca="false">'Quarterly data'!BC301</f>
        <v>21.24207</v>
      </c>
      <c r="BC232" s="348" t="n">
        <f aca="false">'Quarterly data'!BD301</f>
        <v>29.22842</v>
      </c>
      <c r="BD232" s="348" t="n">
        <f aca="false">'Quarterly data'!BE301</f>
        <v>30.3853</v>
      </c>
      <c r="BE232" s="348" t="n">
        <f aca="false">'Quarterly data'!BF301</f>
        <v>67.6869</v>
      </c>
      <c r="BF232" s="348" t="n">
        <f aca="false">'Quarterly data'!BG301</f>
        <v>39.4413</v>
      </c>
      <c r="BG232" s="348" t="n">
        <f aca="false">'Quarterly data'!BH301</f>
        <v>28.791571012</v>
      </c>
      <c r="BH232" s="348" t="n">
        <f aca="false">'Quarterly data'!BI301</f>
        <v>39.314281945</v>
      </c>
      <c r="BI232" s="348" t="n">
        <f aca="false">'Quarterly data'!BJ301</f>
        <v>48.320237471</v>
      </c>
      <c r="BJ232" s="348" t="n">
        <f aca="false">'Quarterly data'!BK301</f>
        <v>32.635025602</v>
      </c>
      <c r="BK232" s="348" t="n">
        <f aca="false">'Quarterly data'!BL301</f>
        <v>36.601549328</v>
      </c>
      <c r="BL232" s="348" t="n">
        <f aca="false">'Quarterly data'!BM301</f>
        <v>40.56445656</v>
      </c>
      <c r="BM232" s="348" t="n">
        <f aca="false">'Quarterly data'!BN301</f>
        <v>47.876462141</v>
      </c>
      <c r="BN232" s="348" t="n">
        <f aca="false">'Quarterly data'!BO301</f>
        <v>78.985767355</v>
      </c>
      <c r="BO232" s="348" t="n">
        <f aca="false">'Quarterly data'!BP301</f>
        <v>52.305443629</v>
      </c>
      <c r="BP232" s="348" t="n">
        <f aca="false">'Quarterly data'!BQ301</f>
        <v>37.795994709</v>
      </c>
      <c r="BQ232" s="348" t="n">
        <f aca="false">'Quarterly data'!BR301</f>
        <v>72.880383401</v>
      </c>
      <c r="BR232" s="348" t="n">
        <f aca="false">'Quarterly data'!BS301</f>
        <v>74.443160237</v>
      </c>
      <c r="BS232" s="348" t="n">
        <f aca="false">'Quarterly data'!BT301</f>
        <v>79.585584824</v>
      </c>
      <c r="BT232" s="348" t="n">
        <f aca="false">'Quarterly data'!BU301</f>
        <v>85.5346</v>
      </c>
      <c r="BU232" s="348" t="n">
        <f aca="false">'Quarterly data'!BV301</f>
        <v>0</v>
      </c>
      <c r="BV232" s="348" t="n">
        <f aca="false">'Quarterly data'!BW301</f>
        <v>0</v>
      </c>
      <c r="BW232" s="348" t="n">
        <f aca="false">'Quarterly data'!BX301</f>
        <v>0</v>
      </c>
      <c r="BX232" s="348" t="n">
        <f aca="false">'Quarterly data'!BY301</f>
        <v>83.5832467258</v>
      </c>
      <c r="BY232" s="348" t="n">
        <f aca="false">'Quarterly data'!BZ301</f>
        <v>119.284533231086</v>
      </c>
      <c r="BZ232" s="348" t="n">
        <f aca="false">'Quarterly data'!CA301</f>
        <v>71.736612843322</v>
      </c>
      <c r="CA232" s="348" t="n">
        <f aca="false">'Quarterly data'!CB301</f>
        <v>117.773548758471</v>
      </c>
      <c r="CB232" s="348" t="n">
        <f aca="false">'Quarterly data'!CC301</f>
        <v>73.824104825357</v>
      </c>
      <c r="CC232" s="348" t="n">
        <f aca="false">'Quarterly data'!CD301</f>
        <v>105.174114298173</v>
      </c>
      <c r="CD232" s="348" t="n">
        <f aca="false">'Quarterly data'!CE301</f>
        <v>79.208249580288</v>
      </c>
      <c r="CE232" s="348" t="n">
        <f aca="false">'Quarterly data'!CF301</f>
        <v>82.060429878357</v>
      </c>
      <c r="CF232" s="348" t="n">
        <f aca="false">'Quarterly data'!CG301</f>
        <v>64.20536546872</v>
      </c>
      <c r="CG232" s="348" t="n">
        <f aca="false">'Quarterly data'!CH301</f>
        <v>84.098469036507</v>
      </c>
      <c r="CH232" s="348" t="n">
        <f aca="false">'Quarterly data'!CI301</f>
        <v>62.144533077451</v>
      </c>
      <c r="CI232" s="348" t="n">
        <f aca="false">'Quarterly data'!CJ301</f>
        <v>61.359647758955</v>
      </c>
      <c r="CJ232" s="348" t="n">
        <f aca="false">'Quarterly data'!CK301</f>
        <v>57.8275084639515</v>
      </c>
      <c r="CK232" s="348" t="n">
        <f aca="false">'Quarterly data'!CL301</f>
        <v>40.9449166388354</v>
      </c>
      <c r="CL232" s="348" t="n">
        <f aca="false">'Quarterly data'!CM301</f>
        <v>51.829091513584</v>
      </c>
      <c r="CM232" s="348" t="n">
        <f aca="false">'Quarterly data'!CN301</f>
        <v>67.6396451416634</v>
      </c>
      <c r="CN232" s="348" t="n">
        <f aca="false">'Quarterly data'!CO301</f>
        <v>70.567702388958</v>
      </c>
      <c r="CO232" s="348" t="n">
        <f aca="false">'Quarterly data'!CP301</f>
        <v>81.829307046232</v>
      </c>
      <c r="CP232" s="348" t="n">
        <f aca="false">'Quarterly data'!CQ301</f>
        <v>84.935119422581</v>
      </c>
      <c r="CQ232" s="348" t="n">
        <f aca="false">'Quarterly data'!CR301</f>
        <v>101.728286648389</v>
      </c>
      <c r="CR232" s="348" t="n">
        <f aca="false">'Quarterly data'!CS301</f>
        <v>91.614839494666</v>
      </c>
      <c r="CS232" s="348" t="n">
        <f aca="false">'Quarterly data'!CT301</f>
        <v>109.646623616184</v>
      </c>
      <c r="CT232" s="348" t="n">
        <f aca="false">'Quarterly data'!CU301</f>
        <v>109.942403537443</v>
      </c>
      <c r="CU232" s="348" t="n">
        <f aca="false">'Quarterly data'!CV301</f>
        <v>136.800129585489</v>
      </c>
      <c r="CV232" s="348" t="n">
        <f aca="false">'Quarterly data'!CW301</f>
        <v>122.656452898355</v>
      </c>
      <c r="CW232" s="348" t="n">
        <f aca="false">'Quarterly data'!CX301</f>
        <v>144.184639902192</v>
      </c>
      <c r="CX232" s="348" t="n">
        <f aca="false">'Quarterly data'!CY301</f>
        <v>134.074544482764</v>
      </c>
      <c r="CY232" s="348" t="n">
        <f aca="false">'Quarterly data'!CZ301</f>
        <v>146.883256095055</v>
      </c>
      <c r="CZ232" s="348" t="n">
        <f aca="false">'Quarterly data'!DA301</f>
        <v>249.991222305286</v>
      </c>
      <c r="DA232" s="348" t="n">
        <f aca="false">'Quarterly data'!DB301</f>
        <v>135.53230845756</v>
      </c>
      <c r="DB232" s="348" t="n">
        <f aca="false">'Quarterly data'!DC301</f>
        <v>145.20356899164</v>
      </c>
      <c r="DC232" s="348" t="n">
        <f aca="false">'Quarterly data'!DD301</f>
        <v>154.59126087264</v>
      </c>
      <c r="DD232" s="348" t="n">
        <f aca="false">'Quarterly data'!DE301</f>
        <v>137.382050601892</v>
      </c>
      <c r="DE232" s="348" t="n">
        <f aca="false">'Quarterly data'!DF301</f>
        <v>168.190494729241</v>
      </c>
      <c r="DF232" s="348" t="n">
        <f aca="false">'Quarterly data'!DG301</f>
        <v>116.102722492811</v>
      </c>
      <c r="DG232" s="348" t="n">
        <f aca="false">'Quarterly data'!DH301</f>
        <v>166.825092520997</v>
      </c>
      <c r="DH232" s="348" t="n">
        <f aca="false">'Quarterly data'!DI301</f>
        <v>155.683414796499</v>
      </c>
      <c r="DI232" s="348" t="n">
        <f aca="false">'Quarterly data'!DJ301</f>
        <v>182.432994982609</v>
      </c>
      <c r="DJ232" s="348" t="n">
        <f aca="false">'Quarterly data'!DK301</f>
        <v>0</v>
      </c>
      <c r="DK232" s="348" t="n">
        <f aca="false">'Quarterly data'!DL301</f>
        <v>0</v>
      </c>
      <c r="DL232" s="348" t="n">
        <f aca="false">'Quarterly data'!DM301</f>
        <v>0</v>
      </c>
      <c r="DM232" s="348" t="n">
        <f aca="false">'Quarterly data'!DN301</f>
        <v>0</v>
      </c>
      <c r="DN232" s="348" t="n">
        <f aca="false">'Quarterly data'!DO301</f>
        <v>0</v>
      </c>
    </row>
    <row r="233" customFormat="false" ht="15.75" hidden="false" customHeight="false" outlineLevel="0" collapsed="false">
      <c r="A233" s="347" t="s">
        <v>725</v>
      </c>
      <c r="B233" s="348" t="n">
        <f aca="false">'Quarterly data'!C302</f>
        <v>0</v>
      </c>
      <c r="C233" s="348" t="n">
        <f aca="false">'Quarterly data'!D302</f>
        <v>0</v>
      </c>
      <c r="D233" s="348" t="n">
        <f aca="false">'Quarterly data'!E302</f>
        <v>0</v>
      </c>
      <c r="E233" s="348" t="n">
        <f aca="false">'Quarterly data'!F302</f>
        <v>0</v>
      </c>
      <c r="F233" s="348" t="n">
        <f aca="false">'Quarterly data'!G302</f>
        <v>0</v>
      </c>
      <c r="G233" s="348" t="n">
        <f aca="false">'Quarterly data'!H302</f>
        <v>0</v>
      </c>
      <c r="H233" s="348" t="n">
        <f aca="false">'Quarterly data'!I302</f>
        <v>0</v>
      </c>
      <c r="I233" s="348" t="n">
        <f aca="false">'Quarterly data'!J302</f>
        <v>0</v>
      </c>
      <c r="J233" s="348" t="n">
        <f aca="false">'Quarterly data'!K302</f>
        <v>0</v>
      </c>
      <c r="K233" s="348" t="n">
        <f aca="false">'Quarterly data'!L302</f>
        <v>0</v>
      </c>
      <c r="L233" s="348" t="n">
        <f aca="false">'Quarterly data'!M302</f>
        <v>0</v>
      </c>
      <c r="M233" s="348" t="n">
        <f aca="false">'Quarterly data'!N302</f>
        <v>0</v>
      </c>
      <c r="N233" s="348" t="n">
        <f aca="false">'Quarterly data'!O302</f>
        <v>0</v>
      </c>
      <c r="O233" s="348" t="n">
        <f aca="false">'Quarterly data'!P302</f>
        <v>0</v>
      </c>
      <c r="P233" s="348" t="n">
        <f aca="false">'Quarterly data'!Q302</f>
        <v>0</v>
      </c>
      <c r="Q233" s="348" t="n">
        <f aca="false">'Quarterly data'!R302</f>
        <v>0</v>
      </c>
      <c r="R233" s="348" t="n">
        <f aca="false">'Quarterly data'!S302</f>
        <v>0.082075</v>
      </c>
      <c r="S233" s="348" t="n">
        <f aca="false">'Quarterly data'!T302</f>
        <v>0.082075</v>
      </c>
      <c r="T233" s="348" t="n">
        <f aca="false">'Quarterly data'!U302</f>
        <v>0.082075</v>
      </c>
      <c r="U233" s="348" t="n">
        <f aca="false">'Quarterly data'!V302</f>
        <v>0.082075</v>
      </c>
      <c r="V233" s="348" t="n">
        <f aca="false">'Quarterly data'!W302</f>
        <v>0.12974375</v>
      </c>
      <c r="W233" s="348" t="n">
        <f aca="false">'Quarterly data'!X302</f>
        <v>0.12974375</v>
      </c>
      <c r="X233" s="348" t="n">
        <f aca="false">'Quarterly data'!Y302</f>
        <v>0.12974375</v>
      </c>
      <c r="Y233" s="348" t="n">
        <f aca="false">'Quarterly data'!Z302</f>
        <v>0.12974375</v>
      </c>
      <c r="Z233" s="348" t="n">
        <f aca="false">'Quarterly data'!AA302</f>
        <v>0.1439</v>
      </c>
      <c r="AA233" s="348" t="n">
        <f aca="false">'Quarterly data'!AB302</f>
        <v>0.1439</v>
      </c>
      <c r="AB233" s="348" t="n">
        <f aca="false">'Quarterly data'!AC302</f>
        <v>0.1439</v>
      </c>
      <c r="AC233" s="348" t="n">
        <f aca="false">'Quarterly data'!AD302</f>
        <v>0.1439</v>
      </c>
      <c r="AD233" s="348" t="n">
        <f aca="false">'Quarterly data'!AE302</f>
        <v>0.25164375</v>
      </c>
      <c r="AE233" s="348" t="n">
        <f aca="false">'Quarterly data'!AF302</f>
        <v>0.25164375</v>
      </c>
      <c r="AF233" s="348" t="n">
        <f aca="false">'Quarterly data'!AG302</f>
        <v>0.25164375</v>
      </c>
      <c r="AG233" s="348" t="n">
        <f aca="false">'Quarterly data'!AH302</f>
        <v>0.25164375</v>
      </c>
      <c r="AH233" s="348" t="n">
        <f aca="false">'Quarterly data'!AI302</f>
        <v>1.66678125</v>
      </c>
      <c r="AI233" s="348" t="n">
        <f aca="false">'Quarterly data'!AJ302</f>
        <v>1.66678125</v>
      </c>
      <c r="AJ233" s="348" t="n">
        <f aca="false">'Quarterly data'!AK302</f>
        <v>1.66678125</v>
      </c>
      <c r="AK233" s="348" t="n">
        <f aca="false">'Quarterly data'!AL302</f>
        <v>1.66678125</v>
      </c>
      <c r="AL233" s="348" t="n">
        <f aca="false">'Quarterly data'!AM302</f>
        <v>3.2350051333125</v>
      </c>
      <c r="AM233" s="348" t="n">
        <f aca="false">'Quarterly data'!AN302</f>
        <v>3.2350051333125</v>
      </c>
      <c r="AN233" s="348" t="n">
        <f aca="false">'Quarterly data'!AO302</f>
        <v>3.2350051333125</v>
      </c>
      <c r="AO233" s="348" t="n">
        <f aca="false">'Quarterly data'!AP302</f>
        <v>3.2350051333125</v>
      </c>
      <c r="AP233" s="348" t="n">
        <f aca="false">'Quarterly data'!AQ302</f>
        <v>2.740554016625</v>
      </c>
      <c r="AQ233" s="348" t="n">
        <f aca="false">'Quarterly data'!AR302</f>
        <v>2.740554016625</v>
      </c>
      <c r="AR233" s="348" t="n">
        <f aca="false">'Quarterly data'!AS302</f>
        <v>2.740554016625</v>
      </c>
      <c r="AS233" s="348" t="n">
        <f aca="false">'Quarterly data'!AT302</f>
        <v>2.740554016625</v>
      </c>
      <c r="AT233" s="348" t="n">
        <f aca="false">'Quarterly data'!AU302</f>
        <v>2.9832301333125</v>
      </c>
      <c r="AU233" s="348" t="n">
        <f aca="false">'Quarterly data'!AV302</f>
        <v>2.9832301333125</v>
      </c>
      <c r="AV233" s="348" t="n">
        <f aca="false">'Quarterly data'!AW302</f>
        <v>2.9832301333125</v>
      </c>
      <c r="AW233" s="348" t="n">
        <f aca="false">'Quarterly data'!AX302</f>
        <v>2.9832301333125</v>
      </c>
      <c r="AX233" s="348" t="n">
        <f aca="false">'Quarterly data'!AY302</f>
        <v>5.211</v>
      </c>
      <c r="AY233" s="348" t="n">
        <f aca="false">'Quarterly data'!AZ302</f>
        <v>2.7869</v>
      </c>
      <c r="AZ233" s="348" t="n">
        <f aca="false">'Quarterly data'!BA302</f>
        <v>-0.5254</v>
      </c>
      <c r="BA233" s="348" t="n">
        <f aca="false">'Quarterly data'!BB302</f>
        <v>-15.5446</v>
      </c>
      <c r="BB233" s="348" t="n">
        <f aca="false">'Quarterly data'!BC302</f>
        <v>2.843</v>
      </c>
      <c r="BC233" s="348" t="n">
        <f aca="false">'Quarterly data'!BD302</f>
        <v>-2.1486</v>
      </c>
      <c r="BD233" s="348" t="n">
        <f aca="false">'Quarterly data'!BE302</f>
        <v>7.3379</v>
      </c>
      <c r="BE233" s="348" t="n">
        <f aca="false">'Quarterly data'!BF302</f>
        <v>5.456</v>
      </c>
      <c r="BF233" s="348" t="n">
        <f aca="false">'Quarterly data'!BG302</f>
        <v>3.88555</v>
      </c>
      <c r="BG233" s="348" t="n">
        <f aca="false">'Quarterly data'!BH302</f>
        <v>4.5049</v>
      </c>
      <c r="BH233" s="348" t="n">
        <f aca="false">'Quarterly data'!BI302</f>
        <v>22.0138</v>
      </c>
      <c r="BI233" s="348" t="n">
        <f aca="false">'Quarterly data'!BJ302</f>
        <v>4.27845</v>
      </c>
      <c r="BJ233" s="348" t="n">
        <f aca="false">'Quarterly data'!BK302</f>
        <v>4.8273</v>
      </c>
      <c r="BK233" s="348" t="n">
        <f aca="false">'Quarterly data'!BL302</f>
        <v>-0.6066</v>
      </c>
      <c r="BL233" s="348" t="n">
        <f aca="false">'Quarterly data'!BM302</f>
        <v>19.43963</v>
      </c>
      <c r="BM233" s="348" t="n">
        <f aca="false">'Quarterly data'!BN302</f>
        <v>4.64564</v>
      </c>
      <c r="BN233" s="348" t="n">
        <f aca="false">'Quarterly data'!BO302</f>
        <v>-9.1755</v>
      </c>
      <c r="BO233" s="348" t="n">
        <f aca="false">'Quarterly data'!BP302</f>
        <v>3.5527</v>
      </c>
      <c r="BP233" s="348" t="n">
        <f aca="false">'Quarterly data'!BQ302</f>
        <v>-11.068485</v>
      </c>
      <c r="BQ233" s="348" t="n">
        <f aca="false">'Quarterly data'!BR302</f>
        <v>-5.559544971</v>
      </c>
      <c r="BR233" s="348" t="n">
        <f aca="false">'Quarterly data'!BS302</f>
        <v>8.514230304</v>
      </c>
      <c r="BS233" s="348" t="n">
        <f aca="false">'Quarterly data'!BT302</f>
        <v>7.8835</v>
      </c>
      <c r="BT233" s="348" t="n">
        <f aca="false">'Quarterly data'!BU302</f>
        <v>6.4667</v>
      </c>
      <c r="BU233" s="348" t="n">
        <f aca="false">'Quarterly data'!BV302</f>
        <v>8.0431955</v>
      </c>
      <c r="BV233" s="348" t="n">
        <f aca="false">'Quarterly data'!BW302</f>
        <v>8.489693201</v>
      </c>
      <c r="BW233" s="348" t="n">
        <f aca="false">'Quarterly data'!BX302</f>
        <v>119.25465846</v>
      </c>
      <c r="BX233" s="348" t="n">
        <f aca="false">'Quarterly data'!BY302</f>
        <v>-5.571520974</v>
      </c>
      <c r="BY233" s="348" t="n">
        <f aca="false">'Quarterly data'!BZ302</f>
        <v>10.530055426</v>
      </c>
      <c r="BZ233" s="348" t="n">
        <f aca="false">'Quarterly data'!CA302</f>
        <v>24.9405885949976</v>
      </c>
      <c r="CA233" s="348" t="n">
        <f aca="false">'Quarterly data'!CB302</f>
        <v>19.183561936</v>
      </c>
      <c r="CB233" s="348" t="n">
        <f aca="false">'Quarterly data'!CC302</f>
        <v>39.0573901519306</v>
      </c>
      <c r="CC233" s="348" t="n">
        <f aca="false">'Quarterly data'!CD302</f>
        <v>8.609519632</v>
      </c>
      <c r="CD233" s="348" t="n">
        <f aca="false">'Quarterly data'!CE302</f>
        <v>17.128300459</v>
      </c>
      <c r="CE233" s="348" t="n">
        <f aca="false">'Quarterly data'!CF302</f>
        <v>6.7</v>
      </c>
      <c r="CF233" s="348" t="n">
        <f aca="false">'Quarterly data'!CG302</f>
        <v>27.566784998</v>
      </c>
      <c r="CG233" s="348" t="n">
        <f aca="false">'Quarterly data'!CH302</f>
        <v>11.423360582</v>
      </c>
      <c r="CH233" s="348" t="n">
        <f aca="false">'Quarterly data'!CI302</f>
        <v>35.202958624</v>
      </c>
      <c r="CI233" s="348" t="n">
        <f aca="false">'Quarterly data'!CJ302</f>
        <v>14.22877682</v>
      </c>
      <c r="CJ233" s="348" t="n">
        <f aca="false">'Quarterly data'!CK302</f>
        <v>18.624184887</v>
      </c>
      <c r="CK233" s="348" t="n">
        <f aca="false">'Quarterly data'!CL302</f>
        <v>25.091985691</v>
      </c>
      <c r="CL233" s="348" t="n">
        <f aca="false">'Quarterly data'!CM302</f>
        <v>35.220372559</v>
      </c>
      <c r="CM233" s="348" t="n">
        <f aca="false">'Quarterly data'!CN302</f>
        <v>34.900378075</v>
      </c>
      <c r="CN233" s="348" t="n">
        <f aca="false">'Quarterly data'!CO302</f>
        <v>52.449711554</v>
      </c>
      <c r="CO233" s="348" t="n">
        <f aca="false">'Quarterly data'!CP302</f>
        <v>40.148008249</v>
      </c>
      <c r="CP233" s="348" t="n">
        <f aca="false">'Quarterly data'!CQ302</f>
        <v>38.831633603</v>
      </c>
      <c r="CQ233" s="348" t="n">
        <f aca="false">'Quarterly data'!CR302</f>
        <v>28.613262817</v>
      </c>
      <c r="CR233" s="348" t="n">
        <f aca="false">'Quarterly data'!CS302</f>
        <v>59.072642608</v>
      </c>
      <c r="CS233" s="348" t="n">
        <f aca="false">'Quarterly data'!CT302</f>
        <v>37.168618412</v>
      </c>
      <c r="CT233" s="348" t="n">
        <f aca="false">'Quarterly data'!CU302</f>
        <v>54.197470954</v>
      </c>
      <c r="CU233" s="348" t="n">
        <f aca="false">'Quarterly data'!CV302</f>
        <v>45.884825706</v>
      </c>
      <c r="CV233" s="348" t="n">
        <f aca="false">'Quarterly data'!CW302</f>
        <v>4.427147434</v>
      </c>
      <c r="CW233" s="348" t="n">
        <f aca="false">'Quarterly data'!CX302</f>
        <v>84.454577413</v>
      </c>
      <c r="CX233" s="348" t="n">
        <f aca="false">'Quarterly data'!CY302</f>
        <v>13.727620035</v>
      </c>
      <c r="CY233" s="348" t="n">
        <f aca="false">'Quarterly data'!CZ302</f>
        <v>11.03821905</v>
      </c>
      <c r="CZ233" s="348" t="n">
        <f aca="false">'Quarterly data'!DA302</f>
        <v>47.715494765</v>
      </c>
      <c r="DA233" s="348" t="n">
        <f aca="false">'Quarterly data'!DB302</f>
        <v>12.331698703</v>
      </c>
      <c r="DB233" s="348" t="n">
        <f aca="false">'Quarterly data'!DC302</f>
        <v>14.490466299</v>
      </c>
      <c r="DC233" s="348" t="n">
        <f aca="false">'Quarterly data'!DD302</f>
        <v>39.229095172</v>
      </c>
      <c r="DD233" s="348" t="n">
        <f aca="false">'Quarterly data'!DE302</f>
        <v>15.260094661</v>
      </c>
      <c r="DE233" s="348" t="n">
        <f aca="false">'Quarterly data'!DF302</f>
        <v>25.243291726</v>
      </c>
      <c r="DF233" s="348" t="n">
        <f aca="false">'Quarterly data'!DG302</f>
        <v>19.69722371</v>
      </c>
      <c r="DG233" s="348" t="n">
        <f aca="false">'Quarterly data'!DH302</f>
        <v>96.72992487</v>
      </c>
      <c r="DH233" s="348" t="n">
        <f aca="false">'Quarterly data'!DI302</f>
        <v>81.39258264597</v>
      </c>
      <c r="DI233" s="348" t="n">
        <f aca="false">'Quarterly data'!DJ302</f>
        <v>26.238749823</v>
      </c>
      <c r="DJ233" s="348" t="n">
        <f aca="false">'Quarterly data'!DK302</f>
        <v>0</v>
      </c>
      <c r="DK233" s="348" t="n">
        <f aca="false">'Quarterly data'!DL302</f>
        <v>0</v>
      </c>
      <c r="DL233" s="348" t="n">
        <f aca="false">'Quarterly data'!DM302</f>
        <v>0</v>
      </c>
      <c r="DM233" s="348" t="n">
        <f aca="false">'Quarterly data'!DN302</f>
        <v>0</v>
      </c>
      <c r="DN233" s="348" t="n">
        <f aca="false">'Quarterly data'!DO302</f>
        <v>0</v>
      </c>
    </row>
    <row r="234" customFormat="false" ht="15.75" hidden="false" customHeight="false" outlineLevel="0" collapsed="false">
      <c r="A234" s="349" t="s">
        <v>726</v>
      </c>
      <c r="B234" s="348" t="n">
        <f aca="false">'Quarterly data'!C303</f>
        <v>0</v>
      </c>
      <c r="C234" s="348" t="n">
        <f aca="false">'Quarterly data'!D303</f>
        <v>0</v>
      </c>
      <c r="D234" s="348" t="n">
        <f aca="false">'Quarterly data'!E303</f>
        <v>0</v>
      </c>
      <c r="E234" s="348" t="n">
        <f aca="false">'Quarterly data'!F303</f>
        <v>0</v>
      </c>
      <c r="F234" s="348" t="n">
        <f aca="false">'Quarterly data'!G303</f>
        <v>0</v>
      </c>
      <c r="G234" s="348" t="n">
        <f aca="false">'Quarterly data'!H303</f>
        <v>0</v>
      </c>
      <c r="H234" s="348" t="n">
        <f aca="false">'Quarterly data'!I303</f>
        <v>0</v>
      </c>
      <c r="I234" s="348" t="n">
        <f aca="false">'Quarterly data'!J303</f>
        <v>0</v>
      </c>
      <c r="J234" s="348" t="n">
        <f aca="false">'Quarterly data'!K303</f>
        <v>0</v>
      </c>
      <c r="K234" s="348" t="n">
        <f aca="false">'Quarterly data'!L303</f>
        <v>0</v>
      </c>
      <c r="L234" s="348" t="n">
        <f aca="false">'Quarterly data'!M303</f>
        <v>0</v>
      </c>
      <c r="M234" s="348" t="n">
        <f aca="false">'Quarterly data'!N303</f>
        <v>0</v>
      </c>
      <c r="N234" s="348" t="n">
        <f aca="false">'Quarterly data'!O303</f>
        <v>0</v>
      </c>
      <c r="O234" s="348" t="n">
        <f aca="false">'Quarterly data'!P303</f>
        <v>0</v>
      </c>
      <c r="P234" s="348" t="n">
        <f aca="false">'Quarterly data'!Q303</f>
        <v>0</v>
      </c>
      <c r="Q234" s="348" t="n">
        <f aca="false">'Quarterly data'!R303</f>
        <v>0</v>
      </c>
      <c r="R234" s="348" t="n">
        <f aca="false">'Quarterly data'!S303</f>
        <v>2.22048125</v>
      </c>
      <c r="S234" s="348" t="n">
        <f aca="false">'Quarterly data'!T303</f>
        <v>2.22048125</v>
      </c>
      <c r="T234" s="348" t="n">
        <f aca="false">'Quarterly data'!U303</f>
        <v>2.22048125</v>
      </c>
      <c r="U234" s="348" t="n">
        <f aca="false">'Quarterly data'!V303</f>
        <v>2.22048125</v>
      </c>
      <c r="V234" s="348" t="n">
        <f aca="false">'Quarterly data'!W303</f>
        <v>1.57015</v>
      </c>
      <c r="W234" s="348" t="n">
        <f aca="false">'Quarterly data'!X303</f>
        <v>1.57015</v>
      </c>
      <c r="X234" s="348" t="n">
        <f aca="false">'Quarterly data'!Y303</f>
        <v>1.57015</v>
      </c>
      <c r="Y234" s="348" t="n">
        <f aca="false">'Quarterly data'!Z303</f>
        <v>1.57015</v>
      </c>
      <c r="Z234" s="348" t="n">
        <f aca="false">'Quarterly data'!AA303</f>
        <v>1.52260625</v>
      </c>
      <c r="AA234" s="348" t="n">
        <f aca="false">'Quarterly data'!AB303</f>
        <v>1.52260625</v>
      </c>
      <c r="AB234" s="348" t="n">
        <f aca="false">'Quarterly data'!AC303</f>
        <v>1.52260625</v>
      </c>
      <c r="AC234" s="348" t="n">
        <f aca="false">'Quarterly data'!AD303</f>
        <v>1.52260625</v>
      </c>
      <c r="AD234" s="348" t="n">
        <f aca="false">'Quarterly data'!AE303</f>
        <v>1.61316875</v>
      </c>
      <c r="AE234" s="348" t="n">
        <f aca="false">'Quarterly data'!AF303</f>
        <v>1.61316875</v>
      </c>
      <c r="AF234" s="348" t="n">
        <f aca="false">'Quarterly data'!AG303</f>
        <v>1.61316875</v>
      </c>
      <c r="AG234" s="348" t="n">
        <f aca="false">'Quarterly data'!AH303</f>
        <v>1.61316875</v>
      </c>
      <c r="AH234" s="348" t="n">
        <f aca="false">'Quarterly data'!AI303</f>
        <v>0.7685013519375</v>
      </c>
      <c r="AI234" s="348" t="n">
        <f aca="false">'Quarterly data'!AJ303</f>
        <v>0.7685013519375</v>
      </c>
      <c r="AJ234" s="348" t="n">
        <f aca="false">'Quarterly data'!AK303</f>
        <v>0.7685013519375</v>
      </c>
      <c r="AK234" s="348" t="n">
        <f aca="false">'Quarterly data'!AL303</f>
        <v>0.7685013519375</v>
      </c>
      <c r="AL234" s="348" t="n">
        <f aca="false">'Quarterly data'!AM303</f>
        <v>0.214377703875</v>
      </c>
      <c r="AM234" s="348" t="n">
        <f aca="false">'Quarterly data'!AN303</f>
        <v>0.214377703875</v>
      </c>
      <c r="AN234" s="348" t="n">
        <f aca="false">'Quarterly data'!AO303</f>
        <v>0.214377703875</v>
      </c>
      <c r="AO234" s="348" t="n">
        <f aca="false">'Quarterly data'!AP303</f>
        <v>0.214377703875</v>
      </c>
      <c r="AP234" s="348" t="n">
        <f aca="false">'Quarterly data'!AQ303</f>
        <v>0.8462388519375</v>
      </c>
      <c r="AQ234" s="348" t="n">
        <f aca="false">'Quarterly data'!AR303</f>
        <v>0.8462388519375</v>
      </c>
      <c r="AR234" s="348" t="n">
        <f aca="false">'Quarterly data'!AS303</f>
        <v>0.8462388519375</v>
      </c>
      <c r="AS234" s="348" t="n">
        <f aca="false">'Quarterly data'!AT303</f>
        <v>0.8462388519375</v>
      </c>
      <c r="AT234" s="348" t="n">
        <f aca="false">'Quarterly data'!AU303</f>
        <v>5.70388125</v>
      </c>
      <c r="AU234" s="348" t="n">
        <f aca="false">'Quarterly data'!AV303</f>
        <v>5.70388125</v>
      </c>
      <c r="AV234" s="348" t="n">
        <f aca="false">'Quarterly data'!AW303</f>
        <v>5.70388125</v>
      </c>
      <c r="AW234" s="348" t="n">
        <f aca="false">'Quarterly data'!AX303</f>
        <v>5.70388125</v>
      </c>
      <c r="AX234" s="348" t="n">
        <f aca="false">'Quarterly data'!AY303</f>
        <v>9.85577651188769</v>
      </c>
      <c r="AY234" s="348" t="n">
        <f aca="false">'Quarterly data'!AZ303</f>
        <v>8.69002082022547</v>
      </c>
      <c r="AZ234" s="348" t="n">
        <f aca="false">'Quarterly data'!BA303</f>
        <v>10.6347369801598</v>
      </c>
      <c r="BA234" s="348" t="n">
        <f aca="false">'Quarterly data'!BB303</f>
        <v>15.37568390276</v>
      </c>
      <c r="BB234" s="348" t="n">
        <f aca="false">'Quarterly data'!BC303</f>
        <v>10.7629121351344</v>
      </c>
      <c r="BC234" s="348" t="n">
        <f aca="false">'Quarterly data'!BD303</f>
        <v>7.329189121644</v>
      </c>
      <c r="BD234" s="348" t="n">
        <f aca="false">'Quarterly data'!BE303</f>
        <v>9.6298824739322</v>
      </c>
      <c r="BE234" s="348" t="n">
        <f aca="false">'Quarterly data'!BF303</f>
        <v>28.6588307714767</v>
      </c>
      <c r="BF234" s="348" t="n">
        <f aca="false">'Quarterly data'!BG303</f>
        <v>11.53575763</v>
      </c>
      <c r="BG234" s="348" t="n">
        <f aca="false">'Quarterly data'!BH303</f>
        <v>11.825778852</v>
      </c>
      <c r="BH234" s="348" t="n">
        <f aca="false">'Quarterly data'!BI303</f>
        <v>6.653220082</v>
      </c>
      <c r="BI234" s="348" t="n">
        <f aca="false">'Quarterly data'!BJ303</f>
        <v>7.737495851</v>
      </c>
      <c r="BJ234" s="348" t="n">
        <f aca="false">'Quarterly data'!BK303</f>
        <v>4.54873921744822</v>
      </c>
      <c r="BK234" s="348" t="n">
        <f aca="false">'Quarterly data'!BL303</f>
        <v>6.59111374879625</v>
      </c>
      <c r="BL234" s="348" t="n">
        <f aca="false">'Quarterly data'!BM303</f>
        <v>5.11905656</v>
      </c>
      <c r="BM234" s="348" t="n">
        <f aca="false">'Quarterly data'!BN303</f>
        <v>12.7966616449571</v>
      </c>
      <c r="BN234" s="348" t="n">
        <f aca="false">'Quarterly data'!BO303</f>
        <v>17.975189401</v>
      </c>
      <c r="BO234" s="348" t="n">
        <f aca="false">'Quarterly data'!BP303</f>
        <v>32.197319577</v>
      </c>
      <c r="BP234" s="348" t="n">
        <f aca="false">'Quarterly data'!BQ303</f>
        <v>7.24090364729</v>
      </c>
      <c r="BQ234" s="348" t="n">
        <f aca="false">'Quarterly data'!BR303</f>
        <v>67.40205078916</v>
      </c>
      <c r="BR234" s="348" t="n">
        <f aca="false">'Quarterly data'!BS303</f>
        <v>10.85627430875</v>
      </c>
      <c r="BS234" s="348" t="n">
        <f aca="false">'Quarterly data'!BT303</f>
        <v>9.55302882209</v>
      </c>
      <c r="BT234" s="348" t="n">
        <f aca="false">'Quarterly data'!BU303</f>
        <v>34.54</v>
      </c>
      <c r="BU234" s="348" t="n">
        <f aca="false">'Quarterly data'!BV303</f>
        <v>11.7520311475041</v>
      </c>
      <c r="BV234" s="348" t="n">
        <f aca="false">'Quarterly data'!BW303</f>
        <v>9.54823518321371</v>
      </c>
      <c r="BW234" s="348" t="n">
        <f aca="false">'Quarterly data'!BX303</f>
        <v>32.6549133236494</v>
      </c>
      <c r="BX234" s="348" t="n">
        <f aca="false">'Quarterly data'!BY303</f>
        <v>13.2735327125793</v>
      </c>
      <c r="BY234" s="348" t="n">
        <f aca="false">'Quarterly data'!BZ303</f>
        <v>13.8062680891182</v>
      </c>
      <c r="BZ234" s="348" t="n">
        <f aca="false">'Quarterly data'!CA303</f>
        <v>14.1680050351346</v>
      </c>
      <c r="CA234" s="348" t="n">
        <f aca="false">'Quarterly data'!CB303</f>
        <v>63.9091095359062</v>
      </c>
      <c r="CB234" s="348" t="n">
        <f aca="false">'Quarterly data'!CC303</f>
        <v>20.7757804885826</v>
      </c>
      <c r="CC234" s="348" t="n">
        <f aca="false">'Quarterly data'!CD303</f>
        <v>82.6762712293816</v>
      </c>
      <c r="CD234" s="348" t="n">
        <f aca="false">'Quarterly data'!CE303</f>
        <v>20.0805938706837</v>
      </c>
      <c r="CE234" s="348" t="n">
        <f aca="false">'Quarterly data'!CF303</f>
        <v>64.6539332175843</v>
      </c>
      <c r="CF234" s="348" t="n">
        <f aca="false">'Quarterly data'!CG303</f>
        <v>58.6070939804714</v>
      </c>
      <c r="CG234" s="348" t="n">
        <f aca="false">'Quarterly data'!CH303</f>
        <v>107.907804870085</v>
      </c>
      <c r="CH234" s="348" t="n">
        <f aca="false">'Quarterly data'!CI303</f>
        <v>38.7760607462219</v>
      </c>
      <c r="CI234" s="348" t="n">
        <f aca="false">'Quarterly data'!CJ303</f>
        <v>19.1171680629109</v>
      </c>
      <c r="CJ234" s="348" t="n">
        <f aca="false">'Quarterly data'!CK303</f>
        <v>45.5337276433714</v>
      </c>
      <c r="CK234" s="348" t="n">
        <f aca="false">'Quarterly data'!CL303</f>
        <v>171.278469737942</v>
      </c>
      <c r="CL234" s="348" t="n">
        <f aca="false">'Quarterly data'!CM303</f>
        <v>29.7839430417565</v>
      </c>
      <c r="CM234" s="348" t="n">
        <f aca="false">'Quarterly data'!CN303</f>
        <v>76.3927939683017</v>
      </c>
      <c r="CN234" s="348" t="n">
        <f aca="false">'Quarterly data'!CO303</f>
        <v>64.7655906523507</v>
      </c>
      <c r="CO234" s="348" t="n">
        <f aca="false">'Quarterly data'!CP303</f>
        <v>144.163981400289</v>
      </c>
      <c r="CP234" s="348" t="n">
        <f aca="false">'Quarterly data'!CQ303</f>
        <v>73.8993806422222</v>
      </c>
      <c r="CQ234" s="348" t="n">
        <f aca="false">'Quarterly data'!CR303</f>
        <v>73.2001781823648</v>
      </c>
      <c r="CR234" s="348" t="n">
        <f aca="false">'Quarterly data'!CS303</f>
        <v>21.7532004639352</v>
      </c>
      <c r="CS234" s="348" t="n">
        <f aca="false">'Quarterly data'!CT303</f>
        <v>237.015431283042</v>
      </c>
      <c r="CT234" s="348" t="n">
        <f aca="false">'Quarterly data'!CU303</f>
        <v>48.9333320436789</v>
      </c>
      <c r="CU234" s="348" t="n">
        <f aca="false">'Quarterly data'!CV303</f>
        <v>140.610002853088</v>
      </c>
      <c r="CV234" s="348" t="n">
        <f aca="false">'Quarterly data'!CW303</f>
        <v>70.7305549847732</v>
      </c>
      <c r="CW234" s="348" t="n">
        <f aca="false">'Quarterly data'!CX303</f>
        <v>362.121170832724</v>
      </c>
      <c r="CX234" s="348" t="n">
        <f aca="false">'Quarterly data'!CY303</f>
        <v>98.5729990871952</v>
      </c>
      <c r="CY234" s="348" t="n">
        <f aca="false">'Quarterly data'!CZ303</f>
        <v>422.594966673407</v>
      </c>
      <c r="CZ234" s="348" t="n">
        <f aca="false">'Quarterly data'!DA303</f>
        <v>255.417606377266</v>
      </c>
      <c r="DA234" s="348" t="n">
        <f aca="false">'Quarterly data'!DB303</f>
        <v>195.974133703451</v>
      </c>
      <c r="DB234" s="348" t="n">
        <f aca="false">'Quarterly data'!DC303</f>
        <v>134.903714932939</v>
      </c>
      <c r="DC234" s="348" t="n">
        <f aca="false">'Quarterly data'!DD303</f>
        <v>70.9769851158309</v>
      </c>
      <c r="DD234" s="348" t="n">
        <f aca="false">'Quarterly data'!DE303</f>
        <v>334.647428511295</v>
      </c>
      <c r="DE234" s="348" t="n">
        <f aca="false">'Quarterly data'!DF303</f>
        <v>420.965247272207</v>
      </c>
      <c r="DF234" s="348" t="n">
        <f aca="false">'Quarterly data'!DG303</f>
        <v>99.8892825967914</v>
      </c>
      <c r="DG234" s="348" t="n">
        <f aca="false">'Quarterly data'!DH303</f>
        <v>22.3024218340998</v>
      </c>
      <c r="DH234" s="348" t="n">
        <f aca="false">'Quarterly data'!DI303</f>
        <v>87.6597713936262</v>
      </c>
      <c r="DI234" s="348" t="n">
        <f aca="false">'Quarterly data'!DJ303</f>
        <v>90.8749868999431</v>
      </c>
      <c r="DJ234" s="348" t="n">
        <f aca="false">'Quarterly data'!DK303</f>
        <v>0</v>
      </c>
      <c r="DK234" s="348" t="n">
        <f aca="false">'Quarterly data'!DL303</f>
        <v>0</v>
      </c>
      <c r="DL234" s="348" t="n">
        <f aca="false">'Quarterly data'!DM303</f>
        <v>0</v>
      </c>
      <c r="DM234" s="348" t="n">
        <f aca="false">'Quarterly data'!DN303</f>
        <v>0</v>
      </c>
      <c r="DN234" s="348" t="n">
        <f aca="false">'Quarterly data'!DO303</f>
        <v>0</v>
      </c>
    </row>
    <row r="235" customFormat="false" ht="15.75" hidden="false" customHeight="false" outlineLevel="0" collapsed="false">
      <c r="A235" s="349" t="s">
        <v>727</v>
      </c>
      <c r="B235" s="348" t="n">
        <f aca="false">'Quarterly data'!C304</f>
        <v>0</v>
      </c>
      <c r="C235" s="348" t="n">
        <f aca="false">'Quarterly data'!D304</f>
        <v>0</v>
      </c>
      <c r="D235" s="348" t="n">
        <f aca="false">'Quarterly data'!E304</f>
        <v>0</v>
      </c>
      <c r="E235" s="348" t="n">
        <f aca="false">'Quarterly data'!F304</f>
        <v>0</v>
      </c>
      <c r="F235" s="348" t="n">
        <f aca="false">'Quarterly data'!G304</f>
        <v>0</v>
      </c>
      <c r="G235" s="348" t="n">
        <f aca="false">'Quarterly data'!H304</f>
        <v>0</v>
      </c>
      <c r="H235" s="348" t="n">
        <f aca="false">'Quarterly data'!I304</f>
        <v>0</v>
      </c>
      <c r="I235" s="348" t="n">
        <f aca="false">'Quarterly data'!J304</f>
        <v>0</v>
      </c>
      <c r="J235" s="348" t="n">
        <f aca="false">'Quarterly data'!K304</f>
        <v>0</v>
      </c>
      <c r="K235" s="348" t="n">
        <f aca="false">'Quarterly data'!L304</f>
        <v>0</v>
      </c>
      <c r="L235" s="348" t="n">
        <f aca="false">'Quarterly data'!M304</f>
        <v>0</v>
      </c>
      <c r="M235" s="348" t="n">
        <f aca="false">'Quarterly data'!N304</f>
        <v>0</v>
      </c>
      <c r="N235" s="348" t="n">
        <f aca="false">'Quarterly data'!O304</f>
        <v>0</v>
      </c>
      <c r="O235" s="348" t="n">
        <f aca="false">'Quarterly data'!P304</f>
        <v>0</v>
      </c>
      <c r="P235" s="348" t="n">
        <f aca="false">'Quarterly data'!Q304</f>
        <v>0</v>
      </c>
      <c r="Q235" s="348" t="n">
        <f aca="false">'Quarterly data'!R304</f>
        <v>0</v>
      </c>
      <c r="R235" s="348" t="n">
        <f aca="false">'Quarterly data'!S304</f>
        <v>7.195618444625</v>
      </c>
      <c r="S235" s="348" t="n">
        <f aca="false">'Quarterly data'!T304</f>
        <v>7.195618444625</v>
      </c>
      <c r="T235" s="348" t="n">
        <f aca="false">'Quarterly data'!U304</f>
        <v>7.195618444625</v>
      </c>
      <c r="U235" s="348" t="n">
        <f aca="false">'Quarterly data'!V304</f>
        <v>7.195618444625</v>
      </c>
      <c r="V235" s="348" t="n">
        <f aca="false">'Quarterly data'!W304</f>
        <v>5.5158355035625</v>
      </c>
      <c r="W235" s="348" t="n">
        <f aca="false">'Quarterly data'!X304</f>
        <v>5.5158355035625</v>
      </c>
      <c r="X235" s="348" t="n">
        <f aca="false">'Quarterly data'!Y304</f>
        <v>5.5158355035625</v>
      </c>
      <c r="Y235" s="348" t="n">
        <f aca="false">'Quarterly data'!Z304</f>
        <v>5.5158355035625</v>
      </c>
      <c r="Z235" s="348" t="n">
        <f aca="false">'Quarterly data'!AA304</f>
        <v>6.43136875</v>
      </c>
      <c r="AA235" s="348" t="n">
        <f aca="false">'Quarterly data'!AB304</f>
        <v>6.43136875</v>
      </c>
      <c r="AB235" s="348" t="n">
        <f aca="false">'Quarterly data'!AC304</f>
        <v>6.43136875</v>
      </c>
      <c r="AC235" s="348" t="n">
        <f aca="false">'Quarterly data'!AD304</f>
        <v>6.43136875</v>
      </c>
      <c r="AD235" s="348" t="n">
        <f aca="false">'Quarterly data'!AE304</f>
        <v>5.48699375</v>
      </c>
      <c r="AE235" s="348" t="n">
        <f aca="false">'Quarterly data'!AF304</f>
        <v>5.48699375</v>
      </c>
      <c r="AF235" s="348" t="n">
        <f aca="false">'Quarterly data'!AG304</f>
        <v>5.48699375</v>
      </c>
      <c r="AG235" s="348" t="n">
        <f aca="false">'Quarterly data'!AH304</f>
        <v>5.48699375</v>
      </c>
      <c r="AH235" s="348" t="n">
        <f aca="false">'Quarterly data'!AI304</f>
        <v>3.6876911480625</v>
      </c>
      <c r="AI235" s="348" t="n">
        <f aca="false">'Quarterly data'!AJ304</f>
        <v>3.6876911480625</v>
      </c>
      <c r="AJ235" s="348" t="n">
        <f aca="false">'Quarterly data'!AK304</f>
        <v>3.6876911480625</v>
      </c>
      <c r="AK235" s="348" t="n">
        <f aca="false">'Quarterly data'!AL304</f>
        <v>3.6876911480625</v>
      </c>
      <c r="AL235" s="348" t="n">
        <f aca="false">'Quarterly data'!AM304</f>
        <v>0.557163681944998</v>
      </c>
      <c r="AM235" s="348" t="n">
        <f aca="false">'Quarterly data'!AN304</f>
        <v>0.557163681944998</v>
      </c>
      <c r="AN235" s="348" t="n">
        <f aca="false">'Quarterly data'!AO304</f>
        <v>0.557163681944998</v>
      </c>
      <c r="AO235" s="348" t="n">
        <f aca="false">'Quarterly data'!AP304</f>
        <v>0.557163681944998</v>
      </c>
      <c r="AP235" s="348" t="n">
        <f aca="false">'Quarterly data'!AQ304</f>
        <v>-2.42592594886</v>
      </c>
      <c r="AQ235" s="348" t="n">
        <f aca="false">'Quarterly data'!AR304</f>
        <v>-2.42592594886</v>
      </c>
      <c r="AR235" s="348" t="n">
        <f aca="false">'Quarterly data'!AS304</f>
        <v>-2.42592594886</v>
      </c>
      <c r="AS235" s="348" t="n">
        <f aca="false">'Quarterly data'!AT304</f>
        <v>-2.42592594886</v>
      </c>
      <c r="AT235" s="348" t="n">
        <f aca="false">'Quarterly data'!AU304</f>
        <v>-2.09849223274249</v>
      </c>
      <c r="AU235" s="348" t="n">
        <f aca="false">'Quarterly data'!AV304</f>
        <v>-2.09849223274249</v>
      </c>
      <c r="AV235" s="348" t="n">
        <f aca="false">'Quarterly data'!AW304</f>
        <v>-2.09849223274249</v>
      </c>
      <c r="AW235" s="348" t="n">
        <f aca="false">'Quarterly data'!AX304</f>
        <v>-2.09849223274249</v>
      </c>
      <c r="AX235" s="348" t="n">
        <f aca="false">'Quarterly data'!AY304</f>
        <v>24.2153176187689</v>
      </c>
      <c r="AY235" s="348" t="n">
        <f aca="false">'Quarterly data'!AZ304</f>
        <v>-65.8304398534733</v>
      </c>
      <c r="AZ235" s="348" t="n">
        <f aca="false">'Quarterly data'!BA304</f>
        <v>34.0198945939001</v>
      </c>
      <c r="BA235" s="348" t="n">
        <f aca="false">'Quarterly data'!BB304</f>
        <v>2.09989840916</v>
      </c>
      <c r="BB235" s="348" t="n">
        <f aca="false">'Quarterly data'!BC304</f>
        <v>-29.3094737386751</v>
      </c>
      <c r="BC235" s="348" t="n">
        <f aca="false">'Quarterly data'!BD304</f>
        <v>-32.9140104233325</v>
      </c>
      <c r="BD235" s="348" t="n">
        <f aca="false">'Quarterly data'!BE304</f>
        <v>28.5690502034306</v>
      </c>
      <c r="BE235" s="348" t="n">
        <f aca="false">'Quarterly data'!BF304</f>
        <v>-25.7144729824069</v>
      </c>
      <c r="BF235" s="348" t="n">
        <f aca="false">'Quarterly data'!BG304</f>
        <v>44.632626063</v>
      </c>
      <c r="BG235" s="348" t="n">
        <f aca="false">'Quarterly data'!BH304</f>
        <v>-50.479765897</v>
      </c>
      <c r="BH235" s="348" t="n">
        <f aca="false">'Quarterly data'!BI304</f>
        <v>0.927985126000014</v>
      </c>
      <c r="BI235" s="348" t="n">
        <f aca="false">'Quarterly data'!BJ304</f>
        <v>5.74674902500003</v>
      </c>
      <c r="BJ235" s="348" t="n">
        <f aca="false">'Quarterly data'!BK304</f>
        <v>7.82446273919903</v>
      </c>
      <c r="BK235" s="348" t="n">
        <f aca="false">'Quarterly data'!BL304</f>
        <v>-18.9670332082627</v>
      </c>
      <c r="BL235" s="348" t="n">
        <f aca="false">'Quarterly data'!BM304</f>
        <v>4.42095290567002</v>
      </c>
      <c r="BM235" s="348" t="n">
        <f aca="false">'Quarterly data'!BN304</f>
        <v>-5.17928858760882</v>
      </c>
      <c r="BN235" s="348" t="n">
        <f aca="false">'Quarterly data'!BO304</f>
        <v>42.616265853</v>
      </c>
      <c r="BO235" s="348" t="n">
        <f aca="false">'Quarterly data'!BP304</f>
        <v>22.15354415101</v>
      </c>
      <c r="BP235" s="348" t="n">
        <f aca="false">'Quarterly data'!BQ304</f>
        <v>-82.1886620581901</v>
      </c>
      <c r="BQ235" s="348" t="n">
        <f aca="false">'Quarterly data'!BR304</f>
        <v>-91.46063240834</v>
      </c>
      <c r="BR235" s="348" t="n">
        <f aca="false">'Quarterly data'!BS304</f>
        <v>73.34049194862</v>
      </c>
      <c r="BS235" s="348" t="n">
        <f aca="false">'Quarterly data'!BT304</f>
        <v>71.9318670277143</v>
      </c>
      <c r="BT235" s="348" t="n">
        <f aca="false">'Quarterly data'!BU304</f>
        <v>-8.18091158810488</v>
      </c>
      <c r="BU235" s="348" t="n">
        <f aca="false">'Quarterly data'!BV304</f>
        <v>-84.7628982895187</v>
      </c>
      <c r="BV235" s="348" t="n">
        <f aca="false">'Quarterly data'!BW304</f>
        <v>-9.76621917823398</v>
      </c>
      <c r="BW235" s="348" t="n">
        <f aca="false">'Quarterly data'!BX304</f>
        <v>33.6182367318237</v>
      </c>
      <c r="BX235" s="348" t="n">
        <f aca="false">'Quarterly data'!BY304</f>
        <v>-75.2270086937777</v>
      </c>
      <c r="BY235" s="348" t="n">
        <f aca="false">'Quarterly data'!BZ304</f>
        <v>30.0816661120046</v>
      </c>
      <c r="BZ235" s="348" t="n">
        <f aca="false">'Quarterly data'!CA304</f>
        <v>53.004380304226</v>
      </c>
      <c r="CA235" s="348" t="n">
        <f aca="false">'Quarterly data'!CB304</f>
        <v>91.7396274084301</v>
      </c>
      <c r="CB235" s="348" t="n">
        <f aca="false">'Quarterly data'!CC304</f>
        <v>40.3949915345851</v>
      </c>
      <c r="CC235" s="348" t="n">
        <f aca="false">'Quarterly data'!CD304</f>
        <v>-92.4492485686897</v>
      </c>
      <c r="CD235" s="348" t="n">
        <f aca="false">'Quarterly data'!CE304</f>
        <v>21.9961283258584</v>
      </c>
      <c r="CE235" s="348" t="n">
        <f aca="false">'Quarterly data'!CF304</f>
        <v>87.5251103440836</v>
      </c>
      <c r="CF235" s="348" t="n">
        <f aca="false">'Quarterly data'!CG304</f>
        <v>-26.3767019639852</v>
      </c>
      <c r="CG235" s="348" t="n">
        <f aca="false">'Quarterly data'!CH304</f>
        <v>-52.1627487501274</v>
      </c>
      <c r="CH235" s="348" t="n">
        <f aca="false">'Quarterly data'!CI304</f>
        <v>38.2652673634843</v>
      </c>
      <c r="CI235" s="348" t="n">
        <f aca="false">'Quarterly data'!CJ304</f>
        <v>56.4663560910312</v>
      </c>
      <c r="CJ235" s="348" t="n">
        <f aca="false">'Quarterly data'!CK304</f>
        <v>-47.2068414594118</v>
      </c>
      <c r="CK235" s="348" t="n">
        <f aca="false">'Quarterly data'!CL304</f>
        <v>-25.4432269719198</v>
      </c>
      <c r="CL235" s="348" t="n">
        <f aca="false">'Quarterly data'!CM304</f>
        <v>49.0840662865455</v>
      </c>
      <c r="CM235" s="348" t="n">
        <f aca="false">'Quarterly data'!CN304</f>
        <v>82.0990573338332</v>
      </c>
      <c r="CN235" s="348" t="n">
        <f aca="false">'Quarterly data'!CO304</f>
        <v>3.02623292442527</v>
      </c>
      <c r="CO235" s="348" t="n">
        <f aca="false">'Quarterly data'!CP304</f>
        <v>-110.981172129712</v>
      </c>
      <c r="CP235" s="348" t="n">
        <f aca="false">'Quarterly data'!CQ304</f>
        <v>75.6422522171331</v>
      </c>
      <c r="CQ235" s="348" t="n">
        <f aca="false">'Quarterly data'!CR304</f>
        <v>105.631127726825</v>
      </c>
      <c r="CR235" s="348" t="n">
        <f aca="false">'Quarterly data'!CS304</f>
        <v>-11.4284587791988</v>
      </c>
      <c r="CS235" s="348" t="n">
        <f aca="false">'Quarterly data'!CT304</f>
        <v>-135.935599423914</v>
      </c>
      <c r="CT235" s="348" t="n">
        <f aca="false">'Quarterly data'!CU304</f>
        <v>125.913244027792</v>
      </c>
      <c r="CU235" s="348" t="n">
        <f aca="false">'Quarterly data'!CV304</f>
        <v>75.519520795637</v>
      </c>
      <c r="CV235" s="348" t="n">
        <f aca="false">'Quarterly data'!CW304</f>
        <v>64.7208748243955</v>
      </c>
      <c r="CW235" s="348" t="n">
        <f aca="false">'Quarterly data'!CX304</f>
        <v>-134.892769205683</v>
      </c>
      <c r="CX235" s="348" t="n">
        <f aca="false">'Quarterly data'!CY304</f>
        <v>112.616409360695</v>
      </c>
      <c r="CY235" s="348" t="n">
        <f aca="false">'Quarterly data'!CZ304</f>
        <v>-144.015588899609</v>
      </c>
      <c r="CZ235" s="348" t="n">
        <f aca="false">'Quarterly data'!DA304</f>
        <v>-41.5114950310856</v>
      </c>
      <c r="DA235" s="348" t="n">
        <f aca="false">'Quarterly data'!DB304</f>
        <v>69.2509311337943</v>
      </c>
      <c r="DB235" s="348" t="n">
        <f aca="false">'Quarterly data'!DC304</f>
        <v>93.3442147974505</v>
      </c>
      <c r="DC235" s="348" t="n">
        <f aca="false">'Quarterly data'!DD304</f>
        <v>89.2182333024489</v>
      </c>
      <c r="DD235" s="348" t="n">
        <f aca="false">'Quarterly data'!DE304</f>
        <v>-146.714278864294</v>
      </c>
      <c r="DE235" s="348" t="n">
        <f aca="false">'Quarterly data'!DF304</f>
        <v>145.540882304169</v>
      </c>
      <c r="DF235" s="348" t="n">
        <f aca="false">'Quarterly data'!DG304</f>
        <v>10.5820619498923</v>
      </c>
      <c r="DG235" s="348" t="n">
        <f aca="false">'Quarterly data'!DH304</f>
        <v>2.46823095718665</v>
      </c>
      <c r="DH235" s="348" t="n">
        <f aca="false">'Quarterly data'!DI304</f>
        <v>347.9175473969</v>
      </c>
      <c r="DI235" s="348" t="n">
        <f aca="false">'Quarterly data'!DJ304</f>
        <v>108.110766342811</v>
      </c>
      <c r="DJ235" s="348" t="n">
        <f aca="false">'Quarterly data'!DK304</f>
        <v>0</v>
      </c>
      <c r="DK235" s="348" t="n">
        <f aca="false">'Quarterly data'!DL304</f>
        <v>0</v>
      </c>
      <c r="DL235" s="348" t="n">
        <f aca="false">'Quarterly data'!DM304</f>
        <v>0</v>
      </c>
      <c r="DM235" s="348" t="n">
        <f aca="false">'Quarterly data'!DN304</f>
        <v>0</v>
      </c>
      <c r="DN235" s="348" t="n">
        <f aca="false">'Quarterly data'!DO304</f>
        <v>0</v>
      </c>
    </row>
    <row r="236" customFormat="false" ht="15.75" hidden="false" customHeight="false" outlineLevel="0" collapsed="false">
      <c r="A236" s="349" t="s">
        <v>728</v>
      </c>
      <c r="B236" s="348" t="n">
        <f aca="false">'Quarterly data'!C305</f>
        <v>0</v>
      </c>
      <c r="C236" s="348" t="n">
        <f aca="false">'Quarterly data'!D305</f>
        <v>0</v>
      </c>
      <c r="D236" s="348" t="n">
        <f aca="false">'Quarterly data'!E305</f>
        <v>0</v>
      </c>
      <c r="E236" s="348" t="n">
        <f aca="false">'Quarterly data'!F305</f>
        <v>0</v>
      </c>
      <c r="F236" s="348" t="n">
        <f aca="false">'Quarterly data'!G305</f>
        <v>0</v>
      </c>
      <c r="G236" s="348" t="n">
        <f aca="false">'Quarterly data'!H305</f>
        <v>0</v>
      </c>
      <c r="H236" s="348" t="n">
        <f aca="false">'Quarterly data'!I305</f>
        <v>0</v>
      </c>
      <c r="I236" s="348" t="n">
        <f aca="false">'Quarterly data'!J305</f>
        <v>0</v>
      </c>
      <c r="J236" s="348" t="n">
        <f aca="false">'Quarterly data'!K305</f>
        <v>0</v>
      </c>
      <c r="K236" s="348" t="n">
        <f aca="false">'Quarterly data'!L305</f>
        <v>0</v>
      </c>
      <c r="L236" s="348" t="n">
        <f aca="false">'Quarterly data'!M305</f>
        <v>0</v>
      </c>
      <c r="M236" s="348" t="n">
        <f aca="false">'Quarterly data'!N305</f>
        <v>0</v>
      </c>
      <c r="N236" s="348" t="n">
        <f aca="false">'Quarterly data'!O305</f>
        <v>0</v>
      </c>
      <c r="O236" s="348" t="n">
        <f aca="false">'Quarterly data'!P305</f>
        <v>0</v>
      </c>
      <c r="P236" s="348" t="n">
        <f aca="false">'Quarterly data'!Q305</f>
        <v>0</v>
      </c>
      <c r="Q236" s="348" t="n">
        <f aca="false">'Quarterly data'!R305</f>
        <v>0</v>
      </c>
      <c r="R236" s="348" t="n">
        <f aca="false">'Quarterly data'!S305</f>
        <v>-0.10275</v>
      </c>
      <c r="S236" s="348" t="n">
        <f aca="false">'Quarterly data'!T305</f>
        <v>-0.10275</v>
      </c>
      <c r="T236" s="348" t="n">
        <f aca="false">'Quarterly data'!U305</f>
        <v>-0.10275</v>
      </c>
      <c r="U236" s="348" t="n">
        <f aca="false">'Quarterly data'!V305</f>
        <v>-0.10275</v>
      </c>
      <c r="V236" s="348" t="n">
        <f aca="false">'Quarterly data'!W305</f>
        <v>-1.28675</v>
      </c>
      <c r="W236" s="348" t="n">
        <f aca="false">'Quarterly data'!X305</f>
        <v>-1.28675</v>
      </c>
      <c r="X236" s="348" t="n">
        <f aca="false">'Quarterly data'!Y305</f>
        <v>-1.28675</v>
      </c>
      <c r="Y236" s="348" t="n">
        <f aca="false">'Quarterly data'!Z305</f>
        <v>-1.28675</v>
      </c>
      <c r="Z236" s="348" t="n">
        <f aca="false">'Quarterly data'!AA305</f>
        <v>-2.38969375</v>
      </c>
      <c r="AA236" s="348" t="n">
        <f aca="false">'Quarterly data'!AB305</f>
        <v>-2.38969375</v>
      </c>
      <c r="AB236" s="348" t="n">
        <f aca="false">'Quarterly data'!AC305</f>
        <v>-2.38969375</v>
      </c>
      <c r="AC236" s="348" t="n">
        <f aca="false">'Quarterly data'!AD305</f>
        <v>-2.38969375</v>
      </c>
      <c r="AD236" s="348" t="n">
        <f aca="false">'Quarterly data'!AE305</f>
        <v>-1.6363875</v>
      </c>
      <c r="AE236" s="348" t="n">
        <f aca="false">'Quarterly data'!AF305</f>
        <v>-1.6363875</v>
      </c>
      <c r="AF236" s="348" t="n">
        <f aca="false">'Quarterly data'!AG305</f>
        <v>-1.6363875</v>
      </c>
      <c r="AG236" s="348" t="n">
        <f aca="false">'Quarterly data'!AH305</f>
        <v>-1.6363875</v>
      </c>
      <c r="AH236" s="348" t="n">
        <f aca="false">'Quarterly data'!AI305</f>
        <v>-2.19944375</v>
      </c>
      <c r="AI236" s="348" t="n">
        <f aca="false">'Quarterly data'!AJ305</f>
        <v>-2.19944375</v>
      </c>
      <c r="AJ236" s="348" t="n">
        <f aca="false">'Quarterly data'!AK305</f>
        <v>-2.19944375</v>
      </c>
      <c r="AK236" s="348" t="n">
        <f aca="false">'Quarterly data'!AL305</f>
        <v>-2.19944375</v>
      </c>
      <c r="AL236" s="348" t="n">
        <f aca="false">'Quarterly data'!AM305</f>
        <v>-6.99725</v>
      </c>
      <c r="AM236" s="348" t="n">
        <f aca="false">'Quarterly data'!AN305</f>
        <v>-6.99725</v>
      </c>
      <c r="AN236" s="348" t="n">
        <f aca="false">'Quarterly data'!AO305</f>
        <v>-6.99725</v>
      </c>
      <c r="AO236" s="348" t="n">
        <f aca="false">'Quarterly data'!AP305</f>
        <v>-6.99725</v>
      </c>
      <c r="AP236" s="348" t="n">
        <f aca="false">'Quarterly data'!AQ305</f>
        <v>-7.62725</v>
      </c>
      <c r="AQ236" s="348" t="n">
        <f aca="false">'Quarterly data'!AR305</f>
        <v>-7.62725</v>
      </c>
      <c r="AR236" s="348" t="n">
        <f aca="false">'Quarterly data'!AS305</f>
        <v>-7.62725</v>
      </c>
      <c r="AS236" s="348" t="n">
        <f aca="false">'Quarterly data'!AT305</f>
        <v>-7.62725</v>
      </c>
      <c r="AT236" s="348" t="n">
        <f aca="false">'Quarterly data'!AU305</f>
        <v>-3.5675</v>
      </c>
      <c r="AU236" s="348" t="n">
        <f aca="false">'Quarterly data'!AV305</f>
        <v>-3.5675</v>
      </c>
      <c r="AV236" s="348" t="n">
        <f aca="false">'Quarterly data'!AW305</f>
        <v>-3.5675</v>
      </c>
      <c r="AW236" s="348" t="n">
        <f aca="false">'Quarterly data'!AX305</f>
        <v>-3.5675</v>
      </c>
      <c r="AX236" s="348" t="n">
        <f aca="false">'Quarterly data'!AY305</f>
        <v>0</v>
      </c>
      <c r="AY236" s="348" t="n">
        <f aca="false">'Quarterly data'!AZ305</f>
        <v>0</v>
      </c>
      <c r="AZ236" s="348" t="n">
        <f aca="false">'Quarterly data'!BA305</f>
        <v>0</v>
      </c>
      <c r="BA236" s="348" t="n">
        <f aca="false">'Quarterly data'!BB305</f>
        <v>0</v>
      </c>
      <c r="BB236" s="348" t="n">
        <f aca="false">'Quarterly data'!BC305</f>
        <v>0</v>
      </c>
      <c r="BC236" s="348" t="n">
        <f aca="false">'Quarterly data'!BD305</f>
        <v>0</v>
      </c>
      <c r="BD236" s="348" t="n">
        <f aca="false">'Quarterly data'!BE305</f>
        <v>0</v>
      </c>
      <c r="BE236" s="348" t="n">
        <f aca="false">'Quarterly data'!BF305</f>
        <v>0</v>
      </c>
      <c r="BF236" s="348" t="n">
        <f aca="false">'Quarterly data'!BG305</f>
        <v>0</v>
      </c>
      <c r="BG236" s="348" t="n">
        <f aca="false">'Quarterly data'!BH305</f>
        <v>0</v>
      </c>
      <c r="BH236" s="348" t="n">
        <f aca="false">'Quarterly data'!BI305</f>
        <v>0</v>
      </c>
      <c r="BI236" s="348" t="n">
        <f aca="false">'Quarterly data'!BJ305</f>
        <v>0</v>
      </c>
      <c r="BJ236" s="348" t="n">
        <f aca="false">'Quarterly data'!BK305</f>
        <v>0</v>
      </c>
      <c r="BK236" s="348" t="n">
        <f aca="false">'Quarterly data'!BL305</f>
        <v>0</v>
      </c>
      <c r="BL236" s="348" t="n">
        <f aca="false">'Quarterly data'!BM305</f>
        <v>0</v>
      </c>
      <c r="BM236" s="348" t="n">
        <f aca="false">'Quarterly data'!BN305</f>
        <v>0</v>
      </c>
      <c r="BN236" s="348" t="n">
        <f aca="false">'Quarterly data'!BO305</f>
        <v>0</v>
      </c>
      <c r="BO236" s="348" t="n">
        <f aca="false">'Quarterly data'!BP305</f>
        <v>0</v>
      </c>
      <c r="BP236" s="348" t="n">
        <f aca="false">'Quarterly data'!BQ305</f>
        <v>0</v>
      </c>
      <c r="BQ236" s="348" t="n">
        <f aca="false">'Quarterly data'!BR305</f>
        <v>0</v>
      </c>
      <c r="BR236" s="348" t="n">
        <f aca="false">'Quarterly data'!BS305</f>
        <v>0</v>
      </c>
      <c r="BS236" s="348" t="n">
        <f aca="false">'Quarterly data'!BT305</f>
        <v>0</v>
      </c>
      <c r="BT236" s="348" t="n">
        <f aca="false">'Quarterly data'!BU305</f>
        <v>0</v>
      </c>
      <c r="BU236" s="348" t="n">
        <f aca="false">'Quarterly data'!BV305</f>
        <v>0</v>
      </c>
      <c r="BV236" s="348" t="n">
        <f aca="false">'Quarterly data'!BW305</f>
        <v>0</v>
      </c>
      <c r="BW236" s="348" t="n">
        <f aca="false">'Quarterly data'!BX305</f>
        <v>0</v>
      </c>
      <c r="BX236" s="348" t="n">
        <f aca="false">'Quarterly data'!BY305</f>
        <v>-52.174879228</v>
      </c>
      <c r="BY236" s="348" t="n">
        <f aca="false">'Quarterly data'!BZ305</f>
        <v>-1.11939948200003</v>
      </c>
      <c r="BZ236" s="348" t="n">
        <f aca="false">'Quarterly data'!CA305</f>
        <v>58.8580964824569</v>
      </c>
      <c r="CA236" s="348" t="n">
        <f aca="false">'Quarterly data'!CB305</f>
        <v>72.9332686466907</v>
      </c>
      <c r="CB236" s="348" t="n">
        <f aca="false">'Quarterly data'!CC305</f>
        <v>54.5797914512669</v>
      </c>
      <c r="CC236" s="348" t="n">
        <f aca="false">'Quarterly data'!CD305</f>
        <v>-75.5226011385982</v>
      </c>
      <c r="CD236" s="348" t="n">
        <f aca="false">'Quarterly data'!CE305</f>
        <v>10.4854389930362</v>
      </c>
      <c r="CE236" s="348" t="n">
        <f aca="false">'Quarterly data'!CF305</f>
        <v>120.16433368246</v>
      </c>
      <c r="CF236" s="348" t="n">
        <f aca="false">'Quarterly data'!CG305</f>
        <v>-42.5285802256349</v>
      </c>
      <c r="CG236" s="348" t="n">
        <f aca="false">'Quarterly data'!CH305</f>
        <v>-61.5931623960969</v>
      </c>
      <c r="CH236" s="348" t="n">
        <f aca="false">'Quarterly data'!CI305</f>
        <v>30.5304399752407</v>
      </c>
      <c r="CI236" s="348" t="n">
        <f aca="false">'Quarterly data'!CJ305</f>
        <v>43.393450764126</v>
      </c>
      <c r="CJ236" s="348" t="n">
        <f aca="false">'Quarterly data'!CK305</f>
        <v>-71.5954060065459</v>
      </c>
      <c r="CK236" s="348" t="n">
        <f aca="false">'Quarterly data'!CL305</f>
        <v>-30.434693304083</v>
      </c>
      <c r="CL236" s="348" t="n">
        <f aca="false">'Quarterly data'!CM305</f>
        <v>47.3749080920833</v>
      </c>
      <c r="CM236" s="348" t="n">
        <f aca="false">'Quarterly data'!CN305</f>
        <v>92.8596687925146</v>
      </c>
      <c r="CN236" s="348" t="n">
        <f aca="false">'Quarterly data'!CO305</f>
        <v>26.2135477572781</v>
      </c>
      <c r="CO236" s="348" t="n">
        <f aca="false">'Quarterly data'!CP305</f>
        <v>-105.732351109712</v>
      </c>
      <c r="CP236" s="348" t="n">
        <f aca="false">'Quarterly data'!CQ305</f>
        <v>75.0251718521332</v>
      </c>
      <c r="CQ236" s="348" t="n">
        <f aca="false">'Quarterly data'!CR305</f>
        <v>63.8222212808251</v>
      </c>
      <c r="CR236" s="348" t="n">
        <f aca="false">'Quarterly data'!CS305</f>
        <v>-25.7512509941988</v>
      </c>
      <c r="CS236" s="348" t="n">
        <f aca="false">'Quarterly data'!CT305</f>
        <v>-164.700118505914</v>
      </c>
      <c r="CT236" s="348" t="n">
        <f aca="false">'Quarterly data'!CU305</f>
        <v>112.979777821792</v>
      </c>
      <c r="CU236" s="348" t="n">
        <f aca="false">'Quarterly data'!CV305</f>
        <v>71.037932427637</v>
      </c>
      <c r="CV236" s="348" t="n">
        <f aca="false">'Quarterly data'!CW305</f>
        <v>-49.6888149541045</v>
      </c>
      <c r="CW236" s="348" t="n">
        <f aca="false">'Quarterly data'!CX305</f>
        <v>-81.9420963061831</v>
      </c>
      <c r="CX236" s="348" t="n">
        <f aca="false">'Quarterly data'!CY305</f>
        <v>115.151155286695</v>
      </c>
      <c r="CY236" s="348" t="n">
        <f aca="false">'Quarterly data'!CZ305</f>
        <v>-109.785201998609</v>
      </c>
      <c r="CZ236" s="348" t="n">
        <f aca="false">'Quarterly data'!DA305</f>
        <v>-206.933825613086</v>
      </c>
      <c r="DA236" s="348" t="n">
        <f aca="false">'Quarterly data'!DB305</f>
        <v>-20.6875367822057</v>
      </c>
      <c r="DB236" s="348" t="n">
        <f aca="false">'Quarterly data'!DC305</f>
        <v>102.045071497951</v>
      </c>
      <c r="DC236" s="348" t="n">
        <f aca="false">'Quarterly data'!DD305</f>
        <v>205.399989894949</v>
      </c>
      <c r="DD236" s="348" t="n">
        <f aca="false">'Quarterly data'!DE305</f>
        <v>-138.131891291294</v>
      </c>
      <c r="DE236" s="348" t="n">
        <f aca="false">'Quarterly data'!DF305</f>
        <v>40.9242790101691</v>
      </c>
      <c r="DF236" s="348" t="n">
        <f aca="false">'Quarterly data'!DG305</f>
        <v>33.8372595168924</v>
      </c>
      <c r="DG236" s="348" t="n">
        <f aca="false">'Quarterly data'!DH305</f>
        <v>51.0586814966141</v>
      </c>
      <c r="DH236" s="348" t="n">
        <f aca="false">'Quarterly data'!DI305</f>
        <v>241.2807979139</v>
      </c>
      <c r="DI236" s="348" t="n">
        <f aca="false">'Quarterly data'!DJ305</f>
        <v>-25.7082333261885</v>
      </c>
      <c r="DJ236" s="348" t="n">
        <f aca="false">'Quarterly data'!DK305</f>
        <v>0</v>
      </c>
      <c r="DK236" s="348" t="n">
        <f aca="false">'Quarterly data'!DL305</f>
        <v>0</v>
      </c>
      <c r="DL236" s="348" t="n">
        <f aca="false">'Quarterly data'!DM305</f>
        <v>0</v>
      </c>
      <c r="DM236" s="348" t="n">
        <f aca="false">'Quarterly data'!DN305</f>
        <v>0</v>
      </c>
      <c r="DN236" s="348" t="n">
        <f aca="false">'Quarterly data'!DO305</f>
        <v>0</v>
      </c>
    </row>
    <row r="237" customFormat="false" ht="15.75" hidden="false" customHeight="false" outlineLevel="0" collapsed="false">
      <c r="A237" s="349" t="s">
        <v>729</v>
      </c>
      <c r="B237" s="348" t="n">
        <f aca="false">'Quarterly data'!C306</f>
        <v>0</v>
      </c>
      <c r="C237" s="348" t="n">
        <f aca="false">'Quarterly data'!D306</f>
        <v>0</v>
      </c>
      <c r="D237" s="348" t="n">
        <f aca="false">'Quarterly data'!E306</f>
        <v>0</v>
      </c>
      <c r="E237" s="348" t="n">
        <f aca="false">'Quarterly data'!F306</f>
        <v>0</v>
      </c>
      <c r="F237" s="348" t="n">
        <f aca="false">'Quarterly data'!G306</f>
        <v>0</v>
      </c>
      <c r="G237" s="348" t="n">
        <f aca="false">'Quarterly data'!H306</f>
        <v>0</v>
      </c>
      <c r="H237" s="348" t="n">
        <f aca="false">'Quarterly data'!I306</f>
        <v>0</v>
      </c>
      <c r="I237" s="348" t="n">
        <f aca="false">'Quarterly data'!J306</f>
        <v>0</v>
      </c>
      <c r="J237" s="348" t="n">
        <f aca="false">'Quarterly data'!K306</f>
        <v>0</v>
      </c>
      <c r="K237" s="348" t="n">
        <f aca="false">'Quarterly data'!L306</f>
        <v>0</v>
      </c>
      <c r="L237" s="348" t="n">
        <f aca="false">'Quarterly data'!M306</f>
        <v>0</v>
      </c>
      <c r="M237" s="348" t="n">
        <f aca="false">'Quarterly data'!N306</f>
        <v>0</v>
      </c>
      <c r="N237" s="348" t="n">
        <f aca="false">'Quarterly data'!O306</f>
        <v>0</v>
      </c>
      <c r="O237" s="348" t="n">
        <f aca="false">'Quarterly data'!P306</f>
        <v>0</v>
      </c>
      <c r="P237" s="348" t="n">
        <f aca="false">'Quarterly data'!Q306</f>
        <v>0</v>
      </c>
      <c r="Q237" s="348" t="n">
        <f aca="false">'Quarterly data'!R306</f>
        <v>0</v>
      </c>
      <c r="R237" s="348" t="n">
        <f aca="false">'Quarterly data'!S306</f>
        <v>-1.730725</v>
      </c>
      <c r="S237" s="348" t="n">
        <f aca="false">'Quarterly data'!T306</f>
        <v>-1.730725</v>
      </c>
      <c r="T237" s="348" t="n">
        <f aca="false">'Quarterly data'!U306</f>
        <v>-1.730725</v>
      </c>
      <c r="U237" s="348" t="n">
        <f aca="false">'Quarterly data'!V306</f>
        <v>-1.730725</v>
      </c>
      <c r="V237" s="348" t="n">
        <f aca="false">'Quarterly data'!W306</f>
        <v>-0.98448125</v>
      </c>
      <c r="W237" s="348" t="n">
        <f aca="false">'Quarterly data'!X306</f>
        <v>-0.98448125</v>
      </c>
      <c r="X237" s="348" t="n">
        <f aca="false">'Quarterly data'!Y306</f>
        <v>-0.98448125</v>
      </c>
      <c r="Y237" s="348" t="n">
        <f aca="false">'Quarterly data'!Z306</f>
        <v>-0.98448125</v>
      </c>
      <c r="Z237" s="348" t="n">
        <f aca="false">'Quarterly data'!AA306</f>
        <v>0.06129375</v>
      </c>
      <c r="AA237" s="348" t="n">
        <f aca="false">'Quarterly data'!AB306</f>
        <v>0.06129375</v>
      </c>
      <c r="AB237" s="348" t="n">
        <f aca="false">'Quarterly data'!AC306</f>
        <v>0.06129375</v>
      </c>
      <c r="AC237" s="348" t="n">
        <f aca="false">'Quarterly data'!AD306</f>
        <v>0.06129375</v>
      </c>
      <c r="AD237" s="348" t="n">
        <f aca="false">'Quarterly data'!AE306</f>
        <v>0.221739375</v>
      </c>
      <c r="AE237" s="348" t="n">
        <f aca="false">'Quarterly data'!AF306</f>
        <v>0.221739375</v>
      </c>
      <c r="AF237" s="348" t="n">
        <f aca="false">'Quarterly data'!AG306</f>
        <v>0.221739375</v>
      </c>
      <c r="AG237" s="348" t="n">
        <f aca="false">'Quarterly data'!AH306</f>
        <v>0.221739375</v>
      </c>
      <c r="AH237" s="348" t="n">
        <f aca="false">'Quarterly data'!AI306</f>
        <v>0.4686725</v>
      </c>
      <c r="AI237" s="348" t="n">
        <f aca="false">'Quarterly data'!AJ306</f>
        <v>0.4686725</v>
      </c>
      <c r="AJ237" s="348" t="n">
        <f aca="false">'Quarterly data'!AK306</f>
        <v>0.4686725</v>
      </c>
      <c r="AK237" s="348" t="n">
        <f aca="false">'Quarterly data'!AL306</f>
        <v>0.4686725</v>
      </c>
      <c r="AL237" s="348" t="n">
        <f aca="false">'Quarterly data'!AM306</f>
        <v>0.241333125</v>
      </c>
      <c r="AM237" s="348" t="n">
        <f aca="false">'Quarterly data'!AN306</f>
        <v>0.241333125</v>
      </c>
      <c r="AN237" s="348" t="n">
        <f aca="false">'Quarterly data'!AO306</f>
        <v>0.241333125</v>
      </c>
      <c r="AO237" s="348" t="n">
        <f aca="false">'Quarterly data'!AP306</f>
        <v>0.241333125</v>
      </c>
      <c r="AP237" s="348" t="n">
        <f aca="false">'Quarterly data'!AQ306</f>
        <v>-1.00559375</v>
      </c>
      <c r="AQ237" s="348" t="n">
        <f aca="false">'Quarterly data'!AR306</f>
        <v>-1.00559375</v>
      </c>
      <c r="AR237" s="348" t="n">
        <f aca="false">'Quarterly data'!AS306</f>
        <v>-1.00559375</v>
      </c>
      <c r="AS237" s="348" t="n">
        <f aca="false">'Quarterly data'!AT306</f>
        <v>-1.00559375</v>
      </c>
      <c r="AT237" s="348" t="n">
        <f aca="false">'Quarterly data'!AU306</f>
        <v>0.29005625</v>
      </c>
      <c r="AU237" s="348" t="n">
        <f aca="false">'Quarterly data'!AV306</f>
        <v>0.29005625</v>
      </c>
      <c r="AV237" s="348" t="n">
        <f aca="false">'Quarterly data'!AW306</f>
        <v>0.29005625</v>
      </c>
      <c r="AW237" s="348" t="n">
        <f aca="false">'Quarterly data'!AX306</f>
        <v>0.29005625</v>
      </c>
      <c r="AX237" s="348" t="n">
        <f aca="false">'Quarterly data'!AY306</f>
        <v>5.23253</v>
      </c>
      <c r="AY237" s="348" t="n">
        <f aca="false">'Quarterly data'!AZ306</f>
        <v>-7.5664</v>
      </c>
      <c r="AZ237" s="348" t="n">
        <f aca="false">'Quarterly data'!BA306</f>
        <v>-5.48734</v>
      </c>
      <c r="BA237" s="348" t="n">
        <f aca="false">'Quarterly data'!BB306</f>
        <v>-4.48638</v>
      </c>
      <c r="BB237" s="348" t="n">
        <f aca="false">'Quarterly data'!BC306</f>
        <v>-6.81683</v>
      </c>
      <c r="BC237" s="348" t="n">
        <f aca="false">'Quarterly data'!BD306</f>
        <v>3.940643162</v>
      </c>
      <c r="BD237" s="348" t="n">
        <f aca="false">'Quarterly data'!BE306</f>
        <v>-3.1807</v>
      </c>
      <c r="BE237" s="348" t="n">
        <f aca="false">'Quarterly data'!BF306</f>
        <v>-9.63812</v>
      </c>
      <c r="BF237" s="348" t="n">
        <f aca="false">'Quarterly data'!BG306</f>
        <v>-2.5</v>
      </c>
      <c r="BG237" s="348" t="n">
        <f aca="false">'Quarterly data'!BH306</f>
        <v>-6.76612</v>
      </c>
      <c r="BH237" s="348" t="n">
        <f aca="false">'Quarterly data'!BI306</f>
        <v>-4.52374</v>
      </c>
      <c r="BI237" s="348" t="n">
        <f aca="false">'Quarterly data'!BJ306</f>
        <v>-5.16474</v>
      </c>
      <c r="BJ237" s="348" t="n">
        <f aca="false">'Quarterly data'!BK306</f>
        <v>-7.56663</v>
      </c>
      <c r="BK237" s="348" t="n">
        <f aca="false">'Quarterly data'!BL306</f>
        <v>-2.77668</v>
      </c>
      <c r="BL237" s="348" t="n">
        <f aca="false">'Quarterly data'!BM306</f>
        <v>-1.21719</v>
      </c>
      <c r="BM237" s="348" t="n">
        <f aca="false">'Quarterly data'!BN306</f>
        <v>-2.41523</v>
      </c>
      <c r="BN237" s="348" t="n">
        <f aca="false">'Quarterly data'!BO306</f>
        <v>-10.54307</v>
      </c>
      <c r="BO237" s="348" t="n">
        <f aca="false">'Quarterly data'!BP306</f>
        <v>-5.44111</v>
      </c>
      <c r="BP237" s="348" t="n">
        <f aca="false">'Quarterly data'!BQ306</f>
        <v>-3.057018</v>
      </c>
      <c r="BQ237" s="348" t="n">
        <f aca="false">'Quarterly data'!BR306</f>
        <v>-1.370064685</v>
      </c>
      <c r="BR237" s="348" t="n">
        <f aca="false">'Quarterly data'!BS306</f>
        <v>-8.33709</v>
      </c>
      <c r="BS237" s="348" t="n">
        <f aca="false">'Quarterly data'!BT306</f>
        <v>-10.13769</v>
      </c>
      <c r="BT237" s="348" t="n">
        <f aca="false">'Quarterly data'!BU306</f>
        <v>17.5771</v>
      </c>
      <c r="BU237" s="348" t="n">
        <f aca="false">'Quarterly data'!BV306</f>
        <v>0</v>
      </c>
      <c r="BV237" s="348" t="n">
        <f aca="false">'Quarterly data'!BW306</f>
        <v>0</v>
      </c>
      <c r="BW237" s="348" t="n">
        <f aca="false">'Quarterly data'!BX306</f>
        <v>0</v>
      </c>
      <c r="BX237" s="348" t="n">
        <f aca="false">'Quarterly data'!BY306</f>
        <v>-14.726132758</v>
      </c>
      <c r="BY237" s="348" t="n">
        <f aca="false">'Quarterly data'!BZ306</f>
        <v>-21.796214685</v>
      </c>
      <c r="BZ237" s="348" t="n">
        <f aca="false">'Quarterly data'!CA306</f>
        <v>1.258855568</v>
      </c>
      <c r="CA237" s="348" t="n">
        <f aca="false">'Quarterly data'!CB306</f>
        <v>4.486023385</v>
      </c>
      <c r="CB237" s="348" t="n">
        <f aca="false">'Quarterly data'!CC306</f>
        <v>6.55507690179744</v>
      </c>
      <c r="CC237" s="348" t="n">
        <f aca="false">'Quarterly data'!CD306</f>
        <v>9.31008108784492</v>
      </c>
      <c r="CD237" s="348" t="n">
        <f aca="false">'Quarterly data'!CE306</f>
        <v>4.67089205821797</v>
      </c>
      <c r="CE237" s="348" t="n">
        <f aca="false">'Quarterly data'!CF306</f>
        <v>5.9987339849457</v>
      </c>
      <c r="CF237" s="348" t="n">
        <f aca="false">'Quarterly data'!CG306</f>
        <v>-0.0173211235674801</v>
      </c>
      <c r="CG237" s="348" t="n">
        <f aca="false">'Quarterly data'!CH306</f>
        <v>7.37870459016293</v>
      </c>
      <c r="CH237" s="348" t="n">
        <f aca="false">'Quarterly data'!CI306</f>
        <v>14.19675388</v>
      </c>
      <c r="CI237" s="348" t="n">
        <f aca="false">'Quarterly data'!CJ306</f>
        <v>26.159222052895</v>
      </c>
      <c r="CJ237" s="348" t="n">
        <f aca="false">'Quarterly data'!CK306</f>
        <v>29.4285592491341</v>
      </c>
      <c r="CK237" s="348" t="n">
        <f aca="false">'Quarterly data'!CL306</f>
        <v>10.0921270101631</v>
      </c>
      <c r="CL237" s="348" t="n">
        <f aca="false">'Quarterly data'!CM306</f>
        <v>7.02507926146226</v>
      </c>
      <c r="CM237" s="348" t="n">
        <f aca="false">'Quarterly data'!CN306</f>
        <v>-5.3559257306814</v>
      </c>
      <c r="CN237" s="348" t="n">
        <f aca="false">'Quarterly data'!CO306</f>
        <v>-22.6866655768529</v>
      </c>
      <c r="CO237" s="348" t="n">
        <f aca="false">'Quarterly data'!CP306</f>
        <v>-1.93516193199999</v>
      </c>
      <c r="CP237" s="348" t="n">
        <f aca="false">'Quarterly data'!CQ306</f>
        <v>5.55592229999991</v>
      </c>
      <c r="CQ237" s="348" t="n">
        <f aca="false">'Quarterly data'!CR306</f>
        <v>43.553584262</v>
      </c>
      <c r="CR237" s="348" t="n">
        <f aca="false">'Quarterly data'!CS306</f>
        <v>12.9075554329999</v>
      </c>
      <c r="CS237" s="348" t="n">
        <f aca="false">'Quarterly data'!CT306</f>
        <v>33.193199882</v>
      </c>
      <c r="CT237" s="348" t="n">
        <f aca="false">'Quarterly data'!CU306</f>
        <v>14.3266</v>
      </c>
      <c r="CU237" s="348" t="n">
        <f aca="false">'Quarterly data'!CV306</f>
        <v>6.47931977600002</v>
      </c>
      <c r="CV237" s="348" t="n">
        <f aca="false">'Quarterly data'!CW306</f>
        <v>114.4096897785</v>
      </c>
      <c r="CW237" s="348" t="n">
        <f aca="false">'Quarterly data'!CX306</f>
        <v>-52.9506728994999</v>
      </c>
      <c r="CX237" s="348" t="n">
        <f aca="false">'Quarterly data'!CY306</f>
        <v>-2.53474592599996</v>
      </c>
      <c r="CY237" s="348" t="n">
        <f aca="false">'Quarterly data'!CZ306</f>
        <v>-34.230386901</v>
      </c>
      <c r="CZ237" s="348" t="n">
        <f aca="false">'Quarterly data'!DA306</f>
        <v>165.422330582</v>
      </c>
      <c r="DA237" s="348" t="n">
        <f aca="false">'Quarterly data'!DB306</f>
        <v>89.938467916</v>
      </c>
      <c r="DB237" s="348" t="n">
        <f aca="false">'Quarterly data'!DC306</f>
        <v>-8.70085670050004</v>
      </c>
      <c r="DC237" s="348" t="n">
        <f aca="false">'Quarterly data'!DD306</f>
        <v>-116.1817565925</v>
      </c>
      <c r="DD237" s="348" t="n">
        <f aca="false">'Quarterly data'!DE306</f>
        <v>-8.58238757300001</v>
      </c>
      <c r="DE237" s="348" t="n">
        <f aca="false">'Quarterly data'!DF306</f>
        <v>104.616603294</v>
      </c>
      <c r="DF237" s="348" t="n">
        <f aca="false">'Quarterly data'!DG306</f>
        <v>-23.2551975670001</v>
      </c>
      <c r="DG237" s="348" t="n">
        <f aca="false">'Quarterly data'!DH306</f>
        <v>-48.5904505394275</v>
      </c>
      <c r="DH237" s="348" t="n">
        <f aca="false">'Quarterly data'!DI306</f>
        <v>106.636749483</v>
      </c>
      <c r="DI237" s="348" t="n">
        <f aca="false">'Quarterly data'!DJ306</f>
        <v>133.818999669</v>
      </c>
      <c r="DJ237" s="348" t="n">
        <f aca="false">'Quarterly data'!DK306</f>
        <v>0</v>
      </c>
      <c r="DK237" s="348" t="n">
        <f aca="false">'Quarterly data'!DL306</f>
        <v>0</v>
      </c>
      <c r="DL237" s="348" t="n">
        <f aca="false">'Quarterly data'!DM306</f>
        <v>0</v>
      </c>
      <c r="DM237" s="348" t="n">
        <f aca="false">'Quarterly data'!DN306</f>
        <v>0</v>
      </c>
      <c r="DN237" s="348" t="n">
        <f aca="false">'Quarterly data'!DO306</f>
        <v>0</v>
      </c>
    </row>
    <row r="238" customFormat="false" ht="15" hidden="false" customHeight="false" outlineLevel="0" collapsed="false">
      <c r="A238" s="9"/>
      <c r="B238" s="817"/>
      <c r="C238" s="817"/>
      <c r="D238" s="817"/>
      <c r="E238" s="817"/>
      <c r="F238" s="817"/>
      <c r="G238" s="817"/>
      <c r="H238" s="817"/>
      <c r="I238" s="817"/>
      <c r="J238" s="817"/>
      <c r="K238" s="817"/>
      <c r="L238" s="817"/>
      <c r="M238" s="817"/>
      <c r="N238" s="817"/>
      <c r="O238" s="817"/>
      <c r="P238" s="817"/>
      <c r="Q238" s="817"/>
      <c r="R238" s="817"/>
      <c r="S238" s="817"/>
      <c r="T238" s="817"/>
      <c r="U238" s="817"/>
      <c r="V238" s="817"/>
      <c r="W238" s="817"/>
      <c r="X238" s="817"/>
      <c r="Y238" s="817"/>
      <c r="Z238" s="817"/>
      <c r="AA238" s="817"/>
      <c r="AB238" s="817"/>
      <c r="AC238" s="817"/>
      <c r="AD238" s="817"/>
      <c r="AE238" s="817"/>
      <c r="AF238" s="817"/>
      <c r="AG238" s="817"/>
      <c r="AH238" s="817"/>
      <c r="AI238" s="817"/>
      <c r="AJ238" s="817"/>
      <c r="AK238" s="817"/>
      <c r="AL238" s="817"/>
      <c r="AM238" s="817"/>
      <c r="AN238" s="817"/>
      <c r="AO238" s="817"/>
      <c r="AP238" s="817"/>
      <c r="AQ238" s="817"/>
      <c r="AR238" s="817"/>
      <c r="AS238" s="817"/>
      <c r="AT238" s="817"/>
      <c r="AU238" s="817"/>
      <c r="AV238" s="817"/>
      <c r="AW238" s="817"/>
      <c r="AX238" s="817"/>
      <c r="AY238" s="817"/>
      <c r="AZ238" s="817"/>
      <c r="BA238" s="817"/>
      <c r="BB238" s="817"/>
      <c r="BC238" s="817"/>
      <c r="BD238" s="817"/>
      <c r="BE238" s="817"/>
      <c r="BF238" s="817"/>
      <c r="BG238" s="817"/>
      <c r="BH238" s="817"/>
      <c r="BI238" s="817"/>
      <c r="BJ238" s="817"/>
      <c r="BK238" s="817"/>
      <c r="BL238" s="817"/>
      <c r="BM238" s="817"/>
      <c r="BN238" s="817"/>
      <c r="BO238" s="817"/>
      <c r="BP238" s="817"/>
      <c r="BQ238" s="817"/>
      <c r="BR238" s="817"/>
      <c r="BS238" s="817"/>
      <c r="BT238" s="817"/>
      <c r="BU238" s="817"/>
      <c r="BV238" s="817"/>
      <c r="BW238" s="817"/>
      <c r="BX238" s="817"/>
      <c r="BY238" s="817"/>
      <c r="BZ238" s="817"/>
      <c r="CA238" s="817"/>
      <c r="CB238" s="817"/>
      <c r="CC238" s="817"/>
      <c r="CD238" s="817"/>
      <c r="CE238" s="817"/>
      <c r="CF238" s="817"/>
      <c r="CG238" s="817"/>
      <c r="CH238" s="817"/>
      <c r="CI238" s="817"/>
      <c r="CJ238" s="817"/>
      <c r="CK238" s="817"/>
      <c r="CL238" s="817"/>
      <c r="CM238" s="817"/>
      <c r="CN238" s="817"/>
      <c r="CO238" s="817"/>
      <c r="CP238" s="817"/>
      <c r="CQ238" s="817"/>
      <c r="CR238" s="817"/>
      <c r="CS238" s="817"/>
      <c r="CT238" s="817"/>
      <c r="CU238" s="817"/>
      <c r="CV238" s="817"/>
      <c r="CW238" s="817"/>
      <c r="CX238" s="817"/>
      <c r="CY238" s="817"/>
      <c r="CZ238" s="817"/>
      <c r="DA238" s="817"/>
      <c r="DB238" s="817"/>
      <c r="DC238" s="817"/>
      <c r="DD238" s="817"/>
      <c r="DE238" s="817"/>
      <c r="DF238" s="817"/>
      <c r="DG238" s="817"/>
      <c r="DH238" s="817"/>
      <c r="DI238" s="817"/>
      <c r="DJ238" s="817"/>
      <c r="DK238" s="817"/>
      <c r="DL238" s="817"/>
      <c r="DM238" s="817"/>
      <c r="DN238" s="817"/>
    </row>
    <row r="239" customFormat="false" ht="15" hidden="false" customHeight="false" outlineLevel="0" collapsed="false">
      <c r="B239" s="821"/>
      <c r="C239" s="821"/>
      <c r="D239" s="821"/>
      <c r="E239" s="821"/>
      <c r="F239" s="821"/>
      <c r="G239" s="821"/>
      <c r="H239" s="821"/>
      <c r="I239" s="821"/>
      <c r="J239" s="821"/>
      <c r="K239" s="821"/>
      <c r="L239" s="821"/>
      <c r="M239" s="821"/>
      <c r="N239" s="821"/>
      <c r="O239" s="821"/>
      <c r="P239" s="821"/>
      <c r="Q239" s="821"/>
      <c r="R239" s="821"/>
      <c r="S239" s="821"/>
      <c r="T239" s="821"/>
      <c r="U239" s="821"/>
      <c r="V239" s="821"/>
      <c r="W239" s="821"/>
      <c r="X239" s="821"/>
      <c r="Y239" s="821"/>
      <c r="Z239" s="821"/>
      <c r="AA239" s="821"/>
      <c r="AB239" s="821"/>
      <c r="AC239" s="821"/>
      <c r="AD239" s="821"/>
      <c r="AE239" s="821"/>
      <c r="AF239" s="821"/>
      <c r="AG239" s="821"/>
      <c r="AH239" s="821"/>
      <c r="AI239" s="821"/>
      <c r="AJ239" s="821"/>
      <c r="AK239" s="821"/>
      <c r="AL239" s="821"/>
      <c r="AM239" s="821"/>
      <c r="AN239" s="821"/>
      <c r="AO239" s="821"/>
      <c r="AP239" s="821"/>
      <c r="AQ239" s="821"/>
      <c r="AR239" s="821"/>
      <c r="AS239" s="821"/>
      <c r="AT239" s="821"/>
      <c r="AU239" s="821"/>
      <c r="AV239" s="821"/>
      <c r="AW239" s="821"/>
      <c r="AX239" s="821"/>
      <c r="AY239" s="821"/>
      <c r="AZ239" s="821"/>
      <c r="BA239" s="821"/>
      <c r="BB239" s="821"/>
      <c r="BC239" s="821"/>
      <c r="BD239" s="821"/>
      <c r="BE239" s="821"/>
      <c r="BF239" s="821"/>
      <c r="BG239" s="821"/>
      <c r="BH239" s="821"/>
      <c r="BI239" s="821"/>
      <c r="BJ239" s="821"/>
      <c r="BK239" s="821"/>
      <c r="BL239" s="821"/>
      <c r="BM239" s="821"/>
      <c r="BN239" s="821"/>
      <c r="BO239" s="821"/>
      <c r="BP239" s="821"/>
      <c r="BQ239" s="821"/>
      <c r="BR239" s="821"/>
      <c r="BS239" s="821"/>
      <c r="BT239" s="821"/>
      <c r="BU239" s="821"/>
      <c r="BV239" s="821"/>
      <c r="BW239" s="821"/>
      <c r="BX239" s="821"/>
      <c r="BY239" s="821"/>
      <c r="BZ239" s="821"/>
      <c r="CA239" s="821"/>
      <c r="CB239" s="821"/>
      <c r="CC239" s="821"/>
      <c r="CD239" s="821"/>
      <c r="CE239" s="821"/>
      <c r="CF239" s="821"/>
      <c r="CG239" s="821"/>
      <c r="CH239" s="821"/>
      <c r="CI239" s="821"/>
      <c r="CJ239" s="821"/>
      <c r="CK239" s="821"/>
      <c r="CL239" s="821"/>
      <c r="CM239" s="821"/>
      <c r="CN239" s="821"/>
      <c r="CO239" s="821"/>
      <c r="CP239" s="821"/>
      <c r="CQ239" s="821"/>
      <c r="CR239" s="821"/>
      <c r="CS239" s="821"/>
      <c r="CT239" s="821"/>
      <c r="CU239" s="821"/>
      <c r="CV239" s="821"/>
      <c r="CW239" s="821"/>
      <c r="CX239" s="821"/>
      <c r="CY239" s="821"/>
      <c r="CZ239" s="821"/>
      <c r="DA239" s="821"/>
      <c r="DB239" s="821"/>
      <c r="DC239" s="821"/>
      <c r="DD239" s="821"/>
      <c r="DE239" s="821"/>
      <c r="DF239" s="821"/>
      <c r="DG239" s="821"/>
      <c r="DH239" s="821"/>
      <c r="DI239" s="821"/>
      <c r="DJ239" s="821"/>
      <c r="DK239" s="821"/>
      <c r="DL239" s="821"/>
      <c r="DM239" s="821"/>
      <c r="DN239" s="821"/>
    </row>
    <row r="240" customFormat="false" ht="15.75" hidden="false" customHeight="false" outlineLevel="0" collapsed="false">
      <c r="A240" s="343" t="s">
        <v>1564</v>
      </c>
      <c r="B240" s="818" t="s">
        <v>0</v>
      </c>
      <c r="C240" s="818" t="s">
        <v>1</v>
      </c>
      <c r="D240" s="818" t="s">
        <v>2</v>
      </c>
      <c r="E240" s="818" t="s">
        <v>3</v>
      </c>
      <c r="F240" s="818" t="s">
        <v>4</v>
      </c>
      <c r="G240" s="818" t="s">
        <v>5</v>
      </c>
      <c r="H240" s="818" t="s">
        <v>6</v>
      </c>
      <c r="I240" s="818" t="s">
        <v>7</v>
      </c>
      <c r="J240" s="818" t="s">
        <v>8</v>
      </c>
      <c r="K240" s="818" t="s">
        <v>9</v>
      </c>
      <c r="L240" s="818" t="s">
        <v>10</v>
      </c>
      <c r="M240" s="818" t="s">
        <v>11</v>
      </c>
      <c r="N240" s="818" t="s">
        <v>12</v>
      </c>
      <c r="O240" s="818" t="s">
        <v>13</v>
      </c>
      <c r="P240" s="818" t="s">
        <v>14</v>
      </c>
      <c r="Q240" s="818" t="s">
        <v>15</v>
      </c>
      <c r="R240" s="818" t="s">
        <v>16</v>
      </c>
      <c r="S240" s="818" t="s">
        <v>17</v>
      </c>
      <c r="T240" s="818" t="s">
        <v>18</v>
      </c>
      <c r="U240" s="818" t="s">
        <v>19</v>
      </c>
      <c r="V240" s="818" t="s">
        <v>20</v>
      </c>
      <c r="W240" s="818" t="s">
        <v>21</v>
      </c>
      <c r="X240" s="818" t="s">
        <v>22</v>
      </c>
      <c r="Y240" s="818" t="s">
        <v>23</v>
      </c>
      <c r="Z240" s="818" t="s">
        <v>24</v>
      </c>
      <c r="AA240" s="818" t="s">
        <v>25</v>
      </c>
      <c r="AB240" s="818" t="s">
        <v>26</v>
      </c>
      <c r="AC240" s="818" t="s">
        <v>27</v>
      </c>
      <c r="AD240" s="818" t="s">
        <v>28</v>
      </c>
      <c r="AE240" s="818" t="s">
        <v>29</v>
      </c>
      <c r="AF240" s="818" t="s">
        <v>30</v>
      </c>
      <c r="AG240" s="818" t="s">
        <v>31</v>
      </c>
      <c r="AH240" s="818" t="s">
        <v>32</v>
      </c>
      <c r="AI240" s="818" t="s">
        <v>33</v>
      </c>
      <c r="AJ240" s="818" t="s">
        <v>34</v>
      </c>
      <c r="AK240" s="818" t="s">
        <v>35</v>
      </c>
      <c r="AL240" s="818" t="s">
        <v>36</v>
      </c>
      <c r="AM240" s="818" t="s">
        <v>37</v>
      </c>
      <c r="AN240" s="818" t="s">
        <v>38</v>
      </c>
      <c r="AO240" s="818" t="s">
        <v>39</v>
      </c>
      <c r="AP240" s="818" t="s">
        <v>40</v>
      </c>
      <c r="AQ240" s="818" t="s">
        <v>41</v>
      </c>
      <c r="AR240" s="818" t="s">
        <v>42</v>
      </c>
      <c r="AS240" s="818" t="s">
        <v>43</v>
      </c>
      <c r="AT240" s="818" t="s">
        <v>44</v>
      </c>
      <c r="AU240" s="818" t="s">
        <v>45</v>
      </c>
      <c r="AV240" s="818" t="s">
        <v>46</v>
      </c>
      <c r="AW240" s="818" t="s">
        <v>47</v>
      </c>
      <c r="AX240" s="818" t="s">
        <v>48</v>
      </c>
      <c r="AY240" s="818" t="s">
        <v>49</v>
      </c>
      <c r="AZ240" s="818" t="s">
        <v>50</v>
      </c>
      <c r="BA240" s="818" t="s">
        <v>51</v>
      </c>
      <c r="BB240" s="818" t="s">
        <v>52</v>
      </c>
      <c r="BC240" s="818" t="s">
        <v>53</v>
      </c>
      <c r="BD240" s="818" t="s">
        <v>54</v>
      </c>
      <c r="BE240" s="818" t="s">
        <v>55</v>
      </c>
      <c r="BF240" s="818" t="s">
        <v>56</v>
      </c>
      <c r="BG240" s="818" t="s">
        <v>57</v>
      </c>
      <c r="BH240" s="818" t="s">
        <v>58</v>
      </c>
      <c r="BI240" s="818" t="s">
        <v>59</v>
      </c>
      <c r="BJ240" s="818" t="s">
        <v>60</v>
      </c>
      <c r="BK240" s="818" t="s">
        <v>61</v>
      </c>
      <c r="BL240" s="818" t="s">
        <v>62</v>
      </c>
      <c r="BM240" s="818" t="s">
        <v>63</v>
      </c>
      <c r="BN240" s="818" t="s">
        <v>64</v>
      </c>
      <c r="BO240" s="818" t="s">
        <v>65</v>
      </c>
      <c r="BP240" s="818" t="s">
        <v>66</v>
      </c>
      <c r="BQ240" s="818" t="s">
        <v>67</v>
      </c>
      <c r="BR240" s="818" t="s">
        <v>68</v>
      </c>
      <c r="BS240" s="818" t="s">
        <v>69</v>
      </c>
      <c r="BT240" s="818" t="s">
        <v>70</v>
      </c>
      <c r="BU240" s="818" t="s">
        <v>71</v>
      </c>
      <c r="BV240" s="818" t="s">
        <v>72</v>
      </c>
      <c r="BW240" s="818" t="s">
        <v>73</v>
      </c>
      <c r="BX240" s="818" t="s">
        <v>74</v>
      </c>
      <c r="BY240" s="818" t="s">
        <v>75</v>
      </c>
      <c r="BZ240" s="818" t="s">
        <v>76</v>
      </c>
      <c r="CA240" s="818" t="s">
        <v>77</v>
      </c>
      <c r="CB240" s="818" t="s">
        <v>78</v>
      </c>
      <c r="CC240" s="818" t="s">
        <v>79</v>
      </c>
      <c r="CD240" s="818" t="s">
        <v>80</v>
      </c>
      <c r="CE240" s="818" t="s">
        <v>81</v>
      </c>
      <c r="CF240" s="818" t="s">
        <v>82</v>
      </c>
      <c r="CG240" s="818" t="s">
        <v>83</v>
      </c>
      <c r="CH240" s="818" t="s">
        <v>84</v>
      </c>
      <c r="CI240" s="818" t="s">
        <v>85</v>
      </c>
      <c r="CJ240" s="818" t="s">
        <v>86</v>
      </c>
      <c r="CK240" s="818" t="s">
        <v>87</v>
      </c>
      <c r="CL240" s="818" t="s">
        <v>88</v>
      </c>
      <c r="CM240" s="818" t="s">
        <v>89</v>
      </c>
      <c r="CN240" s="818" t="s">
        <v>90</v>
      </c>
      <c r="CO240" s="818" t="s">
        <v>91</v>
      </c>
      <c r="CP240" s="818" t="s">
        <v>92</v>
      </c>
      <c r="CQ240" s="818" t="s">
        <v>93</v>
      </c>
      <c r="CR240" s="818" t="s">
        <v>94</v>
      </c>
      <c r="CS240" s="818" t="s">
        <v>95</v>
      </c>
      <c r="CT240" s="818" t="s">
        <v>96</v>
      </c>
      <c r="CU240" s="818" t="s">
        <v>97</v>
      </c>
      <c r="CV240" s="818" t="s">
        <v>98</v>
      </c>
      <c r="CW240" s="818" t="s">
        <v>99</v>
      </c>
      <c r="CX240" s="818" t="s">
        <v>100</v>
      </c>
      <c r="CY240" s="818" t="s">
        <v>101</v>
      </c>
      <c r="CZ240" s="818" t="s">
        <v>102</v>
      </c>
      <c r="DA240" s="818" t="s">
        <v>103</v>
      </c>
      <c r="DB240" s="818" t="s">
        <v>104</v>
      </c>
      <c r="DC240" s="818" t="s">
        <v>105</v>
      </c>
      <c r="DD240" s="818" t="s">
        <v>106</v>
      </c>
      <c r="DE240" s="818" t="s">
        <v>107</v>
      </c>
      <c r="DF240" s="818" t="s">
        <v>108</v>
      </c>
      <c r="DG240" s="818" t="s">
        <v>109</v>
      </c>
      <c r="DH240" s="818" t="s">
        <v>110</v>
      </c>
      <c r="DI240" s="818" t="s">
        <v>111</v>
      </c>
      <c r="DJ240" s="818" t="s">
        <v>112</v>
      </c>
      <c r="DK240" s="818" t="s">
        <v>113</v>
      </c>
      <c r="DL240" s="818" t="s">
        <v>114</v>
      </c>
      <c r="DM240" s="818" t="s">
        <v>115</v>
      </c>
      <c r="DN240" s="818" t="s">
        <v>116</v>
      </c>
    </row>
    <row r="241" customFormat="false" ht="15.75" hidden="false" customHeight="false" outlineLevel="0" collapsed="false">
      <c r="A241" s="822" t="s">
        <v>1565</v>
      </c>
      <c r="B241" s="821" t="n">
        <f aca="false">'Quarterly data'!C312</f>
        <v>0</v>
      </c>
      <c r="C241" s="821" t="n">
        <f aca="false">'Quarterly data'!D312</f>
        <v>0</v>
      </c>
      <c r="D241" s="821" t="n">
        <f aca="false">'Quarterly data'!E312</f>
        <v>0</v>
      </c>
      <c r="E241" s="821" t="n">
        <f aca="false">'Quarterly data'!F312</f>
        <v>0</v>
      </c>
      <c r="F241" s="821" t="n">
        <f aca="false">'Quarterly data'!G312</f>
        <v>0</v>
      </c>
      <c r="G241" s="821" t="n">
        <f aca="false">'Quarterly data'!H312</f>
        <v>0</v>
      </c>
      <c r="H241" s="821" t="n">
        <f aca="false">'Quarterly data'!I312</f>
        <v>0</v>
      </c>
      <c r="I241" s="821" t="n">
        <f aca="false">'Quarterly data'!J312</f>
        <v>0</v>
      </c>
      <c r="J241" s="821" t="n">
        <f aca="false">'Quarterly data'!K312</f>
        <v>0</v>
      </c>
      <c r="K241" s="821" t="n">
        <f aca="false">'Quarterly data'!L312</f>
        <v>0</v>
      </c>
      <c r="L241" s="821" t="n">
        <f aca="false">'Quarterly data'!M312</f>
        <v>0</v>
      </c>
      <c r="M241" s="821" t="n">
        <f aca="false">'Quarterly data'!N312</f>
        <v>0</v>
      </c>
      <c r="N241" s="821" t="n">
        <f aca="false">'Quarterly data'!O312</f>
        <v>0</v>
      </c>
      <c r="O241" s="821" t="n">
        <f aca="false">'Quarterly data'!P312</f>
        <v>0</v>
      </c>
      <c r="P241" s="821" t="n">
        <f aca="false">'Quarterly data'!Q312</f>
        <v>0</v>
      </c>
      <c r="Q241" s="821" t="n">
        <f aca="false">'Quarterly data'!R312</f>
        <v>0</v>
      </c>
      <c r="R241" s="821" t="n">
        <f aca="false">'Quarterly data'!S312</f>
        <v>0</v>
      </c>
      <c r="S241" s="821" t="n">
        <f aca="false">'Quarterly data'!T312</f>
        <v>0</v>
      </c>
      <c r="T241" s="821" t="n">
        <f aca="false">'Quarterly data'!U312</f>
        <v>0</v>
      </c>
      <c r="U241" s="821" t="n">
        <f aca="false">'Quarterly data'!V312</f>
        <v>0</v>
      </c>
      <c r="V241" s="821" t="n">
        <f aca="false">'Quarterly data'!W312</f>
        <v>0</v>
      </c>
      <c r="W241" s="821" t="n">
        <f aca="false">'Quarterly data'!X312</f>
        <v>0</v>
      </c>
      <c r="X241" s="821" t="n">
        <f aca="false">'Quarterly data'!Y312</f>
        <v>0</v>
      </c>
      <c r="Y241" s="821" t="n">
        <f aca="false">'Quarterly data'!Z312</f>
        <v>0</v>
      </c>
      <c r="Z241" s="821" t="n">
        <f aca="false">'Quarterly data'!AA312</f>
        <v>0</v>
      </c>
      <c r="AA241" s="821" t="n">
        <f aca="false">'Quarterly data'!AB312</f>
        <v>0</v>
      </c>
      <c r="AB241" s="821" t="n">
        <f aca="false">'Quarterly data'!AC312</f>
        <v>0</v>
      </c>
      <c r="AC241" s="821" t="n">
        <f aca="false">'Quarterly data'!AD312</f>
        <v>0</v>
      </c>
      <c r="AD241" s="821" t="e">
        <f aca="false">'Quarterly data'!AE312</f>
        <v>#DIV/0!</v>
      </c>
      <c r="AE241" s="821" t="e">
        <f aca="false">'Quarterly data'!AF312</f>
        <v>#DIV/0!</v>
      </c>
      <c r="AF241" s="821" t="e">
        <f aca="false">'Quarterly data'!AG312</f>
        <v>#DIV/0!</v>
      </c>
      <c r="AG241" s="821" t="e">
        <f aca="false">'Quarterly data'!AH312</f>
        <v>#DIV/0!</v>
      </c>
      <c r="AH241" s="821" t="e">
        <f aca="false">'Quarterly data'!AI312</f>
        <v>#DIV/0!</v>
      </c>
      <c r="AI241" s="821" t="e">
        <f aca="false">'Quarterly data'!AJ312</f>
        <v>#DIV/0!</v>
      </c>
      <c r="AJ241" s="821" t="e">
        <f aca="false">'Quarterly data'!AK312</f>
        <v>#DIV/0!</v>
      </c>
      <c r="AK241" s="821" t="e">
        <f aca="false">'Quarterly data'!AL312</f>
        <v>#DIV/0!</v>
      </c>
      <c r="AL241" s="821" t="e">
        <f aca="false">'Quarterly data'!AM312</f>
        <v>#DIV/0!</v>
      </c>
      <c r="AM241" s="821" t="e">
        <f aca="false">'Quarterly data'!AN312</f>
        <v>#DIV/0!</v>
      </c>
      <c r="AN241" s="821" t="e">
        <f aca="false">'Quarterly data'!AO312</f>
        <v>#DIV/0!</v>
      </c>
      <c r="AO241" s="821" t="e">
        <f aca="false">'Quarterly data'!AP312</f>
        <v>#DIV/0!</v>
      </c>
      <c r="AP241" s="821" t="n">
        <f aca="false">'Quarterly data'!AQ312</f>
        <v>0</v>
      </c>
      <c r="AQ241" s="821" t="n">
        <f aca="false">'Quarterly data'!AR312</f>
        <v>0</v>
      </c>
      <c r="AR241" s="821" t="n">
        <f aca="false">'Quarterly data'!AS312</f>
        <v>6</v>
      </c>
      <c r="AS241" s="821" t="n">
        <f aca="false">'Quarterly data'!AT312</f>
        <v>9</v>
      </c>
      <c r="AT241" s="821" t="n">
        <f aca="false">'Quarterly data'!AU312</f>
        <v>9</v>
      </c>
      <c r="AU241" s="821" t="n">
        <f aca="false">'Quarterly data'!AV312</f>
        <v>9</v>
      </c>
      <c r="AV241" s="821" t="n">
        <f aca="false">'Quarterly data'!AW312</f>
        <v>9</v>
      </c>
      <c r="AW241" s="821" t="n">
        <f aca="false">'Quarterly data'!AX312</f>
        <v>9</v>
      </c>
      <c r="AX241" s="821" t="n">
        <f aca="false">'Quarterly data'!AY312</f>
        <v>9</v>
      </c>
      <c r="AY241" s="821" t="n">
        <f aca="false">'Quarterly data'!AZ312</f>
        <v>9</v>
      </c>
      <c r="AZ241" s="821" t="n">
        <f aca="false">'Quarterly data'!BA312</f>
        <v>9</v>
      </c>
      <c r="BA241" s="821" t="n">
        <f aca="false">'Quarterly data'!BB312</f>
        <v>9</v>
      </c>
      <c r="BB241" s="821" t="n">
        <f aca="false">'Quarterly data'!BC312</f>
        <v>9</v>
      </c>
      <c r="BC241" s="821" t="n">
        <f aca="false">'Quarterly data'!BD312</f>
        <v>9</v>
      </c>
      <c r="BD241" s="821" t="n">
        <f aca="false">'Quarterly data'!BE312</f>
        <v>8.33333333333333</v>
      </c>
      <c r="BE241" s="821" t="n">
        <f aca="false">'Quarterly data'!BF312</f>
        <v>8</v>
      </c>
      <c r="BF241" s="821" t="n">
        <f aca="false">'Quarterly data'!BG312</f>
        <v>9</v>
      </c>
      <c r="BG241" s="821" t="n">
        <f aca="false">'Quarterly data'!BH312</f>
        <v>9</v>
      </c>
      <c r="BH241" s="821" t="n">
        <f aca="false">'Quarterly data'!BI312</f>
        <v>9</v>
      </c>
      <c r="BI241" s="821" t="n">
        <f aca="false">'Quarterly data'!BJ312</f>
        <v>8.5</v>
      </c>
      <c r="BJ241" s="821" t="n">
        <f aca="false">'Quarterly data'!BK312</f>
        <v>7.33333333333333</v>
      </c>
      <c r="BK241" s="821" t="n">
        <f aca="false">'Quarterly data'!BL312</f>
        <v>7</v>
      </c>
      <c r="BL241" s="821" t="n">
        <f aca="false">'Quarterly data'!BM312</f>
        <v>7</v>
      </c>
      <c r="BM241" s="821" t="n">
        <f aca="false">'Quarterly data'!BN312</f>
        <v>6.33333333333333</v>
      </c>
      <c r="BN241" s="821" t="n">
        <f aca="false">'Quarterly data'!BO312</f>
        <v>6</v>
      </c>
      <c r="BO241" s="821" t="n">
        <f aca="false">'Quarterly data'!BP312</f>
        <v>6</v>
      </c>
      <c r="BP241" s="821" t="n">
        <f aca="false">'Quarterly data'!BQ312</f>
        <v>6</v>
      </c>
      <c r="BQ241" s="821" t="n">
        <f aca="false">'Quarterly data'!BR312</f>
        <v>6.83333333333333</v>
      </c>
      <c r="BR241" s="821" t="n">
        <f aca="false">'Quarterly data'!BS312</f>
        <v>7</v>
      </c>
      <c r="BS241" s="821" t="n">
        <f aca="false">'Quarterly data'!BT312</f>
        <v>7.33333333333333</v>
      </c>
      <c r="BT241" s="821" t="n">
        <f aca="false">'Quarterly data'!BU312</f>
        <v>7.5</v>
      </c>
      <c r="BU241" s="821" t="n">
        <f aca="false">'Quarterly data'!BV312</f>
        <v>7.5</v>
      </c>
      <c r="BV241" s="821" t="n">
        <f aca="false">'Quarterly data'!BW312</f>
        <v>7.5</v>
      </c>
      <c r="BW241" s="821" t="n">
        <f aca="false">'Quarterly data'!BX312</f>
        <v>7.33333333333333</v>
      </c>
      <c r="BX241" s="821" t="n">
        <f aca="false">'Quarterly data'!BY312</f>
        <v>7</v>
      </c>
      <c r="BY241" s="821" t="n">
        <f aca="false">'Quarterly data'!BZ312</f>
        <v>7</v>
      </c>
      <c r="BZ241" s="821" t="n">
        <f aca="false">'Quarterly data'!CA312</f>
        <v>7</v>
      </c>
      <c r="CA241" s="821" t="n">
        <f aca="false">'Quarterly data'!CB312</f>
        <v>6.83333333333333</v>
      </c>
      <c r="CB241" s="821" t="n">
        <f aca="false">'Quarterly data'!CC312</f>
        <v>6.5</v>
      </c>
      <c r="CC241" s="821" t="n">
        <f aca="false">'Quarterly data'!CD312</f>
        <v>6.5</v>
      </c>
      <c r="CD241" s="821" t="n">
        <f aca="false">'Quarterly data'!CE312</f>
        <v>6.5</v>
      </c>
      <c r="CE241" s="821" t="n">
        <f aca="false">'Quarterly data'!CF312</f>
        <v>6.5</v>
      </c>
      <c r="CF241" s="821" t="n">
        <f aca="false">'Quarterly data'!CG312</f>
        <v>6.5</v>
      </c>
      <c r="CG241" s="821" t="n">
        <f aca="false">'Quarterly data'!CH312</f>
        <v>6.5</v>
      </c>
      <c r="CH241" s="821" t="n">
        <f aca="false">'Quarterly data'!CI312</f>
        <v>6.5</v>
      </c>
      <c r="CI241" s="821" t="n">
        <f aca="false">'Quarterly data'!CJ312</f>
        <v>6.5</v>
      </c>
      <c r="CJ241" s="821" t="n">
        <f aca="false">'Quarterly data'!CK312</f>
        <v>6.5</v>
      </c>
      <c r="CK241" s="821" t="n">
        <f aca="false">'Quarterly data'!CL312</f>
        <v>6.41666666666667</v>
      </c>
      <c r="CL241" s="821" t="n">
        <f aca="false">'Quarterly data'!CM312</f>
        <v>6.25</v>
      </c>
      <c r="CM241" s="821" t="n">
        <f aca="false">'Quarterly data'!CN312</f>
        <v>6.16666666666667</v>
      </c>
      <c r="CN241" s="821" t="n">
        <f aca="false">'Quarterly data'!CO312</f>
        <v>6</v>
      </c>
      <c r="CO241" s="821" t="n">
        <f aca="false">'Quarterly data'!CP312</f>
        <v>5.83333333333333</v>
      </c>
      <c r="CP241" s="821" t="n">
        <f aca="false">'Quarterly data'!CQ312</f>
        <v>5.5</v>
      </c>
      <c r="CQ241" s="821" t="n">
        <f aca="false">'Quarterly data'!CR312</f>
        <v>5.5</v>
      </c>
      <c r="CR241" s="821" t="n">
        <f aca="false">'Quarterly data'!CS312</f>
        <v>5.5</v>
      </c>
      <c r="CS241" s="821" t="n">
        <f aca="false">'Quarterly data'!CT312</f>
        <v>5.5</v>
      </c>
      <c r="CT241" s="821" t="n">
        <f aca="false">'Quarterly data'!CU312</f>
        <v>5.5</v>
      </c>
      <c r="CU241" s="821" t="n">
        <f aca="false">'Quarterly data'!CV312</f>
        <v>5.16666666666667</v>
      </c>
      <c r="CV241" s="821" t="n">
        <f aca="false">'Quarterly data'!CW312</f>
        <v>5</v>
      </c>
      <c r="CW241" s="818"/>
      <c r="CX241" s="818"/>
      <c r="CY241" s="818"/>
      <c r="CZ241" s="818"/>
      <c r="DA241" s="818"/>
      <c r="DB241" s="818"/>
      <c r="DC241" s="818"/>
      <c r="DD241" s="818"/>
      <c r="DE241" s="818"/>
      <c r="DF241" s="818"/>
      <c r="DG241" s="818"/>
      <c r="DH241" s="818"/>
      <c r="DI241" s="818"/>
      <c r="DJ241" s="818"/>
      <c r="DK241" s="818"/>
      <c r="DL241" s="818"/>
      <c r="DM241" s="818"/>
      <c r="DN241" s="818"/>
    </row>
    <row r="242" customFormat="false" ht="15" hidden="false" customHeight="false" outlineLevel="0" collapsed="false">
      <c r="A242" s="822" t="s">
        <v>910</v>
      </c>
      <c r="B242" s="821" t="n">
        <f aca="false">'Quarterly data'!C320</f>
        <v>0</v>
      </c>
      <c r="C242" s="821" t="n">
        <f aca="false">'Quarterly data'!D320</f>
        <v>0</v>
      </c>
      <c r="D242" s="821" t="n">
        <f aca="false">'Quarterly data'!E320</f>
        <v>0</v>
      </c>
      <c r="E242" s="821" t="n">
        <f aca="false">'Quarterly data'!F320</f>
        <v>0</v>
      </c>
      <c r="F242" s="821" t="n">
        <f aca="false">'Quarterly data'!G320</f>
        <v>0</v>
      </c>
      <c r="G242" s="821" t="n">
        <f aca="false">'Quarterly data'!H320</f>
        <v>0</v>
      </c>
      <c r="H242" s="821" t="n">
        <f aca="false">'Quarterly data'!I320</f>
        <v>0</v>
      </c>
      <c r="I242" s="821" t="n">
        <f aca="false">'Quarterly data'!J320</f>
        <v>0</v>
      </c>
      <c r="J242" s="821" t="n">
        <f aca="false">'Quarterly data'!K320</f>
        <v>3</v>
      </c>
      <c r="K242" s="821" t="n">
        <f aca="false">'Quarterly data'!L320</f>
        <v>9</v>
      </c>
      <c r="L242" s="821" t="n">
        <f aca="false">'Quarterly data'!M320</f>
        <v>9</v>
      </c>
      <c r="M242" s="821" t="n">
        <f aca="false">'Quarterly data'!N320</f>
        <v>8.66666666666667</v>
      </c>
      <c r="N242" s="821" t="n">
        <f aca="false">'Quarterly data'!O320</f>
        <v>8</v>
      </c>
      <c r="O242" s="821" t="n">
        <f aca="false">'Quarterly data'!P320</f>
        <v>8</v>
      </c>
      <c r="P242" s="821" t="n">
        <f aca="false">'Quarterly data'!Q320</f>
        <v>8.3</v>
      </c>
      <c r="Q242" s="821" t="n">
        <f aca="false">'Quarterly data'!R320</f>
        <v>8.1</v>
      </c>
      <c r="R242" s="821" t="n">
        <f aca="false">'Quarterly data'!S320</f>
        <v>8</v>
      </c>
      <c r="S242" s="821" t="n">
        <f aca="false">'Quarterly data'!T320</f>
        <v>8.2</v>
      </c>
      <c r="T242" s="821" t="n">
        <f aca="false">'Quarterly data'!U320</f>
        <v>9.16666666666667</v>
      </c>
      <c r="U242" s="821" t="n">
        <f aca="false">'Quarterly data'!V320</f>
        <v>8.63333333333333</v>
      </c>
      <c r="V242" s="821" t="n">
        <f aca="false">'Quarterly data'!W320</f>
        <v>8.98333333333333</v>
      </c>
      <c r="W242" s="821" t="n">
        <f aca="false">'Quarterly data'!X320</f>
        <v>8.575</v>
      </c>
      <c r="X242" s="821" t="n">
        <f aca="false">'Quarterly data'!Y320</f>
        <v>9.3</v>
      </c>
      <c r="Y242" s="821" t="n">
        <f aca="false">'Quarterly data'!Z320</f>
        <v>8.99666666666667</v>
      </c>
      <c r="Z242" s="821" t="n">
        <f aca="false">'Quarterly data'!AA320</f>
        <v>9.58333333333333</v>
      </c>
      <c r="AA242" s="821" t="n">
        <f aca="false">'Quarterly data'!AB320</f>
        <v>10.3266666666667</v>
      </c>
      <c r="AB242" s="821" t="n">
        <f aca="false">'Quarterly data'!AC320</f>
        <v>9.92333333333333</v>
      </c>
      <c r="AC242" s="821" t="n">
        <f aca="false">'Quarterly data'!AD320</f>
        <v>11.3166666666667</v>
      </c>
      <c r="AD242" s="821" t="n">
        <f aca="false">'Quarterly data'!AE320</f>
        <v>10.5533333333333</v>
      </c>
      <c r="AE242" s="821" t="n">
        <f aca="false">'Quarterly data'!AF320</f>
        <v>9.89</v>
      </c>
      <c r="AF242" s="821" t="n">
        <f aca="false">'Quarterly data'!AG320</f>
        <v>10.22</v>
      </c>
      <c r="AG242" s="821" t="n">
        <f aca="false">'Quarterly data'!AH320</f>
        <v>9.71</v>
      </c>
      <c r="AH242" s="821" t="n">
        <f aca="false">'Quarterly data'!AI320</f>
        <v>9.43</v>
      </c>
      <c r="AI242" s="821" t="n">
        <f aca="false">'Quarterly data'!AJ320</f>
        <v>9.77333333333333</v>
      </c>
      <c r="AJ242" s="821" t="n">
        <f aca="false">'Quarterly data'!AK320</f>
        <v>10.3366666666667</v>
      </c>
      <c r="AK242" s="821" t="n">
        <f aca="false">'Quarterly data'!AL320</f>
        <v>10.9866666666667</v>
      </c>
      <c r="AL242" s="821" t="n">
        <f aca="false">'Quarterly data'!AM320</f>
        <v>10.86</v>
      </c>
      <c r="AM242" s="821" t="n">
        <f aca="false">'Quarterly data'!AN320</f>
        <v>10.87</v>
      </c>
      <c r="AN242" s="821" t="n">
        <f aca="false">'Quarterly data'!AO320</f>
        <v>11.1033333333333</v>
      </c>
      <c r="AO242" s="821" t="n">
        <f aca="false">'Quarterly data'!AP320</f>
        <v>11.25</v>
      </c>
      <c r="AP242" s="821" t="n">
        <f aca="false">'Quarterly data'!AQ320</f>
        <v>6.44666666666667</v>
      </c>
      <c r="AQ242" s="821" t="n">
        <f aca="false">'Quarterly data'!AR320</f>
        <v>7.72</v>
      </c>
      <c r="AR242" s="821" t="n">
        <f aca="false">'Quarterly data'!AS320</f>
        <v>9.52333333333333</v>
      </c>
      <c r="AS242" s="821" t="n">
        <f aca="false">'Quarterly data'!AT320</f>
        <v>9.44666666666667</v>
      </c>
      <c r="AT242" s="821" t="n">
        <f aca="false">'Quarterly data'!AU320</f>
        <v>9.17333333333333</v>
      </c>
      <c r="AU242" s="821" t="n">
        <f aca="false">'Quarterly data'!AV320</f>
        <v>8.43</v>
      </c>
      <c r="AV242" s="821" t="n">
        <f aca="false">'Quarterly data'!AW320</f>
        <v>8</v>
      </c>
      <c r="AW242" s="821" t="n">
        <f aca="false">'Quarterly data'!AX320</f>
        <v>7.43</v>
      </c>
      <c r="AX242" s="821" t="n">
        <f aca="false">'Quarterly data'!AY320</f>
        <v>7.93</v>
      </c>
      <c r="AY242" s="821" t="n">
        <f aca="false">'Quarterly data'!AZ320</f>
        <v>7.43</v>
      </c>
      <c r="AZ242" s="821" t="n">
        <f aca="false">'Quarterly data'!BA320</f>
        <v>6.08666666666667</v>
      </c>
      <c r="BA242" s="821" t="n">
        <f aca="false">'Quarterly data'!BB320</f>
        <v>7.40333333333333</v>
      </c>
      <c r="BB242" s="821" t="n">
        <f aca="false">'Quarterly data'!BC320</f>
        <v>7.66333333333333</v>
      </c>
      <c r="BC242" s="821" t="n">
        <f aca="false">'Quarterly data'!BD320</f>
        <v>6.43333333333333</v>
      </c>
      <c r="BD242" s="821" t="n">
        <f aca="false">'Quarterly data'!BE320</f>
        <v>7.03333333333333</v>
      </c>
      <c r="BE242" s="821" t="n">
        <f aca="false">'Quarterly data'!BF320</f>
        <v>7.41333333333333</v>
      </c>
      <c r="BF242" s="821" t="n">
        <f aca="false">'Quarterly data'!BG320</f>
        <v>9.30333333333333</v>
      </c>
      <c r="BG242" s="821" t="n">
        <f aca="false">'Quarterly data'!BH320</f>
        <v>8.55</v>
      </c>
      <c r="BH242" s="821" t="n">
        <f aca="false">'Quarterly data'!BI320</f>
        <v>9.28666666666667</v>
      </c>
      <c r="BI242" s="821" t="n">
        <f aca="false">'Quarterly data'!BJ320</f>
        <v>8.09333333333333</v>
      </c>
      <c r="BJ242" s="821" t="n">
        <f aca="false">'Quarterly data'!BK320</f>
        <v>7.05333333333333</v>
      </c>
      <c r="BK242" s="821" t="n">
        <f aca="false">'Quarterly data'!BL320</f>
        <v>6.33666666666667</v>
      </c>
      <c r="BL242" s="821" t="n">
        <f aca="false">'Quarterly data'!BM320</f>
        <v>7.05666666666667</v>
      </c>
      <c r="BM242" s="821" t="n">
        <f aca="false">'Quarterly data'!BN320</f>
        <v>7.10666666666667</v>
      </c>
      <c r="BN242" s="821" t="n">
        <f aca="false">'Quarterly data'!BO320</f>
        <v>6.73</v>
      </c>
      <c r="BO242" s="821" t="n">
        <f aca="false">'Quarterly data'!BP320</f>
        <v>6.92666666666667</v>
      </c>
      <c r="BP242" s="821" t="n">
        <f aca="false">'Quarterly data'!BQ320</f>
        <v>6.92333333333333</v>
      </c>
      <c r="BQ242" s="821" t="n">
        <f aca="false">'Quarterly data'!BR320</f>
        <v>7.64</v>
      </c>
      <c r="BR242" s="821" t="n">
        <f aca="false">'Quarterly data'!BS320</f>
        <v>7.25250896057348</v>
      </c>
      <c r="BS242" s="821" t="n">
        <f aca="false">'Quarterly data'!BT320</f>
        <v>8.51566666666667</v>
      </c>
      <c r="BT242" s="821" t="n">
        <f aca="false">'Quarterly data'!BU320</f>
        <v>9.80754991988789</v>
      </c>
      <c r="BU242" s="821" t="n">
        <f aca="false">'Quarterly data'!BV320</f>
        <v>11.3016666666667</v>
      </c>
      <c r="BV242" s="821" t="n">
        <f aca="false">'Quarterly data'!BW320</f>
        <v>10.4802676231974</v>
      </c>
      <c r="BW242" s="821" t="n">
        <f aca="false">'Quarterly data'!BX320</f>
        <v>10.907438765143</v>
      </c>
      <c r="BX242" s="821" t="n">
        <f aca="false">'Quarterly data'!BY320</f>
        <v>8.81432329122125</v>
      </c>
      <c r="BY242" s="821" t="n">
        <f aca="false">'Quarterly data'!BZ320</f>
        <v>6.12464911320126</v>
      </c>
      <c r="BZ242" s="821" t="n">
        <f aca="false">'Quarterly data'!CA320</f>
        <v>5.73645743145743</v>
      </c>
      <c r="CA242" s="821" t="n">
        <f aca="false">'Quarterly data'!CB320</f>
        <v>5.6813906742362</v>
      </c>
      <c r="CB242" s="821" t="n">
        <f aca="false">'Quarterly data'!CC320</f>
        <v>5.55214453767979</v>
      </c>
      <c r="CC242" s="821" t="n">
        <f aca="false">'Quarterly data'!CD320</f>
        <v>5.38333333333333</v>
      </c>
      <c r="CD242" s="821" t="n">
        <f aca="false">'Quarterly data'!CE320</f>
        <v>4.03733333333333</v>
      </c>
      <c r="CE242" s="821" t="n">
        <f aca="false">'Quarterly data'!CF320</f>
        <v>3.45433333333333</v>
      </c>
      <c r="CF242" s="821" t="n">
        <f aca="false">'Quarterly data'!CG320</f>
        <v>3.48633333333333</v>
      </c>
      <c r="CG242" s="821" t="n">
        <f aca="false">'Quarterly data'!CH320</f>
        <v>3.54166666666667</v>
      </c>
      <c r="CH242" s="821" t="n">
        <f aca="false">'Quarterly data'!CI320</f>
        <v>4.97042719549316</v>
      </c>
      <c r="CI242" s="821" t="n">
        <f aca="false">'Quarterly data'!CJ320</f>
        <v>5.81268432412835</v>
      </c>
      <c r="CJ242" s="821" t="n">
        <f aca="false">'Quarterly data'!CK320</f>
        <v>6.17017256821173</v>
      </c>
      <c r="CK242" s="821" t="n">
        <f aca="false">'Quarterly data'!CL320</f>
        <v>6.61220897405813</v>
      </c>
      <c r="CL242" s="821" t="n">
        <f aca="false">'Quarterly data'!CM320</f>
        <v>6.41481435040056</v>
      </c>
      <c r="CM242" s="821" t="n">
        <f aca="false">'Quarterly data'!CN320</f>
        <v>6.31991688015941</v>
      </c>
      <c r="CN242" s="821" t="n">
        <f aca="false">'Quarterly data'!CO320</f>
        <v>5.93762448021281</v>
      </c>
      <c r="CO242" s="821" t="n">
        <f aca="false">'Quarterly data'!CP320</f>
        <v>5.74944777828692</v>
      </c>
      <c r="CP242" s="821" t="n">
        <f aca="false">'Quarterly data'!CQ320</f>
        <v>5.52479930260137</v>
      </c>
      <c r="CQ242" s="821" t="n">
        <f aca="false">'Quarterly data'!CR320</f>
        <v>5.64161418556488</v>
      </c>
      <c r="CR242" s="821" t="n">
        <f aca="false">'Quarterly data'!CS320</f>
        <v>5.62990012599806</v>
      </c>
      <c r="CS242" s="821" t="n">
        <f aca="false">'Quarterly data'!CT320</f>
        <v>5.49907310881772</v>
      </c>
      <c r="CT242" s="821" t="n">
        <f aca="false">'Quarterly data'!CU320</f>
        <v>5.5234034699271</v>
      </c>
      <c r="CU242" s="821" t="n">
        <f aca="false">'Quarterly data'!CV320</f>
        <v>5.37500323711484</v>
      </c>
      <c r="CV242" s="821" t="n">
        <f aca="false">'Quarterly data'!CW320</f>
        <v>5.47275040677146</v>
      </c>
      <c r="CW242" s="821"/>
      <c r="CX242" s="821"/>
      <c r="CY242" s="821"/>
      <c r="CZ242" s="821"/>
      <c r="DA242" s="821"/>
      <c r="DB242" s="821"/>
      <c r="DC242" s="821"/>
      <c r="DD242" s="821"/>
      <c r="DE242" s="821"/>
      <c r="DF242" s="821"/>
      <c r="DG242" s="821"/>
      <c r="DH242" s="821"/>
      <c r="DI242" s="821"/>
      <c r="DJ242" s="821"/>
      <c r="DK242" s="821"/>
      <c r="DL242" s="821"/>
      <c r="DM242" s="821"/>
      <c r="DN242" s="821"/>
    </row>
    <row r="243" customFormat="false" ht="15" hidden="false" customHeight="false" outlineLevel="0" collapsed="false">
      <c r="A243" s="829" t="s">
        <v>1566</v>
      </c>
      <c r="B243" s="821" t="n">
        <f aca="false">'Quarterly data'!C313</f>
        <v>10.04</v>
      </c>
      <c r="C243" s="821" t="n">
        <f aca="false">'Quarterly data'!D313</f>
        <v>12.0633333333333</v>
      </c>
      <c r="D243" s="821" t="n">
        <f aca="false">'Quarterly data'!E313</f>
        <v>12.0366666666667</v>
      </c>
      <c r="E243" s="821" t="n">
        <f aca="false">'Quarterly data'!F313</f>
        <v>12.1233333333333</v>
      </c>
      <c r="F243" s="821" t="n">
        <f aca="false">'Quarterly data'!G313</f>
        <v>11.3733333333333</v>
      </c>
      <c r="G243" s="821" t="n">
        <f aca="false">'Quarterly data'!H313</f>
        <v>10.8266666666667</v>
      </c>
      <c r="H243" s="821" t="n">
        <f aca="false">'Quarterly data'!I313</f>
        <v>10.8233333333333</v>
      </c>
      <c r="I243" s="821" t="n">
        <f aca="false">'Quarterly data'!J313</f>
        <v>11.0266666666667</v>
      </c>
      <c r="J243" s="821" t="n">
        <f aca="false">'Quarterly data'!K313</f>
        <v>8.34166666666667</v>
      </c>
      <c r="K243" s="821" t="n">
        <f aca="false">'Quarterly data'!L313</f>
        <v>8.21933333333333</v>
      </c>
      <c r="L243" s="821" t="n">
        <f aca="false">'Quarterly data'!M313</f>
        <v>8.62866666666667</v>
      </c>
      <c r="M243" s="821" t="n">
        <f aca="false">'Quarterly data'!N313</f>
        <v>8.32933333333333</v>
      </c>
      <c r="N243" s="821" t="n">
        <f aca="false">'Quarterly data'!O313</f>
        <v>9.90933333333333</v>
      </c>
      <c r="O243" s="821" t="n">
        <f aca="false">'Quarterly data'!P313</f>
        <v>8.25066666666667</v>
      </c>
      <c r="P243" s="821" t="n">
        <f aca="false">'Quarterly data'!Q313</f>
        <v>8.795</v>
      </c>
      <c r="Q243" s="821" t="n">
        <f aca="false">'Quarterly data'!R313</f>
        <v>8.42366666666667</v>
      </c>
      <c r="R243" s="821" t="n">
        <f aca="false">'Quarterly data'!S313</f>
        <v>7.92033333333333</v>
      </c>
      <c r="S243" s="821" t="n">
        <f aca="false">'Quarterly data'!T313</f>
        <v>8.73766666666667</v>
      </c>
      <c r="T243" s="821" t="n">
        <f aca="false">'Quarterly data'!U313</f>
        <v>8.645</v>
      </c>
      <c r="U243" s="821" t="n">
        <f aca="false">'Quarterly data'!V313</f>
        <v>8.508</v>
      </c>
      <c r="V243" s="821" t="n">
        <f aca="false">'Quarterly data'!W313</f>
        <v>9.224</v>
      </c>
      <c r="W243" s="821" t="n">
        <f aca="false">'Quarterly data'!X313</f>
        <v>9.29</v>
      </c>
      <c r="X243" s="821" t="n">
        <f aca="false">'Quarterly data'!Y313</f>
        <v>9.38333333333333</v>
      </c>
      <c r="Y243" s="821" t="n">
        <f aca="false">'Quarterly data'!Z313</f>
        <v>10.0446666666667</v>
      </c>
      <c r="Z243" s="821" t="n">
        <f aca="false">'Quarterly data'!AA313</f>
        <v>9.88333333333333</v>
      </c>
      <c r="AA243" s="821" t="n">
        <f aca="false">'Quarterly data'!AB313</f>
        <v>10.0333333333333</v>
      </c>
      <c r="AB243" s="821" t="n">
        <f aca="false">'Quarterly data'!AC313</f>
        <v>9.86333333333333</v>
      </c>
      <c r="AC243" s="821" t="n">
        <f aca="false">'Quarterly data'!AD313</f>
        <v>10.1366666666667</v>
      </c>
      <c r="AD243" s="821" t="n">
        <f aca="false">'Quarterly data'!AE313</f>
        <v>10.1533333333333</v>
      </c>
      <c r="AE243" s="821" t="n">
        <f aca="false">'Quarterly data'!AF313</f>
        <v>9.99666666666667</v>
      </c>
      <c r="AF243" s="821" t="n">
        <f aca="false">'Quarterly data'!AG313</f>
        <v>9.34333333333333</v>
      </c>
      <c r="AG243" s="821" t="n">
        <f aca="false">'Quarterly data'!AH313</f>
        <v>9.1</v>
      </c>
      <c r="AH243" s="821" t="n">
        <f aca="false">'Quarterly data'!AI313</f>
        <v>8.94333333333334</v>
      </c>
      <c r="AI243" s="821" t="n">
        <f aca="false">'Quarterly data'!AJ313</f>
        <v>9.11333333333333</v>
      </c>
      <c r="AJ243" s="821" t="n">
        <f aca="false">'Quarterly data'!AK313</f>
        <v>9.27333333333333</v>
      </c>
      <c r="AK243" s="821" t="n">
        <f aca="false">'Quarterly data'!AL313</f>
        <v>9.33</v>
      </c>
      <c r="AL243" s="821" t="n">
        <f aca="false">'Quarterly data'!AM313</f>
        <v>8.90733333333333</v>
      </c>
      <c r="AM243" s="821" t="n">
        <f aca="false">'Quarterly data'!AN313</f>
        <v>9.263</v>
      </c>
      <c r="AN243" s="821" t="n">
        <f aca="false">'Quarterly data'!AO313</f>
        <v>9.327</v>
      </c>
      <c r="AO243" s="821" t="n">
        <f aca="false">'Quarterly data'!AP313</f>
        <v>9.43</v>
      </c>
      <c r="AP243" s="821" t="n">
        <f aca="false">'Quarterly data'!AQ313</f>
        <v>9.39</v>
      </c>
      <c r="AQ243" s="821" t="n">
        <f aca="false">'Quarterly data'!AR313</f>
        <v>8.71333333333333</v>
      </c>
      <c r="AR243" s="821" t="n">
        <f aca="false">'Quarterly data'!AS313</f>
        <v>8.56333333333333</v>
      </c>
      <c r="AS243" s="821" t="n">
        <f aca="false">'Quarterly data'!AT313</f>
        <v>8.02</v>
      </c>
      <c r="AT243" s="821" t="n">
        <f aca="false">'Quarterly data'!AU313</f>
        <v>8.08</v>
      </c>
      <c r="AU243" s="821" t="n">
        <f aca="false">'Quarterly data'!AV313</f>
        <v>8.17666666666667</v>
      </c>
      <c r="AV243" s="821" t="n">
        <f aca="false">'Quarterly data'!AW313</f>
        <v>8.31666666666667</v>
      </c>
      <c r="AW243" s="821" t="n">
        <f aca="false">'Quarterly data'!AX313</f>
        <v>8.24</v>
      </c>
      <c r="AX243" s="821" t="n">
        <f aca="false">'Quarterly data'!AY313</f>
        <v>7.90333333333333</v>
      </c>
      <c r="AY243" s="821" t="n">
        <f aca="false">'Quarterly data'!AZ313</f>
        <v>7.69</v>
      </c>
      <c r="AZ243" s="821" t="n">
        <f aca="false">'Quarterly data'!BA313</f>
        <v>7.56666666666667</v>
      </c>
      <c r="BA243" s="821" t="n">
        <f aca="false">'Quarterly data'!BB313</f>
        <v>7.32</v>
      </c>
      <c r="BB243" s="821" t="n">
        <f aca="false">'Quarterly data'!BC313</f>
        <v>5.81333333333333</v>
      </c>
      <c r="BC243" s="821" t="n">
        <f aca="false">'Quarterly data'!BD321</f>
        <v>8</v>
      </c>
      <c r="BD243" s="821" t="e">
        <f aca="false">'Quarterly data'!BE313</f>
        <v>#DIV/0!</v>
      </c>
      <c r="BE243" s="821" t="e">
        <f aca="false">'Quarterly data'!BF313</f>
        <v>#DIV/0!</v>
      </c>
      <c r="BF243" s="821" t="n">
        <f aca="false">'Quarterly data'!BG313</f>
        <v>5.89666666666667</v>
      </c>
      <c r="BG243" s="821" t="n">
        <f aca="false">'Quarterly data'!BH313</f>
        <v>8.72333333333333</v>
      </c>
      <c r="BH243" s="821" t="n">
        <f aca="false">'Quarterly data'!BI313</f>
        <v>9.05666666666667</v>
      </c>
      <c r="BI243" s="821" t="n">
        <f aca="false">'Quarterly data'!BJ313</f>
        <v>8.75666666666667</v>
      </c>
      <c r="BJ243" s="821" t="n">
        <f aca="false">'Quarterly data'!BK313</f>
        <v>7.29333333333333</v>
      </c>
      <c r="BK243" s="821" t="n">
        <f aca="false">'Quarterly data'!BL313</f>
        <v>6.69666666666667</v>
      </c>
      <c r="BL243" s="821" t="n">
        <f aca="false">'Quarterly data'!BM313</f>
        <v>6.17666666666667</v>
      </c>
      <c r="BM243" s="821" t="n">
        <f aca="false">'Quarterly data'!BN313</f>
        <v>6.89333333333333</v>
      </c>
      <c r="BN243" s="821" t="n">
        <f aca="false">'Quarterly data'!BO313</f>
        <v>7.5</v>
      </c>
      <c r="BO243" s="821" t="n">
        <f aca="false">'Quarterly data'!BP313</f>
        <v>8.20333333333333</v>
      </c>
      <c r="BP243" s="821" t="n">
        <f aca="false">'Quarterly data'!BQ313</f>
        <v>7.53</v>
      </c>
      <c r="BQ243" s="821" t="n">
        <f aca="false">'Quarterly data'!BR313</f>
        <v>7.76333333333333</v>
      </c>
      <c r="BR243" s="821" t="n">
        <f aca="false">'Quarterly data'!BS313</f>
        <v>7.95</v>
      </c>
      <c r="BS243" s="821" t="n">
        <f aca="false">'Quarterly data'!BT313</f>
        <v>8.64</v>
      </c>
      <c r="BT243" s="821" t="n">
        <f aca="false">'Quarterly data'!BU313</f>
        <v>8.65</v>
      </c>
      <c r="BU243" s="821" t="n">
        <f aca="false">'Quarterly data'!BV313</f>
        <v>10.36</v>
      </c>
      <c r="BV243" s="821" t="n">
        <f aca="false">'Quarterly data'!BW313</f>
        <v>10.6666666666667</v>
      </c>
      <c r="BW243" s="821" t="n">
        <f aca="false">'Quarterly data'!BX313</f>
        <v>10.9433333333333</v>
      </c>
      <c r="BX243" s="821" t="n">
        <f aca="false">'Quarterly data'!BY313</f>
        <v>9.32333333333333</v>
      </c>
      <c r="BY243" s="821" t="n">
        <f aca="false">'Quarterly data'!BZ313</f>
        <v>8.6</v>
      </c>
      <c r="BZ243" s="821" t="n">
        <f aca="false">'Quarterly data'!CA313</f>
        <v>8.37333333333333</v>
      </c>
      <c r="CA243" s="821" t="n">
        <f aca="false">'Quarterly data'!CB313</f>
        <v>8.65156032883333</v>
      </c>
      <c r="CB243" s="821" t="n">
        <f aca="false">'Quarterly data'!CC313</f>
        <v>8.17962347437653</v>
      </c>
      <c r="CC243" s="821" t="n">
        <f aca="false">'Quarterly data'!CD313</f>
        <v>7.75233333333333</v>
      </c>
      <c r="CD243" s="821" t="n">
        <f aca="false">'Quarterly data'!CE313</f>
        <v>8.37</v>
      </c>
      <c r="CE243" s="821" t="n">
        <f aca="false">'Quarterly data'!CF313</f>
        <v>8.51966666666667</v>
      </c>
      <c r="CF243" s="821" t="n">
        <f aca="false">'Quarterly data'!CG313</f>
        <v>8.213</v>
      </c>
      <c r="CG243" s="821" t="n">
        <f aca="false">'Quarterly data'!CH313</f>
        <v>7.867</v>
      </c>
      <c r="CH243" s="821" t="n">
        <f aca="false">'Quarterly data'!CI313</f>
        <v>7.69942763354932</v>
      </c>
      <c r="CI243" s="821" t="n">
        <f aca="false">'Quarterly data'!CJ313</f>
        <v>8.20726904250147</v>
      </c>
      <c r="CJ243" s="821" t="n">
        <f aca="false">'Quarterly data'!CK313</f>
        <v>8.05</v>
      </c>
      <c r="CK243" s="821" t="n">
        <f aca="false">'Quarterly data'!CL313</f>
        <v>7.70089057367644</v>
      </c>
      <c r="CL243" s="821" t="n">
        <f aca="false">'Quarterly data'!CM313</f>
        <v>7.47959040418477</v>
      </c>
      <c r="CM243" s="821" t="n">
        <f aca="false">'Quarterly data'!CN313</f>
        <v>8.11384481918277</v>
      </c>
      <c r="CN243" s="821" t="n">
        <f aca="false">'Quarterly data'!CO313</f>
        <v>7.73395405022788</v>
      </c>
      <c r="CO243" s="821" t="n">
        <f aca="false">'Quarterly data'!CP313</f>
        <v>7.53542587627383</v>
      </c>
      <c r="CP243" s="821" t="n">
        <f aca="false">'Quarterly data'!CQ313</f>
        <v>7.84166616455372</v>
      </c>
      <c r="CQ243" s="821" t="n">
        <f aca="false">'Quarterly data'!CR313</f>
        <v>8.17618528081749</v>
      </c>
      <c r="CR243" s="821" t="n">
        <f aca="false">'Quarterly data'!CS313</f>
        <v>6.82484312821519</v>
      </c>
      <c r="CS243" s="821" t="n">
        <f aca="false">'Quarterly data'!CT313</f>
        <v>7.17980572469883</v>
      </c>
      <c r="CT243" s="821" t="n">
        <f aca="false">'Quarterly data'!CU313</f>
        <v>7.13335897849081</v>
      </c>
      <c r="CU243" s="821" t="n">
        <f aca="false">'Quarterly data'!CV313</f>
        <v>7.87604945809329</v>
      </c>
      <c r="CV243" s="821" t="n">
        <f aca="false">'Quarterly data'!CW313</f>
        <v>7.75465538026769</v>
      </c>
      <c r="CW243" s="821"/>
      <c r="CX243" s="821"/>
      <c r="CY243" s="821"/>
      <c r="CZ243" s="821"/>
      <c r="DA243" s="821"/>
      <c r="DB243" s="821"/>
      <c r="DC243" s="821"/>
      <c r="DD243" s="821"/>
      <c r="DE243" s="821"/>
      <c r="DF243" s="821"/>
      <c r="DG243" s="821"/>
      <c r="DH243" s="821"/>
      <c r="DI243" s="821"/>
      <c r="DJ243" s="821"/>
      <c r="DK243" s="821"/>
      <c r="DL243" s="821"/>
      <c r="DM243" s="821"/>
      <c r="DN243" s="821"/>
    </row>
    <row r="244" customFormat="false" ht="15" hidden="false" customHeight="false" outlineLevel="0" collapsed="false">
      <c r="A244" s="829" t="s">
        <v>1567</v>
      </c>
      <c r="B244" s="821" t="n">
        <f aca="false">'Quarterly data'!C314</f>
        <v>15.27</v>
      </c>
      <c r="C244" s="821" t="n">
        <f aca="false">'Quarterly data'!D314</f>
        <v>16.4866666666667</v>
      </c>
      <c r="D244" s="821" t="n">
        <f aca="false">'Quarterly data'!E314</f>
        <v>17.9433333333333</v>
      </c>
      <c r="E244" s="821" t="n">
        <f aca="false">'Quarterly data'!F314</f>
        <v>17.9533333333333</v>
      </c>
      <c r="F244" s="821" t="n">
        <f aca="false">'Quarterly data'!G314</f>
        <v>18.2966666666667</v>
      </c>
      <c r="G244" s="821" t="n">
        <f aca="false">'Quarterly data'!H314</f>
        <v>18.2266666666667</v>
      </c>
      <c r="H244" s="821" t="n">
        <f aca="false">'Quarterly data'!I314</f>
        <v>18.0566666666667</v>
      </c>
      <c r="I244" s="821" t="n">
        <f aca="false">'Quarterly data'!J314</f>
        <v>18.4433333333333</v>
      </c>
      <c r="J244" s="821" t="n">
        <f aca="false">'Quarterly data'!K314</f>
        <v>16.8233333333333</v>
      </c>
      <c r="K244" s="821" t="n">
        <f aca="false">'Quarterly data'!L314</f>
        <v>16.77</v>
      </c>
      <c r="L244" s="821" t="n">
        <f aca="false">'Quarterly data'!M314</f>
        <v>16.6366666666667</v>
      </c>
      <c r="M244" s="821" t="n">
        <f aca="false">'Quarterly data'!N314</f>
        <v>16.63</v>
      </c>
      <c r="N244" s="821" t="n">
        <f aca="false">'Quarterly data'!O314</f>
        <v>16.1333333333333</v>
      </c>
      <c r="O244" s="821" t="n">
        <f aca="false">'Quarterly data'!P314</f>
        <v>16.0266666666667</v>
      </c>
      <c r="P244" s="821" t="n">
        <f aca="false">'Quarterly data'!Q314</f>
        <v>14.5933333333333</v>
      </c>
      <c r="Q244" s="821" t="n">
        <f aca="false">'Quarterly data'!R314</f>
        <v>16.1133333333333</v>
      </c>
      <c r="R244" s="821" t="n">
        <f aca="false">'Quarterly data'!S314</f>
        <v>16.14</v>
      </c>
      <c r="S244" s="821" t="n">
        <f aca="false">'Quarterly data'!T314</f>
        <v>16.1433333333333</v>
      </c>
      <c r="T244" s="821" t="n">
        <f aca="false">'Quarterly data'!U314</f>
        <v>16.5066666666667</v>
      </c>
      <c r="U244" s="821" t="n">
        <f aca="false">'Quarterly data'!V314</f>
        <v>16.5</v>
      </c>
      <c r="V244" s="821" t="n">
        <f aca="false">'Quarterly data'!W314</f>
        <v>16.2266666666667</v>
      </c>
      <c r="W244" s="821" t="n">
        <f aca="false">'Quarterly data'!X314</f>
        <v>16.3433333333333</v>
      </c>
      <c r="X244" s="821" t="n">
        <f aca="false">'Quarterly data'!Y314</f>
        <v>16.8866666666667</v>
      </c>
      <c r="Y244" s="821" t="n">
        <f aca="false">'Quarterly data'!Z314</f>
        <v>16.48</v>
      </c>
      <c r="Z244" s="821" t="n">
        <f aca="false">'Quarterly data'!AA314</f>
        <v>16.5366666666667</v>
      </c>
      <c r="AA244" s="821" t="n">
        <f aca="false">'Quarterly data'!AB314</f>
        <v>15.72</v>
      </c>
      <c r="AB244" s="821" t="n">
        <f aca="false">'Quarterly data'!AC314</f>
        <v>16.5933333333333</v>
      </c>
      <c r="AC244" s="821" t="n">
        <f aca="false">'Quarterly data'!AD314</f>
        <v>16.5666666666667</v>
      </c>
      <c r="AD244" s="821" t="n">
        <f aca="false">'Quarterly data'!AE314</f>
        <v>16.4633333333333</v>
      </c>
      <c r="AE244" s="821" t="n">
        <f aca="false">'Quarterly data'!AF314</f>
        <v>16.51</v>
      </c>
      <c r="AF244" s="821" t="n">
        <f aca="false">'Quarterly data'!AG314</f>
        <v>16.2433333333333</v>
      </c>
      <c r="AG244" s="821" t="n">
        <f aca="false">'Quarterly data'!AH314</f>
        <v>15.6433333333333</v>
      </c>
      <c r="AH244" s="821" t="n">
        <f aca="false">'Quarterly data'!AI314</f>
        <v>15.9333333333333</v>
      </c>
      <c r="AI244" s="821" t="n">
        <f aca="false">'Quarterly data'!AJ314</f>
        <v>16.2466666666667</v>
      </c>
      <c r="AJ244" s="821" t="n">
        <f aca="false">'Quarterly data'!AK314</f>
        <v>15.4866666666667</v>
      </c>
      <c r="AK244" s="821" t="n">
        <f aca="false">'Quarterly data'!AL314</f>
        <v>16.3033333333333</v>
      </c>
      <c r="AL244" s="821" t="n">
        <f aca="false">'Quarterly data'!AM314</f>
        <v>15.9</v>
      </c>
      <c r="AM244" s="821" t="n">
        <f aca="false">'Quarterly data'!AN314</f>
        <v>15.9366666666667</v>
      </c>
      <c r="AN244" s="821" t="n">
        <f aca="false">'Quarterly data'!AO314</f>
        <v>15.9033333333333</v>
      </c>
      <c r="AO244" s="821" t="n">
        <f aca="false">'Quarterly data'!AP314</f>
        <v>16.21</v>
      </c>
      <c r="AP244" s="821" t="n">
        <f aca="false">'Quarterly data'!AQ314</f>
        <v>16.3133333333333</v>
      </c>
      <c r="AQ244" s="821" t="n">
        <f aca="false">'Quarterly data'!AR314</f>
        <v>15.3633333333333</v>
      </c>
      <c r="AR244" s="821" t="n">
        <f aca="false">'Quarterly data'!AS314</f>
        <v>15.54</v>
      </c>
      <c r="AS244" s="821" t="n">
        <f aca="false">'Quarterly data'!AT314</f>
        <v>15.8933333333333</v>
      </c>
      <c r="AT244" s="821" t="n">
        <f aca="false">'Quarterly data'!AU314</f>
        <v>15.4533333333333</v>
      </c>
      <c r="AU244" s="821" t="n">
        <f aca="false">'Quarterly data'!AV314</f>
        <v>15.5833333333333</v>
      </c>
      <c r="AV244" s="821" t="n">
        <f aca="false">'Quarterly data'!AW314</f>
        <v>16.23</v>
      </c>
      <c r="AW244" s="821" t="n">
        <f aca="false">'Quarterly data'!AX314</f>
        <v>16.1966666666667</v>
      </c>
      <c r="AX244" s="821" t="n">
        <f aca="false">'Quarterly data'!AY314</f>
        <v>15.9866666666667</v>
      </c>
      <c r="AY244" s="821" t="n">
        <f aca="false">'Quarterly data'!AZ314</f>
        <v>15.9</v>
      </c>
      <c r="AZ244" s="821" t="n">
        <f aca="false">'Quarterly data'!BA314</f>
        <v>16.0533333333333</v>
      </c>
      <c r="BA244" s="821" t="n">
        <f aca="false">'Quarterly data'!BB314</f>
        <v>15.9533333333333</v>
      </c>
      <c r="BB244" s="821" t="n">
        <f aca="false">'Quarterly data'!BC314</f>
        <v>16.0566666666667</v>
      </c>
      <c r="BC244" s="821" t="e">
        <f aca="false">'Quarterly data'!BD322</f>
        <v>#DIV/0!</v>
      </c>
      <c r="BD244" s="821" t="n">
        <f aca="false">'Quarterly data'!BE314</f>
        <v>16.3166666666667</v>
      </c>
      <c r="BE244" s="821" t="n">
        <f aca="false">'Quarterly data'!BF314</f>
        <v>16.3933333333333</v>
      </c>
      <c r="BF244" s="821" t="n">
        <f aca="false">'Quarterly data'!BG314</f>
        <v>16.0833333333333</v>
      </c>
      <c r="BG244" s="821" t="n">
        <f aca="false">'Quarterly data'!BH314</f>
        <v>16.78</v>
      </c>
      <c r="BH244" s="821" t="n">
        <f aca="false">'Quarterly data'!BI314</f>
        <v>17.4166666666667</v>
      </c>
      <c r="BI244" s="821" t="n">
        <f aca="false">'Quarterly data'!BJ314</f>
        <v>16.6133333333333</v>
      </c>
      <c r="BJ244" s="821" t="n">
        <f aca="false">'Quarterly data'!BK314</f>
        <v>16.7666666666667</v>
      </c>
      <c r="BK244" s="821" t="n">
        <f aca="false">'Quarterly data'!BL314</f>
        <v>16.9966666666667</v>
      </c>
      <c r="BL244" s="821" t="n">
        <f aca="false">'Quarterly data'!BM314</f>
        <v>16.9766666666667</v>
      </c>
      <c r="BM244" s="821" t="n">
        <f aca="false">'Quarterly data'!BN314</f>
        <v>17.2633333333333</v>
      </c>
      <c r="BN244" s="821" t="n">
        <f aca="false">'Quarterly data'!BO314</f>
        <v>16.3733333333333</v>
      </c>
      <c r="BO244" s="821" t="n">
        <f aca="false">'Quarterly data'!BP314</f>
        <v>16.69</v>
      </c>
      <c r="BP244" s="821" t="n">
        <f aca="false">'Quarterly data'!BQ314</f>
        <v>16.8566666666667</v>
      </c>
      <c r="BQ244" s="821" t="n">
        <f aca="false">'Quarterly data'!BR314</f>
        <v>16.75</v>
      </c>
      <c r="BR244" s="821" t="n">
        <f aca="false">'Quarterly data'!BS314</f>
        <v>16.5066666666667</v>
      </c>
      <c r="BS244" s="821" t="n">
        <f aca="false">'Quarterly data'!BT314</f>
        <v>16.8033333333333</v>
      </c>
      <c r="BT244" s="821" t="n">
        <f aca="false">'Quarterly data'!BU314</f>
        <v>16.9133333333333</v>
      </c>
      <c r="BU244" s="821" t="n">
        <f aca="false">'Quarterly data'!BV314</f>
        <v>16.5833333333333</v>
      </c>
      <c r="BV244" s="821" t="n">
        <f aca="false">'Quarterly data'!BW314</f>
        <v>17.1333333333333</v>
      </c>
      <c r="BW244" s="821" t="n">
        <f aca="false">'Quarterly data'!BX314</f>
        <v>17.4933333333333</v>
      </c>
      <c r="BX244" s="821" t="n">
        <f aca="false">'Quarterly data'!BY314</f>
        <v>17.4933333333333</v>
      </c>
      <c r="BY244" s="821" t="n">
        <f aca="false">'Quarterly data'!BZ314</f>
        <v>17.1566666666667</v>
      </c>
      <c r="BZ244" s="821" t="n">
        <f aca="false">'Quarterly data'!CA314</f>
        <v>17.1233333333333</v>
      </c>
      <c r="CA244" s="821" t="n">
        <f aca="false">'Quarterly data'!CB314</f>
        <v>17.3901022714196</v>
      </c>
      <c r="CB244" s="821" t="n">
        <f aca="false">'Quarterly data'!CC314</f>
        <v>17.2433333333333</v>
      </c>
      <c r="CC244" s="821" t="n">
        <f aca="false">'Quarterly data'!CD314</f>
        <v>17.28</v>
      </c>
      <c r="CD244" s="821" t="n">
        <f aca="false">'Quarterly data'!CE314</f>
        <v>17.4366666666667</v>
      </c>
      <c r="CE244" s="821" t="n">
        <f aca="false">'Quarterly data'!CF314</f>
        <v>17.4866666666667</v>
      </c>
      <c r="CF244" s="821" t="n">
        <f aca="false">'Quarterly data'!CG314</f>
        <v>17.3133333333333</v>
      </c>
      <c r="CG244" s="821" t="n">
        <f aca="false">'Quarterly data'!CH314</f>
        <v>17.0966666666667</v>
      </c>
      <c r="CH244" s="821" t="n">
        <f aca="false">'Quarterly data'!CI314</f>
        <v>17.1233333333333</v>
      </c>
      <c r="CI244" s="821" t="n">
        <f aca="false">'Quarterly data'!CJ314</f>
        <v>17.1666666666667</v>
      </c>
      <c r="CJ244" s="821" t="n">
        <f aca="false">'Quarterly data'!CK314</f>
        <v>17.5266666666667</v>
      </c>
      <c r="CK244" s="821" t="n">
        <f aca="false">'Quarterly data'!CL314</f>
        <v>17.35</v>
      </c>
      <c r="CL244" s="821" t="n">
        <f aca="false">'Quarterly data'!CM314</f>
        <v>17.04</v>
      </c>
      <c r="CM244" s="821" t="n">
        <f aca="false">'Quarterly data'!CN314</f>
        <v>17.11</v>
      </c>
      <c r="CN244" s="821" t="n">
        <f aca="false">'Quarterly data'!CO314</f>
        <v>17.41</v>
      </c>
      <c r="CO244" s="821" t="n">
        <f aca="false">'Quarterly data'!CP314</f>
        <v>17.1233333333333</v>
      </c>
      <c r="CP244" s="821" t="n">
        <f aca="false">'Quarterly data'!CQ314</f>
        <v>17.05</v>
      </c>
      <c r="CQ244" s="821" t="n">
        <f aca="false">'Quarterly data'!CR314</f>
        <v>16.9166666666667</v>
      </c>
      <c r="CR244" s="821" t="n">
        <f aca="false">'Quarterly data'!CS314</f>
        <v>17.16</v>
      </c>
      <c r="CS244" s="821" t="n">
        <f aca="false">'Quarterly data'!CT314</f>
        <v>16.6933333333333</v>
      </c>
      <c r="CT244" s="821" t="n">
        <f aca="false">'Quarterly data'!CU314</f>
        <v>16.7566666666667</v>
      </c>
      <c r="CU244" s="821" t="n">
        <f aca="false">'Quarterly data'!CV314</f>
        <v>16.5233333333333</v>
      </c>
      <c r="CV244" s="821" t="n">
        <f aca="false">'Quarterly data'!CW314</f>
        <v>16.1333333333333</v>
      </c>
      <c r="CW244" s="821"/>
      <c r="CX244" s="821"/>
      <c r="CY244" s="821"/>
      <c r="CZ244" s="821"/>
      <c r="DA244" s="821"/>
      <c r="DB244" s="821"/>
      <c r="DC244" s="821"/>
      <c r="DD244" s="821"/>
      <c r="DE244" s="821"/>
      <c r="DF244" s="821"/>
      <c r="DG244" s="821"/>
      <c r="DH244" s="821"/>
      <c r="DI244" s="821"/>
      <c r="DJ244" s="821"/>
      <c r="DK244" s="821"/>
      <c r="DL244" s="821"/>
      <c r="DM244" s="821"/>
      <c r="DN244" s="821"/>
    </row>
    <row r="245" customFormat="false" ht="15" hidden="false" customHeight="false" outlineLevel="0" collapsed="false">
      <c r="A245" s="829" t="s">
        <v>1568</v>
      </c>
      <c r="B245" s="821" t="n">
        <f aca="false">'Quarterly data'!C322</f>
        <v>0</v>
      </c>
      <c r="C245" s="821" t="n">
        <f aca="false">'Quarterly data'!D322</f>
        <v>0</v>
      </c>
      <c r="D245" s="821" t="n">
        <f aca="false">'Quarterly data'!E322</f>
        <v>0</v>
      </c>
      <c r="E245" s="821" t="n">
        <f aca="false">'Quarterly data'!F322</f>
        <v>0</v>
      </c>
      <c r="F245" s="821" t="n">
        <f aca="false">'Quarterly data'!G322</f>
        <v>0</v>
      </c>
      <c r="G245" s="821" t="n">
        <f aca="false">'Quarterly data'!H322</f>
        <v>0</v>
      </c>
      <c r="H245" s="821" t="n">
        <f aca="false">'Quarterly data'!I322</f>
        <v>0</v>
      </c>
      <c r="I245" s="821" t="n">
        <f aca="false">'Quarterly data'!J322</f>
        <v>0</v>
      </c>
      <c r="J245" s="821" t="n">
        <f aca="false">'Quarterly data'!K322</f>
        <v>0</v>
      </c>
      <c r="K245" s="821" t="n">
        <f aca="false">'Quarterly data'!L322</f>
        <v>0</v>
      </c>
      <c r="L245" s="821" t="n">
        <f aca="false">'Quarterly data'!M322</f>
        <v>0</v>
      </c>
      <c r="M245" s="821" t="n">
        <f aca="false">'Quarterly data'!N322</f>
        <v>0</v>
      </c>
      <c r="N245" s="821" t="n">
        <f aca="false">'Quarterly data'!O322</f>
        <v>0</v>
      </c>
      <c r="O245" s="821" t="n">
        <f aca="false">'Quarterly data'!P322</f>
        <v>0</v>
      </c>
      <c r="P245" s="821" t="n">
        <f aca="false">'Quarterly data'!Q322</f>
        <v>0</v>
      </c>
      <c r="Q245" s="821" t="n">
        <f aca="false">'Quarterly data'!R322</f>
        <v>0</v>
      </c>
      <c r="R245" s="821" t="n">
        <f aca="false">'Quarterly data'!S322</f>
        <v>0</v>
      </c>
      <c r="S245" s="821" t="n">
        <f aca="false">'Quarterly data'!T322</f>
        <v>0</v>
      </c>
      <c r="T245" s="821" t="n">
        <f aca="false">'Quarterly data'!U322</f>
        <v>0</v>
      </c>
      <c r="U245" s="821" t="n">
        <f aca="false">'Quarterly data'!V322</f>
        <v>0</v>
      </c>
      <c r="V245" s="821" t="n">
        <f aca="false">'Quarterly data'!W322</f>
        <v>0</v>
      </c>
      <c r="W245" s="821" t="n">
        <f aca="false">'Quarterly data'!X322</f>
        <v>0</v>
      </c>
      <c r="X245" s="821" t="n">
        <f aca="false">'Quarterly data'!Y322</f>
        <v>0</v>
      </c>
      <c r="Y245" s="821" t="n">
        <f aca="false">'Quarterly data'!Z322</f>
        <v>0</v>
      </c>
      <c r="Z245" s="821" t="n">
        <f aca="false">'Quarterly data'!AA322</f>
        <v>0</v>
      </c>
      <c r="AA245" s="821" t="n">
        <f aca="false">'Quarterly data'!AB322</f>
        <v>0</v>
      </c>
      <c r="AB245" s="821" t="n">
        <f aca="false">'Quarterly data'!AC322</f>
        <v>0</v>
      </c>
      <c r="AC245" s="821" t="n">
        <f aca="false">'Quarterly data'!AD322</f>
        <v>0</v>
      </c>
      <c r="AD245" s="821" t="e">
        <f aca="false">'Quarterly data'!AE322</f>
        <v>#DIV/0!</v>
      </c>
      <c r="AE245" s="821" t="e">
        <f aca="false">'Quarterly data'!AF322</f>
        <v>#DIV/0!</v>
      </c>
      <c r="AF245" s="821" t="e">
        <f aca="false">'Quarterly data'!AG322</f>
        <v>#DIV/0!</v>
      </c>
      <c r="AG245" s="821" t="e">
        <f aca="false">'Quarterly data'!AH322</f>
        <v>#DIV/0!</v>
      </c>
      <c r="AH245" s="821" t="e">
        <f aca="false">'Quarterly data'!AI322</f>
        <v>#DIV/0!</v>
      </c>
      <c r="AI245" s="821" t="e">
        <f aca="false">'Quarterly data'!AJ322</f>
        <v>#DIV/0!</v>
      </c>
      <c r="AJ245" s="821" t="e">
        <f aca="false">'Quarterly data'!AK322</f>
        <v>#DIV/0!</v>
      </c>
      <c r="AK245" s="821" t="e">
        <f aca="false">'Quarterly data'!AL322</f>
        <v>#DIV/0!</v>
      </c>
      <c r="AL245" s="821" t="e">
        <f aca="false">'Quarterly data'!AM322</f>
        <v>#DIV/0!</v>
      </c>
      <c r="AM245" s="821" t="e">
        <f aca="false">'Quarterly data'!AN322</f>
        <v>#DIV/0!</v>
      </c>
      <c r="AN245" s="821" t="e">
        <f aca="false">'Quarterly data'!AO322</f>
        <v>#DIV/0!</v>
      </c>
      <c r="AO245" s="821" t="e">
        <f aca="false">'Quarterly data'!AP322</f>
        <v>#DIV/0!</v>
      </c>
      <c r="AP245" s="821" t="e">
        <f aca="false">'Quarterly data'!AQ322</f>
        <v>#DIV/0!</v>
      </c>
      <c r="AQ245" s="821" t="e">
        <f aca="false">'Quarterly data'!AR322</f>
        <v>#DIV/0!</v>
      </c>
      <c r="AR245" s="821" t="e">
        <f aca="false">'Quarterly data'!AS322</f>
        <v>#DIV/0!</v>
      </c>
      <c r="AS245" s="821" t="e">
        <f aca="false">'Quarterly data'!AT322</f>
        <v>#DIV/0!</v>
      </c>
      <c r="AT245" s="821" t="e">
        <f aca="false">'Quarterly data'!AU322</f>
        <v>#DIV/0!</v>
      </c>
      <c r="AU245" s="821" t="e">
        <f aca="false">'Quarterly data'!AV322</f>
        <v>#DIV/0!</v>
      </c>
      <c r="AV245" s="821" t="e">
        <f aca="false">'Quarterly data'!AW322</f>
        <v>#DIV/0!</v>
      </c>
      <c r="AW245" s="821" t="e">
        <f aca="false">'Quarterly data'!AX322</f>
        <v>#DIV/0!</v>
      </c>
      <c r="AX245" s="821" t="e">
        <f aca="false">'Quarterly data'!AY322</f>
        <v>#DIV/0!</v>
      </c>
      <c r="AY245" s="821" t="e">
        <f aca="false">'Quarterly data'!AZ322</f>
        <v>#DIV/0!</v>
      </c>
      <c r="AZ245" s="821" t="e">
        <f aca="false">'Quarterly data'!BA322</f>
        <v>#DIV/0!</v>
      </c>
      <c r="BA245" s="821" t="e">
        <f aca="false">'Quarterly data'!BB322</f>
        <v>#DIV/0!</v>
      </c>
      <c r="BB245" s="821" t="e">
        <f aca="false">'Quarterly data'!BC322</f>
        <v>#DIV/0!</v>
      </c>
      <c r="BC245" s="821" t="e">
        <f aca="false">'Quarterly data'!BD322</f>
        <v>#DIV/0!</v>
      </c>
      <c r="BD245" s="821" t="e">
        <f aca="false">'Quarterly data'!BE322</f>
        <v>#DIV/0!</v>
      </c>
      <c r="BE245" s="821" t="e">
        <f aca="false">'Quarterly data'!BF322</f>
        <v>#DIV/0!</v>
      </c>
      <c r="BF245" s="821" t="e">
        <f aca="false">'Quarterly data'!BG322</f>
        <v>#DIV/0!</v>
      </c>
      <c r="BG245" s="821" t="e">
        <f aca="false">'Quarterly data'!BH322</f>
        <v>#DIV/0!</v>
      </c>
      <c r="BH245" s="821" t="e">
        <f aca="false">'Quarterly data'!BI322</f>
        <v>#DIV/0!</v>
      </c>
      <c r="BI245" s="821" t="e">
        <f aca="false">'Quarterly data'!BJ322</f>
        <v>#DIV/0!</v>
      </c>
      <c r="BJ245" s="821" t="e">
        <f aca="false">'Quarterly data'!BK322</f>
        <v>#DIV/0!</v>
      </c>
      <c r="BK245" s="821" t="e">
        <f aca="false">'Quarterly data'!BL322</f>
        <v>#DIV/0!</v>
      </c>
      <c r="BL245" s="821" t="e">
        <f aca="false">'Quarterly data'!BM322</f>
        <v>#DIV/0!</v>
      </c>
      <c r="BM245" s="821" t="e">
        <f aca="false">'Quarterly data'!BN322</f>
        <v>#DIV/0!</v>
      </c>
      <c r="BN245" s="821" t="e">
        <f aca="false">'Quarterly data'!BO322</f>
        <v>#DIV/0!</v>
      </c>
      <c r="BO245" s="821" t="e">
        <f aca="false">'Quarterly data'!BP322</f>
        <v>#DIV/0!</v>
      </c>
      <c r="BP245" s="821" t="e">
        <f aca="false">'Quarterly data'!BQ322</f>
        <v>#DIV/0!</v>
      </c>
      <c r="BQ245" s="821" t="e">
        <f aca="false">'Quarterly data'!BR322</f>
        <v>#DIV/0!</v>
      </c>
      <c r="BR245" s="821" t="e">
        <f aca="false">'Quarterly data'!BS322</f>
        <v>#DIV/0!</v>
      </c>
      <c r="BS245" s="821" t="e">
        <f aca="false">'Quarterly data'!BT322</f>
        <v>#DIV/0!</v>
      </c>
      <c r="BT245" s="821" t="e">
        <f aca="false">'Quarterly data'!BU322</f>
        <v>#DIV/0!</v>
      </c>
      <c r="BU245" s="821" t="e">
        <f aca="false">'Quarterly data'!BV322</f>
        <v>#DIV/0!</v>
      </c>
      <c r="BV245" s="821" t="e">
        <f aca="false">'Quarterly data'!BW322</f>
        <v>#DIV/0!</v>
      </c>
      <c r="BW245" s="821" t="e">
        <f aca="false">'Quarterly data'!BX322</f>
        <v>#DIV/0!</v>
      </c>
      <c r="BX245" s="821" t="e">
        <f aca="false">'Quarterly data'!BY322</f>
        <v>#DIV/0!</v>
      </c>
      <c r="BY245" s="821" t="e">
        <f aca="false">'Quarterly data'!BZ322</f>
        <v>#DIV/0!</v>
      </c>
      <c r="BZ245" s="821" t="e">
        <f aca="false">'Quarterly data'!CA322</f>
        <v>#DIV/0!</v>
      </c>
      <c r="CA245" s="821" t="e">
        <f aca="false">'Quarterly data'!CB322</f>
        <v>#DIV/0!</v>
      </c>
      <c r="CB245" s="821" t="e">
        <f aca="false">'Quarterly data'!CC322</f>
        <v>#DIV/0!</v>
      </c>
      <c r="CC245" s="821" t="e">
        <f aca="false">'Quarterly data'!CD322</f>
        <v>#DIV/0!</v>
      </c>
      <c r="CD245" s="821" t="e">
        <f aca="false">'Quarterly data'!CE322</f>
        <v>#DIV/0!</v>
      </c>
      <c r="CE245" s="821" t="e">
        <f aca="false">'Quarterly data'!CF322</f>
        <v>#DIV/0!</v>
      </c>
      <c r="CF245" s="821" t="e">
        <f aca="false">'Quarterly data'!CG322</f>
        <v>#DIV/0!</v>
      </c>
      <c r="CG245" s="821" t="e">
        <f aca="false">'Quarterly data'!CH322</f>
        <v>#DIV/0!</v>
      </c>
      <c r="CH245" s="821" t="e">
        <f aca="false">'Quarterly data'!CI322</f>
        <v>#DIV/0!</v>
      </c>
      <c r="CI245" s="821" t="e">
        <f aca="false">'Quarterly data'!CJ322</f>
        <v>#DIV/0!</v>
      </c>
      <c r="CJ245" s="821" t="e">
        <f aca="false">'Quarterly data'!CK322</f>
        <v>#DIV/0!</v>
      </c>
      <c r="CK245" s="821" t="e">
        <f aca="false">'Quarterly data'!CL322</f>
        <v>#DIV/0!</v>
      </c>
      <c r="CL245" s="821" t="e">
        <f aca="false">'Quarterly data'!CM322</f>
        <v>#DIV/0!</v>
      </c>
      <c r="CM245" s="821" t="e">
        <f aca="false">'Quarterly data'!CN322</f>
        <v>#DIV/0!</v>
      </c>
      <c r="CN245" s="821" t="e">
        <f aca="false">'Quarterly data'!CO322</f>
        <v>#DIV/0!</v>
      </c>
      <c r="CO245" s="821" t="e">
        <f aca="false">'Quarterly data'!CP322</f>
        <v>#DIV/0!</v>
      </c>
      <c r="CP245" s="821" t="e">
        <f aca="false">'Quarterly data'!CQ322</f>
        <v>#DIV/0!</v>
      </c>
      <c r="CQ245" s="821" t="e">
        <f aca="false">'Quarterly data'!CR322</f>
        <v>#DIV/0!</v>
      </c>
      <c r="CR245" s="821" t="e">
        <f aca="false">'Quarterly data'!CS322</f>
        <v>#DIV/0!</v>
      </c>
      <c r="CS245" s="821" t="e">
        <f aca="false">'Quarterly data'!CT322</f>
        <v>#DIV/0!</v>
      </c>
      <c r="CT245" s="821" t="e">
        <f aca="false">'Quarterly data'!CU322</f>
        <v>#DIV/0!</v>
      </c>
      <c r="CU245" s="821" t="e">
        <f aca="false">'Quarterly data'!CV322</f>
        <v>#DIV/0!</v>
      </c>
      <c r="CV245" s="821" t="e">
        <f aca="false">'Quarterly data'!CW322</f>
        <v>#DIV/0!</v>
      </c>
      <c r="CW245" s="821"/>
      <c r="CX245" s="821"/>
      <c r="CY245" s="821"/>
      <c r="CZ245" s="821"/>
      <c r="DA245" s="821"/>
      <c r="DB245" s="821"/>
      <c r="DC245" s="821"/>
      <c r="DD245" s="821"/>
      <c r="DE245" s="821"/>
      <c r="DF245" s="821"/>
      <c r="DG245" s="821"/>
      <c r="DH245" s="821"/>
      <c r="DI245" s="821"/>
      <c r="DJ245" s="821"/>
      <c r="DK245" s="821"/>
      <c r="DL245" s="821"/>
      <c r="DM245" s="821"/>
      <c r="DN245" s="821"/>
    </row>
  </sheetData>
  <printOptions headings="false" gridLines="false" gridLinesSet="true" horizontalCentered="false" verticalCentered="false"/>
  <pageMargins left="0.7" right="0.7" top="0.75" bottom="0.75" header="0.511811023622047" footer="0.511811023622047"/>
  <pageSetup paperSize="9" scale="78"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CommandButton1">
              <controlPr defaultSize="0" print="true" autoFill="0" autoPict="0">
                <anchor moveWithCells="true" sizeWithCells="false">
                  <from>
                    <xdr:col>85</xdr:col>
                    <xdr:colOff>358200</xdr:colOff>
                    <xdr:row>0</xdr:row>
                    <xdr:rowOff>114480</xdr:rowOff>
                  </from>
                  <to>
                    <xdr:col>86</xdr:col>
                    <xdr:colOff>609840</xdr:colOff>
                    <xdr:row>2</xdr:row>
                    <xdr:rowOff>53640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emplate/>
  <TotalTime>1</TotalTime>
  <Application>LibreOffice/7.4.7.2$Windows_X86_64 LibreOffice_project/723314e595e8007d3cf785c16538505a1c878ca5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2018-08-06T07:02:49Z</dcterms:created>
  <dc:creator>Patrick Muvunyi</dc:creator>
  <dc:description/>
  <dc:language>en-US</dc:language>
  <cp:lastModifiedBy/>
  <cp:lastPrinted>2020-11-14T00:53:58Z</cp:lastPrinted>
  <dcterms:modified xsi:type="dcterms:W3CDTF">2023-07-27T12:10:11Z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